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6.xml" ContentType="application/vnd.openxmlformats-officedocument.spreadsheetml.table+xml"/>
  <Override PartName="/xl/tables/table7.xml" ContentType="application/vnd.openxmlformats-officedocument.spreadsheetml.table+xml"/>
  <Override PartName="/xl/drawings/drawing2.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https://petronas.sharepoint.com/teams/ts_coe_dpereservoirengineer/Shared Documents/General/RE Leadership Teams/SKG10/"/>
    </mc:Choice>
  </mc:AlternateContent>
  <xr:revisionPtr revIDLastSave="2189" documentId="8_{0D87730E-849D-45FB-A94A-FD67E0A689F1}" xr6:coauthVersionLast="47" xr6:coauthVersionMax="47" xr10:uidLastSave="{97A73BA3-A006-48B5-BC40-0B24550DE699}"/>
  <bookViews>
    <workbookView xWindow="-23148" yWindow="-48" windowWidth="23256" windowHeight="12456" xr2:uid="{DB02DB37-DEE7-47EE-9519-A04B621BD2D1}"/>
  </bookViews>
  <sheets>
    <sheet name="All" sheetId="11" r:id="rId1"/>
    <sheet name="Snr Exe" sheetId="4" r:id="rId2"/>
    <sheet name="Staff" sheetId="7" r:id="rId3"/>
    <sheet name="Principal" sheetId="8" r:id="rId4"/>
    <sheet name="Specialist" sheetId="9" r:id="rId5"/>
    <sheet name="Ruler" sheetId="20" r:id="rId6"/>
    <sheet name="Manager" sheetId="13" r:id="rId7"/>
    <sheet name="tab separator" sheetId="6" r:id="rId8"/>
    <sheet name="Position Count" sheetId="10" r:id="rId9"/>
    <sheet name="Afzan" sheetId="12" r:id="rId10"/>
    <sheet name="All Staff" sheetId="17" r:id="rId11"/>
    <sheet name="CV list" sheetId="18" r:id="rId12"/>
  </sheets>
  <definedNames>
    <definedName name="_xlnm._FilterDatabase" localSheetId="0" hidden="1">All!$B$1:$EE$1</definedName>
    <definedName name="_xlnm._FilterDatabase" localSheetId="10" hidden="1">'All Staff'!$B$1:$EE$1</definedName>
    <definedName name="_xlnm._FilterDatabase" localSheetId="11" hidden="1">'CV list'!$A$1:$L$1</definedName>
    <definedName name="_xlnm._FilterDatabase" localSheetId="1" hidden="1">'Snr Exe'!$B$134:$BB$134</definedName>
    <definedName name="_xlnm._FilterDatabase" localSheetId="4" hidden="1">Specialist!$E$2:$Q$2</definedName>
    <definedName name="_xlnm._FilterDatabase" localSheetId="2" hidden="1">Staff!#REF!</definedName>
    <definedName name="approvedby">#REF!</definedName>
    <definedName name="APPROVER1">#REF!</definedName>
    <definedName name="APPROVER2">#REF!</definedName>
    <definedName name="APPROVER2A">#REF!</definedName>
    <definedName name="APPROVER3">#REF!</definedName>
    <definedName name="APPROVER3a">#REF!</definedName>
    <definedName name="APPROVER4">#REF!</definedName>
    <definedName name="APPROVER5">#REF!</definedName>
    <definedName name="APPROVER6">#REF!</definedName>
    <definedName name="APPROVER7">#REF!</definedName>
    <definedName name="APPROVER8">#REF!</definedName>
    <definedName name="CONAME">#REF!</definedName>
    <definedName name="EFFECTIVEDATE">#REF!</definedName>
    <definedName name="ISSUEDBY">#REF!</definedName>
    <definedName name="k">#REF!</definedName>
    <definedName name="supercedes">#REF!</definedName>
    <definedName name="titl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R1" i="11" l="1"/>
  <c r="BL5" i="11"/>
  <c r="BM5" i="11"/>
  <c r="BN5" i="11"/>
  <c r="BO5" i="11"/>
  <c r="BP5" i="11"/>
  <c r="BQ5" i="11"/>
  <c r="BR5" i="11"/>
  <c r="BS5" i="11"/>
  <c r="BT5" i="11"/>
  <c r="BU5" i="11"/>
  <c r="BV5" i="11"/>
  <c r="BW5" i="11"/>
  <c r="BX5" i="11"/>
  <c r="BY5" i="11"/>
  <c r="BZ5" i="11"/>
  <c r="CA5" i="11"/>
  <c r="CB5" i="11"/>
  <c r="CC5" i="11"/>
  <c r="CD5" i="11"/>
  <c r="CE5" i="11"/>
  <c r="CF5" i="11"/>
  <c r="CG5" i="11"/>
  <c r="CH5" i="11"/>
  <c r="CI5" i="11"/>
  <c r="BL6" i="11"/>
  <c r="BM6" i="11"/>
  <c r="BN6" i="11"/>
  <c r="BO6" i="11"/>
  <c r="BP6" i="11"/>
  <c r="BQ6" i="11"/>
  <c r="BR6" i="11"/>
  <c r="BS6" i="11"/>
  <c r="BT6" i="11"/>
  <c r="BU6" i="11"/>
  <c r="BV6" i="11"/>
  <c r="BW6" i="11"/>
  <c r="BX6" i="11"/>
  <c r="BY6" i="11"/>
  <c r="BZ6" i="11"/>
  <c r="CA6" i="11"/>
  <c r="CB6" i="11"/>
  <c r="CC6" i="11"/>
  <c r="CD6" i="11"/>
  <c r="CE6" i="11"/>
  <c r="CF6" i="11"/>
  <c r="CG6" i="11"/>
  <c r="CH6" i="11"/>
  <c r="CI6" i="11"/>
  <c r="BL7" i="11"/>
  <c r="BM7" i="11"/>
  <c r="BN7" i="11"/>
  <c r="BO7" i="11"/>
  <c r="BP7" i="11"/>
  <c r="BQ7" i="11"/>
  <c r="BR7" i="11"/>
  <c r="BS7" i="11"/>
  <c r="BT7" i="11"/>
  <c r="BU7" i="11"/>
  <c r="BV7" i="11"/>
  <c r="BW7" i="11"/>
  <c r="BX7" i="11"/>
  <c r="BY7" i="11"/>
  <c r="BZ7" i="11"/>
  <c r="CA7" i="11"/>
  <c r="CB7" i="11"/>
  <c r="CC7" i="11"/>
  <c r="CD7" i="11"/>
  <c r="CE7" i="11"/>
  <c r="CF7" i="11"/>
  <c r="CG7" i="11"/>
  <c r="CH7" i="11"/>
  <c r="CI7" i="11"/>
  <c r="BL8" i="11"/>
  <c r="BM8" i="11"/>
  <c r="BN8" i="11"/>
  <c r="BO8" i="11"/>
  <c r="BP8" i="11"/>
  <c r="BQ8" i="11"/>
  <c r="BR8" i="11"/>
  <c r="BS8" i="11"/>
  <c r="BT8" i="11"/>
  <c r="BU8" i="11"/>
  <c r="BV8" i="11"/>
  <c r="BW8" i="11"/>
  <c r="BX8" i="11"/>
  <c r="BY8" i="11"/>
  <c r="BZ8" i="11"/>
  <c r="CA8" i="11"/>
  <c r="CB8" i="11"/>
  <c r="CC8" i="11"/>
  <c r="CD8" i="11"/>
  <c r="CE8" i="11"/>
  <c r="CF8" i="11"/>
  <c r="CG8" i="11"/>
  <c r="CH8" i="11"/>
  <c r="CI8" i="11"/>
  <c r="BL9" i="11"/>
  <c r="BM9" i="11"/>
  <c r="BN9" i="11"/>
  <c r="BO9" i="11"/>
  <c r="BP9" i="11"/>
  <c r="BQ9" i="11"/>
  <c r="BR9" i="11"/>
  <c r="BS9" i="11"/>
  <c r="BT9" i="11"/>
  <c r="BU9" i="11"/>
  <c r="BV9" i="11"/>
  <c r="BW9" i="11"/>
  <c r="BX9" i="11"/>
  <c r="BY9" i="11"/>
  <c r="BZ9" i="11"/>
  <c r="CA9" i="11"/>
  <c r="CB9" i="11"/>
  <c r="CC9" i="11"/>
  <c r="CD9" i="11"/>
  <c r="CE9" i="11"/>
  <c r="CF9" i="11"/>
  <c r="CG9" i="11"/>
  <c r="CH9" i="11"/>
  <c r="CI9" i="11"/>
  <c r="BL10" i="11"/>
  <c r="BM10" i="11"/>
  <c r="BN10" i="11"/>
  <c r="BO10" i="11"/>
  <c r="BP10" i="11"/>
  <c r="BQ10" i="11"/>
  <c r="BR10" i="11"/>
  <c r="BS10" i="11"/>
  <c r="BT10" i="11"/>
  <c r="BU10" i="11"/>
  <c r="BV10" i="11"/>
  <c r="BW10" i="11"/>
  <c r="BX10" i="11"/>
  <c r="BY10" i="11"/>
  <c r="BZ10" i="11"/>
  <c r="CA10" i="11"/>
  <c r="CB10" i="11"/>
  <c r="CC10" i="11"/>
  <c r="CD10" i="11"/>
  <c r="CE10" i="11"/>
  <c r="CF10" i="11"/>
  <c r="CG10" i="11"/>
  <c r="CH10" i="11"/>
  <c r="CI10" i="11"/>
  <c r="BL11" i="11"/>
  <c r="BM11" i="11"/>
  <c r="BN11" i="11"/>
  <c r="BO11" i="11"/>
  <c r="BP11" i="11"/>
  <c r="BQ11" i="11"/>
  <c r="BR11" i="11"/>
  <c r="BS11" i="11"/>
  <c r="BT11" i="11"/>
  <c r="BU11" i="11"/>
  <c r="BV11" i="11"/>
  <c r="BW11" i="11"/>
  <c r="BX11" i="11"/>
  <c r="BY11" i="11"/>
  <c r="BZ11" i="11"/>
  <c r="CA11" i="11"/>
  <c r="CB11" i="11"/>
  <c r="CC11" i="11"/>
  <c r="CD11" i="11"/>
  <c r="CE11" i="11"/>
  <c r="CF11" i="11"/>
  <c r="CG11" i="11"/>
  <c r="CH11" i="11"/>
  <c r="CI11" i="11"/>
  <c r="BL12" i="11"/>
  <c r="BM12" i="11"/>
  <c r="BN12" i="11"/>
  <c r="BO12" i="11"/>
  <c r="BP12" i="11"/>
  <c r="BQ12" i="11"/>
  <c r="BR12" i="11"/>
  <c r="BS12" i="11"/>
  <c r="BT12" i="11"/>
  <c r="BU12" i="11"/>
  <c r="BV12" i="11"/>
  <c r="BW12" i="11"/>
  <c r="BX12" i="11"/>
  <c r="BY12" i="11"/>
  <c r="BZ12" i="11"/>
  <c r="CA12" i="11"/>
  <c r="CB12" i="11"/>
  <c r="CC12" i="11"/>
  <c r="CD12" i="11"/>
  <c r="CE12" i="11"/>
  <c r="CF12" i="11"/>
  <c r="CG12" i="11"/>
  <c r="CH12" i="11"/>
  <c r="CI12" i="11"/>
  <c r="BL13" i="11"/>
  <c r="BM13" i="11"/>
  <c r="BN13" i="11"/>
  <c r="BO13" i="11"/>
  <c r="BP13" i="11"/>
  <c r="BQ13" i="11"/>
  <c r="BR13" i="11"/>
  <c r="BS13" i="11"/>
  <c r="BT13" i="11"/>
  <c r="BU13" i="11"/>
  <c r="BV13" i="11"/>
  <c r="BW13" i="11"/>
  <c r="BX13" i="11"/>
  <c r="BY13" i="11"/>
  <c r="BZ13" i="11"/>
  <c r="CA13" i="11"/>
  <c r="CB13" i="11"/>
  <c r="CC13" i="11"/>
  <c r="CD13" i="11"/>
  <c r="CE13" i="11"/>
  <c r="CF13" i="11"/>
  <c r="CG13" i="11"/>
  <c r="CH13" i="11"/>
  <c r="CI13" i="11"/>
  <c r="BL14" i="11"/>
  <c r="BM14" i="11"/>
  <c r="BN14" i="11"/>
  <c r="BO14" i="11"/>
  <c r="BP14" i="11"/>
  <c r="BQ14" i="11"/>
  <c r="BR14" i="11"/>
  <c r="BS14" i="11"/>
  <c r="BT14" i="11"/>
  <c r="BU14" i="11"/>
  <c r="BV14" i="11"/>
  <c r="BW14" i="11"/>
  <c r="BX14" i="11"/>
  <c r="BY14" i="11"/>
  <c r="BZ14" i="11"/>
  <c r="CA14" i="11"/>
  <c r="CB14" i="11"/>
  <c r="CC14" i="11"/>
  <c r="CD14" i="11"/>
  <c r="CE14" i="11"/>
  <c r="CF14" i="11"/>
  <c r="CG14" i="11"/>
  <c r="CH14" i="11"/>
  <c r="CI14" i="11"/>
  <c r="BL15" i="11"/>
  <c r="BM15" i="11"/>
  <c r="BN15" i="11"/>
  <c r="BO15" i="11"/>
  <c r="BP15" i="11"/>
  <c r="BQ15" i="11"/>
  <c r="BR15" i="11"/>
  <c r="BS15" i="11"/>
  <c r="BT15" i="11"/>
  <c r="BU15" i="11"/>
  <c r="BV15" i="11"/>
  <c r="BW15" i="11"/>
  <c r="BX15" i="11"/>
  <c r="BY15" i="11"/>
  <c r="BZ15" i="11"/>
  <c r="CA15" i="11"/>
  <c r="CB15" i="11"/>
  <c r="CC15" i="11"/>
  <c r="CD15" i="11"/>
  <c r="CE15" i="11"/>
  <c r="CF15" i="11"/>
  <c r="CG15" i="11"/>
  <c r="CH15" i="11"/>
  <c r="CI15" i="11"/>
  <c r="BL16" i="11"/>
  <c r="BM16" i="11"/>
  <c r="BN16" i="11"/>
  <c r="BO16" i="11"/>
  <c r="BP16" i="11"/>
  <c r="BQ16" i="11"/>
  <c r="BR16" i="11"/>
  <c r="BS16" i="11"/>
  <c r="BT16" i="11"/>
  <c r="BU16" i="11"/>
  <c r="BV16" i="11"/>
  <c r="BW16" i="11"/>
  <c r="BX16" i="11"/>
  <c r="BY16" i="11"/>
  <c r="BZ16" i="11"/>
  <c r="CA16" i="11"/>
  <c r="CB16" i="11"/>
  <c r="CC16" i="11"/>
  <c r="CD16" i="11"/>
  <c r="CE16" i="11"/>
  <c r="CF16" i="11"/>
  <c r="CG16" i="11"/>
  <c r="CH16" i="11"/>
  <c r="CI16" i="11"/>
  <c r="BL17" i="11"/>
  <c r="BM17" i="11"/>
  <c r="BN17" i="11"/>
  <c r="BO17" i="11"/>
  <c r="BP17" i="11"/>
  <c r="BQ17" i="11"/>
  <c r="BR17" i="11"/>
  <c r="BS17" i="11"/>
  <c r="BT17" i="11"/>
  <c r="BU17" i="11"/>
  <c r="BV17" i="11"/>
  <c r="BW17" i="11"/>
  <c r="BX17" i="11"/>
  <c r="BY17" i="11"/>
  <c r="BZ17" i="11"/>
  <c r="CA17" i="11"/>
  <c r="CB17" i="11"/>
  <c r="CC17" i="11"/>
  <c r="CD17" i="11"/>
  <c r="CE17" i="11"/>
  <c r="CF17" i="11"/>
  <c r="CG17" i="11"/>
  <c r="CH17" i="11"/>
  <c r="CI17" i="11"/>
  <c r="BL18" i="11"/>
  <c r="BM18" i="11"/>
  <c r="BN18" i="11"/>
  <c r="BO18" i="11"/>
  <c r="BP18" i="11"/>
  <c r="BQ18" i="11"/>
  <c r="BR18" i="11"/>
  <c r="BS18" i="11"/>
  <c r="BT18" i="11"/>
  <c r="BU18" i="11"/>
  <c r="BV18" i="11"/>
  <c r="BW18" i="11"/>
  <c r="BX18" i="11"/>
  <c r="BY18" i="11"/>
  <c r="BZ18" i="11"/>
  <c r="CA18" i="11"/>
  <c r="CB18" i="11"/>
  <c r="CC18" i="11"/>
  <c r="CD18" i="11"/>
  <c r="CE18" i="11"/>
  <c r="CF18" i="11"/>
  <c r="CG18" i="11"/>
  <c r="CH18" i="11"/>
  <c r="CI18" i="11"/>
  <c r="BL19" i="11"/>
  <c r="BM19" i="11"/>
  <c r="BN19" i="11"/>
  <c r="BO19" i="11"/>
  <c r="BP19" i="11"/>
  <c r="BQ19" i="11"/>
  <c r="BR19" i="11"/>
  <c r="BS19" i="11"/>
  <c r="BT19" i="11"/>
  <c r="BU19" i="11"/>
  <c r="BV19" i="11"/>
  <c r="BW19" i="11"/>
  <c r="BX19" i="11"/>
  <c r="BY19" i="11"/>
  <c r="BZ19" i="11"/>
  <c r="CA19" i="11"/>
  <c r="CB19" i="11"/>
  <c r="CC19" i="11"/>
  <c r="CD19" i="11"/>
  <c r="CE19" i="11"/>
  <c r="CF19" i="11"/>
  <c r="CG19" i="11"/>
  <c r="CH19" i="11"/>
  <c r="CI19" i="11"/>
  <c r="BL20" i="11"/>
  <c r="BM20" i="11"/>
  <c r="BN20" i="11"/>
  <c r="BO20" i="11"/>
  <c r="BP20" i="11"/>
  <c r="BQ20" i="11"/>
  <c r="BR20" i="11"/>
  <c r="BS20" i="11"/>
  <c r="BT20" i="11"/>
  <c r="BU20" i="11"/>
  <c r="BV20" i="11"/>
  <c r="BW20" i="11"/>
  <c r="BX20" i="11"/>
  <c r="BY20" i="11"/>
  <c r="BZ20" i="11"/>
  <c r="CA20" i="11"/>
  <c r="CB20" i="11"/>
  <c r="CC20" i="11"/>
  <c r="CD20" i="11"/>
  <c r="CE20" i="11"/>
  <c r="CF20" i="11"/>
  <c r="CG20" i="11"/>
  <c r="CH20" i="11"/>
  <c r="CI20" i="11"/>
  <c r="BL21" i="11"/>
  <c r="BM21" i="11"/>
  <c r="BN21" i="11"/>
  <c r="BO21" i="11"/>
  <c r="BP21" i="11"/>
  <c r="BQ21" i="11"/>
  <c r="BR21" i="11"/>
  <c r="BS21" i="11"/>
  <c r="BT21" i="11"/>
  <c r="BU21" i="11"/>
  <c r="BV21" i="11"/>
  <c r="BW21" i="11"/>
  <c r="BX21" i="11"/>
  <c r="BY21" i="11"/>
  <c r="BZ21" i="11"/>
  <c r="CA21" i="11"/>
  <c r="CB21" i="11"/>
  <c r="CC21" i="11"/>
  <c r="CD21" i="11"/>
  <c r="CE21" i="11"/>
  <c r="CF21" i="11"/>
  <c r="CG21" i="11"/>
  <c r="CH21" i="11"/>
  <c r="CI21" i="11"/>
  <c r="BL22" i="11"/>
  <c r="BM22" i="11"/>
  <c r="BN22" i="11"/>
  <c r="BO22" i="11"/>
  <c r="BP22" i="11"/>
  <c r="BQ22" i="11"/>
  <c r="BR22" i="11"/>
  <c r="BS22" i="11"/>
  <c r="BT22" i="11"/>
  <c r="BU22" i="11"/>
  <c r="BV22" i="11"/>
  <c r="BW22" i="11"/>
  <c r="BX22" i="11"/>
  <c r="BY22" i="11"/>
  <c r="BZ22" i="11"/>
  <c r="CA22" i="11"/>
  <c r="CB22" i="11"/>
  <c r="CC22" i="11"/>
  <c r="CD22" i="11"/>
  <c r="CE22" i="11"/>
  <c r="CF22" i="11"/>
  <c r="CG22" i="11"/>
  <c r="CH22" i="11"/>
  <c r="CI22" i="11"/>
  <c r="BL23" i="11"/>
  <c r="BM23" i="11"/>
  <c r="BN23" i="11"/>
  <c r="BO23" i="11"/>
  <c r="BP23" i="11"/>
  <c r="BQ23" i="11"/>
  <c r="BR23" i="11"/>
  <c r="BS23" i="11"/>
  <c r="BT23" i="11"/>
  <c r="BU23" i="11"/>
  <c r="BV23" i="11"/>
  <c r="BW23" i="11"/>
  <c r="BX23" i="11"/>
  <c r="BY23" i="11"/>
  <c r="BZ23" i="11"/>
  <c r="CA23" i="11"/>
  <c r="CB23" i="11"/>
  <c r="CC23" i="11"/>
  <c r="CD23" i="11"/>
  <c r="CE23" i="11"/>
  <c r="CF23" i="11"/>
  <c r="CG23" i="11"/>
  <c r="CH23" i="11"/>
  <c r="CI23" i="11"/>
  <c r="BL24" i="11"/>
  <c r="BM24" i="11"/>
  <c r="BN24" i="11"/>
  <c r="BO24" i="11"/>
  <c r="BP24" i="11"/>
  <c r="BQ24" i="11"/>
  <c r="BR24" i="11"/>
  <c r="BS24" i="11"/>
  <c r="BT24" i="11"/>
  <c r="BU24" i="11"/>
  <c r="BV24" i="11"/>
  <c r="BW24" i="11"/>
  <c r="BX24" i="11"/>
  <c r="BY24" i="11"/>
  <c r="BZ24" i="11"/>
  <c r="CA24" i="11"/>
  <c r="CB24" i="11"/>
  <c r="CC24" i="11"/>
  <c r="CD24" i="11"/>
  <c r="CE24" i="11"/>
  <c r="CF24" i="11"/>
  <c r="CG24" i="11"/>
  <c r="CH24" i="11"/>
  <c r="CI24" i="11"/>
  <c r="BL25" i="11"/>
  <c r="BM25" i="11"/>
  <c r="BN25" i="11"/>
  <c r="BO25" i="11"/>
  <c r="BP25" i="11"/>
  <c r="BQ25" i="11"/>
  <c r="BR25" i="11"/>
  <c r="BS25" i="11"/>
  <c r="BT25" i="11"/>
  <c r="BU25" i="11"/>
  <c r="BV25" i="11"/>
  <c r="BW25" i="11"/>
  <c r="BX25" i="11"/>
  <c r="BY25" i="11"/>
  <c r="BZ25" i="11"/>
  <c r="CA25" i="11"/>
  <c r="CB25" i="11"/>
  <c r="CC25" i="11"/>
  <c r="CD25" i="11"/>
  <c r="CE25" i="11"/>
  <c r="CF25" i="11"/>
  <c r="CG25" i="11"/>
  <c r="CH25" i="11"/>
  <c r="CI25" i="11"/>
  <c r="BL26" i="11"/>
  <c r="BM26" i="11"/>
  <c r="BN26" i="11"/>
  <c r="BO26" i="11"/>
  <c r="BP26" i="11"/>
  <c r="BQ26" i="11"/>
  <c r="BR26" i="11"/>
  <c r="BS26" i="11"/>
  <c r="BT26" i="11"/>
  <c r="BU26" i="11"/>
  <c r="BV26" i="11"/>
  <c r="BW26" i="11"/>
  <c r="BX26" i="11"/>
  <c r="BY26" i="11"/>
  <c r="BZ26" i="11"/>
  <c r="CA26" i="11"/>
  <c r="CB26" i="11"/>
  <c r="CC26" i="11"/>
  <c r="CD26" i="11"/>
  <c r="CE26" i="11"/>
  <c r="CF26" i="11"/>
  <c r="CG26" i="11"/>
  <c r="CH26" i="11"/>
  <c r="CI26" i="11"/>
  <c r="BL27" i="11"/>
  <c r="BM27" i="11"/>
  <c r="BN27" i="11"/>
  <c r="BO27" i="11"/>
  <c r="BP27" i="11"/>
  <c r="BQ27" i="11"/>
  <c r="BR27" i="11"/>
  <c r="BS27" i="11"/>
  <c r="BT27" i="11"/>
  <c r="BU27" i="11"/>
  <c r="BV27" i="11"/>
  <c r="BW27" i="11"/>
  <c r="BX27" i="11"/>
  <c r="BY27" i="11"/>
  <c r="BZ27" i="11"/>
  <c r="CA27" i="11"/>
  <c r="CB27" i="11"/>
  <c r="CC27" i="11"/>
  <c r="CD27" i="11"/>
  <c r="CE27" i="11"/>
  <c r="CF27" i="11"/>
  <c r="CG27" i="11"/>
  <c r="CH27" i="11"/>
  <c r="CI27" i="11"/>
  <c r="BL28" i="11"/>
  <c r="BM28" i="11"/>
  <c r="BN28" i="11"/>
  <c r="BO28" i="11"/>
  <c r="BP28" i="11"/>
  <c r="BQ28" i="11"/>
  <c r="BR28" i="11"/>
  <c r="BS28" i="11"/>
  <c r="BT28" i="11"/>
  <c r="BU28" i="11"/>
  <c r="BV28" i="11"/>
  <c r="BW28" i="11"/>
  <c r="BX28" i="11"/>
  <c r="BY28" i="11"/>
  <c r="BZ28" i="11"/>
  <c r="CA28" i="11"/>
  <c r="CB28" i="11"/>
  <c r="CC28" i="11"/>
  <c r="CD28" i="11"/>
  <c r="CE28" i="11"/>
  <c r="CF28" i="11"/>
  <c r="CG28" i="11"/>
  <c r="CH28" i="11"/>
  <c r="CI28" i="11"/>
  <c r="BL29" i="11"/>
  <c r="BM29" i="11"/>
  <c r="BN29" i="11"/>
  <c r="BO29" i="11"/>
  <c r="BP29" i="11"/>
  <c r="BQ29" i="11"/>
  <c r="BR29" i="11"/>
  <c r="BS29" i="11"/>
  <c r="BT29" i="11"/>
  <c r="BU29" i="11"/>
  <c r="BV29" i="11"/>
  <c r="BW29" i="11"/>
  <c r="BX29" i="11"/>
  <c r="BY29" i="11"/>
  <c r="BZ29" i="11"/>
  <c r="CA29" i="11"/>
  <c r="CB29" i="11"/>
  <c r="CC29" i="11"/>
  <c r="CD29" i="11"/>
  <c r="CE29" i="11"/>
  <c r="CF29" i="11"/>
  <c r="CG29" i="11"/>
  <c r="CH29" i="11"/>
  <c r="CI29" i="11"/>
  <c r="BL30" i="11"/>
  <c r="BM30" i="11"/>
  <c r="BN30" i="11"/>
  <c r="BO30" i="11"/>
  <c r="BP30" i="11"/>
  <c r="BQ30" i="11"/>
  <c r="BR30" i="11"/>
  <c r="BS30" i="11"/>
  <c r="BT30" i="11"/>
  <c r="BU30" i="11"/>
  <c r="BV30" i="11"/>
  <c r="BW30" i="11"/>
  <c r="BX30" i="11"/>
  <c r="BY30" i="11"/>
  <c r="BZ30" i="11"/>
  <c r="CA30" i="11"/>
  <c r="CB30" i="11"/>
  <c r="CC30" i="11"/>
  <c r="CD30" i="11"/>
  <c r="CE30" i="11"/>
  <c r="CF30" i="11"/>
  <c r="CG30" i="11"/>
  <c r="CH30" i="11"/>
  <c r="CI30" i="11"/>
  <c r="BL31" i="11"/>
  <c r="BM31" i="11"/>
  <c r="BN31" i="11"/>
  <c r="BO31" i="11"/>
  <c r="BP31" i="11"/>
  <c r="BQ31" i="11"/>
  <c r="BR31" i="11"/>
  <c r="BS31" i="11"/>
  <c r="BT31" i="11"/>
  <c r="BU31" i="11"/>
  <c r="BV31" i="11"/>
  <c r="BW31" i="11"/>
  <c r="BX31" i="11"/>
  <c r="BY31" i="11"/>
  <c r="BZ31" i="11"/>
  <c r="CA31" i="11"/>
  <c r="CB31" i="11"/>
  <c r="CC31" i="11"/>
  <c r="CD31" i="11"/>
  <c r="CE31" i="11"/>
  <c r="CF31" i="11"/>
  <c r="CG31" i="11"/>
  <c r="CH31" i="11"/>
  <c r="CI31" i="11"/>
  <c r="BL32" i="11"/>
  <c r="BM32" i="11"/>
  <c r="BN32" i="11"/>
  <c r="BO32" i="11"/>
  <c r="BP32" i="11"/>
  <c r="BQ32" i="11"/>
  <c r="BR32" i="11"/>
  <c r="BS32" i="11"/>
  <c r="BT32" i="11"/>
  <c r="BU32" i="11"/>
  <c r="BV32" i="11"/>
  <c r="BW32" i="11"/>
  <c r="BX32" i="11"/>
  <c r="BY32" i="11"/>
  <c r="BZ32" i="11"/>
  <c r="CA32" i="11"/>
  <c r="CB32" i="11"/>
  <c r="CC32" i="11"/>
  <c r="CD32" i="11"/>
  <c r="CE32" i="11"/>
  <c r="CF32" i="11"/>
  <c r="CG32" i="11"/>
  <c r="CH32" i="11"/>
  <c r="CI32" i="11"/>
  <c r="BL33" i="11"/>
  <c r="BM33" i="11"/>
  <c r="BN33" i="11"/>
  <c r="BO33" i="11"/>
  <c r="BP33" i="11"/>
  <c r="BQ33" i="11"/>
  <c r="BR33" i="11"/>
  <c r="BS33" i="11"/>
  <c r="BT33" i="11"/>
  <c r="BU33" i="11"/>
  <c r="BV33" i="11"/>
  <c r="BW33" i="11"/>
  <c r="BX33" i="11"/>
  <c r="BY33" i="11"/>
  <c r="BZ33" i="11"/>
  <c r="CA33" i="11"/>
  <c r="CB33" i="11"/>
  <c r="CC33" i="11"/>
  <c r="CD33" i="11"/>
  <c r="CE33" i="11"/>
  <c r="CF33" i="11"/>
  <c r="CG33" i="11"/>
  <c r="CH33" i="11"/>
  <c r="CI33" i="11"/>
  <c r="BL34" i="11"/>
  <c r="BM34" i="11"/>
  <c r="BN34" i="11"/>
  <c r="BO34" i="11"/>
  <c r="BP34" i="11"/>
  <c r="BQ34" i="11"/>
  <c r="BR34" i="11"/>
  <c r="BS34" i="11"/>
  <c r="BT34" i="11"/>
  <c r="BU34" i="11"/>
  <c r="BV34" i="11"/>
  <c r="BW34" i="11"/>
  <c r="BX34" i="11"/>
  <c r="BY34" i="11"/>
  <c r="BZ34" i="11"/>
  <c r="CA34" i="11"/>
  <c r="CB34" i="11"/>
  <c r="CC34" i="11"/>
  <c r="CD34" i="11"/>
  <c r="CE34" i="11"/>
  <c r="CF34" i="11"/>
  <c r="CG34" i="11"/>
  <c r="CH34" i="11"/>
  <c r="CI34" i="11"/>
  <c r="BL35" i="11"/>
  <c r="BM35" i="11"/>
  <c r="BN35" i="11"/>
  <c r="BO35" i="11"/>
  <c r="BP35" i="11"/>
  <c r="BQ35" i="11"/>
  <c r="BR35" i="11"/>
  <c r="BS35" i="11"/>
  <c r="BT35" i="11"/>
  <c r="BU35" i="11"/>
  <c r="BV35" i="11"/>
  <c r="BW35" i="11"/>
  <c r="BX35" i="11"/>
  <c r="BY35" i="11"/>
  <c r="BZ35" i="11"/>
  <c r="CA35" i="11"/>
  <c r="CB35" i="11"/>
  <c r="CC35" i="11"/>
  <c r="CD35" i="11"/>
  <c r="CE35" i="11"/>
  <c r="CF35" i="11"/>
  <c r="CG35" i="11"/>
  <c r="CH35" i="11"/>
  <c r="CI35" i="11"/>
  <c r="BL36" i="11"/>
  <c r="BM36" i="11"/>
  <c r="BN36" i="11"/>
  <c r="BO36" i="11"/>
  <c r="BP36" i="11"/>
  <c r="BQ36" i="11"/>
  <c r="BR36" i="11"/>
  <c r="BS36" i="11"/>
  <c r="BT36" i="11"/>
  <c r="BU36" i="11"/>
  <c r="BV36" i="11"/>
  <c r="BW36" i="11"/>
  <c r="BX36" i="11"/>
  <c r="BY36" i="11"/>
  <c r="BZ36" i="11"/>
  <c r="CA36" i="11"/>
  <c r="CB36" i="11"/>
  <c r="CC36" i="11"/>
  <c r="CD36" i="11"/>
  <c r="CE36" i="11"/>
  <c r="CF36" i="11"/>
  <c r="CG36" i="11"/>
  <c r="CH36" i="11"/>
  <c r="CI36" i="11"/>
  <c r="BL37" i="11"/>
  <c r="BM37" i="11"/>
  <c r="BN37" i="11"/>
  <c r="BO37" i="11"/>
  <c r="BP37" i="11"/>
  <c r="BQ37" i="11"/>
  <c r="BR37" i="11"/>
  <c r="BS37" i="11"/>
  <c r="BT37" i="11"/>
  <c r="BU37" i="11"/>
  <c r="BV37" i="11"/>
  <c r="BW37" i="11"/>
  <c r="BX37" i="11"/>
  <c r="BY37" i="11"/>
  <c r="BZ37" i="11"/>
  <c r="CA37" i="11"/>
  <c r="CB37" i="11"/>
  <c r="CC37" i="11"/>
  <c r="CD37" i="11"/>
  <c r="CE37" i="11"/>
  <c r="CF37" i="11"/>
  <c r="CG37" i="11"/>
  <c r="CH37" i="11"/>
  <c r="CI37" i="11"/>
  <c r="BL38" i="11"/>
  <c r="BM38" i="11"/>
  <c r="BN38" i="11"/>
  <c r="BO38" i="11"/>
  <c r="BP38" i="11"/>
  <c r="BQ38" i="11"/>
  <c r="BR38" i="11"/>
  <c r="BS38" i="11"/>
  <c r="BT38" i="11"/>
  <c r="BU38" i="11"/>
  <c r="BV38" i="11"/>
  <c r="BW38" i="11"/>
  <c r="BX38" i="11"/>
  <c r="BY38" i="11"/>
  <c r="BZ38" i="11"/>
  <c r="CA38" i="11"/>
  <c r="CB38" i="11"/>
  <c r="CC38" i="11"/>
  <c r="CD38" i="11"/>
  <c r="CE38" i="11"/>
  <c r="CF38" i="11"/>
  <c r="CG38" i="11"/>
  <c r="CH38" i="11"/>
  <c r="CI38" i="11"/>
  <c r="BL39" i="11"/>
  <c r="BM39" i="11"/>
  <c r="BN39" i="11"/>
  <c r="BO39" i="11"/>
  <c r="BP39" i="11"/>
  <c r="BQ39" i="11"/>
  <c r="BR39" i="11"/>
  <c r="BS39" i="11"/>
  <c r="BT39" i="11"/>
  <c r="BU39" i="11"/>
  <c r="BV39" i="11"/>
  <c r="BW39" i="11"/>
  <c r="BX39" i="11"/>
  <c r="BY39" i="11"/>
  <c r="BZ39" i="11"/>
  <c r="CA39" i="11"/>
  <c r="CB39" i="11"/>
  <c r="CC39" i="11"/>
  <c r="CD39" i="11"/>
  <c r="CE39" i="11"/>
  <c r="CF39" i="11"/>
  <c r="CG39" i="11"/>
  <c r="CH39" i="11"/>
  <c r="CI39" i="11"/>
  <c r="BL40" i="11"/>
  <c r="BM40" i="11"/>
  <c r="BN40" i="11"/>
  <c r="BO40" i="11"/>
  <c r="BP40" i="11"/>
  <c r="BQ40" i="11"/>
  <c r="BR40" i="11"/>
  <c r="BS40" i="11"/>
  <c r="BT40" i="11"/>
  <c r="BU40" i="11"/>
  <c r="BV40" i="11"/>
  <c r="BW40" i="11"/>
  <c r="BX40" i="11"/>
  <c r="BY40" i="11"/>
  <c r="BZ40" i="11"/>
  <c r="CA40" i="11"/>
  <c r="CB40" i="11"/>
  <c r="CC40" i="11"/>
  <c r="CD40" i="11"/>
  <c r="CE40" i="11"/>
  <c r="CF40" i="11"/>
  <c r="CG40" i="11"/>
  <c r="CH40" i="11"/>
  <c r="CI40" i="11"/>
  <c r="BL41" i="11"/>
  <c r="BM41" i="11"/>
  <c r="BN41" i="11"/>
  <c r="BO41" i="11"/>
  <c r="BP41" i="11"/>
  <c r="BQ41" i="11"/>
  <c r="BR41" i="11"/>
  <c r="BS41" i="11"/>
  <c r="BT41" i="11"/>
  <c r="BU41" i="11"/>
  <c r="BV41" i="11"/>
  <c r="BW41" i="11"/>
  <c r="BX41" i="11"/>
  <c r="BY41" i="11"/>
  <c r="BZ41" i="11"/>
  <c r="CA41" i="11"/>
  <c r="CB41" i="11"/>
  <c r="CC41" i="11"/>
  <c r="CD41" i="11"/>
  <c r="CE41" i="11"/>
  <c r="CF41" i="11"/>
  <c r="CG41" i="11"/>
  <c r="CH41" i="11"/>
  <c r="CI41" i="11"/>
  <c r="BL42" i="11"/>
  <c r="BM42" i="11"/>
  <c r="BN42" i="11"/>
  <c r="BO42" i="11"/>
  <c r="BP42" i="11"/>
  <c r="BQ42" i="11"/>
  <c r="BR42" i="11"/>
  <c r="BS42" i="11"/>
  <c r="BT42" i="11"/>
  <c r="BU42" i="11"/>
  <c r="BV42" i="11"/>
  <c r="BW42" i="11"/>
  <c r="BX42" i="11"/>
  <c r="BY42" i="11"/>
  <c r="BZ42" i="11"/>
  <c r="CA42" i="11"/>
  <c r="CB42" i="11"/>
  <c r="CC42" i="11"/>
  <c r="CD42" i="11"/>
  <c r="CE42" i="11"/>
  <c r="CF42" i="11"/>
  <c r="CG42" i="11"/>
  <c r="CH42" i="11"/>
  <c r="CI42" i="11"/>
  <c r="BL43" i="11"/>
  <c r="BM43" i="11"/>
  <c r="BN43" i="11"/>
  <c r="BO43" i="11"/>
  <c r="BP43" i="11"/>
  <c r="BQ43" i="11"/>
  <c r="BR43" i="11"/>
  <c r="BS43" i="11"/>
  <c r="BT43" i="11"/>
  <c r="BU43" i="11"/>
  <c r="BV43" i="11"/>
  <c r="BW43" i="11"/>
  <c r="BX43" i="11"/>
  <c r="BY43" i="11"/>
  <c r="BZ43" i="11"/>
  <c r="CA43" i="11"/>
  <c r="CB43" i="11"/>
  <c r="CC43" i="11"/>
  <c r="CD43" i="11"/>
  <c r="CE43" i="11"/>
  <c r="CF43" i="11"/>
  <c r="CG43" i="11"/>
  <c r="CH43" i="11"/>
  <c r="CI43" i="11"/>
  <c r="BL44" i="11"/>
  <c r="BM44" i="11"/>
  <c r="BN44" i="11"/>
  <c r="BO44" i="11"/>
  <c r="BP44" i="11"/>
  <c r="BQ44" i="11"/>
  <c r="BR44" i="11"/>
  <c r="BS44" i="11"/>
  <c r="BT44" i="11"/>
  <c r="BU44" i="11"/>
  <c r="BV44" i="11"/>
  <c r="BW44" i="11"/>
  <c r="BX44" i="11"/>
  <c r="BY44" i="11"/>
  <c r="BZ44" i="11"/>
  <c r="CA44" i="11"/>
  <c r="CB44" i="11"/>
  <c r="CC44" i="11"/>
  <c r="CD44" i="11"/>
  <c r="CE44" i="11"/>
  <c r="CF44" i="11"/>
  <c r="CG44" i="11"/>
  <c r="CH44" i="11"/>
  <c r="CI44" i="11"/>
  <c r="BL45" i="11"/>
  <c r="BM45" i="11"/>
  <c r="BN45" i="11"/>
  <c r="BO45" i="11"/>
  <c r="BP45" i="11"/>
  <c r="BQ45" i="11"/>
  <c r="BR45" i="11"/>
  <c r="BS45" i="11"/>
  <c r="BT45" i="11"/>
  <c r="BU45" i="11"/>
  <c r="BV45" i="11"/>
  <c r="BW45" i="11"/>
  <c r="BX45" i="11"/>
  <c r="BY45" i="11"/>
  <c r="BZ45" i="11"/>
  <c r="CA45" i="11"/>
  <c r="CB45" i="11"/>
  <c r="CC45" i="11"/>
  <c r="CD45" i="11"/>
  <c r="CE45" i="11"/>
  <c r="CF45" i="11"/>
  <c r="CG45" i="11"/>
  <c r="CH45" i="11"/>
  <c r="CI45" i="11"/>
  <c r="BL46" i="11"/>
  <c r="BM46" i="11"/>
  <c r="BN46" i="11"/>
  <c r="BO46" i="11"/>
  <c r="BP46" i="11"/>
  <c r="BQ46" i="11"/>
  <c r="BR46" i="11"/>
  <c r="BS46" i="11"/>
  <c r="BT46" i="11"/>
  <c r="BU46" i="11"/>
  <c r="BV46" i="11"/>
  <c r="BW46" i="11"/>
  <c r="BX46" i="11"/>
  <c r="BY46" i="11"/>
  <c r="BZ46" i="11"/>
  <c r="CA46" i="11"/>
  <c r="CB46" i="11"/>
  <c r="CC46" i="11"/>
  <c r="CD46" i="11"/>
  <c r="CE46" i="11"/>
  <c r="CF46" i="11"/>
  <c r="CG46" i="11"/>
  <c r="CH46" i="11"/>
  <c r="CI46" i="11"/>
  <c r="BL47" i="11"/>
  <c r="BM47" i="11"/>
  <c r="BN47" i="11"/>
  <c r="BO47" i="11"/>
  <c r="BP47" i="11"/>
  <c r="BQ47" i="11"/>
  <c r="BR47" i="11"/>
  <c r="BS47" i="11"/>
  <c r="BT47" i="11"/>
  <c r="BU47" i="11"/>
  <c r="BV47" i="11"/>
  <c r="BW47" i="11"/>
  <c r="BX47" i="11"/>
  <c r="BY47" i="11"/>
  <c r="BZ47" i="11"/>
  <c r="CA47" i="11"/>
  <c r="CB47" i="11"/>
  <c r="CC47" i="11"/>
  <c r="CD47" i="11"/>
  <c r="CE47" i="11"/>
  <c r="CF47" i="11"/>
  <c r="CG47" i="11"/>
  <c r="CH47" i="11"/>
  <c r="CI47" i="11"/>
  <c r="BL48" i="11"/>
  <c r="BM48" i="11"/>
  <c r="BN48" i="11"/>
  <c r="BO48" i="11"/>
  <c r="BP48" i="11"/>
  <c r="BQ48" i="11"/>
  <c r="BR48" i="11"/>
  <c r="BS48" i="11"/>
  <c r="BT48" i="11"/>
  <c r="BU48" i="11"/>
  <c r="BV48" i="11"/>
  <c r="BW48" i="11"/>
  <c r="BX48" i="11"/>
  <c r="BY48" i="11"/>
  <c r="BZ48" i="11"/>
  <c r="CA48" i="11"/>
  <c r="CB48" i="11"/>
  <c r="CC48" i="11"/>
  <c r="CD48" i="11"/>
  <c r="CE48" i="11"/>
  <c r="CF48" i="11"/>
  <c r="CG48" i="11"/>
  <c r="CH48" i="11"/>
  <c r="CI48" i="11"/>
  <c r="BL49" i="11"/>
  <c r="BM49" i="11"/>
  <c r="BN49" i="11"/>
  <c r="BO49" i="11"/>
  <c r="BP49" i="11"/>
  <c r="BQ49" i="11"/>
  <c r="BR49" i="11"/>
  <c r="BS49" i="11"/>
  <c r="BT49" i="11"/>
  <c r="BU49" i="11"/>
  <c r="BV49" i="11"/>
  <c r="BW49" i="11"/>
  <c r="BX49" i="11"/>
  <c r="BY49" i="11"/>
  <c r="BZ49" i="11"/>
  <c r="CA49" i="11"/>
  <c r="CB49" i="11"/>
  <c r="CC49" i="11"/>
  <c r="CD49" i="11"/>
  <c r="CE49" i="11"/>
  <c r="CF49" i="11"/>
  <c r="CG49" i="11"/>
  <c r="CH49" i="11"/>
  <c r="CI49" i="11"/>
  <c r="BL50" i="11"/>
  <c r="BM50" i="11"/>
  <c r="BN50" i="11"/>
  <c r="BO50" i="11"/>
  <c r="BP50" i="11"/>
  <c r="BQ50" i="11"/>
  <c r="BR50" i="11"/>
  <c r="BS50" i="11"/>
  <c r="BT50" i="11"/>
  <c r="BU50" i="11"/>
  <c r="BV50" i="11"/>
  <c r="BW50" i="11"/>
  <c r="BX50" i="11"/>
  <c r="BY50" i="11"/>
  <c r="BZ50" i="11"/>
  <c r="CA50" i="11"/>
  <c r="CB50" i="11"/>
  <c r="CC50" i="11"/>
  <c r="CD50" i="11"/>
  <c r="CE50" i="11"/>
  <c r="CF50" i="11"/>
  <c r="CG50" i="11"/>
  <c r="CH50" i="11"/>
  <c r="CI50" i="11"/>
  <c r="BL51" i="11"/>
  <c r="BM51" i="11"/>
  <c r="BN51" i="11"/>
  <c r="BO51" i="11"/>
  <c r="BP51" i="11"/>
  <c r="BQ51" i="11"/>
  <c r="BR51" i="11"/>
  <c r="BS51" i="11"/>
  <c r="BT51" i="11"/>
  <c r="BU51" i="11"/>
  <c r="BV51" i="11"/>
  <c r="BW51" i="11"/>
  <c r="BX51" i="11"/>
  <c r="BY51" i="11"/>
  <c r="BZ51" i="11"/>
  <c r="CA51" i="11"/>
  <c r="CB51" i="11"/>
  <c r="CC51" i="11"/>
  <c r="CD51" i="11"/>
  <c r="CE51" i="11"/>
  <c r="CF51" i="11"/>
  <c r="CG51" i="11"/>
  <c r="CH51" i="11"/>
  <c r="CI51" i="11"/>
  <c r="BL52" i="11"/>
  <c r="BM52" i="11"/>
  <c r="BN52" i="11"/>
  <c r="BO52" i="11"/>
  <c r="BP52" i="11"/>
  <c r="BQ52" i="11"/>
  <c r="BR52" i="11"/>
  <c r="BS52" i="11"/>
  <c r="BT52" i="11"/>
  <c r="BU52" i="11"/>
  <c r="BV52" i="11"/>
  <c r="BW52" i="11"/>
  <c r="BX52" i="11"/>
  <c r="BY52" i="11"/>
  <c r="BZ52" i="11"/>
  <c r="CA52" i="11"/>
  <c r="CB52" i="11"/>
  <c r="CC52" i="11"/>
  <c r="CD52" i="11"/>
  <c r="CE52" i="11"/>
  <c r="CF52" i="11"/>
  <c r="CG52" i="11"/>
  <c r="CH52" i="11"/>
  <c r="CI52" i="11"/>
  <c r="BL53" i="11"/>
  <c r="BM53" i="11"/>
  <c r="BN53" i="11"/>
  <c r="BO53" i="11"/>
  <c r="BP53" i="11"/>
  <c r="BQ53" i="11"/>
  <c r="BR53" i="11"/>
  <c r="BS53" i="11"/>
  <c r="BT53" i="11"/>
  <c r="BU53" i="11"/>
  <c r="BV53" i="11"/>
  <c r="BW53" i="11"/>
  <c r="BX53" i="11"/>
  <c r="BY53" i="11"/>
  <c r="BZ53" i="11"/>
  <c r="CA53" i="11"/>
  <c r="CB53" i="11"/>
  <c r="CC53" i="11"/>
  <c r="CD53" i="11"/>
  <c r="CE53" i="11"/>
  <c r="CF53" i="11"/>
  <c r="CG53" i="11"/>
  <c r="CH53" i="11"/>
  <c r="CI53" i="11"/>
  <c r="BL54" i="11"/>
  <c r="BM54" i="11"/>
  <c r="BN54" i="11"/>
  <c r="BO54" i="11"/>
  <c r="BP54" i="11"/>
  <c r="BQ54" i="11"/>
  <c r="BR54" i="11"/>
  <c r="BS54" i="11"/>
  <c r="BT54" i="11"/>
  <c r="BU54" i="11"/>
  <c r="BV54" i="11"/>
  <c r="BW54" i="11"/>
  <c r="BX54" i="11"/>
  <c r="BY54" i="11"/>
  <c r="BZ54" i="11"/>
  <c r="CA54" i="11"/>
  <c r="CB54" i="11"/>
  <c r="CC54" i="11"/>
  <c r="CD54" i="11"/>
  <c r="CE54" i="11"/>
  <c r="CF54" i="11"/>
  <c r="CG54" i="11"/>
  <c r="CH54" i="11"/>
  <c r="CI54" i="11"/>
  <c r="BL55" i="11"/>
  <c r="BM55" i="11"/>
  <c r="BN55" i="11"/>
  <c r="BO55" i="11"/>
  <c r="BP55" i="11"/>
  <c r="BQ55" i="11"/>
  <c r="BR55" i="11"/>
  <c r="BS55" i="11"/>
  <c r="BT55" i="11"/>
  <c r="BU55" i="11"/>
  <c r="BV55" i="11"/>
  <c r="BW55" i="11"/>
  <c r="BX55" i="11"/>
  <c r="BY55" i="11"/>
  <c r="BZ55" i="11"/>
  <c r="CA55" i="11"/>
  <c r="CB55" i="11"/>
  <c r="CC55" i="11"/>
  <c r="CD55" i="11"/>
  <c r="CE55" i="11"/>
  <c r="CF55" i="11"/>
  <c r="CG55" i="11"/>
  <c r="CH55" i="11"/>
  <c r="CI55" i="11"/>
  <c r="BL56" i="11"/>
  <c r="BM56" i="11"/>
  <c r="BN56" i="11"/>
  <c r="BO56" i="11"/>
  <c r="BP56" i="11"/>
  <c r="BQ56" i="11"/>
  <c r="BR56" i="11"/>
  <c r="BS56" i="11"/>
  <c r="BT56" i="11"/>
  <c r="BU56" i="11"/>
  <c r="BV56" i="11"/>
  <c r="BW56" i="11"/>
  <c r="BX56" i="11"/>
  <c r="BY56" i="11"/>
  <c r="BZ56" i="11"/>
  <c r="CA56" i="11"/>
  <c r="CB56" i="11"/>
  <c r="CC56" i="11"/>
  <c r="CD56" i="11"/>
  <c r="CE56" i="11"/>
  <c r="CF56" i="11"/>
  <c r="CG56" i="11"/>
  <c r="CH56" i="11"/>
  <c r="CI56" i="11"/>
  <c r="BL57" i="11"/>
  <c r="BM57" i="11"/>
  <c r="BN57" i="11"/>
  <c r="BO57" i="11"/>
  <c r="BP57" i="11"/>
  <c r="BQ57" i="11"/>
  <c r="BR57" i="11"/>
  <c r="BS57" i="11"/>
  <c r="BT57" i="11"/>
  <c r="BU57" i="11"/>
  <c r="BV57" i="11"/>
  <c r="BW57" i="11"/>
  <c r="BX57" i="11"/>
  <c r="BY57" i="11"/>
  <c r="BZ57" i="11"/>
  <c r="CA57" i="11"/>
  <c r="CB57" i="11"/>
  <c r="CC57" i="11"/>
  <c r="CD57" i="11"/>
  <c r="CE57" i="11"/>
  <c r="CF57" i="11"/>
  <c r="CG57" i="11"/>
  <c r="CH57" i="11"/>
  <c r="CI57" i="11"/>
  <c r="BL58" i="11"/>
  <c r="BM58" i="11"/>
  <c r="BN58" i="11"/>
  <c r="BO58" i="11"/>
  <c r="BP58" i="11"/>
  <c r="BQ58" i="11"/>
  <c r="BR58" i="11"/>
  <c r="BS58" i="11"/>
  <c r="BT58" i="11"/>
  <c r="BU58" i="11"/>
  <c r="BV58" i="11"/>
  <c r="BW58" i="11"/>
  <c r="BX58" i="11"/>
  <c r="BY58" i="11"/>
  <c r="BZ58" i="11"/>
  <c r="CA58" i="11"/>
  <c r="CB58" i="11"/>
  <c r="CC58" i="11"/>
  <c r="CD58" i="11"/>
  <c r="CE58" i="11"/>
  <c r="CF58" i="11"/>
  <c r="CG58" i="11"/>
  <c r="CH58" i="11"/>
  <c r="CI58" i="11"/>
  <c r="BL59" i="11"/>
  <c r="BM59" i="11"/>
  <c r="BN59" i="11"/>
  <c r="BO59" i="11"/>
  <c r="BP59" i="11"/>
  <c r="BQ59" i="11"/>
  <c r="BR59" i="11"/>
  <c r="BS59" i="11"/>
  <c r="BT59" i="11"/>
  <c r="BU59" i="11"/>
  <c r="BV59" i="11"/>
  <c r="BW59" i="11"/>
  <c r="BX59" i="11"/>
  <c r="BY59" i="11"/>
  <c r="BZ59" i="11"/>
  <c r="CA59" i="11"/>
  <c r="CB59" i="11"/>
  <c r="CC59" i="11"/>
  <c r="CD59" i="11"/>
  <c r="CE59" i="11"/>
  <c r="CF59" i="11"/>
  <c r="CG59" i="11"/>
  <c r="CH59" i="11"/>
  <c r="CI59" i="11"/>
  <c r="BL60" i="11"/>
  <c r="BM60" i="11"/>
  <c r="BN60" i="11"/>
  <c r="BO60" i="11"/>
  <c r="BP60" i="11"/>
  <c r="BQ60" i="11"/>
  <c r="BR60" i="11"/>
  <c r="BS60" i="11"/>
  <c r="BT60" i="11"/>
  <c r="BU60" i="11"/>
  <c r="BV60" i="11"/>
  <c r="BW60" i="11"/>
  <c r="BX60" i="11"/>
  <c r="BY60" i="11"/>
  <c r="BZ60" i="11"/>
  <c r="CA60" i="11"/>
  <c r="CB60" i="11"/>
  <c r="CC60" i="11"/>
  <c r="CD60" i="11"/>
  <c r="CE60" i="11"/>
  <c r="CF60" i="11"/>
  <c r="CG60" i="11"/>
  <c r="CH60" i="11"/>
  <c r="CI60" i="11"/>
  <c r="BL61" i="11"/>
  <c r="BM61" i="11"/>
  <c r="BN61" i="11"/>
  <c r="BO61" i="11"/>
  <c r="BP61" i="11"/>
  <c r="BQ61" i="11"/>
  <c r="BR61" i="11"/>
  <c r="BS61" i="11"/>
  <c r="BT61" i="11"/>
  <c r="BU61" i="11"/>
  <c r="BV61" i="11"/>
  <c r="BW61" i="11"/>
  <c r="BX61" i="11"/>
  <c r="BY61" i="11"/>
  <c r="BZ61" i="11"/>
  <c r="CA61" i="11"/>
  <c r="CB61" i="11"/>
  <c r="CC61" i="11"/>
  <c r="CD61" i="11"/>
  <c r="CE61" i="11"/>
  <c r="CF61" i="11"/>
  <c r="CG61" i="11"/>
  <c r="CH61" i="11"/>
  <c r="CI61" i="11"/>
  <c r="BL62" i="11"/>
  <c r="BM62" i="11"/>
  <c r="BN62" i="11"/>
  <c r="BO62" i="11"/>
  <c r="BP62" i="11"/>
  <c r="BQ62" i="11"/>
  <c r="BR62" i="11"/>
  <c r="BS62" i="11"/>
  <c r="BT62" i="11"/>
  <c r="BU62" i="11"/>
  <c r="BV62" i="11"/>
  <c r="BW62" i="11"/>
  <c r="BX62" i="11"/>
  <c r="BY62" i="11"/>
  <c r="BZ62" i="11"/>
  <c r="CA62" i="11"/>
  <c r="CB62" i="11"/>
  <c r="CC62" i="11"/>
  <c r="CD62" i="11"/>
  <c r="CE62" i="11"/>
  <c r="CF62" i="11"/>
  <c r="CG62" i="11"/>
  <c r="CH62" i="11"/>
  <c r="CI62" i="11"/>
  <c r="BL63" i="11"/>
  <c r="BM63" i="11"/>
  <c r="BN63" i="11"/>
  <c r="BO63" i="11"/>
  <c r="BP63" i="11"/>
  <c r="BQ63" i="11"/>
  <c r="BR63" i="11"/>
  <c r="BS63" i="11"/>
  <c r="BT63" i="11"/>
  <c r="BU63" i="11"/>
  <c r="BV63" i="11"/>
  <c r="BW63" i="11"/>
  <c r="BX63" i="11"/>
  <c r="BY63" i="11"/>
  <c r="BZ63" i="11"/>
  <c r="CA63" i="11"/>
  <c r="CB63" i="11"/>
  <c r="CC63" i="11"/>
  <c r="CD63" i="11"/>
  <c r="CE63" i="11"/>
  <c r="CF63" i="11"/>
  <c r="CG63" i="11"/>
  <c r="CH63" i="11"/>
  <c r="CI63" i="11"/>
  <c r="BL64" i="11"/>
  <c r="BM64" i="11"/>
  <c r="BN64" i="11"/>
  <c r="BO64" i="11"/>
  <c r="BP64" i="11"/>
  <c r="BQ64" i="11"/>
  <c r="BR64" i="11"/>
  <c r="BS64" i="11"/>
  <c r="BT64" i="11"/>
  <c r="BU64" i="11"/>
  <c r="BV64" i="11"/>
  <c r="BW64" i="11"/>
  <c r="BX64" i="11"/>
  <c r="BY64" i="11"/>
  <c r="BZ64" i="11"/>
  <c r="CA64" i="11"/>
  <c r="CB64" i="11"/>
  <c r="CC64" i="11"/>
  <c r="CD64" i="11"/>
  <c r="CE64" i="11"/>
  <c r="CF64" i="11"/>
  <c r="CG64" i="11"/>
  <c r="CH64" i="11"/>
  <c r="CI64" i="11"/>
  <c r="BL65" i="11"/>
  <c r="BM65" i="11"/>
  <c r="BN65" i="11"/>
  <c r="BO65" i="11"/>
  <c r="BP65" i="11"/>
  <c r="BQ65" i="11"/>
  <c r="BR65" i="11"/>
  <c r="BS65" i="11"/>
  <c r="BT65" i="11"/>
  <c r="BU65" i="11"/>
  <c r="BV65" i="11"/>
  <c r="BW65" i="11"/>
  <c r="BX65" i="11"/>
  <c r="BY65" i="11"/>
  <c r="BZ65" i="11"/>
  <c r="CA65" i="11"/>
  <c r="CB65" i="11"/>
  <c r="CC65" i="11"/>
  <c r="CD65" i="11"/>
  <c r="CE65" i="11"/>
  <c r="CF65" i="11"/>
  <c r="CG65" i="11"/>
  <c r="CH65" i="11"/>
  <c r="CI65" i="11"/>
  <c r="BL66" i="11"/>
  <c r="BM66" i="11"/>
  <c r="BN66" i="11"/>
  <c r="BO66" i="11"/>
  <c r="BP66" i="11"/>
  <c r="BQ66" i="11"/>
  <c r="BR66" i="11"/>
  <c r="BS66" i="11"/>
  <c r="BT66" i="11"/>
  <c r="BU66" i="11"/>
  <c r="BV66" i="11"/>
  <c r="BW66" i="11"/>
  <c r="BX66" i="11"/>
  <c r="BY66" i="11"/>
  <c r="BZ66" i="11"/>
  <c r="CA66" i="11"/>
  <c r="CB66" i="11"/>
  <c r="CC66" i="11"/>
  <c r="CD66" i="11"/>
  <c r="CE66" i="11"/>
  <c r="CF66" i="11"/>
  <c r="CG66" i="11"/>
  <c r="CH66" i="11"/>
  <c r="CI66" i="11"/>
  <c r="BL67" i="11"/>
  <c r="BM67" i="11"/>
  <c r="BN67" i="11"/>
  <c r="BO67" i="11"/>
  <c r="BP67" i="11"/>
  <c r="BQ67" i="11"/>
  <c r="BR67" i="11"/>
  <c r="BS67" i="11"/>
  <c r="BT67" i="11"/>
  <c r="BU67" i="11"/>
  <c r="BV67" i="11"/>
  <c r="BW67" i="11"/>
  <c r="BX67" i="11"/>
  <c r="BY67" i="11"/>
  <c r="BZ67" i="11"/>
  <c r="CA67" i="11"/>
  <c r="CB67" i="11"/>
  <c r="CC67" i="11"/>
  <c r="CD67" i="11"/>
  <c r="CE67" i="11"/>
  <c r="CF67" i="11"/>
  <c r="CG67" i="11"/>
  <c r="CH67" i="11"/>
  <c r="CI67" i="11"/>
  <c r="BL68" i="11"/>
  <c r="BM68" i="11"/>
  <c r="BN68" i="11"/>
  <c r="BO68" i="11"/>
  <c r="BP68" i="11"/>
  <c r="BQ68" i="11"/>
  <c r="BR68" i="11"/>
  <c r="BS68" i="11"/>
  <c r="BT68" i="11"/>
  <c r="BU68" i="11"/>
  <c r="BV68" i="11"/>
  <c r="BW68" i="11"/>
  <c r="BX68" i="11"/>
  <c r="BY68" i="11"/>
  <c r="BZ68" i="11"/>
  <c r="CA68" i="11"/>
  <c r="CB68" i="11"/>
  <c r="CC68" i="11"/>
  <c r="CD68" i="11"/>
  <c r="CE68" i="11"/>
  <c r="CF68" i="11"/>
  <c r="CG68" i="11"/>
  <c r="CH68" i="11"/>
  <c r="CI68" i="11"/>
  <c r="BL69" i="11"/>
  <c r="BM69" i="11"/>
  <c r="BN69" i="11"/>
  <c r="BO69" i="11"/>
  <c r="BP69" i="11"/>
  <c r="BQ69" i="11"/>
  <c r="BR69" i="11"/>
  <c r="BS69" i="11"/>
  <c r="BT69" i="11"/>
  <c r="BU69" i="11"/>
  <c r="BV69" i="11"/>
  <c r="BW69" i="11"/>
  <c r="BX69" i="11"/>
  <c r="BY69" i="11"/>
  <c r="BZ69" i="11"/>
  <c r="CA69" i="11"/>
  <c r="CB69" i="11"/>
  <c r="CC69" i="11"/>
  <c r="CD69" i="11"/>
  <c r="CE69" i="11"/>
  <c r="CF69" i="11"/>
  <c r="CG69" i="11"/>
  <c r="CH69" i="11"/>
  <c r="CI69" i="11"/>
  <c r="BL70" i="11"/>
  <c r="BM70" i="11"/>
  <c r="BN70" i="11"/>
  <c r="BO70" i="11"/>
  <c r="BP70" i="11"/>
  <c r="BQ70" i="11"/>
  <c r="BR70" i="11"/>
  <c r="BS70" i="11"/>
  <c r="BT70" i="11"/>
  <c r="BU70" i="11"/>
  <c r="BV70" i="11"/>
  <c r="BW70" i="11"/>
  <c r="BX70" i="11"/>
  <c r="BY70" i="11"/>
  <c r="BZ70" i="11"/>
  <c r="CA70" i="11"/>
  <c r="CB70" i="11"/>
  <c r="CC70" i="11"/>
  <c r="CD70" i="11"/>
  <c r="CE70" i="11"/>
  <c r="CF70" i="11"/>
  <c r="CG70" i="11"/>
  <c r="CH70" i="11"/>
  <c r="CI70" i="11"/>
  <c r="BL71" i="11"/>
  <c r="BM71" i="11"/>
  <c r="BN71" i="11"/>
  <c r="BO71" i="11"/>
  <c r="BP71" i="11"/>
  <c r="BQ71" i="11"/>
  <c r="BR71" i="11"/>
  <c r="BS71" i="11"/>
  <c r="BT71" i="11"/>
  <c r="BU71" i="11"/>
  <c r="BV71" i="11"/>
  <c r="BW71" i="11"/>
  <c r="BX71" i="11"/>
  <c r="BY71" i="11"/>
  <c r="BZ71" i="11"/>
  <c r="CA71" i="11"/>
  <c r="CB71" i="11"/>
  <c r="CC71" i="11"/>
  <c r="CD71" i="11"/>
  <c r="CE71" i="11"/>
  <c r="CF71" i="11"/>
  <c r="CG71" i="11"/>
  <c r="CH71" i="11"/>
  <c r="CI71" i="11"/>
  <c r="BL72" i="11"/>
  <c r="BM72" i="11"/>
  <c r="BN72" i="11"/>
  <c r="BO72" i="11"/>
  <c r="BP72" i="11"/>
  <c r="BQ72" i="11"/>
  <c r="BR72" i="11"/>
  <c r="BS72" i="11"/>
  <c r="BT72" i="11"/>
  <c r="BU72" i="11"/>
  <c r="BV72" i="11"/>
  <c r="BW72" i="11"/>
  <c r="BX72" i="11"/>
  <c r="BY72" i="11"/>
  <c r="BZ72" i="11"/>
  <c r="CA72" i="11"/>
  <c r="CB72" i="11"/>
  <c r="CC72" i="11"/>
  <c r="CD72" i="11"/>
  <c r="CE72" i="11"/>
  <c r="CF72" i="11"/>
  <c r="CG72" i="11"/>
  <c r="CH72" i="11"/>
  <c r="CI72" i="11"/>
  <c r="BL73" i="11"/>
  <c r="BM73" i="11"/>
  <c r="BN73" i="11"/>
  <c r="BO73" i="11"/>
  <c r="BP73" i="11"/>
  <c r="BQ73" i="11"/>
  <c r="BR73" i="11"/>
  <c r="BS73" i="11"/>
  <c r="BT73" i="11"/>
  <c r="BU73" i="11"/>
  <c r="BV73" i="11"/>
  <c r="BW73" i="11"/>
  <c r="BX73" i="11"/>
  <c r="BY73" i="11"/>
  <c r="BZ73" i="11"/>
  <c r="CA73" i="11"/>
  <c r="CB73" i="11"/>
  <c r="CC73" i="11"/>
  <c r="CD73" i="11"/>
  <c r="CE73" i="11"/>
  <c r="CF73" i="11"/>
  <c r="CG73" i="11"/>
  <c r="CH73" i="11"/>
  <c r="CI73" i="11"/>
  <c r="BL74" i="11"/>
  <c r="BM74" i="11"/>
  <c r="BN74" i="11"/>
  <c r="BO74" i="11"/>
  <c r="BP74" i="11"/>
  <c r="BQ74" i="11"/>
  <c r="BR74" i="11"/>
  <c r="BS74" i="11"/>
  <c r="BT74" i="11"/>
  <c r="BU74" i="11"/>
  <c r="BV74" i="11"/>
  <c r="BW74" i="11"/>
  <c r="BX74" i="11"/>
  <c r="BY74" i="11"/>
  <c r="BZ74" i="11"/>
  <c r="CA74" i="11"/>
  <c r="CB74" i="11"/>
  <c r="CC74" i="11"/>
  <c r="CD74" i="11"/>
  <c r="CE74" i="11"/>
  <c r="CF74" i="11"/>
  <c r="CG74" i="11"/>
  <c r="CH74" i="11"/>
  <c r="CI74" i="11"/>
  <c r="BL75" i="11"/>
  <c r="BM75" i="11"/>
  <c r="BN75" i="11"/>
  <c r="BO75" i="11"/>
  <c r="BP75" i="11"/>
  <c r="BQ75" i="11"/>
  <c r="BR75" i="11"/>
  <c r="BS75" i="11"/>
  <c r="BT75" i="11"/>
  <c r="BU75" i="11"/>
  <c r="BV75" i="11"/>
  <c r="BW75" i="11"/>
  <c r="BX75" i="11"/>
  <c r="BY75" i="11"/>
  <c r="BZ75" i="11"/>
  <c r="CA75" i="11"/>
  <c r="CB75" i="11"/>
  <c r="CC75" i="11"/>
  <c r="CD75" i="11"/>
  <c r="CE75" i="11"/>
  <c r="CF75" i="11"/>
  <c r="CG75" i="11"/>
  <c r="CH75" i="11"/>
  <c r="CI75" i="11"/>
  <c r="BL76" i="11"/>
  <c r="BM76" i="11"/>
  <c r="BN76" i="11"/>
  <c r="BO76" i="11"/>
  <c r="BP76" i="11"/>
  <c r="BQ76" i="11"/>
  <c r="BR76" i="11"/>
  <c r="BS76" i="11"/>
  <c r="BT76" i="11"/>
  <c r="BU76" i="11"/>
  <c r="BV76" i="11"/>
  <c r="BW76" i="11"/>
  <c r="BX76" i="11"/>
  <c r="BY76" i="11"/>
  <c r="BZ76" i="11"/>
  <c r="CA76" i="11"/>
  <c r="CB76" i="11"/>
  <c r="CC76" i="11"/>
  <c r="CD76" i="11"/>
  <c r="CE76" i="11"/>
  <c r="CF76" i="11"/>
  <c r="CG76" i="11"/>
  <c r="CH76" i="11"/>
  <c r="CI76" i="11"/>
  <c r="BL77" i="11"/>
  <c r="BM77" i="11"/>
  <c r="BN77" i="11"/>
  <c r="BO77" i="11"/>
  <c r="BP77" i="11"/>
  <c r="BQ77" i="11"/>
  <c r="BR77" i="11"/>
  <c r="BS77" i="11"/>
  <c r="BT77" i="11"/>
  <c r="BU77" i="11"/>
  <c r="BV77" i="11"/>
  <c r="BW77" i="11"/>
  <c r="BX77" i="11"/>
  <c r="BY77" i="11"/>
  <c r="BZ77" i="11"/>
  <c r="CA77" i="11"/>
  <c r="CB77" i="11"/>
  <c r="CC77" i="11"/>
  <c r="CD77" i="11"/>
  <c r="CE77" i="11"/>
  <c r="CF77" i="11"/>
  <c r="CG77" i="11"/>
  <c r="CH77" i="11"/>
  <c r="CI77" i="11"/>
  <c r="BL78" i="11"/>
  <c r="BM78" i="11"/>
  <c r="BN78" i="11"/>
  <c r="BO78" i="11"/>
  <c r="BP78" i="11"/>
  <c r="BQ78" i="11"/>
  <c r="BR78" i="11"/>
  <c r="BS78" i="11"/>
  <c r="BT78" i="11"/>
  <c r="BU78" i="11"/>
  <c r="BV78" i="11"/>
  <c r="BW78" i="11"/>
  <c r="BX78" i="11"/>
  <c r="BY78" i="11"/>
  <c r="BZ78" i="11"/>
  <c r="CA78" i="11"/>
  <c r="CB78" i="11"/>
  <c r="CC78" i="11"/>
  <c r="CD78" i="11"/>
  <c r="CE78" i="11"/>
  <c r="CF78" i="11"/>
  <c r="CG78" i="11"/>
  <c r="CH78" i="11"/>
  <c r="CI78" i="11"/>
  <c r="BL79" i="11"/>
  <c r="BM79" i="11"/>
  <c r="BN79" i="11"/>
  <c r="BO79" i="11"/>
  <c r="BP79" i="11"/>
  <c r="BQ79" i="11"/>
  <c r="BR79" i="11"/>
  <c r="BS79" i="11"/>
  <c r="BT79" i="11"/>
  <c r="BU79" i="11"/>
  <c r="BV79" i="11"/>
  <c r="BW79" i="11"/>
  <c r="BX79" i="11"/>
  <c r="BY79" i="11"/>
  <c r="BZ79" i="11"/>
  <c r="CA79" i="11"/>
  <c r="CB79" i="11"/>
  <c r="CC79" i="11"/>
  <c r="CD79" i="11"/>
  <c r="CE79" i="11"/>
  <c r="CF79" i="11"/>
  <c r="CG79" i="11"/>
  <c r="CH79" i="11"/>
  <c r="CI79" i="11"/>
  <c r="BL80" i="11"/>
  <c r="BM80" i="11"/>
  <c r="BN80" i="11"/>
  <c r="BO80" i="11"/>
  <c r="BP80" i="11"/>
  <c r="BQ80" i="11"/>
  <c r="BR80" i="11"/>
  <c r="BS80" i="11"/>
  <c r="BT80" i="11"/>
  <c r="BU80" i="11"/>
  <c r="BV80" i="11"/>
  <c r="BW80" i="11"/>
  <c r="BX80" i="11"/>
  <c r="BY80" i="11"/>
  <c r="BZ80" i="11"/>
  <c r="CA80" i="11"/>
  <c r="CB80" i="11"/>
  <c r="CC80" i="11"/>
  <c r="CD80" i="11"/>
  <c r="CE80" i="11"/>
  <c r="CF80" i="11"/>
  <c r="CG80" i="11"/>
  <c r="CH80" i="11"/>
  <c r="CI80" i="11"/>
  <c r="BL81" i="11"/>
  <c r="BM81" i="11"/>
  <c r="BN81" i="11"/>
  <c r="BO81" i="11"/>
  <c r="BP81" i="11"/>
  <c r="BQ81" i="11"/>
  <c r="BR81" i="11"/>
  <c r="BS81" i="11"/>
  <c r="BT81" i="11"/>
  <c r="BU81" i="11"/>
  <c r="BV81" i="11"/>
  <c r="BW81" i="11"/>
  <c r="BX81" i="11"/>
  <c r="BY81" i="11"/>
  <c r="BZ81" i="11"/>
  <c r="CA81" i="11"/>
  <c r="CB81" i="11"/>
  <c r="CC81" i="11"/>
  <c r="CD81" i="11"/>
  <c r="CE81" i="11"/>
  <c r="CF81" i="11"/>
  <c r="CG81" i="11"/>
  <c r="CH81" i="11"/>
  <c r="CI81" i="11"/>
  <c r="BL82" i="11"/>
  <c r="BM82" i="11"/>
  <c r="BN82" i="11"/>
  <c r="BO82" i="11"/>
  <c r="BP82" i="11"/>
  <c r="BQ82" i="11"/>
  <c r="BR82" i="11"/>
  <c r="BS82" i="11"/>
  <c r="BT82" i="11"/>
  <c r="BU82" i="11"/>
  <c r="BV82" i="11"/>
  <c r="BW82" i="11"/>
  <c r="BX82" i="11"/>
  <c r="BY82" i="11"/>
  <c r="BZ82" i="11"/>
  <c r="CA82" i="11"/>
  <c r="CB82" i="11"/>
  <c r="CC82" i="11"/>
  <c r="CD82" i="11"/>
  <c r="CE82" i="11"/>
  <c r="CF82" i="11"/>
  <c r="CG82" i="11"/>
  <c r="CH82" i="11"/>
  <c r="CI82" i="11"/>
  <c r="BL83" i="11"/>
  <c r="BM83" i="11"/>
  <c r="BN83" i="11"/>
  <c r="BO83" i="11"/>
  <c r="BP83" i="11"/>
  <c r="BQ83" i="11"/>
  <c r="BR83" i="11"/>
  <c r="BS83" i="11"/>
  <c r="BT83" i="11"/>
  <c r="BU83" i="11"/>
  <c r="BV83" i="11"/>
  <c r="BW83" i="11"/>
  <c r="BX83" i="11"/>
  <c r="BY83" i="11"/>
  <c r="BZ83" i="11"/>
  <c r="CA83" i="11"/>
  <c r="CB83" i="11"/>
  <c r="CC83" i="11"/>
  <c r="CD83" i="11"/>
  <c r="CE83" i="11"/>
  <c r="CF83" i="11"/>
  <c r="CG83" i="11"/>
  <c r="CH83" i="11"/>
  <c r="CI83" i="11"/>
  <c r="BL84" i="11"/>
  <c r="BM84" i="11"/>
  <c r="BN84" i="11"/>
  <c r="BO84" i="11"/>
  <c r="BP84" i="11"/>
  <c r="BQ84" i="11"/>
  <c r="BR84" i="11"/>
  <c r="BS84" i="11"/>
  <c r="BT84" i="11"/>
  <c r="BU84" i="11"/>
  <c r="BV84" i="11"/>
  <c r="BW84" i="11"/>
  <c r="BX84" i="11"/>
  <c r="BY84" i="11"/>
  <c r="BZ84" i="11"/>
  <c r="CA84" i="11"/>
  <c r="CB84" i="11"/>
  <c r="CC84" i="11"/>
  <c r="CD84" i="11"/>
  <c r="CE84" i="11"/>
  <c r="CF84" i="11"/>
  <c r="CG84" i="11"/>
  <c r="CH84" i="11"/>
  <c r="CI84" i="11"/>
  <c r="BL85" i="11"/>
  <c r="BM85" i="11"/>
  <c r="BN85" i="11"/>
  <c r="BO85" i="11"/>
  <c r="BP85" i="11"/>
  <c r="BQ85" i="11"/>
  <c r="BR85" i="11"/>
  <c r="BS85" i="11"/>
  <c r="BT85" i="11"/>
  <c r="BU85" i="11"/>
  <c r="BV85" i="11"/>
  <c r="BW85" i="11"/>
  <c r="BX85" i="11"/>
  <c r="BY85" i="11"/>
  <c r="BZ85" i="11"/>
  <c r="CA85" i="11"/>
  <c r="CB85" i="11"/>
  <c r="CC85" i="11"/>
  <c r="CD85" i="11"/>
  <c r="CE85" i="11"/>
  <c r="CF85" i="11"/>
  <c r="CG85" i="11"/>
  <c r="CH85" i="11"/>
  <c r="CI85" i="11"/>
  <c r="BL86" i="11"/>
  <c r="BM86" i="11"/>
  <c r="BN86" i="11"/>
  <c r="BO86" i="11"/>
  <c r="BP86" i="11"/>
  <c r="BQ86" i="11"/>
  <c r="BR86" i="11"/>
  <c r="BS86" i="11"/>
  <c r="BT86" i="11"/>
  <c r="BU86" i="11"/>
  <c r="BV86" i="11"/>
  <c r="BW86" i="11"/>
  <c r="BX86" i="11"/>
  <c r="BY86" i="11"/>
  <c r="BZ86" i="11"/>
  <c r="CA86" i="11"/>
  <c r="CB86" i="11"/>
  <c r="CC86" i="11"/>
  <c r="CD86" i="11"/>
  <c r="CE86" i="11"/>
  <c r="CF86" i="11"/>
  <c r="CG86" i="11"/>
  <c r="CH86" i="11"/>
  <c r="CI86" i="11"/>
  <c r="BL87" i="11"/>
  <c r="BM87" i="11"/>
  <c r="BN87" i="11"/>
  <c r="BO87" i="11"/>
  <c r="BP87" i="11"/>
  <c r="BQ87" i="11"/>
  <c r="BR87" i="11"/>
  <c r="BS87" i="11"/>
  <c r="BT87" i="11"/>
  <c r="BU87" i="11"/>
  <c r="BV87" i="11"/>
  <c r="BW87" i="11"/>
  <c r="BX87" i="11"/>
  <c r="BY87" i="11"/>
  <c r="BZ87" i="11"/>
  <c r="CA87" i="11"/>
  <c r="CB87" i="11"/>
  <c r="CC87" i="11"/>
  <c r="CD87" i="11"/>
  <c r="CE87" i="11"/>
  <c r="CF87" i="11"/>
  <c r="CG87" i="11"/>
  <c r="CH87" i="11"/>
  <c r="CI87" i="11"/>
  <c r="BL88" i="11"/>
  <c r="BM88" i="11"/>
  <c r="BN88" i="11"/>
  <c r="BO88" i="11"/>
  <c r="BP88" i="11"/>
  <c r="BQ88" i="11"/>
  <c r="BR88" i="11"/>
  <c r="BS88" i="11"/>
  <c r="BT88" i="11"/>
  <c r="BU88" i="11"/>
  <c r="BV88" i="11"/>
  <c r="BW88" i="11"/>
  <c r="BX88" i="11"/>
  <c r="BY88" i="11"/>
  <c r="BZ88" i="11"/>
  <c r="CA88" i="11"/>
  <c r="CB88" i="11"/>
  <c r="CC88" i="11"/>
  <c r="CD88" i="11"/>
  <c r="CE88" i="11"/>
  <c r="CF88" i="11"/>
  <c r="CG88" i="11"/>
  <c r="CH88" i="11"/>
  <c r="CI88" i="11"/>
  <c r="BL89" i="11"/>
  <c r="BM89" i="11"/>
  <c r="BN89" i="11"/>
  <c r="BO89" i="11"/>
  <c r="BP89" i="11"/>
  <c r="BQ89" i="11"/>
  <c r="BR89" i="11"/>
  <c r="BS89" i="11"/>
  <c r="BT89" i="11"/>
  <c r="BU89" i="11"/>
  <c r="BV89" i="11"/>
  <c r="BW89" i="11"/>
  <c r="BX89" i="11"/>
  <c r="BY89" i="11"/>
  <c r="BZ89" i="11"/>
  <c r="CA89" i="11"/>
  <c r="CB89" i="11"/>
  <c r="CC89" i="11"/>
  <c r="CD89" i="11"/>
  <c r="CE89" i="11"/>
  <c r="CF89" i="11"/>
  <c r="CG89" i="11"/>
  <c r="CH89" i="11"/>
  <c r="CI89" i="11"/>
  <c r="BL90" i="11"/>
  <c r="BM90" i="11"/>
  <c r="BN90" i="11"/>
  <c r="BO90" i="11"/>
  <c r="BP90" i="11"/>
  <c r="BQ90" i="11"/>
  <c r="BR90" i="11"/>
  <c r="BS90" i="11"/>
  <c r="BT90" i="11"/>
  <c r="BU90" i="11"/>
  <c r="BV90" i="11"/>
  <c r="BW90" i="11"/>
  <c r="BX90" i="11"/>
  <c r="BY90" i="11"/>
  <c r="BZ90" i="11"/>
  <c r="CA90" i="11"/>
  <c r="CB90" i="11"/>
  <c r="CC90" i="11"/>
  <c r="CD90" i="11"/>
  <c r="CE90" i="11"/>
  <c r="CF90" i="11"/>
  <c r="CG90" i="11"/>
  <c r="CH90" i="11"/>
  <c r="CI90" i="11"/>
  <c r="BL91" i="11"/>
  <c r="BM91" i="11"/>
  <c r="BN91" i="11"/>
  <c r="BO91" i="11"/>
  <c r="BP91" i="11"/>
  <c r="BQ91" i="11"/>
  <c r="BR91" i="11"/>
  <c r="BS91" i="11"/>
  <c r="BT91" i="11"/>
  <c r="BU91" i="11"/>
  <c r="BV91" i="11"/>
  <c r="BW91" i="11"/>
  <c r="BX91" i="11"/>
  <c r="BY91" i="11"/>
  <c r="BZ91" i="11"/>
  <c r="CA91" i="11"/>
  <c r="CB91" i="11"/>
  <c r="CC91" i="11"/>
  <c r="CD91" i="11"/>
  <c r="CE91" i="11"/>
  <c r="CF91" i="11"/>
  <c r="CG91" i="11"/>
  <c r="CH91" i="11"/>
  <c r="CI91" i="11"/>
  <c r="BL92" i="11"/>
  <c r="BM92" i="11"/>
  <c r="BN92" i="11"/>
  <c r="BO92" i="11"/>
  <c r="BP92" i="11"/>
  <c r="BQ92" i="11"/>
  <c r="BR92" i="11"/>
  <c r="BS92" i="11"/>
  <c r="BT92" i="11"/>
  <c r="BU92" i="11"/>
  <c r="BV92" i="11"/>
  <c r="BW92" i="11"/>
  <c r="BX92" i="11"/>
  <c r="BY92" i="11"/>
  <c r="BZ92" i="11"/>
  <c r="CA92" i="11"/>
  <c r="CB92" i="11"/>
  <c r="CC92" i="11"/>
  <c r="CD92" i="11"/>
  <c r="CE92" i="11"/>
  <c r="CF92" i="11"/>
  <c r="CG92" i="11"/>
  <c r="CH92" i="11"/>
  <c r="CI92" i="11"/>
  <c r="BL93" i="11"/>
  <c r="BM93" i="11"/>
  <c r="BN93" i="11"/>
  <c r="BO93" i="11"/>
  <c r="BP93" i="11"/>
  <c r="BQ93" i="11"/>
  <c r="BR93" i="11"/>
  <c r="BS93" i="11"/>
  <c r="BT93" i="11"/>
  <c r="BU93" i="11"/>
  <c r="BV93" i="11"/>
  <c r="BW93" i="11"/>
  <c r="BX93" i="11"/>
  <c r="BY93" i="11"/>
  <c r="BZ93" i="11"/>
  <c r="CA93" i="11"/>
  <c r="CB93" i="11"/>
  <c r="CC93" i="11"/>
  <c r="CD93" i="11"/>
  <c r="CE93" i="11"/>
  <c r="CF93" i="11"/>
  <c r="CG93" i="11"/>
  <c r="CH93" i="11"/>
  <c r="CI93" i="11"/>
  <c r="BL94" i="11"/>
  <c r="BM94" i="11"/>
  <c r="BN94" i="11"/>
  <c r="BO94" i="11"/>
  <c r="BP94" i="11"/>
  <c r="BQ94" i="11"/>
  <c r="BR94" i="11"/>
  <c r="BS94" i="11"/>
  <c r="BT94" i="11"/>
  <c r="BU94" i="11"/>
  <c r="BV94" i="11"/>
  <c r="BW94" i="11"/>
  <c r="BX94" i="11"/>
  <c r="BY94" i="11"/>
  <c r="BZ94" i="11"/>
  <c r="CA94" i="11"/>
  <c r="CB94" i="11"/>
  <c r="CC94" i="11"/>
  <c r="CD94" i="11"/>
  <c r="CE94" i="11"/>
  <c r="CF94" i="11"/>
  <c r="CG94" i="11"/>
  <c r="CH94" i="11"/>
  <c r="CI94" i="11"/>
  <c r="BL95" i="11"/>
  <c r="BM95" i="11"/>
  <c r="BN95" i="11"/>
  <c r="BO95" i="11"/>
  <c r="BP95" i="11"/>
  <c r="BQ95" i="11"/>
  <c r="BR95" i="11"/>
  <c r="BS95" i="11"/>
  <c r="BT95" i="11"/>
  <c r="BU95" i="11"/>
  <c r="BV95" i="11"/>
  <c r="BW95" i="11"/>
  <c r="BX95" i="11"/>
  <c r="BY95" i="11"/>
  <c r="BZ95" i="11"/>
  <c r="CA95" i="11"/>
  <c r="CB95" i="11"/>
  <c r="CC95" i="11"/>
  <c r="CD95" i="11"/>
  <c r="CE95" i="11"/>
  <c r="CF95" i="11"/>
  <c r="CG95" i="11"/>
  <c r="CH95" i="11"/>
  <c r="CI95" i="11"/>
  <c r="BL96" i="11"/>
  <c r="BM96" i="11"/>
  <c r="BN96" i="11"/>
  <c r="BO96" i="11"/>
  <c r="BP96" i="11"/>
  <c r="BQ96" i="11"/>
  <c r="BR96" i="11"/>
  <c r="BS96" i="11"/>
  <c r="BT96" i="11"/>
  <c r="BU96" i="11"/>
  <c r="BV96" i="11"/>
  <c r="BW96" i="11"/>
  <c r="BX96" i="11"/>
  <c r="BY96" i="11"/>
  <c r="BZ96" i="11"/>
  <c r="CA96" i="11"/>
  <c r="CB96" i="11"/>
  <c r="CC96" i="11"/>
  <c r="CD96" i="11"/>
  <c r="CE96" i="11"/>
  <c r="CF96" i="11"/>
  <c r="CG96" i="11"/>
  <c r="CH96" i="11"/>
  <c r="CI96" i="11"/>
  <c r="BL97" i="11"/>
  <c r="BM97" i="11"/>
  <c r="BN97" i="11"/>
  <c r="BO97" i="11"/>
  <c r="BP97" i="11"/>
  <c r="BQ97" i="11"/>
  <c r="BR97" i="11"/>
  <c r="BS97" i="11"/>
  <c r="BT97" i="11"/>
  <c r="BU97" i="11"/>
  <c r="BV97" i="11"/>
  <c r="BW97" i="11"/>
  <c r="BX97" i="11"/>
  <c r="BY97" i="11"/>
  <c r="BZ97" i="11"/>
  <c r="CA97" i="11"/>
  <c r="CB97" i="11"/>
  <c r="CC97" i="11"/>
  <c r="CD97" i="11"/>
  <c r="CE97" i="11"/>
  <c r="CF97" i="11"/>
  <c r="CG97" i="11"/>
  <c r="CH97" i="11"/>
  <c r="CI97" i="11"/>
  <c r="BL98" i="11"/>
  <c r="BM98" i="11"/>
  <c r="BN98" i="11"/>
  <c r="BO98" i="11"/>
  <c r="BP98" i="11"/>
  <c r="BQ98" i="11"/>
  <c r="BR98" i="11"/>
  <c r="BS98" i="11"/>
  <c r="BT98" i="11"/>
  <c r="BU98" i="11"/>
  <c r="BV98" i="11"/>
  <c r="BW98" i="11"/>
  <c r="BX98" i="11"/>
  <c r="BY98" i="11"/>
  <c r="BZ98" i="11"/>
  <c r="CA98" i="11"/>
  <c r="CB98" i="11"/>
  <c r="CC98" i="11"/>
  <c r="CD98" i="11"/>
  <c r="CE98" i="11"/>
  <c r="CF98" i="11"/>
  <c r="CG98" i="11"/>
  <c r="CH98" i="11"/>
  <c r="CI98" i="11"/>
  <c r="BL99" i="11"/>
  <c r="BM99" i="11"/>
  <c r="BN99" i="11"/>
  <c r="BO99" i="11"/>
  <c r="BP99" i="11"/>
  <c r="BQ99" i="11"/>
  <c r="BR99" i="11"/>
  <c r="BS99" i="11"/>
  <c r="BT99" i="11"/>
  <c r="BU99" i="11"/>
  <c r="BV99" i="11"/>
  <c r="BW99" i="11"/>
  <c r="BX99" i="11"/>
  <c r="BY99" i="11"/>
  <c r="BZ99" i="11"/>
  <c r="CA99" i="11"/>
  <c r="CB99" i="11"/>
  <c r="CC99" i="11"/>
  <c r="CD99" i="11"/>
  <c r="CE99" i="11"/>
  <c r="CF99" i="11"/>
  <c r="CG99" i="11"/>
  <c r="CH99" i="11"/>
  <c r="CI99" i="11"/>
  <c r="BL100" i="11"/>
  <c r="BM100" i="11"/>
  <c r="BN100" i="11"/>
  <c r="BO100" i="11"/>
  <c r="BP100" i="11"/>
  <c r="BQ100" i="11"/>
  <c r="BR100" i="11"/>
  <c r="BS100" i="11"/>
  <c r="BT100" i="11"/>
  <c r="BU100" i="11"/>
  <c r="BV100" i="11"/>
  <c r="BW100" i="11"/>
  <c r="BX100" i="11"/>
  <c r="BY100" i="11"/>
  <c r="BZ100" i="11"/>
  <c r="CA100" i="11"/>
  <c r="CB100" i="11"/>
  <c r="CC100" i="11"/>
  <c r="CD100" i="11"/>
  <c r="CE100" i="11"/>
  <c r="CF100" i="11"/>
  <c r="CG100" i="11"/>
  <c r="CH100" i="11"/>
  <c r="CI100" i="11"/>
  <c r="BL101" i="11"/>
  <c r="BM101" i="11"/>
  <c r="BN101" i="11"/>
  <c r="BO101" i="11"/>
  <c r="BP101" i="11"/>
  <c r="BQ101" i="11"/>
  <c r="BR101" i="11"/>
  <c r="BS101" i="11"/>
  <c r="BT101" i="11"/>
  <c r="BU101" i="11"/>
  <c r="BV101" i="11"/>
  <c r="BW101" i="11"/>
  <c r="BX101" i="11"/>
  <c r="BY101" i="11"/>
  <c r="BZ101" i="11"/>
  <c r="CA101" i="11"/>
  <c r="CB101" i="11"/>
  <c r="CC101" i="11"/>
  <c r="CD101" i="11"/>
  <c r="CE101" i="11"/>
  <c r="CF101" i="11"/>
  <c r="CG101" i="11"/>
  <c r="CH101" i="11"/>
  <c r="CI101" i="11"/>
  <c r="BL102" i="11"/>
  <c r="BM102" i="11"/>
  <c r="BN102" i="11"/>
  <c r="BO102" i="11"/>
  <c r="BP102" i="11"/>
  <c r="BQ102" i="11"/>
  <c r="BR102" i="11"/>
  <c r="BS102" i="11"/>
  <c r="BT102" i="11"/>
  <c r="BU102" i="11"/>
  <c r="BV102" i="11"/>
  <c r="BW102" i="11"/>
  <c r="BX102" i="11"/>
  <c r="BY102" i="11"/>
  <c r="BZ102" i="11"/>
  <c r="CA102" i="11"/>
  <c r="CB102" i="11"/>
  <c r="CC102" i="11"/>
  <c r="CD102" i="11"/>
  <c r="CE102" i="11"/>
  <c r="CF102" i="11"/>
  <c r="CG102" i="11"/>
  <c r="CH102" i="11"/>
  <c r="CI102" i="11"/>
  <c r="BL103" i="11"/>
  <c r="BM103" i="11"/>
  <c r="BN103" i="11"/>
  <c r="BO103" i="11"/>
  <c r="BP103" i="11"/>
  <c r="BQ103" i="11"/>
  <c r="BR103" i="11"/>
  <c r="BS103" i="11"/>
  <c r="BT103" i="11"/>
  <c r="BU103" i="11"/>
  <c r="BV103" i="11"/>
  <c r="BW103" i="11"/>
  <c r="BX103" i="11"/>
  <c r="BY103" i="11"/>
  <c r="BZ103" i="11"/>
  <c r="CA103" i="11"/>
  <c r="CB103" i="11"/>
  <c r="CC103" i="11"/>
  <c r="CD103" i="11"/>
  <c r="CE103" i="11"/>
  <c r="CF103" i="11"/>
  <c r="CG103" i="11"/>
  <c r="CH103" i="11"/>
  <c r="CI103" i="11"/>
  <c r="BL104" i="11"/>
  <c r="BM104" i="11"/>
  <c r="BN104" i="11"/>
  <c r="BO104" i="11"/>
  <c r="BP104" i="11"/>
  <c r="BQ104" i="11"/>
  <c r="BR104" i="11"/>
  <c r="BS104" i="11"/>
  <c r="BT104" i="11"/>
  <c r="BU104" i="11"/>
  <c r="BV104" i="11"/>
  <c r="BW104" i="11"/>
  <c r="BX104" i="11"/>
  <c r="BY104" i="11"/>
  <c r="BZ104" i="11"/>
  <c r="CA104" i="11"/>
  <c r="CB104" i="11"/>
  <c r="CC104" i="11"/>
  <c r="CD104" i="11"/>
  <c r="CE104" i="11"/>
  <c r="CF104" i="11"/>
  <c r="CG104" i="11"/>
  <c r="CH104" i="11"/>
  <c r="CI104" i="11"/>
  <c r="BL105" i="11"/>
  <c r="BM105" i="11"/>
  <c r="BN105" i="11"/>
  <c r="BO105" i="11"/>
  <c r="BP105" i="11"/>
  <c r="BQ105" i="11"/>
  <c r="BR105" i="11"/>
  <c r="BS105" i="11"/>
  <c r="BT105" i="11"/>
  <c r="BU105" i="11"/>
  <c r="BV105" i="11"/>
  <c r="BW105" i="11"/>
  <c r="BX105" i="11"/>
  <c r="BY105" i="11"/>
  <c r="BZ105" i="11"/>
  <c r="CA105" i="11"/>
  <c r="CB105" i="11"/>
  <c r="CC105" i="11"/>
  <c r="CD105" i="11"/>
  <c r="CE105" i="11"/>
  <c r="CF105" i="11"/>
  <c r="CG105" i="11"/>
  <c r="CH105" i="11"/>
  <c r="CI105" i="11"/>
  <c r="BL106" i="11"/>
  <c r="BM106" i="11"/>
  <c r="BN106" i="11"/>
  <c r="BO106" i="11"/>
  <c r="BP106" i="11"/>
  <c r="BQ106" i="11"/>
  <c r="BR106" i="11"/>
  <c r="BS106" i="11"/>
  <c r="BT106" i="11"/>
  <c r="BU106" i="11"/>
  <c r="BV106" i="11"/>
  <c r="BW106" i="11"/>
  <c r="BX106" i="11"/>
  <c r="BY106" i="11"/>
  <c r="BZ106" i="11"/>
  <c r="CA106" i="11"/>
  <c r="CB106" i="11"/>
  <c r="CC106" i="11"/>
  <c r="CD106" i="11"/>
  <c r="CE106" i="11"/>
  <c r="CF106" i="11"/>
  <c r="CG106" i="11"/>
  <c r="CH106" i="11"/>
  <c r="CI106" i="11"/>
  <c r="BL107" i="11"/>
  <c r="BM107" i="11"/>
  <c r="BN107" i="11"/>
  <c r="BO107" i="11"/>
  <c r="BP107" i="11"/>
  <c r="BQ107" i="11"/>
  <c r="BR107" i="11"/>
  <c r="BS107" i="11"/>
  <c r="BT107" i="11"/>
  <c r="BU107" i="11"/>
  <c r="BV107" i="11"/>
  <c r="BW107" i="11"/>
  <c r="BX107" i="11"/>
  <c r="BY107" i="11"/>
  <c r="BZ107" i="11"/>
  <c r="CA107" i="11"/>
  <c r="CB107" i="11"/>
  <c r="CC107" i="11"/>
  <c r="CD107" i="11"/>
  <c r="CE107" i="11"/>
  <c r="CF107" i="11"/>
  <c r="CG107" i="11"/>
  <c r="CH107" i="11"/>
  <c r="CI107" i="11"/>
  <c r="BL108" i="11"/>
  <c r="BM108" i="11"/>
  <c r="BN108" i="11"/>
  <c r="BO108" i="11"/>
  <c r="BP108" i="11"/>
  <c r="BQ108" i="11"/>
  <c r="BR108" i="11"/>
  <c r="BS108" i="11"/>
  <c r="BT108" i="11"/>
  <c r="BU108" i="11"/>
  <c r="BV108" i="11"/>
  <c r="BW108" i="11"/>
  <c r="BX108" i="11"/>
  <c r="BY108" i="11"/>
  <c r="BZ108" i="11"/>
  <c r="CA108" i="11"/>
  <c r="CB108" i="11"/>
  <c r="CC108" i="11"/>
  <c r="CD108" i="11"/>
  <c r="CE108" i="11"/>
  <c r="CF108" i="11"/>
  <c r="CG108" i="11"/>
  <c r="CH108" i="11"/>
  <c r="CI108" i="11"/>
  <c r="BL109" i="11"/>
  <c r="BM109" i="11"/>
  <c r="BN109" i="11"/>
  <c r="BO109" i="11"/>
  <c r="BP109" i="11"/>
  <c r="BQ109" i="11"/>
  <c r="BR109" i="11"/>
  <c r="BS109" i="11"/>
  <c r="BT109" i="11"/>
  <c r="BU109" i="11"/>
  <c r="BV109" i="11"/>
  <c r="BW109" i="11"/>
  <c r="BX109" i="11"/>
  <c r="BY109" i="11"/>
  <c r="BZ109" i="11"/>
  <c r="CA109" i="11"/>
  <c r="CB109" i="11"/>
  <c r="CC109" i="11"/>
  <c r="CD109" i="11"/>
  <c r="CE109" i="11"/>
  <c r="CF109" i="11"/>
  <c r="CG109" i="11"/>
  <c r="CH109" i="11"/>
  <c r="CI109" i="11"/>
  <c r="BL110" i="11"/>
  <c r="BM110" i="11"/>
  <c r="BN110" i="11"/>
  <c r="BO110" i="11"/>
  <c r="BP110" i="11"/>
  <c r="BQ110" i="11"/>
  <c r="BR110" i="11"/>
  <c r="BS110" i="11"/>
  <c r="BT110" i="11"/>
  <c r="BU110" i="11"/>
  <c r="BV110" i="11"/>
  <c r="BW110" i="11"/>
  <c r="BX110" i="11"/>
  <c r="BY110" i="11"/>
  <c r="BZ110" i="11"/>
  <c r="CA110" i="11"/>
  <c r="CB110" i="11"/>
  <c r="CC110" i="11"/>
  <c r="CD110" i="11"/>
  <c r="CE110" i="11"/>
  <c r="CF110" i="11"/>
  <c r="CG110" i="11"/>
  <c r="CH110" i="11"/>
  <c r="CI110" i="11"/>
  <c r="BL111" i="11"/>
  <c r="BM111" i="11"/>
  <c r="BN111" i="11"/>
  <c r="BO111" i="11"/>
  <c r="BP111" i="11"/>
  <c r="BQ111" i="11"/>
  <c r="BR111" i="11"/>
  <c r="BS111" i="11"/>
  <c r="BT111" i="11"/>
  <c r="BU111" i="11"/>
  <c r="BV111" i="11"/>
  <c r="BW111" i="11"/>
  <c r="BX111" i="11"/>
  <c r="BY111" i="11"/>
  <c r="BZ111" i="11"/>
  <c r="CA111" i="11"/>
  <c r="CB111" i="11"/>
  <c r="CC111" i="11"/>
  <c r="CD111" i="11"/>
  <c r="CE111" i="11"/>
  <c r="CF111" i="11"/>
  <c r="CG111" i="11"/>
  <c r="CH111" i="11"/>
  <c r="CI111" i="11"/>
  <c r="BL112" i="11"/>
  <c r="BM112" i="11"/>
  <c r="BN112" i="11"/>
  <c r="BO112" i="11"/>
  <c r="BP112" i="11"/>
  <c r="BQ112" i="11"/>
  <c r="BR112" i="11"/>
  <c r="BS112" i="11"/>
  <c r="BT112" i="11"/>
  <c r="BU112" i="11"/>
  <c r="BV112" i="11"/>
  <c r="BW112" i="11"/>
  <c r="BX112" i="11"/>
  <c r="BY112" i="11"/>
  <c r="BZ112" i="11"/>
  <c r="CA112" i="11"/>
  <c r="CB112" i="11"/>
  <c r="CC112" i="11"/>
  <c r="CD112" i="11"/>
  <c r="CE112" i="11"/>
  <c r="CF112" i="11"/>
  <c r="CG112" i="11"/>
  <c r="CH112" i="11"/>
  <c r="CI112" i="11"/>
  <c r="BL113" i="11"/>
  <c r="BM113" i="11"/>
  <c r="BN113" i="11"/>
  <c r="BO113" i="11"/>
  <c r="BP113" i="11"/>
  <c r="BQ113" i="11"/>
  <c r="BR113" i="11"/>
  <c r="BS113" i="11"/>
  <c r="BT113" i="11"/>
  <c r="BU113" i="11"/>
  <c r="BV113" i="11"/>
  <c r="BW113" i="11"/>
  <c r="BX113" i="11"/>
  <c r="BY113" i="11"/>
  <c r="BZ113" i="11"/>
  <c r="CA113" i="11"/>
  <c r="CB113" i="11"/>
  <c r="CC113" i="11"/>
  <c r="CD113" i="11"/>
  <c r="CE113" i="11"/>
  <c r="CF113" i="11"/>
  <c r="CG113" i="11"/>
  <c r="CH113" i="11"/>
  <c r="CI113" i="11"/>
  <c r="BL114" i="11"/>
  <c r="BM114" i="11"/>
  <c r="BN114" i="11"/>
  <c r="BO114" i="11"/>
  <c r="BP114" i="11"/>
  <c r="BQ114" i="11"/>
  <c r="BR114" i="11"/>
  <c r="BS114" i="11"/>
  <c r="BT114" i="11"/>
  <c r="BU114" i="11"/>
  <c r="BV114" i="11"/>
  <c r="BW114" i="11"/>
  <c r="BX114" i="11"/>
  <c r="BY114" i="11"/>
  <c r="BZ114" i="11"/>
  <c r="CA114" i="11"/>
  <c r="CB114" i="11"/>
  <c r="CC114" i="11"/>
  <c r="CD114" i="11"/>
  <c r="CE114" i="11"/>
  <c r="CF114" i="11"/>
  <c r="CG114" i="11"/>
  <c r="CH114" i="11"/>
  <c r="CI114" i="11"/>
  <c r="BL115" i="11"/>
  <c r="BM115" i="11"/>
  <c r="BN115" i="11"/>
  <c r="BO115" i="11"/>
  <c r="BP115" i="11"/>
  <c r="BQ115" i="11"/>
  <c r="BR115" i="11"/>
  <c r="BS115" i="11"/>
  <c r="BT115" i="11"/>
  <c r="BU115" i="11"/>
  <c r="BV115" i="11"/>
  <c r="BW115" i="11"/>
  <c r="BX115" i="11"/>
  <c r="BY115" i="11"/>
  <c r="BZ115" i="11"/>
  <c r="CA115" i="11"/>
  <c r="CB115" i="11"/>
  <c r="CC115" i="11"/>
  <c r="CD115" i="11"/>
  <c r="CE115" i="11"/>
  <c r="CF115" i="11"/>
  <c r="CG115" i="11"/>
  <c r="CH115" i="11"/>
  <c r="CI115" i="11"/>
  <c r="BL116" i="11"/>
  <c r="BM116" i="11"/>
  <c r="BN116" i="11"/>
  <c r="BO116" i="11"/>
  <c r="BP116" i="11"/>
  <c r="BQ116" i="11"/>
  <c r="BR116" i="11"/>
  <c r="BS116" i="11"/>
  <c r="BT116" i="11"/>
  <c r="BU116" i="11"/>
  <c r="BV116" i="11"/>
  <c r="BW116" i="11"/>
  <c r="BX116" i="11"/>
  <c r="BY116" i="11"/>
  <c r="BZ116" i="11"/>
  <c r="CA116" i="11"/>
  <c r="CB116" i="11"/>
  <c r="CC116" i="11"/>
  <c r="CD116" i="11"/>
  <c r="CE116" i="11"/>
  <c r="CF116" i="11"/>
  <c r="CG116" i="11"/>
  <c r="CH116" i="11"/>
  <c r="CI116" i="11"/>
  <c r="BL117" i="11"/>
  <c r="BM117" i="11"/>
  <c r="BN117" i="11"/>
  <c r="BO117" i="11"/>
  <c r="BP117" i="11"/>
  <c r="BQ117" i="11"/>
  <c r="BR117" i="11"/>
  <c r="BS117" i="11"/>
  <c r="BT117" i="11"/>
  <c r="BU117" i="11"/>
  <c r="BV117" i="11"/>
  <c r="BW117" i="11"/>
  <c r="BX117" i="11"/>
  <c r="BY117" i="11"/>
  <c r="BZ117" i="11"/>
  <c r="CA117" i="11"/>
  <c r="CB117" i="11"/>
  <c r="CC117" i="11"/>
  <c r="CD117" i="11"/>
  <c r="CE117" i="11"/>
  <c r="CF117" i="11"/>
  <c r="CG117" i="11"/>
  <c r="CH117" i="11"/>
  <c r="CI117" i="11"/>
  <c r="BL118" i="11"/>
  <c r="BM118" i="11"/>
  <c r="BN118" i="11"/>
  <c r="BO118" i="11"/>
  <c r="BP118" i="11"/>
  <c r="BQ118" i="11"/>
  <c r="BR118" i="11"/>
  <c r="BS118" i="11"/>
  <c r="BT118" i="11"/>
  <c r="BU118" i="11"/>
  <c r="BV118" i="11"/>
  <c r="BW118" i="11"/>
  <c r="BX118" i="11"/>
  <c r="BY118" i="11"/>
  <c r="BZ118" i="11"/>
  <c r="CA118" i="11"/>
  <c r="CB118" i="11"/>
  <c r="CC118" i="11"/>
  <c r="CD118" i="11"/>
  <c r="CE118" i="11"/>
  <c r="CF118" i="11"/>
  <c r="CG118" i="11"/>
  <c r="CH118" i="11"/>
  <c r="CI118" i="11"/>
  <c r="BL119" i="11"/>
  <c r="BM119" i="11"/>
  <c r="BN119" i="11"/>
  <c r="BO119" i="11"/>
  <c r="BP119" i="11"/>
  <c r="BQ119" i="11"/>
  <c r="BR119" i="11"/>
  <c r="BS119" i="11"/>
  <c r="BT119" i="11"/>
  <c r="BU119" i="11"/>
  <c r="BV119" i="11"/>
  <c r="BW119" i="11"/>
  <c r="BX119" i="11"/>
  <c r="BY119" i="11"/>
  <c r="BZ119" i="11"/>
  <c r="CA119" i="11"/>
  <c r="CB119" i="11"/>
  <c r="CC119" i="11"/>
  <c r="CD119" i="11"/>
  <c r="CE119" i="11"/>
  <c r="CF119" i="11"/>
  <c r="CG119" i="11"/>
  <c r="CH119" i="11"/>
  <c r="CI119" i="11"/>
  <c r="BL120" i="11"/>
  <c r="BM120" i="11"/>
  <c r="BN120" i="11"/>
  <c r="BO120" i="11"/>
  <c r="BP120" i="11"/>
  <c r="BQ120" i="11"/>
  <c r="BR120" i="11"/>
  <c r="BS120" i="11"/>
  <c r="BT120" i="11"/>
  <c r="BU120" i="11"/>
  <c r="BV120" i="11"/>
  <c r="BW120" i="11"/>
  <c r="BX120" i="11"/>
  <c r="BY120" i="11"/>
  <c r="BZ120" i="11"/>
  <c r="CA120" i="11"/>
  <c r="CB120" i="11"/>
  <c r="CC120" i="11"/>
  <c r="CD120" i="11"/>
  <c r="CE120" i="11"/>
  <c r="CF120" i="11"/>
  <c r="CG120" i="11"/>
  <c r="CH120" i="11"/>
  <c r="CI120" i="11"/>
  <c r="BL121" i="11"/>
  <c r="BM121" i="11"/>
  <c r="BN121" i="11"/>
  <c r="BO121" i="11"/>
  <c r="BP121" i="11"/>
  <c r="BQ121" i="11"/>
  <c r="BR121" i="11"/>
  <c r="BS121" i="11"/>
  <c r="BT121" i="11"/>
  <c r="BU121" i="11"/>
  <c r="BV121" i="11"/>
  <c r="BW121" i="11"/>
  <c r="BX121" i="11"/>
  <c r="BY121" i="11"/>
  <c r="BZ121" i="11"/>
  <c r="CA121" i="11"/>
  <c r="CB121" i="11"/>
  <c r="CC121" i="11"/>
  <c r="CD121" i="11"/>
  <c r="CE121" i="11"/>
  <c r="CF121" i="11"/>
  <c r="CG121" i="11"/>
  <c r="CH121" i="11"/>
  <c r="CI121" i="11"/>
  <c r="BL122" i="11"/>
  <c r="BM122" i="11"/>
  <c r="BN122" i="11"/>
  <c r="BO122" i="11"/>
  <c r="BP122" i="11"/>
  <c r="BQ122" i="11"/>
  <c r="BR122" i="11"/>
  <c r="BS122" i="11"/>
  <c r="BT122" i="11"/>
  <c r="BU122" i="11"/>
  <c r="BV122" i="11"/>
  <c r="BW122" i="11"/>
  <c r="BX122" i="11"/>
  <c r="BY122" i="11"/>
  <c r="BZ122" i="11"/>
  <c r="CA122" i="11"/>
  <c r="CB122" i="11"/>
  <c r="CC122" i="11"/>
  <c r="CD122" i="11"/>
  <c r="CE122" i="11"/>
  <c r="CF122" i="11"/>
  <c r="CG122" i="11"/>
  <c r="CH122" i="11"/>
  <c r="CI122" i="11"/>
  <c r="BL123" i="11"/>
  <c r="BM123" i="11"/>
  <c r="BN123" i="11"/>
  <c r="BO123" i="11"/>
  <c r="BP123" i="11"/>
  <c r="BQ123" i="11"/>
  <c r="BR123" i="11"/>
  <c r="BS123" i="11"/>
  <c r="BT123" i="11"/>
  <c r="BU123" i="11"/>
  <c r="BV123" i="11"/>
  <c r="BW123" i="11"/>
  <c r="BX123" i="11"/>
  <c r="BY123" i="11"/>
  <c r="BZ123" i="11"/>
  <c r="CA123" i="11"/>
  <c r="CB123" i="11"/>
  <c r="CC123" i="11"/>
  <c r="CD123" i="11"/>
  <c r="CE123" i="11"/>
  <c r="CF123" i="11"/>
  <c r="CG123" i="11"/>
  <c r="CH123" i="11"/>
  <c r="CI123" i="11"/>
  <c r="BL124" i="11"/>
  <c r="BM124" i="11"/>
  <c r="BN124" i="11"/>
  <c r="BO124" i="11"/>
  <c r="BP124" i="11"/>
  <c r="BQ124" i="11"/>
  <c r="BR124" i="11"/>
  <c r="BS124" i="11"/>
  <c r="BT124" i="11"/>
  <c r="BU124" i="11"/>
  <c r="BV124" i="11"/>
  <c r="BW124" i="11"/>
  <c r="BX124" i="11"/>
  <c r="BY124" i="11"/>
  <c r="BZ124" i="11"/>
  <c r="CA124" i="11"/>
  <c r="CB124" i="11"/>
  <c r="CC124" i="11"/>
  <c r="CD124" i="11"/>
  <c r="CE124" i="11"/>
  <c r="CF124" i="11"/>
  <c r="CG124" i="11"/>
  <c r="CH124" i="11"/>
  <c r="CI124" i="11"/>
  <c r="BL125" i="11"/>
  <c r="BM125" i="11"/>
  <c r="BN125" i="11"/>
  <c r="BO125" i="11"/>
  <c r="BP125" i="11"/>
  <c r="BQ125" i="11"/>
  <c r="BR125" i="11"/>
  <c r="BS125" i="11"/>
  <c r="BT125" i="11"/>
  <c r="BU125" i="11"/>
  <c r="BV125" i="11"/>
  <c r="BW125" i="11"/>
  <c r="BX125" i="11"/>
  <c r="BY125" i="11"/>
  <c r="BZ125" i="11"/>
  <c r="CA125" i="11"/>
  <c r="CB125" i="11"/>
  <c r="CC125" i="11"/>
  <c r="CD125" i="11"/>
  <c r="CE125" i="11"/>
  <c r="CF125" i="11"/>
  <c r="CG125" i="11"/>
  <c r="CH125" i="11"/>
  <c r="CI125" i="11"/>
  <c r="BL126" i="11"/>
  <c r="BM126" i="11"/>
  <c r="BN126" i="11"/>
  <c r="BO126" i="11"/>
  <c r="BP126" i="11"/>
  <c r="BQ126" i="11"/>
  <c r="BR126" i="11"/>
  <c r="BS126" i="11"/>
  <c r="BT126" i="11"/>
  <c r="BU126" i="11"/>
  <c r="BV126" i="11"/>
  <c r="BW126" i="11"/>
  <c r="BX126" i="11"/>
  <c r="BY126" i="11"/>
  <c r="BZ126" i="11"/>
  <c r="CA126" i="11"/>
  <c r="CB126" i="11"/>
  <c r="CC126" i="11"/>
  <c r="CD126" i="11"/>
  <c r="CE126" i="11"/>
  <c r="CF126" i="11"/>
  <c r="CG126" i="11"/>
  <c r="CH126" i="11"/>
  <c r="CI126" i="11"/>
  <c r="BL127" i="11"/>
  <c r="BM127" i="11"/>
  <c r="BN127" i="11"/>
  <c r="BO127" i="11"/>
  <c r="BP127" i="11"/>
  <c r="BQ127" i="11"/>
  <c r="BR127" i="11"/>
  <c r="BS127" i="11"/>
  <c r="BT127" i="11"/>
  <c r="BU127" i="11"/>
  <c r="BV127" i="11"/>
  <c r="BW127" i="11"/>
  <c r="BX127" i="11"/>
  <c r="BY127" i="11"/>
  <c r="BZ127" i="11"/>
  <c r="CA127" i="11"/>
  <c r="CB127" i="11"/>
  <c r="CC127" i="11"/>
  <c r="CD127" i="11"/>
  <c r="CE127" i="11"/>
  <c r="CF127" i="11"/>
  <c r="CG127" i="11"/>
  <c r="CH127" i="11"/>
  <c r="CI127" i="11"/>
  <c r="BL128" i="11"/>
  <c r="BM128" i="11"/>
  <c r="BN128" i="11"/>
  <c r="BO128" i="11"/>
  <c r="BP128" i="11"/>
  <c r="BQ128" i="11"/>
  <c r="BR128" i="11"/>
  <c r="BS128" i="11"/>
  <c r="BT128" i="11"/>
  <c r="BU128" i="11"/>
  <c r="BV128" i="11"/>
  <c r="BW128" i="11"/>
  <c r="BX128" i="11"/>
  <c r="BY128" i="11"/>
  <c r="BZ128" i="11"/>
  <c r="CA128" i="11"/>
  <c r="CB128" i="11"/>
  <c r="CC128" i="11"/>
  <c r="CD128" i="11"/>
  <c r="CE128" i="11"/>
  <c r="CF128" i="11"/>
  <c r="CG128" i="11"/>
  <c r="CH128" i="11"/>
  <c r="CI128" i="11"/>
  <c r="BL129" i="11"/>
  <c r="BM129" i="11"/>
  <c r="BN129" i="11"/>
  <c r="BO129" i="11"/>
  <c r="BP129" i="11"/>
  <c r="BQ129" i="11"/>
  <c r="BR129" i="11"/>
  <c r="BS129" i="11"/>
  <c r="BT129" i="11"/>
  <c r="BU129" i="11"/>
  <c r="BV129" i="11"/>
  <c r="BW129" i="11"/>
  <c r="BX129" i="11"/>
  <c r="BY129" i="11"/>
  <c r="BZ129" i="11"/>
  <c r="CA129" i="11"/>
  <c r="CB129" i="11"/>
  <c r="CC129" i="11"/>
  <c r="CD129" i="11"/>
  <c r="CE129" i="11"/>
  <c r="CF129" i="11"/>
  <c r="CG129" i="11"/>
  <c r="CH129" i="11"/>
  <c r="CI129" i="11"/>
  <c r="BL130" i="11"/>
  <c r="BM130" i="11"/>
  <c r="BN130" i="11"/>
  <c r="BO130" i="11"/>
  <c r="BP130" i="11"/>
  <c r="BQ130" i="11"/>
  <c r="BR130" i="11"/>
  <c r="BS130" i="11"/>
  <c r="BT130" i="11"/>
  <c r="BU130" i="11"/>
  <c r="BV130" i="11"/>
  <c r="BW130" i="11"/>
  <c r="BX130" i="11"/>
  <c r="BY130" i="11"/>
  <c r="BZ130" i="11"/>
  <c r="CA130" i="11"/>
  <c r="CB130" i="11"/>
  <c r="CC130" i="11"/>
  <c r="CD130" i="11"/>
  <c r="CE130" i="11"/>
  <c r="CF130" i="11"/>
  <c r="CG130" i="11"/>
  <c r="CH130" i="11"/>
  <c r="CI130" i="11"/>
  <c r="BL131" i="11"/>
  <c r="BM131" i="11"/>
  <c r="BN131" i="11"/>
  <c r="BO131" i="11"/>
  <c r="BP131" i="11"/>
  <c r="BQ131" i="11"/>
  <c r="BR131" i="11"/>
  <c r="BS131" i="11"/>
  <c r="BT131" i="11"/>
  <c r="BU131" i="11"/>
  <c r="BV131" i="11"/>
  <c r="BW131" i="11"/>
  <c r="BX131" i="11"/>
  <c r="BY131" i="11"/>
  <c r="BZ131" i="11"/>
  <c r="CA131" i="11"/>
  <c r="CB131" i="11"/>
  <c r="CC131" i="11"/>
  <c r="CD131" i="11"/>
  <c r="CE131" i="11"/>
  <c r="CF131" i="11"/>
  <c r="CG131" i="11"/>
  <c r="CH131" i="11"/>
  <c r="CI131" i="11"/>
  <c r="BL132" i="11"/>
  <c r="BM132" i="11"/>
  <c r="BN132" i="11"/>
  <c r="BO132" i="11"/>
  <c r="BP132" i="11"/>
  <c r="BQ132" i="11"/>
  <c r="BR132" i="11"/>
  <c r="BS132" i="11"/>
  <c r="BT132" i="11"/>
  <c r="BU132" i="11"/>
  <c r="BV132" i="11"/>
  <c r="BW132" i="11"/>
  <c r="BX132" i="11"/>
  <c r="BY132" i="11"/>
  <c r="BZ132" i="11"/>
  <c r="CA132" i="11"/>
  <c r="CB132" i="11"/>
  <c r="CC132" i="11"/>
  <c r="CD132" i="11"/>
  <c r="CE132" i="11"/>
  <c r="CF132" i="11"/>
  <c r="CG132" i="11"/>
  <c r="CH132" i="11"/>
  <c r="CI132" i="11"/>
  <c r="BL133" i="11"/>
  <c r="BM133" i="11"/>
  <c r="BN133" i="11"/>
  <c r="BO133" i="11"/>
  <c r="BP133" i="11"/>
  <c r="BQ133" i="11"/>
  <c r="BR133" i="11"/>
  <c r="BS133" i="11"/>
  <c r="BT133" i="11"/>
  <c r="BU133" i="11"/>
  <c r="BV133" i="11"/>
  <c r="BW133" i="11"/>
  <c r="BX133" i="11"/>
  <c r="BY133" i="11"/>
  <c r="BZ133" i="11"/>
  <c r="CA133" i="11"/>
  <c r="CB133" i="11"/>
  <c r="CC133" i="11"/>
  <c r="CD133" i="11"/>
  <c r="CE133" i="11"/>
  <c r="CF133" i="11"/>
  <c r="CG133" i="11"/>
  <c r="CH133" i="11"/>
  <c r="CI133" i="11"/>
  <c r="BL134" i="11"/>
  <c r="BM134" i="11"/>
  <c r="BN134" i="11"/>
  <c r="BO134" i="11"/>
  <c r="BP134" i="11"/>
  <c r="BQ134" i="11"/>
  <c r="BR134" i="11"/>
  <c r="BS134" i="11"/>
  <c r="BT134" i="11"/>
  <c r="BU134" i="11"/>
  <c r="BV134" i="11"/>
  <c r="BW134" i="11"/>
  <c r="BX134" i="11"/>
  <c r="BY134" i="11"/>
  <c r="BZ134" i="11"/>
  <c r="CA134" i="11"/>
  <c r="CB134" i="11"/>
  <c r="CC134" i="11"/>
  <c r="CD134" i="11"/>
  <c r="CE134" i="11"/>
  <c r="CF134" i="11"/>
  <c r="CG134" i="11"/>
  <c r="CH134" i="11"/>
  <c r="CI134" i="11"/>
  <c r="BL135" i="11"/>
  <c r="BM135" i="11"/>
  <c r="BN135" i="11"/>
  <c r="BO135" i="11"/>
  <c r="BP135" i="11"/>
  <c r="BQ135" i="11"/>
  <c r="BR135" i="11"/>
  <c r="BS135" i="11"/>
  <c r="BT135" i="11"/>
  <c r="BU135" i="11"/>
  <c r="BV135" i="11"/>
  <c r="BW135" i="11"/>
  <c r="BX135" i="11"/>
  <c r="BY135" i="11"/>
  <c r="BZ135" i="11"/>
  <c r="CA135" i="11"/>
  <c r="CB135" i="11"/>
  <c r="CC135" i="11"/>
  <c r="CD135" i="11"/>
  <c r="CE135" i="11"/>
  <c r="CF135" i="11"/>
  <c r="CG135" i="11"/>
  <c r="CH135" i="11"/>
  <c r="CI135" i="11"/>
  <c r="BL136" i="11"/>
  <c r="BM136" i="11"/>
  <c r="BN136" i="11"/>
  <c r="BO136" i="11"/>
  <c r="BP136" i="11"/>
  <c r="BQ136" i="11"/>
  <c r="BR136" i="11"/>
  <c r="BS136" i="11"/>
  <c r="BT136" i="11"/>
  <c r="BU136" i="11"/>
  <c r="BV136" i="11"/>
  <c r="BW136" i="11"/>
  <c r="BX136" i="11"/>
  <c r="BY136" i="11"/>
  <c r="BZ136" i="11"/>
  <c r="CA136" i="11"/>
  <c r="CB136" i="11"/>
  <c r="CC136" i="11"/>
  <c r="CD136" i="11"/>
  <c r="CE136" i="11"/>
  <c r="CF136" i="11"/>
  <c r="CG136" i="11"/>
  <c r="CH136" i="11"/>
  <c r="CI136" i="11"/>
  <c r="BL137" i="11"/>
  <c r="BM137" i="11"/>
  <c r="BN137" i="11"/>
  <c r="BO137" i="11"/>
  <c r="BP137" i="11"/>
  <c r="BQ137" i="11"/>
  <c r="BR137" i="11"/>
  <c r="BS137" i="11"/>
  <c r="BT137" i="11"/>
  <c r="BU137" i="11"/>
  <c r="BV137" i="11"/>
  <c r="BW137" i="11"/>
  <c r="BX137" i="11"/>
  <c r="BY137" i="11"/>
  <c r="BZ137" i="11"/>
  <c r="CA137" i="11"/>
  <c r="CB137" i="11"/>
  <c r="CC137" i="11"/>
  <c r="CD137" i="11"/>
  <c r="CE137" i="11"/>
  <c r="CF137" i="11"/>
  <c r="CG137" i="11"/>
  <c r="CH137" i="11"/>
  <c r="CI137" i="11"/>
  <c r="BL138" i="11"/>
  <c r="BM138" i="11"/>
  <c r="BN138" i="11"/>
  <c r="BO138" i="11"/>
  <c r="BP138" i="11"/>
  <c r="BQ138" i="11"/>
  <c r="BR138" i="11"/>
  <c r="BS138" i="11"/>
  <c r="BT138" i="11"/>
  <c r="BU138" i="11"/>
  <c r="BV138" i="11"/>
  <c r="BW138" i="11"/>
  <c r="BX138" i="11"/>
  <c r="BY138" i="11"/>
  <c r="BZ138" i="11"/>
  <c r="CA138" i="11"/>
  <c r="CB138" i="11"/>
  <c r="CC138" i="11"/>
  <c r="CD138" i="11"/>
  <c r="CE138" i="11"/>
  <c r="CF138" i="11"/>
  <c r="CG138" i="11"/>
  <c r="CH138" i="11"/>
  <c r="CI138" i="11"/>
  <c r="BL139" i="11"/>
  <c r="BM139" i="11"/>
  <c r="BN139" i="11"/>
  <c r="BO139" i="11"/>
  <c r="BP139" i="11"/>
  <c r="BQ139" i="11"/>
  <c r="BR139" i="11"/>
  <c r="BS139" i="11"/>
  <c r="BT139" i="11"/>
  <c r="BU139" i="11"/>
  <c r="BV139" i="11"/>
  <c r="BW139" i="11"/>
  <c r="BX139" i="11"/>
  <c r="BY139" i="11"/>
  <c r="BZ139" i="11"/>
  <c r="CA139" i="11"/>
  <c r="CB139" i="11"/>
  <c r="CC139" i="11"/>
  <c r="CD139" i="11"/>
  <c r="CE139" i="11"/>
  <c r="CF139" i="11"/>
  <c r="CG139" i="11"/>
  <c r="CH139" i="11"/>
  <c r="CI139" i="11"/>
  <c r="BL140" i="11"/>
  <c r="BM140" i="11"/>
  <c r="BN140" i="11"/>
  <c r="BO140" i="11"/>
  <c r="BP140" i="11"/>
  <c r="BQ140" i="11"/>
  <c r="BR140" i="11"/>
  <c r="BS140" i="11"/>
  <c r="BT140" i="11"/>
  <c r="BU140" i="11"/>
  <c r="BV140" i="11"/>
  <c r="BW140" i="11"/>
  <c r="BX140" i="11"/>
  <c r="BY140" i="11"/>
  <c r="BZ140" i="11"/>
  <c r="CA140" i="11"/>
  <c r="CB140" i="11"/>
  <c r="CC140" i="11"/>
  <c r="CD140" i="11"/>
  <c r="CE140" i="11"/>
  <c r="CF140" i="11"/>
  <c r="CG140" i="11"/>
  <c r="CH140" i="11"/>
  <c r="CI140" i="11"/>
  <c r="BL141" i="11"/>
  <c r="BM141" i="11"/>
  <c r="BN141" i="11"/>
  <c r="BO141" i="11"/>
  <c r="BP141" i="11"/>
  <c r="BQ141" i="11"/>
  <c r="BR141" i="11"/>
  <c r="BS141" i="11"/>
  <c r="BT141" i="11"/>
  <c r="BU141" i="11"/>
  <c r="BV141" i="11"/>
  <c r="BW141" i="11"/>
  <c r="BX141" i="11"/>
  <c r="BY141" i="11"/>
  <c r="BZ141" i="11"/>
  <c r="CA141" i="11"/>
  <c r="CB141" i="11"/>
  <c r="CC141" i="11"/>
  <c r="CD141" i="11"/>
  <c r="CE141" i="11"/>
  <c r="CF141" i="11"/>
  <c r="CG141" i="11"/>
  <c r="CH141" i="11"/>
  <c r="CI141" i="11"/>
  <c r="BL142" i="11"/>
  <c r="BM142" i="11"/>
  <c r="BN142" i="11"/>
  <c r="BO142" i="11"/>
  <c r="BP142" i="11"/>
  <c r="BQ142" i="11"/>
  <c r="BR142" i="11"/>
  <c r="BS142" i="11"/>
  <c r="BT142" i="11"/>
  <c r="BU142" i="11"/>
  <c r="BV142" i="11"/>
  <c r="BW142" i="11"/>
  <c r="BX142" i="11"/>
  <c r="BY142" i="11"/>
  <c r="BZ142" i="11"/>
  <c r="CA142" i="11"/>
  <c r="CB142" i="11"/>
  <c r="CC142" i="11"/>
  <c r="CD142" i="11"/>
  <c r="CE142" i="11"/>
  <c r="CF142" i="11"/>
  <c r="CG142" i="11"/>
  <c r="CH142" i="11"/>
  <c r="CI142" i="11"/>
  <c r="BL143" i="11"/>
  <c r="BM143" i="11"/>
  <c r="BN143" i="11"/>
  <c r="BO143" i="11"/>
  <c r="BP143" i="11"/>
  <c r="BQ143" i="11"/>
  <c r="BR143" i="11"/>
  <c r="BS143" i="11"/>
  <c r="BT143" i="11"/>
  <c r="BU143" i="11"/>
  <c r="BV143" i="11"/>
  <c r="BW143" i="11"/>
  <c r="BX143" i="11"/>
  <c r="BY143" i="11"/>
  <c r="BZ143" i="11"/>
  <c r="CA143" i="11"/>
  <c r="CB143" i="11"/>
  <c r="CC143" i="11"/>
  <c r="CD143" i="11"/>
  <c r="CE143" i="11"/>
  <c r="CF143" i="11"/>
  <c r="CG143" i="11"/>
  <c r="CH143" i="11"/>
  <c r="CI143" i="11"/>
  <c r="BL144" i="11"/>
  <c r="BM144" i="11"/>
  <c r="BN144" i="11"/>
  <c r="BO144" i="11"/>
  <c r="BP144" i="11"/>
  <c r="BQ144" i="11"/>
  <c r="BR144" i="11"/>
  <c r="BS144" i="11"/>
  <c r="BT144" i="11"/>
  <c r="BU144" i="11"/>
  <c r="BV144" i="11"/>
  <c r="BW144" i="11"/>
  <c r="BX144" i="11"/>
  <c r="BY144" i="11"/>
  <c r="BZ144" i="11"/>
  <c r="CA144" i="11"/>
  <c r="CB144" i="11"/>
  <c r="CC144" i="11"/>
  <c r="CD144" i="11"/>
  <c r="CE144" i="11"/>
  <c r="CF144" i="11"/>
  <c r="CG144" i="11"/>
  <c r="CH144" i="11"/>
  <c r="CI144" i="11"/>
  <c r="BL145" i="11"/>
  <c r="BM145" i="11"/>
  <c r="BN145" i="11"/>
  <c r="BO145" i="11"/>
  <c r="BP145" i="11"/>
  <c r="BQ145" i="11"/>
  <c r="BR145" i="11"/>
  <c r="BS145" i="11"/>
  <c r="BT145" i="11"/>
  <c r="BU145" i="11"/>
  <c r="BV145" i="11"/>
  <c r="BW145" i="11"/>
  <c r="BX145" i="11"/>
  <c r="BY145" i="11"/>
  <c r="BZ145" i="11"/>
  <c r="CA145" i="11"/>
  <c r="CB145" i="11"/>
  <c r="CC145" i="11"/>
  <c r="CD145" i="11"/>
  <c r="CE145" i="11"/>
  <c r="CF145" i="11"/>
  <c r="CG145" i="11"/>
  <c r="CH145" i="11"/>
  <c r="CI145" i="11"/>
  <c r="BL146" i="11"/>
  <c r="BM146" i="11"/>
  <c r="BN146" i="11"/>
  <c r="BO146" i="11"/>
  <c r="BP146" i="11"/>
  <c r="BQ146" i="11"/>
  <c r="BR146" i="11"/>
  <c r="BS146" i="11"/>
  <c r="BT146" i="11"/>
  <c r="BU146" i="11"/>
  <c r="BV146" i="11"/>
  <c r="BW146" i="11"/>
  <c r="BX146" i="11"/>
  <c r="BY146" i="11"/>
  <c r="BZ146" i="11"/>
  <c r="CA146" i="11"/>
  <c r="CB146" i="11"/>
  <c r="CC146" i="11"/>
  <c r="CD146" i="11"/>
  <c r="CE146" i="11"/>
  <c r="CF146" i="11"/>
  <c r="CG146" i="11"/>
  <c r="CH146" i="11"/>
  <c r="CI146" i="11"/>
  <c r="BL147" i="11"/>
  <c r="BM147" i="11"/>
  <c r="BN147" i="11"/>
  <c r="BO147" i="11"/>
  <c r="BP147" i="11"/>
  <c r="BQ147" i="11"/>
  <c r="BR147" i="11"/>
  <c r="BS147" i="11"/>
  <c r="BT147" i="11"/>
  <c r="BU147" i="11"/>
  <c r="BV147" i="11"/>
  <c r="BW147" i="11"/>
  <c r="BX147" i="11"/>
  <c r="BY147" i="11"/>
  <c r="BZ147" i="11"/>
  <c r="CA147" i="11"/>
  <c r="CB147" i="11"/>
  <c r="CC147" i="11"/>
  <c r="CD147" i="11"/>
  <c r="CE147" i="11"/>
  <c r="CF147" i="11"/>
  <c r="CG147" i="11"/>
  <c r="CH147" i="11"/>
  <c r="CI147" i="11"/>
  <c r="BL148" i="11"/>
  <c r="BM148" i="11"/>
  <c r="BN148" i="11"/>
  <c r="BO148" i="11"/>
  <c r="BP148" i="11"/>
  <c r="BQ148" i="11"/>
  <c r="BR148" i="11"/>
  <c r="BS148" i="11"/>
  <c r="BT148" i="11"/>
  <c r="BU148" i="11"/>
  <c r="BV148" i="11"/>
  <c r="BW148" i="11"/>
  <c r="BX148" i="11"/>
  <c r="BY148" i="11"/>
  <c r="BZ148" i="11"/>
  <c r="CA148" i="11"/>
  <c r="CB148" i="11"/>
  <c r="CC148" i="11"/>
  <c r="CD148" i="11"/>
  <c r="CE148" i="11"/>
  <c r="CF148" i="11"/>
  <c r="CG148" i="11"/>
  <c r="CH148" i="11"/>
  <c r="CI148" i="11"/>
  <c r="BL149" i="11"/>
  <c r="BM149" i="11"/>
  <c r="BN149" i="11"/>
  <c r="BO149" i="11"/>
  <c r="BP149" i="11"/>
  <c r="BQ149" i="11"/>
  <c r="BR149" i="11"/>
  <c r="BS149" i="11"/>
  <c r="BT149" i="11"/>
  <c r="BU149" i="11"/>
  <c r="BV149" i="11"/>
  <c r="BW149" i="11"/>
  <c r="BX149" i="11"/>
  <c r="BY149" i="11"/>
  <c r="BZ149" i="11"/>
  <c r="CA149" i="11"/>
  <c r="CB149" i="11"/>
  <c r="CC149" i="11"/>
  <c r="CD149" i="11"/>
  <c r="CE149" i="11"/>
  <c r="CF149" i="11"/>
  <c r="CG149" i="11"/>
  <c r="CH149" i="11"/>
  <c r="CI149" i="11"/>
  <c r="BL150" i="11"/>
  <c r="BM150" i="11"/>
  <c r="BN150" i="11"/>
  <c r="BO150" i="11"/>
  <c r="BP150" i="11"/>
  <c r="BQ150" i="11"/>
  <c r="BR150" i="11"/>
  <c r="BS150" i="11"/>
  <c r="BT150" i="11"/>
  <c r="BU150" i="11"/>
  <c r="BV150" i="11"/>
  <c r="BW150" i="11"/>
  <c r="BX150" i="11"/>
  <c r="BY150" i="11"/>
  <c r="BZ150" i="11"/>
  <c r="CA150" i="11"/>
  <c r="CB150" i="11"/>
  <c r="CC150" i="11"/>
  <c r="CD150" i="11"/>
  <c r="CE150" i="11"/>
  <c r="CF150" i="11"/>
  <c r="CG150" i="11"/>
  <c r="CH150" i="11"/>
  <c r="CI150" i="11"/>
  <c r="BL151" i="11"/>
  <c r="BM151" i="11"/>
  <c r="BN151" i="11"/>
  <c r="BO151" i="11"/>
  <c r="BP151" i="11"/>
  <c r="BQ151" i="11"/>
  <c r="BR151" i="11"/>
  <c r="BS151" i="11"/>
  <c r="BT151" i="11"/>
  <c r="BU151" i="11"/>
  <c r="BV151" i="11"/>
  <c r="BW151" i="11"/>
  <c r="BX151" i="11"/>
  <c r="BY151" i="11"/>
  <c r="BZ151" i="11"/>
  <c r="CA151" i="11"/>
  <c r="CB151" i="11"/>
  <c r="CC151" i="11"/>
  <c r="CD151" i="11"/>
  <c r="CE151" i="11"/>
  <c r="CF151" i="11"/>
  <c r="CG151" i="11"/>
  <c r="CH151" i="11"/>
  <c r="CI151" i="11"/>
  <c r="BL152" i="11"/>
  <c r="BM152" i="11"/>
  <c r="BN152" i="11"/>
  <c r="BO152" i="11"/>
  <c r="BP152" i="11"/>
  <c r="BQ152" i="11"/>
  <c r="BR152" i="11"/>
  <c r="BS152" i="11"/>
  <c r="BT152" i="11"/>
  <c r="BU152" i="11"/>
  <c r="BV152" i="11"/>
  <c r="BW152" i="11"/>
  <c r="BX152" i="11"/>
  <c r="BY152" i="11"/>
  <c r="BZ152" i="11"/>
  <c r="CA152" i="11"/>
  <c r="CB152" i="11"/>
  <c r="CC152" i="11"/>
  <c r="CD152" i="11"/>
  <c r="CE152" i="11"/>
  <c r="CF152" i="11"/>
  <c r="CG152" i="11"/>
  <c r="CH152" i="11"/>
  <c r="CI152" i="11"/>
  <c r="BL153" i="11"/>
  <c r="BM153" i="11"/>
  <c r="BN153" i="11"/>
  <c r="BO153" i="11"/>
  <c r="BP153" i="11"/>
  <c r="BQ153" i="11"/>
  <c r="BR153" i="11"/>
  <c r="BS153" i="11"/>
  <c r="BT153" i="11"/>
  <c r="BU153" i="11"/>
  <c r="BV153" i="11"/>
  <c r="BW153" i="11"/>
  <c r="BX153" i="11"/>
  <c r="BY153" i="11"/>
  <c r="BZ153" i="11"/>
  <c r="CA153" i="11"/>
  <c r="CB153" i="11"/>
  <c r="CC153" i="11"/>
  <c r="CD153" i="11"/>
  <c r="CE153" i="11"/>
  <c r="CF153" i="11"/>
  <c r="CG153" i="11"/>
  <c r="CH153" i="11"/>
  <c r="CI153" i="11"/>
  <c r="BL154" i="11"/>
  <c r="BM154" i="11"/>
  <c r="BN154" i="11"/>
  <c r="BO154" i="11"/>
  <c r="BP154" i="11"/>
  <c r="BQ154" i="11"/>
  <c r="BR154" i="11"/>
  <c r="BS154" i="11"/>
  <c r="BT154" i="11"/>
  <c r="BU154" i="11"/>
  <c r="BV154" i="11"/>
  <c r="BW154" i="11"/>
  <c r="BX154" i="11"/>
  <c r="BY154" i="11"/>
  <c r="BZ154" i="11"/>
  <c r="CA154" i="11"/>
  <c r="CB154" i="11"/>
  <c r="CC154" i="11"/>
  <c r="CD154" i="11"/>
  <c r="CE154" i="11"/>
  <c r="CF154" i="11"/>
  <c r="CG154" i="11"/>
  <c r="CH154" i="11"/>
  <c r="CI154" i="11"/>
  <c r="BL155" i="11"/>
  <c r="BM155" i="11"/>
  <c r="BN155" i="11"/>
  <c r="BO155" i="11"/>
  <c r="BP155" i="11"/>
  <c r="BQ155" i="11"/>
  <c r="BR155" i="11"/>
  <c r="BS155" i="11"/>
  <c r="BT155" i="11"/>
  <c r="BU155" i="11"/>
  <c r="BV155" i="11"/>
  <c r="BW155" i="11"/>
  <c r="BX155" i="11"/>
  <c r="BY155" i="11"/>
  <c r="BZ155" i="11"/>
  <c r="CA155" i="11"/>
  <c r="CB155" i="11"/>
  <c r="CC155" i="11"/>
  <c r="CD155" i="11"/>
  <c r="CE155" i="11"/>
  <c r="CF155" i="11"/>
  <c r="CG155" i="11"/>
  <c r="CH155" i="11"/>
  <c r="CI155" i="11"/>
  <c r="BL156" i="11"/>
  <c r="BM156" i="11"/>
  <c r="BN156" i="11"/>
  <c r="BO156" i="11"/>
  <c r="BP156" i="11"/>
  <c r="BQ156" i="11"/>
  <c r="BR156" i="11"/>
  <c r="BS156" i="11"/>
  <c r="BT156" i="11"/>
  <c r="BU156" i="11"/>
  <c r="BV156" i="11"/>
  <c r="BW156" i="11"/>
  <c r="BX156" i="11"/>
  <c r="BY156" i="11"/>
  <c r="BZ156" i="11"/>
  <c r="CA156" i="11"/>
  <c r="CB156" i="11"/>
  <c r="CC156" i="11"/>
  <c r="CD156" i="11"/>
  <c r="CE156" i="11"/>
  <c r="CF156" i="11"/>
  <c r="CG156" i="11"/>
  <c r="CH156" i="11"/>
  <c r="CI156" i="11"/>
  <c r="BL157" i="11"/>
  <c r="BM157" i="11"/>
  <c r="BN157" i="11"/>
  <c r="BO157" i="11"/>
  <c r="BP157" i="11"/>
  <c r="BQ157" i="11"/>
  <c r="BR157" i="11"/>
  <c r="BS157" i="11"/>
  <c r="BT157" i="11"/>
  <c r="BU157" i="11"/>
  <c r="BV157" i="11"/>
  <c r="BW157" i="11"/>
  <c r="BX157" i="11"/>
  <c r="BY157" i="11"/>
  <c r="BZ157" i="11"/>
  <c r="CA157" i="11"/>
  <c r="CB157" i="11"/>
  <c r="CC157" i="11"/>
  <c r="CD157" i="11"/>
  <c r="CE157" i="11"/>
  <c r="CF157" i="11"/>
  <c r="CG157" i="11"/>
  <c r="CH157" i="11"/>
  <c r="CI157" i="11"/>
  <c r="BL158" i="11"/>
  <c r="BM158" i="11"/>
  <c r="BN158" i="11"/>
  <c r="BO158" i="11"/>
  <c r="BP158" i="11"/>
  <c r="BQ158" i="11"/>
  <c r="BR158" i="11"/>
  <c r="BS158" i="11"/>
  <c r="BT158" i="11"/>
  <c r="BU158" i="11"/>
  <c r="BV158" i="11"/>
  <c r="BW158" i="11"/>
  <c r="BX158" i="11"/>
  <c r="BY158" i="11"/>
  <c r="BZ158" i="11"/>
  <c r="CA158" i="11"/>
  <c r="CB158" i="11"/>
  <c r="CC158" i="11"/>
  <c r="CD158" i="11"/>
  <c r="CE158" i="11"/>
  <c r="CF158" i="11"/>
  <c r="CG158" i="11"/>
  <c r="CH158" i="11"/>
  <c r="CI158" i="11"/>
  <c r="BL159" i="11"/>
  <c r="BM159" i="11"/>
  <c r="BN159" i="11"/>
  <c r="BO159" i="11"/>
  <c r="BP159" i="11"/>
  <c r="BQ159" i="11"/>
  <c r="BR159" i="11"/>
  <c r="BS159" i="11"/>
  <c r="BT159" i="11"/>
  <c r="BU159" i="11"/>
  <c r="BV159" i="11"/>
  <c r="BW159" i="11"/>
  <c r="BX159" i="11"/>
  <c r="BY159" i="11"/>
  <c r="BZ159" i="11"/>
  <c r="CA159" i="11"/>
  <c r="CB159" i="11"/>
  <c r="CC159" i="11"/>
  <c r="CD159" i="11"/>
  <c r="CE159" i="11"/>
  <c r="CF159" i="11"/>
  <c r="CG159" i="11"/>
  <c r="CH159" i="11"/>
  <c r="CI159" i="11"/>
  <c r="BL160" i="11"/>
  <c r="BM160" i="11"/>
  <c r="BN160" i="11"/>
  <c r="BO160" i="11"/>
  <c r="BP160" i="11"/>
  <c r="BQ160" i="11"/>
  <c r="BR160" i="11"/>
  <c r="BS160" i="11"/>
  <c r="BT160" i="11"/>
  <c r="BU160" i="11"/>
  <c r="BV160" i="11"/>
  <c r="BW160" i="11"/>
  <c r="BX160" i="11"/>
  <c r="BY160" i="11"/>
  <c r="BZ160" i="11"/>
  <c r="CA160" i="11"/>
  <c r="CB160" i="11"/>
  <c r="CC160" i="11"/>
  <c r="CD160" i="11"/>
  <c r="CE160" i="11"/>
  <c r="CF160" i="11"/>
  <c r="CG160" i="11"/>
  <c r="CH160" i="11"/>
  <c r="CI160" i="11"/>
  <c r="BL161" i="11"/>
  <c r="BM161" i="11"/>
  <c r="BN161" i="11"/>
  <c r="BO161" i="11"/>
  <c r="BP161" i="11"/>
  <c r="BQ161" i="11"/>
  <c r="BR161" i="11"/>
  <c r="BS161" i="11"/>
  <c r="BT161" i="11"/>
  <c r="BU161" i="11"/>
  <c r="BV161" i="11"/>
  <c r="BW161" i="11"/>
  <c r="BX161" i="11"/>
  <c r="BY161" i="11"/>
  <c r="BZ161" i="11"/>
  <c r="CA161" i="11"/>
  <c r="CB161" i="11"/>
  <c r="CC161" i="11"/>
  <c r="CD161" i="11"/>
  <c r="CE161" i="11"/>
  <c r="CF161" i="11"/>
  <c r="CG161" i="11"/>
  <c r="CH161" i="11"/>
  <c r="CI161" i="11"/>
  <c r="BL162" i="11"/>
  <c r="BM162" i="11"/>
  <c r="BN162" i="11"/>
  <c r="BO162" i="11"/>
  <c r="BP162" i="11"/>
  <c r="BQ162" i="11"/>
  <c r="BR162" i="11"/>
  <c r="BS162" i="11"/>
  <c r="BT162" i="11"/>
  <c r="BU162" i="11"/>
  <c r="BV162" i="11"/>
  <c r="BW162" i="11"/>
  <c r="BX162" i="11"/>
  <c r="BY162" i="11"/>
  <c r="BZ162" i="11"/>
  <c r="CA162" i="11"/>
  <c r="CB162" i="11"/>
  <c r="CC162" i="11"/>
  <c r="CD162" i="11"/>
  <c r="CE162" i="11"/>
  <c r="CF162" i="11"/>
  <c r="CG162" i="11"/>
  <c r="CH162" i="11"/>
  <c r="CI162" i="11"/>
  <c r="BL163" i="11"/>
  <c r="BM163" i="11"/>
  <c r="BN163" i="11"/>
  <c r="BO163" i="11"/>
  <c r="BP163" i="11"/>
  <c r="BQ163" i="11"/>
  <c r="BR163" i="11"/>
  <c r="BS163" i="11"/>
  <c r="BT163" i="11"/>
  <c r="BU163" i="11"/>
  <c r="BV163" i="11"/>
  <c r="BW163" i="11"/>
  <c r="BX163" i="11"/>
  <c r="BY163" i="11"/>
  <c r="BZ163" i="11"/>
  <c r="CA163" i="11"/>
  <c r="CB163" i="11"/>
  <c r="CC163" i="11"/>
  <c r="CD163" i="11"/>
  <c r="CE163" i="11"/>
  <c r="CF163" i="11"/>
  <c r="CG163" i="11"/>
  <c r="CH163" i="11"/>
  <c r="CI163" i="11"/>
  <c r="BL164" i="11"/>
  <c r="BM164" i="11"/>
  <c r="BN164" i="11"/>
  <c r="BO164" i="11"/>
  <c r="BP164" i="11"/>
  <c r="BQ164" i="11"/>
  <c r="BR164" i="11"/>
  <c r="BS164" i="11"/>
  <c r="BT164" i="11"/>
  <c r="BU164" i="11"/>
  <c r="BV164" i="11"/>
  <c r="BW164" i="11"/>
  <c r="BX164" i="11"/>
  <c r="BY164" i="11"/>
  <c r="BZ164" i="11"/>
  <c r="CA164" i="11"/>
  <c r="CB164" i="11"/>
  <c r="CC164" i="11"/>
  <c r="CD164" i="11"/>
  <c r="CE164" i="11"/>
  <c r="CF164" i="11"/>
  <c r="CG164" i="11"/>
  <c r="CH164" i="11"/>
  <c r="CI164" i="11"/>
  <c r="BL165" i="11"/>
  <c r="BM165" i="11"/>
  <c r="BN165" i="11"/>
  <c r="BO165" i="11"/>
  <c r="BP165" i="11"/>
  <c r="BQ165" i="11"/>
  <c r="BR165" i="11"/>
  <c r="BS165" i="11"/>
  <c r="BT165" i="11"/>
  <c r="BU165" i="11"/>
  <c r="BV165" i="11"/>
  <c r="BW165" i="11"/>
  <c r="BX165" i="11"/>
  <c r="BY165" i="11"/>
  <c r="BZ165" i="11"/>
  <c r="CA165" i="11"/>
  <c r="CB165" i="11"/>
  <c r="CC165" i="11"/>
  <c r="CD165" i="11"/>
  <c r="CE165" i="11"/>
  <c r="CF165" i="11"/>
  <c r="CG165" i="11"/>
  <c r="CH165" i="11"/>
  <c r="CI165" i="11"/>
  <c r="BL166" i="11"/>
  <c r="BM166" i="11"/>
  <c r="BN166" i="11"/>
  <c r="BO166" i="11"/>
  <c r="BP166" i="11"/>
  <c r="BQ166" i="11"/>
  <c r="BR166" i="11"/>
  <c r="BS166" i="11"/>
  <c r="BT166" i="11"/>
  <c r="BU166" i="11"/>
  <c r="BV166" i="11"/>
  <c r="BW166" i="11"/>
  <c r="BX166" i="11"/>
  <c r="BY166" i="11"/>
  <c r="BZ166" i="11"/>
  <c r="CA166" i="11"/>
  <c r="CB166" i="11"/>
  <c r="CC166" i="11"/>
  <c r="CD166" i="11"/>
  <c r="CE166" i="11"/>
  <c r="CF166" i="11"/>
  <c r="CG166" i="11"/>
  <c r="CH166" i="11"/>
  <c r="CI166" i="11"/>
  <c r="BL167" i="11"/>
  <c r="BM167" i="11"/>
  <c r="BN167" i="11"/>
  <c r="BO167" i="11"/>
  <c r="BP167" i="11"/>
  <c r="BQ167" i="11"/>
  <c r="BR167" i="11"/>
  <c r="BS167" i="11"/>
  <c r="BT167" i="11"/>
  <c r="BU167" i="11"/>
  <c r="BV167" i="11"/>
  <c r="BW167" i="11"/>
  <c r="BX167" i="11"/>
  <c r="BY167" i="11"/>
  <c r="BZ167" i="11"/>
  <c r="CA167" i="11"/>
  <c r="CB167" i="11"/>
  <c r="CC167" i="11"/>
  <c r="CD167" i="11"/>
  <c r="CE167" i="11"/>
  <c r="CF167" i="11"/>
  <c r="CG167" i="11"/>
  <c r="CH167" i="11"/>
  <c r="CI167" i="11"/>
  <c r="BL168" i="11"/>
  <c r="BM168" i="11"/>
  <c r="BN168" i="11"/>
  <c r="BO168" i="11"/>
  <c r="BP168" i="11"/>
  <c r="BQ168" i="11"/>
  <c r="BR168" i="11"/>
  <c r="BS168" i="11"/>
  <c r="BT168" i="11"/>
  <c r="BU168" i="11"/>
  <c r="BV168" i="11"/>
  <c r="BW168" i="11"/>
  <c r="BX168" i="11"/>
  <c r="BY168" i="11"/>
  <c r="BZ168" i="11"/>
  <c r="CA168" i="11"/>
  <c r="CB168" i="11"/>
  <c r="CC168" i="11"/>
  <c r="CD168" i="11"/>
  <c r="CE168" i="11"/>
  <c r="CF168" i="11"/>
  <c r="CG168" i="11"/>
  <c r="CH168" i="11"/>
  <c r="CI168" i="11"/>
  <c r="BL169" i="11"/>
  <c r="BM169" i="11"/>
  <c r="BN169" i="11"/>
  <c r="BO169" i="11"/>
  <c r="BP169" i="11"/>
  <c r="BQ169" i="11"/>
  <c r="BR169" i="11"/>
  <c r="BS169" i="11"/>
  <c r="BT169" i="11"/>
  <c r="BU169" i="11"/>
  <c r="BV169" i="11"/>
  <c r="BW169" i="11"/>
  <c r="BX169" i="11"/>
  <c r="BY169" i="11"/>
  <c r="BZ169" i="11"/>
  <c r="CA169" i="11"/>
  <c r="CB169" i="11"/>
  <c r="CC169" i="11"/>
  <c r="CD169" i="11"/>
  <c r="CE169" i="11"/>
  <c r="CF169" i="11"/>
  <c r="CG169" i="11"/>
  <c r="CH169" i="11"/>
  <c r="CI169" i="11"/>
  <c r="BL170" i="11"/>
  <c r="BM170" i="11"/>
  <c r="BN170" i="11"/>
  <c r="BO170" i="11"/>
  <c r="BP170" i="11"/>
  <c r="BQ170" i="11"/>
  <c r="BR170" i="11"/>
  <c r="BS170" i="11"/>
  <c r="BT170" i="11"/>
  <c r="BU170" i="11"/>
  <c r="BV170" i="11"/>
  <c r="BW170" i="11"/>
  <c r="BX170" i="11"/>
  <c r="BY170" i="11"/>
  <c r="BZ170" i="11"/>
  <c r="CA170" i="11"/>
  <c r="CB170" i="11"/>
  <c r="CC170" i="11"/>
  <c r="CD170" i="11"/>
  <c r="CE170" i="11"/>
  <c r="CF170" i="11"/>
  <c r="CG170" i="11"/>
  <c r="CH170" i="11"/>
  <c r="CI170" i="11"/>
  <c r="BL171" i="11"/>
  <c r="BM171" i="11"/>
  <c r="BN171" i="11"/>
  <c r="BO171" i="11"/>
  <c r="BP171" i="11"/>
  <c r="BQ171" i="11"/>
  <c r="BR171" i="11"/>
  <c r="BS171" i="11"/>
  <c r="BT171" i="11"/>
  <c r="BU171" i="11"/>
  <c r="BV171" i="11"/>
  <c r="BW171" i="11"/>
  <c r="BX171" i="11"/>
  <c r="BY171" i="11"/>
  <c r="BZ171" i="11"/>
  <c r="CA171" i="11"/>
  <c r="CB171" i="11"/>
  <c r="CC171" i="11"/>
  <c r="CD171" i="11"/>
  <c r="CE171" i="11"/>
  <c r="CF171" i="11"/>
  <c r="CG171" i="11"/>
  <c r="CH171" i="11"/>
  <c r="CI171" i="11"/>
  <c r="BL172" i="11"/>
  <c r="BM172" i="11"/>
  <c r="BN172" i="11"/>
  <c r="BO172" i="11"/>
  <c r="BP172" i="11"/>
  <c r="BQ172" i="11"/>
  <c r="BR172" i="11"/>
  <c r="BS172" i="11"/>
  <c r="BT172" i="11"/>
  <c r="BU172" i="11"/>
  <c r="BV172" i="11"/>
  <c r="BW172" i="11"/>
  <c r="BX172" i="11"/>
  <c r="BY172" i="11"/>
  <c r="BZ172" i="11"/>
  <c r="CA172" i="11"/>
  <c r="CB172" i="11"/>
  <c r="CC172" i="11"/>
  <c r="CD172" i="11"/>
  <c r="CE172" i="11"/>
  <c r="CF172" i="11"/>
  <c r="CG172" i="11"/>
  <c r="CH172" i="11"/>
  <c r="CI172" i="11"/>
  <c r="BL173" i="11"/>
  <c r="BM173" i="11"/>
  <c r="BN173" i="11"/>
  <c r="BO173" i="11"/>
  <c r="BP173" i="11"/>
  <c r="BQ173" i="11"/>
  <c r="BR173" i="11"/>
  <c r="BS173" i="11"/>
  <c r="BT173" i="11"/>
  <c r="BU173" i="11"/>
  <c r="BV173" i="11"/>
  <c r="BW173" i="11"/>
  <c r="BX173" i="11"/>
  <c r="BY173" i="11"/>
  <c r="BZ173" i="11"/>
  <c r="CA173" i="11"/>
  <c r="CB173" i="11"/>
  <c r="CC173" i="11"/>
  <c r="CD173" i="11"/>
  <c r="CE173" i="11"/>
  <c r="CF173" i="11"/>
  <c r="CG173" i="11"/>
  <c r="CH173" i="11"/>
  <c r="CI173" i="11"/>
  <c r="BL174" i="11"/>
  <c r="BM174" i="11"/>
  <c r="BN174" i="11"/>
  <c r="BO174" i="11"/>
  <c r="BP174" i="11"/>
  <c r="BQ174" i="11"/>
  <c r="BR174" i="11"/>
  <c r="BS174" i="11"/>
  <c r="BT174" i="11"/>
  <c r="BU174" i="11"/>
  <c r="BV174" i="11"/>
  <c r="BW174" i="11"/>
  <c r="BX174" i="11"/>
  <c r="BY174" i="11"/>
  <c r="BZ174" i="11"/>
  <c r="CA174" i="11"/>
  <c r="CB174" i="11"/>
  <c r="CC174" i="11"/>
  <c r="CD174" i="11"/>
  <c r="CE174" i="11"/>
  <c r="CF174" i="11"/>
  <c r="CG174" i="11"/>
  <c r="CH174" i="11"/>
  <c r="CI174" i="11"/>
  <c r="BL175" i="11"/>
  <c r="BM175" i="11"/>
  <c r="BN175" i="11"/>
  <c r="BO175" i="11"/>
  <c r="BP175" i="11"/>
  <c r="BQ175" i="11"/>
  <c r="BR175" i="11"/>
  <c r="BS175" i="11"/>
  <c r="BT175" i="11"/>
  <c r="BU175" i="11"/>
  <c r="BV175" i="11"/>
  <c r="BW175" i="11"/>
  <c r="BX175" i="11"/>
  <c r="BY175" i="11"/>
  <c r="BZ175" i="11"/>
  <c r="CA175" i="11"/>
  <c r="CB175" i="11"/>
  <c r="CC175" i="11"/>
  <c r="CD175" i="11"/>
  <c r="CE175" i="11"/>
  <c r="CF175" i="11"/>
  <c r="CG175" i="11"/>
  <c r="CH175" i="11"/>
  <c r="CI175" i="11"/>
  <c r="BL176" i="11"/>
  <c r="BM176" i="11"/>
  <c r="BN176" i="11"/>
  <c r="BO176" i="11"/>
  <c r="BP176" i="11"/>
  <c r="BQ176" i="11"/>
  <c r="BR176" i="11"/>
  <c r="BS176" i="11"/>
  <c r="BT176" i="11"/>
  <c r="BU176" i="11"/>
  <c r="BV176" i="11"/>
  <c r="BW176" i="11"/>
  <c r="BX176" i="11"/>
  <c r="BY176" i="11"/>
  <c r="BZ176" i="11"/>
  <c r="CA176" i="11"/>
  <c r="CB176" i="11"/>
  <c r="CC176" i="11"/>
  <c r="CD176" i="11"/>
  <c r="CE176" i="11"/>
  <c r="CF176" i="11"/>
  <c r="CG176" i="11"/>
  <c r="CH176" i="11"/>
  <c r="CI176" i="11"/>
  <c r="BL177" i="11"/>
  <c r="BM177" i="11"/>
  <c r="BN177" i="11"/>
  <c r="BO177" i="11"/>
  <c r="BP177" i="11"/>
  <c r="BQ177" i="11"/>
  <c r="BR177" i="11"/>
  <c r="BS177" i="11"/>
  <c r="BT177" i="11"/>
  <c r="BU177" i="11"/>
  <c r="BV177" i="11"/>
  <c r="BW177" i="11"/>
  <c r="BX177" i="11"/>
  <c r="BY177" i="11"/>
  <c r="BZ177" i="11"/>
  <c r="CA177" i="11"/>
  <c r="CB177" i="11"/>
  <c r="CC177" i="11"/>
  <c r="CD177" i="11"/>
  <c r="CE177" i="11"/>
  <c r="CF177" i="11"/>
  <c r="CG177" i="11"/>
  <c r="CH177" i="11"/>
  <c r="CI177" i="11"/>
  <c r="BL178" i="11"/>
  <c r="BM178" i="11"/>
  <c r="BN178" i="11"/>
  <c r="BO178" i="11"/>
  <c r="BP178" i="11"/>
  <c r="BQ178" i="11"/>
  <c r="BR178" i="11"/>
  <c r="BS178" i="11"/>
  <c r="BT178" i="11"/>
  <c r="BU178" i="11"/>
  <c r="BV178" i="11"/>
  <c r="BW178" i="11"/>
  <c r="BX178" i="11"/>
  <c r="BY178" i="11"/>
  <c r="BZ178" i="11"/>
  <c r="CA178" i="11"/>
  <c r="CB178" i="11"/>
  <c r="CC178" i="11"/>
  <c r="CD178" i="11"/>
  <c r="CE178" i="11"/>
  <c r="CF178" i="11"/>
  <c r="CG178" i="11"/>
  <c r="CH178" i="11"/>
  <c r="CI178" i="11"/>
  <c r="BL179" i="11"/>
  <c r="BM179" i="11"/>
  <c r="BN179" i="11"/>
  <c r="BO179" i="11"/>
  <c r="BP179" i="11"/>
  <c r="BQ179" i="11"/>
  <c r="BR179" i="11"/>
  <c r="BS179" i="11"/>
  <c r="BT179" i="11"/>
  <c r="BU179" i="11"/>
  <c r="BV179" i="11"/>
  <c r="BW179" i="11"/>
  <c r="BX179" i="11"/>
  <c r="BY179" i="11"/>
  <c r="BZ179" i="11"/>
  <c r="CA179" i="11"/>
  <c r="CB179" i="11"/>
  <c r="CC179" i="11"/>
  <c r="CD179" i="11"/>
  <c r="CE179" i="11"/>
  <c r="CF179" i="11"/>
  <c r="CG179" i="11"/>
  <c r="CH179" i="11"/>
  <c r="CI179" i="11"/>
  <c r="BL180" i="11"/>
  <c r="BM180" i="11"/>
  <c r="BN180" i="11"/>
  <c r="BO180" i="11"/>
  <c r="BP180" i="11"/>
  <c r="BQ180" i="11"/>
  <c r="BR180" i="11"/>
  <c r="BS180" i="11"/>
  <c r="BT180" i="11"/>
  <c r="BU180" i="11"/>
  <c r="BV180" i="11"/>
  <c r="BW180" i="11"/>
  <c r="BX180" i="11"/>
  <c r="BY180" i="11"/>
  <c r="BZ180" i="11"/>
  <c r="CA180" i="11"/>
  <c r="CB180" i="11"/>
  <c r="CC180" i="11"/>
  <c r="CD180" i="11"/>
  <c r="CE180" i="11"/>
  <c r="CF180" i="11"/>
  <c r="CG180" i="11"/>
  <c r="CH180" i="11"/>
  <c r="CI180" i="11"/>
  <c r="BL181" i="11"/>
  <c r="BM181" i="11"/>
  <c r="BN181" i="11"/>
  <c r="BO181" i="11"/>
  <c r="BP181" i="11"/>
  <c r="BQ181" i="11"/>
  <c r="BR181" i="11"/>
  <c r="BS181" i="11"/>
  <c r="BT181" i="11"/>
  <c r="BU181" i="11"/>
  <c r="BV181" i="11"/>
  <c r="BW181" i="11"/>
  <c r="BX181" i="11"/>
  <c r="BY181" i="11"/>
  <c r="BZ181" i="11"/>
  <c r="CA181" i="11"/>
  <c r="CB181" i="11"/>
  <c r="CC181" i="11"/>
  <c r="CD181" i="11"/>
  <c r="CE181" i="11"/>
  <c r="CF181" i="11"/>
  <c r="CG181" i="11"/>
  <c r="CH181" i="11"/>
  <c r="CI181" i="11"/>
  <c r="BL182" i="11"/>
  <c r="BM182" i="11"/>
  <c r="BN182" i="11"/>
  <c r="BO182" i="11"/>
  <c r="BP182" i="11"/>
  <c r="BQ182" i="11"/>
  <c r="BR182" i="11"/>
  <c r="BS182" i="11"/>
  <c r="BT182" i="11"/>
  <c r="BU182" i="11"/>
  <c r="BV182" i="11"/>
  <c r="BW182" i="11"/>
  <c r="BX182" i="11"/>
  <c r="BY182" i="11"/>
  <c r="BZ182" i="11"/>
  <c r="CA182" i="11"/>
  <c r="CB182" i="11"/>
  <c r="CC182" i="11"/>
  <c r="CD182" i="11"/>
  <c r="CE182" i="11"/>
  <c r="CF182" i="11"/>
  <c r="CG182" i="11"/>
  <c r="CH182" i="11"/>
  <c r="CI182" i="11"/>
  <c r="BL183" i="11"/>
  <c r="BM183" i="11"/>
  <c r="BN183" i="11"/>
  <c r="BO183" i="11"/>
  <c r="BP183" i="11"/>
  <c r="BQ183" i="11"/>
  <c r="BR183" i="11"/>
  <c r="BS183" i="11"/>
  <c r="BT183" i="11"/>
  <c r="BU183" i="11"/>
  <c r="BV183" i="11"/>
  <c r="BW183" i="11"/>
  <c r="BX183" i="11"/>
  <c r="BY183" i="11"/>
  <c r="BZ183" i="11"/>
  <c r="CA183" i="11"/>
  <c r="CB183" i="11"/>
  <c r="CC183" i="11"/>
  <c r="CD183" i="11"/>
  <c r="CE183" i="11"/>
  <c r="CF183" i="11"/>
  <c r="CG183" i="11"/>
  <c r="CH183" i="11"/>
  <c r="CI183" i="11"/>
  <c r="BL184" i="11"/>
  <c r="BM184" i="11"/>
  <c r="BN184" i="11"/>
  <c r="BO184" i="11"/>
  <c r="BP184" i="11"/>
  <c r="BQ184" i="11"/>
  <c r="BR184" i="11"/>
  <c r="BS184" i="11"/>
  <c r="BT184" i="11"/>
  <c r="BU184" i="11"/>
  <c r="BV184" i="11"/>
  <c r="BW184" i="11"/>
  <c r="BX184" i="11"/>
  <c r="BY184" i="11"/>
  <c r="BZ184" i="11"/>
  <c r="CA184" i="11"/>
  <c r="CB184" i="11"/>
  <c r="CC184" i="11"/>
  <c r="CD184" i="11"/>
  <c r="CE184" i="11"/>
  <c r="CF184" i="11"/>
  <c r="CG184" i="11"/>
  <c r="CH184" i="11"/>
  <c r="CI184" i="11"/>
  <c r="BL185" i="11"/>
  <c r="BM185" i="11"/>
  <c r="BN185" i="11"/>
  <c r="BO185" i="11"/>
  <c r="BP185" i="11"/>
  <c r="BQ185" i="11"/>
  <c r="BR185" i="11"/>
  <c r="BS185" i="11"/>
  <c r="BT185" i="11"/>
  <c r="BU185" i="11"/>
  <c r="BV185" i="11"/>
  <c r="BW185" i="11"/>
  <c r="BX185" i="11"/>
  <c r="BY185" i="11"/>
  <c r="BZ185" i="11"/>
  <c r="CA185" i="11"/>
  <c r="CB185" i="11"/>
  <c r="CC185" i="11"/>
  <c r="CD185" i="11"/>
  <c r="CE185" i="11"/>
  <c r="CF185" i="11"/>
  <c r="CG185" i="11"/>
  <c r="CH185" i="11"/>
  <c r="CI185" i="11"/>
  <c r="BL186" i="11"/>
  <c r="BM186" i="11"/>
  <c r="BN186" i="11"/>
  <c r="BO186" i="11"/>
  <c r="BP186" i="11"/>
  <c r="BQ186" i="11"/>
  <c r="BR186" i="11"/>
  <c r="BS186" i="11"/>
  <c r="BT186" i="11"/>
  <c r="BU186" i="11"/>
  <c r="BV186" i="11"/>
  <c r="BW186" i="11"/>
  <c r="BX186" i="11"/>
  <c r="BY186" i="11"/>
  <c r="BZ186" i="11"/>
  <c r="CA186" i="11"/>
  <c r="CB186" i="11"/>
  <c r="CC186" i="11"/>
  <c r="CD186" i="11"/>
  <c r="CE186" i="11"/>
  <c r="CF186" i="11"/>
  <c r="CG186" i="11"/>
  <c r="CH186" i="11"/>
  <c r="CI186" i="11"/>
  <c r="BL187" i="11"/>
  <c r="BM187" i="11"/>
  <c r="BN187" i="11"/>
  <c r="BO187" i="11"/>
  <c r="BP187" i="11"/>
  <c r="BQ187" i="11"/>
  <c r="BR187" i="11"/>
  <c r="BS187" i="11"/>
  <c r="BT187" i="11"/>
  <c r="BU187" i="11"/>
  <c r="BV187" i="11"/>
  <c r="BW187" i="11"/>
  <c r="BX187" i="11"/>
  <c r="BY187" i="11"/>
  <c r="BZ187" i="11"/>
  <c r="CA187" i="11"/>
  <c r="CB187" i="11"/>
  <c r="CC187" i="11"/>
  <c r="CD187" i="11"/>
  <c r="CE187" i="11"/>
  <c r="CF187" i="11"/>
  <c r="CG187" i="11"/>
  <c r="CH187" i="11"/>
  <c r="CI187" i="11"/>
  <c r="BL188" i="11"/>
  <c r="BM188" i="11"/>
  <c r="BN188" i="11"/>
  <c r="BO188" i="11"/>
  <c r="BP188" i="11"/>
  <c r="BQ188" i="11"/>
  <c r="BR188" i="11"/>
  <c r="BS188" i="11"/>
  <c r="BT188" i="11"/>
  <c r="BU188" i="11"/>
  <c r="BV188" i="11"/>
  <c r="BW188" i="11"/>
  <c r="BX188" i="11"/>
  <c r="BY188" i="11"/>
  <c r="BZ188" i="11"/>
  <c r="CA188" i="11"/>
  <c r="CB188" i="11"/>
  <c r="CC188" i="11"/>
  <c r="CD188" i="11"/>
  <c r="CE188" i="11"/>
  <c r="CF188" i="11"/>
  <c r="CG188" i="11"/>
  <c r="CH188" i="11"/>
  <c r="CI188" i="11"/>
  <c r="BL189" i="11"/>
  <c r="BM189" i="11"/>
  <c r="BN189" i="11"/>
  <c r="BO189" i="11"/>
  <c r="BP189" i="11"/>
  <c r="BQ189" i="11"/>
  <c r="BR189" i="11"/>
  <c r="BS189" i="11"/>
  <c r="BT189" i="11"/>
  <c r="BU189" i="11"/>
  <c r="BV189" i="11"/>
  <c r="BW189" i="11"/>
  <c r="BX189" i="11"/>
  <c r="BY189" i="11"/>
  <c r="BZ189" i="11"/>
  <c r="CA189" i="11"/>
  <c r="CB189" i="11"/>
  <c r="CC189" i="11"/>
  <c r="CD189" i="11"/>
  <c r="CE189" i="11"/>
  <c r="CF189" i="11"/>
  <c r="CG189" i="11"/>
  <c r="CH189" i="11"/>
  <c r="CI189" i="11"/>
  <c r="BL190" i="11"/>
  <c r="BM190" i="11"/>
  <c r="BN190" i="11"/>
  <c r="BO190" i="11"/>
  <c r="BP190" i="11"/>
  <c r="BQ190" i="11"/>
  <c r="BR190" i="11"/>
  <c r="BS190" i="11"/>
  <c r="BT190" i="11"/>
  <c r="BU190" i="11"/>
  <c r="BV190" i="11"/>
  <c r="BW190" i="11"/>
  <c r="BX190" i="11"/>
  <c r="BY190" i="11"/>
  <c r="BZ190" i="11"/>
  <c r="CA190" i="11"/>
  <c r="CB190" i="11"/>
  <c r="CC190" i="11"/>
  <c r="CD190" i="11"/>
  <c r="CE190" i="11"/>
  <c r="CF190" i="11"/>
  <c r="CG190" i="11"/>
  <c r="CH190" i="11"/>
  <c r="CI190" i="11"/>
  <c r="BL191" i="11"/>
  <c r="BM191" i="11"/>
  <c r="BN191" i="11"/>
  <c r="BO191" i="11"/>
  <c r="BP191" i="11"/>
  <c r="BQ191" i="11"/>
  <c r="BR191" i="11"/>
  <c r="BS191" i="11"/>
  <c r="BT191" i="11"/>
  <c r="BU191" i="11"/>
  <c r="BV191" i="11"/>
  <c r="BW191" i="11"/>
  <c r="BX191" i="11"/>
  <c r="BY191" i="11"/>
  <c r="BZ191" i="11"/>
  <c r="CA191" i="11"/>
  <c r="CB191" i="11"/>
  <c r="CC191" i="11"/>
  <c r="CD191" i="11"/>
  <c r="CE191" i="11"/>
  <c r="CF191" i="11"/>
  <c r="CG191" i="11"/>
  <c r="CH191" i="11"/>
  <c r="CI191" i="11"/>
  <c r="BL192" i="11"/>
  <c r="BM192" i="11"/>
  <c r="BN192" i="11"/>
  <c r="BO192" i="11"/>
  <c r="BP192" i="11"/>
  <c r="BQ192" i="11"/>
  <c r="BR192" i="11"/>
  <c r="BS192" i="11"/>
  <c r="BT192" i="11"/>
  <c r="BU192" i="11"/>
  <c r="BV192" i="11"/>
  <c r="BW192" i="11"/>
  <c r="BX192" i="11"/>
  <c r="BY192" i="11"/>
  <c r="BZ192" i="11"/>
  <c r="CA192" i="11"/>
  <c r="CB192" i="11"/>
  <c r="CC192" i="11"/>
  <c r="CD192" i="11"/>
  <c r="CE192" i="11"/>
  <c r="CF192" i="11"/>
  <c r="CG192" i="11"/>
  <c r="CH192" i="11"/>
  <c r="CI192" i="11"/>
  <c r="BL193" i="11"/>
  <c r="BM193" i="11"/>
  <c r="BN193" i="11"/>
  <c r="BO193" i="11"/>
  <c r="BP193" i="11"/>
  <c r="BQ193" i="11"/>
  <c r="BR193" i="11"/>
  <c r="BS193" i="11"/>
  <c r="BT193" i="11"/>
  <c r="BU193" i="11"/>
  <c r="BV193" i="11"/>
  <c r="BW193" i="11"/>
  <c r="BX193" i="11"/>
  <c r="BY193" i="11"/>
  <c r="BZ193" i="11"/>
  <c r="CA193" i="11"/>
  <c r="CB193" i="11"/>
  <c r="CC193" i="11"/>
  <c r="CD193" i="11"/>
  <c r="CE193" i="11"/>
  <c r="CF193" i="11"/>
  <c r="CG193" i="11"/>
  <c r="CH193" i="11"/>
  <c r="CI193" i="11"/>
  <c r="BL194" i="11"/>
  <c r="BM194" i="11"/>
  <c r="BN194" i="11"/>
  <c r="BO194" i="11"/>
  <c r="BP194" i="11"/>
  <c r="BQ194" i="11"/>
  <c r="BR194" i="11"/>
  <c r="BS194" i="11"/>
  <c r="BT194" i="11"/>
  <c r="BU194" i="11"/>
  <c r="BV194" i="11"/>
  <c r="BW194" i="11"/>
  <c r="BX194" i="11"/>
  <c r="BY194" i="11"/>
  <c r="BZ194" i="11"/>
  <c r="CA194" i="11"/>
  <c r="CB194" i="11"/>
  <c r="CC194" i="11"/>
  <c r="CD194" i="11"/>
  <c r="CE194" i="11"/>
  <c r="CF194" i="11"/>
  <c r="CG194" i="11"/>
  <c r="CH194" i="11"/>
  <c r="CI194" i="11"/>
  <c r="BL195" i="11"/>
  <c r="BM195" i="11"/>
  <c r="BN195" i="11"/>
  <c r="BO195" i="11"/>
  <c r="BP195" i="11"/>
  <c r="BQ195" i="11"/>
  <c r="BR195" i="11"/>
  <c r="BS195" i="11"/>
  <c r="BT195" i="11"/>
  <c r="BU195" i="11"/>
  <c r="BV195" i="11"/>
  <c r="BW195" i="11"/>
  <c r="BX195" i="11"/>
  <c r="BY195" i="11"/>
  <c r="BZ195" i="11"/>
  <c r="CA195" i="11"/>
  <c r="CB195" i="11"/>
  <c r="CC195" i="11"/>
  <c r="CD195" i="11"/>
  <c r="CE195" i="11"/>
  <c r="CF195" i="11"/>
  <c r="CG195" i="11"/>
  <c r="CH195" i="11"/>
  <c r="CI195" i="11"/>
  <c r="BL196" i="11"/>
  <c r="BM196" i="11"/>
  <c r="BN196" i="11"/>
  <c r="BO196" i="11"/>
  <c r="BP196" i="11"/>
  <c r="BQ196" i="11"/>
  <c r="BR196" i="11"/>
  <c r="BS196" i="11"/>
  <c r="BT196" i="11"/>
  <c r="BU196" i="11"/>
  <c r="BV196" i="11"/>
  <c r="BW196" i="11"/>
  <c r="BX196" i="11"/>
  <c r="BY196" i="11"/>
  <c r="BZ196" i="11"/>
  <c r="CA196" i="11"/>
  <c r="CB196" i="11"/>
  <c r="CC196" i="11"/>
  <c r="CD196" i="11"/>
  <c r="CE196" i="11"/>
  <c r="CF196" i="11"/>
  <c r="CG196" i="11"/>
  <c r="CH196" i="11"/>
  <c r="CI196" i="11"/>
  <c r="BL197" i="11"/>
  <c r="BM197" i="11"/>
  <c r="BN197" i="11"/>
  <c r="BO197" i="11"/>
  <c r="BP197" i="11"/>
  <c r="BQ197" i="11"/>
  <c r="BR197" i="11"/>
  <c r="BS197" i="11"/>
  <c r="BT197" i="11"/>
  <c r="BU197" i="11"/>
  <c r="BV197" i="11"/>
  <c r="BW197" i="11"/>
  <c r="BX197" i="11"/>
  <c r="BY197" i="11"/>
  <c r="BZ197" i="11"/>
  <c r="CA197" i="11"/>
  <c r="CB197" i="11"/>
  <c r="CC197" i="11"/>
  <c r="CD197" i="11"/>
  <c r="CE197" i="11"/>
  <c r="CF197" i="11"/>
  <c r="CG197" i="11"/>
  <c r="CH197" i="11"/>
  <c r="CI197" i="11"/>
  <c r="BL198" i="11"/>
  <c r="BM198" i="11"/>
  <c r="BN198" i="11"/>
  <c r="BO198" i="11"/>
  <c r="BP198" i="11"/>
  <c r="BQ198" i="11"/>
  <c r="BR198" i="11"/>
  <c r="BS198" i="11"/>
  <c r="BT198" i="11"/>
  <c r="BU198" i="11"/>
  <c r="BV198" i="11"/>
  <c r="BW198" i="11"/>
  <c r="BX198" i="11"/>
  <c r="BY198" i="11"/>
  <c r="BZ198" i="11"/>
  <c r="CA198" i="11"/>
  <c r="CB198" i="11"/>
  <c r="CC198" i="11"/>
  <c r="CD198" i="11"/>
  <c r="CE198" i="11"/>
  <c r="CF198" i="11"/>
  <c r="CG198" i="11"/>
  <c r="CH198" i="11"/>
  <c r="CI198" i="11"/>
  <c r="BL199" i="11"/>
  <c r="BM199" i="11"/>
  <c r="BN199" i="11"/>
  <c r="BO199" i="11"/>
  <c r="BP199" i="11"/>
  <c r="BQ199" i="11"/>
  <c r="BR199" i="11"/>
  <c r="BS199" i="11"/>
  <c r="BT199" i="11"/>
  <c r="BU199" i="11"/>
  <c r="BV199" i="11"/>
  <c r="BW199" i="11"/>
  <c r="BX199" i="11"/>
  <c r="BY199" i="11"/>
  <c r="BZ199" i="11"/>
  <c r="CA199" i="11"/>
  <c r="CB199" i="11"/>
  <c r="CC199" i="11"/>
  <c r="CD199" i="11"/>
  <c r="CE199" i="11"/>
  <c r="CF199" i="11"/>
  <c r="CG199" i="11"/>
  <c r="CH199" i="11"/>
  <c r="CI199" i="11"/>
  <c r="BL200" i="11"/>
  <c r="BM200" i="11"/>
  <c r="BN200" i="11"/>
  <c r="BO200" i="11"/>
  <c r="BP200" i="11"/>
  <c r="BQ200" i="11"/>
  <c r="BR200" i="11"/>
  <c r="BS200" i="11"/>
  <c r="BT200" i="11"/>
  <c r="BU200" i="11"/>
  <c r="BV200" i="11"/>
  <c r="BW200" i="11"/>
  <c r="BX200" i="11"/>
  <c r="BY200" i="11"/>
  <c r="BZ200" i="11"/>
  <c r="CA200" i="11"/>
  <c r="CB200" i="11"/>
  <c r="CC200" i="11"/>
  <c r="CD200" i="11"/>
  <c r="CE200" i="11"/>
  <c r="CF200" i="11"/>
  <c r="CG200" i="11"/>
  <c r="CH200" i="11"/>
  <c r="CI200" i="11"/>
  <c r="BL201" i="11"/>
  <c r="BM201" i="11"/>
  <c r="BN201" i="11"/>
  <c r="BO201" i="11"/>
  <c r="BP201" i="11"/>
  <c r="BQ201" i="11"/>
  <c r="BR201" i="11"/>
  <c r="BS201" i="11"/>
  <c r="BT201" i="11"/>
  <c r="BU201" i="11"/>
  <c r="BV201" i="11"/>
  <c r="BW201" i="11"/>
  <c r="BX201" i="11"/>
  <c r="BY201" i="11"/>
  <c r="BZ201" i="11"/>
  <c r="CA201" i="11"/>
  <c r="CB201" i="11"/>
  <c r="CC201" i="11"/>
  <c r="CD201" i="11"/>
  <c r="CE201" i="11"/>
  <c r="CF201" i="11"/>
  <c r="CG201" i="11"/>
  <c r="CH201" i="11"/>
  <c r="CI201" i="11"/>
  <c r="BL202" i="11"/>
  <c r="BM202" i="11"/>
  <c r="BN202" i="11"/>
  <c r="BO202" i="11"/>
  <c r="BP202" i="11"/>
  <c r="BQ202" i="11"/>
  <c r="BR202" i="11"/>
  <c r="BS202" i="11"/>
  <c r="BT202" i="11"/>
  <c r="BU202" i="11"/>
  <c r="BV202" i="11"/>
  <c r="BW202" i="11"/>
  <c r="BX202" i="11"/>
  <c r="BY202" i="11"/>
  <c r="BZ202" i="11"/>
  <c r="CA202" i="11"/>
  <c r="CB202" i="11"/>
  <c r="CC202" i="11"/>
  <c r="CD202" i="11"/>
  <c r="CE202" i="11"/>
  <c r="CF202" i="11"/>
  <c r="CG202" i="11"/>
  <c r="CH202" i="11"/>
  <c r="CI202" i="11"/>
  <c r="BL203" i="11"/>
  <c r="BM203" i="11"/>
  <c r="BN203" i="11"/>
  <c r="BO203" i="11"/>
  <c r="BP203" i="11"/>
  <c r="BQ203" i="11"/>
  <c r="BR203" i="11"/>
  <c r="BS203" i="11"/>
  <c r="BT203" i="11"/>
  <c r="BU203" i="11"/>
  <c r="BV203" i="11"/>
  <c r="BW203" i="11"/>
  <c r="BX203" i="11"/>
  <c r="BY203" i="11"/>
  <c r="BZ203" i="11"/>
  <c r="CA203" i="11"/>
  <c r="CB203" i="11"/>
  <c r="CC203" i="11"/>
  <c r="CD203" i="11"/>
  <c r="CE203" i="11"/>
  <c r="CF203" i="11"/>
  <c r="CG203" i="11"/>
  <c r="CH203" i="11"/>
  <c r="CI203" i="11"/>
  <c r="BL204" i="11"/>
  <c r="BM204" i="11"/>
  <c r="BN204" i="11"/>
  <c r="BO204" i="11"/>
  <c r="BP204" i="11"/>
  <c r="BQ204" i="11"/>
  <c r="BR204" i="11"/>
  <c r="BS204" i="11"/>
  <c r="BT204" i="11"/>
  <c r="BU204" i="11"/>
  <c r="BV204" i="11"/>
  <c r="BW204" i="11"/>
  <c r="BX204" i="11"/>
  <c r="BY204" i="11"/>
  <c r="BZ204" i="11"/>
  <c r="CA204" i="11"/>
  <c r="CB204" i="11"/>
  <c r="CC204" i="11"/>
  <c r="CD204" i="11"/>
  <c r="CE204" i="11"/>
  <c r="CF204" i="11"/>
  <c r="CG204" i="11"/>
  <c r="CH204" i="11"/>
  <c r="CI204" i="11"/>
  <c r="BL205" i="11"/>
  <c r="BM205" i="11"/>
  <c r="BN205" i="11"/>
  <c r="BO205" i="11"/>
  <c r="BP205" i="11"/>
  <c r="BQ205" i="11"/>
  <c r="BR205" i="11"/>
  <c r="BS205" i="11"/>
  <c r="BT205" i="11"/>
  <c r="BU205" i="11"/>
  <c r="BV205" i="11"/>
  <c r="BW205" i="11"/>
  <c r="BX205" i="11"/>
  <c r="BY205" i="11"/>
  <c r="BZ205" i="11"/>
  <c r="CA205" i="11"/>
  <c r="CB205" i="11"/>
  <c r="CC205" i="11"/>
  <c r="CD205" i="11"/>
  <c r="CE205" i="11"/>
  <c r="CF205" i="11"/>
  <c r="CG205" i="11"/>
  <c r="CH205" i="11"/>
  <c r="CI205" i="11"/>
  <c r="BL206" i="11"/>
  <c r="BM206" i="11"/>
  <c r="BN206" i="11"/>
  <c r="BO206" i="11"/>
  <c r="BP206" i="11"/>
  <c r="BQ206" i="11"/>
  <c r="BR206" i="11"/>
  <c r="BS206" i="11"/>
  <c r="BT206" i="11"/>
  <c r="BU206" i="11"/>
  <c r="BV206" i="11"/>
  <c r="BW206" i="11"/>
  <c r="BX206" i="11"/>
  <c r="BY206" i="11"/>
  <c r="BZ206" i="11"/>
  <c r="CA206" i="11"/>
  <c r="CB206" i="11"/>
  <c r="CC206" i="11"/>
  <c r="CD206" i="11"/>
  <c r="CE206" i="11"/>
  <c r="CF206" i="11"/>
  <c r="CG206" i="11"/>
  <c r="CH206" i="11"/>
  <c r="CI206" i="11"/>
  <c r="BL207" i="11"/>
  <c r="BM207" i="11"/>
  <c r="BN207" i="11"/>
  <c r="BO207" i="11"/>
  <c r="BP207" i="11"/>
  <c r="BQ207" i="11"/>
  <c r="BR207" i="11"/>
  <c r="BS207" i="11"/>
  <c r="BT207" i="11"/>
  <c r="BU207" i="11"/>
  <c r="BV207" i="11"/>
  <c r="BW207" i="11"/>
  <c r="BX207" i="11"/>
  <c r="BY207" i="11"/>
  <c r="BZ207" i="11"/>
  <c r="CA207" i="11"/>
  <c r="CB207" i="11"/>
  <c r="CC207" i="11"/>
  <c r="CD207" i="11"/>
  <c r="CE207" i="11"/>
  <c r="CF207" i="11"/>
  <c r="CG207" i="11"/>
  <c r="CH207" i="11"/>
  <c r="CI207" i="11"/>
  <c r="BL208" i="11"/>
  <c r="BM208" i="11"/>
  <c r="BN208" i="11"/>
  <c r="BO208" i="11"/>
  <c r="BP208" i="11"/>
  <c r="BQ208" i="11"/>
  <c r="BR208" i="11"/>
  <c r="BS208" i="11"/>
  <c r="BT208" i="11"/>
  <c r="BU208" i="11"/>
  <c r="BV208" i="11"/>
  <c r="BW208" i="11"/>
  <c r="BX208" i="11"/>
  <c r="BY208" i="11"/>
  <c r="BZ208" i="11"/>
  <c r="CA208" i="11"/>
  <c r="CB208" i="11"/>
  <c r="CC208" i="11"/>
  <c r="CD208" i="11"/>
  <c r="CE208" i="11"/>
  <c r="CF208" i="11"/>
  <c r="CG208" i="11"/>
  <c r="CH208" i="11"/>
  <c r="CI208" i="11"/>
  <c r="BL209" i="11"/>
  <c r="BM209" i="11"/>
  <c r="BN209" i="11"/>
  <c r="BO209" i="11"/>
  <c r="BP209" i="11"/>
  <c r="BQ209" i="11"/>
  <c r="BR209" i="11"/>
  <c r="BS209" i="11"/>
  <c r="BT209" i="11"/>
  <c r="BU209" i="11"/>
  <c r="BV209" i="11"/>
  <c r="BW209" i="11"/>
  <c r="BX209" i="11"/>
  <c r="BY209" i="11"/>
  <c r="BZ209" i="11"/>
  <c r="CA209" i="11"/>
  <c r="CB209" i="11"/>
  <c r="CC209" i="11"/>
  <c r="CD209" i="11"/>
  <c r="CE209" i="11"/>
  <c r="CF209" i="11"/>
  <c r="CG209" i="11"/>
  <c r="CH209" i="11"/>
  <c r="CI209" i="11"/>
  <c r="BL210" i="11"/>
  <c r="BM210" i="11"/>
  <c r="BN210" i="11"/>
  <c r="BO210" i="11"/>
  <c r="BP210" i="11"/>
  <c r="BQ210" i="11"/>
  <c r="BR210" i="11"/>
  <c r="BS210" i="11"/>
  <c r="BT210" i="11"/>
  <c r="BU210" i="11"/>
  <c r="BV210" i="11"/>
  <c r="BW210" i="11"/>
  <c r="BX210" i="11"/>
  <c r="BY210" i="11"/>
  <c r="BZ210" i="11"/>
  <c r="CA210" i="11"/>
  <c r="CB210" i="11"/>
  <c r="CC210" i="11"/>
  <c r="CD210" i="11"/>
  <c r="CE210" i="11"/>
  <c r="CF210" i="11"/>
  <c r="CG210" i="11"/>
  <c r="CH210" i="11"/>
  <c r="CI210" i="11"/>
  <c r="BL211" i="11"/>
  <c r="BM211" i="11"/>
  <c r="BN211" i="11"/>
  <c r="BO211" i="11"/>
  <c r="BP211" i="11"/>
  <c r="BQ211" i="11"/>
  <c r="BR211" i="11"/>
  <c r="BS211" i="11"/>
  <c r="BT211" i="11"/>
  <c r="BU211" i="11"/>
  <c r="BV211" i="11"/>
  <c r="BW211" i="11"/>
  <c r="BX211" i="11"/>
  <c r="BY211" i="11"/>
  <c r="BZ211" i="11"/>
  <c r="CA211" i="11"/>
  <c r="CB211" i="11"/>
  <c r="CC211" i="11"/>
  <c r="CD211" i="11"/>
  <c r="CE211" i="11"/>
  <c r="CF211" i="11"/>
  <c r="CG211" i="11"/>
  <c r="CH211" i="11"/>
  <c r="CI211" i="11"/>
  <c r="BL212" i="11"/>
  <c r="BM212" i="11"/>
  <c r="BN212" i="11"/>
  <c r="BO212" i="11"/>
  <c r="BP212" i="11"/>
  <c r="BQ212" i="11"/>
  <c r="BR212" i="11"/>
  <c r="BS212" i="11"/>
  <c r="BT212" i="11"/>
  <c r="BU212" i="11"/>
  <c r="BV212" i="11"/>
  <c r="BW212" i="11"/>
  <c r="BX212" i="11"/>
  <c r="BY212" i="11"/>
  <c r="BZ212" i="11"/>
  <c r="CA212" i="11"/>
  <c r="CB212" i="11"/>
  <c r="CC212" i="11"/>
  <c r="CD212" i="11"/>
  <c r="CE212" i="11"/>
  <c r="CF212" i="11"/>
  <c r="CG212" i="11"/>
  <c r="CH212" i="11"/>
  <c r="CI212" i="11"/>
  <c r="BL213" i="11"/>
  <c r="BM213" i="11"/>
  <c r="BN213" i="11"/>
  <c r="BO213" i="11"/>
  <c r="BP213" i="11"/>
  <c r="BQ213" i="11"/>
  <c r="BR213" i="11"/>
  <c r="BS213" i="11"/>
  <c r="BT213" i="11"/>
  <c r="BU213" i="11"/>
  <c r="BV213" i="11"/>
  <c r="BW213" i="11"/>
  <c r="BX213" i="11"/>
  <c r="BY213" i="11"/>
  <c r="BZ213" i="11"/>
  <c r="CA213" i="11"/>
  <c r="CB213" i="11"/>
  <c r="CC213" i="11"/>
  <c r="CD213" i="11"/>
  <c r="CE213" i="11"/>
  <c r="CF213" i="11"/>
  <c r="CG213" i="11"/>
  <c r="CH213" i="11"/>
  <c r="CI213" i="11"/>
  <c r="BL214" i="11"/>
  <c r="BM214" i="11"/>
  <c r="BN214" i="11"/>
  <c r="BO214" i="11"/>
  <c r="BP214" i="11"/>
  <c r="BQ214" i="11"/>
  <c r="BR214" i="11"/>
  <c r="BS214" i="11"/>
  <c r="BT214" i="11"/>
  <c r="BU214" i="11"/>
  <c r="BV214" i="11"/>
  <c r="BW214" i="11"/>
  <c r="BX214" i="11"/>
  <c r="BY214" i="11"/>
  <c r="BZ214" i="11"/>
  <c r="CA214" i="11"/>
  <c r="CB214" i="11"/>
  <c r="CC214" i="11"/>
  <c r="CD214" i="11"/>
  <c r="CE214" i="11"/>
  <c r="CF214" i="11"/>
  <c r="CG214" i="11"/>
  <c r="CH214" i="11"/>
  <c r="CI214" i="11"/>
  <c r="BL215" i="11"/>
  <c r="BM215" i="11"/>
  <c r="BN215" i="11"/>
  <c r="BO215" i="11"/>
  <c r="BP215" i="11"/>
  <c r="BQ215" i="11"/>
  <c r="BR215" i="11"/>
  <c r="BS215" i="11"/>
  <c r="BT215" i="11"/>
  <c r="BU215" i="11"/>
  <c r="BV215" i="11"/>
  <c r="BW215" i="11"/>
  <c r="BX215" i="11"/>
  <c r="BY215" i="11"/>
  <c r="BZ215" i="11"/>
  <c r="CA215" i="11"/>
  <c r="CB215" i="11"/>
  <c r="CC215" i="11"/>
  <c r="CD215" i="11"/>
  <c r="CE215" i="11"/>
  <c r="CF215" i="11"/>
  <c r="CG215" i="11"/>
  <c r="CH215" i="11"/>
  <c r="CI215" i="11"/>
  <c r="BL216" i="11"/>
  <c r="BM216" i="11"/>
  <c r="BN216" i="11"/>
  <c r="BO216" i="11"/>
  <c r="BP216" i="11"/>
  <c r="BQ216" i="11"/>
  <c r="BR216" i="11"/>
  <c r="BS216" i="11"/>
  <c r="BT216" i="11"/>
  <c r="BU216" i="11"/>
  <c r="BV216" i="11"/>
  <c r="BW216" i="11"/>
  <c r="BX216" i="11"/>
  <c r="BY216" i="11"/>
  <c r="BZ216" i="11"/>
  <c r="CA216" i="11"/>
  <c r="CB216" i="11"/>
  <c r="CC216" i="11"/>
  <c r="CD216" i="11"/>
  <c r="CE216" i="11"/>
  <c r="CF216" i="11"/>
  <c r="CG216" i="11"/>
  <c r="CH216" i="11"/>
  <c r="CI216" i="11"/>
  <c r="BL217" i="11"/>
  <c r="BM217" i="11"/>
  <c r="BN217" i="11"/>
  <c r="BO217" i="11"/>
  <c r="BP217" i="11"/>
  <c r="BQ217" i="11"/>
  <c r="BR217" i="11"/>
  <c r="BS217" i="11"/>
  <c r="BT217" i="11"/>
  <c r="BU217" i="11"/>
  <c r="BV217" i="11"/>
  <c r="BW217" i="11"/>
  <c r="BX217" i="11"/>
  <c r="BY217" i="11"/>
  <c r="BZ217" i="11"/>
  <c r="CA217" i="11"/>
  <c r="CB217" i="11"/>
  <c r="CC217" i="11"/>
  <c r="CD217" i="11"/>
  <c r="CE217" i="11"/>
  <c r="CF217" i="11"/>
  <c r="CG217" i="11"/>
  <c r="CH217" i="11"/>
  <c r="CI217" i="11"/>
  <c r="BL218" i="11"/>
  <c r="BM218" i="11"/>
  <c r="BN218" i="11"/>
  <c r="BO218" i="11"/>
  <c r="BP218" i="11"/>
  <c r="BQ218" i="11"/>
  <c r="BR218" i="11"/>
  <c r="BS218" i="11"/>
  <c r="BT218" i="11"/>
  <c r="BU218" i="11"/>
  <c r="BV218" i="11"/>
  <c r="BW218" i="11"/>
  <c r="BX218" i="11"/>
  <c r="BY218" i="11"/>
  <c r="BZ218" i="11"/>
  <c r="CA218" i="11"/>
  <c r="CB218" i="11"/>
  <c r="CC218" i="11"/>
  <c r="CD218" i="11"/>
  <c r="CE218" i="11"/>
  <c r="CF218" i="11"/>
  <c r="CG218" i="11"/>
  <c r="CH218" i="11"/>
  <c r="CI218" i="11"/>
  <c r="BL219" i="11"/>
  <c r="BM219" i="11"/>
  <c r="BN219" i="11"/>
  <c r="BO219" i="11"/>
  <c r="BP219" i="11"/>
  <c r="BQ219" i="11"/>
  <c r="BR219" i="11"/>
  <c r="BS219" i="11"/>
  <c r="BT219" i="11"/>
  <c r="BU219" i="11"/>
  <c r="BV219" i="11"/>
  <c r="BW219" i="11"/>
  <c r="BX219" i="11"/>
  <c r="BY219" i="11"/>
  <c r="BZ219" i="11"/>
  <c r="CA219" i="11"/>
  <c r="CB219" i="11"/>
  <c r="CC219" i="11"/>
  <c r="CD219" i="11"/>
  <c r="CE219" i="11"/>
  <c r="CF219" i="11"/>
  <c r="CG219" i="11"/>
  <c r="CH219" i="11"/>
  <c r="CI219" i="11"/>
  <c r="BL220" i="11"/>
  <c r="BM220" i="11"/>
  <c r="BN220" i="11"/>
  <c r="BO220" i="11"/>
  <c r="BP220" i="11"/>
  <c r="BQ220" i="11"/>
  <c r="BR220" i="11"/>
  <c r="BS220" i="11"/>
  <c r="BT220" i="11"/>
  <c r="BU220" i="11"/>
  <c r="BV220" i="11"/>
  <c r="BW220" i="11"/>
  <c r="BX220" i="11"/>
  <c r="BY220" i="11"/>
  <c r="BZ220" i="11"/>
  <c r="CA220" i="11"/>
  <c r="CB220" i="11"/>
  <c r="CC220" i="11"/>
  <c r="CD220" i="11"/>
  <c r="CE220" i="11"/>
  <c r="CF220" i="11"/>
  <c r="CG220" i="11"/>
  <c r="CH220" i="11"/>
  <c r="CI220" i="11"/>
  <c r="BL221" i="11"/>
  <c r="BM221" i="11"/>
  <c r="BN221" i="11"/>
  <c r="BO221" i="11"/>
  <c r="BP221" i="11"/>
  <c r="BQ221" i="11"/>
  <c r="BR221" i="11"/>
  <c r="BS221" i="11"/>
  <c r="BT221" i="11"/>
  <c r="BU221" i="11"/>
  <c r="BV221" i="11"/>
  <c r="BW221" i="11"/>
  <c r="BX221" i="11"/>
  <c r="BY221" i="11"/>
  <c r="BZ221" i="11"/>
  <c r="CA221" i="11"/>
  <c r="CB221" i="11"/>
  <c r="CC221" i="11"/>
  <c r="CD221" i="11"/>
  <c r="CE221" i="11"/>
  <c r="CF221" i="11"/>
  <c r="CG221" i="11"/>
  <c r="CH221" i="11"/>
  <c r="CI221" i="11"/>
  <c r="BL222" i="11"/>
  <c r="BM222" i="11"/>
  <c r="BN222" i="11"/>
  <c r="BO222" i="11"/>
  <c r="BP222" i="11"/>
  <c r="BQ222" i="11"/>
  <c r="BR222" i="11"/>
  <c r="BS222" i="11"/>
  <c r="BT222" i="11"/>
  <c r="BU222" i="11"/>
  <c r="BV222" i="11"/>
  <c r="BW222" i="11"/>
  <c r="BX222" i="11"/>
  <c r="BY222" i="11"/>
  <c r="BZ222" i="11"/>
  <c r="CA222" i="11"/>
  <c r="CB222" i="11"/>
  <c r="CC222" i="11"/>
  <c r="CD222" i="11"/>
  <c r="CE222" i="11"/>
  <c r="CF222" i="11"/>
  <c r="CG222" i="11"/>
  <c r="CH222" i="11"/>
  <c r="CI222" i="11"/>
  <c r="BM4" i="11"/>
  <c r="BN4" i="11"/>
  <c r="BO4" i="11"/>
  <c r="BP4" i="11"/>
  <c r="BQ4" i="11"/>
  <c r="BR4" i="11"/>
  <c r="BS4" i="11"/>
  <c r="BT4" i="11"/>
  <c r="BU4" i="11"/>
  <c r="BV4" i="11"/>
  <c r="BW4" i="11"/>
  <c r="BX4" i="11"/>
  <c r="BY4" i="11"/>
  <c r="BZ4" i="11"/>
  <c r="CA4" i="11"/>
  <c r="CB4" i="11"/>
  <c r="CC4" i="11"/>
  <c r="CD4" i="11"/>
  <c r="CE4" i="11"/>
  <c r="CF4" i="11"/>
  <c r="CG4" i="11"/>
  <c r="CH4" i="11"/>
  <c r="CI4" i="11"/>
  <c r="BL4" i="11"/>
  <c r="G63" i="4"/>
  <c r="K1" i="11" l="1"/>
  <c r="DG222" i="11"/>
  <c r="DF222" i="11"/>
  <c r="DE222" i="11"/>
  <c r="DD222" i="11"/>
  <c r="DC222" i="11"/>
  <c r="DB222" i="11"/>
  <c r="DA222" i="11"/>
  <c r="CZ222" i="11"/>
  <c r="CY222" i="11"/>
  <c r="CX222" i="11"/>
  <c r="CW222" i="11"/>
  <c r="CV222" i="11"/>
  <c r="CU222" i="11"/>
  <c r="CT222" i="11"/>
  <c r="CS222" i="11"/>
  <c r="CR222" i="11"/>
  <c r="CQ222" i="11"/>
  <c r="CP222" i="11"/>
  <c r="CO222" i="11"/>
  <c r="CN222" i="11"/>
  <c r="CM222" i="11"/>
  <c r="CL222" i="11"/>
  <c r="CK222" i="11"/>
  <c r="CJ222" i="11"/>
  <c r="DG221" i="11"/>
  <c r="DF221" i="11"/>
  <c r="DE221" i="11"/>
  <c r="DD221" i="11"/>
  <c r="DC221" i="11"/>
  <c r="DB221" i="11"/>
  <c r="DA221" i="11"/>
  <c r="CZ221" i="11"/>
  <c r="CY221" i="11"/>
  <c r="CX221" i="11"/>
  <c r="CW221" i="11"/>
  <c r="CV221" i="11"/>
  <c r="CU221" i="11"/>
  <c r="CT221" i="11"/>
  <c r="CS221" i="11"/>
  <c r="CR221" i="11"/>
  <c r="CQ221" i="11"/>
  <c r="CP221" i="11"/>
  <c r="CO221" i="11"/>
  <c r="CN221" i="11"/>
  <c r="CM221" i="11"/>
  <c r="CL221" i="11"/>
  <c r="CK221" i="11"/>
  <c r="CJ221" i="11"/>
  <c r="I1" i="11"/>
  <c r="DK221" i="11" l="1"/>
  <c r="DL222" i="11"/>
  <c r="DJ222" i="11"/>
  <c r="DK222" i="11"/>
  <c r="DH222" i="11"/>
  <c r="DI222" i="11"/>
  <c r="DI221" i="11"/>
  <c r="DL221" i="11"/>
  <c r="DJ221" i="11"/>
  <c r="DH221" i="11"/>
  <c r="BL4" i="17" l="1"/>
  <c r="CJ4" i="17" s="1"/>
  <c r="BL5" i="17"/>
  <c r="BL6" i="17"/>
  <c r="CJ6" i="17" s="1"/>
  <c r="BL7" i="17"/>
  <c r="CJ7" i="17" s="1"/>
  <c r="BL8" i="17"/>
  <c r="CJ8" i="17" s="1"/>
  <c r="BL9" i="17"/>
  <c r="CJ9" i="17" s="1"/>
  <c r="BL10" i="17"/>
  <c r="CJ10" i="17" s="1"/>
  <c r="BL11" i="17"/>
  <c r="CJ11" i="17" s="1"/>
  <c r="BL12" i="17"/>
  <c r="CJ12" i="17" s="1"/>
  <c r="BL13" i="17"/>
  <c r="CJ13" i="17" s="1"/>
  <c r="BL14" i="17"/>
  <c r="CJ14" i="17" s="1"/>
  <c r="BL15" i="17"/>
  <c r="CJ15" i="17" s="1"/>
  <c r="BL16" i="17"/>
  <c r="CJ16" i="17" s="1"/>
  <c r="BL17" i="17"/>
  <c r="CJ17" i="17" s="1"/>
  <c r="BL18" i="17"/>
  <c r="CJ18" i="17" s="1"/>
  <c r="BL19" i="17"/>
  <c r="CJ19" i="17" s="1"/>
  <c r="BL20" i="17"/>
  <c r="CJ20" i="17" s="1"/>
  <c r="BL21" i="17"/>
  <c r="CJ21" i="17" s="1"/>
  <c r="BL22" i="17"/>
  <c r="CJ22" i="17" s="1"/>
  <c r="BL23" i="17"/>
  <c r="CJ23" i="17" s="1"/>
  <c r="BL24" i="17"/>
  <c r="CJ24" i="17" s="1"/>
  <c r="BL25" i="17"/>
  <c r="CJ25" i="17" s="1"/>
  <c r="BL26" i="17"/>
  <c r="CJ26" i="17" s="1"/>
  <c r="BL27" i="17"/>
  <c r="CJ27" i="17" s="1"/>
  <c r="BL28" i="17"/>
  <c r="CJ28" i="17" s="1"/>
  <c r="BL29" i="17"/>
  <c r="CJ29" i="17" s="1"/>
  <c r="BL30" i="17"/>
  <c r="CJ30" i="17" s="1"/>
  <c r="BL31" i="17"/>
  <c r="CJ31" i="17" s="1"/>
  <c r="BL32" i="17"/>
  <c r="CJ32" i="17" s="1"/>
  <c r="BL33" i="17"/>
  <c r="CJ33" i="17" s="1"/>
  <c r="BL34" i="17"/>
  <c r="CJ34" i="17" s="1"/>
  <c r="BL35" i="17"/>
  <c r="CJ35" i="17" s="1"/>
  <c r="BL36" i="17"/>
  <c r="CJ36" i="17" s="1"/>
  <c r="BL37" i="17"/>
  <c r="CJ37" i="17" s="1"/>
  <c r="BL38" i="17"/>
  <c r="CJ38" i="17" s="1"/>
  <c r="BL39" i="17"/>
  <c r="CJ39" i="17" s="1"/>
  <c r="BL40" i="17"/>
  <c r="CJ40" i="17" s="1"/>
  <c r="BL41" i="17"/>
  <c r="CJ41" i="17" s="1"/>
  <c r="BL42" i="17"/>
  <c r="CJ42" i="17" s="1"/>
  <c r="BL43" i="17"/>
  <c r="CJ43" i="17" s="1"/>
  <c r="BL44" i="17"/>
  <c r="CJ44" i="17" s="1"/>
  <c r="BL45" i="17"/>
  <c r="CJ45" i="17" s="1"/>
  <c r="BL46" i="17"/>
  <c r="CJ46" i="17" s="1"/>
  <c r="BL47" i="17"/>
  <c r="CJ47" i="17" s="1"/>
  <c r="BL48" i="17"/>
  <c r="CJ48" i="17" s="1"/>
  <c r="BL49" i="17"/>
  <c r="CJ49" i="17" s="1"/>
  <c r="BL50" i="17"/>
  <c r="CJ50" i="17" s="1"/>
  <c r="BL51" i="17"/>
  <c r="CJ51" i="17" s="1"/>
  <c r="BL52" i="17"/>
  <c r="CJ52" i="17" s="1"/>
  <c r="BL53" i="17"/>
  <c r="CJ53" i="17" s="1"/>
  <c r="BL54" i="17"/>
  <c r="CJ54" i="17" s="1"/>
  <c r="BM4" i="17"/>
  <c r="CK4" i="17" s="1"/>
  <c r="BM5" i="17"/>
  <c r="BM6" i="17"/>
  <c r="CK6" i="17" s="1"/>
  <c r="BM7" i="17"/>
  <c r="CK7" i="17" s="1"/>
  <c r="BM8" i="17"/>
  <c r="CK8" i="17" s="1"/>
  <c r="BM9" i="17"/>
  <c r="CK9" i="17" s="1"/>
  <c r="BM10" i="17"/>
  <c r="CK10" i="17" s="1"/>
  <c r="BM11" i="17"/>
  <c r="CK11" i="17" s="1"/>
  <c r="BM12" i="17"/>
  <c r="CK12" i="17" s="1"/>
  <c r="BM13" i="17"/>
  <c r="CK13" i="17" s="1"/>
  <c r="BM14" i="17"/>
  <c r="CK14" i="17" s="1"/>
  <c r="BM15" i="17"/>
  <c r="CK15" i="17" s="1"/>
  <c r="BM16" i="17"/>
  <c r="CK16" i="17" s="1"/>
  <c r="BM17" i="17"/>
  <c r="CK17" i="17" s="1"/>
  <c r="BM18" i="17"/>
  <c r="CK18" i="17" s="1"/>
  <c r="BM19" i="17"/>
  <c r="CK19" i="17" s="1"/>
  <c r="BM20" i="17"/>
  <c r="CK20" i="17" s="1"/>
  <c r="BM21" i="17"/>
  <c r="CK21" i="17" s="1"/>
  <c r="BM22" i="17"/>
  <c r="CK22" i="17" s="1"/>
  <c r="BM23" i="17"/>
  <c r="CK23" i="17" s="1"/>
  <c r="BM24" i="17"/>
  <c r="CK24" i="17" s="1"/>
  <c r="BM25" i="17"/>
  <c r="CK25" i="17" s="1"/>
  <c r="BM26" i="17"/>
  <c r="CK26" i="17" s="1"/>
  <c r="BM27" i="17"/>
  <c r="CK27" i="17" s="1"/>
  <c r="BM28" i="17"/>
  <c r="CK28" i="17" s="1"/>
  <c r="BM29" i="17"/>
  <c r="CK29" i="17" s="1"/>
  <c r="BM30" i="17"/>
  <c r="CK30" i="17" s="1"/>
  <c r="BM31" i="17"/>
  <c r="CK31" i="17" s="1"/>
  <c r="BM32" i="17"/>
  <c r="CK32" i="17" s="1"/>
  <c r="BM33" i="17"/>
  <c r="CK33" i="17" s="1"/>
  <c r="BM34" i="17"/>
  <c r="CK34" i="17" s="1"/>
  <c r="BM35" i="17"/>
  <c r="CK35" i="17" s="1"/>
  <c r="BM36" i="17"/>
  <c r="CK36" i="17" s="1"/>
  <c r="BM37" i="17"/>
  <c r="CK37" i="17" s="1"/>
  <c r="BM38" i="17"/>
  <c r="CK38" i="17" s="1"/>
  <c r="BM39" i="17"/>
  <c r="CK39" i="17" s="1"/>
  <c r="BM40" i="17"/>
  <c r="CK40" i="17" s="1"/>
  <c r="BM41" i="17"/>
  <c r="CK41" i="17" s="1"/>
  <c r="BM42" i="17"/>
  <c r="CK42" i="17" s="1"/>
  <c r="BM43" i="17"/>
  <c r="CK43" i="17" s="1"/>
  <c r="BM44" i="17"/>
  <c r="CK44" i="17" s="1"/>
  <c r="BM45" i="17"/>
  <c r="CK45" i="17" s="1"/>
  <c r="BM46" i="17"/>
  <c r="CK46" i="17" s="1"/>
  <c r="BM47" i="17"/>
  <c r="CK47" i="17" s="1"/>
  <c r="BM48" i="17"/>
  <c r="CK48" i="17" s="1"/>
  <c r="BM49" i="17"/>
  <c r="CK49" i="17" s="1"/>
  <c r="BM50" i="17"/>
  <c r="CK50" i="17" s="1"/>
  <c r="BM51" i="17"/>
  <c r="CK51" i="17" s="1"/>
  <c r="BM52" i="17"/>
  <c r="CK52" i="17" s="1"/>
  <c r="BM53" i="17"/>
  <c r="CK53" i="17" s="1"/>
  <c r="BM54" i="17"/>
  <c r="CK54" i="17" s="1"/>
  <c r="BN4" i="17"/>
  <c r="CL4" i="17" s="1"/>
  <c r="BN5" i="17"/>
  <c r="BN6" i="17"/>
  <c r="CL6" i="17" s="1"/>
  <c r="BN7" i="17"/>
  <c r="CL7" i="17" s="1"/>
  <c r="BN8" i="17"/>
  <c r="CL8" i="17" s="1"/>
  <c r="BN9" i="17"/>
  <c r="CL9" i="17" s="1"/>
  <c r="BN10" i="17"/>
  <c r="CL10" i="17" s="1"/>
  <c r="BN11" i="17"/>
  <c r="CL11" i="17" s="1"/>
  <c r="BN12" i="17"/>
  <c r="CL12" i="17" s="1"/>
  <c r="BN13" i="17"/>
  <c r="CL13" i="17" s="1"/>
  <c r="BN14" i="17"/>
  <c r="CL14" i="17" s="1"/>
  <c r="BN15" i="17"/>
  <c r="CL15" i="17" s="1"/>
  <c r="BN16" i="17"/>
  <c r="CL16" i="17" s="1"/>
  <c r="BN17" i="17"/>
  <c r="CL17" i="17" s="1"/>
  <c r="BN18" i="17"/>
  <c r="CL18" i="17" s="1"/>
  <c r="BN19" i="17"/>
  <c r="CL19" i="17" s="1"/>
  <c r="BN20" i="17"/>
  <c r="CL20" i="17" s="1"/>
  <c r="BN21" i="17"/>
  <c r="CL21" i="17" s="1"/>
  <c r="BN22" i="17"/>
  <c r="CL22" i="17" s="1"/>
  <c r="BN23" i="17"/>
  <c r="CL23" i="17" s="1"/>
  <c r="BN24" i="17"/>
  <c r="CL24" i="17" s="1"/>
  <c r="BN25" i="17"/>
  <c r="CL25" i="17" s="1"/>
  <c r="BN26" i="17"/>
  <c r="CL26" i="17" s="1"/>
  <c r="BN27" i="17"/>
  <c r="CL27" i="17" s="1"/>
  <c r="BN28" i="17"/>
  <c r="CL28" i="17" s="1"/>
  <c r="BN29" i="17"/>
  <c r="CL29" i="17" s="1"/>
  <c r="BN30" i="17"/>
  <c r="CL30" i="17" s="1"/>
  <c r="BN31" i="17"/>
  <c r="CL31" i="17" s="1"/>
  <c r="BN32" i="17"/>
  <c r="CL32" i="17" s="1"/>
  <c r="BN33" i="17"/>
  <c r="CL33" i="17" s="1"/>
  <c r="BN34" i="17"/>
  <c r="CL34" i="17" s="1"/>
  <c r="BN35" i="17"/>
  <c r="CL35" i="17" s="1"/>
  <c r="BN36" i="17"/>
  <c r="CL36" i="17" s="1"/>
  <c r="BN37" i="17"/>
  <c r="CL37" i="17" s="1"/>
  <c r="BN38" i="17"/>
  <c r="CL38" i="17" s="1"/>
  <c r="BN39" i="17"/>
  <c r="CL39" i="17" s="1"/>
  <c r="BN40" i="17"/>
  <c r="CL40" i="17" s="1"/>
  <c r="BN41" i="17"/>
  <c r="CL41" i="17" s="1"/>
  <c r="BN42" i="17"/>
  <c r="CL42" i="17" s="1"/>
  <c r="BN43" i="17"/>
  <c r="CL43" i="17" s="1"/>
  <c r="BN44" i="17"/>
  <c r="CL44" i="17" s="1"/>
  <c r="BN45" i="17"/>
  <c r="CL45" i="17" s="1"/>
  <c r="BN46" i="17"/>
  <c r="CL46" i="17" s="1"/>
  <c r="BN47" i="17"/>
  <c r="CL47" i="17" s="1"/>
  <c r="BN48" i="17"/>
  <c r="CL48" i="17" s="1"/>
  <c r="BN49" i="17"/>
  <c r="CL49" i="17" s="1"/>
  <c r="BN50" i="17"/>
  <c r="CL50" i="17" s="1"/>
  <c r="BN51" i="17"/>
  <c r="CL51" i="17" s="1"/>
  <c r="BN52" i="17"/>
  <c r="CL52" i="17" s="1"/>
  <c r="BN53" i="17"/>
  <c r="CL53" i="17" s="1"/>
  <c r="BN54" i="17"/>
  <c r="CL54" i="17" s="1"/>
  <c r="BO4" i="17"/>
  <c r="CM4" i="17" s="1"/>
  <c r="BO5" i="17"/>
  <c r="BO6" i="17"/>
  <c r="CM6" i="17" s="1"/>
  <c r="BO7" i="17"/>
  <c r="CM7" i="17" s="1"/>
  <c r="BO8" i="17"/>
  <c r="CM8" i="17" s="1"/>
  <c r="BO9" i="17"/>
  <c r="CM9" i="17" s="1"/>
  <c r="BO10" i="17"/>
  <c r="CM10" i="17" s="1"/>
  <c r="BO11" i="17"/>
  <c r="CM11" i="17" s="1"/>
  <c r="BO12" i="17"/>
  <c r="CM12" i="17" s="1"/>
  <c r="BO13" i="17"/>
  <c r="CM13" i="17" s="1"/>
  <c r="BO14" i="17"/>
  <c r="CM14" i="17" s="1"/>
  <c r="BO15" i="17"/>
  <c r="CM15" i="17" s="1"/>
  <c r="BO16" i="17"/>
  <c r="CM16" i="17" s="1"/>
  <c r="BO17" i="17"/>
  <c r="CM17" i="17" s="1"/>
  <c r="BO18" i="17"/>
  <c r="CM18" i="17" s="1"/>
  <c r="BO19" i="17"/>
  <c r="CM19" i="17" s="1"/>
  <c r="BO20" i="17"/>
  <c r="CM20" i="17" s="1"/>
  <c r="BO21" i="17"/>
  <c r="CM21" i="17" s="1"/>
  <c r="BO22" i="17"/>
  <c r="CM22" i="17" s="1"/>
  <c r="BO23" i="17"/>
  <c r="CM23" i="17" s="1"/>
  <c r="BO24" i="17"/>
  <c r="CM24" i="17" s="1"/>
  <c r="BO25" i="17"/>
  <c r="CM25" i="17" s="1"/>
  <c r="BO26" i="17"/>
  <c r="CM26" i="17" s="1"/>
  <c r="BO27" i="17"/>
  <c r="CM27" i="17" s="1"/>
  <c r="BO28" i="17"/>
  <c r="CM28" i="17" s="1"/>
  <c r="BO29" i="17"/>
  <c r="CM29" i="17" s="1"/>
  <c r="BO30" i="17"/>
  <c r="CM30" i="17" s="1"/>
  <c r="BO31" i="17"/>
  <c r="CM31" i="17" s="1"/>
  <c r="BO32" i="17"/>
  <c r="CM32" i="17" s="1"/>
  <c r="BO33" i="17"/>
  <c r="CM33" i="17" s="1"/>
  <c r="BO34" i="17"/>
  <c r="CM34" i="17" s="1"/>
  <c r="BO35" i="17"/>
  <c r="CM35" i="17" s="1"/>
  <c r="BO36" i="17"/>
  <c r="CM36" i="17" s="1"/>
  <c r="BO37" i="17"/>
  <c r="CM37" i="17" s="1"/>
  <c r="BO38" i="17"/>
  <c r="CM38" i="17" s="1"/>
  <c r="BO39" i="17"/>
  <c r="CM39" i="17" s="1"/>
  <c r="BO40" i="17"/>
  <c r="CM40" i="17" s="1"/>
  <c r="BO41" i="17"/>
  <c r="CM41" i="17" s="1"/>
  <c r="BO42" i="17"/>
  <c r="CM42" i="17" s="1"/>
  <c r="BO43" i="17"/>
  <c r="CM43" i="17" s="1"/>
  <c r="BO44" i="17"/>
  <c r="CM44" i="17" s="1"/>
  <c r="BO45" i="17"/>
  <c r="CM45" i="17" s="1"/>
  <c r="BO46" i="17"/>
  <c r="CM46" i="17" s="1"/>
  <c r="BO47" i="17"/>
  <c r="CM47" i="17" s="1"/>
  <c r="BO48" i="17"/>
  <c r="CM48" i="17" s="1"/>
  <c r="BO49" i="17"/>
  <c r="CM49" i="17" s="1"/>
  <c r="BO50" i="17"/>
  <c r="CM50" i="17" s="1"/>
  <c r="BO51" i="17"/>
  <c r="CM51" i="17" s="1"/>
  <c r="BO52" i="17"/>
  <c r="CM52" i="17" s="1"/>
  <c r="BO53" i="17"/>
  <c r="CM53" i="17" s="1"/>
  <c r="BO54" i="17"/>
  <c r="CM54" i="17" s="1"/>
  <c r="BP4" i="17"/>
  <c r="CN4" i="17" s="1"/>
  <c r="BP5" i="17"/>
  <c r="BP6" i="17"/>
  <c r="CN6" i="17" s="1"/>
  <c r="BP7" i="17"/>
  <c r="CN7" i="17" s="1"/>
  <c r="BP8" i="17"/>
  <c r="CN8" i="17" s="1"/>
  <c r="BP9" i="17"/>
  <c r="CN9" i="17" s="1"/>
  <c r="BP10" i="17"/>
  <c r="CN10" i="17" s="1"/>
  <c r="BP11" i="17"/>
  <c r="CN11" i="17" s="1"/>
  <c r="BP12" i="17"/>
  <c r="CN12" i="17" s="1"/>
  <c r="BP13" i="17"/>
  <c r="CN13" i="17" s="1"/>
  <c r="BP14" i="17"/>
  <c r="CN14" i="17" s="1"/>
  <c r="BP15" i="17"/>
  <c r="CN15" i="17" s="1"/>
  <c r="BP16" i="17"/>
  <c r="CN16" i="17" s="1"/>
  <c r="BP17" i="17"/>
  <c r="CN17" i="17" s="1"/>
  <c r="BP18" i="17"/>
  <c r="CN18" i="17" s="1"/>
  <c r="BP19" i="17"/>
  <c r="CN19" i="17" s="1"/>
  <c r="BP20" i="17"/>
  <c r="CN20" i="17" s="1"/>
  <c r="BP21" i="17"/>
  <c r="CN21" i="17" s="1"/>
  <c r="BP22" i="17"/>
  <c r="CN22" i="17" s="1"/>
  <c r="BP23" i="17"/>
  <c r="CN23" i="17" s="1"/>
  <c r="BP24" i="17"/>
  <c r="CN24" i="17" s="1"/>
  <c r="BP25" i="17"/>
  <c r="CN25" i="17" s="1"/>
  <c r="BP26" i="17"/>
  <c r="CN26" i="17" s="1"/>
  <c r="BP27" i="17"/>
  <c r="CN27" i="17" s="1"/>
  <c r="BP28" i="17"/>
  <c r="CN28" i="17" s="1"/>
  <c r="BP29" i="17"/>
  <c r="CN29" i="17" s="1"/>
  <c r="BP30" i="17"/>
  <c r="CN30" i="17" s="1"/>
  <c r="BP31" i="17"/>
  <c r="CN31" i="17" s="1"/>
  <c r="BP32" i="17"/>
  <c r="CN32" i="17" s="1"/>
  <c r="BP33" i="17"/>
  <c r="CN33" i="17" s="1"/>
  <c r="BP34" i="17"/>
  <c r="CN34" i="17" s="1"/>
  <c r="BP35" i="17"/>
  <c r="CN35" i="17" s="1"/>
  <c r="BP36" i="17"/>
  <c r="CN36" i="17" s="1"/>
  <c r="BP37" i="17"/>
  <c r="CN37" i="17" s="1"/>
  <c r="BP38" i="17"/>
  <c r="CN38" i="17" s="1"/>
  <c r="BP39" i="17"/>
  <c r="CN39" i="17" s="1"/>
  <c r="BP40" i="17"/>
  <c r="CN40" i="17" s="1"/>
  <c r="BP41" i="17"/>
  <c r="CN41" i="17" s="1"/>
  <c r="BP42" i="17"/>
  <c r="CN42" i="17" s="1"/>
  <c r="BP43" i="17"/>
  <c r="CN43" i="17" s="1"/>
  <c r="BP44" i="17"/>
  <c r="CN44" i="17" s="1"/>
  <c r="BP45" i="17"/>
  <c r="CN45" i="17" s="1"/>
  <c r="BP46" i="17"/>
  <c r="CN46" i="17" s="1"/>
  <c r="BP47" i="17"/>
  <c r="CN47" i="17" s="1"/>
  <c r="BP48" i="17"/>
  <c r="CN48" i="17" s="1"/>
  <c r="BP49" i="17"/>
  <c r="CN49" i="17" s="1"/>
  <c r="BP50" i="17"/>
  <c r="CN50" i="17" s="1"/>
  <c r="BP51" i="17"/>
  <c r="CN51" i="17" s="1"/>
  <c r="BP52" i="17"/>
  <c r="CN52" i="17" s="1"/>
  <c r="BP53" i="17"/>
  <c r="CN53" i="17" s="1"/>
  <c r="BP54" i="17"/>
  <c r="CN54" i="17" s="1"/>
  <c r="BQ4" i="17"/>
  <c r="CO4" i="17" s="1"/>
  <c r="BQ5" i="17"/>
  <c r="BQ6" i="17"/>
  <c r="CO6" i="17" s="1"/>
  <c r="BQ7" i="17"/>
  <c r="CO7" i="17" s="1"/>
  <c r="BQ8" i="17"/>
  <c r="CO8" i="17" s="1"/>
  <c r="BQ9" i="17"/>
  <c r="CO9" i="17" s="1"/>
  <c r="BQ10" i="17"/>
  <c r="CO10" i="17" s="1"/>
  <c r="BQ11" i="17"/>
  <c r="CO11" i="17" s="1"/>
  <c r="BQ12" i="17"/>
  <c r="CO12" i="17" s="1"/>
  <c r="BQ13" i="17"/>
  <c r="CO13" i="17" s="1"/>
  <c r="BQ14" i="17"/>
  <c r="CO14" i="17" s="1"/>
  <c r="BQ15" i="17"/>
  <c r="CO15" i="17" s="1"/>
  <c r="BQ16" i="17"/>
  <c r="CO16" i="17" s="1"/>
  <c r="BQ17" i="17"/>
  <c r="CO17" i="17" s="1"/>
  <c r="BQ18" i="17"/>
  <c r="CO18" i="17" s="1"/>
  <c r="BQ19" i="17"/>
  <c r="CO19" i="17" s="1"/>
  <c r="BQ20" i="17"/>
  <c r="CO20" i="17" s="1"/>
  <c r="BQ21" i="17"/>
  <c r="CO21" i="17" s="1"/>
  <c r="BQ22" i="17"/>
  <c r="CO22" i="17" s="1"/>
  <c r="BQ23" i="17"/>
  <c r="CO23" i="17" s="1"/>
  <c r="BQ24" i="17"/>
  <c r="CO24" i="17" s="1"/>
  <c r="BQ25" i="17"/>
  <c r="CO25" i="17" s="1"/>
  <c r="BQ26" i="17"/>
  <c r="CO26" i="17" s="1"/>
  <c r="BQ27" i="17"/>
  <c r="CO27" i="17" s="1"/>
  <c r="BQ28" i="17"/>
  <c r="CO28" i="17" s="1"/>
  <c r="BQ29" i="17"/>
  <c r="CO29" i="17" s="1"/>
  <c r="BQ30" i="17"/>
  <c r="CO30" i="17" s="1"/>
  <c r="BQ31" i="17"/>
  <c r="CO31" i="17" s="1"/>
  <c r="BQ32" i="17"/>
  <c r="CO32" i="17" s="1"/>
  <c r="BQ33" i="17"/>
  <c r="CO33" i="17" s="1"/>
  <c r="BQ34" i="17"/>
  <c r="CO34" i="17" s="1"/>
  <c r="BQ35" i="17"/>
  <c r="CO35" i="17" s="1"/>
  <c r="BQ36" i="17"/>
  <c r="CO36" i="17" s="1"/>
  <c r="BQ37" i="17"/>
  <c r="CO37" i="17" s="1"/>
  <c r="BQ38" i="17"/>
  <c r="CO38" i="17" s="1"/>
  <c r="BQ39" i="17"/>
  <c r="CO39" i="17" s="1"/>
  <c r="BQ40" i="17"/>
  <c r="CO40" i="17" s="1"/>
  <c r="BQ41" i="17"/>
  <c r="CO41" i="17" s="1"/>
  <c r="BQ42" i="17"/>
  <c r="CO42" i="17" s="1"/>
  <c r="BQ43" i="17"/>
  <c r="CO43" i="17" s="1"/>
  <c r="BQ44" i="17"/>
  <c r="CO44" i="17" s="1"/>
  <c r="BQ45" i="17"/>
  <c r="CO45" i="17" s="1"/>
  <c r="BQ46" i="17"/>
  <c r="CO46" i="17" s="1"/>
  <c r="BQ47" i="17"/>
  <c r="CO47" i="17" s="1"/>
  <c r="BQ48" i="17"/>
  <c r="CO48" i="17" s="1"/>
  <c r="BQ49" i="17"/>
  <c r="CO49" i="17" s="1"/>
  <c r="BQ50" i="17"/>
  <c r="CO50" i="17" s="1"/>
  <c r="BQ51" i="17"/>
  <c r="CO51" i="17" s="1"/>
  <c r="BQ52" i="17"/>
  <c r="CO52" i="17" s="1"/>
  <c r="BQ53" i="17"/>
  <c r="CO53" i="17" s="1"/>
  <c r="BQ54" i="17"/>
  <c r="CO54" i="17" s="1"/>
  <c r="BR4" i="17"/>
  <c r="CP4" i="17" s="1"/>
  <c r="BR5" i="17"/>
  <c r="BR6" i="17"/>
  <c r="CP6" i="17" s="1"/>
  <c r="BR7" i="17"/>
  <c r="CP7" i="17" s="1"/>
  <c r="BR8" i="17"/>
  <c r="CP8" i="17" s="1"/>
  <c r="BR9" i="17"/>
  <c r="CP9" i="17" s="1"/>
  <c r="BR10" i="17"/>
  <c r="CP10" i="17" s="1"/>
  <c r="BR11" i="17"/>
  <c r="CP11" i="17" s="1"/>
  <c r="BR12" i="17"/>
  <c r="CP12" i="17" s="1"/>
  <c r="BR13" i="17"/>
  <c r="CP13" i="17" s="1"/>
  <c r="BR14" i="17"/>
  <c r="CP14" i="17" s="1"/>
  <c r="BR15" i="17"/>
  <c r="CP15" i="17" s="1"/>
  <c r="BR16" i="17"/>
  <c r="CP16" i="17" s="1"/>
  <c r="BR17" i="17"/>
  <c r="CP17" i="17" s="1"/>
  <c r="BR18" i="17"/>
  <c r="CP18" i="17" s="1"/>
  <c r="BR19" i="17"/>
  <c r="CP19" i="17" s="1"/>
  <c r="BR20" i="17"/>
  <c r="CP20" i="17" s="1"/>
  <c r="BR21" i="17"/>
  <c r="CP21" i="17" s="1"/>
  <c r="BR22" i="17"/>
  <c r="CP22" i="17" s="1"/>
  <c r="BR23" i="17"/>
  <c r="CP23" i="17" s="1"/>
  <c r="BR24" i="17"/>
  <c r="CP24" i="17" s="1"/>
  <c r="BR25" i="17"/>
  <c r="CP25" i="17" s="1"/>
  <c r="BR26" i="17"/>
  <c r="CP26" i="17" s="1"/>
  <c r="BR27" i="17"/>
  <c r="CP27" i="17" s="1"/>
  <c r="BR28" i="17"/>
  <c r="CP28" i="17" s="1"/>
  <c r="BR29" i="17"/>
  <c r="CP29" i="17" s="1"/>
  <c r="BR30" i="17"/>
  <c r="CP30" i="17" s="1"/>
  <c r="BR31" i="17"/>
  <c r="CP31" i="17" s="1"/>
  <c r="BR32" i="17"/>
  <c r="CP32" i="17" s="1"/>
  <c r="BR33" i="17"/>
  <c r="CP33" i="17" s="1"/>
  <c r="BR34" i="17"/>
  <c r="CP34" i="17" s="1"/>
  <c r="BR35" i="17"/>
  <c r="CP35" i="17" s="1"/>
  <c r="BR36" i="17"/>
  <c r="CP36" i="17" s="1"/>
  <c r="BR37" i="17"/>
  <c r="CP37" i="17" s="1"/>
  <c r="BR38" i="17"/>
  <c r="CP38" i="17" s="1"/>
  <c r="BR39" i="17"/>
  <c r="CP39" i="17" s="1"/>
  <c r="BR40" i="17"/>
  <c r="CP40" i="17" s="1"/>
  <c r="BR41" i="17"/>
  <c r="CP41" i="17" s="1"/>
  <c r="BR42" i="17"/>
  <c r="CP42" i="17" s="1"/>
  <c r="BR43" i="17"/>
  <c r="CP43" i="17" s="1"/>
  <c r="BR44" i="17"/>
  <c r="CP44" i="17" s="1"/>
  <c r="BR45" i="17"/>
  <c r="CP45" i="17" s="1"/>
  <c r="BR46" i="17"/>
  <c r="CP46" i="17" s="1"/>
  <c r="BR47" i="17"/>
  <c r="CP47" i="17" s="1"/>
  <c r="BR48" i="17"/>
  <c r="CP48" i="17" s="1"/>
  <c r="BR49" i="17"/>
  <c r="CP49" i="17" s="1"/>
  <c r="BR50" i="17"/>
  <c r="CP50" i="17" s="1"/>
  <c r="BR51" i="17"/>
  <c r="CP51" i="17" s="1"/>
  <c r="BR52" i="17"/>
  <c r="CP52" i="17" s="1"/>
  <c r="BR53" i="17"/>
  <c r="CP53" i="17" s="1"/>
  <c r="BR54" i="17"/>
  <c r="CP54" i="17" s="1"/>
  <c r="BS4" i="17"/>
  <c r="CQ4" i="17" s="1"/>
  <c r="BS5" i="17"/>
  <c r="BS6" i="17"/>
  <c r="CQ6" i="17" s="1"/>
  <c r="BS7" i="17"/>
  <c r="CQ7" i="17" s="1"/>
  <c r="BS8" i="17"/>
  <c r="CQ8" i="17" s="1"/>
  <c r="BS9" i="17"/>
  <c r="CQ9" i="17" s="1"/>
  <c r="BS10" i="17"/>
  <c r="CQ10" i="17" s="1"/>
  <c r="BS11" i="17"/>
  <c r="CQ11" i="17" s="1"/>
  <c r="BS12" i="17"/>
  <c r="CQ12" i="17" s="1"/>
  <c r="BS13" i="17"/>
  <c r="CQ13" i="17" s="1"/>
  <c r="BS14" i="17"/>
  <c r="CQ14" i="17" s="1"/>
  <c r="BS15" i="17"/>
  <c r="CQ15" i="17" s="1"/>
  <c r="BS16" i="17"/>
  <c r="CQ16" i="17" s="1"/>
  <c r="BS17" i="17"/>
  <c r="CQ17" i="17" s="1"/>
  <c r="BS18" i="17"/>
  <c r="CQ18" i="17" s="1"/>
  <c r="BS19" i="17"/>
  <c r="CQ19" i="17" s="1"/>
  <c r="BS20" i="17"/>
  <c r="CQ20" i="17" s="1"/>
  <c r="BS21" i="17"/>
  <c r="CQ21" i="17" s="1"/>
  <c r="BS22" i="17"/>
  <c r="CQ22" i="17" s="1"/>
  <c r="BS23" i="17"/>
  <c r="CQ23" i="17" s="1"/>
  <c r="BS24" i="17"/>
  <c r="CQ24" i="17" s="1"/>
  <c r="BS25" i="17"/>
  <c r="CQ25" i="17" s="1"/>
  <c r="BS26" i="17"/>
  <c r="CQ26" i="17" s="1"/>
  <c r="BS27" i="17"/>
  <c r="CQ27" i="17" s="1"/>
  <c r="BS28" i="17"/>
  <c r="CQ28" i="17" s="1"/>
  <c r="BS29" i="17"/>
  <c r="CQ29" i="17" s="1"/>
  <c r="BS30" i="17"/>
  <c r="CQ30" i="17" s="1"/>
  <c r="BS31" i="17"/>
  <c r="CQ31" i="17" s="1"/>
  <c r="BS32" i="17"/>
  <c r="CQ32" i="17" s="1"/>
  <c r="BS33" i="17"/>
  <c r="CQ33" i="17" s="1"/>
  <c r="BS34" i="17"/>
  <c r="CQ34" i="17" s="1"/>
  <c r="BS35" i="17"/>
  <c r="CQ35" i="17" s="1"/>
  <c r="BS36" i="17"/>
  <c r="CQ36" i="17" s="1"/>
  <c r="BS37" i="17"/>
  <c r="CQ37" i="17" s="1"/>
  <c r="BS38" i="17"/>
  <c r="CQ38" i="17" s="1"/>
  <c r="BS39" i="17"/>
  <c r="CQ39" i="17" s="1"/>
  <c r="BS40" i="17"/>
  <c r="CQ40" i="17" s="1"/>
  <c r="BS41" i="17"/>
  <c r="CQ41" i="17" s="1"/>
  <c r="BS42" i="17"/>
  <c r="CQ42" i="17" s="1"/>
  <c r="BS43" i="17"/>
  <c r="CQ43" i="17" s="1"/>
  <c r="BS44" i="17"/>
  <c r="CQ44" i="17" s="1"/>
  <c r="BS45" i="17"/>
  <c r="CQ45" i="17" s="1"/>
  <c r="BS46" i="17"/>
  <c r="CQ46" i="17" s="1"/>
  <c r="BS47" i="17"/>
  <c r="CQ47" i="17" s="1"/>
  <c r="BS48" i="17"/>
  <c r="CQ48" i="17" s="1"/>
  <c r="BS49" i="17"/>
  <c r="CQ49" i="17" s="1"/>
  <c r="BS50" i="17"/>
  <c r="CQ50" i="17" s="1"/>
  <c r="BS51" i="17"/>
  <c r="CQ51" i="17" s="1"/>
  <c r="BS52" i="17"/>
  <c r="CQ52" i="17" s="1"/>
  <c r="BS53" i="17"/>
  <c r="CQ53" i="17" s="1"/>
  <c r="BS54" i="17"/>
  <c r="CQ54" i="17" s="1"/>
  <c r="BT4" i="17"/>
  <c r="CR4" i="17" s="1"/>
  <c r="BT5" i="17"/>
  <c r="BT6" i="17"/>
  <c r="CR6" i="17" s="1"/>
  <c r="BT7" i="17"/>
  <c r="CR7" i="17" s="1"/>
  <c r="BT8" i="17"/>
  <c r="CR8" i="17" s="1"/>
  <c r="BT9" i="17"/>
  <c r="CR9" i="17" s="1"/>
  <c r="BT10" i="17"/>
  <c r="CR10" i="17" s="1"/>
  <c r="BT11" i="17"/>
  <c r="CR11" i="17" s="1"/>
  <c r="BT12" i="17"/>
  <c r="CR12" i="17" s="1"/>
  <c r="BT13" i="17"/>
  <c r="CR13" i="17" s="1"/>
  <c r="BT14" i="17"/>
  <c r="CR14" i="17" s="1"/>
  <c r="BT15" i="17"/>
  <c r="CR15" i="17" s="1"/>
  <c r="BT16" i="17"/>
  <c r="CR16" i="17" s="1"/>
  <c r="BT17" i="17"/>
  <c r="CR17" i="17" s="1"/>
  <c r="BT18" i="17"/>
  <c r="CR18" i="17" s="1"/>
  <c r="BT19" i="17"/>
  <c r="CR19" i="17" s="1"/>
  <c r="BT20" i="17"/>
  <c r="CR20" i="17" s="1"/>
  <c r="BT21" i="17"/>
  <c r="CR21" i="17" s="1"/>
  <c r="BT22" i="17"/>
  <c r="CR22" i="17" s="1"/>
  <c r="BT23" i="17"/>
  <c r="CR23" i="17" s="1"/>
  <c r="BT24" i="17"/>
  <c r="CR24" i="17" s="1"/>
  <c r="BT25" i="17"/>
  <c r="CR25" i="17" s="1"/>
  <c r="BT26" i="17"/>
  <c r="CR26" i="17" s="1"/>
  <c r="BT27" i="17"/>
  <c r="CR27" i="17" s="1"/>
  <c r="BT28" i="17"/>
  <c r="CR28" i="17" s="1"/>
  <c r="BT29" i="17"/>
  <c r="CR29" i="17" s="1"/>
  <c r="BT30" i="17"/>
  <c r="CR30" i="17" s="1"/>
  <c r="BT31" i="17"/>
  <c r="CR31" i="17" s="1"/>
  <c r="BT32" i="17"/>
  <c r="CR32" i="17" s="1"/>
  <c r="BT33" i="17"/>
  <c r="CR33" i="17" s="1"/>
  <c r="BT34" i="17"/>
  <c r="CR34" i="17" s="1"/>
  <c r="BT35" i="17"/>
  <c r="CR35" i="17" s="1"/>
  <c r="BT36" i="17"/>
  <c r="CR36" i="17" s="1"/>
  <c r="BT37" i="17"/>
  <c r="CR37" i="17" s="1"/>
  <c r="BT38" i="17"/>
  <c r="CR38" i="17" s="1"/>
  <c r="BT39" i="17"/>
  <c r="CR39" i="17" s="1"/>
  <c r="BT40" i="17"/>
  <c r="CR40" i="17" s="1"/>
  <c r="BT41" i="17"/>
  <c r="CR41" i="17" s="1"/>
  <c r="BT42" i="17"/>
  <c r="CR42" i="17" s="1"/>
  <c r="BT43" i="17"/>
  <c r="CR43" i="17" s="1"/>
  <c r="BT44" i="17"/>
  <c r="CR44" i="17" s="1"/>
  <c r="BT45" i="17"/>
  <c r="CR45" i="17" s="1"/>
  <c r="BT46" i="17"/>
  <c r="CR46" i="17" s="1"/>
  <c r="BT47" i="17"/>
  <c r="CR47" i="17" s="1"/>
  <c r="BT48" i="17"/>
  <c r="CR48" i="17" s="1"/>
  <c r="BT49" i="17"/>
  <c r="CR49" i="17" s="1"/>
  <c r="BT50" i="17"/>
  <c r="CR50" i="17" s="1"/>
  <c r="BT51" i="17"/>
  <c r="CR51" i="17" s="1"/>
  <c r="BT52" i="17"/>
  <c r="CR52" i="17" s="1"/>
  <c r="BT53" i="17"/>
  <c r="CR53" i="17" s="1"/>
  <c r="BT54" i="17"/>
  <c r="CR54" i="17" s="1"/>
  <c r="BU4" i="17"/>
  <c r="CS4" i="17" s="1"/>
  <c r="BU5" i="17"/>
  <c r="BU6" i="17"/>
  <c r="CS6" i="17" s="1"/>
  <c r="BU7" i="17"/>
  <c r="CS7" i="17" s="1"/>
  <c r="BU8" i="17"/>
  <c r="CS8" i="17" s="1"/>
  <c r="BU9" i="17"/>
  <c r="CS9" i="17" s="1"/>
  <c r="BU10" i="17"/>
  <c r="CS10" i="17" s="1"/>
  <c r="BU11" i="17"/>
  <c r="CS11" i="17" s="1"/>
  <c r="BU12" i="17"/>
  <c r="CS12" i="17" s="1"/>
  <c r="BU13" i="17"/>
  <c r="CS13" i="17" s="1"/>
  <c r="BU14" i="17"/>
  <c r="CS14" i="17" s="1"/>
  <c r="BU15" i="17"/>
  <c r="CS15" i="17" s="1"/>
  <c r="BU16" i="17"/>
  <c r="CS16" i="17" s="1"/>
  <c r="BU17" i="17"/>
  <c r="CS17" i="17" s="1"/>
  <c r="BU18" i="17"/>
  <c r="CS18" i="17" s="1"/>
  <c r="BU19" i="17"/>
  <c r="CS19" i="17" s="1"/>
  <c r="BU20" i="17"/>
  <c r="CS20" i="17" s="1"/>
  <c r="BU21" i="17"/>
  <c r="CS21" i="17" s="1"/>
  <c r="BU22" i="17"/>
  <c r="CS22" i="17" s="1"/>
  <c r="BU23" i="17"/>
  <c r="CS23" i="17" s="1"/>
  <c r="BU24" i="17"/>
  <c r="CS24" i="17" s="1"/>
  <c r="BU25" i="17"/>
  <c r="CS25" i="17" s="1"/>
  <c r="BU26" i="17"/>
  <c r="CS26" i="17" s="1"/>
  <c r="BU27" i="17"/>
  <c r="CS27" i="17" s="1"/>
  <c r="BU28" i="17"/>
  <c r="CS28" i="17" s="1"/>
  <c r="BU29" i="17"/>
  <c r="CS29" i="17" s="1"/>
  <c r="BU30" i="17"/>
  <c r="CS30" i="17" s="1"/>
  <c r="BU31" i="17"/>
  <c r="CS31" i="17" s="1"/>
  <c r="BU32" i="17"/>
  <c r="CS32" i="17" s="1"/>
  <c r="BU33" i="17"/>
  <c r="CS33" i="17" s="1"/>
  <c r="BU34" i="17"/>
  <c r="CS34" i="17" s="1"/>
  <c r="BU35" i="17"/>
  <c r="CS35" i="17" s="1"/>
  <c r="BU36" i="17"/>
  <c r="CS36" i="17" s="1"/>
  <c r="BU37" i="17"/>
  <c r="CS37" i="17" s="1"/>
  <c r="BU38" i="17"/>
  <c r="CS38" i="17" s="1"/>
  <c r="BU39" i="17"/>
  <c r="CS39" i="17" s="1"/>
  <c r="BU40" i="17"/>
  <c r="CS40" i="17" s="1"/>
  <c r="BU41" i="17"/>
  <c r="CS41" i="17" s="1"/>
  <c r="BU42" i="17"/>
  <c r="CS42" i="17" s="1"/>
  <c r="BU43" i="17"/>
  <c r="CS43" i="17" s="1"/>
  <c r="BU44" i="17"/>
  <c r="CS44" i="17" s="1"/>
  <c r="BU45" i="17"/>
  <c r="CS45" i="17" s="1"/>
  <c r="BU46" i="17"/>
  <c r="CS46" i="17" s="1"/>
  <c r="BU47" i="17"/>
  <c r="CS47" i="17" s="1"/>
  <c r="BU48" i="17"/>
  <c r="CS48" i="17" s="1"/>
  <c r="BU49" i="17"/>
  <c r="CS49" i="17" s="1"/>
  <c r="BU50" i="17"/>
  <c r="CS50" i="17" s="1"/>
  <c r="BU51" i="17"/>
  <c r="CS51" i="17" s="1"/>
  <c r="BU52" i="17"/>
  <c r="CS52" i="17" s="1"/>
  <c r="BU53" i="17"/>
  <c r="CS53" i="17" s="1"/>
  <c r="BU54" i="17"/>
  <c r="CS54" i="17" s="1"/>
  <c r="BV4" i="17"/>
  <c r="CT4" i="17" s="1"/>
  <c r="BV5" i="17"/>
  <c r="BV6" i="17"/>
  <c r="CT6" i="17" s="1"/>
  <c r="BV7" i="17"/>
  <c r="CT7" i="17" s="1"/>
  <c r="BV8" i="17"/>
  <c r="CT8" i="17" s="1"/>
  <c r="BV9" i="17"/>
  <c r="CT9" i="17" s="1"/>
  <c r="BV10" i="17"/>
  <c r="CT10" i="17" s="1"/>
  <c r="BV11" i="17"/>
  <c r="CT11" i="17" s="1"/>
  <c r="BV12" i="17"/>
  <c r="CT12" i="17" s="1"/>
  <c r="BV13" i="17"/>
  <c r="CT13" i="17" s="1"/>
  <c r="BV14" i="17"/>
  <c r="CT14" i="17" s="1"/>
  <c r="BV15" i="17"/>
  <c r="CT15" i="17" s="1"/>
  <c r="BV16" i="17"/>
  <c r="CT16" i="17" s="1"/>
  <c r="BV17" i="17"/>
  <c r="CT17" i="17" s="1"/>
  <c r="BV18" i="17"/>
  <c r="CT18" i="17" s="1"/>
  <c r="BV19" i="17"/>
  <c r="CT19" i="17" s="1"/>
  <c r="BV20" i="17"/>
  <c r="CT20" i="17" s="1"/>
  <c r="BV21" i="17"/>
  <c r="CT21" i="17" s="1"/>
  <c r="BV22" i="17"/>
  <c r="CT22" i="17" s="1"/>
  <c r="BV23" i="17"/>
  <c r="CT23" i="17" s="1"/>
  <c r="BV24" i="17"/>
  <c r="CT24" i="17" s="1"/>
  <c r="BV25" i="17"/>
  <c r="CT25" i="17" s="1"/>
  <c r="BV26" i="17"/>
  <c r="CT26" i="17" s="1"/>
  <c r="BV27" i="17"/>
  <c r="CT27" i="17" s="1"/>
  <c r="BV28" i="17"/>
  <c r="CT28" i="17" s="1"/>
  <c r="BV29" i="17"/>
  <c r="CT29" i="17" s="1"/>
  <c r="BV30" i="17"/>
  <c r="CT30" i="17" s="1"/>
  <c r="BV31" i="17"/>
  <c r="CT31" i="17" s="1"/>
  <c r="BV32" i="17"/>
  <c r="CT32" i="17" s="1"/>
  <c r="BV33" i="17"/>
  <c r="CT33" i="17" s="1"/>
  <c r="BV34" i="17"/>
  <c r="CT34" i="17" s="1"/>
  <c r="BV35" i="17"/>
  <c r="CT35" i="17" s="1"/>
  <c r="BV36" i="17"/>
  <c r="CT36" i="17" s="1"/>
  <c r="BV37" i="17"/>
  <c r="CT37" i="17" s="1"/>
  <c r="BV38" i="17"/>
  <c r="CT38" i="17" s="1"/>
  <c r="BV39" i="17"/>
  <c r="CT39" i="17" s="1"/>
  <c r="BV40" i="17"/>
  <c r="CT40" i="17" s="1"/>
  <c r="BV41" i="17"/>
  <c r="CT41" i="17" s="1"/>
  <c r="BV42" i="17"/>
  <c r="CT42" i="17" s="1"/>
  <c r="BV43" i="17"/>
  <c r="CT43" i="17" s="1"/>
  <c r="BV44" i="17"/>
  <c r="CT44" i="17" s="1"/>
  <c r="BV45" i="17"/>
  <c r="CT45" i="17" s="1"/>
  <c r="BV46" i="17"/>
  <c r="CT46" i="17" s="1"/>
  <c r="BV47" i="17"/>
  <c r="CT47" i="17" s="1"/>
  <c r="BV48" i="17"/>
  <c r="CT48" i="17" s="1"/>
  <c r="BV49" i="17"/>
  <c r="CT49" i="17" s="1"/>
  <c r="BV50" i="17"/>
  <c r="CT50" i="17" s="1"/>
  <c r="BV51" i="17"/>
  <c r="CT51" i="17" s="1"/>
  <c r="BV52" i="17"/>
  <c r="CT52" i="17" s="1"/>
  <c r="BV53" i="17"/>
  <c r="CT53" i="17" s="1"/>
  <c r="BV54" i="17"/>
  <c r="CT54" i="17" s="1"/>
  <c r="BW4" i="17"/>
  <c r="CU4" i="17" s="1"/>
  <c r="BW5" i="17"/>
  <c r="BW6" i="17"/>
  <c r="CU6" i="17" s="1"/>
  <c r="BW7" i="17"/>
  <c r="CU7" i="17" s="1"/>
  <c r="BW8" i="17"/>
  <c r="CU8" i="17" s="1"/>
  <c r="BW9" i="17"/>
  <c r="CU9" i="17" s="1"/>
  <c r="BW10" i="17"/>
  <c r="CU10" i="17" s="1"/>
  <c r="BW11" i="17"/>
  <c r="CU11" i="17" s="1"/>
  <c r="BW12" i="17"/>
  <c r="CU12" i="17" s="1"/>
  <c r="BW13" i="17"/>
  <c r="CU13" i="17" s="1"/>
  <c r="BW14" i="17"/>
  <c r="CU14" i="17" s="1"/>
  <c r="BW15" i="17"/>
  <c r="CU15" i="17" s="1"/>
  <c r="BW16" i="17"/>
  <c r="CU16" i="17" s="1"/>
  <c r="BW17" i="17"/>
  <c r="CU17" i="17" s="1"/>
  <c r="BW18" i="17"/>
  <c r="CU18" i="17" s="1"/>
  <c r="BW19" i="17"/>
  <c r="CU19" i="17" s="1"/>
  <c r="BW20" i="17"/>
  <c r="CU20" i="17" s="1"/>
  <c r="BW21" i="17"/>
  <c r="CU21" i="17" s="1"/>
  <c r="BW22" i="17"/>
  <c r="CU22" i="17" s="1"/>
  <c r="BW23" i="17"/>
  <c r="CU23" i="17" s="1"/>
  <c r="BW24" i="17"/>
  <c r="CU24" i="17" s="1"/>
  <c r="BW25" i="17"/>
  <c r="CU25" i="17" s="1"/>
  <c r="BW26" i="17"/>
  <c r="CU26" i="17" s="1"/>
  <c r="BW27" i="17"/>
  <c r="CU27" i="17" s="1"/>
  <c r="BW28" i="17"/>
  <c r="CU28" i="17" s="1"/>
  <c r="BW29" i="17"/>
  <c r="CU29" i="17" s="1"/>
  <c r="BW30" i="17"/>
  <c r="CU30" i="17" s="1"/>
  <c r="BW31" i="17"/>
  <c r="CU31" i="17" s="1"/>
  <c r="BW32" i="17"/>
  <c r="CU32" i="17" s="1"/>
  <c r="BW33" i="17"/>
  <c r="CU33" i="17" s="1"/>
  <c r="BW34" i="17"/>
  <c r="CU34" i="17" s="1"/>
  <c r="BW35" i="17"/>
  <c r="CU35" i="17" s="1"/>
  <c r="BW36" i="17"/>
  <c r="CU36" i="17" s="1"/>
  <c r="BW37" i="17"/>
  <c r="CU37" i="17" s="1"/>
  <c r="BW38" i="17"/>
  <c r="CU38" i="17" s="1"/>
  <c r="BW39" i="17"/>
  <c r="CU39" i="17" s="1"/>
  <c r="BW40" i="17"/>
  <c r="CU40" i="17" s="1"/>
  <c r="BW41" i="17"/>
  <c r="CU41" i="17" s="1"/>
  <c r="BW42" i="17"/>
  <c r="CU42" i="17" s="1"/>
  <c r="BW43" i="17"/>
  <c r="CU43" i="17" s="1"/>
  <c r="BW44" i="17"/>
  <c r="CU44" i="17" s="1"/>
  <c r="BW45" i="17"/>
  <c r="CU45" i="17" s="1"/>
  <c r="BW46" i="17"/>
  <c r="CU46" i="17" s="1"/>
  <c r="BW47" i="17"/>
  <c r="CU47" i="17" s="1"/>
  <c r="BW48" i="17"/>
  <c r="CU48" i="17" s="1"/>
  <c r="BW49" i="17"/>
  <c r="CU49" i="17" s="1"/>
  <c r="BW50" i="17"/>
  <c r="CU50" i="17" s="1"/>
  <c r="BW51" i="17"/>
  <c r="CU51" i="17" s="1"/>
  <c r="BW52" i="17"/>
  <c r="CU52" i="17" s="1"/>
  <c r="BW53" i="17"/>
  <c r="CU53" i="17" s="1"/>
  <c r="BW54" i="17"/>
  <c r="CU54" i="17" s="1"/>
  <c r="BX4" i="17"/>
  <c r="CV4" i="17" s="1"/>
  <c r="BX5" i="17"/>
  <c r="BX6" i="17"/>
  <c r="CV6" i="17" s="1"/>
  <c r="BX7" i="17"/>
  <c r="CV7" i="17" s="1"/>
  <c r="BX8" i="17"/>
  <c r="CV8" i="17" s="1"/>
  <c r="BX9" i="17"/>
  <c r="CV9" i="17" s="1"/>
  <c r="BX10" i="17"/>
  <c r="CV10" i="17" s="1"/>
  <c r="BX11" i="17"/>
  <c r="CV11" i="17" s="1"/>
  <c r="BX12" i="17"/>
  <c r="CV12" i="17" s="1"/>
  <c r="BX13" i="17"/>
  <c r="CV13" i="17" s="1"/>
  <c r="BX14" i="17"/>
  <c r="CV14" i="17" s="1"/>
  <c r="BX15" i="17"/>
  <c r="CV15" i="17" s="1"/>
  <c r="BX16" i="17"/>
  <c r="CV16" i="17" s="1"/>
  <c r="BX17" i="17"/>
  <c r="CV17" i="17" s="1"/>
  <c r="BX18" i="17"/>
  <c r="CV18" i="17" s="1"/>
  <c r="BX19" i="17"/>
  <c r="CV19" i="17" s="1"/>
  <c r="BX20" i="17"/>
  <c r="CV20" i="17" s="1"/>
  <c r="BX21" i="17"/>
  <c r="CV21" i="17" s="1"/>
  <c r="BX22" i="17"/>
  <c r="CV22" i="17" s="1"/>
  <c r="BX23" i="17"/>
  <c r="CV23" i="17" s="1"/>
  <c r="BX24" i="17"/>
  <c r="CV24" i="17" s="1"/>
  <c r="BX25" i="17"/>
  <c r="CV25" i="17" s="1"/>
  <c r="BX26" i="17"/>
  <c r="CV26" i="17" s="1"/>
  <c r="BX27" i="17"/>
  <c r="CV27" i="17" s="1"/>
  <c r="BX28" i="17"/>
  <c r="CV28" i="17" s="1"/>
  <c r="BX29" i="17"/>
  <c r="CV29" i="17" s="1"/>
  <c r="BX30" i="17"/>
  <c r="CV30" i="17" s="1"/>
  <c r="BX31" i="17"/>
  <c r="CV31" i="17" s="1"/>
  <c r="BX32" i="17"/>
  <c r="CV32" i="17" s="1"/>
  <c r="BX33" i="17"/>
  <c r="CV33" i="17" s="1"/>
  <c r="BX34" i="17"/>
  <c r="CV34" i="17" s="1"/>
  <c r="BX35" i="17"/>
  <c r="CV35" i="17" s="1"/>
  <c r="BX36" i="17"/>
  <c r="CV36" i="17" s="1"/>
  <c r="BX37" i="17"/>
  <c r="CV37" i="17" s="1"/>
  <c r="BX38" i="17"/>
  <c r="CV38" i="17" s="1"/>
  <c r="BX39" i="17"/>
  <c r="CV39" i="17" s="1"/>
  <c r="BX40" i="17"/>
  <c r="CV40" i="17" s="1"/>
  <c r="BX41" i="17"/>
  <c r="CV41" i="17" s="1"/>
  <c r="BX42" i="17"/>
  <c r="CV42" i="17" s="1"/>
  <c r="BX43" i="17"/>
  <c r="CV43" i="17" s="1"/>
  <c r="BX44" i="17"/>
  <c r="CV44" i="17" s="1"/>
  <c r="BX45" i="17"/>
  <c r="CV45" i="17" s="1"/>
  <c r="BX46" i="17"/>
  <c r="CV46" i="17" s="1"/>
  <c r="BX47" i="17"/>
  <c r="CV47" i="17" s="1"/>
  <c r="BX48" i="17"/>
  <c r="CV48" i="17" s="1"/>
  <c r="BX49" i="17"/>
  <c r="CV49" i="17" s="1"/>
  <c r="BX50" i="17"/>
  <c r="CV50" i="17" s="1"/>
  <c r="BX51" i="17"/>
  <c r="CV51" i="17" s="1"/>
  <c r="BX52" i="17"/>
  <c r="CV52" i="17" s="1"/>
  <c r="BX53" i="17"/>
  <c r="CV53" i="17" s="1"/>
  <c r="BX54" i="17"/>
  <c r="CV54" i="17" s="1"/>
  <c r="BY4" i="17"/>
  <c r="CW4" i="17" s="1"/>
  <c r="BY5" i="17"/>
  <c r="BY6" i="17"/>
  <c r="CW6" i="17" s="1"/>
  <c r="BY7" i="17"/>
  <c r="CW7" i="17" s="1"/>
  <c r="BY8" i="17"/>
  <c r="CW8" i="17" s="1"/>
  <c r="BY9" i="17"/>
  <c r="CW9" i="17" s="1"/>
  <c r="BY10" i="17"/>
  <c r="CW10" i="17" s="1"/>
  <c r="BY11" i="17"/>
  <c r="CW11" i="17" s="1"/>
  <c r="BY12" i="17"/>
  <c r="CW12" i="17" s="1"/>
  <c r="BY13" i="17"/>
  <c r="CW13" i="17" s="1"/>
  <c r="BY14" i="17"/>
  <c r="CW14" i="17" s="1"/>
  <c r="BY15" i="17"/>
  <c r="CW15" i="17" s="1"/>
  <c r="BY16" i="17"/>
  <c r="CW16" i="17" s="1"/>
  <c r="BY17" i="17"/>
  <c r="CW17" i="17" s="1"/>
  <c r="BY18" i="17"/>
  <c r="CW18" i="17" s="1"/>
  <c r="BY19" i="17"/>
  <c r="CW19" i="17" s="1"/>
  <c r="BY20" i="17"/>
  <c r="CW20" i="17" s="1"/>
  <c r="BY21" i="17"/>
  <c r="CW21" i="17" s="1"/>
  <c r="BY22" i="17"/>
  <c r="CW22" i="17" s="1"/>
  <c r="BY23" i="17"/>
  <c r="CW23" i="17" s="1"/>
  <c r="BY24" i="17"/>
  <c r="CW24" i="17" s="1"/>
  <c r="BY25" i="17"/>
  <c r="CW25" i="17" s="1"/>
  <c r="BY26" i="17"/>
  <c r="CW26" i="17" s="1"/>
  <c r="BY27" i="17"/>
  <c r="CW27" i="17" s="1"/>
  <c r="BY28" i="17"/>
  <c r="CW28" i="17" s="1"/>
  <c r="BY29" i="17"/>
  <c r="CW29" i="17" s="1"/>
  <c r="BY30" i="17"/>
  <c r="CW30" i="17" s="1"/>
  <c r="BY31" i="17"/>
  <c r="CW31" i="17" s="1"/>
  <c r="BY32" i="17"/>
  <c r="CW32" i="17" s="1"/>
  <c r="BY33" i="17"/>
  <c r="CW33" i="17" s="1"/>
  <c r="BY34" i="17"/>
  <c r="CW34" i="17" s="1"/>
  <c r="BY35" i="17"/>
  <c r="CW35" i="17" s="1"/>
  <c r="BY36" i="17"/>
  <c r="CW36" i="17" s="1"/>
  <c r="BY37" i="17"/>
  <c r="CW37" i="17" s="1"/>
  <c r="BY38" i="17"/>
  <c r="CW38" i="17" s="1"/>
  <c r="BY39" i="17"/>
  <c r="CW39" i="17" s="1"/>
  <c r="BY40" i="17"/>
  <c r="CW40" i="17" s="1"/>
  <c r="BY41" i="17"/>
  <c r="CW41" i="17" s="1"/>
  <c r="BY42" i="17"/>
  <c r="CW42" i="17" s="1"/>
  <c r="BY43" i="17"/>
  <c r="CW43" i="17" s="1"/>
  <c r="BY44" i="17"/>
  <c r="CW44" i="17" s="1"/>
  <c r="BY45" i="17"/>
  <c r="CW45" i="17" s="1"/>
  <c r="BY46" i="17"/>
  <c r="CW46" i="17" s="1"/>
  <c r="BY47" i="17"/>
  <c r="CW47" i="17" s="1"/>
  <c r="BY48" i="17"/>
  <c r="CW48" i="17" s="1"/>
  <c r="BY49" i="17"/>
  <c r="CW49" i="17" s="1"/>
  <c r="BY50" i="17"/>
  <c r="CW50" i="17" s="1"/>
  <c r="BY51" i="17"/>
  <c r="CW51" i="17" s="1"/>
  <c r="BY52" i="17"/>
  <c r="CW52" i="17" s="1"/>
  <c r="BY53" i="17"/>
  <c r="CW53" i="17" s="1"/>
  <c r="BY54" i="17"/>
  <c r="CW54" i="17" s="1"/>
  <c r="BZ4" i="17"/>
  <c r="CX4" i="17" s="1"/>
  <c r="BZ5" i="17"/>
  <c r="BZ6" i="17"/>
  <c r="CX6" i="17" s="1"/>
  <c r="BZ7" i="17"/>
  <c r="CX7" i="17" s="1"/>
  <c r="BZ8" i="17"/>
  <c r="CX8" i="17" s="1"/>
  <c r="BZ9" i="17"/>
  <c r="CX9" i="17" s="1"/>
  <c r="BZ10" i="17"/>
  <c r="CX10" i="17" s="1"/>
  <c r="BZ11" i="17"/>
  <c r="CX11" i="17" s="1"/>
  <c r="BZ12" i="17"/>
  <c r="CX12" i="17" s="1"/>
  <c r="BZ13" i="17"/>
  <c r="CX13" i="17" s="1"/>
  <c r="BZ14" i="17"/>
  <c r="CX14" i="17" s="1"/>
  <c r="BZ15" i="17"/>
  <c r="CX15" i="17" s="1"/>
  <c r="BZ16" i="17"/>
  <c r="CX16" i="17" s="1"/>
  <c r="BZ17" i="17"/>
  <c r="CX17" i="17" s="1"/>
  <c r="BZ18" i="17"/>
  <c r="CX18" i="17" s="1"/>
  <c r="BZ19" i="17"/>
  <c r="CX19" i="17" s="1"/>
  <c r="BZ20" i="17"/>
  <c r="CX20" i="17" s="1"/>
  <c r="BZ21" i="17"/>
  <c r="CX21" i="17" s="1"/>
  <c r="BZ22" i="17"/>
  <c r="CX22" i="17" s="1"/>
  <c r="BZ23" i="17"/>
  <c r="CX23" i="17" s="1"/>
  <c r="BZ24" i="17"/>
  <c r="CX24" i="17" s="1"/>
  <c r="BZ25" i="17"/>
  <c r="CX25" i="17" s="1"/>
  <c r="BZ26" i="17"/>
  <c r="CX26" i="17" s="1"/>
  <c r="BZ27" i="17"/>
  <c r="CX27" i="17" s="1"/>
  <c r="BZ28" i="17"/>
  <c r="CX28" i="17" s="1"/>
  <c r="BZ29" i="17"/>
  <c r="CX29" i="17" s="1"/>
  <c r="BZ30" i="17"/>
  <c r="CX30" i="17" s="1"/>
  <c r="BZ31" i="17"/>
  <c r="CX31" i="17" s="1"/>
  <c r="BZ32" i="17"/>
  <c r="CX32" i="17" s="1"/>
  <c r="BZ33" i="17"/>
  <c r="CX33" i="17" s="1"/>
  <c r="BZ34" i="17"/>
  <c r="CX34" i="17" s="1"/>
  <c r="BZ35" i="17"/>
  <c r="CX35" i="17" s="1"/>
  <c r="BZ36" i="17"/>
  <c r="CX36" i="17" s="1"/>
  <c r="BZ37" i="17"/>
  <c r="CX37" i="17" s="1"/>
  <c r="BZ38" i="17"/>
  <c r="CX38" i="17" s="1"/>
  <c r="BZ39" i="17"/>
  <c r="CX39" i="17" s="1"/>
  <c r="BZ40" i="17"/>
  <c r="CX40" i="17" s="1"/>
  <c r="BZ41" i="17"/>
  <c r="CX41" i="17" s="1"/>
  <c r="BZ42" i="17"/>
  <c r="CX42" i="17" s="1"/>
  <c r="BZ43" i="17"/>
  <c r="CX43" i="17" s="1"/>
  <c r="BZ44" i="17"/>
  <c r="CX44" i="17" s="1"/>
  <c r="BZ45" i="17"/>
  <c r="CX45" i="17" s="1"/>
  <c r="BZ46" i="17"/>
  <c r="CX46" i="17" s="1"/>
  <c r="BZ47" i="17"/>
  <c r="CX47" i="17" s="1"/>
  <c r="BZ48" i="17"/>
  <c r="CX48" i="17" s="1"/>
  <c r="BZ49" i="17"/>
  <c r="CX49" i="17" s="1"/>
  <c r="BZ50" i="17"/>
  <c r="CX50" i="17" s="1"/>
  <c r="BZ51" i="17"/>
  <c r="CX51" i="17" s="1"/>
  <c r="BZ52" i="17"/>
  <c r="CX52" i="17" s="1"/>
  <c r="BZ53" i="17"/>
  <c r="CX53" i="17" s="1"/>
  <c r="BZ54" i="17"/>
  <c r="CX54" i="17" s="1"/>
  <c r="CA4" i="17"/>
  <c r="CY4" i="17" s="1"/>
  <c r="CA5" i="17"/>
  <c r="CA6" i="17"/>
  <c r="CY6" i="17" s="1"/>
  <c r="CA7" i="17"/>
  <c r="CY7" i="17" s="1"/>
  <c r="CA8" i="17"/>
  <c r="CY8" i="17" s="1"/>
  <c r="CA9" i="17"/>
  <c r="CY9" i="17" s="1"/>
  <c r="CA10" i="17"/>
  <c r="CY10" i="17" s="1"/>
  <c r="CA11" i="17"/>
  <c r="CY11" i="17" s="1"/>
  <c r="CA12" i="17"/>
  <c r="CY12" i="17" s="1"/>
  <c r="CA13" i="17"/>
  <c r="CY13" i="17" s="1"/>
  <c r="CA14" i="17"/>
  <c r="CY14" i="17" s="1"/>
  <c r="CA15" i="17"/>
  <c r="CY15" i="17" s="1"/>
  <c r="CA16" i="17"/>
  <c r="CY16" i="17" s="1"/>
  <c r="CA17" i="17"/>
  <c r="CY17" i="17" s="1"/>
  <c r="CA18" i="17"/>
  <c r="CY18" i="17" s="1"/>
  <c r="CA19" i="17"/>
  <c r="CY19" i="17" s="1"/>
  <c r="CA20" i="17"/>
  <c r="CY20" i="17" s="1"/>
  <c r="CA21" i="17"/>
  <c r="CY21" i="17" s="1"/>
  <c r="CA22" i="17"/>
  <c r="CY22" i="17" s="1"/>
  <c r="CA23" i="17"/>
  <c r="CY23" i="17" s="1"/>
  <c r="CA24" i="17"/>
  <c r="CY24" i="17" s="1"/>
  <c r="CA25" i="17"/>
  <c r="CY25" i="17" s="1"/>
  <c r="CA26" i="17"/>
  <c r="CY26" i="17" s="1"/>
  <c r="CA27" i="17"/>
  <c r="CY27" i="17" s="1"/>
  <c r="CA28" i="17"/>
  <c r="CY28" i="17" s="1"/>
  <c r="CA29" i="17"/>
  <c r="CY29" i="17" s="1"/>
  <c r="CA30" i="17"/>
  <c r="CY30" i="17" s="1"/>
  <c r="CA31" i="17"/>
  <c r="CY31" i="17" s="1"/>
  <c r="CA32" i="17"/>
  <c r="CY32" i="17" s="1"/>
  <c r="CA33" i="17"/>
  <c r="CY33" i="17" s="1"/>
  <c r="CA34" i="17"/>
  <c r="CY34" i="17" s="1"/>
  <c r="CA35" i="17"/>
  <c r="CY35" i="17" s="1"/>
  <c r="CA36" i="17"/>
  <c r="CY36" i="17" s="1"/>
  <c r="CA37" i="17"/>
  <c r="CY37" i="17" s="1"/>
  <c r="CA38" i="17"/>
  <c r="CY38" i="17" s="1"/>
  <c r="CA39" i="17"/>
  <c r="CY39" i="17" s="1"/>
  <c r="CA40" i="17"/>
  <c r="CY40" i="17" s="1"/>
  <c r="CA41" i="17"/>
  <c r="CY41" i="17" s="1"/>
  <c r="CA42" i="17"/>
  <c r="CY42" i="17" s="1"/>
  <c r="CA43" i="17"/>
  <c r="CY43" i="17" s="1"/>
  <c r="CA44" i="17"/>
  <c r="CY44" i="17" s="1"/>
  <c r="CA45" i="17"/>
  <c r="CY45" i="17" s="1"/>
  <c r="CA46" i="17"/>
  <c r="CY46" i="17" s="1"/>
  <c r="CA47" i="17"/>
  <c r="CY47" i="17" s="1"/>
  <c r="CA48" i="17"/>
  <c r="CY48" i="17" s="1"/>
  <c r="CA49" i="17"/>
  <c r="CY49" i="17" s="1"/>
  <c r="CA50" i="17"/>
  <c r="CY50" i="17" s="1"/>
  <c r="CA51" i="17"/>
  <c r="CY51" i="17" s="1"/>
  <c r="CA52" i="17"/>
  <c r="CY52" i="17" s="1"/>
  <c r="CA53" i="17"/>
  <c r="CY53" i="17" s="1"/>
  <c r="CA54" i="17"/>
  <c r="CY54" i="17" s="1"/>
  <c r="CB4" i="17"/>
  <c r="CZ4" i="17" s="1"/>
  <c r="CB5" i="17"/>
  <c r="CB6" i="17"/>
  <c r="CZ6" i="17" s="1"/>
  <c r="CB7" i="17"/>
  <c r="CZ7" i="17" s="1"/>
  <c r="CB8" i="17"/>
  <c r="CZ8" i="17" s="1"/>
  <c r="CB9" i="17"/>
  <c r="CZ9" i="17" s="1"/>
  <c r="CB10" i="17"/>
  <c r="CZ10" i="17" s="1"/>
  <c r="CB11" i="17"/>
  <c r="CZ11" i="17" s="1"/>
  <c r="CB12" i="17"/>
  <c r="CZ12" i="17" s="1"/>
  <c r="CB13" i="17"/>
  <c r="CZ13" i="17" s="1"/>
  <c r="CB14" i="17"/>
  <c r="CZ14" i="17" s="1"/>
  <c r="CB15" i="17"/>
  <c r="CZ15" i="17" s="1"/>
  <c r="CB16" i="17"/>
  <c r="CZ16" i="17" s="1"/>
  <c r="CB17" i="17"/>
  <c r="CZ17" i="17" s="1"/>
  <c r="CB18" i="17"/>
  <c r="CZ18" i="17" s="1"/>
  <c r="CB19" i="17"/>
  <c r="CZ19" i="17" s="1"/>
  <c r="CB20" i="17"/>
  <c r="CZ20" i="17" s="1"/>
  <c r="CB21" i="17"/>
  <c r="CZ21" i="17" s="1"/>
  <c r="CB22" i="17"/>
  <c r="CZ22" i="17" s="1"/>
  <c r="CB23" i="17"/>
  <c r="CZ23" i="17" s="1"/>
  <c r="CB24" i="17"/>
  <c r="CZ24" i="17" s="1"/>
  <c r="CB25" i="17"/>
  <c r="CZ25" i="17" s="1"/>
  <c r="CB26" i="17"/>
  <c r="CZ26" i="17" s="1"/>
  <c r="CB27" i="17"/>
  <c r="CZ27" i="17" s="1"/>
  <c r="CB28" i="17"/>
  <c r="CZ28" i="17" s="1"/>
  <c r="CB29" i="17"/>
  <c r="CZ29" i="17" s="1"/>
  <c r="CB30" i="17"/>
  <c r="CZ30" i="17" s="1"/>
  <c r="CB31" i="17"/>
  <c r="CZ31" i="17" s="1"/>
  <c r="CB32" i="17"/>
  <c r="CZ32" i="17" s="1"/>
  <c r="CB33" i="17"/>
  <c r="CZ33" i="17" s="1"/>
  <c r="CB34" i="17"/>
  <c r="CZ34" i="17" s="1"/>
  <c r="CB35" i="17"/>
  <c r="CZ35" i="17" s="1"/>
  <c r="CB36" i="17"/>
  <c r="CZ36" i="17" s="1"/>
  <c r="CB37" i="17"/>
  <c r="CZ37" i="17" s="1"/>
  <c r="CB38" i="17"/>
  <c r="CZ38" i="17" s="1"/>
  <c r="CB39" i="17"/>
  <c r="CZ39" i="17" s="1"/>
  <c r="CB40" i="17"/>
  <c r="CZ40" i="17" s="1"/>
  <c r="CB41" i="17"/>
  <c r="CZ41" i="17" s="1"/>
  <c r="CB42" i="17"/>
  <c r="CZ42" i="17" s="1"/>
  <c r="CB43" i="17"/>
  <c r="CZ43" i="17" s="1"/>
  <c r="CB44" i="17"/>
  <c r="CZ44" i="17" s="1"/>
  <c r="CB45" i="17"/>
  <c r="CZ45" i="17" s="1"/>
  <c r="CB46" i="17"/>
  <c r="CZ46" i="17" s="1"/>
  <c r="CB47" i="17"/>
  <c r="CZ47" i="17" s="1"/>
  <c r="CB48" i="17"/>
  <c r="CZ48" i="17" s="1"/>
  <c r="CB49" i="17"/>
  <c r="CZ49" i="17" s="1"/>
  <c r="CB50" i="17"/>
  <c r="CZ50" i="17" s="1"/>
  <c r="CB51" i="17"/>
  <c r="CZ51" i="17" s="1"/>
  <c r="CB52" i="17"/>
  <c r="CZ52" i="17" s="1"/>
  <c r="CB53" i="17"/>
  <c r="CZ53" i="17" s="1"/>
  <c r="CB54" i="17"/>
  <c r="CZ54" i="17" s="1"/>
  <c r="CC4" i="17"/>
  <c r="DA4" i="17" s="1"/>
  <c r="CC5" i="17"/>
  <c r="CC6" i="17"/>
  <c r="DA6" i="17" s="1"/>
  <c r="CC7" i="17"/>
  <c r="DA7" i="17" s="1"/>
  <c r="CC8" i="17"/>
  <c r="DA8" i="17" s="1"/>
  <c r="CC9" i="17"/>
  <c r="DA9" i="17" s="1"/>
  <c r="CC10" i="17"/>
  <c r="DA10" i="17" s="1"/>
  <c r="CC11" i="17"/>
  <c r="DA11" i="17" s="1"/>
  <c r="CC12" i="17"/>
  <c r="DA12" i="17" s="1"/>
  <c r="CC13" i="17"/>
  <c r="DA13" i="17" s="1"/>
  <c r="CC14" i="17"/>
  <c r="DA14" i="17" s="1"/>
  <c r="CC15" i="17"/>
  <c r="DA15" i="17" s="1"/>
  <c r="CC16" i="17"/>
  <c r="DA16" i="17" s="1"/>
  <c r="CC17" i="17"/>
  <c r="DA17" i="17" s="1"/>
  <c r="CC18" i="17"/>
  <c r="DA18" i="17" s="1"/>
  <c r="CC19" i="17"/>
  <c r="DA19" i="17" s="1"/>
  <c r="CC20" i="17"/>
  <c r="DA20" i="17" s="1"/>
  <c r="CC21" i="17"/>
  <c r="DA21" i="17" s="1"/>
  <c r="CC22" i="17"/>
  <c r="DA22" i="17" s="1"/>
  <c r="CC23" i="17"/>
  <c r="DA23" i="17" s="1"/>
  <c r="CC24" i="17"/>
  <c r="DA24" i="17" s="1"/>
  <c r="CC25" i="17"/>
  <c r="DA25" i="17" s="1"/>
  <c r="CC26" i="17"/>
  <c r="DA26" i="17" s="1"/>
  <c r="CC27" i="17"/>
  <c r="DA27" i="17" s="1"/>
  <c r="CC28" i="17"/>
  <c r="DA28" i="17" s="1"/>
  <c r="CC29" i="17"/>
  <c r="DA29" i="17" s="1"/>
  <c r="CC30" i="17"/>
  <c r="DA30" i="17" s="1"/>
  <c r="CC31" i="17"/>
  <c r="DA31" i="17" s="1"/>
  <c r="CC32" i="17"/>
  <c r="DA32" i="17" s="1"/>
  <c r="CC33" i="17"/>
  <c r="DA33" i="17" s="1"/>
  <c r="CC34" i="17"/>
  <c r="DA34" i="17" s="1"/>
  <c r="CC35" i="17"/>
  <c r="DA35" i="17" s="1"/>
  <c r="CC36" i="17"/>
  <c r="DA36" i="17" s="1"/>
  <c r="CC37" i="17"/>
  <c r="DA37" i="17" s="1"/>
  <c r="CC38" i="17"/>
  <c r="DA38" i="17" s="1"/>
  <c r="CC39" i="17"/>
  <c r="DA39" i="17" s="1"/>
  <c r="CC40" i="17"/>
  <c r="DA40" i="17" s="1"/>
  <c r="CC41" i="17"/>
  <c r="DA41" i="17" s="1"/>
  <c r="CC42" i="17"/>
  <c r="DA42" i="17" s="1"/>
  <c r="CC43" i="17"/>
  <c r="DA43" i="17" s="1"/>
  <c r="CC44" i="17"/>
  <c r="DA44" i="17" s="1"/>
  <c r="CC45" i="17"/>
  <c r="DA45" i="17" s="1"/>
  <c r="CC46" i="17"/>
  <c r="DA46" i="17" s="1"/>
  <c r="CC47" i="17"/>
  <c r="DA47" i="17" s="1"/>
  <c r="CC48" i="17"/>
  <c r="DA48" i="17" s="1"/>
  <c r="CC49" i="17"/>
  <c r="DA49" i="17" s="1"/>
  <c r="CC50" i="17"/>
  <c r="DA50" i="17" s="1"/>
  <c r="CC51" i="17"/>
  <c r="DA51" i="17" s="1"/>
  <c r="CC52" i="17"/>
  <c r="DA52" i="17" s="1"/>
  <c r="CC53" i="17"/>
  <c r="DA53" i="17" s="1"/>
  <c r="CC54" i="17"/>
  <c r="DA54" i="17" s="1"/>
  <c r="CD4" i="17"/>
  <c r="DB4" i="17" s="1"/>
  <c r="CD5" i="17"/>
  <c r="CD6" i="17"/>
  <c r="DB6" i="17" s="1"/>
  <c r="CD7" i="17"/>
  <c r="DB7" i="17" s="1"/>
  <c r="CD8" i="17"/>
  <c r="DB8" i="17" s="1"/>
  <c r="CD9" i="17"/>
  <c r="DB9" i="17" s="1"/>
  <c r="CD10" i="17"/>
  <c r="DB10" i="17" s="1"/>
  <c r="CD11" i="17"/>
  <c r="DB11" i="17" s="1"/>
  <c r="CD12" i="17"/>
  <c r="DB12" i="17" s="1"/>
  <c r="CD13" i="17"/>
  <c r="DB13" i="17" s="1"/>
  <c r="CD14" i="17"/>
  <c r="DB14" i="17" s="1"/>
  <c r="CD15" i="17"/>
  <c r="DB15" i="17" s="1"/>
  <c r="CD16" i="17"/>
  <c r="DB16" i="17" s="1"/>
  <c r="CD17" i="17"/>
  <c r="DB17" i="17" s="1"/>
  <c r="CD18" i="17"/>
  <c r="DB18" i="17" s="1"/>
  <c r="CD19" i="17"/>
  <c r="DB19" i="17" s="1"/>
  <c r="CD20" i="17"/>
  <c r="DB20" i="17" s="1"/>
  <c r="CD21" i="17"/>
  <c r="DB21" i="17" s="1"/>
  <c r="CD22" i="17"/>
  <c r="DB22" i="17" s="1"/>
  <c r="CD23" i="17"/>
  <c r="DB23" i="17" s="1"/>
  <c r="CD24" i="17"/>
  <c r="DB24" i="17" s="1"/>
  <c r="CD25" i="17"/>
  <c r="DB25" i="17" s="1"/>
  <c r="CD26" i="17"/>
  <c r="DB26" i="17" s="1"/>
  <c r="CD27" i="17"/>
  <c r="DB27" i="17" s="1"/>
  <c r="CD28" i="17"/>
  <c r="DB28" i="17" s="1"/>
  <c r="CD29" i="17"/>
  <c r="DB29" i="17" s="1"/>
  <c r="CD30" i="17"/>
  <c r="DB30" i="17" s="1"/>
  <c r="CD31" i="17"/>
  <c r="DB31" i="17" s="1"/>
  <c r="CD32" i="17"/>
  <c r="DB32" i="17" s="1"/>
  <c r="CD33" i="17"/>
  <c r="DB33" i="17" s="1"/>
  <c r="CD34" i="17"/>
  <c r="DB34" i="17" s="1"/>
  <c r="CD35" i="17"/>
  <c r="DB35" i="17" s="1"/>
  <c r="CD36" i="17"/>
  <c r="DB36" i="17" s="1"/>
  <c r="CD37" i="17"/>
  <c r="DB37" i="17" s="1"/>
  <c r="CD38" i="17"/>
  <c r="DB38" i="17" s="1"/>
  <c r="CD39" i="17"/>
  <c r="DB39" i="17" s="1"/>
  <c r="CD40" i="17"/>
  <c r="DB40" i="17" s="1"/>
  <c r="CD41" i="17"/>
  <c r="DB41" i="17" s="1"/>
  <c r="CD42" i="17"/>
  <c r="DB42" i="17" s="1"/>
  <c r="CD43" i="17"/>
  <c r="DB43" i="17" s="1"/>
  <c r="CD44" i="17"/>
  <c r="DB44" i="17" s="1"/>
  <c r="CD45" i="17"/>
  <c r="DB45" i="17" s="1"/>
  <c r="CD46" i="17"/>
  <c r="DB46" i="17" s="1"/>
  <c r="CD47" i="17"/>
  <c r="DB47" i="17" s="1"/>
  <c r="CD48" i="17"/>
  <c r="DB48" i="17" s="1"/>
  <c r="CD49" i="17"/>
  <c r="DB49" i="17" s="1"/>
  <c r="CD50" i="17"/>
  <c r="DB50" i="17" s="1"/>
  <c r="CD51" i="17"/>
  <c r="DB51" i="17" s="1"/>
  <c r="CD52" i="17"/>
  <c r="DB52" i="17" s="1"/>
  <c r="CD53" i="17"/>
  <c r="DB53" i="17" s="1"/>
  <c r="CD54" i="17"/>
  <c r="DB54" i="17" s="1"/>
  <c r="CE4" i="17"/>
  <c r="DC4" i="17" s="1"/>
  <c r="CE5" i="17"/>
  <c r="CE6" i="17"/>
  <c r="DC6" i="17" s="1"/>
  <c r="CE7" i="17"/>
  <c r="DC7" i="17" s="1"/>
  <c r="CE8" i="17"/>
  <c r="DC8" i="17" s="1"/>
  <c r="CE9" i="17"/>
  <c r="DC9" i="17" s="1"/>
  <c r="CE10" i="17"/>
  <c r="DC10" i="17" s="1"/>
  <c r="CE11" i="17"/>
  <c r="DC11" i="17" s="1"/>
  <c r="CE12" i="17"/>
  <c r="DC12" i="17" s="1"/>
  <c r="CE13" i="17"/>
  <c r="DC13" i="17" s="1"/>
  <c r="CE14" i="17"/>
  <c r="DC14" i="17" s="1"/>
  <c r="CE15" i="17"/>
  <c r="DC15" i="17" s="1"/>
  <c r="CE16" i="17"/>
  <c r="DC16" i="17" s="1"/>
  <c r="CE17" i="17"/>
  <c r="DC17" i="17" s="1"/>
  <c r="CE18" i="17"/>
  <c r="DC18" i="17" s="1"/>
  <c r="CE19" i="17"/>
  <c r="DC19" i="17" s="1"/>
  <c r="CE20" i="17"/>
  <c r="DC20" i="17" s="1"/>
  <c r="CE21" i="17"/>
  <c r="DC21" i="17" s="1"/>
  <c r="CE22" i="17"/>
  <c r="DC22" i="17" s="1"/>
  <c r="CE23" i="17"/>
  <c r="DC23" i="17" s="1"/>
  <c r="CE24" i="17"/>
  <c r="DC24" i="17" s="1"/>
  <c r="CE25" i="17"/>
  <c r="DC25" i="17" s="1"/>
  <c r="CE26" i="17"/>
  <c r="DC26" i="17" s="1"/>
  <c r="CE27" i="17"/>
  <c r="DC27" i="17" s="1"/>
  <c r="CE28" i="17"/>
  <c r="DC28" i="17" s="1"/>
  <c r="CE29" i="17"/>
  <c r="DC29" i="17" s="1"/>
  <c r="CE30" i="17"/>
  <c r="DC30" i="17" s="1"/>
  <c r="CE31" i="17"/>
  <c r="DC31" i="17" s="1"/>
  <c r="CE32" i="17"/>
  <c r="DC32" i="17" s="1"/>
  <c r="CE33" i="17"/>
  <c r="DC33" i="17" s="1"/>
  <c r="CE34" i="17"/>
  <c r="DC34" i="17" s="1"/>
  <c r="CE35" i="17"/>
  <c r="DC35" i="17" s="1"/>
  <c r="CE36" i="17"/>
  <c r="DC36" i="17" s="1"/>
  <c r="CE37" i="17"/>
  <c r="DC37" i="17" s="1"/>
  <c r="CE38" i="17"/>
  <c r="DC38" i="17" s="1"/>
  <c r="CE39" i="17"/>
  <c r="DC39" i="17" s="1"/>
  <c r="CE40" i="17"/>
  <c r="DC40" i="17" s="1"/>
  <c r="CE41" i="17"/>
  <c r="DC41" i="17" s="1"/>
  <c r="CE42" i="17"/>
  <c r="DC42" i="17" s="1"/>
  <c r="CE43" i="17"/>
  <c r="DC43" i="17" s="1"/>
  <c r="CE44" i="17"/>
  <c r="DC44" i="17" s="1"/>
  <c r="CE45" i="17"/>
  <c r="DC45" i="17" s="1"/>
  <c r="CE46" i="17"/>
  <c r="DC46" i="17" s="1"/>
  <c r="CE47" i="17"/>
  <c r="DC47" i="17" s="1"/>
  <c r="CE48" i="17"/>
  <c r="DC48" i="17" s="1"/>
  <c r="CE49" i="17"/>
  <c r="DC49" i="17" s="1"/>
  <c r="CE50" i="17"/>
  <c r="DC50" i="17" s="1"/>
  <c r="CE51" i="17"/>
  <c r="DC51" i="17" s="1"/>
  <c r="CE52" i="17"/>
  <c r="DC52" i="17" s="1"/>
  <c r="CE53" i="17"/>
  <c r="DC53" i="17" s="1"/>
  <c r="CE54" i="17"/>
  <c r="DC54" i="17" s="1"/>
  <c r="CF4" i="17"/>
  <c r="DD4" i="17" s="1"/>
  <c r="CF5" i="17"/>
  <c r="CF6" i="17"/>
  <c r="DD6" i="17" s="1"/>
  <c r="CF7" i="17"/>
  <c r="DD7" i="17" s="1"/>
  <c r="CF8" i="17"/>
  <c r="DD8" i="17" s="1"/>
  <c r="CF9" i="17"/>
  <c r="DD9" i="17" s="1"/>
  <c r="CF10" i="17"/>
  <c r="DD10" i="17" s="1"/>
  <c r="CF11" i="17"/>
  <c r="DD11" i="17" s="1"/>
  <c r="CF12" i="17"/>
  <c r="DD12" i="17" s="1"/>
  <c r="CF13" i="17"/>
  <c r="DD13" i="17" s="1"/>
  <c r="CF14" i="17"/>
  <c r="DD14" i="17" s="1"/>
  <c r="CF15" i="17"/>
  <c r="DD15" i="17" s="1"/>
  <c r="CF16" i="17"/>
  <c r="DD16" i="17" s="1"/>
  <c r="CF17" i="17"/>
  <c r="DD17" i="17" s="1"/>
  <c r="CF18" i="17"/>
  <c r="DD18" i="17" s="1"/>
  <c r="CF19" i="17"/>
  <c r="DD19" i="17" s="1"/>
  <c r="CF20" i="17"/>
  <c r="DD20" i="17" s="1"/>
  <c r="CF21" i="17"/>
  <c r="DD21" i="17" s="1"/>
  <c r="CF22" i="17"/>
  <c r="DD22" i="17" s="1"/>
  <c r="CF23" i="17"/>
  <c r="DD23" i="17" s="1"/>
  <c r="CF24" i="17"/>
  <c r="DD24" i="17" s="1"/>
  <c r="CF25" i="17"/>
  <c r="DD25" i="17" s="1"/>
  <c r="CF26" i="17"/>
  <c r="DD26" i="17" s="1"/>
  <c r="CF27" i="17"/>
  <c r="DD27" i="17" s="1"/>
  <c r="CF28" i="17"/>
  <c r="DD28" i="17" s="1"/>
  <c r="CF29" i="17"/>
  <c r="DD29" i="17" s="1"/>
  <c r="CF30" i="17"/>
  <c r="DD30" i="17" s="1"/>
  <c r="CF31" i="17"/>
  <c r="DD31" i="17" s="1"/>
  <c r="CF32" i="17"/>
  <c r="DD32" i="17" s="1"/>
  <c r="CF33" i="17"/>
  <c r="DD33" i="17" s="1"/>
  <c r="CF34" i="17"/>
  <c r="DD34" i="17" s="1"/>
  <c r="CF35" i="17"/>
  <c r="DD35" i="17" s="1"/>
  <c r="CF36" i="17"/>
  <c r="DD36" i="17" s="1"/>
  <c r="CF37" i="17"/>
  <c r="DD37" i="17" s="1"/>
  <c r="CF38" i="17"/>
  <c r="DD38" i="17" s="1"/>
  <c r="CF39" i="17"/>
  <c r="DD39" i="17" s="1"/>
  <c r="CF40" i="17"/>
  <c r="DD40" i="17" s="1"/>
  <c r="CF41" i="17"/>
  <c r="DD41" i="17" s="1"/>
  <c r="CF42" i="17"/>
  <c r="DD42" i="17" s="1"/>
  <c r="CF43" i="17"/>
  <c r="DD43" i="17" s="1"/>
  <c r="CF44" i="17"/>
  <c r="DD44" i="17" s="1"/>
  <c r="CF45" i="17"/>
  <c r="DD45" i="17" s="1"/>
  <c r="CF46" i="17"/>
  <c r="DD46" i="17" s="1"/>
  <c r="CF47" i="17"/>
  <c r="DD47" i="17" s="1"/>
  <c r="CF48" i="17"/>
  <c r="DD48" i="17" s="1"/>
  <c r="CF49" i="17"/>
  <c r="DD49" i="17" s="1"/>
  <c r="CF50" i="17"/>
  <c r="DD50" i="17" s="1"/>
  <c r="CF51" i="17"/>
  <c r="DD51" i="17" s="1"/>
  <c r="CF52" i="17"/>
  <c r="DD52" i="17" s="1"/>
  <c r="CF53" i="17"/>
  <c r="DD53" i="17" s="1"/>
  <c r="CF54" i="17"/>
  <c r="DD54" i="17" s="1"/>
  <c r="CG4" i="17"/>
  <c r="DE4" i="17" s="1"/>
  <c r="CG5" i="17"/>
  <c r="CG6" i="17"/>
  <c r="DE6" i="17" s="1"/>
  <c r="CG7" i="17"/>
  <c r="DE7" i="17" s="1"/>
  <c r="CG8" i="17"/>
  <c r="DE8" i="17" s="1"/>
  <c r="CG9" i="17"/>
  <c r="DE9" i="17" s="1"/>
  <c r="CG10" i="17"/>
  <c r="DE10" i="17" s="1"/>
  <c r="CG11" i="17"/>
  <c r="DE11" i="17" s="1"/>
  <c r="CG12" i="17"/>
  <c r="DE12" i="17" s="1"/>
  <c r="CG13" i="17"/>
  <c r="DE13" i="17" s="1"/>
  <c r="CG14" i="17"/>
  <c r="DE14" i="17" s="1"/>
  <c r="CG15" i="17"/>
  <c r="DE15" i="17" s="1"/>
  <c r="CG16" i="17"/>
  <c r="DE16" i="17" s="1"/>
  <c r="CG17" i="17"/>
  <c r="DE17" i="17" s="1"/>
  <c r="CG18" i="17"/>
  <c r="DE18" i="17" s="1"/>
  <c r="CG19" i="17"/>
  <c r="DE19" i="17" s="1"/>
  <c r="CG20" i="17"/>
  <c r="DE20" i="17" s="1"/>
  <c r="CG21" i="17"/>
  <c r="DE21" i="17" s="1"/>
  <c r="CG22" i="17"/>
  <c r="DE22" i="17" s="1"/>
  <c r="CG23" i="17"/>
  <c r="DE23" i="17" s="1"/>
  <c r="CG24" i="17"/>
  <c r="DE24" i="17" s="1"/>
  <c r="CG25" i="17"/>
  <c r="DE25" i="17" s="1"/>
  <c r="CG26" i="17"/>
  <c r="DE26" i="17" s="1"/>
  <c r="CG27" i="17"/>
  <c r="DE27" i="17" s="1"/>
  <c r="CG28" i="17"/>
  <c r="DE28" i="17" s="1"/>
  <c r="CG29" i="17"/>
  <c r="DE29" i="17" s="1"/>
  <c r="CG30" i="17"/>
  <c r="DE30" i="17" s="1"/>
  <c r="CG31" i="17"/>
  <c r="DE31" i="17" s="1"/>
  <c r="CG32" i="17"/>
  <c r="DE32" i="17" s="1"/>
  <c r="CG33" i="17"/>
  <c r="DE33" i="17" s="1"/>
  <c r="CG34" i="17"/>
  <c r="DE34" i="17" s="1"/>
  <c r="CG35" i="17"/>
  <c r="DE35" i="17" s="1"/>
  <c r="CG36" i="17"/>
  <c r="DE36" i="17" s="1"/>
  <c r="CG37" i="17"/>
  <c r="DE37" i="17" s="1"/>
  <c r="CG38" i="17"/>
  <c r="DE38" i="17" s="1"/>
  <c r="CG39" i="17"/>
  <c r="DE39" i="17" s="1"/>
  <c r="CG40" i="17"/>
  <c r="DE40" i="17" s="1"/>
  <c r="CG41" i="17"/>
  <c r="DE41" i="17" s="1"/>
  <c r="CG42" i="17"/>
  <c r="DE42" i="17" s="1"/>
  <c r="CG43" i="17"/>
  <c r="DE43" i="17" s="1"/>
  <c r="CG44" i="17"/>
  <c r="DE44" i="17" s="1"/>
  <c r="CG45" i="17"/>
  <c r="DE45" i="17" s="1"/>
  <c r="CG46" i="17"/>
  <c r="DE46" i="17" s="1"/>
  <c r="CG47" i="17"/>
  <c r="DE47" i="17" s="1"/>
  <c r="CG48" i="17"/>
  <c r="DE48" i="17" s="1"/>
  <c r="CG49" i="17"/>
  <c r="DE49" i="17" s="1"/>
  <c r="CG50" i="17"/>
  <c r="DE50" i="17" s="1"/>
  <c r="CG51" i="17"/>
  <c r="DE51" i="17" s="1"/>
  <c r="CG52" i="17"/>
  <c r="DE52" i="17" s="1"/>
  <c r="CG53" i="17"/>
  <c r="DE53" i="17" s="1"/>
  <c r="CG54" i="17"/>
  <c r="DE54" i="17" s="1"/>
  <c r="CH4" i="17"/>
  <c r="DF4" i="17" s="1"/>
  <c r="CH5" i="17"/>
  <c r="CH6" i="17"/>
  <c r="DF6" i="17" s="1"/>
  <c r="CH7" i="17"/>
  <c r="DF7" i="17" s="1"/>
  <c r="CH8" i="17"/>
  <c r="DF8" i="17" s="1"/>
  <c r="CH9" i="17"/>
  <c r="DF9" i="17" s="1"/>
  <c r="CH10" i="17"/>
  <c r="DF10" i="17" s="1"/>
  <c r="CH11" i="17"/>
  <c r="DF11" i="17" s="1"/>
  <c r="CH12" i="17"/>
  <c r="DF12" i="17" s="1"/>
  <c r="CH13" i="17"/>
  <c r="DF13" i="17" s="1"/>
  <c r="CH14" i="17"/>
  <c r="DF14" i="17" s="1"/>
  <c r="CH15" i="17"/>
  <c r="DF15" i="17" s="1"/>
  <c r="CH16" i="17"/>
  <c r="DF16" i="17" s="1"/>
  <c r="CH17" i="17"/>
  <c r="DF17" i="17" s="1"/>
  <c r="CH18" i="17"/>
  <c r="DF18" i="17" s="1"/>
  <c r="CH19" i="17"/>
  <c r="DF19" i="17" s="1"/>
  <c r="CH20" i="17"/>
  <c r="DF20" i="17" s="1"/>
  <c r="CH21" i="17"/>
  <c r="DF21" i="17" s="1"/>
  <c r="CH22" i="17"/>
  <c r="DF22" i="17" s="1"/>
  <c r="CH23" i="17"/>
  <c r="DF23" i="17" s="1"/>
  <c r="CH24" i="17"/>
  <c r="DF24" i="17" s="1"/>
  <c r="CH25" i="17"/>
  <c r="DF25" i="17" s="1"/>
  <c r="CH26" i="17"/>
  <c r="DF26" i="17" s="1"/>
  <c r="CH27" i="17"/>
  <c r="DF27" i="17" s="1"/>
  <c r="CH28" i="17"/>
  <c r="DF28" i="17" s="1"/>
  <c r="CH29" i="17"/>
  <c r="DF29" i="17" s="1"/>
  <c r="CH30" i="17"/>
  <c r="DF30" i="17" s="1"/>
  <c r="CH31" i="17"/>
  <c r="DF31" i="17" s="1"/>
  <c r="CH32" i="17"/>
  <c r="DF32" i="17" s="1"/>
  <c r="CH33" i="17"/>
  <c r="DF33" i="17" s="1"/>
  <c r="CH34" i="17"/>
  <c r="DF34" i="17" s="1"/>
  <c r="CH35" i="17"/>
  <c r="DF35" i="17" s="1"/>
  <c r="CH36" i="17"/>
  <c r="DF36" i="17" s="1"/>
  <c r="CH37" i="17"/>
  <c r="DF37" i="17" s="1"/>
  <c r="CH38" i="17"/>
  <c r="DF38" i="17" s="1"/>
  <c r="CH39" i="17"/>
  <c r="DF39" i="17" s="1"/>
  <c r="CH40" i="17"/>
  <c r="DF40" i="17" s="1"/>
  <c r="CH41" i="17"/>
  <c r="DF41" i="17" s="1"/>
  <c r="CH42" i="17"/>
  <c r="DF42" i="17" s="1"/>
  <c r="CH43" i="17"/>
  <c r="DF43" i="17" s="1"/>
  <c r="CH44" i="17"/>
  <c r="DF44" i="17" s="1"/>
  <c r="CH45" i="17"/>
  <c r="DF45" i="17" s="1"/>
  <c r="CH46" i="17"/>
  <c r="DF46" i="17" s="1"/>
  <c r="CH47" i="17"/>
  <c r="DF47" i="17" s="1"/>
  <c r="CH48" i="17"/>
  <c r="DF48" i="17" s="1"/>
  <c r="CH49" i="17"/>
  <c r="DF49" i="17" s="1"/>
  <c r="CH50" i="17"/>
  <c r="DF50" i="17" s="1"/>
  <c r="CH51" i="17"/>
  <c r="DF51" i="17" s="1"/>
  <c r="CH52" i="17"/>
  <c r="DF52" i="17" s="1"/>
  <c r="CH53" i="17"/>
  <c r="DF53" i="17" s="1"/>
  <c r="CH54" i="17"/>
  <c r="DF54" i="17" s="1"/>
  <c r="CI4" i="17"/>
  <c r="DG4" i="17" s="1"/>
  <c r="CI5" i="17"/>
  <c r="CI6" i="17"/>
  <c r="DG6" i="17" s="1"/>
  <c r="CI7" i="17"/>
  <c r="DG7" i="17" s="1"/>
  <c r="CI8" i="17"/>
  <c r="DG8" i="17" s="1"/>
  <c r="CI9" i="17"/>
  <c r="DG9" i="17" s="1"/>
  <c r="CI10" i="17"/>
  <c r="DG10" i="17" s="1"/>
  <c r="CI11" i="17"/>
  <c r="DG11" i="17" s="1"/>
  <c r="CI12" i="17"/>
  <c r="DG12" i="17" s="1"/>
  <c r="CI13" i="17"/>
  <c r="DG13" i="17" s="1"/>
  <c r="CI14" i="17"/>
  <c r="DG14" i="17" s="1"/>
  <c r="CI15" i="17"/>
  <c r="DG15" i="17" s="1"/>
  <c r="CI16" i="17"/>
  <c r="DG16" i="17" s="1"/>
  <c r="CI17" i="17"/>
  <c r="DG17" i="17" s="1"/>
  <c r="CI18" i="17"/>
  <c r="DG18" i="17" s="1"/>
  <c r="CI19" i="17"/>
  <c r="DG19" i="17" s="1"/>
  <c r="CI20" i="17"/>
  <c r="DG20" i="17" s="1"/>
  <c r="CI21" i="17"/>
  <c r="DG21" i="17" s="1"/>
  <c r="CI22" i="17"/>
  <c r="DG22" i="17" s="1"/>
  <c r="CI23" i="17"/>
  <c r="DG23" i="17" s="1"/>
  <c r="CI24" i="17"/>
  <c r="DG24" i="17" s="1"/>
  <c r="CI25" i="17"/>
  <c r="DG25" i="17" s="1"/>
  <c r="CI26" i="17"/>
  <c r="DG26" i="17" s="1"/>
  <c r="CI27" i="17"/>
  <c r="DG27" i="17" s="1"/>
  <c r="CI28" i="17"/>
  <c r="DG28" i="17" s="1"/>
  <c r="CI29" i="17"/>
  <c r="DG29" i="17" s="1"/>
  <c r="CI30" i="17"/>
  <c r="DG30" i="17" s="1"/>
  <c r="CI31" i="17"/>
  <c r="DG31" i="17" s="1"/>
  <c r="CI32" i="17"/>
  <c r="DG32" i="17" s="1"/>
  <c r="CI33" i="17"/>
  <c r="DG33" i="17" s="1"/>
  <c r="CI34" i="17"/>
  <c r="DG34" i="17" s="1"/>
  <c r="CI35" i="17"/>
  <c r="DG35" i="17" s="1"/>
  <c r="CI36" i="17"/>
  <c r="DG36" i="17" s="1"/>
  <c r="CI37" i="17"/>
  <c r="DG37" i="17" s="1"/>
  <c r="CI38" i="17"/>
  <c r="DG38" i="17" s="1"/>
  <c r="CI39" i="17"/>
  <c r="DG39" i="17" s="1"/>
  <c r="CI40" i="17"/>
  <c r="DG40" i="17" s="1"/>
  <c r="CI41" i="17"/>
  <c r="DG41" i="17" s="1"/>
  <c r="CI42" i="17"/>
  <c r="DG42" i="17" s="1"/>
  <c r="CI43" i="17"/>
  <c r="DG43" i="17" s="1"/>
  <c r="CI44" i="17"/>
  <c r="DG44" i="17" s="1"/>
  <c r="CI45" i="17"/>
  <c r="DG45" i="17" s="1"/>
  <c r="CI46" i="17"/>
  <c r="DG46" i="17" s="1"/>
  <c r="CI47" i="17"/>
  <c r="DG47" i="17" s="1"/>
  <c r="CI48" i="17"/>
  <c r="DG48" i="17" s="1"/>
  <c r="CI49" i="17"/>
  <c r="DG49" i="17" s="1"/>
  <c r="CI50" i="17"/>
  <c r="DG50" i="17" s="1"/>
  <c r="CI51" i="17"/>
  <c r="DG51" i="17" s="1"/>
  <c r="CI52" i="17"/>
  <c r="DG52" i="17" s="1"/>
  <c r="CI53" i="17"/>
  <c r="DG53" i="17" s="1"/>
  <c r="CI54" i="17"/>
  <c r="DG54" i="17" s="1"/>
  <c r="DH6" i="17"/>
  <c r="DH11" i="17"/>
  <c r="DH25" i="17"/>
  <c r="DH36" i="17"/>
  <c r="DI6" i="17"/>
  <c r="DI11" i="17"/>
  <c r="DI25" i="17"/>
  <c r="DI36" i="17"/>
  <c r="DJ6" i="17"/>
  <c r="DJ11" i="17"/>
  <c r="DJ25" i="17"/>
  <c r="DJ36" i="17"/>
  <c r="DK6" i="17"/>
  <c r="DK11" i="17"/>
  <c r="DK25" i="17"/>
  <c r="DK36" i="17"/>
  <c r="DL6" i="17"/>
  <c r="DL11" i="17"/>
  <c r="DL13" i="17"/>
  <c r="DL19" i="17"/>
  <c r="DL25" i="17"/>
  <c r="DL36" i="17"/>
  <c r="DL40" i="17"/>
  <c r="DL46" i="17"/>
  <c r="U14" i="17"/>
  <c r="U23" i="17"/>
  <c r="U26" i="17"/>
  <c r="DV28" i="17"/>
  <c r="U29" i="17"/>
  <c r="DV43" i="17"/>
  <c r="U51" i="17"/>
  <c r="DB1" i="17"/>
  <c r="T1" i="17"/>
  <c r="X5" i="17" s="1"/>
  <c r="AB5" i="17" l="1"/>
  <c r="G5" i="17"/>
  <c r="T5" i="17"/>
  <c r="G37" i="17"/>
  <c r="W37" i="17" s="1"/>
  <c r="X54" i="17"/>
  <c r="AB53" i="17"/>
  <c r="T34" i="17"/>
  <c r="U34" i="17" s="1"/>
  <c r="T52" i="17"/>
  <c r="T51" i="17"/>
  <c r="T50" i="17"/>
  <c r="G34" i="17"/>
  <c r="W34" i="17" s="1"/>
  <c r="G36" i="17"/>
  <c r="W36" i="17" s="1"/>
  <c r="X53" i="17"/>
  <c r="T53" i="17"/>
  <c r="X34" i="17"/>
  <c r="G47" i="17"/>
  <c r="W47" i="17" s="1"/>
  <c r="X33" i="17"/>
  <c r="X16" i="17"/>
  <c r="T30" i="17"/>
  <c r="AB27" i="17"/>
  <c r="AB34" i="17"/>
  <c r="T41" i="17"/>
  <c r="U41" i="17" s="1"/>
  <c r="X41" i="17"/>
  <c r="AB26" i="17"/>
  <c r="G54" i="17"/>
  <c r="W54" i="17" s="1"/>
  <c r="T35" i="17"/>
  <c r="U35" i="17" s="1"/>
  <c r="T54" i="17"/>
  <c r="U54" i="17" s="1"/>
  <c r="AB48" i="17"/>
  <c r="G53" i="17"/>
  <c r="W53" i="17" s="1"/>
  <c r="G52" i="17"/>
  <c r="W52" i="17" s="1"/>
  <c r="AB47" i="17"/>
  <c r="AB46" i="17"/>
  <c r="T39" i="17"/>
  <c r="U39" i="17" s="1"/>
  <c r="AB50" i="17"/>
  <c r="T48" i="17"/>
  <c r="G39" i="17"/>
  <c r="W39" i="17" s="1"/>
  <c r="T33" i="17"/>
  <c r="T6" i="17"/>
  <c r="AB8" i="17"/>
  <c r="AB12" i="17"/>
  <c r="G7" i="17"/>
  <c r="W7" i="17" s="1"/>
  <c r="G6" i="17"/>
  <c r="W6" i="17" s="1"/>
  <c r="X7" i="17"/>
  <c r="T11" i="17"/>
  <c r="T14" i="17"/>
  <c r="G17" i="17"/>
  <c r="W17" i="17" s="1"/>
  <c r="X28" i="17"/>
  <c r="G29" i="17"/>
  <c r="W29" i="17" s="1"/>
  <c r="AB7" i="17"/>
  <c r="G13" i="17"/>
  <c r="W13" i="17" s="1"/>
  <c r="G16" i="17"/>
  <c r="W16" i="17" s="1"/>
  <c r="T17" i="17"/>
  <c r="U17" i="17" s="1"/>
  <c r="X22" i="17"/>
  <c r="G12" i="17"/>
  <c r="X14" i="17"/>
  <c r="X17" i="17"/>
  <c r="T19" i="17"/>
  <c r="X23" i="17"/>
  <c r="T7" i="17"/>
  <c r="T12" i="17"/>
  <c r="AB14" i="17"/>
  <c r="G9" i="17"/>
  <c r="G11" i="17"/>
  <c r="W11" i="17" s="1"/>
  <c r="X12" i="17"/>
  <c r="G15" i="17"/>
  <c r="W15" i="17" s="1"/>
  <c r="T16" i="17"/>
  <c r="U16" i="17" s="1"/>
  <c r="AB19" i="17"/>
  <c r="X6" i="17"/>
  <c r="T9" i="17"/>
  <c r="X11" i="17"/>
  <c r="X10" i="17"/>
  <c r="AB11" i="17"/>
  <c r="AB15" i="17"/>
  <c r="AB16" i="17"/>
  <c r="G27" i="17"/>
  <c r="W27" i="17" s="1"/>
  <c r="G28" i="17"/>
  <c r="W28" i="17" s="1"/>
  <c r="T29" i="17"/>
  <c r="AB10" i="17"/>
  <c r="X13" i="17"/>
  <c r="G20" i="17"/>
  <c r="X21" i="17"/>
  <c r="G26" i="17"/>
  <c r="W26" i="17" s="1"/>
  <c r="T27" i="17"/>
  <c r="T28" i="17"/>
  <c r="AB13" i="17"/>
  <c r="T20" i="17"/>
  <c r="AB21" i="17"/>
  <c r="G23" i="17"/>
  <c r="W23" i="17" s="1"/>
  <c r="G25" i="17"/>
  <c r="W25" i="17" s="1"/>
  <c r="T26" i="17"/>
  <c r="X20" i="17"/>
  <c r="T23" i="17"/>
  <c r="T25" i="17"/>
  <c r="U25" i="17" s="1"/>
  <c r="X27" i="17"/>
  <c r="AB28" i="17"/>
  <c r="X29" i="17"/>
  <c r="AB23" i="17"/>
  <c r="X32" i="17"/>
  <c r="X8" i="17"/>
  <c r="G18" i="17"/>
  <c r="W18" i="17" s="1"/>
  <c r="G22" i="17"/>
  <c r="W22" i="17" s="1"/>
  <c r="X25" i="17"/>
  <c r="AB32" i="17"/>
  <c r="X9" i="17"/>
  <c r="T18" i="17"/>
  <c r="T22" i="17"/>
  <c r="AB25" i="17"/>
  <c r="X31" i="17"/>
  <c r="AB9" i="17"/>
  <c r="G10" i="17"/>
  <c r="W10" i="17" s="1"/>
  <c r="G21" i="17"/>
  <c r="W21" i="17" s="1"/>
  <c r="AB22" i="17"/>
  <c r="G24" i="17"/>
  <c r="W24" i="17" s="1"/>
  <c r="AB31" i="17"/>
  <c r="T10" i="17"/>
  <c r="T15" i="17"/>
  <c r="X18" i="17"/>
  <c r="G19" i="17"/>
  <c r="T21" i="17"/>
  <c r="U21" i="17" s="1"/>
  <c r="X48" i="17"/>
  <c r="X38" i="17"/>
  <c r="G42" i="17"/>
  <c r="W42" i="17" s="1"/>
  <c r="G45" i="17"/>
  <c r="X15" i="17"/>
  <c r="G31" i="17"/>
  <c r="W31" i="17" s="1"/>
  <c r="AB38" i="17"/>
  <c r="G32" i="17"/>
  <c r="W32" i="17" s="1"/>
  <c r="AB33" i="17"/>
  <c r="T43" i="17"/>
  <c r="AB52" i="17"/>
  <c r="X49" i="17"/>
  <c r="AB43" i="17"/>
  <c r="AB44" i="17"/>
  <c r="AB49" i="17"/>
  <c r="T32" i="17"/>
  <c r="U32" i="17" s="1"/>
  <c r="X35" i="17"/>
  <c r="X37" i="17"/>
  <c r="G38" i="17"/>
  <c r="W38" i="17" s="1"/>
  <c r="AB35" i="17"/>
  <c r="T38" i="17"/>
  <c r="X44" i="17"/>
  <c r="T45" i="17"/>
  <c r="T40" i="17"/>
  <c r="G14" i="17"/>
  <c r="AB20" i="17"/>
  <c r="AB29" i="17"/>
  <c r="G40" i="17"/>
  <c r="X43" i="17"/>
  <c r="AB45" i="17"/>
  <c r="G8" i="17"/>
  <c r="W8" i="17" s="1"/>
  <c r="X45" i="17"/>
  <c r="T8" i="17"/>
  <c r="U8" i="17" s="1"/>
  <c r="X19" i="17"/>
  <c r="G30" i="17"/>
  <c r="G41" i="17"/>
  <c r="W41" i="17" s="1"/>
  <c r="T42" i="17"/>
  <c r="T37" i="17"/>
  <c r="T31" i="17"/>
  <c r="U31" i="17" s="1"/>
  <c r="X36" i="17"/>
  <c r="G46" i="17"/>
  <c r="W46" i="17" s="1"/>
  <c r="T13" i="17"/>
  <c r="U13" i="17" s="1"/>
  <c r="AB36" i="17"/>
  <c r="X39" i="17"/>
  <c r="X42" i="17"/>
  <c r="T46" i="17"/>
  <c r="G49" i="17"/>
  <c r="W49" i="17" s="1"/>
  <c r="AB39" i="17"/>
  <c r="AB42" i="17"/>
  <c r="T49" i="17"/>
  <c r="U49" i="17" s="1"/>
  <c r="X52" i="17"/>
  <c r="G33" i="17"/>
  <c r="W33" i="17" s="1"/>
  <c r="G43" i="17"/>
  <c r="W43" i="17" s="1"/>
  <c r="X46" i="17"/>
  <c r="X26" i="17"/>
  <c r="X47" i="17"/>
  <c r="G50" i="17"/>
  <c r="W50" i="17" s="1"/>
  <c r="X50" i="17"/>
  <c r="G48" i="17"/>
  <c r="W48" i="17" s="1"/>
  <c r="T44" i="17"/>
  <c r="U44" i="17" s="1"/>
  <c r="AB24" i="17"/>
  <c r="AB18" i="17"/>
  <c r="X51" i="17"/>
  <c r="AB54" i="17"/>
  <c r="T47" i="17"/>
  <c r="U47" i="17" s="1"/>
  <c r="G44" i="17"/>
  <c r="W44" i="17" s="1"/>
  <c r="AB41" i="17"/>
  <c r="X24" i="17"/>
  <c r="AB17" i="17"/>
  <c r="AB6" i="17"/>
  <c r="G51" i="17"/>
  <c r="W51" i="17" s="1"/>
  <c r="T36" i="17"/>
  <c r="G35" i="17"/>
  <c r="W35" i="17" s="1"/>
  <c r="X4" i="17"/>
  <c r="G4" i="17"/>
  <c r="W4" i="17" s="1"/>
  <c r="T4" i="17"/>
  <c r="AB4" i="17"/>
  <c r="T1" i="11"/>
  <c r="DB1" i="11"/>
  <c r="T87" i="11" l="1"/>
  <c r="AB87" i="11"/>
  <c r="X165" i="11"/>
  <c r="AB57" i="11"/>
  <c r="T131" i="11"/>
  <c r="U131" i="11" s="1"/>
  <c r="AB165" i="11"/>
  <c r="AB222" i="11"/>
  <c r="T36" i="11"/>
  <c r="U36" i="11" s="1"/>
  <c r="X221" i="11"/>
  <c r="X222" i="11"/>
  <c r="X218" i="11"/>
  <c r="X219" i="11"/>
  <c r="T222" i="11"/>
  <c r="T136" i="11"/>
  <c r="T221" i="11"/>
  <c r="G222" i="11"/>
  <c r="AB221" i="11"/>
  <c r="G221" i="11"/>
  <c r="T209" i="11"/>
  <c r="U209" i="11" s="1"/>
  <c r="AB209" i="11"/>
  <c r="AB63" i="11"/>
  <c r="X209" i="11"/>
  <c r="T64" i="11"/>
  <c r="T63" i="11"/>
  <c r="U63" i="11" s="1"/>
  <c r="X56" i="11"/>
  <c r="AB56" i="11"/>
  <c r="AB88" i="11"/>
  <c r="T56" i="11"/>
  <c r="U56" i="11" s="1"/>
  <c r="T88" i="11"/>
  <c r="U88" i="11" s="1"/>
  <c r="X88" i="11"/>
  <c r="X146" i="11"/>
  <c r="AB146" i="11"/>
  <c r="T14" i="11"/>
  <c r="T146" i="11"/>
  <c r="M19" i="6"/>
  <c r="U134" i="11" l="1"/>
  <c r="U135" i="11" l="1"/>
  <c r="DL6" i="11"/>
  <c r="DL8" i="11"/>
  <c r="DL9" i="11"/>
  <c r="DL11" i="11"/>
  <c r="DL14" i="11"/>
  <c r="DL16" i="11"/>
  <c r="DL19" i="11"/>
  <c r="DL20" i="11"/>
  <c r="DL23" i="11"/>
  <c r="DL25" i="11"/>
  <c r="DL26" i="11"/>
  <c r="DL27" i="11"/>
  <c r="DL29" i="11"/>
  <c r="DL33" i="11"/>
  <c r="DL36" i="11"/>
  <c r="DL38" i="11"/>
  <c r="DL39" i="11"/>
  <c r="DL49" i="11"/>
  <c r="DL52" i="11"/>
  <c r="DL54" i="11"/>
  <c r="DL56" i="11"/>
  <c r="DL57" i="11"/>
  <c r="DL59" i="11"/>
  <c r="DL63" i="11"/>
  <c r="DL68" i="11"/>
  <c r="DL70" i="11"/>
  <c r="DL74" i="11"/>
  <c r="DL77" i="11"/>
  <c r="DL81" i="11"/>
  <c r="DL83" i="11"/>
  <c r="DL87" i="11"/>
  <c r="DL90" i="11"/>
  <c r="DL92" i="11"/>
  <c r="DL94" i="11"/>
  <c r="DL101" i="11"/>
  <c r="DL103" i="11"/>
  <c r="DL109" i="11"/>
  <c r="DL114" i="11"/>
  <c r="DL115" i="11"/>
  <c r="DL116" i="11"/>
  <c r="DL121" i="11"/>
  <c r="DL122" i="11"/>
  <c r="DL123" i="11"/>
  <c r="DL126" i="11"/>
  <c r="DL127" i="11"/>
  <c r="DL128" i="11"/>
  <c r="DL134" i="11"/>
  <c r="DL136" i="11"/>
  <c r="DL139" i="11"/>
  <c r="DL143" i="11"/>
  <c r="DL151" i="11"/>
  <c r="DL152" i="11"/>
  <c r="DL153" i="11"/>
  <c r="DL154" i="11"/>
  <c r="DL160" i="11"/>
  <c r="DL163" i="11"/>
  <c r="DL165" i="11"/>
  <c r="DL166" i="11"/>
  <c r="DL167" i="11"/>
  <c r="DL169" i="11"/>
  <c r="DL170" i="11"/>
  <c r="DL181" i="11"/>
  <c r="DL185" i="11"/>
  <c r="DL187" i="11"/>
  <c r="DL188" i="11"/>
  <c r="DL189" i="11"/>
  <c r="DL194" i="11"/>
  <c r="DL197" i="11"/>
  <c r="DL204" i="11"/>
  <c r="DL206" i="11"/>
  <c r="DL208" i="11"/>
  <c r="DL210" i="11"/>
  <c r="DL214" i="11"/>
  <c r="DL220" i="11"/>
  <c r="CJ117" i="11" l="1"/>
  <c r="CK117" i="11"/>
  <c r="CL117" i="11"/>
  <c r="CM117" i="11"/>
  <c r="CN117" i="11"/>
  <c r="CO117" i="11"/>
  <c r="CP117" i="11"/>
  <c r="CQ117" i="11"/>
  <c r="CR117" i="11"/>
  <c r="CS117" i="11"/>
  <c r="CT117" i="11"/>
  <c r="CU117" i="11"/>
  <c r="CV117" i="11"/>
  <c r="CW117" i="11"/>
  <c r="CX117" i="11"/>
  <c r="CY117" i="11"/>
  <c r="CZ117" i="11"/>
  <c r="DA117" i="11"/>
  <c r="DB117" i="11"/>
  <c r="DC117" i="11"/>
  <c r="DD117" i="11"/>
  <c r="DE117" i="11"/>
  <c r="DF117" i="11"/>
  <c r="DG117" i="11"/>
  <c r="CJ155" i="11"/>
  <c r="CK155" i="11"/>
  <c r="CL155" i="11"/>
  <c r="CM155" i="11"/>
  <c r="CN155" i="11"/>
  <c r="CO155" i="11"/>
  <c r="CP155" i="11"/>
  <c r="CQ155" i="11"/>
  <c r="CR155" i="11"/>
  <c r="CS155" i="11"/>
  <c r="CT155" i="11"/>
  <c r="CU155" i="11"/>
  <c r="CV155" i="11"/>
  <c r="CW155" i="11"/>
  <c r="CX155" i="11"/>
  <c r="CY155" i="11"/>
  <c r="CZ155" i="11"/>
  <c r="DA155" i="11"/>
  <c r="DB155" i="11"/>
  <c r="DC155" i="11"/>
  <c r="DD155" i="11"/>
  <c r="DE155" i="11"/>
  <c r="DF155" i="11"/>
  <c r="DG155" i="11"/>
  <c r="CJ198" i="11"/>
  <c r="CK198" i="11"/>
  <c r="CL198" i="11"/>
  <c r="CM198" i="11"/>
  <c r="CN198" i="11"/>
  <c r="CO198" i="11"/>
  <c r="CP198" i="11"/>
  <c r="CQ198" i="11"/>
  <c r="CR198" i="11"/>
  <c r="CS198" i="11"/>
  <c r="CT198" i="11"/>
  <c r="CU198" i="11"/>
  <c r="CV198" i="11"/>
  <c r="CW198" i="11"/>
  <c r="CX198" i="11"/>
  <c r="CY198" i="11"/>
  <c r="CZ198" i="11"/>
  <c r="DA198" i="11"/>
  <c r="DB198" i="11"/>
  <c r="DC198" i="11"/>
  <c r="DD198" i="11"/>
  <c r="DE198" i="11"/>
  <c r="DF198" i="11"/>
  <c r="DG198" i="11"/>
  <c r="CJ209" i="11"/>
  <c r="CK209" i="11"/>
  <c r="CL209" i="11"/>
  <c r="CM209" i="11"/>
  <c r="CN209" i="11"/>
  <c r="CO209" i="11"/>
  <c r="CP209" i="11"/>
  <c r="CQ209" i="11"/>
  <c r="CR209" i="11"/>
  <c r="CS209" i="11"/>
  <c r="CT209" i="11"/>
  <c r="CU209" i="11"/>
  <c r="CV209" i="11"/>
  <c r="CW209" i="11"/>
  <c r="CX209" i="11"/>
  <c r="CY209" i="11"/>
  <c r="CZ209" i="11"/>
  <c r="DA209" i="11"/>
  <c r="DB209" i="11"/>
  <c r="DC209" i="11"/>
  <c r="DD209" i="11"/>
  <c r="DE209" i="11"/>
  <c r="DF209" i="11"/>
  <c r="DG209" i="11"/>
  <c r="CJ218" i="11"/>
  <c r="CK218" i="11"/>
  <c r="CL218" i="11"/>
  <c r="CM218" i="11"/>
  <c r="CN218" i="11"/>
  <c r="CO218" i="11"/>
  <c r="CP218" i="11"/>
  <c r="CQ218" i="11"/>
  <c r="CR218" i="11"/>
  <c r="CS218" i="11"/>
  <c r="CT218" i="11"/>
  <c r="CU218" i="11"/>
  <c r="CV218" i="11"/>
  <c r="CW218" i="11"/>
  <c r="CX218" i="11"/>
  <c r="CY218" i="11"/>
  <c r="CZ218" i="11"/>
  <c r="DA218" i="11"/>
  <c r="DB218" i="11"/>
  <c r="DC218" i="11"/>
  <c r="DD218" i="11"/>
  <c r="DE218" i="11"/>
  <c r="DF218" i="11"/>
  <c r="DG218" i="11"/>
  <c r="DH114" i="11"/>
  <c r="DI114" i="11"/>
  <c r="DJ114" i="11"/>
  <c r="DK114" i="11"/>
  <c r="DH136" i="11"/>
  <c r="DI136" i="11"/>
  <c r="DJ136" i="11"/>
  <c r="DK136" i="11"/>
  <c r="DH189" i="11"/>
  <c r="DI189" i="11"/>
  <c r="DJ189" i="11"/>
  <c r="DK189" i="11"/>
  <c r="DH194" i="11"/>
  <c r="DI194" i="11"/>
  <c r="DJ194" i="11"/>
  <c r="DK194" i="11"/>
  <c r="DH197" i="11"/>
  <c r="DI197" i="11"/>
  <c r="DJ197" i="11"/>
  <c r="DK197" i="11"/>
  <c r="DH206" i="11"/>
  <c r="DI206" i="11"/>
  <c r="DJ206" i="11"/>
  <c r="DK206" i="11"/>
  <c r="DH210" i="11"/>
  <c r="DI210" i="11"/>
  <c r="DJ210" i="11"/>
  <c r="DK210" i="11"/>
  <c r="DH220" i="11"/>
  <c r="DI220" i="11"/>
  <c r="DJ220" i="11"/>
  <c r="DK220" i="11"/>
  <c r="DH70" i="11"/>
  <c r="DI70" i="11"/>
  <c r="DJ70" i="11"/>
  <c r="DK70" i="11"/>
  <c r="DH63" i="11"/>
  <c r="DI63" i="11"/>
  <c r="DJ63" i="11"/>
  <c r="DK63" i="11"/>
  <c r="DH52" i="11"/>
  <c r="DI52" i="11"/>
  <c r="DJ52" i="11"/>
  <c r="DK52" i="11"/>
  <c r="DH56" i="11"/>
  <c r="DI56" i="11"/>
  <c r="DJ56" i="11"/>
  <c r="DK56" i="11"/>
  <c r="DH57" i="11"/>
  <c r="DI57" i="11"/>
  <c r="DJ57" i="11"/>
  <c r="DK57" i="11"/>
  <c r="DH36" i="11"/>
  <c r="DI36" i="11"/>
  <c r="DJ36" i="11"/>
  <c r="DK36" i="11"/>
  <c r="DH25" i="11"/>
  <c r="DI25" i="11"/>
  <c r="DJ25" i="11"/>
  <c r="DK25" i="11"/>
  <c r="DH11" i="11"/>
  <c r="DI11" i="11"/>
  <c r="DJ11" i="11"/>
  <c r="DK11" i="11"/>
  <c r="DH6" i="11"/>
  <c r="DI6" i="11"/>
  <c r="DJ6" i="11"/>
  <c r="DK6" i="11"/>
  <c r="DK218" i="11" l="1"/>
  <c r="DJ218" i="11"/>
  <c r="DH218" i="11"/>
  <c r="DI218" i="11"/>
  <c r="DL218" i="11"/>
  <c r="DK117" i="11"/>
  <c r="DI117" i="11"/>
  <c r="DH117" i="11"/>
  <c r="DJ117" i="11"/>
  <c r="DL117" i="11"/>
  <c r="DK155" i="11"/>
  <c r="DH155" i="11"/>
  <c r="DJ209" i="11"/>
  <c r="DI155" i="11"/>
  <c r="DK209" i="11"/>
  <c r="DJ155" i="11"/>
  <c r="DL155" i="11"/>
  <c r="DI209" i="11"/>
  <c r="DH209" i="11"/>
  <c r="DL209" i="11"/>
  <c r="DJ198" i="11"/>
  <c r="DK198" i="11"/>
  <c r="DI198" i="11"/>
  <c r="DH198" i="11"/>
  <c r="DL198" i="11"/>
  <c r="CJ5" i="17"/>
  <c r="CK5" i="17"/>
  <c r="CL5" i="17"/>
  <c r="CM5" i="17"/>
  <c r="CN5" i="17"/>
  <c r="CO5" i="17"/>
  <c r="CP5" i="17"/>
  <c r="CQ5" i="17"/>
  <c r="CR5" i="17"/>
  <c r="CS5" i="17"/>
  <c r="CT5" i="17"/>
  <c r="CU5" i="17"/>
  <c r="CV5" i="17"/>
  <c r="CW5" i="17"/>
  <c r="CX5" i="17"/>
  <c r="CY5" i="17"/>
  <c r="CZ5" i="17"/>
  <c r="DA5" i="17"/>
  <c r="DB5" i="17"/>
  <c r="DC5" i="17"/>
  <c r="DD5" i="17"/>
  <c r="DE5" i="17"/>
  <c r="DF5" i="17"/>
  <c r="DG5" i="17"/>
  <c r="DF6" i="13" l="1"/>
  <c r="DE6" i="13"/>
  <c r="DD6" i="13"/>
  <c r="DC6" i="13"/>
  <c r="DB6" i="13"/>
  <c r="DA6" i="13"/>
  <c r="CZ6" i="13"/>
  <c r="CY6" i="13"/>
  <c r="CX6" i="13"/>
  <c r="CW6" i="13"/>
  <c r="CV6" i="13"/>
  <c r="CU6" i="13"/>
  <c r="CT6" i="13"/>
  <c r="CS6" i="13"/>
  <c r="CR6" i="13"/>
  <c r="CQ6" i="13"/>
  <c r="CP6" i="13"/>
  <c r="CO6" i="13"/>
  <c r="CN6" i="13"/>
  <c r="CM6" i="13"/>
  <c r="CL6" i="13"/>
  <c r="CK6" i="13"/>
  <c r="CJ6" i="13"/>
  <c r="CI6" i="13"/>
  <c r="G6" i="13"/>
  <c r="DG214" i="11"/>
  <c r="DF214" i="11"/>
  <c r="DE214" i="11"/>
  <c r="DD214" i="11"/>
  <c r="DC214" i="11"/>
  <c r="DB214" i="11"/>
  <c r="DA214" i="11"/>
  <c r="CZ214" i="11"/>
  <c r="CY214" i="11"/>
  <c r="CX214" i="11"/>
  <c r="CW214" i="11"/>
  <c r="CV214" i="11"/>
  <c r="CU214" i="11"/>
  <c r="CT214" i="11"/>
  <c r="CS214" i="11"/>
  <c r="CR214" i="11"/>
  <c r="CQ214" i="11"/>
  <c r="CP214" i="11"/>
  <c r="CO214" i="11"/>
  <c r="CN214" i="11"/>
  <c r="CM214" i="11"/>
  <c r="CL214" i="11"/>
  <c r="CK214" i="11"/>
  <c r="CJ214" i="11"/>
  <c r="DK214" i="11" l="1"/>
  <c r="DI214" i="11"/>
  <c r="DH214" i="11"/>
  <c r="DJ214" i="11"/>
  <c r="DF5" i="13"/>
  <c r="DE5" i="13"/>
  <c r="DD5" i="13"/>
  <c r="DC5" i="13"/>
  <c r="DB5" i="13"/>
  <c r="DA5" i="13"/>
  <c r="CZ5" i="13"/>
  <c r="CY5" i="13"/>
  <c r="CX5" i="13"/>
  <c r="CW5" i="13"/>
  <c r="CV5" i="13"/>
  <c r="CU5" i="13"/>
  <c r="CT5" i="13"/>
  <c r="CS5" i="13"/>
  <c r="CR5" i="13"/>
  <c r="CQ5" i="13"/>
  <c r="CP5" i="13"/>
  <c r="CO5" i="13"/>
  <c r="CN5" i="13"/>
  <c r="CM5" i="13"/>
  <c r="CL5" i="13"/>
  <c r="CK5" i="13"/>
  <c r="CJ5" i="13"/>
  <c r="CI5" i="13"/>
  <c r="G5" i="13"/>
  <c r="G4" i="13"/>
  <c r="DA1" i="13"/>
  <c r="T1" i="13"/>
  <c r="X5" i="13" s="1"/>
  <c r="DG207" i="11"/>
  <c r="DF207" i="11"/>
  <c r="DE207" i="11"/>
  <c r="DD207" i="11"/>
  <c r="DC207" i="11"/>
  <c r="DB207" i="11"/>
  <c r="DA207" i="11"/>
  <c r="CZ207" i="11"/>
  <c r="CY207" i="11"/>
  <c r="CX207" i="11"/>
  <c r="CW207" i="11"/>
  <c r="CV207" i="11"/>
  <c r="CU207" i="11"/>
  <c r="CT207" i="11"/>
  <c r="CS207" i="11"/>
  <c r="CR207" i="11"/>
  <c r="CQ207" i="11"/>
  <c r="CP207" i="11"/>
  <c r="CO207" i="11"/>
  <c r="CN207" i="11"/>
  <c r="CM207" i="11"/>
  <c r="CL207" i="11"/>
  <c r="CK207" i="11"/>
  <c r="CJ207" i="11"/>
  <c r="DG202" i="11"/>
  <c r="DF202" i="11"/>
  <c r="DE202" i="11"/>
  <c r="DD202" i="11"/>
  <c r="DC202" i="11"/>
  <c r="DB202" i="11"/>
  <c r="DA202" i="11"/>
  <c r="CZ202" i="11"/>
  <c r="CY202" i="11"/>
  <c r="CX202" i="11"/>
  <c r="CW202" i="11"/>
  <c r="CV202" i="11"/>
  <c r="CU202" i="11"/>
  <c r="CT202" i="11"/>
  <c r="CS202" i="11"/>
  <c r="CR202" i="11"/>
  <c r="CQ202" i="11"/>
  <c r="CP202" i="11"/>
  <c r="CO202" i="11"/>
  <c r="CN202" i="11"/>
  <c r="CM202" i="11"/>
  <c r="CL202" i="11"/>
  <c r="CK202" i="11"/>
  <c r="CJ202" i="11"/>
  <c r="DG219" i="11"/>
  <c r="DF219" i="11"/>
  <c r="DE219" i="11"/>
  <c r="DD219" i="11"/>
  <c r="DC219" i="11"/>
  <c r="DB219" i="11"/>
  <c r="DA219" i="11"/>
  <c r="CZ219" i="11"/>
  <c r="CY219" i="11"/>
  <c r="CX219" i="11"/>
  <c r="CW219" i="11"/>
  <c r="CV219" i="11"/>
  <c r="CU219" i="11"/>
  <c r="CT219" i="11"/>
  <c r="CS219" i="11"/>
  <c r="CR219" i="11"/>
  <c r="CQ219" i="11"/>
  <c r="CP219" i="11"/>
  <c r="CO219" i="11"/>
  <c r="CN219" i="11"/>
  <c r="CM219" i="11"/>
  <c r="CL219" i="11"/>
  <c r="CK219" i="11"/>
  <c r="CJ219" i="11"/>
  <c r="DG204" i="11"/>
  <c r="DF204" i="11"/>
  <c r="DE204" i="11"/>
  <c r="DD204" i="11"/>
  <c r="DC204" i="11"/>
  <c r="DB204" i="11"/>
  <c r="DA204" i="11"/>
  <c r="CZ204" i="11"/>
  <c r="CY204" i="11"/>
  <c r="CX204" i="11"/>
  <c r="CW204" i="11"/>
  <c r="CV204" i="11"/>
  <c r="CU204" i="11"/>
  <c r="CT204" i="11"/>
  <c r="CS204" i="11"/>
  <c r="CR204" i="11"/>
  <c r="CQ204" i="11"/>
  <c r="CP204" i="11"/>
  <c r="CO204" i="11"/>
  <c r="CN204" i="11"/>
  <c r="CM204" i="11"/>
  <c r="CL204" i="11"/>
  <c r="CK204" i="11"/>
  <c r="CJ204" i="11"/>
  <c r="DK219" i="11" l="1"/>
  <c r="DJ204" i="11"/>
  <c r="DK204" i="11"/>
  <c r="DL207" i="11"/>
  <c r="DL219" i="11"/>
  <c r="DL202" i="11"/>
  <c r="DK202" i="11"/>
  <c r="DI207" i="11"/>
  <c r="DK207" i="11"/>
  <c r="DI219" i="11"/>
  <c r="DI202" i="11"/>
  <c r="DJ219" i="11"/>
  <c r="DJ207" i="11"/>
  <c r="DH204" i="11"/>
  <c r="DH207" i="11"/>
  <c r="DJ202" i="11"/>
  <c r="DH219" i="11"/>
  <c r="DH202" i="11"/>
  <c r="DI204" i="11"/>
  <c r="X4" i="13"/>
  <c r="DG195" i="11"/>
  <c r="DF195" i="11"/>
  <c r="DE195" i="11"/>
  <c r="DD195" i="11"/>
  <c r="DC195" i="11"/>
  <c r="DB195" i="11"/>
  <c r="DA195" i="11"/>
  <c r="CZ195" i="11"/>
  <c r="CY195" i="11"/>
  <c r="CX195" i="11"/>
  <c r="CW195" i="11"/>
  <c r="CV195" i="11"/>
  <c r="CU195" i="11"/>
  <c r="CT195" i="11"/>
  <c r="CS195" i="11"/>
  <c r="CR195" i="11"/>
  <c r="CQ195" i="11"/>
  <c r="CP195" i="11"/>
  <c r="CO195" i="11"/>
  <c r="CN195" i="11"/>
  <c r="CM195" i="11"/>
  <c r="CL195" i="11"/>
  <c r="CK195" i="11"/>
  <c r="CJ195" i="11"/>
  <c r="DG192" i="11"/>
  <c r="DF192" i="11"/>
  <c r="DE192" i="11"/>
  <c r="DD192" i="11"/>
  <c r="DC192" i="11"/>
  <c r="DB192" i="11"/>
  <c r="DA192" i="11"/>
  <c r="CZ192" i="11"/>
  <c r="CY192" i="11"/>
  <c r="CX192" i="11"/>
  <c r="CW192" i="11"/>
  <c r="CV192" i="11"/>
  <c r="CU192" i="11"/>
  <c r="CT192" i="11"/>
  <c r="CS192" i="11"/>
  <c r="CR192" i="11"/>
  <c r="CQ192" i="11"/>
  <c r="CP192" i="11"/>
  <c r="CO192" i="11"/>
  <c r="CN192" i="11"/>
  <c r="CM192" i="11"/>
  <c r="CL192" i="11"/>
  <c r="CK192" i="11"/>
  <c r="CJ192" i="11"/>
  <c r="DG191" i="11"/>
  <c r="DF191" i="11"/>
  <c r="DE191" i="11"/>
  <c r="DD191" i="11"/>
  <c r="DC191" i="11"/>
  <c r="DB191" i="11"/>
  <c r="DA191" i="11"/>
  <c r="CZ191" i="11"/>
  <c r="CY191" i="11"/>
  <c r="CX191" i="11"/>
  <c r="CW191" i="11"/>
  <c r="CV191" i="11"/>
  <c r="CU191" i="11"/>
  <c r="CT191" i="11"/>
  <c r="CS191" i="11"/>
  <c r="CR191" i="11"/>
  <c r="CQ191" i="11"/>
  <c r="CP191" i="11"/>
  <c r="CO191" i="11"/>
  <c r="CN191" i="11"/>
  <c r="CM191" i="11"/>
  <c r="CL191" i="11"/>
  <c r="CK191" i="11"/>
  <c r="CJ191" i="11"/>
  <c r="DL192" i="11" l="1"/>
  <c r="DL191" i="11"/>
  <c r="DL195" i="11"/>
  <c r="DJ191" i="11"/>
  <c r="DK191" i="11"/>
  <c r="DH191" i="11"/>
  <c r="DK195" i="11"/>
  <c r="DJ192" i="11"/>
  <c r="DK192" i="11"/>
  <c r="DI195" i="11"/>
  <c r="DH192" i="11"/>
  <c r="DI191" i="11"/>
  <c r="DH195" i="11"/>
  <c r="DI192" i="11"/>
  <c r="DJ195" i="11"/>
  <c r="DG34" i="11"/>
  <c r="DF34" i="11"/>
  <c r="DE34" i="11"/>
  <c r="DD34" i="11"/>
  <c r="DC34" i="11"/>
  <c r="DB34" i="11"/>
  <c r="DA34" i="11"/>
  <c r="CZ34" i="11"/>
  <c r="CY34" i="11"/>
  <c r="CX34" i="11"/>
  <c r="CW34" i="11"/>
  <c r="CV34" i="11"/>
  <c r="CU34" i="11"/>
  <c r="CT34" i="11"/>
  <c r="CS34" i="11"/>
  <c r="CR34" i="11"/>
  <c r="CQ34" i="11"/>
  <c r="CP34" i="11"/>
  <c r="CO34" i="11"/>
  <c r="CN34" i="11"/>
  <c r="CM34" i="11"/>
  <c r="CL34" i="11"/>
  <c r="CK34" i="11"/>
  <c r="CJ34" i="11"/>
  <c r="DK34" i="17" l="1"/>
  <c r="DI34" i="17"/>
  <c r="DJ34" i="17"/>
  <c r="DH34" i="17"/>
  <c r="DL34" i="17"/>
  <c r="DL34" i="11"/>
  <c r="DK34" i="11"/>
  <c r="DH34" i="11"/>
  <c r="DJ34" i="11"/>
  <c r="DI34" i="11"/>
  <c r="CJ88" i="11"/>
  <c r="CK88" i="11"/>
  <c r="CL88" i="11"/>
  <c r="CM88" i="11"/>
  <c r="CN88" i="11"/>
  <c r="CO88" i="11"/>
  <c r="CP88" i="11"/>
  <c r="CQ88" i="11"/>
  <c r="CR88" i="11"/>
  <c r="CS88" i="11"/>
  <c r="CT88" i="11"/>
  <c r="CU88" i="11"/>
  <c r="CV88" i="11"/>
  <c r="CW88" i="11"/>
  <c r="CX88" i="11"/>
  <c r="CY88" i="11"/>
  <c r="CZ88" i="11"/>
  <c r="DA88" i="11"/>
  <c r="DB88" i="11"/>
  <c r="DC88" i="11"/>
  <c r="DD88" i="11"/>
  <c r="DE88" i="11"/>
  <c r="DF88" i="11"/>
  <c r="DG88" i="11"/>
  <c r="CJ89" i="11"/>
  <c r="CK89" i="11"/>
  <c r="CL89" i="11"/>
  <c r="CM89" i="11"/>
  <c r="CN89" i="11"/>
  <c r="CO89" i="11"/>
  <c r="CP89" i="11"/>
  <c r="CQ89" i="11"/>
  <c r="CR89" i="11"/>
  <c r="CS89" i="11"/>
  <c r="CT89" i="11"/>
  <c r="CU89" i="11"/>
  <c r="CV89" i="11"/>
  <c r="CW89" i="11"/>
  <c r="CX89" i="11"/>
  <c r="CY89" i="11"/>
  <c r="CZ89" i="11"/>
  <c r="DA89" i="11"/>
  <c r="DB89" i="11"/>
  <c r="DC89" i="11"/>
  <c r="DD89" i="11"/>
  <c r="DE89" i="11"/>
  <c r="DF89" i="11"/>
  <c r="DG89" i="11"/>
  <c r="DL88" i="11" l="1"/>
  <c r="DL89" i="11"/>
  <c r="DH89" i="11"/>
  <c r="DJ88" i="11"/>
  <c r="DK88" i="11"/>
  <c r="DK89" i="11"/>
  <c r="DI88" i="11"/>
  <c r="DI89" i="11"/>
  <c r="DH88" i="11"/>
  <c r="DJ89" i="11"/>
  <c r="CJ24" i="11"/>
  <c r="CK24" i="11"/>
  <c r="CL24" i="11"/>
  <c r="CM24" i="11"/>
  <c r="CN24" i="11"/>
  <c r="CO24" i="11"/>
  <c r="CP24" i="11"/>
  <c r="CQ24" i="11"/>
  <c r="CR24" i="11"/>
  <c r="CS24" i="11"/>
  <c r="CT24" i="11"/>
  <c r="CU24" i="11"/>
  <c r="CV24" i="11"/>
  <c r="CW24" i="11"/>
  <c r="CX24" i="11"/>
  <c r="CY24" i="11"/>
  <c r="CZ24" i="11"/>
  <c r="DA24" i="11"/>
  <c r="DB24" i="11"/>
  <c r="DC24" i="11"/>
  <c r="DD24" i="11"/>
  <c r="DE24" i="11"/>
  <c r="DF24" i="11"/>
  <c r="DG24" i="11"/>
  <c r="DK24" i="17" l="1"/>
  <c r="DL24" i="17"/>
  <c r="DJ24" i="17"/>
  <c r="DI24" i="17"/>
  <c r="DH24" i="17"/>
  <c r="DL24" i="11"/>
  <c r="DJ24" i="11"/>
  <c r="DK24" i="11"/>
  <c r="DH24" i="11"/>
  <c r="DI24" i="11"/>
  <c r="DG208" i="11" l="1"/>
  <c r="DF208" i="11"/>
  <c r="DE208" i="11"/>
  <c r="DD208" i="11"/>
  <c r="DC208" i="11"/>
  <c r="DB208" i="11"/>
  <c r="DA208" i="11"/>
  <c r="CZ208" i="11"/>
  <c r="CY208" i="11"/>
  <c r="CX208" i="11"/>
  <c r="CW208" i="11"/>
  <c r="CV208" i="11"/>
  <c r="CU208" i="11"/>
  <c r="CT208" i="11"/>
  <c r="CS208" i="11"/>
  <c r="CR208" i="11"/>
  <c r="CQ208" i="11"/>
  <c r="CP208" i="11"/>
  <c r="CO208" i="11"/>
  <c r="CN208" i="11"/>
  <c r="CM208" i="11"/>
  <c r="CL208" i="11"/>
  <c r="CK208" i="11"/>
  <c r="CJ208" i="11"/>
  <c r="DI208" i="11" l="1"/>
  <c r="DK208" i="11"/>
  <c r="DJ208" i="11"/>
  <c r="DH208" i="11"/>
  <c r="DG196" i="11"/>
  <c r="DF196" i="11"/>
  <c r="DE196" i="11"/>
  <c r="DD196" i="11"/>
  <c r="DC196" i="11"/>
  <c r="DB196" i="11"/>
  <c r="DA196" i="11"/>
  <c r="CZ196" i="11"/>
  <c r="CY196" i="11"/>
  <c r="CX196" i="11"/>
  <c r="CW196" i="11"/>
  <c r="CV196" i="11"/>
  <c r="CU196" i="11"/>
  <c r="CT196" i="11"/>
  <c r="CS196" i="11"/>
  <c r="CR196" i="11"/>
  <c r="CQ196" i="11"/>
  <c r="CP196" i="11"/>
  <c r="CO196" i="11"/>
  <c r="CN196" i="11"/>
  <c r="CM196" i="11"/>
  <c r="CL196" i="11"/>
  <c r="CK196" i="11"/>
  <c r="CJ196" i="11"/>
  <c r="DL196" i="11" l="1"/>
  <c r="DH196" i="11"/>
  <c r="DJ196" i="11"/>
  <c r="DK196" i="11"/>
  <c r="DI196" i="11"/>
  <c r="DG121" i="11"/>
  <c r="DF121" i="11"/>
  <c r="DE121" i="11"/>
  <c r="DD121" i="11"/>
  <c r="DC121" i="11"/>
  <c r="DB121" i="11"/>
  <c r="DA121" i="11"/>
  <c r="CZ121" i="11"/>
  <c r="CY121" i="11"/>
  <c r="CX121" i="11"/>
  <c r="CW121" i="11"/>
  <c r="CV121" i="11"/>
  <c r="CU121" i="11"/>
  <c r="CT121" i="11"/>
  <c r="CS121" i="11"/>
  <c r="CR121" i="11"/>
  <c r="CQ121" i="11"/>
  <c r="CP121" i="11"/>
  <c r="CO121" i="11"/>
  <c r="CN121" i="11"/>
  <c r="CM121" i="11"/>
  <c r="CL121" i="11"/>
  <c r="CK121" i="11"/>
  <c r="CJ121" i="11"/>
  <c r="DK121" i="11" l="1"/>
  <c r="DI121" i="11"/>
  <c r="DJ121" i="11"/>
  <c r="DH121" i="11"/>
  <c r="DG5" i="11"/>
  <c r="DF5" i="11"/>
  <c r="DE5" i="11"/>
  <c r="DD5" i="11"/>
  <c r="DC5" i="11"/>
  <c r="DB5" i="11"/>
  <c r="DA5" i="11"/>
  <c r="CZ5" i="11"/>
  <c r="CY5" i="11"/>
  <c r="CX5" i="11"/>
  <c r="CW5" i="11"/>
  <c r="CV5" i="11"/>
  <c r="CU5" i="11"/>
  <c r="CT5" i="11"/>
  <c r="CS5" i="11"/>
  <c r="CR5" i="11"/>
  <c r="CQ5" i="11"/>
  <c r="CP5" i="11"/>
  <c r="CO5" i="11"/>
  <c r="CN5" i="11"/>
  <c r="CM5" i="11"/>
  <c r="CL5" i="11"/>
  <c r="CK5" i="11"/>
  <c r="CJ5" i="11"/>
  <c r="DK5" i="17" l="1"/>
  <c r="DJ5" i="17"/>
  <c r="DI5" i="17"/>
  <c r="DH5" i="17"/>
  <c r="DL5" i="17"/>
  <c r="DL5" i="11"/>
  <c r="DK5" i="11"/>
  <c r="DI5" i="11"/>
  <c r="DH5" i="11"/>
  <c r="DJ5" i="11"/>
  <c r="U211" i="11"/>
  <c r="U99" i="11"/>
  <c r="U91" i="11"/>
  <c r="U16" i="11" l="1"/>
  <c r="U96" i="11"/>
  <c r="U48" i="11"/>
  <c r="EA51" i="11"/>
  <c r="CJ12" i="11"/>
  <c r="CK12" i="11"/>
  <c r="CL12" i="11"/>
  <c r="CM12" i="11"/>
  <c r="CN12" i="11"/>
  <c r="CO12" i="11"/>
  <c r="CP12" i="11"/>
  <c r="CQ12" i="11"/>
  <c r="CR12" i="11"/>
  <c r="CS12" i="11"/>
  <c r="CT12" i="11"/>
  <c r="CU12" i="11"/>
  <c r="CV12" i="11"/>
  <c r="CW12" i="11"/>
  <c r="CX12" i="11"/>
  <c r="CY12" i="11"/>
  <c r="CZ12" i="11"/>
  <c r="DA12" i="11"/>
  <c r="DB12" i="11"/>
  <c r="DC12" i="11"/>
  <c r="DD12" i="11"/>
  <c r="DE12" i="11"/>
  <c r="DF12" i="11"/>
  <c r="DG12" i="11"/>
  <c r="CJ30" i="11"/>
  <c r="CK30" i="11"/>
  <c r="CL30" i="11"/>
  <c r="CM30" i="11"/>
  <c r="CN30" i="11"/>
  <c r="CO30" i="11"/>
  <c r="CP30" i="11"/>
  <c r="CQ30" i="11"/>
  <c r="CR30" i="11"/>
  <c r="CS30" i="11"/>
  <c r="CT30" i="11"/>
  <c r="CU30" i="11"/>
  <c r="CV30" i="11"/>
  <c r="CW30" i="11"/>
  <c r="CX30" i="11"/>
  <c r="CY30" i="11"/>
  <c r="CZ30" i="11"/>
  <c r="DA30" i="11"/>
  <c r="DB30" i="11"/>
  <c r="DC30" i="11"/>
  <c r="DD30" i="11"/>
  <c r="DE30" i="11"/>
  <c r="DF30" i="11"/>
  <c r="DG30" i="11"/>
  <c r="CJ51" i="11"/>
  <c r="CK51" i="11"/>
  <c r="CL51" i="11"/>
  <c r="CM51" i="11"/>
  <c r="CN51" i="11"/>
  <c r="CO51" i="11"/>
  <c r="CP51" i="11"/>
  <c r="CQ51" i="11"/>
  <c r="CR51" i="11"/>
  <c r="CS51" i="11"/>
  <c r="CT51" i="11"/>
  <c r="CU51" i="11"/>
  <c r="CV51" i="11"/>
  <c r="CW51" i="11"/>
  <c r="CX51" i="11"/>
  <c r="CY51" i="11"/>
  <c r="CZ51" i="11"/>
  <c r="DA51" i="11"/>
  <c r="DB51" i="11"/>
  <c r="DC51" i="11"/>
  <c r="DD51" i="11"/>
  <c r="DE51" i="11"/>
  <c r="DF51" i="11"/>
  <c r="DG51" i="11"/>
  <c r="CJ78" i="11"/>
  <c r="CK78" i="11"/>
  <c r="CL78" i="11"/>
  <c r="CM78" i="11"/>
  <c r="CN78" i="11"/>
  <c r="CO78" i="11"/>
  <c r="CP78" i="11"/>
  <c r="CQ78" i="11"/>
  <c r="CR78" i="11"/>
  <c r="CS78" i="11"/>
  <c r="CT78" i="11"/>
  <c r="CU78" i="11"/>
  <c r="CV78" i="11"/>
  <c r="CW78" i="11"/>
  <c r="CX78" i="11"/>
  <c r="CY78" i="11"/>
  <c r="CZ78" i="11"/>
  <c r="DA78" i="11"/>
  <c r="DB78" i="11"/>
  <c r="DC78" i="11"/>
  <c r="DD78" i="11"/>
  <c r="DE78" i="11"/>
  <c r="DF78" i="11"/>
  <c r="DG78" i="11"/>
  <c r="CJ105" i="11"/>
  <c r="CK105" i="11"/>
  <c r="CL105" i="11"/>
  <c r="CM105" i="11"/>
  <c r="CN105" i="11"/>
  <c r="CO105" i="11"/>
  <c r="CP105" i="11"/>
  <c r="CQ105" i="11"/>
  <c r="CR105" i="11"/>
  <c r="CS105" i="11"/>
  <c r="CT105" i="11"/>
  <c r="CU105" i="11"/>
  <c r="CV105" i="11"/>
  <c r="CW105" i="11"/>
  <c r="CX105" i="11"/>
  <c r="CY105" i="11"/>
  <c r="CZ105" i="11"/>
  <c r="DA105" i="11"/>
  <c r="DB105" i="11"/>
  <c r="DC105" i="11"/>
  <c r="DD105" i="11"/>
  <c r="DE105" i="11"/>
  <c r="DF105" i="11"/>
  <c r="DG105" i="11"/>
  <c r="CJ107" i="11"/>
  <c r="CK107" i="11"/>
  <c r="CL107" i="11"/>
  <c r="CM107" i="11"/>
  <c r="CN107" i="11"/>
  <c r="CO107" i="11"/>
  <c r="CP107" i="11"/>
  <c r="CQ107" i="11"/>
  <c r="CR107" i="11"/>
  <c r="CS107" i="11"/>
  <c r="CT107" i="11"/>
  <c r="CU107" i="11"/>
  <c r="CV107" i="11"/>
  <c r="CW107" i="11"/>
  <c r="CX107" i="11"/>
  <c r="CY107" i="11"/>
  <c r="CZ107" i="11"/>
  <c r="DA107" i="11"/>
  <c r="DB107" i="11"/>
  <c r="DC107" i="11"/>
  <c r="DD107" i="11"/>
  <c r="DE107" i="11"/>
  <c r="DF107" i="11"/>
  <c r="DG107" i="11"/>
  <c r="CJ108" i="11"/>
  <c r="CK108" i="11"/>
  <c r="CL108" i="11"/>
  <c r="CM108" i="11"/>
  <c r="CN108" i="11"/>
  <c r="CO108" i="11"/>
  <c r="CP108" i="11"/>
  <c r="CQ108" i="11"/>
  <c r="CR108" i="11"/>
  <c r="CS108" i="11"/>
  <c r="CT108" i="11"/>
  <c r="CU108" i="11"/>
  <c r="CV108" i="11"/>
  <c r="CW108" i="11"/>
  <c r="CX108" i="11"/>
  <c r="CY108" i="11"/>
  <c r="CZ108" i="11"/>
  <c r="DA108" i="11"/>
  <c r="DB108" i="11"/>
  <c r="DC108" i="11"/>
  <c r="DD108" i="11"/>
  <c r="DE108" i="11"/>
  <c r="DF108" i="11"/>
  <c r="DG108" i="11"/>
  <c r="CJ112" i="11"/>
  <c r="CK112" i="11"/>
  <c r="CL112" i="11"/>
  <c r="CM112" i="11"/>
  <c r="CN112" i="11"/>
  <c r="CO112" i="11"/>
  <c r="CP112" i="11"/>
  <c r="CQ112" i="11"/>
  <c r="CR112" i="11"/>
  <c r="CS112" i="11"/>
  <c r="CT112" i="11"/>
  <c r="CU112" i="11"/>
  <c r="CV112" i="11"/>
  <c r="CW112" i="11"/>
  <c r="CX112" i="11"/>
  <c r="CY112" i="11"/>
  <c r="CZ112" i="11"/>
  <c r="DA112" i="11"/>
  <c r="DB112" i="11"/>
  <c r="DC112" i="11"/>
  <c r="DD112" i="11"/>
  <c r="DE112" i="11"/>
  <c r="DF112" i="11"/>
  <c r="DG112" i="11"/>
  <c r="CJ132" i="11"/>
  <c r="CK132" i="11"/>
  <c r="CL132" i="11"/>
  <c r="CM132" i="11"/>
  <c r="CN132" i="11"/>
  <c r="CO132" i="11"/>
  <c r="CP132" i="11"/>
  <c r="CQ132" i="11"/>
  <c r="CR132" i="11"/>
  <c r="CS132" i="11"/>
  <c r="CT132" i="11"/>
  <c r="CU132" i="11"/>
  <c r="CV132" i="11"/>
  <c r="CW132" i="11"/>
  <c r="CX132" i="11"/>
  <c r="CY132" i="11"/>
  <c r="CZ132" i="11"/>
  <c r="DA132" i="11"/>
  <c r="DB132" i="11"/>
  <c r="DC132" i="11"/>
  <c r="DD132" i="11"/>
  <c r="DE132" i="11"/>
  <c r="DF132" i="11"/>
  <c r="DG132" i="11"/>
  <c r="CJ137" i="11"/>
  <c r="CK137" i="11"/>
  <c r="CL137" i="11"/>
  <c r="CM137" i="11"/>
  <c r="CN137" i="11"/>
  <c r="CO137" i="11"/>
  <c r="CP137" i="11"/>
  <c r="CQ137" i="11"/>
  <c r="CR137" i="11"/>
  <c r="CS137" i="11"/>
  <c r="CT137" i="11"/>
  <c r="CU137" i="11"/>
  <c r="CV137" i="11"/>
  <c r="CW137" i="11"/>
  <c r="CX137" i="11"/>
  <c r="CY137" i="11"/>
  <c r="CZ137" i="11"/>
  <c r="DA137" i="11"/>
  <c r="DB137" i="11"/>
  <c r="DC137" i="11"/>
  <c r="DD137" i="11"/>
  <c r="DE137" i="11"/>
  <c r="DF137" i="11"/>
  <c r="DG137" i="11"/>
  <c r="CJ171" i="11"/>
  <c r="CK171" i="11"/>
  <c r="CL171" i="11"/>
  <c r="CM171" i="11"/>
  <c r="CN171" i="11"/>
  <c r="CO171" i="11"/>
  <c r="CP171" i="11"/>
  <c r="CQ171" i="11"/>
  <c r="CR171" i="11"/>
  <c r="CS171" i="11"/>
  <c r="CT171" i="11"/>
  <c r="CU171" i="11"/>
  <c r="CV171" i="11"/>
  <c r="CW171" i="11"/>
  <c r="CX171" i="11"/>
  <c r="CY171" i="11"/>
  <c r="CZ171" i="11"/>
  <c r="DA171" i="11"/>
  <c r="DB171" i="11"/>
  <c r="DC171" i="11"/>
  <c r="DD171" i="11"/>
  <c r="DE171" i="11"/>
  <c r="DF171" i="11"/>
  <c r="DG171" i="11"/>
  <c r="CJ173" i="11"/>
  <c r="CK173" i="11"/>
  <c r="CL173" i="11"/>
  <c r="CM173" i="11"/>
  <c r="CN173" i="11"/>
  <c r="CO173" i="11"/>
  <c r="CP173" i="11"/>
  <c r="CQ173" i="11"/>
  <c r="CR173" i="11"/>
  <c r="CS173" i="11"/>
  <c r="CT173" i="11"/>
  <c r="CU173" i="11"/>
  <c r="CV173" i="11"/>
  <c r="CW173" i="11"/>
  <c r="CX173" i="11"/>
  <c r="CY173" i="11"/>
  <c r="CZ173" i="11"/>
  <c r="DA173" i="11"/>
  <c r="DB173" i="11"/>
  <c r="DC173" i="11"/>
  <c r="DD173" i="11"/>
  <c r="DE173" i="11"/>
  <c r="DF173" i="11"/>
  <c r="DG173" i="11"/>
  <c r="CJ179" i="11"/>
  <c r="CK179" i="11"/>
  <c r="CL179" i="11"/>
  <c r="CM179" i="11"/>
  <c r="CN179" i="11"/>
  <c r="CO179" i="11"/>
  <c r="CP179" i="11"/>
  <c r="CQ179" i="11"/>
  <c r="CR179" i="11"/>
  <c r="CS179" i="11"/>
  <c r="CT179" i="11"/>
  <c r="CU179" i="11"/>
  <c r="CV179" i="11"/>
  <c r="CW179" i="11"/>
  <c r="CX179" i="11"/>
  <c r="CY179" i="11"/>
  <c r="CZ179" i="11"/>
  <c r="DA179" i="11"/>
  <c r="DB179" i="11"/>
  <c r="DC179" i="11"/>
  <c r="DD179" i="11"/>
  <c r="DE179" i="11"/>
  <c r="DF179" i="11"/>
  <c r="DG179" i="11"/>
  <c r="CJ180" i="11"/>
  <c r="CK180" i="11"/>
  <c r="CL180" i="11"/>
  <c r="CM180" i="11"/>
  <c r="CN180" i="11"/>
  <c r="CO180" i="11"/>
  <c r="CP180" i="11"/>
  <c r="CQ180" i="11"/>
  <c r="CR180" i="11"/>
  <c r="CS180" i="11"/>
  <c r="CT180" i="11"/>
  <c r="CU180" i="11"/>
  <c r="CV180" i="11"/>
  <c r="CW180" i="11"/>
  <c r="CX180" i="11"/>
  <c r="CY180" i="11"/>
  <c r="CZ180" i="11"/>
  <c r="DA180" i="11"/>
  <c r="DB180" i="11"/>
  <c r="DC180" i="11"/>
  <c r="DD180" i="11"/>
  <c r="DE180" i="11"/>
  <c r="DF180" i="11"/>
  <c r="DG180" i="11"/>
  <c r="CJ193" i="11"/>
  <c r="CK193" i="11"/>
  <c r="CL193" i="11"/>
  <c r="CM193" i="11"/>
  <c r="CN193" i="11"/>
  <c r="CO193" i="11"/>
  <c r="CP193" i="11"/>
  <c r="CQ193" i="11"/>
  <c r="CR193" i="11"/>
  <c r="CS193" i="11"/>
  <c r="CT193" i="11"/>
  <c r="CU193" i="11"/>
  <c r="CV193" i="11"/>
  <c r="CW193" i="11"/>
  <c r="CX193" i="11"/>
  <c r="CY193" i="11"/>
  <c r="CZ193" i="11"/>
  <c r="DA193" i="11"/>
  <c r="DB193" i="11"/>
  <c r="DC193" i="11"/>
  <c r="DD193" i="11"/>
  <c r="DE193" i="11"/>
  <c r="DF193" i="11"/>
  <c r="DG193" i="11"/>
  <c r="CJ215" i="11"/>
  <c r="CK215" i="11"/>
  <c r="CL215" i="11"/>
  <c r="CM215" i="11"/>
  <c r="CN215" i="11"/>
  <c r="CO215" i="11"/>
  <c r="CP215" i="11"/>
  <c r="CQ215" i="11"/>
  <c r="CR215" i="11"/>
  <c r="CS215" i="11"/>
  <c r="CT215" i="11"/>
  <c r="CU215" i="11"/>
  <c r="CV215" i="11"/>
  <c r="CW215" i="11"/>
  <c r="CX215" i="11"/>
  <c r="CY215" i="11"/>
  <c r="CZ215" i="11"/>
  <c r="DA215" i="11"/>
  <c r="DB215" i="11"/>
  <c r="DC215" i="11"/>
  <c r="DD215" i="11"/>
  <c r="DE215" i="11"/>
  <c r="DF215" i="11"/>
  <c r="DG215" i="11"/>
  <c r="CJ123" i="11"/>
  <c r="CK123" i="11"/>
  <c r="CL123" i="11"/>
  <c r="CM123" i="11"/>
  <c r="CN123" i="11"/>
  <c r="CO123" i="11"/>
  <c r="CP123" i="11"/>
  <c r="CQ123" i="11"/>
  <c r="CR123" i="11"/>
  <c r="CS123" i="11"/>
  <c r="CT123" i="11"/>
  <c r="CU123" i="11"/>
  <c r="CV123" i="11"/>
  <c r="CW123" i="11"/>
  <c r="CX123" i="11"/>
  <c r="CY123" i="11"/>
  <c r="CZ123" i="11"/>
  <c r="DA123" i="11"/>
  <c r="DB123" i="11"/>
  <c r="DC123" i="11"/>
  <c r="DD123" i="11"/>
  <c r="DE123" i="11"/>
  <c r="DF123" i="11"/>
  <c r="DG123" i="11"/>
  <c r="CJ199" i="11"/>
  <c r="CK199" i="11"/>
  <c r="CL199" i="11"/>
  <c r="CM199" i="11"/>
  <c r="CN199" i="11"/>
  <c r="CO199" i="11"/>
  <c r="CP199" i="11"/>
  <c r="CQ199" i="11"/>
  <c r="CR199" i="11"/>
  <c r="CS199" i="11"/>
  <c r="CT199" i="11"/>
  <c r="CU199" i="11"/>
  <c r="CV199" i="11"/>
  <c r="CW199" i="11"/>
  <c r="CX199" i="11"/>
  <c r="CY199" i="11"/>
  <c r="CZ199" i="11"/>
  <c r="DA199" i="11"/>
  <c r="DB199" i="11"/>
  <c r="DC199" i="11"/>
  <c r="DD199" i="11"/>
  <c r="DE199" i="11"/>
  <c r="DF199" i="11"/>
  <c r="DG199" i="11"/>
  <c r="CJ201" i="11"/>
  <c r="CK201" i="11"/>
  <c r="CL201" i="11"/>
  <c r="CM201" i="11"/>
  <c r="CN201" i="11"/>
  <c r="CO201" i="11"/>
  <c r="CP201" i="11"/>
  <c r="CQ201" i="11"/>
  <c r="CR201" i="11"/>
  <c r="CS201" i="11"/>
  <c r="CT201" i="11"/>
  <c r="CU201" i="11"/>
  <c r="CV201" i="11"/>
  <c r="CW201" i="11"/>
  <c r="CX201" i="11"/>
  <c r="CY201" i="11"/>
  <c r="CZ201" i="11"/>
  <c r="DA201" i="11"/>
  <c r="DB201" i="11"/>
  <c r="DC201" i="11"/>
  <c r="DD201" i="11"/>
  <c r="DE201" i="11"/>
  <c r="DF201" i="11"/>
  <c r="DG201" i="11"/>
  <c r="CJ203" i="11"/>
  <c r="CK203" i="11"/>
  <c r="CL203" i="11"/>
  <c r="CM203" i="11"/>
  <c r="CN203" i="11"/>
  <c r="CO203" i="11"/>
  <c r="CP203" i="11"/>
  <c r="CQ203" i="11"/>
  <c r="CR203" i="11"/>
  <c r="CS203" i="11"/>
  <c r="CT203" i="11"/>
  <c r="CU203" i="11"/>
  <c r="CV203" i="11"/>
  <c r="CW203" i="11"/>
  <c r="CX203" i="11"/>
  <c r="CY203" i="11"/>
  <c r="CZ203" i="11"/>
  <c r="DA203" i="11"/>
  <c r="DB203" i="11"/>
  <c r="DC203" i="11"/>
  <c r="DD203" i="11"/>
  <c r="DE203" i="11"/>
  <c r="DF203" i="11"/>
  <c r="DG203" i="11"/>
  <c r="CJ213" i="11"/>
  <c r="CK213" i="11"/>
  <c r="CL213" i="11"/>
  <c r="CM213" i="11"/>
  <c r="CN213" i="11"/>
  <c r="CO213" i="11"/>
  <c r="CP213" i="11"/>
  <c r="CQ213" i="11"/>
  <c r="CR213" i="11"/>
  <c r="CS213" i="11"/>
  <c r="CT213" i="11"/>
  <c r="CU213" i="11"/>
  <c r="CV213" i="11"/>
  <c r="CW213" i="11"/>
  <c r="CX213" i="11"/>
  <c r="CY213" i="11"/>
  <c r="CZ213" i="11"/>
  <c r="DA213" i="11"/>
  <c r="DB213" i="11"/>
  <c r="DC213" i="11"/>
  <c r="DD213" i="11"/>
  <c r="DE213" i="11"/>
  <c r="DF213" i="11"/>
  <c r="DG213" i="11"/>
  <c r="CJ37" i="11"/>
  <c r="CK37" i="11"/>
  <c r="CL37" i="11"/>
  <c r="CM37" i="11"/>
  <c r="CN37" i="11"/>
  <c r="CO37" i="11"/>
  <c r="CP37" i="11"/>
  <c r="CQ37" i="11"/>
  <c r="CR37" i="11"/>
  <c r="CS37" i="11"/>
  <c r="CT37" i="11"/>
  <c r="CU37" i="11"/>
  <c r="CV37" i="11"/>
  <c r="CW37" i="11"/>
  <c r="CX37" i="11"/>
  <c r="CY37" i="11"/>
  <c r="CZ37" i="11"/>
  <c r="DA37" i="11"/>
  <c r="DB37" i="11"/>
  <c r="DC37" i="11"/>
  <c r="DD37" i="11"/>
  <c r="DE37" i="11"/>
  <c r="DF37" i="11"/>
  <c r="DG37" i="11"/>
  <c r="CJ42" i="11"/>
  <c r="CK42" i="11"/>
  <c r="CL42" i="11"/>
  <c r="CM42" i="11"/>
  <c r="CN42" i="11"/>
  <c r="CO42" i="11"/>
  <c r="CP42" i="11"/>
  <c r="CQ42" i="11"/>
  <c r="CR42" i="11"/>
  <c r="CS42" i="11"/>
  <c r="CT42" i="11"/>
  <c r="CU42" i="11"/>
  <c r="CV42" i="11"/>
  <c r="CW42" i="11"/>
  <c r="CX42" i="11"/>
  <c r="CY42" i="11"/>
  <c r="CZ42" i="11"/>
  <c r="DA42" i="11"/>
  <c r="DB42" i="11"/>
  <c r="DC42" i="11"/>
  <c r="DD42" i="11"/>
  <c r="DE42" i="11"/>
  <c r="DF42" i="11"/>
  <c r="DG42" i="11"/>
  <c r="CJ48" i="11"/>
  <c r="CK48" i="11"/>
  <c r="CL48" i="11"/>
  <c r="CM48" i="11"/>
  <c r="CN48" i="11"/>
  <c r="CO48" i="11"/>
  <c r="CP48" i="11"/>
  <c r="CQ48" i="11"/>
  <c r="CR48" i="11"/>
  <c r="CS48" i="11"/>
  <c r="CT48" i="11"/>
  <c r="CU48" i="11"/>
  <c r="CV48" i="11"/>
  <c r="CW48" i="11"/>
  <c r="CX48" i="11"/>
  <c r="CY48" i="11"/>
  <c r="CZ48" i="11"/>
  <c r="DA48" i="11"/>
  <c r="DB48" i="11"/>
  <c r="DC48" i="11"/>
  <c r="DD48" i="11"/>
  <c r="DE48" i="11"/>
  <c r="DF48" i="11"/>
  <c r="DG48" i="11"/>
  <c r="CJ58" i="11"/>
  <c r="CK58" i="11"/>
  <c r="CL58" i="11"/>
  <c r="CM58" i="11"/>
  <c r="CN58" i="11"/>
  <c r="CO58" i="11"/>
  <c r="CP58" i="11"/>
  <c r="CQ58" i="11"/>
  <c r="CR58" i="11"/>
  <c r="CS58" i="11"/>
  <c r="CT58" i="11"/>
  <c r="CU58" i="11"/>
  <c r="CV58" i="11"/>
  <c r="CW58" i="11"/>
  <c r="CX58" i="11"/>
  <c r="CY58" i="11"/>
  <c r="CZ58" i="11"/>
  <c r="DA58" i="11"/>
  <c r="DB58" i="11"/>
  <c r="DC58" i="11"/>
  <c r="DD58" i="11"/>
  <c r="DE58" i="11"/>
  <c r="DF58" i="11"/>
  <c r="DG58" i="11"/>
  <c r="CJ72" i="11"/>
  <c r="CK72" i="11"/>
  <c r="CL72" i="11"/>
  <c r="CM72" i="11"/>
  <c r="CN72" i="11"/>
  <c r="CO72" i="11"/>
  <c r="CP72" i="11"/>
  <c r="CQ72" i="11"/>
  <c r="CR72" i="11"/>
  <c r="CS72" i="11"/>
  <c r="CT72" i="11"/>
  <c r="CU72" i="11"/>
  <c r="CV72" i="11"/>
  <c r="CW72" i="11"/>
  <c r="CX72" i="11"/>
  <c r="CY72" i="11"/>
  <c r="CZ72" i="11"/>
  <c r="DA72" i="11"/>
  <c r="DB72" i="11"/>
  <c r="DC72" i="11"/>
  <c r="DD72" i="11"/>
  <c r="DE72" i="11"/>
  <c r="DF72" i="11"/>
  <c r="DG72" i="11"/>
  <c r="CJ74" i="11"/>
  <c r="CK74" i="11"/>
  <c r="CL74" i="11"/>
  <c r="CM74" i="11"/>
  <c r="CN74" i="11"/>
  <c r="CO74" i="11"/>
  <c r="CP74" i="11"/>
  <c r="CQ74" i="11"/>
  <c r="CR74" i="11"/>
  <c r="CS74" i="11"/>
  <c r="CT74" i="11"/>
  <c r="CU74" i="11"/>
  <c r="CV74" i="11"/>
  <c r="CW74" i="11"/>
  <c r="CX74" i="11"/>
  <c r="CY74" i="11"/>
  <c r="CZ74" i="11"/>
  <c r="DA74" i="11"/>
  <c r="DB74" i="11"/>
  <c r="DC74" i="11"/>
  <c r="DD74" i="11"/>
  <c r="DE74" i="11"/>
  <c r="DF74" i="11"/>
  <c r="DG74" i="11"/>
  <c r="CJ75" i="11"/>
  <c r="CK75" i="11"/>
  <c r="CL75" i="11"/>
  <c r="CM75" i="11"/>
  <c r="CN75" i="11"/>
  <c r="CO75" i="11"/>
  <c r="CP75" i="11"/>
  <c r="CQ75" i="11"/>
  <c r="CR75" i="11"/>
  <c r="CS75" i="11"/>
  <c r="CT75" i="11"/>
  <c r="CU75" i="11"/>
  <c r="CV75" i="11"/>
  <c r="CW75" i="11"/>
  <c r="CX75" i="11"/>
  <c r="CY75" i="11"/>
  <c r="CZ75" i="11"/>
  <c r="DA75" i="11"/>
  <c r="DB75" i="11"/>
  <c r="DC75" i="11"/>
  <c r="DD75" i="11"/>
  <c r="DE75" i="11"/>
  <c r="DF75" i="11"/>
  <c r="DG75" i="11"/>
  <c r="CJ96" i="11"/>
  <c r="CK96" i="11"/>
  <c r="CL96" i="11"/>
  <c r="CM96" i="11"/>
  <c r="CN96" i="11"/>
  <c r="CO96" i="11"/>
  <c r="CP96" i="11"/>
  <c r="CQ96" i="11"/>
  <c r="CR96" i="11"/>
  <c r="CS96" i="11"/>
  <c r="CT96" i="11"/>
  <c r="CU96" i="11"/>
  <c r="CV96" i="11"/>
  <c r="CW96" i="11"/>
  <c r="CX96" i="11"/>
  <c r="CY96" i="11"/>
  <c r="CZ96" i="11"/>
  <c r="DA96" i="11"/>
  <c r="DB96" i="11"/>
  <c r="DC96" i="11"/>
  <c r="DD96" i="11"/>
  <c r="DE96" i="11"/>
  <c r="DF96" i="11"/>
  <c r="DG96" i="11"/>
  <c r="CJ135" i="11"/>
  <c r="CK135" i="11"/>
  <c r="CL135" i="11"/>
  <c r="CM135" i="11"/>
  <c r="CN135" i="11"/>
  <c r="CO135" i="11"/>
  <c r="CP135" i="11"/>
  <c r="CQ135" i="11"/>
  <c r="CR135" i="11"/>
  <c r="CS135" i="11"/>
  <c r="CT135" i="11"/>
  <c r="CU135" i="11"/>
  <c r="CV135" i="11"/>
  <c r="CW135" i="11"/>
  <c r="CX135" i="11"/>
  <c r="CY135" i="11"/>
  <c r="CZ135" i="11"/>
  <c r="DA135" i="11"/>
  <c r="DB135" i="11"/>
  <c r="DC135" i="11"/>
  <c r="DD135" i="11"/>
  <c r="DE135" i="11"/>
  <c r="DF135" i="11"/>
  <c r="DG135" i="11"/>
  <c r="CJ165" i="11"/>
  <c r="CK165" i="11"/>
  <c r="CL165" i="11"/>
  <c r="CM165" i="11"/>
  <c r="CN165" i="11"/>
  <c r="CO165" i="11"/>
  <c r="CP165" i="11"/>
  <c r="CQ165" i="11"/>
  <c r="CR165" i="11"/>
  <c r="CS165" i="11"/>
  <c r="CT165" i="11"/>
  <c r="CU165" i="11"/>
  <c r="CV165" i="11"/>
  <c r="CW165" i="11"/>
  <c r="CX165" i="11"/>
  <c r="CY165" i="11"/>
  <c r="CZ165" i="11"/>
  <c r="DA165" i="11"/>
  <c r="DB165" i="11"/>
  <c r="DC165" i="11"/>
  <c r="DD165" i="11"/>
  <c r="DE165" i="11"/>
  <c r="DF165" i="11"/>
  <c r="DG165" i="11"/>
  <c r="CJ178" i="11"/>
  <c r="CK178" i="11"/>
  <c r="CL178" i="11"/>
  <c r="CM178" i="11"/>
  <c r="CN178" i="11"/>
  <c r="CO178" i="11"/>
  <c r="CP178" i="11"/>
  <c r="CQ178" i="11"/>
  <c r="CR178" i="11"/>
  <c r="CS178" i="11"/>
  <c r="CT178" i="11"/>
  <c r="CU178" i="11"/>
  <c r="CV178" i="11"/>
  <c r="CW178" i="11"/>
  <c r="CX178" i="11"/>
  <c r="CY178" i="11"/>
  <c r="CZ178" i="11"/>
  <c r="DA178" i="11"/>
  <c r="DB178" i="11"/>
  <c r="DC178" i="11"/>
  <c r="DD178" i="11"/>
  <c r="DE178" i="11"/>
  <c r="DF178" i="11"/>
  <c r="DG178" i="11"/>
  <c r="CJ183" i="11"/>
  <c r="CK183" i="11"/>
  <c r="CL183" i="11"/>
  <c r="CM183" i="11"/>
  <c r="CN183" i="11"/>
  <c r="CO183" i="11"/>
  <c r="CP183" i="11"/>
  <c r="CQ183" i="11"/>
  <c r="CR183" i="11"/>
  <c r="CS183" i="11"/>
  <c r="CT183" i="11"/>
  <c r="CU183" i="11"/>
  <c r="CV183" i="11"/>
  <c r="CW183" i="11"/>
  <c r="CX183" i="11"/>
  <c r="CY183" i="11"/>
  <c r="CZ183" i="11"/>
  <c r="DA183" i="11"/>
  <c r="DB183" i="11"/>
  <c r="DC183" i="11"/>
  <c r="DD183" i="11"/>
  <c r="DE183" i="11"/>
  <c r="DF183" i="11"/>
  <c r="DG183" i="11"/>
  <c r="CJ16" i="11"/>
  <c r="CK16" i="11"/>
  <c r="CL16" i="11"/>
  <c r="CM16" i="11"/>
  <c r="CN16" i="11"/>
  <c r="CO16" i="11"/>
  <c r="CP16" i="11"/>
  <c r="CQ16" i="11"/>
  <c r="CR16" i="11"/>
  <c r="CS16" i="11"/>
  <c r="CT16" i="11"/>
  <c r="CU16" i="11"/>
  <c r="CV16" i="11"/>
  <c r="CW16" i="11"/>
  <c r="CX16" i="11"/>
  <c r="CY16" i="11"/>
  <c r="CZ16" i="11"/>
  <c r="DA16" i="11"/>
  <c r="DB16" i="11"/>
  <c r="DC16" i="11"/>
  <c r="DD16" i="11"/>
  <c r="DE16" i="11"/>
  <c r="DF16" i="11"/>
  <c r="DG16" i="11"/>
  <c r="CJ4" i="11"/>
  <c r="CK4" i="11"/>
  <c r="CM4" i="11"/>
  <c r="CN4" i="11"/>
  <c r="CO4" i="11"/>
  <c r="CQ4" i="11"/>
  <c r="CR4" i="11"/>
  <c r="CS4" i="11"/>
  <c r="CT4" i="11"/>
  <c r="CU4" i="11"/>
  <c r="CV4" i="11"/>
  <c r="CW4" i="11"/>
  <c r="CX4" i="11"/>
  <c r="CY4" i="11"/>
  <c r="CZ4" i="11"/>
  <c r="DA4" i="11"/>
  <c r="DB4" i="11"/>
  <c r="DC4" i="11"/>
  <c r="DD4" i="11"/>
  <c r="DE4" i="11"/>
  <c r="DF4" i="11"/>
  <c r="DG4" i="11"/>
  <c r="CJ8" i="11"/>
  <c r="CK8" i="11"/>
  <c r="CL8" i="11"/>
  <c r="CM8" i="11"/>
  <c r="CN8" i="11"/>
  <c r="CO8" i="11"/>
  <c r="CP8" i="11"/>
  <c r="CQ8" i="11"/>
  <c r="CR8" i="11"/>
  <c r="CS8" i="11"/>
  <c r="CT8" i="11"/>
  <c r="CU8" i="11"/>
  <c r="CV8" i="11"/>
  <c r="CW8" i="11"/>
  <c r="CX8" i="11"/>
  <c r="CY8" i="11"/>
  <c r="CZ8" i="11"/>
  <c r="DA8" i="11"/>
  <c r="DB8" i="11"/>
  <c r="DC8" i="11"/>
  <c r="DD8" i="11"/>
  <c r="DE8" i="11"/>
  <c r="DF8" i="11"/>
  <c r="DG8" i="11"/>
  <c r="CJ9" i="11"/>
  <c r="CK9" i="11"/>
  <c r="CL9" i="11"/>
  <c r="CM9" i="11"/>
  <c r="CN9" i="11"/>
  <c r="CO9" i="11"/>
  <c r="CP9" i="11"/>
  <c r="CQ9" i="11"/>
  <c r="CR9" i="11"/>
  <c r="CS9" i="11"/>
  <c r="CT9" i="11"/>
  <c r="CU9" i="11"/>
  <c r="CV9" i="11"/>
  <c r="CW9" i="11"/>
  <c r="CX9" i="11"/>
  <c r="CY9" i="11"/>
  <c r="CZ9" i="11"/>
  <c r="DA9" i="11"/>
  <c r="DB9" i="11"/>
  <c r="DC9" i="11"/>
  <c r="DD9" i="11"/>
  <c r="DE9" i="11"/>
  <c r="DF9" i="11"/>
  <c r="DG9" i="11"/>
  <c r="CJ10" i="11"/>
  <c r="CK10" i="11"/>
  <c r="CL10" i="11"/>
  <c r="CM10" i="11"/>
  <c r="CN10" i="11"/>
  <c r="CO10" i="11"/>
  <c r="CP10" i="11"/>
  <c r="CQ10" i="11"/>
  <c r="CR10" i="11"/>
  <c r="CS10" i="11"/>
  <c r="CT10" i="11"/>
  <c r="CU10" i="11"/>
  <c r="CV10" i="11"/>
  <c r="CW10" i="11"/>
  <c r="CX10" i="11"/>
  <c r="CY10" i="11"/>
  <c r="CZ10" i="11"/>
  <c r="DA10" i="11"/>
  <c r="DB10" i="11"/>
  <c r="DC10" i="11"/>
  <c r="DD10" i="11"/>
  <c r="DE10" i="11"/>
  <c r="DF10" i="11"/>
  <c r="DG10" i="11"/>
  <c r="CJ14" i="11"/>
  <c r="CK14" i="11"/>
  <c r="CL14" i="11"/>
  <c r="CM14" i="11"/>
  <c r="CN14" i="11"/>
  <c r="CO14" i="11"/>
  <c r="CP14" i="11"/>
  <c r="CQ14" i="11"/>
  <c r="CR14" i="11"/>
  <c r="CS14" i="11"/>
  <c r="CT14" i="11"/>
  <c r="CU14" i="11"/>
  <c r="CV14" i="11"/>
  <c r="CW14" i="11"/>
  <c r="CX14" i="11"/>
  <c r="CY14" i="11"/>
  <c r="CZ14" i="11"/>
  <c r="DA14" i="11"/>
  <c r="DB14" i="11"/>
  <c r="DC14" i="11"/>
  <c r="DD14" i="11"/>
  <c r="DE14" i="11"/>
  <c r="DF14" i="11"/>
  <c r="DG14" i="11"/>
  <c r="CJ15" i="11"/>
  <c r="CK15" i="11"/>
  <c r="CL15" i="11"/>
  <c r="CM15" i="11"/>
  <c r="CN15" i="11"/>
  <c r="CO15" i="11"/>
  <c r="CP15" i="11"/>
  <c r="CQ15" i="11"/>
  <c r="CR15" i="11"/>
  <c r="CS15" i="11"/>
  <c r="CT15" i="11"/>
  <c r="CU15" i="11"/>
  <c r="CV15" i="11"/>
  <c r="CW15" i="11"/>
  <c r="CX15" i="11"/>
  <c r="CY15" i="11"/>
  <c r="CZ15" i="11"/>
  <c r="DA15" i="11"/>
  <c r="DB15" i="11"/>
  <c r="DC15" i="11"/>
  <c r="DD15" i="11"/>
  <c r="DE15" i="11"/>
  <c r="DF15" i="11"/>
  <c r="DG15" i="11"/>
  <c r="CJ18" i="11"/>
  <c r="CK18" i="11"/>
  <c r="CL18" i="11"/>
  <c r="CM18" i="11"/>
  <c r="CN18" i="11"/>
  <c r="CO18" i="11"/>
  <c r="CP18" i="11"/>
  <c r="CQ18" i="11"/>
  <c r="CR18" i="11"/>
  <c r="CS18" i="11"/>
  <c r="CT18" i="11"/>
  <c r="CU18" i="11"/>
  <c r="CV18" i="11"/>
  <c r="CW18" i="11"/>
  <c r="CX18" i="11"/>
  <c r="CY18" i="11"/>
  <c r="CZ18" i="11"/>
  <c r="DA18" i="11"/>
  <c r="DB18" i="11"/>
  <c r="DC18" i="11"/>
  <c r="DD18" i="11"/>
  <c r="DE18" i="11"/>
  <c r="DF18" i="11"/>
  <c r="DG18" i="11"/>
  <c r="CJ19" i="11"/>
  <c r="CK19" i="11"/>
  <c r="CL19" i="11"/>
  <c r="CM19" i="11"/>
  <c r="CN19" i="11"/>
  <c r="CO19" i="11"/>
  <c r="CP19" i="11"/>
  <c r="CQ19" i="11"/>
  <c r="CR19" i="11"/>
  <c r="CS19" i="11"/>
  <c r="CT19" i="11"/>
  <c r="CU19" i="11"/>
  <c r="CV19" i="11"/>
  <c r="CW19" i="11"/>
  <c r="CX19" i="11"/>
  <c r="CY19" i="11"/>
  <c r="CZ19" i="11"/>
  <c r="DA19" i="11"/>
  <c r="DB19" i="11"/>
  <c r="DC19" i="11"/>
  <c r="DD19" i="11"/>
  <c r="DE19" i="11"/>
  <c r="DF19" i="11"/>
  <c r="DG19" i="11"/>
  <c r="CJ20" i="11"/>
  <c r="CK20" i="11"/>
  <c r="CL20" i="11"/>
  <c r="CM20" i="11"/>
  <c r="CN20" i="11"/>
  <c r="CO20" i="11"/>
  <c r="CP20" i="11"/>
  <c r="CQ20" i="11"/>
  <c r="CR20" i="11"/>
  <c r="CS20" i="11"/>
  <c r="CT20" i="11"/>
  <c r="CU20" i="11"/>
  <c r="CV20" i="11"/>
  <c r="CW20" i="11"/>
  <c r="CX20" i="11"/>
  <c r="CY20" i="11"/>
  <c r="CZ20" i="11"/>
  <c r="DA20" i="11"/>
  <c r="DB20" i="11"/>
  <c r="DC20" i="11"/>
  <c r="DD20" i="11"/>
  <c r="DE20" i="11"/>
  <c r="DF20" i="11"/>
  <c r="DG20" i="11"/>
  <c r="CJ22" i="11"/>
  <c r="CK22" i="11"/>
  <c r="CL22" i="11"/>
  <c r="CM22" i="11"/>
  <c r="CN22" i="11"/>
  <c r="CO22" i="11"/>
  <c r="CP22" i="11"/>
  <c r="CQ22" i="11"/>
  <c r="CR22" i="11"/>
  <c r="CS22" i="11"/>
  <c r="CT22" i="11"/>
  <c r="CU22" i="11"/>
  <c r="CV22" i="11"/>
  <c r="CW22" i="11"/>
  <c r="CX22" i="11"/>
  <c r="CY22" i="11"/>
  <c r="CZ22" i="11"/>
  <c r="DA22" i="11"/>
  <c r="DB22" i="11"/>
  <c r="DC22" i="11"/>
  <c r="DD22" i="11"/>
  <c r="DE22" i="11"/>
  <c r="DF22" i="11"/>
  <c r="DG22" i="11"/>
  <c r="CJ23" i="11"/>
  <c r="CK23" i="11"/>
  <c r="CL23" i="11"/>
  <c r="CM23" i="11"/>
  <c r="CN23" i="11"/>
  <c r="CO23" i="11"/>
  <c r="CP23" i="11"/>
  <c r="CQ23" i="11"/>
  <c r="CR23" i="11"/>
  <c r="CS23" i="11"/>
  <c r="CT23" i="11"/>
  <c r="CU23" i="11"/>
  <c r="CV23" i="11"/>
  <c r="CW23" i="11"/>
  <c r="CX23" i="11"/>
  <c r="CY23" i="11"/>
  <c r="CZ23" i="11"/>
  <c r="DA23" i="11"/>
  <c r="DB23" i="11"/>
  <c r="DC23" i="11"/>
  <c r="DD23" i="11"/>
  <c r="DE23" i="11"/>
  <c r="DF23" i="11"/>
  <c r="DG23" i="11"/>
  <c r="CJ26" i="11"/>
  <c r="CK26" i="11"/>
  <c r="CL26" i="11"/>
  <c r="CM26" i="11"/>
  <c r="CN26" i="11"/>
  <c r="CO26" i="11"/>
  <c r="CP26" i="11"/>
  <c r="CQ26" i="11"/>
  <c r="CR26" i="11"/>
  <c r="CS26" i="11"/>
  <c r="CT26" i="11"/>
  <c r="CU26" i="11"/>
  <c r="CV26" i="11"/>
  <c r="CW26" i="11"/>
  <c r="CX26" i="11"/>
  <c r="CY26" i="11"/>
  <c r="CZ26" i="11"/>
  <c r="DA26" i="11"/>
  <c r="DB26" i="11"/>
  <c r="DC26" i="11"/>
  <c r="DD26" i="11"/>
  <c r="DE26" i="11"/>
  <c r="DF26" i="11"/>
  <c r="DG26" i="11"/>
  <c r="CJ27" i="11"/>
  <c r="CK27" i="11"/>
  <c r="CL27" i="11"/>
  <c r="CM27" i="11"/>
  <c r="CN27" i="11"/>
  <c r="CO27" i="11"/>
  <c r="CP27" i="11"/>
  <c r="CQ27" i="11"/>
  <c r="CR27" i="11"/>
  <c r="CS27" i="11"/>
  <c r="CT27" i="11"/>
  <c r="CU27" i="11"/>
  <c r="CV27" i="11"/>
  <c r="CW27" i="11"/>
  <c r="CX27" i="11"/>
  <c r="CY27" i="11"/>
  <c r="CZ27" i="11"/>
  <c r="DA27" i="11"/>
  <c r="DB27" i="11"/>
  <c r="DC27" i="11"/>
  <c r="DD27" i="11"/>
  <c r="DE27" i="11"/>
  <c r="DF27" i="11"/>
  <c r="DG27" i="11"/>
  <c r="CJ28" i="11"/>
  <c r="CK28" i="11"/>
  <c r="CL28" i="11"/>
  <c r="CM28" i="11"/>
  <c r="CN28" i="11"/>
  <c r="CO28" i="11"/>
  <c r="CP28" i="11"/>
  <c r="CQ28" i="11"/>
  <c r="CR28" i="11"/>
  <c r="CS28" i="11"/>
  <c r="CT28" i="11"/>
  <c r="CU28" i="11"/>
  <c r="CV28" i="11"/>
  <c r="CW28" i="11"/>
  <c r="CX28" i="11"/>
  <c r="CY28" i="11"/>
  <c r="CZ28" i="11"/>
  <c r="DA28" i="11"/>
  <c r="DB28" i="11"/>
  <c r="DC28" i="11"/>
  <c r="DD28" i="11"/>
  <c r="DE28" i="11"/>
  <c r="DF28" i="11"/>
  <c r="DG28" i="11"/>
  <c r="CJ29" i="11"/>
  <c r="CK29" i="11"/>
  <c r="CL29" i="11"/>
  <c r="CM29" i="11"/>
  <c r="CN29" i="11"/>
  <c r="CO29" i="11"/>
  <c r="CP29" i="11"/>
  <c r="CQ29" i="11"/>
  <c r="CR29" i="11"/>
  <c r="CS29" i="11"/>
  <c r="CT29" i="11"/>
  <c r="CU29" i="11"/>
  <c r="CV29" i="11"/>
  <c r="CW29" i="11"/>
  <c r="CX29" i="11"/>
  <c r="CY29" i="11"/>
  <c r="CZ29" i="11"/>
  <c r="DA29" i="11"/>
  <c r="DB29" i="11"/>
  <c r="DC29" i="11"/>
  <c r="DD29" i="11"/>
  <c r="DE29" i="11"/>
  <c r="DF29" i="11"/>
  <c r="DG29" i="11"/>
  <c r="CJ31" i="11"/>
  <c r="CK31" i="11"/>
  <c r="CL31" i="11"/>
  <c r="CM31" i="11"/>
  <c r="CN31" i="11"/>
  <c r="CO31" i="11"/>
  <c r="CP31" i="11"/>
  <c r="CQ31" i="11"/>
  <c r="CR31" i="11"/>
  <c r="CS31" i="11"/>
  <c r="CT31" i="11"/>
  <c r="CU31" i="11"/>
  <c r="CV31" i="11"/>
  <c r="CW31" i="11"/>
  <c r="CX31" i="11"/>
  <c r="CY31" i="11"/>
  <c r="CZ31" i="11"/>
  <c r="DA31" i="11"/>
  <c r="DB31" i="11"/>
  <c r="DC31" i="11"/>
  <c r="DD31" i="11"/>
  <c r="DE31" i="11"/>
  <c r="DF31" i="11"/>
  <c r="DG31" i="11"/>
  <c r="CJ32" i="11"/>
  <c r="CK32" i="11"/>
  <c r="CL32" i="11"/>
  <c r="CM32" i="11"/>
  <c r="CN32" i="11"/>
  <c r="CO32" i="11"/>
  <c r="CP32" i="11"/>
  <c r="CQ32" i="11"/>
  <c r="CR32" i="11"/>
  <c r="CS32" i="11"/>
  <c r="CT32" i="11"/>
  <c r="CU32" i="11"/>
  <c r="CV32" i="11"/>
  <c r="CW32" i="11"/>
  <c r="CX32" i="11"/>
  <c r="CY32" i="11"/>
  <c r="CZ32" i="11"/>
  <c r="DA32" i="11"/>
  <c r="DB32" i="11"/>
  <c r="DC32" i="11"/>
  <c r="DD32" i="11"/>
  <c r="DE32" i="11"/>
  <c r="DF32" i="11"/>
  <c r="DG32" i="11"/>
  <c r="CJ33" i="11"/>
  <c r="CK33" i="11"/>
  <c r="CL33" i="11"/>
  <c r="CM33" i="11"/>
  <c r="CN33" i="11"/>
  <c r="CO33" i="11"/>
  <c r="CP33" i="11"/>
  <c r="CQ33" i="11"/>
  <c r="CR33" i="11"/>
  <c r="CS33" i="11"/>
  <c r="CT33" i="11"/>
  <c r="CU33" i="11"/>
  <c r="CV33" i="11"/>
  <c r="CW33" i="11"/>
  <c r="CX33" i="11"/>
  <c r="CY33" i="11"/>
  <c r="CZ33" i="11"/>
  <c r="DA33" i="11"/>
  <c r="DB33" i="11"/>
  <c r="DC33" i="11"/>
  <c r="DD33" i="11"/>
  <c r="DE33" i="11"/>
  <c r="DF33" i="11"/>
  <c r="DG33" i="11"/>
  <c r="CJ38" i="11"/>
  <c r="CK38" i="11"/>
  <c r="CL38" i="11"/>
  <c r="CM38" i="11"/>
  <c r="CN38" i="11"/>
  <c r="CO38" i="11"/>
  <c r="CP38" i="11"/>
  <c r="CQ38" i="11"/>
  <c r="CR38" i="11"/>
  <c r="CS38" i="11"/>
  <c r="CT38" i="11"/>
  <c r="CU38" i="11"/>
  <c r="CV38" i="11"/>
  <c r="CW38" i="11"/>
  <c r="CX38" i="11"/>
  <c r="CY38" i="11"/>
  <c r="CZ38" i="11"/>
  <c r="DA38" i="11"/>
  <c r="DB38" i="11"/>
  <c r="DC38" i="11"/>
  <c r="DD38" i="11"/>
  <c r="DE38" i="11"/>
  <c r="DF38" i="11"/>
  <c r="DG38" i="11"/>
  <c r="CJ39" i="11"/>
  <c r="CK39" i="11"/>
  <c r="CL39" i="11"/>
  <c r="CM39" i="11"/>
  <c r="CN39" i="11"/>
  <c r="CO39" i="11"/>
  <c r="CP39" i="11"/>
  <c r="CQ39" i="11"/>
  <c r="CR39" i="11"/>
  <c r="CS39" i="11"/>
  <c r="CT39" i="11"/>
  <c r="CU39" i="11"/>
  <c r="CV39" i="11"/>
  <c r="CW39" i="11"/>
  <c r="CX39" i="11"/>
  <c r="CY39" i="11"/>
  <c r="CZ39" i="11"/>
  <c r="DA39" i="11"/>
  <c r="DB39" i="11"/>
  <c r="DC39" i="11"/>
  <c r="DD39" i="11"/>
  <c r="DE39" i="11"/>
  <c r="DF39" i="11"/>
  <c r="DG39" i="11"/>
  <c r="CJ44" i="11"/>
  <c r="CK44" i="11"/>
  <c r="CL44" i="11"/>
  <c r="CM44" i="11"/>
  <c r="CN44" i="11"/>
  <c r="CO44" i="11"/>
  <c r="CP44" i="11"/>
  <c r="CQ44" i="11"/>
  <c r="CR44" i="11"/>
  <c r="CS44" i="11"/>
  <c r="CT44" i="11"/>
  <c r="CU44" i="11"/>
  <c r="CV44" i="11"/>
  <c r="CW44" i="11"/>
  <c r="CX44" i="11"/>
  <c r="CY44" i="11"/>
  <c r="CZ44" i="11"/>
  <c r="DA44" i="11"/>
  <c r="DB44" i="11"/>
  <c r="DC44" i="11"/>
  <c r="DD44" i="11"/>
  <c r="DE44" i="11"/>
  <c r="DF44" i="11"/>
  <c r="DG44" i="11"/>
  <c r="CJ45" i="11"/>
  <c r="CK45" i="11"/>
  <c r="CL45" i="11"/>
  <c r="CM45" i="11"/>
  <c r="CN45" i="11"/>
  <c r="CO45" i="11"/>
  <c r="CP45" i="11"/>
  <c r="CQ45" i="11"/>
  <c r="CR45" i="11"/>
  <c r="CS45" i="11"/>
  <c r="CT45" i="11"/>
  <c r="CU45" i="11"/>
  <c r="CV45" i="11"/>
  <c r="CW45" i="11"/>
  <c r="CX45" i="11"/>
  <c r="CY45" i="11"/>
  <c r="CZ45" i="11"/>
  <c r="DA45" i="11"/>
  <c r="DB45" i="11"/>
  <c r="DC45" i="11"/>
  <c r="DD45" i="11"/>
  <c r="DE45" i="11"/>
  <c r="DF45" i="11"/>
  <c r="DG45" i="11"/>
  <c r="CJ46" i="11"/>
  <c r="CK46" i="11"/>
  <c r="CL46" i="11"/>
  <c r="CM46" i="11"/>
  <c r="CN46" i="11"/>
  <c r="CO46" i="11"/>
  <c r="CP46" i="11"/>
  <c r="CQ46" i="11"/>
  <c r="CR46" i="11"/>
  <c r="CS46" i="11"/>
  <c r="CT46" i="11"/>
  <c r="CU46" i="11"/>
  <c r="CV46" i="11"/>
  <c r="CW46" i="11"/>
  <c r="CX46" i="11"/>
  <c r="CY46" i="11"/>
  <c r="CZ46" i="11"/>
  <c r="DA46" i="11"/>
  <c r="DB46" i="11"/>
  <c r="DC46" i="11"/>
  <c r="DD46" i="11"/>
  <c r="DE46" i="11"/>
  <c r="DF46" i="11"/>
  <c r="DG46" i="11"/>
  <c r="CJ47" i="11"/>
  <c r="CK47" i="11"/>
  <c r="CL47" i="11"/>
  <c r="CM47" i="11"/>
  <c r="CN47" i="11"/>
  <c r="CO47" i="11"/>
  <c r="CP47" i="11"/>
  <c r="CQ47" i="11"/>
  <c r="CR47" i="11"/>
  <c r="CS47" i="11"/>
  <c r="CT47" i="11"/>
  <c r="CU47" i="11"/>
  <c r="CV47" i="11"/>
  <c r="CW47" i="11"/>
  <c r="CX47" i="11"/>
  <c r="CY47" i="11"/>
  <c r="CZ47" i="11"/>
  <c r="DA47" i="11"/>
  <c r="DB47" i="11"/>
  <c r="DC47" i="11"/>
  <c r="DD47" i="11"/>
  <c r="DE47" i="11"/>
  <c r="DF47" i="11"/>
  <c r="DG47" i="11"/>
  <c r="CJ49" i="11"/>
  <c r="CK49" i="11"/>
  <c r="CL49" i="11"/>
  <c r="CM49" i="11"/>
  <c r="CN49" i="11"/>
  <c r="CO49" i="11"/>
  <c r="CP49" i="11"/>
  <c r="CQ49" i="11"/>
  <c r="CR49" i="11"/>
  <c r="CS49" i="11"/>
  <c r="CT49" i="11"/>
  <c r="CU49" i="11"/>
  <c r="CV49" i="11"/>
  <c r="CW49" i="11"/>
  <c r="CX49" i="11"/>
  <c r="CY49" i="11"/>
  <c r="CZ49" i="11"/>
  <c r="DA49" i="11"/>
  <c r="DB49" i="11"/>
  <c r="DC49" i="11"/>
  <c r="DD49" i="11"/>
  <c r="DE49" i="11"/>
  <c r="DF49" i="11"/>
  <c r="DG49" i="11"/>
  <c r="CJ50" i="11"/>
  <c r="CK50" i="11"/>
  <c r="CL50" i="11"/>
  <c r="CM50" i="11"/>
  <c r="CN50" i="11"/>
  <c r="CO50" i="11"/>
  <c r="CP50" i="11"/>
  <c r="CQ50" i="11"/>
  <c r="CR50" i="11"/>
  <c r="CS50" i="11"/>
  <c r="CT50" i="11"/>
  <c r="CU50" i="11"/>
  <c r="CV50" i="11"/>
  <c r="CW50" i="11"/>
  <c r="CX50" i="11"/>
  <c r="CY50" i="11"/>
  <c r="CZ50" i="11"/>
  <c r="DA50" i="11"/>
  <c r="DB50" i="11"/>
  <c r="DC50" i="11"/>
  <c r="DD50" i="11"/>
  <c r="DE50" i="11"/>
  <c r="DF50" i="11"/>
  <c r="DG50" i="11"/>
  <c r="CJ53" i="11"/>
  <c r="CK53" i="11"/>
  <c r="CL53" i="11"/>
  <c r="CM53" i="11"/>
  <c r="CN53" i="11"/>
  <c r="CO53" i="11"/>
  <c r="CP53" i="11"/>
  <c r="CQ53" i="11"/>
  <c r="CR53" i="11"/>
  <c r="CS53" i="11"/>
  <c r="CT53" i="11"/>
  <c r="CU53" i="11"/>
  <c r="CV53" i="11"/>
  <c r="CW53" i="11"/>
  <c r="CX53" i="11"/>
  <c r="CY53" i="11"/>
  <c r="CZ53" i="11"/>
  <c r="DA53" i="11"/>
  <c r="DB53" i="11"/>
  <c r="DC53" i="11"/>
  <c r="DD53" i="11"/>
  <c r="DE53" i="11"/>
  <c r="DF53" i="11"/>
  <c r="DG53" i="11"/>
  <c r="CJ54" i="11"/>
  <c r="CK54" i="11"/>
  <c r="CL54" i="11"/>
  <c r="CM54" i="11"/>
  <c r="CN54" i="11"/>
  <c r="CO54" i="11"/>
  <c r="CP54" i="11"/>
  <c r="CQ54" i="11"/>
  <c r="CR54" i="11"/>
  <c r="CS54" i="11"/>
  <c r="CT54" i="11"/>
  <c r="CU54" i="11"/>
  <c r="CV54" i="11"/>
  <c r="CW54" i="11"/>
  <c r="CX54" i="11"/>
  <c r="CY54" i="11"/>
  <c r="CZ54" i="11"/>
  <c r="DA54" i="11"/>
  <c r="DB54" i="11"/>
  <c r="DC54" i="11"/>
  <c r="DD54" i="11"/>
  <c r="DE54" i="11"/>
  <c r="DF54" i="11"/>
  <c r="DG54" i="11"/>
  <c r="CJ55" i="11"/>
  <c r="CK55" i="11"/>
  <c r="CL55" i="11"/>
  <c r="CM55" i="11"/>
  <c r="CN55" i="11"/>
  <c r="CO55" i="11"/>
  <c r="CP55" i="11"/>
  <c r="CQ55" i="11"/>
  <c r="CR55" i="11"/>
  <c r="CS55" i="11"/>
  <c r="CT55" i="11"/>
  <c r="CU55" i="11"/>
  <c r="CV55" i="11"/>
  <c r="CW55" i="11"/>
  <c r="CX55" i="11"/>
  <c r="CY55" i="11"/>
  <c r="CZ55" i="11"/>
  <c r="DA55" i="11"/>
  <c r="DB55" i="11"/>
  <c r="DC55" i="11"/>
  <c r="DD55" i="11"/>
  <c r="DE55" i="11"/>
  <c r="DF55" i="11"/>
  <c r="DG55" i="11"/>
  <c r="CJ59" i="11"/>
  <c r="CK59" i="11"/>
  <c r="CL59" i="11"/>
  <c r="CM59" i="11"/>
  <c r="CN59" i="11"/>
  <c r="CO59" i="11"/>
  <c r="CP59" i="11"/>
  <c r="CQ59" i="11"/>
  <c r="CR59" i="11"/>
  <c r="CS59" i="11"/>
  <c r="CT59" i="11"/>
  <c r="CU59" i="11"/>
  <c r="CV59" i="11"/>
  <c r="CW59" i="11"/>
  <c r="CX59" i="11"/>
  <c r="CY59" i="11"/>
  <c r="CZ59" i="11"/>
  <c r="DA59" i="11"/>
  <c r="DB59" i="11"/>
  <c r="DC59" i="11"/>
  <c r="DD59" i="11"/>
  <c r="DE59" i="11"/>
  <c r="DF59" i="11"/>
  <c r="DG59" i="11"/>
  <c r="CJ60" i="11"/>
  <c r="CK60" i="11"/>
  <c r="CL60" i="11"/>
  <c r="CM60" i="11"/>
  <c r="CN60" i="11"/>
  <c r="CO60" i="11"/>
  <c r="CP60" i="11"/>
  <c r="CQ60" i="11"/>
  <c r="CR60" i="11"/>
  <c r="CS60" i="11"/>
  <c r="CT60" i="11"/>
  <c r="CU60" i="11"/>
  <c r="CV60" i="11"/>
  <c r="CW60" i="11"/>
  <c r="CX60" i="11"/>
  <c r="CY60" i="11"/>
  <c r="CZ60" i="11"/>
  <c r="DA60" i="11"/>
  <c r="DB60" i="11"/>
  <c r="DC60" i="11"/>
  <c r="DD60" i="11"/>
  <c r="DE60" i="11"/>
  <c r="DF60" i="11"/>
  <c r="DG60" i="11"/>
  <c r="CJ61" i="11"/>
  <c r="CK61" i="11"/>
  <c r="CL61" i="11"/>
  <c r="CM61" i="11"/>
  <c r="CN61" i="11"/>
  <c r="CO61" i="11"/>
  <c r="CP61" i="11"/>
  <c r="CQ61" i="11"/>
  <c r="CR61" i="11"/>
  <c r="CS61" i="11"/>
  <c r="CT61" i="11"/>
  <c r="CU61" i="11"/>
  <c r="CV61" i="11"/>
  <c r="CW61" i="11"/>
  <c r="CX61" i="11"/>
  <c r="CY61" i="11"/>
  <c r="CZ61" i="11"/>
  <c r="DA61" i="11"/>
  <c r="DB61" i="11"/>
  <c r="DC61" i="11"/>
  <c r="DD61" i="11"/>
  <c r="DE61" i="11"/>
  <c r="DF61" i="11"/>
  <c r="DG61" i="11"/>
  <c r="CJ62" i="11"/>
  <c r="CK62" i="11"/>
  <c r="CL62" i="11"/>
  <c r="CM62" i="11"/>
  <c r="CN62" i="11"/>
  <c r="CO62" i="11"/>
  <c r="CP62" i="11"/>
  <c r="CQ62" i="11"/>
  <c r="CR62" i="11"/>
  <c r="CS62" i="11"/>
  <c r="CT62" i="11"/>
  <c r="CU62" i="11"/>
  <c r="CV62" i="11"/>
  <c r="CW62" i="11"/>
  <c r="CX62" i="11"/>
  <c r="CY62" i="11"/>
  <c r="CZ62" i="11"/>
  <c r="DA62" i="11"/>
  <c r="DB62" i="11"/>
  <c r="DC62" i="11"/>
  <c r="DD62" i="11"/>
  <c r="DE62" i="11"/>
  <c r="DF62" i="11"/>
  <c r="DG62" i="11"/>
  <c r="CJ64" i="11"/>
  <c r="CK64" i="11"/>
  <c r="CL64" i="11"/>
  <c r="CM64" i="11"/>
  <c r="CN64" i="11"/>
  <c r="CO64" i="11"/>
  <c r="CP64" i="11"/>
  <c r="CQ64" i="11"/>
  <c r="CR64" i="11"/>
  <c r="CS64" i="11"/>
  <c r="CT64" i="11"/>
  <c r="CU64" i="11"/>
  <c r="CV64" i="11"/>
  <c r="CW64" i="11"/>
  <c r="CX64" i="11"/>
  <c r="CY64" i="11"/>
  <c r="CZ64" i="11"/>
  <c r="DA64" i="11"/>
  <c r="DB64" i="11"/>
  <c r="DC64" i="11"/>
  <c r="DD64" i="11"/>
  <c r="DE64" i="11"/>
  <c r="DF64" i="11"/>
  <c r="DG64" i="11"/>
  <c r="CJ67" i="11"/>
  <c r="CK67" i="11"/>
  <c r="CL67" i="11"/>
  <c r="CM67" i="11"/>
  <c r="CN67" i="11"/>
  <c r="CO67" i="11"/>
  <c r="CP67" i="11"/>
  <c r="CQ67" i="11"/>
  <c r="CR67" i="11"/>
  <c r="CS67" i="11"/>
  <c r="CT67" i="11"/>
  <c r="CU67" i="11"/>
  <c r="CV67" i="11"/>
  <c r="CW67" i="11"/>
  <c r="CX67" i="11"/>
  <c r="CY67" i="11"/>
  <c r="CZ67" i="11"/>
  <c r="DA67" i="11"/>
  <c r="DB67" i="11"/>
  <c r="DC67" i="11"/>
  <c r="DD67" i="11"/>
  <c r="DE67" i="11"/>
  <c r="DF67" i="11"/>
  <c r="DG67" i="11"/>
  <c r="CJ68" i="11"/>
  <c r="CK68" i="11"/>
  <c r="CL68" i="11"/>
  <c r="CM68" i="11"/>
  <c r="CN68" i="11"/>
  <c r="CO68" i="11"/>
  <c r="CP68" i="11"/>
  <c r="CQ68" i="11"/>
  <c r="CR68" i="11"/>
  <c r="CS68" i="11"/>
  <c r="CT68" i="11"/>
  <c r="CU68" i="11"/>
  <c r="CV68" i="11"/>
  <c r="CW68" i="11"/>
  <c r="CX68" i="11"/>
  <c r="CY68" i="11"/>
  <c r="CZ68" i="11"/>
  <c r="DA68" i="11"/>
  <c r="DB68" i="11"/>
  <c r="DC68" i="11"/>
  <c r="DD68" i="11"/>
  <c r="DE68" i="11"/>
  <c r="DF68" i="11"/>
  <c r="DG68" i="11"/>
  <c r="CJ69" i="11"/>
  <c r="CK69" i="11"/>
  <c r="CL69" i="11"/>
  <c r="CM69" i="11"/>
  <c r="CN69" i="11"/>
  <c r="CO69" i="11"/>
  <c r="CP69" i="11"/>
  <c r="CQ69" i="11"/>
  <c r="CR69" i="11"/>
  <c r="CS69" i="11"/>
  <c r="CT69" i="11"/>
  <c r="CU69" i="11"/>
  <c r="CV69" i="11"/>
  <c r="CW69" i="11"/>
  <c r="CX69" i="11"/>
  <c r="CY69" i="11"/>
  <c r="CZ69" i="11"/>
  <c r="DA69" i="11"/>
  <c r="DB69" i="11"/>
  <c r="DC69" i="11"/>
  <c r="DD69" i="11"/>
  <c r="DE69" i="11"/>
  <c r="DF69" i="11"/>
  <c r="DG69" i="11"/>
  <c r="CJ71" i="11"/>
  <c r="CK71" i="11"/>
  <c r="CL71" i="11"/>
  <c r="CM71" i="11"/>
  <c r="CN71" i="11"/>
  <c r="CO71" i="11"/>
  <c r="CP71" i="11"/>
  <c r="CQ71" i="11"/>
  <c r="CR71" i="11"/>
  <c r="CS71" i="11"/>
  <c r="CT71" i="11"/>
  <c r="CU71" i="11"/>
  <c r="CV71" i="11"/>
  <c r="CW71" i="11"/>
  <c r="CX71" i="11"/>
  <c r="CY71" i="11"/>
  <c r="CZ71" i="11"/>
  <c r="DA71" i="11"/>
  <c r="DB71" i="11"/>
  <c r="DC71" i="11"/>
  <c r="DD71" i="11"/>
  <c r="DE71" i="11"/>
  <c r="DF71" i="11"/>
  <c r="DG71" i="11"/>
  <c r="CJ73" i="11"/>
  <c r="CK73" i="11"/>
  <c r="CL73" i="11"/>
  <c r="CM73" i="11"/>
  <c r="CN73" i="11"/>
  <c r="CO73" i="11"/>
  <c r="CP73" i="11"/>
  <c r="CQ73" i="11"/>
  <c r="CR73" i="11"/>
  <c r="CS73" i="11"/>
  <c r="CT73" i="11"/>
  <c r="CU73" i="11"/>
  <c r="CV73" i="11"/>
  <c r="CW73" i="11"/>
  <c r="CX73" i="11"/>
  <c r="CY73" i="11"/>
  <c r="CZ73" i="11"/>
  <c r="DA73" i="11"/>
  <c r="DB73" i="11"/>
  <c r="DC73" i="11"/>
  <c r="DD73" i="11"/>
  <c r="DE73" i="11"/>
  <c r="DF73" i="11"/>
  <c r="DG73" i="11"/>
  <c r="CJ76" i="11"/>
  <c r="CK76" i="11"/>
  <c r="CL76" i="11"/>
  <c r="CM76" i="11"/>
  <c r="CN76" i="11"/>
  <c r="CO76" i="11"/>
  <c r="CP76" i="11"/>
  <c r="CQ76" i="11"/>
  <c r="CR76" i="11"/>
  <c r="CS76" i="11"/>
  <c r="CT76" i="11"/>
  <c r="CU76" i="11"/>
  <c r="CV76" i="11"/>
  <c r="CW76" i="11"/>
  <c r="CX76" i="11"/>
  <c r="CY76" i="11"/>
  <c r="CZ76" i="11"/>
  <c r="DA76" i="11"/>
  <c r="DB76" i="11"/>
  <c r="DC76" i="11"/>
  <c r="DD76" i="11"/>
  <c r="DE76" i="11"/>
  <c r="DF76" i="11"/>
  <c r="DG76" i="11"/>
  <c r="CJ77" i="11"/>
  <c r="CK77" i="11"/>
  <c r="CL77" i="11"/>
  <c r="CM77" i="11"/>
  <c r="CN77" i="11"/>
  <c r="CO77" i="11"/>
  <c r="CP77" i="11"/>
  <c r="CQ77" i="11"/>
  <c r="CR77" i="11"/>
  <c r="CS77" i="11"/>
  <c r="CT77" i="11"/>
  <c r="CU77" i="11"/>
  <c r="CV77" i="11"/>
  <c r="CW77" i="11"/>
  <c r="CX77" i="11"/>
  <c r="CY77" i="11"/>
  <c r="CZ77" i="11"/>
  <c r="DA77" i="11"/>
  <c r="DB77" i="11"/>
  <c r="DC77" i="11"/>
  <c r="DD77" i="11"/>
  <c r="DE77" i="11"/>
  <c r="DF77" i="11"/>
  <c r="DG77" i="11"/>
  <c r="CJ79" i="11"/>
  <c r="CK79" i="11"/>
  <c r="CL79" i="11"/>
  <c r="CM79" i="11"/>
  <c r="CN79" i="11"/>
  <c r="CO79" i="11"/>
  <c r="CP79" i="11"/>
  <c r="CQ79" i="11"/>
  <c r="CR79" i="11"/>
  <c r="CS79" i="11"/>
  <c r="CT79" i="11"/>
  <c r="CU79" i="11"/>
  <c r="CV79" i="11"/>
  <c r="CW79" i="11"/>
  <c r="CX79" i="11"/>
  <c r="CY79" i="11"/>
  <c r="CZ79" i="11"/>
  <c r="DA79" i="11"/>
  <c r="DB79" i="11"/>
  <c r="DC79" i="11"/>
  <c r="DD79" i="11"/>
  <c r="DE79" i="11"/>
  <c r="DF79" i="11"/>
  <c r="DG79" i="11"/>
  <c r="CJ80" i="11"/>
  <c r="CK80" i="11"/>
  <c r="CL80" i="11"/>
  <c r="CM80" i="11"/>
  <c r="CN80" i="11"/>
  <c r="CO80" i="11"/>
  <c r="CP80" i="11"/>
  <c r="CQ80" i="11"/>
  <c r="CR80" i="11"/>
  <c r="CS80" i="11"/>
  <c r="CT80" i="11"/>
  <c r="CU80" i="11"/>
  <c r="CV80" i="11"/>
  <c r="CW80" i="11"/>
  <c r="CX80" i="11"/>
  <c r="CY80" i="11"/>
  <c r="CZ80" i="11"/>
  <c r="DA80" i="11"/>
  <c r="DB80" i="11"/>
  <c r="DC80" i="11"/>
  <c r="DD80" i="11"/>
  <c r="DE80" i="11"/>
  <c r="DF80" i="11"/>
  <c r="DG80" i="11"/>
  <c r="CJ81" i="11"/>
  <c r="CK81" i="11"/>
  <c r="CL81" i="11"/>
  <c r="CM81" i="11"/>
  <c r="CN81" i="11"/>
  <c r="CO81" i="11"/>
  <c r="CP81" i="11"/>
  <c r="CQ81" i="11"/>
  <c r="CR81" i="11"/>
  <c r="CS81" i="11"/>
  <c r="CT81" i="11"/>
  <c r="CU81" i="11"/>
  <c r="CV81" i="11"/>
  <c r="CW81" i="11"/>
  <c r="CX81" i="11"/>
  <c r="CY81" i="11"/>
  <c r="CZ81" i="11"/>
  <c r="DA81" i="11"/>
  <c r="DB81" i="11"/>
  <c r="DC81" i="11"/>
  <c r="DD81" i="11"/>
  <c r="DE81" i="11"/>
  <c r="DF81" i="11"/>
  <c r="DG81" i="11"/>
  <c r="CJ83" i="11"/>
  <c r="CK83" i="11"/>
  <c r="CL83" i="11"/>
  <c r="CM83" i="11"/>
  <c r="CN83" i="11"/>
  <c r="CO83" i="11"/>
  <c r="CP83" i="11"/>
  <c r="CQ83" i="11"/>
  <c r="CR83" i="11"/>
  <c r="CS83" i="11"/>
  <c r="CT83" i="11"/>
  <c r="CU83" i="11"/>
  <c r="CV83" i="11"/>
  <c r="CW83" i="11"/>
  <c r="CX83" i="11"/>
  <c r="CY83" i="11"/>
  <c r="CZ83" i="11"/>
  <c r="DA83" i="11"/>
  <c r="DB83" i="11"/>
  <c r="DC83" i="11"/>
  <c r="DD83" i="11"/>
  <c r="DE83" i="11"/>
  <c r="DF83" i="11"/>
  <c r="DG83" i="11"/>
  <c r="CJ84" i="11"/>
  <c r="CK84" i="11"/>
  <c r="CL84" i="11"/>
  <c r="CM84" i="11"/>
  <c r="CN84" i="11"/>
  <c r="CO84" i="11"/>
  <c r="CP84" i="11"/>
  <c r="CQ84" i="11"/>
  <c r="CR84" i="11"/>
  <c r="CS84" i="11"/>
  <c r="CT84" i="11"/>
  <c r="CU84" i="11"/>
  <c r="CV84" i="11"/>
  <c r="CW84" i="11"/>
  <c r="CX84" i="11"/>
  <c r="CY84" i="11"/>
  <c r="CZ84" i="11"/>
  <c r="DA84" i="11"/>
  <c r="DB84" i="11"/>
  <c r="DC84" i="11"/>
  <c r="DD84" i="11"/>
  <c r="DE84" i="11"/>
  <c r="DF84" i="11"/>
  <c r="DG84" i="11"/>
  <c r="CJ85" i="11"/>
  <c r="CK85" i="11"/>
  <c r="CL85" i="11"/>
  <c r="CM85" i="11"/>
  <c r="CN85" i="11"/>
  <c r="CO85" i="11"/>
  <c r="CP85" i="11"/>
  <c r="CQ85" i="11"/>
  <c r="CR85" i="11"/>
  <c r="CS85" i="11"/>
  <c r="CT85" i="11"/>
  <c r="CU85" i="11"/>
  <c r="CV85" i="11"/>
  <c r="CW85" i="11"/>
  <c r="CX85" i="11"/>
  <c r="CY85" i="11"/>
  <c r="CZ85" i="11"/>
  <c r="DA85" i="11"/>
  <c r="DB85" i="11"/>
  <c r="DC85" i="11"/>
  <c r="DD85" i="11"/>
  <c r="DE85" i="11"/>
  <c r="DF85" i="11"/>
  <c r="DG85" i="11"/>
  <c r="CJ87" i="11"/>
  <c r="CK87" i="11"/>
  <c r="CL87" i="11"/>
  <c r="CM87" i="11"/>
  <c r="CN87" i="11"/>
  <c r="CO87" i="11"/>
  <c r="CP87" i="11"/>
  <c r="CQ87" i="11"/>
  <c r="CR87" i="11"/>
  <c r="CS87" i="11"/>
  <c r="CT87" i="11"/>
  <c r="CU87" i="11"/>
  <c r="CV87" i="11"/>
  <c r="CW87" i="11"/>
  <c r="CX87" i="11"/>
  <c r="CY87" i="11"/>
  <c r="CZ87" i="11"/>
  <c r="DA87" i="11"/>
  <c r="DB87" i="11"/>
  <c r="DC87" i="11"/>
  <c r="DD87" i="11"/>
  <c r="DE87" i="11"/>
  <c r="DF87" i="11"/>
  <c r="DG87" i="11"/>
  <c r="CJ90" i="11"/>
  <c r="CK90" i="11"/>
  <c r="CL90" i="11"/>
  <c r="CM90" i="11"/>
  <c r="CN90" i="11"/>
  <c r="CO90" i="11"/>
  <c r="CP90" i="11"/>
  <c r="CQ90" i="11"/>
  <c r="CR90" i="11"/>
  <c r="CS90" i="11"/>
  <c r="CT90" i="11"/>
  <c r="CU90" i="11"/>
  <c r="CV90" i="11"/>
  <c r="CW90" i="11"/>
  <c r="CX90" i="11"/>
  <c r="CY90" i="11"/>
  <c r="CZ90" i="11"/>
  <c r="DA90" i="11"/>
  <c r="DB90" i="11"/>
  <c r="DC90" i="11"/>
  <c r="DD90" i="11"/>
  <c r="DE90" i="11"/>
  <c r="DF90" i="11"/>
  <c r="DG90" i="11"/>
  <c r="CJ92" i="11"/>
  <c r="CK92" i="11"/>
  <c r="CL92" i="11"/>
  <c r="CM92" i="11"/>
  <c r="CN92" i="11"/>
  <c r="CO92" i="11"/>
  <c r="CP92" i="11"/>
  <c r="CQ92" i="11"/>
  <c r="CR92" i="11"/>
  <c r="CS92" i="11"/>
  <c r="CT92" i="11"/>
  <c r="CU92" i="11"/>
  <c r="CV92" i="11"/>
  <c r="CW92" i="11"/>
  <c r="CX92" i="11"/>
  <c r="CY92" i="11"/>
  <c r="CZ92" i="11"/>
  <c r="DA92" i="11"/>
  <c r="DB92" i="11"/>
  <c r="DC92" i="11"/>
  <c r="DD92" i="11"/>
  <c r="DE92" i="11"/>
  <c r="DF92" i="11"/>
  <c r="DG92" i="11"/>
  <c r="CJ94" i="11"/>
  <c r="CK94" i="11"/>
  <c r="CL94" i="11"/>
  <c r="CM94" i="11"/>
  <c r="CN94" i="11"/>
  <c r="CO94" i="11"/>
  <c r="CP94" i="11"/>
  <c r="CQ94" i="11"/>
  <c r="CR94" i="11"/>
  <c r="CS94" i="11"/>
  <c r="CT94" i="11"/>
  <c r="CU94" i="11"/>
  <c r="CV94" i="11"/>
  <c r="CW94" i="11"/>
  <c r="CX94" i="11"/>
  <c r="CY94" i="11"/>
  <c r="CZ94" i="11"/>
  <c r="DA94" i="11"/>
  <c r="DB94" i="11"/>
  <c r="DC94" i="11"/>
  <c r="DD94" i="11"/>
  <c r="DE94" i="11"/>
  <c r="DF94" i="11"/>
  <c r="DG94" i="11"/>
  <c r="CJ100" i="11"/>
  <c r="CK100" i="11"/>
  <c r="CL100" i="11"/>
  <c r="CM100" i="11"/>
  <c r="CN100" i="11"/>
  <c r="CO100" i="11"/>
  <c r="CP100" i="11"/>
  <c r="CQ100" i="11"/>
  <c r="CR100" i="11"/>
  <c r="CS100" i="11"/>
  <c r="CT100" i="11"/>
  <c r="CU100" i="11"/>
  <c r="CV100" i="11"/>
  <c r="CW100" i="11"/>
  <c r="CX100" i="11"/>
  <c r="CY100" i="11"/>
  <c r="CZ100" i="11"/>
  <c r="DA100" i="11"/>
  <c r="DB100" i="11"/>
  <c r="DC100" i="11"/>
  <c r="DD100" i="11"/>
  <c r="DE100" i="11"/>
  <c r="DF100" i="11"/>
  <c r="DG100" i="11"/>
  <c r="CJ101" i="11"/>
  <c r="CK101" i="11"/>
  <c r="CL101" i="11"/>
  <c r="CM101" i="11"/>
  <c r="CN101" i="11"/>
  <c r="CO101" i="11"/>
  <c r="CP101" i="11"/>
  <c r="CQ101" i="11"/>
  <c r="CR101" i="11"/>
  <c r="CS101" i="11"/>
  <c r="CT101" i="11"/>
  <c r="CU101" i="11"/>
  <c r="CV101" i="11"/>
  <c r="CW101" i="11"/>
  <c r="CX101" i="11"/>
  <c r="CY101" i="11"/>
  <c r="CZ101" i="11"/>
  <c r="DA101" i="11"/>
  <c r="DB101" i="11"/>
  <c r="DC101" i="11"/>
  <c r="DD101" i="11"/>
  <c r="DE101" i="11"/>
  <c r="DF101" i="11"/>
  <c r="DG101" i="11"/>
  <c r="CJ102" i="11"/>
  <c r="CK102" i="11"/>
  <c r="CL102" i="11"/>
  <c r="CM102" i="11"/>
  <c r="CN102" i="11"/>
  <c r="CO102" i="11"/>
  <c r="CP102" i="11"/>
  <c r="CQ102" i="11"/>
  <c r="CR102" i="11"/>
  <c r="CS102" i="11"/>
  <c r="CT102" i="11"/>
  <c r="CU102" i="11"/>
  <c r="CV102" i="11"/>
  <c r="CW102" i="11"/>
  <c r="CX102" i="11"/>
  <c r="CY102" i="11"/>
  <c r="CZ102" i="11"/>
  <c r="DA102" i="11"/>
  <c r="DB102" i="11"/>
  <c r="DC102" i="11"/>
  <c r="DD102" i="11"/>
  <c r="DE102" i="11"/>
  <c r="DF102" i="11"/>
  <c r="DG102" i="11"/>
  <c r="CJ103" i="11"/>
  <c r="CK103" i="11"/>
  <c r="CL103" i="11"/>
  <c r="CM103" i="11"/>
  <c r="CN103" i="11"/>
  <c r="CO103" i="11"/>
  <c r="CP103" i="11"/>
  <c r="CQ103" i="11"/>
  <c r="CR103" i="11"/>
  <c r="CS103" i="11"/>
  <c r="CT103" i="11"/>
  <c r="CU103" i="11"/>
  <c r="CV103" i="11"/>
  <c r="CW103" i="11"/>
  <c r="CX103" i="11"/>
  <c r="CY103" i="11"/>
  <c r="CZ103" i="11"/>
  <c r="DA103" i="11"/>
  <c r="DB103" i="11"/>
  <c r="DC103" i="11"/>
  <c r="DD103" i="11"/>
  <c r="DE103" i="11"/>
  <c r="DF103" i="11"/>
  <c r="DG103" i="11"/>
  <c r="CJ106" i="11"/>
  <c r="CK106" i="11"/>
  <c r="CL106" i="11"/>
  <c r="CM106" i="11"/>
  <c r="CN106" i="11"/>
  <c r="CO106" i="11"/>
  <c r="CP106" i="11"/>
  <c r="CQ106" i="11"/>
  <c r="CR106" i="11"/>
  <c r="CS106" i="11"/>
  <c r="CT106" i="11"/>
  <c r="CU106" i="11"/>
  <c r="CV106" i="11"/>
  <c r="CW106" i="11"/>
  <c r="CX106" i="11"/>
  <c r="CY106" i="11"/>
  <c r="CZ106" i="11"/>
  <c r="DA106" i="11"/>
  <c r="DB106" i="11"/>
  <c r="DC106" i="11"/>
  <c r="DD106" i="11"/>
  <c r="DE106" i="11"/>
  <c r="DF106" i="11"/>
  <c r="DG106" i="11"/>
  <c r="CJ109" i="11"/>
  <c r="CK109" i="11"/>
  <c r="CL109" i="11"/>
  <c r="CM109" i="11"/>
  <c r="CN109" i="11"/>
  <c r="CO109" i="11"/>
  <c r="CP109" i="11"/>
  <c r="CQ109" i="11"/>
  <c r="CR109" i="11"/>
  <c r="CS109" i="11"/>
  <c r="CT109" i="11"/>
  <c r="CU109" i="11"/>
  <c r="CV109" i="11"/>
  <c r="CW109" i="11"/>
  <c r="CX109" i="11"/>
  <c r="CY109" i="11"/>
  <c r="CZ109" i="11"/>
  <c r="DA109" i="11"/>
  <c r="DB109" i="11"/>
  <c r="DC109" i="11"/>
  <c r="DD109" i="11"/>
  <c r="DE109" i="11"/>
  <c r="DF109" i="11"/>
  <c r="DG109" i="11"/>
  <c r="CJ110" i="11"/>
  <c r="CK110" i="11"/>
  <c r="CL110" i="11"/>
  <c r="CM110" i="11"/>
  <c r="CN110" i="11"/>
  <c r="CO110" i="11"/>
  <c r="CP110" i="11"/>
  <c r="CQ110" i="11"/>
  <c r="CR110" i="11"/>
  <c r="CS110" i="11"/>
  <c r="CT110" i="11"/>
  <c r="CU110" i="11"/>
  <c r="CV110" i="11"/>
  <c r="CW110" i="11"/>
  <c r="CX110" i="11"/>
  <c r="CY110" i="11"/>
  <c r="CZ110" i="11"/>
  <c r="DA110" i="11"/>
  <c r="DB110" i="11"/>
  <c r="DC110" i="11"/>
  <c r="DD110" i="11"/>
  <c r="DE110" i="11"/>
  <c r="DF110" i="11"/>
  <c r="DG110" i="11"/>
  <c r="CJ111" i="11"/>
  <c r="CK111" i="11"/>
  <c r="CL111" i="11"/>
  <c r="CM111" i="11"/>
  <c r="CN111" i="11"/>
  <c r="CO111" i="11"/>
  <c r="CP111" i="11"/>
  <c r="CQ111" i="11"/>
  <c r="CR111" i="11"/>
  <c r="CS111" i="11"/>
  <c r="CT111" i="11"/>
  <c r="CU111" i="11"/>
  <c r="CV111" i="11"/>
  <c r="CW111" i="11"/>
  <c r="CX111" i="11"/>
  <c r="CY111" i="11"/>
  <c r="CZ111" i="11"/>
  <c r="DA111" i="11"/>
  <c r="DB111" i="11"/>
  <c r="DC111" i="11"/>
  <c r="DD111" i="11"/>
  <c r="DE111" i="11"/>
  <c r="DF111" i="11"/>
  <c r="DG111" i="11"/>
  <c r="CJ113" i="11"/>
  <c r="CK113" i="11"/>
  <c r="CL113" i="11"/>
  <c r="CM113" i="11"/>
  <c r="CN113" i="11"/>
  <c r="CO113" i="11"/>
  <c r="CP113" i="11"/>
  <c r="CQ113" i="11"/>
  <c r="CR113" i="11"/>
  <c r="CS113" i="11"/>
  <c r="CT113" i="11"/>
  <c r="CU113" i="11"/>
  <c r="CV113" i="11"/>
  <c r="CW113" i="11"/>
  <c r="CX113" i="11"/>
  <c r="CY113" i="11"/>
  <c r="CZ113" i="11"/>
  <c r="DA113" i="11"/>
  <c r="DB113" i="11"/>
  <c r="DC113" i="11"/>
  <c r="DD113" i="11"/>
  <c r="DE113" i="11"/>
  <c r="DF113" i="11"/>
  <c r="DG113" i="11"/>
  <c r="CJ115" i="11"/>
  <c r="CK115" i="11"/>
  <c r="CL115" i="11"/>
  <c r="CM115" i="11"/>
  <c r="CN115" i="11"/>
  <c r="CO115" i="11"/>
  <c r="CP115" i="11"/>
  <c r="CQ115" i="11"/>
  <c r="CR115" i="11"/>
  <c r="CS115" i="11"/>
  <c r="CT115" i="11"/>
  <c r="CU115" i="11"/>
  <c r="CV115" i="11"/>
  <c r="CW115" i="11"/>
  <c r="CX115" i="11"/>
  <c r="CY115" i="11"/>
  <c r="CZ115" i="11"/>
  <c r="DA115" i="11"/>
  <c r="DB115" i="11"/>
  <c r="DC115" i="11"/>
  <c r="DD115" i="11"/>
  <c r="DE115" i="11"/>
  <c r="DF115" i="11"/>
  <c r="DG115" i="11"/>
  <c r="CJ116" i="11"/>
  <c r="CK116" i="11"/>
  <c r="CL116" i="11"/>
  <c r="CM116" i="11"/>
  <c r="CN116" i="11"/>
  <c r="CO116" i="11"/>
  <c r="CP116" i="11"/>
  <c r="CQ116" i="11"/>
  <c r="CR116" i="11"/>
  <c r="CS116" i="11"/>
  <c r="CT116" i="11"/>
  <c r="CU116" i="11"/>
  <c r="CV116" i="11"/>
  <c r="CW116" i="11"/>
  <c r="CX116" i="11"/>
  <c r="CY116" i="11"/>
  <c r="CZ116" i="11"/>
  <c r="DA116" i="11"/>
  <c r="DB116" i="11"/>
  <c r="DC116" i="11"/>
  <c r="DD116" i="11"/>
  <c r="DE116" i="11"/>
  <c r="DF116" i="11"/>
  <c r="DG116" i="11"/>
  <c r="CJ119" i="11"/>
  <c r="CK119" i="11"/>
  <c r="CL119" i="11"/>
  <c r="CM119" i="11"/>
  <c r="CN119" i="11"/>
  <c r="CO119" i="11"/>
  <c r="CP119" i="11"/>
  <c r="CQ119" i="11"/>
  <c r="CR119" i="11"/>
  <c r="CS119" i="11"/>
  <c r="CT119" i="11"/>
  <c r="CU119" i="11"/>
  <c r="CV119" i="11"/>
  <c r="CW119" i="11"/>
  <c r="CX119" i="11"/>
  <c r="CY119" i="11"/>
  <c r="CZ119" i="11"/>
  <c r="DA119" i="11"/>
  <c r="DB119" i="11"/>
  <c r="DC119" i="11"/>
  <c r="DD119" i="11"/>
  <c r="DE119" i="11"/>
  <c r="DF119" i="11"/>
  <c r="DG119" i="11"/>
  <c r="CJ120" i="11"/>
  <c r="CK120" i="11"/>
  <c r="CL120" i="11"/>
  <c r="CM120" i="11"/>
  <c r="CN120" i="11"/>
  <c r="CO120" i="11"/>
  <c r="CP120" i="11"/>
  <c r="CQ120" i="11"/>
  <c r="CR120" i="11"/>
  <c r="CS120" i="11"/>
  <c r="CT120" i="11"/>
  <c r="CU120" i="11"/>
  <c r="CV120" i="11"/>
  <c r="CW120" i="11"/>
  <c r="CX120" i="11"/>
  <c r="CY120" i="11"/>
  <c r="CZ120" i="11"/>
  <c r="DA120" i="11"/>
  <c r="DB120" i="11"/>
  <c r="DC120" i="11"/>
  <c r="DD120" i="11"/>
  <c r="DE120" i="11"/>
  <c r="DF120" i="11"/>
  <c r="DG120" i="11"/>
  <c r="CJ122" i="11"/>
  <c r="CK122" i="11"/>
  <c r="CL122" i="11"/>
  <c r="CM122" i="11"/>
  <c r="CN122" i="11"/>
  <c r="CO122" i="11"/>
  <c r="CP122" i="11"/>
  <c r="CQ122" i="11"/>
  <c r="CR122" i="11"/>
  <c r="CS122" i="11"/>
  <c r="CT122" i="11"/>
  <c r="CU122" i="11"/>
  <c r="CV122" i="11"/>
  <c r="CW122" i="11"/>
  <c r="CX122" i="11"/>
  <c r="CY122" i="11"/>
  <c r="CZ122" i="11"/>
  <c r="DA122" i="11"/>
  <c r="DB122" i="11"/>
  <c r="DC122" i="11"/>
  <c r="DD122" i="11"/>
  <c r="DE122" i="11"/>
  <c r="DF122" i="11"/>
  <c r="DG122" i="11"/>
  <c r="CJ124" i="11"/>
  <c r="CK124" i="11"/>
  <c r="CL124" i="11"/>
  <c r="CM124" i="11"/>
  <c r="CN124" i="11"/>
  <c r="CO124" i="11"/>
  <c r="CP124" i="11"/>
  <c r="CQ124" i="11"/>
  <c r="CR124" i="11"/>
  <c r="CS124" i="11"/>
  <c r="CT124" i="11"/>
  <c r="CU124" i="11"/>
  <c r="CV124" i="11"/>
  <c r="CW124" i="11"/>
  <c r="CX124" i="11"/>
  <c r="CY124" i="11"/>
  <c r="CZ124" i="11"/>
  <c r="DA124" i="11"/>
  <c r="DB124" i="11"/>
  <c r="DC124" i="11"/>
  <c r="DD124" i="11"/>
  <c r="DE124" i="11"/>
  <c r="DF124" i="11"/>
  <c r="DG124" i="11"/>
  <c r="CJ125" i="11"/>
  <c r="CK125" i="11"/>
  <c r="CL125" i="11"/>
  <c r="CM125" i="11"/>
  <c r="CN125" i="11"/>
  <c r="CO125" i="11"/>
  <c r="CP125" i="11"/>
  <c r="CQ125" i="11"/>
  <c r="CR125" i="11"/>
  <c r="CS125" i="11"/>
  <c r="CT125" i="11"/>
  <c r="CU125" i="11"/>
  <c r="CV125" i="11"/>
  <c r="CW125" i="11"/>
  <c r="CX125" i="11"/>
  <c r="CY125" i="11"/>
  <c r="CZ125" i="11"/>
  <c r="DA125" i="11"/>
  <c r="DB125" i="11"/>
  <c r="DC125" i="11"/>
  <c r="DD125" i="11"/>
  <c r="DE125" i="11"/>
  <c r="DF125" i="11"/>
  <c r="DG125" i="11"/>
  <c r="CJ126" i="11"/>
  <c r="CK126" i="11"/>
  <c r="CL126" i="11"/>
  <c r="CM126" i="11"/>
  <c r="CN126" i="11"/>
  <c r="CO126" i="11"/>
  <c r="CP126" i="11"/>
  <c r="CQ126" i="11"/>
  <c r="CR126" i="11"/>
  <c r="CS126" i="11"/>
  <c r="CT126" i="11"/>
  <c r="CU126" i="11"/>
  <c r="CV126" i="11"/>
  <c r="CW126" i="11"/>
  <c r="CX126" i="11"/>
  <c r="CY126" i="11"/>
  <c r="CZ126" i="11"/>
  <c r="DA126" i="11"/>
  <c r="DB126" i="11"/>
  <c r="DC126" i="11"/>
  <c r="DD126" i="11"/>
  <c r="DE126" i="11"/>
  <c r="DF126" i="11"/>
  <c r="DG126" i="11"/>
  <c r="CJ127" i="11"/>
  <c r="CK127" i="11"/>
  <c r="CL127" i="11"/>
  <c r="CM127" i="11"/>
  <c r="CN127" i="11"/>
  <c r="CO127" i="11"/>
  <c r="CP127" i="11"/>
  <c r="CQ127" i="11"/>
  <c r="CR127" i="11"/>
  <c r="CS127" i="11"/>
  <c r="CT127" i="11"/>
  <c r="CU127" i="11"/>
  <c r="CV127" i="11"/>
  <c r="CW127" i="11"/>
  <c r="CX127" i="11"/>
  <c r="CY127" i="11"/>
  <c r="CZ127" i="11"/>
  <c r="DA127" i="11"/>
  <c r="DB127" i="11"/>
  <c r="DC127" i="11"/>
  <c r="DD127" i="11"/>
  <c r="DE127" i="11"/>
  <c r="DF127" i="11"/>
  <c r="DG127" i="11"/>
  <c r="CJ128" i="11"/>
  <c r="CK128" i="11"/>
  <c r="CL128" i="11"/>
  <c r="CM128" i="11"/>
  <c r="CN128" i="11"/>
  <c r="CO128" i="11"/>
  <c r="CP128" i="11"/>
  <c r="CQ128" i="11"/>
  <c r="CR128" i="11"/>
  <c r="CS128" i="11"/>
  <c r="CT128" i="11"/>
  <c r="CU128" i="11"/>
  <c r="CV128" i="11"/>
  <c r="CW128" i="11"/>
  <c r="CX128" i="11"/>
  <c r="CY128" i="11"/>
  <c r="CZ128" i="11"/>
  <c r="DA128" i="11"/>
  <c r="DB128" i="11"/>
  <c r="DC128" i="11"/>
  <c r="DD128" i="11"/>
  <c r="DE128" i="11"/>
  <c r="DF128" i="11"/>
  <c r="DG128" i="11"/>
  <c r="CJ129" i="11"/>
  <c r="CK129" i="11"/>
  <c r="CL129" i="11"/>
  <c r="CM129" i="11"/>
  <c r="CN129" i="11"/>
  <c r="CO129" i="11"/>
  <c r="CP129" i="11"/>
  <c r="CQ129" i="11"/>
  <c r="CR129" i="11"/>
  <c r="CS129" i="11"/>
  <c r="CT129" i="11"/>
  <c r="CU129" i="11"/>
  <c r="CV129" i="11"/>
  <c r="CW129" i="11"/>
  <c r="CX129" i="11"/>
  <c r="CY129" i="11"/>
  <c r="CZ129" i="11"/>
  <c r="DA129" i="11"/>
  <c r="DB129" i="11"/>
  <c r="DC129" i="11"/>
  <c r="DD129" i="11"/>
  <c r="DE129" i="11"/>
  <c r="DF129" i="11"/>
  <c r="DG129" i="11"/>
  <c r="CJ130" i="11"/>
  <c r="CK130" i="11"/>
  <c r="CL130" i="11"/>
  <c r="CM130" i="11"/>
  <c r="CN130" i="11"/>
  <c r="CO130" i="11"/>
  <c r="CP130" i="11"/>
  <c r="CQ130" i="11"/>
  <c r="CR130" i="11"/>
  <c r="CS130" i="11"/>
  <c r="CT130" i="11"/>
  <c r="CU130" i="11"/>
  <c r="CV130" i="11"/>
  <c r="CW130" i="11"/>
  <c r="CX130" i="11"/>
  <c r="CY130" i="11"/>
  <c r="CZ130" i="11"/>
  <c r="DA130" i="11"/>
  <c r="DB130" i="11"/>
  <c r="DC130" i="11"/>
  <c r="DD130" i="11"/>
  <c r="DE130" i="11"/>
  <c r="DF130" i="11"/>
  <c r="DG130" i="11"/>
  <c r="CJ131" i="11"/>
  <c r="CK131" i="11"/>
  <c r="CL131" i="11"/>
  <c r="CM131" i="11"/>
  <c r="CN131" i="11"/>
  <c r="CO131" i="11"/>
  <c r="CP131" i="11"/>
  <c r="CQ131" i="11"/>
  <c r="CR131" i="11"/>
  <c r="CS131" i="11"/>
  <c r="CT131" i="11"/>
  <c r="CU131" i="11"/>
  <c r="CV131" i="11"/>
  <c r="CW131" i="11"/>
  <c r="CX131" i="11"/>
  <c r="CY131" i="11"/>
  <c r="CZ131" i="11"/>
  <c r="DA131" i="11"/>
  <c r="DB131" i="11"/>
  <c r="DC131" i="11"/>
  <c r="DD131" i="11"/>
  <c r="DE131" i="11"/>
  <c r="DF131" i="11"/>
  <c r="DG131" i="11"/>
  <c r="CJ133" i="11"/>
  <c r="CK133" i="11"/>
  <c r="CL133" i="11"/>
  <c r="CM133" i="11"/>
  <c r="CN133" i="11"/>
  <c r="CO133" i="11"/>
  <c r="CP133" i="11"/>
  <c r="CQ133" i="11"/>
  <c r="CR133" i="11"/>
  <c r="CS133" i="11"/>
  <c r="CT133" i="11"/>
  <c r="CU133" i="11"/>
  <c r="CV133" i="11"/>
  <c r="CW133" i="11"/>
  <c r="CX133" i="11"/>
  <c r="CY133" i="11"/>
  <c r="CZ133" i="11"/>
  <c r="DA133" i="11"/>
  <c r="DB133" i="11"/>
  <c r="DC133" i="11"/>
  <c r="DD133" i="11"/>
  <c r="DE133" i="11"/>
  <c r="DF133" i="11"/>
  <c r="DG133" i="11"/>
  <c r="CJ134" i="11"/>
  <c r="CK134" i="11"/>
  <c r="CL134" i="11"/>
  <c r="CM134" i="11"/>
  <c r="CN134" i="11"/>
  <c r="CO134" i="11"/>
  <c r="CP134" i="11"/>
  <c r="CQ134" i="11"/>
  <c r="CR134" i="11"/>
  <c r="CS134" i="11"/>
  <c r="CT134" i="11"/>
  <c r="CU134" i="11"/>
  <c r="CV134" i="11"/>
  <c r="CW134" i="11"/>
  <c r="CX134" i="11"/>
  <c r="CY134" i="11"/>
  <c r="CZ134" i="11"/>
  <c r="DA134" i="11"/>
  <c r="DB134" i="11"/>
  <c r="DC134" i="11"/>
  <c r="DD134" i="11"/>
  <c r="DE134" i="11"/>
  <c r="DF134" i="11"/>
  <c r="DG134" i="11"/>
  <c r="CJ139" i="11"/>
  <c r="CK139" i="11"/>
  <c r="CL139" i="11"/>
  <c r="CM139" i="11"/>
  <c r="CN139" i="11"/>
  <c r="CO139" i="11"/>
  <c r="CP139" i="11"/>
  <c r="CQ139" i="11"/>
  <c r="CR139" i="11"/>
  <c r="CS139" i="11"/>
  <c r="CT139" i="11"/>
  <c r="CU139" i="11"/>
  <c r="CV139" i="11"/>
  <c r="CW139" i="11"/>
  <c r="CX139" i="11"/>
  <c r="CY139" i="11"/>
  <c r="CZ139" i="11"/>
  <c r="DA139" i="11"/>
  <c r="DB139" i="11"/>
  <c r="DC139" i="11"/>
  <c r="DD139" i="11"/>
  <c r="DE139" i="11"/>
  <c r="DF139" i="11"/>
  <c r="DG139" i="11"/>
  <c r="CJ140" i="11"/>
  <c r="CK140" i="11"/>
  <c r="CL140" i="11"/>
  <c r="CM140" i="11"/>
  <c r="CN140" i="11"/>
  <c r="CO140" i="11"/>
  <c r="CP140" i="11"/>
  <c r="CQ140" i="11"/>
  <c r="CR140" i="11"/>
  <c r="CS140" i="11"/>
  <c r="CT140" i="11"/>
  <c r="CU140" i="11"/>
  <c r="CV140" i="11"/>
  <c r="CW140" i="11"/>
  <c r="CX140" i="11"/>
  <c r="CY140" i="11"/>
  <c r="CZ140" i="11"/>
  <c r="DA140" i="11"/>
  <c r="DB140" i="11"/>
  <c r="DC140" i="11"/>
  <c r="DD140" i="11"/>
  <c r="DE140" i="11"/>
  <c r="DF140" i="11"/>
  <c r="DG140" i="11"/>
  <c r="CJ141" i="11"/>
  <c r="CK141" i="11"/>
  <c r="CL141" i="11"/>
  <c r="CM141" i="11"/>
  <c r="CN141" i="11"/>
  <c r="CO141" i="11"/>
  <c r="CP141" i="11"/>
  <c r="CQ141" i="11"/>
  <c r="CR141" i="11"/>
  <c r="CS141" i="11"/>
  <c r="CT141" i="11"/>
  <c r="CU141" i="11"/>
  <c r="CV141" i="11"/>
  <c r="CW141" i="11"/>
  <c r="CX141" i="11"/>
  <c r="CY141" i="11"/>
  <c r="CZ141" i="11"/>
  <c r="DA141" i="11"/>
  <c r="DB141" i="11"/>
  <c r="DC141" i="11"/>
  <c r="DD141" i="11"/>
  <c r="DE141" i="11"/>
  <c r="DF141" i="11"/>
  <c r="DG141" i="11"/>
  <c r="CJ142" i="11"/>
  <c r="CK142" i="11"/>
  <c r="CL142" i="11"/>
  <c r="CM142" i="11"/>
  <c r="CN142" i="11"/>
  <c r="CO142" i="11"/>
  <c r="CP142" i="11"/>
  <c r="CQ142" i="11"/>
  <c r="CR142" i="11"/>
  <c r="CS142" i="11"/>
  <c r="CT142" i="11"/>
  <c r="CU142" i="11"/>
  <c r="CV142" i="11"/>
  <c r="CW142" i="11"/>
  <c r="CX142" i="11"/>
  <c r="CY142" i="11"/>
  <c r="CZ142" i="11"/>
  <c r="DA142" i="11"/>
  <c r="DB142" i="11"/>
  <c r="DC142" i="11"/>
  <c r="DD142" i="11"/>
  <c r="DE142" i="11"/>
  <c r="DF142" i="11"/>
  <c r="DG142" i="11"/>
  <c r="CJ143" i="11"/>
  <c r="CK143" i="11"/>
  <c r="CL143" i="11"/>
  <c r="CM143" i="11"/>
  <c r="CN143" i="11"/>
  <c r="CO143" i="11"/>
  <c r="CP143" i="11"/>
  <c r="CQ143" i="11"/>
  <c r="CR143" i="11"/>
  <c r="CS143" i="11"/>
  <c r="CT143" i="11"/>
  <c r="CU143" i="11"/>
  <c r="CV143" i="11"/>
  <c r="CW143" i="11"/>
  <c r="CX143" i="11"/>
  <c r="CY143" i="11"/>
  <c r="CZ143" i="11"/>
  <c r="DA143" i="11"/>
  <c r="DB143" i="11"/>
  <c r="DC143" i="11"/>
  <c r="DD143" i="11"/>
  <c r="DE143" i="11"/>
  <c r="DF143" i="11"/>
  <c r="DG143" i="11"/>
  <c r="CJ146" i="11"/>
  <c r="CK146" i="11"/>
  <c r="CL146" i="11"/>
  <c r="CM146" i="11"/>
  <c r="CN146" i="11"/>
  <c r="CO146" i="11"/>
  <c r="CP146" i="11"/>
  <c r="CQ146" i="11"/>
  <c r="CR146" i="11"/>
  <c r="CS146" i="11"/>
  <c r="CT146" i="11"/>
  <c r="CU146" i="11"/>
  <c r="CV146" i="11"/>
  <c r="CW146" i="11"/>
  <c r="CX146" i="11"/>
  <c r="CY146" i="11"/>
  <c r="CZ146" i="11"/>
  <c r="DA146" i="11"/>
  <c r="DB146" i="11"/>
  <c r="DC146" i="11"/>
  <c r="DD146" i="11"/>
  <c r="DE146" i="11"/>
  <c r="DF146" i="11"/>
  <c r="DG146" i="11"/>
  <c r="CJ147" i="11"/>
  <c r="CK147" i="11"/>
  <c r="CL147" i="11"/>
  <c r="CM147" i="11"/>
  <c r="CN147" i="11"/>
  <c r="CO147" i="11"/>
  <c r="CP147" i="11"/>
  <c r="CQ147" i="11"/>
  <c r="CR147" i="11"/>
  <c r="CS147" i="11"/>
  <c r="CT147" i="11"/>
  <c r="CU147" i="11"/>
  <c r="CV147" i="11"/>
  <c r="CW147" i="11"/>
  <c r="CX147" i="11"/>
  <c r="CY147" i="11"/>
  <c r="CZ147" i="11"/>
  <c r="DA147" i="11"/>
  <c r="DB147" i="11"/>
  <c r="DC147" i="11"/>
  <c r="DD147" i="11"/>
  <c r="DE147" i="11"/>
  <c r="DF147" i="11"/>
  <c r="DG147" i="11"/>
  <c r="CJ148" i="11"/>
  <c r="CK148" i="11"/>
  <c r="CL148" i="11"/>
  <c r="CM148" i="11"/>
  <c r="CN148" i="11"/>
  <c r="CO148" i="11"/>
  <c r="CP148" i="11"/>
  <c r="CQ148" i="11"/>
  <c r="CR148" i="11"/>
  <c r="CS148" i="11"/>
  <c r="CT148" i="11"/>
  <c r="CU148" i="11"/>
  <c r="CV148" i="11"/>
  <c r="CW148" i="11"/>
  <c r="CX148" i="11"/>
  <c r="CY148" i="11"/>
  <c r="CZ148" i="11"/>
  <c r="DA148" i="11"/>
  <c r="DB148" i="11"/>
  <c r="DC148" i="11"/>
  <c r="DD148" i="11"/>
  <c r="DE148" i="11"/>
  <c r="DF148" i="11"/>
  <c r="DG148" i="11"/>
  <c r="CJ149" i="11"/>
  <c r="CK149" i="11"/>
  <c r="CL149" i="11"/>
  <c r="CM149" i="11"/>
  <c r="CN149" i="11"/>
  <c r="CO149" i="11"/>
  <c r="CP149" i="11"/>
  <c r="CQ149" i="11"/>
  <c r="CR149" i="11"/>
  <c r="CS149" i="11"/>
  <c r="CT149" i="11"/>
  <c r="CU149" i="11"/>
  <c r="CV149" i="11"/>
  <c r="CW149" i="11"/>
  <c r="CX149" i="11"/>
  <c r="CY149" i="11"/>
  <c r="CZ149" i="11"/>
  <c r="DA149" i="11"/>
  <c r="DB149" i="11"/>
  <c r="DC149" i="11"/>
  <c r="DD149" i="11"/>
  <c r="DE149" i="11"/>
  <c r="DF149" i="11"/>
  <c r="DG149" i="11"/>
  <c r="CJ150" i="11"/>
  <c r="CK150" i="11"/>
  <c r="CL150" i="11"/>
  <c r="CM150" i="11"/>
  <c r="CN150" i="11"/>
  <c r="CO150" i="11"/>
  <c r="CP150" i="11"/>
  <c r="CQ150" i="11"/>
  <c r="CR150" i="11"/>
  <c r="CS150" i="11"/>
  <c r="CT150" i="11"/>
  <c r="CU150" i="11"/>
  <c r="CV150" i="11"/>
  <c r="CW150" i="11"/>
  <c r="CX150" i="11"/>
  <c r="CY150" i="11"/>
  <c r="CZ150" i="11"/>
  <c r="DA150" i="11"/>
  <c r="DB150" i="11"/>
  <c r="DC150" i="11"/>
  <c r="DD150" i="11"/>
  <c r="DE150" i="11"/>
  <c r="DF150" i="11"/>
  <c r="DG150" i="11"/>
  <c r="CJ151" i="11"/>
  <c r="CK151" i="11"/>
  <c r="CL151" i="11"/>
  <c r="CM151" i="11"/>
  <c r="CN151" i="11"/>
  <c r="CO151" i="11"/>
  <c r="CP151" i="11"/>
  <c r="CQ151" i="11"/>
  <c r="CR151" i="11"/>
  <c r="CS151" i="11"/>
  <c r="CT151" i="11"/>
  <c r="CU151" i="11"/>
  <c r="CV151" i="11"/>
  <c r="CW151" i="11"/>
  <c r="CX151" i="11"/>
  <c r="CY151" i="11"/>
  <c r="CZ151" i="11"/>
  <c r="DA151" i="11"/>
  <c r="DB151" i="11"/>
  <c r="DC151" i="11"/>
  <c r="DD151" i="11"/>
  <c r="DE151" i="11"/>
  <c r="DF151" i="11"/>
  <c r="DG151" i="11"/>
  <c r="CJ152" i="11"/>
  <c r="CK152" i="11"/>
  <c r="CL152" i="11"/>
  <c r="CM152" i="11"/>
  <c r="CN152" i="11"/>
  <c r="CO152" i="11"/>
  <c r="CP152" i="11"/>
  <c r="CQ152" i="11"/>
  <c r="CR152" i="11"/>
  <c r="CS152" i="11"/>
  <c r="CT152" i="11"/>
  <c r="CU152" i="11"/>
  <c r="CV152" i="11"/>
  <c r="CW152" i="11"/>
  <c r="CX152" i="11"/>
  <c r="CY152" i="11"/>
  <c r="CZ152" i="11"/>
  <c r="DA152" i="11"/>
  <c r="DB152" i="11"/>
  <c r="DC152" i="11"/>
  <c r="DD152" i="11"/>
  <c r="DE152" i="11"/>
  <c r="DF152" i="11"/>
  <c r="DG152" i="11"/>
  <c r="CJ153" i="11"/>
  <c r="CK153" i="11"/>
  <c r="CL153" i="11"/>
  <c r="CM153" i="11"/>
  <c r="CN153" i="11"/>
  <c r="CO153" i="11"/>
  <c r="CP153" i="11"/>
  <c r="CQ153" i="11"/>
  <c r="CR153" i="11"/>
  <c r="CS153" i="11"/>
  <c r="CT153" i="11"/>
  <c r="CU153" i="11"/>
  <c r="CV153" i="11"/>
  <c r="CW153" i="11"/>
  <c r="CX153" i="11"/>
  <c r="CY153" i="11"/>
  <c r="CZ153" i="11"/>
  <c r="DA153" i="11"/>
  <c r="DB153" i="11"/>
  <c r="DC153" i="11"/>
  <c r="DD153" i="11"/>
  <c r="DE153" i="11"/>
  <c r="DF153" i="11"/>
  <c r="DG153" i="11"/>
  <c r="CJ154" i="11"/>
  <c r="CK154" i="11"/>
  <c r="CL154" i="11"/>
  <c r="CM154" i="11"/>
  <c r="CN154" i="11"/>
  <c r="CO154" i="11"/>
  <c r="CP154" i="11"/>
  <c r="CQ154" i="11"/>
  <c r="CR154" i="11"/>
  <c r="CS154" i="11"/>
  <c r="CT154" i="11"/>
  <c r="CU154" i="11"/>
  <c r="CV154" i="11"/>
  <c r="CW154" i="11"/>
  <c r="CX154" i="11"/>
  <c r="CY154" i="11"/>
  <c r="CZ154" i="11"/>
  <c r="DA154" i="11"/>
  <c r="DB154" i="11"/>
  <c r="DC154" i="11"/>
  <c r="DD154" i="11"/>
  <c r="DE154" i="11"/>
  <c r="DF154" i="11"/>
  <c r="DG154" i="11"/>
  <c r="CJ156" i="11"/>
  <c r="CK156" i="11"/>
  <c r="CL156" i="11"/>
  <c r="CM156" i="11"/>
  <c r="CN156" i="11"/>
  <c r="CO156" i="11"/>
  <c r="CP156" i="11"/>
  <c r="CQ156" i="11"/>
  <c r="CR156" i="11"/>
  <c r="CS156" i="11"/>
  <c r="CT156" i="11"/>
  <c r="CU156" i="11"/>
  <c r="CV156" i="11"/>
  <c r="CW156" i="11"/>
  <c r="CX156" i="11"/>
  <c r="CY156" i="11"/>
  <c r="CZ156" i="11"/>
  <c r="DA156" i="11"/>
  <c r="DB156" i="11"/>
  <c r="DC156" i="11"/>
  <c r="DD156" i="11"/>
  <c r="DE156" i="11"/>
  <c r="DF156" i="11"/>
  <c r="DG156" i="11"/>
  <c r="CJ158" i="11"/>
  <c r="CK158" i="11"/>
  <c r="CL158" i="11"/>
  <c r="CM158" i="11"/>
  <c r="CN158" i="11"/>
  <c r="CO158" i="11"/>
  <c r="CP158" i="11"/>
  <c r="CQ158" i="11"/>
  <c r="CR158" i="11"/>
  <c r="CS158" i="11"/>
  <c r="CT158" i="11"/>
  <c r="CU158" i="11"/>
  <c r="CV158" i="11"/>
  <c r="CW158" i="11"/>
  <c r="CX158" i="11"/>
  <c r="CY158" i="11"/>
  <c r="CZ158" i="11"/>
  <c r="DA158" i="11"/>
  <c r="DB158" i="11"/>
  <c r="DC158" i="11"/>
  <c r="DD158" i="11"/>
  <c r="DE158" i="11"/>
  <c r="DF158" i="11"/>
  <c r="DG158" i="11"/>
  <c r="CJ160" i="11"/>
  <c r="CK160" i="11"/>
  <c r="CL160" i="11"/>
  <c r="CM160" i="11"/>
  <c r="CN160" i="11"/>
  <c r="CO160" i="11"/>
  <c r="CP160" i="11"/>
  <c r="CQ160" i="11"/>
  <c r="CR160" i="11"/>
  <c r="CS160" i="11"/>
  <c r="CT160" i="11"/>
  <c r="CU160" i="11"/>
  <c r="CV160" i="11"/>
  <c r="CW160" i="11"/>
  <c r="CX160" i="11"/>
  <c r="CY160" i="11"/>
  <c r="CZ160" i="11"/>
  <c r="DA160" i="11"/>
  <c r="DB160" i="11"/>
  <c r="DC160" i="11"/>
  <c r="DD160" i="11"/>
  <c r="DE160" i="11"/>
  <c r="DF160" i="11"/>
  <c r="DG160" i="11"/>
  <c r="CJ161" i="11"/>
  <c r="CK161" i="11"/>
  <c r="CL161" i="11"/>
  <c r="CM161" i="11"/>
  <c r="CN161" i="11"/>
  <c r="CO161" i="11"/>
  <c r="CP161" i="11"/>
  <c r="CQ161" i="11"/>
  <c r="CR161" i="11"/>
  <c r="CS161" i="11"/>
  <c r="CT161" i="11"/>
  <c r="CU161" i="11"/>
  <c r="CV161" i="11"/>
  <c r="CW161" i="11"/>
  <c r="CX161" i="11"/>
  <c r="CY161" i="11"/>
  <c r="CZ161" i="11"/>
  <c r="DA161" i="11"/>
  <c r="DB161" i="11"/>
  <c r="DC161" i="11"/>
  <c r="DD161" i="11"/>
  <c r="DE161" i="11"/>
  <c r="DF161" i="11"/>
  <c r="DG161" i="11"/>
  <c r="CJ162" i="11"/>
  <c r="CK162" i="11"/>
  <c r="CL162" i="11"/>
  <c r="CM162" i="11"/>
  <c r="CN162" i="11"/>
  <c r="CO162" i="11"/>
  <c r="CP162" i="11"/>
  <c r="CQ162" i="11"/>
  <c r="CR162" i="11"/>
  <c r="CS162" i="11"/>
  <c r="CT162" i="11"/>
  <c r="CU162" i="11"/>
  <c r="CV162" i="11"/>
  <c r="CW162" i="11"/>
  <c r="CX162" i="11"/>
  <c r="CY162" i="11"/>
  <c r="CZ162" i="11"/>
  <c r="DA162" i="11"/>
  <c r="DB162" i="11"/>
  <c r="DC162" i="11"/>
  <c r="DD162" i="11"/>
  <c r="DE162" i="11"/>
  <c r="DF162" i="11"/>
  <c r="DG162" i="11"/>
  <c r="CJ163" i="11"/>
  <c r="CK163" i="11"/>
  <c r="CL163" i="11"/>
  <c r="CM163" i="11"/>
  <c r="CN163" i="11"/>
  <c r="CO163" i="11"/>
  <c r="CP163" i="11"/>
  <c r="CQ163" i="11"/>
  <c r="CR163" i="11"/>
  <c r="CS163" i="11"/>
  <c r="CT163" i="11"/>
  <c r="CU163" i="11"/>
  <c r="CV163" i="11"/>
  <c r="CW163" i="11"/>
  <c r="CX163" i="11"/>
  <c r="CY163" i="11"/>
  <c r="CZ163" i="11"/>
  <c r="DA163" i="11"/>
  <c r="DB163" i="11"/>
  <c r="DC163" i="11"/>
  <c r="DD163" i="11"/>
  <c r="DE163" i="11"/>
  <c r="DF163" i="11"/>
  <c r="DG163" i="11"/>
  <c r="CJ166" i="11"/>
  <c r="CK166" i="11"/>
  <c r="CL166" i="11"/>
  <c r="CM166" i="11"/>
  <c r="CN166" i="11"/>
  <c r="CO166" i="11"/>
  <c r="CP166" i="11"/>
  <c r="CQ166" i="11"/>
  <c r="CR166" i="11"/>
  <c r="CS166" i="11"/>
  <c r="CT166" i="11"/>
  <c r="CU166" i="11"/>
  <c r="CV166" i="11"/>
  <c r="CW166" i="11"/>
  <c r="CX166" i="11"/>
  <c r="CY166" i="11"/>
  <c r="CZ166" i="11"/>
  <c r="DA166" i="11"/>
  <c r="DB166" i="11"/>
  <c r="DC166" i="11"/>
  <c r="DD166" i="11"/>
  <c r="DE166" i="11"/>
  <c r="DF166" i="11"/>
  <c r="DG166" i="11"/>
  <c r="CJ167" i="11"/>
  <c r="CK167" i="11"/>
  <c r="CL167" i="11"/>
  <c r="CM167" i="11"/>
  <c r="CN167" i="11"/>
  <c r="CO167" i="11"/>
  <c r="CP167" i="11"/>
  <c r="CQ167" i="11"/>
  <c r="CR167" i="11"/>
  <c r="CS167" i="11"/>
  <c r="CT167" i="11"/>
  <c r="CU167" i="11"/>
  <c r="CV167" i="11"/>
  <c r="CW167" i="11"/>
  <c r="CX167" i="11"/>
  <c r="CY167" i="11"/>
  <c r="CZ167" i="11"/>
  <c r="DA167" i="11"/>
  <c r="DB167" i="11"/>
  <c r="DC167" i="11"/>
  <c r="DD167" i="11"/>
  <c r="DE167" i="11"/>
  <c r="DF167" i="11"/>
  <c r="DG167" i="11"/>
  <c r="CJ169" i="11"/>
  <c r="CK169" i="11"/>
  <c r="CL169" i="11"/>
  <c r="CM169" i="11"/>
  <c r="CN169" i="11"/>
  <c r="CO169" i="11"/>
  <c r="CP169" i="11"/>
  <c r="CQ169" i="11"/>
  <c r="CR169" i="11"/>
  <c r="CS169" i="11"/>
  <c r="CT169" i="11"/>
  <c r="CU169" i="11"/>
  <c r="CV169" i="11"/>
  <c r="CW169" i="11"/>
  <c r="CX169" i="11"/>
  <c r="CY169" i="11"/>
  <c r="CZ169" i="11"/>
  <c r="DA169" i="11"/>
  <c r="DB169" i="11"/>
  <c r="DC169" i="11"/>
  <c r="DD169" i="11"/>
  <c r="DE169" i="11"/>
  <c r="DF169" i="11"/>
  <c r="DG169" i="11"/>
  <c r="CJ170" i="11"/>
  <c r="CK170" i="11"/>
  <c r="CL170" i="11"/>
  <c r="CM170" i="11"/>
  <c r="CN170" i="11"/>
  <c r="CO170" i="11"/>
  <c r="CP170" i="11"/>
  <c r="CQ170" i="11"/>
  <c r="CR170" i="11"/>
  <c r="CS170" i="11"/>
  <c r="CT170" i="11"/>
  <c r="CU170" i="11"/>
  <c r="CV170" i="11"/>
  <c r="CW170" i="11"/>
  <c r="CX170" i="11"/>
  <c r="CY170" i="11"/>
  <c r="CZ170" i="11"/>
  <c r="DA170" i="11"/>
  <c r="DB170" i="11"/>
  <c r="DC170" i="11"/>
  <c r="DD170" i="11"/>
  <c r="DE170" i="11"/>
  <c r="DF170" i="11"/>
  <c r="DG170" i="11"/>
  <c r="CJ176" i="11"/>
  <c r="CK176" i="11"/>
  <c r="CL176" i="11"/>
  <c r="CM176" i="11"/>
  <c r="CN176" i="11"/>
  <c r="CO176" i="11"/>
  <c r="CP176" i="11"/>
  <c r="CQ176" i="11"/>
  <c r="CR176" i="11"/>
  <c r="CS176" i="11"/>
  <c r="CT176" i="11"/>
  <c r="CU176" i="11"/>
  <c r="CV176" i="11"/>
  <c r="CW176" i="11"/>
  <c r="CX176" i="11"/>
  <c r="CY176" i="11"/>
  <c r="CZ176" i="11"/>
  <c r="DA176" i="11"/>
  <c r="DB176" i="11"/>
  <c r="DC176" i="11"/>
  <c r="DD176" i="11"/>
  <c r="DE176" i="11"/>
  <c r="DF176" i="11"/>
  <c r="DG176" i="11"/>
  <c r="CJ177" i="11"/>
  <c r="CK177" i="11"/>
  <c r="CL177" i="11"/>
  <c r="CM177" i="11"/>
  <c r="CN177" i="11"/>
  <c r="CO177" i="11"/>
  <c r="CP177" i="11"/>
  <c r="CQ177" i="11"/>
  <c r="CR177" i="11"/>
  <c r="CS177" i="11"/>
  <c r="CT177" i="11"/>
  <c r="CU177" i="11"/>
  <c r="CV177" i="11"/>
  <c r="CW177" i="11"/>
  <c r="CX177" i="11"/>
  <c r="CY177" i="11"/>
  <c r="CZ177" i="11"/>
  <c r="DA177" i="11"/>
  <c r="DB177" i="11"/>
  <c r="DC177" i="11"/>
  <c r="DD177" i="11"/>
  <c r="DE177" i="11"/>
  <c r="DF177" i="11"/>
  <c r="DG177" i="11"/>
  <c r="CJ184" i="11"/>
  <c r="CK184" i="11"/>
  <c r="CL184" i="11"/>
  <c r="CM184" i="11"/>
  <c r="CN184" i="11"/>
  <c r="CO184" i="11"/>
  <c r="CP184" i="11"/>
  <c r="CQ184" i="11"/>
  <c r="CR184" i="11"/>
  <c r="CS184" i="11"/>
  <c r="CT184" i="11"/>
  <c r="CU184" i="11"/>
  <c r="CV184" i="11"/>
  <c r="CW184" i="11"/>
  <c r="CX184" i="11"/>
  <c r="CY184" i="11"/>
  <c r="CZ184" i="11"/>
  <c r="DA184" i="11"/>
  <c r="DB184" i="11"/>
  <c r="DC184" i="11"/>
  <c r="DD184" i="11"/>
  <c r="DE184" i="11"/>
  <c r="DF184" i="11"/>
  <c r="DG184" i="11"/>
  <c r="CJ185" i="11"/>
  <c r="CK185" i="11"/>
  <c r="CL185" i="11"/>
  <c r="CM185" i="11"/>
  <c r="CN185" i="11"/>
  <c r="CO185" i="11"/>
  <c r="CP185" i="11"/>
  <c r="CQ185" i="11"/>
  <c r="CR185" i="11"/>
  <c r="CS185" i="11"/>
  <c r="CT185" i="11"/>
  <c r="CU185" i="11"/>
  <c r="CV185" i="11"/>
  <c r="CW185" i="11"/>
  <c r="CX185" i="11"/>
  <c r="CY185" i="11"/>
  <c r="CZ185" i="11"/>
  <c r="DA185" i="11"/>
  <c r="DB185" i="11"/>
  <c r="DC185" i="11"/>
  <c r="DD185" i="11"/>
  <c r="DE185" i="11"/>
  <c r="DF185" i="11"/>
  <c r="DG185" i="11"/>
  <c r="CJ186" i="11"/>
  <c r="CK186" i="11"/>
  <c r="CL186" i="11"/>
  <c r="CM186" i="11"/>
  <c r="CN186" i="11"/>
  <c r="CO186" i="11"/>
  <c r="CP186" i="11"/>
  <c r="CQ186" i="11"/>
  <c r="CR186" i="11"/>
  <c r="CS186" i="11"/>
  <c r="CT186" i="11"/>
  <c r="CU186" i="11"/>
  <c r="CV186" i="11"/>
  <c r="CW186" i="11"/>
  <c r="CX186" i="11"/>
  <c r="CY186" i="11"/>
  <c r="CZ186" i="11"/>
  <c r="DA186" i="11"/>
  <c r="DB186" i="11"/>
  <c r="DC186" i="11"/>
  <c r="DD186" i="11"/>
  <c r="DE186" i="11"/>
  <c r="DF186" i="11"/>
  <c r="DG186" i="11"/>
  <c r="CJ187" i="11"/>
  <c r="CK187" i="11"/>
  <c r="CL187" i="11"/>
  <c r="CM187" i="11"/>
  <c r="CN187" i="11"/>
  <c r="CO187" i="11"/>
  <c r="CP187" i="11"/>
  <c r="CQ187" i="11"/>
  <c r="CR187" i="11"/>
  <c r="CS187" i="11"/>
  <c r="CT187" i="11"/>
  <c r="CU187" i="11"/>
  <c r="CV187" i="11"/>
  <c r="CW187" i="11"/>
  <c r="CX187" i="11"/>
  <c r="CY187" i="11"/>
  <c r="CZ187" i="11"/>
  <c r="DA187" i="11"/>
  <c r="DB187" i="11"/>
  <c r="DC187" i="11"/>
  <c r="DD187" i="11"/>
  <c r="DE187" i="11"/>
  <c r="DF187" i="11"/>
  <c r="DG187" i="11"/>
  <c r="CJ188" i="11"/>
  <c r="CK188" i="11"/>
  <c r="CL188" i="11"/>
  <c r="CM188" i="11"/>
  <c r="CN188" i="11"/>
  <c r="CO188" i="11"/>
  <c r="CP188" i="11"/>
  <c r="CQ188" i="11"/>
  <c r="CR188" i="11"/>
  <c r="CS188" i="11"/>
  <c r="CT188" i="11"/>
  <c r="CU188" i="11"/>
  <c r="CV188" i="11"/>
  <c r="CW188" i="11"/>
  <c r="CX188" i="11"/>
  <c r="CY188" i="11"/>
  <c r="CZ188" i="11"/>
  <c r="DA188" i="11"/>
  <c r="DB188" i="11"/>
  <c r="DC188" i="11"/>
  <c r="DD188" i="11"/>
  <c r="DE188" i="11"/>
  <c r="DF188" i="11"/>
  <c r="DG188" i="11"/>
  <c r="CK190" i="11"/>
  <c r="CL190" i="11"/>
  <c r="CM190" i="11"/>
  <c r="CN190" i="11"/>
  <c r="CO190" i="11"/>
  <c r="CP190" i="11"/>
  <c r="CQ190" i="11"/>
  <c r="CR190" i="11"/>
  <c r="CS190" i="11"/>
  <c r="CT190" i="11"/>
  <c r="CU190" i="11"/>
  <c r="CV190" i="11"/>
  <c r="CW190" i="11"/>
  <c r="CX190" i="11"/>
  <c r="CY190" i="11"/>
  <c r="CZ190" i="11"/>
  <c r="DA190" i="11"/>
  <c r="DB190" i="11"/>
  <c r="DC190" i="11"/>
  <c r="DD190" i="11"/>
  <c r="DE190" i="11"/>
  <c r="DF190" i="11"/>
  <c r="DG190" i="11"/>
  <c r="CJ190" i="11"/>
  <c r="DV174" i="11"/>
  <c r="DV98" i="11"/>
  <c r="CJ13" i="11"/>
  <c r="CK13" i="11"/>
  <c r="CL13" i="11"/>
  <c r="CM13" i="11"/>
  <c r="CN13" i="11"/>
  <c r="CO13" i="11"/>
  <c r="CP13" i="11"/>
  <c r="CQ13" i="11"/>
  <c r="CR13" i="11"/>
  <c r="CS13" i="11"/>
  <c r="CT13" i="11"/>
  <c r="CU13" i="11"/>
  <c r="CV13" i="11"/>
  <c r="CW13" i="11"/>
  <c r="CX13" i="11"/>
  <c r="CY13" i="11"/>
  <c r="CZ13" i="11"/>
  <c r="DA13" i="11"/>
  <c r="DB13" i="11"/>
  <c r="DC13" i="11"/>
  <c r="DD13" i="11"/>
  <c r="DE13" i="11"/>
  <c r="DF13" i="11"/>
  <c r="DG13" i="11"/>
  <c r="CJ17" i="11"/>
  <c r="CK17" i="11"/>
  <c r="CL17" i="11"/>
  <c r="CM17" i="11"/>
  <c r="CN17" i="11"/>
  <c r="CO17" i="11"/>
  <c r="CP17" i="11"/>
  <c r="CQ17" i="11"/>
  <c r="CR17" i="11"/>
  <c r="CS17" i="11"/>
  <c r="CT17" i="11"/>
  <c r="CU17" i="11"/>
  <c r="CV17" i="11"/>
  <c r="CW17" i="11"/>
  <c r="CX17" i="11"/>
  <c r="CY17" i="11"/>
  <c r="CZ17" i="11"/>
  <c r="DA17" i="11"/>
  <c r="DB17" i="11"/>
  <c r="DC17" i="11"/>
  <c r="DD17" i="11"/>
  <c r="DE17" i="11"/>
  <c r="DF17" i="11"/>
  <c r="DG17" i="11"/>
  <c r="CJ21" i="11"/>
  <c r="CK21" i="11"/>
  <c r="CL21" i="11"/>
  <c r="CM21" i="11"/>
  <c r="CN21" i="11"/>
  <c r="CO21" i="11"/>
  <c r="CP21" i="11"/>
  <c r="CQ21" i="11"/>
  <c r="CR21" i="11"/>
  <c r="CS21" i="11"/>
  <c r="CT21" i="11"/>
  <c r="CU21" i="11"/>
  <c r="CV21" i="11"/>
  <c r="CW21" i="11"/>
  <c r="CX21" i="11"/>
  <c r="CY21" i="11"/>
  <c r="CZ21" i="11"/>
  <c r="DA21" i="11"/>
  <c r="DB21" i="11"/>
  <c r="DC21" i="11"/>
  <c r="DD21" i="11"/>
  <c r="DE21" i="11"/>
  <c r="DF21" i="11"/>
  <c r="DG21" i="11"/>
  <c r="CJ35" i="11"/>
  <c r="CK35" i="11"/>
  <c r="CL35" i="11"/>
  <c r="CM35" i="11"/>
  <c r="CN35" i="11"/>
  <c r="CO35" i="11"/>
  <c r="CP35" i="11"/>
  <c r="CQ35" i="11"/>
  <c r="CR35" i="11"/>
  <c r="CS35" i="11"/>
  <c r="CT35" i="11"/>
  <c r="CU35" i="11"/>
  <c r="CV35" i="11"/>
  <c r="CW35" i="11"/>
  <c r="CX35" i="11"/>
  <c r="CY35" i="11"/>
  <c r="CZ35" i="11"/>
  <c r="DA35" i="11"/>
  <c r="DB35" i="11"/>
  <c r="DC35" i="11"/>
  <c r="DD35" i="11"/>
  <c r="DE35" i="11"/>
  <c r="DF35" i="11"/>
  <c r="DG35" i="11"/>
  <c r="CJ40" i="11"/>
  <c r="CK40" i="11"/>
  <c r="CL40" i="11"/>
  <c r="CM40" i="11"/>
  <c r="CN40" i="11"/>
  <c r="CO40" i="11"/>
  <c r="CP40" i="11"/>
  <c r="CQ40" i="11"/>
  <c r="CR40" i="11"/>
  <c r="CS40" i="11"/>
  <c r="CT40" i="11"/>
  <c r="CU40" i="11"/>
  <c r="CV40" i="11"/>
  <c r="CW40" i="11"/>
  <c r="CX40" i="11"/>
  <c r="CY40" i="11"/>
  <c r="CZ40" i="11"/>
  <c r="DA40" i="11"/>
  <c r="DB40" i="11"/>
  <c r="DC40" i="11"/>
  <c r="DD40" i="11"/>
  <c r="DE40" i="11"/>
  <c r="DF40" i="11"/>
  <c r="DG40" i="11"/>
  <c r="CJ41" i="11"/>
  <c r="CK41" i="11"/>
  <c r="CL41" i="11"/>
  <c r="CM41" i="11"/>
  <c r="CN41" i="11"/>
  <c r="CO41" i="11"/>
  <c r="CP41" i="11"/>
  <c r="CQ41" i="11"/>
  <c r="CR41" i="11"/>
  <c r="CS41" i="11"/>
  <c r="CT41" i="11"/>
  <c r="CU41" i="11"/>
  <c r="CV41" i="11"/>
  <c r="CW41" i="11"/>
  <c r="CX41" i="11"/>
  <c r="CY41" i="11"/>
  <c r="CZ41" i="11"/>
  <c r="DA41" i="11"/>
  <c r="DB41" i="11"/>
  <c r="DC41" i="11"/>
  <c r="DD41" i="11"/>
  <c r="DE41" i="11"/>
  <c r="DF41" i="11"/>
  <c r="DG41" i="11"/>
  <c r="CJ43" i="11"/>
  <c r="CK43" i="11"/>
  <c r="CL43" i="11"/>
  <c r="CM43" i="11"/>
  <c r="CN43" i="11"/>
  <c r="CO43" i="11"/>
  <c r="CP43" i="11"/>
  <c r="CQ43" i="11"/>
  <c r="CR43" i="11"/>
  <c r="CS43" i="11"/>
  <c r="CT43" i="11"/>
  <c r="CU43" i="11"/>
  <c r="CV43" i="11"/>
  <c r="CW43" i="11"/>
  <c r="CX43" i="11"/>
  <c r="CY43" i="11"/>
  <c r="CZ43" i="11"/>
  <c r="DA43" i="11"/>
  <c r="DB43" i="11"/>
  <c r="DC43" i="11"/>
  <c r="DD43" i="11"/>
  <c r="DE43" i="11"/>
  <c r="DF43" i="11"/>
  <c r="DG43" i="11"/>
  <c r="CJ65" i="11"/>
  <c r="CK65" i="11"/>
  <c r="CL65" i="11"/>
  <c r="CM65" i="11"/>
  <c r="CN65" i="11"/>
  <c r="CO65" i="11"/>
  <c r="CP65" i="11"/>
  <c r="CQ65" i="11"/>
  <c r="CR65" i="11"/>
  <c r="CS65" i="11"/>
  <c r="CT65" i="11"/>
  <c r="CU65" i="11"/>
  <c r="CV65" i="11"/>
  <c r="CW65" i="11"/>
  <c r="CX65" i="11"/>
  <c r="CY65" i="11"/>
  <c r="CZ65" i="11"/>
  <c r="DA65" i="11"/>
  <c r="DB65" i="11"/>
  <c r="DC65" i="11"/>
  <c r="DD65" i="11"/>
  <c r="DE65" i="11"/>
  <c r="DF65" i="11"/>
  <c r="DG65" i="11"/>
  <c r="CJ66" i="11"/>
  <c r="CK66" i="11"/>
  <c r="CL66" i="11"/>
  <c r="CM66" i="11"/>
  <c r="CN66" i="11"/>
  <c r="CO66" i="11"/>
  <c r="CP66" i="11"/>
  <c r="CQ66" i="11"/>
  <c r="CR66" i="11"/>
  <c r="CS66" i="11"/>
  <c r="CT66" i="11"/>
  <c r="CU66" i="11"/>
  <c r="CV66" i="11"/>
  <c r="CW66" i="11"/>
  <c r="CX66" i="11"/>
  <c r="CY66" i="11"/>
  <c r="CZ66" i="11"/>
  <c r="DA66" i="11"/>
  <c r="DB66" i="11"/>
  <c r="DC66" i="11"/>
  <c r="DD66" i="11"/>
  <c r="DE66" i="11"/>
  <c r="DF66" i="11"/>
  <c r="DG66" i="11"/>
  <c r="CJ82" i="11"/>
  <c r="CK82" i="11"/>
  <c r="CL82" i="11"/>
  <c r="CM82" i="11"/>
  <c r="CN82" i="11"/>
  <c r="CO82" i="11"/>
  <c r="CP82" i="11"/>
  <c r="CQ82" i="11"/>
  <c r="CR82" i="11"/>
  <c r="CS82" i="11"/>
  <c r="CT82" i="11"/>
  <c r="CU82" i="11"/>
  <c r="CV82" i="11"/>
  <c r="CW82" i="11"/>
  <c r="CX82" i="11"/>
  <c r="CY82" i="11"/>
  <c r="CZ82" i="11"/>
  <c r="DA82" i="11"/>
  <c r="DB82" i="11"/>
  <c r="DC82" i="11"/>
  <c r="DD82" i="11"/>
  <c r="DE82" i="11"/>
  <c r="DF82" i="11"/>
  <c r="DG82" i="11"/>
  <c r="CJ86" i="11"/>
  <c r="CK86" i="11"/>
  <c r="CL86" i="11"/>
  <c r="CM86" i="11"/>
  <c r="CN86" i="11"/>
  <c r="CO86" i="11"/>
  <c r="CP86" i="11"/>
  <c r="CQ86" i="11"/>
  <c r="CR86" i="11"/>
  <c r="CS86" i="11"/>
  <c r="CT86" i="11"/>
  <c r="CU86" i="11"/>
  <c r="CV86" i="11"/>
  <c r="CW86" i="11"/>
  <c r="CX86" i="11"/>
  <c r="CY86" i="11"/>
  <c r="CZ86" i="11"/>
  <c r="DA86" i="11"/>
  <c r="DB86" i="11"/>
  <c r="DC86" i="11"/>
  <c r="DD86" i="11"/>
  <c r="DE86" i="11"/>
  <c r="DF86" i="11"/>
  <c r="DG86" i="11"/>
  <c r="CJ91" i="11"/>
  <c r="CK91" i="11"/>
  <c r="CL91" i="11"/>
  <c r="CM91" i="11"/>
  <c r="CN91" i="11"/>
  <c r="CO91" i="11"/>
  <c r="CP91" i="11"/>
  <c r="CQ91" i="11"/>
  <c r="CR91" i="11"/>
  <c r="CS91" i="11"/>
  <c r="CT91" i="11"/>
  <c r="CU91" i="11"/>
  <c r="CV91" i="11"/>
  <c r="CW91" i="11"/>
  <c r="CX91" i="11"/>
  <c r="CY91" i="11"/>
  <c r="CZ91" i="11"/>
  <c r="DA91" i="11"/>
  <c r="DB91" i="11"/>
  <c r="DC91" i="11"/>
  <c r="DD91" i="11"/>
  <c r="DE91" i="11"/>
  <c r="DF91" i="11"/>
  <c r="DG91" i="11"/>
  <c r="CJ93" i="11"/>
  <c r="CK93" i="11"/>
  <c r="CL93" i="11"/>
  <c r="CM93" i="11"/>
  <c r="CN93" i="11"/>
  <c r="CO93" i="11"/>
  <c r="CP93" i="11"/>
  <c r="CQ93" i="11"/>
  <c r="CR93" i="11"/>
  <c r="CS93" i="11"/>
  <c r="CT93" i="11"/>
  <c r="CU93" i="11"/>
  <c r="CV93" i="11"/>
  <c r="CW93" i="11"/>
  <c r="CX93" i="11"/>
  <c r="CY93" i="11"/>
  <c r="CZ93" i="11"/>
  <c r="DA93" i="11"/>
  <c r="DB93" i="11"/>
  <c r="DC93" i="11"/>
  <c r="DD93" i="11"/>
  <c r="DE93" i="11"/>
  <c r="DF93" i="11"/>
  <c r="DG93" i="11"/>
  <c r="CJ95" i="11"/>
  <c r="CK95" i="11"/>
  <c r="CL95" i="11"/>
  <c r="CM95" i="11"/>
  <c r="CN95" i="11"/>
  <c r="CO95" i="11"/>
  <c r="CP95" i="11"/>
  <c r="CQ95" i="11"/>
  <c r="CR95" i="11"/>
  <c r="CS95" i="11"/>
  <c r="CT95" i="11"/>
  <c r="CU95" i="11"/>
  <c r="CV95" i="11"/>
  <c r="CW95" i="11"/>
  <c r="CX95" i="11"/>
  <c r="CY95" i="11"/>
  <c r="CZ95" i="11"/>
  <c r="DA95" i="11"/>
  <c r="DB95" i="11"/>
  <c r="DC95" i="11"/>
  <c r="DD95" i="11"/>
  <c r="DE95" i="11"/>
  <c r="DF95" i="11"/>
  <c r="DG95" i="11"/>
  <c r="CJ97" i="11"/>
  <c r="CK97" i="11"/>
  <c r="CL97" i="11"/>
  <c r="CM97" i="11"/>
  <c r="CN97" i="11"/>
  <c r="CO97" i="11"/>
  <c r="CP97" i="11"/>
  <c r="CQ97" i="11"/>
  <c r="CR97" i="11"/>
  <c r="CS97" i="11"/>
  <c r="CT97" i="11"/>
  <c r="CU97" i="11"/>
  <c r="CV97" i="11"/>
  <c r="CW97" i="11"/>
  <c r="CX97" i="11"/>
  <c r="CY97" i="11"/>
  <c r="CZ97" i="11"/>
  <c r="DA97" i="11"/>
  <c r="DB97" i="11"/>
  <c r="DC97" i="11"/>
  <c r="DD97" i="11"/>
  <c r="DE97" i="11"/>
  <c r="DF97" i="11"/>
  <c r="DG97" i="11"/>
  <c r="CJ98" i="11"/>
  <c r="CK98" i="11"/>
  <c r="CL98" i="11"/>
  <c r="CM98" i="11"/>
  <c r="CN98" i="11"/>
  <c r="CO98" i="11"/>
  <c r="CP98" i="11"/>
  <c r="CQ98" i="11"/>
  <c r="CR98" i="11"/>
  <c r="CS98" i="11"/>
  <c r="CT98" i="11"/>
  <c r="CU98" i="11"/>
  <c r="CV98" i="11"/>
  <c r="CW98" i="11"/>
  <c r="CX98" i="11"/>
  <c r="CY98" i="11"/>
  <c r="CZ98" i="11"/>
  <c r="DA98" i="11"/>
  <c r="DB98" i="11"/>
  <c r="DC98" i="11"/>
  <c r="DD98" i="11"/>
  <c r="DE98" i="11"/>
  <c r="DF98" i="11"/>
  <c r="DG98" i="11"/>
  <c r="CJ99" i="11"/>
  <c r="CK99" i="11"/>
  <c r="CL99" i="11"/>
  <c r="CM99" i="11"/>
  <c r="CN99" i="11"/>
  <c r="CO99" i="11"/>
  <c r="CP99" i="11"/>
  <c r="CQ99" i="11"/>
  <c r="CR99" i="11"/>
  <c r="CS99" i="11"/>
  <c r="CT99" i="11"/>
  <c r="CU99" i="11"/>
  <c r="CV99" i="11"/>
  <c r="CW99" i="11"/>
  <c r="CX99" i="11"/>
  <c r="CY99" i="11"/>
  <c r="CZ99" i="11"/>
  <c r="DA99" i="11"/>
  <c r="DB99" i="11"/>
  <c r="DC99" i="11"/>
  <c r="DD99" i="11"/>
  <c r="DE99" i="11"/>
  <c r="DF99" i="11"/>
  <c r="DG99" i="11"/>
  <c r="CJ104" i="11"/>
  <c r="CK104" i="11"/>
  <c r="CL104" i="11"/>
  <c r="CM104" i="11"/>
  <c r="CN104" i="11"/>
  <c r="CO104" i="11"/>
  <c r="CP104" i="11"/>
  <c r="CQ104" i="11"/>
  <c r="CR104" i="11"/>
  <c r="CS104" i="11"/>
  <c r="CT104" i="11"/>
  <c r="CU104" i="11"/>
  <c r="CV104" i="11"/>
  <c r="CW104" i="11"/>
  <c r="CX104" i="11"/>
  <c r="CY104" i="11"/>
  <c r="CZ104" i="11"/>
  <c r="DA104" i="11"/>
  <c r="DB104" i="11"/>
  <c r="DC104" i="11"/>
  <c r="DD104" i="11"/>
  <c r="DE104" i="11"/>
  <c r="DF104" i="11"/>
  <c r="DG104" i="11"/>
  <c r="CJ118" i="11"/>
  <c r="CK118" i="11"/>
  <c r="CL118" i="11"/>
  <c r="CM118" i="11"/>
  <c r="CN118" i="11"/>
  <c r="CO118" i="11"/>
  <c r="CP118" i="11"/>
  <c r="CQ118" i="11"/>
  <c r="CR118" i="11"/>
  <c r="CS118" i="11"/>
  <c r="CT118" i="11"/>
  <c r="CU118" i="11"/>
  <c r="CV118" i="11"/>
  <c r="CW118" i="11"/>
  <c r="CX118" i="11"/>
  <c r="CY118" i="11"/>
  <c r="CZ118" i="11"/>
  <c r="DA118" i="11"/>
  <c r="DB118" i="11"/>
  <c r="DC118" i="11"/>
  <c r="DD118" i="11"/>
  <c r="DE118" i="11"/>
  <c r="DF118" i="11"/>
  <c r="DG118" i="11"/>
  <c r="CJ138" i="11"/>
  <c r="CK138" i="11"/>
  <c r="CL138" i="11"/>
  <c r="CM138" i="11"/>
  <c r="CN138" i="11"/>
  <c r="CO138" i="11"/>
  <c r="CP138" i="11"/>
  <c r="CQ138" i="11"/>
  <c r="CR138" i="11"/>
  <c r="CS138" i="11"/>
  <c r="CT138" i="11"/>
  <c r="CU138" i="11"/>
  <c r="CV138" i="11"/>
  <c r="CW138" i="11"/>
  <c r="CX138" i="11"/>
  <c r="CY138" i="11"/>
  <c r="CZ138" i="11"/>
  <c r="DA138" i="11"/>
  <c r="DB138" i="11"/>
  <c r="DC138" i="11"/>
  <c r="DD138" i="11"/>
  <c r="DE138" i="11"/>
  <c r="DF138" i="11"/>
  <c r="DG138" i="11"/>
  <c r="CJ144" i="11"/>
  <c r="CK144" i="11"/>
  <c r="CL144" i="11"/>
  <c r="CM144" i="11"/>
  <c r="CN144" i="11"/>
  <c r="CO144" i="11"/>
  <c r="CP144" i="11"/>
  <c r="CQ144" i="11"/>
  <c r="CR144" i="11"/>
  <c r="CS144" i="11"/>
  <c r="CT144" i="11"/>
  <c r="CU144" i="11"/>
  <c r="CV144" i="11"/>
  <c r="CW144" i="11"/>
  <c r="CX144" i="11"/>
  <c r="CY144" i="11"/>
  <c r="CZ144" i="11"/>
  <c r="DA144" i="11"/>
  <c r="DB144" i="11"/>
  <c r="DC144" i="11"/>
  <c r="DD144" i="11"/>
  <c r="DE144" i="11"/>
  <c r="DF144" i="11"/>
  <c r="DG144" i="11"/>
  <c r="CJ145" i="11"/>
  <c r="CK145" i="11"/>
  <c r="CL145" i="11"/>
  <c r="CM145" i="11"/>
  <c r="CN145" i="11"/>
  <c r="CO145" i="11"/>
  <c r="CP145" i="11"/>
  <c r="CQ145" i="11"/>
  <c r="CR145" i="11"/>
  <c r="CS145" i="11"/>
  <c r="CT145" i="11"/>
  <c r="CU145" i="11"/>
  <c r="CV145" i="11"/>
  <c r="CW145" i="11"/>
  <c r="CX145" i="11"/>
  <c r="CY145" i="11"/>
  <c r="CZ145" i="11"/>
  <c r="DA145" i="11"/>
  <c r="DB145" i="11"/>
  <c r="DC145" i="11"/>
  <c r="DD145" i="11"/>
  <c r="DE145" i="11"/>
  <c r="DF145" i="11"/>
  <c r="DG145" i="11"/>
  <c r="CJ157" i="11"/>
  <c r="CK157" i="11"/>
  <c r="CL157" i="11"/>
  <c r="CM157" i="11"/>
  <c r="CN157" i="11"/>
  <c r="CO157" i="11"/>
  <c r="CP157" i="11"/>
  <c r="CQ157" i="11"/>
  <c r="CR157" i="11"/>
  <c r="CS157" i="11"/>
  <c r="CT157" i="11"/>
  <c r="CU157" i="11"/>
  <c r="CV157" i="11"/>
  <c r="CW157" i="11"/>
  <c r="CX157" i="11"/>
  <c r="CY157" i="11"/>
  <c r="CZ157" i="11"/>
  <c r="DA157" i="11"/>
  <c r="DB157" i="11"/>
  <c r="DC157" i="11"/>
  <c r="DD157" i="11"/>
  <c r="DE157" i="11"/>
  <c r="DF157" i="11"/>
  <c r="DG157" i="11"/>
  <c r="CJ159" i="11"/>
  <c r="CK159" i="11"/>
  <c r="CL159" i="11"/>
  <c r="CM159" i="11"/>
  <c r="CN159" i="11"/>
  <c r="CO159" i="11"/>
  <c r="CP159" i="11"/>
  <c r="CQ159" i="11"/>
  <c r="CR159" i="11"/>
  <c r="CS159" i="11"/>
  <c r="CT159" i="11"/>
  <c r="CU159" i="11"/>
  <c r="CV159" i="11"/>
  <c r="CW159" i="11"/>
  <c r="CX159" i="11"/>
  <c r="CY159" i="11"/>
  <c r="CZ159" i="11"/>
  <c r="DA159" i="11"/>
  <c r="DB159" i="11"/>
  <c r="DC159" i="11"/>
  <c r="DD159" i="11"/>
  <c r="DE159" i="11"/>
  <c r="DF159" i="11"/>
  <c r="DG159" i="11"/>
  <c r="CJ164" i="11"/>
  <c r="CK164" i="11"/>
  <c r="CL164" i="11"/>
  <c r="CM164" i="11"/>
  <c r="CN164" i="11"/>
  <c r="CO164" i="11"/>
  <c r="CP164" i="11"/>
  <c r="CQ164" i="11"/>
  <c r="CR164" i="11"/>
  <c r="CS164" i="11"/>
  <c r="CT164" i="11"/>
  <c r="CU164" i="11"/>
  <c r="CV164" i="11"/>
  <c r="CW164" i="11"/>
  <c r="CX164" i="11"/>
  <c r="CY164" i="11"/>
  <c r="CZ164" i="11"/>
  <c r="DA164" i="11"/>
  <c r="DB164" i="11"/>
  <c r="DC164" i="11"/>
  <c r="DD164" i="11"/>
  <c r="DE164" i="11"/>
  <c r="DF164" i="11"/>
  <c r="DG164" i="11"/>
  <c r="CJ168" i="11"/>
  <c r="CK168" i="11"/>
  <c r="CL168" i="11"/>
  <c r="CM168" i="11"/>
  <c r="CN168" i="11"/>
  <c r="CO168" i="11"/>
  <c r="CP168" i="11"/>
  <c r="CQ168" i="11"/>
  <c r="CR168" i="11"/>
  <c r="CS168" i="11"/>
  <c r="CT168" i="11"/>
  <c r="CU168" i="11"/>
  <c r="CV168" i="11"/>
  <c r="CW168" i="11"/>
  <c r="CX168" i="11"/>
  <c r="CY168" i="11"/>
  <c r="CZ168" i="11"/>
  <c r="DA168" i="11"/>
  <c r="DB168" i="11"/>
  <c r="DC168" i="11"/>
  <c r="DD168" i="11"/>
  <c r="DE168" i="11"/>
  <c r="DF168" i="11"/>
  <c r="DG168" i="11"/>
  <c r="CJ172" i="11"/>
  <c r="CK172" i="11"/>
  <c r="CL172" i="11"/>
  <c r="CM172" i="11"/>
  <c r="CN172" i="11"/>
  <c r="CO172" i="11"/>
  <c r="CP172" i="11"/>
  <c r="CQ172" i="11"/>
  <c r="CR172" i="11"/>
  <c r="CS172" i="11"/>
  <c r="CT172" i="11"/>
  <c r="CU172" i="11"/>
  <c r="CV172" i="11"/>
  <c r="CW172" i="11"/>
  <c r="CX172" i="11"/>
  <c r="CY172" i="11"/>
  <c r="CZ172" i="11"/>
  <c r="DA172" i="11"/>
  <c r="DB172" i="11"/>
  <c r="DC172" i="11"/>
  <c r="DD172" i="11"/>
  <c r="DE172" i="11"/>
  <c r="DF172" i="11"/>
  <c r="DG172" i="11"/>
  <c r="CJ174" i="11"/>
  <c r="CK174" i="11"/>
  <c r="CL174" i="11"/>
  <c r="CM174" i="11"/>
  <c r="CN174" i="11"/>
  <c r="CO174" i="11"/>
  <c r="CP174" i="11"/>
  <c r="CQ174" i="11"/>
  <c r="CR174" i="11"/>
  <c r="CS174" i="11"/>
  <c r="CT174" i="11"/>
  <c r="CU174" i="11"/>
  <c r="CV174" i="11"/>
  <c r="CW174" i="11"/>
  <c r="CX174" i="11"/>
  <c r="CY174" i="11"/>
  <c r="CZ174" i="11"/>
  <c r="DA174" i="11"/>
  <c r="DB174" i="11"/>
  <c r="DC174" i="11"/>
  <c r="DD174" i="11"/>
  <c r="DE174" i="11"/>
  <c r="DF174" i="11"/>
  <c r="DG174" i="11"/>
  <c r="CJ175" i="11"/>
  <c r="CK175" i="11"/>
  <c r="CL175" i="11"/>
  <c r="CM175" i="11"/>
  <c r="CN175" i="11"/>
  <c r="CO175" i="11"/>
  <c r="CP175" i="11"/>
  <c r="CQ175" i="11"/>
  <c r="CR175" i="11"/>
  <c r="CS175" i="11"/>
  <c r="CT175" i="11"/>
  <c r="CU175" i="11"/>
  <c r="CV175" i="11"/>
  <c r="CW175" i="11"/>
  <c r="CX175" i="11"/>
  <c r="CY175" i="11"/>
  <c r="CZ175" i="11"/>
  <c r="DA175" i="11"/>
  <c r="DB175" i="11"/>
  <c r="DC175" i="11"/>
  <c r="DD175" i="11"/>
  <c r="DE175" i="11"/>
  <c r="DF175" i="11"/>
  <c r="DG175" i="11"/>
  <c r="CJ181" i="11"/>
  <c r="CK181" i="11"/>
  <c r="CL181" i="11"/>
  <c r="CM181" i="11"/>
  <c r="CN181" i="11"/>
  <c r="CO181" i="11"/>
  <c r="CP181" i="11"/>
  <c r="CQ181" i="11"/>
  <c r="CR181" i="11"/>
  <c r="CS181" i="11"/>
  <c r="CT181" i="11"/>
  <c r="CU181" i="11"/>
  <c r="CV181" i="11"/>
  <c r="CW181" i="11"/>
  <c r="CX181" i="11"/>
  <c r="CY181" i="11"/>
  <c r="CZ181" i="11"/>
  <c r="DA181" i="11"/>
  <c r="DB181" i="11"/>
  <c r="DC181" i="11"/>
  <c r="DD181" i="11"/>
  <c r="DE181" i="11"/>
  <c r="DF181" i="11"/>
  <c r="DG181" i="11"/>
  <c r="CJ182" i="11"/>
  <c r="CK182" i="11"/>
  <c r="CL182" i="11"/>
  <c r="CM182" i="11"/>
  <c r="CN182" i="11"/>
  <c r="CO182" i="11"/>
  <c r="CP182" i="11"/>
  <c r="CQ182" i="11"/>
  <c r="CR182" i="11"/>
  <c r="CS182" i="11"/>
  <c r="CT182" i="11"/>
  <c r="CU182" i="11"/>
  <c r="CV182" i="11"/>
  <c r="CW182" i="11"/>
  <c r="CX182" i="11"/>
  <c r="CY182" i="11"/>
  <c r="CZ182" i="11"/>
  <c r="DA182" i="11"/>
  <c r="DB182" i="11"/>
  <c r="DC182" i="11"/>
  <c r="DD182" i="11"/>
  <c r="DE182" i="11"/>
  <c r="DF182" i="11"/>
  <c r="DG182" i="11"/>
  <c r="CJ200" i="11"/>
  <c r="CK200" i="11"/>
  <c r="CL200" i="11"/>
  <c r="CM200" i="11"/>
  <c r="CN200" i="11"/>
  <c r="CO200" i="11"/>
  <c r="CP200" i="11"/>
  <c r="CQ200" i="11"/>
  <c r="CR200" i="11"/>
  <c r="CS200" i="11"/>
  <c r="CT200" i="11"/>
  <c r="CU200" i="11"/>
  <c r="CV200" i="11"/>
  <c r="CW200" i="11"/>
  <c r="CX200" i="11"/>
  <c r="CY200" i="11"/>
  <c r="CZ200" i="11"/>
  <c r="DA200" i="11"/>
  <c r="DB200" i="11"/>
  <c r="DC200" i="11"/>
  <c r="DD200" i="11"/>
  <c r="DE200" i="11"/>
  <c r="DF200" i="11"/>
  <c r="DG200" i="11"/>
  <c r="CJ205" i="11"/>
  <c r="CK205" i="11"/>
  <c r="CL205" i="11"/>
  <c r="CM205" i="11"/>
  <c r="CN205" i="11"/>
  <c r="CO205" i="11"/>
  <c r="CP205" i="11"/>
  <c r="CQ205" i="11"/>
  <c r="CR205" i="11"/>
  <c r="CS205" i="11"/>
  <c r="CT205" i="11"/>
  <c r="CU205" i="11"/>
  <c r="CV205" i="11"/>
  <c r="CW205" i="11"/>
  <c r="CX205" i="11"/>
  <c r="CY205" i="11"/>
  <c r="CZ205" i="11"/>
  <c r="DA205" i="11"/>
  <c r="DB205" i="11"/>
  <c r="DC205" i="11"/>
  <c r="DD205" i="11"/>
  <c r="DE205" i="11"/>
  <c r="DF205" i="11"/>
  <c r="DG205" i="11"/>
  <c r="CJ211" i="11"/>
  <c r="CK211" i="11"/>
  <c r="CL211" i="11"/>
  <c r="CM211" i="11"/>
  <c r="CN211" i="11"/>
  <c r="CO211" i="11"/>
  <c r="CP211" i="11"/>
  <c r="CQ211" i="11"/>
  <c r="CR211" i="11"/>
  <c r="CS211" i="11"/>
  <c r="CT211" i="11"/>
  <c r="CU211" i="11"/>
  <c r="CV211" i="11"/>
  <c r="CW211" i="11"/>
  <c r="CX211" i="11"/>
  <c r="CY211" i="11"/>
  <c r="CZ211" i="11"/>
  <c r="DA211" i="11"/>
  <c r="DB211" i="11"/>
  <c r="DC211" i="11"/>
  <c r="DD211" i="11"/>
  <c r="DE211" i="11"/>
  <c r="DF211" i="11"/>
  <c r="DG211" i="11"/>
  <c r="CJ212" i="11"/>
  <c r="CK212" i="11"/>
  <c r="CL212" i="11"/>
  <c r="CM212" i="11"/>
  <c r="CN212" i="11"/>
  <c r="CO212" i="11"/>
  <c r="CP212" i="11"/>
  <c r="CQ212" i="11"/>
  <c r="CR212" i="11"/>
  <c r="CS212" i="11"/>
  <c r="CT212" i="11"/>
  <c r="CU212" i="11"/>
  <c r="CV212" i="11"/>
  <c r="CW212" i="11"/>
  <c r="CX212" i="11"/>
  <c r="CY212" i="11"/>
  <c r="CZ212" i="11"/>
  <c r="DA212" i="11"/>
  <c r="DB212" i="11"/>
  <c r="DC212" i="11"/>
  <c r="DD212" i="11"/>
  <c r="DE212" i="11"/>
  <c r="DF212" i="11"/>
  <c r="DG212" i="11"/>
  <c r="CJ216" i="11"/>
  <c r="CK216" i="11"/>
  <c r="CL216" i="11"/>
  <c r="CM216" i="11"/>
  <c r="CN216" i="11"/>
  <c r="CO216" i="11"/>
  <c r="CP216" i="11"/>
  <c r="CQ216" i="11"/>
  <c r="CR216" i="11"/>
  <c r="CS216" i="11"/>
  <c r="CT216" i="11"/>
  <c r="CU216" i="11"/>
  <c r="CV216" i="11"/>
  <c r="CW216" i="11"/>
  <c r="CX216" i="11"/>
  <c r="CY216" i="11"/>
  <c r="CZ216" i="11"/>
  <c r="DA216" i="11"/>
  <c r="DB216" i="11"/>
  <c r="DC216" i="11"/>
  <c r="DD216" i="11"/>
  <c r="DE216" i="11"/>
  <c r="DF216" i="11"/>
  <c r="DG216" i="11"/>
  <c r="CJ217" i="11"/>
  <c r="CK217" i="11"/>
  <c r="CL217" i="11"/>
  <c r="CM217" i="11"/>
  <c r="CN217" i="11"/>
  <c r="CO217" i="11"/>
  <c r="CP217" i="11"/>
  <c r="CQ217" i="11"/>
  <c r="CR217" i="11"/>
  <c r="CS217" i="11"/>
  <c r="CT217" i="11"/>
  <c r="CU217" i="11"/>
  <c r="CV217" i="11"/>
  <c r="CW217" i="11"/>
  <c r="CX217" i="11"/>
  <c r="CY217" i="11"/>
  <c r="CZ217" i="11"/>
  <c r="DA217" i="11"/>
  <c r="DB217" i="11"/>
  <c r="DC217" i="11"/>
  <c r="DD217" i="11"/>
  <c r="DE217" i="11"/>
  <c r="DF217" i="11"/>
  <c r="DG217" i="11"/>
  <c r="CK7" i="11"/>
  <c r="CL7" i="11"/>
  <c r="CM7" i="11"/>
  <c r="CN7" i="11"/>
  <c r="CO7" i="11"/>
  <c r="CP7" i="11"/>
  <c r="CQ7" i="11"/>
  <c r="CR7" i="11"/>
  <c r="CS7" i="11"/>
  <c r="CT7" i="11"/>
  <c r="CU7" i="11"/>
  <c r="CV7" i="11"/>
  <c r="CW7" i="11"/>
  <c r="CX7" i="11"/>
  <c r="CY7" i="11"/>
  <c r="CZ7" i="11"/>
  <c r="DA7" i="11"/>
  <c r="DB7" i="11"/>
  <c r="DC7" i="11"/>
  <c r="DD7" i="11"/>
  <c r="DE7" i="11"/>
  <c r="DF7" i="11"/>
  <c r="DG7" i="11"/>
  <c r="CJ7" i="11"/>
  <c r="DL73" i="11" l="1"/>
  <c r="DJ54" i="17"/>
  <c r="DL54" i="17"/>
  <c r="DH54" i="17"/>
  <c r="DK54" i="17"/>
  <c r="DI54" i="17"/>
  <c r="DL131" i="11"/>
  <c r="DL32" i="11"/>
  <c r="DI12" i="11"/>
  <c r="DL53" i="11"/>
  <c r="DL43" i="11"/>
  <c r="DL60" i="11"/>
  <c r="DL129" i="11"/>
  <c r="DL85" i="11"/>
  <c r="DL22" i="11"/>
  <c r="DK47" i="17"/>
  <c r="DK31" i="17"/>
  <c r="DK20" i="17"/>
  <c r="DK8" i="17"/>
  <c r="DI37" i="17"/>
  <c r="DI30" i="17"/>
  <c r="DL113" i="11"/>
  <c r="DL42" i="17"/>
  <c r="DK184" i="11"/>
  <c r="DI48" i="17"/>
  <c r="DL33" i="17"/>
  <c r="DI32" i="17"/>
  <c r="DI22" i="17"/>
  <c r="DI9" i="17"/>
  <c r="DI16" i="17"/>
  <c r="DK41" i="17"/>
  <c r="DI44" i="17"/>
  <c r="DH45" i="17"/>
  <c r="DH28" i="17"/>
  <c r="DK46" i="17"/>
  <c r="DK29" i="17"/>
  <c r="DK19" i="17"/>
  <c r="DK4" i="17"/>
  <c r="DK40" i="17"/>
  <c r="DK13" i="17"/>
  <c r="DK49" i="17"/>
  <c r="DK33" i="17"/>
  <c r="DK23" i="17"/>
  <c r="DK10" i="17"/>
  <c r="DK43" i="17"/>
  <c r="DK42" i="17"/>
  <c r="DI47" i="17"/>
  <c r="DI31" i="17"/>
  <c r="DI20" i="17"/>
  <c r="DI41" i="17"/>
  <c r="DI49" i="17"/>
  <c r="DK48" i="17"/>
  <c r="DJ12" i="17"/>
  <c r="DH12" i="17"/>
  <c r="DI8" i="17"/>
  <c r="DI12" i="17"/>
  <c r="DK12" i="11"/>
  <c r="DK12" i="17"/>
  <c r="DH33" i="17"/>
  <c r="DI28" i="17"/>
  <c r="DH23" i="17"/>
  <c r="DK15" i="17"/>
  <c r="DL10" i="17"/>
  <c r="DH10" i="17"/>
  <c r="DL4" i="17"/>
  <c r="DK7" i="17"/>
  <c r="DJ17" i="17"/>
  <c r="DJ51" i="17"/>
  <c r="DJ38" i="17"/>
  <c r="DJ26" i="17"/>
  <c r="DJ14" i="17"/>
  <c r="DJ50" i="17"/>
  <c r="DK44" i="17"/>
  <c r="DI13" i="17"/>
  <c r="DL51" i="17"/>
  <c r="DH51" i="17"/>
  <c r="DI46" i="17"/>
  <c r="DK45" i="17"/>
  <c r="DH38" i="17"/>
  <c r="DI29" i="17"/>
  <c r="DK28" i="17"/>
  <c r="DH26" i="17"/>
  <c r="DL20" i="17"/>
  <c r="DI19" i="17"/>
  <c r="DK18" i="17"/>
  <c r="DH14" i="17"/>
  <c r="DI4" i="17"/>
  <c r="DH50" i="17"/>
  <c r="DL50" i="17"/>
  <c r="DH53" i="17"/>
  <c r="DL12" i="17"/>
  <c r="DJ21" i="17"/>
  <c r="DL21" i="17"/>
  <c r="DJ52" i="17"/>
  <c r="DJ39" i="17"/>
  <c r="DJ27" i="17"/>
  <c r="DL27" i="17"/>
  <c r="DJ15" i="17"/>
  <c r="DJ40" i="17"/>
  <c r="DJ46" i="17"/>
  <c r="DI35" i="17"/>
  <c r="DK52" i="17"/>
  <c r="DK39" i="17"/>
  <c r="DL29" i="17"/>
  <c r="DI18" i="17"/>
  <c r="DL43" i="17"/>
  <c r="DH43" i="17"/>
  <c r="DH42" i="17"/>
  <c r="DL17" i="17"/>
  <c r="DJ53" i="17"/>
  <c r="DH40" i="17"/>
  <c r="DH46" i="17"/>
  <c r="DI33" i="17"/>
  <c r="DK32" i="17"/>
  <c r="DH29" i="17"/>
  <c r="DL26" i="17"/>
  <c r="DI23" i="17"/>
  <c r="DK22" i="17"/>
  <c r="DH19" i="17"/>
  <c r="DL14" i="17"/>
  <c r="DI10" i="17"/>
  <c r="DK9" i="17"/>
  <c r="DK16" i="17"/>
  <c r="DI43" i="17"/>
  <c r="DK37" i="17"/>
  <c r="DI42" i="17"/>
  <c r="DK30" i="17"/>
  <c r="DJ41" i="17"/>
  <c r="DJ47" i="17"/>
  <c r="DJ31" i="17"/>
  <c r="DL31" i="17"/>
  <c r="DJ20" i="17"/>
  <c r="DJ8" i="17"/>
  <c r="DL41" i="17"/>
  <c r="DI40" i="17"/>
  <c r="DK35" i="17"/>
  <c r="DH17" i="17"/>
  <c r="DJ7" i="17"/>
  <c r="DH41" i="17"/>
  <c r="DI17" i="17"/>
  <c r="DI51" i="17"/>
  <c r="DH47" i="17"/>
  <c r="DL47" i="17"/>
  <c r="DL39" i="17"/>
  <c r="DI38" i="17"/>
  <c r="DH31" i="17"/>
  <c r="DI26" i="17"/>
  <c r="DH20" i="17"/>
  <c r="DL15" i="17"/>
  <c r="DI14" i="17"/>
  <c r="DL8" i="17"/>
  <c r="DH8" i="17"/>
  <c r="DI50" i="17"/>
  <c r="DI53" i="17"/>
  <c r="DL7" i="17"/>
  <c r="DJ44" i="17"/>
  <c r="DJ48" i="17"/>
  <c r="DL48" i="17"/>
  <c r="DJ32" i="17"/>
  <c r="DL32" i="17"/>
  <c r="DJ22" i="17"/>
  <c r="DJ9" i="17"/>
  <c r="DJ16" i="17"/>
  <c r="DJ37" i="17"/>
  <c r="DL37" i="17"/>
  <c r="DJ30" i="17"/>
  <c r="DH35" i="17"/>
  <c r="DL35" i="17"/>
  <c r="DJ4" i="17"/>
  <c r="DH13" i="17"/>
  <c r="DL38" i="17"/>
  <c r="DL53" i="17"/>
  <c r="DH21" i="17"/>
  <c r="DL52" i="17"/>
  <c r="DH52" i="17"/>
  <c r="DH39" i="17"/>
  <c r="DH27" i="17"/>
  <c r="DH15" i="17"/>
  <c r="DL16" i="17"/>
  <c r="DL30" i="17"/>
  <c r="DJ35" i="17"/>
  <c r="DL45" i="17"/>
  <c r="DJ18" i="17"/>
  <c r="DK17" i="17"/>
  <c r="DI52" i="17"/>
  <c r="DK38" i="17"/>
  <c r="DL28" i="17"/>
  <c r="DK26" i="17"/>
  <c r="DH22" i="17"/>
  <c r="DL22" i="17"/>
  <c r="DI15" i="17"/>
  <c r="DK14" i="17"/>
  <c r="DL9" i="17"/>
  <c r="DH9" i="17"/>
  <c r="DH16" i="17"/>
  <c r="DK50" i="17"/>
  <c r="DH37" i="17"/>
  <c r="DK53" i="17"/>
  <c r="DH30" i="17"/>
  <c r="DL18" i="17"/>
  <c r="DH18" i="17"/>
  <c r="DH7" i="17"/>
  <c r="DJ29" i="17"/>
  <c r="DJ19" i="17"/>
  <c r="DK21" i="17"/>
  <c r="DH49" i="17"/>
  <c r="DI45" i="17"/>
  <c r="DK27" i="17"/>
  <c r="DL44" i="17"/>
  <c r="DJ45" i="17"/>
  <c r="DJ28" i="17"/>
  <c r="DH44" i="17"/>
  <c r="DI21" i="17"/>
  <c r="DK51" i="17"/>
  <c r="DH48" i="17"/>
  <c r="DI39" i="17"/>
  <c r="DH32" i="17"/>
  <c r="DI27" i="17"/>
  <c r="DI7" i="17"/>
  <c r="DJ13" i="17"/>
  <c r="DJ49" i="17"/>
  <c r="DL49" i="17"/>
  <c r="DJ33" i="17"/>
  <c r="DJ23" i="17"/>
  <c r="DL23" i="17"/>
  <c r="DJ10" i="17"/>
  <c r="DJ43" i="17"/>
  <c r="DJ42" i="17"/>
  <c r="DL146" i="11"/>
  <c r="DL45" i="11"/>
  <c r="DL142" i="11"/>
  <c r="DL46" i="11"/>
  <c r="DL147" i="11"/>
  <c r="DL79" i="11"/>
  <c r="DL125" i="11"/>
  <c r="DL28" i="11"/>
  <c r="DL72" i="11"/>
  <c r="DL42" i="11"/>
  <c r="DL118" i="11"/>
  <c r="DL148" i="11"/>
  <c r="DL47" i="11"/>
  <c r="DL91" i="11"/>
  <c r="DL7" i="11"/>
  <c r="DL150" i="11"/>
  <c r="DL78" i="11"/>
  <c r="DL108" i="11"/>
  <c r="DL159" i="11"/>
  <c r="DL82" i="11"/>
  <c r="DL31" i="11"/>
  <c r="DL75" i="11"/>
  <c r="DL213" i="11"/>
  <c r="DL180" i="11"/>
  <c r="DL99" i="11"/>
  <c r="DL21" i="11"/>
  <c r="DL124" i="11"/>
  <c r="DL62" i="11"/>
  <c r="DL141" i="11"/>
  <c r="DL102" i="11"/>
  <c r="DL80" i="11"/>
  <c r="DL55" i="11"/>
  <c r="DL50" i="11"/>
  <c r="DL15" i="11"/>
  <c r="DL58" i="11"/>
  <c r="DL199" i="11"/>
  <c r="DL12" i="11"/>
  <c r="DL178" i="11"/>
  <c r="DL217" i="11"/>
  <c r="DL157" i="11"/>
  <c r="DL186" i="11"/>
  <c r="DL106" i="11"/>
  <c r="DL67" i="11"/>
  <c r="DL179" i="11"/>
  <c r="DL140" i="11"/>
  <c r="DL51" i="11"/>
  <c r="DL183" i="11"/>
  <c r="DL41" i="11"/>
  <c r="DL182" i="11"/>
  <c r="DL119" i="11"/>
  <c r="DL40" i="11"/>
  <c r="DL205" i="11"/>
  <c r="DL17" i="11"/>
  <c r="DL84" i="11"/>
  <c r="DL61" i="11"/>
  <c r="DL211" i="11"/>
  <c r="DL138" i="11"/>
  <c r="DL93" i="11"/>
  <c r="DL184" i="11"/>
  <c r="DL200" i="11"/>
  <c r="DL76" i="11"/>
  <c r="DL168" i="11"/>
  <c r="DL203" i="11"/>
  <c r="DL66" i="11"/>
  <c r="DL177" i="11"/>
  <c r="DL133" i="11"/>
  <c r="DL111" i="11"/>
  <c r="DL10" i="11"/>
  <c r="DL215" i="11"/>
  <c r="DL132" i="11"/>
  <c r="DL107" i="11"/>
  <c r="DL98" i="11"/>
  <c r="DL69" i="11"/>
  <c r="DL64" i="11"/>
  <c r="DL37" i="11"/>
  <c r="DL201" i="11"/>
  <c r="DL193" i="11"/>
  <c r="DL173" i="11"/>
  <c r="DL137" i="11"/>
  <c r="DL162" i="11"/>
  <c r="DL158" i="11"/>
  <c r="DL149" i="11"/>
  <c r="DL48" i="11"/>
  <c r="DL172" i="11"/>
  <c r="DL190" i="11"/>
  <c r="DL104" i="11"/>
  <c r="DL110" i="11"/>
  <c r="DL135" i="11"/>
  <c r="DL96" i="11"/>
  <c r="DL171" i="11"/>
  <c r="DL112" i="11"/>
  <c r="DL30" i="11"/>
  <c r="DL212" i="11"/>
  <c r="DL174" i="11"/>
  <c r="DL164" i="11"/>
  <c r="DL144" i="11"/>
  <c r="DL95" i="11"/>
  <c r="DL161" i="11"/>
  <c r="DL44" i="11"/>
  <c r="DL18" i="11"/>
  <c r="DL105" i="11"/>
  <c r="DL216" i="11"/>
  <c r="DL145" i="11"/>
  <c r="DL97" i="11"/>
  <c r="DL176" i="11"/>
  <c r="DL175" i="11"/>
  <c r="DL86" i="11"/>
  <c r="DL65" i="11"/>
  <c r="DL35" i="11"/>
  <c r="DL13" i="11"/>
  <c r="DL156" i="11"/>
  <c r="DL120" i="11"/>
  <c r="DL100" i="11"/>
  <c r="DL71" i="11"/>
  <c r="DL130" i="11"/>
  <c r="DJ168" i="11"/>
  <c r="DJ118" i="11"/>
  <c r="DJ91" i="11"/>
  <c r="DJ40" i="11"/>
  <c r="DI185" i="11"/>
  <c r="DH176" i="11"/>
  <c r="DI166" i="11"/>
  <c r="DI30" i="11"/>
  <c r="DJ205" i="11"/>
  <c r="DK163" i="11"/>
  <c r="DH161" i="11"/>
  <c r="DI154" i="11"/>
  <c r="DK153" i="11"/>
  <c r="DH151" i="11"/>
  <c r="DI147" i="11"/>
  <c r="DK146" i="11"/>
  <c r="DH142" i="11"/>
  <c r="DK134" i="11"/>
  <c r="DH131" i="11"/>
  <c r="DI128" i="11"/>
  <c r="DK127" i="11"/>
  <c r="DI119" i="11"/>
  <c r="DH115" i="11"/>
  <c r="DI110" i="11"/>
  <c r="DK109" i="11"/>
  <c r="DH103" i="11"/>
  <c r="DI94" i="11"/>
  <c r="DK92" i="11"/>
  <c r="DH87" i="11"/>
  <c r="DI81" i="11"/>
  <c r="DK80" i="11"/>
  <c r="DH77" i="11"/>
  <c r="DI69" i="11"/>
  <c r="DK68" i="11"/>
  <c r="DH64" i="11"/>
  <c r="DI59" i="11"/>
  <c r="DK55" i="11"/>
  <c r="DH53" i="11"/>
  <c r="DK46" i="11"/>
  <c r="DH44" i="11"/>
  <c r="DI32" i="11"/>
  <c r="DK31" i="11"/>
  <c r="DI22" i="11"/>
  <c r="DK20" i="11"/>
  <c r="DH18" i="11"/>
  <c r="DI9" i="11"/>
  <c r="DK8" i="11"/>
  <c r="DI16" i="11"/>
  <c r="DK183" i="11"/>
  <c r="DH165" i="11"/>
  <c r="DI96" i="11"/>
  <c r="DK75" i="11"/>
  <c r="DI37" i="11"/>
  <c r="DK213" i="11"/>
  <c r="DH201" i="11"/>
  <c r="DI193" i="11"/>
  <c r="DK180" i="11"/>
  <c r="DI112" i="11"/>
  <c r="DK108" i="11"/>
  <c r="DH105" i="11"/>
  <c r="DK67" i="11"/>
  <c r="DK54" i="11"/>
  <c r="DK45" i="11"/>
  <c r="DK29" i="11"/>
  <c r="DK19" i="11"/>
  <c r="DK178" i="11"/>
  <c r="DK74" i="11"/>
  <c r="DK203" i="11"/>
  <c r="DK179" i="11"/>
  <c r="DK107" i="11"/>
  <c r="DK152" i="11"/>
  <c r="DK143" i="11"/>
  <c r="DK133" i="11"/>
  <c r="DK126" i="11"/>
  <c r="DK116" i="11"/>
  <c r="DK106" i="11"/>
  <c r="DK90" i="11"/>
  <c r="DK79" i="11"/>
  <c r="DK177" i="11"/>
  <c r="DK162" i="11"/>
  <c r="DK120" i="11"/>
  <c r="DK111" i="11"/>
  <c r="DK100" i="11"/>
  <c r="DK83" i="11"/>
  <c r="DK71" i="11"/>
  <c r="DK60" i="11"/>
  <c r="DK47" i="11"/>
  <c r="DK33" i="11"/>
  <c r="DK23" i="11"/>
  <c r="DK215" i="11"/>
  <c r="DK132" i="11"/>
  <c r="DK145" i="11"/>
  <c r="DK65" i="11"/>
  <c r="DK13" i="11"/>
  <c r="DK186" i="11"/>
  <c r="DK148" i="11"/>
  <c r="DK139" i="11"/>
  <c r="DI180" i="11"/>
  <c r="DI108" i="11"/>
  <c r="DK167" i="11"/>
  <c r="DK176" i="11"/>
  <c r="DK156" i="11"/>
  <c r="DK129" i="11"/>
  <c r="DK185" i="11"/>
  <c r="DK166" i="11"/>
  <c r="DK154" i="11"/>
  <c r="DK147" i="11"/>
  <c r="DK128" i="11"/>
  <c r="DK119" i="11"/>
  <c r="DK110" i="11"/>
  <c r="DK94" i="11"/>
  <c r="DK81" i="11"/>
  <c r="DK69" i="11"/>
  <c r="DK161" i="11"/>
  <c r="DK151" i="11"/>
  <c r="DK142" i="11"/>
  <c r="DK131" i="11"/>
  <c r="DK125" i="11"/>
  <c r="DK115" i="11"/>
  <c r="DK103" i="11"/>
  <c r="DK87" i="11"/>
  <c r="DK77" i="11"/>
  <c r="DK64" i="11"/>
  <c r="DK53" i="11"/>
  <c r="DK44" i="11"/>
  <c r="DK205" i="11"/>
  <c r="DK168" i="11"/>
  <c r="DK118" i="11"/>
  <c r="DK91" i="11"/>
  <c r="DK40" i="11"/>
  <c r="DJ119" i="11"/>
  <c r="DK181" i="11"/>
  <c r="DK157" i="11"/>
  <c r="DI99" i="11"/>
  <c r="DK98" i="11"/>
  <c r="DI82" i="11"/>
  <c r="DK66" i="11"/>
  <c r="DK17" i="11"/>
  <c r="DJ87" i="11"/>
  <c r="DJ44" i="11"/>
  <c r="DJ28" i="11"/>
  <c r="DJ18" i="11"/>
  <c r="DH173" i="11"/>
  <c r="DJ200" i="11"/>
  <c r="DI7" i="11"/>
  <c r="DJ216" i="11"/>
  <c r="DJ175" i="11"/>
  <c r="DJ145" i="11"/>
  <c r="DJ97" i="11"/>
  <c r="DJ65" i="11"/>
  <c r="DJ13" i="11"/>
  <c r="DJ190" i="11"/>
  <c r="DI188" i="11"/>
  <c r="DK187" i="11"/>
  <c r="DI170" i="11"/>
  <c r="DK169" i="11"/>
  <c r="DI160" i="11"/>
  <c r="DK158" i="11"/>
  <c r="DI150" i="11"/>
  <c r="DK149" i="11"/>
  <c r="DK140" i="11"/>
  <c r="DK130" i="11"/>
  <c r="DI124" i="11"/>
  <c r="DK122" i="11"/>
  <c r="DI113" i="11"/>
  <c r="DK101" i="11"/>
  <c r="DI85" i="11"/>
  <c r="DK84" i="11"/>
  <c r="DI76" i="11"/>
  <c r="DK73" i="11"/>
  <c r="DI62" i="11"/>
  <c r="DK61" i="11"/>
  <c r="DI50" i="11"/>
  <c r="DK49" i="11"/>
  <c r="DI39" i="11"/>
  <c r="DK38" i="11"/>
  <c r="DI27" i="11"/>
  <c r="DK26" i="11"/>
  <c r="DI15" i="11"/>
  <c r="DK14" i="11"/>
  <c r="DI135" i="11"/>
  <c r="DI58" i="11"/>
  <c r="DK48" i="11"/>
  <c r="DI199" i="11"/>
  <c r="DK123" i="11"/>
  <c r="DK137" i="11"/>
  <c r="DK51" i="11"/>
  <c r="DK217" i="11"/>
  <c r="DI182" i="11"/>
  <c r="DI159" i="11"/>
  <c r="DJ120" i="11"/>
  <c r="DJ111" i="11"/>
  <c r="DJ100" i="11"/>
  <c r="DH216" i="11"/>
  <c r="DH97" i="11"/>
  <c r="DH13" i="11"/>
  <c r="DJ133" i="11"/>
  <c r="DJ178" i="11"/>
  <c r="DJ179" i="11"/>
  <c r="DJ157" i="11"/>
  <c r="DH120" i="11"/>
  <c r="DH47" i="11"/>
  <c r="DK182" i="11"/>
  <c r="DI35" i="11"/>
  <c r="DJ90" i="11"/>
  <c r="DJ67" i="11"/>
  <c r="DJ54" i="11"/>
  <c r="DJ203" i="11"/>
  <c r="DK160" i="11"/>
  <c r="DH139" i="11"/>
  <c r="DK85" i="11"/>
  <c r="DI77" i="11"/>
  <c r="DH60" i="11"/>
  <c r="DI44" i="11"/>
  <c r="DH33" i="11"/>
  <c r="DK15" i="11"/>
  <c r="DK135" i="11"/>
  <c r="DI72" i="11"/>
  <c r="DI201" i="11"/>
  <c r="DH215" i="11"/>
  <c r="DI173" i="11"/>
  <c r="DK171" i="11"/>
  <c r="DH132" i="11"/>
  <c r="DI216" i="11"/>
  <c r="DK212" i="11"/>
  <c r="DH205" i="11"/>
  <c r="DI175" i="11"/>
  <c r="DK174" i="11"/>
  <c r="DH168" i="11"/>
  <c r="DI145" i="11"/>
  <c r="DK144" i="11"/>
  <c r="DH118" i="11"/>
  <c r="DI97" i="11"/>
  <c r="DK95" i="11"/>
  <c r="DH91" i="11"/>
  <c r="DI65" i="11"/>
  <c r="DK43" i="11"/>
  <c r="DH40" i="11"/>
  <c r="DI13" i="11"/>
  <c r="DI190" i="11"/>
  <c r="DJ187" i="11"/>
  <c r="DJ169" i="11"/>
  <c r="DJ158" i="11"/>
  <c r="DJ149" i="11"/>
  <c r="DJ140" i="11"/>
  <c r="DJ130" i="11"/>
  <c r="DJ122" i="11"/>
  <c r="DJ101" i="11"/>
  <c r="DJ84" i="11"/>
  <c r="DJ73" i="11"/>
  <c r="DJ61" i="11"/>
  <c r="DJ49" i="11"/>
  <c r="DJ38" i="11"/>
  <c r="DJ26" i="11"/>
  <c r="DJ14" i="11"/>
  <c r="DJ48" i="11"/>
  <c r="DJ123" i="11"/>
  <c r="DJ137" i="11"/>
  <c r="DJ51" i="11"/>
  <c r="DH145" i="11"/>
  <c r="DJ162" i="11"/>
  <c r="DJ79" i="11"/>
  <c r="DJ217" i="11"/>
  <c r="DJ17" i="11"/>
  <c r="DH167" i="11"/>
  <c r="DI151" i="11"/>
  <c r="DI125" i="11"/>
  <c r="DI87" i="11"/>
  <c r="DI53" i="11"/>
  <c r="DI28" i="11"/>
  <c r="DJ138" i="11"/>
  <c r="DJ93" i="11"/>
  <c r="DJ41" i="11"/>
  <c r="DI186" i="11"/>
  <c r="DH177" i="11"/>
  <c r="DI167" i="11"/>
  <c r="DH162" i="11"/>
  <c r="DI156" i="11"/>
  <c r="DH152" i="11"/>
  <c r="DI148" i="11"/>
  <c r="DH143" i="11"/>
  <c r="DI139" i="11"/>
  <c r="DH133" i="11"/>
  <c r="DI129" i="11"/>
  <c r="DH126" i="11"/>
  <c r="DI120" i="11"/>
  <c r="DH116" i="11"/>
  <c r="DI111" i="11"/>
  <c r="DH106" i="11"/>
  <c r="DI100" i="11"/>
  <c r="DH90" i="11"/>
  <c r="DI83" i="11"/>
  <c r="DH79" i="11"/>
  <c r="DI71" i="11"/>
  <c r="DH67" i="11"/>
  <c r="DI60" i="11"/>
  <c r="DK59" i="11"/>
  <c r="DH54" i="11"/>
  <c r="DI47" i="11"/>
  <c r="DH45" i="11"/>
  <c r="DI33" i="11"/>
  <c r="DK32" i="11"/>
  <c r="DH29" i="11"/>
  <c r="DI23" i="11"/>
  <c r="DK22" i="11"/>
  <c r="DH19" i="11"/>
  <c r="DI10" i="11"/>
  <c r="DK9" i="11"/>
  <c r="DK16" i="11"/>
  <c r="DH178" i="11"/>
  <c r="DK96" i="11"/>
  <c r="DH74" i="11"/>
  <c r="DI42" i="11"/>
  <c r="DK37" i="11"/>
  <c r="DH203" i="11"/>
  <c r="DI215" i="11"/>
  <c r="DK193" i="11"/>
  <c r="DH179" i="11"/>
  <c r="DI132" i="11"/>
  <c r="DK112" i="11"/>
  <c r="DH107" i="11"/>
  <c r="DK30" i="11"/>
  <c r="DH72" i="11"/>
  <c r="DH156" i="11"/>
  <c r="DK141" i="11"/>
  <c r="DK113" i="11"/>
  <c r="DK76" i="11"/>
  <c r="DI205" i="11"/>
  <c r="DH181" i="11"/>
  <c r="DK164" i="11"/>
  <c r="DH157" i="11"/>
  <c r="DI118" i="11"/>
  <c r="DK104" i="11"/>
  <c r="DH98" i="11"/>
  <c r="DI91" i="11"/>
  <c r="DK86" i="11"/>
  <c r="DH66" i="11"/>
  <c r="DI40" i="11"/>
  <c r="DK35" i="11"/>
  <c r="DH17" i="11"/>
  <c r="DH190" i="11"/>
  <c r="DJ184" i="11"/>
  <c r="DJ163" i="11"/>
  <c r="DJ153" i="11"/>
  <c r="DJ146" i="11"/>
  <c r="DJ134" i="11"/>
  <c r="DJ127" i="11"/>
  <c r="DJ109" i="11"/>
  <c r="DJ92" i="11"/>
  <c r="DJ80" i="11"/>
  <c r="DJ68" i="11"/>
  <c r="DJ55" i="11"/>
  <c r="DJ46" i="11"/>
  <c r="DJ31" i="11"/>
  <c r="DJ20" i="11"/>
  <c r="DJ8" i="11"/>
  <c r="DJ183" i="11"/>
  <c r="DJ75" i="11"/>
  <c r="DJ213" i="11"/>
  <c r="DJ180" i="11"/>
  <c r="DJ108" i="11"/>
  <c r="DJ12" i="11"/>
  <c r="DI168" i="11"/>
  <c r="DJ182" i="11"/>
  <c r="DJ159" i="11"/>
  <c r="DJ99" i="11"/>
  <c r="DJ82" i="11"/>
  <c r="DJ21" i="11"/>
  <c r="DH187" i="11"/>
  <c r="DI177" i="11"/>
  <c r="DH169" i="11"/>
  <c r="DI162" i="11"/>
  <c r="DH158" i="11"/>
  <c r="DI152" i="11"/>
  <c r="DH149" i="11"/>
  <c r="DI143" i="11"/>
  <c r="DH140" i="11"/>
  <c r="DI133" i="11"/>
  <c r="DH130" i="11"/>
  <c r="DI126" i="11"/>
  <c r="DH122" i="11"/>
  <c r="DI116" i="11"/>
  <c r="DI106" i="11"/>
  <c r="DH101" i="11"/>
  <c r="DI90" i="11"/>
  <c r="DH84" i="11"/>
  <c r="DI79" i="11"/>
  <c r="DH73" i="11"/>
  <c r="DI67" i="11"/>
  <c r="DH61" i="11"/>
  <c r="DI54" i="11"/>
  <c r="DH49" i="11"/>
  <c r="DI45" i="11"/>
  <c r="DH38" i="11"/>
  <c r="DI29" i="11"/>
  <c r="DK28" i="11"/>
  <c r="DH26" i="11"/>
  <c r="DI19" i="11"/>
  <c r="DK18" i="11"/>
  <c r="DH14" i="11"/>
  <c r="DI178" i="11"/>
  <c r="DK165" i="11"/>
  <c r="DI74" i="11"/>
  <c r="DK72" i="11"/>
  <c r="DH48" i="11"/>
  <c r="DI203" i="11"/>
  <c r="DK201" i="11"/>
  <c r="DH123" i="11"/>
  <c r="DI179" i="11"/>
  <c r="DK173" i="11"/>
  <c r="DH137" i="11"/>
  <c r="DI107" i="11"/>
  <c r="DK105" i="11"/>
  <c r="DH51" i="11"/>
  <c r="DH7" i="11"/>
  <c r="DH125" i="11"/>
  <c r="DK82" i="11"/>
  <c r="DJ177" i="11"/>
  <c r="DJ181" i="11"/>
  <c r="DJ98" i="11"/>
  <c r="DI142" i="11"/>
  <c r="DI103" i="11"/>
  <c r="DH83" i="11"/>
  <c r="DK27" i="11"/>
  <c r="DI18" i="11"/>
  <c r="DI165" i="11"/>
  <c r="DK58" i="11"/>
  <c r="DH42" i="11"/>
  <c r="DK199" i="11"/>
  <c r="DJ211" i="11"/>
  <c r="DJ7" i="11"/>
  <c r="DI217" i="11"/>
  <c r="DK216" i="11"/>
  <c r="DH211" i="11"/>
  <c r="DI181" i="11"/>
  <c r="DK175" i="11"/>
  <c r="DH172" i="11"/>
  <c r="DI157" i="11"/>
  <c r="DH138" i="11"/>
  <c r="DI98" i="11"/>
  <c r="DK97" i="11"/>
  <c r="DH93" i="11"/>
  <c r="DI66" i="11"/>
  <c r="DH41" i="11"/>
  <c r="DI17" i="11"/>
  <c r="DK190" i="11"/>
  <c r="DJ188" i="11"/>
  <c r="DJ170" i="11"/>
  <c r="DJ160" i="11"/>
  <c r="DJ150" i="11"/>
  <c r="DJ141" i="11"/>
  <c r="DJ124" i="11"/>
  <c r="DJ113" i="11"/>
  <c r="DJ102" i="11"/>
  <c r="DJ85" i="11"/>
  <c r="DJ76" i="11"/>
  <c r="DJ62" i="11"/>
  <c r="DJ50" i="11"/>
  <c r="DJ39" i="11"/>
  <c r="DJ27" i="11"/>
  <c r="DJ15" i="11"/>
  <c r="DJ135" i="11"/>
  <c r="DJ58" i="11"/>
  <c r="DJ199" i="11"/>
  <c r="DJ171" i="11"/>
  <c r="DJ78" i="11"/>
  <c r="DH28" i="11"/>
  <c r="DK188" i="11"/>
  <c r="DK39" i="11"/>
  <c r="DJ212" i="11"/>
  <c r="DJ174" i="11"/>
  <c r="DJ144" i="11"/>
  <c r="DJ95" i="11"/>
  <c r="DJ43" i="11"/>
  <c r="DI187" i="11"/>
  <c r="DH184" i="11"/>
  <c r="DI169" i="11"/>
  <c r="DH163" i="11"/>
  <c r="DI158" i="11"/>
  <c r="DH153" i="11"/>
  <c r="DI149" i="11"/>
  <c r="DH146" i="11"/>
  <c r="DI140" i="11"/>
  <c r="DH134" i="11"/>
  <c r="DI130" i="11"/>
  <c r="DH127" i="11"/>
  <c r="DI122" i="11"/>
  <c r="DH109" i="11"/>
  <c r="DI101" i="11"/>
  <c r="DH92" i="11"/>
  <c r="DI84" i="11"/>
  <c r="DH80" i="11"/>
  <c r="DI73" i="11"/>
  <c r="DH68" i="11"/>
  <c r="DI61" i="11"/>
  <c r="DH55" i="11"/>
  <c r="DI49" i="11"/>
  <c r="DH46" i="11"/>
  <c r="DI38" i="11"/>
  <c r="DH31" i="11"/>
  <c r="DI26" i="11"/>
  <c r="DH20" i="11"/>
  <c r="DI14" i="11"/>
  <c r="DK10" i="11"/>
  <c r="DH8" i="11"/>
  <c r="DH183" i="11"/>
  <c r="DH75" i="11"/>
  <c r="DI48" i="11"/>
  <c r="DK42" i="11"/>
  <c r="DH213" i="11"/>
  <c r="DI123" i="11"/>
  <c r="DH180" i="11"/>
  <c r="DI137" i="11"/>
  <c r="DH108" i="11"/>
  <c r="DI51" i="11"/>
  <c r="DH12" i="11"/>
  <c r="DI164" i="11"/>
  <c r="DK21" i="11"/>
  <c r="DJ143" i="11"/>
  <c r="DH186" i="11"/>
  <c r="DK150" i="11"/>
  <c r="DH111" i="11"/>
  <c r="DH10" i="11"/>
  <c r="DI211" i="11"/>
  <c r="DH182" i="11"/>
  <c r="DI172" i="11"/>
  <c r="DH159" i="11"/>
  <c r="DI138" i="11"/>
  <c r="DH99" i="11"/>
  <c r="DI93" i="11"/>
  <c r="DH82" i="11"/>
  <c r="DI41" i="11"/>
  <c r="DH21" i="11"/>
  <c r="DJ185" i="11"/>
  <c r="DJ166" i="11"/>
  <c r="DJ154" i="11"/>
  <c r="DJ147" i="11"/>
  <c r="DJ128" i="11"/>
  <c r="DJ110" i="11"/>
  <c r="DJ94" i="11"/>
  <c r="DJ81" i="11"/>
  <c r="DJ69" i="11"/>
  <c r="DJ59" i="11"/>
  <c r="DJ32" i="11"/>
  <c r="DJ22" i="11"/>
  <c r="DJ9" i="11"/>
  <c r="DJ16" i="11"/>
  <c r="DJ96" i="11"/>
  <c r="DJ37" i="11"/>
  <c r="DJ193" i="11"/>
  <c r="DJ112" i="11"/>
  <c r="DJ30" i="11"/>
  <c r="DK159" i="11"/>
  <c r="DI104" i="11"/>
  <c r="DH65" i="11"/>
  <c r="DJ152" i="11"/>
  <c r="DJ116" i="11"/>
  <c r="DJ106" i="11"/>
  <c r="DJ45" i="11"/>
  <c r="DJ74" i="11"/>
  <c r="DK170" i="11"/>
  <c r="DH148" i="11"/>
  <c r="DK124" i="11"/>
  <c r="DI115" i="11"/>
  <c r="DH71" i="11"/>
  <c r="DK50" i="11"/>
  <c r="DH23" i="11"/>
  <c r="DH217" i="11"/>
  <c r="DK200" i="11"/>
  <c r="DJ164" i="11"/>
  <c r="DJ104" i="11"/>
  <c r="DJ86" i="11"/>
  <c r="DJ35" i="11"/>
  <c r="DH188" i="11"/>
  <c r="DI184" i="11"/>
  <c r="DH170" i="11"/>
  <c r="DI163" i="11"/>
  <c r="DH160" i="11"/>
  <c r="DI153" i="11"/>
  <c r="DH150" i="11"/>
  <c r="DI146" i="11"/>
  <c r="DH141" i="11"/>
  <c r="DI134" i="11"/>
  <c r="DI127" i="11"/>
  <c r="DH124" i="11"/>
  <c r="DH113" i="11"/>
  <c r="DI109" i="11"/>
  <c r="DH102" i="11"/>
  <c r="DI92" i="11"/>
  <c r="DH85" i="11"/>
  <c r="DI80" i="11"/>
  <c r="DH76" i="11"/>
  <c r="DI68" i="11"/>
  <c r="DH62" i="11"/>
  <c r="DI55" i="11"/>
  <c r="DH50" i="11"/>
  <c r="DI46" i="11"/>
  <c r="DH39" i="11"/>
  <c r="DI31" i="11"/>
  <c r="DH27" i="11"/>
  <c r="DI20" i="11"/>
  <c r="DH15" i="11"/>
  <c r="DI8" i="11"/>
  <c r="DI183" i="11"/>
  <c r="DH135" i="11"/>
  <c r="DI75" i="11"/>
  <c r="DH58" i="11"/>
  <c r="DI213" i="11"/>
  <c r="DH199" i="11"/>
  <c r="DH171" i="11"/>
  <c r="DH78" i="11"/>
  <c r="DH175" i="11"/>
  <c r="DK99" i="11"/>
  <c r="DJ107" i="11"/>
  <c r="DK7" i="11"/>
  <c r="DI176" i="11"/>
  <c r="DI131" i="11"/>
  <c r="DK102" i="11"/>
  <c r="DI64" i="11"/>
  <c r="DK78" i="11"/>
  <c r="DJ172" i="11"/>
  <c r="DH212" i="11"/>
  <c r="DH174" i="11"/>
  <c r="DH144" i="11"/>
  <c r="DH95" i="11"/>
  <c r="DH43" i="11"/>
  <c r="DI21" i="11"/>
  <c r="DJ176" i="11"/>
  <c r="DJ161" i="11"/>
  <c r="DJ151" i="11"/>
  <c r="DJ142" i="11"/>
  <c r="DJ131" i="11"/>
  <c r="DJ125" i="11"/>
  <c r="DJ115" i="11"/>
  <c r="DJ103" i="11"/>
  <c r="DJ77" i="11"/>
  <c r="DJ64" i="11"/>
  <c r="DJ53" i="11"/>
  <c r="DJ165" i="11"/>
  <c r="DJ72" i="11"/>
  <c r="DJ201" i="11"/>
  <c r="DJ173" i="11"/>
  <c r="DJ105" i="11"/>
  <c r="DI200" i="11"/>
  <c r="DI86" i="11"/>
  <c r="DJ126" i="11"/>
  <c r="DJ29" i="11"/>
  <c r="DH129" i="11"/>
  <c r="DH100" i="11"/>
  <c r="DI105" i="11"/>
  <c r="DH185" i="11"/>
  <c r="DH166" i="11"/>
  <c r="DH154" i="11"/>
  <c r="DH147" i="11"/>
  <c r="DI141" i="11"/>
  <c r="DH128" i="11"/>
  <c r="DH119" i="11"/>
  <c r="DH110" i="11"/>
  <c r="DI102" i="11"/>
  <c r="DH94" i="11"/>
  <c r="DH81" i="11"/>
  <c r="DH69" i="11"/>
  <c r="DH59" i="11"/>
  <c r="DH32" i="11"/>
  <c r="DH22" i="11"/>
  <c r="DH9" i="11"/>
  <c r="DH16" i="11"/>
  <c r="DH96" i="11"/>
  <c r="DH37" i="11"/>
  <c r="DH193" i="11"/>
  <c r="DI171" i="11"/>
  <c r="DH112" i="11"/>
  <c r="DI78" i="11"/>
  <c r="DH30" i="11"/>
  <c r="DJ19" i="11"/>
  <c r="DJ66" i="11"/>
  <c r="DI161" i="11"/>
  <c r="DK62" i="11"/>
  <c r="DI212" i="11"/>
  <c r="DK211" i="11"/>
  <c r="DH200" i="11"/>
  <c r="DI174" i="11"/>
  <c r="DK172" i="11"/>
  <c r="DH164" i="11"/>
  <c r="DI144" i="11"/>
  <c r="DK138" i="11"/>
  <c r="DH104" i="11"/>
  <c r="DI95" i="11"/>
  <c r="DK93" i="11"/>
  <c r="DH86" i="11"/>
  <c r="DI43" i="11"/>
  <c r="DK41" i="11"/>
  <c r="DH35" i="11"/>
  <c r="DJ186" i="11"/>
  <c r="DJ167" i="11"/>
  <c r="DJ156" i="11"/>
  <c r="DJ148" i="11"/>
  <c r="DJ139" i="11"/>
  <c r="DJ129" i="11"/>
  <c r="DJ83" i="11"/>
  <c r="DJ71" i="11"/>
  <c r="DJ60" i="11"/>
  <c r="DJ47" i="11"/>
  <c r="DJ33" i="11"/>
  <c r="DJ23" i="11"/>
  <c r="DJ10" i="11"/>
  <c r="DJ42" i="11"/>
  <c r="DJ215" i="11"/>
  <c r="DJ132" i="11"/>
  <c r="DK4" i="11"/>
  <c r="DJ4" i="11"/>
  <c r="DI4" i="11"/>
  <c r="AB11" i="11"/>
  <c r="T112" i="11" l="1"/>
  <c r="U112" i="11" s="1"/>
  <c r="T184" i="11"/>
  <c r="T157" i="11"/>
  <c r="T154" i="11"/>
  <c r="T155" i="11" s="1"/>
  <c r="AB154" i="11"/>
  <c r="AB155" i="11" s="1"/>
  <c r="X154" i="11"/>
  <c r="T153" i="11"/>
  <c r="G200" i="11"/>
  <c r="G202" i="11"/>
  <c r="G198" i="11"/>
  <c r="G197" i="11"/>
  <c r="G196" i="11"/>
  <c r="G195" i="11"/>
  <c r="G194" i="11"/>
  <c r="G192" i="11"/>
  <c r="G187" i="11"/>
  <c r="G186" i="11"/>
  <c r="G191" i="11"/>
  <c r="G190" i="11"/>
  <c r="G189" i="11"/>
  <c r="G188" i="11"/>
  <c r="G184" i="11"/>
  <c r="G183" i="11"/>
  <c r="W183" i="11" s="1"/>
  <c r="G182" i="11"/>
  <c r="W182" i="11" s="1"/>
  <c r="G172" i="11"/>
  <c r="G177" i="11"/>
  <c r="G176" i="11"/>
  <c r="G175" i="11"/>
  <c r="W175" i="11" s="1"/>
  <c r="G170" i="11"/>
  <c r="G169" i="11"/>
  <c r="G168" i="11"/>
  <c r="G167" i="11"/>
  <c r="G164" i="11"/>
  <c r="W164" i="11" s="1"/>
  <c r="G163" i="11"/>
  <c r="G162" i="11"/>
  <c r="G161" i="11"/>
  <c r="G160" i="11"/>
  <c r="G158" i="11"/>
  <c r="G156" i="11"/>
  <c r="G157" i="11"/>
  <c r="W157" i="11" s="1"/>
  <c r="G154" i="11"/>
  <c r="G152" i="11"/>
  <c r="G153" i="11"/>
  <c r="G150" i="11"/>
  <c r="G149" i="11"/>
  <c r="G148" i="11"/>
  <c r="G147" i="11"/>
  <c r="G146" i="11"/>
  <c r="G145" i="11"/>
  <c r="W145" i="11" s="1"/>
  <c r="G144" i="11"/>
  <c r="W144" i="11" s="1"/>
  <c r="G143" i="11"/>
  <c r="G142" i="11"/>
  <c r="G141" i="11"/>
  <c r="G140" i="11"/>
  <c r="G139" i="11"/>
  <c r="G138" i="11"/>
  <c r="W138" i="11" s="1"/>
  <c r="G137" i="11"/>
  <c r="W137" i="11" s="1"/>
  <c r="G134" i="11"/>
  <c r="G133" i="11"/>
  <c r="G130" i="11"/>
  <c r="G129" i="11"/>
  <c r="G128" i="11"/>
  <c r="G127" i="11"/>
  <c r="G125" i="11"/>
  <c r="G113" i="11"/>
  <c r="G112" i="11"/>
  <c r="W112" i="11" s="1"/>
  <c r="G124" i="11"/>
  <c r="G123" i="11"/>
  <c r="G111" i="11"/>
  <c r="G122" i="11"/>
  <c r="G110" i="11"/>
  <c r="G121" i="11"/>
  <c r="G109" i="11"/>
  <c r="G120" i="11"/>
  <c r="G108" i="11"/>
  <c r="W108" i="11" s="1"/>
  <c r="G119" i="11"/>
  <c r="G107" i="11"/>
  <c r="W107" i="11" s="1"/>
  <c r="G118" i="11"/>
  <c r="W118" i="11" s="1"/>
  <c r="G106" i="11"/>
  <c r="G105" i="11"/>
  <c r="G117" i="11"/>
  <c r="G104" i="11"/>
  <c r="G116" i="11"/>
  <c r="G103" i="11"/>
  <c r="G115" i="11"/>
  <c r="G102" i="11"/>
  <c r="G114" i="11"/>
  <c r="G100" i="11"/>
  <c r="G101" i="11"/>
  <c r="G93" i="11"/>
  <c r="G95" i="11"/>
  <c r="G91" i="11"/>
  <c r="W91" i="11" s="1"/>
  <c r="G90" i="11"/>
  <c r="G89" i="11"/>
  <c r="G84" i="11"/>
  <c r="G83" i="11"/>
  <c r="G85" i="11"/>
  <c r="G81" i="11"/>
  <c r="G80" i="11"/>
  <c r="G79" i="11"/>
  <c r="G77" i="11"/>
  <c r="G76" i="11"/>
  <c r="G71" i="11"/>
  <c r="G74" i="11"/>
  <c r="G73" i="11"/>
  <c r="G210" i="11"/>
  <c r="G220" i="11"/>
  <c r="G166" i="11"/>
  <c r="G185" i="11"/>
  <c r="G151" i="11"/>
  <c r="G155" i="11"/>
  <c r="G136" i="11"/>
  <c r="G126" i="11"/>
  <c r="G131" i="11"/>
  <c r="G92" i="11"/>
  <c r="G94" i="11"/>
  <c r="G68" i="11"/>
  <c r="G88" i="11"/>
  <c r="G87" i="11"/>
  <c r="G59" i="11"/>
  <c r="G63" i="11"/>
  <c r="G36" i="11"/>
  <c r="G56" i="11"/>
  <c r="G11" i="11"/>
  <c r="G27" i="11"/>
  <c r="G9" i="11"/>
  <c r="G8" i="11"/>
  <c r="G206" i="11"/>
  <c r="G209" i="11"/>
  <c r="G60" i="11"/>
  <c r="G67" i="11"/>
  <c r="G52" i="11"/>
  <c r="G55" i="11"/>
  <c r="G50" i="11"/>
  <c r="G49" i="11"/>
  <c r="G46" i="11"/>
  <c r="G45" i="11"/>
  <c r="G32" i="11"/>
  <c r="G39" i="11"/>
  <c r="G23" i="11"/>
  <c r="G29" i="11"/>
  <c r="G28" i="11"/>
  <c r="G6" i="11"/>
  <c r="G19" i="11"/>
  <c r="G26" i="11"/>
  <c r="G54" i="11"/>
  <c r="G22" i="11"/>
  <c r="G14" i="11"/>
  <c r="G44" i="11"/>
  <c r="G53" i="11"/>
  <c r="G20" i="11"/>
  <c r="G33" i="11"/>
  <c r="G38" i="11"/>
  <c r="G47" i="11"/>
  <c r="G31" i="11"/>
  <c r="G208" i="11"/>
  <c r="G207" i="11"/>
  <c r="G5" i="11"/>
  <c r="W5" i="17" s="1"/>
  <c r="G204" i="11"/>
  <c r="G4" i="11"/>
  <c r="G25" i="11"/>
  <c r="G217" i="11"/>
  <c r="W217" i="11" s="1"/>
  <c r="G34" i="11"/>
  <c r="G69" i="11"/>
  <c r="G214" i="11"/>
  <c r="G13" i="11"/>
  <c r="W13" i="11" s="1"/>
  <c r="G15" i="11"/>
  <c r="G61" i="11"/>
  <c r="G219" i="11"/>
  <c r="G218" i="11"/>
  <c r="G35" i="11"/>
  <c r="W35" i="11" s="1"/>
  <c r="G43" i="11"/>
  <c r="W43" i="11" s="1"/>
  <c r="G42" i="11"/>
  <c r="G57" i="11"/>
  <c r="G212" i="11"/>
  <c r="G24" i="11"/>
  <c r="G65" i="11"/>
  <c r="W65" i="11" s="1"/>
  <c r="G205" i="11"/>
  <c r="W205" i="11" s="1"/>
  <c r="G30" i="11"/>
  <c r="W30" i="11" s="1"/>
  <c r="G7" i="11"/>
  <c r="W7" i="11" s="1"/>
  <c r="G10" i="11"/>
  <c r="G18" i="11"/>
  <c r="G21" i="11"/>
  <c r="W21" i="11" s="1"/>
  <c r="G62" i="11"/>
  <c r="G179" i="11"/>
  <c r="G203" i="11"/>
  <c r="W203" i="11" s="1"/>
  <c r="G99" i="11"/>
  <c r="W99" i="11" s="1"/>
  <c r="G173" i="11"/>
  <c r="W173" i="11" s="1"/>
  <c r="G72" i="11"/>
  <c r="W72" i="11" s="1"/>
  <c r="G82" i="11"/>
  <c r="W82" i="11" s="1"/>
  <c r="G66" i="11"/>
  <c r="W66" i="11" s="1"/>
  <c r="G70" i="11"/>
  <c r="G193" i="11"/>
  <c r="W193" i="11" s="1"/>
  <c r="G211" i="11"/>
  <c r="W211" i="11" s="1"/>
  <c r="G58" i="11"/>
  <c r="W58" i="11" s="1"/>
  <c r="G159" i="11"/>
  <c r="W159" i="11" s="1"/>
  <c r="G17" i="11"/>
  <c r="W17" i="11" s="1"/>
  <c r="G51" i="11"/>
  <c r="W51" i="11" s="1"/>
  <c r="G64" i="11"/>
  <c r="G181" i="11"/>
  <c r="W181" i="11" s="1"/>
  <c r="G96" i="11"/>
  <c r="G201" i="11"/>
  <c r="W201" i="11" s="1"/>
  <c r="G16" i="11"/>
  <c r="G86" i="11"/>
  <c r="W86" i="11" s="1"/>
  <c r="G98" i="11"/>
  <c r="W98" i="11" s="1"/>
  <c r="G180" i="11"/>
  <c r="G174" i="11"/>
  <c r="W174" i="11" s="1"/>
  <c r="G12" i="11"/>
  <c r="W12" i="11" s="1"/>
  <c r="G215" i="11"/>
  <c r="W215" i="11" s="1"/>
  <c r="G48" i="11"/>
  <c r="G78" i="11"/>
  <c r="W78" i="11" s="1"/>
  <c r="G97" i="11"/>
  <c r="W97" i="11" s="1"/>
  <c r="G178" i="11"/>
  <c r="G216" i="11"/>
  <c r="W216" i="11" s="1"/>
  <c r="G165" i="11"/>
  <c r="G213" i="11"/>
  <c r="G40" i="11"/>
  <c r="W40" i="11" s="1"/>
  <c r="G75" i="11"/>
  <c r="G199" i="11"/>
  <c r="W199" i="11" s="1"/>
  <c r="G41" i="11"/>
  <c r="G135" i="11"/>
  <c r="G132" i="11"/>
  <c r="W132" i="11" s="1"/>
  <c r="G171" i="11"/>
  <c r="G37" i="11"/>
  <c r="T4" i="11"/>
  <c r="U4" i="11" s="1"/>
  <c r="T22" i="11"/>
  <c r="U22" i="11" s="1"/>
  <c r="T40" i="11"/>
  <c r="T53" i="11"/>
  <c r="U53" i="11" s="1"/>
  <c r="T73" i="11"/>
  <c r="U73" i="11" s="1"/>
  <c r="T89" i="11"/>
  <c r="U89" i="11" s="1"/>
  <c r="T105" i="11"/>
  <c r="T120" i="11"/>
  <c r="T139" i="11"/>
  <c r="T158" i="11"/>
  <c r="T174" i="11"/>
  <c r="T190" i="11"/>
  <c r="T204" i="11"/>
  <c r="T5" i="11"/>
  <c r="T24" i="11"/>
  <c r="U24" i="11" s="1"/>
  <c r="T41" i="11"/>
  <c r="T55" i="11"/>
  <c r="U55" i="11" s="1"/>
  <c r="T74" i="11"/>
  <c r="T90" i="11"/>
  <c r="T106" i="11"/>
  <c r="T121" i="11"/>
  <c r="T140" i="11"/>
  <c r="T159" i="11"/>
  <c r="T175" i="11"/>
  <c r="U175" i="11" s="1"/>
  <c r="T191" i="11"/>
  <c r="T205" i="11"/>
  <c r="T7" i="11"/>
  <c r="T25" i="11"/>
  <c r="U25" i="11" s="1"/>
  <c r="T57" i="11"/>
  <c r="U57" i="11" s="1"/>
  <c r="T75" i="11"/>
  <c r="T91" i="11"/>
  <c r="T107" i="11"/>
  <c r="U107" i="11" s="1"/>
  <c r="T122" i="11"/>
  <c r="T141" i="11"/>
  <c r="T161" i="11"/>
  <c r="T176" i="11"/>
  <c r="U176" i="11" s="1"/>
  <c r="T206" i="11"/>
  <c r="U206" i="11" s="1"/>
  <c r="T10" i="11"/>
  <c r="T28" i="11"/>
  <c r="T42" i="11"/>
  <c r="T58" i="11"/>
  <c r="T76" i="11"/>
  <c r="U76" i="11" s="1"/>
  <c r="T95" i="11"/>
  <c r="U95" i="11" s="1"/>
  <c r="T108" i="11"/>
  <c r="T123" i="11"/>
  <c r="U123" i="11" s="1"/>
  <c r="T142" i="11"/>
  <c r="U142" i="11" s="1"/>
  <c r="T162" i="11"/>
  <c r="T177" i="11"/>
  <c r="U177" i="11" s="1"/>
  <c r="T192" i="11"/>
  <c r="T207" i="11"/>
  <c r="U207" i="11" s="1"/>
  <c r="T11" i="11"/>
  <c r="T29" i="11"/>
  <c r="T43" i="11"/>
  <c r="T60" i="11"/>
  <c r="U60" i="11" s="1"/>
  <c r="T77" i="11"/>
  <c r="U77" i="11" s="1"/>
  <c r="T96" i="11"/>
  <c r="T109" i="11"/>
  <c r="T124" i="11"/>
  <c r="U124" i="11" s="1"/>
  <c r="T143" i="11"/>
  <c r="U143" i="11" s="1"/>
  <c r="T163" i="11"/>
  <c r="T178" i="11"/>
  <c r="T193" i="11"/>
  <c r="T208" i="11"/>
  <c r="T12" i="11"/>
  <c r="T30" i="11"/>
  <c r="T44" i="11"/>
  <c r="U44" i="11" s="1"/>
  <c r="T61" i="11"/>
  <c r="T78" i="11"/>
  <c r="U78" i="11" s="1"/>
  <c r="T97" i="11"/>
  <c r="T110" i="11"/>
  <c r="T144" i="11"/>
  <c r="U144" i="11" s="1"/>
  <c r="T164" i="11"/>
  <c r="T179" i="11"/>
  <c r="T195" i="11"/>
  <c r="T211" i="11"/>
  <c r="T13" i="11"/>
  <c r="U13" i="11" s="1"/>
  <c r="T31" i="11"/>
  <c r="T45" i="11"/>
  <c r="U45" i="11" s="1"/>
  <c r="T62" i="11"/>
  <c r="T79" i="11"/>
  <c r="T98" i="11"/>
  <c r="T111" i="11"/>
  <c r="U111" i="11" s="1"/>
  <c r="T16" i="11"/>
  <c r="T81" i="11"/>
  <c r="T113" i="11"/>
  <c r="U113" i="11" s="1"/>
  <c r="T145" i="11"/>
  <c r="T172" i="11"/>
  <c r="T200" i="11"/>
  <c r="U200" i="11" s="1"/>
  <c r="T50" i="11"/>
  <c r="T119" i="11"/>
  <c r="T99" i="11"/>
  <c r="T129" i="11"/>
  <c r="T101" i="11"/>
  <c r="T188" i="11"/>
  <c r="U188" i="11" s="1"/>
  <c r="T102" i="11"/>
  <c r="T103" i="11"/>
  <c r="U103" i="11" s="1"/>
  <c r="T197" i="11"/>
  <c r="T170" i="11"/>
  <c r="T80" i="11"/>
  <c r="T17" i="11"/>
  <c r="T47" i="11"/>
  <c r="T82" i="11"/>
  <c r="U82" i="11" s="1"/>
  <c r="T114" i="11"/>
  <c r="U114" i="11" s="1"/>
  <c r="T147" i="11"/>
  <c r="T173" i="11"/>
  <c r="T201" i="11"/>
  <c r="T49" i="11"/>
  <c r="T84" i="11"/>
  <c r="T149" i="11"/>
  <c r="T203" i="11"/>
  <c r="T85" i="11"/>
  <c r="U85" i="11" s="1"/>
  <c r="T150" i="11"/>
  <c r="U150" i="11" s="1"/>
  <c r="T212" i="11"/>
  <c r="T51" i="11"/>
  <c r="T152" i="11"/>
  <c r="U152" i="11" s="1"/>
  <c r="T32" i="11"/>
  <c r="U32" i="11" s="1"/>
  <c r="T125" i="11"/>
  <c r="T214" i="11"/>
  <c r="T65" i="11"/>
  <c r="U65" i="11" s="1"/>
  <c r="T156" i="11"/>
  <c r="U156" i="11" s="1"/>
  <c r="T215" i="11"/>
  <c r="T66" i="11"/>
  <c r="T130" i="11"/>
  <c r="U130" i="11" s="1"/>
  <c r="T187" i="11"/>
  <c r="U187" i="11" s="1"/>
  <c r="T35" i="11"/>
  <c r="U35" i="11" s="1"/>
  <c r="T132" i="11"/>
  <c r="T37" i="11"/>
  <c r="T133" i="11"/>
  <c r="U133" i="11" s="1"/>
  <c r="T196" i="11"/>
  <c r="T71" i="11"/>
  <c r="U71" i="11" s="1"/>
  <c r="T135" i="11"/>
  <c r="T72" i="11"/>
  <c r="T137" i="11"/>
  <c r="T15" i="11"/>
  <c r="T199" i="11"/>
  <c r="T18" i="11"/>
  <c r="U18" i="11" s="1"/>
  <c r="T48" i="11"/>
  <c r="T83" i="11"/>
  <c r="T115" i="11"/>
  <c r="T148" i="11"/>
  <c r="U148" i="11" s="1"/>
  <c r="T180" i="11"/>
  <c r="T202" i="11"/>
  <c r="U202" i="11" s="1"/>
  <c r="T19" i="11"/>
  <c r="T116" i="11"/>
  <c r="T181" i="11"/>
  <c r="T20" i="11"/>
  <c r="T118" i="11"/>
  <c r="U118" i="11" s="1"/>
  <c r="T182" i="11"/>
  <c r="U182" i="11" s="1"/>
  <c r="T21" i="11"/>
  <c r="T86" i="11"/>
  <c r="T183" i="11"/>
  <c r="T213" i="11"/>
  <c r="U64" i="11"/>
  <c r="T33" i="11"/>
  <c r="T100" i="11"/>
  <c r="T186" i="11"/>
  <c r="T34" i="11"/>
  <c r="U34" i="11" s="1"/>
  <c r="T165" i="11"/>
  <c r="T216" i="11"/>
  <c r="T67" i="11"/>
  <c r="T167" i="11"/>
  <c r="U167" i="11" s="1"/>
  <c r="T217" i="11"/>
  <c r="U217" i="11" s="1"/>
  <c r="T69" i="11"/>
  <c r="U69" i="11" s="1"/>
  <c r="T168" i="11"/>
  <c r="U168" i="11" s="1"/>
  <c r="T219" i="11"/>
  <c r="T38" i="11"/>
  <c r="T169" i="11"/>
  <c r="U169" i="11" s="1"/>
  <c r="T39" i="11"/>
  <c r="T104" i="11"/>
  <c r="T198" i="11"/>
  <c r="U198" i="11" s="1"/>
  <c r="T46" i="11"/>
  <c r="U46" i="11" s="1"/>
  <c r="T138" i="11"/>
  <c r="U138" i="11" s="1"/>
  <c r="T171" i="11"/>
  <c r="AB89" i="11"/>
  <c r="AB216" i="11"/>
  <c r="AB217" i="11"/>
  <c r="AB205" i="11"/>
  <c r="AB212" i="11"/>
  <c r="AB200" i="11"/>
  <c r="AB183" i="11"/>
  <c r="X183" i="11"/>
  <c r="AB181" i="11"/>
  <c r="AB182" i="11"/>
  <c r="X178" i="11"/>
  <c r="AB178" i="11"/>
  <c r="AB174" i="11"/>
  <c r="AB175" i="11"/>
  <c r="AB168" i="11"/>
  <c r="AB172" i="11"/>
  <c r="AB145" i="11"/>
  <c r="AB164" i="11"/>
  <c r="AB138" i="11"/>
  <c r="AB104" i="11"/>
  <c r="AB118" i="11"/>
  <c r="AB98" i="11"/>
  <c r="AB99" i="11"/>
  <c r="AB96" i="11"/>
  <c r="AB97" i="11"/>
  <c r="X96" i="11"/>
  <c r="AB91" i="11"/>
  <c r="AB93" i="11"/>
  <c r="AB82" i="11"/>
  <c r="AB86" i="11"/>
  <c r="X74" i="11"/>
  <c r="X75" i="11"/>
  <c r="AB74" i="11"/>
  <c r="AB75" i="11"/>
  <c r="X72" i="11"/>
  <c r="AB72" i="11"/>
  <c r="AB66" i="11"/>
  <c r="AB65" i="11"/>
  <c r="X58" i="11"/>
  <c r="AB58" i="11"/>
  <c r="X48" i="11"/>
  <c r="AB48" i="11"/>
  <c r="X42" i="11"/>
  <c r="AB43" i="11"/>
  <c r="X37" i="11"/>
  <c r="AB42" i="11"/>
  <c r="AB41" i="11"/>
  <c r="AB40" i="11"/>
  <c r="AB35" i="11"/>
  <c r="AB37" i="11"/>
  <c r="AB21" i="11"/>
  <c r="AB17" i="11"/>
  <c r="AB13" i="11"/>
  <c r="AB7" i="11"/>
  <c r="AB135" i="11"/>
  <c r="X135" i="11"/>
  <c r="AB105" i="11"/>
  <c r="AB12" i="11"/>
  <c r="AB30" i="11"/>
  <c r="AB201" i="11"/>
  <c r="AB159" i="11"/>
  <c r="AB203" i="11"/>
  <c r="AB51" i="11"/>
  <c r="AB213" i="11"/>
  <c r="AB132" i="11"/>
  <c r="AB137" i="11"/>
  <c r="AB144" i="11"/>
  <c r="AB171" i="11"/>
  <c r="AB173" i="11"/>
  <c r="AB123" i="11"/>
  <c r="AB179" i="11"/>
  <c r="AB180" i="11"/>
  <c r="AB193" i="11"/>
  <c r="AB199" i="11"/>
  <c r="AB107" i="11"/>
  <c r="AB108" i="11"/>
  <c r="AB78" i="11"/>
  <c r="AB112" i="11"/>
  <c r="AB215" i="11"/>
  <c r="AB95" i="11"/>
  <c r="X211" i="11"/>
  <c r="X105" i="11"/>
  <c r="X215" i="11"/>
  <c r="X173" i="11"/>
  <c r="X213" i="11"/>
  <c r="X179" i="11"/>
  <c r="X180" i="11"/>
  <c r="X78" i="11"/>
  <c r="X193" i="11"/>
  <c r="X199" i="11"/>
  <c r="X201" i="11"/>
  <c r="X203" i="11"/>
  <c r="X112" i="11"/>
  <c r="X132" i="11"/>
  <c r="X137" i="11"/>
  <c r="X171" i="11"/>
  <c r="X107" i="11"/>
  <c r="X108" i="11"/>
  <c r="X51" i="11"/>
  <c r="X30" i="11"/>
  <c r="X12" i="11"/>
  <c r="X175" i="11"/>
  <c r="X91" i="11"/>
  <c r="X174" i="11"/>
  <c r="X86" i="11"/>
  <c r="X40" i="11"/>
  <c r="X98" i="11"/>
  <c r="X123" i="11"/>
  <c r="X172" i="11"/>
  <c r="X82" i="11"/>
  <c r="X65" i="11"/>
  <c r="X138" i="11"/>
  <c r="X159" i="11"/>
  <c r="X168" i="11"/>
  <c r="X66" i="11"/>
  <c r="X164" i="11"/>
  <c r="X217" i="11"/>
  <c r="X200" i="11"/>
  <c r="X95" i="11"/>
  <c r="X157" i="11"/>
  <c r="X43" i="11"/>
  <c r="X145" i="11"/>
  <c r="X41" i="11"/>
  <c r="X181" i="11"/>
  <c r="X93" i="11"/>
  <c r="X144" i="11"/>
  <c r="X216" i="11"/>
  <c r="X118" i="11"/>
  <c r="X35" i="11"/>
  <c r="X212" i="11"/>
  <c r="X104" i="11"/>
  <c r="X21" i="11"/>
  <c r="X205" i="11"/>
  <c r="X99" i="11"/>
  <c r="X17" i="11"/>
  <c r="X13" i="11"/>
  <c r="X182" i="11"/>
  <c r="X97" i="11"/>
  <c r="X7" i="11"/>
  <c r="X87" i="11"/>
  <c r="X27" i="11"/>
  <c r="X59" i="11"/>
  <c r="X155" i="11"/>
  <c r="X121" i="11"/>
  <c r="X92" i="11"/>
  <c r="X94" i="11"/>
  <c r="X25" i="11"/>
  <c r="X68" i="11"/>
  <c r="X185" i="11"/>
  <c r="X63" i="11"/>
  <c r="X8" i="11"/>
  <c r="X126" i="11"/>
  <c r="X151" i="11"/>
  <c r="X9" i="11"/>
  <c r="X210" i="11"/>
  <c r="X166" i="11"/>
  <c r="X36" i="11"/>
  <c r="X131" i="11"/>
  <c r="X11" i="11"/>
  <c r="X136" i="11"/>
  <c r="X160" i="11"/>
  <c r="X113" i="11"/>
  <c r="X187" i="11"/>
  <c r="X33" i="11"/>
  <c r="X202" i="11"/>
  <c r="X207" i="11"/>
  <c r="X186" i="11"/>
  <c r="X153" i="11"/>
  <c r="X130" i="11"/>
  <c r="X111" i="11"/>
  <c r="X79" i="11"/>
  <c r="X32" i="11"/>
  <c r="X189" i="11"/>
  <c r="X206" i="11"/>
  <c r="X184" i="11"/>
  <c r="X152" i="11"/>
  <c r="X129" i="11"/>
  <c r="X110" i="11"/>
  <c r="X77" i="11"/>
  <c r="X83" i="11"/>
  <c r="X214" i="11"/>
  <c r="X133" i="11"/>
  <c r="X117" i="11"/>
  <c r="X204" i="11"/>
  <c r="X177" i="11"/>
  <c r="X150" i="11"/>
  <c r="X128" i="11"/>
  <c r="X109" i="11"/>
  <c r="X76" i="11"/>
  <c r="X114" i="11"/>
  <c r="X198" i="11"/>
  <c r="X176" i="11"/>
  <c r="X149" i="11"/>
  <c r="X127" i="11"/>
  <c r="X106" i="11"/>
  <c r="X73" i="11"/>
  <c r="X116" i="11"/>
  <c r="X139" i="11"/>
  <c r="X156" i="11"/>
  <c r="X169" i="11"/>
  <c r="X69" i="11"/>
  <c r="X57" i="11"/>
  <c r="X195" i="11"/>
  <c r="X167" i="11"/>
  <c r="X122" i="11"/>
  <c r="X101" i="11"/>
  <c r="X67" i="11"/>
  <c r="X140" i="11"/>
  <c r="X158" i="11"/>
  <c r="X60" i="11"/>
  <c r="X134" i="11"/>
  <c r="X196" i="11"/>
  <c r="X147" i="11"/>
  <c r="X102" i="11"/>
  <c r="X52" i="11"/>
  <c r="X194" i="11"/>
  <c r="X163" i="11"/>
  <c r="X143" i="11"/>
  <c r="X120" i="11"/>
  <c r="X100" i="11"/>
  <c r="X64" i="11"/>
  <c r="X5" i="11"/>
  <c r="X84" i="11"/>
  <c r="X190" i="11"/>
  <c r="X115" i="11"/>
  <c r="X81" i="11"/>
  <c r="X80" i="11"/>
  <c r="X197" i="11"/>
  <c r="X170" i="11"/>
  <c r="X148" i="11"/>
  <c r="X125" i="11"/>
  <c r="X103" i="11"/>
  <c r="X124" i="11"/>
  <c r="X24" i="11"/>
  <c r="X192" i="11"/>
  <c r="X162" i="11"/>
  <c r="X142" i="11"/>
  <c r="X119" i="11"/>
  <c r="X62" i="11"/>
  <c r="X191" i="11"/>
  <c r="X188" i="11"/>
  <c r="X55" i="11"/>
  <c r="X208" i="11"/>
  <c r="X89" i="11"/>
  <c r="X71" i="11"/>
  <c r="X70" i="11"/>
  <c r="X90" i="11"/>
  <c r="X6" i="11"/>
  <c r="X161" i="11"/>
  <c r="X141" i="11"/>
  <c r="X85" i="11"/>
  <c r="X61" i="11"/>
  <c r="X54" i="11"/>
  <c r="X31" i="11"/>
  <c r="X53" i="11"/>
  <c r="X29" i="11"/>
  <c r="X50" i="11"/>
  <c r="X49" i="11"/>
  <c r="X47" i="11"/>
  <c r="X46" i="11"/>
  <c r="X45" i="11"/>
  <c r="X44" i="11"/>
  <c r="X39" i="11"/>
  <c r="X38" i="11"/>
  <c r="X34" i="11"/>
  <c r="AB191" i="11"/>
  <c r="AB122" i="11"/>
  <c r="AB62" i="11"/>
  <c r="AB190" i="11"/>
  <c r="AB61" i="11"/>
  <c r="AB167" i="11"/>
  <c r="AB119" i="11"/>
  <c r="AB60" i="11"/>
  <c r="AB163" i="11"/>
  <c r="AB55" i="11"/>
  <c r="AB162" i="11"/>
  <c r="AB116" i="11"/>
  <c r="AB44" i="11"/>
  <c r="AB161" i="11"/>
  <c r="AB115" i="11"/>
  <c r="AB39" i="11"/>
  <c r="AB160" i="11"/>
  <c r="AB101" i="11"/>
  <c r="AB38" i="11"/>
  <c r="AB158" i="11"/>
  <c r="AB100" i="11"/>
  <c r="AB34" i="11"/>
  <c r="AB90" i="11"/>
  <c r="AB33" i="11"/>
  <c r="AB219" i="11"/>
  <c r="AB143" i="11"/>
  <c r="AB85" i="11"/>
  <c r="AB32" i="11"/>
  <c r="AB195" i="11"/>
  <c r="AB142" i="11"/>
  <c r="AB84" i="11"/>
  <c r="AB18" i="11"/>
  <c r="AB194" i="11"/>
  <c r="AB141" i="11"/>
  <c r="AB83" i="11"/>
  <c r="AB15" i="11"/>
  <c r="AB192" i="11"/>
  <c r="AB140" i="11"/>
  <c r="AB67" i="11"/>
  <c r="AB14" i="11"/>
  <c r="AB120" i="11"/>
  <c r="AB139" i="11"/>
  <c r="AB64" i="11"/>
  <c r="AB10" i="11"/>
  <c r="AB214" i="11"/>
  <c r="AB188" i="11"/>
  <c r="AB156" i="11"/>
  <c r="AB113" i="11"/>
  <c r="AB81" i="11"/>
  <c r="AB54" i="11"/>
  <c r="AB31" i="11"/>
  <c r="AB208" i="11"/>
  <c r="AB187" i="11"/>
  <c r="AB133" i="11"/>
  <c r="AB80" i="11"/>
  <c r="AB53" i="11"/>
  <c r="AB29" i="11"/>
  <c r="AB207" i="11"/>
  <c r="AB186" i="11"/>
  <c r="AB153" i="11"/>
  <c r="AB130" i="11"/>
  <c r="AB111" i="11"/>
  <c r="AB79" i="11"/>
  <c r="AB50" i="11"/>
  <c r="AB28" i="11"/>
  <c r="AB206" i="11"/>
  <c r="AB184" i="11"/>
  <c r="AB152" i="11"/>
  <c r="AB129" i="11"/>
  <c r="AB110" i="11"/>
  <c r="AB77" i="11"/>
  <c r="AB49" i="11"/>
  <c r="AB26" i="11"/>
  <c r="AB204" i="11"/>
  <c r="AB177" i="11"/>
  <c r="AB150" i="11"/>
  <c r="AB128" i="11"/>
  <c r="AB109" i="11"/>
  <c r="AB76" i="11"/>
  <c r="AB47" i="11"/>
  <c r="AB23" i="11"/>
  <c r="AB198" i="11"/>
  <c r="AB176" i="11"/>
  <c r="AB149" i="11"/>
  <c r="AB127" i="11"/>
  <c r="AB106" i="11"/>
  <c r="AB73" i="11"/>
  <c r="AB22" i="11"/>
  <c r="AB197" i="11"/>
  <c r="AB170" i="11"/>
  <c r="AB148" i="11"/>
  <c r="AB125" i="11"/>
  <c r="AB103" i="11"/>
  <c r="AB71" i="11"/>
  <c r="AB46" i="11"/>
  <c r="AB20" i="11"/>
  <c r="AB196" i="11"/>
  <c r="AB169" i="11"/>
  <c r="AB147" i="11"/>
  <c r="AB124" i="11"/>
  <c r="AB102" i="11"/>
  <c r="AB69" i="11"/>
  <c r="AB45" i="11"/>
  <c r="AB19" i="11"/>
  <c r="AB4" i="11"/>
  <c r="CP4" i="11" s="1"/>
  <c r="X28" i="11"/>
  <c r="X26" i="11"/>
  <c r="X23" i="11"/>
  <c r="X22" i="11"/>
  <c r="X20" i="11"/>
  <c r="X19" i="11"/>
  <c r="X18" i="11"/>
  <c r="X15" i="11"/>
  <c r="X14" i="11"/>
  <c r="X4" i="11"/>
  <c r="CL4" i="11" s="1"/>
  <c r="X10" i="11"/>
  <c r="DH4" i="17" l="1"/>
  <c r="U5" i="11"/>
  <c r="U5" i="17"/>
  <c r="W96" i="11"/>
  <c r="U149" i="11"/>
  <c r="U102" i="11"/>
  <c r="U66" i="11"/>
  <c r="W179" i="11"/>
  <c r="W93" i="11"/>
  <c r="U15" i="11"/>
  <c r="U101" i="11"/>
  <c r="U43" i="11"/>
  <c r="U204" i="11"/>
  <c r="W171" i="11"/>
  <c r="W200" i="11"/>
  <c r="W172" i="11"/>
  <c r="U164" i="11"/>
  <c r="W213" i="11"/>
  <c r="U108" i="11"/>
  <c r="U214" i="11"/>
  <c r="W95" i="11"/>
  <c r="U31" i="11"/>
  <c r="W135" i="11"/>
  <c r="W212" i="11"/>
  <c r="U197" i="11"/>
  <c r="U192" i="11"/>
  <c r="W41" i="11"/>
  <c r="W168" i="11"/>
  <c r="W180" i="11"/>
  <c r="W105" i="11"/>
  <c r="U62" i="11"/>
  <c r="U104" i="11"/>
  <c r="U195" i="11"/>
  <c r="U105" i="11"/>
  <c r="W104" i="11"/>
  <c r="U184" i="11"/>
  <c r="DL4" i="11"/>
  <c r="DH4" i="11"/>
  <c r="U47" i="11"/>
  <c r="U10" i="11"/>
  <c r="U12" i="8"/>
  <c r="H27" i="10" l="1"/>
  <c r="I27" i="10"/>
  <c r="G27" i="10"/>
  <c r="I24" i="10"/>
  <c r="H24" i="10"/>
  <c r="G24" i="10"/>
  <c r="F24" i="10"/>
  <c r="E24" i="10"/>
  <c r="D24" i="10"/>
  <c r="C24" i="10"/>
  <c r="D12" i="10"/>
  <c r="E12" i="10"/>
  <c r="F12" i="10"/>
  <c r="G12" i="10"/>
  <c r="H12" i="10"/>
  <c r="I12" i="10"/>
  <c r="C12" i="10"/>
  <c r="T1" i="4"/>
  <c r="G131" i="4"/>
  <c r="G130" i="4"/>
  <c r="G129" i="4"/>
  <c r="G128" i="4"/>
  <c r="G127" i="4"/>
  <c r="G126" i="4"/>
  <c r="G125" i="4"/>
  <c r="G124" i="4"/>
  <c r="G123" i="4"/>
  <c r="G122" i="4"/>
  <c r="G120" i="4"/>
  <c r="G119" i="4"/>
  <c r="G121" i="4"/>
  <c r="U18" i="9"/>
  <c r="U10" i="9"/>
  <c r="U5" i="9"/>
  <c r="DF18" i="9"/>
  <c r="DE18" i="9"/>
  <c r="DD18" i="9"/>
  <c r="DC18" i="9"/>
  <c r="DB18" i="9"/>
  <c r="DA18" i="9"/>
  <c r="CZ18" i="9"/>
  <c r="CY18" i="9"/>
  <c r="CX18" i="9"/>
  <c r="CW18" i="9"/>
  <c r="CV18" i="9"/>
  <c r="CU18" i="9"/>
  <c r="CT18" i="9"/>
  <c r="CS18" i="9"/>
  <c r="CR18" i="9"/>
  <c r="CQ18" i="9"/>
  <c r="CP18" i="9"/>
  <c r="CO18" i="9"/>
  <c r="CN18" i="9"/>
  <c r="CM18" i="9"/>
  <c r="CL18" i="9"/>
  <c r="CK18" i="9"/>
  <c r="CJ18" i="9"/>
  <c r="CI18" i="9"/>
  <c r="G18" i="9"/>
  <c r="DF17" i="9"/>
  <c r="DE17" i="9"/>
  <c r="DD17" i="9"/>
  <c r="DC17" i="9"/>
  <c r="DB17" i="9"/>
  <c r="DA17" i="9"/>
  <c r="CZ17" i="9"/>
  <c r="CY17" i="9"/>
  <c r="CX17" i="9"/>
  <c r="CW17" i="9"/>
  <c r="CV17" i="9"/>
  <c r="CU17" i="9"/>
  <c r="CT17" i="9"/>
  <c r="CS17" i="9"/>
  <c r="CR17" i="9"/>
  <c r="CQ17" i="9"/>
  <c r="CP17" i="9"/>
  <c r="CO17" i="9"/>
  <c r="CN17" i="9"/>
  <c r="CM17" i="9"/>
  <c r="CL17" i="9"/>
  <c r="CK17" i="9"/>
  <c r="CJ17" i="9"/>
  <c r="CI17" i="9"/>
  <c r="DF16" i="9"/>
  <c r="DE16" i="9"/>
  <c r="DD16" i="9"/>
  <c r="DC16" i="9"/>
  <c r="DB16" i="9"/>
  <c r="DA16" i="9"/>
  <c r="CZ16" i="9"/>
  <c r="CY16" i="9"/>
  <c r="CX16" i="9"/>
  <c r="CW16" i="9"/>
  <c r="CV16" i="9"/>
  <c r="CU16" i="9"/>
  <c r="CT16" i="9"/>
  <c r="CS16" i="9"/>
  <c r="CR16" i="9"/>
  <c r="CQ16" i="9"/>
  <c r="CP16" i="9"/>
  <c r="CO16" i="9"/>
  <c r="CN16" i="9"/>
  <c r="CM16" i="9"/>
  <c r="CL16" i="9"/>
  <c r="CK16" i="9"/>
  <c r="CJ16" i="9"/>
  <c r="CI16" i="9"/>
  <c r="DF15" i="9"/>
  <c r="DE15" i="9"/>
  <c r="DD15" i="9"/>
  <c r="DC15" i="9"/>
  <c r="DB15" i="9"/>
  <c r="DA15" i="9"/>
  <c r="CZ15" i="9"/>
  <c r="CY15" i="9"/>
  <c r="CX15" i="9"/>
  <c r="CW15" i="9"/>
  <c r="CV15" i="9"/>
  <c r="CU15" i="9"/>
  <c r="CT15" i="9"/>
  <c r="CS15" i="9"/>
  <c r="CR15" i="9"/>
  <c r="CQ15" i="9"/>
  <c r="CP15" i="9"/>
  <c r="CO15" i="9"/>
  <c r="CN15" i="9"/>
  <c r="CM15" i="9"/>
  <c r="CL15" i="9"/>
  <c r="CK15" i="9"/>
  <c r="CJ15" i="9"/>
  <c r="CI15" i="9"/>
  <c r="DF14" i="9"/>
  <c r="DE14" i="9"/>
  <c r="DD14" i="9"/>
  <c r="DC14" i="9"/>
  <c r="DB14" i="9"/>
  <c r="DA14" i="9"/>
  <c r="CZ14" i="9"/>
  <c r="CY14" i="9"/>
  <c r="CX14" i="9"/>
  <c r="CW14" i="9"/>
  <c r="CV14" i="9"/>
  <c r="CU14" i="9"/>
  <c r="CT14" i="9"/>
  <c r="CS14" i="9"/>
  <c r="CR14" i="9"/>
  <c r="CQ14" i="9"/>
  <c r="CP14" i="9"/>
  <c r="CO14" i="9"/>
  <c r="CN14" i="9"/>
  <c r="CM14" i="9"/>
  <c r="CL14" i="9"/>
  <c r="CK14" i="9"/>
  <c r="CJ14" i="9"/>
  <c r="CI14" i="9"/>
  <c r="DF13" i="9"/>
  <c r="DE13" i="9"/>
  <c r="DD13" i="9"/>
  <c r="DC13" i="9"/>
  <c r="DB13" i="9"/>
  <c r="DA13" i="9"/>
  <c r="CZ13" i="9"/>
  <c r="CY13" i="9"/>
  <c r="CX13" i="9"/>
  <c r="CW13" i="9"/>
  <c r="CV13" i="9"/>
  <c r="CU13" i="9"/>
  <c r="CT13" i="9"/>
  <c r="CS13" i="9"/>
  <c r="CR13" i="9"/>
  <c r="CQ13" i="9"/>
  <c r="CP13" i="9"/>
  <c r="CO13" i="9"/>
  <c r="CN13" i="9"/>
  <c r="CM13" i="9"/>
  <c r="CL13" i="9"/>
  <c r="CK13" i="9"/>
  <c r="CJ13" i="9"/>
  <c r="CI13" i="9"/>
  <c r="DF12" i="9"/>
  <c r="DE12" i="9"/>
  <c r="DD12" i="9"/>
  <c r="DC12" i="9"/>
  <c r="DB12" i="9"/>
  <c r="DA12" i="9"/>
  <c r="CZ12" i="9"/>
  <c r="CY12" i="9"/>
  <c r="CX12" i="9"/>
  <c r="CW12" i="9"/>
  <c r="CV12" i="9"/>
  <c r="CU12" i="9"/>
  <c r="CT12" i="9"/>
  <c r="CS12" i="9"/>
  <c r="CR12" i="9"/>
  <c r="CQ12" i="9"/>
  <c r="CP12" i="9"/>
  <c r="CO12" i="9"/>
  <c r="CN12" i="9"/>
  <c r="CM12" i="9"/>
  <c r="CL12" i="9"/>
  <c r="CK12" i="9"/>
  <c r="CJ12" i="9"/>
  <c r="CI12" i="9"/>
  <c r="DF11" i="9"/>
  <c r="DE11" i="9"/>
  <c r="DD11" i="9"/>
  <c r="DC11" i="9"/>
  <c r="DB11" i="9"/>
  <c r="DA11" i="9"/>
  <c r="CZ11" i="9"/>
  <c r="CY11" i="9"/>
  <c r="CX11" i="9"/>
  <c r="CW11" i="9"/>
  <c r="CV11" i="9"/>
  <c r="CU11" i="9"/>
  <c r="CT11" i="9"/>
  <c r="CS11" i="9"/>
  <c r="CR11" i="9"/>
  <c r="CQ11" i="9"/>
  <c r="CP11" i="9"/>
  <c r="CO11" i="9"/>
  <c r="CN11" i="9"/>
  <c r="CM11" i="9"/>
  <c r="CL11" i="9"/>
  <c r="CK11" i="9"/>
  <c r="CJ11" i="9"/>
  <c r="CI11" i="9"/>
  <c r="DF10" i="9"/>
  <c r="DE10" i="9"/>
  <c r="DD10" i="9"/>
  <c r="DC10" i="9"/>
  <c r="DB10" i="9"/>
  <c r="DA10" i="9"/>
  <c r="CZ10" i="9"/>
  <c r="CY10" i="9"/>
  <c r="CX10" i="9"/>
  <c r="CW10" i="9"/>
  <c r="CV10" i="9"/>
  <c r="CU10" i="9"/>
  <c r="CT10" i="9"/>
  <c r="CS10" i="9"/>
  <c r="CR10" i="9"/>
  <c r="CQ10" i="9"/>
  <c r="CP10" i="9"/>
  <c r="CO10" i="9"/>
  <c r="CN10" i="9"/>
  <c r="CM10" i="9"/>
  <c r="CL10" i="9"/>
  <c r="CK10" i="9"/>
  <c r="CJ10" i="9"/>
  <c r="CI10" i="9"/>
  <c r="G10" i="9"/>
  <c r="DF9" i="9"/>
  <c r="DE9" i="9"/>
  <c r="DD9" i="9"/>
  <c r="DC9" i="9"/>
  <c r="DB9" i="9"/>
  <c r="DA9" i="9"/>
  <c r="CZ9" i="9"/>
  <c r="CY9" i="9"/>
  <c r="CX9" i="9"/>
  <c r="CW9" i="9"/>
  <c r="CV9" i="9"/>
  <c r="CU9" i="9"/>
  <c r="CT9" i="9"/>
  <c r="CS9" i="9"/>
  <c r="CR9" i="9"/>
  <c r="CQ9" i="9"/>
  <c r="CP9" i="9"/>
  <c r="CO9" i="9"/>
  <c r="CN9" i="9"/>
  <c r="CM9" i="9"/>
  <c r="CL9" i="9"/>
  <c r="CK9" i="9"/>
  <c r="CJ9" i="9"/>
  <c r="CI9" i="9"/>
  <c r="G9" i="9"/>
  <c r="DF8" i="9"/>
  <c r="DE8" i="9"/>
  <c r="DD8" i="9"/>
  <c r="DC8" i="9"/>
  <c r="DB8" i="9"/>
  <c r="DA8" i="9"/>
  <c r="CZ8" i="9"/>
  <c r="CY8" i="9"/>
  <c r="CX8" i="9"/>
  <c r="CW8" i="9"/>
  <c r="CV8" i="9"/>
  <c r="CU8" i="9"/>
  <c r="CT8" i="9"/>
  <c r="CS8" i="9"/>
  <c r="CR8" i="9"/>
  <c r="CQ8" i="9"/>
  <c r="CP8" i="9"/>
  <c r="CO8" i="9"/>
  <c r="CN8" i="9"/>
  <c r="CM8" i="9"/>
  <c r="CL8" i="9"/>
  <c r="CK8" i="9"/>
  <c r="CJ8" i="9"/>
  <c r="CI8" i="9"/>
  <c r="DF7" i="9"/>
  <c r="DE7" i="9"/>
  <c r="DD7" i="9"/>
  <c r="DC7" i="9"/>
  <c r="DB7" i="9"/>
  <c r="DA7" i="9"/>
  <c r="CZ7" i="9"/>
  <c r="CY7" i="9"/>
  <c r="CX7" i="9"/>
  <c r="CW7" i="9"/>
  <c r="CV7" i="9"/>
  <c r="CU7" i="9"/>
  <c r="CT7" i="9"/>
  <c r="CS7" i="9"/>
  <c r="CR7" i="9"/>
  <c r="CQ7" i="9"/>
  <c r="CP7" i="9"/>
  <c r="CO7" i="9"/>
  <c r="CN7" i="9"/>
  <c r="CM7" i="9"/>
  <c r="CL7" i="9"/>
  <c r="CK7" i="9"/>
  <c r="CJ7" i="9"/>
  <c r="CI7" i="9"/>
  <c r="G7" i="9"/>
  <c r="DF6" i="9"/>
  <c r="DE6" i="9"/>
  <c r="DD6" i="9"/>
  <c r="DC6" i="9"/>
  <c r="DB6" i="9"/>
  <c r="DA6" i="9"/>
  <c r="CZ6" i="9"/>
  <c r="CY6" i="9"/>
  <c r="CX6" i="9"/>
  <c r="CW6" i="9"/>
  <c r="CV6" i="9"/>
  <c r="CU6" i="9"/>
  <c r="CT6" i="9"/>
  <c r="CS6" i="9"/>
  <c r="CR6" i="9"/>
  <c r="CQ6" i="9"/>
  <c r="CP6" i="9"/>
  <c r="CO6" i="9"/>
  <c r="CN6" i="9"/>
  <c r="CM6" i="9"/>
  <c r="CL6" i="9"/>
  <c r="CK6" i="9"/>
  <c r="CJ6" i="9"/>
  <c r="CI6" i="9"/>
  <c r="DF5" i="9"/>
  <c r="DE5" i="9"/>
  <c r="DD5" i="9"/>
  <c r="DC5" i="9"/>
  <c r="DB5" i="9"/>
  <c r="DA5" i="9"/>
  <c r="CZ5" i="9"/>
  <c r="CY5" i="9"/>
  <c r="CX5" i="9"/>
  <c r="CW5" i="9"/>
  <c r="CV5" i="9"/>
  <c r="CU5" i="9"/>
  <c r="CT5" i="9"/>
  <c r="CS5" i="9"/>
  <c r="CR5" i="9"/>
  <c r="CQ5" i="9"/>
  <c r="CP5" i="9"/>
  <c r="CO5" i="9"/>
  <c r="CN5" i="9"/>
  <c r="CM5" i="9"/>
  <c r="CL5" i="9"/>
  <c r="CK5" i="9"/>
  <c r="CJ5" i="9"/>
  <c r="CI5" i="9"/>
  <c r="G5" i="9"/>
  <c r="DF4" i="9"/>
  <c r="DE4" i="9"/>
  <c r="DD4" i="9"/>
  <c r="DC4" i="9"/>
  <c r="DB4" i="9"/>
  <c r="DA4" i="9"/>
  <c r="CZ4" i="9"/>
  <c r="CY4" i="9"/>
  <c r="CX4" i="9"/>
  <c r="CW4" i="9"/>
  <c r="CV4" i="9"/>
  <c r="CU4" i="9"/>
  <c r="CT4" i="9"/>
  <c r="CS4" i="9"/>
  <c r="CR4" i="9"/>
  <c r="CQ4" i="9"/>
  <c r="CP4" i="9"/>
  <c r="CO4" i="9"/>
  <c r="CN4" i="9"/>
  <c r="CM4" i="9"/>
  <c r="CL4" i="9"/>
  <c r="CK4" i="9"/>
  <c r="CJ4" i="9"/>
  <c r="CI4" i="9"/>
  <c r="DF3" i="9"/>
  <c r="DE3" i="9"/>
  <c r="DD3" i="9"/>
  <c r="DC3" i="9"/>
  <c r="DB3" i="9"/>
  <c r="DA3" i="9"/>
  <c r="CZ3" i="9"/>
  <c r="CY3" i="9"/>
  <c r="CX3" i="9"/>
  <c r="CW3" i="9"/>
  <c r="CV3" i="9"/>
  <c r="CU3" i="9"/>
  <c r="CT3" i="9"/>
  <c r="CS3" i="9"/>
  <c r="CR3" i="9"/>
  <c r="CQ3" i="9"/>
  <c r="CP3" i="9"/>
  <c r="CO3" i="9"/>
  <c r="CN3" i="9"/>
  <c r="CM3" i="9"/>
  <c r="CL3" i="9"/>
  <c r="CK3" i="9"/>
  <c r="CJ3" i="9"/>
  <c r="CI3" i="9"/>
  <c r="G3" i="9"/>
  <c r="S1" i="9"/>
  <c r="T13" i="9" s="1"/>
  <c r="V63" i="4" l="1"/>
  <c r="Z63" i="4"/>
  <c r="S63" i="4"/>
  <c r="G29" i="10"/>
  <c r="S130" i="4"/>
  <c r="S131" i="4"/>
  <c r="S127" i="4"/>
  <c r="S128" i="4"/>
  <c r="S129" i="4"/>
  <c r="S126" i="4"/>
  <c r="H29" i="10"/>
  <c r="S120" i="4"/>
  <c r="S124" i="4"/>
  <c r="S125" i="4"/>
  <c r="S121" i="4"/>
  <c r="S122" i="4"/>
  <c r="S123" i="4"/>
  <c r="S119" i="4"/>
  <c r="T4" i="9"/>
  <c r="T5" i="9"/>
  <c r="T8" i="9"/>
  <c r="T14" i="9"/>
  <c r="T3" i="9"/>
  <c r="T18" i="9"/>
  <c r="T10" i="9"/>
  <c r="T16" i="9"/>
  <c r="T7" i="9"/>
  <c r="T12" i="9"/>
  <c r="T11" i="9"/>
  <c r="T9" i="9"/>
  <c r="T15" i="9"/>
  <c r="T6" i="9"/>
  <c r="G4" i="8" l="1"/>
  <c r="G5" i="8"/>
  <c r="G6" i="8"/>
  <c r="G7" i="8"/>
  <c r="G8" i="8"/>
  <c r="G9" i="8"/>
  <c r="G10" i="8"/>
  <c r="G11" i="8"/>
  <c r="G12" i="8"/>
  <c r="G13" i="8"/>
  <c r="G14" i="8"/>
  <c r="G15" i="8"/>
  <c r="G16" i="8"/>
  <c r="G17" i="8"/>
  <c r="G18" i="8"/>
  <c r="G19" i="8"/>
  <c r="G20" i="8"/>
  <c r="G21" i="8"/>
  <c r="G22" i="8"/>
  <c r="G23" i="8"/>
  <c r="G3" i="8"/>
  <c r="DF25" i="8"/>
  <c r="DE25" i="8"/>
  <c r="DD25" i="8"/>
  <c r="DC25" i="8"/>
  <c r="DB25" i="8"/>
  <c r="DA25" i="8"/>
  <c r="CZ25" i="8"/>
  <c r="CY25" i="8"/>
  <c r="CX25" i="8"/>
  <c r="CW25" i="8"/>
  <c r="CV25" i="8"/>
  <c r="CU25" i="8"/>
  <c r="CT25" i="8"/>
  <c r="CS25" i="8"/>
  <c r="CR25" i="8"/>
  <c r="CQ25" i="8"/>
  <c r="CP25" i="8"/>
  <c r="CO25" i="8"/>
  <c r="CN25" i="8"/>
  <c r="CM25" i="8"/>
  <c r="CL25" i="8"/>
  <c r="CK25" i="8"/>
  <c r="CJ25" i="8"/>
  <c r="CI25" i="8"/>
  <c r="DF23" i="8"/>
  <c r="DE23" i="8"/>
  <c r="DD23" i="8"/>
  <c r="DC23" i="8"/>
  <c r="DB23" i="8"/>
  <c r="DA23" i="8"/>
  <c r="CZ23" i="8"/>
  <c r="CY23" i="8"/>
  <c r="CX23" i="8"/>
  <c r="CW23" i="8"/>
  <c r="CV23" i="8"/>
  <c r="CU23" i="8"/>
  <c r="CT23" i="8"/>
  <c r="CS23" i="8"/>
  <c r="CR23" i="8"/>
  <c r="CQ23" i="8"/>
  <c r="CP23" i="8"/>
  <c r="CO23" i="8"/>
  <c r="CN23" i="8"/>
  <c r="CM23" i="8"/>
  <c r="CL23" i="8"/>
  <c r="CK23" i="8"/>
  <c r="CJ23" i="8"/>
  <c r="CI23" i="8"/>
  <c r="DF22" i="8"/>
  <c r="DE22" i="8"/>
  <c r="DD22" i="8"/>
  <c r="DC22" i="8"/>
  <c r="DB22" i="8"/>
  <c r="DA22" i="8"/>
  <c r="CZ22" i="8"/>
  <c r="CY22" i="8"/>
  <c r="CX22" i="8"/>
  <c r="CW22" i="8"/>
  <c r="CV22" i="8"/>
  <c r="CU22" i="8"/>
  <c r="CT22" i="8"/>
  <c r="CS22" i="8"/>
  <c r="CR22" i="8"/>
  <c r="CQ22" i="8"/>
  <c r="CP22" i="8"/>
  <c r="CO22" i="8"/>
  <c r="CN22" i="8"/>
  <c r="CM22" i="8"/>
  <c r="CL22" i="8"/>
  <c r="CK22" i="8"/>
  <c r="CJ22" i="8"/>
  <c r="CI22" i="8"/>
  <c r="DF21" i="8"/>
  <c r="DE21" i="8"/>
  <c r="DD21" i="8"/>
  <c r="DC21" i="8"/>
  <c r="DB21" i="8"/>
  <c r="DA21" i="8"/>
  <c r="CZ21" i="8"/>
  <c r="CY21" i="8"/>
  <c r="CX21" i="8"/>
  <c r="CW21" i="8"/>
  <c r="CV21" i="8"/>
  <c r="CU21" i="8"/>
  <c r="CT21" i="8"/>
  <c r="CS21" i="8"/>
  <c r="CR21" i="8"/>
  <c r="CQ21" i="8"/>
  <c r="CP21" i="8"/>
  <c r="CO21" i="8"/>
  <c r="CN21" i="8"/>
  <c r="CM21" i="8"/>
  <c r="CL21" i="8"/>
  <c r="CK21" i="8"/>
  <c r="CJ21" i="8"/>
  <c r="CI21" i="8"/>
  <c r="DF20" i="8"/>
  <c r="DE20" i="8"/>
  <c r="DD20" i="8"/>
  <c r="DC20" i="8"/>
  <c r="DB20" i="8"/>
  <c r="DA20" i="8"/>
  <c r="CZ20" i="8"/>
  <c r="CY20" i="8"/>
  <c r="CX20" i="8"/>
  <c r="CW20" i="8"/>
  <c r="CV20" i="8"/>
  <c r="CU20" i="8"/>
  <c r="CT20" i="8"/>
  <c r="CS20" i="8"/>
  <c r="CR20" i="8"/>
  <c r="CQ20" i="8"/>
  <c r="CP20" i="8"/>
  <c r="CO20" i="8"/>
  <c r="CN20" i="8"/>
  <c r="CM20" i="8"/>
  <c r="CL20" i="8"/>
  <c r="CK20" i="8"/>
  <c r="CJ20" i="8"/>
  <c r="CI20" i="8"/>
  <c r="DF19" i="8"/>
  <c r="DE19" i="8"/>
  <c r="DD19" i="8"/>
  <c r="DC19" i="8"/>
  <c r="DB19" i="8"/>
  <c r="DA19" i="8"/>
  <c r="CZ19" i="8"/>
  <c r="CY19" i="8"/>
  <c r="CX19" i="8"/>
  <c r="CW19" i="8"/>
  <c r="CV19" i="8"/>
  <c r="CU19" i="8"/>
  <c r="CT19" i="8"/>
  <c r="CS19" i="8"/>
  <c r="CR19" i="8"/>
  <c r="CQ19" i="8"/>
  <c r="CP19" i="8"/>
  <c r="CO19" i="8"/>
  <c r="CN19" i="8"/>
  <c r="CM19" i="8"/>
  <c r="CL19" i="8"/>
  <c r="CK19" i="8"/>
  <c r="CJ19" i="8"/>
  <c r="CI19" i="8"/>
  <c r="DF18" i="8"/>
  <c r="DE18" i="8"/>
  <c r="DD18" i="8"/>
  <c r="DC18" i="8"/>
  <c r="DB18" i="8"/>
  <c r="DA18" i="8"/>
  <c r="CZ18" i="8"/>
  <c r="CY18" i="8"/>
  <c r="CX18" i="8"/>
  <c r="CW18" i="8"/>
  <c r="CV18" i="8"/>
  <c r="CU18" i="8"/>
  <c r="CT18" i="8"/>
  <c r="CS18" i="8"/>
  <c r="CR18" i="8"/>
  <c r="CQ18" i="8"/>
  <c r="CP18" i="8"/>
  <c r="CO18" i="8"/>
  <c r="CN18" i="8"/>
  <c r="CM18" i="8"/>
  <c r="CL18" i="8"/>
  <c r="CK18" i="8"/>
  <c r="CJ18" i="8"/>
  <c r="CI18" i="8"/>
  <c r="DF17" i="8"/>
  <c r="DE17" i="8"/>
  <c r="DD17" i="8"/>
  <c r="DC17" i="8"/>
  <c r="DB17" i="8"/>
  <c r="DA17" i="8"/>
  <c r="CZ17" i="8"/>
  <c r="CY17" i="8"/>
  <c r="CX17" i="8"/>
  <c r="CW17" i="8"/>
  <c r="CV17" i="8"/>
  <c r="CU17" i="8"/>
  <c r="CT17" i="8"/>
  <c r="CS17" i="8"/>
  <c r="CR17" i="8"/>
  <c r="CQ17" i="8"/>
  <c r="CP17" i="8"/>
  <c r="CO17" i="8"/>
  <c r="CN17" i="8"/>
  <c r="CM17" i="8"/>
  <c r="CL17" i="8"/>
  <c r="CK17" i="8"/>
  <c r="CJ17" i="8"/>
  <c r="CI17" i="8"/>
  <c r="DF16" i="8"/>
  <c r="DE16" i="8"/>
  <c r="DD16" i="8"/>
  <c r="DC16" i="8"/>
  <c r="DB16" i="8"/>
  <c r="DA16" i="8"/>
  <c r="CZ16" i="8"/>
  <c r="CY16" i="8"/>
  <c r="CX16" i="8"/>
  <c r="CW16" i="8"/>
  <c r="CV16" i="8"/>
  <c r="CU16" i="8"/>
  <c r="CT16" i="8"/>
  <c r="CS16" i="8"/>
  <c r="CR16" i="8"/>
  <c r="CQ16" i="8"/>
  <c r="CP16" i="8"/>
  <c r="CO16" i="8"/>
  <c r="CN16" i="8"/>
  <c r="CM16" i="8"/>
  <c r="CL16" i="8"/>
  <c r="CK16" i="8"/>
  <c r="CJ16" i="8"/>
  <c r="CI16" i="8"/>
  <c r="DF15" i="8"/>
  <c r="DE15" i="8"/>
  <c r="DD15" i="8"/>
  <c r="DC15" i="8"/>
  <c r="DB15" i="8"/>
  <c r="DA15" i="8"/>
  <c r="CZ15" i="8"/>
  <c r="CY15" i="8"/>
  <c r="CX15" i="8"/>
  <c r="CW15" i="8"/>
  <c r="CV15" i="8"/>
  <c r="CU15" i="8"/>
  <c r="CT15" i="8"/>
  <c r="CS15" i="8"/>
  <c r="CR15" i="8"/>
  <c r="CQ15" i="8"/>
  <c r="CP15" i="8"/>
  <c r="CO15" i="8"/>
  <c r="CN15" i="8"/>
  <c r="CM15" i="8"/>
  <c r="CL15" i="8"/>
  <c r="CK15" i="8"/>
  <c r="CJ15" i="8"/>
  <c r="CI15" i="8"/>
  <c r="DF14" i="8"/>
  <c r="DE14" i="8"/>
  <c r="DD14" i="8"/>
  <c r="DC14" i="8"/>
  <c r="DB14" i="8"/>
  <c r="DA14" i="8"/>
  <c r="CZ14" i="8"/>
  <c r="CY14" i="8"/>
  <c r="CX14" i="8"/>
  <c r="CW14" i="8"/>
  <c r="CV14" i="8"/>
  <c r="CU14" i="8"/>
  <c r="CT14" i="8"/>
  <c r="CS14" i="8"/>
  <c r="CR14" i="8"/>
  <c r="CQ14" i="8"/>
  <c r="CP14" i="8"/>
  <c r="CO14" i="8"/>
  <c r="CN14" i="8"/>
  <c r="CM14" i="8"/>
  <c r="CL14" i="8"/>
  <c r="CK14" i="8"/>
  <c r="CJ14" i="8"/>
  <c r="CI14" i="8"/>
  <c r="DF13" i="8"/>
  <c r="DE13" i="8"/>
  <c r="DD13" i="8"/>
  <c r="DC13" i="8"/>
  <c r="DB13" i="8"/>
  <c r="DA13" i="8"/>
  <c r="CZ13" i="8"/>
  <c r="CY13" i="8"/>
  <c r="CX13" i="8"/>
  <c r="CW13" i="8"/>
  <c r="CV13" i="8"/>
  <c r="CU13" i="8"/>
  <c r="CT13" i="8"/>
  <c r="CS13" i="8"/>
  <c r="CR13" i="8"/>
  <c r="CQ13" i="8"/>
  <c r="CP13" i="8"/>
  <c r="CO13" i="8"/>
  <c r="CN13" i="8"/>
  <c r="CM13" i="8"/>
  <c r="CL13" i="8"/>
  <c r="CK13" i="8"/>
  <c r="CJ13" i="8"/>
  <c r="CI13" i="8"/>
  <c r="DF12" i="8"/>
  <c r="DE12" i="8"/>
  <c r="DD12" i="8"/>
  <c r="DC12" i="8"/>
  <c r="DB12" i="8"/>
  <c r="DA12" i="8"/>
  <c r="CZ12" i="8"/>
  <c r="CY12" i="8"/>
  <c r="CX12" i="8"/>
  <c r="CW12" i="8"/>
  <c r="CV12" i="8"/>
  <c r="CU12" i="8"/>
  <c r="CT12" i="8"/>
  <c r="CS12" i="8"/>
  <c r="CR12" i="8"/>
  <c r="CQ12" i="8"/>
  <c r="CP12" i="8"/>
  <c r="CO12" i="8"/>
  <c r="CN12" i="8"/>
  <c r="CM12" i="8"/>
  <c r="CL12" i="8"/>
  <c r="CK12" i="8"/>
  <c r="CJ12" i="8"/>
  <c r="CI12" i="8"/>
  <c r="DF11" i="8"/>
  <c r="DE11" i="8"/>
  <c r="DD11" i="8"/>
  <c r="DC11" i="8"/>
  <c r="DB11" i="8"/>
  <c r="DA11" i="8"/>
  <c r="CZ11" i="8"/>
  <c r="CY11" i="8"/>
  <c r="CX11" i="8"/>
  <c r="CW11" i="8"/>
  <c r="CV11" i="8"/>
  <c r="CU11" i="8"/>
  <c r="CT11" i="8"/>
  <c r="CS11" i="8"/>
  <c r="CR11" i="8"/>
  <c r="CQ11" i="8"/>
  <c r="CP11" i="8"/>
  <c r="CO11" i="8"/>
  <c r="CN11" i="8"/>
  <c r="CM11" i="8"/>
  <c r="CL11" i="8"/>
  <c r="CK11" i="8"/>
  <c r="CJ11" i="8"/>
  <c r="CI11" i="8"/>
  <c r="DF10" i="8"/>
  <c r="DE10" i="8"/>
  <c r="DD10" i="8"/>
  <c r="DC10" i="8"/>
  <c r="DB10" i="8"/>
  <c r="DA10" i="8"/>
  <c r="CZ10" i="8"/>
  <c r="CY10" i="8"/>
  <c r="CX10" i="8"/>
  <c r="CW10" i="8"/>
  <c r="CV10" i="8"/>
  <c r="CU10" i="8"/>
  <c r="CT10" i="8"/>
  <c r="CS10" i="8"/>
  <c r="CR10" i="8"/>
  <c r="CQ10" i="8"/>
  <c r="CP10" i="8"/>
  <c r="CO10" i="8"/>
  <c r="CN10" i="8"/>
  <c r="CM10" i="8"/>
  <c r="CL10" i="8"/>
  <c r="CK10" i="8"/>
  <c r="CJ10" i="8"/>
  <c r="CI10" i="8"/>
  <c r="DF9" i="8"/>
  <c r="DE9" i="8"/>
  <c r="DD9" i="8"/>
  <c r="DC9" i="8"/>
  <c r="DB9" i="8"/>
  <c r="DA9" i="8"/>
  <c r="CZ9" i="8"/>
  <c r="CY9" i="8"/>
  <c r="CX9" i="8"/>
  <c r="CW9" i="8"/>
  <c r="CV9" i="8"/>
  <c r="CU9" i="8"/>
  <c r="CT9" i="8"/>
  <c r="CS9" i="8"/>
  <c r="CR9" i="8"/>
  <c r="CQ9" i="8"/>
  <c r="CP9" i="8"/>
  <c r="CO9" i="8"/>
  <c r="CN9" i="8"/>
  <c r="CM9" i="8"/>
  <c r="CL9" i="8"/>
  <c r="CK9" i="8"/>
  <c r="CJ9" i="8"/>
  <c r="CI9" i="8"/>
  <c r="DF8" i="8"/>
  <c r="DE8" i="8"/>
  <c r="DD8" i="8"/>
  <c r="DC8" i="8"/>
  <c r="DB8" i="8"/>
  <c r="DA8" i="8"/>
  <c r="CZ8" i="8"/>
  <c r="CY8" i="8"/>
  <c r="CX8" i="8"/>
  <c r="CW8" i="8"/>
  <c r="CV8" i="8"/>
  <c r="CU8" i="8"/>
  <c r="CT8" i="8"/>
  <c r="CS8" i="8"/>
  <c r="CR8" i="8"/>
  <c r="CQ8" i="8"/>
  <c r="CP8" i="8"/>
  <c r="CO8" i="8"/>
  <c r="CN8" i="8"/>
  <c r="CM8" i="8"/>
  <c r="CL8" i="8"/>
  <c r="CK8" i="8"/>
  <c r="CJ8" i="8"/>
  <c r="CI8" i="8"/>
  <c r="DF7" i="8"/>
  <c r="DE7" i="8"/>
  <c r="DD7" i="8"/>
  <c r="DC7" i="8"/>
  <c r="DB7" i="8"/>
  <c r="DA7" i="8"/>
  <c r="CZ7" i="8"/>
  <c r="CY7" i="8"/>
  <c r="CX7" i="8"/>
  <c r="CW7" i="8"/>
  <c r="CV7" i="8"/>
  <c r="CU7" i="8"/>
  <c r="CT7" i="8"/>
  <c r="CS7" i="8"/>
  <c r="CR7" i="8"/>
  <c r="CQ7" i="8"/>
  <c r="CP7" i="8"/>
  <c r="CO7" i="8"/>
  <c r="CN7" i="8"/>
  <c r="CM7" i="8"/>
  <c r="CL7" i="8"/>
  <c r="CK7" i="8"/>
  <c r="CJ7" i="8"/>
  <c r="CI7" i="8"/>
  <c r="DP6" i="8"/>
  <c r="DF6" i="8"/>
  <c r="DE6" i="8"/>
  <c r="DD6" i="8"/>
  <c r="DC6" i="8"/>
  <c r="DB6" i="8"/>
  <c r="DA6" i="8"/>
  <c r="CZ6" i="8"/>
  <c r="CY6" i="8"/>
  <c r="CX6" i="8"/>
  <c r="CW6" i="8"/>
  <c r="CV6" i="8"/>
  <c r="CU6" i="8"/>
  <c r="CT6" i="8"/>
  <c r="CS6" i="8"/>
  <c r="CR6" i="8"/>
  <c r="CQ6" i="8"/>
  <c r="CP6" i="8"/>
  <c r="CO6" i="8"/>
  <c r="CN6" i="8"/>
  <c r="CM6" i="8"/>
  <c r="CL6" i="8"/>
  <c r="CK6" i="8"/>
  <c r="CJ6" i="8"/>
  <c r="CI6" i="8"/>
  <c r="DF5" i="8"/>
  <c r="DE5" i="8"/>
  <c r="DD5" i="8"/>
  <c r="DC5" i="8"/>
  <c r="DB5" i="8"/>
  <c r="DA5" i="8"/>
  <c r="CZ5" i="8"/>
  <c r="CY5" i="8"/>
  <c r="CX5" i="8"/>
  <c r="CW5" i="8"/>
  <c r="CV5" i="8"/>
  <c r="CU5" i="8"/>
  <c r="CT5" i="8"/>
  <c r="CS5" i="8"/>
  <c r="CR5" i="8"/>
  <c r="CQ5" i="8"/>
  <c r="CP5" i="8"/>
  <c r="CO5" i="8"/>
  <c r="CN5" i="8"/>
  <c r="CM5" i="8"/>
  <c r="CL5" i="8"/>
  <c r="CK5" i="8"/>
  <c r="CJ5" i="8"/>
  <c r="CI5" i="8"/>
  <c r="DF4" i="8"/>
  <c r="DE4" i="8"/>
  <c r="DD4" i="8"/>
  <c r="DC4" i="8"/>
  <c r="DB4" i="8"/>
  <c r="DA4" i="8"/>
  <c r="CZ4" i="8"/>
  <c r="CY4" i="8"/>
  <c r="CX4" i="8"/>
  <c r="CW4" i="8"/>
  <c r="CV4" i="8"/>
  <c r="CU4" i="8"/>
  <c r="CT4" i="8"/>
  <c r="CS4" i="8"/>
  <c r="CR4" i="8"/>
  <c r="CQ4" i="8"/>
  <c r="CP4" i="8"/>
  <c r="CO4" i="8"/>
  <c r="CN4" i="8"/>
  <c r="CM4" i="8"/>
  <c r="CL4" i="8"/>
  <c r="CK4" i="8"/>
  <c r="CJ4" i="8"/>
  <c r="CI4" i="8"/>
  <c r="DF3" i="8"/>
  <c r="DE3" i="8"/>
  <c r="DD3" i="8"/>
  <c r="DC3" i="8"/>
  <c r="DB3" i="8"/>
  <c r="DA3" i="8"/>
  <c r="CZ3" i="8"/>
  <c r="CY3" i="8"/>
  <c r="CX3" i="8"/>
  <c r="CW3" i="8"/>
  <c r="CV3" i="8"/>
  <c r="CU3" i="8"/>
  <c r="CT3" i="8"/>
  <c r="CS3" i="8"/>
  <c r="CR3" i="8"/>
  <c r="CQ3" i="8"/>
  <c r="CP3" i="8"/>
  <c r="CO3" i="8"/>
  <c r="CN3" i="8"/>
  <c r="CM3" i="8"/>
  <c r="CL3" i="8"/>
  <c r="CK3" i="8"/>
  <c r="CJ3" i="8"/>
  <c r="CI3" i="8"/>
  <c r="V1" i="8"/>
  <c r="AB22" i="8" s="1"/>
  <c r="G4" i="7"/>
  <c r="G5" i="7"/>
  <c r="G6" i="7"/>
  <c r="G7" i="7"/>
  <c r="G8" i="7"/>
  <c r="G9" i="7"/>
  <c r="G10" i="7"/>
  <c r="G11" i="7"/>
  <c r="G12" i="7"/>
  <c r="G13" i="7"/>
  <c r="G14" i="7"/>
  <c r="W14" i="7" s="1"/>
  <c r="G15" i="7"/>
  <c r="G16" i="7"/>
  <c r="G17" i="7"/>
  <c r="G18" i="7"/>
  <c r="W18" i="7" s="1"/>
  <c r="G19" i="7"/>
  <c r="W19" i="7" s="1"/>
  <c r="G20" i="7"/>
  <c r="G21" i="7"/>
  <c r="G22" i="7"/>
  <c r="G23" i="7"/>
  <c r="G24" i="7"/>
  <c r="G25" i="7"/>
  <c r="G26" i="7"/>
  <c r="G27" i="7"/>
  <c r="G28" i="7"/>
  <c r="G29" i="7"/>
  <c r="G30" i="7"/>
  <c r="W30" i="7" s="1"/>
  <c r="G31" i="7"/>
  <c r="G32" i="7"/>
  <c r="G33" i="7"/>
  <c r="W33" i="7" s="1"/>
  <c r="G34" i="7"/>
  <c r="G35" i="7"/>
  <c r="G36" i="7"/>
  <c r="G37" i="7"/>
  <c r="W37" i="7" s="1"/>
  <c r="G38" i="7"/>
  <c r="G39" i="7"/>
  <c r="G40" i="7"/>
  <c r="G3" i="7"/>
  <c r="AE43" i="7"/>
  <c r="AB39" i="7"/>
  <c r="AB10" i="7"/>
  <c r="V1" i="7"/>
  <c r="H141" i="4"/>
  <c r="H140" i="4"/>
  <c r="H139" i="4"/>
  <c r="H138" i="4"/>
  <c r="H137" i="4"/>
  <c r="H136" i="4"/>
  <c r="H135" i="4"/>
  <c r="AB20" i="8" l="1"/>
  <c r="AB21" i="8"/>
  <c r="AB16" i="8"/>
  <c r="AB17" i="8"/>
  <c r="AB13" i="8"/>
  <c r="AB15" i="8"/>
  <c r="AB12" i="8"/>
  <c r="W4" i="8"/>
  <c r="X4" i="8"/>
  <c r="AB3" i="8"/>
  <c r="AB4" i="8"/>
  <c r="AB5" i="8"/>
  <c r="AB6" i="8"/>
  <c r="AB7" i="8"/>
  <c r="AB8" i="8"/>
  <c r="AB9" i="8"/>
  <c r="AB10" i="8"/>
  <c r="AB11" i="8"/>
  <c r="T3" i="8"/>
  <c r="T17" i="8"/>
  <c r="T4" i="8"/>
  <c r="T18" i="8"/>
  <c r="T11" i="8"/>
  <c r="T12" i="8"/>
  <c r="T14" i="8"/>
  <c r="T15" i="8"/>
  <c r="T5" i="8"/>
  <c r="T19" i="8"/>
  <c r="T7" i="8"/>
  <c r="U7" i="8" s="1"/>
  <c r="T8" i="8"/>
  <c r="U8" i="8" s="1"/>
  <c r="T9" i="8"/>
  <c r="U9" i="8" s="1"/>
  <c r="T6" i="8"/>
  <c r="T20" i="8"/>
  <c r="T21" i="8"/>
  <c r="T22" i="8"/>
  <c r="T23" i="8"/>
  <c r="T10" i="8"/>
  <c r="U10" i="8" s="1"/>
  <c r="T13" i="8"/>
  <c r="T16" i="8"/>
  <c r="W18" i="8"/>
  <c r="W5" i="8"/>
  <c r="W19" i="8"/>
  <c r="W6" i="8"/>
  <c r="W20" i="8"/>
  <c r="W7" i="8"/>
  <c r="W21" i="8"/>
  <c r="W8" i="8"/>
  <c r="W22" i="8"/>
  <c r="W9" i="8"/>
  <c r="W23" i="8"/>
  <c r="W10" i="8"/>
  <c r="W12" i="8"/>
  <c r="W13" i="8"/>
  <c r="W14" i="8"/>
  <c r="W15" i="8"/>
  <c r="W16" i="8"/>
  <c r="W3" i="8"/>
  <c r="W17" i="8"/>
  <c r="W38" i="7"/>
  <c r="W40" i="7"/>
  <c r="W39" i="7"/>
  <c r="W35" i="7"/>
  <c r="W36" i="7"/>
  <c r="W32" i="7"/>
  <c r="W34" i="7"/>
  <c r="W29" i="7"/>
  <c r="W31" i="7"/>
  <c r="W27" i="7"/>
  <c r="W28" i="7"/>
  <c r="W25" i="7"/>
  <c r="W26" i="7"/>
  <c r="W23" i="7"/>
  <c r="W24" i="7"/>
  <c r="W21" i="7"/>
  <c r="W22" i="7"/>
  <c r="W17" i="7"/>
  <c r="W20" i="7"/>
  <c r="W15" i="7"/>
  <c r="W16" i="7"/>
  <c r="W12" i="7"/>
  <c r="W13" i="7"/>
  <c r="W10" i="7"/>
  <c r="W11" i="7"/>
  <c r="W3" i="7"/>
  <c r="W4" i="7"/>
  <c r="W7" i="7"/>
  <c r="W8" i="7"/>
  <c r="X23" i="7"/>
  <c r="X23" i="8"/>
  <c r="X9" i="8"/>
  <c r="X13" i="8"/>
  <c r="X22" i="8"/>
  <c r="X8" i="8"/>
  <c r="X16" i="8"/>
  <c r="X10" i="8"/>
  <c r="X21" i="8"/>
  <c r="X7" i="8"/>
  <c r="X17" i="8"/>
  <c r="X14" i="8"/>
  <c r="X20" i="8"/>
  <c r="X6" i="8"/>
  <c r="X5" i="8"/>
  <c r="X11" i="8"/>
  <c r="X19" i="8"/>
  <c r="X18" i="8"/>
  <c r="X15" i="8"/>
  <c r="X12" i="8"/>
  <c r="X3" i="8"/>
  <c r="X12" i="7"/>
  <c r="X13" i="7"/>
  <c r="X22" i="7"/>
  <c r="X34" i="7"/>
  <c r="X31" i="7"/>
  <c r="X32" i="7"/>
  <c r="X3" i="7"/>
  <c r="X11" i="7"/>
  <c r="X20" i="7"/>
  <c r="X39" i="7"/>
  <c r="X40" i="7"/>
  <c r="X10" i="7"/>
  <c r="X38" i="7"/>
  <c r="X29" i="7"/>
  <c r="X28" i="7"/>
  <c r="X17" i="7"/>
  <c r="X27" i="7"/>
  <c r="X36" i="7"/>
  <c r="X8" i="7"/>
  <c r="X26" i="7"/>
  <c r="X7" i="7"/>
  <c r="X15" i="7"/>
  <c r="X25" i="7"/>
  <c r="X24" i="7"/>
  <c r="X16" i="7"/>
  <c r="X4" i="7"/>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4" i="4"/>
  <c r="V126" i="4" l="1"/>
  <c r="V131" i="4"/>
  <c r="V125" i="4"/>
  <c r="V130" i="4"/>
  <c r="V129" i="4"/>
  <c r="V128" i="4"/>
  <c r="V127" i="4"/>
  <c r="V124" i="4"/>
  <c r="V123" i="4"/>
  <c r="V122" i="4"/>
  <c r="V121" i="4"/>
  <c r="V120" i="4"/>
  <c r="V119" i="4"/>
  <c r="S107" i="4"/>
  <c r="Z11" i="4"/>
  <c r="Z45" i="4"/>
  <c r="Z53" i="4"/>
  <c r="Z64" i="4"/>
  <c r="Z106" i="4"/>
  <c r="Z25" i="4"/>
  <c r="Z46" i="4"/>
  <c r="Z54" i="4"/>
  <c r="Z55" i="4"/>
  <c r="Z65" i="4"/>
  <c r="Z76" i="4"/>
  <c r="Z107" i="4"/>
  <c r="Z27" i="4"/>
  <c r="Z108" i="4"/>
  <c r="Z4" i="4"/>
  <c r="Z56" i="4"/>
  <c r="Z66" i="4"/>
  <c r="Z109" i="4"/>
  <c r="Z15" i="4"/>
  <c r="Z38" i="4"/>
  <c r="Z48" i="4"/>
  <c r="Z57" i="4"/>
  <c r="Z110" i="4"/>
  <c r="Z30" i="4"/>
  <c r="Z68" i="4"/>
  <c r="Z111" i="4"/>
  <c r="Z31" i="4"/>
  <c r="Z59" i="4"/>
  <c r="Z112" i="4"/>
  <c r="Z18" i="4"/>
  <c r="Z70" i="4"/>
  <c r="Z81" i="4"/>
  <c r="Z101" i="4"/>
  <c r="Z19" i="4"/>
  <c r="Z32" i="4"/>
  <c r="Z41" i="4"/>
  <c r="Z49" i="4"/>
  <c r="Z60" i="4"/>
  <c r="Z71" i="4"/>
  <c r="Z82" i="4"/>
  <c r="Z92" i="4"/>
  <c r="Z102" i="4"/>
  <c r="Z113" i="4"/>
  <c r="Z47" i="4"/>
  <c r="Z77" i="4"/>
  <c r="Z28" i="4"/>
  <c r="Z100" i="4"/>
  <c r="Z17" i="4"/>
  <c r="Z80" i="4"/>
  <c r="Z7" i="4"/>
  <c r="Z20" i="4"/>
  <c r="Z33" i="4"/>
  <c r="Z42" i="4"/>
  <c r="Z50" i="4"/>
  <c r="Z61" i="4"/>
  <c r="Z72" i="4"/>
  <c r="Z83" i="4"/>
  <c r="Z93" i="4"/>
  <c r="Z103" i="4"/>
  <c r="Z114" i="4"/>
  <c r="Z75" i="4"/>
  <c r="Z67" i="4"/>
  <c r="Z8" i="4"/>
  <c r="Z21" i="4"/>
  <c r="Z43" i="4"/>
  <c r="Z51" i="4"/>
  <c r="Z62" i="4"/>
  <c r="Z73" i="4"/>
  <c r="Z84" i="4"/>
  <c r="Z94" i="4"/>
  <c r="Z104" i="4"/>
  <c r="Z24" i="4"/>
  <c r="Z96" i="4"/>
  <c r="Z36" i="4"/>
  <c r="Z88" i="4"/>
  <c r="Z26" i="4"/>
  <c r="Z13" i="4"/>
  <c r="Z89" i="4"/>
  <c r="Z14" i="4"/>
  <c r="Z29" i="4"/>
  <c r="Z90" i="4"/>
  <c r="Z39" i="4"/>
  <c r="Z79" i="4"/>
  <c r="Z40" i="4"/>
  <c r="Z9" i="4"/>
  <c r="Z22" i="4"/>
  <c r="Z34" i="4"/>
  <c r="Z52" i="4"/>
  <c r="Z85" i="4"/>
  <c r="Z95" i="4"/>
  <c r="Z105" i="4"/>
  <c r="Z35" i="4"/>
  <c r="Z87" i="4"/>
  <c r="Z12" i="4"/>
  <c r="Z97" i="4"/>
  <c r="Z37" i="4"/>
  <c r="Z98" i="4"/>
  <c r="Z78" i="4"/>
  <c r="Z99" i="4"/>
  <c r="Z16" i="4"/>
  <c r="Z58" i="4"/>
  <c r="Z91" i="4"/>
  <c r="Z5" i="4"/>
  <c r="Z69" i="4"/>
  <c r="Z6" i="4"/>
  <c r="Z10" i="4"/>
  <c r="Z23" i="4"/>
  <c r="Z44" i="4"/>
  <c r="Z74" i="4"/>
  <c r="Z86" i="4"/>
  <c r="Z115" i="4"/>
  <c r="S12" i="4"/>
  <c r="S24" i="4"/>
  <c r="S25" i="4"/>
  <c r="S26" i="4"/>
  <c r="T26" i="4" s="1"/>
  <c r="S27" i="4"/>
  <c r="S35" i="4"/>
  <c r="T35" i="4" s="1"/>
  <c r="S88" i="4"/>
  <c r="S55" i="4"/>
  <c r="S64" i="4"/>
  <c r="S65" i="4"/>
  <c r="S75" i="4"/>
  <c r="T75" i="4" s="1"/>
  <c r="S76" i="4"/>
  <c r="S87" i="4"/>
  <c r="S36" i="4"/>
  <c r="S96" i="4"/>
  <c r="T96" i="4" s="1"/>
  <c r="S45" i="4"/>
  <c r="S106" i="4"/>
  <c r="T106" i="4" s="1"/>
  <c r="S13" i="4"/>
  <c r="S46" i="4"/>
  <c r="S54" i="4"/>
  <c r="T54" i="4" s="1"/>
  <c r="S115" i="4"/>
  <c r="S86" i="4"/>
  <c r="T86" i="4" s="1"/>
  <c r="S74" i="4"/>
  <c r="S44" i="4"/>
  <c r="T44" i="4" s="1"/>
  <c r="S23" i="4"/>
  <c r="S10" i="4"/>
  <c r="S105" i="4"/>
  <c r="S95" i="4"/>
  <c r="S85" i="4"/>
  <c r="S52" i="4"/>
  <c r="S34" i="4"/>
  <c r="S22" i="4"/>
  <c r="S9" i="4"/>
  <c r="S104" i="4"/>
  <c r="S94" i="4"/>
  <c r="S84" i="4"/>
  <c r="S73" i="4"/>
  <c r="S62" i="4"/>
  <c r="S51" i="4"/>
  <c r="S43" i="4"/>
  <c r="S21" i="4"/>
  <c r="S8" i="4"/>
  <c r="S114" i="4"/>
  <c r="S103" i="4"/>
  <c r="S93" i="4"/>
  <c r="T93" i="4" s="1"/>
  <c r="S83" i="4"/>
  <c r="S72" i="4"/>
  <c r="S61" i="4"/>
  <c r="S50" i="4"/>
  <c r="T50" i="4" s="1"/>
  <c r="S42" i="4"/>
  <c r="S33" i="4"/>
  <c r="S20" i="4"/>
  <c r="S7" i="4"/>
  <c r="S113" i="4"/>
  <c r="S102" i="4"/>
  <c r="S92" i="4"/>
  <c r="S82" i="4"/>
  <c r="T82" i="4" s="1"/>
  <c r="S71" i="4"/>
  <c r="S60" i="4"/>
  <c r="T60" i="4" s="1"/>
  <c r="S49" i="4"/>
  <c r="S41" i="4"/>
  <c r="T41" i="4" s="1"/>
  <c r="S32" i="4"/>
  <c r="S19" i="4"/>
  <c r="T19" i="4" s="1"/>
  <c r="S101" i="4"/>
  <c r="S81" i="4"/>
  <c r="S70" i="4"/>
  <c r="S18" i="4"/>
  <c r="S6" i="4"/>
  <c r="S112" i="4"/>
  <c r="S80" i="4"/>
  <c r="S69" i="4"/>
  <c r="S59" i="4"/>
  <c r="S40" i="4"/>
  <c r="S31" i="4"/>
  <c r="S17" i="4"/>
  <c r="S5" i="4"/>
  <c r="T5" i="4" s="1"/>
  <c r="S111" i="4"/>
  <c r="S100" i="4"/>
  <c r="S91" i="4"/>
  <c r="T91" i="4" s="1"/>
  <c r="S79" i="4"/>
  <c r="S68" i="4"/>
  <c r="S58" i="4"/>
  <c r="S39" i="4"/>
  <c r="S30" i="4"/>
  <c r="S16" i="4"/>
  <c r="S110" i="4"/>
  <c r="S99" i="4"/>
  <c r="S90" i="4"/>
  <c r="S67" i="4"/>
  <c r="S57" i="4"/>
  <c r="S48" i="4"/>
  <c r="S38" i="4"/>
  <c r="S29" i="4"/>
  <c r="S15" i="4"/>
  <c r="S109" i="4"/>
  <c r="S78" i="4"/>
  <c r="S66" i="4"/>
  <c r="S56" i="4"/>
  <c r="S28" i="4"/>
  <c r="S14" i="4"/>
  <c r="S4" i="4"/>
  <c r="S108" i="4"/>
  <c r="S98" i="4"/>
  <c r="S89" i="4"/>
  <c r="S77" i="4"/>
  <c r="S47" i="4"/>
  <c r="S37" i="4"/>
  <c r="S97" i="4"/>
  <c r="S11" i="4"/>
  <c r="S53" i="4"/>
  <c r="V58" i="4"/>
  <c r="V59" i="4"/>
  <c r="V24" i="4"/>
  <c r="V64" i="4"/>
  <c r="V76" i="4"/>
  <c r="V26" i="4"/>
  <c r="V77" i="4"/>
  <c r="V27" i="4"/>
  <c r="V28" i="4"/>
  <c r="V39" i="4"/>
  <c r="V79" i="4"/>
  <c r="V40" i="4"/>
  <c r="V97" i="4"/>
  <c r="V45" i="4"/>
  <c r="V46" i="4"/>
  <c r="V98" i="4"/>
  <c r="V56" i="4"/>
  <c r="V99" i="4"/>
  <c r="V25" i="4"/>
  <c r="V78" i="4"/>
  <c r="V57" i="4"/>
  <c r="V29" i="4"/>
  <c r="V47" i="4"/>
  <c r="V80" i="4"/>
  <c r="V100" i="4"/>
  <c r="V106" i="4"/>
  <c r="V12" i="4"/>
  <c r="V31" i="4"/>
  <c r="V48" i="4"/>
  <c r="V88" i="4"/>
  <c r="V35" i="4"/>
  <c r="V66" i="4"/>
  <c r="V107" i="4"/>
  <c r="V87" i="4"/>
  <c r="V13" i="4"/>
  <c r="V36" i="4"/>
  <c r="V67" i="4"/>
  <c r="V89" i="4"/>
  <c r="V108" i="4"/>
  <c r="V65" i="4"/>
  <c r="V14" i="4"/>
  <c r="V53" i="4"/>
  <c r="V68" i="4"/>
  <c r="V109" i="4"/>
  <c r="V30" i="4"/>
  <c r="V15" i="4"/>
  <c r="V37" i="4"/>
  <c r="V54" i="4"/>
  <c r="V69" i="4"/>
  <c r="V90" i="4"/>
  <c r="V110" i="4"/>
  <c r="V11" i="4"/>
  <c r="V16" i="4"/>
  <c r="V55" i="4"/>
  <c r="V91" i="4"/>
  <c r="V111" i="4"/>
  <c r="V17" i="4"/>
  <c r="V38" i="4"/>
  <c r="V75" i="4"/>
  <c r="V96" i="4"/>
  <c r="V113" i="4"/>
  <c r="V81" i="4"/>
  <c r="V102" i="4"/>
  <c r="V7" i="4"/>
  <c r="V20" i="4"/>
  <c r="V42" i="4"/>
  <c r="V50" i="4"/>
  <c r="V61" i="4"/>
  <c r="V72" i="4"/>
  <c r="V83" i="4"/>
  <c r="V93" i="4"/>
  <c r="V103" i="4"/>
  <c r="V114" i="4"/>
  <c r="V32" i="4"/>
  <c r="V49" i="4"/>
  <c r="V92" i="4"/>
  <c r="V8" i="4"/>
  <c r="V21" i="4"/>
  <c r="V43" i="4"/>
  <c r="V51" i="4"/>
  <c r="V62" i="4"/>
  <c r="V73" i="4"/>
  <c r="V84" i="4"/>
  <c r="V94" i="4"/>
  <c r="V104" i="4"/>
  <c r="V101" i="4"/>
  <c r="V71" i="4"/>
  <c r="V9" i="4"/>
  <c r="V22" i="4"/>
  <c r="V34" i="4"/>
  <c r="V52" i="4"/>
  <c r="V85" i="4"/>
  <c r="V95" i="4"/>
  <c r="V105" i="4"/>
  <c r="V112" i="4"/>
  <c r="V18" i="4"/>
  <c r="V70" i="4"/>
  <c r="V19" i="4"/>
  <c r="V41" i="4"/>
  <c r="V60" i="4"/>
  <c r="V82" i="4"/>
  <c r="V10" i="4"/>
  <c r="V23" i="4"/>
  <c r="V44" i="4"/>
  <c r="V74" i="4"/>
  <c r="V86" i="4"/>
  <c r="V115" i="4"/>
  <c r="V4" i="4"/>
  <c r="V6" i="4"/>
  <c r="V5" i="4"/>
  <c r="T99" i="4" l="1"/>
  <c r="U109" i="11"/>
  <c r="U81" i="11"/>
  <c r="U141" i="11"/>
  <c r="U100" i="11"/>
  <c r="U163" i="11"/>
  <c r="U116" i="11"/>
  <c r="T34" i="4"/>
  <c r="T49" i="4"/>
  <c r="T40" i="4"/>
</calcChain>
</file>

<file path=xl/sharedStrings.xml><?xml version="1.0" encoding="utf-8"?>
<sst xmlns="http://schemas.openxmlformats.org/spreadsheetml/2006/main" count="13727" uniqueCount="3052">
  <si>
    <t>Count</t>
  </si>
  <si>
    <t>Chat Status</t>
  </si>
  <si>
    <t>Chat Date</t>
  </si>
  <si>
    <t>Name</t>
  </si>
  <si>
    <t>Staff ID</t>
  </si>
  <si>
    <t>Age</t>
  </si>
  <si>
    <t>Birth Year</t>
  </si>
  <si>
    <t>Gender</t>
  </si>
  <si>
    <t>Nationality</t>
  </si>
  <si>
    <t>Department</t>
  </si>
  <si>
    <t>Section Name</t>
  </si>
  <si>
    <t>Unit Name</t>
  </si>
  <si>
    <t>Sub Unit</t>
  </si>
  <si>
    <t>Staff Position</t>
  </si>
  <si>
    <t>Email Address</t>
  </si>
  <si>
    <t>Employment Category</t>
  </si>
  <si>
    <t>Contract Expire Date</t>
  </si>
  <si>
    <t>Joining Date</t>
  </si>
  <si>
    <t>Years in PET</t>
  </si>
  <si>
    <t>Years of RE Experience</t>
  </si>
  <si>
    <t>SG</t>
  </si>
  <si>
    <t>Age Promoted to Staff or Principal</t>
  </si>
  <si>
    <t>Years in Salary Grade</t>
  </si>
  <si>
    <t>Date of Appointment to Current Grade</t>
  </si>
  <si>
    <t>Current Location:</t>
  </si>
  <si>
    <t>Date in Position</t>
  </si>
  <si>
    <t>Length in Current Assignment</t>
  </si>
  <si>
    <t>Assessment Level</t>
  </si>
  <si>
    <t>Last Assesment Date</t>
  </si>
  <si>
    <t>Ruler Type</t>
  </si>
  <si>
    <t>Potential</t>
  </si>
  <si>
    <t>Background</t>
  </si>
  <si>
    <t>Strength</t>
  </si>
  <si>
    <t>Recommendation</t>
  </si>
  <si>
    <t>Resource/SME</t>
  </si>
  <si>
    <t>Interest</t>
  </si>
  <si>
    <t>Preference</t>
  </si>
  <si>
    <t>Comment/Suggestion</t>
  </si>
  <si>
    <t>B1</t>
  </si>
  <si>
    <t>B2</t>
  </si>
  <si>
    <t>B3</t>
  </si>
  <si>
    <t>B4</t>
  </si>
  <si>
    <t>B5</t>
  </si>
  <si>
    <t>B6</t>
  </si>
  <si>
    <t>B7</t>
  </si>
  <si>
    <t>B8</t>
  </si>
  <si>
    <t>B9</t>
  </si>
  <si>
    <t>B10</t>
  </si>
  <si>
    <t>B11</t>
  </si>
  <si>
    <t>B12</t>
  </si>
  <si>
    <t>K1</t>
  </si>
  <si>
    <t>K2</t>
  </si>
  <si>
    <t>K3</t>
  </si>
  <si>
    <t>K4</t>
  </si>
  <si>
    <t>K5</t>
  </si>
  <si>
    <t>P1</t>
  </si>
  <si>
    <t>P2</t>
  </si>
  <si>
    <t>P3</t>
  </si>
  <si>
    <t>P4</t>
  </si>
  <si>
    <t>P5</t>
  </si>
  <si>
    <t>E1</t>
  </si>
  <si>
    <t>E2</t>
  </si>
  <si>
    <t>R-B1</t>
  </si>
  <si>
    <t>R-B2</t>
  </si>
  <si>
    <t>R-B3</t>
  </si>
  <si>
    <t>R-B4</t>
  </si>
  <si>
    <t>R-B5</t>
  </si>
  <si>
    <t>R-B6</t>
  </si>
  <si>
    <t>R-B7</t>
  </si>
  <si>
    <t>R-B8</t>
  </si>
  <si>
    <t>R-B9</t>
  </si>
  <si>
    <t>R-B10</t>
  </si>
  <si>
    <t>R-B11</t>
  </si>
  <si>
    <t>R-B12</t>
  </si>
  <si>
    <t>R-K1</t>
  </si>
  <si>
    <t>R-K2</t>
  </si>
  <si>
    <t>R-K3</t>
  </si>
  <si>
    <t>R-K4</t>
  </si>
  <si>
    <t>R-K5</t>
  </si>
  <si>
    <t>R-P1</t>
  </si>
  <si>
    <t>R-P2</t>
  </si>
  <si>
    <t>R-P3</t>
  </si>
  <si>
    <t>R-P4</t>
  </si>
  <si>
    <t>R-P5</t>
  </si>
  <si>
    <t>R-E1</t>
  </si>
  <si>
    <t>R-E2</t>
  </si>
  <si>
    <t>G-B1</t>
  </si>
  <si>
    <t>G-B2</t>
  </si>
  <si>
    <t>G-B3</t>
  </si>
  <si>
    <t>G-B4</t>
  </si>
  <si>
    <t>G-B5</t>
  </si>
  <si>
    <t>G-B6</t>
  </si>
  <si>
    <t>G-B7</t>
  </si>
  <si>
    <t>G-B8</t>
  </si>
  <si>
    <t>G-B9</t>
  </si>
  <si>
    <t>G-B10</t>
  </si>
  <si>
    <t>G-B11</t>
  </si>
  <si>
    <t>G-B12</t>
  </si>
  <si>
    <t>G-K1</t>
  </si>
  <si>
    <t>G-K2</t>
  </si>
  <si>
    <t>G-K3</t>
  </si>
  <si>
    <t>G-K4</t>
  </si>
  <si>
    <t>G-K5</t>
  </si>
  <si>
    <t>G-P1</t>
  </si>
  <si>
    <t>G-P2</t>
  </si>
  <si>
    <t>G-P3</t>
  </si>
  <si>
    <t>G-P4</t>
  </si>
  <si>
    <t>G-P5</t>
  </si>
  <si>
    <t>G-E1</t>
  </si>
  <si>
    <t>G-E2</t>
  </si>
  <si>
    <t>Next Grade Base</t>
  </si>
  <si>
    <t>Next Grade Keys</t>
  </si>
  <si>
    <t>Next Grade Pacing</t>
  </si>
  <si>
    <t>Next Grade Emerging</t>
  </si>
  <si>
    <t>Next Grade CTI</t>
  </si>
  <si>
    <t>Staff Base2</t>
  </si>
  <si>
    <t>Staff Keys3</t>
  </si>
  <si>
    <t>Staff Pacing4</t>
  </si>
  <si>
    <t>Staff Emerging5</t>
  </si>
  <si>
    <t>Staff CTI6</t>
  </si>
  <si>
    <t>Principal Base</t>
  </si>
  <si>
    <t>Principal Keys</t>
  </si>
  <si>
    <t>Principal Pacing</t>
  </si>
  <si>
    <t>Principal Emerging</t>
  </si>
  <si>
    <t>Principal CTI</t>
  </si>
  <si>
    <t>Custodian Base</t>
  </si>
  <si>
    <t>Custodian Keys</t>
  </si>
  <si>
    <t>Custodian Pacing</t>
  </si>
  <si>
    <t>Custodian Emerging</t>
  </si>
  <si>
    <t>Custodian CTI</t>
  </si>
  <si>
    <t>Assesor1</t>
  </si>
  <si>
    <t>Assessor2</t>
  </si>
  <si>
    <t>Supervisor</t>
  </si>
  <si>
    <t>Remarks</t>
  </si>
  <si>
    <t>Yes</t>
  </si>
  <si>
    <t>Abdul Hakim bin Ameludin</t>
  </si>
  <si>
    <t>M</t>
  </si>
  <si>
    <t>Malaysia</t>
  </si>
  <si>
    <t>DPE</t>
  </si>
  <si>
    <t>RMS</t>
  </si>
  <si>
    <t xml:space="preserve"> SBA</t>
  </si>
  <si>
    <t>Cluster 2</t>
  </si>
  <si>
    <t>Executive</t>
  </si>
  <si>
    <t>hakim.ameludin@petronas.com.my</t>
  </si>
  <si>
    <t>Permanent</t>
  </si>
  <si>
    <t>SBA</t>
  </si>
  <si>
    <t>UPE</t>
  </si>
  <si>
    <t>RDP</t>
  </si>
  <si>
    <t>Average</t>
  </si>
  <si>
    <t>✅ FDP + Project Maturation governance
✅ MBAL+IAM,
✅ PVT/fluid characterization</t>
  </si>
  <si>
    <t>Keep track competencies agaisnt next level</t>
  </si>
  <si>
    <t>Analytical, PVT</t>
  </si>
  <si>
    <t>Study , PEI, DRO
Choose RDP path</t>
  </si>
  <si>
    <t>TP</t>
  </si>
  <si>
    <t>UPE map to RDP ruler</t>
  </si>
  <si>
    <t>Abdul Hakim bin Basri</t>
  </si>
  <si>
    <t>IRQ</t>
  </si>
  <si>
    <t>PE</t>
  </si>
  <si>
    <t>Gharaf</t>
  </si>
  <si>
    <t>Snr RE</t>
  </si>
  <si>
    <t>hakim.basri@petronas.com.my</t>
  </si>
  <si>
    <t>Iraq</t>
  </si>
  <si>
    <t>RSS</t>
  </si>
  <si>
    <t>High</t>
  </si>
  <si>
    <t>✅ IOR/EOR (Angsi EORC,Bokor IWAG),
✅ Dynamic modeling+ HM, 
✅ FDP/FFR brown and greenfield, 
✅ Deepwater development concept, 
✅ surveillance&amp;optmization</t>
  </si>
  <si>
    <t xml:space="preserve">TPCP self assesssmnet, identify gap and try to address through current job
</t>
  </si>
  <si>
    <t>EOR, Modeling</t>
  </si>
  <si>
    <t>SMA passed. Not yet decided his path</t>
  </si>
  <si>
    <t>Undecided</t>
  </si>
  <si>
    <t xml:space="preserve">Win-win arrangement, </t>
  </si>
  <si>
    <t>UPE map to RSS ruler</t>
  </si>
  <si>
    <t xml:space="preserve">Not required </t>
  </si>
  <si>
    <t>Adi Krishna</t>
  </si>
  <si>
    <t>Indonesia</t>
  </si>
  <si>
    <t>PCINO</t>
  </si>
  <si>
    <t>JVM</t>
  </si>
  <si>
    <t>adi.krishna@petronas.com</t>
  </si>
  <si>
    <t>CDH</t>
  </si>
  <si>
    <t>Aeishah Rosman</t>
  </si>
  <si>
    <t>F</t>
  </si>
  <si>
    <t>IWT</t>
  </si>
  <si>
    <t xml:space="preserve">Suriname </t>
  </si>
  <si>
    <t>Oil</t>
  </si>
  <si>
    <t>Staff</t>
  </si>
  <si>
    <t>aeishah.rosman@petronas.com.my</t>
  </si>
  <si>
    <t>N/A</t>
  </si>
  <si>
    <t>P6</t>
  </si>
  <si>
    <t>KUL</t>
  </si>
  <si>
    <t>Good</t>
  </si>
  <si>
    <t>PCSB (07-11) - Seconded to Petrotel for EOR study  (WAG) and execute driliing program. (11-15)- moved to Turkmenistan FDP studies for condensate gas fields including compositional model, HM. Shell (15-19) - attached to NOV, resource reporting, asset reference plan, notional dev plan, PE identification. Hess (19-21) - WRM team, MBAL,GAP, PTA, performance monitoring and surveillance activities. PCSB (21-Now) - BA doing simulation model including ResX, RTA, Uncertainity guideline, recently moved to Suriname oil project - modeling using ResX</t>
  </si>
  <si>
    <t>✅ Reservoir Simulation including ResX 
✅ FDP (extensive experience in gas)
✅ Risk and uncertainty management</t>
  </si>
  <si>
    <t>✅ Conduct a self‑assessment against the Principal role requirements to identify critical capability gaps.
✅ Identify potential skill gaps that can be addressed through the current job scope and on‑the‑job exposure.    
✅ Present/share work to RELT e.g ResX and Suriname project</t>
  </si>
  <si>
    <t>Full Probalistic modeling, ResX</t>
  </si>
  <si>
    <t>Exposure in drilling execution phase, Enhance her skill in Probabilisctic Modeling</t>
  </si>
  <si>
    <t>• The Principal role is currently focused primarily on assurance activities, with limited hands‑on technical involvement.
• There is a need to clarify and strengthen PPA requirements for staff.
• Currently facing some issue with Snr RE in her project. The person need to be guided for every task. Recommend a 1‑to‑1 discussion with that Snr RE to identify specific areas where additional support and development are needed.</t>
  </si>
  <si>
    <t>Subrat Kumar Dhal</t>
  </si>
  <si>
    <t>Rakesh Ranjan</t>
  </si>
  <si>
    <t>Norhana Harun</t>
  </si>
  <si>
    <t>No</t>
  </si>
  <si>
    <t>Ahmad Aiman Kamarul Bahrin</t>
  </si>
  <si>
    <t>UPTREX</t>
  </si>
  <si>
    <t>Ahmad Anas Ahmad Yunus</t>
  </si>
  <si>
    <t>PMA</t>
  </si>
  <si>
    <t>Ahmad Hassan bin Arsat</t>
  </si>
  <si>
    <t>PEI</t>
  </si>
  <si>
    <t>Exploration</t>
  </si>
  <si>
    <t>hassan_arsat@petronas.com.my</t>
  </si>
  <si>
    <t xml:space="preserve">UTM. Joined PMU (8 years)- EOR &amp; CO2 Storage, built mega model for SK gas.PCSB- RRSS (4yrs). PAE-SAGA Project. SK FDP - Anjung, Binjan. Iraq - 2.5years.PEI-Expl
</t>
  </si>
  <si>
    <t xml:space="preserve">
 ✅ Resource Estimation</t>
  </si>
  <si>
    <t>Use the recent TPCP assessment as guide to map a plan to address his gap.
Move to FDP project as soon as possible to improve his technical skill, prefereably to join team at early stage and comple whle project cycle.</t>
  </si>
  <si>
    <t>Resource Classification</t>
  </si>
  <si>
    <t>To continue improving his technical skill and build confident in technical skill</t>
  </si>
  <si>
    <t>•  Data base is not well manage or not available to certain extent. RPC example - not working well for Sabah area. Request him to check with RPC focal to confirm and fix the problem.
• The guideline for DST decision-making (whether to conduct or not conduct a DST) requires justification to management in both cases. This has created some confusion among team members.</t>
  </si>
  <si>
    <t>Abd Rahman Harun</t>
  </si>
  <si>
    <t>Mohd Amir Shah</t>
  </si>
  <si>
    <t>Ahmad Ikhwan Che Rasli</t>
  </si>
  <si>
    <t>PSR</t>
  </si>
  <si>
    <t>GFC</t>
  </si>
  <si>
    <t>ahmadikhwan.cherasli@petronas.com.my</t>
  </si>
  <si>
    <t>Ongoing</t>
  </si>
  <si>
    <t>UTP PE-Drilling.  Carigali-Hess(13-22) joined as planner. Forecasting, WPB, ADP, sand mgt. GAP. Surveillance (20-22) - Bumi field. PE job and RMP, managing water production. Exxon (22-23) - Surveillance and reserves for gas field (Lawit, Jernih Bintang). CPOC (23-24) -surveillance, production optimization and data acquisition and corporate planning. PSR (24-now)- ARPR coordinator for PTTEP, Vestigo, Storage</t>
  </si>
  <si>
    <t xml:space="preserve">✅ Gas surveillance
✅ GAP modelling and coupling
✅ Reserves estimation
</t>
  </si>
  <si>
    <t>Self assessment to gauge his gap and focus on critical gap to achive P4 requirement. Conduct SMA assessment as per plan but may be to change the priority to the critical item.   
He need and exposure on oil field surveillance and FDP.</t>
  </si>
  <si>
    <t>Surveillance at region or FDP. Max. 3 years at PSR. Already initiate talk with Afzan of his intention</t>
  </si>
  <si>
    <t>Raised a concern on PSR assignment not too long. Open for any position outside PSR to broaden his skill</t>
  </si>
  <si>
    <t>To follow-up</t>
  </si>
  <si>
    <t>Ahmad Khanifar</t>
  </si>
  <si>
    <t>Iran</t>
  </si>
  <si>
    <t>Line</t>
  </si>
  <si>
    <t>Principal</t>
  </si>
  <si>
    <t>ahmad.khanifar@petronas.com</t>
  </si>
  <si>
    <t>P7</t>
  </si>
  <si>
    <t>NISOC Iran (01-10) - fracturing dynamic model, HM, fluid and rock characterisation, reserve estimation.  UTP (10-13) - research officer, EOR project, laboratory experiments coreflooding, PVT, slim coil, SCAL. PCSB (12-21) - Special study - Baram Gas EOR, IWAG coreflood experiments, dynamic modeling, hysteresis modeling, SMRG GASWAG full-field model, Angsi chemical EOR,infill drilling study. Technology TL (21-23) - lead technology project inception to full deplyment such as AI HGOR well control, Oil rim mgt system, Novel Scale inhibitor, Nano pre-flush, AI/ML downhole data interpretation, geothermal/green hydrogen, saline aqufer storage. SDP (23-25) - SDP TL, developed CCS master plan, manage subsurface team, supervise CO2 sequestration modeling. RSS (25-now) - continue on CCS project as TA</t>
  </si>
  <si>
    <t>✅EOR, asphaltene, WAG and Chemical
✅ Advanced modeling (fracture, compositional, coupling with Geomechanic) 
✅ PVT laboratory and characterisation
✅ SCAL - lab and analysis
✅ CCS/MMV</t>
  </si>
  <si>
    <t xml:space="preserve">• Conduct a self‑assessment against the Principal role requirements to identify critical capability gaps.
• Identify potential skill gaps that can be addressed through the current job scope and on‑the‑job exposure.   </t>
  </si>
  <si>
    <t>CCS/MMV</t>
  </si>
  <si>
    <t>MMV</t>
  </si>
  <si>
    <t>Improve engagement with Custodian</t>
  </si>
  <si>
    <t>Sai</t>
  </si>
  <si>
    <t>Sharizan</t>
  </si>
  <si>
    <t>Ahmad Muzakkir bin Mohamad</t>
  </si>
  <si>
    <t>Searah</t>
  </si>
  <si>
    <t>GPSC</t>
  </si>
  <si>
    <t>muzakkir_mohd@petronas.com</t>
  </si>
  <si>
    <t>Searah-PM</t>
  </si>
  <si>
    <t>Joined PCSB in 2011. (11-14) - Pre-Dev, Exp and Data Acq. Dpt. - design DST, data aquisiton plan and some modeling work. (14-16) - Resource Maturation and Asset Acqusition - brown field acquisition (17) - PE Specialized Study group - evaluate some noew technology e.g nano particle, SCAL using large sidewall core, Gas PVT correlation and resource reporting.(17-22) - D28 and Temana FDP with dynamic model, WI and infill scope and project execution (22-25) Promoted as Staff RE for Iraq. Led subsurface team on surveillance and further development utilizing LDM. (25-now ) GPSC TP at region now moved to Searah as Surveillance TP</t>
  </si>
  <si>
    <t>✅ Simulation model including utilizing LDM for production optimisation and recovery improvement
✅ FDP 
✅ Asset acquisition</t>
  </si>
  <si>
    <t xml:space="preserve">✅ Conduct a self‑assessment against the Principal role requirements to identify critical capability gaps.
✅ Identify potential skill gaps that can be addressed through the current job scope and on‑the‑job exposure. 
✅ Spearhead GPSC field LDM update and utilization
✅ Intiate small scale AI project </t>
  </si>
  <si>
    <t>• AI
• LDM</t>
  </si>
  <si>
    <t>• Passion in AI, already proposed some workflow to AI
• Utilisation of LDM in reservoir management and optimisation as well as identify opportunity</t>
  </si>
  <si>
    <t>• Raised concern on GPSC young team (lack of experience)</t>
  </si>
  <si>
    <t>Chander Shekhar</t>
  </si>
  <si>
    <t>Nurlizawati Latif</t>
  </si>
  <si>
    <t>Score based on remapping</t>
  </si>
  <si>
    <t>Ahmad Nabil Bin Ahmad Subandi</t>
  </si>
  <si>
    <t>Guntong</t>
  </si>
  <si>
    <t>ahmadnabil.ahmadsub@petronas.com.my</t>
  </si>
  <si>
    <t xml:space="preserve">UTM graduate. Internship/joined with MiS Energy PE, acidization., sand mgt.  ESP design subsurface support. Data analyst/phyton. Exxon (2023-25) - RE - prod. Engineer for Palas, RE for Guntong. PCSB/Searah (25-now). </t>
  </si>
  <si>
    <t>✅ Scripting 
✅ Analytical/Classical RE
✅ SE</t>
  </si>
  <si>
    <t xml:space="preserve">Get familir with PCSB TI&amp;R. Self assessment to gauge </t>
  </si>
  <si>
    <t xml:space="preserve">Scripting/phyton. To be become Relaible end-to-end RE. Opportuity to be part of study/FDP team. </t>
  </si>
  <si>
    <t>How to access to other field experience. Approach to improve skill and competencies.</t>
  </si>
  <si>
    <t>Ahmad Zikri bin Nor Azlan</t>
  </si>
  <si>
    <t>SKA</t>
  </si>
  <si>
    <t>ahmadzikri.norazlan@petronas.com.my</t>
  </si>
  <si>
    <t>✅ Gas FDP
✅ PTA/RTA</t>
  </si>
  <si>
    <t>• Conduct self assessment and identify critical skill and map out plan to close gap</t>
  </si>
  <si>
    <t>PTA/RTA</t>
  </si>
  <si>
    <t>• Next FDP to learn more on modeling</t>
  </si>
  <si>
    <t>Ahmed Elsayed Mohammed Hegazy</t>
  </si>
  <si>
    <t>Egypt</t>
  </si>
  <si>
    <t>ahmedelsayed.mohamme@petronas.com</t>
  </si>
  <si>
    <t xml:space="preserve">Petrobel-ENI (7yrs) - Surveillance mainly data acquisition plan and execution, Qatar Energy (6yrs)- Well testing+modeling, IPM, PDO (11yrs) - Tight gas condensate rich dev with modeling. PCSB (1.5yrs) - SB Cluster 3
</t>
  </si>
  <si>
    <t>✅ Tight gas &amp; gas condensate Dev and surveillance
✅ Data acquisition, well test &amp; PTA
✅ Reserves &amp; Resource assessment</t>
  </si>
  <si>
    <t>Contract not renewed</t>
  </si>
  <si>
    <t>Ahmed Taya Mahran</t>
  </si>
  <si>
    <t>AAD</t>
  </si>
  <si>
    <t>ahmedtayamahran.rash@petronas.com.my</t>
  </si>
  <si>
    <t>BG(6yrs) - reserves reporting, model, SLB (4yrs)- production allocation project, Software Support and Training, simulation model study for KOC (Burgan and North Kuwait gas) SLB Kuwait (12-20) RE Consultant for gas and oil fields. Gas - tight gas dev using multi-frac strategies. Burgan Oil - complex full field model with WF. PCSB (22-now) - JV cluster 2.</t>
  </si>
  <si>
    <t>✅ Simulation Modelling (compositional)
✅ PVT
✅ Reservoir Surveillance (WI)</t>
  </si>
  <si>
    <t xml:space="preserve">✅ Conduct a self‑assessment against the Principal role requirements to identify critical capability gaps.
✅ Identify potential skill gaps that can be addressed through the current job scope and on‑the‑job exposure.   </t>
  </si>
  <si>
    <t>PVT</t>
  </si>
  <si>
    <t>Smart water, pursuing Master and later PhD</t>
  </si>
  <si>
    <t>Knowledge sharing for RE. Physical meeting is better.</t>
  </si>
  <si>
    <t>Murali Raghunanthan</t>
  </si>
  <si>
    <t>Sumit Soni</t>
  </si>
  <si>
    <t>Tengku Rasidi</t>
  </si>
  <si>
    <t>Aida Nor Hidayah binti Abu Bakar</t>
  </si>
  <si>
    <t>aida_nor@petronas.com.my</t>
  </si>
  <si>
    <t xml:space="preserve">Non PE, Master in PE. Start with PMU - POM, Attaced to Talisman for 1 year on project execution, PDR. 2016 - moved to PCSB after reorg. RE-JV SMRG FDP - EOR, PH3-4 study. PDR for Ph3. SK-TK - closing out project.SKG - F9 ITR2b. Temana CTD and Redev. Suriname Oil
</t>
  </si>
  <si>
    <t>✅ Simulation</t>
  </si>
  <si>
    <t>Focusing on addressing the SMA gap - PTA and Rock properties
Keep improving RE skill while in Suriname project. Design project scope to also address the skill gap. Conduct self assessment to identify gap for next level.</t>
  </si>
  <si>
    <t>No for now</t>
  </si>
  <si>
    <t>Learn as much as possible in Suriname project to address gap</t>
  </si>
  <si>
    <t>Appreciate the engagement session that allow transperent discussin with Custodian
Glad to be part of Suriname team that provide good opportunity to learn a green field development and involve from exploration to development</t>
  </si>
  <si>
    <t>UPE map to RMS ruler</t>
  </si>
  <si>
    <t>Maternity</t>
  </si>
  <si>
    <t>Ainaa Athirah Aily Tey binti Mohd Aizol Ikhwan Tey</t>
  </si>
  <si>
    <t>Sector 2</t>
  </si>
  <si>
    <t>ailytey.aizolikhwan@petronas.com.my</t>
  </si>
  <si>
    <t>Ainaa Shahirah Mohd Munizam</t>
  </si>
  <si>
    <t>ainaashahirah.mmuniz@petronas.com.my</t>
  </si>
  <si>
    <t>Aleksandr Spasibko</t>
  </si>
  <si>
    <t>Russia</t>
  </si>
  <si>
    <t>SKG</t>
  </si>
  <si>
    <t>Cluster 1</t>
  </si>
  <si>
    <t>aleksandr.spasibko@petronas.com.my</t>
  </si>
  <si>
    <t>SLB consulting service- full dynamic model for reservoir monitoring, IPM, multi frac horizontal. Continue with MOL company. Wnaterhsall (5yrs) -work with TNAV develiping fully implicit model, dev planning. PCSB (2023-now) - SKG Cluster1 -modeling including ResX</t>
  </si>
  <si>
    <t>✅ Horizontal drilling, geosteering, multistage frac,
✅ Resevoir Modeling including ResX, Intersect
✅ Reservoir Management and Redevelopment</t>
  </si>
  <si>
    <t>Keep track his gap and address the gap while at the position</t>
  </si>
  <si>
    <t>Horizonatal drilling, Full probabilistic</t>
  </si>
  <si>
    <t>ResX, full probabilistic modeling</t>
  </si>
  <si>
    <t>Real time model update, frequent manager change but the team is work well. Not sure what will happen after Enigma</t>
  </si>
  <si>
    <t>Shlok Jalan</t>
  </si>
  <si>
    <t>Zulkifli Rashid</t>
  </si>
  <si>
    <t>Alvin Chin Zhi Siang</t>
  </si>
  <si>
    <t>MLNG2</t>
  </si>
  <si>
    <t>alvin.chinzhisiang@petronas.com.my</t>
  </si>
  <si>
    <t>Searah-SK</t>
  </si>
  <si>
    <t xml:space="preserve">Australia, 2021- Gees program- Surveillance 2022 (permeant) - Bokor - more towards PT (workover, PE job, GLVC, SGS,PBU). Under UPTREX. Joined (Jan-25) SK Gas- ARPR, WPB, Amir,network modelling, familiar with dynamic model.
</t>
  </si>
  <si>
    <t>✅ Surveillance/Reservoir Management
✅ Production enhancement</t>
  </si>
  <si>
    <t xml:space="preserve">Already have a good plan to conduct SMA. </t>
  </si>
  <si>
    <t>To get exposure in FDP or special studies.</t>
  </si>
  <si>
    <t>Career progression - often assumed movement from one job to another as actual movment although its only moving from on role to another within same region
Lack of TP for reference in Searah</t>
  </si>
  <si>
    <t>Amelia Fang Qi Low</t>
  </si>
  <si>
    <t>ameliafangqi.low@petronas.com.my</t>
  </si>
  <si>
    <t>Amir Azlan bin Ahmanul</t>
  </si>
  <si>
    <t>amir_ahmanul@petronas.com.my</t>
  </si>
  <si>
    <t xml:space="preserve">Surveillance (Angsi and Sepat), PEI (Bazil and Suriname deepwater)
</t>
  </si>
  <si>
    <t>✅ Surveillance/Reservoir Management</t>
  </si>
  <si>
    <t>TPCP self assesssmnet, identify gap and make decision on the next step. Consult Custodian if require guide for the next step
*Good potential</t>
  </si>
  <si>
    <t>Surveillance</t>
  </si>
  <si>
    <t>Pending on the situation and opportunity considering his wife position and progression in the same department</t>
  </si>
  <si>
    <t>Good initiative session to keep track career progression. Glad to have Malaysian custodian - people feel more comfort to communicate and understanding the local staff need</t>
  </si>
  <si>
    <t>Amir Badzly bin Mohd Nazri</t>
  </si>
  <si>
    <t>amirbadzly.mnazri@petronas.com.my</t>
  </si>
  <si>
    <t xml:space="preserve">UTP-PE-PT. PAESB (1uyr), SB Region (5years) - SMRG, ERB West, Kinarut. - MBAL, Gap Model for GCBD, ARPR, dat acquisition, PTA. PSR (25) -COB SB, Vestigo.PTTEP. </t>
  </si>
  <si>
    <t>✅ Surveillance/Reservoir Management
✅ Network modelling</t>
  </si>
  <si>
    <t>He is quite good in tracking his progression. Recommend him to also track his skill development against TPCP ruler to develop his skill in parelel with addressing his gap in UPE</t>
  </si>
  <si>
    <t>Move to FDP to acquire skill in FDP and modelling</t>
  </si>
  <si>
    <t>Lack of communication/update between line and staff in region and PSR.</t>
  </si>
  <si>
    <t>Amirul Hakeem Bin Azlan</t>
  </si>
  <si>
    <t>amirulhakeem.azla@petronas.com.my</t>
  </si>
  <si>
    <t xml:space="preserve">UTM PE. Oct 23 Exxon - RE Palas GCBD, intervention and FDP update,gas network at Guntong.  PCSB (2025-26) + Palas workover. Searah (2026- now) - Improvinf WF performance analyss utilizing new diagnostic plot </t>
  </si>
  <si>
    <t>Production data QC, well/reservoir performance.</t>
  </si>
  <si>
    <t>Exposure in FDP project.</t>
  </si>
  <si>
    <t>Amran Aminuddin</t>
  </si>
  <si>
    <t xml:space="preserve"> QEO </t>
  </si>
  <si>
    <t>Anas bin Abdullah</t>
  </si>
  <si>
    <t>SK</t>
  </si>
  <si>
    <t>anas.abdullah@petronas.com.my</t>
  </si>
  <si>
    <t xml:space="preserve">UTM-PE. RI-SE (PM9)- RMP,MBAL,GAP/IPM, Intervention/workover job. BN FDP - project execution. RV2 IWAG HM. Multi segmented model, IPSM for Laila, TK Timur. Laila close-out project. Bokor-infill - HM model to PDR. Estrella. Green field development.  
</t>
  </si>
  <si>
    <t>✅  Network model, 
✅ Dynamic Simulation</t>
  </si>
  <si>
    <t>Already close his UPE gap and working on the EDGE and soaking period. Self assessment</t>
  </si>
  <si>
    <t>Simulation/Network model</t>
  </si>
  <si>
    <t>Well testing design and execution and improving skill in modeling</t>
  </si>
  <si>
    <t>Happy with the exposure and project assignment.</t>
  </si>
  <si>
    <t>Andek Mohamad Amienudin Bin Andek Jelantek</t>
  </si>
  <si>
    <t>Angsi-Besar</t>
  </si>
  <si>
    <t>andekmohamadami.and@petronas.com</t>
  </si>
  <si>
    <t>Ankaj Kumar Sinha</t>
  </si>
  <si>
    <t>1044189</t>
  </si>
  <si>
    <t>India</t>
  </si>
  <si>
    <t>Cluster 5</t>
  </si>
  <si>
    <t>ankajkumar.sinha@petronas.com</t>
  </si>
  <si>
    <t>Cairns Energy (04-06) -  MBAL, Nodal analysis, predict gas field performance using WHP, surveillance and dev. BG (06-08) - gas gas field dev. Cairn (08-18) - ASP modeling, SCAL,FDp study, data acquisition, unconventional fields 9tght reservoir), hydraulic fracturing to improve productivity.  PCSB (18-now) - Manager for SKA project, gas and oil fields</t>
  </si>
  <si>
    <t>✅ Integrated FDP management
✅ Polymer and ASP 
✅ MBAL and Network model</t>
  </si>
  <si>
    <t>Keep him at the same project till completed. No rushing</t>
  </si>
  <si>
    <t>Integrated FDP</t>
  </si>
  <si>
    <t>AI/ML</t>
  </si>
  <si>
    <t>Happy with PETRONAS and stay in Malaysia</t>
  </si>
  <si>
    <t>Rahman</t>
  </si>
  <si>
    <t>Rizal Bakar</t>
  </si>
  <si>
    <t>Aqil bin Muhammad Yusof</t>
  </si>
  <si>
    <t>aqil.myusof@petronas.com.my</t>
  </si>
  <si>
    <t xml:space="preserve">UTP. Start in downstream - risk mgt (2 years). PRG - 2 years. Auditing &amp; Resource Mgt. UPTREX -SK Surveillance.. IWT - Turk, Brunei, Masela (support), techno-com
</t>
  </si>
  <si>
    <t>✅ Techno-com, ADP 
✅ MBAL</t>
  </si>
  <si>
    <t>Copy from Fathin</t>
  </si>
  <si>
    <t>Generalist</t>
  </si>
  <si>
    <t>Prefer TM route, High interest to be in management position. Don't see himself to spend all his carreer in  technical</t>
  </si>
  <si>
    <t>TM</t>
  </si>
  <si>
    <t xml:space="preserve">Raised concern on his upgrading to P4 that could impact his progression to the next level. </t>
  </si>
  <si>
    <t>UPE map to RDP</t>
  </si>
  <si>
    <t>Awangku Mohd Adib Bin Ibrahim @ Awg. Raduan</t>
  </si>
  <si>
    <t>awangkumadib.ibrahi@petronas.com.my</t>
  </si>
  <si>
    <t>Averege</t>
  </si>
  <si>
    <t xml:space="preserve">UTP-PE-RE. PAE - Angsi, Besar (6mths) - WPB, TP generation , RWFX - well testing - Besar, Ginseng. SKA - SE BN,TK etc - surveillance, LDM TK and BK NAG. Monitor field performance and RMP. GI performance for BN. PEI (Jan26-)- exploratio support, . </t>
  </si>
  <si>
    <t>✅ No obvious strength, still learning and need guidance from senior</t>
  </si>
  <si>
    <t>Work on gap to P3 while also tracking the gap in TPCP ruler. Learn as much while at the current position, link exploration support to development, involve In DST design, execution and interpretation as well as as PVT. Work with well test TP on PTA design and interpretation.</t>
  </si>
  <si>
    <t xml:space="preserve">Move to FDP after 2 year. </t>
  </si>
  <si>
    <t>Discussed with his GM, suggest to move to other position to continue on his progression. Not to stay long in exploration group.</t>
  </si>
  <si>
    <t>Not required</t>
  </si>
  <si>
    <t>Az Zahra Felicity Valerie Binti  Karim</t>
  </si>
  <si>
    <t>felicityvalerie.ka@petronas.com.my</t>
  </si>
  <si>
    <t>Azatul Itri binti Rorzlan</t>
  </si>
  <si>
    <t>DUC</t>
  </si>
  <si>
    <t>azatulitri.rorzlan@petronas.com.my</t>
  </si>
  <si>
    <t>DUC-KL</t>
  </si>
  <si>
    <t xml:space="preserve">IDP program. Sabah FDP - Tembungo,JKH (notional dev plan), SK Gas (MLNG2- E11- 3years), PEI (Indonesia-Vietnam 2 years), DUC (unconventional)
</t>
  </si>
  <si>
    <t>✅ Reserve and Resource reporting</t>
  </si>
  <si>
    <t>• Passed UPE for P4
• Conduct self assessment and identify critical skill and map out plan to close gap, review JCP requirement as well</t>
  </si>
  <si>
    <t xml:space="preserve">Reserve &amp; Resource </t>
  </si>
  <si>
    <t>Exposure to unconv, plan to be back to conventional, managing FDP team</t>
  </si>
  <si>
    <t>Who will take care of staff who is going to unconventional?</t>
  </si>
  <si>
    <t>Azmir Bakhtiar B Bahari</t>
  </si>
  <si>
    <t>MPM</t>
  </si>
  <si>
    <t>RDM</t>
  </si>
  <si>
    <t>QEG</t>
  </si>
  <si>
    <t>azmir_bakhtiar@petronas.com.my</t>
  </si>
  <si>
    <t>Joined PSCB in 2009. Study Team (09-14) - Software evaluation, IAM modeling, special study on relperm and PC guideline fro new reservoir, asset evaluation and reserves reporting. PSCB Vietnam (15-16) - dynamic model for Ham Rong with WI, drilling Thai Binh, surveillance for Blk 01/02 and 102&amp;106. PEI/AAD (17-20) - asset aquisition exploration and DRO. PAE (20-23) KAKG Hub - ARPR,AMIR. SKA (23-now) - QEG &amp; QEO (recetn?) TP surveillance</t>
  </si>
  <si>
    <t>✅ Gas field surveillance and development
✅ Asset evaluation &amp; acquisition
✅ Asset stewrdship &amp; Technical Governance (WPB,MSS,RMP,ARPR)</t>
  </si>
  <si>
    <t>• Shale gas
• Asset acquisition
• Resource assessment and classification
• Gas field surveillance and development</t>
  </si>
  <si>
    <t>Modelling</t>
  </si>
  <si>
    <t>• Keen to go to MPM, plan to stay in MYY till 2027
• Lack of engagement with RE at region</t>
  </si>
  <si>
    <t>Ashok Kumar</t>
  </si>
  <si>
    <t>Ankaj Kumar</t>
  </si>
  <si>
    <t>Azrol Azam Bin Zunaini</t>
  </si>
  <si>
    <t>azrolazam.zunain@petronas.com.my</t>
  </si>
  <si>
    <t>UTP-PE-RE. UPTREX -SE in PMO for 2.5 years, Angsi-Besar covering both RE and PT. . DEC -0.5yrs.  PSR - Jan26.</t>
  </si>
  <si>
    <t>✅ Surviellance</t>
  </si>
  <si>
    <t>Already fulfilled P2 requirement. 
Continue on gap to next level</t>
  </si>
  <si>
    <t>Not yet</t>
  </si>
  <si>
    <t>Bakhtiyar Baghirov</t>
  </si>
  <si>
    <t>UK</t>
  </si>
  <si>
    <t>bakhtiyar.baghirov@petronas.com.my</t>
  </si>
  <si>
    <t xml:space="preserve">CDH </t>
  </si>
  <si>
    <t>TBA</t>
  </si>
  <si>
    <t>Azerbaijan(8yrs) - FDP,imodeling, nfill project and surveillance, Socar(6yrs) - modeling work, SLB- software support and study develop and test Intersect and advancee simulation features. Consultancy  job which include Carbonate reservoir development  HPHT, PVT analysis, Shale oil, DPDP, model and analytical approach. PCSB - CCS thermal</t>
  </si>
  <si>
    <t xml:space="preserve">✅ Advance Simulation (DPDP, Thermal),Intersect, 
✅ CCS &amp; Thermal  Modelling
✅ Reservoir development and characterisation including carbonate and HPHT
</t>
  </si>
  <si>
    <t xml:space="preserve">Conduct a self‑assessment as preparation for TPCP assessment
</t>
  </si>
  <si>
    <t>Simulation (Intersect,Thermal)</t>
  </si>
  <si>
    <t>Training - Thermal for example, hands on job</t>
  </si>
  <si>
    <t>TPCP assessment not yet schedule, 
Team should review the presentation before presenting at the event or mgt, 
AI - phyton/coding course</t>
  </si>
  <si>
    <t>Balendira A/L Balaraman</t>
  </si>
  <si>
    <t>balendira.balaraman@petronas.com.my</t>
  </si>
  <si>
    <t>Brandon Joseph A/L  John Peter</t>
  </si>
  <si>
    <t>brandonjoseph.johnpe@petronas.com</t>
  </si>
  <si>
    <t>Bui Van Thieu</t>
  </si>
  <si>
    <t>Vietnam</t>
  </si>
  <si>
    <t>Tapis</t>
  </si>
  <si>
    <t>bui.vanthieu@petronas.com.my</t>
  </si>
  <si>
    <t>Petrovietnam (96-00)- support exploration on volmetric assessment of prospect/lead. Lundin (00-01) - WRM engineer. Talisman (01-06) - SE for few years and RD - dynamic model for oil and gas reservoirs, HM and redev scope, reserves assessment. Shell Brunei (06-11) - WRM team and later Study team - oil and gas project, Oil FDP with simulation model. Gas study using MABL and IPM. PCSB (11-now) FFR, FDP, EOR screening, fracturing feasibility study, gas recycling , ICD completion study using simulatin model.</t>
  </si>
  <si>
    <t xml:space="preserve">✅ Simulation model,
✅ Integrated FDP </t>
  </si>
  <si>
    <t xml:space="preserve">✅ Conduct a self‑assessment against the Principal role requirements to identify critical capability gaps.
✅ Identify potential skill gaps that can be addressed through the current job scope and on‑the‑job exposure.    </t>
  </si>
  <si>
    <t>Simulation</t>
  </si>
  <si>
    <t>To work in different region to get exposure away from PM area</t>
  </si>
  <si>
    <t>Like the review and support style by both Custodian</t>
  </si>
  <si>
    <t>Raj Tewari</t>
  </si>
  <si>
    <t>Rakesh Kumar</t>
  </si>
  <si>
    <t>Mohd Amri Mohd Diah</t>
  </si>
  <si>
    <t>Chaitanya Behera</t>
  </si>
  <si>
    <t>chaitanya.behera@petronas.com.my</t>
  </si>
  <si>
    <t xml:space="preserve"> ONGC (1996-2008)- reserv oir stuies and modeling. PCSB (2008-2013) - EORC  Tujau EOR screening including PVT, SCAL program and analysis, compositional model and performacne analysis. PDO (2013-2022) - WRM, WF, Carbonat, Polymer,GOGD, reserves reporting and TA role.  PCSB (2022-now) -Dulang model and analytical study, JV</t>
  </si>
  <si>
    <t>✅ Res, characteristic (SCAL, PVT, PTA) 
✅ Advance Simulation (fracture carbonate, polymer,compositional), 
✅ IOR/EOR Development
✅ Souring/mercury prediction/modelling</t>
  </si>
  <si>
    <t>Achieved pricipal level in his assessment. He has 3 master degree, One of them is in geology. Check with his supervisor on his perforamcne and technical skills</t>
  </si>
  <si>
    <t>SCAL</t>
  </si>
  <si>
    <t>Carbonate field development, reservoir modeling</t>
  </si>
  <si>
    <t>Lack of worstation review to QC the model.</t>
  </si>
  <si>
    <t>Murali Ragunathan</t>
  </si>
  <si>
    <t>Amran M Zakei</t>
  </si>
  <si>
    <t xml:space="preserve">Charles-Henri Jean Koeck </t>
  </si>
  <si>
    <t>France</t>
  </si>
  <si>
    <t>Limbayung</t>
  </si>
  <si>
    <t>charleshenri.koeck@petronas.com.my</t>
  </si>
  <si>
    <t xml:space="preserve">Prior to PCSB he was with ADNOC,Qatar NOC and Beicip. Experience in carbonate reservoir (ADNOC + Qatar), long horizontal wells (Qatar), FDP study, Simulation modelling with HM and probabilistic approach e.g in Limbayung, green field and deepwater
</t>
  </si>
  <si>
    <t>✅ Advanced dynamic modeling  (WAG, compositional and carbonate)
✅ FDP delivery and concept optimization 
✅ Complex carbonate &amp; giant fields
✅ Risk and uncertainty assessment
✅ Resource assessment</t>
  </si>
  <si>
    <t>Work on his gap.
Bestari full probabilistic preparation, conduct brainstorm session with G&amp;G to define uncertainties scenario and range, present to RELT</t>
  </si>
  <si>
    <t>Deepwater</t>
  </si>
  <si>
    <t>Happy to extent his contract, FDP team especially with history matching</t>
  </si>
  <si>
    <t>Feeling not very vissible, important to have junior RE in the team and TP, lack of continuity especially for project.</t>
  </si>
  <si>
    <t>Pranay Shankar</t>
  </si>
  <si>
    <t>Amad Jazim Ariffin</t>
  </si>
  <si>
    <t>Chee Sheau Chien (Ivy)</t>
  </si>
  <si>
    <t>sheauchien@petronas.com.my</t>
  </si>
  <si>
    <t xml:space="preserve">PRSB (07-25) - involed in many R&amp;D such as Algea, renewables oil extraction, sand agglomeration for sand control. Advanced fluid modeling - design core flooding experiments and reservoir characterisation - centifuge experiments, hydraulic fracturing fluid, SCAL experiment e.g gas-oil, oil-water relperm for EOR process, heavy oil recovery process
</t>
  </si>
  <si>
    <t>✅ EOR (SCAL Experiment + Screening)
✅ R&amp;D</t>
  </si>
  <si>
    <t>✅ Remapping from RT to RS to identify critical skills gap
✅ Well performance review hands on via WAG performance review. Consult Shlok
✅ Utiilize ERMAI+ initiative for more indepth in DCA and performance analysis</t>
  </si>
  <si>
    <t>SCAL, EOR process</t>
  </si>
  <si>
    <t>Looking forward to be a trainer, in the process of obtaining accredation</t>
  </si>
  <si>
    <t>• Not keen on region assigment.
• Slight concern on her skill gap after moving from RT to RS</t>
  </si>
  <si>
    <t>Arif Azhan A Manap</t>
  </si>
  <si>
    <t>Wan Nurul Adyani W Razak</t>
  </si>
  <si>
    <t>Muhamad Fakharuddin</t>
  </si>
  <si>
    <t>Research ruler map to RSS</t>
  </si>
  <si>
    <t>Chieng Zhin Houng</t>
  </si>
  <si>
    <t>chieng.zhinhoung@petronas.com.my</t>
  </si>
  <si>
    <t xml:space="preserve">UTP graduate in 2019. Joind gas field surveillance in Bintulu (M1, Jintan), PAE - D35 - Surveillacne,RMP, FDP- kumang., SE in SK- Betty/Laila, Bokor
</t>
  </si>
  <si>
    <t>✅ Surveillance</t>
  </si>
  <si>
    <t>Map UPE to TP. Identify gap and work with TP on how to address the gap by building some scope of work e.g LDM . Work with TP to design work scope that can also address his gap</t>
  </si>
  <si>
    <t>Not ready</t>
  </si>
  <si>
    <t>To get an exposure in FDP, appraisal and data acquisition</t>
  </si>
  <si>
    <t>Asking about new RE set up unde new Head of RE. Region RE is not well connected with centre. Not invited even for online during the last engagement session.</t>
  </si>
  <si>
    <t>Chua Choon Ling</t>
  </si>
  <si>
    <t>chua.choonling@petronas.com.my</t>
  </si>
  <si>
    <t xml:space="preserve">USM-Civil. Conversion to PE via HW.SK- 4.5yers (ADP+FDP), RSS - Azebaijan, SK - BA WI,  Sabbatical 2 yrs. PEI - Exp, AAD,International 5ys), Recently moved to PE group. </t>
  </si>
  <si>
    <t>✅ FDP Green field development
✅ Asset assessment, techno-com</t>
  </si>
  <si>
    <t>Self assessment using RE ruler to identify current gap. Discuss with Afzan on how to accelerate her nomination for TPCP assessment</t>
  </si>
  <si>
    <t>Green field development</t>
  </si>
  <si>
    <t>To be involeved in interesting project e.g carbonate, complex reservoir, FPM with HM.</t>
  </si>
  <si>
    <t xml:space="preserve">Job assignment criteria is unclear and transparent. </t>
  </si>
  <si>
    <t>Daevin Dev</t>
  </si>
  <si>
    <t>daevin.dev@petronas.com.my</t>
  </si>
  <si>
    <t xml:space="preserve">CSM- PE. Join RE line. SKO- TK FDP. SE-SK-BA surveillance 3.5 yr. SK-FDP.D18,35 - RTA, modeling (1yr), Suriname -2026
</t>
  </si>
  <si>
    <t xml:space="preserve"> ✅ Analytical, Surveillance</t>
  </si>
  <si>
    <t>Self assessment using RE ruler to identify current gap at the same time can pursue further with TM assessment.</t>
  </si>
  <si>
    <t>Project management but can be flexible for time being</t>
  </si>
  <si>
    <t>Is soaking period is necessary?</t>
  </si>
  <si>
    <t>Dharshini Yeap May Chen</t>
  </si>
  <si>
    <t>Hidayah</t>
  </si>
  <si>
    <t>dharshini.yeapmaych@petronas.com.my</t>
  </si>
  <si>
    <t xml:space="preserve">UTP PE. Join as seeding. PERM-PEI - exploration. Supporting international asset. SK-BN FDP - project execution, PDR. BN Redev. - OPF-FID.
</t>
  </si>
  <si>
    <t xml:space="preserve">✅ Modeling and FDP
</t>
  </si>
  <si>
    <t xml:space="preserve">Self assessment using TP ruler. Identify gap and try to address gap while at current position.  </t>
  </si>
  <si>
    <t>Modeling</t>
  </si>
  <si>
    <t>Wanted to focus on delivering the Hidayah. Consider TM in future</t>
  </si>
  <si>
    <t>No comment/suggestion for now</t>
  </si>
  <si>
    <t>UPE Map to RDP</t>
  </si>
  <si>
    <t>Dian Arsanti</t>
  </si>
  <si>
    <t>dian.arsanti@petronas.com</t>
  </si>
  <si>
    <t xml:space="preserve">Started career as Wireline Eng, Data consulting services and Eclispe Technical Support and solution wih SLB, Joined PCSB (2006-2021) and (2024-now). Angsi CEOR, Angsi-B Redev, Tracer. Moved to TAG in 2016. Prepared training material for Dynamic model, RE Intro and field review. </t>
  </si>
  <si>
    <t>✅ Dynamic modeling + HM
✅ FDP delivery and reserves maturation
✅ Data acquisition Planning &amp; Integration
✅ Chemical EOR (Angsi) CMG Star</t>
  </si>
  <si>
    <t xml:space="preserve">✅ Remapping old ruler and conduct a self‑assessment against the Principal role requirements to identify critical capability gaps.
✅ Identify potential skill gaps that can be addressed through the current job scope and on‑the‑job exposure.   </t>
  </si>
  <si>
    <t>Data acquisition</t>
  </si>
  <si>
    <t>Happy with the current  position, not keen for region position, happy to train young engineer in the group</t>
  </si>
  <si>
    <t>Currently, in the communicating with the Capability focal person to remap the assessment result from the previous PETRONAS employment contract to the current TI&amp;R framework.</t>
  </si>
  <si>
    <t>Dvercillia Suali</t>
  </si>
  <si>
    <t>dvercillia.sual@petronas.com</t>
  </si>
  <si>
    <t>Edwin Tan Jun Yi</t>
  </si>
  <si>
    <t>edwin.tanjunyi@petronas.com.my</t>
  </si>
  <si>
    <t xml:space="preserve">UTP 2017 -Joined Group Digital for 1.7 years. RWFM-  Region - PM9 - Tiong. PAE - PM (2 years), FDP-PM
</t>
  </si>
  <si>
    <t>✅ No specific strength</t>
  </si>
  <si>
    <t>Start to track competency using TPCP ruler. Plan some work to address gap.</t>
  </si>
  <si>
    <t>Focus on development his technical skill before moving to next assignment.</t>
  </si>
  <si>
    <t>Happy in the project team, good opportunity for technical development.</t>
  </si>
  <si>
    <t>UPE map to RDP score</t>
  </si>
  <si>
    <t>Eghbal Motaei</t>
  </si>
  <si>
    <t>Well Test</t>
  </si>
  <si>
    <t xml:space="preserve">eghbal.motaei@petronas.com.my; </t>
  </si>
  <si>
    <r>
      <rPr>
        <b/>
        <sz val="11"/>
        <color rgb="FF000000"/>
        <rFont val="Calibri"/>
        <family val="2"/>
      </rPr>
      <t>ICOFC Iran (04-10)</t>
    </r>
    <r>
      <rPr>
        <sz val="11"/>
        <color rgb="FF000000"/>
        <rFont val="Calibri"/>
        <family val="2"/>
      </rPr>
      <t xml:space="preserve"> SE - well performance analysis, PE jobs, IWR, data acquisiton and intervention (PLT,SGS,FGS, well test), </t>
    </r>
    <r>
      <rPr>
        <b/>
        <sz val="11"/>
        <color rgb="FF000000"/>
        <rFont val="Calibri"/>
        <family val="2"/>
      </rPr>
      <t>Kish Petroleum Iran (10-12)</t>
    </r>
    <r>
      <rPr>
        <sz val="11"/>
        <color rgb="FF000000"/>
        <rFont val="Calibri"/>
        <family val="2"/>
      </rPr>
      <t xml:space="preserve"> FDP, drilling operation support and hydraulic fracturing in carbonates reservoirs.</t>
    </r>
    <r>
      <rPr>
        <b/>
        <sz val="11"/>
        <color rgb="FF000000"/>
        <rFont val="Calibri"/>
        <family val="2"/>
      </rPr>
      <t xml:space="preserve"> PCSB (12-now)</t>
    </r>
    <r>
      <rPr>
        <sz val="11"/>
        <color rgb="FF000000"/>
        <rFont val="Calibri"/>
        <family val="2"/>
      </rPr>
      <t xml:space="preserve"> - IWT/PEI support mainly for well testing, PTA,RTA, well test SME, develop guideline for PTA,RTA and prod. well test. PRAISE team to develop RTA in-house tool
</t>
    </r>
  </si>
  <si>
    <t xml:space="preserve">✅ Well test operations and interpretation
✅ PTA/RTA </t>
  </si>
  <si>
    <t>• Well Testing design and operation
• PTA/RTA</t>
  </si>
  <si>
    <t>• Assignment on project e.g CCS to enhance his skills</t>
  </si>
  <si>
    <t>• The organization needs to strengthen skills and expertise in specific areas, such as reservoir souring, to enable internal studies and effective quality control (QC) of work performed by third parties.
• There is limited hands‑on experience at the Principal level. Some individuals require further exposure in key areas such as CCS to enhance their technical skills and domain knowledge</t>
  </si>
  <si>
    <t>Mohd Faizal Sedaralit</t>
  </si>
  <si>
    <t>Raj Deo Tawari</t>
  </si>
  <si>
    <t>Anis Salwa Ramli</t>
  </si>
  <si>
    <t>Fahrezi Oktavia</t>
  </si>
  <si>
    <t>Bukit Panjang</t>
  </si>
  <si>
    <t>fahrezi.oktaviandi@petronas.com.my</t>
  </si>
  <si>
    <t>Faris Imadi bin Rodita</t>
  </si>
  <si>
    <t>Sepat</t>
  </si>
  <si>
    <t>farisimadi.rodita@petronas.com.my</t>
  </si>
  <si>
    <t>CSM. Joined PETCO - trading (3yrs). IARM (2021) - mainly reporting job. UPTREX (22-24) PRG. - governance, PRMS. PMA (24-26) - Angsi (ARPR), Sepat (WI surveillance, MBAL,Prosper). Searah (26-now ) Tapis</t>
  </si>
  <si>
    <t>✅ WF Surveillance
✅ ARPR, governance</t>
  </si>
  <si>
    <t xml:space="preserve">Working on P3 gap - plan to complete by this year.  Recommend to find opportunity within Searah. </t>
  </si>
  <si>
    <t>FDP exposure</t>
  </si>
  <si>
    <t>Asking about staff in Searah in term of movement, development etc. Can Searah consult TP on technical thing?</t>
  </si>
  <si>
    <t>Farisya Nailiya Zainal</t>
  </si>
  <si>
    <t>farisyanailiya.zain@petronas.com.my</t>
  </si>
  <si>
    <t xml:space="preserve">UTM-PE. Exxon(23-25) SE for Tabu.- NDR and WF field with multi layer. Monitor well performance and WF performance, PE, ARPR, MABL, GAP. 
</t>
  </si>
  <si>
    <t>✅ WF Surveillance</t>
  </si>
  <si>
    <t>Enhance RE skill, looking for FDP and gas field exposure</t>
  </si>
  <si>
    <t xml:space="preserve">Fathin Huzaira binti Mohd Safri </t>
  </si>
  <si>
    <t>fathinhuzaira.safri@petronas.com.my</t>
  </si>
  <si>
    <t xml:space="preserve">UTP. IDP - 1 year. RSS - CO2 prediction using E300. Conceptual carbonate dev for oil, sudan project assessment for extansion,Attacehd to Vestigo as PE. Temana -FDP. Post drill update. Project execution and model update. AAD (4 years), MBR, IDN, Enigma.,IRQ.
</t>
  </si>
  <si>
    <t>✅ Modelling, techno-com</t>
  </si>
  <si>
    <t>Although she is incline to TM route, she is advise to keep improving her technical skill by analysing the current gap to Staff level. Strategise/map how to close gap.</t>
  </si>
  <si>
    <t>Modeling/Technocom</t>
  </si>
  <si>
    <t xml:space="preserve">Inccline to TM position. Feel that she has some managerial skill. OK to stay at P4 level due to family reason. Husband mostly working outstation. </t>
  </si>
  <si>
    <t>Good initiative by Custodian, mostly appreciate by RE</t>
  </si>
  <si>
    <t>Fauziyah binti Md Ismail</t>
  </si>
  <si>
    <t>fauziyah_ismail@petronas.com.my</t>
  </si>
  <si>
    <t>TPCP</t>
  </si>
  <si>
    <t xml:space="preserve">UTP-Chemical Eng. MPM (08-16) - exposed to dynamic model (mainly Eclipse-Petrel), evaluate operator FDP. Did Master in PE at UTP. Experience in unitization with Brunei side. PCSB (16-21) - Limbayung FDP Gas -prediction, Bestari FDP from initial. SK region (22-25)- M1 Hub, NC3, E11 Hub -SE role, GAP modeling, OLGA, Balingian PSC (Bayan,Ridhwan)- ARPR, WPB, PSR (26-now)- focal for SKA COB. </t>
  </si>
  <si>
    <t>✅ Modelling (Dynamic and Gap)
✅ Surveillance with dumpflood and GI experience.</t>
  </si>
  <si>
    <t>Self assessment to update the gap since last assessment. Identify critical gap and plan to address the gap while in PSR.</t>
  </si>
  <si>
    <t>Dumpflood/GI Surveillance</t>
  </si>
  <si>
    <t>FDP of brown field for HM exposure. International assignment/asset</t>
  </si>
  <si>
    <t>ARPR - GHG portion to be done by CMD, currently is done by RE in the region.Is there any criteria for International asset assignment.</t>
  </si>
  <si>
    <t xml:space="preserve">Foo Lee Sha </t>
  </si>
  <si>
    <t>UAE</t>
  </si>
  <si>
    <t>PAD</t>
  </si>
  <si>
    <t>foo_leesha@petronas.com.my</t>
  </si>
  <si>
    <t>MPM for 7 years, FFR, SMRG GWAG</t>
  </si>
  <si>
    <t>✅ GWAG  
✅ Unconventional</t>
  </si>
  <si>
    <t xml:space="preserve">Self assessment using UPE,JCP, TPCP rulers. Identify critical skill to be developed in order to meet the next level. </t>
  </si>
  <si>
    <t>Unconventional Oil, GWAG</t>
  </si>
  <si>
    <t>.</t>
  </si>
  <si>
    <t>International staff line reporting is unclear. Lack of connection with line/parent</t>
  </si>
  <si>
    <t>UPE Mapping to RMS</t>
  </si>
  <si>
    <t>Franklin Javier Useche Serrada</t>
  </si>
  <si>
    <t>Venezuela</t>
  </si>
  <si>
    <t>Sector 3</t>
  </si>
  <si>
    <t>franklin.useche@petronas.com</t>
  </si>
  <si>
    <t>PDVSA - Heavy oil development, Thermal simulation (CMG). Consulation with several company mainly doing reservoir modeling compositional, DPDP carbonate reservoir with WF, Premier Oil - Uncon experience in US. ADNOC - ultra tight carbonate gas. PCSB - JV</t>
  </si>
  <si>
    <t xml:space="preserve">
✅ Advance Dynamic modeling (compositional, DPDP and thermal)
✅ Heavy Oil Development
✅ Unconventional Res. Dev - ultr-tight gas
✅ Reservoir Characterisation and Integrated studies</t>
  </si>
  <si>
    <t xml:space="preserve">✅Conduct a self‑assessment against the Principal role requirements to identify critical capability gaps.
✅ Identify potential skill gaps that can be addressed through the current job scope and on‑the‑job exposure.   </t>
  </si>
  <si>
    <t>Simulation, Heavy oil, hydraulic fracturing</t>
  </si>
  <si>
    <t>Conventional, modeling, characterisation, RTA/PTA</t>
  </si>
  <si>
    <t>Need more technical work. Partial assignment to other project
Most JV TP agreed to provide service to other project however it need to be organized by the management/skill pool manager</t>
  </si>
  <si>
    <t>Mohd Saiful Nizam</t>
  </si>
  <si>
    <t>Husmidi Hussin</t>
  </si>
  <si>
    <t>Gan Wei Teng</t>
  </si>
  <si>
    <t>Gary Ngu Yii Jun</t>
  </si>
  <si>
    <t>garyngu.yiijun@petronas.com.my</t>
  </si>
  <si>
    <t>UTP-PE-PT. UPTREX - TK SE, Pchem, Well-PEC. Currently as SE for D18. Already strated to look at some of RE skill in WI besdie monitoring the pressure and VRR.</t>
  </si>
  <si>
    <t>✅ Surveillance Engineer</t>
  </si>
  <si>
    <t>Keep track on the gap. Address critical gap to progress to P3.</t>
  </si>
  <si>
    <t>Continue learning on operation and surveillance activities. More towrds business need</t>
  </si>
  <si>
    <t>Good that LT having enggagement session with staff to discuss career plan and skil development.</t>
  </si>
  <si>
    <t>Hanapiah bin Abdul Kadir</t>
  </si>
  <si>
    <t>hanapiah.abdkadi@petronas.com.my</t>
  </si>
  <si>
    <t xml:space="preserve">Start in MPM with background in simulation model, attached to Mubadala via PMU. PEC  (8 mth), Joined Mubadala till 2024 (FDP and surveillance). Rejoin PCSB in 2024
</t>
  </si>
  <si>
    <t>✅ Green field development and gas</t>
  </si>
  <si>
    <t>• Conduct self assessment and identify critical skill to prepare for conversion  
• Working on the gap while In AAD</t>
  </si>
  <si>
    <t>Interest to be permenant</t>
  </si>
  <si>
    <t xml:space="preserve">•Coming from an external environment, he need to adapt to the  review process, including understanding its pros and cons. 
• Over‑reliance on TP may limit creativity and independent thinking. Some engineers may also find it challenging to build confidence in their evaluations if they tend to depend heavily on TP.
• In addition, the level of technical evaluation at the acquisition/exploration stage may be overly detailed, which could lead to inefficiencies and unnecessary effort. A more fit‑for‑purpose level of evaluation may be required at this stage, with appropriate scaling of detail as the project matures.
</t>
  </si>
  <si>
    <t>Hanis Farhana binti Sakim</t>
  </si>
  <si>
    <t>FDP</t>
  </si>
  <si>
    <t>hanisfarhana@petronas.com.my</t>
  </si>
  <si>
    <t>Reservoir surveillance, Carbonate gas development, resources assessment, RPC/SCAL</t>
  </si>
  <si>
    <t>✅ Reservoir surveillance, 
✅ Carbonate gas development, 
✅ Resources assessment</t>
  </si>
  <si>
    <t xml:space="preserve">Self assessment using TPCP ruler. Identify critical skill to be developed in order to meet the next level. </t>
  </si>
  <si>
    <t>Resource assessment &amp; classification, RMS, FDP, MBA, SCAL</t>
  </si>
  <si>
    <t xml:space="preserve">Like to stay as senior engineer only, staff is seen to be lack of hands on </t>
  </si>
  <si>
    <t>No further comment for now</t>
  </si>
  <si>
    <t>Harun B A Rahman</t>
  </si>
  <si>
    <t>harun.rahman@petronas.com.my</t>
  </si>
  <si>
    <t>UTP-PE-Drilling. IDP(1 yr). PE-JV (sector 4) - MBAL, ADP. PMO - SE -(17-23) Duyong/Ledang, PM9 (Ti, Bk,Pu) - P/A activities, Sepat WI, PM9 GI., BCO. PSR (Mar-23-now).</t>
  </si>
  <si>
    <t xml:space="preserve">✅ Reservoir surveillance, with WI/GI experience
✅  Resources assessment
</t>
  </si>
  <si>
    <t>Close remaining UPE item this year. Conduct self assessment using TPCP ruler, identify critical gap and try to address gap while in PSR. Need FDP exposure.
Note : PSR criteria - Strong personality, technically competent with FDP and Surveillance exposure</t>
  </si>
  <si>
    <t xml:space="preserve">Suurveillance/ Reseource </t>
  </si>
  <si>
    <t>FDP exposure. Wanted to move next year.</t>
  </si>
  <si>
    <t>So many changes in capability development systme changes in the past that distrupt people progression.</t>
  </si>
  <si>
    <t>Hasanah binti Sa'aid</t>
  </si>
  <si>
    <t>PPJO</t>
  </si>
  <si>
    <t>A18</t>
  </si>
  <si>
    <t>hasanah@petronas.com.my</t>
  </si>
  <si>
    <t>✅ Resource assessment/classification</t>
  </si>
  <si>
    <t>Resource assessment &amp; classification</t>
  </si>
  <si>
    <t>Integrated study to improve her skill in this area</t>
  </si>
  <si>
    <t>Not well prepared during the last assessment</t>
  </si>
  <si>
    <t>Suhaila Wahib</t>
  </si>
  <si>
    <t>Hikma Qadreney Mohd Raziff</t>
  </si>
  <si>
    <t>Sector 1</t>
  </si>
  <si>
    <t>hikma_qadreney@petronas.com.my</t>
  </si>
  <si>
    <t xml:space="preserve">Angsi FFR/FDP (07-13) - Infill proposal and FDP, RMP, WTA,PVT,SCAL,DCA, Chemical EOR screening, Tracer survey project EORC (13-14) - IWAG BN project (14-15) AAD - block acquisition MPM(15-16). Managing COB and OBO block AAD(
</t>
  </si>
  <si>
    <t>✅ GHG/ storage governance
✅ Resererv and resources reporting</t>
  </si>
  <si>
    <t>Move back to Carigali if wanted to stay in RE technical ledder</t>
  </si>
  <si>
    <t xml:space="preserve">• GHG/Storage reporting
</t>
  </si>
  <si>
    <t>• Wanted to move from PSR to progress on her technical skills</t>
  </si>
  <si>
    <t>Kartina Ali</t>
  </si>
  <si>
    <t>Mohamad Farid M Pushiri</t>
  </si>
  <si>
    <t>Hoo Lien Wee</t>
  </si>
  <si>
    <t>hoolienwee@petronas.com.my;</t>
  </si>
  <si>
    <t xml:space="preserve">Formation Eva. Dpt (05-09) - supervise WT, PLT operations, PTA , Well Test trainer. PTTEP (10-11) - Seconded to CPOC, prod fcst, network model for blending. PETRONAS Canada (2012) - seconded to shale gas project in Calgary, prod. Performace analysis, RTA fpr reserves and fracturing opt. Petronas Aus (13-16) - coal-seam gas GLNG project in Brisbane, WPB, ARPR, fcst and devstratgey  using Rubis, CMG GEM, Eclipse. SKG (17-18) Shalow clastic surveillance. PAE (19-20) - WPB, ARPR,AMiR,LTPF. TAG IOR/EOR (21-23) - monitor WI/GI performance, FOT, EOR modeling Thermal/Conventional polymer. IWT (24-now) - Well test operation support and technical advise </t>
  </si>
  <si>
    <t>✅ Unconventional (Coal Seam Gas and Shale gas)
✅ Well testting operation and PTA</t>
  </si>
  <si>
    <t>Unconventional, Well testting operation and PTA</t>
  </si>
  <si>
    <t xml:space="preserve">FDP </t>
  </si>
  <si>
    <t xml:space="preserve">• Very flexible, open to any type of job that require his service </t>
  </si>
  <si>
    <t>Mohamad Farid M Amin</t>
  </si>
  <si>
    <t>Hussameldin Ali Mohamed Ali</t>
  </si>
  <si>
    <t>Sudan</t>
  </si>
  <si>
    <t>Guntong/Tabu</t>
  </si>
  <si>
    <t>hussam.ali@petronas.com.my</t>
  </si>
  <si>
    <t xml:space="preserve">UTP PE. PETRONAS Sudan (14-19) country office attached to GNPOC. PCSB (19-24) SKA FDP TK timur , BN RM FDP revision, RV@ IWAG model update. (24-25) Dulang ReDev GPSC/Searah (26-now) - SE for Tabu.PE , data acquisition, job execution, GL opt, WF optimization. </t>
  </si>
  <si>
    <t>✅ Classical RE 
✅ Reservoir Simulation
✅ Reserves estimation</t>
  </si>
  <si>
    <t>Already close his UPE gap and working on the EDGE. Self assessment using TPCP ruler to identify gap and plan how to address gap.</t>
  </si>
  <si>
    <t>Analytical</t>
  </si>
  <si>
    <t xml:space="preserve">To be involved in CCS project. Oversea assignment e.g Iraq or Suriname, carbonate rervoir. </t>
  </si>
  <si>
    <t>AI impact on how we do thing in future and security of job for RE</t>
  </si>
  <si>
    <t>Idlan Hakeem B Ismail</t>
  </si>
  <si>
    <t>Irzie Hani binti Abdul Salam</t>
  </si>
  <si>
    <t>irzie.salam@petronas.com.my</t>
  </si>
  <si>
    <t>Searah-KUL</t>
  </si>
  <si>
    <t>✅ EOR
✅ Reservoir souring</t>
  </si>
  <si>
    <t>• Conduct self assessment and identify critical skill and map out plan to close gap
• Nominated for TPCP this year</t>
  </si>
  <si>
    <t>Reservoir Souring</t>
  </si>
  <si>
    <t>Mapping using RSS ruler</t>
  </si>
  <si>
    <t>Isop Alliyah</t>
  </si>
  <si>
    <t>Bukit Tua</t>
  </si>
  <si>
    <t>isop.alliyah@petronas.com.my</t>
  </si>
  <si>
    <t>Izyan Haziqah binti Isrofeil</t>
  </si>
  <si>
    <t>SK316</t>
  </si>
  <si>
    <t>izyan.haziqah@petronas.com.my</t>
  </si>
  <si>
    <r>
      <t xml:space="preserve">Discuss with suprvisor on promotion, check EDGE status, try to secure P4 while at region. Ready to be promoted to P4
</t>
    </r>
    <r>
      <rPr>
        <sz val="11"/>
        <color rgb="FFFF0000"/>
        <rFont val="Calibri"/>
        <family val="2"/>
      </rPr>
      <t>*High potential staff</t>
    </r>
  </si>
  <si>
    <t>Prefer to stay in Miri and do FDP mainly due to family (husband working in Miri)</t>
  </si>
  <si>
    <t>More reporting work in surveillance compared to before.  Alignment of WPB and ARPR typically took a lot of time. Process is getting better but still can be imporved</t>
  </si>
  <si>
    <t>Mapping using RMS ruler</t>
  </si>
  <si>
    <t>Jack Orman</t>
  </si>
  <si>
    <t>jack.orman@petronas.com</t>
  </si>
  <si>
    <t xml:space="preserve">Apache (6yrs) doing some operation support and reservoir simulation model + HM. Join Mearsk 5yrs - developing and updating reservoir models, reserves assessment and project execution, exposed to WI field and project as well, production forecaster/planner. Dana Petroleum - non-operator work, Neotune- modeling . Jond PCSB in 2024 - now doing Bekok GCBD project
</t>
  </si>
  <si>
    <t xml:space="preserve">
✅ Reservoir simulation + HM
✅ FDP + Production forecasting</t>
  </si>
  <si>
    <t>Encourage the junior to build 3D model, training junior to build</t>
  </si>
  <si>
    <t>Reservoir Simulation</t>
  </si>
  <si>
    <t>Like doing on job training with junior engineer, exposure in unconventional project/study</t>
  </si>
  <si>
    <t>No comment for now</t>
  </si>
  <si>
    <t>Nurhidayah Hutamin</t>
  </si>
  <si>
    <t>Jason Tay Swee Foo</t>
  </si>
  <si>
    <t>Cluter 1</t>
  </si>
  <si>
    <t>jasontay.sweefoo@petronas.com.my</t>
  </si>
  <si>
    <t xml:space="preserve">UTP-PE.  PAE- ARPR reporting  SB Region - Sumandak Selatan by platform. Water and sand issue. SMRG - PLT, zone change optimisation, GLVC, involve a bit in GWAG. Moved KNAG - surveillance, handling brunei side/stakeholder., MPM. Sales agreement. </t>
  </si>
  <si>
    <t>✅ Reservoir simulation + HM
✅ Reserves estimate. 
✅ Reservoir mgt/surveillance.</t>
  </si>
  <si>
    <t>Close remaining UPE item this year. Conduct self assessment using TPCP ruler, identify critical gap and try to address gap in paralle with UPE gap of similar skill</t>
  </si>
  <si>
    <t xml:space="preserve">International posting (longer term), FDP/Special study assignment. </t>
  </si>
  <si>
    <t>Flexible</t>
  </si>
  <si>
    <t>Joyjit Das</t>
  </si>
  <si>
    <t>joyjit.das@petronas.com.my</t>
  </si>
  <si>
    <t>Leaving soon</t>
  </si>
  <si>
    <t xml:space="preserve">
✅ Polymer injection field surveillance
✅ Hot water injection</t>
  </si>
  <si>
    <r>
      <t xml:space="preserve">Willing to stay in Miri, </t>
    </r>
    <r>
      <rPr>
        <b/>
        <sz val="11"/>
        <color rgb="FFFF0000"/>
        <rFont val="Calibri"/>
        <family val="2"/>
      </rPr>
      <t>contract not renewed</t>
    </r>
  </si>
  <si>
    <t xml:space="preserve">FFR sign-off or hand over, surveillance engineer should involved a bit more
Losing continuity and field knowledge due to rotation
</t>
  </si>
  <si>
    <t>Kamarul Ariffin Bin Buang</t>
  </si>
  <si>
    <t>PM</t>
  </si>
  <si>
    <t>kamarulariffin.buan@petronas.com.my</t>
  </si>
  <si>
    <t>EPMI -RE (94–96) – PM5&amp;8 FDP, reserves, fcst, modelling, development planner (East Belumut). Dev. Planning TL (97–99) – FDP, reserves, depletion mechanism, modelling, appraisal proposal. Esso Australia (99–00) – depletion study for strong aquifer, growth opportunities. Exxon-Mobil (01–02) – Guntong RE lead, modelling, HM, infill drilling, FDP, Tapis IOR/EOR evaluation, modelling WAG EOR. EMEPMI (03-05) –gas surveillance, reserves, GL opt. (05-12) Oil north – RE lead, opportunity generation and maturation. JV asset manager (12–14)  JV Asset manager. ZADCO (14–16) RE specialist – IOR/EOR evaluation, miscible GI, chemical, low salinity, CO2, CCS. EMEPMI (16–20)- RE advisor – advanced expert  RMP, FDP, opportunity generation, TA. RE Advisor-Global SME (20–25) – depletin planning, RMP, reserves and growth opportunities. PCSB (25–Present) – TA for GPSC.</t>
  </si>
  <si>
    <t>✅ Reserves, 
✅ FDP and redevelopment
✅ Surveillance</t>
  </si>
  <si>
    <t>TPCP assessment pending post July</t>
  </si>
  <si>
    <t>Depletion planning, FDP (opportunity identification), Reserves, RMS</t>
  </si>
  <si>
    <t>Contribute technical capability to the organisation, role as technical advisor and people development</t>
  </si>
  <si>
    <t xml:space="preserve">Open to join MPM if required, </t>
  </si>
  <si>
    <t>Kamran Haider Tunio</t>
  </si>
  <si>
    <t>Canada</t>
  </si>
  <si>
    <t>JV</t>
  </si>
  <si>
    <t>kamran.tunio@petronas.com.my</t>
  </si>
  <si>
    <t xml:space="preserve">SLB wireline engineer, EPTC - EOR screening, playbook, Angsi, D18 EOR study with PRSB, PEI - Sudan,Iraq, TK etc. 1 year unpaid leave
</t>
  </si>
  <si>
    <t>✅ Techno-com evaluation</t>
  </si>
  <si>
    <t>• Conduct self assessment and identify critical skill and map out plan to close gap and UPE</t>
  </si>
  <si>
    <t>EOR, DRO, asset acquisition/techno-com</t>
  </si>
  <si>
    <t>Modelling work/study, not region for now due to family reason</t>
  </si>
  <si>
    <t>Good initiative to establish the connection with staff</t>
  </si>
  <si>
    <t>Karthighaibalan A/L Govindasamy</t>
  </si>
  <si>
    <t>karthighaibalan.g@petronas.com.my</t>
  </si>
  <si>
    <t>Surveillance for 6 years, Tiong GI, NAG development, Samarang dynamic model, GWAG</t>
  </si>
  <si>
    <t>✅ Surveillance including GWAG)
✅ FDP</t>
  </si>
  <si>
    <t>Self assessment using TPCP ruler. Identify critical skill to be developed in order to meet the next level. 
* Good potential</t>
  </si>
  <si>
    <t>Surveillance, GWAG</t>
  </si>
  <si>
    <t>Deepwater and carbonate reservoir development, international assignment</t>
  </si>
  <si>
    <t>Timing of the staff mobilisation should tie in with project progress, project continuity and close out issue</t>
  </si>
  <si>
    <t xml:space="preserve">Kartina Bt Ali </t>
  </si>
  <si>
    <t>kartial@petronas.com.my</t>
  </si>
  <si>
    <t>SE (98-03) - routine surveillance activities, GLO,PE jobs, performance monitoring and analysis, ARPR. FDP Team (05-09) - dynamic modeling to identify opportunity. Head FFR (09-11) - lead subsurface team to deliver FFR study. Staff RE (11-19) - technical support and guidance for PE jobs, RMP, IWR,FDP. Conduct course, and UTP adjunct lecturer. TPCP assesor, establisehd Integrated Carbonate Field Mgt (ICFM). SKO Principal RE (20-22) - TA to manage SK operations, conduct technical reviewe, prepare and review training materials, PE initiatives and technical guidelines, mentoring junior RE, trainer. MPM (23-now) - TA to review technical proposal by operators.</t>
  </si>
  <si>
    <t>✅ Reservoir management and Surveillance
✅ Risk and uncertainty</t>
  </si>
  <si>
    <t>• Close EOR skill gap through in hands on project e.g colaboration project with Pertamina</t>
  </si>
  <si>
    <t>• Reservoir management and Surveillance
• Risk and uncertainty</t>
  </si>
  <si>
    <t>• Not yet decided for custodian position
• Wanted an Uncon exposure
• Willing to help developing young engineers 
• Keen on training</t>
  </si>
  <si>
    <t>• Plans to take a seven‑month sabbatical leave for health reasons, starting June 2026</t>
  </si>
  <si>
    <t>Rahim Masoudi</t>
  </si>
  <si>
    <t>Khairul Nizam</t>
  </si>
  <si>
    <t>Custodian score as per remapping - not actual assessment</t>
  </si>
  <si>
    <t>Khairul Amani bin Hasim</t>
  </si>
  <si>
    <t>khairulamani.hasim@petronas.com.my</t>
  </si>
  <si>
    <t>UTP PE-Drilling.  On-job training with Baker. 1 year IDP program. SKO (14-19)- BN field, managing WI/GI. Medical leave for several months. RWFM (19-21) well unloading, testing, situational assessment. TAG strategy(21-23)-planning space,  RF improvement. RDP line (24-26) PA/RA, TASMEG. PEI Exploration(26-now) - HRA,techno-com, DST design, PVT sampling. 
Note: diagnosed with depression, takng several medical and unpaid leave for treatment</t>
  </si>
  <si>
    <t xml:space="preserve">✅ Oil field surveillance. </t>
  </si>
  <si>
    <t>Focus on closing EDGE gap to P$ requirement. At the same time try to conduct self assessment to gauge technical gap to P4 and P5 using TPCP ruler. Plan to address gap while at PEI e.g conducting PTA interpretation, PVT analysis and characterisation</t>
  </si>
  <si>
    <t>Go with the flow for now until condition his health condition is stabilise.</t>
  </si>
  <si>
    <t xml:space="preserve">Asking question with the new organisation. </t>
  </si>
  <si>
    <t>Khairul Azri bin Ishak</t>
  </si>
  <si>
    <t>khairulazri.ishak@petronas.com.my</t>
  </si>
  <si>
    <t>ARS</t>
  </si>
  <si>
    <t>Non-PE backgroung with Master in PE. Work with tNAV before joining PCSB. Good experience in supporting the software. Lack of surveillance, FDP study exposure</t>
  </si>
  <si>
    <t>✅ Simulator (tNAV)</t>
  </si>
  <si>
    <t>• To complete SMA, probably persue for TM
• Conduct self assessment using RE TI&amp;R and identify critical skill and map out plan to close gap</t>
  </si>
  <si>
    <t>Simulator</t>
  </si>
  <si>
    <t>Open for both TM and TPCP</t>
  </si>
  <si>
    <t xml:space="preserve">He was assesed using advanced simulation skill before and successfully closed TI&amp;R at P4 level. This ruler however is no longer valid, he conducted RDP TI&amp;R but meet only 40%. SKG advisor advised him to switch to 3 existing RE TI&amp;R.  </t>
  </si>
  <si>
    <t>Kireth Kaur A/P Gurbachan Singh</t>
  </si>
  <si>
    <t>Brazil</t>
  </si>
  <si>
    <t>kireth.gurbachan@petronas.com.my</t>
  </si>
  <si>
    <t>✅ CCS/Couple model
✅ Production enhancement</t>
  </si>
  <si>
    <t>• Conduct self assessment on all ruler and identify critical skill and map out plan to close gap
• Consult accessor prior to interview session
• Present to RELT to share Sepia experience, Appraisal resuls
• Build simulation model for Sepia</t>
  </si>
  <si>
    <t>CCS/ Couple modelling
Production Enhancement</t>
  </si>
  <si>
    <t>Overseas assignment
Open for opportunity as manager in future</t>
  </si>
  <si>
    <t>Feel somehow penalized in PPA due to project halt or JV nature e.g Brazil</t>
  </si>
  <si>
    <t>Sent second reminder on 29/6/26</t>
  </si>
  <si>
    <t>Kok Kin Chun</t>
  </si>
  <si>
    <t>kinchun@petronas.com.my</t>
  </si>
  <si>
    <t xml:space="preserve">Sime Darby (05-06) Project engineer, PCSB (06-09) Subsurface Integrity Team - surveillance, data acqusition and analysis and reservoir mgt work,WI/GI monitoring.  FDP team (09-11) - simulation model including PVT and SCAL analysis for WAG project. EPTC (12-13)- DL infill drilling campaign support, WAG feasibility study. GNPOC (14-16) FDP, surveillance, infill, ARPR,WPB PMO (17-18) - RE TP at region, RMP for DL and Sepat. PE Group (19-21) - PE activities routine and non-routine opportunity maturation and execution. MPM SB (22-24) - review operator tech work, internal strategic initiatives - res. perf. benchmarking) SB Region (25-now) - RE TP - provide technical review and guide </t>
  </si>
  <si>
    <t xml:space="preserve">✅ Surveillance includin WI/GI /IWAG
✅  Production enhancement opportunity and maturation
</t>
  </si>
  <si>
    <t>Reservoir Mgt and surveillance</t>
  </si>
  <si>
    <t>Reservoir Mgt and surveillance
Training young engineer
RM Level 2 course (accredited trainer)</t>
  </si>
  <si>
    <t xml:space="preserve">Appreciate the engagement session with the Custodian, as it provided a valuable opportunity to discuss identified skill gaps and other relevant concerns
</t>
  </si>
  <si>
    <t>Poul Gustav Strobech</t>
  </si>
  <si>
    <t>Budi Mawardi</t>
  </si>
  <si>
    <t>Summary page not provided</t>
  </si>
  <si>
    <t>Lau Tsan Hou</t>
  </si>
  <si>
    <t>lau.tsanhou@petronas.com.my</t>
  </si>
  <si>
    <t>Lawrence a Mariadass</t>
  </si>
  <si>
    <t xml:space="preserve">RDP </t>
  </si>
  <si>
    <t>lawrence.mariadass@petronas.com.my</t>
  </si>
  <si>
    <t>✅ Resource assessment/classification
✅ IPM modelling</t>
  </si>
  <si>
    <t>• PTA
• CCS</t>
  </si>
  <si>
    <t>Lee Qi Zheng</t>
  </si>
  <si>
    <t>Besar FDP</t>
  </si>
  <si>
    <t>lee.qizheng@petronas.com.my</t>
  </si>
  <si>
    <t>UTP- PE-PT. SE (SK) - E11 hub - 3 yrs, Temana,BA (2024)- RMP, DCA, ARPR, fcst,PE - GLCV,TTSS. Besar (jan-25-now)- FDP infill</t>
  </si>
  <si>
    <t xml:space="preserve">✅ Reservoir Surveillance/management
</t>
  </si>
  <si>
    <t>Keep track on the gap. Address critical gap to progress to P3</t>
  </si>
  <si>
    <t xml:space="preserve">Get exposure on fluid and rock characterisation to connect with field development strategy. </t>
  </si>
  <si>
    <t>Expectation is not consistent between supervisor, assesor and assessee</t>
  </si>
  <si>
    <t>Leonardo Ramon Lopez Gutierrez</t>
  </si>
  <si>
    <t>leonardoramon.lopez@petronas.com.my</t>
  </si>
  <si>
    <t>PDVSA (2003-2020) - Gas condensate reservoir, PVT,SCAL works, EOS, compositional modeling EOR process. PCSB (2020-now) -Suriname support gas exploration and dev activities</t>
  </si>
  <si>
    <t>✅ Fluid characterisation,
✅ Advanced Reservoir simulation (compositional)
✅ Gas condensate reservoir
✅ Deep water</t>
  </si>
  <si>
    <t>✅ Conduct a self‑assessment against the Principal role requirements to identify critical capability gaps.
✅ Identify potential skill gaps that can be addressed through the current job scope and on‑the‑job exposure.   
✅ Present to RELT on dynamic modeling strategy/requirement, ResX application for Suriname project</t>
  </si>
  <si>
    <t xml:space="preserve">Stay in Suriname until complete. </t>
  </si>
  <si>
    <t>PPA rating excuse is always about visibility.</t>
  </si>
  <si>
    <t>Liew Lyan Paul</t>
  </si>
  <si>
    <t>Ling Onn Lin</t>
  </si>
  <si>
    <t>ling.onnlin@petronas.com.my</t>
  </si>
  <si>
    <t xml:space="preserve">UTP-PE-RE. Joined PETRONAS Daganagan - asset inventory (2 years). PEI - 1.5 year, support exploration, HRA, notional dev.plan. SK Region (3.5ys) - BA field, well test, ARPR, PE proposal. 6mth in Pchem. PSR (Jan 25) </t>
  </si>
  <si>
    <t>✅ Reserves Estimation</t>
  </si>
  <si>
    <t>Last SMA was done in 2024 before moving to PSR. Keep track the gap and address the gap while in PSR.</t>
  </si>
  <si>
    <t>Move to FDP team, gas field development.</t>
  </si>
  <si>
    <t xml:space="preserve">Appreciate the session conducted by the Custodian. Asking question with regards with new organisation/structure.
</t>
  </si>
  <si>
    <t>Ling Ru Piin</t>
  </si>
  <si>
    <t>ling_ru@petronas.com.my</t>
  </si>
  <si>
    <t xml:space="preserve">Samarang, Bekok FDP model set-up,WL, risk department, RWFX (data management), Iraq until 2027. 
</t>
  </si>
  <si>
    <t>✅ PVT and PTA (mainly injector)</t>
  </si>
  <si>
    <t xml:space="preserve">Self assessment </t>
  </si>
  <si>
    <t xml:space="preserve">PVT </t>
  </si>
  <si>
    <t>Lack of communication for Iraq staff (Ha…..), hardly get any e-mail from PETRONAS</t>
  </si>
  <si>
    <t>Anwar Husen</t>
  </si>
  <si>
    <t>Lizrina Ludai Jeffry</t>
  </si>
  <si>
    <t>lizrinaludai.jeffry@petronas.com.my</t>
  </si>
  <si>
    <t>Lufti Abbas Bidin</t>
  </si>
  <si>
    <t>SKO</t>
  </si>
  <si>
    <t>lufti.bidin@petronas.com.my</t>
  </si>
  <si>
    <r>
      <rPr>
        <b/>
        <sz val="11"/>
        <color rgb="FF000000"/>
        <rFont val="Calibri"/>
        <family val="2"/>
      </rPr>
      <t>PETRONAS</t>
    </r>
    <r>
      <rPr>
        <sz val="11"/>
        <color rgb="FF000000"/>
        <rFont val="Calibri"/>
        <family val="2"/>
      </rPr>
      <t xml:space="preserve"> (07-15) - 2 yrs in </t>
    </r>
    <r>
      <rPr>
        <b/>
        <sz val="11"/>
        <color rgb="FF000000"/>
        <rFont val="Calibri"/>
        <family val="2"/>
      </rPr>
      <t>MPM</t>
    </r>
    <r>
      <rPr>
        <sz val="11"/>
        <color rgb="FF000000"/>
        <rFont val="Calibri"/>
        <family val="2"/>
      </rPr>
      <t xml:space="preserve">, TK FDP, (10-15) </t>
    </r>
    <r>
      <rPr>
        <b/>
        <sz val="11"/>
        <color rgb="FF000000"/>
        <rFont val="Calibri"/>
        <family val="2"/>
      </rPr>
      <t>SKO</t>
    </r>
    <r>
      <rPr>
        <sz val="11"/>
        <color rgb="FF000000"/>
        <rFont val="Calibri"/>
        <family val="2"/>
      </rPr>
      <t xml:space="preserve"> as Surveillance engineer for BN,BE,BO and promoted to Staff. </t>
    </r>
    <r>
      <rPr>
        <b/>
        <sz val="11"/>
        <color rgb="FF000000"/>
        <rFont val="Calibri"/>
        <family val="2"/>
      </rPr>
      <t>SSB</t>
    </r>
    <r>
      <rPr>
        <sz val="11"/>
        <color rgb="FF000000"/>
        <rFont val="Calibri"/>
        <family val="2"/>
      </rPr>
      <t xml:space="preserve"> (15-18)- RE for North Cluster (F6,Saderi,M3S) - field mgt review, WPB,ARPR, dynamic model conversion form MoRes to Eclipse. </t>
    </r>
    <r>
      <rPr>
        <b/>
        <sz val="11"/>
        <color rgb="FF000000"/>
        <rFont val="Calibri"/>
        <family val="2"/>
      </rPr>
      <t>JX Nippon</t>
    </r>
    <r>
      <rPr>
        <sz val="11"/>
        <color rgb="FF000000"/>
        <rFont val="Calibri"/>
        <family val="2"/>
      </rPr>
      <t xml:space="preserve"> (18-20) - MDT/PVT sampling, thin oil rim model with HM, FDP,FFR. </t>
    </r>
    <r>
      <rPr>
        <b/>
        <sz val="11"/>
        <color rgb="FF000000"/>
        <rFont val="Calibri"/>
        <family val="2"/>
      </rPr>
      <t xml:space="preserve"> PCSB</t>
    </r>
    <r>
      <rPr>
        <sz val="11"/>
        <color rgb="FF000000"/>
        <rFont val="Calibri"/>
        <family val="2"/>
      </rPr>
      <t xml:space="preserve"> (20-now) SK RE TP </t>
    </r>
  </si>
  <si>
    <t xml:space="preserve">✅ Reserves estimation and reporting
✅ Reservoir management and surveillance (gas)
</t>
  </si>
  <si>
    <t>Proposed to demonstrate live model update usage during the WPB&amp;ARPR exercise, pioneering the application of LDM in production and recovery optimisation, identify infill drilling opportunity etc. Use this exercsie to close FDP skill gap</t>
  </si>
  <si>
    <t>To close his gap in FDP, technical coaching</t>
  </si>
  <si>
    <t xml:space="preserve">• Prefered to stay in Sarawak while his wife completing her study
• Raised concern on his FDP related skills </t>
  </si>
  <si>
    <t>Mohd Afzan</t>
  </si>
  <si>
    <t xml:space="preserve">M Amir Hafizuddin Rozain </t>
  </si>
  <si>
    <t>M Helmi B Jamaluddin</t>
  </si>
  <si>
    <t>Gharaff</t>
  </si>
  <si>
    <t>helmi_jamaluddin@petronas.com.my</t>
  </si>
  <si>
    <r>
      <rPr>
        <b/>
        <sz val="11"/>
        <color rgb="FF000000"/>
        <rFont val="Calibri"/>
        <family val="2"/>
      </rPr>
      <t>Well Test</t>
    </r>
    <r>
      <rPr>
        <sz val="11"/>
        <color rgb="FF000000"/>
        <rFont val="Calibri"/>
        <family val="2"/>
      </rPr>
      <t xml:space="preserve"> (08-09) DST proposal and execution, hydraulic fracturing in Ledang. </t>
    </r>
    <r>
      <rPr>
        <b/>
        <sz val="11"/>
        <color rgb="FF000000"/>
        <rFont val="Calibri"/>
        <family val="2"/>
      </rPr>
      <t>PreDev Group</t>
    </r>
    <r>
      <rPr>
        <sz val="11"/>
        <color rgb="FF000000"/>
        <rFont val="Calibri"/>
        <family val="2"/>
      </rPr>
      <t xml:space="preserve">(09-11) - evaluate new prospect and notional dev. Concept, hummingbird dev. concept,  data acquisition and interpretation. </t>
    </r>
    <r>
      <rPr>
        <b/>
        <sz val="11"/>
        <color rgb="FF000000"/>
        <rFont val="Calibri"/>
        <family val="2"/>
      </rPr>
      <t>SK Region</t>
    </r>
    <r>
      <rPr>
        <sz val="11"/>
        <color rgb="FF000000"/>
        <rFont val="Calibri"/>
        <family val="2"/>
      </rPr>
      <t xml:space="preserve"> (11-17) - surveillanve and res. mgt. BA,FB,Temana, Anjung Kechil. JV (17-18) - review operator FDP, fcst, reserves. </t>
    </r>
    <r>
      <rPr>
        <b/>
        <sz val="11"/>
        <color rgb="FF000000"/>
        <rFont val="Calibri"/>
        <family val="2"/>
      </rPr>
      <t xml:space="preserve">SK Oil FDP </t>
    </r>
    <r>
      <rPr>
        <sz val="11"/>
        <color rgb="FF000000"/>
        <rFont val="Calibri"/>
        <family val="2"/>
      </rPr>
      <t>(19-25) - BO/BE FDP, modeling, classical RE analysis, injectivity test, FOT, iWAG.</t>
    </r>
    <r>
      <rPr>
        <b/>
        <sz val="11"/>
        <color rgb="FF000000"/>
        <rFont val="Calibri"/>
        <family val="2"/>
      </rPr>
      <t xml:space="preserve"> Iraq</t>
    </r>
    <r>
      <rPr>
        <sz val="11"/>
        <color rgb="FF000000"/>
        <rFont val="Calibri"/>
        <family val="2"/>
      </rPr>
      <t xml:space="preserve"> (2025-now) - TP for Gharaff 
DST/PTA, hydraulic fracturing Ledang, hummingbird development concept, surveillance, LDM</t>
    </r>
  </si>
  <si>
    <t>✅ DST/PTA,
✅ Surveillance including LDM
✅ Dynamic model</t>
  </si>
  <si>
    <t xml:space="preserve">Surveillance </t>
  </si>
  <si>
    <t>Modelling, FDP</t>
  </si>
  <si>
    <t>M Izzat Aiman M Sabri</t>
  </si>
  <si>
    <t xml:space="preserve"> QEG </t>
  </si>
  <si>
    <t>M Izzat B A Rahman</t>
  </si>
  <si>
    <t>izzat.rahman@petronas.com.my</t>
  </si>
  <si>
    <t>SK Gas FDP (11-17) - Shallow clastic, MLNG2,Anjung FDP,dynamic modeling work and some special study like gas recycling in  Turk, conceptual Heavy oil and carbonate dev. Snr RE(17-23) Temana &amp; Brazil FDP and Surveillance, conduct  dynamic modeling for infill drilling, analytical for res. performance, reserves and infill opportunity. Exploration support - well test operation and interpretation, data acquisition - fluid sampling,DST. Staff (2023-now) - modeling work and analytical/LTRO, reserves,FDP/FFR work. Joined MPM  - PM assets</t>
  </si>
  <si>
    <t>✅ FDP &amp; simulation modelling
✅ Classical/analytical RE (LTRO etc)</t>
  </si>
  <si>
    <t>Fluid Characterization</t>
  </si>
  <si>
    <t>• Analytical, FDP, modelling
• Training - FDP level 2
• Overseas assignment after MPM</t>
  </si>
  <si>
    <t xml:space="preserve">• Plan to go for EDGE for promotion to P6
• Currently identified as fluid charactrization SME although not reaching the expertise level
• Clear guidelines and points of contact are lacking to support new Staff in identifying and accessing training opportunities for their development. </t>
  </si>
  <si>
    <t>Luqman  Abd Rahman</t>
  </si>
  <si>
    <t>Mahesh Narayanan</t>
  </si>
  <si>
    <t xml:space="preserve"> IWT</t>
  </si>
  <si>
    <t>mahesh.narayanan@petronas.com</t>
  </si>
  <si>
    <t>EPS (software company- PanSystem etc) including IAM. Talisman and Centrica (7yrs) - more on biz dev and M&amp;A, Aramco - RMS for field with WI fields(7yrs), Unconventional- tight gas dev. focus on reserves and economic (3 yrs),  PCSB - PEI asset acquisition</t>
  </si>
  <si>
    <t xml:space="preserve">✅ Reservoir Management with WI
✅ Well testing + IAM
✅ Unconventional Res
✅ Reserves, Economic &amp; Decision analysis
✅ Asset evaluation, M&amp;A and commercial assessment </t>
  </si>
  <si>
    <t>To discuss with line supervisor on his request for principal assessment</t>
  </si>
  <si>
    <t>Training people, flexible or happy to support any RE project/work</t>
  </si>
  <si>
    <t xml:space="preserve">Would like to pursue for principal level
</t>
  </si>
  <si>
    <t>Ernieza         Nasir</t>
  </si>
  <si>
    <t>Mariliana Alfaro</t>
  </si>
  <si>
    <t>mariliana.alfaro@petronas.com</t>
  </si>
  <si>
    <t>Worked with SLB mainly as regional manager supporting activities like Exploration operation, traininig. Joined MPM for several years before joining PCSB-PEI doing  asset evaluation/aquisition</t>
  </si>
  <si>
    <t>✅ Exploration operation,
✅ Asset evaluation/aquisition</t>
  </si>
  <si>
    <t>Asset aquisiiton/evaluation</t>
  </si>
  <si>
    <t>Happy to stay at current position</t>
  </si>
  <si>
    <t>Not clear of PCSB business,</t>
  </si>
  <si>
    <t>Uday Shankar</t>
  </si>
  <si>
    <t>Josey Areza</t>
  </si>
  <si>
    <t>Mark Anthony Hughes</t>
  </si>
  <si>
    <t>markanthony.hughes@petronas.com.my</t>
  </si>
  <si>
    <t>Consultancy company (RML) - work across UK, AUS and MY, provide RE services (study, redev project and RM) to company like Taliman. Talisman (07-16) -studies and project execution for oil and gas fields. Repsol Norway (17-22) - FDP project study and execution . PCSB (2022-now)- AAD and FDP team currently doing modeling work with ResX</t>
  </si>
  <si>
    <t>✅ FDP study and execution
✅ Dynamic model
✅ Reservoir Mgt and Optimization</t>
  </si>
  <si>
    <t>Develop ResX skill and become one or super users. Keep track on the competencies progression</t>
  </si>
  <si>
    <t>Surveillance, ResX (resource person)</t>
  </si>
  <si>
    <t>Surveillance,Happy to continue working in Malaysia and open for permenant position, Note - wife from Msia</t>
  </si>
  <si>
    <t>FOVA is a good initiative to meet PA/RA, simpler governace process to accelerate project process</t>
  </si>
  <si>
    <t>Maziah binti Abdul Manaf</t>
  </si>
  <si>
    <t>maziah_manaf@petronas.com</t>
  </si>
  <si>
    <t>Non-PE background (Chemical Eng.) Joined PETRONAS as asset planner for ~7 years before joining PE - subsurface data integrity section, PMA - surveillance (4yrs), SB FDP (5yrs), PEI - supporting exploration (7 yrs), Angsi/Besar FDP ~ 2yrs</t>
  </si>
  <si>
    <t>✅ Resourse Estimation/HRA
✅ Surveillance</t>
  </si>
  <si>
    <t>Continue tracking her skill progression and plan to close gap to principla level while working in the current position</t>
  </si>
  <si>
    <t>• Resourse Estimation/HRA
• Surveillance/operations</t>
  </si>
  <si>
    <t>FDP (Green/Gas/Deepwater)</t>
  </si>
  <si>
    <t>Glad to have local Custodian - easy to communicate and approach
Stress due to workload/management style</t>
  </si>
  <si>
    <t>Wan Faisal Paino</t>
  </si>
  <si>
    <t>Khairul Ariffin Dolah</t>
  </si>
  <si>
    <t>Mohamad Firdauz bin Malik</t>
  </si>
  <si>
    <t>firdauz_malik@petronas.com.my</t>
  </si>
  <si>
    <t xml:space="preserve">SSI (PM), gas project execution, Bekok J30/40 development, IEAM, Baronia FDP, minor reservoir, NAG, Temana surveillance </t>
  </si>
  <si>
    <t xml:space="preserve">
✅ Analytical/classical, opportunity</t>
  </si>
  <si>
    <t>Keep track competencies against next level, work on EDGE gap</t>
  </si>
  <si>
    <t>Anlytical</t>
  </si>
  <si>
    <t>Continue in surveillance, enjoy working in Miri, ok for next 2-3 years. Open to be promoted as Staff</t>
  </si>
  <si>
    <t>• Reaching salary ceiling, could be a concern in future</t>
  </si>
  <si>
    <t>Clodio Cosmo</t>
  </si>
  <si>
    <t>Mohamad Syahir bin Mustaffa</t>
  </si>
  <si>
    <t>SB</t>
  </si>
  <si>
    <t>Megah</t>
  </si>
  <si>
    <t>syahir.mustaffa@petronas.com.my</t>
  </si>
  <si>
    <t xml:space="preserve">Canadian graduate. Joined as production operation, Dulang Surveillance (WI), IWFM, PAE - FDP - Temana, NC8, Megah
</t>
  </si>
  <si>
    <t>✅ Simulation
✅ Carbonate Gas development</t>
  </si>
  <si>
    <t>• Focus on SMS gap prior to TPCP assessment. Work closely with Ptech TP
• Conductr self assement to identify critical gap and map plan to move to nect level</t>
  </si>
  <si>
    <t>Carbonate Gas development</t>
  </si>
  <si>
    <t xml:space="preserve">International assignment, complex system modeling like DPDP, </t>
  </si>
  <si>
    <t>• Good initiative to establish the connection with staff
• UEDM - new generation rely much on UI not mastering the engine.
• Geostatistic course is not part of SKG10, should be part of of RE course</t>
  </si>
  <si>
    <t>Map from UPE to RDP ruler</t>
  </si>
  <si>
    <t>Mohammad Faridyl Faiz bin Bashir</t>
  </si>
  <si>
    <t>PM9</t>
  </si>
  <si>
    <t>mfaridylfaiz.bashir@petronas.com.my</t>
  </si>
  <si>
    <t>UTP-PE major in Production.</t>
  </si>
  <si>
    <t xml:space="preserve">
✅ ARPR, 
✅ Analytical,Production Enhancement</t>
  </si>
  <si>
    <t>BK GCBD is a good project for him to improve his RE technical skill. Work on his UPE gap at the same time track his gap in RE ruler.</t>
  </si>
  <si>
    <t>Beend spending a lot at PM region, wanted to move to other region. Wife is working as PP - could be some restriction to move to region.</t>
  </si>
  <si>
    <t>Lack of local RE TP compare to other disciplines. Consider introducing specialise ruler since RE ruler is quite broad</t>
  </si>
  <si>
    <t>Mohammad Zulfiqar bin Usop</t>
  </si>
  <si>
    <t>TO &amp;Oman</t>
  </si>
  <si>
    <t>mzulfiqar.uso@petronas.com.my</t>
  </si>
  <si>
    <t>HIgh</t>
  </si>
  <si>
    <t>UTP graduate in 2015, Surveillance SK (5 years), PAE, FDP (GCBD),PEI (TO &amp; Oman)</t>
  </si>
  <si>
    <t>✅ Surveillance/RMS</t>
  </si>
  <si>
    <t>• Close UPE gap at the same time do self assessment for TPCP to identify technical gap and map the plan to close the gap
•Volunteer for DPE initiative to get an exposure in mgt and strategic skills</t>
  </si>
  <si>
    <t>Fluid Analysis, Dynamic Modeling</t>
  </si>
  <si>
    <t>Mapping people capability and skill for project assignment and learning</t>
  </si>
  <si>
    <t>Map from UPE to RMS ruler</t>
  </si>
  <si>
    <t>Mohammed Mansour Elharith Mansour</t>
  </si>
  <si>
    <t>m_mansour@petronas.com.my</t>
  </si>
  <si>
    <t>PETRONAS Sudan (08-10) - Block 5A&amp;B - PVT analysis, DCA,MABL,PTA, modeling. Well Test Group (2010) - design and execute DST. PMA Gas (10-14) - ADP, simulation, network modeling and surveillance. BARDEGG2 Project (14-16) Built network model for BDO, appraisal program, dynamic model with 60 reservoirs. BN EOR Project (16-19) - WAG optimization, established surveillance program, HM of RRRS reservoirs (probabilistic HM), infill drilling, ICV. Iraq Project (19-23)- further dev. plan, WI project expansion, surveillance, core program, support drilling operation. RWFM Centre(23-25) - Led Data and model mgt and digitalization team. Improve database PVT,RelPerm,DST,SGS,PBU etc.Developed fcst platform,dump flood screening. RMS Line (25-now) - PRAISE, Inject to Protect</t>
  </si>
  <si>
    <t>✅ Data management (digitalizaton and analytic), 
✅ FDP (reserves maturation) 
✅ Forecasting/DCA
✅ WI/WAG dev and surveillance</t>
  </si>
  <si>
    <t>Waterflooding, Fcst/DCA
PVT/IPM/GAP</t>
  </si>
  <si>
    <t xml:space="preserve">Interested in to imporve skill and participate in PVT SME and training </t>
  </si>
  <si>
    <t>• Need annual review to access the TPCP progress. Coach program could be re introduced to track the progress 
• Focus to be given on data gap</t>
  </si>
  <si>
    <t>Mohd Dzulfahmi bin Zamzuri</t>
  </si>
  <si>
    <t>dzulfahmi_zamzuri@petronas.com.my</t>
  </si>
  <si>
    <t>POM MPM (07-09) - development of surveillance system for PETRONAS (IPSRM) for 85 fields. WI template in OFM, RMS-PMU (09-11)- evaluate operators performance, monitor RMP, VRR/GIGP, GOR limit, review RMP effectiveness and update. IWR. PCSB-Baker Alliance (11-13) - FDP, PVT,SCAL analysis, dynamic modeling, PE opportunity POM-MPM (13-15) - TL, evaluate effectieness of RMP, execution of PE and IWR. SKO (15-18) surveillance activities e.g PE, fcst, ARPR, infill drilling, RMP,data acquisition. SKO Staff (18-21) TA for RMS , resource maturation, ARPR, PE,conduct courses BN/BO IWAG surveillance guidelines.Sudan SPOC (21-24) - Head of RE surveillance and study team SK Gas FDP (2024-26) - Kumang cluster, RMS , hub production strategy, SWK growth strategy. PSR (26-now)</t>
  </si>
  <si>
    <t xml:space="preserve">✅ Surveillance, RMP including iWAG
✅ Integrated development
</t>
  </si>
  <si>
    <t>Continue on gas project before moving to next position to develop his skill in FDP and modeling work, however he was assigend to PSR after chat session</t>
  </si>
  <si>
    <t>Surveillance including iWAG</t>
  </si>
  <si>
    <t>Integrated development</t>
  </si>
  <si>
    <t>Mohd Fadhil Bin Mohamad Nazri</t>
  </si>
  <si>
    <t>mfadhil.mohamadnazr@petronas.com.my</t>
  </si>
  <si>
    <t>✅ PTA,DST (Exxon support centre) 
✅ PVT (Exxon support centre)
✅ FDP,
✅ Surveillance</t>
  </si>
  <si>
    <t>• Conduct self assessment and identify critical skill and map out plan to close gap
• Consult accessor prior to interview session
*Good potential</t>
  </si>
  <si>
    <t>FDP oil</t>
  </si>
  <si>
    <t>Concern on his salary ceiling</t>
  </si>
  <si>
    <t>Khairul Arifin Dolah</t>
  </si>
  <si>
    <t>Mohd Fairuz Bin Azman</t>
  </si>
  <si>
    <t>mfairuz_azman@petronas.com.my</t>
  </si>
  <si>
    <t xml:space="preserve">RSS (07-09) - simulation support to asset team (BA,Malong, Halfaya Iraq, Azar Iran, Bukit Tua Indo. WDDM Egypt (10-11) modeling study, well performance analysis,PTA. RSS Team (2011) - Simulation support to international assets. SK (12-14) BN SE - RMP performance (GiGp, VRR, GOR limit monitoring), injection target, fcst, PE, update model. PC Iraq (14-17) - update model, identify further dev. scope, data acquisition (PVT,core). FDP Team (18-20) DL East FDP, ARPR etc. PMO (21-23) - TP RE at region. WRFM (23-24) - TA, RMP ,Minimum Surveillance Standard (MSS),situational assessment, health check. RSS (24-now) Principal - support Sepat FDP etc </t>
  </si>
  <si>
    <t>✅ Resource estimation and classification
✅ Integrated Reservoir development/planning
✅ Full probabilistic modeling</t>
  </si>
  <si>
    <t>Track his skill gap and try to map the journey to be a Custodian</t>
  </si>
  <si>
    <t>• Integration of development/surveillance
• Reservoir simulation</t>
  </si>
  <si>
    <t>• Simulation and FDP
• Engagement with junior</t>
  </si>
  <si>
    <t>• Roles and responsibilities are not clearly defined, leading to ambiguity in expectations.
• Performance is negatively impacted by limited external engagement opportunities, such as collaboration with universities.
• Identifies more strongly as a Generalist rather than a Specialist</t>
  </si>
  <si>
    <t>sai</t>
  </si>
  <si>
    <t>Mohd Hafiz Azwan bin Mohd Zahari</t>
  </si>
  <si>
    <t>hafizazwan@petronas.com.my</t>
  </si>
  <si>
    <t>PMO (05-10) - routine surveillance,MBAL, performance monitoring, RMP, ARPR, data acqusition, update model to evaluate CTD opportunity, PE. GNPOC (10-14) - ARPR, LTPF, PE, ESP optimisation, data acquisition, perfromance analysis, infill execution. SST Team KL (14-16) - Provide support to INternational asset, evaluate WI requirement, model QC and correction. PMO (16-20) - TP RE for Angsi ,Dulang and PM9. PRG (21-24) - coordinate ARPR review, technical assurance and audit. Temana FDP Team (24-26) - FDP for CTD, dump flooding execution, classical RE approach to identify opportunity. RMS line (26-now) - Provide RMS support to region, involved in several initiative to improve reservoir performance.</t>
  </si>
  <si>
    <t>✅ Surveilance and Production Enhancement</t>
  </si>
  <si>
    <t>Stay in Temana till project is completed to have a good exposure in FDP team</t>
  </si>
  <si>
    <t>Surveilance, PE, data management</t>
  </si>
  <si>
    <t xml:space="preserve">Data integration </t>
  </si>
  <si>
    <t>Strong in reservoir management and surveillance.</t>
  </si>
  <si>
    <t>A Rahman Harun</t>
  </si>
  <si>
    <t>Bob Howard</t>
  </si>
  <si>
    <t>Mohd Ikhwan bin Aris</t>
  </si>
  <si>
    <t>ikhwan_aris@petronas.com.my</t>
  </si>
  <si>
    <t xml:space="preserve">PMU (7yrs), RMS (4 years) FDP (Skoil &amp;Gas).  </t>
  </si>
  <si>
    <t xml:space="preserve"> ✅ Surveillance</t>
  </si>
  <si>
    <t>• Conduct self assessment and identify critical skill and map out plan to close gap and career progression</t>
  </si>
  <si>
    <t>Prefer to be in KL, continue in FDP</t>
  </si>
  <si>
    <t>no comment</t>
  </si>
  <si>
    <t>Mohd Khairullah bin Mohd Hadzir</t>
  </si>
  <si>
    <t>khairullah.hadzir@petronas.com.my</t>
  </si>
  <si>
    <t xml:space="preserve">IDP, Kumang cluster - FDP Anjung, F12, FFR P4, Surveillance (PMO - Penara-Lukut, Sepat), PAE, FDP-SK Kasawari
</t>
  </si>
  <si>
    <t xml:space="preserve">
✅ Carbonate gas development</t>
  </si>
  <si>
    <t>Carbonate gas</t>
  </si>
  <si>
    <t>Oil development</t>
  </si>
  <si>
    <t>UEDM issue raised for Sinseng still pending on feedback, not fully understood</t>
  </si>
  <si>
    <t>SMS map to RDP</t>
  </si>
  <si>
    <t>Mohd Nur Adzizie bin Mahamad</t>
  </si>
  <si>
    <t>adzizie_mahamad@petronas.com.my</t>
  </si>
  <si>
    <t>Dulang study, IARM, Belut South FDP, Surveillance (3 years)
Integrated FDP, modeliing</t>
  </si>
  <si>
    <t>✅ FDP and Surveillance</t>
  </si>
  <si>
    <t>• Focus to close gap on the critical path
• Build scope of work in current project (Pulai GCBD, Bekok Shallow) to address competency gap</t>
  </si>
  <si>
    <t>EOR</t>
  </si>
  <si>
    <t>Ibrahim Subari</t>
  </si>
  <si>
    <t>Mohd Saiful Nizam B A Wahi</t>
  </si>
  <si>
    <t>saiful_awahi@petronas.com.my</t>
  </si>
  <si>
    <t>USA</t>
  </si>
  <si>
    <t>UTP- Mechanical and convert to PE. NSW to complete PE deg. BA PT - FDP, modeling work and project execution (infill drilling). - 4yrs.. RE line - International asset, modeling, ED, Egypt - FDP deepwater gas field. Including. Some support for surveillance. (3yrs), SKG - F29,E11,Laila., 2020 - promoted to staff. Temana - FDP. Baronia infill execution. PEI-AAD - 2+yrs. Moded to line.</t>
  </si>
  <si>
    <t>✅ FDP 
✅ Modelling
✅ Coding</t>
  </si>
  <si>
    <t>Try to address his gap from P7 to P8 while doing his master program, to ensure he is not lagging behind in his skill progression while away from the organization. 
He is currently pursue master degree in AI try to take some course or subject that would address some of his gap</t>
  </si>
  <si>
    <t xml:space="preserve">Coding + AI, </t>
  </si>
  <si>
    <t>TP needs to hands on project to expedite and mentoring junior during the project.</t>
  </si>
  <si>
    <t>Mohd Shahrul Azhar bin Mohd Long</t>
  </si>
  <si>
    <t>Study break</t>
  </si>
  <si>
    <t>mshahrulazhar.mlong@petronas.com.my</t>
  </si>
  <si>
    <t>UTP-PE-PT, Joined as operation engineer (SK16) at PMA. RE - line ,guieline, PT initiatives, RMP revision using model. SB- SE (5 years) for Tembungo,  - Auto GL, well conversion.  Erb West (GCBD), KNAG.  DL FDP (2024-25) - Redev 4 and DL East.  MSc (2026) - master in PE focusoing on AI/ML</t>
  </si>
  <si>
    <t xml:space="preserve">✅ Surveillacne/RMP
 </t>
  </si>
  <si>
    <t>Conduct self assessment and identify critical gap. Discuss with TP, map the plan to address the gap</t>
  </si>
  <si>
    <t>Passion in Surveillance. Opprtunity to work abroad.</t>
  </si>
  <si>
    <t xml:space="preserve">Lack of continuty in the team could be due to too many rotation, blaming culture
</t>
  </si>
  <si>
    <t>Mohd Syafiq Firdaus bin Mohd Nawi</t>
  </si>
  <si>
    <t>TO</t>
  </si>
  <si>
    <t>syafiq.nawi@petronas.com.my</t>
  </si>
  <si>
    <t>Turkmenistan</t>
  </si>
  <si>
    <t>EORC - WRFM, surveillance (Dulang), SK Gas FDP (Kumang), Turk (3 years). 
Surveillance, modeling (compositional) and surface network.</t>
  </si>
  <si>
    <t xml:space="preserve">✅ Surveillance </t>
  </si>
  <si>
    <t xml:space="preserve">Do TPCP assessment while pursuing for UPE. Conduct self assessment to identify gap. 
Proceed with UPE assessment this year
</t>
  </si>
  <si>
    <t>IARM, dynamic modeling including full probabilistic. Consider TP if no choice</t>
  </si>
  <si>
    <t>Sent reminder on 29/6/26</t>
  </si>
  <si>
    <t>Mugelan A/L Vejayan</t>
  </si>
  <si>
    <t>KNAG</t>
  </si>
  <si>
    <t>mugelan.vejayan@petronas.com.my</t>
  </si>
  <si>
    <t xml:space="preserve">UTP-PE-PT. SE (PM- 2.5 years)-Angsi. PE proposal, acquisition request and interpretation, WI performance tracking.  PAE - reporting ARPR, AMiR,SWAP. FDP-PM - Model prediction for asset evaluation.  FDP SB - KNAG PDF, FFR. </t>
  </si>
  <si>
    <t>✅ Surveillance  with WI experience</t>
  </si>
  <si>
    <t xml:space="preserve">Have some plan, </t>
  </si>
  <si>
    <t>Interested in Modeling , improve skill in modelling and integrated FDP</t>
  </si>
  <si>
    <t>Due to limited line in project iti is difficult to go in deep.</t>
  </si>
  <si>
    <t>Muhamad Saiful bin Mohsin</t>
  </si>
  <si>
    <t>WRFX</t>
  </si>
  <si>
    <t>msaiful.mohsin@petronas.com.my</t>
  </si>
  <si>
    <t>PE-RE</t>
  </si>
  <si>
    <t>Unconventional (Shale oil), RTA, Reserves , Surveillance</t>
  </si>
  <si>
    <t>✅ Unconventional (Shale oil), RTA,
✅ Reserves , Surveillance</t>
  </si>
  <si>
    <t>Uncon, RTA, Reserves, Surveillance</t>
  </si>
  <si>
    <t>FDP with full probabilistic, prefer hands-on</t>
  </si>
  <si>
    <t>Currently involve in AI with Tricipta, implement full probabilistic for LDM</t>
  </si>
  <si>
    <t>Mior Yusni</t>
  </si>
  <si>
    <t>Ruzanna Mohd Khalid</t>
  </si>
  <si>
    <t>PE-RE Ruler to RDP</t>
  </si>
  <si>
    <t>Muhammad Afiq bin Ab Wahab</t>
  </si>
  <si>
    <t>AUS</t>
  </si>
  <si>
    <t>GAS</t>
  </si>
  <si>
    <t>afiq_wahab@petronas.com.my</t>
  </si>
  <si>
    <t>Australia</t>
  </si>
  <si>
    <t>Muhammad Faiz bin Abdul Aziz</t>
  </si>
  <si>
    <t>Sector 4</t>
  </si>
  <si>
    <t>faiz_aziz@petronas.com</t>
  </si>
  <si>
    <r>
      <t xml:space="preserve">IDP (11-12), </t>
    </r>
    <r>
      <rPr>
        <b/>
        <sz val="11"/>
        <color rgb="FF000000"/>
        <rFont val="Calibri"/>
        <family val="2"/>
      </rPr>
      <t>RMS SK</t>
    </r>
    <r>
      <rPr>
        <sz val="11"/>
        <color rgb="FF000000"/>
        <rFont val="Calibri"/>
        <family val="2"/>
      </rPr>
      <t xml:space="preserve"> (13-14) - RMP monitoring, well perf. review and optimisation. </t>
    </r>
    <r>
      <rPr>
        <b/>
        <sz val="11"/>
        <color rgb="FF000000"/>
        <rFont val="Calibri"/>
        <family val="2"/>
      </rPr>
      <t xml:space="preserve">SKO </t>
    </r>
    <r>
      <rPr>
        <sz val="11"/>
        <color rgb="FF000000"/>
        <rFont val="Calibri"/>
        <family val="2"/>
      </rPr>
      <t xml:space="preserve">(14-16) Balingian surviellance, implement PWIM in Temana, Production enhancement, </t>
    </r>
    <r>
      <rPr>
        <b/>
        <sz val="11"/>
        <color rgb="FF000000"/>
        <rFont val="Calibri"/>
        <family val="2"/>
      </rPr>
      <t>SKG</t>
    </r>
    <r>
      <rPr>
        <sz val="11"/>
        <color rgb="FF000000"/>
        <rFont val="Calibri"/>
        <family val="2"/>
      </rPr>
      <t xml:space="preserve"> (16-19) - MLNG2 surveillance, reservoir performance monitoring., RTA, MBAL, GAP,reserves. </t>
    </r>
    <r>
      <rPr>
        <b/>
        <sz val="11"/>
        <color rgb="FF000000"/>
        <rFont val="Calibri"/>
        <family val="2"/>
      </rPr>
      <t>AAD</t>
    </r>
    <r>
      <rPr>
        <sz val="11"/>
        <color rgb="FF000000"/>
        <rFont val="Calibri"/>
        <family val="2"/>
      </rPr>
      <t xml:space="preserve"> (19-22) asset acquisition, techno-com exercise, benchmarking, MEFS. </t>
    </r>
    <r>
      <rPr>
        <b/>
        <sz val="11"/>
        <color rgb="FF000000"/>
        <rFont val="Calibri"/>
        <family val="2"/>
      </rPr>
      <t xml:space="preserve"> DPOC Sudan</t>
    </r>
    <r>
      <rPr>
        <sz val="11"/>
        <color rgb="FF000000"/>
        <rFont val="Calibri"/>
        <family val="2"/>
      </rPr>
      <t xml:space="preserve"> (22-24) RE support for drilling operation, add perf, water shut-off, new tech implementation (AICD,NanoClear, THOR) to optimize prod. Managing FDP and FFR with service provider. JV Sector-4 (24-Present) - managing JV field project plan and execution.
</t>
    </r>
  </si>
  <si>
    <t>✅ Surveillance and production optimization
✅ Analytical assessment
✅Asset aquisition</t>
  </si>
  <si>
    <t>Conduct gap progression, focus on gap, doing modeling while in JV to close gap on FDP/Simulation</t>
  </si>
  <si>
    <t>Surveillance and anaytical analysis</t>
  </si>
  <si>
    <t>Development concept</t>
  </si>
  <si>
    <t>• Frequent changes to the assessment criteria have negatively impacted progression for some individuals. It is recommended that the role criteria (“ruler”) not be revised further to ensure consistency and fairness.
• Onbording for TP (Staff) - guide for trainer. Check with INSTEP</t>
  </si>
  <si>
    <t>Sharina Salim</t>
  </si>
  <si>
    <t>Muhammad Farhan bin Mohd Fauzi</t>
  </si>
  <si>
    <t>Bekok</t>
  </si>
  <si>
    <t>farhan.fauzi@petronas.com.my</t>
  </si>
  <si>
    <t xml:space="preserve">UTP - JVM sector 2. IDP program. SE in SK. BO&amp;BE before EOR - 5 years.BA FDP  BA-H PDR. TAG - PA-RA.SBA FDP - Sumandak FFR.Belut South. SMRG Redev execution. SE-PMA.
</t>
  </si>
  <si>
    <t xml:space="preserve">
✅ Well Performance analysis 
✅ Analytical RE</t>
  </si>
  <si>
    <t>To pursue for TP position. To improve gap in FDP - modeling</t>
  </si>
  <si>
    <t xml:space="preserve">People has been moved at wrong timing i.e middle of the project - lost opportunity to learn. Line/mgt see RE job end at ITR2b. </t>
  </si>
  <si>
    <t>Muhammad Firdaus bin Abdul Razak</t>
  </si>
  <si>
    <t>firdaus.razak@petronas.com.my</t>
  </si>
  <si>
    <t xml:space="preserve">UTP graduate. PE exchange program with Halliburton. RMS - SK surveillance, TK/WL SE for 1 year. PEI - Exploration. 3 yrs. Argentina -eavaluating Techno-com of Uncon and ARPR. RDP - 1 year
</t>
  </si>
  <si>
    <t xml:space="preserve">
✅  Surveillance</t>
  </si>
  <si>
    <t>Work on current SMA gap. Coonduct self assessment using RE TI&amp;R to gauge the gap. 
Focus on technical skill development while making the decision on career path.</t>
  </si>
  <si>
    <t>Exposure FDP project on full time baiss</t>
  </si>
  <si>
    <t>Currently lack of RE work and exposure. Requirement of executive position at line fucntion is questionable a need improvement. Senior RE is not suitable for this position.</t>
  </si>
  <si>
    <t>Muhammad Fitri bin Ramli</t>
  </si>
  <si>
    <t>fitri.ramli@petronas.com.my</t>
  </si>
  <si>
    <t>SMA</t>
  </si>
  <si>
    <t>Mapping using RSS</t>
  </si>
  <si>
    <t>Muhammad Hafiz bin Khairul Azmi</t>
  </si>
  <si>
    <t>mhafiz.khairulazm@petronas.com.my</t>
  </si>
  <si>
    <t>Leap energy - analytical, Roxar - simulation (6 years), Beicip - MPM project, ResOptima -Jadestone , Nippon - Helang
Simulation, FDP,  POC study</t>
  </si>
  <si>
    <t>✅ Simulation - FPM</t>
  </si>
  <si>
    <t>Work on the gap identified base on the last SMA evaluation. Discuss with supervisor on the strategy to address gap in particular related to RMS skill. One of the suggestion is to work with PE group to evaluate BCO opportunity and involve with Inject to Protect initiative (to consult with Hafiz Azwan on the potential scope of work).</t>
  </si>
  <si>
    <t>Full probabilistic modeling</t>
  </si>
  <si>
    <t>To achieve Staff position soon</t>
  </si>
  <si>
    <t>Concern on his development in operation/RMS.
RE community is healthy and good, he has been given a good exposure and opportunity</t>
  </si>
  <si>
    <t>Amit</t>
  </si>
  <si>
    <t>Muhammad Hafiz Izuddin bin Mat Dait</t>
  </si>
  <si>
    <t>RRM</t>
  </si>
  <si>
    <t>hafizizuddin.mdait@petronas.com.my</t>
  </si>
  <si>
    <t xml:space="preserve">UTP- PE-Drilling (2013) IDP (1year), RE line - RMS, production dashboard.  PMO (5year) - DUL SE, Abu-Penara-Lukut - ESP, abandonment, FFR. FDP - Resak (FFR), Gangsar, Duyong shallow etc - gas project, MBAL.  PEI - Vietnam asset - Surveillance and FDP, support other asset. MPM (25) - Reserves and resource mgt. </t>
  </si>
  <si>
    <t>✅ Surveillance, 
✅ Gas development (MBAL)</t>
  </si>
  <si>
    <t xml:space="preserve">Passed UPE and qualifiy for TM position. </t>
  </si>
  <si>
    <t>No ready/interested</t>
  </si>
  <si>
    <t>Decide to stick to TM position. Not interested to go back to technical, may be not fair to the technical team</t>
  </si>
  <si>
    <t>There is no record on project information on project scope/modeling for assignment purposes, it will be easy to identify or assign right people and opportunity to learn</t>
  </si>
  <si>
    <t>Nik Nadzifah Nik Soh</t>
  </si>
  <si>
    <t>Score map to RDP ruler</t>
  </si>
  <si>
    <t>Muhammad Hafizuddin bin Mohd Nor</t>
  </si>
  <si>
    <t>mhafizuddin_mnor@petronas.com.my</t>
  </si>
  <si>
    <t xml:space="preserve">Joined RE line, IDP, RMS line. 2014 moved to Kerteh (DL for 4 years), PRG (4 years), Belut FDP ,  D18 (2yrs)
</t>
  </si>
  <si>
    <t xml:space="preserve">
✅ Resource Assessment and surveillance (WIGI)</t>
  </si>
  <si>
    <t>Self assessment to check progress and identify area to focus and plan . Nominated for UPE for this year - check with KAD. Proceed with UPE at the same time continue working on TP.</t>
  </si>
  <si>
    <t>Resource Assessment/ WIGI</t>
  </si>
  <si>
    <t>More keen towrds TM path. Oversea assignment</t>
  </si>
  <si>
    <t>Lack of engagement with line. Good initiative by Custodian to engage all RE staff</t>
  </si>
  <si>
    <t>Siti Zulaikha Mohammad</t>
  </si>
  <si>
    <t>Muhammad Hamzi bin Yakup</t>
  </si>
  <si>
    <t>hamzi.yakup@petronas.com.my</t>
  </si>
  <si>
    <t>✅ CCS modeling (dynamic model couple with geomechanic)</t>
  </si>
  <si>
    <t>• Conduct self assessment and identify critical skill and map out plan to close gap
• Consult accessor prior to interview session</t>
  </si>
  <si>
    <t>Chemical EOR
CCS - especially geomechanic</t>
  </si>
  <si>
    <t>Back to RE line
Modelling</t>
  </si>
  <si>
    <t>Map using RSS</t>
  </si>
  <si>
    <t>Muhammad Hanafi bin Hamizan</t>
  </si>
  <si>
    <t>Muhammad Hariri Bin Othman</t>
  </si>
  <si>
    <t>mhariri.othman@petronas.com</t>
  </si>
  <si>
    <t>Muhammad Helmi Bin Sharqawi</t>
  </si>
  <si>
    <t>mhelmi.sharqaw@petronas.com</t>
  </si>
  <si>
    <t>Muhammad Rafiuddin  Bin  Rahim</t>
  </si>
  <si>
    <t>mrafiuddin.rahi@petronas.com.my</t>
  </si>
  <si>
    <t xml:space="preserve">UTP-PE(PT). GEES SE at PMO - Sepat. More PT and flow assurance. UPREX - program. Duyong-Gangsar (gas fields), plant pressure reduction, ARPR, Moved to DL (6 months) - PE jobs, stimulation campaign. RE for Angsi </t>
  </si>
  <si>
    <t>Keep tracking his competency and address the critical area to close gap to P3.</t>
  </si>
  <si>
    <t>Depending on future opportunity. Can develop or broaden his skill  within Searah itself (FDp and other field experience)</t>
  </si>
  <si>
    <t>Limited access and utilisation of simulation in region</t>
  </si>
  <si>
    <t>Score is not official</t>
  </si>
  <si>
    <t>Muhammad Zulhilmi bin Abdul Rahman</t>
  </si>
  <si>
    <t>zulhilmi.abdulrahman@petronas.com.my</t>
  </si>
  <si>
    <r>
      <t xml:space="preserve">UTP-Drilling. Joined 2012, IDP but took </t>
    </r>
    <r>
      <rPr>
        <b/>
        <sz val="11"/>
        <color rgb="FF000000"/>
        <rFont val="Calibri"/>
        <family val="2"/>
      </rPr>
      <t>medical leave for 2 years. Cancer treatment.</t>
    </r>
    <r>
      <rPr>
        <sz val="11"/>
        <color rgb="FF000000"/>
        <rFont val="Calibri"/>
        <family val="2"/>
      </rPr>
      <t xml:space="preserve"> PSR group 2015-. PEI - (3 yrs)asset acquisition and well test, exploration support.PAE - 4yrs. ARPR,WPB,AMIR. 2024 MLNG2 FDP. PEI - Support exploration. </t>
    </r>
    <r>
      <rPr>
        <b/>
        <sz val="11"/>
        <color rgb="FF000000"/>
        <rFont val="Calibri"/>
        <family val="2"/>
      </rPr>
      <t>Note: recently having some issue with health waiting for test result to confirm the condition</t>
    </r>
  </si>
  <si>
    <t xml:space="preserve">✅ GAP/Network modeling
✅ PTA + Design + Operation
</t>
  </si>
  <si>
    <t>Current gap is on PP. 
Self assessment using RE TP ruler to gauge the gap based on actual RE ruler descriptor, Make a plan to address the gap while at the current position.</t>
  </si>
  <si>
    <t>GAP, PTA</t>
  </si>
  <si>
    <t xml:space="preserve">To get an exposure in FDP. Has already discussed with Amir/Sekhar. </t>
  </si>
  <si>
    <t>Asking which area to focus in addressing his gap</t>
  </si>
  <si>
    <t>To provide info</t>
  </si>
  <si>
    <t>Muhd Wildan Rusli</t>
  </si>
  <si>
    <t>PT</t>
  </si>
  <si>
    <t>Murali Raghunathan</t>
  </si>
  <si>
    <t xml:space="preserve"> murali.raghunathan@petronas.com.my; </t>
  </si>
  <si>
    <t>ONGC (1991-2004)- reservoir studies incl. simulation of gas and oil fields. PDO (2004-2011) - WF, polymer, simulation and RMS, reserves assessment. Shell M'sia (2011-2015) - Deepwater Malikai project, FFR SF, Gas Carbonate - dev and mgt F13,F14,F28. Shell India (2016-2018)- reservoir studies, modeling including compositional and fracture. ADNOC (2018-2020) - low permeabiliuty carbonate. PCSB (2020-now) - TAG,JV</t>
  </si>
  <si>
    <t>✅ RMS including WF &amp; Polymer
✅ FDP and Uncertainty mgt
✅ Dynamic modeling + AHM
✅ Deepwater , Carbonate reservoir
✅ Coaching &amp; Training</t>
  </si>
  <si>
    <t>Continue tracking his competency skill</t>
  </si>
  <si>
    <t>Rock Properties</t>
  </si>
  <si>
    <t>Would like to extend his contract, teaching and coding, adjunct lecturer for Herrit Watt, 
Interested to have an exposure in Uncon, CCS and EOR</t>
  </si>
  <si>
    <t>RE clinic concept</t>
  </si>
  <si>
    <t>Faizal Searalit</t>
  </si>
  <si>
    <t>M Amir Shah</t>
  </si>
  <si>
    <t>Nabihati Hasna binti Hasmi</t>
  </si>
  <si>
    <t>Angola</t>
  </si>
  <si>
    <t>nabihatihasna.hasmi@petronas.com.my</t>
  </si>
  <si>
    <r>
      <t xml:space="preserve">UTP- Drilling. IDP, SK Gas as SE (MLNG). IARM/PEI - 5 years. PEI- Americas focus on Suriname. Angola - 
Brief experience : Resource estimation, MBAL, network modelling, exploration testing &amp; data acquisition, gas surveillance, techno-comm asset acquisition
Strength : </t>
    </r>
    <r>
      <rPr>
        <b/>
        <sz val="11"/>
        <color rgb="FF000000"/>
        <rFont val="Calibri"/>
        <family val="2"/>
      </rPr>
      <t>Surveillance and technocom</t>
    </r>
  </si>
  <si>
    <t>Self assessment using RE TP ruler to gauge the gap based on actual RE ruler descriptor, Make a plan to address the gap while at the current position.</t>
  </si>
  <si>
    <t>Techno commercial/ Well test</t>
  </si>
  <si>
    <t>Move to FDP project to improve skill in FDP study and work scope. 
Not prefer to be assigned to region but open for oversea assignment</t>
  </si>
  <si>
    <t>Good engagemnt session with custodian to provide guide.
RE line expected to provide proactive feedback for people development . Currently is lacking in this area.</t>
  </si>
  <si>
    <t>Nadia 'Izzati Binti Mohamed Khirol Amin</t>
  </si>
  <si>
    <t>nadiaizzati.mkhirol@petronas.com.my</t>
  </si>
  <si>
    <t>UTP-PE major in Drilling. Joined UZMA as PT. Mobile Low pressure system using GAP model to revive well. Petrofac as PE (2.5 yrs) - Surveillance, PT job. IPC (6.5yrs)-RE, DCA ,reserves,horizontal, tracer, PTA/RTA,ESP, oil field. Exxon (2022-2025) - Dev and Execution of GCBD Palas. Palas oil redev. FFR gas field analytical, MBAL. IB oil infill execution including modeling.</t>
  </si>
  <si>
    <t>✅ FDP and redevelopment
✅ Analytical/classical RE</t>
  </si>
  <si>
    <t xml:space="preserve">Discuss with Searah supervisor on her contract and clarify her position. Conduct self assement using TPCP ruler to identify gap and start to work on the gap, discuss with TP </t>
  </si>
  <si>
    <t>Stay in development, ok with oil and gas. Exposure in other region including international.</t>
  </si>
  <si>
    <t xml:space="preserve">Manager didn't track staff skill development, training. Lack of engagement with supervisor, not aware of work done/carry out by staff 
No 360 assessment to feedback supervisor performance and behavior. </t>
  </si>
  <si>
    <t>Namjoshi Amit Ashok</t>
  </si>
  <si>
    <t>namjoshi.amitashok@petronas.com</t>
  </si>
  <si>
    <t xml:space="preserve">Sigma &amp;Santos (1997-2003) - Gas field surveillance and dev, simulation model,PDO (2003-08) 0 carbonate field WRM with WI.Woodside (1yr) - Oil dev with WF modeling INPEX (07-14) - giant greendfield gas dev. Modeling with ED experience. BHP (1yr) gas development, Consulting company (Central Petroleum &amp; Sigma) - modeling, FDP, massive PTA interpretation. BHP (18-21) - mainly doing TA. 2PCSB (2022-now) - BA redev project doing modeling work ResX and AHM. Bokor modeling usng hysterisis, polymer scrrening, FBM </t>
  </si>
  <si>
    <t xml:space="preserve">
✅ Simulation inc. (FBM,AHM)
✅ Gas/LNG development
✅ Analytical/classical RE, redev.
✅ Well test and surveillance,</t>
  </si>
  <si>
    <t>Initiate discussion on his contract extention</t>
  </si>
  <si>
    <t>Well test, full probabilistic</t>
  </si>
  <si>
    <t>Extent his contract for another cycle</t>
  </si>
  <si>
    <t>Inline with our view with regards to some area that need to be improved e.g SME forum, monthly session (lunch and learn) focusing on basic fundamental, can use SME forum as platform</t>
  </si>
  <si>
    <t>Nanthini Sekaran</t>
  </si>
  <si>
    <t xml:space="preserve">CSM-PE. Joind SLB- Smrg Alliance team. SIS support (16-18), model conversion, EOR screening. Deploy DELFI for Petronas. 2 years break and rejoin O&amp;G with PSR. 
</t>
  </si>
  <si>
    <t>✅ Simulation (Eclipse, Petrel)
✅ Reserves reporting governance</t>
  </si>
  <si>
    <t>Self assess using both UPE and TPCP ruler to decide which one to be used for P4 upgrading.</t>
  </si>
  <si>
    <t>Happy at PSR, prefer to stay for few more cycle. Region is not prefered due to familty, FDP will be the preference.</t>
  </si>
  <si>
    <t>I there any pressure to justify on SG level?</t>
  </si>
  <si>
    <t xml:space="preserve">Nicolas Grippo </t>
  </si>
  <si>
    <t>Argentina</t>
  </si>
  <si>
    <t xml:space="preserve">nicolas.grippo@petronas.com.my </t>
  </si>
  <si>
    <t>Peroleos Sudamericanos Argentina (04-10) - surveillance and prod. Opt, DCA, AL design (ESP,PCP, Jetpump), modeling, Petrolifera Petroleum Arg (10-11) - prod. Opt, well testing MBAL, techno-com evaluation,reserves. Gran Tierra Energy Arg (11-13) - FDP for WF opt. tracer campaign, tight carbonate field using Hz and multi-frac. nanoparticle treatment.</t>
  </si>
  <si>
    <t>✅ Project integration, 
✅ Reservoir Management  and Surveillance
✅ Asset unitization</t>
  </si>
  <si>
    <t>RPC, Reserves</t>
  </si>
  <si>
    <t>Asset acquisition, AI</t>
  </si>
  <si>
    <t>Not able to discuss this due to time</t>
  </si>
  <si>
    <t>Izwan Shahmin</t>
  </si>
  <si>
    <t xml:space="preserve">Nis Ilyani Bt Mohmad </t>
  </si>
  <si>
    <t>nisilyani_mohmad@petronas.com</t>
  </si>
  <si>
    <t>SK FDP team (2011-12) - Gas field stufy J4, NC8,NC5 dynamic model  set-up &amp; HM, network modelling, data acquistion. PM Team (15-22) - Bekok FDP (model set-up, HM), Dulang (classical analysis, MBAL and dynamic model to support infill drilling and RMP revision), Angsi (WI strategy and performance), Penara/Peteri FDP (BCO, infill well assessment). Argentina Uncon (23-25) - Shale oil surveillance, DCA, interference effects analysis, drawdown strategy, type curve. RSS line (25-now) - EOR polymer evaluation including model work, look back analysis, CCS - Penyu (appraisal proposal) and Duyong storage.</t>
  </si>
  <si>
    <t>✅ Simulation, 
✅ Analytical assessment
✅ Uncon surveillance</t>
  </si>
  <si>
    <t>Plan her career, set target for Principal level</t>
  </si>
  <si>
    <t>Simulation, Analytical, Uncon surveillance</t>
  </si>
  <si>
    <t xml:space="preserve">Appreciate the engagement session with Custodian 
</t>
  </si>
  <si>
    <t>Wan Sharif Wan Muda</t>
  </si>
  <si>
    <t>Noor Afiqah binti Ahmad</t>
  </si>
  <si>
    <t>noorafiqah.ahmad@petronas.com.my</t>
  </si>
  <si>
    <t>Noor 'Aliaa Amira binti Mohd Fauzi</t>
  </si>
  <si>
    <t>amira.fauzi@petronas.com.my</t>
  </si>
  <si>
    <t xml:space="preserve">Join as Pchem in 2014 -(PRSB) master in PE while working. PEI - HRA (DST,Resource), Srwk surveillance (2 years). 
</t>
  </si>
  <si>
    <t>✅ Surveillance (GI), HRA</t>
  </si>
  <si>
    <t>Conduct self assessment using TPCP ruler. Identify critical gap and discuss with TP</t>
  </si>
  <si>
    <t>HRA, Surveillance (GI)</t>
  </si>
  <si>
    <t>Continue surveillance in different field e.g WI and other complexity, BCO</t>
  </si>
  <si>
    <t>Lack of communication with region - plan and ongoing activities or initiatives</t>
  </si>
  <si>
    <t>Noor Shaheeza Bt Isham</t>
  </si>
  <si>
    <t>shaheeza_isham@petronas.com.my</t>
  </si>
  <si>
    <t>Conduct collaborative work with respective team to improve skill while sitting at the same position e.g doing PE job</t>
  </si>
  <si>
    <t>P4 since 2020
Review training path/guide for RE</t>
  </si>
  <si>
    <t>Noor Shakila binti Abd Rahman</t>
  </si>
  <si>
    <t>shakila.arahman@petronas.com.my</t>
  </si>
  <si>
    <t xml:space="preserve">UTP- PE major in Drilling. IDP (1 year). RMS - SK region - Temana RE WI. FDP - Baram, analytical, well by well review, RTA using harmony. CCS - Lawit, minor HM. Kumang/Kanawit feasibility study.
</t>
  </si>
  <si>
    <t>✅ Surveillance (inc. WI, RTA)</t>
  </si>
  <si>
    <t>Close UPE gap. Self assesment using TP ruler, identify gap.</t>
  </si>
  <si>
    <t>FDP from beginning to further enhance skill in FDP process and study</t>
  </si>
  <si>
    <t xml:space="preserve">Good session, give a good opportunity to assess gap and provide guide to </t>
  </si>
  <si>
    <t xml:space="preserve">Nor Azman Che Mahmood @ Md Noh </t>
  </si>
  <si>
    <t>norazman.chemahmoodm@petronas.com.my</t>
  </si>
  <si>
    <t xml:space="preserve">UTP-PE-DRilling. OJT at Haliburton IDP - 1.5 years. AAD - exploration support doing national dev. SB SE (5yrs) - North Block SE - PE (mostly BCO), ARPR, RMP., AMiR.Analytical approach. SB FDP (6mths) -Limbayung FDP - prediction runs. 7motnhs - unpaid due family reason. SMRG Redev - analytical approach . Sepat FDP (24-now) - start from ITRC2a -prediction and opt. HM update. </t>
  </si>
  <si>
    <t>✅ Surveillance
✅ Simulation (Prediction and optimisation)</t>
  </si>
  <si>
    <t>Based on the latest SMA he already closed all gap to P3. Waitng for upgrading. Keep tracking on progression to P4. Address gap from P3 to P4</t>
  </si>
  <si>
    <t>Improve his skill in HM, rock and fluid characterisation. Interested to be permenantly moved to Searah. Would like to focus more on family.</t>
  </si>
  <si>
    <t>Not to move people in the middle of project. 
KPI based, contribution from previous team was not recognized just acknowledged.
Handover process is not efficient.</t>
  </si>
  <si>
    <t>Nor Baizurah Bt Ahmad Tajuddin</t>
  </si>
  <si>
    <t>norbaizurah@petronas.com.my</t>
  </si>
  <si>
    <t>Deg in Chemical Eng. RE line (06-11) - simulation forEOR screening (chemical and thermal), MBAL, PTA of fracture reservoir, evaluate fracture software, CCS pilot for Sudan fields, Australia notional gas development with dynamic model, Myanmar modeling, Uncon CBM - evaluate PBU, Turkmen fields gas recycling feasibility study. SKO (11-13) - perf. review, reserves, fcst, PE job maturation and execution. JV (14-18) - technical support to JV mgt. SK FDP (16-21) - FDP, simulation, ADP,performance review. SB Region (21-24) - RE TP for SB region - provide technical solution and guidance. MPM (25-now) - SB assets - technical assurance and governance compliance</t>
  </si>
  <si>
    <t xml:space="preserve">✅ Surveillance including WI
✅ Simulation model inclusding EOR evaluation </t>
  </si>
  <si>
    <t xml:space="preserve">• Conduct a self‑assessment against the Principal role requirements to identify critical capability gaps.
• Identify potential skill gaps that can be addressed through the current job scope and on‑the‑job exposure.    </t>
  </si>
  <si>
    <t xml:space="preserve">Teaching (particularly  on surveillance topic)- qualified instructor </t>
  </si>
  <si>
    <t>Nurul Aula A'akif Fadzil</t>
  </si>
  <si>
    <t>Nor Hafizah binti Wan Ibrahim</t>
  </si>
  <si>
    <t>norhafizah_wibrahim@petronas.com</t>
  </si>
  <si>
    <t xml:space="preserve">Angsi SE (07-12) - routine work WPB,ARPR,AMiR, PE job, WI performance monitoring and opt. Study Group? (12-16) South Sudan Dev. Plan, EOR screening, CSS proposal, PM304 ADP. Uncon (17-18) - shale gas type curves, conduc sensitivity analysis on fracturing, completion length on well performance. SWIFT (18-19) - analytical approach to evaluate WI incremental in NDR reservor, Water Taxi amd PWIN field screening. SB PE (20-now) - Sumandak selatan/Glayzer dynamic model, 
</t>
  </si>
  <si>
    <t>✅ Unconventional 
✅ Surveillance 
✅ Analytical assessment</t>
  </si>
  <si>
    <t xml:space="preserve">• For next job, choose a suitable position that can address her gap
• Conduct gap progression and map out the plan </t>
  </si>
  <si>
    <t>Uncon (shale oil)</t>
  </si>
  <si>
    <t>Oil FDP</t>
  </si>
  <si>
    <t>• Want to move to other project especially oil field, PSR. Her mobility is quite restricted due to family reason.
• Good engagement session 
• Adopt and emulate the PP initiative/style to strengthen collaboration and cohesion within the RE fraternity.
• Custodian involvement in projects is not clearly defined, with review items and issues not consistently escalated by Principals to the Custodian.
• Can ARPR process be simplified? RE focal currently need to attend subsurface,cost,GHG</t>
  </si>
  <si>
    <t>Ahmad Jazim</t>
  </si>
  <si>
    <t>Norakmar Hani Binti Mohd Said</t>
  </si>
  <si>
    <t>norakmarhani.msaid@petronas.com.my</t>
  </si>
  <si>
    <t>UCL- Chemical Eng. Exxon -Surveillance.Tabu, Teluk B gas (1.5 yrs). KLTC-(3 yrs)- well groiup Prosper, MBAL, GAP.  EPMI - north gas,well intervention, PE, BCO, water-shut-off., reserves booking. Tapis Oil - SE more on PT work. Tabu oil FDP team - execution and PDR.</t>
  </si>
  <si>
    <t>✅ Surveillance Gas and Oil - operations, including WI
✅ Prosper and GAP modelling
✅ Reserves estimation and booking</t>
  </si>
  <si>
    <t>Check with capability if Exxon assesment can be mapped to PETRONAS RE Ruler. Get familiar with RE ruler and conduct self assessment to identfy gap and discuss with TP on how to address gap
More operation oriented person. Good in operations side of surveillance and RE. Next will be on modelling.Recommend her to move out from GPSC asset to broaden her RE expereicnce</t>
  </si>
  <si>
    <t>To do another drilling campaign, now plan for Tapis campaign., stay in FDP team. Next is to involve in modeling</t>
  </si>
  <si>
    <t>TPCP is not common in other company?</t>
  </si>
  <si>
    <t>Noridah binti Selamat</t>
  </si>
  <si>
    <t>noridah.s@petronas.com.my</t>
  </si>
  <si>
    <t xml:space="preserve">UTM- PE. EPTC/EORC- BA doing LTRO as part of EOR screening. EPTB- Screening for future IOR/EOR, PRSB- EOR feasibility study. PHM. PCSB- Sumandak FDP, PAE- 3yrs. SKO-Kumang Cluster. E11. . 
</t>
  </si>
  <si>
    <t>✅ Well performacne analysis
✅ Analytical RE
✅ Reserves estimation</t>
  </si>
  <si>
    <t>Focus on gap from P3to P4, Try to achive P4 before moving to new position/location. Start looking at TPCP to identify gap and plan for development.</t>
  </si>
  <si>
    <t>Gain experience in oil surveillance. Prefere to transfer back to KL after complete her assignment in SKA due to family reason - single</t>
  </si>
  <si>
    <t>Concern on future organisation set-up in terms of people develop</t>
  </si>
  <si>
    <t>Norsyuhada binti Ab Razak</t>
  </si>
  <si>
    <t>Angsi</t>
  </si>
  <si>
    <t>norsyuhada.razak@petronas.com.my</t>
  </si>
  <si>
    <t xml:space="preserve">UTP- IDP. RMS (analyse well data), RS - PVT correlation of fulid properties in SK region. FDP-BA (Data preparation, communication analysis, RF) ,PM Region - Angsi (reporting, performacne analysis) + WI
</t>
  </si>
  <si>
    <t xml:space="preserve">
 ✅ Integrated FDP + Governance, PE</t>
  </si>
  <si>
    <t>Keep track on her skill progression. Try to address gap while at Searah. Improve RMS skill at the same time try to involve in modeling part e.g doing the analysis/QC part of HM and prediction to chellenge the FDP team on the quality of the model.</t>
  </si>
  <si>
    <t>Moving to Searah for next 3 years. 
Next is to improve modeling skill. 
International assets relocation.
Possible to choose TM path but she belive to be a good TM needs good technical skill.</t>
  </si>
  <si>
    <t>Good initiative by Custodian to get to know all RE especially in region.</t>
  </si>
  <si>
    <t>Nur Adibah binti Razmi</t>
  </si>
  <si>
    <t>nuradibah.razmi@petronas.com.my</t>
  </si>
  <si>
    <t xml:space="preserve">CSM graduate. Joined Puncak - handling contract. MPM - 3 years, PEC - 6mths,  PRG - 7years.PMO - 2 years. FDP - Temana/D28
</t>
  </si>
  <si>
    <t xml:space="preserve">✅ Reserves &amp; Resource </t>
  </si>
  <si>
    <t>Self assessment using both RE and PEC. Decide on the career path i.e RE or PEC based on the gap and interest</t>
  </si>
  <si>
    <t>Reserevs Estimation/ Project economic</t>
  </si>
  <si>
    <t>Improve skill in FDP and modelling
Interested to join PEC, one to be SME of area of interest</t>
  </si>
  <si>
    <t>New RE needs like a buddy support to guide and help in a day to day work. Recommendation is to fully utiliz Tnav support team on application as well as to regularly seek TP support</t>
  </si>
  <si>
    <t>Nur Afiqah binti Ayub</t>
  </si>
  <si>
    <t>nurafiqah.ayub@petronas.com.my</t>
  </si>
  <si>
    <t>Graduate from Tulsa as PE 2018, Sepat FDP - PTA,RTA, PAE, Surveillance - TB,Angsi, SK</t>
  </si>
  <si>
    <t xml:space="preserve"> ✅ Surveillance (WIGI)
✅ RTA/PTA</t>
  </si>
  <si>
    <t xml:space="preserve">•Put more focus on RE analysis including LDM utilisation for injection optimisation and opportunity identification
• Already close  SMA for P4, gear up for next level
• Conduct self assessment to identify critical gap
</t>
  </si>
  <si>
    <t>PTA/RTA, WIGI</t>
  </si>
  <si>
    <t>FDP study</t>
  </si>
  <si>
    <t>LDM is good initiative for SE to learn on model
UPTREX  duration at region is too short for engineer to learn</t>
  </si>
  <si>
    <t>Nur Afrina Binti Mahbud</t>
  </si>
  <si>
    <t>Nur Hazwani Izyan binti Hashim</t>
  </si>
  <si>
    <t>Bendai</t>
  </si>
  <si>
    <t>hazwani.hashim@petronas.com.my</t>
  </si>
  <si>
    <t xml:space="preserve">UTP - PE major in study. IDP (2 years), EORC - setting up WRFM. SK region (4.5 yrs)- BA, FDP D18 - analytical/MBAL., PAE- 2years, Bendai FDP
</t>
  </si>
  <si>
    <t xml:space="preserve">
✅ Resource estimation
✅ Well performance analysis</t>
  </si>
  <si>
    <t>Track gap using both UPE and RE TPCP ruler, make a plan to address gap</t>
  </si>
  <si>
    <t>Well performance/ surveillance</t>
  </si>
  <si>
    <t xml:space="preserve">Improve skill in SCAL, PTA and modelling. Tendency to follow husband i.e region. </t>
  </si>
  <si>
    <t>Good session, give a good opportunity to assess gap and establish connection with all RE.</t>
  </si>
  <si>
    <t>Nur Izzati Izureen binti Adnan</t>
  </si>
  <si>
    <t>izureen.adnan@petronas.com.my</t>
  </si>
  <si>
    <t>Nur Kamalia Binti Mohd Hisham</t>
  </si>
  <si>
    <t>nurkamalia.mhisha@petronas.com.my</t>
  </si>
  <si>
    <t>Mechanical Eng. Joined Exxon as Production Eng- SMK and IRB. SE Tabu.(3 yrs), Reserve coordinator (2 years)</t>
  </si>
  <si>
    <t>✅ Reservoir surveillance
✅ ARPR process and  Reserves estimation</t>
  </si>
  <si>
    <t>Get familiar with PCSB RE and UPE ruler. Try to do self assessment and identify gap. Contact capability person to clarify ruler to be use for next progression.</t>
  </si>
  <si>
    <t xml:space="preserve">Reserves </t>
  </si>
  <si>
    <t>Close to specialist to get support or guide. 
Due to lack of staff, need to cover many jobs.</t>
  </si>
  <si>
    <t>Nur Khairina binti Kosnon</t>
  </si>
  <si>
    <t>khairina.kosnon@petronas.com.my</t>
  </si>
  <si>
    <t>UTP-PE-RE. SE(SK) - WPB, ARPR, BCO thru analytical method. PEJV - Sector1- Gemusut,Malikai. FDP-Angsi -FFR for minor reservoir., MBAL, pressure analysis and infill opportunity. PAE (Angsi mainly) -  PSR (24-now)</t>
  </si>
  <si>
    <t>✅ Reserves Estimate and reporting</t>
  </si>
  <si>
    <t>Self assessment using TPCP ruler, identify critical gap and map a plan to address gap.</t>
  </si>
  <si>
    <t>Move to TP route . Move out from PSR next year cycle, assign to FDP team.</t>
  </si>
  <si>
    <t>Less exiting compare to other discipline, lack of engagement</t>
  </si>
  <si>
    <t>Nur Syaffiqa binti Mohamad Ruzlan</t>
  </si>
  <si>
    <t>Gas</t>
  </si>
  <si>
    <t>syaffiqa.ruzlan@petronas.com.my</t>
  </si>
  <si>
    <t>Surveillance (SB,PMO), BK GCBD. Average technical knowledge.</t>
  </si>
  <si>
    <t>✅ No obvious technical strength</t>
  </si>
  <si>
    <t>• Learn as much while working on Suriname project. Stay in that project to acquire skill and experience
• Conduct self assessment to measure technical gap, identify critical gap and  map out plan to close out gap</t>
  </si>
  <si>
    <t>• Stay in the project for atleast for 3 years to complete the project. 
• Willing to stay longer in Suriname project if required
• Also consider as TM if there is opportunity</t>
  </si>
  <si>
    <t>• Feel that she is at right place (Suriname project) to learn and progress to TPCP
• UPTREX program is better than IDP program - good to continue
• Good session with staff to give motivation and progression</t>
  </si>
  <si>
    <t>Nur'Ain binti Minggu</t>
  </si>
  <si>
    <t>US</t>
  </si>
  <si>
    <t>nurain.minggu@petronas.com</t>
  </si>
  <si>
    <t>UTP PE with major in RE. IDP- 1yrs SKA - 7yes Bokor. BA FDP - S sand. Simulation prediction.
CMD - Modeling and HM.CCS. Currently doing master program focusing on Thermal CCS</t>
  </si>
  <si>
    <t>✅ Surveillance 
✅ CCS</t>
  </si>
  <si>
    <t xml:space="preserve">Track skill progression and identify gap </t>
  </si>
  <si>
    <t>Surveiallance 
CCS</t>
  </si>
  <si>
    <t>Continue on CCS project after master program completed. Interested in PVT.</t>
  </si>
  <si>
    <t xml:space="preserve">Appreciate feedback given by Custodian on her project. Difficulty to remember how some technical works was carried out during assessment. </t>
  </si>
  <si>
    <t>Nurazizi bin Abd Halim</t>
  </si>
  <si>
    <t>BIGST</t>
  </si>
  <si>
    <t>nurazizi@petronas.com.my</t>
  </si>
  <si>
    <t xml:space="preserve">UTM 2003. Joined as contract staff at PRSB. Attaeced to Exon on EOR project like Guntong, Tapis. PMU - 10 years, asset manager. SK gas project, PM surveillance 2 years. BIGST
</t>
  </si>
  <si>
    <t xml:space="preserve">
✅ Reservoir modeling</t>
  </si>
  <si>
    <t>Immediate action - Close SMA P4 gap at the same time self assessment using RE TI&amp;R.</t>
  </si>
  <si>
    <t>Stay in the project for another year till most of project milestone.</t>
  </si>
  <si>
    <t>Lack of communication within RE especially with region RE</t>
  </si>
  <si>
    <t>Nurul Aida Bt M Agil</t>
  </si>
  <si>
    <t>aidaagil@petronas.com.my</t>
  </si>
  <si>
    <t>staff</t>
  </si>
  <si>
    <t xml:space="preserve">Mechanical engineer intitially and converted to PE after doing Msc. Maintenance Eng (03-04) SE (07-11) - MASA field, RMP, PE, ARPR. AAD (11-17) - asset assessment, conceptual FDP, techno-com, data acquisition,HLA. FDP Team (17-20) - Dulang FDP, MABAL and modeling, HM. PEI (20-22) - TP supporting Exploration, international asset activities, ARPR,MEFS guideline. MPM (Nov 22-now) - SK asset, provide TA and consultancy </t>
  </si>
  <si>
    <t>✅ Asset acquisition,
✅ Analytical assessment &amp; Benchmarking
✅ Reserves &amp; Resource assessment</t>
  </si>
  <si>
    <t>Analytical, Reserves</t>
  </si>
  <si>
    <t>• Promoted to staff 2020
• MPM RE not invited to RE engagement. Give an example of PT fraternity where MPM was invited for lunch.</t>
  </si>
  <si>
    <t>Dipak Mandal</t>
  </si>
  <si>
    <t>Juhari Yang</t>
  </si>
  <si>
    <t>Nurul Alida Binti Adam</t>
  </si>
  <si>
    <t>Cluster3</t>
  </si>
  <si>
    <t>North Gas</t>
  </si>
  <si>
    <t>nurulalida.ada@petronas.com.my</t>
  </si>
  <si>
    <t>UTP-PE-. Joined Exxon in 2023 - North gas (Lawit, Bintang), rolled to PCSB and Searah. Monitor production, reserves assessment, AmIR, opportunty generation.</t>
  </si>
  <si>
    <t>✅ Opportunity generation
✅ Gas reservoir DCA</t>
  </si>
  <si>
    <t>Get familiar with SMA/UPE, self assessment and discuss with TP and manager to conduct assessment.</t>
  </si>
  <si>
    <t>Too early</t>
  </si>
  <si>
    <t xml:space="preserve">To experience to do surveillance for oil. </t>
  </si>
  <si>
    <t>Asking about training program for new RE. What are the course available and required to be attended. Recommend her to talk to her colleague (PCSB graduate) and TP to advise her on the list of training required for RE and make necessary booking form now.</t>
  </si>
  <si>
    <t>Nurul Fadhilah binti Salleh</t>
  </si>
  <si>
    <t>fadhilah.salleh@petronas.com.my</t>
  </si>
  <si>
    <t>UTP PE. Diagnosed ADHD recently. Involved in few EOR project and analyzed PVT. Haave already spent 4 years in surveillance (Dulang and Tangga Barat)</t>
  </si>
  <si>
    <t>Provide UPE maping sheet. Focus on closing gap from P2 to P3 subject. Discuss with TP and supervisor on the strategy to close the critical gap.</t>
  </si>
  <si>
    <t xml:space="preserve">FDP and modelling. Interested to be Surveillance SME </t>
  </si>
  <si>
    <t>Nurul Nadhira binti Idris</t>
  </si>
  <si>
    <t>nadhira.idris@petronas.com.my</t>
  </si>
  <si>
    <t xml:space="preserve">UTP Pet Eng, EPTC EOR study (Tapis EOR), EPTD - supporting EOR, implement maturing technology like pre-hist mtach such as in DL,BA,WL, PAE -2 yrs, SK FDP, DL &amp; GPSC Surveillance. 
</t>
  </si>
  <si>
    <t>✅ WI Surveillance, EOR (WAG)</t>
  </si>
  <si>
    <t>Self assessment to gauge the gap and identify area to improve, mock assessment with TP, plan for HC resource and Prod. Chemisty soon. Try to complete all assessment this year.
Moving to Searah soon</t>
  </si>
  <si>
    <t>IWAG</t>
  </si>
  <si>
    <t>Work on FDP, stay as RE</t>
  </si>
  <si>
    <t>Region and line seems to be a distance, 
RE line to look into data management to ensure data hygene before it can be used for AI/ML</t>
  </si>
  <si>
    <t>Nurul Syafiqa binti Abdul Wahab</t>
  </si>
  <si>
    <t>nurulsyafiqa.wahab@petronas.com.my</t>
  </si>
  <si>
    <t xml:space="preserve">MPM (4 years - mainly Ptech), PEC (8 months), PE &amp; JV, SK oil surivellance (Baram, Baronia- IWAG), FDP/FFR - TK, WL -analytical and model, Cluster 5- Nahara, D12
</t>
  </si>
  <si>
    <t>✅ Surveillance - BCO, optimisation</t>
  </si>
  <si>
    <t>• Top priority to close SMA gap
• TPCP self assesssmnet, identify gap and make decision on the next step. Consult TP of the team to guide for the next step
• Form SME group in Searah</t>
  </si>
  <si>
    <t>Surveillance, Analytical</t>
  </si>
  <si>
    <t>Open for International posting with family option</t>
  </si>
  <si>
    <t>RE is lack of SME support
TP class or training session to help the junior staff</t>
  </si>
  <si>
    <t>Nurymuhammet Nazkuliyev</t>
  </si>
  <si>
    <t>nury_nazkuliyev@petronas.com.my</t>
  </si>
  <si>
    <t>PCSB Turk (09-18) - Surveillance for oil and gas fields, FDP, RMP, performance review, reserves,economic analysis for PSC extension DUL FDP (21-24) - analytical assessment to identify infill opportunity, evaluate Hummingbird concept, DL East dev, pore pressure prediction.PE/IWR (24-now) - identify and mature PE opportunity, TA for IWR and PE job.</t>
  </si>
  <si>
    <t>✅ Analytical assessment
✅ Reserves &amp; Resource assessment
✅ Production enhancement</t>
  </si>
  <si>
    <t>Keep track technical progression</t>
  </si>
  <si>
    <t>Mentorship or coaching group
Custodian engagement session</t>
  </si>
  <si>
    <t>Claudio Cosmo</t>
  </si>
  <si>
    <t>Kharul Arifin Dolah</t>
  </si>
  <si>
    <t>Olajumoke Ayodeji Braimah</t>
  </si>
  <si>
    <t>Nigeria</t>
  </si>
  <si>
    <t>olajumokeayodeji.bra@petronas.com.my</t>
  </si>
  <si>
    <t>Shell Nigeria (97-2024) - Reservoir surveillance and management, data acquisition, development planning, reserves coordinator and TA PCSB - PMA surveillance</t>
  </si>
  <si>
    <t>✅ Reservoir Mgt/Surveillance, 
✅ Reserves assessment and booking 
✅ Project commercial evaluation</t>
  </si>
  <si>
    <t>Get ready for TPCP assessment if contract to be extended</t>
  </si>
  <si>
    <t>Project Economic, Surveillance</t>
  </si>
  <si>
    <t>PEI, PSR</t>
  </si>
  <si>
    <t>Cross learning  between region
SME list</t>
  </si>
  <si>
    <t>O'Meara Balang</t>
  </si>
  <si>
    <t>Parkash Kumar A/L Rajasekaran</t>
  </si>
  <si>
    <t>parkashkumar.rajase@petronas.com.my</t>
  </si>
  <si>
    <t xml:space="preserve">Join PETRONAS Construction, PAE, Surveillance SBA for 4 years,FDP including green and deepwater development (Limbayung)
Simulation
</t>
  </si>
  <si>
    <t xml:space="preserve">✅ Reservoir Modeling
</t>
  </si>
  <si>
    <t>Keep tack on the skill development while working in the current project. Design some of work scope to address compentency gap
Discuss with TP and design project scope</t>
  </si>
  <si>
    <t>Too early, deepwater development as possibility</t>
  </si>
  <si>
    <t>Simulation and PTA</t>
  </si>
  <si>
    <t>Raised his concern on his technical capabilyt development. How to ensure he is in a good path.</t>
  </si>
  <si>
    <t>Phoon Yong Ken</t>
  </si>
  <si>
    <t>yongken.phoon@petronas.com</t>
  </si>
  <si>
    <t xml:space="preserve">SB (11-14) - Erb West,Tembungo and Kinarut, routine surveillance, ARPR, PE and network modeling. FDP Team (15-19) - Limbayong-4 appraisal planning and execution, data acquisition and analysis. FDP study with dynamic modeling work, assessed development concept and risk. Petronas Brunei (19-20) ARPR, netwrok model and GSA exposure. AAD (20-present) - eavaluation of exploration and DRO, benchmarking, feil dev. concept, techno-com evaluation. </t>
  </si>
  <si>
    <t>✅ Deepwater development (limbayung),
✅ Asset acquisition/divestment</t>
  </si>
  <si>
    <t>• Conduct a self‑assessment against the Principal role requirements to identify critical capability gaps.
• Identify potential skill gaps that can be addressed through the current job scope and on‑the‑job exposure.   
• Recommend retaining him in the AAD group for the time being, given his broad knowledge across multiple global basins and strong enthusiasm</t>
  </si>
  <si>
    <t>AI, Reserves &amp; Resource (in particular for exploration and AAD)</t>
  </si>
  <si>
    <t>Stay in AAD, interest in AI, currently building PVT and DCA AI</t>
  </si>
  <si>
    <t>Not keen on region asignment</t>
  </si>
  <si>
    <t>Keith Theseira</t>
  </si>
  <si>
    <t>Poon Chee Him</t>
  </si>
  <si>
    <t>poon.cheehim@petronas.com.my</t>
  </si>
  <si>
    <t>Started as subsurface planner for 3 years. PEI including well testing</t>
  </si>
  <si>
    <t xml:space="preserve">✅ Well testing
✅ Asset evaluation </t>
  </si>
  <si>
    <r>
      <t xml:space="preserve">• Top priority to close SMA gap
• TPCP self assesssmnet, identify gap and make decision on the next step. Consult TP of the team to guide for the next step
</t>
    </r>
    <r>
      <rPr>
        <sz val="11"/>
        <color rgb="FFFF0000"/>
        <rFont val="Calibri"/>
        <family val="2"/>
      </rPr>
      <t>*High potential staff</t>
    </r>
  </si>
  <si>
    <t>PTA, Techno-com</t>
  </si>
  <si>
    <t>FDP, modelling</t>
  </si>
  <si>
    <t>Unclear with management steer, sometime predecide what they want and ask the team to make the project work and justify</t>
  </si>
  <si>
    <t>SMA map to RDP ruler</t>
  </si>
  <si>
    <t>Porvinganesh A/L Suria Kumaran</t>
  </si>
  <si>
    <t>porvinganesh.suriaku@petronas.com.my</t>
  </si>
  <si>
    <t>Denmark</t>
  </si>
  <si>
    <t xml:space="preserve"> strobech.poulgustav@petronas.com.my; </t>
  </si>
  <si>
    <t>✅ Simulation (Full probabilistic)</t>
  </si>
  <si>
    <r>
      <t xml:space="preserve">Keen to stay for another year. </t>
    </r>
    <r>
      <rPr>
        <b/>
        <sz val="11"/>
        <color rgb="FFFF0000"/>
        <rFont val="Calibri"/>
        <family val="2"/>
      </rPr>
      <t>Contract not renewed</t>
    </r>
  </si>
  <si>
    <t>Skill pool manager - managing people capability, sharing knowledge
Training program to be improve and updated example reservoir characterisation
Succession plan for Poul</t>
  </si>
  <si>
    <t>Ahmad Zakir</t>
  </si>
  <si>
    <t>Prakash Joshi</t>
  </si>
  <si>
    <t>prakash.joshi@petronas.com.my</t>
  </si>
  <si>
    <t>✅ Simulation, deepwater</t>
  </si>
  <si>
    <t xml:space="preserve">Simulation </t>
  </si>
  <si>
    <t>Role in unconventional  or CCS/CCUS</t>
  </si>
  <si>
    <t xml:space="preserve">Surveillance engineer directly ask to star doing model, invest sometime for training first before assigning them especially to important or fast pace project
</t>
  </si>
  <si>
    <t>Nurhana Harun</t>
  </si>
  <si>
    <t>pranay.shankar@petronas.com.my</t>
  </si>
  <si>
    <t>Started at ONGC (3yrs), Cairns (12yrs)- RMS and FDP study including modelling of WF fields and polymer, Tight gas condensate, Nigeria (1yr)- surveillance, PCSB (2021)- SBA SMRG (GASWAG + WI) - HM&amp;EOR evaluation,</t>
  </si>
  <si>
    <t>✅ FDP, reservoir studies/characterisation + model 
✅ Reservoir surveillance/mgt with WF
✅ Polymer, hot water injection experience</t>
  </si>
  <si>
    <t>Reservoir characterisation</t>
  </si>
  <si>
    <t>CCS, training (gas training), ARPR &amp; MBAL</t>
  </si>
  <si>
    <t>RMS and RDP is a bit disconnected more collaboration is needed</t>
  </si>
  <si>
    <t>Norhayati M Sahid</t>
  </si>
  <si>
    <t>Prasanna Chidambaram</t>
  </si>
  <si>
    <t>UK/India</t>
  </si>
  <si>
    <t>prasanna.chidambara@petronas.com</t>
  </si>
  <si>
    <t>Research</t>
  </si>
  <si>
    <t xml:space="preserve">PhD in PE. BP America (07-15) - surveillance and FDP with modeling experience, WF, tight reservoir,compositional modeling. Cairn India (15-19) - Surveillance for gas fields, appraisal activities PCSB (20-now) - CCS group doing modelling including coupling, saline aquifer assessment. Meransi gas development- FPM </t>
  </si>
  <si>
    <t>✅ Tight reservoir development,✅  CCS,
✅ Reservoir modelling including coupling with geomechanic</t>
  </si>
  <si>
    <t>• Conduct a self‑assessment against the Principal role requirements to identify critical capability gaps.
• Identify potential skill gaps that can be addressed through the current job scope and on‑the‑job exposure.    
• Consult Capability department for his case - how to convert to RE common ruler</t>
  </si>
  <si>
    <t>• Tight reservoir development
• CCS</t>
  </si>
  <si>
    <t>RMP and FDP
Teaching young engineer mainly on modeling</t>
  </si>
  <si>
    <t>Mohd Khaidhir</t>
  </si>
  <si>
    <t>Research ruler</t>
  </si>
  <si>
    <t>Prashanth Nail Kumaran</t>
  </si>
  <si>
    <t>prashanth.kumaran@petronas.com</t>
  </si>
  <si>
    <t>SB Team (11-21) - dynamic model for oil and gas fields, ADP for gas and deepwater, EOR SCAL for gas WAG, RMP for GWAG, drilling operation support,DST and PDR. Carigali Mexico (21-23) - prospect techno-com, set-up database for GOM, review operator model, prepare data acquisition, support well operations and ADP study. AAD (23-24) asset acquisition exercise including Enigma. JV (25-now ) - Cluster 1, technical evaluation and support, compile deepwater lesson learn from operators</t>
  </si>
  <si>
    <t xml:space="preserve">✅ Deeepwater development and exploration
✅ Asset evaluation 
</t>
  </si>
  <si>
    <t xml:space="preserve">• Consult RSS head to join FluidExplorer team </t>
  </si>
  <si>
    <t xml:space="preserve">• Deepwater development and exploration
</t>
  </si>
  <si>
    <t>• PVT specialist</t>
  </si>
  <si>
    <t>Christian Brinzier</t>
  </si>
  <si>
    <t>Priveetha Manogaran</t>
  </si>
  <si>
    <t>priveetha.manogaran@petronas.com.my</t>
  </si>
  <si>
    <t xml:space="preserve">UTP- RE major. IDP, PEI (4 year) - Exploration including PTA,PAE - SK oil spent 6 years in PAE. JV since 2024
</t>
  </si>
  <si>
    <t xml:space="preserve">
✅ Resourse estimation, 
✅ Production enhancement</t>
  </si>
  <si>
    <t>Self assessment using RE TP ruler to gauge the gap based on actual RE ruler descriptor, Make a plan to address the gap while at the current position.
Expand some of JV work to address some of simulation and FDP skill gap</t>
  </si>
  <si>
    <t>Resources and reserves estimation</t>
  </si>
  <si>
    <t>3 years, FDP next focusing on 3D dynamic model, not domestic region. Currently not ready for overseas assignment due to lack of simulation skill.</t>
  </si>
  <si>
    <t xml:space="preserve">SMA style is better than ACD.  Too many system change in the past, hope it will be more stable.
</t>
  </si>
  <si>
    <t>Puveneshwari A/P Narayanan</t>
  </si>
  <si>
    <t>puveneshwari.n@petronas.com.my</t>
  </si>
  <si>
    <t xml:space="preserve">Data acquisition and exploration support (HRA), AD104PE (3 years), CCS
</t>
  </si>
  <si>
    <t xml:space="preserve">✅ Data acquisition and exploration support 
✅ CCS
</t>
  </si>
  <si>
    <t>• Conduct self assessment using TPCP ruler and identify critical skill and map out plan to close gap
• To be transferred to Searah
*Good potential</t>
  </si>
  <si>
    <t>CCS Aquifer</t>
  </si>
  <si>
    <t>• Already closed her UPE gap. Now waiting for soaking period. 
• Enjoy surveillance job.
• International assignment - what are the criteria? To make it easier for RE to get prepared</t>
  </si>
  <si>
    <t>Rafael Alfonso Navarro Rosales</t>
  </si>
  <si>
    <t>rafael.navarro@petronas.com</t>
  </si>
  <si>
    <t>Extended</t>
  </si>
  <si>
    <t>PEMEX (96-08) - Productivity eng. Including N2 injection, Centeral field, SLB (09-12) - study and software support. Farenco (13-16) - studies for several fields FDP. Vietnam (1yr) - developed fracure basement model, Assala Energy (17-24) - mainly doing project mgt and TA role. PCSB -PE and now at PMA</t>
  </si>
  <si>
    <t>✅ Calssical/Analytical Reservoir analysis
✅ Production optimisation, IPM
✅ N2 injection monitoring
✅ Fracture reservoir (basement-Su Tu Nau Vietnam)- limited experience</t>
  </si>
  <si>
    <t>✅ Talk to Afzan on his preference to stay in Kerteh to acquire RMS skills.
✅ Did not pass TPCP, need to work on his skill development to address the gap</t>
  </si>
  <si>
    <t>Fracture basement, N2 (resource person)</t>
  </si>
  <si>
    <t xml:space="preserve">Stay in Kerteh, open for any location
</t>
  </si>
  <si>
    <t>Good initiative to ensure people is assign to the right place.
Some reservoir engineer are not pragmatic to share info or idea.</t>
  </si>
  <si>
    <t>Rahimah A Karim</t>
  </si>
  <si>
    <t>rahimahkarim@petronas.com.my</t>
  </si>
  <si>
    <t>PT (04 –06 PT - designed well completions, gas lift systems, and production strategies,supported drilling campaigns,PE activities. RE (07 – 08) Angsi surveillance, water injection optimization, and infill drilling opportunities. (08 – 10)| SB asset - modeling, well optimization,  surveillance,. Snr RE (10 – 12 ) fcst, reserve,simulation studies, optimized infill drilling ,(12 – 15) EOR centre - probabilistic dynamic modeling, and fault seal analysis. (15 –18 ) COE Probabilistic Dynamic Modelling workflow and guideline,  technical assurance, training, coaching, (19 – 25) PhD Researcher, University of Calgary- advanced research on Vaca Muerta shale characterization and Huff-and-Puff gas injection EOR. (25-now) Principal at  DUC</t>
  </si>
  <si>
    <t>✅ Unconventional (shale oil) 
✅ IWAG
✅Trainer</t>
  </si>
  <si>
    <t>• Conduct a self‑assessment against the Principal role requirements to identify critical capability gaps.
• Identify potential skill gaps that can be addressed through the current job scope and on‑the‑job exposure.   
• Succession plan for uncon. 
• Working on upgrading and TPCP uncon assessment
• Candidate for Custodian</t>
  </si>
  <si>
    <t>Unconventional (Shale oil and gas)</t>
  </si>
  <si>
    <t>She would like to return to conventional,</t>
  </si>
  <si>
    <t xml:space="preserve">Sharing experience workshop uncon and conv. in Jun. </t>
  </si>
  <si>
    <t>Ahmad Tarek</t>
  </si>
  <si>
    <t>rakesh.ranjan@petronas.com.my</t>
  </si>
  <si>
    <t>P8</t>
  </si>
  <si>
    <t>PCSB CCS (21-26) - SDPs, Supported  CCS project, SME and TA for CCS.
Established capability and standardized workflows for CCS studies.
Led CCS maturation and screening studies with strategic partners. PETRONAS MPM (2011–2021) - TA, TRC committee, Reviewed major FDPs, FFRs, redevelopment plans, and workover proposals submitted by operators,
Led strategic initiatives in CCS, EOR, Asset Value Framing, and Recovery Factor Improvement.Shell International (06–11) - Sakhalin greenfield oil dev.Bokor EOR evaluations.Australian CBM assessments.RE TA-2. ONGC (99–06) - simulation, RMS for onshore oil fields, FDP, RMP, WF programs, reserves.</t>
  </si>
  <si>
    <t xml:space="preserve">✅ Simulation
✅ EOR 
✅FDP
✅CCS
</t>
  </si>
  <si>
    <t>• Conduct a self‑assessment against the Principal role requirements to identify critical capability gaps.
• Identify potential skill gaps that can be addressed through the current job scope and on‑the‑job exposure.   
• Lack of operational experience</t>
  </si>
  <si>
    <t>CCS, IOR/EOR</t>
  </si>
  <si>
    <t>Back to conventional, can still provide support to CCS</t>
  </si>
  <si>
    <t>Promoted to Principal in 2020
• Subject Matter Experts (SMEs) should provide formal sign‑off for all matters referred to them.
• Capability development is required in CCS operations and surveillance.
• Current TP ways of working are siloed; establishing regular Technical Peer pool meetings is recommended to improve alignment and knowledge sharing. Volunteered to be the focal point for this meeting.</t>
  </si>
  <si>
    <t>Nazrin Banu</t>
  </si>
  <si>
    <t>Ramin Bahiraie</t>
  </si>
  <si>
    <t>ramin.bahiraie@petronas.com.my</t>
  </si>
  <si>
    <t>Kanaz Moshaver Compay (03-06) - study and modelling.SLB (06-15) - Simulation studies and well services. PETROPARS Limited (18 –22) - Subsurface Manger, PCSB (2023-now) - Dulang Redev and now JVM</t>
  </si>
  <si>
    <t>✅ Advanced Simulation (ECLIPSE)</t>
  </si>
  <si>
    <t xml:space="preserve">✅ Set a reminder for contract renewal. Initiate discussion as early as possible 
✅ Conduct a self‑assessment against the Principal role requirements to identify critical capability gaps.
✅ Identify potential skill gaps that can be addressed through the current job scope and on‑the‑job exposure.   
</t>
  </si>
  <si>
    <t>• He is looking for a stability in job (mainly due to medical including his wife), happy with JV job, don't mind to convert as permenant staff
• Willing to provide support to other team while in JV e.g special task/assigment in particular simulation model support. Setting up simple model for any specific purpose</t>
  </si>
  <si>
    <t>Sharing simulation guidelines, small scale class using COP platform</t>
  </si>
  <si>
    <t>Yeen Voon Tan</t>
  </si>
  <si>
    <t>Simulation Ruler</t>
  </si>
  <si>
    <t>Ros Aliza Bt M Rabi</t>
  </si>
  <si>
    <t>rosaliza_rabi@petronas.com.my</t>
  </si>
  <si>
    <t>PMO Well servive (07-10) well intervention, STPF, DL rejuv. Project with EOR department, prepare input data for simulation model. PER Department (10) - SCAL correlation, CBM project, thermal model. FDP Team (11-14) - Besar, Ledang, Beranang FDP. PER( 14-17) ARPR. MPM (17-18) ADP for North Sabah PAE (18-19) recovery improvement initiatives, tracer injection study SMRG FDP (19-20) - FDP infill using analytical approach, Belut FDP (2020-24?) - dynamic modeling, probabilistic using MEPO, MBAL, PVT analysis SKG FDP(24-now) - NC8, Kasawari FDP with dynamic modeling,CCS N11 wth coupling experience</t>
  </si>
  <si>
    <t>✅CCS modeling (dynamic model couple with geomechanic)
✅ Gas development
✅ Carbonate fields</t>
  </si>
  <si>
    <t xml:space="preserve">• Conduct a self‑assessment against the Principal role requirements to identify critical capability gaps.
• Identify potential skill gaps that can be addressed through the current job scope and on‑the‑job exposure. 
• Present CCS project learning with RELT
• Consult RSS Head for EOR project opportunity
</t>
  </si>
  <si>
    <t>• CCS, Carbonate gas development
• CBM</t>
  </si>
  <si>
    <t>• CCS
• EOR
• Interested in overseas assignment with family package</t>
  </si>
  <si>
    <t>• She raised concern regarding female progression within the organization
• There is uncertainty around the progression pathway, with comparisons being made between individual contributions and the experiences of peers who have achieved promotion.</t>
  </si>
  <si>
    <t>Aizuddin Khalid</t>
  </si>
  <si>
    <t>Rosmala binti Zainal</t>
  </si>
  <si>
    <t>rosmala.zain@petronas.com</t>
  </si>
  <si>
    <t xml:space="preserve">PCSB (07-10) Bekok FDP- dynamic model for K, DCA,MBAL and analytical method, CTD, ARPR. Angsi (10-13) FFR/FDP with dynamic modeling, HM, analyszed MDT,SGS,FGS,PBU, MBAL.D18 FDP (13-14) production performance, CTD,ARPR,RMP, well activation, BCO, data acquisition. PETROFAC (18-19) - tracer analysis, fcst, PTA, intervention activities. PTTEP (19-24) - SK gas field RE, ARPR, data acquisition, PE, CCS, analytical and GAP modeling. PCSB (24-now) WRFX - injection excellence, IAM, PVT characterization for MBAL and Prosper model input standardization </t>
  </si>
  <si>
    <t xml:space="preserve">✅ RMS (WI, Gap modeling)
✅ Data management
</t>
  </si>
  <si>
    <r>
      <t xml:space="preserve">Discuss with supervisor for contract renewal. </t>
    </r>
    <r>
      <rPr>
        <b/>
        <sz val="11"/>
        <color rgb="FF000000"/>
        <rFont val="Calibri"/>
        <family val="2"/>
      </rPr>
      <t>Contract recently renewed.</t>
    </r>
  </si>
  <si>
    <t>WI performance and data management</t>
  </si>
  <si>
    <t>FDP carbonate, prefer KL position. Flexible with position.</t>
  </si>
  <si>
    <t>Ryan Lo Yi Kai</t>
  </si>
  <si>
    <t>NC3</t>
  </si>
  <si>
    <t>ryan.loyikai@petronas.com.my</t>
  </si>
  <si>
    <t>CSM PE- 2017-20 Corporate Planning - looking at corporate strategy. 2021 - PE for 4 yrs 2024 - SK E11, Kasawari, ARPR, LDM, update HM, MBAL</t>
  </si>
  <si>
    <t>✅ Production performance Analysis</t>
  </si>
  <si>
    <t>No ready</t>
  </si>
  <si>
    <t>Exposure in FDP project. Incline to be in TM path but first to improve his RE skills meeting the P5 requirement.</t>
  </si>
  <si>
    <t>Request clarification on his upgrading from P3 to P4. Asking some idea how to plan for his skill improvement and progression</t>
  </si>
  <si>
    <t>Sachdev Singh</t>
  </si>
  <si>
    <t>Saeed Majidaiesamakoush</t>
  </si>
  <si>
    <t>saeed.majidaie@petronas.com.my</t>
  </si>
  <si>
    <t>✅ Advance simulation (EOR,Nano fluid)
✅ Analytical (LTRO)</t>
  </si>
  <si>
    <t>Conduct collaborative work with respective team to improve skill while sitting at the same position</t>
  </si>
  <si>
    <t>Chemical EOR,
CBM,
LTRO</t>
  </si>
  <si>
    <t>Thermal CCS</t>
  </si>
  <si>
    <t>Want an exposure in FDP/FFR</t>
  </si>
  <si>
    <t>Saiful Asrulnizam bin Ab Rahman</t>
  </si>
  <si>
    <t>saiful_asrulnizam@petronas.com.my</t>
  </si>
  <si>
    <t>✅ FDP (Green field development)</t>
  </si>
  <si>
    <t>Build up confident level, slowly increase the workload and perform self assessment using TPCP ruler to dentify skill gap. Map out a plan to bridge the gap at his own pace.</t>
  </si>
  <si>
    <t>Lack of progression tracking</t>
  </si>
  <si>
    <t>Mapping using RDP ruler</t>
  </si>
  <si>
    <t>Sakinah binti Zainuddin</t>
  </si>
  <si>
    <t>sakinah.zainuddin@petronas.com.my</t>
  </si>
  <si>
    <t>UTP PE-2015- IDP program. SK Gas (3 year) - data acquisition, ARPR, WPB, ADP. TAG (19-23) - WI SWIFT application. PEI (24-now) -</t>
  </si>
  <si>
    <t>✅Asset assessment and techno-com</t>
  </si>
  <si>
    <t>Track her progression, need to move faster in addressing gap to next level i.e P3. In parellel can start looking at TPCP descriptors to try addressing RE gap while working on UPE ruler of similar skill</t>
  </si>
  <si>
    <t>Plan to retire early f possible. TM could be possibility. Get an exposure in FDP and modeling.</t>
  </si>
  <si>
    <t>Happy with PEI exposure, a lot of learning part.</t>
  </si>
  <si>
    <t>Sesilia Nandya Listyaningtyas</t>
  </si>
  <si>
    <t>sesilianandya.listya@petronas.com</t>
  </si>
  <si>
    <t>Shahida binti Sulleh</t>
  </si>
  <si>
    <t>shahida_sulleh@petronas.com.my</t>
  </si>
  <si>
    <t xml:space="preserve">EOR team - BN, WL, MPM Risk mgt, Deepwater - Limbayung, Bestari, PEI (focus on deepwater)
</t>
  </si>
  <si>
    <t>✅ Deepwater development
✅ Risk mgt</t>
  </si>
  <si>
    <t>Build up reputation with new management team. Get more exposure thru presentation to RELT/DPELT. Discuss with Fira
Work on management skill and look for opportunity even outside PE.</t>
  </si>
  <si>
    <t>Risk and Unceertainty mgt, Deepwater</t>
  </si>
  <si>
    <t>Wanted to switch to management path. OK with current position and set the expectation low, deliver only what expected</t>
  </si>
  <si>
    <t>Some managers lack of skill in communication with staff example is during PPA feedback session</t>
  </si>
  <si>
    <t>Ernieza Nasir</t>
  </si>
  <si>
    <t>Shahrul Aida binti Ab Rasid</t>
  </si>
  <si>
    <t>Lawit SDP</t>
  </si>
  <si>
    <t>aida.rasid@petronas.com.my</t>
  </si>
  <si>
    <t xml:space="preserve">EPTC - Baronia , EOR screening for SMRG, EPTD to PRSB. 
EOR Master in Foam WAG, CCUS research, CMD
</t>
  </si>
  <si>
    <t xml:space="preserve"> ✅ Simulation modeling + coupling</t>
  </si>
  <si>
    <t>• Remapping from RT to RSS to identify critical skills gap
• Self assessment using TPCP ruler to gauge the gap</t>
  </si>
  <si>
    <t>CCUS/EOR, Coupling</t>
  </si>
  <si>
    <t xml:space="preserve">Region is not the first choice </t>
  </si>
  <si>
    <t>Happy with the current assignment and new challenges.</t>
  </si>
  <si>
    <t>Shaturrvetan A/L Karpaya</t>
  </si>
  <si>
    <t>shaturrvetan.karpay@petronas.com.my</t>
  </si>
  <si>
    <t xml:space="preserve">Penn State graduate. RMS - FPC project, production enhancement, RMP guideline. Special project - tracking composition, PVTsim, SK surveillance (Gas ~4years). HPHT experience
</t>
  </si>
  <si>
    <t xml:space="preserve">✅ Gas surveillance,  
✅ HPHT   
✅PVT
</t>
  </si>
  <si>
    <t>Good experience in FPC development, PVT - compositional tracking using MBAL for gas field. 
Keep track on competency skills, focus on to complete gas development skill while working in MLNG2.</t>
  </si>
  <si>
    <t>PVT, Gas Surveillance</t>
  </si>
  <si>
    <t>Oil development and opportunity to work on modeling from initialisation to prediction.</t>
  </si>
  <si>
    <t xml:space="preserve">Appreciate of having this engagement session, provide more clarity 
</t>
  </si>
  <si>
    <t>Info not provided, sent reminder</t>
  </si>
  <si>
    <t xml:space="preserve">Shlok Jalan </t>
  </si>
  <si>
    <t xml:space="preserve"> shlok_jalan@petronas.com.my; </t>
  </si>
  <si>
    <t xml:space="preserve">RMS Line (21-now) - RMP compliance and updates, FOVA, RMP Guidelines, including IWAG surveillance,CCUS-MMV requirements, LDM, capability development, trainer and mentor. MPM (12 –21) chemical EOR, FWAG modeling, prod. opt opportunities, EOR lookback Analysis, RF Improvement, managed deepwater assets. Cairn Energy (10 –12) –FDP, simulation, well placement, real-time monitoring. Shell Technology India (08 –10) – FDP, modelling, MBAL, fluid characterisation, reserves estimation. Shell International E&amp;P (07 –  08) –simulation and history matching of low-permeability oil and gas fields. Shell Technology India (06 – 07) - reserves estimation, PTA, PVT (gas condensate),MBAL auto HM. Cairn Energy India Pty Ltd. (03 –06) - Reservoir mgt, dev. planning, data acquisition, DST, fcst. Reliance Industries Limited (02 – 03) – Field supervision of MDT,DST and coring operations. </t>
  </si>
  <si>
    <t>✅ RMS
✅ Simulation  
✅ Analytical approach, MBAL
✅ PVT and Fluis characterization</t>
  </si>
  <si>
    <t>Fluid characterization</t>
  </si>
  <si>
    <t>Would like to involve in Uncon and CCS, training for gas development</t>
  </si>
  <si>
    <t>• Work demarcation in the RMP is unclear, especially for WI/GI activities where Principals are bypassed and matters are routed directly to the Custodian.
• There is no clearly defined custodian or repository for the dynamic reservoir model.
• LDM - surveillance engineers currently lack sufficient competency to maintain and effectively use the dynamic model. It is recommended to establish a centralized team to manage, maintain, and support the use of the model</t>
  </si>
  <si>
    <t>Mohamad Abu Bakar</t>
  </si>
  <si>
    <t>Sinowrita Jegathisan</t>
  </si>
  <si>
    <t>sinowrita.jegathisan@petronas.com</t>
  </si>
  <si>
    <t xml:space="preserve">Siti Fatimah Ahmad Azmi </t>
  </si>
  <si>
    <t>sfatimah.azmi@petronas.com.my</t>
  </si>
  <si>
    <t>Green gas FDP, Carbonate (kasawari, NC3) including ADP, Limbayung FDP (deepwater), Surveillance (oil,WAG)</t>
  </si>
  <si>
    <r>
      <t xml:space="preserve">• Conduct self assessment using TPCP ruler and identify critical skill and map out plan to close gap
• To be transferred to Searah
</t>
    </r>
    <r>
      <rPr>
        <sz val="11"/>
        <color rgb="FFFF0000"/>
        <rFont val="Calibri"/>
        <family val="2"/>
      </rPr>
      <t>*High potential staff</t>
    </r>
  </si>
  <si>
    <t>Carbonate gas, deepwater</t>
  </si>
  <si>
    <t>International posting, not interested to join PSR</t>
  </si>
  <si>
    <t>Highlight to new GM with regards to people outside PCSB organisation concern on their progression etc</t>
  </si>
  <si>
    <t>Siti Najwa Che Yaacob</t>
  </si>
  <si>
    <t>sitinajwa.cheyacco@petronas.com.my</t>
  </si>
  <si>
    <t xml:space="preserve"> ✅ Real time data monitoring
 ✅ Resource estimation and classification
 ✅ PTA</t>
  </si>
  <si>
    <t>Real time data performance monitoring</t>
  </si>
  <si>
    <t>Nothing to add for now</t>
  </si>
  <si>
    <t>Maping from UPE</t>
  </si>
  <si>
    <t>Siti Nur Aishah binti Norddin</t>
  </si>
  <si>
    <t>Temana</t>
  </si>
  <si>
    <t>sitinuraishah.nordd@petronas.com.my</t>
  </si>
  <si>
    <t xml:space="preserve">UTP Major in RE. Join PETRONAS as operation for 8mths. Joined PE- RS. PM - PAE. RWFX - condensate banking study, SKA - Kumang (4ys), Temana (1ys). SK FDP Temana- CTD &amp; ReDev. 
</t>
  </si>
  <si>
    <t xml:space="preserve">  ✅ Surveillance</t>
  </si>
  <si>
    <t>Self assessment and identify gap</t>
  </si>
  <si>
    <t>Invole in international. Open for surveilance or development. Prefer to be broad PE than SME.</t>
  </si>
  <si>
    <t>Siti Nurdyana binti Zamdy</t>
  </si>
  <si>
    <t>sitinurdyana.zamdy@petronas.com.my</t>
  </si>
  <si>
    <t xml:space="preserve">UTP Geoscience in Geophysics processing. SKO - BE/BO (3yrs), FDP PNLP - Post PDR. Besar FDP -resanction. MBAL. 2025- Angsi Oil. </t>
  </si>
  <si>
    <t xml:space="preserve"> ✅ Production forecast</t>
  </si>
  <si>
    <t xml:space="preserve">Working on P3-P4 gap while also addressing requirment at TPCP level for the same subject. Start to conduct self assessment using TP ruler and identify area of development that can be address while doing the current job. Discuss with her TP to plan and looking for opportunity </t>
  </si>
  <si>
    <t xml:space="preserve">International asset exposure and carbonate field  </t>
  </si>
  <si>
    <t>Visibility always used as facor required to get a good performance rating, however she need to also focus on her technical skill development. Suggest her to leverage and showcase her technical contributions more effectively as part of her visibility efforts, ensuring that her recognition is supported by strong technical delivery and expertise.</t>
  </si>
  <si>
    <t xml:space="preserve">subratkumar.dhal@petronas.com.my; </t>
  </si>
  <si>
    <t>Leaving by end of the year</t>
  </si>
  <si>
    <t>✅ Unconventional, Frac modeling, 
✅ Deepwater gas field dev
✅ PTA/RTA</t>
  </si>
  <si>
    <t>✅  Initial discussion with line supervisor for contract extension,
✅ Candidate for uncon workshop in Jun</t>
  </si>
  <si>
    <t>Unconventional, PTA/RTA</t>
  </si>
  <si>
    <t>• Data storage and retrieval is difficult. Data centralisation e.g PVT data - can work/feedback to Pranay on the FluidXplorer end game.
• Lack of deep dive analysis - not sure if this is done by surveillance
• Governance simplication</t>
  </si>
  <si>
    <t>Amran Mohamad Zakei</t>
  </si>
  <si>
    <t>Suhenri Kurniawan bin Nazwar</t>
  </si>
  <si>
    <t>suhenri_nazwar@petronas.com</t>
  </si>
  <si>
    <t xml:space="preserve">PMA </t>
  </si>
  <si>
    <t xml:space="preserve">CV not provided. TP for Sepat and PM9
Has some experience in EOR- polymer- Chad project, risk management </t>
  </si>
  <si>
    <t xml:space="preserve">✅ Analytical method
✅ Reservoir management
✅ PTA
</t>
  </si>
  <si>
    <t>• Lack in depth study, needs more hands on especially in simulation modeling</t>
  </si>
  <si>
    <t>• Surveillance and RMP of NDP,WI</t>
  </si>
  <si>
    <t>• Interested for overseas posting also flexible for TM position if available
• Teaching - has been techning in one of RE course</t>
  </si>
  <si>
    <t>Keen on overseas posting since he never been assigned to overseas posting</t>
  </si>
  <si>
    <t>Stefanie Chuah Mei Mei</t>
  </si>
  <si>
    <t>sumit.s@petronas.com.my</t>
  </si>
  <si>
    <t>PCSB (May 2021 – Present)- FDP, ARPR TA, asset acquisition. MPM (2011 – 2021) – RE assurance, modelling and reserves. Fugro-Jason, Dubai (2005 – 2011)- Static and dynamic modelling., fractured carbonate, EOR. Field Engineering (Abu Dhabi, 2003–2005)- Coiled tubing operations, Well interventions and workovers, Cementing and stimulation activities, real-time field data acquisition and job execution support.</t>
  </si>
  <si>
    <t>✅ Simulation,  
✅ Integrated FDP 
✅ MPM governance</t>
  </si>
  <si>
    <t>• Do remapping of previous assessment to new ruler, the best is to go thru the ruler description
• Keep track competencies progression to identify gap and have a plan to address the gap</t>
  </si>
  <si>
    <t>Integrated FDP, simulation</t>
  </si>
  <si>
    <t xml:space="preserve">Seligi gas PSC -value proposal
AI - self learning </t>
  </si>
  <si>
    <t>• Lack of hands on to enhance skill, specialise group e.g simulation
• Volunteer to initiate the forum channel and to explore Mircosoft team capability as a platform for this purpose</t>
  </si>
  <si>
    <t>Syahrini Mokhtar</t>
  </si>
  <si>
    <t>Syaidatul Nazdrah binti Nawi</t>
  </si>
  <si>
    <t>synazdrah_nawi@petronas.com.my</t>
  </si>
  <si>
    <t xml:space="preserve">UNSW. RS - Model (Angsi, Oman etc), PM FDP - Tiong/Tinggi study, Pulai GCBD. Dulang FDP, PEI- Exploration support + international assets, SB - Limbayung/Bestari.Turkmenistan.
</t>
  </si>
  <si>
    <t xml:space="preserve"> ✅ Reservoir Modeling</t>
  </si>
  <si>
    <t xml:space="preserve">Conduct sel assessment and track progression on gap. Plan to address gap while at current position. </t>
  </si>
  <si>
    <t xml:space="preserve">Reservoir Modelling. </t>
  </si>
  <si>
    <t>Good session feel getting support from line on career progression.</t>
  </si>
  <si>
    <t>Syarizan Bt Mustapha</t>
  </si>
  <si>
    <t>Manager</t>
  </si>
  <si>
    <t xml:space="preserve"> syarizan_mustapha@petronas.com.my</t>
  </si>
  <si>
    <t>CCS Manager (23–26) – Led CCS SDP and Pre-SDP projects, CCS Masterplan, CCS business governance MMV technology evaluation. Digitalization &amp; Reservoir Workflow Mgt (21–22) -Coordinator for Live FDP and FDP Digitalisation, DELFI with PlanningSpace, IPM Suite and Concept Factory, RWFM and material balance guidelines.RMP workshops. WI Excellence &amp; Tech Dev (16–20) - WI KPI , automated WI tracking modules, chemical EOR screening.  Reservoir Simulation &amp; Field Development (11–15) – Sepat, Dulang WI opt, Dulang East FDP, thin oil rim, condensate banking. (06–10) - Temana, Bayan, D18, D35 and J4 reservoir management, PE, reserves RMP</t>
  </si>
  <si>
    <t>✅ WI/GI Secondary recovery,  
✅ FDP 
✅ CCS</t>
  </si>
  <si>
    <t>• Conduct a self‑assessment against the Custodian role requirements to identify critical capability gaps.
• Identify potential skill gaps that can be addressed through the current job scope and on‑the‑job exposure.   
• We think she is more suitbale for mgt job and potentially can go faster thru mgt path</t>
  </si>
  <si>
    <t>CCS, WI/GI Secondary</t>
  </si>
  <si>
    <t>Flexible to both Technical and Management path</t>
  </si>
  <si>
    <t>Tan Kok Liang</t>
  </si>
  <si>
    <t>kokliang.tan@petronas.com.my</t>
  </si>
  <si>
    <t xml:space="preserve">IDP, Study group - gas carbonate
RTA using Harmony/Topaz, analytical study P/Z, SK surveillance - WI/GI, IWAG. BO/BE FDP - infill/PFID
</t>
  </si>
  <si>
    <t>✅ Surveillance (WI/GI) 
✅  Simulation</t>
  </si>
  <si>
    <t>• Conduct self assessment using TPCP ruler and identify critical skill and map out plan to close gap</t>
  </si>
  <si>
    <t>Prefered in FDP, learning more on fluid and rock properties part.</t>
  </si>
  <si>
    <t>Not discussed due to time</t>
  </si>
  <si>
    <t>Tengku Mohd Fauzi Bin Tengku Ab Hamid</t>
  </si>
  <si>
    <t>tengkumfauzi.tengku@petronas.com</t>
  </si>
  <si>
    <t>PCSB (05-06) Mechanical engineer trainee. MPM (07-15)  Seconded to SSPC for 1 year, Shell Rijswick (6 mth). ADNOC (15-23) PCSB (23-now).Experience in FDP study including dynamic modeling for miscible WAG EOR, analytical approach , data acquisition and analysis (PVT,PTA,SCAL,RST,DST), fluid characterization</t>
  </si>
  <si>
    <t>✅ Dynamic modelling (BO &amp; COMP)
✅ PVT - Fluid characterization
✅ EOR modeling (miscible WAG)</t>
  </si>
  <si>
    <t>• To decide  which ladder to go, technical or management</t>
  </si>
  <si>
    <t>• Compositional modeling
• Carbonate reservoir
• EOR</t>
  </si>
  <si>
    <t>• PVT/SCAL
• Dynamic modeling
• EOR
Incline to TM but not yet decide</t>
  </si>
  <si>
    <t>Raised concern with TP support to project team</t>
  </si>
  <si>
    <t>Teoh Kheng Keat</t>
  </si>
  <si>
    <t>khengkeat.teoh@petronas.com.my</t>
  </si>
  <si>
    <t>UTP PE-Drilling. IDP. SBA as well intervention engineer for abt 1 year. Surveillance for SMRG cluster, (Alap, Sumandak,Smrg). Total 6 years in SB region - PE proposal, ARPR, DCA, MBAL.. PEI (2022) -  Oman and provide AAD support. Mainly doing RTA /IAM model.</t>
  </si>
  <si>
    <t xml:space="preserve">✅ RTA,  
✅ Reservoir and well performace </t>
  </si>
  <si>
    <t>He has been keeping track his progress. Priority is to close gap for P4 i.e Project economic and uncertainty mgt. Plan</t>
  </si>
  <si>
    <t xml:space="preserve">To achieve P4 this year. Prefer to be in FDP project. </t>
  </si>
  <si>
    <t>Tham Su Li</t>
  </si>
  <si>
    <t>suli.tham@petronas.com.my</t>
  </si>
  <si>
    <t xml:space="preserve">Penn State - PE. Joined line specialized study. SE in SK- D18/28. FDP - Bokor/Betty/Laila. South Sudan - ~2yrs. JVSector 3 - JDA/Hess. PEI-AAD - Oman
</t>
  </si>
  <si>
    <t>Keep track on skill progression. Try to address gap while at AAD e.g doing some simulation model work in acquisition project.</t>
  </si>
  <si>
    <t>Move to project team to improve skill in FDP and modelling</t>
  </si>
  <si>
    <t>Manager delegate too much to subordinate e.g ask executive to prepare slide
RE fraternity is getting better - less fragmented
RE typically as focal point for project to lead, can other disciplines to lead the project</t>
  </si>
  <si>
    <t>Tharmaraj Magathevan</t>
  </si>
  <si>
    <t>Kumang</t>
  </si>
  <si>
    <t>tharmaraj.magathevan@petronas.com.my</t>
  </si>
  <si>
    <t xml:space="preserve"> ✅ GAP/Network modelling
 ✅ Oil surveillance/reservoir management including WI
 ✅ Ptech related</t>
  </si>
  <si>
    <t>Oil surveillance &amp; WI</t>
  </si>
  <si>
    <t>• Surveillance and reservoir management</t>
  </si>
  <si>
    <t>Happy with current position</t>
  </si>
  <si>
    <t>Mapping from UPE using RDP ruler</t>
  </si>
  <si>
    <t>Umar Islam bin Muhammad Dimyati</t>
  </si>
  <si>
    <t>ANGOLA</t>
  </si>
  <si>
    <t>IA Angola</t>
  </si>
  <si>
    <t>umarislam.dimyati@petronas.com.my</t>
  </si>
  <si>
    <t>UTP-PE-RE. Joined MPM.SK- SE, work with alliance field (Rock Oil). Baligian. - PE, ARPR. FDP BO/BE/Laily (Apr 2019 – Oct 2024)- modeling, HM, post FID.proejct optimisation, PDR. , BE - water injection evaluation. KNAG FDP (Oct 2024 – Jun 2025) - execution. Megah (Jun 2025 – Dec 2025)- fulll probabilistic model exposure., ResX, Intersect., SIR. Secondment – TotalEnergies EP Angola Block 20.- modeling, intersect,scripting</t>
  </si>
  <si>
    <t xml:space="preserve">  ✅ Dynamic model, coupling and probabilistic
  </t>
  </si>
  <si>
    <t>Already started doing self assessment, work on the identified gap while doing the project.</t>
  </si>
  <si>
    <t>To complete Angola project next 3 years. Next is to move to TP position with hands-on technical</t>
  </si>
  <si>
    <t>Concern with regards with RE leaving the company.</t>
  </si>
  <si>
    <t>Vaisnavi A/P Sukumarran</t>
  </si>
  <si>
    <t>Vishnu Gaur</t>
  </si>
  <si>
    <t>wa.weewe@petronas.com</t>
  </si>
  <si>
    <t>ONGC (02-06) - WF performance and opt., PBU design and interpretation. ONGC (06-12) Study Institute- dynamic modeling FDP. PCSB (12-16) - iWAG feasibility study for BN, LTRO and well performance, PVT characterisation. Cunsultant RE (16-17) modeling and fcst for client. Selan Exp India (17-20) - modelling for EOR screening. PCSB (21-24) - deliver SK gas FDP (MLNG2 &amp; SK8) and WI fields (TE/BE and D35). PSR (Sep 24 - now) - reserves audit including uncon asset.</t>
  </si>
  <si>
    <t>✅PVT 
✅ PTA
✅ Dynamic model
✅ Reserves audit/governance</t>
  </si>
  <si>
    <t>• To obtain training accredation
• Talk to supervisor and RE head on next assignment
Suggest to invite RELT to PSR to showcase PSR R&amp;R, ARPR lesson learn</t>
  </si>
  <si>
    <t>Resource assessment and classification</t>
  </si>
  <si>
    <t xml:space="preserve">Teaching in PVT and PTA
Contract not renewed
</t>
  </si>
  <si>
    <t>Raised concern on his contract expiration and lack of engagement from RE line with PSR team.</t>
  </si>
  <si>
    <t>Wa Wa Wei</t>
  </si>
  <si>
    <t>wa.weewe@petronas.com.my</t>
  </si>
  <si>
    <t xml:space="preserve">SLB (08-21) software support (ECLIPSE,INTERSECT,PETREL,MEPO), simulation project, PVT,PTA, well integrity evaluation.  PCSB (22-present) - AAD, lead asset acquisition and techno-comm evaluation. Led multidisciplinary team to perform FDP study, uncertainty and risk assessment, WFoptimization study, model couling with network modelling, geothermal study, </t>
  </si>
  <si>
    <t>✅ Reservoir modeling, 
✅ Field dev. plan and comerciality
✅ Analytical and benchmarking</t>
  </si>
  <si>
    <r>
      <t xml:space="preserve">Develop skill in fracture modeling
</t>
    </r>
    <r>
      <rPr>
        <sz val="11"/>
        <color rgb="FFFF0000"/>
        <rFont val="Calibri"/>
        <family val="2"/>
      </rPr>
      <t>*High potential staff</t>
    </r>
  </si>
  <si>
    <t>Deepwater, fracture basement</t>
  </si>
  <si>
    <t>Brwon field development FDP,</t>
  </si>
  <si>
    <t xml:space="preserve">Hands on role taken away too early, TPCP is good to track/develop/gap identification but not for promotion tool
</t>
  </si>
  <si>
    <t xml:space="preserve"> Mohd Zain  Abdullah</t>
  </si>
  <si>
    <t>wanfaisal.pain@petronas.com.my</t>
  </si>
  <si>
    <t xml:space="preserve">PCSB (2023 – 26) - FDP Manager and Subsurface Lead for oil and gas field in SK. Sarawak Shell Berhad (18–21) - TA-2 &amp; Subsurface Focal Point, assurance reserves, dynamic models, hydrocarbon maturation, and process safety, NOV. BSP (99–18)- TA3 &amp; Front-End Development Manager - hydrocarbon maturation projects, RE advisor for capability dev. PDO (05–12) – FDP, modelling, EOR evaluation (thermal) studies for fractured carbonate reservoirs. BSP (99–05) - FDP of green and brown fields. Expro (98–99) – PE support to Woodside, Anzoil and PEDCO, data acquisition system. PCSB (92–98) - FDP studies for Samarang,  simulation for Dulang Field, supporting waterflood development planning. </t>
  </si>
  <si>
    <t>✅ FDP,  
✅ Carbonate reservoir surveillance and development</t>
  </si>
  <si>
    <t>• Self assesment progress and target for custodian level by next year.
• Candidate for Custodian</t>
  </si>
  <si>
    <t>Carbonate, CCS project</t>
  </si>
  <si>
    <t>• TA1/2 authority with regards to safety and high business impact is not clear. Suggest to follow some of industry practices such as in Shell e.g any deviation form guideline or normal procedure should be approve by relavent TA
• TP to conduct masterclass</t>
  </si>
  <si>
    <t>Wan Malinda Mastura binti Wan Marzuki</t>
  </si>
  <si>
    <t>malinda.marzuki@petronas.com.my</t>
  </si>
  <si>
    <t xml:space="preserve">UTP in PE major in RE.SE for SB - 3 years. Reserves group in PCSB - 2yrs, SK FDP - MLNG2 - Shallow Clastic. Jintan FFR. PM - Ledang/Gangsar execution. TBC
</t>
  </si>
  <si>
    <t xml:space="preserve"> ✅ Gas development,  ✅ Resource assessment</t>
  </si>
  <si>
    <t xml:space="preserve">Self assessment using RE TP ruler to gauge the gap based on actual RE ruler descriptor, Make a plan to address the gap while doing the current project
</t>
  </si>
  <si>
    <t>Gas dev/ Resource assessment</t>
  </si>
  <si>
    <t>Involve and learn oil development/FDP, fluid and rock characterisation</t>
  </si>
  <si>
    <t>Wan Mohd Sharif</t>
  </si>
  <si>
    <t>PM &amp; SB</t>
  </si>
  <si>
    <t>shariwu@petronas.com.my</t>
  </si>
  <si>
    <t>MPM (2025–Present)- TA for ADiR,reserves, resource maturation, NFE, IOR/EOR feasibility, data digitalisation.  RE Line (2024)- Turkmenistan Block 1 fields, support Iraq operation. SK Gas FDP (2018–2023)- modelling, MBAL, GAP, support Kasawari, F9,Kumang, Kanowit,NC3. MPM Sarawak Portfolio (2014–2017)- TA for FDPs, FFRs, PDRs and RMPs, EOR performance review, N2 inj. feasibility study, gas storage.  Indonesia (13-14) – support Bukit Tua and Kepodang dev. SMRG FDP (10-13) – support Phase 1 dev., EOR feasibility study including coreflood and simulation model. TO (05-10) – FDP, PVT, SCAL, reserves, modelling, DST, EWT execution. BK FDP (01–05) - performance reviews, opportunity identification, MBAL, PVT,SCAL, modelling &amp; HM. RE line (99-01) – BK-K reservoir model, Baronia Barat FDP.</t>
  </si>
  <si>
    <t xml:space="preserve"> ✅ Simulation  ✅ analytical (classical RE)</t>
  </si>
  <si>
    <t>Map out the gap and try to address the gap while at MPM</t>
  </si>
  <si>
    <t xml:space="preserve">• Will be retired at age of 55
• Prefer to shortern his assigment in MPM to close his skill gap </t>
  </si>
  <si>
    <t xml:space="preserve">• Support the forum channel idea
</t>
  </si>
  <si>
    <t>Moh Amir Shah</t>
  </si>
  <si>
    <t>Yosephina Hana Wijaya</t>
  </si>
  <si>
    <t>yosephina_wijaya@petronas.com</t>
  </si>
  <si>
    <t>Repsol (99-04) - PE,IWR and infill,fcts,RMP CNOOC (04-08) - WF feasibility study, modeling, reserves. PETRONAS (09-14) MPM - managing 4 operators, RMP,gas supply security, internal studies to improve RMP, gas delivery strategy, data acquisition and surveillance guide. Manager MPM (16-23) - lead SK asset. PCSB PE group (24-now) -  PE &amp; IWR</t>
  </si>
  <si>
    <t>✅ Surveillance/RM and PE
✅ MPM business/governance
✅ Reserves Estimation</t>
  </si>
  <si>
    <t xml:space="preserve">• Conduct a self‑assessment against the Principal role requirements to identify critical capability gaps.
• Identify potential skill gaps that can be addressed through the current job scope and on‑the‑job exposure. Discuss with Custodian
• Can move to PSR only after passing principal level
</t>
  </si>
  <si>
    <t>Surveillance &amp; production enhancement</t>
  </si>
  <si>
    <t xml:space="preserve">Interested to move to PSR to broaden her skill and knowledge  </t>
  </si>
  <si>
    <t>Summary page not provided, score based on remapping</t>
  </si>
  <si>
    <t>Yunus Tagayev</t>
  </si>
  <si>
    <t>yunus.tagayev@petronas.com.my</t>
  </si>
  <si>
    <t>Good?</t>
  </si>
  <si>
    <t>IDP (11-14), PMO (14-19) surveillance activities, ARR, FFR study, PE, WI performance for DL, Angsi, conduct pulse survey (PCT) PEI(19-22) - Exploration support, acting as manager, subsurface data acquisition (DST,PTA,PVT), notional FDP, ADP. Brunei (22-25) - subsurface TL for Kelidang FDP. deliver FDP, full probabilistic model, ADP, GSA negotiation, reserves certification audit. SB FDp (25- now) - Megah FDP, dynamic modeling etc.</t>
  </si>
  <si>
    <t xml:space="preserve">✅ RMS activities, 
✅ Deepwater development </t>
  </si>
  <si>
    <t>Keep track his technical progression to ensure gap is address while carry out current job.
Continue doing FDP type of work particularly in a deep water project which provide opportunity to enhance his skill in particular deepwater oil development in carbonate reservoir.</t>
  </si>
  <si>
    <t>RMS, deepwater development</t>
  </si>
  <si>
    <t>Deep water, PVT and PTA</t>
  </si>
  <si>
    <t>Unclear roles and responsibilty for staff</t>
  </si>
  <si>
    <t>Yusup Hoshanov</t>
  </si>
  <si>
    <t>yusup_hoshamov@petronas.com.my</t>
  </si>
  <si>
    <t>To be oppointed as manager soon</t>
  </si>
  <si>
    <t>Zatil Alifah binti Mustapha</t>
  </si>
  <si>
    <t>zatil_alifah@petronas.com.my</t>
  </si>
  <si>
    <t>Self assessment to gauge her progress especially for critical items to pass to next level
*Good potential</t>
  </si>
  <si>
    <t>PVT,Surveillance, Reserves</t>
  </si>
  <si>
    <t>PVT, International posting</t>
  </si>
  <si>
    <t>Malaysianization is happening, appreciate the reaching out session. Post a question on shadow team for OBO</t>
  </si>
  <si>
    <t>Zulaikha Mohamad Nizam</t>
  </si>
  <si>
    <t>m</t>
  </si>
  <si>
    <t>RE</t>
  </si>
  <si>
    <t>Custodian</t>
  </si>
  <si>
    <t>P9</t>
  </si>
  <si>
    <t>Adnan Ramli</t>
  </si>
  <si>
    <t>Staff No</t>
  </si>
  <si>
    <t>Years in SG</t>
  </si>
  <si>
    <t>Date of Appointment to Current Grade:</t>
  </si>
  <si>
    <t>Current Assignment / Loc:</t>
  </si>
  <si>
    <t>Length in Current Assignment:</t>
  </si>
  <si>
    <t>Sub-Disciplines</t>
  </si>
  <si>
    <t>Snr Exe Base</t>
  </si>
  <si>
    <t>Snr Exe Key</t>
  </si>
  <si>
    <t>Snr Exe Pacing</t>
  </si>
  <si>
    <t>Snr Exe Emerging</t>
  </si>
  <si>
    <t>Staff Base</t>
  </si>
  <si>
    <t>Staff Key</t>
  </si>
  <si>
    <t>Staff Pacing</t>
  </si>
  <si>
    <t>Staff Emerging</t>
  </si>
  <si>
    <t>Principal Key</t>
  </si>
  <si>
    <t>Custo Base</t>
  </si>
  <si>
    <t>Custo Key</t>
  </si>
  <si>
    <t>Custo Pacing</t>
  </si>
  <si>
    <t>Custo Emerging</t>
  </si>
  <si>
    <t>Assessor 1</t>
  </si>
  <si>
    <t>Assessor 2</t>
  </si>
  <si>
    <t>Assessor 3</t>
  </si>
  <si>
    <t>RMS SBA</t>
  </si>
  <si>
    <t xml:space="preserve"> Uni Field Cluster 2</t>
  </si>
  <si>
    <t>FDP Team</t>
  </si>
  <si>
    <t>SB RMS</t>
  </si>
  <si>
    <t>FDP governance, MBAL</t>
  </si>
  <si>
    <t>Study , PEI, DRO</t>
  </si>
  <si>
    <t>RDP, Technical</t>
  </si>
  <si>
    <t>PC IRAQ PE Production - Iraq</t>
  </si>
  <si>
    <t>RMS 2008 PSC / GPSC</t>
  </si>
  <si>
    <t xml:space="preserve">RMS SKO </t>
  </si>
  <si>
    <t xml:space="preserve"> Uni BTL - Surveillance Cluster 2</t>
  </si>
  <si>
    <t>D35</t>
  </si>
  <si>
    <t>D35 Surv</t>
  </si>
  <si>
    <t>Gas FDP?, PTA/RTA</t>
  </si>
  <si>
    <t>Technical</t>
  </si>
  <si>
    <t xml:space="preserve">RDP SKO </t>
  </si>
  <si>
    <t>Uni Field Cluster 2 - Southern</t>
  </si>
  <si>
    <t>Centre-JVM</t>
  </si>
  <si>
    <t>RMS PMA</t>
  </si>
  <si>
    <t xml:space="preserve"> Surveillance</t>
  </si>
  <si>
    <t>RMS SKG</t>
  </si>
  <si>
    <t>RMS-SBA</t>
  </si>
  <si>
    <t xml:space="preserve"> Uni Field Cluster 1</t>
  </si>
  <si>
    <t>Uni Field Cluster 1 - Northern</t>
  </si>
  <si>
    <t>RMS-PMA</t>
  </si>
  <si>
    <t>Seeding</t>
  </si>
  <si>
    <t>Centre-IWT</t>
  </si>
  <si>
    <t>RMS-SKO</t>
  </si>
  <si>
    <t xml:space="preserve"> Uni MR - Surveillance Cluster 3</t>
  </si>
  <si>
    <t xml:space="preserve"> Asset Acquisition &amp; DRO</t>
  </si>
  <si>
    <r>
      <t xml:space="preserve">IDP program. Sabah FDP - Tembungo,JKH (notional dev plan), SK Gas (MLNG2- E11- 3years), PEI (Indonesia-Vietnam 2 years), DUC (unconventional)
</t>
    </r>
    <r>
      <rPr>
        <b/>
        <sz val="11"/>
        <color rgb="FF000000"/>
        <rFont val="Calibri"/>
        <family val="2"/>
      </rPr>
      <t>Reserve and resource reporting</t>
    </r>
  </si>
  <si>
    <t xml:space="preserve"> Manager</t>
  </si>
  <si>
    <t>RMS SKO</t>
  </si>
  <si>
    <t xml:space="preserve"> Uni Field Cluster 2 - Balingian</t>
  </si>
  <si>
    <t>Dharshana A/P Navaratnam</t>
  </si>
  <si>
    <t xml:space="preserve">RMS PMA </t>
  </si>
  <si>
    <t xml:space="preserve"> Uni PM - Surveillance Cluster 1</t>
  </si>
  <si>
    <t>dharshana.n@petronas.com.my</t>
  </si>
  <si>
    <t>RDP SKO</t>
  </si>
  <si>
    <t>RDP-DOM</t>
  </si>
  <si>
    <t>RDP PMA</t>
  </si>
  <si>
    <t xml:space="preserve"> Field Cluster 1</t>
  </si>
  <si>
    <t>PAE</t>
  </si>
  <si>
    <t>Not done</t>
  </si>
  <si>
    <r>
      <t xml:space="preserve">Start in MPM with background in simulation model, attached to Mubadala via PMU. PEC  (8 mth), Joined Mubadala till 2024 (FDP and surveillance). Rejoin PCSB in 2024
</t>
    </r>
    <r>
      <rPr>
        <b/>
        <sz val="11"/>
        <color rgb="FF000000"/>
        <rFont val="Calibri"/>
        <family val="2"/>
      </rPr>
      <t>Green field development and gas</t>
    </r>
  </si>
  <si>
    <t>RDP SKG</t>
  </si>
  <si>
    <t xml:space="preserve"> Uni Field Cluster 1 - Gas</t>
  </si>
  <si>
    <t>Sn RE</t>
  </si>
  <si>
    <t>Reservoir surveillance, Carbonate gas development, resources assessment, RPC</t>
  </si>
  <si>
    <t>A18 FDP</t>
  </si>
  <si>
    <t>Resource assessment/classification</t>
  </si>
  <si>
    <t>Integrated study</t>
  </si>
  <si>
    <t>Ashok</t>
  </si>
  <si>
    <t>Chander</t>
  </si>
  <si>
    <t>RDP Dulang</t>
  </si>
  <si>
    <t>RDP-GPSC</t>
  </si>
  <si>
    <t>Tapis FDP</t>
  </si>
  <si>
    <t>• EOR
• Reservoir souring</t>
  </si>
  <si>
    <t>Self</t>
  </si>
  <si>
    <t xml:space="preserve"> Field Cluster 2</t>
  </si>
  <si>
    <t>SK QEO</t>
  </si>
  <si>
    <t>SMS</t>
  </si>
  <si>
    <t>Prefer to stay in Miri and do FDP</t>
  </si>
  <si>
    <t xml:space="preserve"> Uni SB - Surveillance Cluster 1</t>
  </si>
  <si>
    <r>
      <t xml:space="preserve">SLB wireline engineer, EPTC - EOR screening, playbook, Angsi, D18 EOR study with PRSB, PEI - Sudan,Iraq, TK etc. 1 year unpaid leave
</t>
    </r>
    <r>
      <rPr>
        <b/>
        <sz val="11"/>
        <color rgb="FF000000"/>
        <rFont val="Calibri"/>
        <family val="2"/>
      </rPr>
      <t>Techno-com evaluation</t>
    </r>
  </si>
  <si>
    <t>Canadian/Pakistan</t>
  </si>
  <si>
    <t>RDP SBA</t>
  </si>
  <si>
    <t>Surveillance,GWAG</t>
  </si>
  <si>
    <t>Timing of the staff mobilisation should tie in with project progress, project contunutiy and close out issue</t>
  </si>
  <si>
    <t>RDP 2008 PSC / GPSC</t>
  </si>
  <si>
    <t xml:space="preserve"> Uni Surveillance</t>
  </si>
  <si>
    <t>Simulator (tNAV)</t>
  </si>
  <si>
    <t>• To complete SMA, probably persue for TM
• Conduct self assessment and identify critical skill and map out plan to close gap</t>
  </si>
  <si>
    <t>CCS/Couple model
Production enhancement/sRMS</t>
  </si>
  <si>
    <t>Overseas assignment</t>
  </si>
  <si>
    <t>Technical flexi to managment</t>
  </si>
  <si>
    <t>A18 PSC</t>
  </si>
  <si>
    <t>• Resource assessment/classification
• IPM modelling</t>
  </si>
  <si>
    <t>PE Miri</t>
  </si>
  <si>
    <r>
      <t xml:space="preserve">SSI (PM), gas project execution, Bekok J30/40 development, IEAM, Baronia FDP, minor reservoir, NAG, Temana surveillance 
</t>
    </r>
    <r>
      <rPr>
        <b/>
        <sz val="11"/>
        <color rgb="FF000000"/>
        <rFont val="Calibri"/>
        <family val="2"/>
      </rPr>
      <t>Analytical/classical, opportunity</t>
    </r>
  </si>
  <si>
    <t>Keep track competencies against next level</t>
  </si>
  <si>
    <t>Reaching salary ceiling, could be a concern in future</t>
  </si>
  <si>
    <t>Eghbal</t>
  </si>
  <si>
    <t>Claudio</t>
  </si>
  <si>
    <r>
      <t xml:space="preserve">Canadian graduate. Joined as production operation, Dulang Surveillance (WI), IWFM, PAE - FDP - Temana, NC8, Megah
</t>
    </r>
    <r>
      <rPr>
        <b/>
        <sz val="11"/>
        <color rgb="FF000000"/>
        <rFont val="Calibri"/>
        <family val="2"/>
      </rPr>
      <t>Simulation</t>
    </r>
  </si>
  <si>
    <t>Good initiative to establish the connection with staff
UEDM - new generation rely much on UI not mastering the engine.
Geostatistic course is not part of SKG10, should be part of of RE course</t>
  </si>
  <si>
    <t>`</t>
  </si>
  <si>
    <t>FDP SK Gas</t>
  </si>
  <si>
    <t>PTA,DST, PVT (Exxon),,FDP, Surveillance</t>
  </si>
  <si>
    <t>PMU (7yrs), RMS (4 years) FDP (Skoil &amp;Gas).  Surveillance</t>
  </si>
  <si>
    <r>
      <t xml:space="preserve">IDP, Kumang cluster - FDP Anjung, F12, FFR P4, Surveillance (PMO - Penara-Lukut, Sepat), PAE , FDP-SK Kasawari
</t>
    </r>
    <r>
      <rPr>
        <b/>
        <sz val="11"/>
        <color rgb="FF000000"/>
        <rFont val="Calibri"/>
        <family val="2"/>
      </rPr>
      <t>Carbonate gas development</t>
    </r>
  </si>
  <si>
    <t>PM9 FDP</t>
  </si>
  <si>
    <t>Kartina</t>
  </si>
  <si>
    <t>Mohd Razmi Ziqri bin Ahmad Shukri</t>
  </si>
  <si>
    <t xml:space="preserve"> PE International</t>
  </si>
  <si>
    <t>mrazmiziqri.ahmadsh@petronas.com.my</t>
  </si>
  <si>
    <t>Centre-RMS</t>
  </si>
  <si>
    <t>Muhammad Amin Akmal Bin Zainol</t>
  </si>
  <si>
    <t>maminakmal.zaino@petronas.com.my</t>
  </si>
  <si>
    <t xml:space="preserve">RDP SBA </t>
  </si>
  <si>
    <t xml:space="preserve"> Centralised Assurance</t>
  </si>
  <si>
    <t>Centre-RDP</t>
  </si>
  <si>
    <t>PSCB Uni PE Exploration Portfolio &amp; Commercialization</t>
  </si>
  <si>
    <t>Centre-RS</t>
  </si>
  <si>
    <t xml:space="preserve"> Uni Field Cluster 3</t>
  </si>
  <si>
    <t>D18 Alliance</t>
  </si>
  <si>
    <t>Katina</t>
  </si>
  <si>
    <t>Angsi/Duyong SDP</t>
  </si>
  <si>
    <t>• CCS</t>
  </si>
  <si>
    <t>PCSB Sec PE Bintulu</t>
  </si>
  <si>
    <t>PE Sabah</t>
  </si>
  <si>
    <t xml:space="preserve"> Uni BTL - Surveillance Cluster 1</t>
  </si>
  <si>
    <r>
      <t xml:space="preserve">Join as Pchem in 2014 -(PRSB) master in PE while working. PEI - HRA (DST,Resource), Srwk surveillance (2 years). 
</t>
    </r>
    <r>
      <rPr>
        <b/>
        <sz val="11"/>
        <color rgb="FF000000"/>
        <rFont val="Calibri"/>
        <family val="2"/>
      </rPr>
      <t>Surveillance (GI), HRA</t>
    </r>
  </si>
  <si>
    <t>RMS Line</t>
  </si>
  <si>
    <t>Management</t>
  </si>
  <si>
    <t>Sergio</t>
  </si>
  <si>
    <t>SK Gas</t>
  </si>
  <si>
    <t xml:space="preserve"> Uni PM - Surveillance Cluster 2</t>
  </si>
  <si>
    <r>
      <t xml:space="preserve">•Put more focus on RE analysis including LDM utilisation for injection optimisation and opportunity identification
• Already close  SMA for P4, gear up for next level
• Conduct self assessment to identify critical gap
</t>
    </r>
    <r>
      <rPr>
        <sz val="11"/>
        <color rgb="FFFF0000"/>
        <rFont val="Calibri"/>
        <family val="2"/>
      </rPr>
      <t>*High potential staff</t>
    </r>
  </si>
  <si>
    <t>LDM is good initiative for SE to learn on model
UPTREX  duration at region is too short</t>
  </si>
  <si>
    <t>Suriname</t>
  </si>
  <si>
    <t>• Stay in the project for atleast for 3 years to complete the project. 
• Willing to stay longer</t>
  </si>
  <si>
    <t>Technical, open in future</t>
  </si>
  <si>
    <t>Kerteh</t>
  </si>
  <si>
    <t>RMS GPSC</t>
  </si>
  <si>
    <t>SK FDP</t>
  </si>
  <si>
    <r>
      <t xml:space="preserve">MPM (4 years - mainly Ptech), PEC (8 months), PE &amp; JV, SK oil surivellance (Baram, Baronia- IWAG), FDP/FFR - TK, WL -analytical and model, Cluster 5- Nahara, D12
</t>
    </r>
    <r>
      <rPr>
        <b/>
        <sz val="11"/>
        <color rgb="FF000000"/>
        <rFont val="Calibri"/>
        <family val="2"/>
      </rPr>
      <t>Surveillance - BCO, optimisation</t>
    </r>
  </si>
  <si>
    <t xml:space="preserve"> Uni SB - Surveillance Cluster 2</t>
  </si>
  <si>
    <t>Techno-com</t>
  </si>
  <si>
    <t>Management steer, predecide what they want</t>
  </si>
  <si>
    <t>PRG</t>
  </si>
  <si>
    <t>RMS Dulang</t>
  </si>
  <si>
    <t xml:space="preserve"> Production Enhancement</t>
  </si>
  <si>
    <t>Advance simulation (EOR,Nano fluid)</t>
  </si>
  <si>
    <t>Chemical EOR
CBM
LTRO</t>
  </si>
  <si>
    <t>RDP, green field development</t>
  </si>
  <si>
    <t>green field development</t>
  </si>
  <si>
    <t xml:space="preserve"> Uni IOR/EOR/2C2P</t>
  </si>
  <si>
    <t>Sharidah binti Mohd Amin</t>
  </si>
  <si>
    <t>sharidah.amin@petronas.com.my</t>
  </si>
  <si>
    <t>RMS Tapis</t>
  </si>
  <si>
    <t>SB Cluster 3</t>
  </si>
  <si>
    <t>• Real time data monitoring
• Resource estimation and classification
• PTA</t>
  </si>
  <si>
    <t>Kumang FDP</t>
  </si>
  <si>
    <t>• GAP/Network modelling
• Oil surveillance/reservoir management including WI
• Ptech related</t>
  </si>
  <si>
    <t>• Oil surveillance &amp; WI</t>
  </si>
  <si>
    <t>Vietnam IPT</t>
  </si>
  <si>
    <t>Rakesh</t>
  </si>
  <si>
    <t>International</t>
  </si>
  <si>
    <t>Column1</t>
  </si>
  <si>
    <t>Staff Key3</t>
  </si>
  <si>
    <t>Principal Base2</t>
  </si>
  <si>
    <t>Principal Key3</t>
  </si>
  <si>
    <t>Principal Pacing4</t>
  </si>
  <si>
    <t>Principal Emerging5</t>
  </si>
  <si>
    <t>Custo Base2</t>
  </si>
  <si>
    <t>Custo Key3</t>
  </si>
  <si>
    <t>Custo Pacing4</t>
  </si>
  <si>
    <t>Custo Emerging5</t>
  </si>
  <si>
    <t>PIE RM</t>
  </si>
  <si>
    <t>Angsi EORC, modeling, FDP/FFR brown and greenfield, deepwater development concept</t>
  </si>
  <si>
    <r>
      <t xml:space="preserve">TPCP self assesssmnet, identify gap and try to address through current job
</t>
    </r>
    <r>
      <rPr>
        <sz val="11"/>
        <color rgb="FFFF0000"/>
        <rFont val="Calibri"/>
        <family val="2"/>
      </rPr>
      <t>*High potential staff</t>
    </r>
  </si>
  <si>
    <t>SMA passed.</t>
  </si>
  <si>
    <t>Still undecided</t>
  </si>
  <si>
    <t>PCSB Uni Indonesia</t>
  </si>
  <si>
    <t>Surveillance (Angsi and Sepat), PEI (Bazil and Suriname deepwater)</t>
  </si>
  <si>
    <t>Pending on the situation</t>
  </si>
  <si>
    <t>Abu Dhabi</t>
  </si>
  <si>
    <t>Gas field and deepwater development</t>
  </si>
  <si>
    <t>PCSB Iraq B.V</t>
  </si>
  <si>
    <r>
      <t xml:space="preserve">Samarang, Bekok FDP model set-up,WL, risk department, RWFX (data management), Iraq until 2027. 
</t>
    </r>
    <r>
      <rPr>
        <b/>
        <sz val="11"/>
        <color rgb="FF000000"/>
        <rFont val="Calibri"/>
        <family val="2"/>
      </rPr>
      <t>PVT and PTA (mainly injector)</t>
    </r>
  </si>
  <si>
    <t>TURK</t>
  </si>
  <si>
    <t>PCSB Uni Turkmenistan</t>
  </si>
  <si>
    <t>EORC - WRFM, surveillance (Dulang), SK Gas FDP (Kumang), Turk (3 years). 
Surveillance, modeling (compositional) and surface netwrok.</t>
  </si>
  <si>
    <t>Do TPCP assessment while pursuing for UPE. Conduct self assessment to identify gap. 
Proceed with UPE assessment this year
*Good potential</t>
  </si>
  <si>
    <t>IARM, dynamic modeling including full probabilistic</t>
  </si>
  <si>
    <t>Incline to TM , TPCP if no choice</t>
  </si>
  <si>
    <t>AUS/GAS</t>
  </si>
  <si>
    <t>Turk</t>
  </si>
  <si>
    <t>Sumit</t>
  </si>
  <si>
    <t>To be manager</t>
  </si>
  <si>
    <t>Reservoir Study</t>
  </si>
  <si>
    <t>Subrat</t>
  </si>
  <si>
    <t>PRG&amp;MPM, Manager</t>
  </si>
  <si>
    <t>Resource Management</t>
  </si>
  <si>
    <t>RM2</t>
  </si>
  <si>
    <t>Reserves &amp; Resources Mgmt</t>
  </si>
  <si>
    <t>PRS</t>
  </si>
  <si>
    <t>Chia Pei Chuen</t>
  </si>
  <si>
    <t>mabel_chia@petronas.com.my</t>
  </si>
  <si>
    <t>Zaimi  Zainul</t>
  </si>
  <si>
    <t>RMS, Resources reassess, IFDP and drive mechanism gap</t>
  </si>
  <si>
    <t>Conduct Uptrex technical presentation
Present technical paper in RELT 
Encourage staff to do self assessment &amp; SMA for capability/skill development</t>
  </si>
  <si>
    <t>Communication with centre normally directly to TP. 
Some P3 staff are not willing to move from Sarawak therefore reluctant to do assessment
RE Uptrex very enthusastic in their job</t>
  </si>
  <si>
    <t>M Azizi Othman</t>
  </si>
  <si>
    <t>Surveillance including polymer field</t>
  </si>
  <si>
    <t>Conduct assesment to gauge the current gap. 
Try to do some hands on job while carry manager role in the FDP team</t>
  </si>
  <si>
    <t>To improve technical skill</t>
  </si>
  <si>
    <t>Incline to technical</t>
  </si>
  <si>
    <t>Chat status2</t>
  </si>
  <si>
    <t>Location</t>
  </si>
  <si>
    <t>Age Promoted to Staff</t>
  </si>
  <si>
    <t>Y</t>
  </si>
  <si>
    <t>11th Floor, T3</t>
  </si>
  <si>
    <t>TP/Staff</t>
  </si>
  <si>
    <t>Modeling, FDP</t>
  </si>
  <si>
    <t>• Conduct a self‑assessment against the Principal role requirements to identify critical capability gaps.
• Identify potential skill gaps that can be addressed through the current job scope and on‑the‑job exposure.    
• Present/share work to RELT e.g ResX and Suriname project</t>
  </si>
  <si>
    <t>Drilling execution, Probabilisctic Modeling</t>
  </si>
  <si>
    <t>• The Principal role is currently focused primarily on assurance activities, with limited hands‑on technical involvement.
• There is a need to clarify and strengthen PPA requirements for staff.
• Carrently facing some issue with Snr RE in her project. The person need to be guided for every task. Recommend a 1‑to‑1 discussion with that Snr RE to identify specific areas where additional support and development are needed.</t>
  </si>
  <si>
    <t>y</t>
  </si>
  <si>
    <t>25th floor, T2</t>
  </si>
  <si>
    <t>• Utilizing live model for production optimisation and recovery improvement
• Asset acquisition
• Simulation model</t>
  </si>
  <si>
    <t xml:space="preserve">• Conduct a self‑assessment against the Principal role requirements to identify critical capability gaps.
• Identify potential skill gaps that can be addressed through the current job scope and on‑the‑job exposure. 
• Spearhead GPSC field LDM update and utilization
• Intiate small scale AI project </t>
  </si>
  <si>
    <t>PE JVM (Sector 2)</t>
  </si>
  <si>
    <t>24th floor, T2</t>
  </si>
  <si>
    <t>Real time data, PVT, production allocation, simulation</t>
  </si>
  <si>
    <t>PE Sarawak Gas</t>
  </si>
  <si>
    <t>20th floor, T2</t>
  </si>
  <si>
    <t>Horizontal drilling, geosteering, multistage frac, ResX (Baram)</t>
  </si>
  <si>
    <t>work on the gap while at the position</t>
  </si>
  <si>
    <t>Gas field surveillance and development</t>
  </si>
  <si>
    <t>Simulation including surface network, FDP work</t>
  </si>
  <si>
    <t>SCAL, PVT, PTA, Carbonate, advance Simulation (fracture carbonate, polymer,compositional), souring/mercury prediction/modelling</t>
  </si>
  <si>
    <t>He has 3 master degree, One of them is in geology. Ask his previous supervisor</t>
  </si>
  <si>
    <t>carbonate field development, reservoir modeling</t>
  </si>
  <si>
    <t>RT</t>
  </si>
  <si>
    <t>EOR, SCAL</t>
  </si>
  <si>
    <t>• Remapping from RT to RS to identify critical skills gap
• Well performance review hands on via WAG performance review. Consult Shlok
• Utiilize Sungkai initiative for more indepth in DCA and performance analysis</t>
  </si>
  <si>
    <t>In the process of obtaining accredation</t>
  </si>
  <si>
    <t>Hikma Qadreney</t>
  </si>
  <si>
    <t>Sector-1</t>
  </si>
  <si>
    <t xml:space="preserve">• GHG/ storage reporting
</t>
  </si>
  <si>
    <t>• Move back to Carigali if wanted to stay in RE technical ledder</t>
  </si>
  <si>
    <t>Surveillance, PE</t>
  </si>
  <si>
    <t xml:space="preserve">Technical
</t>
  </si>
  <si>
    <t>19th floor, T2</t>
  </si>
  <si>
    <t>Fluid characterisation, reservoir simulation compositional</t>
  </si>
  <si>
    <t xml:space="preserve">• Conduct a self‑assessment against the Principal role requirements to identify critical capability gaps.
• Identify potential skill gaps that can be addressed through the current job scope and on‑the‑job exposure.   
• Present to RELT on dynamic modeling strategy/requirement, ResX application for Suriname project
</t>
  </si>
  <si>
    <t>PPA always about visibility.</t>
  </si>
  <si>
    <t xml:space="preserve">• Reserves estimation and reporting
• Reservoir management and surveillance
</t>
  </si>
  <si>
    <t>• Proposed to demonstrate live model update usage during the WPB&amp;ARPR exercise, pioneering the application of LDM in production and recovery optimisation, identify infill drilling opportunity etc. Use this exercsie to close FDP skill gap</t>
  </si>
  <si>
    <t>To close his gap in FDP</t>
  </si>
  <si>
    <t>• Prefered to stay in Sarawak while his wife completing her study
• Raised concern on his skill on FDP</t>
  </si>
  <si>
    <r>
      <rPr>
        <b/>
        <sz val="10"/>
        <color rgb="FF000000"/>
        <rFont val="Aptos"/>
        <family val="2"/>
      </rPr>
      <t>DST/PTA</t>
    </r>
    <r>
      <rPr>
        <sz val="10"/>
        <color rgb="FF000000"/>
        <rFont val="Aptos"/>
        <family val="2"/>
      </rPr>
      <t xml:space="preserve">,hydraulic fracturing Ledang, hummingbird development concept, </t>
    </r>
    <r>
      <rPr>
        <b/>
        <sz val="10"/>
        <color rgb="FF000000"/>
        <rFont val="Aptos"/>
        <family val="2"/>
      </rPr>
      <t>surveillance</t>
    </r>
    <r>
      <rPr>
        <sz val="10"/>
        <color rgb="FF000000"/>
        <rFont val="Aptos"/>
        <family val="2"/>
      </rPr>
      <t xml:space="preserve">, </t>
    </r>
    <r>
      <rPr>
        <b/>
        <sz val="10"/>
        <color rgb="FF000000"/>
        <rFont val="Aptos"/>
        <family val="2"/>
      </rPr>
      <t>LDM</t>
    </r>
  </si>
  <si>
    <t>T1</t>
  </si>
  <si>
    <t>FDP &amp; modelling</t>
  </si>
  <si>
    <t>AAD/PEI</t>
  </si>
  <si>
    <t>T2</t>
  </si>
  <si>
    <t>Exploration operartion, traininig, asset evaluation/aquisition</t>
  </si>
  <si>
    <t>n</t>
  </si>
  <si>
    <t>PE Sarawak Oil</t>
  </si>
  <si>
    <t>mark.a@petronas.com.my</t>
  </si>
  <si>
    <t>FDP study and dynamic model, surveillance</t>
  </si>
  <si>
    <t>Surveillance,Happy to continue working in Malaysia and open for permenant position</t>
  </si>
  <si>
    <t>T2 Level 25</t>
  </si>
  <si>
    <t>Resourse Estimation/HRA
Surveillance</t>
  </si>
  <si>
    <t>PE RE</t>
  </si>
  <si>
    <t>23rd floor, T2</t>
  </si>
  <si>
    <t>Data management, Forecasting/DCA, PVT/fluid characterization (including conducting training), Waterflooding</t>
  </si>
  <si>
    <t xml:space="preserve">Interested in to imporve skill and participate in PVT </t>
  </si>
  <si>
    <t>Surveillance (Swak gas and oil, Sudan) and analytical analysis, Asset aquisition</t>
  </si>
  <si>
    <t xml:space="preserve">• Surveillance including WI
• Simulation model </t>
  </si>
  <si>
    <t>Uncon, Surveillance, development concept</t>
  </si>
  <si>
    <t>N</t>
  </si>
  <si>
    <t>Asset acquisition,analytical assessment, benchmarking</t>
  </si>
  <si>
    <t>Info : Mechanical engineer intitially and converted to PE after doing Msc. • • Promoted to staff 2020
• MPM RE not invited to RE engagement. Give an example of PT fraternity where MPM was invited for lunch.</t>
  </si>
  <si>
    <t>Analytical assessment</t>
  </si>
  <si>
    <t>Deepwater development (limbayung),AAD</t>
  </si>
  <si>
    <t>Stay in AAD, interest in AI, currently building PVT and DCA AI. Quite flexible to TM but incline to Technical for now</t>
  </si>
  <si>
    <t>Simulation, deepwater</t>
  </si>
  <si>
    <t>Mapping</t>
  </si>
  <si>
    <t>Tight reservoir development, CCS, reservoir modelling</t>
  </si>
  <si>
    <t>• Conduct a self‑assessment against the Principal role requirements to identify critical capability gaps.
• Identify potential skill gaps that can be addressed through the current job scope and on‑the‑job exposure.    
• Consult Capability depertment for his case</t>
  </si>
  <si>
    <t>RMP and FDP
Teaching young engineer</t>
  </si>
  <si>
    <t>PE JVM (Sector 1)</t>
  </si>
  <si>
    <t xml:space="preserve">• Deeepwater development and exploration
</t>
  </si>
  <si>
    <t>Simulation (ECLIPSE)</t>
  </si>
  <si>
    <t xml:space="preserve">• Set a reminder for contract renewal. Initiate discussion as early as possible 
• Conduct a self‑assessment against the Principal role requirements to identify critical capability gaps.
• Identify potential skill gaps that can be addressed through the current job scope and on‑the‑job exposure.   
</t>
  </si>
  <si>
    <t>SK316 PSC</t>
  </si>
  <si>
    <t>• CCS modeling (dynamic model couple with geomechanic)
• Gas development
• Carbonate fields</t>
  </si>
  <si>
    <t>• CCS
• EOR
• Overseas assignment with family package</t>
  </si>
  <si>
    <t xml:space="preserve"> Technical
</t>
  </si>
  <si>
    <t xml:space="preserve">• Analytical method
• Reservoir management
• PTA
•  EOR- polymer? </t>
  </si>
  <si>
    <t>• Interested for overseas posting. 
Flexible for TM position,depends on opportunity
• Teaching - has been techning in one of RE course</t>
  </si>
  <si>
    <t xml:space="preserve">Flexible </t>
  </si>
  <si>
    <t>RDP - Cluster 2</t>
  </si>
  <si>
    <t>• Dynamic modelling (BO &amp; COMP)
• PVT
• EOR</t>
  </si>
  <si>
    <t>• PVT/SCAL
• Dynamic modeling
• EOR</t>
  </si>
  <si>
    <t>Not decided but incline to management</t>
  </si>
  <si>
    <t>• PVT 
• PTA
• Dynamic model</t>
  </si>
  <si>
    <t xml:space="preserve">Teaching in PVT and PTA
</t>
  </si>
  <si>
    <t>Renew contract</t>
  </si>
  <si>
    <t>Reservoir modeling, integrated FDP and comerciality, techno-commercial</t>
  </si>
  <si>
    <r>
      <t xml:space="preserve">Develop skill in fracture modeling
</t>
    </r>
    <r>
      <rPr>
        <sz val="10"/>
        <color rgb="FFFF0000"/>
        <rFont val="Aptos"/>
        <family val="2"/>
      </rPr>
      <t>*High potential staff</t>
    </r>
  </si>
  <si>
    <t>• Surveillance and RM
• MPM business</t>
  </si>
  <si>
    <t>SBA- Megah</t>
  </si>
  <si>
    <t>Deepwater development, RMS</t>
  </si>
  <si>
    <t>Continue doing FDP type of work particularly in a deep water project</t>
  </si>
  <si>
    <t>Actual Score</t>
  </si>
  <si>
    <t>Required Score to Custodian</t>
  </si>
  <si>
    <t>Curent Gap (to Custodian Level)</t>
  </si>
  <si>
    <t>Chat Status2</t>
  </si>
  <si>
    <t>Date of Joining PETRONAS</t>
  </si>
  <si>
    <t>Age Promoted to Principal</t>
  </si>
  <si>
    <t>Current Assignment/Loc</t>
  </si>
  <si>
    <t>Last Assessment Year</t>
  </si>
  <si>
    <t>B13</t>
  </si>
  <si>
    <t>B24</t>
  </si>
  <si>
    <t>B35</t>
  </si>
  <si>
    <t>B46</t>
  </si>
  <si>
    <t>B57</t>
  </si>
  <si>
    <t>B68</t>
  </si>
  <si>
    <t>B79</t>
  </si>
  <si>
    <t>B810</t>
  </si>
  <si>
    <t>B911</t>
  </si>
  <si>
    <t>B1012</t>
  </si>
  <si>
    <t>B1113</t>
  </si>
  <si>
    <t>B1214</t>
  </si>
  <si>
    <t>K115</t>
  </si>
  <si>
    <t>K216</t>
  </si>
  <si>
    <t>K317</t>
  </si>
  <si>
    <t>K418</t>
  </si>
  <si>
    <t>K519</t>
  </si>
  <si>
    <t>P120</t>
  </si>
  <si>
    <t>P221</t>
  </si>
  <si>
    <t>P322</t>
  </si>
  <si>
    <t>P423</t>
  </si>
  <si>
    <t>P524</t>
  </si>
  <si>
    <t>E125</t>
  </si>
  <si>
    <t>E226</t>
  </si>
  <si>
    <t>GAP B1</t>
  </si>
  <si>
    <t>GAP B2</t>
  </si>
  <si>
    <t>GAP B3</t>
  </si>
  <si>
    <t>GAP B4</t>
  </si>
  <si>
    <t>GAP B5</t>
  </si>
  <si>
    <t>GAP B6</t>
  </si>
  <si>
    <t>GAP B7</t>
  </si>
  <si>
    <t>GAP B8</t>
  </si>
  <si>
    <t>GAP B9</t>
  </si>
  <si>
    <t>GAP B10</t>
  </si>
  <si>
    <t>GAP B11</t>
  </si>
  <si>
    <t>GAP B12</t>
  </si>
  <si>
    <t>GAP K1</t>
  </si>
  <si>
    <t>GAP K2</t>
  </si>
  <si>
    <t>GAP K3</t>
  </si>
  <si>
    <t>GAP K4</t>
  </si>
  <si>
    <t>GAP K5</t>
  </si>
  <si>
    <t>GAP P1</t>
  </si>
  <si>
    <t>GAP P2</t>
  </si>
  <si>
    <t>GAP P3</t>
  </si>
  <si>
    <t>GAP P4</t>
  </si>
  <si>
    <t>GAP P5</t>
  </si>
  <si>
    <t>GAP E1</t>
  </si>
  <si>
    <t>GAP E2</t>
  </si>
  <si>
    <t>Base51</t>
  </si>
  <si>
    <t>Key52</t>
  </si>
  <si>
    <t>Pacing 53</t>
  </si>
  <si>
    <t>Emerging54</t>
  </si>
  <si>
    <t>CTI55</t>
  </si>
  <si>
    <t>Base56</t>
  </si>
  <si>
    <t>Key57</t>
  </si>
  <si>
    <t>Pacing 58</t>
  </si>
  <si>
    <t>Emerging59</t>
  </si>
  <si>
    <t>CTI60</t>
  </si>
  <si>
    <t>Assessor1</t>
  </si>
  <si>
    <t>Centre-RSS</t>
  </si>
  <si>
    <t>EOR, fracture modeling?, asphaltene EOR, core experiment, PVT characterisation, WAG &amp; Chemical</t>
  </si>
  <si>
    <t>SK Oil</t>
  </si>
  <si>
    <t>FDP Cluster-5, SK Oil</t>
  </si>
  <si>
    <t>MBAL, prosper link to predict gas field performance usinh WHP, viscous oil field + tight reservoir, polymer and ASP experience
Simulation model, Power BI and AI/ML</t>
  </si>
  <si>
    <t xml:space="preserve">Chander Shekhar Singh </t>
  </si>
  <si>
    <t xml:space="preserve"> chander.shekhar@petronas.com.my</t>
  </si>
  <si>
    <t>KPI driven company, we could miss bigger picture. Management issue? Commmon focus/goal . Lack of accountably at lower level, lack of analysis</t>
  </si>
  <si>
    <t>• Well test operations and interpretation</t>
  </si>
  <si>
    <t>• Well Testing design and operation
• PTA</t>
  </si>
  <si>
    <t>• Surveillance</t>
  </si>
  <si>
    <t>•Surveillance/Reservoir management</t>
  </si>
  <si>
    <t xml:space="preserve">• Not yet decided for custodian position
• Wanted an Uncon exposure
• Willing to help developing young engineers </t>
  </si>
  <si>
    <t>IWAG, surveillance, RMP</t>
  </si>
  <si>
    <t>Continue on gas project before moving to next position</t>
  </si>
  <si>
    <t>• Resource estimation and classification
• Integrated Reservoir development/planning</t>
  </si>
  <si>
    <t>No access to summary page</t>
  </si>
  <si>
    <t xml:space="preserve">Centre-RMS </t>
  </si>
  <si>
    <t>Surveilance, PE</t>
  </si>
  <si>
    <t>Study</t>
  </si>
  <si>
    <t>Not available for chat session, info not provided</t>
  </si>
  <si>
    <t>JV-PE Sector 1</t>
  </si>
  <si>
    <t>Deepwater, FDP, Simulation</t>
  </si>
  <si>
    <t>Project integration, Reservoir Management, Asset unitization</t>
  </si>
  <si>
    <t>Keen to stay for another year</t>
  </si>
  <si>
    <t xml:space="preserve">Polymer, hot water injection </t>
  </si>
  <si>
    <t>PECL</t>
  </si>
  <si>
    <t>Unconventional, shale oil, IWAG</t>
  </si>
  <si>
    <t>• Conduct a self‑assessment against the Principal role requirements to identify critical capability gaps.
• Identify potential skill gaps that can be addressed through the current job scope and on‑the‑job exposure.   
• Succession plan for uncon. 
• Working on upgrading and TPCP uncon assessment</t>
  </si>
  <si>
    <t>back to conventional,</t>
  </si>
  <si>
    <t>Simulation, EOR, FDP,CCS, lack of operational experience</t>
  </si>
  <si>
    <t>Simulation, Analytical approach</t>
  </si>
  <si>
    <t>Unconventional, Frac modeling, deepwater, gas field, Harmony tool, PTA/RTA</t>
  </si>
  <si>
    <t xml:space="preserve">Initial discussion with line supervisor, candiate for uncon workshop in Jun, </t>
  </si>
  <si>
    <t>Simulation, Integrated FDP,MPM</t>
  </si>
  <si>
    <t>Do remapping of previous assessment to new ruler
Keep track competencies progression</t>
  </si>
  <si>
    <t>PEI-Manager</t>
  </si>
  <si>
    <t>WI/GI Secondary recovery, FDP,CCS</t>
  </si>
  <si>
    <t>We think she is more suitbale for mgt job and potentially can go faster thru mgt path</t>
  </si>
  <si>
    <t>FDP, Carbonate reservoir surveillance and development</t>
  </si>
  <si>
    <t>Self assesment progress. Target for custodian level by next year.</t>
  </si>
  <si>
    <t>Simulation and analytical</t>
  </si>
  <si>
    <t xml:space="preserve">• Will be retired at age of 55
• Support the forum channel idea
• Prefer to shortern his assigment in MPM to close his skill gap </t>
  </si>
  <si>
    <t>Eryanto Effendi</t>
  </si>
  <si>
    <t>Jakarta</t>
  </si>
  <si>
    <t>eryanto.effendi@petronas.com.my</t>
  </si>
  <si>
    <t>No longer in the company</t>
  </si>
  <si>
    <t xml:space="preserve">Alireza Hajizadeh Mubaraki </t>
  </si>
  <si>
    <t>Resigned</t>
  </si>
  <si>
    <t>alireza.mubaraki@petronas.com.my</t>
  </si>
  <si>
    <t>Retired</t>
  </si>
  <si>
    <t xml:space="preserve">ashok.kumar@petronas.com.my; </t>
  </si>
  <si>
    <t>Mehdi Ghaneezabadi</t>
  </si>
  <si>
    <t>mehdi.ghaneezabadi@petronas.com.my</t>
  </si>
  <si>
    <t>Sergio Fondeville Alvarez</t>
  </si>
  <si>
    <t xml:space="preserve">sergio.fondevillealv@petronas.com.my; </t>
  </si>
  <si>
    <t xml:space="preserve">Uday Shankar </t>
  </si>
  <si>
    <t xml:space="preserve">uday.shankar@petronas.com.my; </t>
  </si>
  <si>
    <t xml:space="preserve">Claudio Cosmo </t>
  </si>
  <si>
    <t>claudio.cosmo@petronas.com</t>
  </si>
  <si>
    <t>Required Score to Principal</t>
  </si>
  <si>
    <t>Curent Gap (to Principal Level)</t>
  </si>
  <si>
    <t>Staff Number</t>
  </si>
  <si>
    <t>Contract Expire date</t>
  </si>
  <si>
    <t>Sub- Disciplines</t>
  </si>
  <si>
    <t>Base562</t>
  </si>
  <si>
    <t>Key573</t>
  </si>
  <si>
    <t>Pacing 584</t>
  </si>
  <si>
    <t>Emerging595</t>
  </si>
  <si>
    <t>CTI606</t>
  </si>
  <si>
    <t>Simulation (Intersect, Thermal), Carbonate reservoir development e.g AlShaheen, HPHT, PVT analysis, Shale oil, DPDP, Souring model</t>
  </si>
  <si>
    <t xml:space="preserve">• Conduct a self‑assessment as preparation for TPCP assessment
</t>
  </si>
  <si>
    <t>Field development study, modeling, WAG surveillance, uncertainty analysis</t>
  </si>
  <si>
    <t>Bestari full probabilistic preparation, conduct brainstorm session with G&amp;G to define uncertainties scenario and range, present to RELT</t>
  </si>
  <si>
    <t>Field development study, data acquisition</t>
  </si>
  <si>
    <t xml:space="preserve"> Heavy oil development, Thermal simulation (CMG) including compositional model and DPDP, Eclipse, Uncon experience in US and ADNOC (ultra tight carbonate)</t>
  </si>
  <si>
    <t>Reservoir simulation, fracture/DPDP model</t>
  </si>
  <si>
    <t>Like doing on job training with junior engineer, unconventional</t>
  </si>
  <si>
    <t>Willing to stay in Miri</t>
  </si>
  <si>
    <t xml:space="preserve">FFR sign-off or hand over, surveillance engineer should involved a bit more
Losing continuity due to rotation
CO2 </t>
  </si>
  <si>
    <t>Reserves, FDP, Surveillance</t>
  </si>
  <si>
    <t>Unconventional, Integrated  reservoir development, RMS, asset acquisition, project economic</t>
  </si>
  <si>
    <t>Mohamed Abdelshafi Elshehabi</t>
  </si>
  <si>
    <t>mmabdelshafi.elsheh@petronas.com</t>
  </si>
  <si>
    <t>Muhammad Hafizzudin Bin Baharudin</t>
  </si>
  <si>
    <t>mhafizzudin.baharud@petronas.com</t>
  </si>
  <si>
    <t>Talk to asset manager to express the intention to stay in PCSB instead going to Searah</t>
  </si>
  <si>
    <t xml:space="preserve">Stay in Carigali with Kumang (Gas development)
</t>
  </si>
  <si>
    <t>Lack of technical depth for most of the engineer
Lack of integration</t>
  </si>
  <si>
    <t>Well test and surveillance, full probabilistic modeling, gas/LNG development</t>
  </si>
  <si>
    <t>Surveillance, Reserves booking, commercial</t>
  </si>
  <si>
    <t>Our view: N2 injection, gap modeling,fracture reservoir,deepwater, shale gas, intersect, basement in vietnam
His view : Reservoir analyst, optimisation, FDP</t>
  </si>
  <si>
    <t>Talk to Afzan on his preference</t>
  </si>
  <si>
    <t>Fracture basement, N2</t>
  </si>
  <si>
    <t>RMS, Gap modeling</t>
  </si>
  <si>
    <t>Discuss with supervisor for contract renewal</t>
  </si>
  <si>
    <t>Wan Nawawi Bin Wan Mohamad</t>
  </si>
  <si>
    <t>wannawawi.wanmohamad@petronas.com.my</t>
  </si>
  <si>
    <t>Not Extended</t>
  </si>
  <si>
    <t>Senior Exe</t>
  </si>
  <si>
    <t>P10</t>
  </si>
  <si>
    <t>G--B1</t>
  </si>
  <si>
    <t>G--B2</t>
  </si>
  <si>
    <t>G--B3</t>
  </si>
  <si>
    <t>G--B4</t>
  </si>
  <si>
    <t>G--B5</t>
  </si>
  <si>
    <t>G--B6</t>
  </si>
  <si>
    <t>G--B7</t>
  </si>
  <si>
    <t>G--B8</t>
  </si>
  <si>
    <t>G--B9</t>
  </si>
  <si>
    <t>G--B10</t>
  </si>
  <si>
    <t>G--B11</t>
  </si>
  <si>
    <t>G--B12</t>
  </si>
  <si>
    <t>G--K1</t>
  </si>
  <si>
    <t>G--K2</t>
  </si>
  <si>
    <t>G--K3</t>
  </si>
  <si>
    <t>G--K4</t>
  </si>
  <si>
    <t>G--K5</t>
  </si>
  <si>
    <t>G--P1</t>
  </si>
  <si>
    <t>G--P2</t>
  </si>
  <si>
    <t>G--P3</t>
  </si>
  <si>
    <t>G--P4</t>
  </si>
  <si>
    <t>G--P5</t>
  </si>
  <si>
    <t>G--E1</t>
  </si>
  <si>
    <t>G--E2</t>
  </si>
  <si>
    <t>Staff Keys</t>
  </si>
  <si>
    <t>Staff CTI</t>
  </si>
  <si>
    <t>SMA-UPE</t>
  </si>
  <si>
    <t>Conduct Uptrex technical presentation, present technical paper in RELT for their exposure
Encourage staff to do self assessment &amp; SMA for capability/skill development</t>
  </si>
  <si>
    <t>PE-RE Ruler</t>
  </si>
  <si>
    <t>Reservoir Development</t>
  </si>
  <si>
    <t>New Technology Inventory</t>
  </si>
  <si>
    <t>Fluid characterisation*</t>
  </si>
  <si>
    <t>Rock Properties*</t>
  </si>
  <si>
    <t>Integrated Reservoir Characterisation</t>
  </si>
  <si>
    <t>Oil &amp; Gas Resource Estimation</t>
  </si>
  <si>
    <t>Expat</t>
  </si>
  <si>
    <t>Reservoir Performance Analysis</t>
  </si>
  <si>
    <t>contract</t>
  </si>
  <si>
    <t>Numerical Simulation*</t>
  </si>
  <si>
    <t>Depletion Strategy and Drive Mechanism</t>
  </si>
  <si>
    <t>Well performance and prediction</t>
  </si>
  <si>
    <t>Pressure Transient Analysis</t>
  </si>
  <si>
    <t>Production Operations</t>
  </si>
  <si>
    <t>SM</t>
  </si>
  <si>
    <t>Subsurface Development Planning and Execution*</t>
  </si>
  <si>
    <t>Integrated Reservoir Management Principles and Practices*</t>
  </si>
  <si>
    <t>Petroleum Economics, Risk and Uncertainty Management</t>
  </si>
  <si>
    <t>Integrated Field Development Planning</t>
  </si>
  <si>
    <t>Advanced Reservoir Data Acquisition and Monitoring</t>
  </si>
  <si>
    <t>CO2 Sequestration and Disposal</t>
  </si>
  <si>
    <t>Complex Fluid System</t>
  </si>
  <si>
    <t>Complex Reservoir System</t>
  </si>
  <si>
    <t>Advanced Reservoir Modeling</t>
  </si>
  <si>
    <t>Smart Fields reservoir development</t>
  </si>
  <si>
    <t>Unconventional Hydrocarbon Energy Sources (CBM, heavy oil, shale oil/gas, Tar Sands)</t>
  </si>
  <si>
    <t>Unconventional Hydrocarbon Energy Sources (methane hydrates)</t>
  </si>
  <si>
    <t>Advanced Technologies and Novel Solutions</t>
  </si>
  <si>
    <t>RE Position *as of Apr 2025 Organisation Structure (Boxes)</t>
  </si>
  <si>
    <t>GM</t>
  </si>
  <si>
    <t>Custo</t>
  </si>
  <si>
    <t>Executives (P1-P4)</t>
  </si>
  <si>
    <t>GM Office</t>
  </si>
  <si>
    <t>RS</t>
  </si>
  <si>
    <t>Total</t>
  </si>
  <si>
    <t>RE Position *as of May 2026 Organisation Structure (Warm Bodies)</t>
  </si>
  <si>
    <t>Position in Grade</t>
  </si>
  <si>
    <t>Yrs in SG</t>
  </si>
  <si>
    <t>Yrs in PET</t>
  </si>
  <si>
    <t>Proposed Plan</t>
  </si>
  <si>
    <t>Custodian Remarks</t>
  </si>
  <si>
    <t>MRazmi Ziqri bin Ahmad Shukri</t>
  </si>
  <si>
    <t>5y 7m</t>
  </si>
  <si>
    <t>13y 4m</t>
  </si>
  <si>
    <t>KL</t>
  </si>
  <si>
    <t>• NA. Resigned in April 2026</t>
  </si>
  <si>
    <t>Nor Azman bin Che Mahmood</t>
  </si>
  <si>
    <t>6y 9m</t>
  </si>
  <si>
    <t>13y 3m</t>
  </si>
  <si>
    <t>•Completed assigned in Sepat Project. To close technical gaps for P3 promotion</t>
  </si>
  <si>
    <t>6y 0m</t>
  </si>
  <si>
    <t>Sarawak</t>
  </si>
  <si>
    <t>•Assign to FDP to close capability gaps</t>
  </si>
  <si>
    <t>9y 2m</t>
  </si>
  <si>
    <t>14y 3m</t>
  </si>
  <si>
    <t>Terengganu</t>
  </si>
  <si>
    <t>•Currently pursuing surveillance roles, as part of career transition from GR&amp;T roles before</t>
  </si>
  <si>
    <t>•Assign to roles that strengthen technical skills, with appropriate support to manage ongoing health considerations (include medication leave before)</t>
  </si>
  <si>
    <t>Izyan Haziqah binti Isrofeil</t>
  </si>
  <si>
    <t>14y 9m</t>
  </si>
  <si>
    <t>•Assign to PEI for exposure beyond FDP and surveillance</t>
  </si>
  <si>
    <t>Promote to P4. Continue working in Miri</t>
  </si>
  <si>
    <t>Hussameldin Ali Mohamed</t>
  </si>
  <si>
    <t>6y 11m</t>
  </si>
  <si>
    <t>• Limited exposure in surveillance. Currently pursuing surveillance roles.</t>
  </si>
  <si>
    <t>5y 4m</t>
  </si>
  <si>
    <t>21y 10m</t>
  </si>
  <si>
    <t>•Currently assigned in CMD project, as part of career transition from GR&amp;T roles before</t>
  </si>
  <si>
    <t>5y 5m</t>
  </si>
  <si>
    <t>15y 0m</t>
  </si>
  <si>
    <t>•2nd TPCP attempt in 2026 for TP RE staff role.</t>
  </si>
  <si>
    <t>Noor Shaheeza binti Isham</t>
  </si>
  <si>
    <t>16y 1m</t>
  </si>
  <si>
    <t>•Pending UPE assessment closure for promotion. Identified placement in PSR</t>
  </si>
  <si>
    <t>Wanted to continue on UPE path</t>
  </si>
  <si>
    <t>M Hafizuddin bin Mohd Nor</t>
  </si>
  <si>
    <t>14y 8m</t>
  </si>
  <si>
    <t>• Assign to PEI for exposure beyond FDP and surveillance</t>
  </si>
  <si>
    <t>6y 6m</t>
  </si>
  <si>
    <t>16y 9m</t>
  </si>
  <si>
    <t>•Currently assign to Vietnam project team for international assignment</t>
  </si>
  <si>
    <t>Happy with her current assignment. Wanted to learn more before going to next level. Could be ready after Veitnam assigment.</t>
  </si>
  <si>
    <t>Shahida binti Sulleh</t>
  </si>
  <si>
    <t>8y 0m</t>
  </si>
  <si>
    <t>17y 7m</t>
  </si>
  <si>
    <t>•Assign to bigger leadership responsibilities, with focused support to strengthen performance areas and health related concerns</t>
  </si>
  <si>
    <t>9y 0m</t>
  </si>
  <si>
    <t>19y 5m</t>
  </si>
  <si>
    <t>•Assign to leadership responsibilities, with focused support to strengthen performance areas</t>
  </si>
  <si>
    <t>10y 9m</t>
  </si>
  <si>
    <t>19y 9m</t>
  </si>
  <si>
    <t>•Assign to leadership responsibilities, with appropriate support to manage health related concerns</t>
  </si>
  <si>
    <t>11y 1m</t>
  </si>
  <si>
    <t>20y 8m</t>
  </si>
  <si>
    <t>•Pending UPE assessment closure</t>
  </si>
  <si>
    <t>TPCP assessment plan for this year</t>
  </si>
  <si>
    <t>21y 2 m</t>
  </si>
  <si>
    <t>•Assign to bigger leadership responsibilities, with appropriate support to manage health related concerns (include medication leave before)</t>
  </si>
  <si>
    <t>5y 11m</t>
  </si>
  <si>
    <t>20y 1m</t>
  </si>
  <si>
    <t>Sabah</t>
  </si>
  <si>
    <t>•Pending 2nd attempt for RE Principal. Next movement within 1-2 years</t>
  </si>
  <si>
    <t>Agree</t>
  </si>
  <si>
    <t>5y 9m</t>
  </si>
  <si>
    <t>17y 3m</t>
  </si>
  <si>
    <t>•Previous role in RDM MPM. Require more hands-on exposure in FDP and surveillance </t>
  </si>
  <si>
    <t xml:space="preserve">SLB consulting service- full dynamic model for reservoir monitoring, IPM, multi frac horizontal. Continue with MOL company. Wnaterhsall (5yrs) -work with TNAV develiping fully implicit model, dev planning. PCSB (2023-now) - SKG Cluster1 -modeling including ResX
</t>
  </si>
  <si>
    <t>✅ Gas field surveillance and development
✅ Asset evaluation &amp; acquisition
Asset stewrdship &amp; Technical Governance (WPB,MSS,RMP,ARPR)</t>
  </si>
  <si>
    <t>Specialist</t>
  </si>
  <si>
    <t xml:space="preserve">Petrovietnam (96-00)- support exploration on volmetric assessment of prospect/lead. Lundin (00-01) - WRM engineer. Talisman (01-06) - SE for few years and RD - dynamic model for oil and gas reservoirs, HM and redev scope, reserves assessment. Shell Brunei (06-11) - WRM team and later Study team - oil and gas project, Oil FDP with simulation model. Gas study using MABL and IPM. PCSB (11-now) FFR, FDP, EOR screening, fracturing feasibility study, gas recycling , ICD completion study using simulatin model.
</t>
  </si>
  <si>
    <t>RDP-PMA</t>
  </si>
  <si>
    <t>MPM-PM</t>
  </si>
  <si>
    <t>SKO Cluster 1&amp;5</t>
  </si>
  <si>
    <t>Leaving soon?</t>
  </si>
  <si>
    <t>RMS- Centre</t>
  </si>
  <si>
    <t>Moved to Searah CDH.</t>
  </si>
  <si>
    <t>✅ Integrated FDP</t>
  </si>
  <si>
    <t>Talk to asset manager to express the intention to stay in PCSB instead going to Searah. Note - no longer valid as he already been assigned to Searah and continue his contract there.</t>
  </si>
  <si>
    <t>RSS Center</t>
  </si>
  <si>
    <t>SB Glayzer</t>
  </si>
  <si>
    <t>SK Cluster 5</t>
  </si>
  <si>
    <t>JV Cluster 1</t>
  </si>
  <si>
    <t xml:space="preserve">PEMEX (96-08) - Productivity eng. Including N2 injection, Centeral field, SLB (09-12) - study and software support. Farenco (13-16) - studies for several fields FDP. Vietnam (1yr) - developed fracure basement model, Assala Energy (17-24) - mainly doing project mgt and TA role. PCSB -PE and now at PMA
</t>
  </si>
  <si>
    <t>RWFX</t>
  </si>
  <si>
    <t xml:space="preserve">✅ RMS including  Gap modeling
</t>
  </si>
  <si>
    <t xml:space="preserve">No CV
Has some experience in EOR- polymer- Chad project </t>
  </si>
  <si>
    <t>SB Cluster 2</t>
  </si>
  <si>
    <t>PEI Vietnam</t>
  </si>
  <si>
    <t>SB Megah</t>
  </si>
  <si>
    <t>CV Status</t>
  </si>
  <si>
    <t>CV File Name</t>
  </si>
  <si>
    <t>File Type</t>
  </si>
  <si>
    <t>Local File Path</t>
  </si>
  <si>
    <t>Local File Link</t>
  </si>
  <si>
    <t>SharePoint URL</t>
  </si>
  <si>
    <t>Modified Date</t>
  </si>
  <si>
    <t>Match Method</t>
  </si>
  <si>
    <t>Notes</t>
  </si>
  <si>
    <t>Found</t>
  </si>
  <si>
    <t>CV_Abdul Hakim bin Ameludin.pdf</t>
  </si>
  <si>
    <t>PDF</t>
  </si>
  <si>
    <t>C:\Users\mnabielizzuddin.radz\OneDrive - PETRONAS\Reservoir Engineering - SKG10\Executive\A Hakim Ameludin\CV_Abdul Hakim bin Ameludin.pdf</t>
  </si>
  <si>
    <t>Open local file</t>
  </si>
  <si>
    <t>Open in SharePoint</t>
  </si>
  <si>
    <t>Personnel name found in file name</t>
  </si>
  <si>
    <t>A Hakim Basri</t>
  </si>
  <si>
    <t>Attachment 1 SMA Record.pdf</t>
  </si>
  <si>
    <t>C:\Users\mnabielizzuddin.radz\OneDrive - PETRONAS\Reservoir Engineering - SKG10\Executive\A Hakim Basri\Attachment 1 SMA Record.pdf</t>
  </si>
  <si>
    <t>Unmatched folder/file</t>
  </si>
  <si>
    <t>Review personnel-name or folder-name mismatch</t>
  </si>
  <si>
    <t>CV - Abdul Hakim - April 2026.docx.pdf</t>
  </si>
  <si>
    <t>C:\Users\mnabielizzuddin.radz\OneDrive - PETRONAS\Reservoir Engineering - SKG10\Executive\A Hakim Basri\CV - Abdul Hakim - April 2026.docx.pdf</t>
  </si>
  <si>
    <t>Ahmad Hassan Arsat</t>
  </si>
  <si>
    <t>CV - Ahmad Hassan B Arsat - FY2026.pdf</t>
  </si>
  <si>
    <t>C:\Users\mnabielizzuddin.radz\OneDrive - PETRONAS\Reservoir Engineering - SKG10\Executive\Ahmad Hassan Arsat\CV - Ahmad Hassan B Arsat - FY2026.pdf</t>
  </si>
  <si>
    <t>E125545_Ahmad Hassan B Arsat_Assessment Results.pdf</t>
  </si>
  <si>
    <t>C:\Users\mnabielizzuddin.radz\OneDrive - PETRONAS\Reservoir Engineering - SKG10\Executive\Ahmad Hassan Arsat\E125545_Ahmad Hassan B Arsat_Assessment Results.pdf</t>
  </si>
  <si>
    <t>Attachment 2 - Ahmad Ikhwan.pdf</t>
  </si>
  <si>
    <t>C:\Users\mnabielizzuddin.radz\OneDrive - PETRONAS\Reservoir Engineering - SKG10\Executive\Ahmad Ikhwan Che Rasli\Attachment 2 - Ahmad Ikhwan.pdf</t>
  </si>
  <si>
    <t>Exact personnel folder name</t>
  </si>
  <si>
    <t>Alvin Chin Zhi</t>
  </si>
  <si>
    <t>CV - Alvin Chin.docx</t>
  </si>
  <si>
    <t>DOCX</t>
  </si>
  <si>
    <t>C:\Users\mnabielizzuddin.radz\OneDrive - PETRONAS\Reservoir Engineering - SKG10\Executive\Alvin Chin Zhi\CV - Alvin Chin.docx</t>
  </si>
  <si>
    <t>STCP Form_Amir Azlan Bin Ahmanul rev3.docx</t>
  </si>
  <si>
    <t>C:\Users\mnabielizzuddin.radz\OneDrive - PETRONAS\Reservoir Engineering - SKG10\Executive\Amir Azlan\STCP Form_Amir Azlan Bin Ahmanul rev3.docx</t>
  </si>
  <si>
    <t>Amir Badzly M Nazri</t>
  </si>
  <si>
    <t>Amir Badzly Resume-2026.pdf</t>
  </si>
  <si>
    <t>C:\Users\mnabielizzuddin.radz\OneDrive - PETRONAS\Reservoir Engineering - SKG10\Executive\Amir Badzly M Nazri\Amir Badzly Resume-2026.pdf</t>
  </si>
  <si>
    <t>Anas Abdullah</t>
  </si>
  <si>
    <t>CV_Anas_1044012.pdf</t>
  </si>
  <si>
    <t>C:\Users\mnabielizzuddin.radz\OneDrive - PETRONAS\Reservoir Engineering - SKG10\Executive\Anas Abdullah\CV_Anas_1044012.pdf</t>
  </si>
  <si>
    <t>Aqil Muhammad Yusof</t>
  </si>
  <si>
    <t>Aqil Resume May 2026 Version 4.pdf</t>
  </si>
  <si>
    <t>C:\Users\mnabielizzuddin.radz\OneDrive - PETRONAS\Reservoir Engineering - SKG10\Executive\Aqil Muhammad Yusof\Aqil Resume May 2026 Version 4.pdf</t>
  </si>
  <si>
    <t>Azrol Azman</t>
  </si>
  <si>
    <t>Resume2026_Azrol Azam Zunaini.pdf</t>
  </si>
  <si>
    <t>C:\Users\mnabielizzuddin.radz\OneDrive - PETRONAS\Reservoir Engineering - SKG10\Executive\Azrol Azman\Resume2026_Azrol Azam Zunaini.pdf</t>
  </si>
  <si>
    <t>Talent Dashboard Report_Azrol Azam Zunaini.pdf</t>
  </si>
  <si>
    <t>C:\Users\mnabielizzuddin.radz\OneDrive - PETRONAS\Reservoir Engineering - SKG10\Executive\Azrol Azman\Talent Dashboard Report_Azrol Azam Zunaini.pdf</t>
  </si>
  <si>
    <t>Talent Profile Report_Azrol Azam Zunaini.pdf</t>
  </si>
  <si>
    <t>C:\Users\mnabielizzuddin.radz\OneDrive - PETRONAS\Reservoir Engineering - SKG10\Executive\Azrol Azman\Talent Profile Report_Azrol Azam Zunaini.pdf</t>
  </si>
  <si>
    <t>Resume_Daevin Dev_2026 Update.pdf</t>
  </si>
  <si>
    <t>C:\Users\mnabielizzuddin.radz\OneDrive - PETRONAS\Reservoir Engineering - SKG10\Executive\Daevin Dev\Resume_Daevin Dev_2026 Update.pdf</t>
  </si>
  <si>
    <t>dharshiniyeapmaychen_CV_Oct2025_v1.pdf</t>
  </si>
  <si>
    <t>C:\Users\mnabielizzuddin.radz\OneDrive - PETRONAS\Reservoir Engineering - SKG10\Executive\Dharshini Yeap May Chen\dharshiniyeapmaychen_CV_Oct2025_v1.pdf</t>
  </si>
  <si>
    <t>UCDS Automated PCP SKG10_1039936.pdf</t>
  </si>
  <si>
    <t>C:\Users\mnabielizzuddin.radz\OneDrive - PETRONAS\Reservoir Engineering - SKG10\Executive\Dharshini Yeap May Chen\UCDS Automated PCP SKG10_1039936.pdf</t>
  </si>
  <si>
    <t>Edwin CV.pdf</t>
  </si>
  <si>
    <t>C:\Users\mnabielizzuddin.radz\OneDrive - PETRONAS\Reservoir Engineering - SKG10\Executive\Edwin Tan Jun Yi\Edwin CV.pdf</t>
  </si>
  <si>
    <t>Fathin Huzaira</t>
  </si>
  <si>
    <t>CV _ Fathin 2026_.pdf</t>
  </si>
  <si>
    <t>C:\Users\mnabielizzuddin.radz\OneDrive - PETRONAS\Reservoir Engineering - SKG10\Executive\Fathin Huzaira\CV _ Fathin 2026_.pdf</t>
  </si>
  <si>
    <t>Fauziyah Ismail</t>
  </si>
  <si>
    <t>Resume Fauziyah - for Custodian RE.docx</t>
  </si>
  <si>
    <t>C:\Users\mnabielizzuddin.radz\OneDrive - PETRONAS\Reservoir Engineering - SKG10\Executive\Fauziyah Ismail\Resume Fauziyah - for Custodian RE.docx</t>
  </si>
  <si>
    <t>Foo Lee Sha</t>
  </si>
  <si>
    <t>Lee Sha, Foo_CV_April 2026.doc</t>
  </si>
  <si>
    <t>DOC</t>
  </si>
  <si>
    <t>C:\Users\mnabielizzuddin.radz\OneDrive - PETRONAS\Reservoir Engineering - SKG10\Executive\Foo Lee Sha\Lee Sha, Foo_CV_April 2026.doc</t>
  </si>
  <si>
    <t>SMA_Report.pdf</t>
  </si>
  <si>
    <t>C:\Users\mnabielizzuddin.radz\OneDrive - PETRONAS\Reservoir Engineering - SKG10\Executive\Foo Lee Sha\SMA_Report.pdf</t>
  </si>
  <si>
    <t>Hanapiah A Kadir</t>
  </si>
  <si>
    <t>CV-Hanapiah Abdul Kadir [2026].pdf</t>
  </si>
  <si>
    <t>C:\Users\mnabielizzuddin.radz\OneDrive - PETRONAS\Reservoir Engineering - SKG10\Executive\Hanapiah A Kadir\CV-Hanapiah Abdul Kadir [2026].pdf</t>
  </si>
  <si>
    <t>Hanis Farhana</t>
  </si>
  <si>
    <t>RESUME Hanis Sakim (Updated 090226).docx</t>
  </si>
  <si>
    <t>C:\Users\mnabielizzuddin.radz\OneDrive - PETRONAS\Reservoir Engineering - SKG10\Executive\Hanis Farhana\RESUME Hanis Sakim (Updated 090226).docx</t>
  </si>
  <si>
    <t>Hasanah Sa'aid</t>
  </si>
  <si>
    <t>Assessment TPCP RE Development 123728_2021.pdf</t>
  </si>
  <si>
    <t>C:\Users\mnabielizzuddin.radz\OneDrive - PETRONAS\Reservoir Engineering - SKG10\Executive\Hasanah Sa'aid\Assessment TPCP RE Development 123728_2021.pdf</t>
  </si>
  <si>
    <t>Assessment TPCP RE Development 123728_2022.pdf</t>
  </si>
  <si>
    <t>C:\Users\mnabielizzuddin.radz\OneDrive - PETRONAS\Reservoir Engineering - SKG10\Executive\Hasanah Sa'aid\Assessment TPCP RE Development 123728_2022.pdf</t>
  </si>
  <si>
    <t>CV_2023.pdf</t>
  </si>
  <si>
    <t>C:\Users\mnabielizzuddin.radz\OneDrive - PETRONAS\Reservoir Engineering - SKG10\Executive\Hasanah Sa'aid\CV_2023.pdf</t>
  </si>
  <si>
    <t>Hussam Eldin</t>
  </si>
  <si>
    <t>Hussam CV - RE Custodians Session.pdf</t>
  </si>
  <si>
    <t>C:\Users\mnabielizzuddin.radz\OneDrive - PETRONAS\Reservoir Engineering - SKG10\Executive\Hussam Eldin\Hussam CV - RE Custodians Session.pdf</t>
  </si>
  <si>
    <t>Latest Technical Scores.pdf</t>
  </si>
  <si>
    <t>C:\Users\mnabielizzuddin.radz\OneDrive - PETRONAS\Reservoir Engineering - SKG10\Executive\Hussam Eldin\Latest Technical Scores.pdf</t>
  </si>
  <si>
    <t>Irzie Hani</t>
  </si>
  <si>
    <t>Irzie Hani Resume 2026.pdf</t>
  </si>
  <si>
    <t>C:\Users\mnabielizzuddin.radz\OneDrive - PETRONAS\Reservoir Engineering - SKG10\Executive\Irzie Hani\Irzie Hani Resume 2026.pdf</t>
  </si>
  <si>
    <t>Izyan Haziqah</t>
  </si>
  <si>
    <t>Izyan_2026.pdf</t>
  </si>
  <si>
    <t>C:\Users\mnabielizzuddin.radz\OneDrive - PETRONAS\Reservoir Engineering - SKG10\Executive\Izyan Haziqah\Izyan_2026.pdf</t>
  </si>
  <si>
    <t>Jason Tay</t>
  </si>
  <si>
    <t>Resume_JasonTay_2026.pdf</t>
  </si>
  <si>
    <t>C:\Users\mnabielizzuddin.radz\OneDrive - PETRONAS\Reservoir Engineering - SKG10\Executive\Jason Tay\Resume_JasonTay_2026.pdf</t>
  </si>
  <si>
    <t>Resume Kamran Haider Tunio_Malaysia_27022025.docx</t>
  </si>
  <si>
    <t>C:\Users\mnabielizzuddin.radz\OneDrive - PETRONAS\Reservoir Engineering - SKG10\Executive\Kamran Haider\Resume Kamran Haider Tunio_Malaysia_27022025.docx</t>
  </si>
  <si>
    <t>Karthighaibalan</t>
  </si>
  <si>
    <t>CV_Karthighaibalan.pdf</t>
  </si>
  <si>
    <t>C:\Users\mnabielizzuddin.radz\OneDrive - PETRONAS\Reservoir Engineering - SKG10\Executive\Karthighaibalan\CV_Karthighaibalan.pdf</t>
  </si>
  <si>
    <t>Latest SMA Record_Karthighaibalan.pdf</t>
  </si>
  <si>
    <t>C:\Users\mnabielizzuddin.radz\OneDrive - PETRONAS\Reservoir Engineering - SKG10\Executive\Karthighaibalan\Latest SMA Record_Karthighaibalan.pdf</t>
  </si>
  <si>
    <t>Khairul Amani</t>
  </si>
  <si>
    <t>CV - Khairul Amani B Hasim - FY2026.pdf</t>
  </si>
  <si>
    <t>C:\Users\mnabielizzuddin.radz\OneDrive - PETRONAS\Reservoir Engineering - SKG10\Executive\Khairul Amani\CV - Khairul Amani B Hasim - FY2026.pdf</t>
  </si>
  <si>
    <t>Lawrence Mariadass</t>
  </si>
  <si>
    <t>Lawrence Mariadass - CV.pdf</t>
  </si>
  <si>
    <t>C:\Users\mnabielizzuddin.radz\OneDrive - PETRONAS\Reservoir Engineering - SKG10\Executive\Lawrence Mariadass\Lawrence Mariadass - CV.pdf</t>
  </si>
  <si>
    <t>Lee Qi Zheng (Jack) CV.pdf</t>
  </si>
  <si>
    <t>C:\Users\mnabielizzuddin.radz\OneDrive - PETRONAS\Reservoir Engineering - SKG10\Executive\Lee Qi Zheng\Lee Qi Zheng (Jack) CV.pdf</t>
  </si>
  <si>
    <t>Ling Onn Lin _CV_Jan2026.pdf</t>
  </si>
  <si>
    <t>C:\Users\mnabielizzuddin.radz\OneDrive - PETRONAS\Reservoir Engineering - SKG10\Executive\Ling Onn Lin\Ling Onn Lin _CV_Jan2026.pdf</t>
  </si>
  <si>
    <t>SMA status as of 2026_Extracted from MycareerX.pdf</t>
  </si>
  <si>
    <t>C:\Users\mnabielizzuddin.radz\OneDrive - PETRONAS\Reservoir Engineering - SKG10\Executive\Ling Onn Lin\SMA status as of 2026_Extracted from MycareerX.pdf</t>
  </si>
  <si>
    <t>CV_LingRuPiin_Apr2026.docx</t>
  </si>
  <si>
    <t>C:\Users\mnabielizzuddin.radz\OneDrive - PETRONAS\Reservoir Engineering - SKG10\Executive\Ling Ru Piin\CV_LingRuPiin_Apr2026.docx</t>
  </si>
  <si>
    <t>M Fadhil M Nazri</t>
  </si>
  <si>
    <t>2. Resume_M Fadhil M Nazri_May 2025.pdf</t>
  </si>
  <si>
    <t>C:\Users\mnabielizzuddin.radz\OneDrive - PETRONAS\Reservoir Engineering - SKG10\Executive\M Fadhil M Nazri\2. Resume_M Fadhil M Nazri_May 2025.pdf</t>
  </si>
  <si>
    <t>Attachment 1 _Fadhil Nazri_Assessment Details.pdf</t>
  </si>
  <si>
    <t>C:\Users\mnabielizzuddin.radz\OneDrive - PETRONAS\Reservoir Engineering - SKG10\Executive\M Fadhil M Nazri\Attachment 1 _Fadhil Nazri_Assessment Details.pdf</t>
  </si>
  <si>
    <t>M Fadhil_Assessment Summary (1).pdf</t>
  </si>
  <si>
    <t>C:\Users\mnabielizzuddin.radz\OneDrive - PETRONAS\Reservoir Engineering - SKG10\Executive\M Fadhil M Nazri\M Fadhil_Assessment Summary (1).pdf</t>
  </si>
  <si>
    <t>M Farhan M Fauzi</t>
  </si>
  <si>
    <t>M_Farhan_CV2026.pdf</t>
  </si>
  <si>
    <t>C:\Users\mnabielizzuddin.radz\OneDrive - PETRONAS\Reservoir Engineering - SKG10\Executive\M Farhan M Fauzi\M_Farhan_CV2026.pdf</t>
  </si>
  <si>
    <t>M Firdauz Malik</t>
  </si>
  <si>
    <t>Resume.docx</t>
  </si>
  <si>
    <t>C:\Users\mnabielizzuddin.radz\OneDrive - PETRONAS\Reservoir Engineering - SKG10\Executive\M Firdauz Malik\Resume.docx</t>
  </si>
  <si>
    <t>TPCP Result 2024 Firdauz.pdf</t>
  </si>
  <si>
    <t>C:\Users\mnabielizzuddin.radz\OneDrive - PETRONAS\Reservoir Engineering - SKG10\Executive\M Firdauz Malik\TPCP Result 2024 Firdauz.pdf</t>
  </si>
  <si>
    <t>M Fitri Ramli</t>
  </si>
  <si>
    <t>Curriculum Vitae_Fitri_20260223.pdf</t>
  </si>
  <si>
    <t>C:\Users\mnabielizzuddin.radz\OneDrive - PETRONAS\Reservoir Engineering - SKG10\Executive\M Fitri Ramli\Curriculum Vitae_Fitri_20260223.pdf</t>
  </si>
  <si>
    <t>M Hafiz Izuddin M Dait</t>
  </si>
  <si>
    <t>CV_Hafiz_Summary.pdf</t>
  </si>
  <si>
    <t>C:\Users\mnabielizzuddin.radz\OneDrive - PETRONAS\Reservoir Engineering - SKG10\Executive\M Hafiz Izuddin M Dait\CV_Hafiz_Summary.pdf</t>
  </si>
  <si>
    <t>TPCP_Hafiz_Assessment Summary.pdf</t>
  </si>
  <si>
    <t>C:\Users\mnabielizzuddin.radz\OneDrive - PETRONAS\Reservoir Engineering - SKG10\Executive\M Hafiz Izuddin M Dait\TPCP_Hafiz_Assessment Summary.pdf</t>
  </si>
  <si>
    <t>M Hafiz Khairul Azmi</t>
  </si>
  <si>
    <t>CV_Hafiz_2026_forCustodian.pdf</t>
  </si>
  <si>
    <t>C:\Users\mnabielizzuddin.radz\OneDrive - PETRONAS\Reservoir Engineering - SKG10\Executive\M Hafiz Khairul Azmi\CV_Hafiz_2026_forCustodian.pdf</t>
  </si>
  <si>
    <t>M Hafizuddin M Nor</t>
  </si>
  <si>
    <t>Result2025.pdf</t>
  </si>
  <si>
    <t>C:\Users\mnabielizzuddin.radz\OneDrive - PETRONAS\Reservoir Engineering - SKG10\Executive\M Hafizuddin M Nor\Result2025.pdf</t>
  </si>
  <si>
    <t>M Hamzi Yakup</t>
  </si>
  <si>
    <t>CV_Muhammad Hamzi B Yakup.pdf</t>
  </si>
  <si>
    <t>C:\Users\mnabielizzuddin.radz\OneDrive - PETRONAS\Reservoir Engineering - SKG10\Executive\M Hamzi Yakup\CV_Muhammad Hamzi B Yakup.pdf</t>
  </si>
  <si>
    <t>SMA_Score_Muhammad Hamzi.pdf</t>
  </si>
  <si>
    <t>C:\Users\mnabielizzuddin.radz\OneDrive - PETRONAS\Reservoir Engineering - SKG10\Executive\M Hamzi Yakup\SMA_Score_Muhammad Hamzi.pdf</t>
  </si>
  <si>
    <t>M Ikhwan Aris</t>
  </si>
  <si>
    <t>resume_rev5.doc</t>
  </si>
  <si>
    <t>C:\Users\mnabielizzuddin.radz\OneDrive - PETRONAS\Reservoir Engineering - SKG10\Executive\M Ikhwan Aris\resume_rev5.doc</t>
  </si>
  <si>
    <t>M Khairullah M Hadzir</t>
  </si>
  <si>
    <t>141545_Khairullah_TalentProfile.pdf</t>
  </si>
  <si>
    <t>C:\Users\mnabielizzuddin.radz\OneDrive - PETRONAS\Reservoir Engineering - SKG10\Executive\M Khairullah M Hadzir\141545_Khairullah_TalentProfile.pdf</t>
  </si>
  <si>
    <t>M Nur Adzizie</t>
  </si>
  <si>
    <t>Attachment1-Latest TPCP Summary (Adzizie).pdf</t>
  </si>
  <si>
    <t>C:\Users\mnabielizzuddin.radz\OneDrive - PETRONAS\Reservoir Engineering - SKG10\Executive\M Nur Adzizie\Attachment1-Latest TPCP Summary (Adzizie).pdf</t>
  </si>
  <si>
    <t>Attachment1-Latest TPCP(Adzizie).pdf</t>
  </si>
  <si>
    <t>C:\Users\mnabielizzuddin.radz\OneDrive - PETRONAS\Reservoir Engineering - SKG10\Executive\M Nur Adzizie\Attachment1-Latest TPCP(Adzizie).pdf</t>
  </si>
  <si>
    <t>Attachment2-Updated CV (Adzizie).pdf</t>
  </si>
  <si>
    <t>C:\Users\mnabielizzuddin.radz\OneDrive - PETRONAS\Reservoir Engineering - SKG10\Executive\M Nur Adzizie\Attachment2-Updated CV (Adzizie).pdf</t>
  </si>
  <si>
    <t>M Rafiuddin Rahim</t>
  </si>
  <si>
    <t>M Rafiuddin rahim_CV_RE_2026.pdf</t>
  </si>
  <si>
    <t>C:\Users\mnabielizzuddin.radz\OneDrive - PETRONAS\Reservoir Engineering - SKG10\Executive\M Rafiuddin Rahim\M Rafiuddin rahim_CV_RE_2026.pdf</t>
  </si>
  <si>
    <t>My Competency LE TC Analysis_Competency Progression.pdf</t>
  </si>
  <si>
    <t>C:\Users\mnabielizzuddin.radz\OneDrive - PETRONAS\Reservoir Engineering - SKG10\Executive\M Rafiuddin Rahim\My Competency LE TC Analysis_Competency Progression.pdf</t>
  </si>
  <si>
    <t>M Saiful Mohsin</t>
  </si>
  <si>
    <t>2023_TPCP Summary.pdf</t>
  </si>
  <si>
    <t>C:\Users\mnabielizzuddin.radz\OneDrive - PETRONAS\Reservoir Engineering - SKG10\Executive\M Saiful Mohsin\2023_TPCP Summary.pdf</t>
  </si>
  <si>
    <t>Saiful Mohsin Resume_2026.pdf</t>
  </si>
  <si>
    <t>C:\Users\mnabielizzuddin.radz\OneDrive - PETRONAS\Reservoir Engineering - SKG10\Executive\M Saiful Mohsin\Saiful Mohsin Resume_2026.pdf</t>
  </si>
  <si>
    <t>M Shahir Mustafa</t>
  </si>
  <si>
    <t>Resume_Syahir_May2026.pdf</t>
  </si>
  <si>
    <t>C:\Users\mnabielizzuddin.radz\OneDrive - PETRONAS\Reservoir Engineering - SKG10\Executive\M Shahir Mustafa\Resume_Syahir_May2026.pdf</t>
  </si>
  <si>
    <t>M shahrul Azhar</t>
  </si>
  <si>
    <t>Resume.pdf</t>
  </si>
  <si>
    <t>C:\Users\mnabielizzuddin.radz\OneDrive - PETRONAS\Reservoir Engineering - SKG10\Executive\M shahrul Azhar\Resume.pdf</t>
  </si>
  <si>
    <t>UCDS Automated PCP SKG10_M Shahrul Azhar M Long_RE_RD.pdf</t>
  </si>
  <si>
    <t>C:\Users\mnabielizzuddin.radz\OneDrive - PETRONAS\Reservoir Engineering - SKG10\Executive\M shahrul Azhar\UCDS Automated PCP SKG10_M Shahrul Azhar M Long_RE_RD.pdf</t>
  </si>
  <si>
    <t>M Zulfikar Usop</t>
  </si>
  <si>
    <t>1. SMA Report.pdf</t>
  </si>
  <si>
    <t>C:\Users\mnabielizzuddin.radz\OneDrive - PETRONAS\Reservoir Engineering - SKG10\Executive\M Zulfikar Usop\1. SMA Report.pdf</t>
  </si>
  <si>
    <t>3 .MZFiqar CV Jan 2026 (RE).pdf</t>
  </si>
  <si>
    <t>C:\Users\mnabielizzuddin.radz\OneDrive - PETRONAS\Reservoir Engineering - SKG10\Executive\M Zulfikar Usop\3 .MZFiqar CV Jan 2026 (RE).pdf</t>
  </si>
  <si>
    <t>Muhammad Firdaus A Razak</t>
  </si>
  <si>
    <t>M Firdaus_CV 2026 - RE RDP.pdf</t>
  </si>
  <si>
    <t>C:\Users\mnabielizzuddin.radz\OneDrive - PETRONAS\Reservoir Engineering - SKG10\Executive\Muhammad Firdaus A Razak\M Firdaus_CV 2026 - RE RDP.pdf</t>
  </si>
  <si>
    <t>Nabihati Hasna</t>
  </si>
  <si>
    <t>CV _ Nabiha 2026.pdf</t>
  </si>
  <si>
    <t>C:\Users\mnabielizzuddin.radz\OneDrive - PETRONAS\Reservoir Engineering - SKG10\Executive\Nabihati Hasna\CV _ Nabiha 2026.pdf</t>
  </si>
  <si>
    <t>C:\Users\mnabielizzuddin.radz\OneDrive - PETRONAS\Reservoir Engineering - SKG10\Executive\Nabihati Hasna\My Competency LE TC Analysis_Competency Progression.pdf</t>
  </si>
  <si>
    <t>Attachment 2 - Nanthini Sekaran Resume.pdf</t>
  </si>
  <si>
    <t>C:\Users\mnabielizzuddin.radz\OneDrive - PETRONAS\Reservoir Engineering - SKG10\Executive\Nanthini Sekaran\Attachment 2 - Nanthini Sekaran Resume.pdf</t>
  </si>
  <si>
    <t>Noor Aliaa Amira</t>
  </si>
  <si>
    <t>CV_Noor Aliaa_Apr26.pdf</t>
  </si>
  <si>
    <t>C:\Users\mnabielizzuddin.radz\OneDrive - PETRONAS\Reservoir Engineering - SKG10\Executive\Noor Aliaa Amira\CV_Noor Aliaa_Apr26.pdf</t>
  </si>
  <si>
    <t>Noor Shaheeza</t>
  </si>
  <si>
    <t>CV_noor shaheeza isham_Feb26.pdf</t>
  </si>
  <si>
    <t>C:\Users\mnabielizzuddin.radz\OneDrive - PETRONAS\Reservoir Engineering - SKG10\Executive\Noor Shaheeza\CV_noor shaheeza isham_Feb26.pdf</t>
  </si>
  <si>
    <t>NSI_ UPE Assessment Summary 2025.pdf</t>
  </si>
  <si>
    <t>C:\Users\mnabielizzuddin.radz\OneDrive - PETRONAS\Reservoir Engineering - SKG10\Executive\Noor Shaheeza\NSI_ UPE Assessment Summary 2025.pdf</t>
  </si>
  <si>
    <t>Noor Shakila A Rahman</t>
  </si>
  <si>
    <t>CV_Noor Shakila_2026.pdf</t>
  </si>
  <si>
    <t>C:\Users\mnabielizzuddin.radz\OneDrive - PETRONAS\Reservoir Engineering - SKG10\Executive\Noor Shakila A Rahman\CV_Noor Shakila_2026.pdf</t>
  </si>
  <si>
    <t>Noridah Selamat</t>
  </si>
  <si>
    <t>Noridah Selamat_RE_CV.pdf</t>
  </si>
  <si>
    <t>C:\Users\mnabielizzuddin.radz\OneDrive - PETRONAS\Reservoir Engineering - SKG10\Executive\Noridah Selamat\Noridah Selamat_RE_CV.pdf</t>
  </si>
  <si>
    <t>SMA 2024 Results.pdf</t>
  </si>
  <si>
    <t>C:\Users\mnabielizzuddin.radz\OneDrive - PETRONAS\Reservoir Engineering - SKG10\Executive\Noridah Selamat\SMA 2024 Results.pdf</t>
  </si>
  <si>
    <t>Nur Afiqah Ayub</t>
  </si>
  <si>
    <t>CV Nur Afiqah Ayub.pdf</t>
  </si>
  <si>
    <t>C:\Users\mnabielizzuddin.radz\OneDrive - PETRONAS\Reservoir Engineering - SKG10\Executive\Nur Afiqah Ayub\CV Nur Afiqah Ayub.pdf</t>
  </si>
  <si>
    <t>Nur Hazwani Izyan</t>
  </si>
  <si>
    <t>Nur Hazwani Izyan_CV_2026.pdf</t>
  </si>
  <si>
    <t>C:\Users\mnabielizzuddin.radz\OneDrive - PETRONAS\Reservoir Engineering - SKG10\Executive\Nur Hazwani Izyan\Nur Hazwani Izyan_CV_2026.pdf</t>
  </si>
  <si>
    <t>Nur Khairina Bt Kosnon</t>
  </si>
  <si>
    <t>Attachment 2- Mini CV_Nur Khairina Kosnon - 140083_Jan 2026.docx</t>
  </si>
  <si>
    <t>C:\Users\mnabielizzuddin.radz\OneDrive - PETRONAS\Reservoir Engineering - SKG10\Executive\Nur Khairina Bt Kosnon\Attachment 2- Mini CV_Nur Khairina Kosnon - 140083_Jan 2026.docx</t>
  </si>
  <si>
    <t>Nurazizi Abd Halim</t>
  </si>
  <si>
    <t>Nurazizi_index (1) (1).pdf</t>
  </si>
  <si>
    <t>C:\Users\mnabielizzuddin.radz\OneDrive - PETRONAS\Reservoir Engineering - SKG10\Executive\Nurazizi Abd Halim\Nurazizi_index (1) (1).pdf</t>
  </si>
  <si>
    <t>Nurul Fadhilah</t>
  </si>
  <si>
    <t>SMA.pdf</t>
  </si>
  <si>
    <t>C:\Users\mnabielizzuddin.radz\OneDrive - PETRONAS\Reservoir Engineering - SKG10\Executive\Nurul Fadhilah\SMA.pdf</t>
  </si>
  <si>
    <t>Nurul Nadhira Idris</t>
  </si>
  <si>
    <t>2026 CV [NurulNadhira].docx</t>
  </si>
  <si>
    <t>C:\Users\mnabielizzuddin.radz\OneDrive - PETRONAS\Reservoir Engineering - SKG10\Executive\Nurul Nadhira Idris\2026 CV [NurulNadhira].docx</t>
  </si>
  <si>
    <t>SMA Historical Score_1000213.pdf</t>
  </si>
  <si>
    <t>C:\Users\mnabielizzuddin.radz\OneDrive - PETRONAS\Reservoir Engineering - SKG10\Executive\Nurul Nadhira Idris\SMA Historical Score_1000213.pdf</t>
  </si>
  <si>
    <t>NURUL SYAFIQA BINTI ABDUL WAHAB_CV2026.pdf</t>
  </si>
  <si>
    <t>C:\Users\mnabielizzuddin.radz\OneDrive - PETRONAS\Reservoir Engineering - SKG10\Executive\Nurul Shafiqa Abdul Wahab\NURUL SYAFIQA BINTI ABDUL WAHAB_CV2026.pdf</t>
  </si>
  <si>
    <t>Parkash Kumar</t>
  </si>
  <si>
    <t>Resume (Parkash)_PETRONAS.pdf</t>
  </si>
  <si>
    <t>C:\Users\mnabielizzuddin.radz\OneDrive - PETRONAS\Reservoir Engineering - SKG10\Executive\Parkash Kumar\Resume (Parkash)_PETRONAS.pdf</t>
  </si>
  <si>
    <t>CompetencyHistory_20260520.pdf</t>
  </si>
  <si>
    <t>C:\Users\mnabielizzuddin.radz\OneDrive - PETRONAS\Reservoir Engineering - SKG10\Executive\Poon Chee Him\CompetencyHistory_20260520.pdf</t>
  </si>
  <si>
    <t>PerformanceDocumentWorkerAndManagerRatings_SMA2025.pdf</t>
  </si>
  <si>
    <t>C:\Users\mnabielizzuddin.radz\OneDrive - PETRONAS\Reservoir Engineering - SKG10\Executive\Poon Chee Him\PerformanceDocumentWorkerAndManagerRatings_SMA2025.pdf</t>
  </si>
  <si>
    <t>Person Spotlight - Directory - myCareerX (Priveetha) 4.pdf</t>
  </si>
  <si>
    <t>C:\Users\mnabielizzuddin.radz\OneDrive - PETRONAS\Reservoir Engineering - SKG10\Executive\Priveetha Manogaran\Person Spotlight - Directory - myCareerX (Priveetha) 4.pdf</t>
  </si>
  <si>
    <t>Puveneshwari</t>
  </si>
  <si>
    <t>CV Puven.pdf</t>
  </si>
  <si>
    <t>C:\Users\mnabielizzuddin.radz\OneDrive - PETRONAS\Reservoir Engineering - SKG10\Executive\Puveneshwari\CV Puven.pdf</t>
  </si>
  <si>
    <t>PerformanceDocumentWorkerAndManagerRatings_Performance Document Worker And Manager Ratings Report.pdf</t>
  </si>
  <si>
    <t>C:\Users\mnabielizzuddin.radz\OneDrive - PETRONAS\Reservoir Engineering - SKG10\Executive\Puveneshwari\PerformanceDocumentWorkerAndManagerRatings_Performance Document Worker And Manager Ratings Report.pdf</t>
  </si>
  <si>
    <t>SMA - myCareerX.pdf</t>
  </si>
  <si>
    <t>C:\Users\mnabielizzuddin.radz\OneDrive - PETRONAS\Reservoir Engineering - SKG10\Executive\Puveneshwari\SMA - myCareerX.pdf</t>
  </si>
  <si>
    <t>Saeed Majidaie</t>
  </si>
  <si>
    <t>CV_Feb_2026.pdf</t>
  </si>
  <si>
    <t>C:\Users\mnabielizzuddin.radz\OneDrive - PETRONAS\Reservoir Engineering - SKG10\Executive\Saeed Majidaie\CV_Feb_2026.pdf</t>
  </si>
  <si>
    <t>Saiful Asrulnizam</t>
  </si>
  <si>
    <t>Attachment 2_CV_Saiful Asrulnizam.pdf</t>
  </si>
  <si>
    <t>C:\Users\mnabielizzuddin.radz\OneDrive - PETRONAS\Reservoir Engineering - SKG10\Executive\Saiful Asrulnizam\Attachment 2_CV_Saiful Asrulnizam.pdf</t>
  </si>
  <si>
    <t>Shahida Sulleh</t>
  </si>
  <si>
    <t>Attachment 1_TPCP_Shahida Sulleh.pdf</t>
  </si>
  <si>
    <t>C:\Users\mnabielizzuddin.radz\OneDrive - PETRONAS\Reservoir Engineering - SKG10\Executive\Shahida Sulleh\Attachment 1_TPCP_Shahida Sulleh.pdf</t>
  </si>
  <si>
    <t>Attachment 2_CV_SHAHIDA_SULLEH.pdf</t>
  </si>
  <si>
    <t>C:\Users\mnabielizzuddin.radz\OneDrive - PETRONAS\Reservoir Engineering - SKG10\Executive\Shahida Sulleh\Attachment 2_CV_SHAHIDA_SULLEH.pdf</t>
  </si>
  <si>
    <t>Shahrul Aida A Rasid</t>
  </si>
  <si>
    <t>Summary.docx</t>
  </si>
  <si>
    <t>C:\Users\mnabielizzuddin.radz\OneDrive - PETRONAS\Reservoir Engineering - SKG10\Executive\Shahrul Aida A Rasid\Summary.docx</t>
  </si>
  <si>
    <t>Shaturnevan</t>
  </si>
  <si>
    <t>CV_Shaturrvetan_Karpaya.pdf</t>
  </si>
  <si>
    <t>C:\Users\mnabielizzuddin.radz\OneDrive - PETRONAS\Reservoir Engineering - SKG10\Executive\Shaturnevan\CV_Shaturrvetan_Karpaya.pdf</t>
  </si>
  <si>
    <t>Siti Fatimah A Azmi</t>
  </si>
  <si>
    <t>Attachment 1b - SMA 2025 Siti Fatimah Assessment Summary.pdf</t>
  </si>
  <si>
    <t>C:\Users\mnabielizzuddin.radz\OneDrive - PETRONAS\Reservoir Engineering - SKG10\Executive\Siti Fatimah A Azmi\Attachment 1b - SMA 2025 Siti Fatimah Assessment Summary.pdf</t>
  </si>
  <si>
    <t>Siti Fatimah Ahmad Azmi</t>
  </si>
  <si>
    <t>Attachment 2- CV SITI FATIMAH AHMAD AZMI_Year2026.pdf</t>
  </si>
  <si>
    <t>C:\Users\mnabielizzuddin.radz\OneDrive - PETRONAS\Reservoir Engineering - SKG10\Executive\Siti Fatimah A Azmi\Attachment 2- CV SITI FATIMAH AHMAD AZMI_Year2026.pdf</t>
  </si>
  <si>
    <t>Siti Najwa Che Yaccob</t>
  </si>
  <si>
    <t>CV_Siti Najwa_Reservoir Engineer_Jan26.pdf</t>
  </si>
  <si>
    <t>C:\Users\mnabielizzuddin.radz\OneDrive - PETRONAS\Reservoir Engineering - SKG10\Executive\Siti Najwa Che Yaccob\CV_Siti Najwa_Reservoir Engineer_Jan26.pdf</t>
  </si>
  <si>
    <t>SMA_Siti Najwa_Feb26.pdf</t>
  </si>
  <si>
    <t>C:\Users\mnabielizzuddin.radz\OneDrive - PETRONAS\Reservoir Engineering - SKG10\Executive\Siti Najwa Che Yaccob\SMA_Siti Najwa_Feb26.pdf</t>
  </si>
  <si>
    <t>Siti Nur Aishah</t>
  </si>
  <si>
    <t>My Competency LE TC Analysis_Competency Progression - Aishah.pdf</t>
  </si>
  <si>
    <t>C:\Users\mnabielizzuddin.radz\OneDrive - PETRONAS\Reservoir Engineering - SKG10\Executive\Siti Nur Aishah\My Competency LE TC Analysis_Competency Progression - Aishah.pdf</t>
  </si>
  <si>
    <t>Resume_2026.pdf</t>
  </si>
  <si>
    <t>C:\Users\mnabielizzuddin.radz\OneDrive - PETRONAS\Reservoir Engineering - SKG10\Executive\Siti Nur Aishah\Resume_2026.pdf</t>
  </si>
  <si>
    <t>Siti Nurdyana Zamdy</t>
  </si>
  <si>
    <t>Siti Nurdyana Zamdy_CV.pdf</t>
  </si>
  <si>
    <t>C:\Users\mnabielizzuddin.radz\OneDrive - PETRONAS\Reservoir Engineering - SKG10\Executive\Siti Nurdyana Zamdy\Siti Nurdyana Zamdy_CV.pdf</t>
  </si>
  <si>
    <t>SMA Result_Siti Nurdyana Zamdy.pdf</t>
  </si>
  <si>
    <t>C:\Users\mnabielizzuddin.radz\OneDrive - PETRONAS\Reservoir Engineering - SKG10\Executive\Siti Nurdyana Zamdy\SMA Result_Siti Nurdyana Zamdy.pdf</t>
  </si>
  <si>
    <t>Syaidatul Nadrah</t>
  </si>
  <si>
    <t>134127_20241112_resultTPCP.pdf</t>
  </si>
  <si>
    <t>C:\Users\mnabielizzuddin.radz\OneDrive - PETRONAS\Reservoir Engineering - SKG10\Executive\Syaidatul Nadrah\134127_20241112_resultTPCP.pdf</t>
  </si>
  <si>
    <t>CV_SYAIDATUL.pdf</t>
  </si>
  <si>
    <t>C:\Users\mnabielizzuddin.radz\OneDrive - PETRONAS\Reservoir Engineering - SKG10\Executive\Syaidatul Nadrah\CV_SYAIDATUL.pdf</t>
  </si>
  <si>
    <t>resume_TSL_June2026.pdf</t>
  </si>
  <si>
    <t>C:\Users\mnabielizzuddin.radz\OneDrive - PETRONAS\Reservoir Engineering - SKG10\Executive\Tham Su Li\resume_TSL_June2026.pdf</t>
  </si>
  <si>
    <t>SMA_2024.pdf</t>
  </si>
  <si>
    <t>C:\Users\mnabielizzuddin.radz\OneDrive - PETRONAS\Reservoir Engineering - SKG10\Executive\Tham Su Li\SMA_2024.pdf</t>
  </si>
  <si>
    <t>Tharmaraj Magathevan Resume (Latest) (2).pdf</t>
  </si>
  <si>
    <t>C:\Users\mnabielizzuddin.radz\OneDrive - PETRONAS\Reservoir Engineering - SKG10\Executive\Tharmaraj\Tharmaraj Magathevan Resume (Latest) (2).pdf</t>
  </si>
  <si>
    <t>Umar Islam</t>
  </si>
  <si>
    <t>Umar_CV2026_internal.pdf</t>
  </si>
  <si>
    <t>C:\Users\mnabielizzuddin.radz\OneDrive - PETRONAS\Reservoir Engineering - SKG10\Executive\Umar Islam\Umar_CV2026_internal.pdf</t>
  </si>
  <si>
    <t>W Malinda Mastura</t>
  </si>
  <si>
    <t>Malinda_CV.docx</t>
  </si>
  <si>
    <t>C:\Users\mnabielizzuddin.radz\OneDrive - PETRONAS\Reservoir Engineering - SKG10\Executive\W Malinda Mastura\Malinda_CV.docx</t>
  </si>
  <si>
    <t>SMA Report.pdf</t>
  </si>
  <si>
    <t>C:\Users\mnabielizzuddin.radz\OneDrive - PETRONAS\Reservoir Engineering - SKG10\Executive\W Malinda Mastura\SMA Report.pdf</t>
  </si>
  <si>
    <t>CV from TPCP Yusup Hoshanov.pdf</t>
  </si>
  <si>
    <t>C:\Users\mnabielizzuddin.radz\OneDrive - PETRONAS\Reservoir Engineering - SKG10\Executive\Yusup Hoshamov\CV from TPCP Yusup Hoshanov.pdf</t>
  </si>
  <si>
    <t>E1045137_Yusup Hoshanov.pdf</t>
  </si>
  <si>
    <t>C:\Users\mnabielizzuddin.radz\OneDrive - PETRONAS\Reservoir Engineering - SKG10\Executive\Yusup Hoshamov\E1045137_Yusup Hoshanov.pdf</t>
  </si>
  <si>
    <t>Zatil Alifah</t>
  </si>
  <si>
    <t>CV_ZatilAlifahMustapha_2026.pdf</t>
  </si>
  <si>
    <t>C:\Users\mnabielizzuddin.radz\OneDrive - PETRONAS\Reservoir Engineering - SKG10\Executive\Zatil Alifah\CV_ZatilAlifahMustapha_2026.pdf</t>
  </si>
  <si>
    <t>Zatil TPCP 2023 Result.pdf</t>
  </si>
  <si>
    <t>C:\Users\mnabielizzuddin.radz\OneDrive - PETRONAS\Reservoir Engineering - SKG10\Executive\Zatil Alifah\Zatil TPCP 2023 Result.pdf</t>
  </si>
  <si>
    <t>Assessment Summary.pdf</t>
  </si>
  <si>
    <t>C:\Users\mnabielizzuddin.radz\OneDrive - PETRONAS\Reservoir Engineering - SKG10\Principal\Ahmad Khanifar\Assessment Summary.pdf</t>
  </si>
  <si>
    <t>Attachment 1.pdf</t>
  </si>
  <si>
    <t>C:\Users\mnabielizzuddin.radz\OneDrive - PETRONAS\Reservoir Engineering - SKG10\Principal\Ahmad Khanifar\Attachment 1.pdf</t>
  </si>
  <si>
    <t>Attachment 2.pdf</t>
  </si>
  <si>
    <t>C:\Users\mnabielizzuddin.radz\OneDrive - PETRONAS\Reservoir Engineering - SKG10\Principal\Ahmad Khanifar\Attachment 2.pdf</t>
  </si>
  <si>
    <t>2025 07 TPCP Principal RE Result Summary - Ankaj Kumar Sinha.pdf</t>
  </si>
  <si>
    <t>C:\Users\mnabielizzuddin.radz\OneDrive - PETRONAS\Reservoir Engineering - SKG10\Principal\Ankaj Kumar\2025 07 TPCP Principal RE Result Summary - Ankaj Kumar Sinha.pdf</t>
  </si>
  <si>
    <t>CV - Ankaj Kumar Sinha.pdf</t>
  </si>
  <si>
    <t>C:\Users\mnabielizzuddin.radz\OneDrive - PETRONAS\Reservoir Engineering - SKG10\Principal\Ankaj Kumar\CV - Ankaj Kumar Sinha.pdf</t>
  </si>
  <si>
    <t>Chander Shekhar Singh</t>
  </si>
  <si>
    <t>Attachment 2- CV_CS_2026_1.pdf</t>
  </si>
  <si>
    <t>C:\Users\mnabielizzuddin.radz\OneDrive - PETRONAS\Reservoir Engineering - SKG10\Principal\Chander Shekhar Singh\Attachment 2- CV_CS_2026_1.pdf</t>
  </si>
  <si>
    <t>Attachment I - Assessment Result - Chander Shekhar Singh 2017.pdf</t>
  </si>
  <si>
    <t>C:\Users\mnabielizzuddin.radz\OneDrive - PETRONAS\Reservoir Engineering - SKG10\Principal\Chander Shekhar Singh\Attachment I - Assessment Result - Chander Shekhar Singh 2017.pdf</t>
  </si>
  <si>
    <t>Eghbal Motaei CV 2026.docx</t>
  </si>
  <si>
    <t>C:\Users\mnabielizzuddin.radz\OneDrive - PETRONAS\Reservoir Engineering - SKG10\Principal\Eghbal Motaei\Eghbal Motaei CV 2026.docx</t>
  </si>
  <si>
    <t>TPCP_Eghbal_Latest.pdf</t>
  </si>
  <si>
    <t>C:\Users\mnabielizzuddin.radz\OneDrive - PETRONAS\Reservoir Engineering - SKG10\Principal\Eghbal Motaei\TPCP_Eghbal_Latest.pdf</t>
  </si>
  <si>
    <t>Kartina Bt Ali</t>
  </si>
  <si>
    <t>CV_KartinaAli_JAN2025.pdf</t>
  </si>
  <si>
    <t>C:\Users\mnabielizzuddin.radz\OneDrive - PETRONAS\Reservoir Engineering - SKG10\Principal\Kartina Bt Ali\CV_KartinaAli_JAN2025.pdf</t>
  </si>
  <si>
    <t>Kartina Ali_103476_v1.pdf</t>
  </si>
  <si>
    <t>C:\Users\mnabielizzuddin.radz\OneDrive - PETRONAS\Reservoir Engineering - SKG10\Principal\Kartina Bt Ali\Kartina Ali_103476_v1.pdf</t>
  </si>
  <si>
    <t>M Hafiz Azwan B M Zahari</t>
  </si>
  <si>
    <t>Attachment 1 - TPCP Result 2025 - M Hafiz Azwan.pdf</t>
  </si>
  <si>
    <t>C:\Users\mnabielizzuddin.radz\OneDrive - PETRONAS\Reservoir Engineering - SKG10\Principal\M Hafiz Azwan B M Zahari\Attachment 1 - TPCP Result 2025 - M Hafiz Azwan.pdf</t>
  </si>
  <si>
    <t>Attachment 2 - CV 2026 - Mohd Hafiz Azwan.docx</t>
  </si>
  <si>
    <t>C:\Users\mnabielizzuddin.radz\OneDrive - PETRONAS\Reservoir Engineering - SKG10\Principal\M Hafiz Azwan B M Zahari\Attachment 2 - CV 2026 - Mohd Hafiz Azwan.docx</t>
  </si>
  <si>
    <t>Mohd Dzulfahmi B Zamzuri</t>
  </si>
  <si>
    <t>CV MDZ.pdf</t>
  </si>
  <si>
    <t>C:\Users\mnabielizzuddin.radz\OneDrive - PETRONAS\Reservoir Engineering - SKG10\Principal\Mohd Dzulfahmi B Zamzuri\CV MDZ.pdf</t>
  </si>
  <si>
    <t>TPCP result.pdf</t>
  </si>
  <si>
    <t>C:\Users\mnabielizzuddin.radz\OneDrive - PETRONAS\Reservoir Engineering - SKG10\Principal\Mohd Dzulfahmi B Zamzuri\TPCP result.pdf</t>
  </si>
  <si>
    <t>Assessment Summary TPCP 2024_Fairuz.pdf</t>
  </si>
  <si>
    <t>C:\Users\mnabielizzuddin.radz\OneDrive - PETRONAS\Reservoir Engineering - SKG10\Principal\Mohd Fairuz Bin Azman\Assessment Summary TPCP 2024_Fairuz.pdf</t>
  </si>
  <si>
    <t>Resume_Fairuz Azman_2024_Reservoir Engineer_TPCP.pdf</t>
  </si>
  <si>
    <t>C:\Users\mnabielizzuddin.radz\OneDrive - PETRONAS\Reservoir Engineering - SKG10\Principal\Mohd Fairuz Bin Azman\Resume_Fairuz Azman_2024_Reservoir Engineer_TPCP.pdf</t>
  </si>
  <si>
    <t>TPCP Assessment 2024 Result_Fairuz.pdf</t>
  </si>
  <si>
    <t>C:\Users\mnabielizzuddin.radz\OneDrive - PETRONAS\Reservoir Engineering - SKG10\Principal\Mohd Fairuz Bin Azman\TPCP Assessment 2024 Result_Fairuz.pdf</t>
  </si>
  <si>
    <t>Murali Raghunathan_CV.pdf</t>
  </si>
  <si>
    <t>C:\Users\mnabielizzuddin.radz\OneDrive - PETRONAS\Reservoir Engineering - SKG10\Principal\Murali Raghunathan\Murali Raghunathan_CV.pdf</t>
  </si>
  <si>
    <t>Murali Raghunathan_TPCP Results.pdf</t>
  </si>
  <si>
    <t>C:\Users\mnabielizzuddin.radz\OneDrive - PETRONAS\Reservoir Engineering - SKG10\Principal\Murali Raghunathan\Murali Raghunathan_TPCP Results.pdf</t>
  </si>
  <si>
    <t>Nicolas Grippo</t>
  </si>
  <si>
    <t>Nico CV.pdf</t>
  </si>
  <si>
    <t>C:\Users\mnabielizzuddin.radz\OneDrive - PETRONAS\Reservoir Engineering - SKG10\Principal\Nicolas Grippo\Nico CV.pdf</t>
  </si>
  <si>
    <t>Nico TPCP Results.pdf</t>
  </si>
  <si>
    <t>C:\Users\mnabielizzuddin.radz\OneDrive - PETRONAS\Reservoir Engineering - SKG10\Principal\Nicolas Grippo\Nico TPCP Results.pdf</t>
  </si>
  <si>
    <t>Poul Strobech</t>
  </si>
  <si>
    <t>Poul_Strobech_Jan 2026_CV_Petronas.docx</t>
  </si>
  <si>
    <t>C:\Users\mnabielizzuddin.radz\OneDrive - PETRONAS\Reservoir Engineering - SKG10\Principal\Poul Strobech\Poul_Strobech_Jan 2026_CV_Petronas.docx</t>
  </si>
  <si>
    <t>TPCP for Principal RE PGS 2021.pdf</t>
  </si>
  <si>
    <t>C:\Users\mnabielizzuddin.radz\OneDrive - PETRONAS\Reservoir Engineering - SKG10\Principal\Poul Strobech\TPCP for Principal RE PGS 2021.pdf</t>
  </si>
  <si>
    <t>Pranay CV.pdf</t>
  </si>
  <si>
    <t>C:\Users\mnabielizzuddin.radz\OneDrive - PETRONAS\Reservoir Engineering - SKG10\Principal\Pranay Shankar\Pranay CV.pdf</t>
  </si>
  <si>
    <t>Pranay TPCP Results.pdf</t>
  </si>
  <si>
    <t>C:\Users\mnabielizzuddin.radz\OneDrive - PETRONAS\Reservoir Engineering - SKG10\Principal\Pranay Shankar\Pranay TPCP Results.pdf</t>
  </si>
  <si>
    <t>Rahimah Karim</t>
  </si>
  <si>
    <t>Rahimah CV.pdf</t>
  </si>
  <si>
    <t>C:\Users\mnabielizzuddin.radz\OneDrive - PETRONAS\Reservoir Engineering - SKG10\Principal\Rahimah Karim\Rahimah CV.pdf</t>
  </si>
  <si>
    <t>Rahimah TPCP.pdf</t>
  </si>
  <si>
    <t>C:\Users\mnabielizzuddin.radz\OneDrive - PETRONAS\Reservoir Engineering - SKG10\Principal\Rahimah Karim\Rahimah TPCP.pdf</t>
  </si>
  <si>
    <t>Rakesh Ranjan CV.pdf</t>
  </si>
  <si>
    <t>C:\Users\mnabielizzuddin.radz\OneDrive - PETRONAS\Reservoir Engineering - SKG10\Principal\Rakesh Ranjan\Rakesh Ranjan CV.pdf</t>
  </si>
  <si>
    <t>Rakesh TPCP Results.pdf</t>
  </si>
  <si>
    <t>C:\Users\mnabielizzuddin.radz\OneDrive - PETRONAS\Reservoir Engineering - SKG10\Principal\Rakesh Ranjan\Rakesh TPCP Results.pdf</t>
  </si>
  <si>
    <t>CV_Shlok_Jalan_19 Jan 2026.pdf</t>
  </si>
  <si>
    <t>C:\Users\mnabielizzuddin.radz\OneDrive - PETRONAS\Reservoir Engineering - SKG10\Principal\Shlok Jalan\CV_Shlok_Jalan_19 Jan 2026.pdf</t>
  </si>
  <si>
    <t>Shlok TPCP Results.pdf</t>
  </si>
  <si>
    <t>C:\Users\mnabielizzuddin.radz\OneDrive - PETRONAS\Reservoir Engineering - SKG10\Principal\Shlok Jalan\Shlok TPCP Results.pdf</t>
  </si>
  <si>
    <t>SKD_Assessment Summary.pdf</t>
  </si>
  <si>
    <t>C:\Users\mnabielizzuddin.radz\OneDrive - PETRONAS\Reservoir Engineering - SKG10\Principal\Subrat Kumar Dhal\SKD_Assessment Summary.pdf</t>
  </si>
  <si>
    <t>Subrat Dhal_CV_Dec2025_Petronas-Attachment1.docx</t>
  </si>
  <si>
    <t>C:\Users\mnabielizzuddin.radz\OneDrive - PETRONAS\Reservoir Engineering - SKG10\Principal\Subrat Kumar Dhal\Subrat Dhal_CV_Dec2025_Petronas-Attachment1.docx</t>
  </si>
  <si>
    <t>Subrat_TPCP_Assesse_List-Attachment3.pdf</t>
  </si>
  <si>
    <t>C:\Users\mnabielizzuddin.radz\OneDrive - PETRONAS\Reservoir Engineering - SKG10\Principal\Subrat Kumar Dhal\Subrat_TPCP_Assesse_List-Attachment3.pdf</t>
  </si>
  <si>
    <t>Subrat_TPCP_Assessment Details-Attachment2.pdf</t>
  </si>
  <si>
    <t>C:\Users\mnabielizzuddin.radz\OneDrive - PETRONAS\Reservoir Engineering - SKG10\Principal\Subrat Kumar Dhal\Subrat_TPCP_Assessment Details-Attachment2.pdf</t>
  </si>
  <si>
    <t>CV_SumitSoni_V1_2026.pdf</t>
  </si>
  <si>
    <t>C:\Users\mnabielizzuddin.radz\OneDrive - PETRONAS\Reservoir Engineering - SKG10\Principal\Sumit Soni\CV_SumitSoni_V1_2026.pdf</t>
  </si>
  <si>
    <t>Sumit E4 Assessment Summary.pdf</t>
  </si>
  <si>
    <t>C:\Users\mnabielizzuddin.radz\OneDrive - PETRONAS\Reservoir Engineering - SKG10\Principal\Sumit Soni\Sumit E4 Assessment Summary.pdf</t>
  </si>
  <si>
    <t>Assessment Details_TPCP Principal 2021.pdf</t>
  </si>
  <si>
    <t>C:\Users\mnabielizzuddin.radz\OneDrive - PETRONAS\Reservoir Engineering - SKG10\Principal\Syarizan Bt Mustapha\Assessment Details_TPCP Principal 2021.pdf</t>
  </si>
  <si>
    <t>CV_Syarizan Mustapha_123205.pdf</t>
  </si>
  <si>
    <t>C:\Users\mnabielizzuddin.radz\OneDrive - PETRONAS\Reservoir Engineering - SKG10\Principal\Syarizan Bt Mustapha\CV_Syarizan Mustapha_123205.pdf</t>
  </si>
  <si>
    <t>W Mohd Sharif B Wan Muda</t>
  </si>
  <si>
    <t>TPCP RESULT_104700_RE_RS.pdf</t>
  </si>
  <si>
    <t>C:\Users\mnabielizzuddin.radz\OneDrive - PETRONAS\Reservoir Engineering - SKG10\Principal\W Mohd Sharif B Wan Muda\TPCP RESULT_104700_RE_RS.pdf</t>
  </si>
  <si>
    <t>WMS_CV_2025.pdf</t>
  </si>
  <si>
    <t>C:\Users\mnabielizzuddin.radz\OneDrive - PETRONAS\Reservoir Engineering - SKG10\Principal\W Mohd Sharif B Wan Muda\WMS_CV_2025.pdf</t>
  </si>
  <si>
    <t>Assessment Summary Results.pdf</t>
  </si>
  <si>
    <t>C:\Users\mnabielizzuddin.radz\OneDrive - PETRONAS\Reservoir Engineering - SKG10\Principal\Wan Faisal Paino\Assessment Summary Results.pdf</t>
  </si>
  <si>
    <t>WAN FAISAL BIN PAINO CV.pdf</t>
  </si>
  <si>
    <t>C:\Users\mnabielizzuddin.radz\OneDrive - PETRONAS\Reservoir Engineering - SKG10\Principal\Wan Faisal Paino\WAN FAISAL BIN PAINO CV.pdf</t>
  </si>
  <si>
    <t>Ahmed Elsayed Mohammed</t>
  </si>
  <si>
    <t>Ahmed_RE_CV.doc</t>
  </si>
  <si>
    <t>C:\Users\mnabielizzuddin.radz\OneDrive - PETRONAS\Reservoir Engineering - SKG10\Specialist\Ahmed Elsayed Mohammed\Ahmed_RE_CV.doc</t>
  </si>
  <si>
    <t>Bakhtiyar</t>
  </si>
  <si>
    <t>Bakhtiyar_CV_KL.pdf</t>
  </si>
  <si>
    <t>C:\Users\mnabielizzuddin.radz\OneDrive - PETRONAS\Reservoir Engineering - SKG10\Specialist\Bakhtiyar\Bakhtiyar_CV_KL.pdf</t>
  </si>
  <si>
    <t>Charles Henri Koeck</t>
  </si>
  <si>
    <t>CV CH-KOECK_Jan_2026_Attachment_2.docx</t>
  </si>
  <si>
    <t>C:\Users\mnabielizzuddin.radz\OneDrive - PETRONAS\Reservoir Engineering - SKG10\Specialist\Charles Henri Koeck\CV CH-KOECK_Jan_2026_Attachment_2.docx</t>
  </si>
  <si>
    <t>TPCP_CHKOECK_Attachment_1.pdf</t>
  </si>
  <si>
    <t>C:\Users\mnabielizzuddin.radz\OneDrive - PETRONAS\Reservoir Engineering - SKG10\Specialist\Charles Henri Koeck\TPCP_CHKOECK_Attachment_1.pdf</t>
  </si>
  <si>
    <t>CV_Dian Arsanti.pdf</t>
  </si>
  <si>
    <t>C:\Users\mnabielizzuddin.radz\OneDrive - PETRONAS\Reservoir Engineering - SKG10\Specialist\Dian Arsanti\CV_Dian Arsanti.pdf</t>
  </si>
  <si>
    <t>Elshabi</t>
  </si>
  <si>
    <t>1116584_Mohamed Elshehabi Latest TPCP Assessment Record.pdf</t>
  </si>
  <si>
    <t>C:\Users\mnabielizzuddin.radz\OneDrive - PETRONAS\Reservoir Engineering - SKG10\Specialist\Elshabi\1116584_Mohamed Elshehabi Latest TPCP Assessment Record.pdf</t>
  </si>
  <si>
    <t>1116584_Mohamed Elshehabi_CV.docx</t>
  </si>
  <si>
    <t>C:\Users\mnabielizzuddin.radz\OneDrive - PETRONAS\Reservoir Engineering - SKG10\Specialist\Elshabi\1116584_Mohamed Elshehabi_CV.docx</t>
  </si>
  <si>
    <t>Franklin Useche</t>
  </si>
  <si>
    <t>CV_F_Useche_2025.pdf</t>
  </si>
  <si>
    <t>C:\Users\mnabielizzuddin.radz\OneDrive - PETRONAS\Reservoir Engineering - SKG10\Specialist\Franklin Useche\CV_F_Useche_2025.pdf</t>
  </si>
  <si>
    <t>TPCP_ResultsSummary_20260108.pdf</t>
  </si>
  <si>
    <t>C:\Users\mnabielizzuddin.radz\OneDrive - PETRONAS\Reservoir Engineering - SKG10\Specialist\Franklin Useche\TPCP_ResultsSummary_20260108.pdf</t>
  </si>
  <si>
    <t>Attachment 2 Jack Orman TPCP result summary.pdf</t>
  </si>
  <si>
    <t>C:\Users\mnabielizzuddin.radz\OneDrive - PETRONAS\Reservoir Engineering - SKG10\Specialist\Jack Orman\Attachment 2 Jack Orman TPCP result summary.pdf</t>
  </si>
  <si>
    <t>Jack_Orman_CV_Jan_2026.pdf</t>
  </si>
  <si>
    <t>C:\Users\mnabielizzuddin.radz\OneDrive - PETRONAS\Reservoir Engineering - SKG10\Specialist\Jack Orman\Jack_Orman_CV_Jan_2026.pdf</t>
  </si>
  <si>
    <t>Joyjit Das - CV.pdf</t>
  </si>
  <si>
    <t>C:\Users\mnabielizzuddin.radz\OneDrive - PETRONAS\Reservoir Engineering - SKG10\Specialist\Joyjit Das\Joyjit Das - CV.pdf</t>
  </si>
  <si>
    <t>Kamarul Ariffin Buang</t>
  </si>
  <si>
    <t>KamarulAriffinBuang_Resume_Jan2026.pdf</t>
  </si>
  <si>
    <t>C:\Users\mnabielizzuddin.radz\OneDrive - PETRONAS\Reservoir Engineering - SKG10\Specialist\Kamarul Ariffin Buang\KamarulAriffinBuang_Resume_Jan2026.pdf</t>
  </si>
  <si>
    <t>M Hafizzuddin Baharudin</t>
  </si>
  <si>
    <t>Attachment 1_E1117755_M Hafizzudin Baharudin_TPCP Results 2025.pdf</t>
  </si>
  <si>
    <t>C:\Users\mnabielizzuddin.radz\OneDrive - PETRONAS\Reservoir Engineering - SKG10\Specialist\M Hafizzuddin Baharudin\Attachment 1_E1117755_M Hafizzudin Baharudin_TPCP Results 2025.pdf</t>
  </si>
  <si>
    <t>Attachment 2 (Muhammad_Hafizzudin_Baharudin Jan2026).pdf</t>
  </si>
  <si>
    <t>C:\Users\mnabielizzuddin.radz\OneDrive - PETRONAS\Reservoir Engineering - SKG10\Specialist\M Hafizzuddin Baharudin\Attachment 2 (Muhammad_Hafizzudin_Baharudin Jan2026).pdf</t>
  </si>
  <si>
    <t>E1117420_MN -TPCP Result.pdf</t>
  </si>
  <si>
    <t>C:\Users\mnabielizzuddin.radz\OneDrive - PETRONAS\Reservoir Engineering - SKG10\Specialist\Mahesh Narayanan\E1117420_MN -TPCP Result.pdf</t>
  </si>
  <si>
    <t>MAHESH NARAYANAN 2026 CV.pdf</t>
  </si>
  <si>
    <t>C:\Users\mnabielizzuddin.radz\OneDrive - PETRONAS\Reservoir Engineering - SKG10\Specialist\Mahesh Narayanan\MAHESH NARAYANAN 2026 CV.pdf</t>
  </si>
  <si>
    <t>Amit CV.pdf</t>
  </si>
  <si>
    <t>C:\Users\mnabielizzuddin.radz\OneDrive - PETRONAS\Reservoir Engineering - SKG10\Specialist\Namjoshi Amit Ashok\Amit CV.pdf</t>
  </si>
  <si>
    <t>Amit TPCP Results.pdf</t>
  </si>
  <si>
    <t>C:\Users\mnabielizzuddin.radz\OneDrive - PETRONAS\Reservoir Engineering - SKG10\Specialist\Namjoshi Amit Ashok\Amit TPCP Results.pdf</t>
  </si>
  <si>
    <t>Attachment 2 Olajumoke Braimah_ CV.pdf</t>
  </si>
  <si>
    <t>C:\Users\mnabielizzuddin.radz\OneDrive - PETRONAS\Reservoir Engineering - SKG10\Specialist\Olajumoke Ayodeji Braimah\Attachment 2 Olajumoke Braimah_ CV.pdf</t>
  </si>
  <si>
    <t>Rafael Navarro-Rosales</t>
  </si>
  <si>
    <t>Resume_RafaelNavarro_2025_06.pdf</t>
  </si>
  <si>
    <t>C:\Users\mnabielizzuddin.radz\OneDrive - PETRONAS\Reservoir Engineering - SKG10\Specialist\Rafael Navarro-Rosales\Resume_RafaelNavarro_2025_06.pdf</t>
  </si>
  <si>
    <t>Rosmala Zainal</t>
  </si>
  <si>
    <t>Rosmala_New CV.pdf</t>
  </si>
  <si>
    <t>C:\Users\mnabielizzuddin.radz\OneDrive - PETRONAS\Reservoir Engineering - SKG10\Specialist\Rosmala Zainal\Rosmala_New CV.pdf</t>
  </si>
  <si>
    <t>RZ TPCP Result_20251002.pdf</t>
  </si>
  <si>
    <t>C:\Users\mnabielizzuddin.radz\OneDrive - PETRONAS\Reservoir Engineering - SKG10\Specialist\Rosmala Zainal\RZ TPCP Result_20251002.pdf</t>
  </si>
  <si>
    <t>1063061_20230524.pdf</t>
  </si>
  <si>
    <t>C:\Users\mnabielizzuddin.radz\OneDrive - PETRONAS\Reservoir Engineering - SKG10\Staff\Aeishah Rosman\1063061_20230524.pdf</t>
  </si>
  <si>
    <t>Resume2025_Aeishah Rosman.docx</t>
  </si>
  <si>
    <t>C:\Users\mnabielizzuddin.radz\OneDrive - PETRONAS\Reservoir Engineering - SKG10\Staff\Aeishah Rosman\Resume2025_Aeishah Rosman.docx</t>
  </si>
  <si>
    <t>CV Ahmad Muzakkir Bin Mohamad 2025_PETRONAS (Attachment 2).docx</t>
  </si>
  <si>
    <t>C:\Users\mnabielizzuddin.radz\OneDrive - PETRONAS\Reservoir Engineering - SKG10\Staff\Ahmad Muzakkir B Mohd\CV Ahmad Muzakkir Bin Mohamad 2025_PETRONAS (Attachment 2).docx</t>
  </si>
  <si>
    <t>Ahmad Muzakkir B Mohd</t>
  </si>
  <si>
    <t>TPCP RESULT_140018_RE_RD (Attachment 1).pdf</t>
  </si>
  <si>
    <t>C:\Users\mnabielizzuddin.radz\OneDrive - PETRONAS\Reservoir Engineering - SKG10\Staff\Ahmad Muzakkir B Mohd\TPCP RESULT_140018_RE_RD (Attachment 1).pdf</t>
  </si>
  <si>
    <t>PCSB_CV_MI_Ahmed-Mahran_Q1-2026_2P.pdf</t>
  </si>
  <si>
    <t>C:\Users\mnabielizzuddin.radz\OneDrive - PETRONAS\Reservoir Engineering - SKG10\Staff\Ahmed Taya Mahran Rashwan\PCSB_CV_MI_Ahmed-Mahran_Q1-2026_2P.pdf</t>
  </si>
  <si>
    <t>Personnel name found in folder path</t>
  </si>
  <si>
    <t>TPCP_1088572_20231030.pdf</t>
  </si>
  <si>
    <t>C:\Users\mnabielizzuddin.radz\OneDrive - PETRONAS\Reservoir Engineering - SKG10\Staff\Ahmed Taya Mahran Rashwan\TPCP_1088572_20231030.pdf</t>
  </si>
  <si>
    <t>20241218_TPCP_RESULTS_SpasibkoAV.pdf</t>
  </si>
  <si>
    <t>C:\Users\mnabielizzuddin.radz\OneDrive - PETRONAS\Reservoir Engineering - SKG10\Staff\Aleksandr Spasibko\20241218_TPCP_RESULTS_SpasibkoAV.pdf</t>
  </si>
  <si>
    <t>20260126_CV_SasibkoAV.pdf</t>
  </si>
  <si>
    <t>C:\Users\mnabielizzuddin.radz\OneDrive - PETRONAS\Reservoir Engineering - SKG10\Staff\Aleksandr Spasibko\20260126_CV_SasibkoAV.pdf</t>
  </si>
  <si>
    <t>135218_20221115_TPCP Results.pdf</t>
  </si>
  <si>
    <t>C:\Users\mnabielizzuddin.radz\OneDrive - PETRONAS\Reservoir Engineering - SKG10\Staff\Azmir Bakhtiar B Bahari\135218_20221115_TPCP Results.pdf</t>
  </si>
  <si>
    <t>CV_AZMIR BAKHTIAR BIN BAHARI_2026.pdf</t>
  </si>
  <si>
    <t>C:\Users\mnabielizzuddin.radz\OneDrive - PETRONAS\Reservoir Engineering - SKG10\Staff\Azmir Bakhtiar B Bahari\CV_AZMIR BAKHTIAR BIN BAHARI_2026.pdf</t>
  </si>
  <si>
    <t>PCSB - CV Bui Van Thieu_2023.docx</t>
  </si>
  <si>
    <t>C:\Users\mnabielizzuddin.radz\OneDrive - PETRONAS\Reservoir Engineering - SKG10\Staff\Bui Van Theiu\PCSB - CV Bui Van Thieu_2023.docx</t>
  </si>
  <si>
    <t>Bui Van Theiu</t>
  </si>
  <si>
    <t>Thieu_140250_TPCP_Assessment_2019.pdf</t>
  </si>
  <si>
    <t>C:\Users\mnabielizzuddin.radz\OneDrive - PETRONAS\Reservoir Engineering - SKG10\Staff\Bui Van Theiu\Thieu_140250_TPCP_Assessment_2019.pdf</t>
  </si>
  <si>
    <t>Chaitanya_CV.pdf</t>
  </si>
  <si>
    <t>C:\Users\mnabielizzuddin.radz\OneDrive - PETRONAS\Reservoir Engineering - SKG10\Staff\Chaitanya Behera\Chaitanya_CV.pdf</t>
  </si>
  <si>
    <t>Chaitanya_Information for SKG10 PE.docx</t>
  </si>
  <si>
    <t>C:\Users\mnabielizzuddin.radz\OneDrive - PETRONAS\Reservoir Engineering - SKG10\Staff\Chaitanya Behera\Chaitanya_Information for SKG10 PE.docx</t>
  </si>
  <si>
    <t>TPCP_2012_Chaitanya Behera.pdf</t>
  </si>
  <si>
    <t>C:\Users\mnabielizzuddin.radz\OneDrive - PETRONAS\Reservoir Engineering - SKG10\Staff\Chaitanya Behera\TPCP_2012_Chaitanya Behera.pdf</t>
  </si>
  <si>
    <t>TPCP_2023_Chaitanya.pdf</t>
  </si>
  <si>
    <t>C:\Users\mnabielizzuddin.radz\OneDrive - PETRONAS\Reservoir Engineering - SKG10\Staff\Chaitanya Behera\TPCP_2023_Chaitanya.pdf</t>
  </si>
  <si>
    <t>Chee Sheau Chien</t>
  </si>
  <si>
    <t>CV CSC.docx</t>
  </si>
  <si>
    <t>C:\Users\mnabielizzuddin.radz\OneDrive - PETRONAS\Reservoir Engineering - SKG10\Staff\Chee Sheau Chien\CV CSC.docx</t>
  </si>
  <si>
    <t>E130726 TPCP ASSESSMENT_2022.pdf</t>
  </si>
  <si>
    <t>C:\Users\mnabielizzuddin.radz\OneDrive - PETRONAS\Reservoir Engineering - SKG10\Staff\Chee Sheau Chien\E130726 TPCP ASSESSMENT_2022.pdf</t>
  </si>
  <si>
    <t>Hikma Qadreney Bt M Raziff</t>
  </si>
  <si>
    <t>C:\Users\mnabielizzuddin.radz\OneDrive - PETRONAS\Reservoir Engineering - SKG10\Staff\Hikma Qadreney Bt M Raziff\Assessment Summary.pdf</t>
  </si>
  <si>
    <t>CV_Hikma 2026.pdf</t>
  </si>
  <si>
    <t>C:\Users\mnabielizzuddin.radz\OneDrive - PETRONAS\Reservoir Engineering - SKG10\Staff\Hikma Qadreney Bt M Raziff\CV_Hikma 2026.pdf</t>
  </si>
  <si>
    <t>CV_hoolienwee.doc</t>
  </si>
  <si>
    <t>C:\Users\mnabielizzuddin.radz\OneDrive - PETRONAS\Reservoir Engineering - SKG10\Staff\Hoo Lien Wee\CV_hoolienwee.doc</t>
  </si>
  <si>
    <t>TPCP_Assessment_Summary_2020_hoolienwee.pdf</t>
  </si>
  <si>
    <t>C:\Users\mnabielizzuddin.radz\OneDrive - PETRONAS\Reservoir Engineering - SKG10\Staff\Hoo Lien Wee\TPCP_Assessment_Summary_2020_hoolienwee.pdf</t>
  </si>
  <si>
    <t>Assessment Summary 2024.pdf</t>
  </si>
  <si>
    <t>C:\Users\mnabielizzuddin.radz\OneDrive - PETRONAS\Reservoir Engineering - SKG10\Staff\Kok Kin Chun\Assessment Summary 2024.pdf</t>
  </si>
  <si>
    <t>C:\Users\mnabielizzuddin.radz\OneDrive - PETRONAS\Reservoir Engineering - SKG10\Staff\Kok Kin Chun\Attachment 1.pdf</t>
  </si>
  <si>
    <t>C:\Users\mnabielizzuddin.radz\OneDrive - PETRONAS\Reservoir Engineering - SKG10\Staff\Kok Kin Chun\Attachment 2.pdf</t>
  </si>
  <si>
    <t>Attachment 1 Leonardo Lopez TPCP record.pdf</t>
  </si>
  <si>
    <t>C:\Users\mnabielizzuddin.radz\OneDrive - PETRONAS\Reservoir Engineering - SKG10\Staff\Leonardo Ramon Lopez Gutierrez\Attachment 1 Leonardo Lopez TPCP record.pdf</t>
  </si>
  <si>
    <t>Attachment 2 - Leonardo R Lopez G - CV Jan2026.pdf</t>
  </si>
  <si>
    <t>C:\Users\mnabielizzuddin.radz\OneDrive - PETRONAS\Reservoir Engineering - SKG10\Staff\Leonardo Ramon Lopez Gutierrez\Attachment 2 - Leonardo R Lopez G - CV Jan2026.pdf</t>
  </si>
  <si>
    <t>Assessment Details_TPCP_2024_Lufti.pdf</t>
  </si>
  <si>
    <t>C:\Users\mnabielizzuddin.radz\OneDrive - PETRONAS\Reservoir Engineering - SKG10\Staff\Lufti Abbas Bidin\Assessment Details_TPCP_2024_Lufti.pdf</t>
  </si>
  <si>
    <t>Assessment Summary_TPCP_2024_Lufti.pdf</t>
  </si>
  <si>
    <t>C:\Users\mnabielizzuddin.radz\OneDrive - PETRONAS\Reservoir Engineering - SKG10\Staff\Lufti Abbas Bidin\Assessment Summary_TPCP_2024_Lufti.pdf</t>
  </si>
  <si>
    <t>CV_Lufti_Jan26.docx</t>
  </si>
  <si>
    <t>C:\Users\mnabielizzuddin.radz\OneDrive - PETRONAS\Reservoir Engineering - SKG10\Staff\Lufti Abbas Bidin\CV_Lufti_Jan26.docx</t>
  </si>
  <si>
    <t>M Faiz B A Aziz</t>
  </si>
  <si>
    <t>CV_2026_Faiz.pdf</t>
  </si>
  <si>
    <t>C:\Users\mnabielizzuddin.radz\OneDrive - PETRONAS\Reservoir Engineering - SKG10\Staff\M Faiz B A Aziz\CV_2026_Faiz.pdf</t>
  </si>
  <si>
    <t>SKG10 TPCP Assessment 2024_M Faiz Abdul Aziz.pdf</t>
  </si>
  <si>
    <t>C:\Users\mnabielizzuddin.radz\OneDrive - PETRONAS\Reservoir Engineering - SKG10\Staff\M Faiz B A Aziz\SKG10 TPCP Assessment 2024_M Faiz Abdul Aziz.pdf</t>
  </si>
  <si>
    <t>Assessment Summary Result.pdf</t>
  </si>
  <si>
    <t>C:\Users\mnabielizzuddin.radz\OneDrive - PETRONAS\Reservoir Engineering - SKG10\Staff\M Helmi B Jamaluddin\Assessment Summary Result.pdf</t>
  </si>
  <si>
    <t>MOHD HELMI BIN JAMALUDDIN CV .pdf</t>
  </si>
  <si>
    <t>C:\Users\mnabielizzuddin.radz\OneDrive - PETRONAS\Reservoir Engineering - SKG10\Staff\M Helmi B Jamaluddin\MOHD HELMI BIN JAMALUDDIN CV .pdf</t>
  </si>
  <si>
    <t>Assessment Results.pdf</t>
  </si>
  <si>
    <t>C:\Users\mnabielizzuddin.radz\OneDrive - PETRONAS\Reservoir Engineering - SKG10\Staff\M Izzat B A Rahman\Assessment Results.pdf</t>
  </si>
  <si>
    <t>M_Izzat_A_Rahman_CV_rev2.DOCX</t>
  </si>
  <si>
    <t>C:\Users\mnabielizzuddin.radz\OneDrive - PETRONAS\Reservoir Engineering - SKG10\Staff\M Izzat B A Rahman\M_Izzat_A_Rahman_CV_rev2.DOCX</t>
  </si>
  <si>
    <t>M Mansour Elharith</t>
  </si>
  <si>
    <t>Attachment#2Mohammed Mansour_CV_2026to Castu Rahman.docx</t>
  </si>
  <si>
    <t>C:\Users\mnabielizzuddin.radz\OneDrive - PETRONAS\Reservoir Engineering - SKG10\Staff\M Mansour Elharith\Attachment#2Mohammed Mansour_CV_2026to Castu Rahman.docx</t>
  </si>
  <si>
    <t>TPCP 2018 results.pdf</t>
  </si>
  <si>
    <t>C:\Users\mnabielizzuddin.radz\OneDrive - PETRONAS\Reservoir Engineering - SKG10\Staff\M Mansour Elharith\TPCP 2018 results.pdf</t>
  </si>
  <si>
    <t>Mariliana_Alfaro_CV_Version Jan_2026.pdf</t>
  </si>
  <si>
    <t>C:\Users\mnabielizzuddin.radz\OneDrive - PETRONAS\Reservoir Engineering - SKG10\Staff\Mariliana Alfaro\Mariliana_Alfaro_CV_Version Jan_2026.pdf</t>
  </si>
  <si>
    <t>TPCP RESULT_1055101RE_RD.pdf</t>
  </si>
  <si>
    <t>C:\Users\mnabielizzuddin.radz\OneDrive - PETRONAS\Reservoir Engineering - SKG10\Staff\Mariliana Alfaro\TPCP RESULT_1055101RE_RD.pdf</t>
  </si>
  <si>
    <t>Mark Anthony</t>
  </si>
  <si>
    <t>2023 TPCP Results.pdf</t>
  </si>
  <si>
    <t>C:\Users\mnabielizzuddin.radz\OneDrive - PETRONAS\Reservoir Engineering - SKG10\Staff\Mark Anthony\2023 TPCP Results.pdf</t>
  </si>
  <si>
    <t>Mark Hughes CV 2022 Needs Updating.pdf</t>
  </si>
  <si>
    <t>C:\Users\mnabielizzuddin.radz\OneDrive - PETRONAS\Reservoir Engineering - SKG10\Staff\Mark Anthony\Mark Hughes CV 2022 Needs Updating.pdf</t>
  </si>
  <si>
    <t>TPCP Summary Results Mark Hughes.pdf</t>
  </si>
  <si>
    <t>C:\Users\mnabielizzuddin.radz\OneDrive - PETRONAS\Reservoir Engineering - SKG10\Staff\Mark Anthony\TPCP Summary Results Mark Hughes.pdf</t>
  </si>
  <si>
    <t>Maziah Manaf</t>
  </si>
  <si>
    <t>CV MAM 2025.pdf</t>
  </si>
  <si>
    <t>C:\Users\mnabielizzuddin.radz\OneDrive - PETRONAS\Reservoir Engineering - SKG10\Staff\Maziah Manaf\CV MAM 2025.pdf</t>
  </si>
  <si>
    <t>E122652_Maziah Bt Abdul Manaf_ASCENT_Summary.pdf</t>
  </si>
  <si>
    <t>C:\Users\mnabielizzuddin.radz\OneDrive - PETRONAS\Reservoir Engineering - SKG10\Staff\Maziah Manaf\E122652_Maziah Bt Abdul Manaf_ASCENT_Summary.pdf</t>
  </si>
  <si>
    <t>Curriculum Vitae_NorBaizurahAhmadTajuddin_MIET2025.pdf</t>
  </si>
  <si>
    <t>C:\Users\mnabielizzuddin.radz\OneDrive - PETRONAS\Reservoir Engineering - SKG10\Staff\Nor Baizurah Bt Ahmad Tajuddin\Curriculum Vitae_NorBaizurahAhmadTajuddin_MIET2025.pdf</t>
  </si>
  <si>
    <t>TPCP_126110_20190802.pdf</t>
  </si>
  <si>
    <t>C:\Users\mnabielizzuddin.radz\OneDrive - PETRONAS\Reservoir Engineering - SKG10\Staff\Nor Baizurah Bt Ahmad Tajuddin\TPCP_126110_20190802.pdf</t>
  </si>
  <si>
    <t>Nor Hafizah Bt Wan Ibrahim</t>
  </si>
  <si>
    <t>CV 2024.pdf</t>
  </si>
  <si>
    <t>C:\Users\mnabielizzuddin.radz\OneDrive - PETRONAS\Reservoir Engineering - SKG10\Staff\Nor Hafizah Bt Wan Ibrahim\CV 2024.pdf</t>
  </si>
  <si>
    <t>TPCP Result 2024.pdf</t>
  </si>
  <si>
    <t>C:\Users\mnabielizzuddin.radz\OneDrive - PETRONAS\Reservoir Engineering - SKG10\Staff\Nor Hafizah Bt Wan Ibrahim\TPCP Result 2024.pdf</t>
  </si>
  <si>
    <t>Nur'ain Minggu</t>
  </si>
  <si>
    <t>CV Nurain Minggu (2025).pdf</t>
  </si>
  <si>
    <t>C:\Users\mnabielizzuddin.radz\OneDrive - PETRONAS\Reservoir Engineering - SKG10\Staff\Nur'ain Minggu\CV Nurain Minggu (2025).pdf</t>
  </si>
  <si>
    <t>TPCP Results Nurain Minggu (2024).pdf</t>
  </si>
  <si>
    <t>C:\Users\mnabielizzuddin.radz\OneDrive - PETRONAS\Reservoir Engineering - SKG10\Staff\Nur'ain Minggu\TPCP Results Nurain Minggu (2024).pdf</t>
  </si>
  <si>
    <t>119568_NurulAidabintiMohamedAgil_TPCPResult.pdf</t>
  </si>
  <si>
    <t>C:\Users\mnabielizzuddin.radz\OneDrive - PETRONAS\Reservoir Engineering - SKG10\Staff\Nurul Aida Bt M Agil\119568_NurulAidabintiMohamedAgil_TPCPResult.pdf</t>
  </si>
  <si>
    <t>CV NURUL AIDA 2025.docx</t>
  </si>
  <si>
    <t>C:\Users\mnabielizzuddin.radz\OneDrive - PETRONAS\Reservoir Engineering - SKG10\Staff\Nurul Aida Bt M Agil\CV NURUL AIDA 2025.docx</t>
  </si>
  <si>
    <t>Nurymuhammet</t>
  </si>
  <si>
    <t>Assessment Summary_tpcp_2025_results_Nurymuhammet.pdf</t>
  </si>
  <si>
    <t>C:\Users\mnabielizzuddin.radz\OneDrive - PETRONAS\Reservoir Engineering - SKG10\Staff\Nurymuhammet\Assessment Summary_tpcp_2025_results_Nurymuhammet.pdf</t>
  </si>
  <si>
    <t>Attachment_2_Nurymuhammet Nazkulyyev_Staff RE_Resume.pdf</t>
  </si>
  <si>
    <t>C:\Users\mnabielizzuddin.radz\OneDrive - PETRONAS\Reservoir Engineering - SKG10\Staff\Nurymuhammet\Attachment_2_Nurymuhammet Nazkulyyev_Staff RE_Resume.pdf</t>
  </si>
  <si>
    <t>C:\Users\mnabielizzuddin.radz\OneDrive - PETRONAS\Reservoir Engineering - SKG10\Staff\Phoon Yong Ken\Assessment Summary.pdf</t>
  </si>
  <si>
    <t>C:\Users\mnabielizzuddin.radz\OneDrive - PETRONAS\Reservoir Engineering - SKG10\Staff\Phoon Yong Ken\Attachment 1.pdf</t>
  </si>
  <si>
    <t>C:\Users\mnabielizzuddin.radz\OneDrive - PETRONAS\Reservoir Engineering - SKG10\Staff\Phoon Yong Ken\Attachment 2.pdf</t>
  </si>
  <si>
    <t>1077658_20231009.pdf</t>
  </si>
  <si>
    <t>C:\Users\mnabielizzuddin.radz\OneDrive - PETRONAS\Reservoir Engineering - SKG10\Staff\Prakash Joshi\1077658_20231009.pdf</t>
  </si>
  <si>
    <t>PJ_Resume_2026.pdf</t>
  </si>
  <si>
    <t>C:\Users\mnabielizzuddin.radz\OneDrive - PETRONAS\Reservoir Engineering - SKG10\Staff\Prakash Joshi\PJ_Resume_2026.pdf</t>
  </si>
  <si>
    <t>CV.pdf</t>
  </si>
  <si>
    <t>C:\Users\mnabielizzuddin.radz\OneDrive - PETRONAS\Reservoir Engineering - SKG10\Staff\Prasanna Chidambaram\CV.pdf</t>
  </si>
  <si>
    <t>TPCP_2021Aug20.pdf</t>
  </si>
  <si>
    <t>C:\Users\mnabielizzuddin.radz\OneDrive - PETRONAS\Reservoir Engineering - SKG10\Staff\Prasanna Chidambaram\TPCP_2021Aug20.pdf</t>
  </si>
  <si>
    <t>Prashanth Nair AL Kumaran</t>
  </si>
  <si>
    <t>Attachment 1_TPCP 2024 Results.pdf</t>
  </si>
  <si>
    <t>C:\Users\mnabielizzuddin.radz\OneDrive - PETRONAS\Reservoir Engineering - SKG10\Staff\Prashanth Nair AL Kumaran\Attachment 1_TPCP 2024 Results.pdf</t>
  </si>
  <si>
    <t>Attachment 2_CV_.pdf</t>
  </si>
  <si>
    <t>C:\Users\mnabielizzuddin.radz\OneDrive - PETRONAS\Reservoir Engineering - SKG10\Staff\Prashanth Nair AL Kumaran\Attachment 2_CV_.pdf</t>
  </si>
  <si>
    <t>C:\Users\mnabielizzuddin.radz\OneDrive - PETRONAS\Reservoir Engineering - SKG10\Staff\Ramin Bahiraie\Assessment Summary.pdf</t>
  </si>
  <si>
    <t>Ramin Bahiraie-Resume.pdf</t>
  </si>
  <si>
    <t>C:\Users\mnabielizzuddin.radz\OneDrive - PETRONAS\Reservoir Engineering - SKG10\Staff\Ramin Bahiraie\Ramin Bahiraie-Resume.pdf</t>
  </si>
  <si>
    <t>CV as per the TPCP 2022.pdf</t>
  </si>
  <si>
    <t>C:\Users\mnabielizzuddin.radz\OneDrive - PETRONAS\Reservoir Engineering - SKG10\Staff\Ros Aliza Bt M Rabi\CV as per the TPCP 2022.pdf</t>
  </si>
  <si>
    <t>TPCP 2022 Results.pdf</t>
  </si>
  <si>
    <t>C:\Users\mnabielizzuddin.radz\OneDrive - PETRONAS\Reservoir Engineering - SKG10\Staff\Ros Aliza Bt M Rabi\TPCP 2022 Results.pdf</t>
  </si>
  <si>
    <t>Suhenri Kurniawan B Nazwar</t>
  </si>
  <si>
    <t>Suhenri TPCP Results.pdf</t>
  </si>
  <si>
    <t>C:\Users\mnabielizzuddin.radz\OneDrive - PETRONAS\Reservoir Engineering - SKG10\Staff\Suhenri Kurniawan B Nazwar\Suhenri TPCP Results.pdf</t>
  </si>
  <si>
    <t>Tengku M Fauzi</t>
  </si>
  <si>
    <t>1100656_TengkuMohdFauzibinTengkuAbHamid_TPCPResult.pdf</t>
  </si>
  <si>
    <t>C:\Users\mnabielizzuddin.radz\OneDrive - PETRONAS\Reservoir Engineering - SKG10\Staff\Tengku M Fauzi\1100656_TengkuMohdFauzibinTengkuAbHamid_TPCPResult.pdf</t>
  </si>
  <si>
    <t>1100656_TengkuMohdFauzibinTengkuAbHamid_TPCPSummary.pdf</t>
  </si>
  <si>
    <t>C:\Users\mnabielizzuddin.radz\OneDrive - PETRONAS\Reservoir Engineering - SKG10\Staff\Tengku M Fauzi\1100656_TengkuMohdFauzibinTengkuAbHamid_TPCPSummary.pdf</t>
  </si>
  <si>
    <t>Tg Mohd Fauzi_CV.pdf</t>
  </si>
  <si>
    <t>C:\Users\mnabielizzuddin.radz\OneDrive - PETRONAS\Reservoir Engineering - SKG10\Staff\Tengku M Fauzi\Tg Mohd Fauzi_CV.pdf</t>
  </si>
  <si>
    <t>Assessment Summary - Vishnu Gaur.pdf</t>
  </si>
  <si>
    <t>C:\Users\mnabielizzuddin.radz\OneDrive - PETRONAS\Reservoir Engineering - SKG10\Staff\Vishnu Gaur\Assessment Summary - Vishnu Gaur.pdf</t>
  </si>
  <si>
    <t>Vishnu Staff RE Resume 2025.pdf</t>
  </si>
  <si>
    <t>C:\Users\mnabielizzuddin.radz\OneDrive - PETRONAS\Reservoir Engineering - SKG10\Staff\Vishnu Gaur\Vishnu Staff RE Resume 2025.pdf</t>
  </si>
  <si>
    <t>Wa Wee Wei</t>
  </si>
  <si>
    <t>Assessment TPCP Summary_Wa Wee Wei.pdf</t>
  </si>
  <si>
    <t>C:\Users\mnabielizzuddin.radz\OneDrive - PETRONAS\Reservoir Engineering - SKG10\Staff\Wa Wee Wei\Assessment TPCP Summary_Wa Wee Wei.pdf</t>
  </si>
  <si>
    <t>Assessment TPCP_Wa Wee Wei.pdf</t>
  </si>
  <si>
    <t>C:\Users\mnabielizzuddin.radz\OneDrive - PETRONAS\Reservoir Engineering - SKG10\Staff\Wa Wee Wei\Assessment TPCP_Wa Wee Wei.pdf</t>
  </si>
  <si>
    <t>Wa Wee Wei_CV2026.pdf</t>
  </si>
  <si>
    <t>C:\Users\mnabielizzuddin.radz\OneDrive - PETRONAS\Reservoir Engineering - SKG10\Staff\Wa Wee Wei\Wa Wee Wei_CV2026.pdf</t>
  </si>
  <si>
    <t>Attachment-2_Yosephina_RMS.pdf</t>
  </si>
  <si>
    <t>C:\Users\mnabielizzuddin.radz\OneDrive - PETRONAS\Reservoir Engineering - SKG10\Staff\Yosephina Hana Wijaya\Attachment-2_Yosephina_RMS.pdf</t>
  </si>
  <si>
    <t>Attachement 2_CV_Yunus Tagayev_Internal.pdf</t>
  </si>
  <si>
    <t>C:\Users\mnabielizzuddin.radz\OneDrive - PETRONAS\Reservoir Engineering - SKG10\Staff\Yunus Tagayev\Attachement 2_CV_Yunus Tagayev_Internal.pdf</t>
  </si>
  <si>
    <t>Attachment 1_TPCP Assessment Result_Yunus Tagayev_Oct_2022.pdf</t>
  </si>
  <si>
    <t>C:\Users\mnabielizzuddin.radz\OneDrive - PETRONAS\Reservoir Engineering - SKG10\Staff\Yunus Tagayev\Attachment 1_TPCP Assessment Result_Yunus Tagayev_Oct_2022.pdf</t>
  </si>
  <si>
    <t>Not Found</t>
  </si>
  <si>
    <t>No PDF or DOCX file matched</t>
  </si>
  <si>
    <t>Charles-Henri Jean Koeck</t>
  </si>
  <si>
    <t>Fathin Huzaira binti Mohd Safri</t>
  </si>
  <si>
    <t>M Amir Hafizuddin Rozain</t>
  </si>
  <si>
    <t>Muhd Fadzli Fitri</t>
  </si>
  <si>
    <t>Nadiah Binti Zaidil</t>
  </si>
  <si>
    <t>Nis Ilyani Bt Mohmad</t>
  </si>
  <si>
    <t>Nor Azman Che Mahmood @ Md Noh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</si>
</sst>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14409]d/m/yyyy;@"/>
    <numFmt numFmtId="166" formatCode="dd\-mmm\-yyyy\ hh:mm"/>
  </numFmts>
  <fonts count="54" x14ac:knownFonts="1">
    <font>
      <sz val="11"/>
      <color theme="1"/>
      <name val="Arial"/>
      <family val="2"/>
    </font>
    <font>
      <sz val="11"/>
      <color rgb="FF000000"/>
      <name val="Arial"/>
      <family val="2"/>
    </font>
    <font>
      <sz val="10"/>
      <color theme="1"/>
      <name val="Arial"/>
      <family val="2"/>
    </font>
    <font>
      <sz val="10"/>
      <color theme="1"/>
      <name val="Aptos Narrow"/>
      <family val="2"/>
      <scheme val="minor"/>
    </font>
    <font>
      <sz val="8"/>
      <name val="Arial"/>
      <family val="2"/>
    </font>
    <font>
      <sz val="10"/>
      <name val="Aptos Narrow"/>
      <family val="2"/>
      <scheme val="minor"/>
    </font>
    <font>
      <sz val="10"/>
      <color rgb="FF000000"/>
      <name val="Arial"/>
      <family val="2"/>
    </font>
    <font>
      <sz val="10"/>
      <color theme="1"/>
      <name val="Aptos"/>
      <family val="2"/>
    </font>
    <font>
      <sz val="10"/>
      <color rgb="FF000000"/>
      <name val="Aptos"/>
      <family val="2"/>
    </font>
    <font>
      <sz val="11"/>
      <color theme="1"/>
      <name val="Aptos"/>
      <family val="2"/>
    </font>
    <font>
      <b/>
      <sz val="11"/>
      <color theme="1"/>
      <name val="Aptos"/>
      <family val="2"/>
    </font>
    <font>
      <sz val="11"/>
      <color rgb="FF000000"/>
      <name val="Aptos"/>
      <family val="2"/>
    </font>
    <font>
      <sz val="10"/>
      <color rgb="FFFF0000"/>
      <name val="Aptos"/>
      <family val="2"/>
    </font>
    <font>
      <u/>
      <sz val="11"/>
      <color theme="10"/>
      <name val="Arial"/>
      <family val="2"/>
    </font>
    <font>
      <u/>
      <sz val="11"/>
      <color theme="10"/>
      <name val="Aptos Narrow"/>
      <family val="2"/>
      <scheme val="minor"/>
    </font>
    <font>
      <sz val="10"/>
      <color theme="1"/>
      <name val="Calibri"/>
      <family val="2"/>
    </font>
    <font>
      <b/>
      <sz val="12"/>
      <color theme="1"/>
      <name val="Aptos Narrow"/>
      <family val="2"/>
      <scheme val="minor"/>
    </font>
    <font>
      <b/>
      <sz val="11"/>
      <color theme="0"/>
      <name val="Aptos"/>
      <family val="2"/>
    </font>
    <font>
      <sz val="11"/>
      <color theme="1"/>
      <name val="Calibri"/>
      <family val="2"/>
    </font>
    <font>
      <sz val="11"/>
      <color rgb="FF000000"/>
      <name val="Calibri"/>
      <family val="2"/>
    </font>
    <font>
      <sz val="11"/>
      <color rgb="FFFF0000"/>
      <name val="Calibri"/>
      <family val="2"/>
    </font>
    <font>
      <u/>
      <sz val="11"/>
      <color theme="10"/>
      <name val="Calibri"/>
      <family val="2"/>
    </font>
    <font>
      <b/>
      <sz val="11"/>
      <color rgb="FF000000"/>
      <name val="Calibri"/>
      <family val="2"/>
    </font>
    <font>
      <sz val="11"/>
      <color theme="1"/>
      <name val="Aptos Narrow"/>
      <family val="2"/>
      <scheme val="minor"/>
    </font>
    <font>
      <b/>
      <sz val="10"/>
      <color theme="1"/>
      <name val="Aptos Narrow"/>
      <family val="2"/>
      <scheme val="minor"/>
    </font>
    <font>
      <b/>
      <sz val="11"/>
      <color theme="1"/>
      <name val="Aptos Narrow"/>
      <family val="2"/>
      <scheme val="minor"/>
    </font>
    <font>
      <sz val="12"/>
      <color theme="1"/>
      <name val="Aptos Narrow"/>
      <family val="2"/>
      <scheme val="minor"/>
    </font>
    <font>
      <sz val="12"/>
      <color rgb="FFFF0000"/>
      <name val="Aptos Narrow"/>
      <family val="2"/>
      <scheme val="minor"/>
    </font>
    <font>
      <sz val="12"/>
      <name val="Aptos Narrow"/>
      <family val="2"/>
      <scheme val="minor"/>
    </font>
    <font>
      <sz val="12"/>
      <color theme="1"/>
      <name val="Calibri"/>
      <family val="2"/>
    </font>
    <font>
      <sz val="11"/>
      <color rgb="FFFF0000"/>
      <name val="Arial"/>
      <family val="2"/>
    </font>
    <font>
      <sz val="11"/>
      <color rgb="FFFF0000"/>
      <name val="Aptos Narrow"/>
      <family val="2"/>
      <scheme val="minor"/>
    </font>
    <font>
      <sz val="11"/>
      <color rgb="FF000000"/>
      <name val="Museo Sans 300"/>
      <family val="3"/>
    </font>
    <font>
      <sz val="12"/>
      <color rgb="FF3B204D"/>
      <name val="Aptos"/>
      <family val="2"/>
    </font>
    <font>
      <u/>
      <sz val="12"/>
      <color theme="10"/>
      <name val="Aptos Narrow"/>
      <family val="2"/>
      <scheme val="minor"/>
    </font>
    <font>
      <sz val="8"/>
      <color rgb="FF000000"/>
      <name val="Arial"/>
      <family val="2"/>
    </font>
    <font>
      <b/>
      <sz val="10"/>
      <color rgb="FF000000"/>
      <name val="Aptos"/>
      <family val="2"/>
    </font>
    <font>
      <b/>
      <sz val="11"/>
      <color theme="1"/>
      <name val="Arial"/>
      <family val="2"/>
    </font>
    <font>
      <b/>
      <u/>
      <sz val="11"/>
      <color theme="1"/>
      <name val="Arial"/>
      <family val="2"/>
    </font>
    <font>
      <strike/>
      <sz val="12"/>
      <color theme="1"/>
      <name val="Aptos Narrow"/>
      <family val="2"/>
      <scheme val="minor"/>
    </font>
    <font>
      <strike/>
      <sz val="11"/>
      <color theme="1"/>
      <name val="Calibri"/>
      <family val="2"/>
    </font>
    <font>
      <b/>
      <sz val="12"/>
      <color theme="0"/>
      <name val="Aptos Narrow"/>
      <family val="2"/>
      <scheme val="minor"/>
    </font>
    <font>
      <b/>
      <sz val="11"/>
      <color theme="1"/>
      <name val="Calibri"/>
      <family val="2"/>
    </font>
    <font>
      <sz val="11"/>
      <name val="Calibri"/>
      <family val="2"/>
    </font>
    <font>
      <i/>
      <sz val="11"/>
      <color theme="1"/>
      <name val="Calibri"/>
      <family val="2"/>
    </font>
    <font>
      <b/>
      <i/>
      <sz val="11"/>
      <color theme="1"/>
      <name val="Calibri"/>
      <family val="2"/>
    </font>
    <font>
      <b/>
      <sz val="11"/>
      <color theme="0"/>
      <name val="Calibri"/>
      <family val="2"/>
    </font>
    <font>
      <b/>
      <sz val="11"/>
      <color rgb="FFFF0000"/>
      <name val="Calibri"/>
      <family val="2"/>
    </font>
    <font>
      <sz val="11"/>
      <color rgb="FF3B204D"/>
      <name val="Calibri"/>
      <family val="2"/>
    </font>
    <font>
      <sz val="10"/>
      <name val="Arial"/>
      <family val="2"/>
    </font>
    <font>
      <b/>
      <sz val="10"/>
      <name val="Aptos Narrow"/>
      <family val="2"/>
      <scheme val="minor"/>
    </font>
    <font>
      <sz val="11"/>
      <color theme="0"/>
      <name val="Calibri"/>
      <family val="2"/>
    </font>
    <font>
      <b/>
      <sz val="11"/>
      <color rgb="FFFFFFFF"/>
      <name val="Arial"/>
      <family val="2"/>
    </font>
    <font>
      <sz val="11"/>
      <color rgb="FF242424"/>
      <name val="Aptos Narrow"/>
      <family val="2"/>
    </font>
  </fonts>
  <fills count="24">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tint="0.59999389629810485"/>
        <bgColor indexed="64"/>
      </patternFill>
    </fill>
    <fill>
      <patternFill patternType="solid">
        <fgColor rgb="FF00B050"/>
        <bgColor indexed="64"/>
      </patternFill>
    </fill>
    <fill>
      <patternFill patternType="solid">
        <fgColor theme="4" tint="0.59999389629810485"/>
        <bgColor theme="4" tint="0.59999389629810485"/>
      </patternFill>
    </fill>
    <fill>
      <patternFill patternType="solid">
        <fgColor theme="4"/>
        <bgColor theme="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5"/>
        <bgColor indexed="64"/>
      </patternFill>
    </fill>
    <fill>
      <patternFill patternType="solid">
        <fgColor theme="8" tint="0.79998168889431442"/>
        <bgColor indexed="64"/>
      </patternFill>
    </fill>
    <fill>
      <patternFill patternType="solid">
        <fgColor rgb="FF0070C0"/>
        <bgColor indexed="64"/>
      </patternFill>
    </fill>
    <fill>
      <patternFill patternType="solid">
        <fgColor theme="2"/>
        <bgColor indexed="64"/>
      </patternFill>
    </fill>
    <fill>
      <patternFill patternType="solid">
        <fgColor theme="9" tint="0.39997558519241921"/>
        <bgColor indexed="64"/>
      </patternFill>
    </fill>
    <fill>
      <patternFill patternType="solid">
        <fgColor rgb="FFFF0000"/>
        <bgColor indexed="64"/>
      </patternFill>
    </fill>
    <fill>
      <patternFill patternType="solid">
        <fgColor theme="2" tint="-9.9978637043366805E-2"/>
        <bgColor indexed="64"/>
      </patternFill>
    </fill>
    <fill>
      <patternFill patternType="solid">
        <fgColor rgb="FF00A19C"/>
        <bgColor indexed="64"/>
      </patternFill>
    </fill>
  </fills>
  <borders count="94">
    <border>
      <left/>
      <right/>
      <top/>
      <bottom/>
      <diagonal/>
    </border>
    <border>
      <left style="thin">
        <color theme="9"/>
      </left>
      <right style="thin">
        <color theme="9"/>
      </right>
      <top style="thin">
        <color theme="9"/>
      </top>
      <bottom style="thin">
        <color theme="9"/>
      </bottom>
      <diagonal/>
    </border>
    <border>
      <left style="thin">
        <color theme="5"/>
      </left>
      <right/>
      <top/>
      <bottom/>
      <diagonal/>
    </border>
    <border>
      <left style="thin">
        <color theme="7"/>
      </left>
      <right style="thin">
        <color theme="7"/>
      </right>
      <top style="thin">
        <color theme="7"/>
      </top>
      <bottom style="medium">
        <color theme="7"/>
      </bottom>
      <diagonal/>
    </border>
    <border>
      <left/>
      <right/>
      <top style="thin">
        <color theme="4" tint="0.39997558519241921"/>
      </top>
      <bottom style="thin">
        <color theme="4" tint="0.39997558519241921"/>
      </bottom>
      <diagonal/>
    </border>
    <border>
      <left style="hair">
        <color theme="0" tint="-0.14996795556505021"/>
      </left>
      <right style="hair">
        <color theme="0" tint="-0.14996795556505021"/>
      </right>
      <top style="hair">
        <color theme="0" tint="-0.14996795556505021"/>
      </top>
      <bottom style="hair">
        <color theme="0" tint="-0.14996795556505021"/>
      </bottom>
      <diagonal/>
    </border>
    <border>
      <left/>
      <right style="hair">
        <color theme="7"/>
      </right>
      <top/>
      <bottom/>
      <diagonal/>
    </border>
    <border>
      <left style="hair">
        <color theme="7"/>
      </left>
      <right style="hair">
        <color theme="7"/>
      </right>
      <top/>
      <bottom/>
      <diagonal/>
    </border>
    <border>
      <left style="hair">
        <color theme="7"/>
      </left>
      <right/>
      <top/>
      <bottom/>
      <diagonal/>
    </border>
    <border>
      <left style="thin">
        <color theme="7"/>
      </left>
      <right style="hair">
        <color theme="7"/>
      </right>
      <top style="thin">
        <color theme="7"/>
      </top>
      <bottom style="thick">
        <color theme="0"/>
      </bottom>
      <diagonal/>
    </border>
    <border>
      <left style="thin">
        <color theme="7"/>
      </left>
      <right style="hair">
        <color theme="0" tint="-0.14996795556505021"/>
      </right>
      <top style="hair">
        <color theme="0" tint="-0.14996795556505021"/>
      </top>
      <bottom style="hair">
        <color theme="0" tint="-0.14996795556505021"/>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style="medium">
        <color indexed="64"/>
      </top>
      <bottom/>
      <diagonal/>
    </border>
    <border>
      <left style="medium">
        <color indexed="64"/>
      </left>
      <right/>
      <top/>
      <bottom style="thin">
        <color theme="9"/>
      </bottom>
      <diagonal/>
    </border>
    <border>
      <left/>
      <right/>
      <top/>
      <bottom style="thin">
        <color theme="9"/>
      </bottom>
      <diagonal/>
    </border>
    <border>
      <left/>
      <right style="medium">
        <color indexed="64"/>
      </right>
      <top/>
      <bottom style="thin">
        <color theme="9"/>
      </bottom>
      <diagonal/>
    </border>
    <border>
      <left style="medium">
        <color indexed="64"/>
      </left>
      <right/>
      <top style="medium">
        <color indexed="64"/>
      </top>
      <bottom style="thin">
        <color theme="9"/>
      </bottom>
      <diagonal/>
    </border>
    <border>
      <left/>
      <right/>
      <top style="medium">
        <color indexed="64"/>
      </top>
      <bottom style="thin">
        <color theme="9"/>
      </bottom>
      <diagonal/>
    </border>
    <border>
      <left/>
      <right style="medium">
        <color indexed="64"/>
      </right>
      <top style="medium">
        <color indexed="64"/>
      </top>
      <bottom style="thin">
        <color theme="9"/>
      </bottom>
      <diagonal/>
    </border>
    <border>
      <left style="medium">
        <color indexed="64"/>
      </left>
      <right style="thin">
        <color theme="9" tint="-0.24994659260841701"/>
      </right>
      <top style="thin">
        <color theme="9" tint="-0.24994659260841701"/>
      </top>
      <bottom style="thin">
        <color theme="9"/>
      </bottom>
      <diagonal/>
    </border>
    <border>
      <left style="thin">
        <color theme="9" tint="-0.24994659260841701"/>
      </left>
      <right style="thin">
        <color theme="9" tint="-0.24994659260841701"/>
      </right>
      <top style="thin">
        <color theme="9" tint="-0.24994659260841701"/>
      </top>
      <bottom style="thin">
        <color theme="9"/>
      </bottom>
      <diagonal/>
    </border>
    <border>
      <left style="thin">
        <color theme="9" tint="-0.24994659260841701"/>
      </left>
      <right style="medium">
        <color indexed="64"/>
      </right>
      <top style="thin">
        <color theme="9" tint="-0.24994659260841701"/>
      </top>
      <bottom style="thin">
        <color theme="9"/>
      </bottom>
      <diagonal/>
    </border>
    <border>
      <left style="medium">
        <color indexed="64"/>
      </left>
      <right style="thin">
        <color rgb="FF0070C0"/>
      </right>
      <top/>
      <bottom style="thin">
        <color theme="4"/>
      </bottom>
      <diagonal/>
    </border>
    <border>
      <left style="medium">
        <color indexed="64"/>
      </left>
      <right style="thin">
        <color theme="9" tint="-0.24994659260841701"/>
      </right>
      <top/>
      <bottom style="thin">
        <color theme="9" tint="-0.24994659260841701"/>
      </bottom>
      <diagonal/>
    </border>
    <border>
      <left style="thin">
        <color theme="9" tint="-0.24994659260841701"/>
      </left>
      <right style="thin">
        <color theme="9" tint="-0.24994659260841701"/>
      </right>
      <top/>
      <bottom style="thin">
        <color theme="9" tint="-0.24994659260841701"/>
      </bottom>
      <diagonal/>
    </border>
    <border>
      <left style="thin">
        <color theme="9" tint="-0.24994659260841701"/>
      </left>
      <right style="medium">
        <color indexed="64"/>
      </right>
      <top/>
      <bottom style="thin">
        <color theme="9" tint="-0.24994659260841701"/>
      </bottom>
      <diagonal/>
    </border>
    <border>
      <left style="medium">
        <color indexed="64"/>
      </left>
      <right style="thin">
        <color theme="9" tint="-0.24994659260841701"/>
      </right>
      <top style="thin">
        <color theme="9" tint="-0.24994659260841701"/>
      </top>
      <bottom style="thin">
        <color theme="9" tint="-0.24994659260841701"/>
      </bottom>
      <diagonal/>
    </border>
    <border>
      <left style="thin">
        <color theme="9" tint="-0.24994659260841701"/>
      </left>
      <right style="thin">
        <color theme="9" tint="-0.24994659260841701"/>
      </right>
      <top style="thin">
        <color theme="9" tint="-0.24994659260841701"/>
      </top>
      <bottom style="thin">
        <color theme="9" tint="-0.24994659260841701"/>
      </bottom>
      <diagonal/>
    </border>
    <border>
      <left style="thin">
        <color theme="9" tint="-0.24994659260841701"/>
      </left>
      <right style="medium">
        <color indexed="64"/>
      </right>
      <top style="thin">
        <color theme="9" tint="-0.24994659260841701"/>
      </top>
      <bottom style="thin">
        <color theme="9" tint="-0.24994659260841701"/>
      </bottom>
      <diagonal/>
    </border>
    <border>
      <left style="thin">
        <color theme="4" tint="0.39997558519241921"/>
      </left>
      <right/>
      <top style="thin">
        <color theme="4" tint="0.39997558519241921"/>
      </top>
      <bottom style="thin">
        <color theme="4" tint="0.39997558519241921"/>
      </bottom>
      <diagonal/>
    </border>
    <border>
      <left style="thin">
        <color theme="9"/>
      </left>
      <right style="thin">
        <color theme="9"/>
      </right>
      <top style="thin">
        <color theme="9"/>
      </top>
      <bottom style="medium">
        <color theme="9"/>
      </bottom>
      <diagonal/>
    </border>
    <border>
      <left style="thin">
        <color indexed="64"/>
      </left>
      <right style="thin">
        <color indexed="64"/>
      </right>
      <top style="thin">
        <color indexed="64"/>
      </top>
      <bottom/>
      <diagonal/>
    </border>
    <border>
      <left style="thin">
        <color theme="5"/>
      </left>
      <right style="thin">
        <color theme="5"/>
      </right>
      <top/>
      <bottom/>
      <diagonal/>
    </border>
    <border>
      <left style="medium">
        <color indexed="64"/>
      </left>
      <right style="thin">
        <color theme="5"/>
      </right>
      <top style="medium">
        <color indexed="64"/>
      </top>
      <bottom/>
      <diagonal/>
    </border>
    <border>
      <left style="thin">
        <color theme="5"/>
      </left>
      <right style="thin">
        <color theme="5"/>
      </right>
      <top style="medium">
        <color indexed="64"/>
      </top>
      <bottom/>
      <diagonal/>
    </border>
    <border>
      <left style="thin">
        <color theme="5"/>
      </left>
      <right/>
      <top style="medium">
        <color indexed="64"/>
      </top>
      <bottom/>
      <diagonal/>
    </border>
    <border>
      <left style="medium">
        <color indexed="64"/>
      </left>
      <right style="thin">
        <color theme="5"/>
      </right>
      <top style="medium">
        <color indexed="64"/>
      </top>
      <bottom style="thin">
        <color theme="4"/>
      </bottom>
      <diagonal/>
    </border>
    <border>
      <left style="thin">
        <color theme="5"/>
      </left>
      <right style="medium">
        <color indexed="64"/>
      </right>
      <top style="medium">
        <color indexed="64"/>
      </top>
      <bottom/>
      <diagonal/>
    </border>
    <border>
      <left style="medium">
        <color indexed="64"/>
      </left>
      <right style="thin">
        <color theme="9" tint="-0.24994659260841701"/>
      </right>
      <top style="medium">
        <color indexed="64"/>
      </top>
      <bottom style="thin">
        <color theme="9" tint="-0.24994659260841701"/>
      </bottom>
      <diagonal/>
    </border>
    <border>
      <left style="thin">
        <color theme="9" tint="-0.24994659260841701"/>
      </left>
      <right style="thin">
        <color theme="9" tint="-0.24994659260841701"/>
      </right>
      <top style="medium">
        <color indexed="64"/>
      </top>
      <bottom style="thin">
        <color theme="9" tint="-0.24994659260841701"/>
      </bottom>
      <diagonal/>
    </border>
    <border>
      <left style="thin">
        <color theme="9" tint="-0.24994659260841701"/>
      </left>
      <right style="medium">
        <color indexed="64"/>
      </right>
      <top style="medium">
        <color indexed="64"/>
      </top>
      <bottom style="thin">
        <color theme="9" tint="-0.24994659260841701"/>
      </bottom>
      <diagonal/>
    </border>
    <border>
      <left style="medium">
        <color indexed="64"/>
      </left>
      <right style="thin">
        <color theme="5"/>
      </right>
      <top/>
      <bottom/>
      <diagonal/>
    </border>
    <border>
      <left style="thin">
        <color theme="5"/>
      </left>
      <right style="medium">
        <color indexed="64"/>
      </right>
      <top/>
      <bottom/>
      <diagonal/>
    </border>
    <border>
      <left/>
      <right/>
      <top style="thin">
        <color theme="9"/>
      </top>
      <bottom/>
      <diagonal/>
    </border>
    <border>
      <left style="thin">
        <color theme="5"/>
      </left>
      <right style="thin">
        <color theme="5"/>
      </right>
      <top style="thin">
        <color theme="5"/>
      </top>
      <bottom/>
      <diagonal/>
    </border>
    <border>
      <left style="thin">
        <color theme="5"/>
      </left>
      <right style="thin">
        <color theme="5"/>
      </right>
      <top style="thin">
        <color theme="5"/>
      </top>
      <bottom style="thin">
        <color theme="5"/>
      </bottom>
      <diagonal/>
    </border>
    <border>
      <left style="thin">
        <color theme="5"/>
      </left>
      <right style="medium">
        <color indexed="64"/>
      </right>
      <top style="thin">
        <color theme="5"/>
      </top>
      <bottom/>
      <diagonal/>
    </border>
    <border>
      <left style="thin">
        <color theme="5"/>
      </left>
      <right style="medium">
        <color indexed="64"/>
      </right>
      <top style="thin">
        <color theme="5"/>
      </top>
      <bottom style="thin">
        <color theme="5"/>
      </bottom>
      <diagonal/>
    </border>
    <border>
      <left style="thin">
        <color theme="5"/>
      </left>
      <right style="thin">
        <color theme="5"/>
      </right>
      <top/>
      <bottom style="thin">
        <color theme="9" tint="-0.24994659260841701"/>
      </bottom>
      <diagonal/>
    </border>
    <border>
      <left style="thin">
        <color theme="5"/>
      </left>
      <right style="thin">
        <color theme="5"/>
      </right>
      <top style="thin">
        <color theme="9" tint="-0.24994659260841701"/>
      </top>
      <bottom style="thin">
        <color theme="9" tint="-0.24994659260841701"/>
      </bottom>
      <diagonal/>
    </border>
    <border>
      <left style="thin">
        <color theme="5"/>
      </left>
      <right style="thin">
        <color theme="5"/>
      </right>
      <top style="thin">
        <color theme="9" tint="-0.24994659260841701"/>
      </top>
      <bottom/>
      <diagonal/>
    </border>
    <border>
      <left style="thin">
        <color theme="5"/>
      </left>
      <right style="thin">
        <color theme="5"/>
      </right>
      <top style="thin">
        <color theme="9"/>
      </top>
      <bottom/>
      <diagonal/>
    </border>
    <border>
      <left style="thin">
        <color theme="5"/>
      </left>
      <right style="thin">
        <color theme="5"/>
      </right>
      <top style="thin">
        <color indexed="64"/>
      </top>
      <bottom style="thin">
        <color theme="5"/>
      </bottom>
      <diagonal/>
    </border>
    <border>
      <left style="thin">
        <color theme="5"/>
      </left>
      <right style="thin">
        <color theme="5"/>
      </right>
      <top/>
      <bottom style="thin">
        <color theme="5"/>
      </bottom>
      <diagonal/>
    </border>
    <border>
      <left style="thin">
        <color theme="5"/>
      </left>
      <right style="medium">
        <color indexed="64"/>
      </right>
      <top/>
      <bottom style="thin">
        <color theme="5"/>
      </bottom>
      <diagonal/>
    </border>
    <border>
      <left style="thin">
        <color theme="9" tint="-0.24994659260841701"/>
      </left>
      <right style="thin">
        <color theme="9" tint="-0.24994659260841701"/>
      </right>
      <top style="thin">
        <color theme="9" tint="-0.24994659260841701"/>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bottom style="medium">
        <color auto="1"/>
      </bottom>
      <diagonal/>
    </border>
    <border>
      <left style="thin">
        <color theme="0"/>
      </left>
      <right style="thin">
        <color theme="0"/>
      </right>
      <top/>
      <bottom style="medium">
        <color auto="1"/>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style="hair">
        <color theme="0" tint="-0.14996795556505021"/>
      </left>
      <right style="hair">
        <color theme="0" tint="-0.14996795556505021"/>
      </right>
      <top style="hair">
        <color theme="0" tint="-0.14996795556505021"/>
      </top>
      <bottom/>
      <diagonal/>
    </border>
    <border>
      <left style="thin">
        <color theme="0"/>
      </left>
      <right/>
      <top style="thin">
        <color theme="0"/>
      </top>
      <bottom style="thin">
        <color theme="0"/>
      </bottom>
      <diagonal/>
    </border>
    <border>
      <left style="thin">
        <color theme="0"/>
      </left>
      <right/>
      <top style="thin">
        <color theme="0"/>
      </top>
      <bottom/>
      <diagonal/>
    </border>
    <border>
      <left style="hair">
        <color theme="0" tint="-0.14996795556505021"/>
      </left>
      <right/>
      <top style="hair">
        <color theme="0" tint="-0.14996795556505021"/>
      </top>
      <bottom style="hair">
        <color theme="0" tint="-0.14996795556505021"/>
      </bottom>
      <diagonal/>
    </border>
    <border>
      <left style="hair">
        <color theme="0" tint="-0.14996795556505021"/>
      </left>
      <right/>
      <top style="hair">
        <color theme="0" tint="-0.14996795556505021"/>
      </top>
      <bottom/>
      <diagonal/>
    </border>
    <border>
      <left style="thin">
        <color indexed="64"/>
      </left>
      <right/>
      <top style="thin">
        <color indexed="64"/>
      </top>
      <bottom style="thin">
        <color indexed="64"/>
      </bottom>
      <diagonal/>
    </border>
    <border>
      <left/>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bottom style="thin">
        <color indexed="64"/>
      </bottom>
      <diagonal/>
    </border>
  </borders>
  <cellStyleXfs count="6">
    <xf numFmtId="0" fontId="0" fillId="0" borderId="0"/>
    <xf numFmtId="0" fontId="13" fillId="0" borderId="0" applyNumberFormat="0" applyFill="0" applyBorder="0" applyAlignment="0" applyProtection="0"/>
    <xf numFmtId="0" fontId="23" fillId="0" borderId="0"/>
    <xf numFmtId="0" fontId="14" fillId="0" borderId="0" applyNumberFormat="0" applyFill="0" applyBorder="0" applyAlignment="0" applyProtection="0"/>
    <xf numFmtId="9" fontId="23" fillId="0" borderId="0" applyFont="0" applyFill="0" applyBorder="0" applyAlignment="0" applyProtection="0"/>
    <xf numFmtId="0" fontId="49" fillId="0" borderId="0"/>
  </cellStyleXfs>
  <cellXfs count="528">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wrapText="1"/>
    </xf>
    <xf numFmtId="0" fontId="1" fillId="0" borderId="0" xfId="0" applyFont="1" applyAlignment="1">
      <alignment horizontal="left" vertical="center" wrapText="1"/>
    </xf>
    <xf numFmtId="0" fontId="0" fillId="0" borderId="0" xfId="0" applyAlignment="1">
      <alignment horizontal="center"/>
    </xf>
    <xf numFmtId="0" fontId="0" fillId="3" borderId="0" xfId="0" applyFill="1" applyAlignment="1">
      <alignment horizontal="center" vertical="center" wrapText="1"/>
    </xf>
    <xf numFmtId="0" fontId="2" fillId="0" borderId="0" xfId="0" applyFont="1" applyAlignment="1">
      <alignment horizontal="center" vertical="center"/>
    </xf>
    <xf numFmtId="0" fontId="6"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15" fontId="2" fillId="0" borderId="0" xfId="0" applyNumberFormat="1" applyFont="1" applyAlignment="1">
      <alignment horizontal="center" vertical="center"/>
    </xf>
    <xf numFmtId="0" fontId="7" fillId="0" borderId="0" xfId="0" applyFont="1" applyAlignment="1">
      <alignment horizontal="center" vertical="center"/>
    </xf>
    <xf numFmtId="0" fontId="7" fillId="0" borderId="0" xfId="0" applyFont="1" applyAlignment="1">
      <alignment horizontal="center" vertical="center" wrapText="1"/>
    </xf>
    <xf numFmtId="0" fontId="9" fillId="0" borderId="0" xfId="0" applyFont="1" applyAlignment="1">
      <alignment horizontal="center" vertical="center"/>
    </xf>
    <xf numFmtId="0" fontId="11" fillId="0" borderId="0" xfId="0" applyFont="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vertical="center"/>
    </xf>
    <xf numFmtId="0" fontId="11" fillId="0" borderId="0" xfId="0" applyFont="1" applyAlignment="1">
      <alignment horizontal="left" vertical="center" wrapText="1"/>
    </xf>
    <xf numFmtId="0" fontId="9" fillId="0" borderId="0" xfId="0" applyFont="1" applyAlignment="1">
      <alignment horizontal="left" vertical="center" wrapText="1"/>
    </xf>
    <xf numFmtId="0" fontId="9" fillId="0" borderId="0" xfId="0" applyFont="1"/>
    <xf numFmtId="0" fontId="9" fillId="0" borderId="0" xfId="0" applyFont="1" applyAlignment="1">
      <alignment vertical="center" wrapText="1"/>
    </xf>
    <xf numFmtId="0" fontId="9" fillId="0" borderId="0" xfId="0" applyFont="1" applyAlignment="1">
      <alignment horizontal="left" vertical="center"/>
    </xf>
    <xf numFmtId="0" fontId="7" fillId="0" borderId="0" xfId="0" applyFont="1" applyAlignment="1">
      <alignment vertical="center"/>
    </xf>
    <xf numFmtId="15" fontId="7" fillId="0" borderId="0" xfId="0" applyNumberFormat="1" applyFont="1" applyAlignment="1">
      <alignment horizontal="center" vertical="center"/>
    </xf>
    <xf numFmtId="0" fontId="8" fillId="0" borderId="0" xfId="0" applyFont="1" applyAlignment="1">
      <alignment horizontal="left" vertical="center" wrapText="1"/>
    </xf>
    <xf numFmtId="0" fontId="7" fillId="0" borderId="0" xfId="0" applyFont="1" applyAlignment="1">
      <alignment horizontal="left" vertical="center" wrapText="1"/>
    </xf>
    <xf numFmtId="0" fontId="7" fillId="0" borderId="0" xfId="0" applyFont="1" applyAlignment="1">
      <alignment vertical="center" wrapText="1"/>
    </xf>
    <xf numFmtId="0" fontId="8" fillId="0" borderId="0" xfId="0" applyFont="1" applyAlignment="1">
      <alignment vertical="center"/>
    </xf>
    <xf numFmtId="0" fontId="0" fillId="0" borderId="0" xfId="0" applyAlignment="1">
      <alignment horizontal="left"/>
    </xf>
    <xf numFmtId="0" fontId="8" fillId="0" borderId="0" xfId="0" applyFont="1" applyAlignment="1">
      <alignment horizontal="center" vertical="center" wrapText="1"/>
    </xf>
    <xf numFmtId="14" fontId="0" fillId="0" borderId="0" xfId="0" applyNumberFormat="1"/>
    <xf numFmtId="0" fontId="16" fillId="0" borderId="0" xfId="0" applyFont="1" applyAlignment="1">
      <alignment horizontal="left"/>
    </xf>
    <xf numFmtId="0" fontId="10" fillId="2" borderId="3"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7" fillId="10" borderId="9" xfId="0" applyFont="1" applyFill="1" applyBorder="1" applyAlignment="1">
      <alignment horizontal="center" vertical="center" wrapText="1"/>
    </xf>
    <xf numFmtId="0" fontId="18" fillId="0" borderId="0" xfId="0" applyFont="1" applyAlignment="1">
      <alignment horizontal="center" vertical="center" wrapText="1"/>
    </xf>
    <xf numFmtId="0" fontId="18" fillId="0" borderId="0" xfId="0" applyFont="1" applyAlignment="1">
      <alignment horizontal="center" vertical="center"/>
    </xf>
    <xf numFmtId="0" fontId="18" fillId="0" borderId="0" xfId="0" applyFont="1" applyAlignment="1">
      <alignment horizontal="left" vertical="center"/>
    </xf>
    <xf numFmtId="15" fontId="18" fillId="0" borderId="0" xfId="0" applyNumberFormat="1" applyFont="1" applyAlignment="1">
      <alignment horizontal="center" vertical="center"/>
    </xf>
    <xf numFmtId="164" fontId="18" fillId="0" borderId="0" xfId="0" applyNumberFormat="1" applyFont="1" applyAlignment="1">
      <alignment horizontal="center" vertical="center"/>
    </xf>
    <xf numFmtId="0" fontId="19" fillId="0" borderId="0" xfId="0" applyFont="1" applyAlignment="1">
      <alignment horizontal="left" vertical="center" wrapText="1"/>
    </xf>
    <xf numFmtId="0" fontId="18" fillId="0" borderId="0" xfId="0" applyFont="1" applyAlignment="1">
      <alignment horizontal="left" vertical="center" wrapText="1"/>
    </xf>
    <xf numFmtId="0" fontId="18" fillId="0" borderId="0" xfId="0" applyFont="1"/>
    <xf numFmtId="0" fontId="18" fillId="0" borderId="0" xfId="0" applyFont="1" applyAlignment="1">
      <alignment horizontal="center"/>
    </xf>
    <xf numFmtId="1" fontId="18" fillId="0" borderId="0" xfId="0" applyNumberFormat="1" applyFont="1" applyAlignment="1">
      <alignment horizontal="center" vertical="center"/>
    </xf>
    <xf numFmtId="0" fontId="20" fillId="0" borderId="0" xfId="0" applyFont="1" applyAlignment="1">
      <alignment horizontal="left" vertical="center"/>
    </xf>
    <xf numFmtId="0" fontId="18" fillId="0" borderId="0" xfId="0" applyFont="1" applyAlignment="1">
      <alignment vertical="center" wrapText="1"/>
    </xf>
    <xf numFmtId="0" fontId="18" fillId="0" borderId="0" xfId="0" applyFont="1" applyAlignment="1">
      <alignment wrapText="1"/>
    </xf>
    <xf numFmtId="0" fontId="18" fillId="0" borderId="0" xfId="0" applyFont="1" applyAlignment="1">
      <alignment vertical="center"/>
    </xf>
    <xf numFmtId="2" fontId="18" fillId="0" borderId="0" xfId="0" applyNumberFormat="1" applyFont="1" applyAlignment="1">
      <alignment horizontal="center" vertical="center"/>
    </xf>
    <xf numFmtId="0" fontId="15" fillId="0" borderId="0" xfId="0" applyFont="1" applyAlignment="1">
      <alignment horizontal="center" vertical="center"/>
    </xf>
    <xf numFmtId="0" fontId="21" fillId="0" borderId="0" xfId="1" applyFont="1" applyFill="1" applyBorder="1" applyAlignment="1">
      <alignment horizontal="left" vertical="center"/>
    </xf>
    <xf numFmtId="0" fontId="17" fillId="10" borderId="9" xfId="0" applyFont="1" applyFill="1" applyBorder="1" applyAlignment="1">
      <alignment horizontal="left" vertical="center" wrapText="1"/>
    </xf>
    <xf numFmtId="0" fontId="18" fillId="9" borderId="10" xfId="0" applyFont="1" applyFill="1" applyBorder="1" applyAlignment="1">
      <alignment horizontal="center" vertical="center"/>
    </xf>
    <xf numFmtId="0" fontId="18" fillId="0" borderId="5" xfId="0" applyFont="1" applyBorder="1" applyAlignment="1">
      <alignment horizontal="center" vertical="center"/>
    </xf>
    <xf numFmtId="15" fontId="18" fillId="0" borderId="5" xfId="0" applyNumberFormat="1" applyFont="1" applyBorder="1" applyAlignment="1">
      <alignment horizontal="center" vertical="center"/>
    </xf>
    <xf numFmtId="0" fontId="18" fillId="0" borderId="5" xfId="0" applyFont="1" applyBorder="1" applyAlignment="1">
      <alignment horizontal="left" vertical="center"/>
    </xf>
    <xf numFmtId="0" fontId="18" fillId="0" borderId="5" xfId="0" applyFont="1" applyBorder="1" applyAlignment="1">
      <alignment horizontal="center" vertical="center" wrapText="1"/>
    </xf>
    <xf numFmtId="0" fontId="19" fillId="0" borderId="5" xfId="0" applyFont="1" applyBorder="1" applyAlignment="1">
      <alignment horizontal="left" vertical="center" wrapText="1"/>
    </xf>
    <xf numFmtId="0" fontId="18" fillId="0" borderId="5" xfId="0" applyFont="1" applyBorder="1" applyAlignment="1">
      <alignment horizontal="left" vertical="center" wrapText="1"/>
    </xf>
    <xf numFmtId="0" fontId="18" fillId="0" borderId="5" xfId="0" applyFont="1" applyBorder="1" applyAlignment="1">
      <alignment vertical="center"/>
    </xf>
    <xf numFmtId="0" fontId="18" fillId="0" borderId="5" xfId="0" applyFont="1" applyBorder="1" applyAlignment="1">
      <alignment horizontal="center"/>
    </xf>
    <xf numFmtId="0" fontId="18" fillId="6" borderId="10" xfId="0" applyFont="1" applyFill="1" applyBorder="1" applyAlignment="1">
      <alignment horizontal="center" vertical="center"/>
    </xf>
    <xf numFmtId="0" fontId="18" fillId="0" borderId="5" xfId="0" applyFont="1" applyBorder="1"/>
    <xf numFmtId="164" fontId="18" fillId="0" borderId="5" xfId="0" applyNumberFormat="1" applyFont="1" applyBorder="1" applyAlignment="1">
      <alignment horizontal="center" vertical="center"/>
    </xf>
    <xf numFmtId="0" fontId="18" fillId="9" borderId="10" xfId="0" applyFont="1" applyFill="1" applyBorder="1" applyAlignment="1">
      <alignment horizontal="left" vertical="center"/>
    </xf>
    <xf numFmtId="0" fontId="18" fillId="9" borderId="10" xfId="0" applyFont="1" applyFill="1" applyBorder="1" applyAlignment="1">
      <alignment horizontal="center" vertical="center" wrapText="1"/>
    </xf>
    <xf numFmtId="0" fontId="18" fillId="6" borderId="10" xfId="0" applyFont="1" applyFill="1" applyBorder="1" applyAlignment="1">
      <alignment horizontal="left" vertical="center"/>
    </xf>
    <xf numFmtId="0" fontId="18" fillId="6" borderId="10" xfId="0" applyFont="1" applyFill="1" applyBorder="1" applyAlignment="1">
      <alignment horizontal="center" vertical="center" wrapText="1"/>
    </xf>
    <xf numFmtId="15" fontId="18" fillId="6" borderId="10" xfId="0" applyNumberFormat="1" applyFont="1" applyFill="1" applyBorder="1" applyAlignment="1">
      <alignment horizontal="center" vertical="center"/>
    </xf>
    <xf numFmtId="0" fontId="18" fillId="6" borderId="10" xfId="0" applyFont="1" applyFill="1" applyBorder="1" applyAlignment="1">
      <alignment horizontal="left" vertical="center" wrapText="1"/>
    </xf>
    <xf numFmtId="0" fontId="18" fillId="9" borderId="10" xfId="0" applyFont="1" applyFill="1" applyBorder="1" applyAlignment="1">
      <alignment horizontal="left" vertical="center" wrapText="1"/>
    </xf>
    <xf numFmtId="0" fontId="3" fillId="0" borderId="0" xfId="2" applyFont="1" applyAlignment="1">
      <alignment vertical="top"/>
    </xf>
    <xf numFmtId="0" fontId="3" fillId="0" borderId="0" xfId="2" applyFont="1" applyAlignment="1">
      <alignment horizontal="center" vertical="top"/>
    </xf>
    <xf numFmtId="22" fontId="3" fillId="0" borderId="0" xfId="2" applyNumberFormat="1" applyFont="1" applyAlignment="1">
      <alignment vertical="top"/>
    </xf>
    <xf numFmtId="0" fontId="3" fillId="0" borderId="0" xfId="2" applyFont="1" applyAlignment="1">
      <alignment horizontal="left" vertical="top" wrapText="1"/>
    </xf>
    <xf numFmtId="0" fontId="3" fillId="8" borderId="21" xfId="2" applyFont="1" applyFill="1" applyBorder="1" applyAlignment="1">
      <alignment horizontal="center" vertical="center" textRotation="180" wrapText="1"/>
    </xf>
    <xf numFmtId="0" fontId="3" fillId="2" borderId="21" xfId="2" applyFont="1" applyFill="1" applyBorder="1" applyAlignment="1">
      <alignment horizontal="center" vertical="center" textRotation="180" wrapText="1"/>
    </xf>
    <xf numFmtId="2" fontId="3" fillId="0" borderId="0" xfId="2" applyNumberFormat="1" applyFont="1" applyAlignment="1">
      <alignment horizontal="center" vertical="top"/>
    </xf>
    <xf numFmtId="15" fontId="3" fillId="0" borderId="0" xfId="2" applyNumberFormat="1" applyFont="1" applyAlignment="1">
      <alignment horizontal="center" vertical="top"/>
    </xf>
    <xf numFmtId="0" fontId="3" fillId="0" borderId="0" xfId="2" applyFont="1" applyAlignment="1">
      <alignment horizontal="right" vertical="top"/>
    </xf>
    <xf numFmtId="0" fontId="24" fillId="0" borderId="0" xfId="2" applyFont="1" applyAlignment="1">
      <alignment vertical="top"/>
    </xf>
    <xf numFmtId="0" fontId="3" fillId="0" borderId="0" xfId="2" applyFont="1" applyAlignment="1">
      <alignment horizontal="left" vertical="top"/>
    </xf>
    <xf numFmtId="0" fontId="3" fillId="0" borderId="0" xfId="2" applyFont="1" applyAlignment="1">
      <alignment vertical="center"/>
    </xf>
    <xf numFmtId="0" fontId="3" fillId="0" borderId="27" xfId="2" applyFont="1" applyBorder="1" applyAlignment="1">
      <alignment horizontal="center" vertical="center"/>
    </xf>
    <xf numFmtId="0" fontId="26" fillId="0" borderId="0" xfId="2" applyFont="1" applyAlignment="1">
      <alignment horizontal="center" vertical="center"/>
    </xf>
    <xf numFmtId="0" fontId="26" fillId="0" borderId="0" xfId="2" applyFont="1" applyAlignment="1">
      <alignment vertical="center"/>
    </xf>
    <xf numFmtId="15" fontId="26" fillId="0" borderId="0" xfId="2" applyNumberFormat="1" applyFont="1" applyAlignment="1">
      <alignment horizontal="center" vertical="center"/>
    </xf>
    <xf numFmtId="1" fontId="26" fillId="0" borderId="0" xfId="2" applyNumberFormat="1" applyFont="1" applyAlignment="1">
      <alignment horizontal="center" vertical="center"/>
    </xf>
    <xf numFmtId="164" fontId="26" fillId="0" borderId="0" xfId="2" applyNumberFormat="1" applyFont="1" applyAlignment="1">
      <alignment horizontal="center" vertical="center"/>
    </xf>
    <xf numFmtId="2" fontId="26" fillId="0" borderId="0" xfId="2" applyNumberFormat="1" applyFont="1" applyAlignment="1">
      <alignment horizontal="center" vertical="center"/>
    </xf>
    <xf numFmtId="14" fontId="26" fillId="0" borderId="0" xfId="2" applyNumberFormat="1" applyFont="1" applyAlignment="1">
      <alignment horizontal="center" vertical="center"/>
    </xf>
    <xf numFmtId="0" fontId="27" fillId="0" borderId="0" xfId="2" applyFont="1" applyAlignment="1">
      <alignment horizontal="left" vertical="center"/>
    </xf>
    <xf numFmtId="0" fontId="26" fillId="0" borderId="0" xfId="2" applyFont="1" applyAlignment="1">
      <alignment horizontal="left" vertical="center"/>
    </xf>
    <xf numFmtId="0" fontId="28" fillId="0" borderId="0" xfId="2" applyFont="1" applyAlignment="1">
      <alignment vertical="center"/>
    </xf>
    <xf numFmtId="0" fontId="28" fillId="0" borderId="0" xfId="2" applyFont="1" applyAlignment="1">
      <alignment horizontal="center" vertical="center"/>
    </xf>
    <xf numFmtId="0" fontId="27" fillId="0" borderId="0" xfId="2" applyFont="1" applyAlignment="1">
      <alignment vertical="center"/>
    </xf>
    <xf numFmtId="0" fontId="23" fillId="0" borderId="0" xfId="2"/>
    <xf numFmtId="0" fontId="23" fillId="0" borderId="0" xfId="2" applyAlignment="1">
      <alignment horizontal="center" vertical="center"/>
    </xf>
    <xf numFmtId="0" fontId="3" fillId="0" borderId="16" xfId="2" applyFont="1" applyBorder="1" applyAlignment="1">
      <alignment horizontal="center" vertical="center"/>
    </xf>
    <xf numFmtId="0" fontId="23" fillId="0" borderId="0" xfId="2" applyAlignment="1">
      <alignment horizontal="left" vertical="top" wrapText="1"/>
    </xf>
    <xf numFmtId="0" fontId="23" fillId="8" borderId="0" xfId="2" applyFill="1" applyAlignment="1">
      <alignment horizontal="center" vertical="center" wrapText="1"/>
    </xf>
    <xf numFmtId="0" fontId="23" fillId="8" borderId="17" xfId="2" applyFill="1" applyBorder="1" applyAlignment="1">
      <alignment horizontal="center" vertical="center" wrapText="1"/>
    </xf>
    <xf numFmtId="0" fontId="5" fillId="8" borderId="19" xfId="2" applyFont="1" applyFill="1" applyBorder="1" applyAlignment="1">
      <alignment horizontal="center" vertical="center" wrapText="1"/>
    </xf>
    <xf numFmtId="0" fontId="5" fillId="11" borderId="19" xfId="2" applyFont="1" applyFill="1" applyBorder="1" applyAlignment="1">
      <alignment horizontal="left" vertical="center" textRotation="180"/>
    </xf>
    <xf numFmtId="0" fontId="5" fillId="11" borderId="20" xfId="2" applyFont="1" applyFill="1" applyBorder="1" applyAlignment="1">
      <alignment horizontal="left" vertical="center" textRotation="180"/>
    </xf>
    <xf numFmtId="0" fontId="5" fillId="12" borderId="19" xfId="2" applyFont="1" applyFill="1" applyBorder="1" applyAlignment="1">
      <alignment horizontal="left" vertical="center" textRotation="180"/>
    </xf>
    <xf numFmtId="0" fontId="5" fillId="12" borderId="20" xfId="2" applyFont="1" applyFill="1" applyBorder="1" applyAlignment="1">
      <alignment horizontal="left" vertical="center" textRotation="180"/>
    </xf>
    <xf numFmtId="0" fontId="5" fillId="13" borderId="19" xfId="2" applyFont="1" applyFill="1" applyBorder="1" applyAlignment="1">
      <alignment horizontal="left" vertical="center" textRotation="180"/>
    </xf>
    <xf numFmtId="0" fontId="5" fillId="13" borderId="20" xfId="2" applyFont="1" applyFill="1" applyBorder="1" applyAlignment="1">
      <alignment horizontal="left" vertical="center" textRotation="180"/>
    </xf>
    <xf numFmtId="0" fontId="3" fillId="2" borderId="28" xfId="2" applyFont="1" applyFill="1" applyBorder="1" applyAlignment="1">
      <alignment horizontal="center" vertical="center" textRotation="180" wrapText="1"/>
    </xf>
    <xf numFmtId="0" fontId="23" fillId="0" borderId="0" xfId="2" applyAlignment="1">
      <alignment horizontal="left" vertical="center" wrapText="1"/>
    </xf>
    <xf numFmtId="0" fontId="23" fillId="0" borderId="0" xfId="2" applyAlignment="1">
      <alignment horizontal="center"/>
    </xf>
    <xf numFmtId="0" fontId="23" fillId="0" borderId="0" xfId="2" applyAlignment="1">
      <alignment horizontal="left"/>
    </xf>
    <xf numFmtId="15" fontId="23" fillId="0" borderId="0" xfId="2" applyNumberFormat="1" applyAlignment="1">
      <alignment horizontal="center" vertical="center"/>
    </xf>
    <xf numFmtId="0" fontId="5" fillId="13" borderId="32" xfId="2" applyFont="1" applyFill="1" applyBorder="1" applyAlignment="1">
      <alignment horizontal="center" vertical="center"/>
    </xf>
    <xf numFmtId="0" fontId="5" fillId="13" borderId="33" xfId="2" applyFont="1" applyFill="1" applyBorder="1" applyAlignment="1">
      <alignment horizontal="center" vertical="center"/>
    </xf>
    <xf numFmtId="0" fontId="5" fillId="13" borderId="34" xfId="2" applyFont="1" applyFill="1" applyBorder="1" applyAlignment="1">
      <alignment horizontal="center" vertical="center"/>
    </xf>
    <xf numFmtId="0" fontId="23" fillId="0" borderId="27" xfId="2" applyBorder="1" applyAlignment="1">
      <alignment horizontal="center"/>
    </xf>
    <xf numFmtId="0" fontId="23" fillId="0" borderId="23" xfId="2" applyBorder="1" applyAlignment="1">
      <alignment horizontal="center"/>
    </xf>
    <xf numFmtId="0" fontId="3" fillId="6" borderId="42" xfId="2" applyFont="1" applyFill="1" applyBorder="1" applyAlignment="1">
      <alignment horizontal="center" vertical="top"/>
    </xf>
    <xf numFmtId="0" fontId="3" fillId="6" borderId="43" xfId="2" applyFont="1" applyFill="1" applyBorder="1" applyAlignment="1">
      <alignment horizontal="center" vertical="top"/>
    </xf>
    <xf numFmtId="0" fontId="3" fillId="6" borderId="44" xfId="2" applyFont="1" applyFill="1" applyBorder="1" applyAlignment="1">
      <alignment horizontal="center" vertical="top"/>
    </xf>
    <xf numFmtId="0" fontId="31" fillId="0" borderId="0" xfId="2" applyFont="1" applyAlignment="1">
      <alignment horizontal="center"/>
    </xf>
    <xf numFmtId="0" fontId="31" fillId="0" borderId="0" xfId="2" applyFont="1"/>
    <xf numFmtId="0" fontId="25" fillId="0" borderId="0" xfId="2" applyFont="1"/>
    <xf numFmtId="0" fontId="23" fillId="0" borderId="45" xfId="2" applyBorder="1"/>
    <xf numFmtId="0" fontId="23" fillId="0" borderId="4" xfId="2" applyBorder="1"/>
    <xf numFmtId="0" fontId="23" fillId="0" borderId="4" xfId="2" applyBorder="1" applyAlignment="1">
      <alignment horizontal="center"/>
    </xf>
    <xf numFmtId="0" fontId="32" fillId="0" borderId="0" xfId="2" applyFont="1"/>
    <xf numFmtId="0" fontId="31" fillId="0" borderId="0" xfId="2" applyFont="1" applyAlignment="1">
      <alignment horizontal="center" vertical="center"/>
    </xf>
    <xf numFmtId="0" fontId="23" fillId="8" borderId="0" xfId="2" applyFill="1" applyAlignment="1">
      <alignment horizontal="left" vertical="center" wrapText="1"/>
    </xf>
    <xf numFmtId="0" fontId="23" fillId="0" borderId="4" xfId="2" applyBorder="1" applyAlignment="1">
      <alignment horizontal="left"/>
    </xf>
    <xf numFmtId="0" fontId="23" fillId="0" borderId="29" xfId="2" applyBorder="1" applyAlignment="1">
      <alignment horizontal="center" vertical="center"/>
    </xf>
    <xf numFmtId="0" fontId="23" fillId="0" borderId="30" xfId="2" applyBorder="1" applyAlignment="1">
      <alignment horizontal="center" vertical="center"/>
    </xf>
    <xf numFmtId="0" fontId="23" fillId="0" borderId="31" xfId="2" applyBorder="1" applyAlignment="1">
      <alignment horizontal="center" vertical="center"/>
    </xf>
    <xf numFmtId="0" fontId="3" fillId="6" borderId="35" xfId="2" applyFont="1" applyFill="1" applyBorder="1" applyAlignment="1">
      <alignment horizontal="center" vertical="center"/>
    </xf>
    <xf numFmtId="0" fontId="3" fillId="6" borderId="36" xfId="2" applyFont="1" applyFill="1" applyBorder="1" applyAlignment="1">
      <alignment horizontal="center" vertical="center"/>
    </xf>
    <xf numFmtId="0" fontId="3" fillId="6" borderId="37" xfId="2" applyFont="1" applyFill="1" applyBorder="1" applyAlignment="1">
      <alignment horizontal="center" vertical="center"/>
    </xf>
    <xf numFmtId="0" fontId="23" fillId="0" borderId="0" xfId="2" applyAlignment="1">
      <alignment vertical="center"/>
    </xf>
    <xf numFmtId="0" fontId="23" fillId="0" borderId="27" xfId="2" applyBorder="1" applyAlignment="1">
      <alignment horizontal="center" vertical="center"/>
    </xf>
    <xf numFmtId="0" fontId="23" fillId="0" borderId="23" xfId="2" applyBorder="1" applyAlignment="1">
      <alignment horizontal="center" vertical="center"/>
    </xf>
    <xf numFmtId="0" fontId="3" fillId="6" borderId="38" xfId="2" applyFont="1" applyFill="1" applyBorder="1" applyAlignment="1">
      <alignment horizontal="center" vertical="center"/>
    </xf>
    <xf numFmtId="0" fontId="3" fillId="0" borderId="39" xfId="2" applyFont="1" applyBorder="1" applyAlignment="1">
      <alignment horizontal="center" vertical="center"/>
    </xf>
    <xf numFmtId="0" fontId="3" fillId="0" borderId="40" xfId="2" applyFont="1" applyBorder="1" applyAlignment="1">
      <alignment horizontal="center" vertical="center"/>
    </xf>
    <xf numFmtId="0" fontId="3" fillId="0" borderId="41" xfId="2" applyFont="1" applyBorder="1" applyAlignment="1">
      <alignment horizontal="center" vertical="center"/>
    </xf>
    <xf numFmtId="0" fontId="3" fillId="0" borderId="42" xfId="2" applyFont="1" applyBorder="1" applyAlignment="1">
      <alignment horizontal="center" vertical="center"/>
    </xf>
    <xf numFmtId="0" fontId="3" fillId="0" borderId="43" xfId="2" applyFont="1" applyBorder="1" applyAlignment="1">
      <alignment horizontal="center" vertical="center"/>
    </xf>
    <xf numFmtId="0" fontId="3" fillId="0" borderId="44" xfId="2" applyFont="1" applyBorder="1" applyAlignment="1">
      <alignment horizontal="center" vertical="center"/>
    </xf>
    <xf numFmtId="0" fontId="3" fillId="6" borderId="42" xfId="2" applyFont="1" applyFill="1" applyBorder="1" applyAlignment="1">
      <alignment horizontal="center" vertical="center"/>
    </xf>
    <xf numFmtId="0" fontId="3" fillId="6" borderId="43" xfId="2" applyFont="1" applyFill="1" applyBorder="1" applyAlignment="1">
      <alignment horizontal="center" vertical="center"/>
    </xf>
    <xf numFmtId="0" fontId="3" fillId="6" borderId="44" xfId="2" applyFont="1" applyFill="1" applyBorder="1" applyAlignment="1">
      <alignment horizontal="center" vertical="center"/>
    </xf>
    <xf numFmtId="0" fontId="31" fillId="0" borderId="27" xfId="2" applyFont="1" applyBorder="1" applyAlignment="1">
      <alignment horizontal="center" vertical="center"/>
    </xf>
    <xf numFmtId="0" fontId="26" fillId="0" borderId="0" xfId="2" applyFont="1" applyAlignment="1">
      <alignment horizontal="center" vertical="center" wrapText="1"/>
    </xf>
    <xf numFmtId="0" fontId="26" fillId="0" borderId="0" xfId="2" applyFont="1" applyAlignment="1">
      <alignment horizontal="left" vertical="center" wrapText="1"/>
    </xf>
    <xf numFmtId="0" fontId="26" fillId="0" borderId="1" xfId="2" applyFont="1" applyBorder="1" applyAlignment="1">
      <alignment horizontal="center" vertical="center"/>
    </xf>
    <xf numFmtId="0" fontId="26" fillId="0" borderId="1" xfId="2" applyFont="1" applyBorder="1" applyAlignment="1">
      <alignment vertical="center"/>
    </xf>
    <xf numFmtId="0" fontId="34" fillId="0" borderId="1" xfId="3" applyFont="1" applyBorder="1" applyAlignment="1">
      <alignment horizontal="left" vertical="center"/>
    </xf>
    <xf numFmtId="15" fontId="26" fillId="0" borderId="1" xfId="2" applyNumberFormat="1" applyFont="1" applyBorder="1" applyAlignment="1">
      <alignment horizontal="center" vertical="center"/>
    </xf>
    <xf numFmtId="164" fontId="26" fillId="0" borderId="1" xfId="2" applyNumberFormat="1" applyFont="1" applyBorder="1" applyAlignment="1">
      <alignment horizontal="center" vertical="center"/>
    </xf>
    <xf numFmtId="0" fontId="26" fillId="0" borderId="43" xfId="2" applyFont="1" applyBorder="1" applyAlignment="1">
      <alignment horizontal="center" vertical="center"/>
    </xf>
    <xf numFmtId="0" fontId="26" fillId="0" borderId="1" xfId="2" applyFont="1" applyBorder="1" applyAlignment="1">
      <alignment horizontal="left" vertical="center"/>
    </xf>
    <xf numFmtId="0" fontId="34" fillId="0" borderId="0" xfId="3" applyFont="1" applyBorder="1" applyAlignment="1">
      <alignment horizontal="left" vertical="center"/>
    </xf>
    <xf numFmtId="0" fontId="26" fillId="0" borderId="17" xfId="2" applyFont="1" applyBorder="1" applyAlignment="1">
      <alignment horizontal="center" vertical="center" wrapText="1"/>
    </xf>
    <xf numFmtId="0" fontId="26" fillId="0" borderId="18" xfId="2" applyFont="1" applyBorder="1" applyAlignment="1">
      <alignment horizontal="center" vertical="center" wrapText="1"/>
    </xf>
    <xf numFmtId="0" fontId="5" fillId="16" borderId="0" xfId="2" applyFont="1" applyFill="1" applyAlignment="1">
      <alignment horizontal="center" vertical="center" wrapText="1"/>
    </xf>
    <xf numFmtId="0" fontId="25" fillId="16" borderId="46" xfId="2" applyFont="1" applyFill="1" applyBorder="1" applyAlignment="1">
      <alignment horizontal="center" vertical="center" wrapText="1"/>
    </xf>
    <xf numFmtId="0" fontId="25" fillId="16" borderId="0" xfId="2" applyFont="1" applyFill="1" applyAlignment="1">
      <alignment horizontal="center" vertical="center" wrapText="1"/>
    </xf>
    <xf numFmtId="0" fontId="25" fillId="16" borderId="17" xfId="2" applyFont="1" applyFill="1" applyBorder="1" applyAlignment="1">
      <alignment horizontal="center" vertical="center" wrapText="1"/>
    </xf>
    <xf numFmtId="0" fontId="25" fillId="14" borderId="47" xfId="2" applyFont="1" applyFill="1" applyBorder="1" applyAlignment="1">
      <alignment horizontal="center" vertical="center" wrapText="1"/>
    </xf>
    <xf numFmtId="0" fontId="25" fillId="14" borderId="17" xfId="2" applyFont="1" applyFill="1" applyBorder="1" applyAlignment="1">
      <alignment horizontal="center" vertical="center" wrapText="1"/>
    </xf>
    <xf numFmtId="0" fontId="5" fillId="17" borderId="19" xfId="2" applyFont="1" applyFill="1" applyBorder="1" applyAlignment="1">
      <alignment horizontal="center" vertical="center" textRotation="180" wrapText="1"/>
    </xf>
    <xf numFmtId="0" fontId="5" fillId="17" borderId="20" xfId="2" applyFont="1" applyFill="1" applyBorder="1" applyAlignment="1">
      <alignment horizontal="center" vertical="center" textRotation="180" wrapText="1"/>
    </xf>
    <xf numFmtId="0" fontId="5" fillId="16" borderId="19" xfId="2" applyFont="1" applyFill="1" applyBorder="1" applyAlignment="1">
      <alignment horizontal="center" vertical="center" textRotation="180" wrapText="1"/>
    </xf>
    <xf numFmtId="0" fontId="5" fillId="16" borderId="20" xfId="2" applyFont="1" applyFill="1" applyBorder="1" applyAlignment="1">
      <alignment horizontal="center" vertical="center" textRotation="180" wrapText="1"/>
    </xf>
    <xf numFmtId="0" fontId="5" fillId="3" borderId="21" xfId="2" applyFont="1" applyFill="1" applyBorder="1" applyAlignment="1">
      <alignment horizontal="center" vertical="center" textRotation="180" wrapText="1"/>
    </xf>
    <xf numFmtId="0" fontId="5" fillId="8" borderId="21" xfId="2" applyFont="1" applyFill="1" applyBorder="1" applyAlignment="1">
      <alignment horizontal="center" vertical="center" textRotation="180" wrapText="1"/>
    </xf>
    <xf numFmtId="0" fontId="5" fillId="8" borderId="22" xfId="2" applyFont="1" applyFill="1" applyBorder="1" applyAlignment="1">
      <alignment horizontal="center" vertical="center" textRotation="180" wrapText="1"/>
    </xf>
    <xf numFmtId="0" fontId="5" fillId="2" borderId="21" xfId="2" applyFont="1" applyFill="1" applyBorder="1" applyAlignment="1">
      <alignment horizontal="center" vertical="center" textRotation="180" wrapText="1"/>
    </xf>
    <xf numFmtId="0" fontId="5" fillId="2" borderId="22" xfId="2" applyFont="1" applyFill="1" applyBorder="1" applyAlignment="1">
      <alignment horizontal="center" vertical="center" textRotation="180" wrapText="1"/>
    </xf>
    <xf numFmtId="0" fontId="23" fillId="0" borderId="48" xfId="2" applyBorder="1" applyAlignment="1">
      <alignment horizontal="center"/>
    </xf>
    <xf numFmtId="0" fontId="23" fillId="0" borderId="48" xfId="2" applyBorder="1"/>
    <xf numFmtId="0" fontId="23" fillId="0" borderId="2" xfId="2" applyBorder="1"/>
    <xf numFmtId="0" fontId="23" fillId="0" borderId="2" xfId="2" applyBorder="1" applyAlignment="1">
      <alignment horizontal="center"/>
    </xf>
    <xf numFmtId="0" fontId="23" fillId="0" borderId="57" xfId="2" applyBorder="1" applyAlignment="1">
      <alignment horizontal="center"/>
    </xf>
    <xf numFmtId="0" fontId="23" fillId="0" borderId="58" xfId="2" applyBorder="1" applyAlignment="1">
      <alignment horizontal="center"/>
    </xf>
    <xf numFmtId="0" fontId="23" fillId="0" borderId="57" xfId="2" applyBorder="1"/>
    <xf numFmtId="0" fontId="30" fillId="0" borderId="59" xfId="2" applyFont="1" applyBorder="1"/>
    <xf numFmtId="0" fontId="35" fillId="0" borderId="0" xfId="2" applyFont="1" applyAlignment="1">
      <alignment horizontal="right" vertical="top" wrapText="1" readingOrder="1"/>
    </xf>
    <xf numFmtId="0" fontId="25" fillId="16" borderId="47" xfId="2" applyFont="1" applyFill="1" applyBorder="1" applyAlignment="1">
      <alignment horizontal="center" vertical="center" wrapText="1"/>
    </xf>
    <xf numFmtId="0" fontId="23" fillId="0" borderId="48" xfId="2" applyBorder="1" applyAlignment="1">
      <alignment horizontal="center" vertical="center"/>
    </xf>
    <xf numFmtId="0" fontId="23" fillId="0" borderId="48" xfId="2" applyBorder="1" applyAlignment="1">
      <alignment vertical="center"/>
    </xf>
    <xf numFmtId="14" fontId="23" fillId="0" borderId="48" xfId="2" applyNumberFormat="1" applyBorder="1" applyAlignment="1">
      <alignment horizontal="center" vertical="center"/>
    </xf>
    <xf numFmtId="15" fontId="23" fillId="0" borderId="48" xfId="2" applyNumberFormat="1" applyBorder="1" applyAlignment="1">
      <alignment horizontal="center" vertical="center"/>
    </xf>
    <xf numFmtId="164" fontId="23" fillId="0" borderId="48" xfId="2" applyNumberFormat="1" applyBorder="1" applyAlignment="1">
      <alignment horizontal="center" vertical="center"/>
    </xf>
    <xf numFmtId="0" fontId="25" fillId="0" borderId="48" xfId="2" applyFont="1" applyBorder="1" applyAlignment="1">
      <alignment horizontal="center" vertical="center"/>
    </xf>
    <xf numFmtId="0" fontId="23" fillId="0" borderId="49" xfId="2" applyBorder="1" applyAlignment="1">
      <alignment vertical="center"/>
    </xf>
    <xf numFmtId="0" fontId="23" fillId="0" borderId="2" xfId="2" applyBorder="1" applyAlignment="1">
      <alignment vertical="center"/>
    </xf>
    <xf numFmtId="0" fontId="23" fillId="0" borderId="49" xfId="2" applyBorder="1" applyAlignment="1">
      <alignment horizontal="center" vertical="center"/>
    </xf>
    <xf numFmtId="0" fontId="23" fillId="0" borderId="50" xfId="2" applyBorder="1" applyAlignment="1">
      <alignment horizontal="center" vertical="center"/>
    </xf>
    <xf numFmtId="0" fontId="23" fillId="0" borderId="51" xfId="2" applyBorder="1" applyAlignment="1">
      <alignment horizontal="center" vertical="center"/>
    </xf>
    <xf numFmtId="0" fontId="3" fillId="6" borderId="52" xfId="2" applyFont="1" applyFill="1" applyBorder="1" applyAlignment="1">
      <alignment horizontal="center" vertical="center"/>
    </xf>
    <xf numFmtId="0" fontId="23" fillId="0" borderId="53" xfId="2" applyBorder="1" applyAlignment="1">
      <alignment horizontal="center" vertical="center"/>
    </xf>
    <xf numFmtId="0" fontId="3" fillId="0" borderId="54" xfId="2" applyFont="1" applyBorder="1" applyAlignment="1">
      <alignment horizontal="center" vertical="center"/>
    </xf>
    <xf numFmtId="0" fontId="3" fillId="0" borderId="55" xfId="2" applyFont="1" applyBorder="1" applyAlignment="1">
      <alignment horizontal="center" vertical="center"/>
    </xf>
    <xf numFmtId="0" fontId="3" fillId="0" borderId="56" xfId="2" applyFont="1" applyBorder="1" applyAlignment="1">
      <alignment horizontal="center" vertical="center"/>
    </xf>
    <xf numFmtId="14" fontId="23" fillId="3" borderId="48" xfId="2" applyNumberFormat="1" applyFill="1" applyBorder="1" applyAlignment="1">
      <alignment horizontal="center" vertical="center"/>
    </xf>
    <xf numFmtId="0" fontId="23" fillId="0" borderId="2" xfId="2" applyBorder="1" applyAlignment="1">
      <alignment horizontal="center" vertical="center"/>
    </xf>
    <xf numFmtId="0" fontId="23" fillId="0" borderId="57" xfId="2" applyBorder="1" applyAlignment="1">
      <alignment horizontal="center" vertical="center"/>
    </xf>
    <xf numFmtId="0" fontId="23" fillId="0" borderId="58" xfId="2" applyBorder="1" applyAlignment="1">
      <alignment horizontal="center" vertical="center"/>
    </xf>
    <xf numFmtId="14" fontId="23" fillId="4" borderId="48" xfId="2" applyNumberFormat="1" applyFill="1" applyBorder="1" applyAlignment="1">
      <alignment horizontal="center" vertical="center"/>
    </xf>
    <xf numFmtId="0" fontId="31" fillId="0" borderId="48" xfId="2" applyFont="1" applyBorder="1" applyAlignment="1">
      <alignment horizontal="center" vertical="center"/>
    </xf>
    <xf numFmtId="0" fontId="31" fillId="0" borderId="57" xfId="2" applyFont="1" applyBorder="1" applyAlignment="1">
      <alignment horizontal="center" vertical="center"/>
    </xf>
    <xf numFmtId="14" fontId="23" fillId="5" borderId="48" xfId="2" applyNumberFormat="1" applyFill="1" applyBorder="1" applyAlignment="1">
      <alignment horizontal="center" vertical="center"/>
    </xf>
    <xf numFmtId="0" fontId="23" fillId="0" borderId="57" xfId="2" applyBorder="1" applyAlignment="1">
      <alignment vertical="center"/>
    </xf>
    <xf numFmtId="0" fontId="30" fillId="0" borderId="0" xfId="2" applyFont="1"/>
    <xf numFmtId="0" fontId="3" fillId="0" borderId="64" xfId="2" applyFont="1" applyBorder="1" applyAlignment="1">
      <alignment horizontal="center" vertical="center"/>
    </xf>
    <xf numFmtId="0" fontId="3" fillId="0" borderId="48" xfId="2" applyFont="1" applyBorder="1" applyAlignment="1">
      <alignment horizontal="center" vertical="center"/>
    </xf>
    <xf numFmtId="0" fontId="3" fillId="0" borderId="65" xfId="2" applyFont="1" applyBorder="1" applyAlignment="1">
      <alignment horizontal="center" vertical="center"/>
    </xf>
    <xf numFmtId="0" fontId="31" fillId="0" borderId="48" xfId="2" applyFont="1" applyBorder="1" applyAlignment="1">
      <alignment vertical="center"/>
    </xf>
    <xf numFmtId="0" fontId="3" fillId="0" borderId="66" xfId="2" applyFont="1" applyBorder="1" applyAlignment="1">
      <alignment horizontal="center" vertical="top"/>
    </xf>
    <xf numFmtId="0" fontId="3" fillId="0" borderId="48" xfId="2" applyFont="1" applyBorder="1" applyAlignment="1">
      <alignment horizontal="center" vertical="top"/>
    </xf>
    <xf numFmtId="0" fontId="23" fillId="0" borderId="67" xfId="2" applyBorder="1"/>
    <xf numFmtId="0" fontId="25" fillId="0" borderId="68" xfId="2" applyFont="1" applyBorder="1" applyAlignment="1">
      <alignment horizontal="center" vertical="center"/>
    </xf>
    <xf numFmtId="0" fontId="11" fillId="0" borderId="69" xfId="0" applyFont="1" applyBorder="1" applyAlignment="1">
      <alignment horizontal="left" vertical="center" wrapText="1"/>
    </xf>
    <xf numFmtId="0" fontId="9" fillId="0" borderId="69" xfId="0" applyFont="1" applyBorder="1" applyAlignment="1">
      <alignment horizontal="center" vertical="center" wrapText="1"/>
    </xf>
    <xf numFmtId="0" fontId="9" fillId="0" borderId="69" xfId="0" applyFont="1" applyBorder="1" applyAlignment="1">
      <alignment horizontal="center" vertical="center"/>
    </xf>
    <xf numFmtId="0" fontId="9" fillId="0" borderId="70" xfId="0" applyFont="1" applyBorder="1" applyAlignment="1">
      <alignment horizontal="left" vertical="center" wrapText="1"/>
    </xf>
    <xf numFmtId="0" fontId="23" fillId="0" borderId="61" xfId="2" applyBorder="1" applyAlignment="1">
      <alignment horizontal="center" vertical="center"/>
    </xf>
    <xf numFmtId="0" fontId="11" fillId="0" borderId="61" xfId="0" applyFont="1" applyBorder="1" applyAlignment="1">
      <alignment horizontal="left" vertical="center" wrapText="1"/>
    </xf>
    <xf numFmtId="0" fontId="9" fillId="0" borderId="61" xfId="0" applyFont="1" applyBorder="1" applyAlignment="1">
      <alignment horizontal="center" vertical="center" wrapText="1"/>
    </xf>
    <xf numFmtId="0" fontId="9" fillId="0" borderId="61" xfId="0" applyFont="1" applyBorder="1" applyAlignment="1">
      <alignment horizontal="left" vertical="center" wrapText="1"/>
    </xf>
    <xf numFmtId="0" fontId="9" fillId="0" borderId="61" xfId="0" applyFont="1" applyBorder="1" applyAlignment="1">
      <alignment horizontal="center" vertical="center"/>
    </xf>
    <xf numFmtId="0" fontId="9" fillId="0" borderId="63" xfId="0" applyFont="1" applyBorder="1" applyAlignment="1">
      <alignment horizontal="left" vertical="center" wrapText="1"/>
    </xf>
    <xf numFmtId="0" fontId="11" fillId="0" borderId="61" xfId="0" applyFont="1" applyBorder="1" applyAlignment="1">
      <alignment horizontal="center" vertical="center" wrapText="1"/>
    </xf>
    <xf numFmtId="0" fontId="9" fillId="0" borderId="63" xfId="0" applyFont="1" applyBorder="1" applyAlignment="1">
      <alignment horizontal="center" vertical="center" wrapText="1"/>
    </xf>
    <xf numFmtId="0" fontId="23" fillId="0" borderId="63" xfId="2" applyBorder="1" applyAlignment="1">
      <alignment horizontal="center" vertical="center"/>
    </xf>
    <xf numFmtId="0" fontId="23" fillId="0" borderId="60" xfId="2" applyBorder="1" applyAlignment="1">
      <alignment horizontal="center"/>
    </xf>
    <xf numFmtId="0" fontId="23" fillId="0" borderId="62" xfId="2" applyBorder="1" applyAlignment="1">
      <alignment horizontal="center"/>
    </xf>
    <xf numFmtId="0" fontId="18" fillId="0" borderId="5" xfId="0" applyFont="1" applyBorder="1" applyAlignment="1">
      <alignment vertical="center" wrapText="1"/>
    </xf>
    <xf numFmtId="0" fontId="23" fillId="0" borderId="61" xfId="2" applyBorder="1" applyAlignment="1">
      <alignment horizontal="left" vertical="center"/>
    </xf>
    <xf numFmtId="0" fontId="23" fillId="0" borderId="60" xfId="2" applyBorder="1" applyAlignment="1">
      <alignment horizontal="left"/>
    </xf>
    <xf numFmtId="0" fontId="9" fillId="0" borderId="69" xfId="0" applyFont="1" applyBorder="1" applyAlignment="1">
      <alignment horizontal="left" vertical="center" wrapText="1"/>
    </xf>
    <xf numFmtId="165" fontId="29" fillId="0" borderId="0" xfId="2" applyNumberFormat="1" applyFont="1" applyAlignment="1">
      <alignment horizontal="center" vertical="center"/>
    </xf>
    <xf numFmtId="15" fontId="3" fillId="0" borderId="48" xfId="2" applyNumberFormat="1" applyFont="1" applyBorder="1" applyAlignment="1">
      <alignment horizontal="center" vertical="center"/>
    </xf>
    <xf numFmtId="15" fontId="26" fillId="0" borderId="0" xfId="2" applyNumberFormat="1" applyFont="1" applyAlignment="1">
      <alignment horizontal="center" vertical="center" wrapText="1"/>
    </xf>
    <xf numFmtId="1" fontId="26" fillId="0" borderId="1" xfId="2" applyNumberFormat="1" applyFont="1" applyBorder="1" applyAlignment="1">
      <alignment horizontal="center" vertical="center"/>
    </xf>
    <xf numFmtId="0" fontId="33" fillId="0" borderId="0" xfId="2" applyFont="1" applyAlignment="1">
      <alignment vertical="center" wrapText="1"/>
    </xf>
    <xf numFmtId="0" fontId="18" fillId="0" borderId="0" xfId="0" applyFont="1" applyAlignment="1">
      <alignment horizontal="left" wrapText="1"/>
    </xf>
    <xf numFmtId="0" fontId="0" fillId="0" borderId="0" xfId="0" applyAlignment="1">
      <alignment vertical="center" wrapText="1"/>
    </xf>
    <xf numFmtId="0" fontId="37" fillId="0" borderId="0" xfId="0" applyFont="1" applyAlignment="1">
      <alignment vertical="center" wrapText="1"/>
    </xf>
    <xf numFmtId="0" fontId="0" fillId="0" borderId="0" xfId="0" applyAlignment="1">
      <alignment horizontal="center" vertical="center" wrapText="1"/>
    </xf>
    <xf numFmtId="0" fontId="37" fillId="0" borderId="0" xfId="0" applyFont="1" applyAlignment="1">
      <alignment horizontal="center" vertical="center" wrapText="1"/>
    </xf>
    <xf numFmtId="0" fontId="0" fillId="3" borderId="0" xfId="0" applyFill="1" applyAlignment="1">
      <alignment vertical="center" wrapText="1"/>
    </xf>
    <xf numFmtId="0" fontId="0" fillId="3" borderId="0" xfId="0" applyFill="1"/>
    <xf numFmtId="0" fontId="0" fillId="3" borderId="0" xfId="0" applyFill="1" applyAlignment="1">
      <alignment horizontal="center"/>
    </xf>
    <xf numFmtId="0" fontId="37" fillId="0" borderId="0" xfId="0" applyFont="1" applyAlignment="1">
      <alignment horizontal="center"/>
    </xf>
    <xf numFmtId="0" fontId="39" fillId="0" borderId="0" xfId="2" applyFont="1" applyAlignment="1">
      <alignment vertical="center"/>
    </xf>
    <xf numFmtId="0" fontId="3" fillId="6" borderId="43" xfId="2" applyFont="1" applyFill="1" applyBorder="1" applyAlignment="1">
      <alignment horizontal="center" vertical="center" wrapText="1"/>
    </xf>
    <xf numFmtId="0" fontId="23" fillId="0" borderId="0" xfId="2" applyAlignment="1">
      <alignment horizontal="left" vertical="center"/>
    </xf>
    <xf numFmtId="0" fontId="23" fillId="0" borderId="0" xfId="2" applyAlignment="1">
      <alignment wrapText="1"/>
    </xf>
    <xf numFmtId="0" fontId="3" fillId="6" borderId="40" xfId="2" applyFont="1" applyFill="1" applyBorder="1" applyAlignment="1">
      <alignment horizontal="center" vertical="center" wrapText="1"/>
    </xf>
    <xf numFmtId="0" fontId="3" fillId="6" borderId="71" xfId="2" applyFont="1" applyFill="1" applyBorder="1" applyAlignment="1">
      <alignment horizontal="center" vertical="center" wrapText="1"/>
    </xf>
    <xf numFmtId="0" fontId="23" fillId="0" borderId="0" xfId="2" applyAlignment="1">
      <alignment horizontal="center" wrapText="1"/>
    </xf>
    <xf numFmtId="0" fontId="40" fillId="0" borderId="0" xfId="0" applyFont="1" applyAlignment="1">
      <alignment horizontal="left" vertical="center" wrapText="1"/>
    </xf>
    <xf numFmtId="0" fontId="13" fillId="6" borderId="10" xfId="1" applyFill="1" applyBorder="1" applyAlignment="1">
      <alignment horizontal="left" vertical="center"/>
    </xf>
    <xf numFmtId="0" fontId="20" fillId="6" borderId="10" xfId="0" applyFont="1" applyFill="1" applyBorder="1" applyAlignment="1">
      <alignment horizontal="left" vertical="center"/>
    </xf>
    <xf numFmtId="0" fontId="20" fillId="9" borderId="10" xfId="0" applyFont="1" applyFill="1" applyBorder="1" applyAlignment="1">
      <alignment horizontal="left" vertical="center"/>
    </xf>
    <xf numFmtId="0" fontId="13" fillId="0" borderId="0" xfId="1" applyAlignment="1">
      <alignment horizontal="left" vertical="center"/>
    </xf>
    <xf numFmtId="0" fontId="34" fillId="0" borderId="0" xfId="3" applyFont="1" applyFill="1" applyBorder="1" applyAlignment="1">
      <alignment horizontal="left" vertical="center"/>
    </xf>
    <xf numFmtId="1" fontId="18" fillId="0" borderId="5" xfId="0" applyNumberFormat="1" applyFont="1" applyBorder="1" applyAlignment="1">
      <alignment horizontal="center" vertical="center"/>
    </xf>
    <xf numFmtId="0" fontId="20" fillId="0" borderId="0" xfId="0" applyFont="1" applyAlignment="1">
      <alignment horizontal="left" vertical="center" wrapText="1"/>
    </xf>
    <xf numFmtId="0" fontId="41" fillId="10" borderId="74" xfId="2" applyFont="1" applyFill="1" applyBorder="1" applyAlignment="1">
      <alignment horizontal="center" vertical="center" wrapText="1"/>
    </xf>
    <xf numFmtId="0" fontId="41" fillId="10" borderId="75" xfId="2" applyFont="1" applyFill="1" applyBorder="1" applyAlignment="1">
      <alignment horizontal="center" vertical="center" wrapText="1"/>
    </xf>
    <xf numFmtId="0" fontId="21" fillId="0" borderId="72" xfId="1" applyFont="1" applyFill="1" applyBorder="1" applyAlignment="1">
      <alignment horizontal="left" vertical="center"/>
    </xf>
    <xf numFmtId="0" fontId="18" fillId="0" borderId="72" xfId="0" applyFont="1" applyBorder="1" applyAlignment="1">
      <alignment horizontal="center" vertical="center"/>
    </xf>
    <xf numFmtId="15" fontId="18" fillId="0" borderId="72" xfId="0" applyNumberFormat="1" applyFont="1" applyBorder="1" applyAlignment="1">
      <alignment horizontal="center" vertical="center"/>
    </xf>
    <xf numFmtId="0" fontId="18" fillId="0" borderId="72" xfId="0" applyFont="1" applyBorder="1" applyAlignment="1">
      <alignment horizontal="left" vertical="center"/>
    </xf>
    <xf numFmtId="0" fontId="18" fillId="0" borderId="72" xfId="0" applyFont="1" applyBorder="1" applyAlignment="1">
      <alignment horizontal="center" vertical="center" wrapText="1"/>
    </xf>
    <xf numFmtId="164" fontId="18" fillId="0" borderId="72" xfId="0" applyNumberFormat="1" applyFont="1" applyBorder="1" applyAlignment="1">
      <alignment horizontal="center" vertical="center"/>
    </xf>
    <xf numFmtId="0" fontId="19" fillId="0" borderId="72" xfId="0" applyFont="1" applyBorder="1" applyAlignment="1">
      <alignment horizontal="left" vertical="center" wrapText="1"/>
    </xf>
    <xf numFmtId="0" fontId="18" fillId="0" borderId="72" xfId="0" applyFont="1" applyBorder="1" applyAlignment="1">
      <alignment horizontal="left" vertical="center" wrapText="1"/>
    </xf>
    <xf numFmtId="0" fontId="18" fillId="0" borderId="72" xfId="0" applyFont="1" applyBorder="1" applyAlignment="1">
      <alignment wrapText="1"/>
    </xf>
    <xf numFmtId="0" fontId="18" fillId="0" borderId="72" xfId="0" applyFont="1" applyBorder="1" applyAlignment="1">
      <alignment horizontal="center" wrapText="1"/>
    </xf>
    <xf numFmtId="1" fontId="18" fillId="0" borderId="72" xfId="0" applyNumberFormat="1" applyFont="1" applyBorder="1" applyAlignment="1">
      <alignment horizontal="center" vertical="center"/>
    </xf>
    <xf numFmtId="0" fontId="19" fillId="0" borderId="72" xfId="0" applyFont="1" applyBorder="1" applyAlignment="1">
      <alignment horizontal="center" vertical="center" wrapText="1"/>
    </xf>
    <xf numFmtId="2" fontId="18" fillId="0" borderId="72" xfId="0" applyNumberFormat="1" applyFont="1" applyBorder="1" applyAlignment="1">
      <alignment horizontal="center" vertical="center"/>
    </xf>
    <xf numFmtId="0" fontId="20" fillId="0" borderId="72" xfId="0" applyFont="1" applyBorder="1" applyAlignment="1">
      <alignment horizontal="left" vertical="center"/>
    </xf>
    <xf numFmtId="0" fontId="18" fillId="0" borderId="78" xfId="0" applyFont="1" applyBorder="1" applyAlignment="1">
      <alignment horizontal="center" vertical="center" wrapText="1"/>
    </xf>
    <xf numFmtId="0" fontId="19" fillId="0" borderId="78" xfId="0" applyFont="1" applyBorder="1" applyAlignment="1">
      <alignment horizontal="left" vertical="center" wrapText="1"/>
    </xf>
    <xf numFmtId="0" fontId="18" fillId="0" borderId="72" xfId="0" applyFont="1" applyBorder="1"/>
    <xf numFmtId="0" fontId="18" fillId="0" borderId="78" xfId="0" applyFont="1" applyBorder="1" applyAlignment="1">
      <alignment horizontal="left" vertical="center" wrapText="1"/>
    </xf>
    <xf numFmtId="0" fontId="18" fillId="0" borderId="0" xfId="0" applyFont="1" applyAlignment="1">
      <alignment horizontal="center" wrapText="1"/>
    </xf>
    <xf numFmtId="0" fontId="25" fillId="0" borderId="0" xfId="2" applyFont="1" applyAlignment="1">
      <alignment horizontal="center" vertical="center" wrapText="1"/>
    </xf>
    <xf numFmtId="0" fontId="23" fillId="0" borderId="0" xfId="2" applyAlignment="1">
      <alignment horizontal="center" vertical="center" wrapText="1"/>
    </xf>
    <xf numFmtId="0" fontId="23" fillId="0" borderId="0" xfId="2" applyAlignment="1">
      <alignment vertical="center" wrapText="1"/>
    </xf>
    <xf numFmtId="0" fontId="23" fillId="0" borderId="0" xfId="2" applyAlignment="1">
      <alignment horizontal="left" vertical="center" wrapText="1" indent="2"/>
    </xf>
    <xf numFmtId="0" fontId="18" fillId="0" borderId="0" xfId="2" applyFont="1" applyAlignment="1">
      <alignment horizontal="center" vertical="center"/>
    </xf>
    <xf numFmtId="15" fontId="18" fillId="0" borderId="0" xfId="2" applyNumberFormat="1" applyFont="1" applyAlignment="1">
      <alignment horizontal="center" vertical="center"/>
    </xf>
    <xf numFmtId="0" fontId="18" fillId="0" borderId="0" xfId="2" applyFont="1" applyAlignment="1">
      <alignment vertical="center"/>
    </xf>
    <xf numFmtId="1" fontId="18" fillId="0" borderId="0" xfId="2" applyNumberFormat="1" applyFont="1" applyAlignment="1">
      <alignment horizontal="center" vertical="center"/>
    </xf>
    <xf numFmtId="164" fontId="18" fillId="0" borderId="0" xfId="2" applyNumberFormat="1" applyFont="1" applyAlignment="1">
      <alignment horizontal="center" vertical="center"/>
    </xf>
    <xf numFmtId="2" fontId="18" fillId="0" borderId="0" xfId="2" applyNumberFormat="1" applyFont="1" applyAlignment="1">
      <alignment horizontal="center" vertical="center"/>
    </xf>
    <xf numFmtId="0" fontId="18" fillId="0" borderId="0" xfId="2" applyFont="1" applyAlignment="1">
      <alignment horizontal="left" vertical="center"/>
    </xf>
    <xf numFmtId="0" fontId="43" fillId="0" borderId="0" xfId="2" applyFont="1" applyAlignment="1">
      <alignment horizontal="center" vertical="center"/>
    </xf>
    <xf numFmtId="0" fontId="20" fillId="0" borderId="0" xfId="2" applyFont="1" applyAlignment="1">
      <alignment vertical="center"/>
    </xf>
    <xf numFmtId="0" fontId="18" fillId="0" borderId="27" xfId="2" applyFont="1" applyBorder="1" applyAlignment="1">
      <alignment horizontal="center" vertical="center"/>
    </xf>
    <xf numFmtId="0" fontId="18" fillId="0" borderId="23" xfId="2" applyFont="1" applyBorder="1" applyAlignment="1">
      <alignment horizontal="center" vertical="center"/>
    </xf>
    <xf numFmtId="0" fontId="19" fillId="0" borderId="0" xfId="0" applyFont="1" applyAlignment="1">
      <alignment horizontal="center" vertical="center" wrapText="1"/>
    </xf>
    <xf numFmtId="0" fontId="18" fillId="0" borderId="79" xfId="0" applyFont="1" applyBorder="1" applyAlignment="1">
      <alignment wrapText="1"/>
    </xf>
    <xf numFmtId="0" fontId="18" fillId="0" borderId="79" xfId="0" applyFont="1" applyBorder="1" applyAlignment="1">
      <alignment horizontal="center" vertical="center"/>
    </xf>
    <xf numFmtId="0" fontId="18" fillId="0" borderId="79" xfId="0" applyFont="1" applyBorder="1" applyAlignment="1">
      <alignment horizontal="center" wrapText="1"/>
    </xf>
    <xf numFmtId="0" fontId="18" fillId="0" borderId="79" xfId="0" applyFont="1" applyBorder="1" applyAlignment="1">
      <alignment horizontal="left" vertical="center" wrapText="1"/>
    </xf>
    <xf numFmtId="0" fontId="18" fillId="0" borderId="79" xfId="0" applyFont="1" applyBorder="1" applyAlignment="1">
      <alignment vertical="center" wrapText="1"/>
    </xf>
    <xf numFmtId="0" fontId="18" fillId="0" borderId="81" xfId="0" applyFont="1" applyBorder="1" applyAlignment="1">
      <alignment horizontal="left" vertical="center" wrapText="1"/>
    </xf>
    <xf numFmtId="0" fontId="18" fillId="0" borderId="81" xfId="0" applyFont="1" applyBorder="1" applyAlignment="1">
      <alignment horizontal="center" wrapText="1"/>
    </xf>
    <xf numFmtId="0" fontId="18" fillId="0" borderId="27" xfId="0" applyFont="1" applyBorder="1" applyAlignment="1">
      <alignment horizontal="center" vertical="center"/>
    </xf>
    <xf numFmtId="0" fontId="44" fillId="0" borderId="0" xfId="2" applyFont="1" applyAlignment="1">
      <alignment horizontal="center" vertical="center" wrapText="1"/>
    </xf>
    <xf numFmtId="0" fontId="18" fillId="0" borderId="24" xfId="0" applyFont="1" applyBorder="1" applyAlignment="1">
      <alignment horizontal="center" vertical="center"/>
    </xf>
    <xf numFmtId="0" fontId="18" fillId="0" borderId="25" xfId="0" applyFont="1" applyBorder="1" applyAlignment="1">
      <alignment horizontal="center" vertical="center"/>
    </xf>
    <xf numFmtId="0" fontId="18" fillId="0" borderId="26" xfId="0" applyFont="1" applyBorder="1" applyAlignment="1">
      <alignment horizontal="center" vertical="center"/>
    </xf>
    <xf numFmtId="0" fontId="18" fillId="0" borderId="23" xfId="0" applyFont="1" applyBorder="1" applyAlignment="1">
      <alignment horizontal="center" vertical="center"/>
    </xf>
    <xf numFmtId="0" fontId="18" fillId="0" borderId="24" xfId="0" applyFont="1" applyBorder="1" applyAlignment="1">
      <alignment horizontal="center" vertical="center" wrapText="1"/>
    </xf>
    <xf numFmtId="0" fontId="18" fillId="0" borderId="25" xfId="0" applyFont="1" applyBorder="1" applyAlignment="1">
      <alignment horizontal="center" vertical="center" wrapText="1"/>
    </xf>
    <xf numFmtId="0" fontId="18" fillId="0" borderId="26" xfId="0" applyFont="1" applyBorder="1" applyAlignment="1">
      <alignment horizontal="center" vertical="center" wrapText="1"/>
    </xf>
    <xf numFmtId="0" fontId="18" fillId="0" borderId="27" xfId="0" applyFont="1" applyBorder="1" applyAlignment="1">
      <alignment horizontal="center" vertical="center" wrapText="1"/>
    </xf>
    <xf numFmtId="0" fontId="18" fillId="0" borderId="23" xfId="0" applyFont="1" applyBorder="1" applyAlignment="1">
      <alignment horizontal="center" vertical="center" wrapText="1"/>
    </xf>
    <xf numFmtId="0" fontId="18" fillId="0" borderId="23" xfId="0" applyFont="1" applyBorder="1" applyAlignment="1">
      <alignment vertical="center" wrapText="1"/>
    </xf>
    <xf numFmtId="0" fontId="44" fillId="0" borderId="27" xfId="2" applyFont="1" applyBorder="1" applyAlignment="1">
      <alignment horizontal="center" vertical="center" wrapText="1"/>
    </xf>
    <xf numFmtId="0" fontId="25" fillId="0" borderId="69" xfId="2" applyFont="1" applyBorder="1" applyAlignment="1">
      <alignment horizontal="center" vertical="center"/>
    </xf>
    <xf numFmtId="14" fontId="18" fillId="0" borderId="0" xfId="0" applyNumberFormat="1" applyFont="1" applyAlignment="1">
      <alignment horizontal="center" vertical="center"/>
    </xf>
    <xf numFmtId="0" fontId="44" fillId="0" borderId="23" xfId="0" applyFont="1" applyBorder="1" applyAlignment="1">
      <alignment horizontal="center" vertical="center" wrapText="1"/>
    </xf>
    <xf numFmtId="0" fontId="44" fillId="0" borderId="0" xfId="0" applyFont="1" applyAlignment="1">
      <alignment horizontal="center" vertical="center" wrapText="1"/>
    </xf>
    <xf numFmtId="0" fontId="44" fillId="0" borderId="24" xfId="0" applyFont="1" applyBorder="1" applyAlignment="1">
      <alignment horizontal="center" vertical="center" wrapText="1"/>
    </xf>
    <xf numFmtId="0" fontId="44" fillId="0" borderId="25" xfId="0" applyFont="1" applyBorder="1" applyAlignment="1">
      <alignment horizontal="center" vertical="center" wrapText="1"/>
    </xf>
    <xf numFmtId="0" fontId="44" fillId="0" borderId="27" xfId="0" applyFont="1" applyBorder="1" applyAlignment="1">
      <alignment horizontal="center" vertical="center" wrapText="1"/>
    </xf>
    <xf numFmtId="0" fontId="18" fillId="0" borderId="72" xfId="2" applyFont="1" applyBorder="1" applyAlignment="1">
      <alignment horizontal="center" vertical="center"/>
    </xf>
    <xf numFmtId="0" fontId="18" fillId="0" borderId="78" xfId="2" applyFont="1" applyBorder="1" applyAlignment="1">
      <alignment horizontal="center" vertical="center"/>
    </xf>
    <xf numFmtId="15" fontId="18" fillId="0" borderId="72" xfId="2" applyNumberFormat="1" applyFont="1" applyBorder="1" applyAlignment="1">
      <alignment horizontal="center" vertical="center"/>
    </xf>
    <xf numFmtId="15" fontId="18" fillId="0" borderId="72" xfId="2" applyNumberFormat="1" applyFont="1" applyBorder="1" applyAlignment="1">
      <alignment horizontal="center" vertical="center" wrapText="1"/>
    </xf>
    <xf numFmtId="15" fontId="18" fillId="0" borderId="78" xfId="2" applyNumberFormat="1" applyFont="1" applyBorder="1" applyAlignment="1">
      <alignment horizontal="center" vertical="center"/>
    </xf>
    <xf numFmtId="0" fontId="18" fillId="0" borderId="72" xfId="2" applyFont="1" applyBorder="1" applyAlignment="1">
      <alignment horizontal="left" vertical="center"/>
    </xf>
    <xf numFmtId="0" fontId="18" fillId="0" borderId="72" xfId="2" applyFont="1" applyBorder="1" applyAlignment="1">
      <alignment vertical="center"/>
    </xf>
    <xf numFmtId="0" fontId="18" fillId="0" borderId="78" xfId="2" applyFont="1" applyBorder="1" applyAlignment="1">
      <alignment horizontal="left" vertical="center"/>
    </xf>
    <xf numFmtId="0" fontId="43" fillId="0" borderId="72" xfId="2" applyFont="1" applyBorder="1" applyAlignment="1">
      <alignment vertical="center"/>
    </xf>
    <xf numFmtId="0" fontId="20" fillId="0" borderId="72" xfId="2" applyFont="1" applyBorder="1" applyAlignment="1">
      <alignment horizontal="left" vertical="center"/>
    </xf>
    <xf numFmtId="0" fontId="18" fillId="0" borderId="73" xfId="2" applyFont="1" applyBorder="1" applyAlignment="1">
      <alignment horizontal="center" vertical="center"/>
    </xf>
    <xf numFmtId="0" fontId="21" fillId="0" borderId="72" xfId="3" applyFont="1" applyFill="1" applyBorder="1" applyAlignment="1">
      <alignment horizontal="left" vertical="center"/>
    </xf>
    <xf numFmtId="0" fontId="18" fillId="0" borderId="78" xfId="2" applyFont="1" applyBorder="1" applyAlignment="1">
      <alignment vertical="center"/>
    </xf>
    <xf numFmtId="1" fontId="18" fillId="0" borderId="72" xfId="2" applyNumberFormat="1" applyFont="1" applyBorder="1" applyAlignment="1">
      <alignment horizontal="center" vertical="center"/>
    </xf>
    <xf numFmtId="164" fontId="18" fillId="0" borderId="72" xfId="2" applyNumberFormat="1" applyFont="1" applyBorder="1" applyAlignment="1">
      <alignment horizontal="center" vertical="center"/>
    </xf>
    <xf numFmtId="164" fontId="18" fillId="0" borderId="78" xfId="2" applyNumberFormat="1" applyFont="1" applyBorder="1" applyAlignment="1">
      <alignment horizontal="center" vertical="center"/>
    </xf>
    <xf numFmtId="1" fontId="18" fillId="0" borderId="73" xfId="2" applyNumberFormat="1" applyFont="1" applyBorder="1" applyAlignment="1">
      <alignment horizontal="center" vertical="center"/>
    </xf>
    <xf numFmtId="2" fontId="18" fillId="0" borderId="72" xfId="2" applyNumberFormat="1" applyFont="1" applyBorder="1" applyAlignment="1">
      <alignment horizontal="center" vertical="center"/>
    </xf>
    <xf numFmtId="2" fontId="18" fillId="0" borderId="73" xfId="2" applyNumberFormat="1" applyFont="1" applyBorder="1" applyAlignment="1">
      <alignment horizontal="center" vertical="center"/>
    </xf>
    <xf numFmtId="165" fontId="18" fillId="0" borderId="72" xfId="2" applyNumberFormat="1" applyFont="1" applyBorder="1" applyAlignment="1">
      <alignment horizontal="center" vertical="center"/>
    </xf>
    <xf numFmtId="2" fontId="18" fillId="0" borderId="78" xfId="2" applyNumberFormat="1" applyFont="1" applyBorder="1" applyAlignment="1">
      <alignment horizontal="center" vertical="center"/>
    </xf>
    <xf numFmtId="0" fontId="18" fillId="0" borderId="72" xfId="0" applyFont="1" applyBorder="1" applyAlignment="1">
      <alignment vertical="center" wrapText="1"/>
    </xf>
    <xf numFmtId="0" fontId="18" fillId="0" borderId="72" xfId="0" applyFont="1" applyBorder="1" applyAlignment="1">
      <alignment vertical="center"/>
    </xf>
    <xf numFmtId="0" fontId="19" fillId="0" borderId="72" xfId="0" applyFont="1" applyBorder="1" applyAlignment="1">
      <alignment vertical="center" wrapText="1"/>
    </xf>
    <xf numFmtId="0" fontId="18" fillId="0" borderId="79" xfId="0" applyFont="1" applyBorder="1" applyAlignment="1">
      <alignment vertical="center"/>
    </xf>
    <xf numFmtId="0" fontId="18" fillId="0" borderId="81" xfId="0" applyFont="1" applyBorder="1" applyAlignment="1">
      <alignment horizontal="center"/>
    </xf>
    <xf numFmtId="0" fontId="18" fillId="0" borderId="23" xfId="0" applyFont="1" applyBorder="1" applyAlignment="1">
      <alignment horizontal="left" vertical="center" wrapText="1"/>
    </xf>
    <xf numFmtId="0" fontId="18" fillId="0" borderId="23" xfId="0" applyFont="1" applyBorder="1" applyAlignment="1">
      <alignment horizontal="center" wrapText="1"/>
    </xf>
    <xf numFmtId="0" fontId="18" fillId="0" borderId="82" xfId="0" applyFont="1" applyBorder="1" applyAlignment="1">
      <alignment vertical="center" wrapText="1"/>
    </xf>
    <xf numFmtId="0" fontId="18" fillId="0" borderId="81" xfId="0" applyFont="1" applyBorder="1" applyAlignment="1">
      <alignment horizontal="left" vertical="center"/>
    </xf>
    <xf numFmtId="0" fontId="18" fillId="0" borderId="29" xfId="0" applyFont="1" applyBorder="1" applyAlignment="1">
      <alignment horizontal="center" vertical="center"/>
    </xf>
    <xf numFmtId="0" fontId="18" fillId="0" borderId="30" xfId="0" applyFont="1" applyBorder="1" applyAlignment="1">
      <alignment horizontal="center" vertical="center"/>
    </xf>
    <xf numFmtId="0" fontId="18" fillId="0" borderId="31" xfId="0" applyFont="1" applyBorder="1" applyAlignment="1">
      <alignment horizontal="center" vertical="center"/>
    </xf>
    <xf numFmtId="15" fontId="18" fillId="0" borderId="0" xfId="2" applyNumberFormat="1" applyFont="1" applyAlignment="1">
      <alignment horizontal="center" vertical="center" wrapText="1"/>
    </xf>
    <xf numFmtId="0" fontId="18" fillId="6" borderId="27" xfId="2" applyFont="1" applyFill="1" applyBorder="1" applyAlignment="1">
      <alignment horizontal="center" vertical="center"/>
    </xf>
    <xf numFmtId="0" fontId="18" fillId="6" borderId="0" xfId="2" applyFont="1" applyFill="1" applyAlignment="1">
      <alignment horizontal="center" vertical="center"/>
    </xf>
    <xf numFmtId="0" fontId="18" fillId="6" borderId="23" xfId="2" applyFont="1" applyFill="1" applyBorder="1" applyAlignment="1">
      <alignment horizontal="center" vertical="center"/>
    </xf>
    <xf numFmtId="0" fontId="18" fillId="6" borderId="27" xfId="2" applyFont="1" applyFill="1" applyBorder="1" applyAlignment="1">
      <alignment horizontal="center" vertical="center" wrapText="1"/>
    </xf>
    <xf numFmtId="0" fontId="18" fillId="6" borderId="0" xfId="2" applyFont="1" applyFill="1" applyAlignment="1">
      <alignment horizontal="center" vertical="center" wrapText="1"/>
    </xf>
    <xf numFmtId="0" fontId="18" fillId="6" borderId="23" xfId="2" applyFont="1" applyFill="1" applyBorder="1" applyAlignment="1">
      <alignment horizontal="center" vertical="center" wrapText="1"/>
    </xf>
    <xf numFmtId="0" fontId="18" fillId="0" borderId="27" xfId="2" applyFont="1" applyBorder="1" applyAlignment="1">
      <alignment vertical="center"/>
    </xf>
    <xf numFmtId="0" fontId="18" fillId="0" borderId="23" xfId="2" applyFont="1" applyBorder="1" applyAlignment="1">
      <alignment vertical="center"/>
    </xf>
    <xf numFmtId="0" fontId="42" fillId="14" borderId="76" xfId="2" applyFont="1" applyFill="1" applyBorder="1" applyAlignment="1">
      <alignment horizontal="center" vertical="center" textRotation="180"/>
    </xf>
    <xf numFmtId="0" fontId="42" fillId="16" borderId="76" xfId="2" applyFont="1" applyFill="1" applyBorder="1" applyAlignment="1">
      <alignment horizontal="center" vertical="center" textRotation="180"/>
    </xf>
    <xf numFmtId="0" fontId="42" fillId="18" borderId="76" xfId="2" applyFont="1" applyFill="1" applyBorder="1" applyAlignment="1">
      <alignment horizontal="center" vertical="center" textRotation="180"/>
    </xf>
    <xf numFmtId="0" fontId="42" fillId="8" borderId="13" xfId="2" applyFont="1" applyFill="1" applyBorder="1" applyAlignment="1">
      <alignment horizontal="center" vertical="center" textRotation="180" wrapText="1"/>
    </xf>
    <xf numFmtId="0" fontId="42" fillId="14" borderId="13" xfId="2" applyFont="1" applyFill="1" applyBorder="1" applyAlignment="1">
      <alignment horizontal="center" vertical="center" textRotation="180" wrapText="1"/>
    </xf>
    <xf numFmtId="0" fontId="42" fillId="2" borderId="13" xfId="2" applyFont="1" applyFill="1" applyBorder="1" applyAlignment="1">
      <alignment horizontal="center" vertical="center" textRotation="180" wrapText="1"/>
    </xf>
    <xf numFmtId="0" fontId="45" fillId="5" borderId="13" xfId="2" applyFont="1" applyFill="1" applyBorder="1" applyAlignment="1">
      <alignment horizontal="center" vertical="center" textRotation="180" wrapText="1"/>
    </xf>
    <xf numFmtId="0" fontId="45" fillId="5" borderId="77" xfId="2" applyFont="1" applyFill="1" applyBorder="1" applyAlignment="1">
      <alignment horizontal="center" vertical="center" textRotation="180" wrapText="1"/>
    </xf>
    <xf numFmtId="0" fontId="45" fillId="5" borderId="11" xfId="2" applyFont="1" applyFill="1" applyBorder="1" applyAlignment="1">
      <alignment horizontal="center" vertical="center" textRotation="180" wrapText="1"/>
    </xf>
    <xf numFmtId="0" fontId="18" fillId="0" borderId="27" xfId="2" applyFont="1" applyBorder="1" applyAlignment="1">
      <alignment horizontal="center" vertical="center" wrapText="1"/>
    </xf>
    <xf numFmtId="0" fontId="18" fillId="0" borderId="0" xfId="2" applyFont="1" applyAlignment="1">
      <alignment horizontal="center" vertical="center" wrapText="1"/>
    </xf>
    <xf numFmtId="0" fontId="18" fillId="0" borderId="23" xfId="2" applyFont="1" applyBorder="1" applyAlignment="1">
      <alignment horizontal="center" vertical="center" wrapText="1"/>
    </xf>
    <xf numFmtId="0" fontId="44" fillId="0" borderId="23" xfId="2" applyFont="1" applyBorder="1" applyAlignment="1">
      <alignment horizontal="center" vertical="center" wrapText="1"/>
    </xf>
    <xf numFmtId="0" fontId="18" fillId="0" borderId="79" xfId="0" applyFont="1" applyBorder="1" applyAlignment="1">
      <alignment horizontal="left" vertical="center"/>
    </xf>
    <xf numFmtId="0" fontId="20" fillId="0" borderId="72" xfId="2" applyFont="1" applyBorder="1" applyAlignment="1">
      <alignment vertical="center"/>
    </xf>
    <xf numFmtId="14" fontId="18" fillId="5" borderId="72" xfId="2" applyNumberFormat="1" applyFont="1" applyFill="1" applyBorder="1" applyAlignment="1">
      <alignment horizontal="center" vertical="center"/>
    </xf>
    <xf numFmtId="0" fontId="42" fillId="0" borderId="72" xfId="2" applyFont="1" applyBorder="1" applyAlignment="1">
      <alignment horizontal="center" vertical="center"/>
    </xf>
    <xf numFmtId="0" fontId="18" fillId="0" borderId="79" xfId="2" applyFont="1" applyBorder="1" applyAlignment="1">
      <alignment horizontal="center" vertical="center"/>
    </xf>
    <xf numFmtId="14" fontId="18" fillId="0" borderId="72" xfId="2" applyNumberFormat="1" applyFont="1" applyBorder="1" applyAlignment="1">
      <alignment horizontal="center" vertical="center"/>
    </xf>
    <xf numFmtId="14" fontId="18" fillId="3" borderId="72" xfId="2" applyNumberFormat="1" applyFont="1" applyFill="1" applyBorder="1" applyAlignment="1">
      <alignment horizontal="center" vertical="center"/>
    </xf>
    <xf numFmtId="14" fontId="18" fillId="4" borderId="72" xfId="2" applyNumberFormat="1" applyFont="1" applyFill="1" applyBorder="1" applyAlignment="1">
      <alignment horizontal="center" vertical="center"/>
    </xf>
    <xf numFmtId="0" fontId="21" fillId="0" borderId="72" xfId="1" applyFont="1" applyBorder="1" applyAlignment="1">
      <alignment vertical="center"/>
    </xf>
    <xf numFmtId="0" fontId="21" fillId="0" borderId="72" xfId="1" applyFont="1" applyBorder="1" applyAlignment="1">
      <alignment horizontal="left" vertical="center"/>
    </xf>
    <xf numFmtId="0" fontId="19" fillId="0" borderId="73" xfId="0" applyFont="1" applyBorder="1" applyAlignment="1">
      <alignment horizontal="left" vertical="center" wrapText="1"/>
    </xf>
    <xf numFmtId="0" fontId="18" fillId="0" borderId="73" xfId="0" applyFont="1" applyBorder="1" applyAlignment="1">
      <alignment horizontal="left" vertical="center" wrapText="1"/>
    </xf>
    <xf numFmtId="0" fontId="18" fillId="0" borderId="80" xfId="0" applyFont="1" applyBorder="1" applyAlignment="1">
      <alignment vertical="center" wrapText="1"/>
    </xf>
    <xf numFmtId="14" fontId="18" fillId="3" borderId="0" xfId="2" applyNumberFormat="1" applyFont="1" applyFill="1" applyAlignment="1">
      <alignment horizontal="center" vertical="center"/>
    </xf>
    <xf numFmtId="0" fontId="21" fillId="0" borderId="0" xfId="1" applyFont="1" applyAlignment="1">
      <alignment vertical="center"/>
    </xf>
    <xf numFmtId="0" fontId="42" fillId="0" borderId="0" xfId="2" applyFont="1" applyAlignment="1">
      <alignment horizontal="center" vertical="center"/>
    </xf>
    <xf numFmtId="0" fontId="18" fillId="0" borderId="23" xfId="0" applyFont="1" applyBorder="1" applyAlignment="1">
      <alignment horizontal="left" vertical="center"/>
    </xf>
    <xf numFmtId="14" fontId="18" fillId="4" borderId="0" xfId="2" applyNumberFormat="1" applyFont="1" applyFill="1" applyAlignment="1">
      <alignment horizontal="center" vertical="center"/>
    </xf>
    <xf numFmtId="14" fontId="18" fillId="5" borderId="0" xfId="2" applyNumberFormat="1" applyFont="1" applyFill="1" applyAlignment="1">
      <alignment horizontal="center" vertical="center"/>
    </xf>
    <xf numFmtId="14" fontId="18" fillId="0" borderId="0" xfId="0" applyNumberFormat="1" applyFont="1"/>
    <xf numFmtId="0" fontId="46" fillId="10" borderId="74" xfId="2" applyFont="1" applyFill="1" applyBorder="1" applyAlignment="1">
      <alignment horizontal="center" vertical="center" wrapText="1"/>
    </xf>
    <xf numFmtId="0" fontId="46" fillId="10" borderId="75" xfId="2" applyFont="1" applyFill="1" applyBorder="1" applyAlignment="1">
      <alignment horizontal="center" vertical="center" wrapText="1"/>
    </xf>
    <xf numFmtId="0" fontId="46" fillId="10" borderId="12" xfId="2" applyFont="1" applyFill="1" applyBorder="1" applyAlignment="1">
      <alignment horizontal="center" vertical="center" wrapText="1"/>
    </xf>
    <xf numFmtId="0" fontId="18" fillId="0" borderId="72" xfId="2" applyFont="1" applyBorder="1" applyAlignment="1">
      <alignment horizontal="center" vertical="center" wrapText="1"/>
    </xf>
    <xf numFmtId="0" fontId="18" fillId="0" borderId="72" xfId="2" applyFont="1" applyBorder="1" applyAlignment="1">
      <alignment horizontal="left" vertical="center" wrapText="1"/>
    </xf>
    <xf numFmtId="0" fontId="48" fillId="0" borderId="72" xfId="2" applyFont="1" applyBorder="1" applyAlignment="1">
      <alignment vertical="center" wrapText="1"/>
    </xf>
    <xf numFmtId="15" fontId="18" fillId="0" borderId="73" xfId="2" applyNumberFormat="1" applyFont="1" applyBorder="1" applyAlignment="1">
      <alignment horizontal="center" vertical="center"/>
    </xf>
    <xf numFmtId="0" fontId="18" fillId="0" borderId="73" xfId="2" applyFont="1" applyBorder="1" applyAlignment="1">
      <alignment vertical="center"/>
    </xf>
    <xf numFmtId="0" fontId="18" fillId="0" borderId="73" xfId="2" applyFont="1" applyBorder="1" applyAlignment="1">
      <alignment horizontal="left" vertical="center"/>
    </xf>
    <xf numFmtId="0" fontId="18" fillId="0" borderId="5" xfId="2" applyFont="1" applyBorder="1" applyAlignment="1">
      <alignment vertical="center"/>
    </xf>
    <xf numFmtId="0" fontId="18" fillId="0" borderId="5" xfId="2" applyFont="1" applyBorder="1" applyAlignment="1">
      <alignment horizontal="center" vertical="center"/>
    </xf>
    <xf numFmtId="0" fontId="18" fillId="0" borderId="5" xfId="2" applyFont="1" applyBorder="1" applyAlignment="1">
      <alignment horizontal="left" vertical="center"/>
    </xf>
    <xf numFmtId="2" fontId="18" fillId="0" borderId="5" xfId="2" applyNumberFormat="1" applyFont="1" applyBorder="1" applyAlignment="1">
      <alignment horizontal="center" vertical="center"/>
    </xf>
    <xf numFmtId="15" fontId="18" fillId="0" borderId="5" xfId="2" applyNumberFormat="1" applyFont="1" applyBorder="1" applyAlignment="1">
      <alignment horizontal="center" vertical="center"/>
    </xf>
    <xf numFmtId="0" fontId="21" fillId="0" borderId="0" xfId="3" applyFont="1" applyBorder="1" applyAlignment="1">
      <alignment horizontal="left" vertical="center"/>
    </xf>
    <xf numFmtId="0" fontId="18" fillId="13" borderId="0" xfId="0" applyFont="1" applyFill="1" applyAlignment="1">
      <alignment horizontal="left" vertical="center"/>
    </xf>
    <xf numFmtId="0" fontId="18" fillId="13" borderId="5" xfId="0" applyFont="1" applyFill="1" applyBorder="1" applyAlignment="1">
      <alignment horizontal="left" vertical="center"/>
    </xf>
    <xf numFmtId="0" fontId="18" fillId="13" borderId="72" xfId="0" applyFont="1" applyFill="1" applyBorder="1" applyAlignment="1">
      <alignment horizontal="left" vertical="center"/>
    </xf>
    <xf numFmtId="0" fontId="23" fillId="0" borderId="17" xfId="2" applyBorder="1" applyAlignment="1">
      <alignment horizontal="center" vertical="center"/>
    </xf>
    <xf numFmtId="0" fontId="23" fillId="19" borderId="17" xfId="2" applyFill="1" applyBorder="1" applyAlignment="1">
      <alignment horizontal="center" vertical="center"/>
    </xf>
    <xf numFmtId="0" fontId="25" fillId="0" borderId="17" xfId="2" applyFont="1" applyBorder="1" applyAlignment="1">
      <alignment horizontal="center" vertical="center"/>
    </xf>
    <xf numFmtId="0" fontId="0" fillId="0" borderId="17" xfId="0" applyBorder="1" applyAlignment="1">
      <alignment horizontal="center" vertical="center"/>
    </xf>
    <xf numFmtId="0" fontId="50" fillId="0" borderId="47" xfId="2" applyFont="1" applyBorder="1" applyAlignment="1">
      <alignment horizontal="center" vertical="center" wrapText="1"/>
    </xf>
    <xf numFmtId="0" fontId="50" fillId="0" borderId="84" xfId="2" applyFont="1" applyBorder="1" applyAlignment="1">
      <alignment horizontal="center" vertical="center" wrapText="1"/>
    </xf>
    <xf numFmtId="0" fontId="50" fillId="0" borderId="85" xfId="2" applyFont="1" applyBorder="1" applyAlignment="1">
      <alignment horizontal="center" vertical="center" wrapText="1"/>
    </xf>
    <xf numFmtId="0" fontId="50" fillId="0" borderId="24" xfId="2" applyFont="1" applyBorder="1" applyAlignment="1">
      <alignment horizontal="center" vertical="center" wrapText="1"/>
    </xf>
    <xf numFmtId="0" fontId="50" fillId="0" borderId="27" xfId="2" applyFont="1" applyBorder="1" applyAlignment="1">
      <alignment horizontal="center" vertical="center" wrapText="1"/>
    </xf>
    <xf numFmtId="0" fontId="0" fillId="19" borderId="17" xfId="0" applyFill="1" applyBorder="1" applyAlignment="1">
      <alignment horizontal="center" vertical="center"/>
    </xf>
    <xf numFmtId="0" fontId="42" fillId="20" borderId="13" xfId="2" applyFont="1" applyFill="1" applyBorder="1" applyAlignment="1">
      <alignment horizontal="center" vertical="center" textRotation="180" wrapText="1"/>
    </xf>
    <xf numFmtId="0" fontId="18" fillId="0" borderId="0" xfId="0" quotePrefix="1" applyFont="1" applyAlignment="1">
      <alignment horizontal="center" vertical="center"/>
    </xf>
    <xf numFmtId="0" fontId="18" fillId="0" borderId="79" xfId="2" applyFont="1" applyBorder="1" applyAlignment="1">
      <alignment horizontal="left" vertical="center"/>
    </xf>
    <xf numFmtId="15" fontId="18" fillId="0" borderId="5" xfId="2" applyNumberFormat="1" applyFont="1" applyBorder="1" applyAlignment="1">
      <alignment horizontal="center" vertical="center" wrapText="1"/>
    </xf>
    <xf numFmtId="1" fontId="18" fillId="0" borderId="0" xfId="0" quotePrefix="1" applyNumberFormat="1" applyFont="1" applyAlignment="1">
      <alignment horizontal="center" vertical="center" wrapText="1"/>
    </xf>
    <xf numFmtId="15" fontId="18" fillId="21" borderId="0" xfId="2" applyNumberFormat="1" applyFont="1" applyFill="1" applyAlignment="1">
      <alignment horizontal="center" vertical="center"/>
    </xf>
    <xf numFmtId="14" fontId="18" fillId="21" borderId="72" xfId="2" applyNumberFormat="1" applyFont="1" applyFill="1" applyBorder="1" applyAlignment="1">
      <alignment horizontal="center" vertical="center"/>
    </xf>
    <xf numFmtId="15" fontId="18" fillId="3" borderId="0" xfId="2" applyNumberFormat="1" applyFont="1" applyFill="1" applyAlignment="1">
      <alignment horizontal="center" vertical="center"/>
    </xf>
    <xf numFmtId="14" fontId="20" fillId="5" borderId="72" xfId="2" applyNumberFormat="1" applyFont="1" applyFill="1" applyBorder="1" applyAlignment="1">
      <alignment horizontal="center" vertical="center"/>
    </xf>
    <xf numFmtId="14" fontId="18" fillId="8" borderId="0" xfId="2" applyNumberFormat="1" applyFont="1" applyFill="1" applyAlignment="1">
      <alignment horizontal="center" vertical="center"/>
    </xf>
    <xf numFmtId="14" fontId="18" fillId="0" borderId="5" xfId="2" applyNumberFormat="1" applyFont="1" applyBorder="1" applyAlignment="1">
      <alignment horizontal="center" vertical="center"/>
    </xf>
    <xf numFmtId="164" fontId="18" fillId="0" borderId="5" xfId="2" applyNumberFormat="1" applyFont="1" applyBorder="1" applyAlignment="1">
      <alignment horizontal="center" vertical="center"/>
    </xf>
    <xf numFmtId="14" fontId="18" fillId="0" borderId="72" xfId="0" applyNumberFormat="1" applyFont="1" applyBorder="1" applyAlignment="1">
      <alignment horizontal="center" vertical="center"/>
    </xf>
    <xf numFmtId="0" fontId="51" fillId="10" borderId="74" xfId="2" applyFont="1" applyFill="1" applyBorder="1" applyAlignment="1">
      <alignment horizontal="center" vertical="center" wrapText="1"/>
    </xf>
    <xf numFmtId="0" fontId="18" fillId="7" borderId="72" xfId="2" applyFont="1" applyFill="1" applyBorder="1" applyAlignment="1">
      <alignment vertical="center"/>
    </xf>
    <xf numFmtId="0" fontId="18" fillId="7" borderId="72" xfId="0" applyFont="1" applyFill="1" applyBorder="1" applyAlignment="1">
      <alignment horizontal="left" vertical="center"/>
    </xf>
    <xf numFmtId="0" fontId="18" fillId="7" borderId="0" xfId="0" applyFont="1" applyFill="1" applyAlignment="1">
      <alignment horizontal="left" vertical="center"/>
    </xf>
    <xf numFmtId="0" fontId="18" fillId="7" borderId="0" xfId="2" applyFont="1" applyFill="1" applyAlignment="1">
      <alignment vertical="center"/>
    </xf>
    <xf numFmtId="0" fontId="16" fillId="0" borderId="20" xfId="0" applyFont="1" applyBorder="1" applyAlignment="1">
      <alignment horizontal="center" vertical="center"/>
    </xf>
    <xf numFmtId="0" fontId="25" fillId="0" borderId="12" xfId="0" applyFont="1" applyBorder="1" applyAlignment="1">
      <alignment horizontal="center" vertical="center"/>
    </xf>
    <xf numFmtId="0" fontId="5" fillId="0" borderId="86" xfId="0" applyFont="1" applyBorder="1" applyAlignment="1">
      <alignment horizontal="center" vertical="center" wrapText="1"/>
    </xf>
    <xf numFmtId="0" fontId="5" fillId="22" borderId="87" xfId="0" applyFont="1" applyFill="1" applyBorder="1" applyAlignment="1">
      <alignment horizontal="left" vertical="center" wrapText="1"/>
    </xf>
    <xf numFmtId="0" fontId="5" fillId="0" borderId="88" xfId="0" applyFont="1" applyBorder="1" applyAlignment="1">
      <alignment horizontal="center" vertical="center" wrapText="1"/>
    </xf>
    <xf numFmtId="0" fontId="5" fillId="22" borderId="89" xfId="0" applyFont="1" applyFill="1" applyBorder="1" applyAlignment="1">
      <alignment horizontal="left" vertical="center" wrapText="1"/>
    </xf>
    <xf numFmtId="0" fontId="5" fillId="0" borderId="89" xfId="0" applyFont="1" applyBorder="1" applyAlignment="1">
      <alignment horizontal="left" vertical="center" wrapText="1"/>
    </xf>
    <xf numFmtId="0" fontId="3" fillId="0" borderId="89" xfId="5" applyFont="1" applyBorder="1" applyAlignment="1">
      <alignment horizontal="left" vertical="center" wrapText="1"/>
    </xf>
    <xf numFmtId="0" fontId="5" fillId="0" borderId="89" xfId="5" applyFont="1" applyBorder="1" applyAlignment="1">
      <alignment horizontal="left" vertical="center" wrapText="1"/>
    </xf>
    <xf numFmtId="0" fontId="5" fillId="0" borderId="90" xfId="0" applyFont="1" applyBorder="1" applyAlignment="1">
      <alignment horizontal="center" vertical="center" wrapText="1"/>
    </xf>
    <xf numFmtId="0" fontId="5" fillId="22" borderId="91" xfId="0" applyFont="1" applyFill="1" applyBorder="1" applyAlignment="1">
      <alignment horizontal="left" vertical="center" wrapText="1"/>
    </xf>
    <xf numFmtId="0" fontId="5" fillId="0" borderId="92" xfId="0" applyFont="1" applyBorder="1" applyAlignment="1">
      <alignment horizontal="center" vertical="center" wrapText="1"/>
    </xf>
    <xf numFmtId="0" fontId="5" fillId="0" borderId="87" xfId="0" applyFont="1" applyBorder="1" applyAlignment="1">
      <alignment horizontal="left" vertical="center" wrapText="1"/>
    </xf>
    <xf numFmtId="0" fontId="5" fillId="0" borderId="91" xfId="0" applyFont="1" applyBorder="1" applyAlignment="1">
      <alignment horizontal="left" vertical="center" wrapText="1"/>
    </xf>
    <xf numFmtId="0" fontId="5" fillId="0" borderId="93" xfId="0" applyFont="1" applyBorder="1" applyAlignment="1">
      <alignment horizontal="left" vertical="center" wrapText="1"/>
    </xf>
    <xf numFmtId="0" fontId="18" fillId="0" borderId="79" xfId="0" applyFont="1" applyBorder="1" applyAlignment="1">
      <alignment horizontal="left" wrapText="1"/>
    </xf>
    <xf numFmtId="0" fontId="18" fillId="0" borderId="73" xfId="0" applyFont="1" applyBorder="1" applyAlignment="1">
      <alignment horizontal="center" vertical="center"/>
    </xf>
    <xf numFmtId="164" fontId="18" fillId="0" borderId="73" xfId="2" applyNumberFormat="1" applyFont="1" applyBorder="1" applyAlignment="1">
      <alignment horizontal="center" vertical="center"/>
    </xf>
    <xf numFmtId="15" fontId="18" fillId="0" borderId="73" xfId="0" applyNumberFormat="1" applyFont="1" applyBorder="1" applyAlignment="1">
      <alignment horizontal="center" vertical="center"/>
    </xf>
    <xf numFmtId="164" fontId="18" fillId="0" borderId="73" xfId="0" applyNumberFormat="1" applyFont="1" applyBorder="1" applyAlignment="1">
      <alignment horizontal="center" vertical="center"/>
    </xf>
    <xf numFmtId="0" fontId="18" fillId="6" borderId="0" xfId="2" quotePrefix="1" applyFont="1" applyFill="1" applyAlignment="1">
      <alignment horizontal="center" vertical="center"/>
    </xf>
    <xf numFmtId="0" fontId="52" fillId="23" borderId="0" xfId="0" applyFont="1" applyFill="1" applyAlignment="1">
      <alignment vertical="top" wrapText="1"/>
    </xf>
    <xf numFmtId="166" fontId="52" fillId="23" borderId="0" xfId="0" applyNumberFormat="1" applyFont="1" applyFill="1" applyAlignment="1">
      <alignment vertical="top" wrapText="1"/>
    </xf>
    <xf numFmtId="0" fontId="52" fillId="23" borderId="0" xfId="0" applyFont="1" applyFill="1"/>
    <xf numFmtId="0" fontId="0" fillId="0" borderId="0" xfId="0" applyAlignment="1">
      <alignment vertical="top" wrapText="1"/>
    </xf>
    <xf numFmtId="0" fontId="13" fillId="0" borderId="0" xfId="1" applyAlignment="1">
      <alignment vertical="top" wrapText="1"/>
    </xf>
    <xf numFmtId="166" fontId="0" fillId="0" borderId="0" xfId="0" applyNumberFormat="1" applyAlignment="1">
      <alignment vertical="top" wrapText="1"/>
    </xf>
    <xf numFmtId="166" fontId="0" fillId="0" borderId="0" xfId="0" applyNumberFormat="1"/>
    <xf numFmtId="15" fontId="20" fillId="0" borderId="72" xfId="0" applyNumberFormat="1" applyFont="1" applyBorder="1" applyAlignment="1">
      <alignment horizontal="center" vertical="center"/>
    </xf>
    <xf numFmtId="14" fontId="20" fillId="0" borderId="72" xfId="0" applyNumberFormat="1" applyFont="1" applyBorder="1" applyAlignment="1">
      <alignment horizontal="center" vertical="center"/>
    </xf>
    <xf numFmtId="0" fontId="53" fillId="0" borderId="0" xfId="0" applyFont="1"/>
    <xf numFmtId="14" fontId="18" fillId="0" borderId="5" xfId="0" applyNumberFormat="1" applyFont="1" applyBorder="1" applyAlignment="1">
      <alignment horizontal="center" vertical="center"/>
    </xf>
    <xf numFmtId="0" fontId="1" fillId="0" borderId="0" xfId="0" applyFont="1"/>
    <xf numFmtId="0" fontId="25" fillId="0" borderId="83" xfId="2" applyFont="1" applyBorder="1" applyAlignment="1">
      <alignment horizontal="center" vertical="center"/>
    </xf>
    <xf numFmtId="0" fontId="0" fillId="0" borderId="83" xfId="0" applyBorder="1" applyAlignment="1">
      <alignment horizontal="center" vertical="center"/>
    </xf>
    <xf numFmtId="0" fontId="25" fillId="0" borderId="17" xfId="2" applyFont="1" applyBorder="1" applyAlignment="1">
      <alignment horizontal="center" vertical="center"/>
    </xf>
    <xf numFmtId="0" fontId="0" fillId="0" borderId="17" xfId="0" applyBorder="1" applyAlignment="1">
      <alignment horizontal="center" vertical="center"/>
    </xf>
    <xf numFmtId="0" fontId="24" fillId="11" borderId="13" xfId="2" applyFont="1" applyFill="1" applyBorder="1" applyAlignment="1">
      <alignment horizontal="center" vertical="top"/>
    </xf>
    <xf numFmtId="0" fontId="24" fillId="11" borderId="11" xfId="2" applyFont="1" applyFill="1" applyBorder="1" applyAlignment="1">
      <alignment horizontal="center" vertical="top"/>
    </xf>
    <xf numFmtId="0" fontId="24" fillId="11" borderId="12" xfId="2" applyFont="1" applyFill="1" applyBorder="1" applyAlignment="1">
      <alignment horizontal="center" vertical="top"/>
    </xf>
    <xf numFmtId="0" fontId="24" fillId="12" borderId="13" xfId="2" applyFont="1" applyFill="1" applyBorder="1" applyAlignment="1">
      <alignment horizontal="center" vertical="top"/>
    </xf>
    <xf numFmtId="0" fontId="24" fillId="12" borderId="11" xfId="2" applyFont="1" applyFill="1" applyBorder="1" applyAlignment="1">
      <alignment horizontal="center" vertical="top"/>
    </xf>
    <xf numFmtId="0" fontId="24" fillId="12" borderId="12" xfId="2" applyFont="1" applyFill="1" applyBorder="1" applyAlignment="1">
      <alignment horizontal="center" vertical="top"/>
    </xf>
    <xf numFmtId="0" fontId="24" fillId="13" borderId="13" xfId="2" applyFont="1" applyFill="1" applyBorder="1" applyAlignment="1">
      <alignment horizontal="center" vertical="top"/>
    </xf>
    <xf numFmtId="0" fontId="24" fillId="13" borderId="11" xfId="2" applyFont="1" applyFill="1" applyBorder="1" applyAlignment="1">
      <alignment horizontal="center" vertical="top"/>
    </xf>
    <xf numFmtId="0" fontId="24" fillId="13" borderId="12" xfId="2" applyFont="1" applyFill="1" applyBorder="1" applyAlignment="1">
      <alignment horizontal="center" vertical="top"/>
    </xf>
    <xf numFmtId="0" fontId="24" fillId="8" borderId="14" xfId="2" applyFont="1" applyFill="1" applyBorder="1" applyAlignment="1">
      <alignment horizontal="center" vertical="top"/>
    </xf>
    <xf numFmtId="0" fontId="25" fillId="8" borderId="15" xfId="2" applyFont="1" applyFill="1" applyBorder="1" applyAlignment="1">
      <alignment horizontal="center" vertical="top"/>
    </xf>
    <xf numFmtId="0" fontId="25" fillId="8" borderId="16" xfId="2" applyFont="1" applyFill="1" applyBorder="1" applyAlignment="1">
      <alignment horizontal="center" vertical="top"/>
    </xf>
    <xf numFmtId="0" fontId="24" fillId="2" borderId="14" xfId="2" applyFont="1" applyFill="1" applyBorder="1" applyAlignment="1">
      <alignment horizontal="center" vertical="top"/>
    </xf>
    <xf numFmtId="0" fontId="25" fillId="2" borderId="15" xfId="2" applyFont="1" applyFill="1" applyBorder="1" applyAlignment="1">
      <alignment horizontal="center" vertical="top"/>
    </xf>
    <xf numFmtId="0" fontId="25" fillId="2" borderId="16" xfId="2" applyFont="1" applyFill="1" applyBorder="1" applyAlignment="1">
      <alignment horizontal="center" vertical="top"/>
    </xf>
    <xf numFmtId="0" fontId="24" fillId="14" borderId="27" xfId="2" applyFont="1" applyFill="1" applyBorder="1" applyAlignment="1">
      <alignment horizontal="center" vertical="top"/>
    </xf>
    <xf numFmtId="0" fontId="24" fillId="14" borderId="0" xfId="2" applyFont="1" applyFill="1" applyAlignment="1">
      <alignment horizontal="center" vertical="top"/>
    </xf>
    <xf numFmtId="0" fontId="24" fillId="14" borderId="23" xfId="2" applyFont="1" applyFill="1" applyBorder="1" applyAlignment="1">
      <alignment horizontal="center" vertical="top"/>
    </xf>
    <xf numFmtId="0" fontId="24" fillId="15" borderId="13" xfId="2" applyFont="1" applyFill="1" applyBorder="1" applyAlignment="1">
      <alignment horizontal="center" vertical="top"/>
    </xf>
    <xf numFmtId="0" fontId="24" fillId="15" borderId="11" xfId="2" applyFont="1" applyFill="1" applyBorder="1" applyAlignment="1">
      <alignment horizontal="center" vertical="top"/>
    </xf>
    <xf numFmtId="0" fontId="24" fillId="15" borderId="12" xfId="2" applyFont="1" applyFill="1" applyBorder="1" applyAlignment="1">
      <alignment horizontal="center" vertical="top"/>
    </xf>
    <xf numFmtId="0" fontId="24" fillId="3" borderId="14" xfId="2" applyFont="1" applyFill="1" applyBorder="1" applyAlignment="1">
      <alignment horizontal="center" vertical="top"/>
    </xf>
    <xf numFmtId="0" fontId="25" fillId="3" borderId="15" xfId="2" applyFont="1" applyFill="1" applyBorder="1" applyAlignment="1">
      <alignment horizontal="center" vertical="top"/>
    </xf>
    <xf numFmtId="0" fontId="25" fillId="3" borderId="16" xfId="2" applyFont="1" applyFill="1" applyBorder="1" applyAlignment="1">
      <alignment horizontal="center" vertical="top"/>
    </xf>
    <xf numFmtId="0" fontId="25" fillId="0" borderId="14" xfId="0" applyFont="1" applyBorder="1" applyAlignment="1">
      <alignment horizontal="center" vertical="center"/>
    </xf>
    <xf numFmtId="0" fontId="25" fillId="0" borderId="16" xfId="0" applyFont="1" applyBorder="1" applyAlignment="1">
      <alignment horizontal="center" vertical="center"/>
    </xf>
    <xf numFmtId="0" fontId="38" fillId="0" borderId="0" xfId="0" applyFont="1" applyAlignment="1">
      <alignment vertical="center" wrapText="1"/>
    </xf>
  </cellXfs>
  <cellStyles count="6">
    <cellStyle name="Hyperlink" xfId="1" builtinId="8"/>
    <cellStyle name="Hyperlink 2" xfId="3" xr:uid="{1A400CD8-77BF-4FC8-BDE6-CCCB4FB2858F}"/>
    <cellStyle name="Normal" xfId="0" builtinId="0"/>
    <cellStyle name="Normal 2" xfId="2" xr:uid="{46E86C53-D36B-4237-A01D-EB72BEBBC98A}"/>
    <cellStyle name="Normal 2 2" xfId="5" xr:uid="{A468FED1-4670-4133-9547-AA9586CAD4A5}"/>
    <cellStyle name="Percent 2" xfId="4" xr:uid="{E6EB048D-BDE2-4949-9A6F-E5A9326E2729}"/>
  </cellStyles>
  <dxfs count="905">
    <dxf>
      <font>
        <color rgb="FF006100"/>
      </font>
      <fill>
        <patternFill>
          <bgColor rgb="FFC6EFCE"/>
        </patternFill>
      </fill>
    </dxf>
    <dxf>
      <font>
        <color rgb="FF9C0006"/>
      </font>
      <fill>
        <patternFill>
          <bgColor rgb="FFFFC7CE"/>
        </patternFill>
      </fill>
    </dxf>
    <dxf>
      <fill>
        <patternFill>
          <bgColor rgb="FF00B050"/>
        </patternFill>
      </fill>
    </dxf>
    <dxf>
      <fill>
        <patternFill>
          <bgColor rgb="FFFF7C80"/>
        </patternFill>
      </fill>
    </dxf>
    <dxf>
      <fill>
        <patternFill>
          <bgColor rgb="FF92D050"/>
        </patternFill>
      </fill>
    </dxf>
    <dxf>
      <fill>
        <patternFill>
          <bgColor rgb="FFFFCC99"/>
        </patternFill>
      </fill>
    </dxf>
    <dxf>
      <fill>
        <patternFill>
          <bgColor rgb="FFFF7C8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FF7C80"/>
        </patternFill>
      </fill>
    </dxf>
    <dxf>
      <fill>
        <patternFill>
          <bgColor rgb="FF00B050"/>
        </patternFill>
      </fill>
    </dxf>
    <dxf>
      <fill>
        <patternFill>
          <bgColor rgb="FFFF7C80"/>
        </patternFill>
      </fill>
    </dxf>
    <dxf>
      <fill>
        <patternFill>
          <bgColor rgb="FF92D050"/>
        </patternFill>
      </fill>
    </dxf>
    <dxf>
      <fill>
        <patternFill>
          <bgColor rgb="FFFFCC99"/>
        </patternFill>
      </fill>
    </dxf>
    <dxf>
      <fill>
        <patternFill>
          <bgColor rgb="FFFF7C80"/>
        </patternFill>
      </fill>
    </dxf>
    <dxf>
      <fill>
        <patternFill>
          <bgColor rgb="FF92D050"/>
        </patternFill>
      </fill>
    </dxf>
    <dxf>
      <fill>
        <patternFill>
          <bgColor rgb="FFFFCC99"/>
        </patternFill>
      </fill>
    </dxf>
    <dxf>
      <fill>
        <patternFill>
          <bgColor rgb="FFFF7C80"/>
        </patternFill>
      </fill>
    </dxf>
    <dxf>
      <fill>
        <patternFill>
          <bgColor theme="9" tint="0.79998168889431442"/>
        </patternFill>
      </fill>
    </dxf>
    <dxf>
      <fill>
        <patternFill>
          <bgColor rgb="FF00B0F0"/>
        </patternFill>
      </fill>
    </dxf>
    <dxf>
      <fill>
        <patternFill>
          <bgColor rgb="FF9966FF"/>
        </patternFill>
      </fill>
    </dxf>
    <dxf>
      <fill>
        <patternFill>
          <bgColor rgb="FFFFFF00"/>
        </patternFill>
      </fill>
    </dxf>
    <dxf>
      <fill>
        <patternFill>
          <bgColor rgb="FFFF0000"/>
        </patternFill>
      </fill>
    </dxf>
    <dxf>
      <fill>
        <patternFill>
          <bgColor rgb="FF00B050"/>
        </patternFill>
      </fill>
    </dxf>
    <dxf>
      <fill>
        <patternFill>
          <bgColor rgb="FFFF7C80"/>
        </patternFill>
      </fill>
    </dxf>
    <dxf>
      <fill>
        <patternFill>
          <bgColor rgb="FFFF7C80"/>
        </patternFill>
      </fill>
    </dxf>
    <dxf>
      <fill>
        <patternFill>
          <bgColor rgb="FF00B050"/>
        </patternFill>
      </fill>
    </dxf>
    <dxf>
      <fill>
        <patternFill>
          <bgColor rgb="FFFF7C80"/>
        </patternFill>
      </fill>
    </dxf>
    <dxf>
      <fill>
        <patternFill>
          <bgColor rgb="FFFF7C80"/>
        </patternFill>
      </fill>
    </dxf>
    <dxf>
      <fill>
        <patternFill>
          <bgColor rgb="FFFF7C80"/>
        </patternFill>
      </fill>
    </dxf>
    <dxf>
      <fill>
        <patternFill>
          <bgColor rgb="FF00B050"/>
        </patternFill>
      </fill>
    </dxf>
    <dxf>
      <fill>
        <patternFill>
          <bgColor rgb="FFFF7C80"/>
        </patternFill>
      </fill>
    </dxf>
    <dxf>
      <fill>
        <patternFill>
          <bgColor rgb="FF92D050"/>
        </patternFill>
      </fill>
    </dxf>
    <dxf>
      <fill>
        <patternFill>
          <bgColor rgb="FFFFCC99"/>
        </patternFill>
      </fill>
    </dxf>
    <dxf>
      <fill>
        <patternFill>
          <bgColor rgb="FFFF7C80"/>
        </patternFill>
      </fill>
    </dxf>
    <dxf>
      <fill>
        <patternFill>
          <bgColor rgb="FF00B050"/>
        </patternFill>
      </fill>
    </dxf>
    <dxf>
      <fill>
        <patternFill>
          <bgColor rgb="FFFF7C80"/>
        </patternFill>
      </fill>
    </dxf>
    <dxf>
      <fill>
        <patternFill>
          <bgColor rgb="FF92D050"/>
        </patternFill>
      </fill>
    </dxf>
    <dxf>
      <fill>
        <patternFill>
          <bgColor rgb="FFFFCC99"/>
        </patternFill>
      </fill>
    </dxf>
    <dxf>
      <fill>
        <patternFill>
          <bgColor rgb="FFFF7C80"/>
        </patternFill>
      </fill>
    </dxf>
    <dxf>
      <fill>
        <patternFill>
          <bgColor rgb="FFFF7C80"/>
        </patternFill>
      </fill>
    </dxf>
    <dxf>
      <fill>
        <patternFill>
          <bgColor rgb="FF00B050"/>
        </patternFill>
      </fill>
    </dxf>
    <dxf>
      <fill>
        <patternFill>
          <bgColor rgb="FFFF7C80"/>
        </patternFill>
      </fill>
    </dxf>
    <dxf>
      <fill>
        <patternFill>
          <bgColor rgb="FFFF7C80"/>
        </patternFill>
      </fill>
    </dxf>
    <dxf>
      <fill>
        <patternFill>
          <bgColor rgb="FF00B050"/>
        </patternFill>
      </fill>
    </dxf>
    <dxf>
      <fill>
        <patternFill>
          <bgColor rgb="FFFF7C8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FF7C80"/>
        </patternFill>
      </fill>
    </dxf>
    <dxf>
      <fill>
        <patternFill>
          <bgColor rgb="FF00B050"/>
        </patternFill>
      </fill>
    </dxf>
    <dxf>
      <fill>
        <patternFill>
          <bgColor rgb="FFFF7C80"/>
        </patternFill>
      </fill>
    </dxf>
    <dxf>
      <fill>
        <patternFill>
          <bgColor rgb="FF92D050"/>
        </patternFill>
      </fill>
    </dxf>
    <dxf>
      <fill>
        <patternFill>
          <bgColor rgb="FFFFCC99"/>
        </patternFill>
      </fill>
    </dxf>
    <dxf>
      <fill>
        <patternFill>
          <bgColor rgb="FFFF7C80"/>
        </patternFill>
      </fill>
    </dxf>
    <dxf>
      <fill>
        <patternFill>
          <bgColor rgb="FF92D050"/>
        </patternFill>
      </fill>
    </dxf>
    <dxf>
      <fill>
        <patternFill>
          <bgColor rgb="FFFFCC99"/>
        </patternFill>
      </fill>
    </dxf>
    <dxf>
      <fill>
        <patternFill>
          <bgColor rgb="FFFF7C8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alignment horizontal="general" vertical="top" textRotation="0" wrapText="1" indent="0" justifyLastLine="0" shrinkToFit="0" readingOrder="0"/>
    </dxf>
    <dxf>
      <alignment horizontal="general" vertical="top" textRotation="0" wrapText="1" indent="0" justifyLastLine="0" shrinkToFit="0" readingOrder="0"/>
    </dxf>
    <dxf>
      <numFmt numFmtId="166" formatCode="dd\-mmm\-yyyy\ hh:mm"/>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rgb="FFFFFFFF"/>
        <name val="Arial"/>
        <family val="2"/>
        <scheme val="none"/>
      </font>
      <fill>
        <patternFill patternType="solid">
          <fgColor indexed="64"/>
          <bgColor rgb="FF00A19C"/>
        </patternFill>
      </fill>
      <alignment horizontal="general" vertical="top" textRotation="0" wrapText="1" indent="0" justifyLastLine="0" shrinkToFit="0" readingOrder="0"/>
    </dxf>
    <dxf>
      <font>
        <i/>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i/>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i/>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i/>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wrapText="1" indent="0" justifyLastLine="0" shrinkToFit="0" readingOrder="0"/>
    </dxf>
    <dxf>
      <font>
        <b val="0"/>
        <i val="0"/>
        <strike val="0"/>
        <condense val="0"/>
        <extend val="0"/>
        <outline val="0"/>
        <shadow val="0"/>
        <u val="none"/>
        <vertAlign val="baseline"/>
        <sz val="11"/>
        <color theme="1"/>
        <name val="Calibri"/>
        <family val="2"/>
        <scheme val="none"/>
      </font>
      <numFmt numFmtId="1" formatCode="0"/>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fill>
        <patternFill patternType="solid">
          <fgColor theme="4" tint="0.79998168889431442"/>
          <bgColor theme="4" tint="0.79998168889431442"/>
        </patternFill>
      </fill>
      <alignment horizontal="center" vertical="center" textRotation="0" wrapText="0"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outline val="0"/>
        <shadow val="0"/>
        <vertAlign val="baseline"/>
        <sz val="11"/>
        <name val="Calibri"/>
        <family val="2"/>
        <scheme val="none"/>
      </font>
      <fill>
        <patternFill patternType="none">
          <bgColor auto="1"/>
        </patternFill>
      </fill>
      <alignment textRotation="0" wrapText="1" justifyLastLine="0" shrinkToFit="0" readingOrder="0"/>
    </dxf>
    <dxf>
      <font>
        <outline val="0"/>
        <shadow val="0"/>
        <vertAlign val="baseline"/>
        <sz val="11"/>
        <name val="Calibri"/>
        <family val="2"/>
        <scheme val="none"/>
      </font>
      <fill>
        <patternFill patternType="none">
          <bgColor auto="1"/>
        </patternFill>
      </fill>
      <alignment textRotation="0" wrapText="1" justifyLastLine="0" shrinkToFit="0" readingOrder="0"/>
    </dxf>
    <dxf>
      <font>
        <outline val="0"/>
        <shadow val="0"/>
        <vertAlign val="baseline"/>
        <sz val="11"/>
        <name val="Calibri"/>
        <family val="2"/>
        <scheme val="none"/>
      </font>
      <fill>
        <patternFill patternType="none">
          <bgColor auto="1"/>
        </patternFill>
      </fill>
      <alignment textRotation="0" wrapText="1" justifyLastLine="0" shrinkToFit="0" readingOrder="0"/>
    </dxf>
    <dxf>
      <font>
        <outline val="0"/>
        <shadow val="0"/>
        <vertAlign val="baseline"/>
        <sz val="11"/>
        <name val="Calibri"/>
        <family val="2"/>
        <scheme val="none"/>
      </font>
      <fill>
        <patternFill patternType="none">
          <bgColor auto="1"/>
        </patternFill>
      </fill>
      <alignment horizontal="center" textRotation="0" wrapText="1" indent="0" justifyLastLine="0" shrinkToFit="0" readingOrder="0"/>
    </dxf>
    <dxf>
      <font>
        <outline val="0"/>
        <shadow val="0"/>
        <vertAlign val="baseline"/>
        <sz val="11"/>
        <name val="Calibri"/>
        <family val="2"/>
        <scheme val="none"/>
      </font>
      <fill>
        <patternFill patternType="none">
          <bgColor auto="1"/>
        </patternFill>
      </fill>
      <alignment textRotation="0" wrapText="1" justifyLastLine="0" shrinkToFit="0" readingOrder="0"/>
    </dxf>
    <dxf>
      <font>
        <b val="0"/>
        <outline val="0"/>
        <shadow val="0"/>
        <vertAlign val="baseline"/>
        <sz val="11"/>
        <name val="Calibri"/>
        <family val="2"/>
        <scheme val="none"/>
      </font>
      <fill>
        <patternFill patternType="none">
          <bgColor auto="1"/>
        </patternFill>
      </fill>
      <alignment textRotation="0" wrapText="1"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fgColor indexed="64"/>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alignment textRotation="0" wrapText="1" indent="0" justifyLastLine="0" shrinkToFit="0" readingOrder="0"/>
    </dxf>
    <dxf>
      <font>
        <outline val="0"/>
        <shadow val="0"/>
        <vertAlign val="baseline"/>
        <sz val="11"/>
        <name val="Calibri"/>
        <family val="2"/>
        <scheme val="none"/>
      </font>
      <fill>
        <patternFill patternType="none">
          <bgColor auto="1"/>
        </patternFill>
      </fill>
    </dxf>
    <dxf>
      <border outline="0">
        <top style="medium">
          <color rgb="FF000000"/>
        </top>
      </border>
    </dxf>
    <dxf>
      <fill>
        <patternFill patternType="none">
          <bgColor auto="1"/>
        </patternFill>
      </fill>
    </dxf>
    <dxf>
      <border outline="0">
        <bottom style="medium">
          <color rgb="FF000000"/>
        </bottom>
      </border>
    </dxf>
    <dxf>
      <font>
        <b/>
        <i val="0"/>
        <strike val="0"/>
        <condense val="0"/>
        <extend val="0"/>
        <outline val="0"/>
        <shadow val="0"/>
        <u val="none"/>
        <vertAlign val="baseline"/>
        <sz val="10"/>
        <color theme="1"/>
        <name val="Aptos Narrow"/>
        <family val="2"/>
        <scheme val="minor"/>
      </font>
      <numFmt numFmtId="0" formatCode="General"/>
      <fill>
        <patternFill patternType="solid">
          <fgColor indexed="64"/>
          <bgColor rgb="FFFFC000"/>
        </patternFill>
      </fill>
      <alignment horizontal="center" vertical="center" textRotation="180" wrapText="0" indent="0" justifyLastLine="0" shrinkToFit="0" readingOrder="0"/>
    </dxf>
    <dxf>
      <font>
        <i/>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i/>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i/>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i/>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wrapText="1"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outline val="0"/>
        <shadow val="0"/>
        <vertAlign val="baseline"/>
        <sz val="11"/>
        <name val="Calibri"/>
        <family val="2"/>
        <scheme val="none"/>
      </font>
      <fill>
        <patternFill patternType="none">
          <bgColor auto="1"/>
        </patternFill>
      </fill>
      <alignment textRotation="0" wrapText="1" justifyLastLine="0" shrinkToFit="0" readingOrder="0"/>
    </dxf>
    <dxf>
      <font>
        <outline val="0"/>
        <shadow val="0"/>
        <vertAlign val="baseline"/>
        <sz val="11"/>
        <name val="Calibri"/>
        <family val="2"/>
        <scheme val="none"/>
      </font>
      <fill>
        <patternFill patternType="none">
          <bgColor auto="1"/>
        </patternFill>
      </fill>
      <alignment textRotation="0" wrapText="1" justifyLastLine="0" shrinkToFit="0" readingOrder="0"/>
    </dxf>
    <dxf>
      <font>
        <outline val="0"/>
        <shadow val="0"/>
        <vertAlign val="baseline"/>
        <sz val="11"/>
        <name val="Calibri"/>
        <family val="2"/>
        <scheme val="none"/>
      </font>
      <fill>
        <patternFill patternType="none">
          <bgColor auto="1"/>
        </patternFill>
      </fill>
      <alignment textRotation="0" wrapText="1" justifyLastLine="0" shrinkToFit="0" readingOrder="0"/>
    </dxf>
    <dxf>
      <font>
        <outline val="0"/>
        <shadow val="0"/>
        <vertAlign val="baseline"/>
        <sz val="11"/>
        <name val="Calibri"/>
        <family val="2"/>
        <scheme val="none"/>
      </font>
      <fill>
        <patternFill patternType="none">
          <bgColor auto="1"/>
        </patternFill>
      </fill>
      <alignment horizontal="center" textRotation="0" wrapText="1" indent="0" justifyLastLine="0" shrinkToFit="0" readingOrder="0"/>
    </dxf>
    <dxf>
      <font>
        <outline val="0"/>
        <shadow val="0"/>
        <vertAlign val="baseline"/>
        <sz val="11"/>
        <name val="Calibri"/>
        <family val="2"/>
        <scheme val="none"/>
      </font>
      <fill>
        <patternFill patternType="none">
          <bgColor auto="1"/>
        </patternFill>
      </fill>
      <alignment textRotation="0" wrapText="1" justifyLastLine="0" shrinkToFit="0" readingOrder="0"/>
    </dxf>
    <dxf>
      <font>
        <outline val="0"/>
        <shadow val="0"/>
        <vertAlign val="baseline"/>
        <sz val="11"/>
        <name val="Calibri"/>
        <family val="2"/>
        <scheme val="none"/>
      </font>
      <fill>
        <patternFill patternType="none">
          <bgColor auto="1"/>
        </patternFill>
      </fill>
      <alignment textRotation="0" wrapText="1" justifyLastLine="0" shrinkToFit="0" readingOrder="0"/>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fgColor indexed="64"/>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border outline="0">
        <top style="medium">
          <color rgb="FF000000"/>
        </top>
      </border>
    </dxf>
    <dxf>
      <fill>
        <patternFill patternType="none">
          <bgColor auto="1"/>
        </patternFill>
      </fill>
    </dxf>
    <dxf>
      <border outline="0">
        <bottom style="medium">
          <color rgb="FF000000"/>
        </bottom>
      </border>
    </dxf>
    <dxf>
      <font>
        <b/>
        <i val="0"/>
        <strike val="0"/>
        <condense val="0"/>
        <extend val="0"/>
        <outline val="0"/>
        <shadow val="0"/>
        <u val="none"/>
        <vertAlign val="baseline"/>
        <sz val="10"/>
        <color theme="1"/>
        <name val="Aptos Narrow"/>
        <family val="2"/>
        <scheme val="minor"/>
      </font>
      <numFmt numFmtId="0" formatCode="General"/>
      <fill>
        <patternFill patternType="solid">
          <fgColor indexed="64"/>
          <bgColor rgb="FFFFC000"/>
        </patternFill>
      </fill>
      <alignment horizontal="center" vertical="center" textRotation="180" wrapText="0" indent="0" justifyLastLine="0" shrinkToFit="0" readingOrder="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style="thin">
          <color theme="9" tint="-0.24994659260841701"/>
        </left>
        <right style="medium">
          <color indexed="64"/>
        </right>
        <top style="thin">
          <color theme="9" tint="-0.24994659260841701"/>
        </top>
        <bottom style="thin">
          <color theme="9" tint="-0.24994659260841701"/>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style="thin">
          <color theme="9" tint="-0.24994659260841701"/>
        </left>
        <right style="thin">
          <color theme="9" tint="-0.24994659260841701"/>
        </right>
        <top style="thin">
          <color theme="9" tint="-0.24994659260841701"/>
        </top>
        <bottom style="thin">
          <color theme="9" tint="-0.24994659260841701"/>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style="thin">
          <color theme="9" tint="-0.24994659260841701"/>
        </left>
        <right style="thin">
          <color theme="9" tint="-0.24994659260841701"/>
        </right>
        <top style="thin">
          <color theme="9" tint="-0.24994659260841701"/>
        </top>
        <bottom style="thin">
          <color theme="9" tint="-0.24994659260841701"/>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style="thin">
          <color theme="9" tint="-0.24994659260841701"/>
        </left>
        <right style="thin">
          <color theme="9" tint="-0.24994659260841701"/>
        </right>
        <top style="thin">
          <color theme="9" tint="-0.24994659260841701"/>
        </top>
        <bottom style="thin">
          <color theme="9" tint="-0.24994659260841701"/>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style="medium">
          <color indexed="64"/>
        </left>
        <right style="thin">
          <color theme="9" tint="-0.24994659260841701"/>
        </right>
        <top style="thin">
          <color theme="9" tint="-0.24994659260841701"/>
        </top>
        <bottom style="thin">
          <color theme="9" tint="-0.24994659260841701"/>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style="thin">
          <color theme="9" tint="-0.24994659260841701"/>
        </left>
        <right style="medium">
          <color indexed="64"/>
        </right>
        <top style="thin">
          <color theme="9" tint="-0.24994659260841701"/>
        </top>
        <bottom style="thin">
          <color theme="9" tint="-0.24994659260841701"/>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style="thin">
          <color theme="9" tint="-0.24994659260841701"/>
        </left>
        <right style="thin">
          <color theme="9" tint="-0.24994659260841701"/>
        </right>
        <top style="thin">
          <color theme="9" tint="-0.24994659260841701"/>
        </top>
        <bottom style="thin">
          <color theme="9" tint="-0.24994659260841701"/>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style="thin">
          <color theme="9" tint="-0.24994659260841701"/>
        </left>
        <right style="thin">
          <color theme="9" tint="-0.24994659260841701"/>
        </right>
        <top style="thin">
          <color theme="9" tint="-0.24994659260841701"/>
        </top>
        <bottom style="thin">
          <color theme="9" tint="-0.24994659260841701"/>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style="thin">
          <color theme="9" tint="-0.24994659260841701"/>
        </left>
        <right style="thin">
          <color theme="9" tint="-0.24994659260841701"/>
        </right>
        <top style="thin">
          <color theme="9" tint="-0.24994659260841701"/>
        </top>
        <bottom style="thin">
          <color theme="9" tint="-0.24994659260841701"/>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style="medium">
          <color indexed="64"/>
        </left>
        <right style="thin">
          <color theme="9" tint="-0.24994659260841701"/>
        </right>
        <top style="thin">
          <color theme="9" tint="-0.24994659260841701"/>
        </top>
        <bottom style="thin">
          <color theme="9" tint="-0.24994659260841701"/>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style="thin">
          <color theme="9" tint="-0.24994659260841701"/>
        </left>
        <right style="medium">
          <color indexed="64"/>
        </right>
        <top style="thin">
          <color theme="9" tint="-0.24994659260841701"/>
        </top>
        <bottom style="thin">
          <color theme="9" tint="-0.24994659260841701"/>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style="thin">
          <color theme="9" tint="-0.24994659260841701"/>
        </left>
        <right style="thin">
          <color theme="9" tint="-0.24994659260841701"/>
        </right>
        <top style="thin">
          <color theme="9" tint="-0.24994659260841701"/>
        </top>
        <bottom style="thin">
          <color theme="9" tint="-0.24994659260841701"/>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style="thin">
          <color theme="9" tint="-0.24994659260841701"/>
        </left>
        <right style="thin">
          <color theme="9" tint="-0.24994659260841701"/>
        </right>
        <top style="thin">
          <color theme="9" tint="-0.24994659260841701"/>
        </top>
        <bottom style="thin">
          <color theme="9" tint="-0.24994659260841701"/>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style="thin">
          <color theme="9" tint="-0.24994659260841701"/>
        </left>
        <right style="thin">
          <color theme="9" tint="-0.24994659260841701"/>
        </right>
        <top style="thin">
          <color theme="9" tint="-0.24994659260841701"/>
        </top>
        <bottom style="thin">
          <color theme="9" tint="-0.24994659260841701"/>
        </bottom>
        <vertical/>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style="medium">
          <color indexed="64"/>
        </left>
        <right style="thin">
          <color theme="9" tint="-0.24994659260841701"/>
        </right>
        <top style="thin">
          <color theme="9" tint="-0.24994659260841701"/>
        </top>
        <bottom style="thin">
          <color theme="9" tint="-0.24994659260841701"/>
        </bottom>
        <vertical/>
        <horizontal/>
      </border>
    </dxf>
    <dxf>
      <alignment horizontal="center" vertical="bottom" textRotation="0" wrapText="0" indent="0" justifyLastLine="0" shrinkToFit="0" readingOrder="0"/>
      <border diagonalUp="0" diagonalDown="0">
        <left style="thin">
          <color theme="5"/>
        </left>
        <right style="medium">
          <color indexed="64"/>
        </right>
        <top/>
        <bottom/>
        <vertical style="thin">
          <color theme="5"/>
        </vertical>
        <horizont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medium">
          <color indexed="64"/>
        </left>
        <right style="thin">
          <color theme="5"/>
        </right>
        <top/>
        <bottom/>
        <vertical/>
        <horizontal/>
      </border>
    </dxf>
    <dxf>
      <alignment horizontal="center" vertical="bottom" textRotation="0" wrapText="0" indent="0" justifyLastLine="0" shrinkToFit="0" readingOrder="0"/>
      <border diagonalUp="0" diagonalDown="0">
        <left style="thin">
          <color theme="5"/>
        </left>
        <right style="medium">
          <color indexed="64"/>
        </right>
        <top/>
        <bottom/>
        <vertical style="thin">
          <color theme="5"/>
        </vertical>
        <horizont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medium">
          <color indexed="64"/>
        </left>
        <right style="thin">
          <color theme="5"/>
        </right>
        <top/>
        <bottom/>
        <vertical/>
        <horizont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medium">
          <color indexed="64"/>
        </left>
        <right style="thin">
          <color theme="5"/>
        </right>
        <top/>
        <bottom/>
        <vertical/>
        <horizontal/>
      </border>
    </dxf>
    <dxf>
      <alignment horizontal="center" vertical="bottom" textRotation="0" wrapText="0" indent="0" justifyLastLine="0" shrinkToFit="0" readingOrder="0"/>
      <border diagonalUp="0" diagonalDown="0">
        <left style="thin">
          <color theme="5"/>
        </left>
        <right style="medium">
          <color indexed="64"/>
        </right>
        <top style="thin">
          <color theme="5"/>
        </top>
        <bottom style="thin">
          <color theme="5"/>
        </bottom>
        <vertical style="thin">
          <color theme="5"/>
        </vertical>
        <horizontal style="thin">
          <color theme="5"/>
        </horizontal>
      </border>
    </dxf>
    <dxf>
      <alignment horizontal="center" vertical="bottom" textRotation="0" wrapText="0" indent="0" justifyLastLine="0" shrinkToFit="0" readingOrder="0"/>
      <border diagonalUp="0" diagonalDown="0" outline="0">
        <left style="thin">
          <color theme="5"/>
        </left>
        <right style="thin">
          <color theme="5"/>
        </right>
        <top style="thin">
          <color theme="5"/>
        </top>
        <bottom style="thin">
          <color theme="5"/>
        </bottom>
      </border>
    </dxf>
    <dxf>
      <alignment horizontal="left" vertical="bottom" textRotation="0" wrapText="0" indent="0" justifyLastLine="0" shrinkToFit="0" readingOrder="0"/>
      <border diagonalUp="0" diagonalDown="0" outline="0">
        <left style="thin">
          <color theme="5"/>
        </left>
        <right style="thin">
          <color theme="5"/>
        </right>
        <top style="thin">
          <color theme="5"/>
        </top>
        <bottom style="thin">
          <color theme="5"/>
        </bottom>
      </border>
    </dxf>
    <dxf>
      <alignment horizontal="center" vertical="bottom" textRotation="0" wrapText="0" indent="0" justifyLastLine="0" shrinkToFit="0" readingOrder="0"/>
      <border diagonalUp="0" diagonalDown="0" outline="0">
        <left style="thin">
          <color theme="5"/>
        </left>
        <right style="thin">
          <color theme="5"/>
        </right>
        <top style="thin">
          <color theme="5"/>
        </top>
        <bottom style="thin">
          <color theme="5"/>
        </bottom>
      </border>
    </dxf>
    <dxf>
      <alignment horizontal="center" vertical="bottom" textRotation="0" wrapText="0" indent="0" justifyLastLine="0" shrinkToFit="0" readingOrder="0"/>
      <border diagonalUp="0" diagonalDown="0" outline="0">
        <left style="thin">
          <color theme="5"/>
        </left>
        <right style="thin">
          <color theme="5"/>
        </right>
        <top style="thin">
          <color theme="5"/>
        </top>
        <bottom style="thin">
          <color theme="5"/>
        </bottom>
      </border>
    </dxf>
    <dxf>
      <alignment horizontal="left" vertical="bottom" textRotation="0" wrapText="0" indent="0" justifyLastLine="0" shrinkToFit="0" readingOrder="0"/>
      <border diagonalUp="0" diagonalDown="0" outline="0">
        <left style="thin">
          <color theme="5"/>
        </left>
        <right style="thin">
          <color theme="5"/>
        </right>
        <top style="thin">
          <color theme="5"/>
        </top>
        <bottom style="thin">
          <color theme="5"/>
        </bottom>
      </border>
    </dxf>
    <dxf>
      <alignment horizontal="center" vertical="center" textRotation="0" wrapText="0" indent="0" justifyLastLine="0" shrinkToFit="0" readingOrder="0"/>
      <border diagonalUp="0" diagonalDown="0">
        <left style="thin">
          <color theme="5"/>
        </left>
        <right style="thin">
          <color theme="5"/>
        </right>
        <top style="thin">
          <color theme="5"/>
        </top>
        <bottom style="thin">
          <color theme="5"/>
        </bottom>
        <vertical/>
        <horizontal/>
      </border>
    </dxf>
    <dxf>
      <alignment horizontal="center" vertical="bottom" textRotation="0" wrapText="0" indent="0" justifyLastLine="0" shrinkToFit="0" readingOrder="0"/>
      <border diagonalUp="0" diagonalDown="0" outline="0">
        <left style="thin">
          <color theme="5"/>
        </left>
        <right style="thin">
          <color theme="5"/>
        </right>
        <top style="thin">
          <color theme="5"/>
        </top>
        <bottom style="thin">
          <color theme="5"/>
        </bottom>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top/>
        <bottom/>
        <vertical/>
        <horizontal/>
      </border>
    </dxf>
    <dxf>
      <alignment horizontal="center" vertical="bottom" textRotation="0" wrapText="0" indent="0" justifyLastLine="0" shrinkToFit="0" readingOrder="0"/>
      <border diagonalUp="0" diagonalDown="0">
        <left style="thin">
          <color theme="5"/>
        </left>
        <right style="thin">
          <color theme="5"/>
        </right>
        <top/>
        <bottom/>
        <vertical/>
        <horizontal/>
      </border>
    </dxf>
    <dxf>
      <alignment horizontal="center" vertical="center" textRotation="0" wrapText="0" indent="0" justifyLastLine="0" shrinkToFit="0" readingOrder="0"/>
      <border diagonalUp="0" diagonalDown="0">
        <left style="thin">
          <color theme="5"/>
        </left>
        <right style="thin">
          <color theme="5"/>
        </right>
        <top/>
        <bottom/>
        <vertical/>
        <horizontal/>
      </border>
    </dxf>
    <dxf>
      <alignment horizontal="center" vertical="center" textRotation="0" wrapText="0" indent="0" justifyLastLine="0" shrinkToFit="0" readingOrder="0"/>
      <border diagonalUp="0" diagonalDown="0">
        <left style="thin">
          <color theme="5"/>
        </left>
        <right style="thin">
          <color theme="5"/>
        </right>
        <top/>
        <bottom/>
        <vertical/>
        <horizontal/>
      </border>
    </dxf>
    <dxf>
      <alignment horizontal="center" vertical="center" textRotation="0" wrapText="0" indent="0" justifyLastLine="0" shrinkToFit="0" readingOrder="0"/>
      <border diagonalUp="0" diagonalDown="0">
        <left style="thin">
          <color theme="5"/>
        </left>
        <right style="thin">
          <color theme="5"/>
        </right>
        <top/>
        <bottom/>
        <vertical/>
        <horizontal/>
      </border>
    </dxf>
    <dxf>
      <alignment horizontal="center" vertical="center" textRotation="0" wrapText="0" indent="0" justifyLastLine="0" shrinkToFit="0" readingOrder="0"/>
      <border diagonalUp="0" diagonalDown="0">
        <left style="thin">
          <color theme="5"/>
        </left>
        <right style="thin">
          <color theme="5"/>
        </right>
        <top/>
        <bottom/>
        <vertical/>
        <horizontal/>
      </border>
    </dxf>
    <dxf>
      <alignment horizontal="center" vertical="center" textRotation="0" wrapText="0" indent="0" justifyLastLine="0" shrinkToFit="0" readingOrder="0"/>
      <border diagonalUp="0" diagonalDown="0">
        <left style="thin">
          <color theme="5"/>
        </left>
        <right style="thin">
          <color theme="5"/>
        </right>
        <top/>
        <bottom/>
        <vertical/>
        <horizontal/>
      </border>
    </dxf>
    <dxf>
      <numFmt numFmtId="164" formatCode="0.0"/>
      <alignment horizontal="center" vertical="bottom" textRotation="0" wrapText="0" indent="0" justifyLastLine="0" shrinkToFit="0" readingOrder="0"/>
      <border diagonalUp="0" diagonalDown="0">
        <left style="thin">
          <color theme="5"/>
        </left>
        <right style="thin">
          <color theme="5"/>
        </right>
        <top/>
        <bottom/>
        <vertical/>
        <horizont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top/>
        <bottom/>
        <vertical/>
        <horizontal/>
      </border>
    </dxf>
    <dxf>
      <alignment horizontal="center" vertical="bottom" textRotation="0" wrapText="0" indent="0" justifyLastLine="0" shrinkToFit="0" readingOrder="0"/>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top/>
        <bottom/>
        <vertical/>
        <horizontal/>
      </border>
    </dxf>
    <dxf>
      <alignment horizontal="center" vertical="bottom" textRotation="0" wrapText="0" indent="0" justifyLastLine="0" shrinkToFit="0" readingOrder="0"/>
      <border diagonalUp="0" diagonalDown="0">
        <left style="thin">
          <color theme="5"/>
        </left>
        <right style="thin">
          <color theme="5"/>
        </right>
        <top/>
        <bottom/>
        <vertical/>
        <horizont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alignment horizontal="center" vertical="bottom" textRotation="0" wrapText="0" indent="0" justifyLastLine="0" shrinkToFit="0" readingOrder="0"/>
      <border diagonalUp="0" diagonalDown="0">
        <left style="thin">
          <color theme="5"/>
        </left>
        <right style="thin">
          <color theme="5"/>
        </right>
        <top/>
        <bottom/>
        <vertical/>
        <horizont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border diagonalUp="0" diagonalDown="0">
        <left style="thin">
          <color theme="5"/>
        </left>
        <right style="thin">
          <color theme="5"/>
        </right>
        <vertical style="thin">
          <color theme="5"/>
        </vertic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5"/>
        </left>
        <right style="thin">
          <color theme="5"/>
        </right>
        <vertical style="thin">
          <color theme="5"/>
        </vertic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5"/>
        </left>
        <right style="thin">
          <color theme="5"/>
        </right>
        <vertical style="thin">
          <color theme="5"/>
        </vertic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top" textRotation="0" wrapText="0" indent="0" justifyLastLine="0" shrinkToFit="0" readingOrder="0"/>
      <border diagonalUp="0" diagonalDown="0">
        <left style="thin">
          <color theme="5"/>
        </left>
        <right style="thin">
          <color theme="5"/>
        </right>
        <top style="thin">
          <color theme="9" tint="-0.24994659260841701"/>
        </top>
        <bottom style="thin">
          <color theme="9" tint="-0.24994659260841701"/>
        </bottom>
        <vertical style="thin">
          <color theme="5"/>
        </vertical>
        <horizontal/>
      </border>
    </dxf>
    <dxf>
      <font>
        <b val="0"/>
        <i val="0"/>
        <strike val="0"/>
        <condense val="0"/>
        <extend val="0"/>
        <outline val="0"/>
        <shadow val="0"/>
        <u val="none"/>
        <vertAlign val="baseline"/>
        <sz val="10"/>
        <color auto="1"/>
        <name val="Aptos Narrow"/>
        <family val="2"/>
        <scheme val="minor"/>
      </font>
      <fill>
        <patternFill>
          <fgColor indexed="64"/>
          <bgColor theme="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theme="9" tint="-0.24994659260841701"/>
        </left>
        <right style="thin">
          <color theme="9" tint="-0.24994659260841701"/>
        </right>
        <top style="thin">
          <color theme="9" tint="-0.24994659260841701"/>
        </top>
        <bottom style="thin">
          <color theme="9" tint="-0.24994659260841701"/>
        </bottom>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theme="9" tint="-0.24994659260841701"/>
        </left>
        <right style="thin">
          <color theme="9" tint="-0.24994659260841701"/>
        </right>
        <top style="thin">
          <color theme="9" tint="-0.24994659260841701"/>
        </top>
        <bottom style="thin">
          <color theme="9" tint="-0.24994659260841701"/>
        </bottom>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theme="9" tint="-0.24994659260841701"/>
        </left>
        <right style="thin">
          <color theme="9" tint="-0.24994659260841701"/>
        </right>
        <top style="thin">
          <color theme="9" tint="-0.24994659260841701"/>
        </top>
        <bottom style="thin">
          <color theme="9" tint="-0.24994659260841701"/>
        </bottom>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theme="9" tint="-0.24994659260841701"/>
        </left>
        <right style="thin">
          <color theme="9" tint="-0.24994659260841701"/>
        </right>
        <top style="thin">
          <color theme="9" tint="-0.24994659260841701"/>
        </top>
        <bottom style="thin">
          <color theme="9" tint="-0.24994659260841701"/>
        </bottom>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theme="9" tint="-0.24994659260841701"/>
        </left>
        <right style="medium">
          <color indexed="64"/>
        </right>
        <top style="thin">
          <color theme="9" tint="-0.24994659260841701"/>
        </top>
        <bottom style="thin">
          <color theme="9" tint="-0.24994659260841701"/>
        </bottom>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theme="9" tint="-0.24994659260841701"/>
        </left>
        <right style="thin">
          <color theme="9" tint="-0.24994659260841701"/>
        </right>
        <top style="thin">
          <color theme="9" tint="-0.24994659260841701"/>
        </top>
        <bottom style="thin">
          <color theme="9" tint="-0.24994659260841701"/>
        </bottom>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theme="9" tint="-0.24994659260841701"/>
        </left>
        <right style="thin">
          <color theme="9" tint="-0.24994659260841701"/>
        </right>
        <top style="thin">
          <color theme="9" tint="-0.24994659260841701"/>
        </top>
        <bottom style="thin">
          <color theme="9" tint="-0.24994659260841701"/>
        </bottom>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theme="9" tint="-0.24994659260841701"/>
        </left>
        <right style="thin">
          <color theme="9" tint="-0.24994659260841701"/>
        </right>
        <top style="thin">
          <color theme="9" tint="-0.24994659260841701"/>
        </top>
        <bottom style="thin">
          <color theme="9" tint="-0.24994659260841701"/>
        </bottom>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medium">
          <color indexed="64"/>
        </left>
        <right style="thin">
          <color theme="9" tint="-0.24994659260841701"/>
        </right>
        <top style="thin">
          <color theme="9" tint="-0.24994659260841701"/>
        </top>
        <bottom style="thin">
          <color theme="9" tint="-0.24994659260841701"/>
        </bottom>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theme="9" tint="-0.24994659260841701"/>
        </left>
        <right style="medium">
          <color indexed="64"/>
        </right>
        <top style="thin">
          <color theme="9" tint="-0.24994659260841701"/>
        </top>
        <bottom style="thin">
          <color theme="9" tint="-0.24994659260841701"/>
        </bottom>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theme="9" tint="-0.24994659260841701"/>
        </left>
        <right style="thin">
          <color theme="9" tint="-0.24994659260841701"/>
        </right>
        <top style="thin">
          <color theme="9" tint="-0.24994659260841701"/>
        </top>
        <bottom style="thin">
          <color theme="9" tint="-0.24994659260841701"/>
        </bottom>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theme="9" tint="-0.24994659260841701"/>
        </left>
        <right style="thin">
          <color theme="9" tint="-0.24994659260841701"/>
        </right>
        <top style="thin">
          <color theme="9" tint="-0.24994659260841701"/>
        </top>
        <bottom style="thin">
          <color theme="9" tint="-0.24994659260841701"/>
        </bottom>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theme="9" tint="-0.24994659260841701"/>
        </left>
        <right style="thin">
          <color theme="9" tint="-0.24994659260841701"/>
        </right>
        <top style="thin">
          <color theme="9" tint="-0.24994659260841701"/>
        </top>
        <bottom style="thin">
          <color theme="9" tint="-0.24994659260841701"/>
        </bottom>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medium">
          <color indexed="64"/>
        </left>
        <right style="thin">
          <color theme="9" tint="-0.24994659260841701"/>
        </right>
        <top style="thin">
          <color theme="9" tint="-0.24994659260841701"/>
        </top>
        <bottom style="thin">
          <color theme="9" tint="-0.24994659260841701"/>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border diagonalUp="0" diagonalDown="0" outline="0">
        <left style="medium">
          <color indexed="64"/>
        </left>
      </border>
    </dxf>
    <dxf>
      <alignment horizontal="center" vertical="center" textRotation="0" wrapText="0" indent="0" justifyLastLine="0" shrinkToFit="0" readingOrder="0"/>
      <border diagonalUp="0" diagonalDown="0" outline="0">
        <left/>
        <right style="medium">
          <color indexed="64"/>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style="medium">
          <color indexed="64"/>
        </left>
        <right/>
        <top/>
        <bottom/>
      </border>
    </dxf>
    <dxf>
      <alignment horizontal="center" vertical="center" textRotation="0" wrapText="0" indent="0" justifyLastLine="0" shrinkToFit="0" readingOrder="0"/>
      <border diagonalUp="0" diagonalDown="0" outline="0">
        <left/>
        <right style="medium">
          <color indexed="64"/>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style="medium">
          <color indexed="64"/>
        </left>
        <right/>
        <top/>
        <bottom/>
      </border>
    </dxf>
    <dxf>
      <alignment horizontal="center" vertical="center" textRotation="0" wrapText="0" indent="0" justifyLastLine="0" shrinkToFit="0" readingOrder="0"/>
    </dxf>
    <dxf>
      <font>
        <name val="Aptos"/>
        <family val="2"/>
      </font>
      <alignment horizontal="center" vertical="center" textRotation="0" wrapText="0" indent="0" justifyLastLine="0" shrinkToFit="0" readingOrder="0"/>
    </dxf>
    <dxf>
      <font>
        <name val="Aptos"/>
        <family val="2"/>
      </font>
      <alignment horizontal="left" vertical="center" textRotation="0" wrapText="1" indent="0" justifyLastLine="0" shrinkToFit="0" readingOrder="0"/>
    </dxf>
    <dxf>
      <font>
        <name val="Aptos"/>
        <family val="2"/>
      </font>
      <alignment horizontal="left" vertical="center" textRotation="0" wrapText="1" indent="0" justifyLastLine="0" shrinkToFit="0" readingOrder="0"/>
    </dxf>
    <dxf>
      <font>
        <color rgb="FF000000"/>
        <name val="Aptos"/>
        <family val="2"/>
      </font>
      <alignment horizontal="left" vertical="center" textRotation="0" wrapText="1" indent="0" justifyLastLine="0" shrinkToFit="0" readingOrder="0"/>
    </dxf>
    <dxf>
      <font>
        <color rgb="FF000000"/>
        <name val="Aptos"/>
        <family val="2"/>
      </font>
      <alignment horizontal="left" vertical="center"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strike val="0"/>
        <outline val="0"/>
        <shadow val="0"/>
        <vertAlign val="baseline"/>
        <sz val="12"/>
      </font>
      <alignment horizontal="center" vertical="center" textRotation="0" indent="0" justifyLastLine="0" shrinkToFit="0" readingOrder="0"/>
    </dxf>
    <dxf>
      <font>
        <strike val="0"/>
        <outline val="0"/>
        <shadow val="0"/>
        <vertAlign val="baseline"/>
        <sz val="12"/>
      </font>
      <alignment horizontal="center" vertical="center" textRotation="0" indent="0" justifyLastLine="0" shrinkToFit="0" readingOrder="0"/>
    </dxf>
    <dxf>
      <font>
        <strike val="0"/>
        <outline val="0"/>
        <shadow val="0"/>
        <vertAlign val="baseline"/>
        <sz val="12"/>
      </font>
      <alignment horizontal="center" vertical="center" textRotation="0" indent="0" justifyLastLine="0" shrinkToFit="0" readingOrder="0"/>
    </dxf>
    <dxf>
      <font>
        <strike val="0"/>
        <outline val="0"/>
        <shadow val="0"/>
        <vertAlign val="baseline"/>
        <sz val="12"/>
      </font>
      <alignment horizontal="center" vertical="center" textRotation="0" indent="0" justifyLastLine="0" shrinkToFit="0" readingOrder="0"/>
    </dxf>
    <dxf>
      <font>
        <strike val="0"/>
        <outline val="0"/>
        <shadow val="0"/>
        <vertAlign val="baseline"/>
        <sz val="12"/>
      </font>
      <alignment horizontal="center" vertical="center" textRotation="0" indent="0" justifyLastLine="0" shrinkToFit="0" readingOrder="0"/>
    </dxf>
    <dxf>
      <font>
        <strike val="0"/>
        <outline val="0"/>
        <shadow val="0"/>
        <vertAlign val="baseline"/>
        <sz val="12"/>
      </font>
      <alignment horizontal="center" vertical="center" textRotation="0" indent="0" justifyLastLine="0" shrinkToFit="0" readingOrder="0"/>
    </dxf>
    <dxf>
      <font>
        <strike val="0"/>
        <outline val="0"/>
        <shadow val="0"/>
        <vertAlign val="baseline"/>
        <sz val="12"/>
      </font>
      <numFmt numFmtId="20" formatCode="dd\-mmm\-yy"/>
      <alignment horizontal="center" vertical="center" textRotation="0" wrapText="0" indent="0" justifyLastLine="0" shrinkToFit="0" readingOrder="0"/>
    </dxf>
    <dxf>
      <font>
        <strike val="0"/>
        <outline val="0"/>
        <shadow val="0"/>
        <vertAlign val="baseline"/>
        <sz val="12"/>
      </font>
      <alignment vertical="center" textRotation="0" indent="0" justifyLastLine="0" shrinkToFit="0" readingOrder="0"/>
    </dxf>
    <dxf>
      <font>
        <strike val="0"/>
        <outline val="0"/>
        <shadow val="0"/>
        <vertAlign val="baseline"/>
        <sz val="12"/>
      </font>
      <numFmt numFmtId="1" formatCode="0"/>
      <alignment horizontal="center" vertical="center" textRotation="0" wrapText="0" indent="0" justifyLastLine="0" shrinkToFit="0" readingOrder="0"/>
    </dxf>
    <dxf>
      <font>
        <strike val="0"/>
        <outline val="0"/>
        <shadow val="0"/>
        <vertAlign val="baseline"/>
        <sz val="12"/>
      </font>
      <alignment horizontal="center" vertical="center" textRotation="0" indent="0" justifyLastLine="0" shrinkToFit="0" readingOrder="0"/>
    </dxf>
    <dxf>
      <font>
        <strike val="0"/>
        <outline val="0"/>
        <shadow val="0"/>
        <vertAlign val="baseline"/>
        <sz val="12"/>
      </font>
      <alignment horizontal="center" vertical="center" textRotation="0" wrapText="0" indent="0" justifyLastLine="0" shrinkToFit="0" readingOrder="0"/>
    </dxf>
    <dxf>
      <font>
        <strike val="0"/>
        <outline val="0"/>
        <shadow val="0"/>
        <vertAlign val="baseline"/>
        <sz val="12"/>
      </font>
      <numFmt numFmtId="0" formatCode="General"/>
      <alignment horizontal="center" vertical="center" textRotation="0" wrapText="0" indent="0" justifyLastLine="0" shrinkToFit="0" readingOrder="0"/>
    </dxf>
    <dxf>
      <font>
        <strike val="0"/>
        <outline val="0"/>
        <shadow val="0"/>
        <vertAlign val="baseline"/>
        <sz val="12"/>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strike val="0"/>
        <outline val="0"/>
        <shadow val="0"/>
        <u val="none"/>
        <vertAlign val="baseline"/>
        <sz val="12"/>
        <color theme="1"/>
        <name val="Aptos Narrow"/>
        <family val="2"/>
        <scheme val="minor"/>
      </font>
      <alignment vertical="center" textRotation="0" indent="0" justifyLastLine="0" shrinkToFit="0" readingOrder="0"/>
    </dxf>
    <dxf>
      <font>
        <strike val="0"/>
        <outline val="0"/>
        <shadow val="0"/>
        <vertAlign val="baseline"/>
        <sz val="12"/>
      </font>
      <alignment horizontal="left" vertical="center" textRotation="0" indent="0" justifyLastLine="0" shrinkToFit="0" readingOrder="0"/>
    </dxf>
    <dxf>
      <font>
        <strike val="0"/>
        <outline val="0"/>
        <shadow val="0"/>
        <vertAlign val="baseline"/>
        <sz val="12"/>
      </font>
      <alignment horizontal="center" vertical="center" textRotation="0" wrapText="0" indent="0" justifyLastLine="0" shrinkToFit="0" readingOrder="0"/>
    </dxf>
    <dxf>
      <font>
        <strike val="0"/>
        <outline val="0"/>
        <shadow val="0"/>
        <vertAlign val="baseline"/>
        <sz val="12"/>
      </font>
      <alignment horizontal="center" vertical="center" textRotation="0" wrapText="0" indent="0" justifyLastLine="0" shrinkToFit="0" readingOrder="0"/>
    </dxf>
    <dxf>
      <font>
        <strike val="0"/>
        <outline val="0"/>
        <shadow val="0"/>
        <vertAlign val="baseline"/>
        <sz val="12"/>
      </font>
      <alignment horizontal="center" vertical="center" textRotation="0" wrapText="0" indent="0" justifyLastLine="0" shrinkToFit="0" readingOrder="0"/>
    </dxf>
    <dxf>
      <font>
        <strike val="0"/>
        <outline val="0"/>
        <shadow val="0"/>
        <vertAlign val="baseline"/>
        <sz val="12"/>
      </font>
      <alignment vertical="center" textRotation="0" indent="0" justifyLastLine="0" shrinkToFit="0" readingOrder="0"/>
    </dxf>
    <dxf>
      <font>
        <strike val="0"/>
        <outline val="0"/>
        <shadow val="0"/>
        <vertAlign val="baseline"/>
        <sz val="12"/>
      </font>
      <alignment vertical="center" textRotation="0" indent="0" justifyLastLine="0" shrinkToFit="0" readingOrder="0"/>
    </dxf>
    <dxf>
      <font>
        <strike val="0"/>
        <outline val="0"/>
        <shadow val="0"/>
        <vertAlign val="baseline"/>
        <sz val="12"/>
      </font>
      <alignment horizontal="center" vertical="center" textRotation="0" wrapText="0" indent="0" justifyLastLine="0" shrinkToFit="0" readingOrder="0"/>
    </dxf>
    <dxf>
      <font>
        <strike val="0"/>
        <outline val="0"/>
        <shadow val="0"/>
        <vertAlign val="baseline"/>
        <sz val="12"/>
      </font>
      <alignment horizontal="center" vertical="center" textRotation="0" wrapText="0" indent="0" justifyLastLine="0" shrinkToFit="0" readingOrder="0"/>
    </dxf>
    <dxf>
      <font>
        <strike val="0"/>
        <outline val="0"/>
        <shadow val="0"/>
        <vertAlign val="baseline"/>
        <sz val="12"/>
      </font>
      <numFmt numFmtId="0" formatCode="General"/>
      <alignment horizontal="center" vertical="center" textRotation="0" wrapText="0" indent="0" justifyLastLine="0" shrinkToFit="0" readingOrder="0"/>
    </dxf>
    <dxf>
      <font>
        <strike val="0"/>
        <outline val="0"/>
        <shadow val="0"/>
        <vertAlign val="baseline"/>
        <sz val="12"/>
      </font>
      <alignment horizontal="center" vertical="center" textRotation="0" wrapText="0" indent="0" justifyLastLine="0" shrinkToFit="0" readingOrder="0"/>
    </dxf>
    <dxf>
      <font>
        <strike val="0"/>
        <outline val="0"/>
        <shadow val="0"/>
        <vertAlign val="baseline"/>
        <sz val="12"/>
      </font>
      <alignment vertical="center" textRotation="0" indent="0" justifyLastLine="0" shrinkToFit="0" readingOrder="0"/>
    </dxf>
    <dxf>
      <font>
        <strike val="0"/>
        <outline val="0"/>
        <shadow val="0"/>
        <vertAlign val="baseline"/>
        <sz val="12"/>
      </font>
      <fill>
        <patternFill patternType="none">
          <fgColor indexed="64"/>
          <bgColor indexed="65"/>
        </patternFill>
      </fill>
      <alignment vertical="center" textRotation="0" indent="0" justifyLastLine="0" shrinkToFit="0" readingOrder="0"/>
    </dxf>
    <dxf>
      <font>
        <strike val="0"/>
        <outline val="0"/>
        <shadow val="0"/>
        <vertAlign val="baseline"/>
        <sz val="12"/>
      </font>
      <alignment horizontal="center" vertical="center" textRotation="0" indent="0" justifyLastLine="0" shrinkToFit="0" readingOrder="0"/>
    </dxf>
    <dxf>
      <font>
        <strike val="0"/>
        <outline val="0"/>
        <shadow val="0"/>
        <vertAlign val="baseline"/>
        <sz val="12"/>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9" tint="-0.24994659260841701"/>
        </left>
        <right style="thin">
          <color theme="9" tint="-0.24994659260841701"/>
        </right>
        <top style="thin">
          <color theme="9" tint="-0.24994659260841701"/>
        </top>
        <bottom style="thin">
          <color theme="9" tint="-0.24994659260841701"/>
        </bottom>
      </border>
    </dxf>
    <dxf>
      <alignment vertical="center" textRotation="0" indent="0" justifyLastLine="0" shrinkToFit="0" readingOrder="0"/>
    </dxf>
    <dxf>
      <fill>
        <patternFill patternType="solid">
          <fgColor indexed="64"/>
          <bgColor rgb="FF00B05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ptos"/>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ptos"/>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ptos"/>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ptos"/>
        <family val="2"/>
        <scheme val="minor"/>
      </font>
      <alignment horizontal="left" vertical="center"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indent="0" justifyLastLine="0" shrinkToFit="0" readingOrder="0"/>
    </dxf>
    <dxf>
      <font>
        <strike val="0"/>
        <outline val="0"/>
        <shadow val="0"/>
        <u val="none"/>
        <vertAlign val="baseline"/>
        <sz val="12"/>
        <name val="Aptos Narrow"/>
        <family val="2"/>
        <scheme val="minor"/>
      </font>
      <alignment horizontal="center" vertical="center" textRotation="0" indent="0" justifyLastLine="0" shrinkToFit="0" readingOrder="0"/>
    </dxf>
    <dxf>
      <font>
        <strike val="0"/>
        <outline val="0"/>
        <shadow val="0"/>
        <u val="none"/>
        <vertAlign val="baseline"/>
        <sz val="12"/>
        <name val="Aptos Narrow"/>
        <family val="2"/>
        <scheme val="minor"/>
      </font>
      <alignment horizontal="center" vertical="center" textRotation="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indent="0" justifyLastLine="0" shrinkToFit="0" readingOrder="0"/>
    </dxf>
    <dxf>
      <font>
        <strike val="0"/>
        <outline val="0"/>
        <shadow val="0"/>
        <u val="none"/>
        <vertAlign val="baseline"/>
        <sz val="12"/>
        <name val="Aptos Narrow"/>
        <family val="2"/>
        <scheme val="minor"/>
      </font>
      <alignment vertical="center" textRotation="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vertical="center" textRotation="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2"/>
        <name val="Aptos Narrow"/>
        <family val="2"/>
        <scheme val="minor"/>
      </font>
      <fill>
        <patternFill patternType="none">
          <fgColor indexed="64"/>
          <bgColor indexed="65"/>
        </patternFill>
      </fill>
      <alignment vertical="center" textRotation="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border diagonalUp="0" diagonalDown="0" outline="0">
        <left style="thin">
          <color rgb="FF0070C0"/>
        </left>
        <right style="thin">
          <color rgb="FF0070C0"/>
        </right>
        <top/>
        <bottom/>
      </border>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strike val="0"/>
        <outline val="0"/>
        <shadow val="0"/>
        <vertAlign val="baseline"/>
        <sz val="10"/>
        <name val="Aptos Narrow"/>
        <family val="2"/>
        <scheme val="minor"/>
      </font>
      <alignment vertical="center" textRotation="0" indent="0" justifyLastLine="0" shrinkToFit="0" readingOrder="0"/>
    </dxf>
    <dxf>
      <font>
        <strike val="0"/>
        <outline val="0"/>
        <shadow val="0"/>
        <vertAlign val="baseline"/>
        <sz val="10"/>
        <name val="Aptos Narrow"/>
        <family val="2"/>
        <scheme val="minor"/>
      </font>
      <fill>
        <patternFill patternType="solid">
          <fgColor indexed="64"/>
          <bgColor rgb="FFFFFF00"/>
        </patternFill>
      </fill>
      <alignment horizontal="center" vertical="center" textRotation="0" wrapText="1" indent="0" justifyLastLine="0" shrinkToFit="0" readingOrder="0"/>
    </dxf>
    <dxf>
      <font>
        <strike val="0"/>
        <outline val="0"/>
        <shadow val="0"/>
        <u val="none"/>
        <vertAlign val="baseline"/>
        <sz val="11"/>
        <name val="Calibri"/>
        <family val="2"/>
        <scheme val="none"/>
      </font>
      <fill>
        <patternFill patternType="none">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bottom"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bottom"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bottom"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bottom"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bottom"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bottom"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bottom"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hair">
          <color theme="0" tint="-0.14996795556505021"/>
        </left>
        <right style="hair">
          <color theme="0" tint="-0.14996795556505021"/>
        </right>
        <top style="hair">
          <color theme="0" tint="-0.14996795556505021"/>
        </top>
        <bottom style="hair">
          <color theme="0" tint="-0.14996795556505021"/>
        </bottom>
        <vertical/>
        <horizontal/>
      </border>
    </dxf>
    <dxf>
      <font>
        <strike val="0"/>
        <outline val="0"/>
        <shadow val="0"/>
        <u val="none"/>
        <vertAlign val="baseline"/>
        <sz val="11"/>
        <name val="Calibri"/>
        <family val="2"/>
        <scheme val="none"/>
      </font>
      <fill>
        <patternFill patternType="none">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numFmt numFmtId="164" formatCode="0.0"/>
      <fill>
        <patternFill patternType="none">
          <bgColor auto="1"/>
        </patternFill>
      </fill>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numFmt numFmtId="0" formatCode="General"/>
      <fill>
        <patternFill patternType="none">
          <bgColor auto="1"/>
        </patternFill>
      </fill>
      <alignment horizontal="center" vertical="center" textRotation="0" wrapText="0" indent="0" justifyLastLine="0" shrinkToFit="0" readingOrder="0"/>
      <border diagonalUp="0" diagonalDown="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left"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center" textRotation="0" wrapText="1"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font>
        <strike val="0"/>
        <outline val="0"/>
        <shadow val="0"/>
        <u val="none"/>
        <vertAlign val="baseline"/>
        <sz val="11"/>
        <name val="Calibri"/>
        <family val="2"/>
        <scheme val="none"/>
      </font>
      <fill>
        <patternFill patternType="none">
          <bgColor auto="1"/>
        </patternFill>
      </fill>
      <alignment horizontal="center" vertical="center" textRotation="0" wrapText="0" indent="0" justifyLastLine="0" shrinkToFit="0" readingOrder="0"/>
      <border diagonalUp="0" diagonalDown="0" outline="0">
        <left style="hair">
          <color theme="0" tint="-0.14996795556505021"/>
        </left>
        <right style="hair">
          <color theme="0" tint="-0.14996795556505021"/>
        </right>
        <top style="hair">
          <color theme="0" tint="-0.14996795556505021"/>
        </top>
        <bottom style="hair">
          <color theme="0" tint="-0.14996795556505021"/>
        </bottom>
      </border>
    </dxf>
    <dxf>
      <border>
        <top style="hair">
          <color theme="7"/>
        </top>
      </border>
    </dxf>
    <dxf>
      <border diagonalUp="0" diagonalDown="0">
        <left style="thin">
          <color theme="7"/>
        </left>
        <right style="thin">
          <color theme="7"/>
        </right>
        <top style="thin">
          <color theme="7"/>
        </top>
        <bottom style="medium">
          <color theme="7"/>
        </bottom>
      </border>
    </dxf>
    <dxf>
      <font>
        <strike val="0"/>
        <outline val="0"/>
        <shadow val="0"/>
        <u val="none"/>
        <vertAlign val="baseline"/>
        <sz val="11"/>
        <name val="Calibri"/>
        <family val="2"/>
        <scheme val="none"/>
      </font>
      <fill>
        <patternFill patternType="none">
          <bgColor auto="1"/>
        </patternFill>
      </fill>
    </dxf>
    <dxf>
      <border>
        <bottom style="hair">
          <color theme="7"/>
        </bottom>
      </border>
    </dxf>
    <dxf>
      <font>
        <b/>
        <i val="0"/>
        <strike val="0"/>
        <condense val="0"/>
        <extend val="0"/>
        <outline val="0"/>
        <shadow val="0"/>
        <u val="none"/>
        <vertAlign val="baseline"/>
        <sz val="11"/>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left style="hair">
          <color theme="7"/>
        </left>
        <right style="hair">
          <color theme="7"/>
        </right>
        <top/>
        <bottom/>
        <vertical style="hair">
          <color theme="7"/>
        </vertical>
        <horizontal style="hair">
          <color theme="7"/>
        </horizontal>
      </border>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dxf>
    <dxf>
      <font>
        <outline val="0"/>
        <shadow val="0"/>
        <vertAlign val="baseline"/>
        <name val="Calibri"/>
        <family val="2"/>
        <scheme val="none"/>
      </font>
      <fill>
        <patternFill patternType="none">
          <bgColor auto="1"/>
        </patternFill>
      </fill>
      <alignment horizontal="center" vertical="center"/>
    </dxf>
    <dxf>
      <font>
        <outline val="0"/>
        <shadow val="0"/>
        <vertAlign val="baseline"/>
        <name val="Calibri"/>
        <family val="2"/>
        <scheme val="none"/>
      </font>
      <fill>
        <patternFill patternType="none">
          <bgColor auto="1"/>
        </patternFill>
      </fill>
      <alignment horizontal="left" vertical="center" textRotation="0" wrapText="1" indent="0" justifyLastLine="0" shrinkToFit="0" readingOrder="0"/>
    </dxf>
    <dxf>
      <font>
        <outline val="0"/>
        <shadow val="0"/>
        <vertAlign val="baseline"/>
        <name val="Calibri"/>
        <family val="2"/>
        <scheme val="none"/>
      </font>
      <fill>
        <patternFill patternType="none">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left"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1"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alignment horizontal="center" vertical="center" textRotation="0" wrapText="0" indent="0" justifyLastLine="0" shrinkToFit="0" readingOrder="0"/>
    </dxf>
    <dxf>
      <font>
        <outline val="0"/>
        <shadow val="0"/>
        <vertAlign val="baseline"/>
        <name val="Calibri"/>
        <family val="2"/>
        <scheme val="none"/>
      </font>
      <fill>
        <patternFill patternType="none">
          <bgColor auto="1"/>
        </patternFill>
      </fill>
    </dxf>
    <dxf>
      <font>
        <outline val="0"/>
        <shadow val="0"/>
        <vertAlign val="baseline"/>
        <name val="Calibri"/>
        <family val="2"/>
        <scheme val="none"/>
      </font>
      <fill>
        <patternFill patternType="none">
          <fgColor indexed="64"/>
          <bgColor auto="1"/>
        </patternFill>
      </fill>
      <alignment horizontal="center" vertical="center" textRotation="0" wrapText="1" indent="0" justifyLastLine="0" shrinkToFit="0" readingOrder="0"/>
    </dxf>
    <dxf>
      <font>
        <i/>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i/>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i/>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i/>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numFmt numFmtId="0" formatCode="General"/>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wrapText="1"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wrapText="1"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theme="4" tint="0.79998168889431442"/>
          <bgColor theme="4" tint="0.79998168889431442"/>
        </patternFill>
      </fill>
      <alignment horizontal="center" vertical="center" textRotation="0" wrapText="0"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i val="0"/>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strike val="0"/>
        <outline val="0"/>
        <shadow val="0"/>
        <u val="none"/>
        <vertAlign val="baseline"/>
        <sz val="11"/>
        <color theme="1"/>
        <name val="Calibri"/>
        <family val="2"/>
        <scheme val="none"/>
      </font>
      <fill>
        <patternFill patternType="none">
          <bgColor auto="1"/>
        </patternFill>
      </fill>
      <alignment horizontal="center" vertical="center" indent="0" justifyLastLine="0" shrinkToFit="0" readingOrder="0"/>
    </dxf>
    <dxf>
      <font>
        <outline val="0"/>
        <shadow val="0"/>
        <vertAlign val="baseline"/>
        <sz val="11"/>
        <name val="Calibri"/>
        <family val="2"/>
        <scheme val="none"/>
      </font>
      <fill>
        <patternFill patternType="none">
          <bgColor auto="1"/>
        </patternFill>
      </fill>
      <alignment textRotation="0" wrapText="1" justifyLastLine="0" shrinkToFit="0" readingOrder="0"/>
    </dxf>
    <dxf>
      <font>
        <outline val="0"/>
        <shadow val="0"/>
        <vertAlign val="baseline"/>
        <sz val="11"/>
        <name val="Calibri"/>
        <family val="2"/>
        <scheme val="none"/>
      </font>
      <fill>
        <patternFill patternType="none">
          <bgColor auto="1"/>
        </patternFill>
      </fill>
      <alignment textRotation="0" wrapText="1" justifyLastLine="0" shrinkToFit="0" readingOrder="0"/>
    </dxf>
    <dxf>
      <font>
        <outline val="0"/>
        <shadow val="0"/>
        <vertAlign val="baseline"/>
        <sz val="11"/>
        <name val="Calibri"/>
        <family val="2"/>
        <scheme val="none"/>
      </font>
      <fill>
        <patternFill patternType="none">
          <bgColor auto="1"/>
        </patternFill>
      </fill>
      <alignment textRotation="0" wrapText="1" justifyLastLine="0" shrinkToFit="0" readingOrder="0"/>
    </dxf>
    <dxf>
      <font>
        <outline val="0"/>
        <shadow val="0"/>
        <vertAlign val="baseline"/>
        <sz val="11"/>
        <name val="Calibri"/>
        <family val="2"/>
        <scheme val="none"/>
      </font>
      <fill>
        <patternFill patternType="none">
          <bgColor auto="1"/>
        </patternFill>
      </fill>
      <alignment horizontal="center" textRotation="0" wrapText="1" indent="0" justifyLastLine="0" shrinkToFit="0" readingOrder="0"/>
    </dxf>
    <dxf>
      <font>
        <outline val="0"/>
        <shadow val="0"/>
        <vertAlign val="baseline"/>
        <sz val="11"/>
        <name val="Calibri"/>
        <family val="2"/>
        <scheme val="none"/>
      </font>
      <fill>
        <patternFill patternType="none">
          <bgColor auto="1"/>
        </patternFill>
      </fill>
      <alignment textRotation="0" wrapText="1" justifyLastLine="0" shrinkToFit="0" readingOrder="0"/>
    </dxf>
    <dxf>
      <font>
        <b val="0"/>
        <outline val="0"/>
        <shadow val="0"/>
        <vertAlign val="baseline"/>
        <sz val="11"/>
        <name val="Calibri"/>
        <family val="2"/>
        <scheme val="none"/>
      </font>
      <fill>
        <patternFill patternType="none">
          <bgColor auto="1"/>
        </patternFill>
      </fill>
      <alignment textRotation="0" wrapText="1"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fgColor indexed="64"/>
          <bgColor auto="1"/>
        </patternFill>
      </fill>
      <alignment horizontal="center" vertical="center" textRotation="0" indent="0" justifyLastLine="0" shrinkToFit="0" readingOrder="0"/>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dxf>
    <dxf>
      <font>
        <outline val="0"/>
        <shadow val="0"/>
        <vertAlign val="baseline"/>
        <sz val="11"/>
        <name val="Calibri"/>
        <family val="2"/>
        <scheme val="none"/>
      </font>
      <fill>
        <patternFill patternType="none">
          <bgColor auto="1"/>
        </patternFill>
      </fill>
      <alignment textRotation="0" wrapText="1" indent="0" justifyLastLine="0" shrinkToFit="0" readingOrder="0"/>
    </dxf>
    <dxf>
      <font>
        <outline val="0"/>
        <shadow val="0"/>
        <vertAlign val="baseline"/>
        <sz val="11"/>
        <name val="Calibri"/>
        <family val="2"/>
        <scheme val="none"/>
      </font>
      <fill>
        <patternFill patternType="none">
          <bgColor auto="1"/>
        </patternFill>
      </fill>
    </dxf>
    <dxf>
      <border outline="0">
        <top style="medium">
          <color indexed="64"/>
        </top>
      </border>
    </dxf>
    <dxf>
      <fill>
        <patternFill patternType="none">
          <bgColor auto="1"/>
        </patternFill>
      </fill>
    </dxf>
    <dxf>
      <border outline="0">
        <bottom style="medium">
          <color indexed="64"/>
        </bottom>
      </border>
    </dxf>
    <dxf>
      <font>
        <b/>
        <i val="0"/>
        <strike val="0"/>
        <condense val="0"/>
        <extend val="0"/>
        <outline val="0"/>
        <shadow val="0"/>
        <u val="none"/>
        <vertAlign val="baseline"/>
        <sz val="10"/>
        <color theme="1"/>
        <name val="Aptos Narrow"/>
        <family val="2"/>
        <scheme val="minor"/>
      </font>
      <numFmt numFmtId="0" formatCode="General"/>
      <fill>
        <patternFill patternType="solid">
          <fgColor indexed="64"/>
          <bgColor rgb="FFFFC000"/>
        </patternFill>
      </fill>
      <alignment horizontal="center" vertical="center" textRotation="180" wrapText="0" indent="0" justifyLastLine="0" shrinkToFit="0" readingOrder="0"/>
    </dxf>
    <dxf>
      <border>
        <left/>
        <right/>
        <top/>
        <bottom/>
        <vertical/>
        <horizontal/>
      </border>
    </dxf>
  </dxfs>
  <tableStyles count="2" defaultTableStyle="TableStyleMedium2" defaultPivotStyle="PivotStyleLight16">
    <tableStyle name="Invisible" pivot="0" table="0" count="0" xr9:uid="{A88D488D-AEB3-45CC-86FE-078BAA9AC4A1}"/>
    <tableStyle name="Table Style 1" pivot="0" count="1" xr9:uid="{993C07B8-4C24-41CC-9F0F-B153958C5E06}">
      <tableStyleElement type="wholeTable" dxfId="90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Current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Principal!$G$3:$G$23</c:f>
              <c:numCache>
                <c:formatCode>General</c:formatCode>
                <c:ptCount val="21"/>
                <c:pt idx="0">
                  <c:v>49</c:v>
                </c:pt>
                <c:pt idx="1">
                  <c:v>43</c:v>
                </c:pt>
                <c:pt idx="2">
                  <c:v>55</c:v>
                </c:pt>
                <c:pt idx="3">
                  <c:v>46</c:v>
                </c:pt>
                <c:pt idx="4">
                  <c:v>51</c:v>
                </c:pt>
                <c:pt idx="5">
                  <c:v>42</c:v>
                </c:pt>
                <c:pt idx="6">
                  <c:v>42</c:v>
                </c:pt>
                <c:pt idx="7">
                  <c:v>43</c:v>
                </c:pt>
                <c:pt idx="8">
                  <c:v>39</c:v>
                </c:pt>
                <c:pt idx="9">
                  <c:v>56</c:v>
                </c:pt>
                <c:pt idx="10">
                  <c:v>44</c:v>
                </c:pt>
                <c:pt idx="11">
                  <c:v>59</c:v>
                </c:pt>
                <c:pt idx="12">
                  <c:v>45</c:v>
                </c:pt>
                <c:pt idx="13">
                  <c:v>45</c:v>
                </c:pt>
                <c:pt idx="14">
                  <c:v>49</c:v>
                </c:pt>
                <c:pt idx="15">
                  <c:v>46</c:v>
                </c:pt>
                <c:pt idx="16">
                  <c:v>56</c:v>
                </c:pt>
                <c:pt idx="17">
                  <c:v>48</c:v>
                </c:pt>
                <c:pt idx="18">
                  <c:v>45</c:v>
                </c:pt>
                <c:pt idx="19">
                  <c:v>56</c:v>
                </c:pt>
                <c:pt idx="20">
                  <c:v>51</c:v>
                </c:pt>
              </c:numCache>
            </c:numRef>
          </c:yVal>
          <c:smooth val="0"/>
          <c:extLst>
            <c:ext xmlns:c16="http://schemas.microsoft.com/office/drawing/2014/chart" uri="{C3380CC4-5D6E-409C-BE32-E72D297353CC}">
              <c16:uniqueId val="{00000000-9B7E-4097-9F79-D2D6590E7892}"/>
            </c:ext>
          </c:extLst>
        </c:ser>
        <c:dLbls>
          <c:showLegendKey val="0"/>
          <c:showVal val="0"/>
          <c:showCatName val="0"/>
          <c:showSerName val="0"/>
          <c:showPercent val="0"/>
          <c:showBubbleSize val="0"/>
        </c:dLbls>
        <c:axId val="648052431"/>
        <c:axId val="648056271"/>
      </c:scatterChart>
      <c:valAx>
        <c:axId val="64805243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056271"/>
        <c:crosses val="autoZero"/>
        <c:crossBetween val="midCat"/>
      </c:valAx>
      <c:valAx>
        <c:axId val="648056271"/>
        <c:scaling>
          <c:orientation val="minMax"/>
          <c:max val="60"/>
          <c:min val="2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0524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Age Promoted to Principal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yVal>
            <c:numRef>
              <c:f>Principal!$W$3:$W$23</c:f>
              <c:numCache>
                <c:formatCode>0</c:formatCode>
                <c:ptCount val="21"/>
                <c:pt idx="0">
                  <c:v>48.359911595953825</c:v>
                </c:pt>
                <c:pt idx="1">
                  <c:v>42.359911595953825</c:v>
                </c:pt>
                <c:pt idx="2">
                  <c:v>-71.892143198566714</c:v>
                </c:pt>
                <c:pt idx="3">
                  <c:v>42.110596527460679</c:v>
                </c:pt>
                <c:pt idx="4">
                  <c:v>43.439363650748348</c:v>
                </c:pt>
                <c:pt idx="5">
                  <c:v>41.444843102803141</c:v>
                </c:pt>
                <c:pt idx="6">
                  <c:v>40.444843102803141</c:v>
                </c:pt>
                <c:pt idx="7">
                  <c:v>42.359911595953825</c:v>
                </c:pt>
                <c:pt idx="9">
                  <c:v>49.283199267186703</c:v>
                </c:pt>
                <c:pt idx="10">
                  <c:v>40.861281458967525</c:v>
                </c:pt>
                <c:pt idx="11">
                  <c:v>51.858541732940132</c:v>
                </c:pt>
                <c:pt idx="12">
                  <c:v>40.069500637049721</c:v>
                </c:pt>
                <c:pt idx="13">
                  <c:v>37.192788308282594</c:v>
                </c:pt>
                <c:pt idx="14">
                  <c:v>42.192788308282594</c:v>
                </c:pt>
                <c:pt idx="15">
                  <c:v>44.694158171296294</c:v>
                </c:pt>
                <c:pt idx="16">
                  <c:v>49.107856801433279</c:v>
                </c:pt>
                <c:pt idx="17">
                  <c:v>43.442103376775748</c:v>
                </c:pt>
                <c:pt idx="18">
                  <c:v>43.946212965816841</c:v>
                </c:pt>
                <c:pt idx="19">
                  <c:v>52.28045954115931</c:v>
                </c:pt>
                <c:pt idx="20">
                  <c:v>48.20648693841958</c:v>
                </c:pt>
              </c:numCache>
            </c:numRef>
          </c:yVal>
          <c:smooth val="0"/>
          <c:extLst>
            <c:ext xmlns:c16="http://schemas.microsoft.com/office/drawing/2014/chart" uri="{C3380CC4-5D6E-409C-BE32-E72D297353CC}">
              <c16:uniqueId val="{00000000-C80E-4200-A804-E739D32B0B40}"/>
            </c:ext>
          </c:extLst>
        </c:ser>
        <c:dLbls>
          <c:showLegendKey val="0"/>
          <c:showVal val="0"/>
          <c:showCatName val="0"/>
          <c:showSerName val="0"/>
          <c:showPercent val="0"/>
          <c:showBubbleSize val="0"/>
        </c:dLbls>
        <c:axId val="648052431"/>
        <c:axId val="648056271"/>
      </c:scatterChart>
      <c:valAx>
        <c:axId val="64805243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056271"/>
        <c:crosses val="autoZero"/>
        <c:crossBetween val="midCat"/>
      </c:valAx>
      <c:valAx>
        <c:axId val="648056271"/>
        <c:scaling>
          <c:orientation val="minMax"/>
          <c:max val="60"/>
          <c:min val="2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0524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30</xdr:col>
      <xdr:colOff>0</xdr:colOff>
      <xdr:row>32</xdr:row>
      <xdr:rowOff>0</xdr:rowOff>
    </xdr:from>
    <xdr:to>
      <xdr:col>33</xdr:col>
      <xdr:colOff>807213</xdr:colOff>
      <xdr:row>34</xdr:row>
      <xdr:rowOff>39231</xdr:rowOff>
    </xdr:to>
    <xdr:pic>
      <xdr:nvPicPr>
        <xdr:cNvPr id="2" name="Picture 1">
          <a:extLst>
            <a:ext uri="{FF2B5EF4-FFF2-40B4-BE49-F238E27FC236}">
              <a16:creationId xmlns:a16="http://schemas.microsoft.com/office/drawing/2014/main" id="{D28C2603-D557-4FED-B00A-CA775CCA941A}"/>
            </a:ext>
          </a:extLst>
        </xdr:cNvPr>
        <xdr:cNvPicPr>
          <a:picLocks noChangeAspect="1"/>
        </xdr:cNvPicPr>
      </xdr:nvPicPr>
      <xdr:blipFill>
        <a:blip xmlns:r="http://schemas.openxmlformats.org/officeDocument/2006/relationships" r:embed="rId1"/>
        <a:stretch>
          <a:fillRect/>
        </a:stretch>
      </xdr:blipFill>
      <xdr:spPr>
        <a:xfrm>
          <a:off x="21355050" y="6877050"/>
          <a:ext cx="4112388" cy="420231"/>
        </a:xfrm>
        <a:prstGeom prst="rect">
          <a:avLst/>
        </a:prstGeom>
      </xdr:spPr>
    </xdr:pic>
    <xdr:clientData/>
  </xdr:twoCellAnchor>
  <xdr:twoCellAnchor editAs="oneCell">
    <xdr:from>
      <xdr:col>54</xdr:col>
      <xdr:colOff>0</xdr:colOff>
      <xdr:row>32</xdr:row>
      <xdr:rowOff>0</xdr:rowOff>
    </xdr:from>
    <xdr:to>
      <xdr:col>68</xdr:col>
      <xdr:colOff>16360</xdr:colOff>
      <xdr:row>42</xdr:row>
      <xdr:rowOff>768</xdr:rowOff>
    </xdr:to>
    <xdr:pic>
      <xdr:nvPicPr>
        <xdr:cNvPr id="3" name="Picture 2">
          <a:extLst>
            <a:ext uri="{FF2B5EF4-FFF2-40B4-BE49-F238E27FC236}">
              <a16:creationId xmlns:a16="http://schemas.microsoft.com/office/drawing/2014/main" id="{7908FC67-D2DB-4966-9D98-88AFEDFA611A}"/>
            </a:ext>
          </a:extLst>
        </xdr:cNvPr>
        <xdr:cNvPicPr>
          <a:picLocks noChangeAspect="1"/>
        </xdr:cNvPicPr>
      </xdr:nvPicPr>
      <xdr:blipFill>
        <a:blip xmlns:r="http://schemas.openxmlformats.org/officeDocument/2006/relationships" r:embed="rId2"/>
        <a:stretch>
          <a:fillRect/>
        </a:stretch>
      </xdr:blipFill>
      <xdr:spPr>
        <a:xfrm>
          <a:off x="25946100" y="6877050"/>
          <a:ext cx="3483460" cy="2724918"/>
        </a:xfrm>
        <a:prstGeom prst="rect">
          <a:avLst/>
        </a:prstGeom>
      </xdr:spPr>
    </xdr:pic>
    <xdr:clientData/>
  </xdr:twoCellAnchor>
  <xdr:twoCellAnchor>
    <xdr:from>
      <xdr:col>14</xdr:col>
      <xdr:colOff>922866</xdr:colOff>
      <xdr:row>25</xdr:row>
      <xdr:rowOff>99483</xdr:rowOff>
    </xdr:from>
    <xdr:to>
      <xdr:col>19</xdr:col>
      <xdr:colOff>793750</xdr:colOff>
      <xdr:row>40</xdr:row>
      <xdr:rowOff>13758</xdr:rowOff>
    </xdr:to>
    <xdr:graphicFrame macro="">
      <xdr:nvGraphicFramePr>
        <xdr:cNvPr id="4" name="Chart 3">
          <a:extLst>
            <a:ext uri="{FF2B5EF4-FFF2-40B4-BE49-F238E27FC236}">
              <a16:creationId xmlns:a16="http://schemas.microsoft.com/office/drawing/2014/main" id="{53FFD037-FB25-41FA-BF0B-447BB9948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0</xdr:colOff>
      <xdr:row>25</xdr:row>
      <xdr:rowOff>0</xdr:rowOff>
    </xdr:from>
    <xdr:to>
      <xdr:col>27</xdr:col>
      <xdr:colOff>548217</xdr:colOff>
      <xdr:row>39</xdr:row>
      <xdr:rowOff>104775</xdr:rowOff>
    </xdr:to>
    <xdr:graphicFrame macro="">
      <xdr:nvGraphicFramePr>
        <xdr:cNvPr id="5" name="Chart 4">
          <a:extLst>
            <a:ext uri="{FF2B5EF4-FFF2-40B4-BE49-F238E27FC236}">
              <a16:creationId xmlns:a16="http://schemas.microsoft.com/office/drawing/2014/main" id="{85DD4DA4-2238-4A12-B649-31A395BC8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7</xdr:col>
      <xdr:colOff>600617</xdr:colOff>
      <xdr:row>35</xdr:row>
      <xdr:rowOff>96085</xdr:rowOff>
    </xdr:to>
    <xdr:pic>
      <xdr:nvPicPr>
        <xdr:cNvPr id="2" name="Picture 1">
          <a:extLst>
            <a:ext uri="{FF2B5EF4-FFF2-40B4-BE49-F238E27FC236}">
              <a16:creationId xmlns:a16="http://schemas.microsoft.com/office/drawing/2014/main" id="{1C3AEBCC-FEAB-DC49-B17F-EDA0EEF5B9B2}"/>
            </a:ext>
          </a:extLst>
        </xdr:cNvPr>
        <xdr:cNvPicPr>
          <a:picLocks noChangeAspect="1"/>
        </xdr:cNvPicPr>
      </xdr:nvPicPr>
      <xdr:blipFill>
        <a:blip xmlns:r="http://schemas.openxmlformats.org/officeDocument/2006/relationships" r:embed="rId1"/>
        <a:stretch>
          <a:fillRect/>
        </a:stretch>
      </xdr:blipFill>
      <xdr:spPr>
        <a:xfrm>
          <a:off x="1314450" y="542925"/>
          <a:ext cx="3886742" cy="5982535"/>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B69153-A017-4F9B-9959-593D6CA63A35}" name="Table9" displayName="Table9" ref="B3:EE222" totalsRowShown="0" headerRowDxfId="903" dataDxfId="901" headerRowBorderDxfId="902" tableBorderDxfId="900" headerRowCellStyle="Normal 2">
  <autoFilter ref="B3:EE222" xr:uid="{E6B69153-A017-4F9B-9959-593D6CA63A35}">
    <filterColumn colId="3">
      <filters>
        <filter val="Saeed Majidaiesamakoush"/>
      </filters>
    </filterColumn>
  </autoFilter>
  <tableColumns count="134">
    <tableColumn id="1" xr3:uid="{C5945714-1783-4C07-8B38-D8A79661E615}" name="Count" dataDxfId="899"/>
    <tableColumn id="2" xr3:uid="{771CAF78-0E62-433D-8467-10C5AD6C4A18}" name="Chat Status" dataDxfId="898"/>
    <tableColumn id="3" xr3:uid="{98AD74F1-215E-4BA8-98A3-C6E5F68685F3}" name="Chat Date" dataDxfId="897"/>
    <tableColumn id="4" xr3:uid="{F5CD5871-E67F-477A-997D-F8D7BD1E913B}" name="Name" dataDxfId="896"/>
    <tableColumn id="5" xr3:uid="{3583465C-9E5A-463C-9D7F-BEA89860AEE0}" name="Staff ID" dataDxfId="895"/>
    <tableColumn id="6" xr3:uid="{CCBED44C-77C7-4F8A-96AC-161185F9DEFE}" name="Age" dataDxfId="894"/>
    <tableColumn id="7" xr3:uid="{2FE6E7F6-5F82-4EF2-BBBB-C637A4F9E7DA}" name="Birth Year" dataDxfId="893"/>
    <tableColumn id="8" xr3:uid="{3F31187B-55C0-4A75-B2D8-65F49C45FCAA}" name="Gender" dataDxfId="892"/>
    <tableColumn id="9" xr3:uid="{DB1B31DF-6D9C-4951-B033-EE402557172E}" name="Nationality" dataDxfId="891"/>
    <tableColumn id="10" xr3:uid="{86FF7188-B473-4F39-BE20-5CF3B7FB99D1}" name="Department" dataDxfId="890"/>
    <tableColumn id="11" xr3:uid="{850F0C47-3AE0-4761-8F4E-FDC74592CC7D}" name="Section Name" dataDxfId="889"/>
    <tableColumn id="12" xr3:uid="{4165609C-36CF-4405-8FA6-F8B947888861}" name="Unit Name" dataDxfId="888"/>
    <tableColumn id="13" xr3:uid="{31FAA88A-23A0-4272-A850-F7515322B3AD}" name="Sub Unit" dataDxfId="887"/>
    <tableColumn id="14" xr3:uid="{7E431F9B-E7A2-404D-A999-409756225C5D}" name="Staff Position" dataDxfId="886"/>
    <tableColumn id="15" xr3:uid="{0B52E95D-89C9-47FD-9999-BDC55D96B844}" name="Email Address" dataDxfId="885"/>
    <tableColumn id="16" xr3:uid="{72BABC6B-C47F-44DC-9C54-DF9464E7BB16}" name="Employment Category" dataDxfId="884"/>
    <tableColumn id="17" xr3:uid="{E26C956F-FDBC-4248-B612-F8914F12DCFF}" name="Contract Expire Date" dataDxfId="883"/>
    <tableColumn id="18" xr3:uid="{4B910DC8-D1BA-4EB7-810F-ACB3755224AD}" name="Joining Date" dataDxfId="882"/>
    <tableColumn id="19" xr3:uid="{5034B6A1-9B8F-4EF5-A012-14A7CA0EC222}" name="Years in PET" dataDxfId="881"/>
    <tableColumn id="20" xr3:uid="{2A8BC398-9A0E-498C-A9B2-1F3E0277885A}" name="Years of RE Experience" dataDxfId="880"/>
    <tableColumn id="21" xr3:uid="{4C161FEA-9F9F-4E92-A630-882BD00B4EC9}" name="SG" dataDxfId="879"/>
    <tableColumn id="22" xr3:uid="{6A21E5DD-F4AC-4477-BA76-8C6128ACA55D}" name="Age Promoted to Staff or Principal" dataDxfId="878"/>
    <tableColumn id="23" xr3:uid="{1D3C5C59-C1CA-4B5B-A1EA-C094195CAB84}" name="Years in Salary Grade" dataDxfId="877"/>
    <tableColumn id="24" xr3:uid="{287DB8AD-0DDE-453C-8960-C416AEE816C2}" name="Date of Appointment to Current Grade" dataDxfId="876"/>
    <tableColumn id="25" xr3:uid="{6EB3BBCB-6527-44BE-B59B-3BFA18072915}" name="Current Location:" dataDxfId="875"/>
    <tableColumn id="26" xr3:uid="{62318FE1-2B82-4697-8A1D-B9194A25A7FF}" name="Date in Position" dataDxfId="874"/>
    <tableColumn id="27" xr3:uid="{BE85A88B-6145-47B9-9FA0-B8A9DB36F792}" name="Length in Current Assignment" dataDxfId="873"/>
    <tableColumn id="28" xr3:uid="{15A1F01E-B7CD-4343-A5C4-BDA4D8976D9F}" name="Assessment Level" dataDxfId="872"/>
    <tableColumn id="29" xr3:uid="{37149427-5253-48D4-AD0E-6F7B6A557925}" name="Last Assesment Date" dataDxfId="871"/>
    <tableColumn id="30" xr3:uid="{9E7A6CF8-7334-4414-94F2-D642377503AD}" name="Ruler Type" dataDxfId="870"/>
    <tableColumn id="31" xr3:uid="{B75173C1-D85D-4042-B4EE-DECEFAA932DD}" name="Potential" dataDxfId="869"/>
    <tableColumn id="133" xr3:uid="{931F6373-7EF9-41BD-B8EE-D55498194E48}" name="Background" dataDxfId="868"/>
    <tableColumn id="32" xr3:uid="{3A1185B7-DF26-41F3-B9D5-6430094301E4}" name="Strength" dataDxfId="867"/>
    <tableColumn id="33" xr3:uid="{D6205015-CFBE-488C-8339-FADD677A69E0}" name="Recommendation" dataDxfId="866"/>
    <tableColumn id="34" xr3:uid="{CBC29BBA-5D6D-4372-9DF2-E2B7A9621B61}" name="Resource/SME" dataDxfId="865"/>
    <tableColumn id="35" xr3:uid="{0000A7C2-43F3-401E-A9E9-9D3BCBC71DA6}" name="Interest" dataDxfId="864"/>
    <tableColumn id="36" xr3:uid="{4678C750-0C10-44C8-B17C-108B1F89A4AE}" name="Preference" dataDxfId="863"/>
    <tableColumn id="37" xr3:uid="{9A8243AE-4FF4-48BC-B063-7DB18D89D6BA}" name="Comment/Suggestion" dataDxfId="862"/>
    <tableColumn id="38" xr3:uid="{A7970797-B89D-4779-80E3-E4D791D78B55}" name="B1" dataDxfId="861"/>
    <tableColumn id="39" xr3:uid="{2077AEC2-AAB9-4B35-B6FE-667D5EF68499}" name="B2" dataDxfId="860"/>
    <tableColumn id="40" xr3:uid="{533D0154-2369-48D7-8FC8-73A8427C92B5}" name="B3" dataDxfId="859"/>
    <tableColumn id="41" xr3:uid="{2E1354B7-E573-487B-BF6C-DF16BA5126A1}" name="B4" dataDxfId="858"/>
    <tableColumn id="42" xr3:uid="{298371C2-133E-4B32-A62C-C451FC545721}" name="B5" dataDxfId="857"/>
    <tableColumn id="43" xr3:uid="{A9F39371-AC22-4EE2-BD6B-F34986C91070}" name="B6" dataDxfId="856"/>
    <tableColumn id="44" xr3:uid="{751EB92A-33CA-4B11-B149-9629A4AF17B1}" name="B7" dataDxfId="855"/>
    <tableColumn id="45" xr3:uid="{60555F66-29B9-4970-B353-84AEA9689F3D}" name="B8" dataDxfId="854"/>
    <tableColumn id="46" xr3:uid="{304E84DA-5310-49AB-BCEE-9D128780D268}" name="B9" dataDxfId="853"/>
    <tableColumn id="47" xr3:uid="{2AD14B68-938E-47BE-9DFB-5A255BA32DD7}" name="B10" dataDxfId="852"/>
    <tableColumn id="48" xr3:uid="{4A05C019-553A-4002-A333-F4FFCFBF73EC}" name="B11" dataDxfId="851"/>
    <tableColumn id="49" xr3:uid="{E42836A1-ACA0-43BC-8D31-85EF2824A77E}" name="B12" dataDxfId="850"/>
    <tableColumn id="50" xr3:uid="{B96C94A1-8254-47DC-8AA9-37932B119723}" name="K1" dataDxfId="849"/>
    <tableColumn id="51" xr3:uid="{BFB24F4B-E06F-4751-942B-383A289DAAE1}" name="K2" dataDxfId="848"/>
    <tableColumn id="52" xr3:uid="{A4A3D0D8-3F7B-4BEA-AC53-E2BA55F5D2B6}" name="K3" dataDxfId="847"/>
    <tableColumn id="53" xr3:uid="{53DE8460-CFD4-463C-B315-B96152D5D711}" name="K4" dataDxfId="846"/>
    <tableColumn id="54" xr3:uid="{1FDEBA78-299B-446A-8DE1-D25E398B7676}" name="K5" dataDxfId="845"/>
    <tableColumn id="55" xr3:uid="{3659695B-DB6C-4FC7-8533-35211240BFAD}" name="P1" dataDxfId="844"/>
    <tableColumn id="56" xr3:uid="{C8B1B198-09AD-49A1-8D40-23078836F3B6}" name="P2" dataDxfId="843"/>
    <tableColumn id="57" xr3:uid="{AD54E68B-C45F-4ED6-9FF3-647FA8B4155C}" name="P3" dataDxfId="842"/>
    <tableColumn id="58" xr3:uid="{BD5ED631-1991-411A-ACA3-E54F4F2E0081}" name="P4" dataDxfId="841"/>
    <tableColumn id="59" xr3:uid="{D7EBD6E9-44CF-42B3-813D-76753B32A39B}" name="P5" dataDxfId="840"/>
    <tableColumn id="60" xr3:uid="{1490961A-180C-4010-92A0-761A78B025B3}" name="E1" dataDxfId="839"/>
    <tableColumn id="61" xr3:uid="{ACFCE95B-94A8-4E47-B6E1-B3E45053ECC0}" name="E2" dataDxfId="838"/>
    <tableColumn id="62" xr3:uid="{222822F9-7460-4965-9E56-A8B522D2B731}" name="R-B1" dataDxfId="837">
      <calculatedColumnFormula>IF(AND(All!$V4="P1",All!$AE4="RDP"),Ruler!E$6,IF(AND(All!$V4="P2",All!$AE4="RDP"),Ruler!E$7,IF(AND(All!$V4="P3",All!$AE4="RDP"),Ruler!E$8,IF(AND(All!$V4="P4",All!$AE4="RDP"),Ruler!E$9,IF(AND(All!$V4="P5",All!$AE4="RDP"),Ruler!E$10,IF(AND(All!$V4="P6",All!$AE4="RDP"),Ruler!E$11,IF(AND(All!$V4="P7",All!$AE4="RDP"),Ruler!E$12,IF(AND(All!$V4="P8",All!$AE4="RDP"),Ruler!E$13,IF(AND(All!$V4="P9",All!$AE4="RDP"),Ruler!E$14,IF(AND(All!$V4="P1",All!$AE4="RMS"),Ruler!E$6,IF(AND(All!$V4="P2",All!$AE4="RMS"),Ruler!E$15,IF(AND(All!$V4="P3",All!$AE4="RMS"),Ruler!E$16,IF(AND(All!$V4="P4",All!$AE4="RMS"),Ruler!E$17,IF(AND(All!$V4="P5",All!$AE4="RMS"),Ruler!E$18,IF(AND(All!$V4="P6",All!$AE4="RMS"),Ruler!E$19,IF(AND(All!$V4="P7",All!$AE4="RMS"),Ruler!E$20,IF(AND(All!$V4="P8",All!$AE4="RMS"),Ruler!E$21,IF(AND(All!$V4="P9",All!$AE4="RMS"),Ruler!E$22,IF(AND(All!$V4="P1",All!$AE4="RSS"),Ruler!E$6,IF(AND(All!$V4="P2",All!$AE4="RSS"),Ruler!E$23,IF(AND(All!$V4="P3",All!$AE4="RSS"),Ruler!E$24,IF(AND(All!$V4="P4",All!$AE4="RSS"),Ruler!E$25,IF(AND(All!$V4="P5",All!$AE4="RSS"),Ruler!E$26,IF(AND(All!$V4="P6",All!$AE4="RSS"),Ruler!E$27,IF(AND(All!$V4="P7",All!$AE4="RSS"),Ruler!E$28,IF(AND(All!$V4="P8",All!$AE4="RSS"),Ruler!E$29,IF(AND(All!$V4="P9",All!$AE4="RSS"),Ruler!E$30,0)))))))))))))))))))))))))))</calculatedColumnFormula>
    </tableColumn>
    <tableColumn id="63" xr3:uid="{C83B7360-C75F-4BBC-A3D8-DBF6A060245B}" name="R-B2" dataDxfId="836">
      <calculatedColumnFormula>IF(AND(All!$V4="P1",All!$AE4="RDP"),Ruler!F$6,IF(AND(All!$V4="P2",All!$AE4="RDP"),Ruler!F$7,IF(AND(All!$V4="P3",All!$AE4="RDP"),Ruler!F$8,IF(AND(All!$V4="P4",All!$AE4="RDP"),Ruler!F$9,IF(AND(All!$V4="P5",All!$AE4="RDP"),Ruler!F$10,IF(AND(All!$V4="P6",All!$AE4="RDP"),Ruler!F$11,IF(AND(All!$V4="P7",All!$AE4="RDP"),Ruler!F$12,IF(AND(All!$V4="P8",All!$AE4="RDP"),Ruler!F$13,IF(AND(All!$V4="P9",All!$AE4="RDP"),Ruler!F$14,IF(AND(All!$V4="P1",All!$AE4="RMS"),Ruler!F$6,IF(AND(All!$V4="P2",All!$AE4="RMS"),Ruler!F$15,IF(AND(All!$V4="P3",All!$AE4="RMS"),Ruler!F$16,IF(AND(All!$V4="P4",All!$AE4="RMS"),Ruler!F$17,IF(AND(All!$V4="P5",All!$AE4="RMS"),Ruler!F$18,IF(AND(All!$V4="P6",All!$AE4="RMS"),Ruler!F$19,IF(AND(All!$V4="P7",All!$AE4="RMS"),Ruler!F$20,IF(AND(All!$V4="P8",All!$AE4="RMS"),Ruler!F$21,IF(AND(All!$V4="P9",All!$AE4="RMS"),Ruler!F$22,IF(AND(All!$V4="P1",All!$AE4="RSS"),Ruler!F$6,IF(AND(All!$V4="P2",All!$AE4="RSS"),Ruler!F$23,IF(AND(All!$V4="P3",All!$AE4="RSS"),Ruler!F$24,IF(AND(All!$V4="P4",All!$AE4="RSS"),Ruler!F$25,IF(AND(All!$V4="P5",All!$AE4="RSS"),Ruler!F$26,IF(AND(All!$V4="P6",All!$AE4="RSS"),Ruler!F$27,IF(AND(All!$V4="P7",All!$AE4="RSS"),Ruler!F$28,IF(AND(All!$V4="P8",All!$AE4="RSS"),Ruler!F$29,IF(AND(All!$V4="P9",All!$AE4="RSS"),Ruler!F$30,0)))))))))))))))))))))))))))</calculatedColumnFormula>
    </tableColumn>
    <tableColumn id="64" xr3:uid="{B4708E21-1FF0-44A5-9B01-35871DAEB3AA}" name="R-B3" dataDxfId="835">
      <calculatedColumnFormula>IF(AND(All!$V4="P1",All!$AE4="RDP"),Ruler!G$6,IF(AND(All!$V4="P2",All!$AE4="RDP"),Ruler!G$7,IF(AND(All!$V4="P3",All!$AE4="RDP"),Ruler!G$8,IF(AND(All!$V4="P4",All!$AE4="RDP"),Ruler!G$9,IF(AND(All!$V4="P5",All!$AE4="RDP"),Ruler!G$10,IF(AND(All!$V4="P6",All!$AE4="RDP"),Ruler!G$11,IF(AND(All!$V4="P7",All!$AE4="RDP"),Ruler!G$12,IF(AND(All!$V4="P8",All!$AE4="RDP"),Ruler!G$13,IF(AND(All!$V4="P9",All!$AE4="RDP"),Ruler!G$14,IF(AND(All!$V4="P1",All!$AE4="RMS"),Ruler!G$6,IF(AND(All!$V4="P2",All!$AE4="RMS"),Ruler!G$15,IF(AND(All!$V4="P3",All!$AE4="RMS"),Ruler!G$16,IF(AND(All!$V4="P4",All!$AE4="RMS"),Ruler!G$17,IF(AND(All!$V4="P5",All!$AE4="RMS"),Ruler!G$18,IF(AND(All!$V4="P6",All!$AE4="RMS"),Ruler!G$19,IF(AND(All!$V4="P7",All!$AE4="RMS"),Ruler!G$20,IF(AND(All!$V4="P8",All!$AE4="RMS"),Ruler!G$21,IF(AND(All!$V4="P9",All!$AE4="RMS"),Ruler!G$22,IF(AND(All!$V4="P1",All!$AE4="RSS"),Ruler!G$6,IF(AND(All!$V4="P2",All!$AE4="RSS"),Ruler!G$23,IF(AND(All!$V4="P3",All!$AE4="RSS"),Ruler!G$24,IF(AND(All!$V4="P4",All!$AE4="RSS"),Ruler!G$25,IF(AND(All!$V4="P5",All!$AE4="RSS"),Ruler!G$26,IF(AND(All!$V4="P6",All!$AE4="RSS"),Ruler!G$27,IF(AND(All!$V4="P7",All!$AE4="RSS"),Ruler!G$28,IF(AND(All!$V4="P8",All!$AE4="RSS"),Ruler!G$29,IF(AND(All!$V4="P9",All!$AE4="RSS"),Ruler!G$30,0)))))))))))))))))))))))))))</calculatedColumnFormula>
    </tableColumn>
    <tableColumn id="65" xr3:uid="{E6DDBFB5-6F89-419B-A6BC-168B69AF5EA1}" name="R-B4" dataDxfId="834">
      <calculatedColumnFormula>IF(AND(All!$V4="P1",All!$AE4="RDP"),Ruler!H$6,IF(AND(All!$V4="P2",All!$AE4="RDP"),Ruler!H$7,IF(AND(All!$V4="P3",All!$AE4="RDP"),Ruler!H$8,IF(AND(All!$V4="P4",All!$AE4="RDP"),Ruler!H$9,IF(AND(All!$V4="P5",All!$AE4="RDP"),Ruler!H$10,IF(AND(All!$V4="P6",All!$AE4="RDP"),Ruler!H$11,IF(AND(All!$V4="P7",All!$AE4="RDP"),Ruler!H$12,IF(AND(All!$V4="P8",All!$AE4="RDP"),Ruler!H$13,IF(AND(All!$V4="P9",All!$AE4="RDP"),Ruler!H$14,IF(AND(All!$V4="P1",All!$AE4="RMS"),Ruler!H$6,IF(AND(All!$V4="P2",All!$AE4="RMS"),Ruler!H$15,IF(AND(All!$V4="P3",All!$AE4="RMS"),Ruler!H$16,IF(AND(All!$V4="P4",All!$AE4="RMS"),Ruler!H$17,IF(AND(All!$V4="P5",All!$AE4="RMS"),Ruler!H$18,IF(AND(All!$V4="P6",All!$AE4="RMS"),Ruler!H$19,IF(AND(All!$V4="P7",All!$AE4="RMS"),Ruler!H$20,IF(AND(All!$V4="P8",All!$AE4="RMS"),Ruler!H$21,IF(AND(All!$V4="P9",All!$AE4="RMS"),Ruler!H$22,IF(AND(All!$V4="P1",All!$AE4="RSS"),Ruler!H$6,IF(AND(All!$V4="P2",All!$AE4="RSS"),Ruler!H$23,IF(AND(All!$V4="P3",All!$AE4="RSS"),Ruler!H$24,IF(AND(All!$V4="P4",All!$AE4="RSS"),Ruler!H$25,IF(AND(All!$V4="P5",All!$AE4="RSS"),Ruler!H$26,IF(AND(All!$V4="P6",All!$AE4="RSS"),Ruler!H$27,IF(AND(All!$V4="P7",All!$AE4="RSS"),Ruler!H$28,IF(AND(All!$V4="P8",All!$AE4="RSS"),Ruler!H$29,IF(AND(All!$V4="P9",All!$AE4="RSS"),Ruler!H$30,0)))))))))))))))))))))))))))</calculatedColumnFormula>
    </tableColumn>
    <tableColumn id="66" xr3:uid="{88E794DE-FBA8-46CD-9D7F-EFDC5A703D80}" name="R-B5" dataDxfId="833">
      <calculatedColumnFormula>IF(AND(All!$V4="P1",All!$AE4="RDP"),Ruler!I$6,IF(AND(All!$V4="P2",All!$AE4="RDP"),Ruler!I$7,IF(AND(All!$V4="P3",All!$AE4="RDP"),Ruler!I$8,IF(AND(All!$V4="P4",All!$AE4="RDP"),Ruler!I$9,IF(AND(All!$V4="P5",All!$AE4="RDP"),Ruler!I$10,IF(AND(All!$V4="P6",All!$AE4="RDP"),Ruler!I$11,IF(AND(All!$V4="P7",All!$AE4="RDP"),Ruler!I$12,IF(AND(All!$V4="P8",All!$AE4="RDP"),Ruler!I$13,IF(AND(All!$V4="P9",All!$AE4="RDP"),Ruler!I$14,IF(AND(All!$V4="P1",All!$AE4="RMS"),Ruler!I$6,IF(AND(All!$V4="P2",All!$AE4="RMS"),Ruler!I$15,IF(AND(All!$V4="P3",All!$AE4="RMS"),Ruler!I$16,IF(AND(All!$V4="P4",All!$AE4="RMS"),Ruler!I$17,IF(AND(All!$V4="P5",All!$AE4="RMS"),Ruler!I$18,IF(AND(All!$V4="P6",All!$AE4="RMS"),Ruler!I$19,IF(AND(All!$V4="P7",All!$AE4="RMS"),Ruler!I$20,IF(AND(All!$V4="P8",All!$AE4="RMS"),Ruler!I$21,IF(AND(All!$V4="P9",All!$AE4="RMS"),Ruler!I$22,IF(AND(All!$V4="P1",All!$AE4="RSS"),Ruler!I$6,IF(AND(All!$V4="P2",All!$AE4="RSS"),Ruler!I$23,IF(AND(All!$V4="P3",All!$AE4="RSS"),Ruler!I$24,IF(AND(All!$V4="P4",All!$AE4="RSS"),Ruler!I$25,IF(AND(All!$V4="P5",All!$AE4="RSS"),Ruler!I$26,IF(AND(All!$V4="P6",All!$AE4="RSS"),Ruler!I$27,IF(AND(All!$V4="P7",All!$AE4="RSS"),Ruler!I$28,IF(AND(All!$V4="P8",All!$AE4="RSS"),Ruler!I$29,IF(AND(All!$V4="P9",All!$AE4="RSS"),Ruler!I$30,0)))))))))))))))))))))))))))</calculatedColumnFormula>
    </tableColumn>
    <tableColumn id="67" xr3:uid="{9A253352-3A8D-466C-B0BC-8EE71173D94B}" name="R-B6" dataDxfId="832">
      <calculatedColumnFormula>IF(AND(All!$V4="P1",All!$AE4="RDP"),Ruler!J$6,IF(AND(All!$V4="P2",All!$AE4="RDP"),Ruler!J$7,IF(AND(All!$V4="P3",All!$AE4="RDP"),Ruler!J$8,IF(AND(All!$V4="P4",All!$AE4="RDP"),Ruler!J$9,IF(AND(All!$V4="P5",All!$AE4="RDP"),Ruler!J$10,IF(AND(All!$V4="P6",All!$AE4="RDP"),Ruler!J$11,IF(AND(All!$V4="P7",All!$AE4="RDP"),Ruler!J$12,IF(AND(All!$V4="P8",All!$AE4="RDP"),Ruler!J$13,IF(AND(All!$V4="P9",All!$AE4="RDP"),Ruler!J$14,IF(AND(All!$V4="P1",All!$AE4="RMS"),Ruler!J$6,IF(AND(All!$V4="P2",All!$AE4="RMS"),Ruler!J$15,IF(AND(All!$V4="P3",All!$AE4="RMS"),Ruler!J$16,IF(AND(All!$V4="P4",All!$AE4="RMS"),Ruler!J$17,IF(AND(All!$V4="P5",All!$AE4="RMS"),Ruler!J$18,IF(AND(All!$V4="P6",All!$AE4="RMS"),Ruler!J$19,IF(AND(All!$V4="P7",All!$AE4="RMS"),Ruler!J$20,IF(AND(All!$V4="P8",All!$AE4="RMS"),Ruler!J$21,IF(AND(All!$V4="P9",All!$AE4="RMS"),Ruler!J$22,IF(AND(All!$V4="P1",All!$AE4="RSS"),Ruler!J$6,IF(AND(All!$V4="P2",All!$AE4="RSS"),Ruler!J$23,IF(AND(All!$V4="P3",All!$AE4="RSS"),Ruler!J$24,IF(AND(All!$V4="P4",All!$AE4="RSS"),Ruler!J$25,IF(AND(All!$V4="P5",All!$AE4="RSS"),Ruler!J$26,IF(AND(All!$V4="P6",All!$AE4="RSS"),Ruler!J$27,IF(AND(All!$V4="P7",All!$AE4="RSS"),Ruler!J$28,IF(AND(All!$V4="P8",All!$AE4="RSS"),Ruler!J$29,IF(AND(All!$V4="P9",All!$AE4="RSS"),Ruler!J$30,0)))))))))))))))))))))))))))</calculatedColumnFormula>
    </tableColumn>
    <tableColumn id="68" xr3:uid="{6BFC2513-98EB-40EB-AB32-FF0BA9790F67}" name="R-B7" dataDxfId="831">
      <calculatedColumnFormula>IF(AND(All!$V4="P1",All!$AE4="RDP"),Ruler!K$6,IF(AND(All!$V4="P2",All!$AE4="RDP"),Ruler!K$7,IF(AND(All!$V4="P3",All!$AE4="RDP"),Ruler!K$8,IF(AND(All!$V4="P4",All!$AE4="RDP"),Ruler!K$9,IF(AND(All!$V4="P5",All!$AE4="RDP"),Ruler!K$10,IF(AND(All!$V4="P6",All!$AE4="RDP"),Ruler!K$11,IF(AND(All!$V4="P7",All!$AE4="RDP"),Ruler!K$12,IF(AND(All!$V4="P8",All!$AE4="RDP"),Ruler!K$13,IF(AND(All!$V4="P9",All!$AE4="RDP"),Ruler!K$14,IF(AND(All!$V4="P1",All!$AE4="RMS"),Ruler!K$6,IF(AND(All!$V4="P2",All!$AE4="RMS"),Ruler!K$15,IF(AND(All!$V4="P3",All!$AE4="RMS"),Ruler!K$16,IF(AND(All!$V4="P4",All!$AE4="RMS"),Ruler!K$17,IF(AND(All!$V4="P5",All!$AE4="RMS"),Ruler!K$18,IF(AND(All!$V4="P6",All!$AE4="RMS"),Ruler!K$19,IF(AND(All!$V4="P7",All!$AE4="RMS"),Ruler!K$20,IF(AND(All!$V4="P8",All!$AE4="RMS"),Ruler!K$21,IF(AND(All!$V4="P9",All!$AE4="RMS"),Ruler!K$22,IF(AND(All!$V4="P1",All!$AE4="RSS"),Ruler!K$6,IF(AND(All!$V4="P2",All!$AE4="RSS"),Ruler!K$23,IF(AND(All!$V4="P3",All!$AE4="RSS"),Ruler!K$24,IF(AND(All!$V4="P4",All!$AE4="RSS"),Ruler!K$25,IF(AND(All!$V4="P5",All!$AE4="RSS"),Ruler!K$26,IF(AND(All!$V4="P6",All!$AE4="RSS"),Ruler!K$27,IF(AND(All!$V4="P7",All!$AE4="RSS"),Ruler!K$28,IF(AND(All!$V4="P8",All!$AE4="RSS"),Ruler!K$29,IF(AND(All!$V4="P9",All!$AE4="RSS"),Ruler!K$30,0)))))))))))))))))))))))))))</calculatedColumnFormula>
    </tableColumn>
    <tableColumn id="69" xr3:uid="{1B56EA6A-CFC5-4E93-990D-9203BBDCDFF3}" name="R-B8" dataDxfId="830">
      <calculatedColumnFormula>IF(AND(All!$V4="P1",All!$AE4="RDP"),Ruler!L$6,IF(AND(All!$V4="P2",All!$AE4="RDP"),Ruler!L$7,IF(AND(All!$V4="P3",All!$AE4="RDP"),Ruler!L$8,IF(AND(All!$V4="P4",All!$AE4="RDP"),Ruler!L$9,IF(AND(All!$V4="P5",All!$AE4="RDP"),Ruler!L$10,IF(AND(All!$V4="P6",All!$AE4="RDP"),Ruler!L$11,IF(AND(All!$V4="P7",All!$AE4="RDP"),Ruler!L$12,IF(AND(All!$V4="P8",All!$AE4="RDP"),Ruler!L$13,IF(AND(All!$V4="P9",All!$AE4="RDP"),Ruler!L$14,IF(AND(All!$V4="P1",All!$AE4="RMS"),Ruler!L$6,IF(AND(All!$V4="P2",All!$AE4="RMS"),Ruler!L$15,IF(AND(All!$V4="P3",All!$AE4="RMS"),Ruler!L$16,IF(AND(All!$V4="P4",All!$AE4="RMS"),Ruler!L$17,IF(AND(All!$V4="P5",All!$AE4="RMS"),Ruler!L$18,IF(AND(All!$V4="P6",All!$AE4="RMS"),Ruler!L$19,IF(AND(All!$V4="P7",All!$AE4="RMS"),Ruler!L$20,IF(AND(All!$V4="P8",All!$AE4="RMS"),Ruler!L$21,IF(AND(All!$V4="P9",All!$AE4="RMS"),Ruler!L$22,IF(AND(All!$V4="P1",All!$AE4="RSS"),Ruler!L$6,IF(AND(All!$V4="P2",All!$AE4="RSS"),Ruler!L$23,IF(AND(All!$V4="P3",All!$AE4="RSS"),Ruler!L$24,IF(AND(All!$V4="P4",All!$AE4="RSS"),Ruler!L$25,IF(AND(All!$V4="P5",All!$AE4="RSS"),Ruler!L$26,IF(AND(All!$V4="P6",All!$AE4="RSS"),Ruler!L$27,IF(AND(All!$V4="P7",All!$AE4="RSS"),Ruler!L$28,IF(AND(All!$V4="P8",All!$AE4="RSS"),Ruler!L$29,IF(AND(All!$V4="P9",All!$AE4="RSS"),Ruler!L$30,0)))))))))))))))))))))))))))</calculatedColumnFormula>
    </tableColumn>
    <tableColumn id="70" xr3:uid="{D5DD52B2-47BE-4576-B300-C01CF6242D07}" name="R-B9" dataDxfId="829">
      <calculatedColumnFormula>IF(AND(All!$V4="P1",All!$AE4="RDP"),Ruler!M$6,IF(AND(All!$V4="P2",All!$AE4="RDP"),Ruler!M$7,IF(AND(All!$V4="P3",All!$AE4="RDP"),Ruler!M$8,IF(AND(All!$V4="P4",All!$AE4="RDP"),Ruler!M$9,IF(AND(All!$V4="P5",All!$AE4="RDP"),Ruler!M$10,IF(AND(All!$V4="P6",All!$AE4="RDP"),Ruler!M$11,IF(AND(All!$V4="P7",All!$AE4="RDP"),Ruler!M$12,IF(AND(All!$V4="P8",All!$AE4="RDP"),Ruler!M$13,IF(AND(All!$V4="P9",All!$AE4="RDP"),Ruler!M$14,IF(AND(All!$V4="P1",All!$AE4="RMS"),Ruler!M$6,IF(AND(All!$V4="P2",All!$AE4="RMS"),Ruler!M$15,IF(AND(All!$V4="P3",All!$AE4="RMS"),Ruler!M$16,IF(AND(All!$V4="P4",All!$AE4="RMS"),Ruler!M$17,IF(AND(All!$V4="P5",All!$AE4="RMS"),Ruler!M$18,IF(AND(All!$V4="P6",All!$AE4="RMS"),Ruler!M$19,IF(AND(All!$V4="P7",All!$AE4="RMS"),Ruler!M$20,IF(AND(All!$V4="P8",All!$AE4="RMS"),Ruler!M$21,IF(AND(All!$V4="P9",All!$AE4="RMS"),Ruler!M$22,IF(AND(All!$V4="P1",All!$AE4="RSS"),Ruler!M$6,IF(AND(All!$V4="P2",All!$AE4="RSS"),Ruler!M$23,IF(AND(All!$V4="P3",All!$AE4="RSS"),Ruler!M$24,IF(AND(All!$V4="P4",All!$AE4="RSS"),Ruler!M$25,IF(AND(All!$V4="P5",All!$AE4="RSS"),Ruler!M$26,IF(AND(All!$V4="P6",All!$AE4="RSS"),Ruler!M$27,IF(AND(All!$V4="P7",All!$AE4="RSS"),Ruler!M$28,IF(AND(All!$V4="P8",All!$AE4="RSS"),Ruler!M$29,IF(AND(All!$V4="P9",All!$AE4="RSS"),Ruler!M$30,0)))))))))))))))))))))))))))</calculatedColumnFormula>
    </tableColumn>
    <tableColumn id="71" xr3:uid="{8D52D8D8-5490-4B01-976D-5C78066D50D0}" name="R-B10" dataDxfId="828">
      <calculatedColumnFormula>IF(AND(All!$V4="P1",All!$AE4="RDP"),Ruler!N$6,IF(AND(All!$V4="P2",All!$AE4="RDP"),Ruler!N$7,IF(AND(All!$V4="P3",All!$AE4="RDP"),Ruler!N$8,IF(AND(All!$V4="P4",All!$AE4="RDP"),Ruler!N$9,IF(AND(All!$V4="P5",All!$AE4="RDP"),Ruler!N$10,IF(AND(All!$V4="P6",All!$AE4="RDP"),Ruler!N$11,IF(AND(All!$V4="P7",All!$AE4="RDP"),Ruler!N$12,IF(AND(All!$V4="P8",All!$AE4="RDP"),Ruler!N$13,IF(AND(All!$V4="P9",All!$AE4="RDP"),Ruler!N$14,IF(AND(All!$V4="P1",All!$AE4="RMS"),Ruler!N$6,IF(AND(All!$V4="P2",All!$AE4="RMS"),Ruler!N$15,IF(AND(All!$V4="P3",All!$AE4="RMS"),Ruler!N$16,IF(AND(All!$V4="P4",All!$AE4="RMS"),Ruler!N$17,IF(AND(All!$V4="P5",All!$AE4="RMS"),Ruler!N$18,IF(AND(All!$V4="P6",All!$AE4="RMS"),Ruler!N$19,IF(AND(All!$V4="P7",All!$AE4="RMS"),Ruler!N$20,IF(AND(All!$V4="P8",All!$AE4="RMS"),Ruler!N$21,IF(AND(All!$V4="P9",All!$AE4="RMS"),Ruler!N$22,IF(AND(All!$V4="P1",All!$AE4="RSS"),Ruler!N$6,IF(AND(All!$V4="P2",All!$AE4="RSS"),Ruler!N$23,IF(AND(All!$V4="P3",All!$AE4="RSS"),Ruler!N$24,IF(AND(All!$V4="P4",All!$AE4="RSS"),Ruler!N$25,IF(AND(All!$V4="P5",All!$AE4="RSS"),Ruler!N$26,IF(AND(All!$V4="P6",All!$AE4="RSS"),Ruler!N$27,IF(AND(All!$V4="P7",All!$AE4="RSS"),Ruler!N$28,IF(AND(All!$V4="P8",All!$AE4="RSS"),Ruler!N$29,IF(AND(All!$V4="P9",All!$AE4="RSS"),Ruler!N$30,0)))))))))))))))))))))))))))</calculatedColumnFormula>
    </tableColumn>
    <tableColumn id="72" xr3:uid="{B3E7937F-2792-4180-B563-610B43B85064}" name="R-B11" dataDxfId="827">
      <calculatedColumnFormula>IF(AND(All!$V4="P1",All!$AE4="RDP"),Ruler!O$6,IF(AND(All!$V4="P2",All!$AE4="RDP"),Ruler!O$7,IF(AND(All!$V4="P3",All!$AE4="RDP"),Ruler!O$8,IF(AND(All!$V4="P4",All!$AE4="RDP"),Ruler!O$9,IF(AND(All!$V4="P5",All!$AE4="RDP"),Ruler!O$10,IF(AND(All!$V4="P6",All!$AE4="RDP"),Ruler!O$11,IF(AND(All!$V4="P7",All!$AE4="RDP"),Ruler!O$12,IF(AND(All!$V4="P8",All!$AE4="RDP"),Ruler!O$13,IF(AND(All!$V4="P9",All!$AE4="RDP"),Ruler!O$14,IF(AND(All!$V4="P1",All!$AE4="RMS"),Ruler!O$6,IF(AND(All!$V4="P2",All!$AE4="RMS"),Ruler!O$15,IF(AND(All!$V4="P3",All!$AE4="RMS"),Ruler!O$16,IF(AND(All!$V4="P4",All!$AE4="RMS"),Ruler!O$17,IF(AND(All!$V4="P5",All!$AE4="RMS"),Ruler!O$18,IF(AND(All!$V4="P6",All!$AE4="RMS"),Ruler!O$19,IF(AND(All!$V4="P7",All!$AE4="RMS"),Ruler!O$20,IF(AND(All!$V4="P8",All!$AE4="RMS"),Ruler!O$21,IF(AND(All!$V4="P9",All!$AE4="RMS"),Ruler!O$22,IF(AND(All!$V4="P1",All!$AE4="RSS"),Ruler!O$6,IF(AND(All!$V4="P2",All!$AE4="RSS"),Ruler!O$23,IF(AND(All!$V4="P3",All!$AE4="RSS"),Ruler!O$24,IF(AND(All!$V4="P4",All!$AE4="RSS"),Ruler!O$25,IF(AND(All!$V4="P5",All!$AE4="RSS"),Ruler!O$26,IF(AND(All!$V4="P6",All!$AE4="RSS"),Ruler!O$27,IF(AND(All!$V4="P7",All!$AE4="RSS"),Ruler!O$28,IF(AND(All!$V4="P8",All!$AE4="RSS"),Ruler!O$29,IF(AND(All!$V4="P9",All!$AE4="RSS"),Ruler!O$30,0)))))))))))))))))))))))))))</calculatedColumnFormula>
    </tableColumn>
    <tableColumn id="73" xr3:uid="{3DB0E745-9F52-4343-A7B5-13B6A46BF6A2}" name="R-B12" dataDxfId="826">
      <calculatedColumnFormula>IF(AND(All!$V4="P1",All!$AE4="RDP"),Ruler!P$6,IF(AND(All!$V4="P2",All!$AE4="RDP"),Ruler!P$7,IF(AND(All!$V4="P3",All!$AE4="RDP"),Ruler!P$8,IF(AND(All!$V4="P4",All!$AE4="RDP"),Ruler!P$9,IF(AND(All!$V4="P5",All!$AE4="RDP"),Ruler!P$10,IF(AND(All!$V4="P6",All!$AE4="RDP"),Ruler!P$11,IF(AND(All!$V4="P7",All!$AE4="RDP"),Ruler!P$12,IF(AND(All!$V4="P8",All!$AE4="RDP"),Ruler!P$13,IF(AND(All!$V4="P9",All!$AE4="RDP"),Ruler!P$14,IF(AND(All!$V4="P1",All!$AE4="RMS"),Ruler!P$6,IF(AND(All!$V4="P2",All!$AE4="RMS"),Ruler!P$15,IF(AND(All!$V4="P3",All!$AE4="RMS"),Ruler!P$16,IF(AND(All!$V4="P4",All!$AE4="RMS"),Ruler!P$17,IF(AND(All!$V4="P5",All!$AE4="RMS"),Ruler!P$18,IF(AND(All!$V4="P6",All!$AE4="RMS"),Ruler!P$19,IF(AND(All!$V4="P7",All!$AE4="RMS"),Ruler!P$20,IF(AND(All!$V4="P8",All!$AE4="RMS"),Ruler!P$21,IF(AND(All!$V4="P9",All!$AE4="RMS"),Ruler!P$22,IF(AND(All!$V4="P1",All!$AE4="RSS"),Ruler!P$6,IF(AND(All!$V4="P2",All!$AE4="RSS"),Ruler!P$23,IF(AND(All!$V4="P3",All!$AE4="RSS"),Ruler!P$24,IF(AND(All!$V4="P4",All!$AE4="RSS"),Ruler!P$25,IF(AND(All!$V4="P5",All!$AE4="RSS"),Ruler!P$26,IF(AND(All!$V4="P6",All!$AE4="RSS"),Ruler!P$27,IF(AND(All!$V4="P7",All!$AE4="RSS"),Ruler!P$28,IF(AND(All!$V4="P8",All!$AE4="RSS"),Ruler!P$29,IF(AND(All!$V4="P9",All!$AE4="RSS"),Ruler!P$30,0)))))))))))))))))))))))))))</calculatedColumnFormula>
    </tableColumn>
    <tableColumn id="74" xr3:uid="{5207AC1B-BB36-42F6-9C08-42AB07626E3E}" name="R-K1" dataDxfId="825">
      <calculatedColumnFormula>IF(AND(All!$V4="P1",All!$AE4="RDP"),Ruler!Q$6,IF(AND(All!$V4="P2",All!$AE4="RDP"),Ruler!Q$7,IF(AND(All!$V4="P3",All!$AE4="RDP"),Ruler!Q$8,IF(AND(All!$V4="P4",All!$AE4="RDP"),Ruler!Q$9,IF(AND(All!$V4="P5",All!$AE4="RDP"),Ruler!Q$10,IF(AND(All!$V4="P6",All!$AE4="RDP"),Ruler!Q$11,IF(AND(All!$V4="P7",All!$AE4="RDP"),Ruler!Q$12,IF(AND(All!$V4="P8",All!$AE4="RDP"),Ruler!Q$13,IF(AND(All!$V4="P9",All!$AE4="RDP"),Ruler!Q$14,IF(AND(All!$V4="P1",All!$AE4="RMS"),Ruler!Q$6,IF(AND(All!$V4="P2",All!$AE4="RMS"),Ruler!Q$15,IF(AND(All!$V4="P3",All!$AE4="RMS"),Ruler!Q$16,IF(AND(All!$V4="P4",All!$AE4="RMS"),Ruler!Q$17,IF(AND(All!$V4="P5",All!$AE4="RMS"),Ruler!Q$18,IF(AND(All!$V4="P6",All!$AE4="RMS"),Ruler!Q$19,IF(AND(All!$V4="P7",All!$AE4="RMS"),Ruler!Q$20,IF(AND(All!$V4="P8",All!$AE4="RMS"),Ruler!Q$21,IF(AND(All!$V4="P9",All!$AE4="RMS"),Ruler!Q$22,IF(AND(All!$V4="P1",All!$AE4="RSS"),Ruler!Q$6,IF(AND(All!$V4="P2",All!$AE4="RSS"),Ruler!Q$23,IF(AND(All!$V4="P3",All!$AE4="RSS"),Ruler!Q$24,IF(AND(All!$V4="P4",All!$AE4="RSS"),Ruler!Q$25,IF(AND(All!$V4="P5",All!$AE4="RSS"),Ruler!Q$26,IF(AND(All!$V4="P6",All!$AE4="RSS"),Ruler!Q$27,IF(AND(All!$V4="P7",All!$AE4="RSS"),Ruler!Q$28,IF(AND(All!$V4="P8",All!$AE4="RSS"),Ruler!Q$29,IF(AND(All!$V4="P9",All!$AE4="RSS"),Ruler!Q$30,0)))))))))))))))))))))))))))</calculatedColumnFormula>
    </tableColumn>
    <tableColumn id="75" xr3:uid="{611003FD-5737-4B3C-A0ED-E9C667EB7763}" name="R-K2" dataDxfId="824">
      <calculatedColumnFormula>IF(AND(All!$V4="P1",All!$AE4="RDP"),Ruler!R$6,IF(AND(All!$V4="P2",All!$AE4="RDP"),Ruler!R$7,IF(AND(All!$V4="P3",All!$AE4="RDP"),Ruler!R$8,IF(AND(All!$V4="P4",All!$AE4="RDP"),Ruler!R$9,IF(AND(All!$V4="P5",All!$AE4="RDP"),Ruler!R$10,IF(AND(All!$V4="P6",All!$AE4="RDP"),Ruler!R$11,IF(AND(All!$V4="P7",All!$AE4="RDP"),Ruler!R$12,IF(AND(All!$V4="P8",All!$AE4="RDP"),Ruler!R$13,IF(AND(All!$V4="P9",All!$AE4="RDP"),Ruler!R$14,IF(AND(All!$V4="P1",All!$AE4="RMS"),Ruler!R$6,IF(AND(All!$V4="P2",All!$AE4="RMS"),Ruler!R$15,IF(AND(All!$V4="P3",All!$AE4="RMS"),Ruler!R$16,IF(AND(All!$V4="P4",All!$AE4="RMS"),Ruler!R$17,IF(AND(All!$V4="P5",All!$AE4="RMS"),Ruler!R$18,IF(AND(All!$V4="P6",All!$AE4="RMS"),Ruler!R$19,IF(AND(All!$V4="P7",All!$AE4="RMS"),Ruler!R$20,IF(AND(All!$V4="P8",All!$AE4="RMS"),Ruler!R$21,IF(AND(All!$V4="P9",All!$AE4="RMS"),Ruler!R$22,IF(AND(All!$V4="P1",All!$AE4="RSS"),Ruler!R$6,IF(AND(All!$V4="P2",All!$AE4="RSS"),Ruler!R$23,IF(AND(All!$V4="P3",All!$AE4="RSS"),Ruler!R$24,IF(AND(All!$V4="P4",All!$AE4="RSS"),Ruler!R$25,IF(AND(All!$V4="P5",All!$AE4="RSS"),Ruler!R$26,IF(AND(All!$V4="P6",All!$AE4="RSS"),Ruler!R$27,IF(AND(All!$V4="P7",All!$AE4="RSS"),Ruler!R$28,IF(AND(All!$V4="P8",All!$AE4="RSS"),Ruler!R$29,IF(AND(All!$V4="P9",All!$AE4="RSS"),Ruler!R$30,0)))))))))))))))))))))))))))</calculatedColumnFormula>
    </tableColumn>
    <tableColumn id="76" xr3:uid="{59D58495-1EA0-4E65-B6E2-FD1C16F9DD70}" name="R-K3" dataDxfId="823">
      <calculatedColumnFormula>IF(AND(All!$V4="P1",All!$AE4="RDP"),Ruler!S$6,IF(AND(All!$V4="P2",All!$AE4="RDP"),Ruler!S$7,IF(AND(All!$V4="P3",All!$AE4="RDP"),Ruler!S$8,IF(AND(All!$V4="P4",All!$AE4="RDP"),Ruler!S$9,IF(AND(All!$V4="P5",All!$AE4="RDP"),Ruler!S$10,IF(AND(All!$V4="P6",All!$AE4="RDP"),Ruler!S$11,IF(AND(All!$V4="P7",All!$AE4="RDP"),Ruler!S$12,IF(AND(All!$V4="P8",All!$AE4="RDP"),Ruler!S$13,IF(AND(All!$V4="P9",All!$AE4="RDP"),Ruler!S$14,IF(AND(All!$V4="P1",All!$AE4="RMS"),Ruler!S$6,IF(AND(All!$V4="P2",All!$AE4="RMS"),Ruler!S$15,IF(AND(All!$V4="P3",All!$AE4="RMS"),Ruler!S$16,IF(AND(All!$V4="P4",All!$AE4="RMS"),Ruler!S$17,IF(AND(All!$V4="P5",All!$AE4="RMS"),Ruler!S$18,IF(AND(All!$V4="P6",All!$AE4="RMS"),Ruler!S$19,IF(AND(All!$V4="P7",All!$AE4="RMS"),Ruler!S$20,IF(AND(All!$V4="P8",All!$AE4="RMS"),Ruler!S$21,IF(AND(All!$V4="P9",All!$AE4="RMS"),Ruler!S$22,IF(AND(All!$V4="P1",All!$AE4="RSS"),Ruler!S$6,IF(AND(All!$V4="P2",All!$AE4="RSS"),Ruler!S$23,IF(AND(All!$V4="P3",All!$AE4="RSS"),Ruler!S$24,IF(AND(All!$V4="P4",All!$AE4="RSS"),Ruler!S$25,IF(AND(All!$V4="P5",All!$AE4="RSS"),Ruler!S$26,IF(AND(All!$V4="P6",All!$AE4="RSS"),Ruler!S$27,IF(AND(All!$V4="P7",All!$AE4="RSS"),Ruler!S$28,IF(AND(All!$V4="P8",All!$AE4="RSS"),Ruler!S$29,IF(AND(All!$V4="P9",All!$AE4="RSS"),Ruler!S$30,0)))))))))))))))))))))))))))</calculatedColumnFormula>
    </tableColumn>
    <tableColumn id="77" xr3:uid="{1695F8B1-A25E-47CE-ADE5-D8D3135D9B6B}" name="R-K4" dataDxfId="822">
      <calculatedColumnFormula>IF(AND(All!$V4="P1",All!$AE4="RDP"),Ruler!T$6,IF(AND(All!$V4="P2",All!$AE4="RDP"),Ruler!T$7,IF(AND(All!$V4="P3",All!$AE4="RDP"),Ruler!T$8,IF(AND(All!$V4="P4",All!$AE4="RDP"),Ruler!T$9,IF(AND(All!$V4="P5",All!$AE4="RDP"),Ruler!T$10,IF(AND(All!$V4="P6",All!$AE4="RDP"),Ruler!T$11,IF(AND(All!$V4="P7",All!$AE4="RDP"),Ruler!T$12,IF(AND(All!$V4="P8",All!$AE4="RDP"),Ruler!T$13,IF(AND(All!$V4="P9",All!$AE4="RDP"),Ruler!T$14,IF(AND(All!$V4="P1",All!$AE4="RMS"),Ruler!T$6,IF(AND(All!$V4="P2",All!$AE4="RMS"),Ruler!T$15,IF(AND(All!$V4="P3",All!$AE4="RMS"),Ruler!T$16,IF(AND(All!$V4="P4",All!$AE4="RMS"),Ruler!T$17,IF(AND(All!$V4="P5",All!$AE4="RMS"),Ruler!T$18,IF(AND(All!$V4="P6",All!$AE4="RMS"),Ruler!T$19,IF(AND(All!$V4="P7",All!$AE4="RMS"),Ruler!T$20,IF(AND(All!$V4="P8",All!$AE4="RMS"),Ruler!T$21,IF(AND(All!$V4="P9",All!$AE4="RMS"),Ruler!T$22,IF(AND(All!$V4="P1",All!$AE4="RSS"),Ruler!T$6,IF(AND(All!$V4="P2",All!$AE4="RSS"),Ruler!T$23,IF(AND(All!$V4="P3",All!$AE4="RSS"),Ruler!T$24,IF(AND(All!$V4="P4",All!$AE4="RSS"),Ruler!T$25,IF(AND(All!$V4="P5",All!$AE4="RSS"),Ruler!T$26,IF(AND(All!$V4="P6",All!$AE4="RSS"),Ruler!T$27,IF(AND(All!$V4="P7",All!$AE4="RSS"),Ruler!T$28,IF(AND(All!$V4="P8",All!$AE4="RSS"),Ruler!T$29,IF(AND(All!$V4="P9",All!$AE4="RSS"),Ruler!T$30,0)))))))))))))))))))))))))))</calculatedColumnFormula>
    </tableColumn>
    <tableColumn id="78" xr3:uid="{F3F07842-23D2-4712-948B-E699E66EBD0B}" name="R-K5" dataDxfId="821">
      <calculatedColumnFormula>IF(AND(All!$V4="P1",All!$AE4="RDP"),Ruler!U$6,IF(AND(All!$V4="P2",All!$AE4="RDP"),Ruler!U$7,IF(AND(All!$V4="P3",All!$AE4="RDP"),Ruler!U$8,IF(AND(All!$V4="P4",All!$AE4="RDP"),Ruler!U$9,IF(AND(All!$V4="P5",All!$AE4="RDP"),Ruler!U$10,IF(AND(All!$V4="P6",All!$AE4="RDP"),Ruler!U$11,IF(AND(All!$V4="P7",All!$AE4="RDP"),Ruler!U$12,IF(AND(All!$V4="P8",All!$AE4="RDP"),Ruler!U$13,IF(AND(All!$V4="P9",All!$AE4="RDP"),Ruler!U$14,IF(AND(All!$V4="P1",All!$AE4="RMS"),Ruler!U$6,IF(AND(All!$V4="P2",All!$AE4="RMS"),Ruler!U$15,IF(AND(All!$V4="P3",All!$AE4="RMS"),Ruler!U$16,IF(AND(All!$V4="P4",All!$AE4="RMS"),Ruler!U$17,IF(AND(All!$V4="P5",All!$AE4="RMS"),Ruler!U$18,IF(AND(All!$V4="P6",All!$AE4="RMS"),Ruler!U$19,IF(AND(All!$V4="P7",All!$AE4="RMS"),Ruler!U$20,IF(AND(All!$V4="P8",All!$AE4="RMS"),Ruler!U$21,IF(AND(All!$V4="P9",All!$AE4="RMS"),Ruler!U$22,IF(AND(All!$V4="P1",All!$AE4="RSS"),Ruler!U$6,IF(AND(All!$V4="P2",All!$AE4="RSS"),Ruler!U$23,IF(AND(All!$V4="P3",All!$AE4="RSS"),Ruler!U$24,IF(AND(All!$V4="P4",All!$AE4="RSS"),Ruler!U$25,IF(AND(All!$V4="P5",All!$AE4="RSS"),Ruler!U$26,IF(AND(All!$V4="P6",All!$AE4="RSS"),Ruler!U$27,IF(AND(All!$V4="P7",All!$AE4="RSS"),Ruler!U$28,IF(AND(All!$V4="P8",All!$AE4="RSS"),Ruler!U$29,IF(AND(All!$V4="P9",All!$AE4="RSS"),Ruler!U$30,0)))))))))))))))))))))))))))</calculatedColumnFormula>
    </tableColumn>
    <tableColumn id="79" xr3:uid="{4157689A-7BCE-41B9-AE82-7715F915E6B7}" name="R-P1" dataDxfId="820">
      <calculatedColumnFormula>IF(AND(All!$V4="P1",All!$AE4="RDP"),Ruler!V$6,IF(AND(All!$V4="P2",All!$AE4="RDP"),Ruler!V$7,IF(AND(All!$V4="P3",All!$AE4="RDP"),Ruler!V$8,IF(AND(All!$V4="P4",All!$AE4="RDP"),Ruler!V$9,IF(AND(All!$V4="P5",All!$AE4="RDP"),Ruler!V$10,IF(AND(All!$V4="P6",All!$AE4="RDP"),Ruler!V$11,IF(AND(All!$V4="P7",All!$AE4="RDP"),Ruler!V$12,IF(AND(All!$V4="P8",All!$AE4="RDP"),Ruler!V$13,IF(AND(All!$V4="P9",All!$AE4="RDP"),Ruler!V$14,IF(AND(All!$V4="P1",All!$AE4="RMS"),Ruler!V$6,IF(AND(All!$V4="P2",All!$AE4="RMS"),Ruler!V$15,IF(AND(All!$V4="P3",All!$AE4="RMS"),Ruler!V$16,IF(AND(All!$V4="P4",All!$AE4="RMS"),Ruler!V$17,IF(AND(All!$V4="P5",All!$AE4="RMS"),Ruler!V$18,IF(AND(All!$V4="P6",All!$AE4="RMS"),Ruler!V$19,IF(AND(All!$V4="P7",All!$AE4="RMS"),Ruler!V$20,IF(AND(All!$V4="P8",All!$AE4="RMS"),Ruler!V$21,IF(AND(All!$V4="P9",All!$AE4="RMS"),Ruler!V$22,IF(AND(All!$V4="P1",All!$AE4="RSS"),Ruler!V$6,IF(AND(All!$V4="P2",All!$AE4="RSS"),Ruler!V$23,IF(AND(All!$V4="P3",All!$AE4="RSS"),Ruler!V$24,IF(AND(All!$V4="P4",All!$AE4="RSS"),Ruler!V$25,IF(AND(All!$V4="P5",All!$AE4="RSS"),Ruler!V$26,IF(AND(All!$V4="P6",All!$AE4="RSS"),Ruler!V$27,IF(AND(All!$V4="P7",All!$AE4="RSS"),Ruler!V$28,IF(AND(All!$V4="P8",All!$AE4="RSS"),Ruler!V$29,IF(AND(All!$V4="P9",All!$AE4="RSS"),Ruler!V$30,0)))))))))))))))))))))))))))</calculatedColumnFormula>
    </tableColumn>
    <tableColumn id="80" xr3:uid="{CC88901C-8629-44A6-942D-6798CCE4F491}" name="R-P2" dataDxfId="819">
      <calculatedColumnFormula>IF(AND(All!$V4="P1",All!$AE4="RDP"),Ruler!W$6,IF(AND(All!$V4="P2",All!$AE4="RDP"),Ruler!W$7,IF(AND(All!$V4="P3",All!$AE4="RDP"),Ruler!W$8,IF(AND(All!$V4="P4",All!$AE4="RDP"),Ruler!W$9,IF(AND(All!$V4="P5",All!$AE4="RDP"),Ruler!W$10,IF(AND(All!$V4="P6",All!$AE4="RDP"),Ruler!W$11,IF(AND(All!$V4="P7",All!$AE4="RDP"),Ruler!W$12,IF(AND(All!$V4="P8",All!$AE4="RDP"),Ruler!W$13,IF(AND(All!$V4="P9",All!$AE4="RDP"),Ruler!W$14,IF(AND(All!$V4="P1",All!$AE4="RMS"),Ruler!W$6,IF(AND(All!$V4="P2",All!$AE4="RMS"),Ruler!W$15,IF(AND(All!$V4="P3",All!$AE4="RMS"),Ruler!W$16,IF(AND(All!$V4="P4",All!$AE4="RMS"),Ruler!W$17,IF(AND(All!$V4="P5",All!$AE4="RMS"),Ruler!W$18,IF(AND(All!$V4="P6",All!$AE4="RMS"),Ruler!W$19,IF(AND(All!$V4="P7",All!$AE4="RMS"),Ruler!W$20,IF(AND(All!$V4="P8",All!$AE4="RMS"),Ruler!W$21,IF(AND(All!$V4="P9",All!$AE4="RMS"),Ruler!W$22,IF(AND(All!$V4="P1",All!$AE4="RSS"),Ruler!W$6,IF(AND(All!$V4="P2",All!$AE4="RSS"),Ruler!W$23,IF(AND(All!$V4="P3",All!$AE4="RSS"),Ruler!W$24,IF(AND(All!$V4="P4",All!$AE4="RSS"),Ruler!W$25,IF(AND(All!$V4="P5",All!$AE4="RSS"),Ruler!W$26,IF(AND(All!$V4="P6",All!$AE4="RSS"),Ruler!W$27,IF(AND(All!$V4="P7",All!$AE4="RSS"),Ruler!W$28,IF(AND(All!$V4="P8",All!$AE4="RSS"),Ruler!W$29,IF(AND(All!$V4="P9",All!$AE4="RSS"),Ruler!W$30,0)))))))))))))))))))))))))))</calculatedColumnFormula>
    </tableColumn>
    <tableColumn id="81" xr3:uid="{40B37351-A7E6-4A63-865F-C9F0CB5ABA02}" name="R-P3" dataDxfId="818">
      <calculatedColumnFormula>IF(AND(All!$V4="P1",All!$AE4="RDP"),Ruler!X$6,IF(AND(All!$V4="P2",All!$AE4="RDP"),Ruler!X$7,IF(AND(All!$V4="P3",All!$AE4="RDP"),Ruler!X$8,IF(AND(All!$V4="P4",All!$AE4="RDP"),Ruler!X$9,IF(AND(All!$V4="P5",All!$AE4="RDP"),Ruler!X$10,IF(AND(All!$V4="P6",All!$AE4="RDP"),Ruler!X$11,IF(AND(All!$V4="P7",All!$AE4="RDP"),Ruler!X$12,IF(AND(All!$V4="P8",All!$AE4="RDP"),Ruler!X$13,IF(AND(All!$V4="P9",All!$AE4="RDP"),Ruler!X$14,IF(AND(All!$V4="P1",All!$AE4="RMS"),Ruler!X$6,IF(AND(All!$V4="P2",All!$AE4="RMS"),Ruler!X$15,IF(AND(All!$V4="P3",All!$AE4="RMS"),Ruler!X$16,IF(AND(All!$V4="P4",All!$AE4="RMS"),Ruler!X$17,IF(AND(All!$V4="P5",All!$AE4="RMS"),Ruler!X$18,IF(AND(All!$V4="P6",All!$AE4="RMS"),Ruler!X$19,IF(AND(All!$V4="P7",All!$AE4="RMS"),Ruler!X$20,IF(AND(All!$V4="P8",All!$AE4="RMS"),Ruler!X$21,IF(AND(All!$V4="P9",All!$AE4="RMS"),Ruler!X$22,IF(AND(All!$V4="P1",All!$AE4="RSS"),Ruler!X$6,IF(AND(All!$V4="P2",All!$AE4="RSS"),Ruler!X$23,IF(AND(All!$V4="P3",All!$AE4="RSS"),Ruler!X$24,IF(AND(All!$V4="P4",All!$AE4="RSS"),Ruler!X$25,IF(AND(All!$V4="P5",All!$AE4="RSS"),Ruler!X$26,IF(AND(All!$V4="P6",All!$AE4="RSS"),Ruler!X$27,IF(AND(All!$V4="P7",All!$AE4="RSS"),Ruler!X$28,IF(AND(All!$V4="P8",All!$AE4="RSS"),Ruler!X$29,IF(AND(All!$V4="P9",All!$AE4="RSS"),Ruler!X$30,0)))))))))))))))))))))))))))</calculatedColumnFormula>
    </tableColumn>
    <tableColumn id="82" xr3:uid="{23BA89F5-35FC-4145-B802-71751C5FBE3B}" name="R-P4" dataDxfId="817">
      <calculatedColumnFormula>IF(AND(All!$V4="P1",All!$AE4="RDP"),Ruler!Y$6,IF(AND(All!$V4="P2",All!$AE4="RDP"),Ruler!Y$7,IF(AND(All!$V4="P3",All!$AE4="RDP"),Ruler!Y$8,IF(AND(All!$V4="P4",All!$AE4="RDP"),Ruler!Y$9,IF(AND(All!$V4="P5",All!$AE4="RDP"),Ruler!Y$10,IF(AND(All!$V4="P6",All!$AE4="RDP"),Ruler!Y$11,IF(AND(All!$V4="P7",All!$AE4="RDP"),Ruler!Y$12,IF(AND(All!$V4="P8",All!$AE4="RDP"),Ruler!Y$13,IF(AND(All!$V4="P9",All!$AE4="RDP"),Ruler!Y$14,IF(AND(All!$V4="P1",All!$AE4="RMS"),Ruler!Y$6,IF(AND(All!$V4="P2",All!$AE4="RMS"),Ruler!Y$15,IF(AND(All!$V4="P3",All!$AE4="RMS"),Ruler!Y$16,IF(AND(All!$V4="P4",All!$AE4="RMS"),Ruler!Y$17,IF(AND(All!$V4="P5",All!$AE4="RMS"),Ruler!Y$18,IF(AND(All!$V4="P6",All!$AE4="RMS"),Ruler!Y$19,IF(AND(All!$V4="P7",All!$AE4="RMS"),Ruler!Y$20,IF(AND(All!$V4="P8",All!$AE4="RMS"),Ruler!Y$21,IF(AND(All!$V4="P9",All!$AE4="RMS"),Ruler!Y$22,IF(AND(All!$V4="P1",All!$AE4="RSS"),Ruler!Y$6,IF(AND(All!$V4="P2",All!$AE4="RSS"),Ruler!Y$23,IF(AND(All!$V4="P3",All!$AE4="RSS"),Ruler!Y$24,IF(AND(All!$V4="P4",All!$AE4="RSS"),Ruler!Y$25,IF(AND(All!$V4="P5",All!$AE4="RSS"),Ruler!Y$26,IF(AND(All!$V4="P6",All!$AE4="RSS"),Ruler!Y$27,IF(AND(All!$V4="P7",All!$AE4="RSS"),Ruler!Y$28,IF(AND(All!$V4="P8",All!$AE4="RSS"),Ruler!Y$29,IF(AND(All!$V4="P9",All!$AE4="RSS"),Ruler!Y$30,0)))))))))))))))))))))))))))</calculatedColumnFormula>
    </tableColumn>
    <tableColumn id="83" xr3:uid="{4E314876-3C82-4384-AE9A-5BF4A4BE0999}" name="R-P5" dataDxfId="816">
      <calculatedColumnFormula>IF(AND(All!$V4="P1",All!$AE4="RDP"),Ruler!Z$6,IF(AND(All!$V4="P2",All!$AE4="RDP"),Ruler!Z$7,IF(AND(All!$V4="P3",All!$AE4="RDP"),Ruler!Z$8,IF(AND(All!$V4="P4",All!$AE4="RDP"),Ruler!Z$9,IF(AND(All!$V4="P5",All!$AE4="RDP"),Ruler!Z$10,IF(AND(All!$V4="P6",All!$AE4="RDP"),Ruler!Z$11,IF(AND(All!$V4="P7",All!$AE4="RDP"),Ruler!Z$12,IF(AND(All!$V4="P8",All!$AE4="RDP"),Ruler!Z$13,IF(AND(All!$V4="P9",All!$AE4="RDP"),Ruler!Z$14,IF(AND(All!$V4="P1",All!$AE4="RMS"),Ruler!Z$6,IF(AND(All!$V4="P2",All!$AE4="RMS"),Ruler!Z$15,IF(AND(All!$V4="P3",All!$AE4="RMS"),Ruler!Z$16,IF(AND(All!$V4="P4",All!$AE4="RMS"),Ruler!Z$17,IF(AND(All!$V4="P5",All!$AE4="RMS"),Ruler!Z$18,IF(AND(All!$V4="P6",All!$AE4="RMS"),Ruler!Z$19,IF(AND(All!$V4="P7",All!$AE4="RMS"),Ruler!Z$20,IF(AND(All!$V4="P8",All!$AE4="RMS"),Ruler!Z$21,IF(AND(All!$V4="P9",All!$AE4="RMS"),Ruler!Z$22,IF(AND(All!$V4="P1",All!$AE4="RSS"),Ruler!Z$6,IF(AND(All!$V4="P2",All!$AE4="RSS"),Ruler!Z$23,IF(AND(All!$V4="P3",All!$AE4="RSS"),Ruler!Z$24,IF(AND(All!$V4="P4",All!$AE4="RSS"),Ruler!Z$25,IF(AND(All!$V4="P5",All!$AE4="RSS"),Ruler!Z$26,IF(AND(All!$V4="P6",All!$AE4="RSS"),Ruler!Z$27,IF(AND(All!$V4="P7",All!$AE4="RSS"),Ruler!Z$28,IF(AND(All!$V4="P8",All!$AE4="RSS"),Ruler!Z$29,IF(AND(All!$V4="P9",All!$AE4="RSS"),Ruler!Z$30,0)))))))))))))))))))))))))))</calculatedColumnFormula>
    </tableColumn>
    <tableColumn id="84" xr3:uid="{DACF42FC-D5EA-434B-B85B-E2F0FF545C4B}" name="R-E1" dataDxfId="815">
      <calculatedColumnFormula>IF(AND(All!$V4="P1",All!$AE4="RDP"),Ruler!AA$6,IF(AND(All!$V4="P2",All!$AE4="RDP"),Ruler!AA$7,IF(AND(All!$V4="P3",All!$AE4="RDP"),Ruler!AA$8,IF(AND(All!$V4="P4",All!$AE4="RDP"),Ruler!AA$9,IF(AND(All!$V4="P5",All!$AE4="RDP"),Ruler!AA$10,IF(AND(All!$V4="P6",All!$AE4="RDP"),Ruler!AA$11,IF(AND(All!$V4="P7",All!$AE4="RDP"),Ruler!AA$12,IF(AND(All!$V4="P8",All!$AE4="RDP"),Ruler!AA$13,IF(AND(All!$V4="P9",All!$AE4="RDP"),Ruler!AA$14,IF(AND(All!$V4="P1",All!$AE4="RMS"),Ruler!AA$6,IF(AND(All!$V4="P2",All!$AE4="RMS"),Ruler!AA$15,IF(AND(All!$V4="P3",All!$AE4="RMS"),Ruler!AA$16,IF(AND(All!$V4="P4",All!$AE4="RMS"),Ruler!AA$17,IF(AND(All!$V4="P5",All!$AE4="RMS"),Ruler!AA$18,IF(AND(All!$V4="P6",All!$AE4="RMS"),Ruler!AA$19,IF(AND(All!$V4="P7",All!$AE4="RMS"),Ruler!AA$20,IF(AND(All!$V4="P8",All!$AE4="RMS"),Ruler!AA$21,IF(AND(All!$V4="P9",All!$AE4="RMS"),Ruler!AA$22,IF(AND(All!$V4="P1",All!$AE4="RSS"),Ruler!AA$6,IF(AND(All!$V4="P2",All!$AE4="RSS"),Ruler!AA$23,IF(AND(All!$V4="P3",All!$AE4="RSS"),Ruler!AA$24,IF(AND(All!$V4="P4",All!$AE4="RSS"),Ruler!AA$25,IF(AND(All!$V4="P5",All!$AE4="RSS"),Ruler!AA$26,IF(AND(All!$V4="P6",All!$AE4="RSS"),Ruler!AA$27,IF(AND(All!$V4="P7",All!$AE4="RSS"),Ruler!AA$28,IF(AND(All!$V4="P8",All!$AE4="RSS"),Ruler!AA$29,IF(AND(All!$V4="P9",All!$AE4="RSS"),Ruler!AA$30,0)))))))))))))))))))))))))))</calculatedColumnFormula>
    </tableColumn>
    <tableColumn id="85" xr3:uid="{06B593C5-DD7B-43A9-982F-1FEDD0321259}" name="R-E2" dataDxfId="814">
      <calculatedColumnFormula>IF(AND(All!$V4="P1",All!$AE4="RDP"),Ruler!AB$6,IF(AND(All!$V4="P2",All!$AE4="RDP"),Ruler!AB$7,IF(AND(All!$V4="P3",All!$AE4="RDP"),Ruler!AB$8,IF(AND(All!$V4="P4",All!$AE4="RDP"),Ruler!AB$9,IF(AND(All!$V4="P5",All!$AE4="RDP"),Ruler!AB$10,IF(AND(All!$V4="P6",All!$AE4="RDP"),Ruler!AB$11,IF(AND(All!$V4="P7",All!$AE4="RDP"),Ruler!AB$12,IF(AND(All!$V4="P8",All!$AE4="RDP"),Ruler!AB$13,IF(AND(All!$V4="P9",All!$AE4="RDP"),Ruler!AB$14,IF(AND(All!$V4="P1",All!$AE4="RMS"),Ruler!AB$6,IF(AND(All!$V4="P2",All!$AE4="RMS"),Ruler!AB$15,IF(AND(All!$V4="P3",All!$AE4="RMS"),Ruler!AB$16,IF(AND(All!$V4="P4",All!$AE4="RMS"),Ruler!AB$17,IF(AND(All!$V4="P5",All!$AE4="RMS"),Ruler!AB$18,IF(AND(All!$V4="P6",All!$AE4="RMS"),Ruler!AB$19,IF(AND(All!$V4="P7",All!$AE4="RMS"),Ruler!AB$20,IF(AND(All!$V4="P8",All!$AE4="RMS"),Ruler!AB$21,IF(AND(All!$V4="P9",All!$AE4="RMS"),Ruler!AB$22,IF(AND(All!$V4="P1",All!$AE4="RSS"),Ruler!AB$6,IF(AND(All!$V4="P2",All!$AE4="RSS"),Ruler!AB$23,IF(AND(All!$V4="P3",All!$AE4="RSS"),Ruler!AB$24,IF(AND(All!$V4="P4",All!$AE4="RSS"),Ruler!AB$25,IF(AND(All!$V4="P5",All!$AE4="RSS"),Ruler!AB$26,IF(AND(All!$V4="P6",All!$AE4="RSS"),Ruler!AB$27,IF(AND(All!$V4="P7",All!$AE4="RSS"),Ruler!AB$28,IF(AND(All!$V4="P8",All!$AE4="RSS"),Ruler!AB$29,IF(AND(All!$V4="P9",All!$AE4="RSS"),Ruler!AB$30,0)))))))))))))))))))))))))))</calculatedColumnFormula>
    </tableColumn>
    <tableColumn id="86" xr3:uid="{9389F9CB-5FD6-41A3-BED0-E943B58FDB81}" name="G-B1" dataDxfId="813"/>
    <tableColumn id="87" xr3:uid="{6B5927E4-C9BE-4BA6-A517-E8B6A53E4A8E}" name="G-B2" dataDxfId="812"/>
    <tableColumn id="88" xr3:uid="{2D5D6E5E-A20E-4763-9ED2-5E5AAB0C1EDD}" name="G-B3" dataDxfId="811"/>
    <tableColumn id="89" xr3:uid="{9F77B9A9-03B5-442A-8AE2-EBFCAFB19C29}" name="G-B4" dataDxfId="810"/>
    <tableColumn id="90" xr3:uid="{BC4AC35A-CE70-4B5E-B893-E2681541234F}" name="G-B5" dataDxfId="809"/>
    <tableColumn id="91" xr3:uid="{753EDBC3-2344-4901-A0AF-24D1E5EFE66E}" name="G-B6" dataDxfId="808"/>
    <tableColumn id="92" xr3:uid="{05E390A5-5453-4961-BA9A-82FF0697C4DA}" name="G-B7" dataDxfId="807"/>
    <tableColumn id="93" xr3:uid="{C20E6B68-0F75-4FAA-839B-25FA7C409813}" name="G-B8" dataDxfId="806"/>
    <tableColumn id="94" xr3:uid="{5D6F267A-5EBE-4257-9177-531CB3968F73}" name="G-B9" dataDxfId="805"/>
    <tableColumn id="95" xr3:uid="{67F08678-0B70-42CD-B3E3-B059B54B8EFA}" name="G-B10" dataDxfId="804"/>
    <tableColumn id="96" xr3:uid="{A1DBB470-E7F1-4842-905A-EC69E5CB213A}" name="G-B11" dataDxfId="803"/>
    <tableColumn id="97" xr3:uid="{E3A4EEC0-7E25-479F-AFCA-6B3C9B8A586C}" name="G-B12" dataDxfId="802"/>
    <tableColumn id="98" xr3:uid="{C6311041-A4BC-4B61-8854-83028F95A236}" name="G-K1" dataDxfId="801"/>
    <tableColumn id="99" xr3:uid="{1D28E6EC-9444-4249-B434-60F2BA2D4C46}" name="G-K2" dataDxfId="800"/>
    <tableColumn id="100" xr3:uid="{994636B3-83F8-41D2-983D-7023F37922F0}" name="G-K3" dataDxfId="799"/>
    <tableColumn id="101" xr3:uid="{FD221245-B760-40E4-B623-0543645E865D}" name="G-K4" dataDxfId="798"/>
    <tableColumn id="102" xr3:uid="{7CE5D756-827A-4401-B4BE-502583D46062}" name="G-K5" dataDxfId="797"/>
    <tableColumn id="103" xr3:uid="{5EB59C11-F2C7-49D7-BE85-BDDA9765B57B}" name="G-P1" dataDxfId="796"/>
    <tableColumn id="104" xr3:uid="{1D36B5AB-9BAE-45C2-8041-8AA434D08072}" name="G-P2" dataDxfId="795"/>
    <tableColumn id="105" xr3:uid="{37F2384E-D4FB-4D0D-B96B-5C1BFC666868}" name="G-P3" dataDxfId="794"/>
    <tableColumn id="106" xr3:uid="{2D2D5A8D-B3BA-4FE1-8F03-B447A6488A6D}" name="G-P4" dataDxfId="793"/>
    <tableColumn id="107" xr3:uid="{FEA1FE29-360B-4F3C-82F0-82FCF7CCBDAA}" name="G-P5" dataDxfId="792"/>
    <tableColumn id="108" xr3:uid="{8B092F8A-32C6-4824-8E68-CA682081A684}" name="G-E1" dataDxfId="791"/>
    <tableColumn id="109" xr3:uid="{9C2C6F1A-77C9-4581-96DB-04B4EDE45891}" name="G-E2" dataDxfId="790"/>
    <tableColumn id="128" xr3:uid="{92774371-8463-44B0-A1AD-2CEDB599FC28}" name="Next Grade Base" dataDxfId="789" dataCellStyle="Normal 2"/>
    <tableColumn id="129" xr3:uid="{AA1E4D7A-4C12-43F1-9799-3A4B6AA3C571}" name="Next Grade Keys" dataDxfId="788" dataCellStyle="Normal 2"/>
    <tableColumn id="130" xr3:uid="{2719BA4C-326E-4572-BCC1-4CC3CCF78D2E}" name="Next Grade Pacing" dataDxfId="787" dataCellStyle="Normal 2"/>
    <tableColumn id="131" xr3:uid="{CD1A215F-A077-4BDA-8EAA-206703D99762}" name="Next Grade Emerging" dataDxfId="786" dataCellStyle="Normal 2"/>
    <tableColumn id="132" xr3:uid="{814D1384-F013-4A37-A056-A1DE4504B9C6}" name="Next Grade CTI" dataDxfId="785" dataCellStyle="Normal 2">
      <calculatedColumnFormula>IF(AE4="RDP",(COUNTIF(Table9[[#This Row],[G-B3]],"&lt;=0")+COUNTIF(Table9[[#This Row],[G-B4]],"&lt;=0")+COUNTIF(Table9[[#This Row],[G-B7]],"&lt;=0")+COUNTIF(Table9[[#This Row],[G-B11]],"&lt;=0")+COUNTIF(Table9[[#This Row],[G-K2]],"&lt;=0"))/5*100,IF(AE4="RMS",(COUNTIF(Table9[[#This Row],[G-B4]],"&lt;=0")+COUNTIF(Table9[[#This Row],[G-B5]],"&lt;=0")+COUNTIF(Table9[[#This Row],[G-B10]],"&lt;=0")+COUNTIF(Table9[[#This Row],[G-B12]],"&lt;=0")+COUNTIF(Table9[[#This Row],[G-K2]],"&lt;=0"))/5*100,IF(AE4="RSS",(COUNTIF(Table9[[#This Row],[G-B1]],"&lt;=0")+COUNTIF(Table9[[#This Row],[G-B2]],"&lt;=0")+COUNTIF(Table9[[#This Row],[G-B6]],"&lt;=0")+COUNTIF(Table9[[#This Row],[G-B11]],"&lt;=0")+COUNTIF(Table9[[#This Row],[G-B12]],"&lt;=0"))/5*100,0)))</calculatedColumnFormula>
    </tableColumn>
    <tableColumn id="110" xr3:uid="{2C229984-F242-4F1A-83FB-B87521F167CC}" name="Staff Base2" dataDxfId="784"/>
    <tableColumn id="111" xr3:uid="{6D1B0D62-B982-45AC-B81F-153982C90A4B}" name="Staff Keys3" dataDxfId="783"/>
    <tableColumn id="112" xr3:uid="{B4C9C468-CF1C-442A-9B40-CD31C125E512}" name="Staff Pacing4" dataDxfId="782"/>
    <tableColumn id="113" xr3:uid="{229AB05E-E87B-404F-BF2F-F2FD6F6C9FFE}" name="Staff Emerging5" dataDxfId="781">
      <calculatedColumnFormula>CL4-#REF!</calculatedColumnFormula>
    </tableColumn>
    <tableColumn id="114" xr3:uid="{2979F6FF-439E-4809-8BF4-823FBBEC4B19}" name="Staff CTI6" dataDxfId="780">
      <calculatedColumnFormula>CM4-#REF!</calculatedColumnFormula>
    </tableColumn>
    <tableColumn id="115" xr3:uid="{A98182F5-2D9D-412B-8CBA-26D3B1DA65B1}" name="Principal Base" dataDxfId="779">
      <calculatedColumnFormula>CN4-#REF!</calculatedColumnFormula>
    </tableColumn>
    <tableColumn id="116" xr3:uid="{5C8748A8-9C7F-461B-B4F2-2945E059DC93}" name="Principal Keys" dataDxfId="778">
      <calculatedColumnFormula>CO4-#REF!</calculatedColumnFormula>
    </tableColumn>
    <tableColumn id="117" xr3:uid="{425229F3-6572-4760-B3D4-06722A26B0E6}" name="Principal Pacing" dataDxfId="777">
      <calculatedColumnFormula>CP4-#REF!</calculatedColumnFormula>
    </tableColumn>
    <tableColumn id="118" xr3:uid="{4692C8E7-DA1B-4119-B99A-D6988662D4E0}" name="Principal Emerging" dataDxfId="776">
      <calculatedColumnFormula>CQ4-#REF!</calculatedColumnFormula>
    </tableColumn>
    <tableColumn id="119" xr3:uid="{17363AE6-5AB4-4FB2-828D-1F4B706B1C1D}" name="Principal CTI" dataDxfId="775">
      <calculatedColumnFormula>CR4-#REF!</calculatedColumnFormula>
    </tableColumn>
    <tableColumn id="120" xr3:uid="{3A740ACF-8CCE-4805-965F-DB1FBA251191}" name="Custodian Base" dataDxfId="774">
      <calculatedColumnFormula>CS4-#REF!</calculatedColumnFormula>
    </tableColumn>
    <tableColumn id="121" xr3:uid="{7A585C5B-5099-4FD3-9060-EA78BA584BDA}" name="Custodian Keys" dataDxfId="773">
      <calculatedColumnFormula>CT4-#REF!</calculatedColumnFormula>
    </tableColumn>
    <tableColumn id="122" xr3:uid="{1E416BE7-C99D-4EEC-8D71-30DF6DB4D95F}" name="Custodian Pacing" dataDxfId="772">
      <calculatedColumnFormula>CU4-#REF!</calculatedColumnFormula>
    </tableColumn>
    <tableColumn id="123" xr3:uid="{65A216F4-35B4-4DF2-BB0C-B0AF859D2CE9}" name="Custodian Emerging" dataDxfId="771">
      <calculatedColumnFormula>CV4-#REF!</calculatedColumnFormula>
    </tableColumn>
    <tableColumn id="124" xr3:uid="{E92B85C2-7D15-4920-84A5-CB8E93241971}" name="Custodian CTI" dataDxfId="770">
      <calculatedColumnFormula>CW4-#REF!</calculatedColumnFormula>
    </tableColumn>
    <tableColumn id="125" xr3:uid="{0B20166C-C465-491C-860D-C279251B25F2}" name="Assesor1" dataDxfId="769">
      <calculatedColumnFormula>CX4-#REF!</calculatedColumnFormula>
    </tableColumn>
    <tableColumn id="126" xr3:uid="{BDEBAB3A-E430-4649-B7DF-1AAA3EB447F1}" name="Assessor2" dataDxfId="768">
      <calculatedColumnFormula>CY4-#REF!</calculatedColumnFormula>
    </tableColumn>
    <tableColumn id="127" xr3:uid="{92AD563C-DD31-4A44-926E-BA17F89AC94C}" name="Supervisor" dataDxfId="767">
      <calculatedColumnFormula>CZ4-#REF!</calculatedColumnFormula>
    </tableColumn>
    <tableColumn id="153" xr3:uid="{98380236-ED5F-4E2C-97F9-9284CB966900}" name="Remarks" dataDxfId="76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B41B42-25DD-4F57-9073-FF054D3655AA}" name="Table14" displayName="Table14" ref="B3:BC115" totalsRowShown="0" headerRowDxfId="765" dataDxfId="764">
  <autoFilter ref="B3:BC115" xr:uid="{DFB41B42-25DD-4F57-9073-FF054D3655AA}"/>
  <sortState xmlns:xlrd2="http://schemas.microsoft.com/office/spreadsheetml/2017/richdata2" ref="B4:BB115">
    <sortCondition ref="E4:E115"/>
  </sortState>
  <tableColumns count="54">
    <tableColumn id="36" xr3:uid="{51048748-BA72-4330-9742-BA6C9AB99E27}" name="No" dataDxfId="763"/>
    <tableColumn id="35" xr3:uid="{395B4B74-B2F5-4865-B83A-75399EBF5064}" name="Chat Status" dataDxfId="762"/>
    <tableColumn id="52" xr3:uid="{7F05BC38-66F5-4C1B-B930-D4F8FC546C1E}" name="Chat Date" dataDxfId="761"/>
    <tableColumn id="1" xr3:uid="{7EBC86BB-EE06-437E-ADA3-54E92FFA839C}" name="Name" dataDxfId="760"/>
    <tableColumn id="38" xr3:uid="{480773D5-155D-427A-9137-2016476675F1}" name="Staff No" dataDxfId="759"/>
    <tableColumn id="2" xr3:uid="{D9FCBE01-CFEC-4AF1-A3C6-13E421FF0DAC}" name="Age" dataDxfId="758"/>
    <tableColumn id="33" xr3:uid="{5C8CEB9B-E154-49C9-9D06-8EEBE60A8B50}" name="Birth Year" dataDxfId="757"/>
    <tableColumn id="34" xr3:uid="{D4E6679B-6D4F-4009-A729-7C05BBDDF4A9}" name="Gender" dataDxfId="756"/>
    <tableColumn id="26" xr3:uid="{779F60AC-7831-437D-B157-8B0BB83B25AD}" name="Department" dataDxfId="755"/>
    <tableColumn id="3" xr3:uid="{3F018E6B-1AA6-4821-A1A9-6CE411438B8A}" name="Section Name" dataDxfId="754"/>
    <tableColumn id="37" xr3:uid="{AC60DBBE-0DB5-44DA-9395-DC48817756F8}" name="Unit Name" dataDxfId="753"/>
    <tableColumn id="43" xr3:uid="{6DB933B5-E9DD-4EA8-BA81-4B0BDCA5BAC1}" name="Sub Unit" dataDxfId="752"/>
    <tableColumn id="4" xr3:uid="{AC797DAB-092A-4AB1-83E3-CD27CC49D5A8}" name="Staff Position" dataDxfId="751"/>
    <tableColumn id="12" xr3:uid="{15C46678-C865-46C1-AC80-77780788DDF3}" name="Email Address" dataDxfId="750"/>
    <tableColumn id="32" xr3:uid="{B90AAC50-8F15-4642-B7F2-AECCD0702E86}" name="Employment Category" dataDxfId="749"/>
    <tableColumn id="5" xr3:uid="{941F4783-11E9-498E-BE02-CC4C315825B7}" name="Contract Expire Date" dataDxfId="748"/>
    <tableColumn id="44" xr3:uid="{9F6CCDB9-C2DD-4A31-95E4-2868AFC3576D}" name="Joining Date" dataDxfId="747"/>
    <tableColumn id="45" xr3:uid="{A34668B0-E866-4E2C-BF83-FEBC3AD95F5C}" name="Years in PET" dataDxfId="746"/>
    <tableColumn id="46" xr3:uid="{D42EAC8B-6FC8-4F59-A327-60A319BD7FB7}" name="Years of RE Experience" dataDxfId="745"/>
    <tableColumn id="47" xr3:uid="{50D0E991-2BE4-4D72-9AEF-8882651ECC84}" name="SG" dataDxfId="744"/>
    <tableColumn id="48" xr3:uid="{7B3AD6FB-ED2C-45EB-BB9E-1FB8BC26924E}" name="Years in SG" dataDxfId="743"/>
    <tableColumn id="49" xr3:uid="{D5F54632-C495-47FA-BEB6-C2E3FD71323E}" name="Date of Appointment to Current Grade:" dataDxfId="742"/>
    <tableColumn id="6" xr3:uid="{5A3D2A17-02AB-4B5E-A721-2A8EAF80E919}" name="Current Assignment / Loc:" dataDxfId="741"/>
    <tableColumn id="13" xr3:uid="{A62A92AF-B91D-4540-B5BA-A4C1A121B657}" name="Date in Position" dataDxfId="740"/>
    <tableColumn id="39" xr3:uid="{E6D6D536-A0EE-4AAA-88C7-C7DA8A60C342}" name="Length in Current Assignment:" dataDxfId="739"/>
    <tableColumn id="40" xr3:uid="{A4802D4C-AE23-4096-9F44-8B5EC5E3988E}" name="Assessment Level" dataDxfId="738"/>
    <tableColumn id="41" xr3:uid="{659A2996-FB4E-4C23-8C3E-D19272BF2C70}" name="Last Assesment Date" dataDxfId="737"/>
    <tableColumn id="42" xr3:uid="{A5251609-A8BD-415A-98B5-E4E4DC257C97}" name="Sub-Disciplines" dataDxfId="736"/>
    <tableColumn id="54" xr3:uid="{3F5DB7F8-C8CA-4DD6-9DD3-3AD134C0FF95}" name="Potential" dataDxfId="735"/>
    <tableColumn id="7" xr3:uid="{1439F312-65E5-4059-AE41-4FAD902906B6}" name="Strength" dataDxfId="734"/>
    <tableColumn id="8" xr3:uid="{F1F45942-0824-4986-BD59-60BEB7DD560E}" name="Recommendation" dataDxfId="733"/>
    <tableColumn id="9" xr3:uid="{FCE1C8DE-ABB0-4608-B6A0-0934A5569ABB}" name="Resource/SME" dataDxfId="732"/>
    <tableColumn id="10" xr3:uid="{96DD5A8F-B32B-4FBB-B43E-CB21DA112234}" name="Interest" dataDxfId="731"/>
    <tableColumn id="11" xr3:uid="{1A84A84F-59CF-4386-B0FF-36776D3DF8EE}" name="Preference" dataDxfId="730"/>
    <tableColumn id="31" xr3:uid="{8D7517A9-E8B8-433A-91ED-E6D3CB57F2B7}" name="Comment/Suggestion" dataDxfId="729"/>
    <tableColumn id="14" xr3:uid="{C751F4E1-7F82-46C5-9F9F-B1A1D48DA1D9}" name="Snr Exe Base" dataDxfId="728"/>
    <tableColumn id="15" xr3:uid="{C8E82BFA-55DE-4124-9EE6-54C0BD95FD10}" name="Snr Exe Key" dataDxfId="727"/>
    <tableColumn id="16" xr3:uid="{60CA03B8-DD44-4A1E-9441-2A425100D506}" name="Snr Exe Pacing" dataDxfId="726"/>
    <tableColumn id="17" xr3:uid="{D752C551-D8CA-461F-8988-76D56D5739B7}" name="Snr Exe Emerging" dataDxfId="725"/>
    <tableColumn id="18" xr3:uid="{AC5ED19D-B674-4820-9372-36B5DC5363C7}" name="Staff Base" dataDxfId="724"/>
    <tableColumn id="19" xr3:uid="{8BEC7B05-B096-4ADF-891E-EBDB70D46BEF}" name="Staff Key" dataDxfId="723"/>
    <tableColumn id="20" xr3:uid="{635C25CB-A7B0-4CCA-A27F-48A83D25B2B3}" name="Staff Pacing" dataDxfId="722"/>
    <tableColumn id="21" xr3:uid="{685D627A-D358-4ACA-9672-A921BF2F6578}" name="Staff Emerging" dataDxfId="721"/>
    <tableColumn id="22" xr3:uid="{0DA43DDA-C2C7-4D81-9FDC-42C8A019C350}" name="Principal Base" dataDxfId="720"/>
    <tableColumn id="23" xr3:uid="{17125D50-07F1-4AB9-8AA6-4FD119FEC5A6}" name="Principal Key" dataDxfId="719"/>
    <tableColumn id="24" xr3:uid="{00B06F2B-E173-419C-98B6-96D5E989ACDC}" name="Principal Pacing" dataDxfId="718"/>
    <tableColumn id="25" xr3:uid="{C087D527-EA56-4E47-BB18-24CE8603187D}" name="Principal Emerging" dataDxfId="717"/>
    <tableColumn id="27" xr3:uid="{64889253-4B73-42A7-B993-E29F8BBC7328}" name="Custo Base" dataDxfId="716"/>
    <tableColumn id="28" xr3:uid="{01FBEA72-D350-4EF7-8C88-E70AFA0AA360}" name="Custo Key" dataDxfId="715"/>
    <tableColumn id="29" xr3:uid="{EDB6C56D-EC49-4041-BD32-CFAB6D165232}" name="Custo Pacing" dataDxfId="714"/>
    <tableColumn id="30" xr3:uid="{A7247788-0FF7-41FF-80D2-C07CCF5C7D3A}" name="Custo Emerging" dataDxfId="713"/>
    <tableColumn id="50" xr3:uid="{5C813E9F-DC55-4AD3-A0F6-DC19432D2123}" name="Assessor 1" dataDxfId="712"/>
    <tableColumn id="51" xr3:uid="{C925FE3E-0DFB-4E68-8E6A-A687BBA32282}" name="Assessor 2" dataDxfId="711"/>
    <tableColumn id="53" xr3:uid="{22DCB3A6-0BCE-415C-BF14-5B8BEB113926}" name="Assessor 3" dataDxfId="71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BA85A28-55B7-4A16-91D9-F24A8B7BD139}" name="Table5" displayName="Table5" ref="C118:BB131" totalsRowShown="0" headerRowDxfId="709" dataDxfId="707" headerRowBorderDxfId="708" tableBorderDxfId="706" totalsRowBorderDxfId="705">
  <autoFilter ref="C118:BB131" xr:uid="{BBA85A28-55B7-4A16-91D9-F24A8B7BD139}"/>
  <tableColumns count="52">
    <tableColumn id="1" xr3:uid="{7B16978F-7537-4586-AEB1-1EFF76DCDE62}" name="Chat Status" dataDxfId="704"/>
    <tableColumn id="51" xr3:uid="{509658C1-53CF-441F-AEF8-3637FC6BF9C8}" name="Column1" dataDxfId="703"/>
    <tableColumn id="2" xr3:uid="{689F254C-B93B-457A-A92B-FCEB93B5DA2C}" name="Name" dataDxfId="702"/>
    <tableColumn id="3" xr3:uid="{92D3799A-D8B0-4A91-A3A1-6BFD2BB674F9}" name="Staff No" dataDxfId="701"/>
    <tableColumn id="4" xr3:uid="{6758A3EE-08AE-47C6-AE57-2997A737775D}" name="Age" dataDxfId="700">
      <calculatedColumnFormula>$G$1-H119</calculatedColumnFormula>
    </tableColumn>
    <tableColumn id="5" xr3:uid="{151DBD43-E2AF-4707-A9A8-5211541F68A7}" name="Birth Year" dataDxfId="699"/>
    <tableColumn id="6" xr3:uid="{45FE32AB-75BE-4830-8A26-1C96CD24AAD4}" name="Gender" dataDxfId="698"/>
    <tableColumn id="7" xr3:uid="{6239896C-60D0-41C3-BDE6-037B9EC1DC75}" name="Department" dataDxfId="697"/>
    <tableColumn id="8" xr3:uid="{77FEC39A-2344-401D-8D04-9BB77FBC18AC}" name="Section Name" dataDxfId="696"/>
    <tableColumn id="9" xr3:uid="{1CAF374A-C544-41EC-BB4E-C91DB2651312}" name="Unit Name" dataDxfId="695"/>
    <tableColumn id="10" xr3:uid="{C6695B3C-DC08-4467-8EF7-694799933687}" name="Sub Unit" dataDxfId="694"/>
    <tableColumn id="11" xr3:uid="{6DD921DD-BE2E-4E75-9F91-9B703BBD5900}" name="Staff Position" dataDxfId="693"/>
    <tableColumn id="12" xr3:uid="{67AC9940-EF75-4651-960F-B40CEF668BCC}" name="Email Address" dataDxfId="692"/>
    <tableColumn id="13" xr3:uid="{15873AE5-CA8C-40E4-B239-90562C7F74E2}" name="Employment Category" dataDxfId="691"/>
    <tableColumn id="14" xr3:uid="{FFB9CFAB-F628-4495-8E32-C89F54C85D74}" name="Contract Expire Date" dataDxfId="690"/>
    <tableColumn id="15" xr3:uid="{EE7C91E7-33BD-4A9B-B18E-12D00D88255B}" name="Joining Date" dataDxfId="689"/>
    <tableColumn id="16" xr3:uid="{239B48F6-6F05-4C5F-BABE-AEB5B4B83ADA}" name="Years in PET" dataDxfId="688">
      <calculatedColumnFormula>($T$1-Table5[[#This Row],[Joining Date]])/365</calculatedColumnFormula>
    </tableColumn>
    <tableColumn id="17" xr3:uid="{9730D331-499C-4ED1-B290-3830F716730B}" name="Years of RE Experience" dataDxfId="687"/>
    <tableColumn id="18" xr3:uid="{B5095D18-30C3-435A-B383-F14D93433E14}" name="SG" dataDxfId="686"/>
    <tableColumn id="19" xr3:uid="{F265A6E6-4513-4BF6-B834-FCEBBEBEA12F}" name="Years in SG" dataDxfId="685">
      <calculatedColumnFormula>($T$1-W119)/365</calculatedColumnFormula>
    </tableColumn>
    <tableColumn id="20" xr3:uid="{0D46FEC6-4746-4777-91D1-C759E44B5F31}" name="Date of Appointment to Current Grade:" dataDxfId="684"/>
    <tableColumn id="21" xr3:uid="{B8BE86D1-4E2E-4B30-95C2-FCFD534E2A8E}" name="Current Assignment / Loc:" dataDxfId="683"/>
    <tableColumn id="22" xr3:uid="{7A8C0F60-806C-494E-B00C-BD9F3561D75A}" name="Date in Position" dataDxfId="682"/>
    <tableColumn id="23" xr3:uid="{52155148-86A2-4FF5-A46B-677D9541FCE0}" name="Length in Current Assignment:" dataDxfId="681"/>
    <tableColumn id="24" xr3:uid="{C585F08A-8242-4071-9291-19BAE8EA0B1A}" name="Assessment Level" dataDxfId="680"/>
    <tableColumn id="25" xr3:uid="{F9901515-1B89-4C5E-8F3D-5DA6A48FDD97}" name="Last Assesment Date" dataDxfId="679"/>
    <tableColumn id="26" xr3:uid="{B5B71D07-E085-46A9-BF37-1F22B5314388}" name="Sub-Disciplines" dataDxfId="678"/>
    <tableColumn id="52" xr3:uid="{2D98085E-C928-461D-B927-BF18145DA2E3}" name="Potential" dataDxfId="677"/>
    <tableColumn id="27" xr3:uid="{BA2A5291-E7DF-496A-B289-EC0407687636}" name="Strength" dataDxfId="676"/>
    <tableColumn id="28" xr3:uid="{DD6EB6AA-F864-42C1-B095-EBEBCD83F3DD}" name="Recommendation" dataDxfId="675"/>
    <tableColumn id="29" xr3:uid="{6CE20466-7AE9-49CA-A55D-26FB92125727}" name="Resource/SME" dataDxfId="674"/>
    <tableColumn id="30" xr3:uid="{505F2DE3-11E1-4445-A792-1B1A7DFA0F23}" name="Interest" dataDxfId="673"/>
    <tableColumn id="31" xr3:uid="{D684C2A5-6061-45D0-9C52-FBC6218B1FED}" name="Preference" dataDxfId="672"/>
    <tableColumn id="32" xr3:uid="{51DE7BD3-7493-4346-9675-AC76A72DF4BF}" name="Comment/Suggestion" dataDxfId="671"/>
    <tableColumn id="33" xr3:uid="{3825FCAE-6259-431D-AA4A-BE4B68BCC4E6}" name="Snr Exe Base" dataDxfId="670"/>
    <tableColumn id="34" xr3:uid="{9708E02E-9C2D-4B51-972E-E2E757734CA3}" name="Snr Exe Key" dataDxfId="669"/>
    <tableColumn id="35" xr3:uid="{1C8913F5-C6DA-4530-830B-B0F2C28619B0}" name="Snr Exe Pacing" dataDxfId="668"/>
    <tableColumn id="36" xr3:uid="{D8FE7517-6FA6-4C7D-AD65-5CA7A324FAA8}" name="Snr Exe Emerging" dataDxfId="667"/>
    <tableColumn id="37" xr3:uid="{EBFA3FE0-7EF1-41EE-A55E-53079F1BE946}" name="Staff Base2" dataDxfId="666"/>
    <tableColumn id="38" xr3:uid="{454B6453-2E6E-4211-A66B-5FE3EF8FAC0A}" name="Staff Key3" dataDxfId="665"/>
    <tableColumn id="39" xr3:uid="{CDC4D79A-32C9-4286-BACF-0B41B87DDC3A}" name="Staff Pacing4" dataDxfId="664"/>
    <tableColumn id="40" xr3:uid="{EE4D872D-F21A-4088-8B64-5A7CD8B9BB6C}" name="Staff Emerging5" dataDxfId="663"/>
    <tableColumn id="41" xr3:uid="{43F3B21C-6DF6-4309-912F-232551E4F810}" name="Principal Base2" dataDxfId="662"/>
    <tableColumn id="42" xr3:uid="{C4CCF2A8-542E-4A30-A8EE-6C93DFA6F955}" name="Principal Key3" dataDxfId="661"/>
    <tableColumn id="43" xr3:uid="{D3EB5788-8A53-4644-9BC1-D603ED9E194E}" name="Principal Pacing4" dataDxfId="660"/>
    <tableColumn id="44" xr3:uid="{4168B970-3ED2-4515-926F-D16FDD7ACD62}" name="Principal Emerging5" dataDxfId="659"/>
    <tableColumn id="45" xr3:uid="{E3FC8DCB-4F1A-4C33-BA5D-490633CB7C23}" name="Custo Base2" dataDxfId="658"/>
    <tableColumn id="46" xr3:uid="{7D9C6ACA-91CA-40AB-A70F-77C8B60B8EDA}" name="Custo Key3" dataDxfId="657"/>
    <tableColumn id="47" xr3:uid="{E57E7C58-4C5D-4583-9B73-9A9055F0A53E}" name="Custo Pacing4" dataDxfId="656"/>
    <tableColumn id="48" xr3:uid="{5DF9A4C3-1934-4BCF-AA70-B62BFEB4CFEA}" name="Custo Emerging5" dataDxfId="655"/>
    <tableColumn id="49" xr3:uid="{C4EC99E2-B3F1-4BF0-BA7D-C43728439DEC}" name="Assessor 1" dataDxfId="654"/>
    <tableColumn id="50" xr3:uid="{983FAEDD-1896-4228-8C0D-69266EA52387}" name="Assessor 2" dataDxfId="65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0593670-1201-4906-89A9-25347F06C81A}" name="Table2" displayName="Table2" ref="B2:AL40" totalsRowShown="0" headerRowDxfId="652" dataDxfId="651">
  <autoFilter ref="B2:AL40" xr:uid="{90593670-1201-4906-89A9-25347F06C81A}">
    <filterColumn colId="7">
      <filters>
        <filter val="F"/>
      </filters>
    </filterColumn>
  </autoFilter>
  <sortState xmlns:xlrd2="http://schemas.microsoft.com/office/spreadsheetml/2017/richdata2" ref="B3:AL40">
    <sortCondition ref="E3:E40"/>
  </sortState>
  <tableColumns count="37">
    <tableColumn id="14" xr3:uid="{C94DC794-942A-41AB-8DFC-77B9FEAB730F}" name="Count" dataDxfId="650"/>
    <tableColumn id="143" xr3:uid="{E4D829C3-43A2-4736-932B-545DA3FA9B59}" name="Chat status2" dataDxfId="649" dataCellStyle="Normal 2"/>
    <tableColumn id="142" xr3:uid="{22E2618E-1418-49D7-BEB8-8E1A7935179C}" name="Chat Date" dataDxfId="648" dataCellStyle="Normal 2"/>
    <tableColumn id="1" xr3:uid="{7606B86E-6D8D-4682-856D-11F1D27A4F37}" name="Name" dataDxfId="647"/>
    <tableColumn id="8" xr3:uid="{5FC08D26-B14A-4D69-B50F-7C4E77367F25}" name="Staff ID" dataDxfId="646"/>
    <tableColumn id="21" xr3:uid="{F9339F44-A249-4BFB-88F8-8FC6B29CFED8}" name="Age" dataDxfId="645">
      <calculatedColumnFormula>$G$1-Table2[[#This Row],[Birth Year]]</calculatedColumnFormula>
    </tableColumn>
    <tableColumn id="144" xr3:uid="{7EDE9125-A8DB-4FF6-A26C-0D5F94D8B9EE}" name="Birth Year" dataDxfId="644" dataCellStyle="Normal 2"/>
    <tableColumn id="22" xr3:uid="{DDB8AFFA-0045-4AC4-A1B0-821351115642}" name="Gender" dataDxfId="643"/>
    <tableColumn id="20" xr3:uid="{4E60CBA7-B032-4A84-9FE4-BF188F691394}" name="Nationality" dataDxfId="642"/>
    <tableColumn id="2" xr3:uid="{FDAC6CFA-2989-4915-9B94-43949EB63ECE}" name="Department" dataDxfId="641"/>
    <tableColumn id="9" xr3:uid="{B5445F8A-12B0-48BA-B367-BA53B3F9FFC5}" name="Section Name" dataDxfId="640"/>
    <tableColumn id="3" xr3:uid="{265B87B8-6DA4-4DC6-8BA2-656E19987454}" name="Unit Name" dataDxfId="639" dataCellStyle="Normal 2"/>
    <tableColumn id="6" xr3:uid="{AE5BF99F-C147-4A25-AD09-911F5D5A51A8}" name="Location" dataDxfId="638"/>
    <tableColumn id="145" xr3:uid="{CA5D89AA-60C4-4C82-9194-328329BC2A54}" name="Staff Position" dataDxfId="637" dataCellStyle="Normal 2"/>
    <tableColumn id="4" xr3:uid="{E8216ACD-9060-4FB6-B516-66BF29B78130}" name="Email Address" dataDxfId="636"/>
    <tableColumn id="12" xr3:uid="{94142DCC-8985-49EF-AE06-7461361A7C5B}" name="Employment Category" dataDxfId="635"/>
    <tableColumn id="19" xr3:uid="{42AE8073-CD31-455A-B9B7-A57936B47F65}" name="Contract Expire Date" dataDxfId="634"/>
    <tableColumn id="146" xr3:uid="{E93CA741-C40E-4197-9FA9-76208A6A7897}" name="Joining Date" dataDxfId="633" dataCellStyle="Normal 2"/>
    <tableColumn id="147" xr3:uid="{EABF45DE-E6BD-4F46-9471-338A56DC12F9}" name="Years in PET" dataDxfId="632" dataCellStyle="Normal 2"/>
    <tableColumn id="148" xr3:uid="{9CE4979B-9D5E-4B12-8DCC-AD49F7C453A0}" name="Years of RE Experience" dataDxfId="631" dataCellStyle="Normal 2"/>
    <tableColumn id="74" xr3:uid="{56D8AB3B-E069-4FD5-B50B-9B7193F1F8B8}" name="SG" dataDxfId="630"/>
    <tableColumn id="16" xr3:uid="{321A5FED-A7DB-4340-A120-32B8B51C9110}" name="Age Promoted to Staff" dataDxfId="629">
      <calculatedColumnFormula>Table2[[#This Row],[Age]]-Table2[[#This Row],[Years in Salary Grade]]</calculatedColumnFormula>
    </tableColumn>
    <tableColumn id="76" xr3:uid="{4443FCBC-E4BA-432D-8835-8DF5D9EB076D}" name="Years in Salary Grade" dataDxfId="628"/>
    <tableColumn id="10" xr3:uid="{9B877BA2-D6DA-4A39-A493-66F59200563F}" name="Date of Appointment to Current Grade" dataDxfId="627"/>
    <tableColumn id="11" xr3:uid="{D8064263-89B5-4B8A-9293-5073D8BCCF8F}" name="Current Assignment / Loc:" dataDxfId="626"/>
    <tableColumn id="15" xr3:uid="{0957C692-262D-4CBF-ABBD-ED9F4383C055}" name="Date in Position" dataDxfId="625"/>
    <tableColumn id="17" xr3:uid="{6AFF3046-75E7-43F0-8AEC-6C59F1F7BCC2}" name="Length in Current Assignment" dataDxfId="624"/>
    <tableColumn id="18" xr3:uid="{A6D66CE9-5FE7-4E08-8D09-0ADA91E8CF74}" name="Assessment Level" dataDxfId="623"/>
    <tableColumn id="75" xr3:uid="{0A516FDA-9525-4CF9-85F7-EC4CFEF4C853}" name="Last Assesment Date" dataDxfId="622"/>
    <tableColumn id="23" xr3:uid="{4F4BED23-CC75-495B-94AC-24AD3F2817EC}" name="Sub-Disciplines" dataDxfId="621"/>
    <tableColumn id="5" xr3:uid="{1C909381-12E9-46F9-9010-F4F79A180454}" name="Potential" dataDxfId="620" dataCellStyle="Normal 2"/>
    <tableColumn id="149" xr3:uid="{BE7A4519-3DF4-4591-904F-0CBD0809FA8B}" name="Strength" dataDxfId="619" dataCellStyle="Normal 2"/>
    <tableColumn id="150" xr3:uid="{A7D106DA-A2C8-47E7-9F9F-776BCEEDF59C}" name="Recommendation" dataDxfId="618" dataCellStyle="Normal 2"/>
    <tableColumn id="151" xr3:uid="{1C59923A-44F6-4669-8685-8E2D201723BD}" name="Resource/SME" dataDxfId="617" dataCellStyle="Normal 2"/>
    <tableColumn id="152" xr3:uid="{7ADAA8F6-763F-4BBC-94A1-463864424E33}" name="Interest" dataDxfId="616" dataCellStyle="Normal 2"/>
    <tableColumn id="153" xr3:uid="{E7BC9D66-D34F-43AE-8081-19B6F92A9541}" name="Preference" dataDxfId="615" dataCellStyle="Normal 2"/>
    <tableColumn id="154" xr3:uid="{AEEBE3B0-CA33-4D34-9061-BCB67DEB498D}" name="Comment/Suggestion" dataDxfId="614" dataCellStyle="Normal 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724E22A-C60A-4389-8771-038C91F3F5E9}" name="Table24" displayName="Table24" ref="B2:DT23" totalsRowShown="0" headerRowDxfId="613" dataDxfId="612">
  <autoFilter ref="B2:DT23" xr:uid="{8724E22A-C60A-4389-8771-038C91F3F5E9}"/>
  <sortState xmlns:xlrd2="http://schemas.microsoft.com/office/spreadsheetml/2017/richdata2" ref="B3:DP17">
    <sortCondition ref="E2:E23"/>
  </sortState>
  <tableColumns count="123">
    <tableColumn id="11" xr3:uid="{E3A93717-F36E-4A28-8557-2B18352D2BF1}" name="No" dataDxfId="611" dataCellStyle="Normal 2"/>
    <tableColumn id="13" xr3:uid="{0FBFA8A2-C824-4038-B7DE-8EFEA5606AC9}" name="Chat Status2" dataDxfId="610" dataCellStyle="Normal 2"/>
    <tableColumn id="20" xr3:uid="{2581FB3C-1458-43A5-8240-46A7346D723C}" name="Chat Date" dataDxfId="609"/>
    <tableColumn id="1" xr3:uid="{3C0F04C6-AF19-498C-B0C8-5B78C70B807E}" name="Name" dataDxfId="608"/>
    <tableColumn id="6" xr3:uid="{6C2C758B-4EE0-4171-AA9F-8D76B33BDC8F}" name="Staff ID" dataDxfId="607"/>
    <tableColumn id="18" xr3:uid="{75E51404-D289-4230-8579-2E313EC4CB35}" name="Age" dataDxfId="606">
      <calculatedColumnFormula>$G$1-Table24[[#This Row],[Birth Year]]</calculatedColumnFormula>
    </tableColumn>
    <tableColumn id="10" xr3:uid="{C2CE1848-D52A-40DA-89F9-438F8A57AE39}" name="Birth Year" dataDxfId="605" dataCellStyle="Normal 2"/>
    <tableColumn id="19" xr3:uid="{BE6B0917-398A-4D1E-A0CD-7FB8B9A5BF06}" name="Gender" dataDxfId="604"/>
    <tableColumn id="17" xr3:uid="{13B5B4D1-D4F8-405C-B07D-CEDEE6A2C098}" name="Nationality" dataDxfId="603"/>
    <tableColumn id="2" xr3:uid="{F60A72CB-E838-49DA-937A-23EFE80D821F}" name="Department" dataDxfId="602"/>
    <tableColumn id="7" xr3:uid="{CC6EBCA7-3870-4606-AE20-65F955FE1884}" name="Section Name" dataDxfId="601"/>
    <tableColumn id="85" xr3:uid="{0287F5BA-0F65-4972-8B49-DCA7EB84160F}" name="Unit Name" dataDxfId="600" dataCellStyle="Normal 2"/>
    <tableColumn id="3" xr3:uid="{B7CB5045-ECE0-4373-AAD7-B86FB9954CE9}" name="Location" dataDxfId="599" dataCellStyle="Normal 2"/>
    <tableColumn id="63" xr3:uid="{FEF29B6C-079C-4194-A7D9-39AC088E34DE}" name="Staff Position" dataDxfId="598" dataCellStyle="Normal 2"/>
    <tableColumn id="4" xr3:uid="{8ACE5C6C-5B18-4561-AE10-A9D7241CCFE6}" name="Email Address" dataDxfId="597"/>
    <tableColumn id="5" xr3:uid="{4F1F2A00-56E1-4781-9043-D1B4CBD2176A}" name="Employment Category" dataDxfId="596"/>
    <tableColumn id="16" xr3:uid="{64C11491-B122-4C7F-B674-50771A155144}" name="Contract Expire Date" dataDxfId="595"/>
    <tableColumn id="86" xr3:uid="{B3D8D063-5891-4F12-AA25-C47B063F44F6}" name="Date of Joining PETRONAS" dataDxfId="594" dataCellStyle="Normal 2"/>
    <tableColumn id="87" xr3:uid="{59DDFEA0-EA38-4B19-9E76-1938998EB0E5}" name="Years in PET" dataDxfId="593" dataCellStyle="Normal 2">
      <calculatedColumnFormula>($V$1-Table24[[#This Row],[Date of Joining PETRONAS]])/365</calculatedColumnFormula>
    </tableColumn>
    <tableColumn id="89" xr3:uid="{8DD2AA51-B5E9-4352-A5AF-FEB92D56A535}" name="Years of RE Experience" dataDxfId="592" dataCellStyle="Normal 2"/>
    <tableColumn id="72" xr3:uid="{C6A3A89F-01E0-4925-B80D-945DF0E65744}" name="SG" dataDxfId="591"/>
    <tableColumn id="88" xr3:uid="{E65614E3-07EE-4975-91D9-C3543BF9B67B}" name="Age Promoted to Principal" dataDxfId="590" dataCellStyle="Normal 2">
      <calculatedColumnFormula>Table24[[#This Row],[Age]]-($V$1-Table24[[#This Row],[Date of Appointment to Current Grade]])/365</calculatedColumnFormula>
    </tableColumn>
    <tableColumn id="74" xr3:uid="{83018119-2E68-4CAD-AF8C-01A3B807F8B0}" name="Years in Salary Grade" dataDxfId="589"/>
    <tableColumn id="8" xr3:uid="{2C4E37F0-9AB0-4A7D-B65F-EDEE53EFD21F}" name="Date of Appointment to Current Grade" dataDxfId="588" dataCellStyle="Normal 2"/>
    <tableColumn id="9" xr3:uid="{59D7EE4A-C051-45C0-B6A5-65EE793ABF4C}" name="Current Assignment/Loc" dataDxfId="587"/>
    <tableColumn id="12" xr3:uid="{095A60C1-A501-4A83-B957-58B507B4218E}" name="Date in Position" dataDxfId="586"/>
    <tableColumn id="14" xr3:uid="{04A12B14-0E99-4833-8FC1-8B93BB4F3804}" name="Length in Current Assignment" dataDxfId="585"/>
    <tableColumn id="73" xr3:uid="{62F29CEC-4194-491C-8688-4ABAAE0FA6FF}" name="Assessment Level" dataDxfId="584"/>
    <tableColumn id="15" xr3:uid="{C11511CD-6C2E-452C-97CA-3FE2174F6088}" name="Last Assessment Year" dataDxfId="583"/>
    <tableColumn id="21" xr3:uid="{CF35B45D-8AF4-41EF-805C-55154E9FD5CE}" name="Sub-Disciplines" dataDxfId="582"/>
    <tableColumn id="99" xr3:uid="{9913B551-3B5A-4265-8923-F58AA0B0EEA4}" name="Column1" dataDxfId="581" dataCellStyle="Normal 2"/>
    <tableColumn id="90" xr3:uid="{63785E29-620B-45CE-BC5F-C079E2A5B069}" name="Strength" dataDxfId="580" dataCellStyle="Normal 2"/>
    <tableColumn id="91" xr3:uid="{63732787-07A4-4021-AD88-84FCE2979863}" name="Recommendation" dataDxfId="579" dataCellStyle="Normal 2"/>
    <tableColumn id="92" xr3:uid="{A96A5017-BA7E-4629-828A-F7B682F68370}" name="Resource/SME" dataDxfId="578" dataCellStyle="Normal 2"/>
    <tableColumn id="93" xr3:uid="{5BAD44D9-2F5C-4B8A-8F66-2484C6A21300}" name="Interest" dataDxfId="577" dataCellStyle="Normal 2"/>
    <tableColumn id="94" xr3:uid="{0139B36E-396B-4CAD-B1E3-78045A9A36D8}" name="Preference" dataDxfId="576" dataCellStyle="Normal 2"/>
    <tableColumn id="95" xr3:uid="{5BF161FB-C87E-4501-A0DD-621E1883C553}" name="Comment/Suggestion" dataDxfId="575" dataCellStyle="Normal 2"/>
    <tableColumn id="22" xr3:uid="{6E53D36B-0D75-4E57-8B8A-524819850D03}" name="B1" dataDxfId="574"/>
    <tableColumn id="23" xr3:uid="{FD0E456A-930E-413C-BF2A-F1AC5798E539}" name="B2" dataDxfId="573"/>
    <tableColumn id="24" xr3:uid="{19515521-8CFB-4A53-B210-8BAB6D690516}" name="B3" dataDxfId="572"/>
    <tableColumn id="25" xr3:uid="{406B7838-8BA1-48E6-841D-1581E1B114BF}" name="B4" dataDxfId="571"/>
    <tableColumn id="26" xr3:uid="{F4597421-2BE5-4060-9DB6-6BCFF0556233}" name="B5" dataDxfId="570"/>
    <tableColumn id="27" xr3:uid="{61109443-4F27-4D80-B0E8-AF88D340EDAB}" name="B6" dataDxfId="569"/>
    <tableColumn id="28" xr3:uid="{A6D38337-143C-4607-B431-7F20F3A12C21}" name="B7" dataDxfId="568"/>
    <tableColumn id="29" xr3:uid="{78E90E0A-ABA0-4C57-815C-6E421A8D8E70}" name="B8" dataDxfId="567"/>
    <tableColumn id="30" xr3:uid="{A1BD70AC-B633-4F24-A104-032D115039B5}" name="B9" dataDxfId="566"/>
    <tableColumn id="31" xr3:uid="{92B445B1-7CC1-452B-94A6-FB7B42085E3D}" name="B10" dataDxfId="565"/>
    <tableColumn id="32" xr3:uid="{7C633041-ED6E-4B29-91D4-4E87C9FC7ADA}" name="B11" dataDxfId="564"/>
    <tableColumn id="33" xr3:uid="{82F55214-B9A8-4DD9-AD68-3A728E1532EA}" name="B12" dataDxfId="563"/>
    <tableColumn id="34" xr3:uid="{05409CFD-6F16-43E8-A542-7EDC008D3FA3}" name="K1" dataDxfId="562"/>
    <tableColumn id="35" xr3:uid="{E88CC1E7-52A6-4C1F-BF73-940163898C32}" name="K2" dataDxfId="561"/>
    <tableColumn id="36" xr3:uid="{B27A63C3-08F4-43BF-9376-353C0DE3CD6D}" name="K3" dataDxfId="560"/>
    <tableColumn id="37" xr3:uid="{B2E83B53-F70C-4E40-9CB9-718965B3194C}" name="K4" dataDxfId="559"/>
    <tableColumn id="38" xr3:uid="{68A14042-90E5-4B65-AA01-8002E0E53113}" name="K5" dataDxfId="558"/>
    <tableColumn id="39" xr3:uid="{8FD3746A-5734-49F5-8A40-05A2FE380110}" name="P1" dataDxfId="557"/>
    <tableColumn id="40" xr3:uid="{55B4379B-5939-4B55-85C3-D32FDC0C3E12}" name="P2" dataDxfId="556"/>
    <tableColumn id="41" xr3:uid="{F9F679C6-891C-4648-88FA-3342E1D39CF3}" name="P3" dataDxfId="555"/>
    <tableColumn id="42" xr3:uid="{CB5DADB4-FE75-4DEF-94E8-9CBB86A8D0B6}" name="P4" dataDxfId="554"/>
    <tableColumn id="43" xr3:uid="{32A8E9FA-DCBC-422E-A752-05EC7926ABA6}" name="P5" dataDxfId="553"/>
    <tableColumn id="44" xr3:uid="{3FB80B06-0FCB-4CCE-94D0-FB1353C15299}" name="E1" dataDxfId="552"/>
    <tableColumn id="45" xr3:uid="{F791C5D6-CEDF-4668-BFDB-0D3BCF893517}" name="E2" dataDxfId="551"/>
    <tableColumn id="133" xr3:uid="{291A7A6E-2969-46C4-9CFC-EF3B1FB4C836}" name="B13" dataDxfId="550"/>
    <tableColumn id="134" xr3:uid="{830B0297-0865-4D43-9A71-88A0D40C10C5}" name="B24" dataDxfId="549"/>
    <tableColumn id="135" xr3:uid="{5A8A1143-CC65-456E-B588-AAA3CE4E9F0C}" name="B35" dataDxfId="548"/>
    <tableColumn id="136" xr3:uid="{55FBE80C-94DB-4262-9DCB-D8F57083EDE0}" name="B46" dataDxfId="547"/>
    <tableColumn id="137" xr3:uid="{0C2D1CB1-8AAA-4101-A55A-A0AB99E77CEA}" name="B57" dataDxfId="546"/>
    <tableColumn id="138" xr3:uid="{10F32654-27AA-4F81-84DA-2F9881E84D1C}" name="B68" dataDxfId="545"/>
    <tableColumn id="139" xr3:uid="{E71A81AA-1A7F-46CA-A3DB-CE4CEE0AC03F}" name="B79" dataDxfId="544"/>
    <tableColumn id="140" xr3:uid="{933CCEA4-E6A2-464E-8641-C52AADFED07A}" name="B810" dataDxfId="543"/>
    <tableColumn id="141" xr3:uid="{6C12DD58-27CA-4A0B-B6D4-AE0066CC55D8}" name="B911" dataDxfId="542"/>
    <tableColumn id="142" xr3:uid="{8C6860E5-DE14-4091-BC73-1DCAE71AF39E}" name="B1012" dataDxfId="541"/>
    <tableColumn id="143" xr3:uid="{308F95C1-31A4-4C6B-BEAE-6C2437FEBD39}" name="B1113" dataDxfId="540"/>
    <tableColumn id="144" xr3:uid="{E1D78BF0-486D-4D1D-8A6E-15D5CAB1E7EA}" name="B1214" dataDxfId="539"/>
    <tableColumn id="145" xr3:uid="{68C9DAF0-1B04-4BA4-B727-FC9F65460BEE}" name="K115" dataDxfId="538"/>
    <tableColumn id="146" xr3:uid="{D3C9FF2F-B49D-4AB3-B51A-1FA91B857317}" name="K216" dataDxfId="537"/>
    <tableColumn id="147" xr3:uid="{F870CA00-5779-424D-BE82-1C4380968C95}" name="K317" dataDxfId="536"/>
    <tableColumn id="148" xr3:uid="{8B8EA10E-6603-4315-ABDA-4287D6C42B0E}" name="K418" dataDxfId="535"/>
    <tableColumn id="149" xr3:uid="{DCB27CDF-1ECA-48DC-B1F3-E514B29D4771}" name="K519" dataDxfId="534"/>
    <tableColumn id="150" xr3:uid="{013AA1F0-94A2-4481-8DDF-7B34D78384DA}" name="P120" dataDxfId="533"/>
    <tableColumn id="151" xr3:uid="{B9F713EB-4835-4A5D-9D46-20CEEE169674}" name="P221" dataDxfId="532"/>
    <tableColumn id="152" xr3:uid="{2530DD24-78C4-417E-848A-03998AA6BAA8}" name="P322" dataDxfId="531"/>
    <tableColumn id="153" xr3:uid="{9AF9E92D-36C3-4F5F-AC1D-2419BD9B38EE}" name="P423" dataDxfId="530"/>
    <tableColumn id="154" xr3:uid="{155C5D37-329B-41EB-988F-669995AA28F1}" name="P524" dataDxfId="529"/>
    <tableColumn id="155" xr3:uid="{526C0867-F6B5-4700-85E5-5FF4EED2248B}" name="E125" dataDxfId="528"/>
    <tableColumn id="156" xr3:uid="{7A42F558-357F-49B5-B993-B46D96FF1C9E}" name="E226" dataDxfId="527"/>
    <tableColumn id="46" xr3:uid="{01C61257-003A-4EB6-A286-345E166D0929}" name="GAP B1" dataDxfId="526">
      <calculatedColumnFormula>Table24[[#This Row],[B13]]-Table24[[#This Row],[B1]]</calculatedColumnFormula>
    </tableColumn>
    <tableColumn id="47" xr3:uid="{44D3ED48-E4B6-4024-8712-239787AB32AC}" name="GAP B2" dataDxfId="525">
      <calculatedColumnFormula>Table24[[#This Row],[B24]]-Table24[[#This Row],[B2]]</calculatedColumnFormula>
    </tableColumn>
    <tableColumn id="48" xr3:uid="{60617036-5CF7-4F81-99E3-4B273E104225}" name="GAP B3" dataDxfId="524">
      <calculatedColumnFormula>Table24[[#This Row],[B35]]-Table24[[#This Row],[B3]]</calculatedColumnFormula>
    </tableColumn>
    <tableColumn id="49" xr3:uid="{EB46CBBF-4B1F-4796-A4B3-BDB5F8FC763A}" name="GAP B4" dataDxfId="523">
      <calculatedColumnFormula>Table24[[#This Row],[B46]]-Table24[[#This Row],[B4]]</calculatedColumnFormula>
    </tableColumn>
    <tableColumn id="50" xr3:uid="{B643E633-946C-428D-845B-7910A9D193D0}" name="GAP B5" dataDxfId="522">
      <calculatedColumnFormula>Table24[[#This Row],[B57]]-Table24[[#This Row],[B5]]</calculatedColumnFormula>
    </tableColumn>
    <tableColumn id="51" xr3:uid="{81FF587D-09D9-459B-9261-156F8253F011}" name="GAP B6" dataDxfId="521">
      <calculatedColumnFormula>Table24[[#This Row],[B68]]-Table24[[#This Row],[B6]]</calculatedColumnFormula>
    </tableColumn>
    <tableColumn id="52" xr3:uid="{B6447E6F-6B36-44E2-B733-040454B058E6}" name="GAP B7" dataDxfId="520">
      <calculatedColumnFormula>Table24[[#This Row],[B79]]-Table24[[#This Row],[B7]]</calculatedColumnFormula>
    </tableColumn>
    <tableColumn id="53" xr3:uid="{8B71FB59-9491-4AC5-95FE-BD2CFDBB4CAD}" name="GAP B8" dataDxfId="519">
      <calculatedColumnFormula>Table24[[#This Row],[B810]]-Table24[[#This Row],[B8]]</calculatedColumnFormula>
    </tableColumn>
    <tableColumn id="54" xr3:uid="{493C91D7-AB8B-48BE-AE8B-2A10D97BEE35}" name="GAP B9" dataDxfId="518">
      <calculatedColumnFormula>Table24[[#This Row],[B911]]-Table24[[#This Row],[B9]]</calculatedColumnFormula>
    </tableColumn>
    <tableColumn id="55" xr3:uid="{5C127F50-E7FE-4FB5-B8E9-6307E2722DD3}" name="GAP B10" dataDxfId="517">
      <calculatedColumnFormula>Table24[[#This Row],[B1012]]-Table24[[#This Row],[B10]]</calculatedColumnFormula>
    </tableColumn>
    <tableColumn id="56" xr3:uid="{624DB0B4-741E-4841-9931-C9D4B902DC93}" name="GAP B11" dataDxfId="516">
      <calculatedColumnFormula>Table24[[#This Row],[B1113]]-Table24[[#This Row],[B11]]</calculatedColumnFormula>
    </tableColumn>
    <tableColumn id="57" xr3:uid="{569D880B-3CD7-4FE8-83CF-0AB3F0803CC7}" name="GAP B12" dataDxfId="515">
      <calculatedColumnFormula>Table24[[#This Row],[B1214]]-Table24[[#This Row],[B12]]</calculatedColumnFormula>
    </tableColumn>
    <tableColumn id="58" xr3:uid="{903712FB-4945-4E02-AE21-681B1B712300}" name="GAP K1" dataDxfId="514">
      <calculatedColumnFormula>Table24[[#This Row],[K115]]-Table24[[#This Row],[K1]]</calculatedColumnFormula>
    </tableColumn>
    <tableColumn id="59" xr3:uid="{F889E55C-64B2-4452-84FA-2B1B5ED42585}" name="GAP K2" dataDxfId="513">
      <calculatedColumnFormula>Table24[[#This Row],[K216]]-Table24[[#This Row],[K2]]</calculatedColumnFormula>
    </tableColumn>
    <tableColumn id="60" xr3:uid="{7131489D-89E8-4643-99A4-217B5421E16F}" name="GAP K3" dataDxfId="512">
      <calculatedColumnFormula>Table24[[#This Row],[K317]]-Table24[[#This Row],[K3]]</calculatedColumnFormula>
    </tableColumn>
    <tableColumn id="61" xr3:uid="{4B551751-A11E-4AB1-B824-01343FE0E896}" name="GAP K4" dataDxfId="511">
      <calculatedColumnFormula>Table24[[#This Row],[K418]]-Table24[[#This Row],[K4]]</calculatedColumnFormula>
    </tableColumn>
    <tableColumn id="62" xr3:uid="{E305EB4F-F415-43EA-902D-19EE05A0A0D8}" name="GAP K5" dataDxfId="510">
      <calculatedColumnFormula>Table24[[#This Row],[K519]]-Table24[[#This Row],[K5]]</calculatedColumnFormula>
    </tableColumn>
    <tableColumn id="64" xr3:uid="{A6BCDBBD-5D6F-4445-822D-FE25F258FE56}" name="GAP P1" dataDxfId="509">
      <calculatedColumnFormula>Table24[[#This Row],[P120]]-Table24[[#This Row],[P1]]</calculatedColumnFormula>
    </tableColumn>
    <tableColumn id="65" xr3:uid="{7EA4ABD3-20EB-4610-A760-991F2DB21CE3}" name="GAP P2" dataDxfId="508">
      <calculatedColumnFormula>Table24[[#This Row],[P221]]-Table24[[#This Row],[P2]]</calculatedColumnFormula>
    </tableColumn>
    <tableColumn id="66" xr3:uid="{5C4438A6-171E-4A28-A833-A5B0949D95A1}" name="GAP P3" dataDxfId="507">
      <calculatedColumnFormula>Table24[[#This Row],[P322]]-Table24[[#This Row],[P3]]</calculatedColumnFormula>
    </tableColumn>
    <tableColumn id="67" xr3:uid="{809413CA-7927-44F7-8114-B289A088EEAC}" name="GAP P4" dataDxfId="506">
      <calculatedColumnFormula>Table24[[#This Row],[P423]]-Table24[[#This Row],[P4]]</calculatedColumnFormula>
    </tableColumn>
    <tableColumn id="68" xr3:uid="{65E593A4-D3D7-47CF-A8F3-0F9E5A6DB045}" name="GAP P5" dataDxfId="505">
      <calculatedColumnFormula>Table24[[#This Row],[P524]]-Table24[[#This Row],[P5]]</calculatedColumnFormula>
    </tableColumn>
    <tableColumn id="69" xr3:uid="{A67A576F-201B-4461-9867-33D8A9C6A533}" name="GAP E1" dataDxfId="504">
      <calculatedColumnFormula>Table24[[#This Row],[E125]]-Table24[[#This Row],[E1]]</calculatedColumnFormula>
    </tableColumn>
    <tableColumn id="70" xr3:uid="{F93B4433-AEB1-4B18-AECA-F40B788EF2E6}" name="GAP E2" dataDxfId="503">
      <calculatedColumnFormula>Table24[[#This Row],[E226]]-Table24[[#This Row],[E2]]</calculatedColumnFormula>
    </tableColumn>
    <tableColumn id="75" xr3:uid="{ACDEA605-581A-4ACF-9BC1-4158F744EAD4}" name="Base51" dataDxfId="502"/>
    <tableColumn id="76" xr3:uid="{94913EA6-F799-4D70-ABA8-9ABF8F67675A}" name="Key52" dataDxfId="501"/>
    <tableColumn id="77" xr3:uid="{09B39A83-936E-4715-B7B8-C1D5B6E0CDD0}" name="Pacing 53" dataDxfId="500"/>
    <tableColumn id="78" xr3:uid="{FDEB9BDC-F246-40DB-9A9B-F7D99BA7623D}" name="Emerging54" dataDxfId="499"/>
    <tableColumn id="79" xr3:uid="{4A1831C4-5677-4790-8B3F-71DCC09B7F26}" name="CTI55" dataDxfId="498"/>
    <tableColumn id="80" xr3:uid="{FB481BEB-9949-468D-8E85-D44F4F9B51A8}" name="Base56" dataDxfId="497"/>
    <tableColumn id="81" xr3:uid="{D51D8DDB-24C9-42CF-8E8F-E3DEB66C5EEF}" name="Key57" dataDxfId="496"/>
    <tableColumn id="82" xr3:uid="{D1D424DE-E092-41A6-AC00-BE6510B425D0}" name="Pacing 58" dataDxfId="495"/>
    <tableColumn id="83" xr3:uid="{BB929DA3-A647-46E7-B5FB-C4A56C67F73D}" name="Emerging59" dataDxfId="494"/>
    <tableColumn id="84" xr3:uid="{F16CDA30-C53E-4CB7-AC6E-1C0B7DF6921F}" name="CTI60" dataDxfId="493"/>
    <tableColumn id="71" xr3:uid="{9B175649-2925-4F8D-A393-5FD43744C353}" name="Assessor1" dataDxfId="492"/>
    <tableColumn id="96" xr3:uid="{8DB0D78A-8202-4C7D-BADD-5EA4C121C32F}" name="Assessor 2" dataDxfId="491"/>
    <tableColumn id="97" xr3:uid="{F05285A4-A68A-445C-A410-9616124C25B2}" name="Supervisor" dataDxfId="490"/>
    <tableColumn id="98" xr3:uid="{B10175A4-666B-4104-902F-602821CAA144}" name="Remarks" dataDxfId="489"/>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92860AD-4BF9-4107-92F2-95A83FF6E04F}" name="Table59" displayName="Table59" ref="B2:DU19" totalsRowShown="0" headerRowDxfId="488">
  <autoFilter ref="B2:DU19" xr:uid="{890C2F60-5113-46CC-A7FB-8E10190BB05D}"/>
  <tableColumns count="124">
    <tableColumn id="104" xr3:uid="{FE51C84C-6911-4A84-AA4D-AB56903705AA}" name="No" dataDxfId="487">
      <calculatedColumnFormula>UPPER(MID(Table59[[#This Row],[Email Address]], FIND("{token}", SUBSTITUTE(Table59[[#This Row],[Email Address]], ".", "{token}", 2)) - 3, 1))</calculatedColumnFormula>
    </tableColumn>
    <tableColumn id="118" xr3:uid="{4576A256-1E9A-4B2E-81E9-D2F9A0D5F338}" name="Chat Status" dataDxfId="486" dataCellStyle="Normal 2"/>
    <tableColumn id="119" xr3:uid="{74AB039A-047E-49C2-8613-6BEC75E3FCB4}" name="Chat Date" dataDxfId="485" dataCellStyle="Normal 2"/>
    <tableColumn id="1" xr3:uid="{4E2C1B6A-1536-4918-83B6-C093F69C8ABD}" name="Name" dataDxfId="484"/>
    <tableColumn id="2" xr3:uid="{3E317BFC-E732-473D-AFE0-BC87B2D4BCBF}" name="Staff Number" dataDxfId="483"/>
    <tableColumn id="3" xr3:uid="{EE195D69-31F9-42CA-9FF9-A29512CCA711}" name="Age" dataDxfId="482"/>
    <tableColumn id="106" xr3:uid="{D77D6099-7126-406E-9ECD-2A2562C86449}" name="Birth Year" dataDxfId="481" dataCellStyle="Normal 2"/>
    <tableColumn id="4" xr3:uid="{22A5D3E1-F6F7-46D3-9C8D-1E8604202D42}" name="Gender" dataDxfId="480"/>
    <tableColumn id="5" xr3:uid="{16BFAB37-2C83-4625-A946-81C8B26D6454}" name="Nationality" dataDxfId="479"/>
    <tableColumn id="6" xr3:uid="{D680824A-40A5-4551-A793-78C0B835C863}" name="Department" dataDxfId="478"/>
    <tableColumn id="7" xr3:uid="{30FF025B-C735-45E5-899A-06C8616BBCED}" name="Section Name" dataDxfId="477"/>
    <tableColumn id="107" xr3:uid="{461855B8-6774-4BED-BAEF-442B5A693DEC}" name="Unit Name" dataDxfId="476" dataCellStyle="Normal 2"/>
    <tableColumn id="108" xr3:uid="{4A8D719A-7A10-419E-9241-9C2ED3EDB2D7}" name="Location" dataDxfId="475" dataCellStyle="Normal 2"/>
    <tableColumn id="8" xr3:uid="{F9345B3B-3866-4604-8E0B-78E00A626B69}" name="Staff Position" dataDxfId="474"/>
    <tableColumn id="9" xr3:uid="{55756B6F-124B-4821-8D50-659FFADEFB8F}" name="Email Address" dataDxfId="473"/>
    <tableColumn id="10" xr3:uid="{687B7683-E5C5-4650-AE69-F38D71A1BD2D}" name="Employment Category" dataDxfId="472"/>
    <tableColumn id="105" xr3:uid="{A124B975-2BD0-412D-9C41-F49F9E8D6D01}" name="Contract Expire date" dataDxfId="471"/>
    <tableColumn id="13" xr3:uid="{E4E33D66-3F8D-449C-84F3-08674FFA6D57}" name="Date of Joining PETRONAS" dataDxfId="470"/>
    <tableColumn id="15" xr3:uid="{4E3BF47C-29DD-4278-822D-A6DC697ECB2F}" name="Years in PET" dataDxfId="469"/>
    <tableColumn id="109" xr3:uid="{8EB9906A-518D-48DA-AAA4-973F41A73655}" name="Years of RE Experience" dataDxfId="468" dataCellStyle="Normal 2"/>
    <tableColumn id="11" xr3:uid="{9BD5C523-0D85-4DCC-A773-32A2A1903195}" name="SG" dataDxfId="467" dataCellStyle="Normal 2"/>
    <tableColumn id="120" xr3:uid="{0248AE89-362E-4F93-9AF9-3FFB05FCEE37}" name="Age Promoted to Staff or Principal" dataDxfId="466" dataCellStyle="Normal 2"/>
    <tableColumn id="121" xr3:uid="{E3FC25DC-D6A9-4838-92AF-47F8073E4C8B}" name="Years in Salary Grade" dataDxfId="465" dataCellStyle="Normal 2"/>
    <tableColumn id="123" xr3:uid="{10C16840-4512-42C1-98C2-B6BDB3F9D92A}" name="Date of Appointment to Current Grade" dataDxfId="464" dataCellStyle="Normal 2"/>
    <tableColumn id="124" xr3:uid="{5F9F5A0C-B314-4F8D-BA11-E8B096322652}" name="Current Assignment / Loc:" dataDxfId="463" dataCellStyle="Normal 2"/>
    <tableColumn id="110" xr3:uid="{6BD6008F-1E42-49E4-B0CE-48309395702F}" name="Date in Position" dataDxfId="462" dataCellStyle="Normal 2"/>
    <tableColumn id="111" xr3:uid="{3170F362-A877-412D-82DF-0863D2B002BE}" name="Length in Current Assignment" dataDxfId="461" dataCellStyle="Normal 2"/>
    <tableColumn id="19" xr3:uid="{057A8B3E-AD78-4E70-9CAB-B3B56F803486}" name="Assessment Level" dataDxfId="460"/>
    <tableColumn id="20" xr3:uid="{FC717F0E-47BC-4005-85D0-DCB9188FC085}" name="Last Assessment Year" dataDxfId="459"/>
    <tableColumn id="12" xr3:uid="{EC0F96C9-2EBD-42B8-A038-F48DCB26AC4B}" name="Sub- Disciplines" dataDxfId="458"/>
    <tableColumn id="122" xr3:uid="{AAE4F664-F371-4164-B97C-D0A5AD4334A5}" name="Potential" dataDxfId="457" dataCellStyle="Normal 2"/>
    <tableColumn id="112" xr3:uid="{E682F22A-9B95-430C-818E-AD4B00A266FE}" name="Strength" dataDxfId="456" dataCellStyle="Normal 2"/>
    <tableColumn id="113" xr3:uid="{B07A3FAB-D041-4097-8759-A6F5FE5392D8}" name="Recommendation" dataDxfId="455" dataCellStyle="Normal 2"/>
    <tableColumn id="114" xr3:uid="{5180E667-0CAA-48D1-B727-ACDF652C6B11}" name="Resource/SME" dataDxfId="454" dataCellStyle="Normal 2"/>
    <tableColumn id="115" xr3:uid="{04C89B12-9C94-442F-BC0F-3DDD22BF689D}" name="Interest" dataDxfId="453" dataCellStyle="Normal 2"/>
    <tableColumn id="116" xr3:uid="{2B64648D-E4EC-4737-BE5C-C13CE6133018}" name="Preference" dataDxfId="452" dataCellStyle="Normal 2"/>
    <tableColumn id="117" xr3:uid="{48B0D6C6-E1B8-4D59-9934-C007C5973B19}" name="Comment/Suggestion" dataDxfId="451" dataCellStyle="Normal 2"/>
    <tableColumn id="21" xr3:uid="{6DC5CFB8-93FF-488B-BE16-D8CEB845E4EB}" name="B1" dataDxfId="450"/>
    <tableColumn id="22" xr3:uid="{9C8FB035-FE8E-4F8D-969D-5D1FFF49388D}" name="B2" dataDxfId="449"/>
    <tableColumn id="23" xr3:uid="{B531FD7B-28A0-4788-9EF8-6BB696EB687C}" name="B3" dataDxfId="448"/>
    <tableColumn id="24" xr3:uid="{AFE3F235-6F45-41A4-ABD3-4F90B8BFC4D6}" name="B4" dataDxfId="447"/>
    <tableColumn id="25" xr3:uid="{778AEA4E-9543-4C6A-8DD0-51A0F7D49DB4}" name="B5" dataDxfId="446"/>
    <tableColumn id="26" xr3:uid="{54C24797-1406-4670-8829-BB3460D474B0}" name="B6" dataDxfId="445"/>
    <tableColumn id="27" xr3:uid="{947C4267-CC41-4777-9146-F215647D07D7}" name="B7" dataDxfId="444"/>
    <tableColumn id="28" xr3:uid="{9BD22387-BF4C-4708-A2CE-11CA65CFBF01}" name="B8" dataDxfId="443"/>
    <tableColumn id="29" xr3:uid="{2D5EA0BE-850F-4A9E-A022-682A6F8D5851}" name="B9" dataDxfId="442"/>
    <tableColumn id="30" xr3:uid="{1DFFEA72-391A-47EB-ADCE-19139D13195B}" name="B10" dataDxfId="441"/>
    <tableColumn id="31" xr3:uid="{6FD18A24-BD36-4602-BE19-CCD3851937DF}" name="B11" dataDxfId="440"/>
    <tableColumn id="32" xr3:uid="{61B490C3-2181-4BC4-8D6C-CF2B3CE75FEA}" name="B12" dataDxfId="439"/>
    <tableColumn id="33" xr3:uid="{DCD5375F-4565-4E62-9F03-A9D3A504D6D2}" name="K1" dataDxfId="438"/>
    <tableColumn id="34" xr3:uid="{2A2F2235-CDA8-4496-B0BE-9B99BE401D7A}" name="K2" dataDxfId="437"/>
    <tableColumn id="35" xr3:uid="{AF3F8542-5C66-473B-B38F-AB733BA8E490}" name="K3" dataDxfId="436"/>
    <tableColumn id="36" xr3:uid="{242646E3-9D64-43B6-96C9-F2DAD6F255FB}" name="K4" dataDxfId="435"/>
    <tableColumn id="37" xr3:uid="{3F0595CB-7502-4002-B586-8B37F0009347}" name="K5" dataDxfId="434"/>
    <tableColumn id="38" xr3:uid="{A0C3E513-A30A-44B2-AD57-5D6474727744}" name="P1" dataDxfId="433"/>
    <tableColumn id="39" xr3:uid="{F758B36E-5197-4056-9E6B-8FF9E9B5D46E}" name="P2" dataDxfId="432"/>
    <tableColumn id="40" xr3:uid="{2A1DCD6A-4BEE-4083-8B58-D5CDF9B331A6}" name="P3" dataDxfId="431"/>
    <tableColumn id="41" xr3:uid="{7BFFF94F-0A50-4BCF-A692-291D1CAB0EF7}" name="P4" dataDxfId="430"/>
    <tableColumn id="42" xr3:uid="{97DD3A15-A401-4E9E-8989-355A6AF2DBA4}" name="P5" dataDxfId="429"/>
    <tableColumn id="43" xr3:uid="{C26CFDAF-58C9-46A4-953C-05B8F9961CAC}" name="E1" dataDxfId="428"/>
    <tableColumn id="44" xr3:uid="{99CF1119-EEBB-4573-8E09-D4BB66E36F7C}" name="E2" dataDxfId="427"/>
    <tableColumn id="14" xr3:uid="{36430C00-D436-4228-9EE5-4C78087DD02D}" name="B13" dataDxfId="426"/>
    <tableColumn id="16" xr3:uid="{CAB7960C-33C2-4185-BAAF-CBD71D246E6D}" name="B24" dataDxfId="425"/>
    <tableColumn id="17" xr3:uid="{7E346651-C605-41D6-9D46-F06DC4613DCA}" name="B35" dataDxfId="424"/>
    <tableColumn id="18" xr3:uid="{F0EF6D7F-D044-4678-927C-C24F95A84042}" name="B46" dataDxfId="423"/>
    <tableColumn id="45" xr3:uid="{61AD8255-6FE2-48C7-839E-F2245BE89885}" name="B57" dataDxfId="422"/>
    <tableColumn id="46" xr3:uid="{4773B195-C3DA-4C52-893A-1EF161CF5313}" name="B68" dataDxfId="421"/>
    <tableColumn id="47" xr3:uid="{FBD82509-0CDA-4358-9BC3-4F577EAD9309}" name="B79" dataDxfId="420"/>
    <tableColumn id="48" xr3:uid="{E6AC4499-7760-43CA-A597-617D2A7BD05D}" name="B810" dataDxfId="419"/>
    <tableColumn id="49" xr3:uid="{13B30B66-8CE8-4365-BDEB-0440A7CAD961}" name="B911" dataDxfId="418"/>
    <tableColumn id="50" xr3:uid="{C2A06CA2-0DFA-4180-B110-1C9C7559A6A4}" name="B1012" dataDxfId="417"/>
    <tableColumn id="51" xr3:uid="{D2437E46-88CC-4004-9EE5-407784F0816B}" name="B1113" dataDxfId="416"/>
    <tableColumn id="52" xr3:uid="{07C428E2-F025-41BC-8E12-A125E4868DE8}" name="B1214" dataDxfId="415"/>
    <tableColumn id="53" xr3:uid="{7C387A5C-17F7-42D1-917D-67E4B627D0B7}" name="K115" dataDxfId="414"/>
    <tableColumn id="54" xr3:uid="{94564F0C-94D8-4DD9-A24D-FB07A2FE3ECF}" name="K216" dataDxfId="413"/>
    <tableColumn id="55" xr3:uid="{66E14288-9B0D-421D-8D56-5B54B06244E0}" name="K317" dataDxfId="412"/>
    <tableColumn id="56" xr3:uid="{EF567D26-A3AA-44A7-9A5A-877E82A2F940}" name="K418" dataDxfId="411"/>
    <tableColumn id="57" xr3:uid="{B09D37FE-7FFC-4F5D-BED5-2BED194EE179}" name="K519" dataDxfId="410"/>
    <tableColumn id="58" xr3:uid="{DEB42AAC-6486-4593-B9AC-915885FFB91C}" name="P120" dataDxfId="409"/>
    <tableColumn id="59" xr3:uid="{CAA21727-007F-49D2-83EF-BDB07DCBC60E}" name="P221" dataDxfId="408"/>
    <tableColumn id="60" xr3:uid="{4F7F911B-E7AC-459C-8AEC-40D73350B3DE}" name="P322" dataDxfId="407"/>
    <tableColumn id="61" xr3:uid="{F30F67DD-2C34-4A1A-90E6-94B638E97A0F}" name="P423" dataDxfId="406"/>
    <tableColumn id="62" xr3:uid="{12033E1D-81EE-42B0-ABA0-1CFFE2BB4688}" name="P524" dataDxfId="405"/>
    <tableColumn id="63" xr3:uid="{6E0A1E40-659E-426C-A9DD-F6A84120CD6A}" name="E125" dataDxfId="404"/>
    <tableColumn id="64" xr3:uid="{3BA50BE2-2FAE-4012-A8D8-536C28A750DB}" name="E226" dataDxfId="403"/>
    <tableColumn id="65" xr3:uid="{31D19CFE-F70B-4F9D-A8A3-7FF734C512FC}" name="GAP B1" dataDxfId="402"/>
    <tableColumn id="66" xr3:uid="{A2CA7DAB-7235-4E51-8675-6FE518A6E8EF}" name="GAP B2" dataDxfId="401"/>
    <tableColumn id="67" xr3:uid="{DDA438DC-5113-4BE3-93F8-099623E4BB7B}" name="GAP B3" dataDxfId="400"/>
    <tableColumn id="68" xr3:uid="{B52171EA-42E0-4DC2-AB3D-654E25A18A53}" name="GAP B4" dataDxfId="399"/>
    <tableColumn id="69" xr3:uid="{FEB942EC-EF71-47B0-8E7C-DB0DF2AEB60D}" name="GAP B5" dataDxfId="398"/>
    <tableColumn id="70" xr3:uid="{9F03F8DF-1B41-48B6-876D-3E3B0C02F4B9}" name="GAP B6" dataDxfId="397"/>
    <tableColumn id="71" xr3:uid="{0B714117-48B1-4AE3-9981-B1E35A6674DD}" name="GAP B7" dataDxfId="396"/>
    <tableColumn id="72" xr3:uid="{223EB2DA-A3F2-4B17-8930-0A727B04F864}" name="GAP B8" dataDxfId="395"/>
    <tableColumn id="73" xr3:uid="{63862CCB-C55B-4B8E-9DF2-038CF5A06A29}" name="GAP B9" dataDxfId="394"/>
    <tableColumn id="74" xr3:uid="{AB822E17-49B0-4BB7-BD40-20CFA1A44CCD}" name="GAP B10" dataDxfId="393"/>
    <tableColumn id="75" xr3:uid="{46EA68C3-43F2-4345-828F-6653C8A4AAE8}" name="GAP B11" dataDxfId="392"/>
    <tableColumn id="76" xr3:uid="{90771392-E316-4B66-B6F5-EA6C04227685}" name="GAP B12" dataDxfId="391"/>
    <tableColumn id="77" xr3:uid="{F030F1FC-9A0F-4A54-9DFF-75A1180B4822}" name="GAP K1" dataDxfId="390"/>
    <tableColumn id="78" xr3:uid="{A0E6AE5E-E1A0-4124-9ABE-E9F56333795A}" name="GAP K2" dataDxfId="389"/>
    <tableColumn id="79" xr3:uid="{B5CFCB84-E191-4903-82A2-2F7F1A048B81}" name="GAP K3" dataDxfId="388"/>
    <tableColumn id="80" xr3:uid="{58E5E168-1DF6-4C94-A9F4-06FB997ECB02}" name="GAP K4" dataDxfId="387"/>
    <tableColumn id="81" xr3:uid="{02E32927-F69F-4B05-B8FE-F4B9E99BE0F3}" name="GAP K5" dataDxfId="386"/>
    <tableColumn id="82" xr3:uid="{D90792BC-1648-401F-85ED-3A512676B4A9}" name="GAP P1" dataDxfId="385"/>
    <tableColumn id="83" xr3:uid="{701C1998-C77E-47DB-BA3A-07DFEE682952}" name="GAP P2" dataDxfId="384"/>
    <tableColumn id="84" xr3:uid="{6205E8A1-586B-467E-B0A3-903712B908D2}" name="GAP P3" dataDxfId="383"/>
    <tableColumn id="85" xr3:uid="{8A0E06BD-3AB9-453C-8B02-CBCC7DB295E0}" name="GAP P4" dataDxfId="382"/>
    <tableColumn id="86" xr3:uid="{73C6BA6E-5F69-403D-ABA7-7D4714C45EB5}" name="GAP P5" dataDxfId="381"/>
    <tableColumn id="87" xr3:uid="{AB2FC0B4-B96A-496B-93DB-980C02A6D2FB}" name="GAP E1" dataDxfId="380"/>
    <tableColumn id="88" xr3:uid="{DCA100E5-E79E-44C5-85B1-D3EBDDF6EBFF}" name="GAP E2" dataDxfId="379"/>
    <tableColumn id="89" xr3:uid="{13B62DE7-C05C-422F-8A04-59756C0E4F90}" name="Base51" dataDxfId="378"/>
    <tableColumn id="90" xr3:uid="{57EDD8B1-A154-4821-9A8C-A1F3B90EA8F7}" name="Key52" dataDxfId="377"/>
    <tableColumn id="91" xr3:uid="{F5208722-A182-488D-AE9A-38D14C18C254}" name="Pacing 53" dataDxfId="376"/>
    <tableColumn id="92" xr3:uid="{26E20B79-9BD8-4FBA-950D-6B5170724434}" name="Emerging54" dataDxfId="375"/>
    <tableColumn id="93" xr3:uid="{1D5880F0-42FF-4E60-9D96-4B6A7E1115AD}" name="CTI55" dataDxfId="374"/>
    <tableColumn id="94" xr3:uid="{2CE9E318-CC96-423A-A270-E704CAE2B7B5}" name="Base56" dataDxfId="373"/>
    <tableColumn id="95" xr3:uid="{63906206-3DFD-45C9-9292-74080C29902C}" name="Key57" dataDxfId="372"/>
    <tableColumn id="96" xr3:uid="{148AA021-464F-4EB8-988C-8C1292FA7840}" name="Pacing 58" dataDxfId="371"/>
    <tableColumn id="97" xr3:uid="{406CE3E1-9881-4F1E-9FFC-B6C24D2FBFAA}" name="Emerging59" dataDxfId="370"/>
    <tableColumn id="98" xr3:uid="{D7077DD3-1702-4924-857B-6BF33DD26B3A}" name="CTI60" dataDxfId="369"/>
    <tableColumn id="99" xr3:uid="{402DD8C5-F4C4-4E46-862F-50ED4161D28A}" name="Base562" dataDxfId="368"/>
    <tableColumn id="100" xr3:uid="{8400E777-655A-43BC-AB09-8F26BE36E57C}" name="Key573" dataDxfId="367"/>
    <tableColumn id="101" xr3:uid="{F881B711-7490-42AC-A518-39A4EADE71BF}" name="Pacing 584" dataDxfId="366"/>
    <tableColumn id="102" xr3:uid="{0ABCD87C-1E8A-4179-ABA5-F7CD46690D42}" name="Emerging595" dataDxfId="365"/>
    <tableColumn id="103" xr3:uid="{06934773-29D4-4D8E-A2AD-32DF31C19FAA}" name="CTI606" dataDxfId="364"/>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F25A3FF-454E-4318-B3BA-E116AC55992F}" name="Table911" displayName="Table911" ref="B3:DY5" totalsRowShown="0" headerRowDxfId="363" dataDxfId="361" headerRowBorderDxfId="362" tableBorderDxfId="360" headerRowCellStyle="Normal 2">
  <autoFilter ref="B3:DY5" xr:uid="{E6B69153-A017-4F9B-9959-593D6CA63A35}"/>
  <sortState xmlns:xlrd2="http://schemas.microsoft.com/office/spreadsheetml/2017/richdata2" ref="B4:DY5">
    <sortCondition ref="E3:E5"/>
  </sortState>
  <tableColumns count="128">
    <tableColumn id="1" xr3:uid="{F8009E13-183A-4ABA-AA6A-240125216FC1}" name="Count" dataDxfId="359"/>
    <tableColumn id="2" xr3:uid="{2A33BE68-76FF-431B-A561-0DCC81EB0BE0}" name="Chat Status" dataDxfId="358"/>
    <tableColumn id="3" xr3:uid="{FB9666C1-3549-45E4-8797-D210616B186E}" name="Chat Date" dataDxfId="357"/>
    <tableColumn id="4" xr3:uid="{CBA17A26-8279-4D03-B958-D55E5C8D5E04}" name="Name" dataDxfId="356"/>
    <tableColumn id="5" xr3:uid="{AE969573-481D-4177-A179-D3369D1C7377}" name="Staff ID" dataDxfId="355"/>
    <tableColumn id="6" xr3:uid="{BB1B84A1-E60B-4A7B-99C1-079CA69C2A7D}" name="Age" dataDxfId="354"/>
    <tableColumn id="7" xr3:uid="{047823AC-7ABB-42AC-B9E7-9D8D9FA1977B}" name="Birth Year" dataDxfId="353"/>
    <tableColumn id="8" xr3:uid="{A002793D-63D4-4ECB-A867-2B7BBA0D3565}" name="Gender" dataDxfId="352"/>
    <tableColumn id="9" xr3:uid="{3AC70988-6196-4A61-83AF-CEEBA56439DD}" name="Nationality" dataDxfId="351"/>
    <tableColumn id="10" xr3:uid="{8C7B6892-7C55-4BB6-BF6B-98A989A44AA2}" name="Department" dataDxfId="350"/>
    <tableColumn id="11" xr3:uid="{DED19BF7-4F4D-4B31-B0A7-51068B4A172F}" name="Section Name" dataDxfId="349"/>
    <tableColumn id="12" xr3:uid="{8BEF9576-A379-41B7-8CA2-7044097DC5A4}" name="Unit Name" dataDxfId="348"/>
    <tableColumn id="13" xr3:uid="{5105F51B-9FAC-400C-8F64-94AC378BF479}" name="Sub Unit" dataDxfId="347"/>
    <tableColumn id="14" xr3:uid="{48538294-4969-4338-9C7E-FA54DA1D9C70}" name="Staff Position" dataDxfId="346"/>
    <tableColumn id="15" xr3:uid="{4B956D93-D0AF-4DD0-A538-CF7FD52457C9}" name="Email Address" dataDxfId="345"/>
    <tableColumn id="16" xr3:uid="{A41ACC65-29E4-4732-A054-D8EC7A3DEFFB}" name="Employment Category" dataDxfId="344"/>
    <tableColumn id="17" xr3:uid="{FC2740E2-484F-4833-8F4E-231253A44AE7}" name="Contract Expire Date" dataDxfId="343"/>
    <tableColumn id="18" xr3:uid="{501E90EF-4737-491C-92D9-273CF8AD65CE}" name="Joining Date" dataDxfId="342"/>
    <tableColumn id="19" xr3:uid="{6FA6018B-88F7-4BEE-B4E0-2A126537D083}" name="Years in PET" dataDxfId="341"/>
    <tableColumn id="20" xr3:uid="{5667CBF0-386B-49F9-99F8-0DCE4B5E97B2}" name="Years of RE Experience" dataDxfId="340"/>
    <tableColumn id="21" xr3:uid="{E06D569A-EA63-4888-97B5-606BEDF6C0EC}" name="SG" dataDxfId="339"/>
    <tableColumn id="22" xr3:uid="{891DC7D8-A06E-4C38-A293-C2BFB9C90A67}" name="Age Promoted to Staff or Principal" dataDxfId="338"/>
    <tableColumn id="23" xr3:uid="{D3321656-07B6-4E82-A414-81C7982CD1F3}" name="Years in Salary Grade" dataDxfId="337"/>
    <tableColumn id="24" xr3:uid="{7648DF49-2CED-42F7-B8A5-18AEBC47F834}" name="Date of Appointment to Current Grade" dataDxfId="336"/>
    <tableColumn id="25" xr3:uid="{F83D181B-F008-4C34-8372-F0ABF65782D9}" name="Current Assignment / Loc:" dataDxfId="335"/>
    <tableColumn id="26" xr3:uid="{5DBF6FDE-196F-4189-93CB-9C1C08649564}" name="Date in Position" dataDxfId="334"/>
    <tableColumn id="27" xr3:uid="{7D023698-BD6A-4C2E-AB76-9E93F4A7EECC}" name="Length in Current Assignment" dataDxfId="333"/>
    <tableColumn id="28" xr3:uid="{CE9DEFD1-EBE8-4C49-B3D3-83984AA80CDE}" name="Assessment Level" dataDxfId="332"/>
    <tableColumn id="29" xr3:uid="{636AF15E-0786-4F61-B758-9214972973FE}" name="Last Assesment Date" dataDxfId="331"/>
    <tableColumn id="30" xr3:uid="{53A6C1CF-35D2-4215-BE36-60813C049135}" name="Sub-Disciplines" dataDxfId="330"/>
    <tableColumn id="31" xr3:uid="{6622EF9C-E930-470B-B8EB-2DB2FA406B0C}" name="Potential" dataDxfId="329"/>
    <tableColumn id="32" xr3:uid="{4291AC0F-C017-415D-8A76-242D4BB04C93}" name="Strength" dataDxfId="328"/>
    <tableColumn id="33" xr3:uid="{7BCAC524-28DE-417E-A66F-6B7250700EAF}" name="Recommendation" dataDxfId="327"/>
    <tableColumn id="34" xr3:uid="{7E6B5A81-40F6-4389-979A-9A43339FCF51}" name="Resource/SME" dataDxfId="326"/>
    <tableColumn id="35" xr3:uid="{BDF241AC-BAA8-44D5-A23D-AD3F1B320679}" name="Interest" dataDxfId="325"/>
    <tableColumn id="36" xr3:uid="{E91BC96F-5A4E-472F-9835-8B2369A96CCF}" name="Preference" dataDxfId="324"/>
    <tableColumn id="37" xr3:uid="{7BE08729-5518-4D80-9CEE-6ABBE40AA666}" name="Comment/Suggestion" dataDxfId="323"/>
    <tableColumn id="38" xr3:uid="{124CD91E-F5FD-4CAA-ACEB-2D78302704FB}" name="B1" dataDxfId="322"/>
    <tableColumn id="39" xr3:uid="{5D320FE8-091E-441D-976F-FEA5B959263A}" name="B2" dataDxfId="321"/>
    <tableColumn id="40" xr3:uid="{44E62CA3-4043-4B4E-A558-72115BADF882}" name="B3" dataDxfId="320"/>
    <tableColumn id="41" xr3:uid="{076E8E42-EB42-43A6-911D-328D4CF7B833}" name="B4" dataDxfId="319"/>
    <tableColumn id="42" xr3:uid="{A7D249FF-E4A7-4073-8F2A-30A4E4D00619}" name="B5" dataDxfId="318"/>
    <tableColumn id="43" xr3:uid="{6FD992B7-8653-4B39-9D32-036E34102CFA}" name="B6" dataDxfId="317"/>
    <tableColumn id="44" xr3:uid="{457C65A8-DDF8-4671-8B76-727E3E6A9A06}" name="B7" dataDxfId="316"/>
    <tableColumn id="45" xr3:uid="{D78B1923-3466-4607-81EF-F57D10E98AC1}" name="B8" dataDxfId="315"/>
    <tableColumn id="46" xr3:uid="{40A2AEF1-6B61-4FED-A8B3-ADA6A1766D04}" name="B9" dataDxfId="314"/>
    <tableColumn id="47" xr3:uid="{009D6808-2B17-4E52-9541-344F140F2EA6}" name="B10" dataDxfId="313"/>
    <tableColumn id="48" xr3:uid="{D8403C3B-80F8-40E5-88CA-4755BACA7CE4}" name="B11" dataDxfId="312"/>
    <tableColumn id="49" xr3:uid="{86C3EABC-BCE9-436F-9146-CBE926C41CFD}" name="B12" dataDxfId="311"/>
    <tableColumn id="50" xr3:uid="{60CC67A5-2CB8-4CE3-8DB1-1D8395122E80}" name="K1" dataDxfId="310"/>
    <tableColumn id="51" xr3:uid="{FC9BEF9D-CF06-4F23-8474-6870AAF2C2F9}" name="K2" dataDxfId="309"/>
    <tableColumn id="52" xr3:uid="{009F3678-44C8-4D88-AD4D-87717A3C2C9C}" name="K3" dataDxfId="308"/>
    <tableColumn id="53" xr3:uid="{E265289C-6BD6-46D0-A56E-3E96C5768A46}" name="K4" dataDxfId="307"/>
    <tableColumn id="54" xr3:uid="{8CF89307-B4B0-4966-B80D-7EF3A42591AB}" name="K5" dataDxfId="306"/>
    <tableColumn id="55" xr3:uid="{1D6DA8AA-1E03-48B2-8B53-5068BF38AFCA}" name="P1" dataDxfId="305"/>
    <tableColumn id="56" xr3:uid="{D09D75C3-4B7E-4EDC-8C58-A54D865675CB}" name="P2" dataDxfId="304"/>
    <tableColumn id="57" xr3:uid="{ED64FB82-C387-464B-8C69-91D60778203A}" name="P3" dataDxfId="303"/>
    <tableColumn id="58" xr3:uid="{0ACBB823-BE2B-4D24-9891-6FE370A12EB5}" name="P4" dataDxfId="302"/>
    <tableColumn id="59" xr3:uid="{4A22A7FF-34E4-4FC3-A552-6E193613F910}" name="P5" dataDxfId="301"/>
    <tableColumn id="60" xr3:uid="{745260D7-91B8-41BB-82F6-1C2BB588F2FC}" name="E1" dataDxfId="300"/>
    <tableColumn id="61" xr3:uid="{D74C1FD6-EDD7-4426-BD38-3FC2A9F47144}" name="E2" dataDxfId="299"/>
    <tableColumn id="62" xr3:uid="{C6C5C769-589F-4A13-A5FD-04D4DECD4708}" name="R-B1" dataDxfId="298"/>
    <tableColumn id="63" xr3:uid="{ABE5145C-4AA9-4C30-8B17-C824F62BD9B4}" name="R-B2" dataDxfId="297"/>
    <tableColumn id="64" xr3:uid="{2515A6BC-003C-492D-BE1D-2622936D0BD8}" name="R-B3" dataDxfId="296"/>
    <tableColumn id="65" xr3:uid="{3CBE002D-D56B-4B91-ABF9-BCFE14EA95D5}" name="R-B4" dataDxfId="295"/>
    <tableColumn id="66" xr3:uid="{B99DD704-F3FB-45AE-A671-C36F225C6626}" name="R-B5" dataDxfId="294"/>
    <tableColumn id="67" xr3:uid="{B23FAA44-EF16-4442-9618-0B3D8195E480}" name="R-B6" dataDxfId="293"/>
    <tableColumn id="68" xr3:uid="{E71E4C29-251B-4F19-8E4B-675DE71FE083}" name="R-B7" dataDxfId="292"/>
    <tableColumn id="69" xr3:uid="{A9D10D87-EF05-4576-89EE-21F63FE37991}" name="R-B8" dataDxfId="291"/>
    <tableColumn id="70" xr3:uid="{56BB9D9D-BCAF-4171-9086-BC0C33D574E3}" name="R-B9" dataDxfId="290"/>
    <tableColumn id="71" xr3:uid="{17AEB9A7-C95E-4781-93F0-1C2D1AD0B627}" name="R-B10" dataDxfId="289"/>
    <tableColumn id="72" xr3:uid="{3576C9EE-2DB1-4F6F-8D76-6E99AE230C58}" name="R-B11" dataDxfId="288"/>
    <tableColumn id="73" xr3:uid="{5F49C595-91EF-4E99-AD80-2F9F74A25077}" name="R-B12" dataDxfId="287"/>
    <tableColumn id="74" xr3:uid="{E6CE64E2-7BBF-4F9B-9116-36F697449190}" name="R-K1" dataDxfId="286"/>
    <tableColumn id="75" xr3:uid="{11CE4E6B-97FD-444F-94ED-D85FEDB4CE6D}" name="R-K2" dataDxfId="285"/>
    <tableColumn id="76" xr3:uid="{0BB51EDA-635E-4893-B4FF-B787E3FD8B92}" name="R-K3" dataDxfId="284"/>
    <tableColumn id="77" xr3:uid="{5CC224DC-569D-408D-BDDE-5B19BC1D0CB2}" name="R-K4" dataDxfId="283"/>
    <tableColumn id="78" xr3:uid="{032D94A7-4AEC-4E9A-BA6C-89FA6A609812}" name="R-K5" dataDxfId="282"/>
    <tableColumn id="79" xr3:uid="{22F82766-5287-4489-986A-15CCFE9597A4}" name="R-P1" dataDxfId="281"/>
    <tableColumn id="80" xr3:uid="{58EE39B8-1E70-485A-812D-73B23F89A3F7}" name="R-P2" dataDxfId="280"/>
    <tableColumn id="81" xr3:uid="{A50546F0-8DC0-4AAC-9E99-07DAB6CB0AEB}" name="R-P3" dataDxfId="279"/>
    <tableColumn id="82" xr3:uid="{E031C53C-9987-4F76-922B-CEFCD0C0E2CD}" name="R-P4" dataDxfId="278"/>
    <tableColumn id="83" xr3:uid="{7C768CB7-A39C-47DD-87E3-066FD3A4F205}" name="R-P5" dataDxfId="277"/>
    <tableColumn id="84" xr3:uid="{1C61ECCA-D50B-41A2-B6AD-4ECD30BFCAE0}" name="R-E1" dataDxfId="276"/>
    <tableColumn id="85" xr3:uid="{0B6E7F54-B70D-48A0-902E-5BA7CFB74197}" name="R-E2" dataDxfId="275"/>
    <tableColumn id="86" xr3:uid="{15F22A6B-8A83-4022-9C82-9595B8A51365}" name="G--B1" dataDxfId="274"/>
    <tableColumn id="87" xr3:uid="{02A94472-5191-49F5-BC52-4F82BF180015}" name="G--B2" dataDxfId="273"/>
    <tableColumn id="88" xr3:uid="{827FEBE3-6F02-4DD4-9D35-B20170BCA0C4}" name="G--B3" dataDxfId="272"/>
    <tableColumn id="89" xr3:uid="{4FB92BBE-F62B-4A1D-BD67-4A3FFCCD8488}" name="G--B4" dataDxfId="271"/>
    <tableColumn id="90" xr3:uid="{1A2B2611-87A0-45FF-B449-501DD28825FC}" name="G--B5" dataDxfId="270"/>
    <tableColumn id="91" xr3:uid="{EDD9C230-9780-485E-A946-DEAD76F28BBA}" name="G--B6" dataDxfId="269"/>
    <tableColumn id="92" xr3:uid="{D7D6504D-9793-45BA-A854-85C2B1318187}" name="G--B7" dataDxfId="268"/>
    <tableColumn id="93" xr3:uid="{A9028B55-1B8B-42DD-8AF1-A0BE22CDEFD9}" name="G--B8" dataDxfId="267"/>
    <tableColumn id="94" xr3:uid="{710412BA-35C4-4BB7-8F42-C26017E5AC83}" name="G--B9" dataDxfId="266"/>
    <tableColumn id="95" xr3:uid="{C34203E5-61AF-4F83-B89E-F5E23C1449DA}" name="G--B10" dataDxfId="265"/>
    <tableColumn id="96" xr3:uid="{4AECD9C0-3B1B-42A7-B158-75B9DD39250E}" name="G--B11" dataDxfId="264"/>
    <tableColumn id="97" xr3:uid="{EF6B987D-A7E9-44B7-A688-F1CA1595977C}" name="G--B12" dataDxfId="263"/>
    <tableColumn id="98" xr3:uid="{97B56246-831E-4A67-98E1-339540A137B0}" name="G--K1" dataDxfId="262"/>
    <tableColumn id="99" xr3:uid="{22C890C2-9FE4-4BCD-A816-B6E00FAEB1DE}" name="G--K2" dataDxfId="261"/>
    <tableColumn id="100" xr3:uid="{4023AC9B-4C00-4062-A73C-8C0131CD2338}" name="G--K3" dataDxfId="260"/>
    <tableColumn id="101" xr3:uid="{257CF824-89C3-45DC-86B4-FCFE5B79DBDB}" name="G--K4" dataDxfId="259"/>
    <tableColumn id="102" xr3:uid="{0B7FEBBE-F1D9-4975-81C9-373E47EF6CC4}" name="G--K5" dataDxfId="258"/>
    <tableColumn id="103" xr3:uid="{E80A4B67-0BA9-43EB-8F1B-438A8A54F9C0}" name="G--P1" dataDxfId="257"/>
    <tableColumn id="104" xr3:uid="{8A2F6AD1-19F1-44D2-8842-306A0716D421}" name="G--P2" dataDxfId="256"/>
    <tableColumn id="105" xr3:uid="{7BA5B64B-DBF7-46B0-8645-2B1719779CFD}" name="G--P3" dataDxfId="255"/>
    <tableColumn id="106" xr3:uid="{A146E5FB-7405-42BE-BD02-31DBB143F412}" name="G--P4" dataDxfId="254"/>
    <tableColumn id="107" xr3:uid="{5275961A-0712-4C01-89B2-A3B86C7881B5}" name="G--P5" dataDxfId="253"/>
    <tableColumn id="108" xr3:uid="{2CDABE34-E137-4A45-AF8A-87772CBE553E}" name="G--E1" dataDxfId="252"/>
    <tableColumn id="109" xr3:uid="{38B5981C-B452-406F-AD11-26CE330518FB}" name="G--E2" dataDxfId="251"/>
    <tableColumn id="110" xr3:uid="{2E2F0301-8B3B-475C-967E-38E87CBB5532}" name="Staff Base" dataDxfId="250"/>
    <tableColumn id="111" xr3:uid="{89B6FFB8-EE33-4272-9E87-077FE0234997}" name="Staff Keys" dataDxfId="249"/>
    <tableColumn id="112" xr3:uid="{12B440D1-487D-4C52-B140-249112A75156}" name="Staff Pacing" dataDxfId="248"/>
    <tableColumn id="113" xr3:uid="{F3671774-0096-46E8-91E9-FF6764358031}" name="Staff Emerging" dataDxfId="247">
      <calculatedColumnFormula>CK4-#REF!</calculatedColumnFormula>
    </tableColumn>
    <tableColumn id="114" xr3:uid="{4869AC31-724E-401C-B7EE-600BF910974A}" name="Staff CTI" dataDxfId="246">
      <calculatedColumnFormula>CL4-#REF!</calculatedColumnFormula>
    </tableColumn>
    <tableColumn id="115" xr3:uid="{A660316F-D41B-4468-94F8-E8CC499D3226}" name="Principal Base" dataDxfId="245">
      <calculatedColumnFormula>CM4-#REF!</calculatedColumnFormula>
    </tableColumn>
    <tableColumn id="116" xr3:uid="{0DE91217-422D-4919-BEBA-23FBC6D07D7A}" name="Principal Keys" dataDxfId="244">
      <calculatedColumnFormula>CN4-#REF!</calculatedColumnFormula>
    </tableColumn>
    <tableColumn id="117" xr3:uid="{DEA9176B-A5E8-4064-916C-789CEE409C48}" name="Principal Pacing" dataDxfId="243">
      <calculatedColumnFormula>CO4-#REF!</calculatedColumnFormula>
    </tableColumn>
    <tableColumn id="118" xr3:uid="{D50DEEE7-B2AD-4AD7-A184-B69594307F39}" name="Principal Emerging" dataDxfId="242">
      <calculatedColumnFormula>CP4-#REF!</calculatedColumnFormula>
    </tableColumn>
    <tableColumn id="119" xr3:uid="{E176EA86-69D6-4E9B-B8BE-A0CE1DC5F49B}" name="Principal CTI" dataDxfId="241">
      <calculatedColumnFormula>CQ4-#REF!</calculatedColumnFormula>
    </tableColumn>
    <tableColumn id="120" xr3:uid="{3FE5373C-6E45-44FC-8D29-E8DAD284FB1F}" name="Custodian Base" dataDxfId="240">
      <calculatedColumnFormula>CR4-#REF!</calculatedColumnFormula>
    </tableColumn>
    <tableColumn id="121" xr3:uid="{605659E9-9DC3-4B4F-A8E0-6EFD4F001464}" name="Custodian Keys" dataDxfId="239">
      <calculatedColumnFormula>CS4-#REF!</calculatedColumnFormula>
    </tableColumn>
    <tableColumn id="122" xr3:uid="{3AA51090-158A-4454-9BA6-29F0236295DB}" name="Custodian Pacing" dataDxfId="238">
      <calculatedColumnFormula>CT4-#REF!</calculatedColumnFormula>
    </tableColumn>
    <tableColumn id="123" xr3:uid="{FF8FC7CB-5AA5-4555-98F1-D16C085D08A7}" name="Custodian Emerging" dataDxfId="237">
      <calculatedColumnFormula>CU4-#REF!</calculatedColumnFormula>
    </tableColumn>
    <tableColumn id="124" xr3:uid="{389A7B8D-7319-4A57-81C0-4440F38EF0E6}" name="Custodian CTI" dataDxfId="236">
      <calculatedColumnFormula>CV4-#REF!</calculatedColumnFormula>
    </tableColumn>
    <tableColumn id="125" xr3:uid="{AC6EC7CC-9D02-4A4F-B2D2-B80CF5E6361C}" name="Assesor1" dataDxfId="235">
      <calculatedColumnFormula>CW4-#REF!</calculatedColumnFormula>
    </tableColumn>
    <tableColumn id="126" xr3:uid="{C8263E40-7239-4E72-B6A3-BDEC637A2D8A}" name="Assessor2" dataDxfId="234">
      <calculatedColumnFormula>CX4-#REF!</calculatedColumnFormula>
    </tableColumn>
    <tableColumn id="127" xr3:uid="{161AEDA3-03F1-488B-B906-2D101760A84F}" name="Supervisor" dataDxfId="233">
      <calculatedColumnFormula>CY4-#REF!</calculatedColumnFormula>
    </tableColumn>
    <tableColumn id="153" xr3:uid="{483E8F67-73C1-4275-BAB3-77F374325625}" name="Remarks" dataDxfId="232"/>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94E37B-12C1-4797-8609-767E8C34743F}" name="Table92" displayName="Table92" ref="B3:EE54" totalsRowShown="0" headerRowDxfId="231" dataDxfId="229" headerRowBorderDxfId="230" tableBorderDxfId="228" headerRowCellStyle="Normal 2">
  <autoFilter ref="B3:EE54" xr:uid="{E6B69153-A017-4F9B-9959-593D6CA63A35}"/>
  <tableColumns count="134">
    <tableColumn id="1" xr3:uid="{F2D2C26E-0A30-4161-8B25-6080D16B9D4C}" name="Count" dataDxfId="227"/>
    <tableColumn id="2" xr3:uid="{A9BD76BA-BB0D-427D-9334-5D0D6C44206E}" name="Chat Status" dataDxfId="226"/>
    <tableColumn id="3" xr3:uid="{74FE4927-297B-4F3C-9896-82C127502FF2}" name="Chat Date" dataDxfId="225"/>
    <tableColumn id="4" xr3:uid="{3E5FD657-E6AE-4487-8D5E-8FF594B3CC8F}" name="Name" dataDxfId="224"/>
    <tableColumn id="5" xr3:uid="{C2C8F53D-9DCD-4C9A-8496-76A640F0806F}" name="Staff ID" dataDxfId="223"/>
    <tableColumn id="6" xr3:uid="{557F42EF-7AE9-4CC0-9FCE-B2DCF42651A4}" name="Age" dataDxfId="222">
      <calculatedColumnFormula>($T$1-H4)/365</calculatedColumnFormula>
    </tableColumn>
    <tableColumn id="7" xr3:uid="{FAF1876D-EE3A-4184-A907-5E3D73C820C9}" name="Birth Year" dataDxfId="221"/>
    <tableColumn id="8" xr3:uid="{CD8B1A69-1407-48BF-B875-0ACA66DE72BB}" name="Gender" dataDxfId="220"/>
    <tableColumn id="9" xr3:uid="{9F805B86-17E6-4109-A775-306EE3F4E27D}" name="Nationality" dataDxfId="219"/>
    <tableColumn id="10" xr3:uid="{4F386BBD-8EE3-41F3-80D5-35AA3642D361}" name="Department" dataDxfId="218"/>
    <tableColumn id="11" xr3:uid="{5517F66B-462D-4ECB-85F6-1C6D3FE3304A}" name="Section Name" dataDxfId="217"/>
    <tableColumn id="12" xr3:uid="{8C8D900F-37DA-47AD-88A3-5F8FB7E5F595}" name="Unit Name" dataDxfId="216"/>
    <tableColumn id="13" xr3:uid="{F3C9DBC5-7AD6-4398-840E-9AF76D5228CE}" name="Sub Unit" dataDxfId="215"/>
    <tableColumn id="14" xr3:uid="{D18A2E71-9F54-4AF4-BF34-51DB42B69457}" name="Staff Position" dataDxfId="214"/>
    <tableColumn id="15" xr3:uid="{81DAAA04-256B-4971-A451-00FEF4CF37D5}" name="Email Address" dataDxfId="213"/>
    <tableColumn id="16" xr3:uid="{15721F2E-8FD7-4717-8373-342E001EBD1D}" name="Employment Category" dataDxfId="212"/>
    <tableColumn id="17" xr3:uid="{87FB21BC-3F68-4178-85FE-79BC41207AEE}" name="Contract Expire Date" dataDxfId="211"/>
    <tableColumn id="18" xr3:uid="{11D8B71F-F975-4049-931C-60AF352F63A0}" name="Joining Date" dataDxfId="210"/>
    <tableColumn id="19" xr3:uid="{62B54FB9-8986-4DB2-9F8B-D732B88BA093}" name="Years in PET" dataDxfId="209"/>
    <tableColumn id="20" xr3:uid="{052A545B-EC42-48BD-9033-42BB0ACCDF67}" name="Years of RE Experience" dataDxfId="208"/>
    <tableColumn id="21" xr3:uid="{F8648EDD-C34A-4589-A957-54499ACB9A9E}" name="SG" dataDxfId="207"/>
    <tableColumn id="22" xr3:uid="{E0DD0D1D-733A-4D06-8E0F-6C403DB7CCD8}" name="Age Promoted to Staff or Principal" dataDxfId="206"/>
    <tableColumn id="23" xr3:uid="{ED12A96E-E35A-4618-A368-26C86ED2871C}" name="Years in Salary Grade" dataDxfId="205"/>
    <tableColumn id="24" xr3:uid="{94D52A26-855D-42E0-B592-0D120ADA57A5}" name="Date of Appointment to Current Grade" dataDxfId="204"/>
    <tableColumn id="25" xr3:uid="{0814A258-8508-4914-9CDF-95E4912E0D12}" name="Current Assignment / Loc:" dataDxfId="203"/>
    <tableColumn id="26" xr3:uid="{A1C69824-05CD-4E11-80EC-8D075084C022}" name="Date in Position" dataDxfId="202"/>
    <tableColumn id="27" xr3:uid="{6708E785-EE04-468E-8F38-0C2E86F3FEA2}" name="Length in Current Assignment" dataDxfId="201"/>
    <tableColumn id="28" xr3:uid="{6C79529D-F6FA-463C-B2F6-7B89B5DB9141}" name="Assessment Level" dataDxfId="200"/>
    <tableColumn id="29" xr3:uid="{32C5CA3B-202D-4B2E-A977-BA76B7344496}" name="Last Assesment Date" dataDxfId="199"/>
    <tableColumn id="30" xr3:uid="{4BA9BAE8-1935-48DD-97B4-B0EA7DB48B7F}" name="Ruler Type" dataDxfId="198"/>
    <tableColumn id="31" xr3:uid="{80214834-C565-47B7-B558-2855F154346D}" name="Potential" dataDxfId="197"/>
    <tableColumn id="133" xr3:uid="{70946506-534E-4A0C-B518-16CFC20BD650}" name="Background" dataDxfId="196"/>
    <tableColumn id="32" xr3:uid="{26E738B7-7622-40F6-ADC8-A2F11C47DF29}" name="Strength" dataDxfId="195"/>
    <tableColumn id="33" xr3:uid="{078BC549-6528-4B25-9A03-F899AF3D11FF}" name="Recommendation" dataDxfId="194"/>
    <tableColumn id="34" xr3:uid="{5FDBE6FB-F424-4D5D-9D2C-3DE3F4C651BE}" name="Resource/SME" dataDxfId="193"/>
    <tableColumn id="35" xr3:uid="{61E05F4D-DAF9-4EBB-8F7E-67452325529A}" name="Interest" dataDxfId="192"/>
    <tableColumn id="36" xr3:uid="{1C8374E4-4BE0-40A9-BECA-DA12848440E7}" name="Preference" dataDxfId="191"/>
    <tableColumn id="37" xr3:uid="{BC24C163-0F70-4956-9775-6727DCE27ADE}" name="Comment/Suggestion" dataDxfId="190"/>
    <tableColumn id="38" xr3:uid="{72404456-CC77-462E-815C-54D900BF4D91}" name="B1" dataDxfId="189"/>
    <tableColumn id="39" xr3:uid="{6EF5ABB4-3181-4185-A5DA-E5F0DB3638F5}" name="B2" dataDxfId="188"/>
    <tableColumn id="40" xr3:uid="{BE32B17C-0697-4267-A144-BE3AFCECDF5C}" name="B3" dataDxfId="187"/>
    <tableColumn id="41" xr3:uid="{92E46133-DEFA-4C55-8E1E-87711AF472F6}" name="B4" dataDxfId="186"/>
    <tableColumn id="42" xr3:uid="{862FD1D0-22ED-47CB-9039-D135BC0B99DC}" name="B5" dataDxfId="185"/>
    <tableColumn id="43" xr3:uid="{C07A801C-5425-4182-8BD5-B7B779BBF506}" name="B6" dataDxfId="184"/>
    <tableColumn id="44" xr3:uid="{C57C45BE-A467-4D40-A377-10780DC97CF0}" name="B7" dataDxfId="183"/>
    <tableColumn id="45" xr3:uid="{6C09F91E-859F-4B9F-BB35-9DB3858690F9}" name="B8" dataDxfId="182"/>
    <tableColumn id="46" xr3:uid="{60621792-7092-43BC-A72F-A4FE6E5C30DB}" name="B9" dataDxfId="181"/>
    <tableColumn id="47" xr3:uid="{101E1A78-6A4E-4220-A0F9-B6860EF250A4}" name="B10" dataDxfId="180"/>
    <tableColumn id="48" xr3:uid="{6AF8070A-6033-4BEC-B994-8BB31EF74D28}" name="B11" dataDxfId="179"/>
    <tableColumn id="49" xr3:uid="{254064BD-B49D-4CF7-B503-88885F896112}" name="B12" dataDxfId="178"/>
    <tableColumn id="50" xr3:uid="{5DF3E138-5D56-432D-8954-0A71F23586DD}" name="K1" dataDxfId="177"/>
    <tableColumn id="51" xr3:uid="{D8270ED3-82F4-4E8B-BF6D-455B11BEB0E3}" name="K2" dataDxfId="176"/>
    <tableColumn id="52" xr3:uid="{6DC98E1A-9F74-4932-83D2-46B183C4F1E3}" name="K3" dataDxfId="175"/>
    <tableColumn id="53" xr3:uid="{9A42B3CE-EDED-42C0-B81D-3DEC7B992745}" name="K4" dataDxfId="174"/>
    <tableColumn id="54" xr3:uid="{E38702A5-8669-4DCC-BF66-C8844C70A40B}" name="K5" dataDxfId="173"/>
    <tableColumn id="55" xr3:uid="{E587226B-6D61-4BB7-A5F7-3DE98F105791}" name="P1" dataDxfId="172"/>
    <tableColumn id="56" xr3:uid="{AA1D7EBB-057C-429A-9B3D-D58B13DB177D}" name="P2" dataDxfId="171"/>
    <tableColumn id="57" xr3:uid="{A5363784-9468-47E9-B955-284554430191}" name="P3" dataDxfId="170"/>
    <tableColumn id="58" xr3:uid="{1D21FBDB-6DBF-4239-A3E2-CDD336026EE5}" name="P4" dataDxfId="169"/>
    <tableColumn id="59" xr3:uid="{76CDFA25-2184-48A1-A1F3-0522EE71CCEE}" name="P5" dataDxfId="168"/>
    <tableColumn id="60" xr3:uid="{16B4DC5C-8CD3-4663-9E54-E3C4596848B1}" name="E1" dataDxfId="167"/>
    <tableColumn id="61" xr3:uid="{691A83E7-010C-4404-9E9A-70B02F166FC2}" name="E2" dataDxfId="166"/>
    <tableColumn id="62" xr3:uid="{7488FA58-5C3D-4B66-A893-2BCCEF3A3BF4}" name="R-B1" dataDxfId="165">
      <calculatedColumnFormula>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calculatedColumnFormula>
    </tableColumn>
    <tableColumn id="63" xr3:uid="{7CBAC36E-D5D1-47C3-B545-C1BA2FE075FF}" name="R-B2" dataDxfId="164">
      <calculatedColumnFormula>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calculatedColumnFormula>
    </tableColumn>
    <tableColumn id="64" xr3:uid="{E5B1A53B-08DC-407E-AFE8-2836E43099CC}" name="R-B3" dataDxfId="163">
      <calculatedColumnFormula>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calculatedColumnFormula>
    </tableColumn>
    <tableColumn id="65" xr3:uid="{F8C5CDE3-C09E-49F7-AB44-A3EDAC882071}" name="R-B4" dataDxfId="162">
      <calculatedColumnFormula>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calculatedColumnFormula>
    </tableColumn>
    <tableColumn id="66" xr3:uid="{E3280143-D57D-4CDA-9ADD-7395504F1EA8}" name="R-B5" dataDxfId="161">
      <calculatedColumnFormula>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calculatedColumnFormula>
    </tableColumn>
    <tableColumn id="67" xr3:uid="{3529315D-55EB-454C-80AB-F2ACA2329FF2}" name="R-B6" dataDxfId="160">
      <calculatedColumnFormula>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calculatedColumnFormula>
    </tableColumn>
    <tableColumn id="68" xr3:uid="{06813B22-7549-49B8-97C9-ED311B8E6AD9}" name="R-B7" dataDxfId="159">
      <calculatedColumnFormula>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calculatedColumnFormula>
    </tableColumn>
    <tableColumn id="69" xr3:uid="{36E73EF9-0517-4EFF-B7C2-0033A721E8C2}" name="R-B8" dataDxfId="158">
      <calculatedColumnFormula>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calculatedColumnFormula>
    </tableColumn>
    <tableColumn id="70" xr3:uid="{6A0B7739-3AC1-44B3-8661-6E08F2AAB545}" name="R-B9" dataDxfId="157">
      <calculatedColumnFormula>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calculatedColumnFormula>
    </tableColumn>
    <tableColumn id="71" xr3:uid="{3E5B873A-E806-47A1-B0F0-4D9FE3CF0220}" name="R-B10" dataDxfId="156">
      <calculatedColumnFormula>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calculatedColumnFormula>
    </tableColumn>
    <tableColumn id="72" xr3:uid="{627CB56A-008B-422D-8F91-5BBABAA3CC5C}" name="R-B11" dataDxfId="155">
      <calculatedColumnFormula>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calculatedColumnFormula>
    </tableColumn>
    <tableColumn id="73" xr3:uid="{BA17039C-7E03-4ED1-93B8-2A378C5F5607}" name="R-B12" dataDxfId="154">
      <calculatedColumnFormula>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calculatedColumnFormula>
    </tableColumn>
    <tableColumn id="74" xr3:uid="{71DCA9D0-2F69-4B94-BD10-5D23B7B43C93}" name="R-K1" dataDxfId="153">
      <calculatedColumnFormula>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calculatedColumnFormula>
    </tableColumn>
    <tableColumn id="75" xr3:uid="{C06A594B-8013-422C-9E6A-0FC6DB6C04EA}" name="R-K2" dataDxfId="152">
      <calculatedColumnFormula>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calculatedColumnFormula>
    </tableColumn>
    <tableColumn id="76" xr3:uid="{BA5F54F4-0D3D-4C3D-A49C-52084D833AB4}" name="R-K3" dataDxfId="151">
      <calculatedColumnFormula>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calculatedColumnFormula>
    </tableColumn>
    <tableColumn id="77" xr3:uid="{0132807D-2B1E-4ECB-BCB5-0AAD1E6B84A0}" name="R-K4" dataDxfId="150">
      <calculatedColumnFormula>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calculatedColumnFormula>
    </tableColumn>
    <tableColumn id="78" xr3:uid="{2E20D0DB-DB62-4CAB-9D66-758EBE3D14F5}" name="R-K5" dataDxfId="149">
      <calculatedColumnFormula>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calculatedColumnFormula>
    </tableColumn>
    <tableColumn id="79" xr3:uid="{6FEBC168-8D7C-4FC8-AB15-709F47DC5A43}" name="R-P1" dataDxfId="148">
      <calculatedColumnFormula>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calculatedColumnFormula>
    </tableColumn>
    <tableColumn id="80" xr3:uid="{29155DA1-F1BF-41E7-A5BF-5F7B1F2B11E0}" name="R-P2" dataDxfId="147">
      <calculatedColumnFormula>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calculatedColumnFormula>
    </tableColumn>
    <tableColumn id="81" xr3:uid="{037010CA-97F2-401E-BF1A-38F2E052D1BA}" name="R-P3" dataDxfId="146">
      <calculatedColumnFormula>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calculatedColumnFormula>
    </tableColumn>
    <tableColumn id="82" xr3:uid="{4FCE74C0-15B7-46E6-9191-6FD6CCA3CB57}" name="R-P4" dataDxfId="145">
      <calculatedColumnFormula>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calculatedColumnFormula>
    </tableColumn>
    <tableColumn id="83" xr3:uid="{847BC3C1-741D-4E94-B208-4FFC8CEB8942}" name="R-P5" dataDxfId="144">
      <calculatedColumnFormula>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calculatedColumnFormula>
    </tableColumn>
    <tableColumn id="84" xr3:uid="{12978ABE-B458-42E9-8498-A85D58B40A0D}" name="R-E1" dataDxfId="143">
      <calculatedColumnFormula>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calculatedColumnFormula>
    </tableColumn>
    <tableColumn id="85" xr3:uid="{3282040B-47DF-41BD-982A-BF0960451417}" name="R-E2" dataDxfId="142">
      <calculatedColumnFormula>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calculatedColumnFormula>
    </tableColumn>
    <tableColumn id="86" xr3:uid="{31CC57E1-3B25-4616-A3B4-80A649357C54}" name="G-B1" dataDxfId="141"/>
    <tableColumn id="87" xr3:uid="{DDD98D87-AB8B-4604-BBC0-2D1B90CCE03A}" name="G-B2" dataDxfId="140"/>
    <tableColumn id="88" xr3:uid="{AE4A4D7E-2FE8-4C80-8491-70219FEDE9D9}" name="G-B3" dataDxfId="139"/>
    <tableColumn id="89" xr3:uid="{CD6F3B2A-1BAA-4A50-9998-823DED666FEA}" name="G-B4" dataDxfId="138"/>
    <tableColumn id="90" xr3:uid="{995CAC32-C04E-46CE-84EF-5236084BA2D2}" name="G-B5" dataDxfId="137"/>
    <tableColumn id="91" xr3:uid="{8CC755D7-2CDE-4C89-B26A-C8F703D3AEE1}" name="G-B6" dataDxfId="136"/>
    <tableColumn id="92" xr3:uid="{E623EC21-D549-454D-B1FD-A043BB536A9C}" name="G-B7" dataDxfId="135"/>
    <tableColumn id="93" xr3:uid="{C4F1156C-8B8B-4C58-ABDA-37CF066906B5}" name="G-B8" dataDxfId="134"/>
    <tableColumn id="94" xr3:uid="{63C74A6D-96FA-49A0-99C3-742E93003CAB}" name="G-B9" dataDxfId="133"/>
    <tableColumn id="95" xr3:uid="{73B137BD-DB66-40C8-BAE8-747CF402985C}" name="G-B10" dataDxfId="132"/>
    <tableColumn id="96" xr3:uid="{F2DA9703-329D-42B6-B85F-348745ABDA11}" name="G-B11" dataDxfId="131"/>
    <tableColumn id="97" xr3:uid="{CB3C82A5-711F-4668-B92E-33EE48B9413E}" name="G-B12" dataDxfId="130"/>
    <tableColumn id="98" xr3:uid="{90B57524-347E-4F73-8987-8040DE740EED}" name="G-K1" dataDxfId="129"/>
    <tableColumn id="99" xr3:uid="{82605666-56D4-4792-9BB4-1BC8431CCD2B}" name="G-K2" dataDxfId="128"/>
    <tableColumn id="100" xr3:uid="{2B5BFDE8-2A94-4E08-944E-0257EB9B0537}" name="G-K3" dataDxfId="127"/>
    <tableColumn id="101" xr3:uid="{0D9C850E-9354-40DE-954F-59DB1C43BEBA}" name="G-K4" dataDxfId="126"/>
    <tableColumn id="102" xr3:uid="{3DCCFBE3-32BD-4CDC-9F34-C84E0A830B6B}" name="G-K5" dataDxfId="125"/>
    <tableColumn id="103" xr3:uid="{41CCBB93-8E1B-4DBF-B2AF-EBB50D939E8A}" name="G-P1" dataDxfId="124"/>
    <tableColumn id="104" xr3:uid="{FB515F46-C714-499C-8E71-8DAFFA68A53B}" name="G-P2" dataDxfId="123"/>
    <tableColumn id="105" xr3:uid="{A2EA7BAD-0230-41C0-8670-8927112FC091}" name="G-P3" dataDxfId="122"/>
    <tableColumn id="106" xr3:uid="{E4794B3E-C746-4245-A0E6-B21873304B97}" name="G-P4" dataDxfId="121"/>
    <tableColumn id="107" xr3:uid="{A6524365-DC76-4024-A022-49C1CD703845}" name="G-P5" dataDxfId="120"/>
    <tableColumn id="108" xr3:uid="{DADA2689-A148-46F7-81EA-10683CDCDB8A}" name="G-E1" dataDxfId="119"/>
    <tableColumn id="109" xr3:uid="{186B40E3-987D-4BFC-8A56-593A26ED93CA}" name="G-E2" dataDxfId="118"/>
    <tableColumn id="128" xr3:uid="{ADFB270B-8F51-452E-BE7D-F7E80FC262A9}" name="Next Grade Base" dataDxfId="117" dataCellStyle="Normal 2">
      <calculatedColumnFormula>COUNTIF(Table9[[#This Row],[G-B1]:[G-B12]],"&lt;=0")/12*100</calculatedColumnFormula>
    </tableColumn>
    <tableColumn id="129" xr3:uid="{174972B8-23E2-4CDE-8DB4-F33E85328901}" name="Next Grade Keys" dataDxfId="116" dataCellStyle="Normal 2">
      <calculatedColumnFormula>COUNTIF(Table9[[#This Row],[G-K1]:[G-K5]],"&lt;=0")/5*100</calculatedColumnFormula>
    </tableColumn>
    <tableColumn id="130" xr3:uid="{415CDA96-79FB-4DB4-A20A-71761A74D543}" name="Next Grade Pacing" dataDxfId="115" dataCellStyle="Normal 2">
      <calculatedColumnFormula>COUNTIF(Table9[[#This Row],[G-P1]:[G-P5]],"&lt;=0")/5*100</calculatedColumnFormula>
    </tableColumn>
    <tableColumn id="131" xr3:uid="{9D8453E3-844B-4E6D-8C5C-9F76058A944B}" name="Next Grade Emerging" dataDxfId="114" dataCellStyle="Normal 2">
      <calculatedColumnFormula>COUNTIF(Table9[[#This Row],[G-E1]:[G-E2]],"&lt;=0")/2*100</calculatedColumnFormula>
    </tableColumn>
    <tableColumn id="132" xr3:uid="{4454B668-916E-4C67-A437-2897DDEAA5FB}" name="Next Grade CTI" dataDxfId="113" dataCellStyle="Normal 2">
      <calculatedColumnFormula>IF(AE4="RDP",(COUNTIF(Table9[[#This Row],[G-B3]],"&lt;=0")+COUNTIF(Table9[[#This Row],[G-B4]],"&lt;=0")+COUNTIF(Table9[[#This Row],[G-B7]],"&lt;=0")+COUNTIF(Table9[[#This Row],[G-B11]],"&lt;=0")+COUNTIF(Table9[[#This Row],[G-K2]],"&lt;=0"))/5*100,IF(AE4="RMS",(COUNTIF(Table9[[#This Row],[G-B4]],"&lt;=0")+COUNTIF(Table9[[#This Row],[G-B5]],"&lt;=0")+COUNTIF(Table9[[#This Row],[G-B10]],"&lt;=0")+COUNTIF(Table9[[#This Row],[G-B12]],"&lt;=0")+COUNTIF(Table9[[#This Row],[G-K2]],"&lt;=0"))/5*100,IF(AE4="RSS",(COUNTIF(Table9[[#This Row],[G-B1]],"&lt;=0")+COUNTIF(Table9[[#This Row],[G-B2]],"&lt;=0")+COUNTIF(Table9[[#This Row],[G-B6]],"&lt;=0")+COUNTIF(Table9[[#This Row],[G-B11]],"&lt;=0")+COUNTIF(Table9[[#This Row],[G-B12]],"&lt;=0"))/5*100,0)))</calculatedColumnFormula>
    </tableColumn>
    <tableColumn id="110" xr3:uid="{6D18CF72-237C-4EEB-88E3-692B1B59A885}" name="Staff Base2" dataDxfId="112"/>
    <tableColumn id="111" xr3:uid="{D185735E-4A07-4CA9-88D9-4BAB26BFDBEC}" name="Staff Keys3" dataDxfId="111"/>
    <tableColumn id="112" xr3:uid="{2F2E682C-BBDE-4040-A803-8747CB0B1600}" name="Staff Pacing4" dataDxfId="110"/>
    <tableColumn id="113" xr3:uid="{4849F7A3-53CF-44A2-AFB8-A0DE877B966A}" name="Staff Emerging5" dataDxfId="109">
      <calculatedColumnFormula>CL4-#REF!</calculatedColumnFormula>
    </tableColumn>
    <tableColumn id="114" xr3:uid="{3D154D2A-E22E-4FB3-BAC6-AF5B576D8814}" name="Staff CTI6" dataDxfId="108">
      <calculatedColumnFormula>CM4-#REF!</calculatedColumnFormula>
    </tableColumn>
    <tableColumn id="115" xr3:uid="{BC6E581A-5A91-430C-8217-525164F86F1E}" name="Principal Base" dataDxfId="107">
      <calculatedColumnFormula>CN4-#REF!</calculatedColumnFormula>
    </tableColumn>
    <tableColumn id="116" xr3:uid="{A9336A6F-83F9-468D-B657-A5D8F50BD8E7}" name="Principal Keys" dataDxfId="106">
      <calculatedColumnFormula>CO4-#REF!</calculatedColumnFormula>
    </tableColumn>
    <tableColumn id="117" xr3:uid="{CAAE6AC5-C883-4101-AE84-FF1242448FFA}" name="Principal Pacing" dataDxfId="105">
      <calculatedColumnFormula>CP4-#REF!</calculatedColumnFormula>
    </tableColumn>
    <tableColumn id="118" xr3:uid="{85FCF3EE-418D-446E-868B-65C46100E389}" name="Principal Emerging" dataDxfId="104">
      <calculatedColumnFormula>CQ4-#REF!</calculatedColumnFormula>
    </tableColumn>
    <tableColumn id="119" xr3:uid="{6D2A8EB5-9F65-42B9-9E25-3545E873143C}" name="Principal CTI" dataDxfId="103">
      <calculatedColumnFormula>CR4-#REF!</calculatedColumnFormula>
    </tableColumn>
    <tableColumn id="120" xr3:uid="{39D65AB1-FCF5-44EE-860B-299BEBDB7F9E}" name="Custodian Base" dataDxfId="102">
      <calculatedColumnFormula>CS4-#REF!</calculatedColumnFormula>
    </tableColumn>
    <tableColumn id="121" xr3:uid="{0944F03C-5CC1-4BFD-BAE6-5A95C6712045}" name="Custodian Keys" dataDxfId="101">
      <calculatedColumnFormula>CT4-#REF!</calculatedColumnFormula>
    </tableColumn>
    <tableColumn id="122" xr3:uid="{80448CBA-1D8E-4EEA-8710-1E3B9DE8ECC0}" name="Custodian Pacing" dataDxfId="100">
      <calculatedColumnFormula>CU4-#REF!</calculatedColumnFormula>
    </tableColumn>
    <tableColumn id="123" xr3:uid="{93D70151-83DA-4A0C-A7A0-50212878AB70}" name="Custodian Emerging" dataDxfId="99">
      <calculatedColumnFormula>CV4-#REF!</calculatedColumnFormula>
    </tableColumn>
    <tableColumn id="124" xr3:uid="{5D783D07-E92E-40AB-A713-84A268C60EB5}" name="Custodian CTI" dataDxfId="98">
      <calculatedColumnFormula>CW4-#REF!</calculatedColumnFormula>
    </tableColumn>
    <tableColumn id="125" xr3:uid="{9B36625A-CF8A-439A-8D3F-92364B36B3AF}" name="Assesor1" dataDxfId="97">
      <calculatedColumnFormula>CX4-#REF!</calculatedColumnFormula>
    </tableColumn>
    <tableColumn id="126" xr3:uid="{80C2CB6B-5E2C-423A-8E0F-894E04D6859D}" name="Assessor2" dataDxfId="96">
      <calculatedColumnFormula>CY4-#REF!</calculatedColumnFormula>
    </tableColumn>
    <tableColumn id="127" xr3:uid="{702EAA51-E857-4EC9-A5B4-79C3A2216050}" name="Supervisor" dataDxfId="95">
      <calculatedColumnFormula>CZ4-#REF!</calculatedColumnFormula>
    </tableColumn>
    <tableColumn id="153" xr3:uid="{380A3A18-5F9A-472A-9D6D-AF3EDA96CF59}" name="Remarks" dataDxfId="94"/>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8F2F13-2FC7-4B24-BE0B-77585F861C15}" name="tblCVList" displayName="tblCVList" ref="A1:L431" totalsRowShown="0" headerRowDxfId="93" dataDxfId="92">
  <autoFilter ref="A1:L431" xr:uid="{4FCB907C-00DB-4794-B295-319EA41BB832}"/>
  <tableColumns count="12">
    <tableColumn id="1" xr3:uid="{392C95AA-D983-4A6F-8D9A-071E335A97D8}" name="Name" dataDxfId="91"/>
    <tableColumn id="2" xr3:uid="{2AD64ECB-9FE5-45C8-ACD9-630C808E82C4}" name="Staff ID" dataDxfId="90"/>
    <tableColumn id="3" xr3:uid="{A0B93A2E-1272-439B-B908-6F4AF7DF794C}" name="Staff Position" dataDxfId="89"/>
    <tableColumn id="4" xr3:uid="{A0A48DC8-9FEF-44B3-B6FC-0556B89D08E5}" name="CV Status" dataDxfId="88"/>
    <tableColumn id="5" xr3:uid="{689E7DD1-0E3C-4CE6-9279-AA22CBF1CE00}" name="CV File Name" dataDxfId="87"/>
    <tableColumn id="6" xr3:uid="{EAF057B0-9323-4012-BB7B-39842EE6A4E6}" name="File Type" dataDxfId="86"/>
    <tableColumn id="7" xr3:uid="{041615A7-7D72-4BF8-843A-052969ED1223}" name="Local File Path" dataDxfId="85"/>
    <tableColumn id="8" xr3:uid="{11453481-A199-4440-A8D3-48EE9502A4F1}" name="Local File Link" dataDxfId="84"/>
    <tableColumn id="9" xr3:uid="{74C34F2F-4603-4726-9562-F14B51EB4182}" name="SharePoint URL" dataDxfId="83"/>
    <tableColumn id="10" xr3:uid="{1CB7CC62-8C52-4F06-83C6-01B11C887A39}" name="Modified Date" dataDxfId="82"/>
    <tableColumn id="11" xr3:uid="{992E1FB9-C2E5-40CC-A146-DBF11D79B131}" name="Match Method" dataDxfId="81"/>
    <tableColumn id="12" xr3:uid="{6047F6ED-21C9-4A37-8CA2-C6DA0FCDD747}" name="Notes" dataDxfId="8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yusup_hoshamov@petronas.com.my" TargetMode="External"/><Relationship Id="rId13" Type="http://schemas.openxmlformats.org/officeDocument/2006/relationships/hyperlink" Target="mailto:khairina.kosnon@petronas.com.my" TargetMode="External"/><Relationship Id="rId18" Type="http://schemas.openxmlformats.org/officeDocument/2006/relationships/hyperlink" Target="mailto:azrolazam.zunain@petronas.com.my" TargetMode="External"/><Relationship Id="rId26" Type="http://schemas.openxmlformats.org/officeDocument/2006/relationships/hyperlink" Target="mailto:tengkumfauzi.tengku@petronas.com" TargetMode="External"/><Relationship Id="rId39" Type="http://schemas.openxmlformats.org/officeDocument/2006/relationships/hyperlink" Target="mailto:markanthony.hughes@petronas.com.my" TargetMode="External"/><Relationship Id="rId3" Type="http://schemas.openxmlformats.org/officeDocument/2006/relationships/hyperlink" Target="mailto:isop.alliyah@petronas.com.my" TargetMode="External"/><Relationship Id="rId21" Type="http://schemas.openxmlformats.org/officeDocument/2006/relationships/hyperlink" Target="mailto:ahmedtayamahran.rash@petronas.com.my" TargetMode="External"/><Relationship Id="rId34" Type="http://schemas.openxmlformats.org/officeDocument/2006/relationships/hyperlink" Target="mailto:kinchun@petronas.com.my" TargetMode="External"/><Relationship Id="rId42" Type="http://schemas.microsoft.com/office/2019/04/relationships/namedSheetView" Target="../namedSheetViews/namedSheetView1.xml"/><Relationship Id="rId7" Type="http://schemas.openxmlformats.org/officeDocument/2006/relationships/hyperlink" Target="mailto:afiq_wahab@petronas.com.my" TargetMode="External"/><Relationship Id="rId12" Type="http://schemas.openxmlformats.org/officeDocument/2006/relationships/hyperlink" Target="mailto:fauziyah_ismail@petronas.com.my" TargetMode="External"/><Relationship Id="rId17" Type="http://schemas.openxmlformats.org/officeDocument/2006/relationships/hyperlink" Target="mailto:fitri.ramli@petronas.com.my" TargetMode="External"/><Relationship Id="rId25" Type="http://schemas.openxmlformats.org/officeDocument/2006/relationships/hyperlink" Target="mailto:rosaliza_rabi@petronas.com.my" TargetMode="External"/><Relationship Id="rId33" Type="http://schemas.openxmlformats.org/officeDocument/2006/relationships/hyperlink" Target="mailto:shariwu@petronas.com.my" TargetMode="External"/><Relationship Id="rId38" Type="http://schemas.openxmlformats.org/officeDocument/2006/relationships/hyperlink" Target="mailto:m_mansour@petronas.com.my" TargetMode="External"/><Relationship Id="rId2" Type="http://schemas.openxmlformats.org/officeDocument/2006/relationships/hyperlink" Target="mailto:fahrezi.oktaviandi@petronas.com.my" TargetMode="External"/><Relationship Id="rId16" Type="http://schemas.openxmlformats.org/officeDocument/2006/relationships/hyperlink" Target="mailto:ling.onnlin@petronas.com.my" TargetMode="External"/><Relationship Id="rId20" Type="http://schemas.openxmlformats.org/officeDocument/2006/relationships/hyperlink" Target="mailto:mhariri.othman@petronas.com" TargetMode="External"/><Relationship Id="rId29" Type="http://schemas.openxmlformats.org/officeDocument/2006/relationships/hyperlink" Target="mailto:ahmadikhwan.cherasli@petronas.com.my" TargetMode="External"/><Relationship Id="rId41" Type="http://schemas.openxmlformats.org/officeDocument/2006/relationships/table" Target="../tables/table1.xml"/><Relationship Id="rId1" Type="http://schemas.openxmlformats.org/officeDocument/2006/relationships/hyperlink" Target="mailto:amir_ahmanul@petronas.com.my" TargetMode="External"/><Relationship Id="rId6" Type="http://schemas.openxmlformats.org/officeDocument/2006/relationships/hyperlink" Target="mailto:umarislam.dimyati@petronas.com.my" TargetMode="External"/><Relationship Id="rId11" Type="http://schemas.openxmlformats.org/officeDocument/2006/relationships/hyperlink" Target="mailto:amirbadzly.mnazri@petronas.com.my" TargetMode="External"/><Relationship Id="rId24" Type="http://schemas.openxmlformats.org/officeDocument/2006/relationships/hyperlink" Target="mailto:ramin.bahiraie@petronas.com.my" TargetMode="External"/><Relationship Id="rId32" Type="http://schemas.openxmlformats.org/officeDocument/2006/relationships/hyperlink" Target="mailto:sumit.s@petronas.com.my" TargetMode="External"/><Relationship Id="rId37" Type="http://schemas.openxmlformats.org/officeDocument/2006/relationships/hyperlink" Target="mailto:dzulfahmi_zamzuri@petronas.com.my" TargetMode="External"/><Relationship Id="rId40" Type="http://schemas.openxmlformats.org/officeDocument/2006/relationships/printerSettings" Target="../printerSettings/printerSettings1.bin"/><Relationship Id="rId5" Type="http://schemas.openxmlformats.org/officeDocument/2006/relationships/hyperlink" Target="mailto:foo_leesha@petronas.com.my" TargetMode="External"/><Relationship Id="rId15" Type="http://schemas.openxmlformats.org/officeDocument/2006/relationships/hyperlink" Target="mailto:harun.rahman@petronas.com.my" TargetMode="External"/><Relationship Id="rId23" Type="http://schemas.openxmlformats.org/officeDocument/2006/relationships/hyperlink" Target="mailto:azmir_bakhtiar@petronas.com.my" TargetMode="External"/><Relationship Id="rId28" Type="http://schemas.openxmlformats.org/officeDocument/2006/relationships/hyperlink" Target="mailto:nury_nazkuliyev@petronas.com.my" TargetMode="External"/><Relationship Id="rId36" Type="http://schemas.openxmlformats.org/officeDocument/2006/relationships/hyperlink" Target="mailto:namjoshi.amitashok@petronas.com" TargetMode="External"/><Relationship Id="rId10" Type="http://schemas.openxmlformats.org/officeDocument/2006/relationships/hyperlink" Target="mailto:syafiq.nawi@petronas.com.my" TargetMode="External"/><Relationship Id="rId19" Type="http://schemas.openxmlformats.org/officeDocument/2006/relationships/hyperlink" Target="mailto:hassan_arsat@petronas.com.my" TargetMode="External"/><Relationship Id="rId31" Type="http://schemas.openxmlformats.org/officeDocument/2006/relationships/hyperlink" Target="mailto:pranay.shankar@petronas.com.my" TargetMode="External"/><Relationship Id="rId4" Type="http://schemas.openxmlformats.org/officeDocument/2006/relationships/hyperlink" Target="mailto:hakim.basri@petronas.com.my" TargetMode="External"/><Relationship Id="rId9" Type="http://schemas.openxmlformats.org/officeDocument/2006/relationships/hyperlink" Target="mailto:synazdrah_nawi@petronas.com.my" TargetMode="External"/><Relationship Id="rId14" Type="http://schemas.openxmlformats.org/officeDocument/2006/relationships/hyperlink" Target="mailto:hafizizuddin.mdait@petronas.com.my" TargetMode="External"/><Relationship Id="rId22" Type="http://schemas.openxmlformats.org/officeDocument/2006/relationships/hyperlink" Target="mailto:aleksandr.spasibko@petronas.com.my" TargetMode="External"/><Relationship Id="rId27" Type="http://schemas.openxmlformats.org/officeDocument/2006/relationships/hyperlink" Target="mailto:yosephina_wijaya@petronas.com" TargetMode="External"/><Relationship Id="rId30" Type="http://schemas.openxmlformats.org/officeDocument/2006/relationships/hyperlink" Target="mailto:kartial@petronas.com.my" TargetMode="External"/><Relationship Id="rId35" Type="http://schemas.openxmlformats.org/officeDocument/2006/relationships/hyperlink" Target="mailto:yongken.phoon@petronas.com"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mailto:aida_nor@petronas.com.my" TargetMode="External"/><Relationship Id="rId21" Type="http://schemas.openxmlformats.org/officeDocument/2006/relationships/hyperlink" Target="mailto:kokliang.tan@petronas.com.my" TargetMode="External"/><Relationship Id="rId34" Type="http://schemas.openxmlformats.org/officeDocument/2006/relationships/hyperlink" Target="mailto:izyan.haziqah@petronas.com.my" TargetMode="External"/><Relationship Id="rId42" Type="http://schemas.openxmlformats.org/officeDocument/2006/relationships/hyperlink" Target="mailto:mhafizuddin_mnor@petronas.com.my" TargetMode="External"/><Relationship Id="rId47" Type="http://schemas.openxmlformats.org/officeDocument/2006/relationships/hyperlink" Target="mailto:nurazizi@petronas.com.my" TargetMode="External"/><Relationship Id="rId50" Type="http://schemas.openxmlformats.org/officeDocument/2006/relationships/hyperlink" Target="mailto:kireth.gurbachan@petronas.com.my" TargetMode="External"/><Relationship Id="rId55" Type="http://schemas.openxmlformats.org/officeDocument/2006/relationships/hyperlink" Target="mailto:ameliafangqi.low@petronas.com.my" TargetMode="External"/><Relationship Id="rId63" Type="http://schemas.openxmlformats.org/officeDocument/2006/relationships/hyperlink" Target="mailto:fadhilah.salleh@petronas.com.my" TargetMode="External"/><Relationship Id="rId68" Type="http://schemas.openxmlformats.org/officeDocument/2006/relationships/hyperlink" Target="mailto:noorafiqah.ahmad@petronas.com.my" TargetMode="External"/><Relationship Id="rId76" Type="http://schemas.openxmlformats.org/officeDocument/2006/relationships/hyperlink" Target="mailto:sinowrita.jegathisan@petronas.com" TargetMode="External"/><Relationship Id="rId84" Type="http://schemas.openxmlformats.org/officeDocument/2006/relationships/hyperlink" Target="mailto:hakim.basri@petronas.com.my" TargetMode="External"/><Relationship Id="rId89" Type="http://schemas.openxmlformats.org/officeDocument/2006/relationships/hyperlink" Target="mailto:hafizizuddin.mdait@petronas.com.my" TargetMode="External"/><Relationship Id="rId97" Type="http://schemas.openxmlformats.org/officeDocument/2006/relationships/hyperlink" Target="mailto:yusup_hoshamov@petronas.com.my" TargetMode="External"/><Relationship Id="rId7" Type="http://schemas.openxmlformats.org/officeDocument/2006/relationships/hyperlink" Target="mailto:shahida_sulleh@petronas.com.my" TargetMode="External"/><Relationship Id="rId71" Type="http://schemas.openxmlformats.org/officeDocument/2006/relationships/hyperlink" Target="mailto:adzizie_mahamad@petronas.com.my" TargetMode="External"/><Relationship Id="rId92" Type="http://schemas.openxmlformats.org/officeDocument/2006/relationships/hyperlink" Target="mailto:fitri.ramli@petronas.com.my" TargetMode="External"/><Relationship Id="rId2" Type="http://schemas.openxmlformats.org/officeDocument/2006/relationships/hyperlink" Target="mailto:kamran.tunio@petronas.com.my" TargetMode="External"/><Relationship Id="rId16" Type="http://schemas.openxmlformats.org/officeDocument/2006/relationships/hyperlink" Target="mailto:anas.abdullah@petronas.com.my" TargetMode="External"/><Relationship Id="rId29" Type="http://schemas.openxmlformats.org/officeDocument/2006/relationships/hyperlink" Target="mailto:edwin.tanjunyi@petronas.com.my" TargetMode="External"/><Relationship Id="rId11" Type="http://schemas.openxmlformats.org/officeDocument/2006/relationships/hyperlink" Target="mailto:ryan.loyikai@petronas.com.my" TargetMode="External"/><Relationship Id="rId24" Type="http://schemas.openxmlformats.org/officeDocument/2006/relationships/hyperlink" Target="mailto:nurulsyafiqa.wahab@petronas.com.my" TargetMode="External"/><Relationship Id="rId32" Type="http://schemas.openxmlformats.org/officeDocument/2006/relationships/hyperlink" Target="mailto:sitinurdyana.zamdy@petronas.com.my" TargetMode="External"/><Relationship Id="rId37" Type="http://schemas.openxmlformats.org/officeDocument/2006/relationships/hyperlink" Target="mailto:norazman.chemahmoodm@petronas.com.my" TargetMode="External"/><Relationship Id="rId40" Type="http://schemas.openxmlformats.org/officeDocument/2006/relationships/hyperlink" Target="mailto:noridah.s@petronas.com.my" TargetMode="External"/><Relationship Id="rId45" Type="http://schemas.openxmlformats.org/officeDocument/2006/relationships/hyperlink" Target="mailto:ikhwan_aris@petronas.com.my" TargetMode="External"/><Relationship Id="rId53" Type="http://schemas.openxmlformats.org/officeDocument/2006/relationships/hyperlink" Target="mailto:nadhira.idris@petronas.com.my" TargetMode="External"/><Relationship Id="rId58" Type="http://schemas.openxmlformats.org/officeDocument/2006/relationships/hyperlink" Target="mailto:ainaashahirah.mmuniz@petronas.com.my" TargetMode="External"/><Relationship Id="rId66" Type="http://schemas.openxmlformats.org/officeDocument/2006/relationships/hyperlink" Target="mailto:parkashkumar.rajase@petronas.com.my" TargetMode="External"/><Relationship Id="rId74" Type="http://schemas.openxmlformats.org/officeDocument/2006/relationships/hyperlink" Target="mailto:hazwani.hashim@petronas.com.my" TargetMode="External"/><Relationship Id="rId79" Type="http://schemas.openxmlformats.org/officeDocument/2006/relationships/hyperlink" Target="mailto:mhariri.othman@petronas.com" TargetMode="External"/><Relationship Id="rId87" Type="http://schemas.openxmlformats.org/officeDocument/2006/relationships/hyperlink" Target="mailto:fauziyah_ismail@petronas.com.my" TargetMode="External"/><Relationship Id="rId102" Type="http://schemas.openxmlformats.org/officeDocument/2006/relationships/table" Target="../tables/table3.xml"/><Relationship Id="rId5" Type="http://schemas.openxmlformats.org/officeDocument/2006/relationships/hyperlink" Target="mailto:poon.cheehim@petronas.com.my" TargetMode="External"/><Relationship Id="rId61" Type="http://schemas.openxmlformats.org/officeDocument/2006/relationships/hyperlink" Target="mailto:nuradibah.razmi@petronas.com.my" TargetMode="External"/><Relationship Id="rId82" Type="http://schemas.openxmlformats.org/officeDocument/2006/relationships/hyperlink" Target="mailto:fahrezi.oktaviandi@petronas.com.my" TargetMode="External"/><Relationship Id="rId90" Type="http://schemas.openxmlformats.org/officeDocument/2006/relationships/hyperlink" Target="mailto:harun.rahman@petronas.com.my" TargetMode="External"/><Relationship Id="rId95" Type="http://schemas.openxmlformats.org/officeDocument/2006/relationships/hyperlink" Target="mailto:umarislam.dimyati@petronas.com.my" TargetMode="External"/><Relationship Id="rId19" Type="http://schemas.openxmlformats.org/officeDocument/2006/relationships/hyperlink" Target="mailto:firdauz_malik@petronas.com.my" TargetMode="External"/><Relationship Id="rId14" Type="http://schemas.openxmlformats.org/officeDocument/2006/relationships/hyperlink" Target="mailto:sakinah.zainuddin@petronas.com.my" TargetMode="External"/><Relationship Id="rId22" Type="http://schemas.openxmlformats.org/officeDocument/2006/relationships/hyperlink" Target="mailto:daevin.dev@petronas.com.my" TargetMode="External"/><Relationship Id="rId27" Type="http://schemas.openxmlformats.org/officeDocument/2006/relationships/hyperlink" Target="mailto:shakila.arahman@petronas.com.my" TargetMode="External"/><Relationship Id="rId30" Type="http://schemas.openxmlformats.org/officeDocument/2006/relationships/hyperlink" Target="mailto:mfaridylfaiz.bashir@petronas.com.my" TargetMode="External"/><Relationship Id="rId35" Type="http://schemas.openxmlformats.org/officeDocument/2006/relationships/hyperlink" Target="mailto:mugelan.vejayan@petronas.com.my" TargetMode="External"/><Relationship Id="rId43" Type="http://schemas.openxmlformats.org/officeDocument/2006/relationships/hyperlink" Target="mailto:azatulitri.rorzlan@petronas.com.my" TargetMode="External"/><Relationship Id="rId48" Type="http://schemas.openxmlformats.org/officeDocument/2006/relationships/hyperlink" Target="mailto:tharmaraj.magathevan@petronas.com.my" TargetMode="External"/><Relationship Id="rId56" Type="http://schemas.openxmlformats.org/officeDocument/2006/relationships/hyperlink" Target="mailto:alvin.chinzhisiang@petronas.com.my" TargetMode="External"/><Relationship Id="rId64" Type="http://schemas.openxmlformats.org/officeDocument/2006/relationships/hyperlink" Target="mailto:jasontay.sweefoo@petronas.com.my" TargetMode="External"/><Relationship Id="rId69" Type="http://schemas.openxmlformats.org/officeDocument/2006/relationships/hyperlink" Target="mailto:ahmadzikri.norazlan@petronas.com.my" TargetMode="External"/><Relationship Id="rId77" Type="http://schemas.openxmlformats.org/officeDocument/2006/relationships/hyperlink" Target="mailto:andekmohamadami.and@petronas.com" TargetMode="External"/><Relationship Id="rId100" Type="http://schemas.openxmlformats.org/officeDocument/2006/relationships/hyperlink" Target="mailto:firdaus.razak@petronas.com.my" TargetMode="External"/><Relationship Id="rId8" Type="http://schemas.openxmlformats.org/officeDocument/2006/relationships/hyperlink" Target="mailto:khengkeat.teoh@petronas.com.my" TargetMode="External"/><Relationship Id="rId51" Type="http://schemas.openxmlformats.org/officeDocument/2006/relationships/hyperlink" Target="mailto:syahir.mustaffa@petronas.com.my" TargetMode="External"/><Relationship Id="rId72" Type="http://schemas.openxmlformats.org/officeDocument/2006/relationships/hyperlink" Target="mailto:mzulfiqar.uso@petronas.com.my" TargetMode="External"/><Relationship Id="rId80" Type="http://schemas.openxmlformats.org/officeDocument/2006/relationships/hyperlink" Target="mailto:nurulalida.ada@petronas.com.my" TargetMode="External"/><Relationship Id="rId85" Type="http://schemas.openxmlformats.org/officeDocument/2006/relationships/hyperlink" Target="mailto:foo_leesha@petronas.com.my" TargetMode="External"/><Relationship Id="rId93" Type="http://schemas.openxmlformats.org/officeDocument/2006/relationships/hyperlink" Target="mailto:azrolazam.zunain@petronas.com.my" TargetMode="External"/><Relationship Id="rId98" Type="http://schemas.openxmlformats.org/officeDocument/2006/relationships/hyperlink" Target="mailto:synazdrah_nawi@petronas.com.my" TargetMode="External"/><Relationship Id="rId3" Type="http://schemas.openxmlformats.org/officeDocument/2006/relationships/hyperlink" Target="mailto:nabihatihasna.hasmi@petronas.com.my" TargetMode="External"/><Relationship Id="rId12" Type="http://schemas.openxmlformats.org/officeDocument/2006/relationships/hyperlink" Target="mailto:khairulazri.ishak@petronas.com.my" TargetMode="External"/><Relationship Id="rId17" Type="http://schemas.openxmlformats.org/officeDocument/2006/relationships/hyperlink" Target="mailto:dharshini.yeapmaych@petronas.com.my" TargetMode="External"/><Relationship Id="rId25" Type="http://schemas.openxmlformats.org/officeDocument/2006/relationships/hyperlink" Target="mailto:shaturrvetan.karpay@petronas.com.my" TargetMode="External"/><Relationship Id="rId33" Type="http://schemas.openxmlformats.org/officeDocument/2006/relationships/hyperlink" Target="mailto:malinda.marzuki@petronas.com.my" TargetMode="External"/><Relationship Id="rId38" Type="http://schemas.openxmlformats.org/officeDocument/2006/relationships/hyperlink" Target="mailto:karthighaibalan.g@petronas.com.my" TargetMode="External"/><Relationship Id="rId46" Type="http://schemas.openxmlformats.org/officeDocument/2006/relationships/hyperlink" Target="mailto:zulhilmi.abdulrahman@petronas.com.my" TargetMode="External"/><Relationship Id="rId59" Type="http://schemas.openxmlformats.org/officeDocument/2006/relationships/hyperlink" Target="mailto:dharshana.n@petronas.com.my" TargetMode="External"/><Relationship Id="rId67" Type="http://schemas.openxmlformats.org/officeDocument/2006/relationships/hyperlink" Target="mailto:brandonjoseph.johnpe@petronas.com" TargetMode="External"/><Relationship Id="rId20" Type="http://schemas.openxmlformats.org/officeDocument/2006/relationships/hyperlink" Target="mailto:izureen.adnan@petronas.com.my" TargetMode="External"/><Relationship Id="rId41" Type="http://schemas.openxmlformats.org/officeDocument/2006/relationships/hyperlink" Target="mailto:hakim.ameludin@petronas.com.my" TargetMode="External"/><Relationship Id="rId54" Type="http://schemas.openxmlformats.org/officeDocument/2006/relationships/hyperlink" Target="mailto:shaheeza_isham@petronas.com.my" TargetMode="External"/><Relationship Id="rId62" Type="http://schemas.openxmlformats.org/officeDocument/2006/relationships/hyperlink" Target="mailto:nurafiqah.ayub@petronas.com.my" TargetMode="External"/><Relationship Id="rId70" Type="http://schemas.openxmlformats.org/officeDocument/2006/relationships/hyperlink" Target="mailto:lee.qizheng@petronas.com.my" TargetMode="External"/><Relationship Id="rId75" Type="http://schemas.openxmlformats.org/officeDocument/2006/relationships/hyperlink" Target="mailto:hassan_arsat@petronas.com.my" TargetMode="External"/><Relationship Id="rId83" Type="http://schemas.openxmlformats.org/officeDocument/2006/relationships/hyperlink" Target="mailto:isop.alliyah@petronas.com.my" TargetMode="External"/><Relationship Id="rId88" Type="http://schemas.openxmlformats.org/officeDocument/2006/relationships/hyperlink" Target="mailto:khairina.kosnon@petronas.com.my" TargetMode="External"/><Relationship Id="rId91" Type="http://schemas.openxmlformats.org/officeDocument/2006/relationships/hyperlink" Target="mailto:ling.onnlin@petronas.com.my" TargetMode="External"/><Relationship Id="rId96" Type="http://schemas.openxmlformats.org/officeDocument/2006/relationships/hyperlink" Target="mailto:afiq_wahab@petronas.com.my" TargetMode="External"/><Relationship Id="rId1" Type="http://schemas.openxmlformats.org/officeDocument/2006/relationships/hyperlink" Target="mailto:fathinhuzaira.safri@petronas.com.my" TargetMode="External"/><Relationship Id="rId6" Type="http://schemas.openxmlformats.org/officeDocument/2006/relationships/hyperlink" Target="mailto:mrazmiziqri.ahmadsh@petronas.com.my" TargetMode="External"/><Relationship Id="rId15" Type="http://schemas.openxmlformats.org/officeDocument/2006/relationships/hyperlink" Target="mailto:puveneshwari.n@petronas.com.my" TargetMode="External"/><Relationship Id="rId23" Type="http://schemas.openxmlformats.org/officeDocument/2006/relationships/hyperlink" Target="mailto:norsyuhada.razak@petronas.com.my" TargetMode="External"/><Relationship Id="rId28" Type="http://schemas.openxmlformats.org/officeDocument/2006/relationships/hyperlink" Target="mailto:priveetha.manogaran@petronas.com.my" TargetMode="External"/><Relationship Id="rId36" Type="http://schemas.openxmlformats.org/officeDocument/2006/relationships/hyperlink" Target="mailto:zatil_alifah@petronas.com.my" TargetMode="External"/><Relationship Id="rId49" Type="http://schemas.openxmlformats.org/officeDocument/2006/relationships/hyperlink" Target="mailto:chieng.zhinhoung@petronas.com.my" TargetMode="External"/><Relationship Id="rId57" Type="http://schemas.openxmlformats.org/officeDocument/2006/relationships/hyperlink" Target="mailto:aqil.myusof@petronas.com.my" TargetMode="External"/><Relationship Id="rId10" Type="http://schemas.openxmlformats.org/officeDocument/2006/relationships/hyperlink" Target="mailto:farisimadi.rodita@petronas.com.my" TargetMode="External"/><Relationship Id="rId31" Type="http://schemas.openxmlformats.org/officeDocument/2006/relationships/hyperlink" Target="mailto:syaffiqa.ruzlan@petronas.com.my" TargetMode="External"/><Relationship Id="rId44" Type="http://schemas.openxmlformats.org/officeDocument/2006/relationships/hyperlink" Target="mailto:hanisfarhana@petronas.com.my" TargetMode="External"/><Relationship Id="rId52" Type="http://schemas.openxmlformats.org/officeDocument/2006/relationships/hyperlink" Target="mailto:khairullah.hadzir@petronas.com.my" TargetMode="External"/><Relationship Id="rId60" Type="http://schemas.openxmlformats.org/officeDocument/2006/relationships/hyperlink" Target="mailto:mrafiuddin.rahi@petronas.com.my" TargetMode="External"/><Relationship Id="rId65" Type="http://schemas.openxmlformats.org/officeDocument/2006/relationships/hyperlink" Target="mailto:mshahrulazhar.mlong@petronas.com.my" TargetMode="External"/><Relationship Id="rId73" Type="http://schemas.openxmlformats.org/officeDocument/2006/relationships/hyperlink" Target="mailto:mhelmi.sharqaw@petronas.com" TargetMode="External"/><Relationship Id="rId78" Type="http://schemas.openxmlformats.org/officeDocument/2006/relationships/hyperlink" Target="mailto:sitinajwa.cheyacco@petronas.com.my" TargetMode="External"/><Relationship Id="rId81" Type="http://schemas.openxmlformats.org/officeDocument/2006/relationships/hyperlink" Target="mailto:amir_ahmanul@petronas.com.my" TargetMode="External"/><Relationship Id="rId86" Type="http://schemas.openxmlformats.org/officeDocument/2006/relationships/hyperlink" Target="mailto:amirbadzly.mnazri@petronas.com.my" TargetMode="External"/><Relationship Id="rId94" Type="http://schemas.openxmlformats.org/officeDocument/2006/relationships/hyperlink" Target="mailto:mabel_chia@petronas.com.my" TargetMode="External"/><Relationship Id="rId99" Type="http://schemas.openxmlformats.org/officeDocument/2006/relationships/hyperlink" Target="mailto:syafiq.nawi@petronas.com.my" TargetMode="External"/><Relationship Id="rId101" Type="http://schemas.openxmlformats.org/officeDocument/2006/relationships/table" Target="../tables/table2.xml"/><Relationship Id="rId4" Type="http://schemas.openxmlformats.org/officeDocument/2006/relationships/hyperlink" Target="mailto:chua.choonling@petronas.com.my" TargetMode="External"/><Relationship Id="rId9" Type="http://schemas.openxmlformats.org/officeDocument/2006/relationships/hyperlink" Target="mailto:porvinganesh.suriaku@petronas.com.my" TargetMode="External"/><Relationship Id="rId13" Type="http://schemas.openxmlformats.org/officeDocument/2006/relationships/hyperlink" Target="mailto:farhan.fauzi@petronas.com.my" TargetMode="External"/><Relationship Id="rId18" Type="http://schemas.openxmlformats.org/officeDocument/2006/relationships/hyperlink" Target="mailto:hussam.ali@petronas.com.my" TargetMode="External"/><Relationship Id="rId39" Type="http://schemas.openxmlformats.org/officeDocument/2006/relationships/hyperlink" Target="mailto:saiful_asrulnizam@petronas.com.my"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nury_nazkuliyev@petronas.com.my" TargetMode="External"/><Relationship Id="rId3" Type="http://schemas.openxmlformats.org/officeDocument/2006/relationships/hyperlink" Target="mailto:azmir_bakhtiar@petronas.com.my" TargetMode="External"/><Relationship Id="rId7" Type="http://schemas.openxmlformats.org/officeDocument/2006/relationships/hyperlink" Target="mailto:yosephina_wijaya@petronas.com" TargetMode="External"/><Relationship Id="rId2" Type="http://schemas.openxmlformats.org/officeDocument/2006/relationships/hyperlink" Target="mailto:aleksandr.spasibko@petronas.com.my" TargetMode="External"/><Relationship Id="rId1" Type="http://schemas.openxmlformats.org/officeDocument/2006/relationships/hyperlink" Target="mailto:ahmedtayamahran.rash@petronas.com.my" TargetMode="External"/><Relationship Id="rId6" Type="http://schemas.openxmlformats.org/officeDocument/2006/relationships/hyperlink" Target="mailto:tengkumfauzi.tengku@petronas.com" TargetMode="External"/><Relationship Id="rId5" Type="http://schemas.openxmlformats.org/officeDocument/2006/relationships/hyperlink" Target="mailto:rosaliza_rabi@petronas.com.my" TargetMode="External"/><Relationship Id="rId10" Type="http://schemas.openxmlformats.org/officeDocument/2006/relationships/table" Target="../tables/table4.xml"/><Relationship Id="rId4" Type="http://schemas.openxmlformats.org/officeDocument/2006/relationships/hyperlink" Target="mailto:ramin.bahiraie@petronas.com.my" TargetMode="External"/><Relationship Id="rId9"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pranay.shankar@petronas.com.my" TargetMode="External"/><Relationship Id="rId7" Type="http://schemas.openxmlformats.org/officeDocument/2006/relationships/table" Target="../tables/table5.xml"/><Relationship Id="rId2" Type="http://schemas.openxmlformats.org/officeDocument/2006/relationships/hyperlink" Target="mailto:sumit.s@petronas.com.my" TargetMode="External"/><Relationship Id="rId1" Type="http://schemas.openxmlformats.org/officeDocument/2006/relationships/hyperlink" Target="mailto:shariwu@petronas.com.my" TargetMode="Externa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hyperlink" Target="mailto:kartial@petronas.com.my"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8" Type="http://schemas.openxmlformats.org/officeDocument/2006/relationships/hyperlink" Target="mailto:rosaliza_rabi@petronas.com.my" TargetMode="External"/><Relationship Id="rId13" Type="http://schemas.openxmlformats.org/officeDocument/2006/relationships/printerSettings" Target="../printerSettings/printerSettings6.bin"/><Relationship Id="rId3" Type="http://schemas.openxmlformats.org/officeDocument/2006/relationships/hyperlink" Target="mailto:yongken.phoon@petronas.com" TargetMode="External"/><Relationship Id="rId7" Type="http://schemas.openxmlformats.org/officeDocument/2006/relationships/hyperlink" Target="mailto:tengkumfauzi.tengku@petronas.com" TargetMode="External"/><Relationship Id="rId12" Type="http://schemas.openxmlformats.org/officeDocument/2006/relationships/hyperlink" Target="mailto:ahmedtayamahran.rash@petronas.com.my" TargetMode="External"/><Relationship Id="rId2" Type="http://schemas.openxmlformats.org/officeDocument/2006/relationships/hyperlink" Target="mailto:m_mansour@petronas.com.my" TargetMode="External"/><Relationship Id="rId1" Type="http://schemas.openxmlformats.org/officeDocument/2006/relationships/hyperlink" Target="mailto:markanthony.hughes@petronas.com.my" TargetMode="External"/><Relationship Id="rId6" Type="http://schemas.openxmlformats.org/officeDocument/2006/relationships/hyperlink" Target="mailto:yosephina_wijaya@petronas.com" TargetMode="External"/><Relationship Id="rId11" Type="http://schemas.openxmlformats.org/officeDocument/2006/relationships/hyperlink" Target="mailto:aleksandr.spasibko@petronas.com.my" TargetMode="External"/><Relationship Id="rId5" Type="http://schemas.openxmlformats.org/officeDocument/2006/relationships/hyperlink" Target="mailto:nury_nazkuliyev@petronas.com.my" TargetMode="External"/><Relationship Id="rId10" Type="http://schemas.openxmlformats.org/officeDocument/2006/relationships/hyperlink" Target="mailto:azmir_bakhtiar@petronas.com.my" TargetMode="External"/><Relationship Id="rId4" Type="http://schemas.openxmlformats.org/officeDocument/2006/relationships/hyperlink" Target="mailto:kinchun@petronas.com.my" TargetMode="External"/><Relationship Id="rId9" Type="http://schemas.openxmlformats.org/officeDocument/2006/relationships/hyperlink" Target="mailto:ramin.bahiraie@petronas.com.my" TargetMode="External"/><Relationship Id="rId14"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17" Type="http://schemas.openxmlformats.org/officeDocument/2006/relationships/hyperlink" Target="file:///C:\Users\mnabielizzuddin.radz\OneDrive%20-%20PETRONAS\Reservoir%20Engineering%20-%20SKG10\Executive\M%20Nur%20Adzizie\Attachment2-Updated%20CV%20(Adzizie).pdf" TargetMode="External"/><Relationship Id="rId299" Type="http://schemas.openxmlformats.org/officeDocument/2006/relationships/hyperlink" Target="file:///C:\Users\mnabielizzuddin.radz\OneDrive%20-%20PETRONAS\Reservoir%20Engineering%20-%20SKG10\Principal\Shlok%20Jalan\CV_Shlok_Jalan_19%20Jan%202026.pdf" TargetMode="External"/><Relationship Id="rId21" Type="http://schemas.openxmlformats.org/officeDocument/2006/relationships/hyperlink" Target="file:///C:\Users\mnabielizzuddin.radz\OneDrive%20-%20PETRONAS\Reservoir%20Engineering%20-%20SKG10\Executive\Aqil%20Muhammad%20Yusof\Aqil%20Resume%20May%202026%20Version%204.pdf" TargetMode="External"/><Relationship Id="rId63" Type="http://schemas.openxmlformats.org/officeDocument/2006/relationships/hyperlink" Target="file:///C:\Users\mnabielizzuddin.radz\OneDrive%20-%20PETRONAS\Reservoir%20Engineering%20-%20SKG10\Executive\Jason%20Tay\Resume_JasonTay_2026.pdf" TargetMode="External"/><Relationship Id="rId159" Type="http://schemas.openxmlformats.org/officeDocument/2006/relationships/hyperlink" Target="file:///C:\Users\mnabielizzuddin.radz\OneDrive%20-%20PETRONAS\Reservoir%20Engineering%20-%20SKG10\Executive\Nur%20Hazwani%20Izyan\Nur%20Hazwani%20Izyan_CV_2026.pdf" TargetMode="External"/><Relationship Id="rId324" Type="http://schemas.openxmlformats.org/officeDocument/2006/relationships/hyperlink" Target="Principal/Wan%20Faisal%20Paino/Assessment%20Summary%20Results.pdf" TargetMode="External"/><Relationship Id="rId366" Type="http://schemas.openxmlformats.org/officeDocument/2006/relationships/hyperlink" Target="Specialist/Olajumoke%20Ayodeji%20Braimah/Attachment%202%20Olajumoke%20Braimah_%20CV.pdf" TargetMode="External"/><Relationship Id="rId531" Type="http://schemas.openxmlformats.org/officeDocument/2006/relationships/hyperlink" Target="file:///C:\Users\mnabielizzuddin.radz\OneDrive%20-%20PETRONAS\Reservoir%20Engineering%20-%20SKG10\Staff\Yunus%20Tagayev\Attachment%201_TPCP%20Assessment%20Result_Yunus%20Tagayev_Oct_2022.pdf" TargetMode="External"/><Relationship Id="rId170" Type="http://schemas.openxmlformats.org/officeDocument/2006/relationships/hyperlink" Target="Executive/Nurul%20Nadhira%20Idris/SMA%20Historical%20Score_1000213.pdf" TargetMode="External"/><Relationship Id="rId226" Type="http://schemas.openxmlformats.org/officeDocument/2006/relationships/hyperlink" Target="Executive/Umar%20Islam/Umar_CV2026_internal.pdf" TargetMode="External"/><Relationship Id="rId433" Type="http://schemas.openxmlformats.org/officeDocument/2006/relationships/hyperlink" Target="file:///C:\Users\mnabielizzuddin.radz\OneDrive%20-%20PETRONAS\Reservoir%20Engineering%20-%20SKG10\Staff\M%20Faiz%20B%20A%20Aziz\CV_2026_Faiz.pdf" TargetMode="External"/><Relationship Id="rId268" Type="http://schemas.openxmlformats.org/officeDocument/2006/relationships/hyperlink" Target="Principal/Mohd%20Dzulfahmi%20B%20Zamzuri/TPCP%20result.pdf" TargetMode="External"/><Relationship Id="rId475" Type="http://schemas.openxmlformats.org/officeDocument/2006/relationships/hyperlink" Target="file:///C:\Users\mnabielizzuddin.radz\OneDrive%20-%20PETRONAS\Reservoir%20Engineering%20-%20SKG10\Staff\Nurul%20Aida%20Bt%20M%20Agil\119568_NurulAidabintiMohamedAgil_TPCPResult.pdf" TargetMode="External"/><Relationship Id="rId32" Type="http://schemas.openxmlformats.org/officeDocument/2006/relationships/hyperlink" Target="Executive/Dharshini%20Yeap%20May%20Chen/dharshiniyeapmaychen_CV_Oct2025_v1.pdf" TargetMode="External"/><Relationship Id="rId74" Type="http://schemas.openxmlformats.org/officeDocument/2006/relationships/hyperlink" Target="Executive/Lawrence%20Mariadass/Lawrence%20Mariadass%20-%20CV.pdf" TargetMode="External"/><Relationship Id="rId128" Type="http://schemas.openxmlformats.org/officeDocument/2006/relationships/hyperlink" Target="Executive/M%20Shahir%20Mustafa/Resume_Syahir_May2026.pdf" TargetMode="External"/><Relationship Id="rId335" Type="http://schemas.openxmlformats.org/officeDocument/2006/relationships/hyperlink" Target="file:///C:\Users\mnabielizzuddin.radz\OneDrive%20-%20PETRONAS\Reservoir%20Engineering%20-%20SKG10\Specialist\Dian%20Arsanti\CV_Dian%20Arsanti.pdf" TargetMode="External"/><Relationship Id="rId377" Type="http://schemas.openxmlformats.org/officeDocument/2006/relationships/hyperlink" Target="file:///C:\Users\mnabielizzuddin.radz\OneDrive%20-%20PETRONAS\Reservoir%20Engineering%20-%20SKG10\Staff\Ahmad%20Muzakkir%20B%20Mohd\CV%20Ahmad%20Muzakkir%20Bin%20Mohamad%202025_PETRONAS%20(Attachment%202).docx" TargetMode="External"/><Relationship Id="rId500" Type="http://schemas.openxmlformats.org/officeDocument/2006/relationships/hyperlink" Target="Staff/Prashanth%20Nair%20AL%20Kumaran/Attachment%202_CV_.pdf" TargetMode="External"/><Relationship Id="rId5" Type="http://schemas.openxmlformats.org/officeDocument/2006/relationships/hyperlink" Target="file:///C:\Users\mnabielizzuddin.radz\OneDrive%20-%20PETRONAS\Reservoir%20Engineering%20-%20SKG10\Executive\A%20Hakim%20Basri\CV%20-%20Abdul%20Hakim%20-%20April%202026.docx.pdf" TargetMode="External"/><Relationship Id="rId181" Type="http://schemas.openxmlformats.org/officeDocument/2006/relationships/hyperlink" Target="file:///C:\Users\mnabielizzuddin.radz\OneDrive%20-%20PETRONAS\Reservoir%20Engineering%20-%20SKG10\Executive\Puveneshwari\CV%20Puven.pdf" TargetMode="External"/><Relationship Id="rId237" Type="http://schemas.openxmlformats.org/officeDocument/2006/relationships/hyperlink" Target="file:///C:\Users\mnabielizzuddin.radz\OneDrive%20-%20PETRONAS\Reservoir%20Engineering%20-%20SKG10\Executive\Zatil%20Alifah\Zatil%20TPCP%202023%20Result.pdf" TargetMode="External"/><Relationship Id="rId402" Type="http://schemas.openxmlformats.org/officeDocument/2006/relationships/hyperlink" Target="Staff/Chaitanya%20Behera/TPCP_2012_Chaitanya%20Behera.pdf" TargetMode="External"/><Relationship Id="rId279" Type="http://schemas.openxmlformats.org/officeDocument/2006/relationships/hyperlink" Target="file:///C:\Users\mnabielizzuddin.radz\OneDrive%20-%20PETRONAS\Reservoir%20Engineering%20-%20SKG10\Principal\Nicolas%20Grippo\Nico%20CV.pdf" TargetMode="External"/><Relationship Id="rId444" Type="http://schemas.openxmlformats.org/officeDocument/2006/relationships/hyperlink" Target="Staff/M%20Izzat%20B%20A%20Rahman/M_Izzat_A_Rahman_CV_rev2.DOCX" TargetMode="External"/><Relationship Id="rId486" Type="http://schemas.openxmlformats.org/officeDocument/2006/relationships/hyperlink" Target="Staff/Phoon%20Yong%20Ken/Attachment%201.pdf" TargetMode="External"/><Relationship Id="rId43" Type="http://schemas.openxmlformats.org/officeDocument/2006/relationships/hyperlink" Target="file:///C:\Users\mnabielizzuddin.radz\OneDrive%20-%20PETRONAS\Reservoir%20Engineering%20-%20SKG10\Executive\Foo%20Lee%20Sha\SMA_Report.pdf" TargetMode="External"/><Relationship Id="rId139" Type="http://schemas.openxmlformats.org/officeDocument/2006/relationships/hyperlink" Target="file:///C:\Users\mnabielizzuddin.radz\OneDrive%20-%20PETRONAS\Reservoir%20Engineering%20-%20SKG10\Executive\Nabihati%20Hasna\CV%20_%20Nabiha%202026.pdf" TargetMode="External"/><Relationship Id="rId290" Type="http://schemas.openxmlformats.org/officeDocument/2006/relationships/hyperlink" Target="Principal/Pranay%20Shankar/Pranay%20TPCP%20Results.pdf" TargetMode="External"/><Relationship Id="rId304" Type="http://schemas.openxmlformats.org/officeDocument/2006/relationships/hyperlink" Target="Principal/Subrat%20Kumar%20Dhal/SKD_Assessment%20Summary.pdf" TargetMode="External"/><Relationship Id="rId346" Type="http://schemas.openxmlformats.org/officeDocument/2006/relationships/hyperlink" Target="Specialist/Jack%20Orman/Attachment%202%20Jack%20Orman%20TPCP%20result%20summary.pdf" TargetMode="External"/><Relationship Id="rId388" Type="http://schemas.openxmlformats.org/officeDocument/2006/relationships/hyperlink" Target="Staff/Aleksandr%20Spasibko/20260126_CV_SasibkoAV.pdf" TargetMode="External"/><Relationship Id="rId511" Type="http://schemas.openxmlformats.org/officeDocument/2006/relationships/hyperlink" Target="file:///C:\Users\mnabielizzuddin.radz\OneDrive%20-%20PETRONAS\Reservoir%20Engineering%20-%20SKG10\Staff\Tengku%20M%20Fauzi\1100656_TengkuMohdFauzibinTengkuAbHamid_TPCPResult.pdf" TargetMode="External"/><Relationship Id="rId85" Type="http://schemas.openxmlformats.org/officeDocument/2006/relationships/hyperlink" Target="file:///C:\Users\mnabielizzuddin.radz\OneDrive%20-%20PETRONAS\Reservoir%20Engineering%20-%20SKG10\Executive\M%20Fadhil%20M%20Nazri\Attachment%201%20_Fadhil%20Nazri_Assessment%20Details.pdf" TargetMode="External"/><Relationship Id="rId150" Type="http://schemas.openxmlformats.org/officeDocument/2006/relationships/hyperlink" Target="Executive/Noor%20Shaheeza/NSI_%20UPE%20Assessment%20Summary%202025.pdf" TargetMode="External"/><Relationship Id="rId192" Type="http://schemas.openxmlformats.org/officeDocument/2006/relationships/hyperlink" Target="Executive/Shahida%20Sulleh/Attachment%201_TPCP_Shahida%20Sulleh.pdf" TargetMode="External"/><Relationship Id="rId206" Type="http://schemas.openxmlformats.org/officeDocument/2006/relationships/hyperlink" Target="Executive/Siti%20Najwa%20Che%20Yaccob/SMA_Siti%20Najwa_Feb26.pdf" TargetMode="External"/><Relationship Id="rId413" Type="http://schemas.openxmlformats.org/officeDocument/2006/relationships/hyperlink" Target="file:///C:\Users\mnabielizzuddin.radz\OneDrive%20-%20PETRONAS\Reservoir%20Engineering%20-%20SKG10\Staff\Hoo%20Lien%20Wee\CV_hoolienwee.doc" TargetMode="External"/><Relationship Id="rId248" Type="http://schemas.openxmlformats.org/officeDocument/2006/relationships/hyperlink" Target="Principal/Ankaj%20Kumar/CV%20-%20Ankaj%20Kumar%20Sinha.pdf" TargetMode="External"/><Relationship Id="rId455" Type="http://schemas.openxmlformats.org/officeDocument/2006/relationships/hyperlink" Target="file:///C:\Users\mnabielizzuddin.radz\OneDrive%20-%20PETRONAS\Reservoir%20Engineering%20-%20SKG10\Staff\Mark%20Anthony\Mark%20Hughes%20CV%202022%20Needs%20Updating.pdf" TargetMode="External"/><Relationship Id="rId497" Type="http://schemas.openxmlformats.org/officeDocument/2006/relationships/hyperlink" Target="file:///C:\Users\mnabielizzuddin.radz\OneDrive%20-%20PETRONAS\Reservoir%20Engineering%20-%20SKG10\Staff\Prashanth%20Nair%20AL%20Kumaran\Attachment%201_TPCP%202024%20Results.pdf" TargetMode="External"/><Relationship Id="rId12" Type="http://schemas.openxmlformats.org/officeDocument/2006/relationships/hyperlink" Target="Executive/Ahmad%20Ikhwan%20Che%20Rasli/Attachment%202%20-%20Ahmad%20Ikhwan.pdf" TargetMode="External"/><Relationship Id="rId108" Type="http://schemas.openxmlformats.org/officeDocument/2006/relationships/hyperlink" Target="Executive/M%20Hamzi%20Yakup/SMA_Score_Muhammad%20Hamzi.pdf" TargetMode="External"/><Relationship Id="rId315" Type="http://schemas.openxmlformats.org/officeDocument/2006/relationships/hyperlink" Target="file:///C:\Users\mnabielizzuddin.radz\OneDrive%20-%20PETRONAS\Reservoir%20Engineering%20-%20SKG10\Principal\Syarizan%20Bt%20Mustapha\Assessment%20Details_TPCP%20Principal%202021.pdf" TargetMode="External"/><Relationship Id="rId357" Type="http://schemas.openxmlformats.org/officeDocument/2006/relationships/hyperlink" Target="file:///C:\Users\mnabielizzuddin.radz\OneDrive%20-%20PETRONAS\Reservoir%20Engineering%20-%20SKG10\Specialist\Mahesh%20Narayanan\E1117420_MN%20-TPCP%20Result.pdf" TargetMode="External"/><Relationship Id="rId522" Type="http://schemas.openxmlformats.org/officeDocument/2006/relationships/hyperlink" Target="Staff/Wa%20Wee%20Wei/Assessment%20TPCP%20Summary_Wa%20Wee%20Wei.pdf" TargetMode="External"/><Relationship Id="rId54" Type="http://schemas.openxmlformats.org/officeDocument/2006/relationships/hyperlink" Target="Executive/Hasanah%20Sa%27aid/CV_2023.pdf" TargetMode="External"/><Relationship Id="rId96" Type="http://schemas.openxmlformats.org/officeDocument/2006/relationships/hyperlink" Target="Executive/M%20Fitri%20Ramli/Curriculum%20Vitae_Fitri_20260223.pdf" TargetMode="External"/><Relationship Id="rId161" Type="http://schemas.openxmlformats.org/officeDocument/2006/relationships/hyperlink" Target="file:///C:\Users\mnabielizzuddin.radz\OneDrive%20-%20PETRONAS\Reservoir%20Engineering%20-%20SKG10\Executive\Nur%20Khairina%20Bt%20Kosnon\Attachment%202-%20Mini%20CV_Nur%20Khairina%20Kosnon%20-%20140083_Jan%202026.docx" TargetMode="External"/><Relationship Id="rId217" Type="http://schemas.openxmlformats.org/officeDocument/2006/relationships/hyperlink" Target="file:///C:\Users\mnabielizzuddin.radz\OneDrive%20-%20PETRONAS\Reservoir%20Engineering%20-%20SKG10\Executive\Syaidatul%20Nadrah\CV_SYAIDATUL.pdf" TargetMode="External"/><Relationship Id="rId399" Type="http://schemas.openxmlformats.org/officeDocument/2006/relationships/hyperlink" Target="file:///C:\Users\mnabielizzuddin.radz\OneDrive%20-%20PETRONAS\Reservoir%20Engineering%20-%20SKG10\Staff\Chaitanya%20Behera\Chaitanya_Information%20for%20SKG10%20PE.docx" TargetMode="External"/><Relationship Id="rId259" Type="http://schemas.openxmlformats.org/officeDocument/2006/relationships/hyperlink" Target="file:///C:\Users\mnabielizzuddin.radz\OneDrive%20-%20PETRONAS\Reservoir%20Engineering%20-%20SKG10\Principal\Kartina%20Bt%20Ali\Kartina%20Ali_103476_v1.pdf" TargetMode="External"/><Relationship Id="rId424" Type="http://schemas.openxmlformats.org/officeDocument/2006/relationships/hyperlink" Target="Staff/Leonardo%20Ramon%20Lopez%20Gutierrez/Attachment%201%20Leonardo%20Lopez%20TPCP%20record.pdf" TargetMode="External"/><Relationship Id="rId466" Type="http://schemas.openxmlformats.org/officeDocument/2006/relationships/hyperlink" Target="Staff/Nor%20Baizurah%20Bt%20Ahmad%20Tajuddin/TPCP_126110_20190802.pdf" TargetMode="External"/><Relationship Id="rId23" Type="http://schemas.openxmlformats.org/officeDocument/2006/relationships/hyperlink" Target="file:///C:\Users\mnabielizzuddin.radz\OneDrive%20-%20PETRONAS\Reservoir%20Engineering%20-%20SKG10\Executive\Azrol%20Azman\Resume2026_Azrol%20Azam%20Zunaini.pdf" TargetMode="External"/><Relationship Id="rId119" Type="http://schemas.openxmlformats.org/officeDocument/2006/relationships/hyperlink" Target="file:///C:\Users\mnabielizzuddin.radz\OneDrive%20-%20PETRONAS\Reservoir%20Engineering%20-%20SKG10\Executive\M%20Rafiuddin%20Rahim\M%20Rafiuddin%20rahim_CV_RE_2026.pdf" TargetMode="External"/><Relationship Id="rId270" Type="http://schemas.openxmlformats.org/officeDocument/2006/relationships/hyperlink" Target="Principal/Mohd%20Fairuz%20Bin%20Azman/Assessment%20Summary%20TPCP%202024_Fairuz.pdf" TargetMode="External"/><Relationship Id="rId326" Type="http://schemas.openxmlformats.org/officeDocument/2006/relationships/hyperlink" Target="Principal/Wan%20Faisal%20Paino/WAN%20FAISAL%20BIN%20PAINO%20CV.pdf" TargetMode="External"/><Relationship Id="rId533" Type="http://schemas.openxmlformats.org/officeDocument/2006/relationships/table" Target="../tables/table9.xml"/><Relationship Id="rId65" Type="http://schemas.openxmlformats.org/officeDocument/2006/relationships/hyperlink" Target="file:///C:\Users\mnabielizzuddin.radz\OneDrive%20-%20PETRONAS\Reservoir%20Engineering%20-%20SKG10\Executive\Kamran%20Haider\Resume%20Kamran%20Haider%20Tunio_Malaysia_27022025.docx" TargetMode="External"/><Relationship Id="rId130" Type="http://schemas.openxmlformats.org/officeDocument/2006/relationships/hyperlink" Target="Executive/M%20shahrul%20Azhar/Resume.pdf" TargetMode="External"/><Relationship Id="rId368" Type="http://schemas.openxmlformats.org/officeDocument/2006/relationships/hyperlink" Target="Specialist/Rafael%20Navarro-Rosales/Resume_RafaelNavarro_2025_06.pdf" TargetMode="External"/><Relationship Id="rId172" Type="http://schemas.openxmlformats.org/officeDocument/2006/relationships/hyperlink" Target="Executive/Nurul%20Shafiqa%20Abdul%20Wahab/NURUL%20SYAFIQA%20BINTI%20ABDUL%20WAHAB_CV2026.pdf" TargetMode="External"/><Relationship Id="rId228" Type="http://schemas.openxmlformats.org/officeDocument/2006/relationships/hyperlink" Target="Executive/W%20Malinda%20Mastura/Malinda_CV.docx" TargetMode="External"/><Relationship Id="rId435" Type="http://schemas.openxmlformats.org/officeDocument/2006/relationships/hyperlink" Target="file:///C:\Users\mnabielizzuddin.radz\OneDrive%20-%20PETRONAS\Reservoir%20Engineering%20-%20SKG10\Staff\M%20Faiz%20B%20A%20Aziz\SKG10%20TPCP%20Assessment%202024_M%20Faiz%20Abdul%20Aziz.pdf" TargetMode="External"/><Relationship Id="rId477" Type="http://schemas.openxmlformats.org/officeDocument/2006/relationships/hyperlink" Target="file:///C:\Users\mnabielizzuddin.radz\OneDrive%20-%20PETRONAS\Reservoir%20Engineering%20-%20SKG10\Staff\Nurul%20Aida%20Bt%20M%20Agil\CV%20NURUL%20AIDA%202025.docx" TargetMode="External"/><Relationship Id="rId281" Type="http://schemas.openxmlformats.org/officeDocument/2006/relationships/hyperlink" Target="file:///C:\Users\mnabielizzuddin.radz\OneDrive%20-%20PETRONAS\Reservoir%20Engineering%20-%20SKG10\Principal\Nicolas%20Grippo\Nico%20TPCP%20Results.pdf" TargetMode="External"/><Relationship Id="rId337" Type="http://schemas.openxmlformats.org/officeDocument/2006/relationships/hyperlink" Target="file:///C:\Users\mnabielizzuddin.radz\OneDrive%20-%20PETRONAS\Reservoir%20Engineering%20-%20SKG10\Specialist\Elshabi\1116584_Mohamed%20Elshehabi%20Latest%20TPCP%20Assessment%20Record.pdf" TargetMode="External"/><Relationship Id="rId502" Type="http://schemas.openxmlformats.org/officeDocument/2006/relationships/hyperlink" Target="Staff/Ramin%20Bahiraie/Assessment%20Summary.pdf" TargetMode="External"/><Relationship Id="rId34" Type="http://schemas.openxmlformats.org/officeDocument/2006/relationships/hyperlink" Target="Executive/Dharshini%20Yeap%20May%20Chen/UCDS%20Automated%20PCP%20SKG10_1039936.pdf" TargetMode="External"/><Relationship Id="rId76" Type="http://schemas.openxmlformats.org/officeDocument/2006/relationships/hyperlink" Target="Executive/Lee%20Qi%20Zheng/Lee%20Qi%20Zheng%20%28Jack%29%20CV.pdf" TargetMode="External"/><Relationship Id="rId141" Type="http://schemas.openxmlformats.org/officeDocument/2006/relationships/hyperlink" Target="file:///C:\Users\mnabielizzuddin.radz\OneDrive%20-%20PETRONAS\Reservoir%20Engineering%20-%20SKG10\Executive\Nabihati%20Hasna\My%20Competency%20LE%20TC%20Analysis_Competency%20Progression.pdf" TargetMode="External"/><Relationship Id="rId379" Type="http://schemas.openxmlformats.org/officeDocument/2006/relationships/hyperlink" Target="file:///C:\Users\mnabielizzuddin.radz\OneDrive%20-%20PETRONAS\Reservoir%20Engineering%20-%20SKG10\Staff\Ahmad%20Muzakkir%20B%20Mohd\TPCP%20RESULT_140018_RE_RD%20(Attachment%201).pdf" TargetMode="External"/><Relationship Id="rId7" Type="http://schemas.openxmlformats.org/officeDocument/2006/relationships/hyperlink" Target="file:///C:\Users\mnabielizzuddin.radz\OneDrive%20-%20PETRONAS\Reservoir%20Engineering%20-%20SKG10\Executive\Ahmad%20Hassan%20Arsat\CV%20-%20Ahmad%20Hassan%20B%20Arsat%20-%20FY2026.pdf" TargetMode="External"/><Relationship Id="rId183" Type="http://schemas.openxmlformats.org/officeDocument/2006/relationships/hyperlink" Target="file:///C:\Users\mnabielizzuddin.radz\OneDrive%20-%20PETRONAS\Reservoir%20Engineering%20-%20SKG10\Executive\Puveneshwari\PerformanceDocumentWorkerAndManagerRatings_Performance%20Document%20Worker%20And%20Manager%20Ratings%20Report.pdf" TargetMode="External"/><Relationship Id="rId239" Type="http://schemas.openxmlformats.org/officeDocument/2006/relationships/hyperlink" Target="file:///C:\Users\mnabielizzuddin.radz\OneDrive%20-%20PETRONAS\Reservoir%20Engineering%20-%20SKG10\Principal\Ahmad%20Khanifar\Assessment%20Summary.pdf" TargetMode="External"/><Relationship Id="rId390" Type="http://schemas.openxmlformats.org/officeDocument/2006/relationships/hyperlink" Target="Staff/Azmir%20Bakhtiar%20B%20Bahari/135218_20221115_TPCP%20Results.pdf" TargetMode="External"/><Relationship Id="rId404" Type="http://schemas.openxmlformats.org/officeDocument/2006/relationships/hyperlink" Target="Staff/Chaitanya%20Behera/TPCP_2023_Chaitanya.pdf" TargetMode="External"/><Relationship Id="rId446" Type="http://schemas.openxmlformats.org/officeDocument/2006/relationships/hyperlink" Target="Staff/M%20Mansour%20Elharith/Attachment%232Mohammed%20Mansour_CV_2026to%20Castu%20Rahman.docx" TargetMode="External"/><Relationship Id="rId250" Type="http://schemas.openxmlformats.org/officeDocument/2006/relationships/hyperlink" Target="Principal/Chander%20Shekhar%20Singh/Attachment%202-%20CV_CS_2026_1.pdf" TargetMode="External"/><Relationship Id="rId292" Type="http://schemas.openxmlformats.org/officeDocument/2006/relationships/hyperlink" Target="Principal/Rahimah%20Karim/Rahimah%20CV.pdf" TargetMode="External"/><Relationship Id="rId306" Type="http://schemas.openxmlformats.org/officeDocument/2006/relationships/hyperlink" Target="Principal/Subrat%20Kumar%20Dhal/Subrat%20Dhal_CV_Dec2025_Petronas-Attachment1.docx" TargetMode="External"/><Relationship Id="rId488" Type="http://schemas.openxmlformats.org/officeDocument/2006/relationships/hyperlink" Target="Staff/Phoon%20Yong%20Ken/Attachment%202.pdf" TargetMode="External"/><Relationship Id="rId45" Type="http://schemas.openxmlformats.org/officeDocument/2006/relationships/hyperlink" Target="file:///C:\Users\mnabielizzuddin.radz\OneDrive%20-%20PETRONAS\Reservoir%20Engineering%20-%20SKG10\Executive\Hanapiah%20A%20Kadir\CV-Hanapiah%20Abdul%20Kadir%20%5b2026%5d.pdf" TargetMode="External"/><Relationship Id="rId87" Type="http://schemas.openxmlformats.org/officeDocument/2006/relationships/hyperlink" Target="file:///C:\Users\mnabielizzuddin.radz\OneDrive%20-%20PETRONAS\Reservoir%20Engineering%20-%20SKG10\Executive\M%20Fadhil%20M%20Nazri\M%20Fadhil_Assessment%20Summary%20(1).pdf" TargetMode="External"/><Relationship Id="rId110" Type="http://schemas.openxmlformats.org/officeDocument/2006/relationships/hyperlink" Target="Executive/M%20Ikhwan%20Aris/resume_rev5.doc" TargetMode="External"/><Relationship Id="rId348" Type="http://schemas.openxmlformats.org/officeDocument/2006/relationships/hyperlink" Target="Specialist/Jack%20Orman/Jack_Orman_CV_Jan_2026.pdf" TargetMode="External"/><Relationship Id="rId513" Type="http://schemas.openxmlformats.org/officeDocument/2006/relationships/hyperlink" Target="file:///C:\Users\mnabielizzuddin.radz\OneDrive%20-%20PETRONAS\Reservoir%20Engineering%20-%20SKG10\Staff\Tengku%20M%20Fauzi\1100656_TengkuMohdFauzibinTengkuAbHamid_TPCPSummary.pdf" TargetMode="External"/><Relationship Id="rId152" Type="http://schemas.openxmlformats.org/officeDocument/2006/relationships/hyperlink" Target="Executive/Noor%20Shakila%20A%20Rahman/CV_Noor%20Shakila_2026.pdf" TargetMode="External"/><Relationship Id="rId194" Type="http://schemas.openxmlformats.org/officeDocument/2006/relationships/hyperlink" Target="Executive/Shahida%20Sulleh/Attachment%202_CV_SHAHIDA_SULLEH.pdf" TargetMode="External"/><Relationship Id="rId208" Type="http://schemas.openxmlformats.org/officeDocument/2006/relationships/hyperlink" Target="Executive/Siti%20Nur%20Aishah/My%20Competency%20LE%20TC%20Analysis_Competency%20Progression%20-%20Aishah.pdf" TargetMode="External"/><Relationship Id="rId415" Type="http://schemas.openxmlformats.org/officeDocument/2006/relationships/hyperlink" Target="file:///C:\Users\mnabielizzuddin.radz\OneDrive%20-%20PETRONAS\Reservoir%20Engineering%20-%20SKG10\Staff\Hoo%20Lien%20Wee\TPCP_Assessment_Summary_2020_hoolienwee.pdf" TargetMode="External"/><Relationship Id="rId457" Type="http://schemas.openxmlformats.org/officeDocument/2006/relationships/hyperlink" Target="file:///C:\Users\mnabielizzuddin.radz\OneDrive%20-%20PETRONAS\Reservoir%20Engineering%20-%20SKG10\Staff\Mark%20Anthony\TPCP%20Summary%20Results%20Mark%20Hughes.pdf" TargetMode="External"/><Relationship Id="rId261" Type="http://schemas.openxmlformats.org/officeDocument/2006/relationships/hyperlink" Target="file:///C:\Users\mnabielizzuddin.radz\OneDrive%20-%20PETRONAS\Reservoir%20Engineering%20-%20SKG10\Principal\M%20Hafiz%20Azwan%20B%20M%20Zahari\Attachment%201%20-%20TPCP%20Result%202025%20-%20M%20Hafiz%20Azwan.pdf" TargetMode="External"/><Relationship Id="rId499" Type="http://schemas.openxmlformats.org/officeDocument/2006/relationships/hyperlink" Target="file:///C:\Users\mnabielizzuddin.radz\OneDrive%20-%20PETRONAS\Reservoir%20Engineering%20-%20SKG10\Staff\Prashanth%20Nair%20AL%20Kumaran\Attachment%202_CV_.pdf" TargetMode="External"/><Relationship Id="rId14" Type="http://schemas.openxmlformats.org/officeDocument/2006/relationships/hyperlink" Target="Executive/Alvin%20Chin%20Zhi/CV%20-%20Alvin%20Chin.docx" TargetMode="External"/><Relationship Id="rId56" Type="http://schemas.openxmlformats.org/officeDocument/2006/relationships/hyperlink" Target="Executive/Hussam%20Eldin/Hussam%20CV%20-%20RE%20Custodians%20Session.pdf" TargetMode="External"/><Relationship Id="rId317" Type="http://schemas.openxmlformats.org/officeDocument/2006/relationships/hyperlink" Target="file:///C:\Users\mnabielizzuddin.radz\OneDrive%20-%20PETRONAS\Reservoir%20Engineering%20-%20SKG10\Principal\Syarizan%20Bt%20Mustapha\CV_Syarizan%20Mustapha_123205.pdf" TargetMode="External"/><Relationship Id="rId359" Type="http://schemas.openxmlformats.org/officeDocument/2006/relationships/hyperlink" Target="file:///C:\Users\mnabielizzuddin.radz\OneDrive%20-%20PETRONAS\Reservoir%20Engineering%20-%20SKG10\Specialist\Mahesh%20Narayanan\MAHESH%20NARAYANAN%202026%20CV.pdf" TargetMode="External"/><Relationship Id="rId524" Type="http://schemas.openxmlformats.org/officeDocument/2006/relationships/hyperlink" Target="Staff/Wa%20Wee%20Wei/Assessment%20TPCP_Wa%20Wee%20Wei.pdf" TargetMode="External"/><Relationship Id="rId98" Type="http://schemas.openxmlformats.org/officeDocument/2006/relationships/hyperlink" Target="Executive/M%20Hafiz%20Izuddin%20M%20Dait/CV_Hafiz_Summary.pdf" TargetMode="External"/><Relationship Id="rId121" Type="http://schemas.openxmlformats.org/officeDocument/2006/relationships/hyperlink" Target="file:///C:\Users\mnabielizzuddin.radz\OneDrive%20-%20PETRONAS\Reservoir%20Engineering%20-%20SKG10\Executive\M%20Rafiuddin%20Rahim\My%20Competency%20LE%20TC%20Analysis_Competency%20Progression.pdf" TargetMode="External"/><Relationship Id="rId163" Type="http://schemas.openxmlformats.org/officeDocument/2006/relationships/hyperlink" Target="file:///C:\Users\mnabielizzuddin.radz\OneDrive%20-%20PETRONAS\Reservoir%20Engineering%20-%20SKG10\Executive\Nurazizi%20Abd%20Halim\Nurazizi_index%20(1)%20(1).pdf" TargetMode="External"/><Relationship Id="rId219" Type="http://schemas.openxmlformats.org/officeDocument/2006/relationships/hyperlink" Target="file:///C:\Users\mnabielizzuddin.radz\OneDrive%20-%20PETRONAS\Reservoir%20Engineering%20-%20SKG10\Executive\Tham%20Su%20Li\resume_TSL_June2026.pdf" TargetMode="External"/><Relationship Id="rId370" Type="http://schemas.openxmlformats.org/officeDocument/2006/relationships/hyperlink" Target="Specialist/Rosmala%20Zainal/Rosmala_New%20CV.pdf" TargetMode="External"/><Relationship Id="rId426" Type="http://schemas.openxmlformats.org/officeDocument/2006/relationships/hyperlink" Target="Staff/Leonardo%20Ramon%20Lopez%20Gutierrez/Attachment%202%20-%20Leonardo%20R%20Lopez%20G%20-%20CV%20Jan2026.pdf" TargetMode="External"/><Relationship Id="rId230" Type="http://schemas.openxmlformats.org/officeDocument/2006/relationships/hyperlink" Target="Executive/W%20Malinda%20Mastura/SMA%20Report.pdf" TargetMode="External"/><Relationship Id="rId251" Type="http://schemas.openxmlformats.org/officeDocument/2006/relationships/hyperlink" Target="file:///C:\Users\mnabielizzuddin.radz\OneDrive%20-%20PETRONAS\Reservoir%20Engineering%20-%20SKG10\Principal\Chander%20Shekhar%20Singh\Attachment%20I%20-%20Assessment%20Result%20-%20Chander%20Shekhar%20Singh%202017.pdf" TargetMode="External"/><Relationship Id="rId468" Type="http://schemas.openxmlformats.org/officeDocument/2006/relationships/hyperlink" Target="Staff/Nor%20Hafizah%20Bt%20Wan%20Ibrahim/CV%202024.pdf" TargetMode="External"/><Relationship Id="rId489" Type="http://schemas.openxmlformats.org/officeDocument/2006/relationships/hyperlink" Target="file:///C:\Users\mnabielizzuddin.radz\OneDrive%20-%20PETRONAS\Reservoir%20Engineering%20-%20SKG10\Staff\Prakash%20Joshi\1077658_20231009.pdf" TargetMode="External"/><Relationship Id="rId25" Type="http://schemas.openxmlformats.org/officeDocument/2006/relationships/hyperlink" Target="file:///C:\Users\mnabielizzuddin.radz\OneDrive%20-%20PETRONAS\Reservoir%20Engineering%20-%20SKG10\Executive\Azrol%20Azman\Talent%20Dashboard%20Report_Azrol%20Azam%20Zunaini.pdf" TargetMode="External"/><Relationship Id="rId46" Type="http://schemas.openxmlformats.org/officeDocument/2006/relationships/hyperlink" Target="Executive/Hanapiah%20A%20Kadir/CV-Hanapiah%20Abdul%20Kadir%20%5B2026%5D.pdf" TargetMode="External"/><Relationship Id="rId67" Type="http://schemas.openxmlformats.org/officeDocument/2006/relationships/hyperlink" Target="file:///C:\Users\mnabielizzuddin.radz\OneDrive%20-%20PETRONAS\Reservoir%20Engineering%20-%20SKG10\Executive\Karthighaibalan\CV_Karthighaibalan.pdf" TargetMode="External"/><Relationship Id="rId272" Type="http://schemas.openxmlformats.org/officeDocument/2006/relationships/hyperlink" Target="Principal/Mohd%20Fairuz%20Bin%20Azman/Resume_Fairuz%20Azman_2024_Reservoir%20Engineer_TPCP.pdf" TargetMode="External"/><Relationship Id="rId293" Type="http://schemas.openxmlformats.org/officeDocument/2006/relationships/hyperlink" Target="file:///C:\Users\mnabielizzuddin.radz\OneDrive%20-%20PETRONAS\Reservoir%20Engineering%20-%20SKG10\Principal\Rahimah%20Karim\Rahimah%20TPCP.pdf" TargetMode="External"/><Relationship Id="rId307" Type="http://schemas.openxmlformats.org/officeDocument/2006/relationships/hyperlink" Target="file:///C:\Users\mnabielizzuddin.radz\OneDrive%20-%20PETRONAS\Reservoir%20Engineering%20-%20SKG10\Principal\Subrat%20Kumar%20Dhal\Subrat_TPCP_Assesse_List-Attachment3.pdf" TargetMode="External"/><Relationship Id="rId328" Type="http://schemas.openxmlformats.org/officeDocument/2006/relationships/hyperlink" Target="Specialist/Ahmed%20Elsayed%20Mohammed/Ahmed_RE_CV.doc" TargetMode="External"/><Relationship Id="rId349" Type="http://schemas.openxmlformats.org/officeDocument/2006/relationships/hyperlink" Target="file:///C:\Users\mnabielizzuddin.radz\OneDrive%20-%20PETRONAS\Reservoir%20Engineering%20-%20SKG10\Specialist\Joyjit%20Das\Joyjit%20Das%20-%20CV.pdf" TargetMode="External"/><Relationship Id="rId514" Type="http://schemas.openxmlformats.org/officeDocument/2006/relationships/hyperlink" Target="Staff/Tengku%20M%20Fauzi/1100656_TengkuMohdFauzibinTengkuAbHamid_TPCPSummary.pdf" TargetMode="External"/><Relationship Id="rId88" Type="http://schemas.openxmlformats.org/officeDocument/2006/relationships/hyperlink" Target="Executive/M%20Fadhil%20M%20Nazri/M%20Fadhil_Assessment%20Summary%20%281%29.pdf" TargetMode="External"/><Relationship Id="rId111" Type="http://schemas.openxmlformats.org/officeDocument/2006/relationships/hyperlink" Target="file:///C:\Users\mnabielizzuddin.radz\OneDrive%20-%20PETRONAS\Reservoir%20Engineering%20-%20SKG10\Executive\M%20Khairullah%20M%20Hadzir\141545_Khairullah_TalentProfile.pdf" TargetMode="External"/><Relationship Id="rId132" Type="http://schemas.openxmlformats.org/officeDocument/2006/relationships/hyperlink" Target="Executive/M%20shahrul%20Azhar/UCDS%20Automated%20PCP%20SKG10_M%20Shahrul%20Azhar%20M%20Long_RE_RD.pdf" TargetMode="External"/><Relationship Id="rId153" Type="http://schemas.openxmlformats.org/officeDocument/2006/relationships/hyperlink" Target="file:///C:\Users\mnabielizzuddin.radz\OneDrive%20-%20PETRONAS\Reservoir%20Engineering%20-%20SKG10\Executive\Noridah%20Selamat\Noridah%20Selamat_RE_CV.pdf" TargetMode="External"/><Relationship Id="rId174" Type="http://schemas.openxmlformats.org/officeDocument/2006/relationships/hyperlink" Target="Executive/Parkash%20Kumar/Resume%20%28Parkash%29_PETRONAS.pdf" TargetMode="External"/><Relationship Id="rId195" Type="http://schemas.openxmlformats.org/officeDocument/2006/relationships/hyperlink" Target="file:///C:\Users\mnabielizzuddin.radz\OneDrive%20-%20PETRONAS\Reservoir%20Engineering%20-%20SKG10\Executive\Shahrul%20Aida%20A%20Rasid\Summary.docx" TargetMode="External"/><Relationship Id="rId209" Type="http://schemas.openxmlformats.org/officeDocument/2006/relationships/hyperlink" Target="file:///C:\Users\mnabielizzuddin.radz\OneDrive%20-%20PETRONAS\Reservoir%20Engineering%20-%20SKG10\Executive\Siti%20Nur%20Aishah\Resume_2026.pdf" TargetMode="External"/><Relationship Id="rId360" Type="http://schemas.openxmlformats.org/officeDocument/2006/relationships/hyperlink" Target="Specialist/Mahesh%20Narayanan/MAHESH%20NARAYANAN%202026%20CV.pdf" TargetMode="External"/><Relationship Id="rId381" Type="http://schemas.openxmlformats.org/officeDocument/2006/relationships/hyperlink" Target="file:///C:\Users\mnabielizzuddin.radz\OneDrive%20-%20PETRONAS\Reservoir%20Engineering%20-%20SKG10\Staff\Ahmed%20Taya%20Mahran%20Rashwan\PCSB_CV_MI_Ahmed-Mahran_Q1-2026_2P.pdf" TargetMode="External"/><Relationship Id="rId416" Type="http://schemas.openxmlformats.org/officeDocument/2006/relationships/hyperlink" Target="Staff/Hoo%20Lien%20Wee/TPCP_Assessment_Summary_2020_hoolienwee.pdf" TargetMode="External"/><Relationship Id="rId220" Type="http://schemas.openxmlformats.org/officeDocument/2006/relationships/hyperlink" Target="Executive/Tham%20Su%20Li/resume_TSL_June2026.pdf" TargetMode="External"/><Relationship Id="rId241" Type="http://schemas.openxmlformats.org/officeDocument/2006/relationships/hyperlink" Target="file:///C:\Users\mnabielizzuddin.radz\OneDrive%20-%20PETRONAS\Reservoir%20Engineering%20-%20SKG10\Principal\Ahmad%20Khanifar\Attachment%201.pdf" TargetMode="External"/><Relationship Id="rId437" Type="http://schemas.openxmlformats.org/officeDocument/2006/relationships/hyperlink" Target="file:///C:\Users\mnabielizzuddin.radz\OneDrive%20-%20PETRONAS\Reservoir%20Engineering%20-%20SKG10\Staff\M%20Helmi%20B%20Jamaluddin\Assessment%20Summary%20Result.pdf" TargetMode="External"/><Relationship Id="rId458" Type="http://schemas.openxmlformats.org/officeDocument/2006/relationships/hyperlink" Target="Staff/Mark%20Anthony/TPCP%20Summary%20Results%20Mark%20Hughes.pdf" TargetMode="External"/><Relationship Id="rId479" Type="http://schemas.openxmlformats.org/officeDocument/2006/relationships/hyperlink" Target="file:///C:\Users\mnabielizzuddin.radz\OneDrive%20-%20PETRONAS\Reservoir%20Engineering%20-%20SKG10\Staff\Nurymuhammet\Assessment%20Summary_tpcp_2025_results_Nurymuhammet.pdf" TargetMode="External"/><Relationship Id="rId15" Type="http://schemas.openxmlformats.org/officeDocument/2006/relationships/hyperlink" Target="file:///C:\Users\mnabielizzuddin.radz\OneDrive%20-%20PETRONAS\Reservoir%20Engineering%20-%20SKG10\Executive\Amir%20Azlan\STCP%20Form_Amir%20Azlan%20Bin%20Ahmanul%20rev3.docx" TargetMode="External"/><Relationship Id="rId36" Type="http://schemas.openxmlformats.org/officeDocument/2006/relationships/hyperlink" Target="Executive/Edwin%20Tan%20Jun%20Yi/Edwin%20CV.pdf" TargetMode="External"/><Relationship Id="rId57" Type="http://schemas.openxmlformats.org/officeDocument/2006/relationships/hyperlink" Target="file:///C:\Users\mnabielizzuddin.radz\OneDrive%20-%20PETRONAS\Reservoir%20Engineering%20-%20SKG10\Executive\Hussam%20Eldin\Latest%20Technical%20Scores.pdf" TargetMode="External"/><Relationship Id="rId262" Type="http://schemas.openxmlformats.org/officeDocument/2006/relationships/hyperlink" Target="Principal/M%20Hafiz%20Azwan%20B%20M%20Zahari/Attachment%201%20-%20TPCP%20Result%202025%20-%20M%20Hafiz%20Azwan.pdf" TargetMode="External"/><Relationship Id="rId283" Type="http://schemas.openxmlformats.org/officeDocument/2006/relationships/hyperlink" Target="file:///C:\Users\mnabielizzuddin.radz\OneDrive%20-%20PETRONAS\Reservoir%20Engineering%20-%20SKG10\Principal\Poul%20Strobech\Poul_Strobech_Jan%202026_CV_Petronas.docx" TargetMode="External"/><Relationship Id="rId318" Type="http://schemas.openxmlformats.org/officeDocument/2006/relationships/hyperlink" Target="Principal/Syarizan%20Bt%20Mustapha/CV_Syarizan%20Mustapha_123205.pdf" TargetMode="External"/><Relationship Id="rId339" Type="http://schemas.openxmlformats.org/officeDocument/2006/relationships/hyperlink" Target="file:///C:\Users\mnabielizzuddin.radz\OneDrive%20-%20PETRONAS\Reservoir%20Engineering%20-%20SKG10\Specialist\Elshabi\1116584_Mohamed%20Elshehabi_CV.docx" TargetMode="External"/><Relationship Id="rId490" Type="http://schemas.openxmlformats.org/officeDocument/2006/relationships/hyperlink" Target="Staff/Prakash%20Joshi/1077658_20231009.pdf" TargetMode="External"/><Relationship Id="rId504" Type="http://schemas.openxmlformats.org/officeDocument/2006/relationships/hyperlink" Target="Staff/Ramin%20Bahiraie/Ramin%20Bahiraie-Resume.pdf" TargetMode="External"/><Relationship Id="rId525" Type="http://schemas.openxmlformats.org/officeDocument/2006/relationships/hyperlink" Target="file:///C:\Users\mnabielizzuddin.radz\OneDrive%20-%20PETRONAS\Reservoir%20Engineering%20-%20SKG10\Staff\Wa%20Wee%20Wei\Wa%20Wee%20Wei_CV2026.pdf" TargetMode="External"/><Relationship Id="rId78" Type="http://schemas.openxmlformats.org/officeDocument/2006/relationships/hyperlink" Target="Executive/Ling%20Onn%20Lin/Ling%20Onn%20Lin%20_CV_Jan2026.pdf" TargetMode="External"/><Relationship Id="rId99" Type="http://schemas.openxmlformats.org/officeDocument/2006/relationships/hyperlink" Target="file:///C:\Users\mnabielizzuddin.radz\OneDrive%20-%20PETRONAS\Reservoir%20Engineering%20-%20SKG10\Executive\M%20Hafiz%20Izuddin%20M%20Dait\TPCP_Hafiz_Assessment%20Summary.pdf" TargetMode="External"/><Relationship Id="rId101" Type="http://schemas.openxmlformats.org/officeDocument/2006/relationships/hyperlink" Target="file:///C:\Users\mnabielizzuddin.radz\OneDrive%20-%20PETRONAS\Reservoir%20Engineering%20-%20SKG10\Executive\M%20Hafiz%20Khairul%20Azmi\CV_Hafiz_2026_forCustodian.pdf" TargetMode="External"/><Relationship Id="rId122" Type="http://schemas.openxmlformats.org/officeDocument/2006/relationships/hyperlink" Target="Executive/M%20Rafiuddin%20Rahim/My%20Competency%20LE%20TC%20Analysis_Competency%20Progression.pdf" TargetMode="External"/><Relationship Id="rId143" Type="http://schemas.openxmlformats.org/officeDocument/2006/relationships/hyperlink" Target="file:///C:\Users\mnabielizzuddin.radz\OneDrive%20-%20PETRONAS\Reservoir%20Engineering%20-%20SKG10\Executive\Nanthini%20Sekaran\Attachment%202%20-%20Nanthini%20Sekaran%20Resume.pdf" TargetMode="External"/><Relationship Id="rId164" Type="http://schemas.openxmlformats.org/officeDocument/2006/relationships/hyperlink" Target="Executive/Nurazizi%20Abd%20Halim/Nurazizi_index%20%281%29%20%281%29.pdf" TargetMode="External"/><Relationship Id="rId185" Type="http://schemas.openxmlformats.org/officeDocument/2006/relationships/hyperlink" Target="file:///C:\Users\mnabielizzuddin.radz\OneDrive%20-%20PETRONAS\Reservoir%20Engineering%20-%20SKG10\Executive\Puveneshwari\SMA%20-%20myCareerX.pdf" TargetMode="External"/><Relationship Id="rId350" Type="http://schemas.openxmlformats.org/officeDocument/2006/relationships/hyperlink" Target="Specialist/Joyjit%20Das/Joyjit%20Das%20-%20CV.pdf" TargetMode="External"/><Relationship Id="rId371" Type="http://schemas.openxmlformats.org/officeDocument/2006/relationships/hyperlink" Target="file:///C:\Users\mnabielizzuddin.radz\OneDrive%20-%20PETRONAS\Reservoir%20Engineering%20-%20SKG10\Specialist\Rosmala%20Zainal\RZ%20TPCP%20Result_20251002.pdf" TargetMode="External"/><Relationship Id="rId406" Type="http://schemas.openxmlformats.org/officeDocument/2006/relationships/hyperlink" Target="Staff/Chee%20Sheau%20Chien/CV%20CSC.docx" TargetMode="External"/><Relationship Id="rId9" Type="http://schemas.openxmlformats.org/officeDocument/2006/relationships/hyperlink" Target="file:///C:\Users\mnabielizzuddin.radz\OneDrive%20-%20PETRONAS\Reservoir%20Engineering%20-%20SKG10\Executive\Ahmad%20Hassan%20Arsat\E125545_Ahmad%20Hassan%20B%20Arsat_Assessment%20Results.pdf" TargetMode="External"/><Relationship Id="rId210" Type="http://schemas.openxmlformats.org/officeDocument/2006/relationships/hyperlink" Target="Executive/Siti%20Nur%20Aishah/Resume_2026.pdf" TargetMode="External"/><Relationship Id="rId392" Type="http://schemas.openxmlformats.org/officeDocument/2006/relationships/hyperlink" Target="Staff/Azmir%20Bakhtiar%20B%20Bahari/CV_AZMIR%20BAKHTIAR%20BIN%20BAHARI_2026.pdf" TargetMode="External"/><Relationship Id="rId427" Type="http://schemas.openxmlformats.org/officeDocument/2006/relationships/hyperlink" Target="file:///C:\Users\mnabielizzuddin.radz\OneDrive%20-%20PETRONAS\Reservoir%20Engineering%20-%20SKG10\Staff\Lufti%20Abbas%20Bidin\Assessment%20Details_TPCP_2024_Lufti.pdf" TargetMode="External"/><Relationship Id="rId448" Type="http://schemas.openxmlformats.org/officeDocument/2006/relationships/hyperlink" Target="Staff/M%20Mansour%20Elharith/TPCP%202018%20results.pdf" TargetMode="External"/><Relationship Id="rId469" Type="http://schemas.openxmlformats.org/officeDocument/2006/relationships/hyperlink" Target="file:///C:\Users\mnabielizzuddin.radz\OneDrive%20-%20PETRONAS\Reservoir%20Engineering%20-%20SKG10\Staff\Nor%20Hafizah%20Bt%20Wan%20Ibrahim\TPCP%20Result%202024.pdf" TargetMode="External"/><Relationship Id="rId26" Type="http://schemas.openxmlformats.org/officeDocument/2006/relationships/hyperlink" Target="Executive/Azrol%20Azman/Talent%20Dashboard%20Report_Azrol%20Azam%20Zunaini.pdf" TargetMode="External"/><Relationship Id="rId231" Type="http://schemas.openxmlformats.org/officeDocument/2006/relationships/hyperlink" Target="file:///C:\Users\mnabielizzuddin.radz\OneDrive%20-%20PETRONAS\Reservoir%20Engineering%20-%20SKG10\Executive\Yusup%20Hoshamov\CV%20from%20TPCP%20Yusup%20Hoshanov.pdf" TargetMode="External"/><Relationship Id="rId252" Type="http://schemas.openxmlformats.org/officeDocument/2006/relationships/hyperlink" Target="Principal/Chander%20Shekhar%20Singh/Attachment%20I%20-%20Assessment%20Result%20-%20Chander%20Shekhar%20Singh%202017.pdf" TargetMode="External"/><Relationship Id="rId273" Type="http://schemas.openxmlformats.org/officeDocument/2006/relationships/hyperlink" Target="file:///C:\Users\mnabielizzuddin.radz\OneDrive%20-%20PETRONAS\Reservoir%20Engineering%20-%20SKG10\Principal\Mohd%20Fairuz%20Bin%20Azman\TPCP%20Assessment%202024%20Result_Fairuz.pdf" TargetMode="External"/><Relationship Id="rId294" Type="http://schemas.openxmlformats.org/officeDocument/2006/relationships/hyperlink" Target="Principal/Rahimah%20Karim/Rahimah%20TPCP.pdf" TargetMode="External"/><Relationship Id="rId308" Type="http://schemas.openxmlformats.org/officeDocument/2006/relationships/hyperlink" Target="Principal/Subrat%20Kumar%20Dhal/Subrat_TPCP_Assesse_List-Attachment3.pdf" TargetMode="External"/><Relationship Id="rId329" Type="http://schemas.openxmlformats.org/officeDocument/2006/relationships/hyperlink" Target="file:///C:\Users\mnabielizzuddin.radz\OneDrive%20-%20PETRONAS\Reservoir%20Engineering%20-%20SKG10\Specialist\Bakhtiyar\Bakhtiyar_CV_KL.pdf" TargetMode="External"/><Relationship Id="rId480" Type="http://schemas.openxmlformats.org/officeDocument/2006/relationships/hyperlink" Target="Staff/Nurymuhammet/Assessment%20Summary_tpcp_2025_results_Nurymuhammet.pdf" TargetMode="External"/><Relationship Id="rId515" Type="http://schemas.openxmlformats.org/officeDocument/2006/relationships/hyperlink" Target="file:///C:\Users\mnabielizzuddin.radz\OneDrive%20-%20PETRONAS\Reservoir%20Engineering%20-%20SKG10\Staff\Tengku%20M%20Fauzi\Tg%20Mohd%20Fauzi_CV.pdf" TargetMode="External"/><Relationship Id="rId47" Type="http://schemas.openxmlformats.org/officeDocument/2006/relationships/hyperlink" Target="file:///C:\Users\mnabielizzuddin.radz\OneDrive%20-%20PETRONAS\Reservoir%20Engineering%20-%20SKG10\Executive\Hanis%20Farhana\RESUME%20Hanis%20Sakim%20(Updated%20090226).docx" TargetMode="External"/><Relationship Id="rId68" Type="http://schemas.openxmlformats.org/officeDocument/2006/relationships/hyperlink" Target="Executive/Karthighaibalan/CV_Karthighaibalan.pdf" TargetMode="External"/><Relationship Id="rId89" Type="http://schemas.openxmlformats.org/officeDocument/2006/relationships/hyperlink" Target="file:///C:\Users\mnabielizzuddin.radz\OneDrive%20-%20PETRONAS\Reservoir%20Engineering%20-%20SKG10\Executive\M%20Farhan%20M%20Fauzi\M_Farhan_CV2026.pdf" TargetMode="External"/><Relationship Id="rId112" Type="http://schemas.openxmlformats.org/officeDocument/2006/relationships/hyperlink" Target="Executive/M%20Khairullah%20M%20Hadzir/141545_Khairullah_TalentProfile.pdf" TargetMode="External"/><Relationship Id="rId133" Type="http://schemas.openxmlformats.org/officeDocument/2006/relationships/hyperlink" Target="file:///C:\Users\mnabielizzuddin.radz\OneDrive%20-%20PETRONAS\Reservoir%20Engineering%20-%20SKG10\Executive\M%20Zulfikar%20Usop\1.%20SMA%20Report.pdf" TargetMode="External"/><Relationship Id="rId154" Type="http://schemas.openxmlformats.org/officeDocument/2006/relationships/hyperlink" Target="Executive/Noridah%20Selamat/Noridah%20Selamat_RE_CV.pdf" TargetMode="External"/><Relationship Id="rId175" Type="http://schemas.openxmlformats.org/officeDocument/2006/relationships/hyperlink" Target="file:///C:\Users\mnabielizzuddin.radz\OneDrive%20-%20PETRONAS\Reservoir%20Engineering%20-%20SKG10\Executive\Poon%20Chee%20Him\CompetencyHistory_20260520.pdf" TargetMode="External"/><Relationship Id="rId340" Type="http://schemas.openxmlformats.org/officeDocument/2006/relationships/hyperlink" Target="Specialist/Elshabi/1116584_Mohamed%20Elshehabi_CV.docx" TargetMode="External"/><Relationship Id="rId361" Type="http://schemas.openxmlformats.org/officeDocument/2006/relationships/hyperlink" Target="file:///C:\Users\mnabielizzuddin.radz\OneDrive%20-%20PETRONAS\Reservoir%20Engineering%20-%20SKG10\Specialist\Namjoshi%20Amit%20Ashok\Amit%20CV.pdf" TargetMode="External"/><Relationship Id="rId196" Type="http://schemas.openxmlformats.org/officeDocument/2006/relationships/hyperlink" Target="Executive/Shahrul%20Aida%20A%20Rasid/Summary.docx" TargetMode="External"/><Relationship Id="rId200" Type="http://schemas.openxmlformats.org/officeDocument/2006/relationships/hyperlink" Target="Executive/Siti%20Fatimah%20A%20Azmi/Attachment%201b%20-%20SMA%202025%20Siti%20Fatimah%20Assessment%20Summary.pdf" TargetMode="External"/><Relationship Id="rId382" Type="http://schemas.openxmlformats.org/officeDocument/2006/relationships/hyperlink" Target="Staff/Ahmed%20Taya%20Mahran%20Rashwan/PCSB_CV_MI_Ahmed-Mahran_Q1-2026_2P.pdf" TargetMode="External"/><Relationship Id="rId417" Type="http://schemas.openxmlformats.org/officeDocument/2006/relationships/hyperlink" Target="file:///C:\Users\mnabielizzuddin.radz\OneDrive%20-%20PETRONAS\Reservoir%20Engineering%20-%20SKG10\Staff\Kok%20Kin%20Chun\Assessment%20Summary%202024.pdf" TargetMode="External"/><Relationship Id="rId438" Type="http://schemas.openxmlformats.org/officeDocument/2006/relationships/hyperlink" Target="Staff/M%20Helmi%20B%20Jamaluddin/Assessment%20Summary%20Result.pdf" TargetMode="External"/><Relationship Id="rId459" Type="http://schemas.openxmlformats.org/officeDocument/2006/relationships/hyperlink" Target="file:///C:\Users\mnabielizzuddin.radz\OneDrive%20-%20PETRONAS\Reservoir%20Engineering%20-%20SKG10\Staff\Maziah%20Manaf\CV%20MAM%202025.pdf" TargetMode="External"/><Relationship Id="rId16" Type="http://schemas.openxmlformats.org/officeDocument/2006/relationships/hyperlink" Target="Executive/Amir%20Azlan/STCP%20Form_Amir%20Azlan%20Bin%20Ahmanul%20rev3.docx" TargetMode="External"/><Relationship Id="rId221" Type="http://schemas.openxmlformats.org/officeDocument/2006/relationships/hyperlink" Target="file:///C:\Users\mnabielizzuddin.radz\OneDrive%20-%20PETRONAS\Reservoir%20Engineering%20-%20SKG10\Executive\Tham%20Su%20Li\SMA_2024.pdf" TargetMode="External"/><Relationship Id="rId242" Type="http://schemas.openxmlformats.org/officeDocument/2006/relationships/hyperlink" Target="Principal/Ahmad%20Khanifar/Attachment%201.pdf" TargetMode="External"/><Relationship Id="rId263" Type="http://schemas.openxmlformats.org/officeDocument/2006/relationships/hyperlink" Target="file:///C:\Users\mnabielizzuddin.radz\OneDrive%20-%20PETRONAS\Reservoir%20Engineering%20-%20SKG10\Principal\M%20Hafiz%20Azwan%20B%20M%20Zahari\Attachment%202%20-%20CV%202026%20-%20Mohd%20Hafiz%20Azwan.docx" TargetMode="External"/><Relationship Id="rId284" Type="http://schemas.openxmlformats.org/officeDocument/2006/relationships/hyperlink" Target="Principal/Poul%20Strobech/Poul_Strobech_Jan%202026_CV_Petronas.docx" TargetMode="External"/><Relationship Id="rId319" Type="http://schemas.openxmlformats.org/officeDocument/2006/relationships/hyperlink" Target="file:///C:\Users\mnabielizzuddin.radz\OneDrive%20-%20PETRONAS\Reservoir%20Engineering%20-%20SKG10\Principal\W%20Mohd%20Sharif%20B%20Wan%20Muda\TPCP%20RESULT_104700_RE_RS.pdf" TargetMode="External"/><Relationship Id="rId470" Type="http://schemas.openxmlformats.org/officeDocument/2006/relationships/hyperlink" Target="Staff/Nor%20Hafizah%20Bt%20Wan%20Ibrahim/TPCP%20Result%202024.pdf" TargetMode="External"/><Relationship Id="rId491" Type="http://schemas.openxmlformats.org/officeDocument/2006/relationships/hyperlink" Target="file:///C:\Users\mnabielizzuddin.radz\OneDrive%20-%20PETRONAS\Reservoir%20Engineering%20-%20SKG10\Staff\Prakash%20Joshi\PJ_Resume_2026.pdf" TargetMode="External"/><Relationship Id="rId505" Type="http://schemas.openxmlformats.org/officeDocument/2006/relationships/hyperlink" Target="file:///C:\Users\mnabielizzuddin.radz\OneDrive%20-%20PETRONAS\Reservoir%20Engineering%20-%20SKG10\Staff\Ros%20Aliza%20Bt%20M%20Rabi\CV%20as%20per%20the%20TPCP%202022.pdf" TargetMode="External"/><Relationship Id="rId526" Type="http://schemas.openxmlformats.org/officeDocument/2006/relationships/hyperlink" Target="Staff/Wa%20Wee%20Wei/Wa%20Wee%20Wei_CV2026.pdf" TargetMode="External"/><Relationship Id="rId37" Type="http://schemas.openxmlformats.org/officeDocument/2006/relationships/hyperlink" Target="file:///C:\Users\mnabielizzuddin.radz\OneDrive%20-%20PETRONAS\Reservoir%20Engineering%20-%20SKG10\Executive\Fathin%20Huzaira\CV%20_%20Fathin%202026_.pdf" TargetMode="External"/><Relationship Id="rId58" Type="http://schemas.openxmlformats.org/officeDocument/2006/relationships/hyperlink" Target="Executive/Hussam%20Eldin/Latest%20Technical%20Scores.pdf" TargetMode="External"/><Relationship Id="rId79" Type="http://schemas.openxmlformats.org/officeDocument/2006/relationships/hyperlink" Target="file:///C:\Users\mnabielizzuddin.radz\OneDrive%20-%20PETRONAS\Reservoir%20Engineering%20-%20SKG10\Executive\Ling%20Onn%20Lin\SMA%20status%20as%20of%202026_Extracted%20from%20MycareerX.pdf" TargetMode="External"/><Relationship Id="rId102" Type="http://schemas.openxmlformats.org/officeDocument/2006/relationships/hyperlink" Target="Executive/M%20Hafiz%20Khairul%20Azmi/CV_Hafiz_2026_forCustodian.pdf" TargetMode="External"/><Relationship Id="rId123" Type="http://schemas.openxmlformats.org/officeDocument/2006/relationships/hyperlink" Target="file:///C:\Users\mnabielizzuddin.radz\OneDrive%20-%20PETRONAS\Reservoir%20Engineering%20-%20SKG10\Executive\M%20Saiful%20Mohsin\2023_TPCP%20Summary.pdf" TargetMode="External"/><Relationship Id="rId144" Type="http://schemas.openxmlformats.org/officeDocument/2006/relationships/hyperlink" Target="Executive/Nanthini%20Sekaran/Attachment%202%20-%20Nanthini%20Sekaran%20Resume.pdf" TargetMode="External"/><Relationship Id="rId330" Type="http://schemas.openxmlformats.org/officeDocument/2006/relationships/hyperlink" Target="Specialist/Bakhtiyar/Bakhtiyar_CV_KL.pdf" TargetMode="External"/><Relationship Id="rId90" Type="http://schemas.openxmlformats.org/officeDocument/2006/relationships/hyperlink" Target="Executive/M%20Farhan%20M%20Fauzi/M_Farhan_CV2026.pdf" TargetMode="External"/><Relationship Id="rId165" Type="http://schemas.openxmlformats.org/officeDocument/2006/relationships/hyperlink" Target="file:///C:\Users\mnabielizzuddin.radz\OneDrive%20-%20PETRONAS\Reservoir%20Engineering%20-%20SKG10\Executive\Nurul%20Fadhilah\SMA.pdf" TargetMode="External"/><Relationship Id="rId186" Type="http://schemas.openxmlformats.org/officeDocument/2006/relationships/hyperlink" Target="Executive/Puveneshwari/SMA%20-%20myCareerX.pdf" TargetMode="External"/><Relationship Id="rId351" Type="http://schemas.openxmlformats.org/officeDocument/2006/relationships/hyperlink" Target="file:///C:\Users\mnabielizzuddin.radz\OneDrive%20-%20PETRONAS\Reservoir%20Engineering%20-%20SKG10\Specialist\Kamarul%20Ariffin%20Buang\KamarulAriffinBuang_Resume_Jan2026.pdf" TargetMode="External"/><Relationship Id="rId372" Type="http://schemas.openxmlformats.org/officeDocument/2006/relationships/hyperlink" Target="Specialist/Rosmala%20Zainal/RZ%20TPCP%20Result_20251002.pdf" TargetMode="External"/><Relationship Id="rId393" Type="http://schemas.openxmlformats.org/officeDocument/2006/relationships/hyperlink" Target="file:///C:\Users\mnabielizzuddin.radz\OneDrive%20-%20PETRONAS\Reservoir%20Engineering%20-%20SKG10\Staff\Bui%20Van%20Theiu\PCSB%20-%20CV%20Bui%20Van%20Thieu_2023.docx" TargetMode="External"/><Relationship Id="rId407" Type="http://schemas.openxmlformats.org/officeDocument/2006/relationships/hyperlink" Target="file:///C:\Users\mnabielizzuddin.radz\OneDrive%20-%20PETRONAS\Reservoir%20Engineering%20-%20SKG10\Staff\Chee%20Sheau%20Chien\E130726%20TPCP%20ASSESSMENT_2022.pdf" TargetMode="External"/><Relationship Id="rId428" Type="http://schemas.openxmlformats.org/officeDocument/2006/relationships/hyperlink" Target="Staff/Lufti%20Abbas%20Bidin/Assessment%20Details_TPCP_2024_Lufti.pdf" TargetMode="External"/><Relationship Id="rId449" Type="http://schemas.openxmlformats.org/officeDocument/2006/relationships/hyperlink" Target="file:///C:\Users\mnabielizzuddin.radz\OneDrive%20-%20PETRONAS\Reservoir%20Engineering%20-%20SKG10\Staff\Mariliana%20Alfaro\Mariliana_Alfaro_CV_Version%20Jan_2026.pdf" TargetMode="External"/><Relationship Id="rId211" Type="http://schemas.openxmlformats.org/officeDocument/2006/relationships/hyperlink" Target="file:///C:\Users\mnabielizzuddin.radz\OneDrive%20-%20PETRONAS\Reservoir%20Engineering%20-%20SKG10\Executive\Siti%20Nurdyana%20Zamdy\Siti%20Nurdyana%20Zamdy_CV.pdf" TargetMode="External"/><Relationship Id="rId232" Type="http://schemas.openxmlformats.org/officeDocument/2006/relationships/hyperlink" Target="Executive/Yusup%20Hoshamov/CV%20from%20TPCP%20Yusup%20Hoshanov.pdf" TargetMode="External"/><Relationship Id="rId253" Type="http://schemas.openxmlformats.org/officeDocument/2006/relationships/hyperlink" Target="file:///C:\Users\mnabielizzuddin.radz\OneDrive%20-%20PETRONAS\Reservoir%20Engineering%20-%20SKG10\Principal\Eghbal%20Motaei\Eghbal%20Motaei%20CV%202026.docx" TargetMode="External"/><Relationship Id="rId274" Type="http://schemas.openxmlformats.org/officeDocument/2006/relationships/hyperlink" Target="Principal/Mohd%20Fairuz%20Bin%20Azman/TPCP%20Assessment%202024%20Result_Fairuz.pdf" TargetMode="External"/><Relationship Id="rId295" Type="http://schemas.openxmlformats.org/officeDocument/2006/relationships/hyperlink" Target="file:///C:\Users\mnabielizzuddin.radz\OneDrive%20-%20PETRONAS\Reservoir%20Engineering%20-%20SKG10\Principal\Rakesh%20Ranjan\Rakesh%20Ranjan%20CV.pdf" TargetMode="External"/><Relationship Id="rId309" Type="http://schemas.openxmlformats.org/officeDocument/2006/relationships/hyperlink" Target="file:///C:\Users\mnabielizzuddin.radz\OneDrive%20-%20PETRONAS\Reservoir%20Engineering%20-%20SKG10\Principal\Subrat%20Kumar%20Dhal\Subrat_TPCP_Assessment%20Details-Attachment2.pdf" TargetMode="External"/><Relationship Id="rId460" Type="http://schemas.openxmlformats.org/officeDocument/2006/relationships/hyperlink" Target="Staff/Maziah%20Manaf/CV%20MAM%202025.pdf" TargetMode="External"/><Relationship Id="rId481" Type="http://schemas.openxmlformats.org/officeDocument/2006/relationships/hyperlink" Target="file:///C:\Users\mnabielizzuddin.radz\OneDrive%20-%20PETRONAS\Reservoir%20Engineering%20-%20SKG10\Staff\Nurymuhammet\Attachment_2_Nurymuhammet%20Nazkulyyev_Staff%20RE_Resume.pdf" TargetMode="External"/><Relationship Id="rId516" Type="http://schemas.openxmlformats.org/officeDocument/2006/relationships/hyperlink" Target="Staff/Tengku%20M%20Fauzi/Tg%20Mohd%20Fauzi_CV.pdf" TargetMode="External"/><Relationship Id="rId27" Type="http://schemas.openxmlformats.org/officeDocument/2006/relationships/hyperlink" Target="file:///C:\Users\mnabielizzuddin.radz\OneDrive%20-%20PETRONAS\Reservoir%20Engineering%20-%20SKG10\Executive\Azrol%20Azman\Talent%20Profile%20Report_Azrol%20Azam%20Zunaini.pdf" TargetMode="External"/><Relationship Id="rId48" Type="http://schemas.openxmlformats.org/officeDocument/2006/relationships/hyperlink" Target="Executive/Hanis%20Farhana/RESUME%20Hanis%20Sakim%20%28Updated%20090226%29.docx" TargetMode="External"/><Relationship Id="rId69" Type="http://schemas.openxmlformats.org/officeDocument/2006/relationships/hyperlink" Target="file:///C:\Users\mnabielizzuddin.radz\OneDrive%20-%20PETRONAS\Reservoir%20Engineering%20-%20SKG10\Executive\Karthighaibalan\Latest%20SMA%20Record_Karthighaibalan.pdf" TargetMode="External"/><Relationship Id="rId113" Type="http://schemas.openxmlformats.org/officeDocument/2006/relationships/hyperlink" Target="file:///C:\Users\mnabielizzuddin.radz\OneDrive%20-%20PETRONAS\Reservoir%20Engineering%20-%20SKG10\Executive\M%20Nur%20Adzizie\Attachment1-Latest%20TPCP%20Summary%20(Adzizie).pdf" TargetMode="External"/><Relationship Id="rId134" Type="http://schemas.openxmlformats.org/officeDocument/2006/relationships/hyperlink" Target="Executive/M%20Zulfikar%20Usop/1.%20SMA%20Report.pdf" TargetMode="External"/><Relationship Id="rId320" Type="http://schemas.openxmlformats.org/officeDocument/2006/relationships/hyperlink" Target="Principal/W%20Mohd%20Sharif%20B%20Wan%20Muda/TPCP%20RESULT_104700_RE_RS.pdf" TargetMode="External"/><Relationship Id="rId80" Type="http://schemas.openxmlformats.org/officeDocument/2006/relationships/hyperlink" Target="Executive/Ling%20Onn%20Lin/SMA%20status%20as%20of%202026_Extracted%20from%20MycareerX.pdf" TargetMode="External"/><Relationship Id="rId155" Type="http://schemas.openxmlformats.org/officeDocument/2006/relationships/hyperlink" Target="file:///C:\Users\mnabielizzuddin.radz\OneDrive%20-%20PETRONAS\Reservoir%20Engineering%20-%20SKG10\Executive\Noridah%20Selamat\SMA%202024%20Results.pdf" TargetMode="External"/><Relationship Id="rId176" Type="http://schemas.openxmlformats.org/officeDocument/2006/relationships/hyperlink" Target="Executive/Poon%20Chee%20Him/CompetencyHistory_20260520.pdf" TargetMode="External"/><Relationship Id="rId197" Type="http://schemas.openxmlformats.org/officeDocument/2006/relationships/hyperlink" Target="file:///C:\Users\mnabielizzuddin.radz\OneDrive%20-%20PETRONAS\Reservoir%20Engineering%20-%20SKG10\Executive\Shaturnevan\CV_Shaturrvetan_Karpaya.pdf" TargetMode="External"/><Relationship Id="rId341" Type="http://schemas.openxmlformats.org/officeDocument/2006/relationships/hyperlink" Target="file:///C:\Users\mnabielizzuddin.radz\OneDrive%20-%20PETRONAS\Reservoir%20Engineering%20-%20SKG10\Specialist\Franklin%20Useche\CV_F_Useche_2025.pdf" TargetMode="External"/><Relationship Id="rId362" Type="http://schemas.openxmlformats.org/officeDocument/2006/relationships/hyperlink" Target="Specialist/Namjoshi%20Amit%20Ashok/Amit%20CV.pdf" TargetMode="External"/><Relationship Id="rId383" Type="http://schemas.openxmlformats.org/officeDocument/2006/relationships/hyperlink" Target="file:///C:\Users\mnabielizzuddin.radz\OneDrive%20-%20PETRONAS\Reservoir%20Engineering%20-%20SKG10\Staff\Ahmed%20Taya%20Mahran%20Rashwan\TPCP_1088572_20231030.pdf" TargetMode="External"/><Relationship Id="rId418" Type="http://schemas.openxmlformats.org/officeDocument/2006/relationships/hyperlink" Target="Staff/Kok%20Kin%20Chun/Assessment%20Summary%202024.pdf" TargetMode="External"/><Relationship Id="rId439" Type="http://schemas.openxmlformats.org/officeDocument/2006/relationships/hyperlink" Target="file:///C:\Users\mnabielizzuddin.radz\OneDrive%20-%20PETRONAS\Reservoir%20Engineering%20-%20SKG10\Staff\M%20Helmi%20B%20Jamaluddin\MOHD%20HELMI%20BIN%20JAMALUDDIN%20CV%20.pdf" TargetMode="External"/><Relationship Id="rId201" Type="http://schemas.openxmlformats.org/officeDocument/2006/relationships/hyperlink" Target="file:///C:\Users\mnabielizzuddin.radz\OneDrive%20-%20PETRONAS\Reservoir%20Engineering%20-%20SKG10\Executive\Siti%20Fatimah%20A%20Azmi\Attachment%202-%20CV%20SITI%20FATIMAH%20AHMAD%20AZMI_Year2026.pdf" TargetMode="External"/><Relationship Id="rId222" Type="http://schemas.openxmlformats.org/officeDocument/2006/relationships/hyperlink" Target="Executive/Tham%20Su%20Li/SMA_2024.pdf" TargetMode="External"/><Relationship Id="rId243" Type="http://schemas.openxmlformats.org/officeDocument/2006/relationships/hyperlink" Target="file:///C:\Users\mnabielizzuddin.radz\OneDrive%20-%20PETRONAS\Reservoir%20Engineering%20-%20SKG10\Principal\Ahmad%20Khanifar\Attachment%202.pdf" TargetMode="External"/><Relationship Id="rId264" Type="http://schemas.openxmlformats.org/officeDocument/2006/relationships/hyperlink" Target="Principal/M%20Hafiz%20Azwan%20B%20M%20Zahari/Attachment%202%20-%20CV%202026%20-%20Mohd%20Hafiz%20Azwan.docx" TargetMode="External"/><Relationship Id="rId285" Type="http://schemas.openxmlformats.org/officeDocument/2006/relationships/hyperlink" Target="file:///C:\Users\mnabielizzuddin.radz\OneDrive%20-%20PETRONAS\Reservoir%20Engineering%20-%20SKG10\Principal\Poul%20Strobech\TPCP%20for%20Principal%20RE%20PGS%202021.pdf" TargetMode="External"/><Relationship Id="rId450" Type="http://schemas.openxmlformats.org/officeDocument/2006/relationships/hyperlink" Target="Staff/Mariliana%20Alfaro/Mariliana_Alfaro_CV_Version%20Jan_2026.pdf" TargetMode="External"/><Relationship Id="rId471" Type="http://schemas.openxmlformats.org/officeDocument/2006/relationships/hyperlink" Target="file:///C:\Users\mnabielizzuddin.radz\OneDrive%20-%20PETRONAS\Reservoir%20Engineering%20-%20SKG10\Staff\Nur'ain%20Minggu\CV%20Nurain%20Minggu%20(2025).pdf" TargetMode="External"/><Relationship Id="rId506" Type="http://schemas.openxmlformats.org/officeDocument/2006/relationships/hyperlink" Target="Staff/Ros%20Aliza%20Bt%20M%20Rabi/CV%20as%20per%20the%20TPCP%202022.pdf" TargetMode="External"/><Relationship Id="rId17" Type="http://schemas.openxmlformats.org/officeDocument/2006/relationships/hyperlink" Target="file:///C:\Users\mnabielizzuddin.radz\OneDrive%20-%20PETRONAS\Reservoir%20Engineering%20-%20SKG10\Executive\Amir%20Badzly%20M%20Nazri\Amir%20Badzly%20Resume-2026.pdf" TargetMode="External"/><Relationship Id="rId38" Type="http://schemas.openxmlformats.org/officeDocument/2006/relationships/hyperlink" Target="Executive/Fathin%20Huzaira/CV%20_%20Fathin%202026_.pdf" TargetMode="External"/><Relationship Id="rId59" Type="http://schemas.openxmlformats.org/officeDocument/2006/relationships/hyperlink" Target="file:///C:\Users\mnabielizzuddin.radz\OneDrive%20-%20PETRONAS\Reservoir%20Engineering%20-%20SKG10\Executive\Irzie%20Hani\Irzie%20Hani%20Resume%202026.pdf" TargetMode="External"/><Relationship Id="rId103" Type="http://schemas.openxmlformats.org/officeDocument/2006/relationships/hyperlink" Target="file:///C:\Users\mnabielizzuddin.radz\OneDrive%20-%20PETRONAS\Reservoir%20Engineering%20-%20SKG10\Executive\M%20Hafizuddin%20M%20Nor\Result2025.pdf" TargetMode="External"/><Relationship Id="rId124" Type="http://schemas.openxmlformats.org/officeDocument/2006/relationships/hyperlink" Target="Executive/M%20Saiful%20Mohsin/2023_TPCP%20Summary.pdf" TargetMode="External"/><Relationship Id="rId310" Type="http://schemas.openxmlformats.org/officeDocument/2006/relationships/hyperlink" Target="Principal/Subrat%20Kumar%20Dhal/Subrat_TPCP_Assessment%20Details-Attachment2.pdf" TargetMode="External"/><Relationship Id="rId492" Type="http://schemas.openxmlformats.org/officeDocument/2006/relationships/hyperlink" Target="Staff/Prakash%20Joshi/PJ_Resume_2026.pdf" TargetMode="External"/><Relationship Id="rId527" Type="http://schemas.openxmlformats.org/officeDocument/2006/relationships/hyperlink" Target="file:///C:\Users\mnabielizzuddin.radz\OneDrive%20-%20PETRONAS\Reservoir%20Engineering%20-%20SKG10\Staff\Yosephina%20Hana%20Wijaya\Attachment-2_Yosephina_RMS.pdf" TargetMode="External"/><Relationship Id="rId70" Type="http://schemas.openxmlformats.org/officeDocument/2006/relationships/hyperlink" Target="Executive/Karthighaibalan/Latest%20SMA%20Record_Karthighaibalan.pdf" TargetMode="External"/><Relationship Id="rId91" Type="http://schemas.openxmlformats.org/officeDocument/2006/relationships/hyperlink" Target="file:///C:\Users\mnabielizzuddin.radz\OneDrive%20-%20PETRONAS\Reservoir%20Engineering%20-%20SKG10\Executive\M%20Firdauz%20Malik\Resume.docx" TargetMode="External"/><Relationship Id="rId145" Type="http://schemas.openxmlformats.org/officeDocument/2006/relationships/hyperlink" Target="file:///C:\Users\mnabielizzuddin.radz\OneDrive%20-%20PETRONAS\Reservoir%20Engineering%20-%20SKG10\Executive\Noor%20Aliaa%20Amira\CV_Noor%20Aliaa_Apr26.pdf" TargetMode="External"/><Relationship Id="rId166" Type="http://schemas.openxmlformats.org/officeDocument/2006/relationships/hyperlink" Target="Executive/Nurul%20Fadhilah/SMA.pdf" TargetMode="External"/><Relationship Id="rId187" Type="http://schemas.openxmlformats.org/officeDocument/2006/relationships/hyperlink" Target="file:///C:\Users\mnabielizzuddin.radz\OneDrive%20-%20PETRONAS\Reservoir%20Engineering%20-%20SKG10\Executive\Saeed%20Majidaie\CV_Feb_2026.pdf" TargetMode="External"/><Relationship Id="rId331" Type="http://schemas.openxmlformats.org/officeDocument/2006/relationships/hyperlink" Target="file:///C:\Users\mnabielizzuddin.radz\OneDrive%20-%20PETRONAS\Reservoir%20Engineering%20-%20SKG10\Specialist\Charles%20Henri%20Koeck\CV%20CH-KOECK_Jan_2026_Attachment_2.docx" TargetMode="External"/><Relationship Id="rId352" Type="http://schemas.openxmlformats.org/officeDocument/2006/relationships/hyperlink" Target="Specialist/Kamarul%20Ariffin%20Buang/KamarulAriffinBuang_Resume_Jan2026.pdf" TargetMode="External"/><Relationship Id="rId373" Type="http://schemas.openxmlformats.org/officeDocument/2006/relationships/hyperlink" Target="file:///C:\Users\mnabielizzuddin.radz\OneDrive%20-%20PETRONAS\Reservoir%20Engineering%20-%20SKG10\Staff\Aeishah%20Rosman\1063061_20230524.pdf" TargetMode="External"/><Relationship Id="rId394" Type="http://schemas.openxmlformats.org/officeDocument/2006/relationships/hyperlink" Target="Staff/Bui%20Van%20Theiu/PCSB%20-%20CV%20Bui%20Van%20Thieu_2023.docx" TargetMode="External"/><Relationship Id="rId408" Type="http://schemas.openxmlformats.org/officeDocument/2006/relationships/hyperlink" Target="Staff/Chee%20Sheau%20Chien/E130726%20TPCP%20ASSESSMENT_2022.pdf" TargetMode="External"/><Relationship Id="rId429" Type="http://schemas.openxmlformats.org/officeDocument/2006/relationships/hyperlink" Target="file:///C:\Users\mnabielizzuddin.radz\OneDrive%20-%20PETRONAS\Reservoir%20Engineering%20-%20SKG10\Staff\Lufti%20Abbas%20Bidin\Assessment%20Summary_TPCP_2024_Lufti.pdf" TargetMode="External"/><Relationship Id="rId1" Type="http://schemas.openxmlformats.org/officeDocument/2006/relationships/hyperlink" Target="file:///C:\Users\mnabielizzuddin.radz\OneDrive%20-%20PETRONAS\Reservoir%20Engineering%20-%20SKG10\Executive\A%20Hakim%20Ameludin\CV_Abdul%20Hakim%20bin%20Ameludin.pdf" TargetMode="External"/><Relationship Id="rId212" Type="http://schemas.openxmlformats.org/officeDocument/2006/relationships/hyperlink" Target="Executive/Siti%20Nurdyana%20Zamdy/Siti%20Nurdyana%20Zamdy_CV.pdf" TargetMode="External"/><Relationship Id="rId233" Type="http://schemas.openxmlformats.org/officeDocument/2006/relationships/hyperlink" Target="file:///C:\Users\mnabielizzuddin.radz\OneDrive%20-%20PETRONAS\Reservoir%20Engineering%20-%20SKG10\Executive\Yusup%20Hoshamov\E1045137_Yusup%20Hoshanov.pdf" TargetMode="External"/><Relationship Id="rId254" Type="http://schemas.openxmlformats.org/officeDocument/2006/relationships/hyperlink" Target="Principal/Eghbal%20Motaei/Eghbal%20Motaei%20CV%202026.docx" TargetMode="External"/><Relationship Id="rId440" Type="http://schemas.openxmlformats.org/officeDocument/2006/relationships/hyperlink" Target="Staff/M%20Helmi%20B%20Jamaluddin/MOHD%20HELMI%20BIN%20JAMALUDDIN%20CV%20.pdf" TargetMode="External"/><Relationship Id="rId28" Type="http://schemas.openxmlformats.org/officeDocument/2006/relationships/hyperlink" Target="Executive/Azrol%20Azman/Talent%20Profile%20Report_Azrol%20Azam%20Zunaini.pdf" TargetMode="External"/><Relationship Id="rId49" Type="http://schemas.openxmlformats.org/officeDocument/2006/relationships/hyperlink" Target="file:///C:\Users\mnabielizzuddin.radz\OneDrive%20-%20PETRONAS\Reservoir%20Engineering%20-%20SKG10\Executive\Hasanah%20Sa'aid\Assessment%20TPCP%20RE%20Development%20123728_2021.pdf" TargetMode="External"/><Relationship Id="rId114" Type="http://schemas.openxmlformats.org/officeDocument/2006/relationships/hyperlink" Target="Executive/M%20Nur%20Adzizie/Attachment1-Latest%20TPCP%20Summary%20%28Adzizie%29.pdf" TargetMode="External"/><Relationship Id="rId275" Type="http://schemas.openxmlformats.org/officeDocument/2006/relationships/hyperlink" Target="file:///C:\Users\mnabielizzuddin.radz\OneDrive%20-%20PETRONAS\Reservoir%20Engineering%20-%20SKG10\Principal\Murali%20Raghunathan\Murali%20Raghunathan_CV.pdf" TargetMode="External"/><Relationship Id="rId296" Type="http://schemas.openxmlformats.org/officeDocument/2006/relationships/hyperlink" Target="Principal/Rakesh%20Ranjan/Rakesh%20Ranjan%20CV.pdf" TargetMode="External"/><Relationship Id="rId300" Type="http://schemas.openxmlformats.org/officeDocument/2006/relationships/hyperlink" Target="Principal/Shlok%20Jalan/CV_Shlok_Jalan_19%20Jan%202026.pdf" TargetMode="External"/><Relationship Id="rId461" Type="http://schemas.openxmlformats.org/officeDocument/2006/relationships/hyperlink" Target="file:///C:\Users\mnabielizzuddin.radz\OneDrive%20-%20PETRONAS\Reservoir%20Engineering%20-%20SKG10\Staff\Maziah%20Manaf\E122652_Maziah%20Bt%20Abdul%20Manaf_ASCENT_Summary.pdf" TargetMode="External"/><Relationship Id="rId482" Type="http://schemas.openxmlformats.org/officeDocument/2006/relationships/hyperlink" Target="Staff/Nurymuhammet/Attachment_2_Nurymuhammet%20Nazkulyyev_Staff%20RE_Resume.pdf" TargetMode="External"/><Relationship Id="rId517" Type="http://schemas.openxmlformats.org/officeDocument/2006/relationships/hyperlink" Target="file:///C:\Users\mnabielizzuddin.radz\OneDrive%20-%20PETRONAS\Reservoir%20Engineering%20-%20SKG10\Staff\Vishnu%20Gaur\Assessment%20Summary%20-%20Vishnu%20Gaur.pdf" TargetMode="External"/><Relationship Id="rId60" Type="http://schemas.openxmlformats.org/officeDocument/2006/relationships/hyperlink" Target="Executive/Irzie%20Hani/Irzie%20Hani%20Resume%202026.pdf" TargetMode="External"/><Relationship Id="rId81" Type="http://schemas.openxmlformats.org/officeDocument/2006/relationships/hyperlink" Target="file:///C:\Users\mnabielizzuddin.radz\OneDrive%20-%20PETRONAS\Reservoir%20Engineering%20-%20SKG10\Executive\Ling%20Ru%20Piin\CV_LingRuPiin_Apr2026.docx" TargetMode="External"/><Relationship Id="rId135" Type="http://schemas.openxmlformats.org/officeDocument/2006/relationships/hyperlink" Target="file:///C:\Users\mnabielizzuddin.radz\OneDrive%20-%20PETRONAS\Reservoir%20Engineering%20-%20SKG10\Executive\M%20Zulfikar%20Usop\3%20.MZFiqar%20CV%20Jan%202026%20(RE).pdf" TargetMode="External"/><Relationship Id="rId156" Type="http://schemas.openxmlformats.org/officeDocument/2006/relationships/hyperlink" Target="Executive/Noridah%20Selamat/SMA%202024%20Results.pdf" TargetMode="External"/><Relationship Id="rId177" Type="http://schemas.openxmlformats.org/officeDocument/2006/relationships/hyperlink" Target="file:///C:\Users\mnabielizzuddin.radz\OneDrive%20-%20PETRONAS\Reservoir%20Engineering%20-%20SKG10\Executive\Poon%20Chee%20Him\PerformanceDocumentWorkerAndManagerRatings_SMA2025.pdf" TargetMode="External"/><Relationship Id="rId198" Type="http://schemas.openxmlformats.org/officeDocument/2006/relationships/hyperlink" Target="Executive/Shaturnevan/CV_Shaturrvetan_Karpaya.pdf" TargetMode="External"/><Relationship Id="rId321" Type="http://schemas.openxmlformats.org/officeDocument/2006/relationships/hyperlink" Target="file:///C:\Users\mnabielizzuddin.radz\OneDrive%20-%20PETRONAS\Reservoir%20Engineering%20-%20SKG10\Principal\W%20Mohd%20Sharif%20B%20Wan%20Muda\WMS_CV_2025.pdf" TargetMode="External"/><Relationship Id="rId342" Type="http://schemas.openxmlformats.org/officeDocument/2006/relationships/hyperlink" Target="Specialist/Franklin%20Useche/CV_F_Useche_2025.pdf" TargetMode="External"/><Relationship Id="rId363" Type="http://schemas.openxmlformats.org/officeDocument/2006/relationships/hyperlink" Target="file:///C:\Users\mnabielizzuddin.radz\OneDrive%20-%20PETRONAS\Reservoir%20Engineering%20-%20SKG10\Specialist\Namjoshi%20Amit%20Ashok\Amit%20TPCP%20Results.pdf" TargetMode="External"/><Relationship Id="rId384" Type="http://schemas.openxmlformats.org/officeDocument/2006/relationships/hyperlink" Target="Staff/Ahmed%20Taya%20Mahran%20Rashwan/TPCP_1088572_20231030.pdf" TargetMode="External"/><Relationship Id="rId419" Type="http://schemas.openxmlformats.org/officeDocument/2006/relationships/hyperlink" Target="file:///C:\Users\mnabielizzuddin.radz\OneDrive%20-%20PETRONAS\Reservoir%20Engineering%20-%20SKG10\Staff\Kok%20Kin%20Chun\Attachment%201.pdf" TargetMode="External"/><Relationship Id="rId202" Type="http://schemas.openxmlformats.org/officeDocument/2006/relationships/hyperlink" Target="Executive/Siti%20Fatimah%20A%20Azmi/Attachment%202-%20CV%20SITI%20FATIMAH%20AHMAD%20AZMI_Year2026.pdf" TargetMode="External"/><Relationship Id="rId223" Type="http://schemas.openxmlformats.org/officeDocument/2006/relationships/hyperlink" Target="file:///C:\Users\mnabielizzuddin.radz\OneDrive%20-%20PETRONAS\Reservoir%20Engineering%20-%20SKG10\Executive\Tharmaraj\Tharmaraj%20Magathevan%20Resume%20(Latest)%20(2).pdf" TargetMode="External"/><Relationship Id="rId244" Type="http://schemas.openxmlformats.org/officeDocument/2006/relationships/hyperlink" Target="Principal/Ahmad%20Khanifar/Attachment%202.pdf" TargetMode="External"/><Relationship Id="rId430" Type="http://schemas.openxmlformats.org/officeDocument/2006/relationships/hyperlink" Target="Staff/Lufti%20Abbas%20Bidin/Assessment%20Summary_TPCP_2024_Lufti.pdf" TargetMode="External"/><Relationship Id="rId18" Type="http://schemas.openxmlformats.org/officeDocument/2006/relationships/hyperlink" Target="Executive/Amir%20Badzly%20M%20Nazri/Amir%20Badzly%20Resume-2026.pdf" TargetMode="External"/><Relationship Id="rId39" Type="http://schemas.openxmlformats.org/officeDocument/2006/relationships/hyperlink" Target="file:///C:\Users\mnabielizzuddin.radz\OneDrive%20-%20PETRONAS\Reservoir%20Engineering%20-%20SKG10\Executive\Fauziyah%20Ismail\Resume%20Fauziyah%20-%20for%20Custodian%20RE.docx" TargetMode="External"/><Relationship Id="rId265" Type="http://schemas.openxmlformats.org/officeDocument/2006/relationships/hyperlink" Target="file:///C:\Users\mnabielizzuddin.radz\OneDrive%20-%20PETRONAS\Reservoir%20Engineering%20-%20SKG10\Principal\Mohd%20Dzulfahmi%20B%20Zamzuri\CV%20MDZ.pdf" TargetMode="External"/><Relationship Id="rId286" Type="http://schemas.openxmlformats.org/officeDocument/2006/relationships/hyperlink" Target="Principal/Poul%20Strobech/TPCP%20for%20Principal%20RE%20PGS%202021.pdf" TargetMode="External"/><Relationship Id="rId451" Type="http://schemas.openxmlformats.org/officeDocument/2006/relationships/hyperlink" Target="file:///C:\Users\mnabielizzuddin.radz\OneDrive%20-%20PETRONAS\Reservoir%20Engineering%20-%20SKG10\Staff\Mariliana%20Alfaro\TPCP%20RESULT_1055101RE_RD.pdf" TargetMode="External"/><Relationship Id="rId472" Type="http://schemas.openxmlformats.org/officeDocument/2006/relationships/hyperlink" Target="Staff/Nur%27ain%20Minggu/CV%20Nurain%20Minggu%20%282025%29.pdf" TargetMode="External"/><Relationship Id="rId493" Type="http://schemas.openxmlformats.org/officeDocument/2006/relationships/hyperlink" Target="file:///C:\Users\mnabielizzuddin.radz\OneDrive%20-%20PETRONAS\Reservoir%20Engineering%20-%20SKG10\Staff\Prasanna%20Chidambaram\CV.pdf" TargetMode="External"/><Relationship Id="rId507" Type="http://schemas.openxmlformats.org/officeDocument/2006/relationships/hyperlink" Target="file:///C:\Users\mnabielizzuddin.radz\OneDrive%20-%20PETRONAS\Reservoir%20Engineering%20-%20SKG10\Staff\Ros%20Aliza%20Bt%20M%20Rabi\TPCP%202022%20Results.pdf" TargetMode="External"/><Relationship Id="rId528" Type="http://schemas.openxmlformats.org/officeDocument/2006/relationships/hyperlink" Target="Staff/Yosephina%20Hana%20Wijaya/Attachment-2_Yosephina_RMS.pdf" TargetMode="External"/><Relationship Id="rId50" Type="http://schemas.openxmlformats.org/officeDocument/2006/relationships/hyperlink" Target="Executive/Hasanah%20Sa%27aid/Assessment%20TPCP%20RE%20Development%20123728_2021.pdf" TargetMode="External"/><Relationship Id="rId104" Type="http://schemas.openxmlformats.org/officeDocument/2006/relationships/hyperlink" Target="Executive/M%20Hafizuddin%20M%20Nor/Result2025.pdf" TargetMode="External"/><Relationship Id="rId125" Type="http://schemas.openxmlformats.org/officeDocument/2006/relationships/hyperlink" Target="file:///C:\Users\mnabielizzuddin.radz\OneDrive%20-%20PETRONAS\Reservoir%20Engineering%20-%20SKG10\Executive\M%20Saiful%20Mohsin\Saiful%20Mohsin%20Resume_2026.pdf" TargetMode="External"/><Relationship Id="rId146" Type="http://schemas.openxmlformats.org/officeDocument/2006/relationships/hyperlink" Target="Executive/Noor%20Aliaa%20Amira/CV_Noor%20Aliaa_Apr26.pdf" TargetMode="External"/><Relationship Id="rId167" Type="http://schemas.openxmlformats.org/officeDocument/2006/relationships/hyperlink" Target="file:///C:\Users\mnabielizzuddin.radz\OneDrive%20-%20PETRONAS\Reservoir%20Engineering%20-%20SKG10\Executive\Nurul%20Nadhira%20Idris\2026%20CV%20%5bNurulNadhira%5d.docx" TargetMode="External"/><Relationship Id="rId188" Type="http://schemas.openxmlformats.org/officeDocument/2006/relationships/hyperlink" Target="Executive/Saeed%20Majidaie/CV_Feb_2026.pdf" TargetMode="External"/><Relationship Id="rId311" Type="http://schemas.openxmlformats.org/officeDocument/2006/relationships/hyperlink" Target="file:///C:\Users\mnabielizzuddin.radz\OneDrive%20-%20PETRONAS\Reservoir%20Engineering%20-%20SKG10\Principal\Sumit%20Soni\CV_SumitSoni_V1_2026.pdf" TargetMode="External"/><Relationship Id="rId332" Type="http://schemas.openxmlformats.org/officeDocument/2006/relationships/hyperlink" Target="Specialist/Charles%20Henri%20Koeck/CV%20CH-KOECK_Jan_2026_Attachment_2.docx" TargetMode="External"/><Relationship Id="rId353" Type="http://schemas.openxmlformats.org/officeDocument/2006/relationships/hyperlink" Target="file:///C:\Users\mnabielizzuddin.radz\OneDrive%20-%20PETRONAS\Reservoir%20Engineering%20-%20SKG10\Specialist\M%20Hafizzuddin%20Baharudin\Attachment%201_E1117755_M%20Hafizzudin%20Baharudin_TPCP%20Results%202025.pdf" TargetMode="External"/><Relationship Id="rId374" Type="http://schemas.openxmlformats.org/officeDocument/2006/relationships/hyperlink" Target="Staff/Aeishah%20Rosman/1063061_20230524.pdf" TargetMode="External"/><Relationship Id="rId395" Type="http://schemas.openxmlformats.org/officeDocument/2006/relationships/hyperlink" Target="file:///C:\Users\mnabielizzuddin.radz\OneDrive%20-%20PETRONAS\Reservoir%20Engineering%20-%20SKG10\Staff\Bui%20Van%20Theiu\Thieu_140250_TPCP_Assessment_2019.pdf" TargetMode="External"/><Relationship Id="rId409" Type="http://schemas.openxmlformats.org/officeDocument/2006/relationships/hyperlink" Target="file:///C:\Users\mnabielizzuddin.radz\OneDrive%20-%20PETRONAS\Reservoir%20Engineering%20-%20SKG10\Staff\Hikma%20Qadreney%20Bt%20M%20Raziff\Assessment%20Summary.pdf" TargetMode="External"/><Relationship Id="rId71" Type="http://schemas.openxmlformats.org/officeDocument/2006/relationships/hyperlink" Target="file:///C:\Users\mnabielizzuddin.radz\OneDrive%20-%20PETRONAS\Reservoir%20Engineering%20-%20SKG10\Executive\Khairul%20Amani\CV%20-%20Khairul%20Amani%20B%20Hasim%20-%20FY2026.pdf" TargetMode="External"/><Relationship Id="rId92" Type="http://schemas.openxmlformats.org/officeDocument/2006/relationships/hyperlink" Target="Executive/M%20Firdauz%20Malik/Resume.docx" TargetMode="External"/><Relationship Id="rId213" Type="http://schemas.openxmlformats.org/officeDocument/2006/relationships/hyperlink" Target="file:///C:\Users\mnabielizzuddin.radz\OneDrive%20-%20PETRONAS\Reservoir%20Engineering%20-%20SKG10\Executive\Siti%20Nurdyana%20Zamdy\SMA%20Result_Siti%20Nurdyana%20Zamdy.pdf" TargetMode="External"/><Relationship Id="rId234" Type="http://schemas.openxmlformats.org/officeDocument/2006/relationships/hyperlink" Target="Executive/Yusup%20Hoshamov/E1045137_Yusup%20Hoshanov.pdf" TargetMode="External"/><Relationship Id="rId420" Type="http://schemas.openxmlformats.org/officeDocument/2006/relationships/hyperlink" Target="Staff/Kok%20Kin%20Chun/Attachment%201.pdf" TargetMode="External"/><Relationship Id="rId2" Type="http://schemas.openxmlformats.org/officeDocument/2006/relationships/hyperlink" Target="Executive/A%20Hakim%20Ameludin/CV_Abdul%20Hakim%20bin%20Ameludin.pdf" TargetMode="External"/><Relationship Id="rId29" Type="http://schemas.openxmlformats.org/officeDocument/2006/relationships/hyperlink" Target="file:///C:\Users\mnabielizzuddin.radz\OneDrive%20-%20PETRONAS\Reservoir%20Engineering%20-%20SKG10\Executive\Daevin%20Dev\Resume_Daevin%20Dev_2026%20Update.pdf" TargetMode="External"/><Relationship Id="rId255" Type="http://schemas.openxmlformats.org/officeDocument/2006/relationships/hyperlink" Target="file:///C:\Users\mnabielizzuddin.radz\OneDrive%20-%20PETRONAS\Reservoir%20Engineering%20-%20SKG10\Principal\Eghbal%20Motaei\TPCP_Eghbal_Latest.pdf" TargetMode="External"/><Relationship Id="rId276" Type="http://schemas.openxmlformats.org/officeDocument/2006/relationships/hyperlink" Target="Principal/Murali%20Raghunathan/Murali%20Raghunathan_CV.pdf" TargetMode="External"/><Relationship Id="rId297" Type="http://schemas.openxmlformats.org/officeDocument/2006/relationships/hyperlink" Target="file:///C:\Users\mnabielizzuddin.radz\OneDrive%20-%20PETRONAS\Reservoir%20Engineering%20-%20SKG10\Principal\Rakesh%20Ranjan\Rakesh%20TPCP%20Results.pdf" TargetMode="External"/><Relationship Id="rId441" Type="http://schemas.openxmlformats.org/officeDocument/2006/relationships/hyperlink" Target="file:///C:\Users\mnabielizzuddin.radz\OneDrive%20-%20PETRONAS\Reservoir%20Engineering%20-%20SKG10\Staff\M%20Izzat%20B%20A%20Rahman\Assessment%20Results.pdf" TargetMode="External"/><Relationship Id="rId462" Type="http://schemas.openxmlformats.org/officeDocument/2006/relationships/hyperlink" Target="Staff/Maziah%20Manaf/E122652_Maziah%20Bt%20Abdul%20Manaf_ASCENT_Summary.pdf" TargetMode="External"/><Relationship Id="rId483" Type="http://schemas.openxmlformats.org/officeDocument/2006/relationships/hyperlink" Target="file:///C:\Users\mnabielizzuddin.radz\OneDrive%20-%20PETRONAS\Reservoir%20Engineering%20-%20SKG10\Staff\Phoon%20Yong%20Ken\Assessment%20Summary.pdf" TargetMode="External"/><Relationship Id="rId518" Type="http://schemas.openxmlformats.org/officeDocument/2006/relationships/hyperlink" Target="Staff/Vishnu%20Gaur/Assessment%20Summary%20-%20Vishnu%20Gaur.pdf" TargetMode="External"/><Relationship Id="rId40" Type="http://schemas.openxmlformats.org/officeDocument/2006/relationships/hyperlink" Target="Executive/Fauziyah%20Ismail/Resume%20Fauziyah%20-%20for%20Custodian%20RE.docx" TargetMode="External"/><Relationship Id="rId115" Type="http://schemas.openxmlformats.org/officeDocument/2006/relationships/hyperlink" Target="file:///C:\Users\mnabielizzuddin.radz\OneDrive%20-%20PETRONAS\Reservoir%20Engineering%20-%20SKG10\Executive\M%20Nur%20Adzizie\Attachment1-Latest%20TPCP(Adzizie).pdf" TargetMode="External"/><Relationship Id="rId136" Type="http://schemas.openxmlformats.org/officeDocument/2006/relationships/hyperlink" Target="Executive/M%20Zulfikar%20Usop/3%20.MZFiqar%20CV%20Jan%202026%20%28RE%29.pdf" TargetMode="External"/><Relationship Id="rId157" Type="http://schemas.openxmlformats.org/officeDocument/2006/relationships/hyperlink" Target="file:///C:\Users\mnabielizzuddin.radz\OneDrive%20-%20PETRONAS\Reservoir%20Engineering%20-%20SKG10\Executive\Nur%20Afiqah%20Ayub\CV%20Nur%20Afiqah%20Ayub.pdf" TargetMode="External"/><Relationship Id="rId178" Type="http://schemas.openxmlformats.org/officeDocument/2006/relationships/hyperlink" Target="Executive/Poon%20Chee%20Him/PerformanceDocumentWorkerAndManagerRatings_SMA2025.pdf" TargetMode="External"/><Relationship Id="rId301" Type="http://schemas.openxmlformats.org/officeDocument/2006/relationships/hyperlink" Target="file:///C:\Users\mnabielizzuddin.radz\OneDrive%20-%20PETRONAS\Reservoir%20Engineering%20-%20SKG10\Principal\Shlok%20Jalan\Shlok%20TPCP%20Results.pdf" TargetMode="External"/><Relationship Id="rId322" Type="http://schemas.openxmlformats.org/officeDocument/2006/relationships/hyperlink" Target="Principal/W%20Mohd%20Sharif%20B%20Wan%20Muda/WMS_CV_2025.pdf" TargetMode="External"/><Relationship Id="rId343" Type="http://schemas.openxmlformats.org/officeDocument/2006/relationships/hyperlink" Target="file:///C:\Users\mnabielizzuddin.radz\OneDrive%20-%20PETRONAS\Reservoir%20Engineering%20-%20SKG10\Specialist\Franklin%20Useche\TPCP_ResultsSummary_20260108.pdf" TargetMode="External"/><Relationship Id="rId364" Type="http://schemas.openxmlformats.org/officeDocument/2006/relationships/hyperlink" Target="Specialist/Namjoshi%20Amit%20Ashok/Amit%20TPCP%20Results.pdf" TargetMode="External"/><Relationship Id="rId61" Type="http://schemas.openxmlformats.org/officeDocument/2006/relationships/hyperlink" Target="file:///C:\Users\mnabielizzuddin.radz\OneDrive%20-%20PETRONAS\Reservoir%20Engineering%20-%20SKG10\Executive\Izyan%20Haziqah\Izyan_2026.pdf" TargetMode="External"/><Relationship Id="rId82" Type="http://schemas.openxmlformats.org/officeDocument/2006/relationships/hyperlink" Target="Executive/Ling%20Ru%20Piin/CV_LingRuPiin_Apr2026.docx" TargetMode="External"/><Relationship Id="rId199" Type="http://schemas.openxmlformats.org/officeDocument/2006/relationships/hyperlink" Target="file:///C:\Users\mnabielizzuddin.radz\OneDrive%20-%20PETRONAS\Reservoir%20Engineering%20-%20SKG10\Executive\Siti%20Fatimah%20A%20Azmi\Attachment%201b%20-%20SMA%202025%20Siti%20Fatimah%20Assessment%20Summary.pdf" TargetMode="External"/><Relationship Id="rId203" Type="http://schemas.openxmlformats.org/officeDocument/2006/relationships/hyperlink" Target="file:///C:\Users\mnabielizzuddin.radz\OneDrive%20-%20PETRONAS\Reservoir%20Engineering%20-%20SKG10\Executive\Siti%20Najwa%20Che%20Yaccob\CV_Siti%20Najwa_Reservoir%20Engineer_Jan26.pdf" TargetMode="External"/><Relationship Id="rId385" Type="http://schemas.openxmlformats.org/officeDocument/2006/relationships/hyperlink" Target="file:///C:\Users\mnabielizzuddin.radz\OneDrive%20-%20PETRONAS\Reservoir%20Engineering%20-%20SKG10\Staff\Aleksandr%20Spasibko\20241218_TPCP_RESULTS_SpasibkoAV.pdf" TargetMode="External"/><Relationship Id="rId19" Type="http://schemas.openxmlformats.org/officeDocument/2006/relationships/hyperlink" Target="file:///C:\Users\mnabielizzuddin.radz\OneDrive%20-%20PETRONAS\Reservoir%20Engineering%20-%20SKG10\Executive\Anas%20Abdullah\CV_Anas_1044012.pdf" TargetMode="External"/><Relationship Id="rId224" Type="http://schemas.openxmlformats.org/officeDocument/2006/relationships/hyperlink" Target="Executive/Tharmaraj/Tharmaraj%20Magathevan%20Resume%20%28Latest%29%20%282%29.pdf" TargetMode="External"/><Relationship Id="rId245" Type="http://schemas.openxmlformats.org/officeDocument/2006/relationships/hyperlink" Target="file:///C:\Users\mnabielizzuddin.radz\OneDrive%20-%20PETRONAS\Reservoir%20Engineering%20-%20SKG10\Principal\Ankaj%20Kumar\2025%2007%20TPCP%20Principal%20RE%20Result%20Summary%20-%20Ankaj%20Kumar%20Sinha.pdf" TargetMode="External"/><Relationship Id="rId266" Type="http://schemas.openxmlformats.org/officeDocument/2006/relationships/hyperlink" Target="Principal/Mohd%20Dzulfahmi%20B%20Zamzuri/CV%20MDZ.pdf" TargetMode="External"/><Relationship Id="rId287" Type="http://schemas.openxmlformats.org/officeDocument/2006/relationships/hyperlink" Target="file:///C:\Users\mnabielizzuddin.radz\OneDrive%20-%20PETRONAS\Reservoir%20Engineering%20-%20SKG10\Principal\Pranay%20Shankar\Pranay%20CV.pdf" TargetMode="External"/><Relationship Id="rId410" Type="http://schemas.openxmlformats.org/officeDocument/2006/relationships/hyperlink" Target="Staff/Hikma%20Qadreney%20Bt%20M%20Raziff/Assessment%20Summary.pdf" TargetMode="External"/><Relationship Id="rId431" Type="http://schemas.openxmlformats.org/officeDocument/2006/relationships/hyperlink" Target="file:///C:\Users\mnabielizzuddin.radz\OneDrive%20-%20PETRONAS\Reservoir%20Engineering%20-%20SKG10\Staff\Lufti%20Abbas%20Bidin\CV_Lufti_Jan26.docx" TargetMode="External"/><Relationship Id="rId452" Type="http://schemas.openxmlformats.org/officeDocument/2006/relationships/hyperlink" Target="Staff/Mariliana%20Alfaro/TPCP%20RESULT_1055101RE_RD.pdf" TargetMode="External"/><Relationship Id="rId473" Type="http://schemas.openxmlformats.org/officeDocument/2006/relationships/hyperlink" Target="file:///C:\Users\mnabielizzuddin.radz\OneDrive%20-%20PETRONAS\Reservoir%20Engineering%20-%20SKG10\Staff\Nur'ain%20Minggu\TPCP%20Results%20Nurain%20Minggu%20(2024).pdf" TargetMode="External"/><Relationship Id="rId494" Type="http://schemas.openxmlformats.org/officeDocument/2006/relationships/hyperlink" Target="Staff/Prasanna%20Chidambaram/CV.pdf" TargetMode="External"/><Relationship Id="rId508" Type="http://schemas.openxmlformats.org/officeDocument/2006/relationships/hyperlink" Target="Staff/Ros%20Aliza%20Bt%20M%20Rabi/TPCP%202022%20Results.pdf" TargetMode="External"/><Relationship Id="rId529" Type="http://schemas.openxmlformats.org/officeDocument/2006/relationships/hyperlink" Target="file:///C:\Users\mnabielizzuddin.radz\OneDrive%20-%20PETRONAS\Reservoir%20Engineering%20-%20SKG10\Staff\Yunus%20Tagayev\Attachement%202_CV_Yunus%20Tagayev_Internal.pdf" TargetMode="External"/><Relationship Id="rId30" Type="http://schemas.openxmlformats.org/officeDocument/2006/relationships/hyperlink" Target="Executive/Daevin%20Dev/Resume_Daevin%20Dev_2026%20Update.pdf" TargetMode="External"/><Relationship Id="rId105" Type="http://schemas.openxmlformats.org/officeDocument/2006/relationships/hyperlink" Target="file:///C:\Users\mnabielizzuddin.radz\OneDrive%20-%20PETRONAS\Reservoir%20Engineering%20-%20SKG10\Executive\M%20Hamzi%20Yakup\CV_Muhammad%20Hamzi%20B%20Yakup.pdf" TargetMode="External"/><Relationship Id="rId126" Type="http://schemas.openxmlformats.org/officeDocument/2006/relationships/hyperlink" Target="Executive/M%20Saiful%20Mohsin/Saiful%20Mohsin%20Resume_2026.pdf" TargetMode="External"/><Relationship Id="rId147" Type="http://schemas.openxmlformats.org/officeDocument/2006/relationships/hyperlink" Target="file:///C:\Users\mnabielizzuddin.radz\OneDrive%20-%20PETRONAS\Reservoir%20Engineering%20-%20SKG10\Executive\Noor%20Shaheeza\CV_noor%20shaheeza%20isham_Feb26.pdf" TargetMode="External"/><Relationship Id="rId168" Type="http://schemas.openxmlformats.org/officeDocument/2006/relationships/hyperlink" Target="Executive/Nurul%20Nadhira%20Idris/2026%20CV%20%5BNurulNadhira%5D.docx" TargetMode="External"/><Relationship Id="rId312" Type="http://schemas.openxmlformats.org/officeDocument/2006/relationships/hyperlink" Target="Principal/Sumit%20Soni/CV_SumitSoni_V1_2026.pdf" TargetMode="External"/><Relationship Id="rId333" Type="http://schemas.openxmlformats.org/officeDocument/2006/relationships/hyperlink" Target="file:///C:\Users\mnabielizzuddin.radz\OneDrive%20-%20PETRONAS\Reservoir%20Engineering%20-%20SKG10\Specialist\Charles%20Henri%20Koeck\TPCP_CHKOECK_Attachment_1.pdf" TargetMode="External"/><Relationship Id="rId354" Type="http://schemas.openxmlformats.org/officeDocument/2006/relationships/hyperlink" Target="Specialist/M%20Hafizzuddin%20Baharudin/Attachment%201_E1117755_M%20Hafizzudin%20Baharudin_TPCP%20Results%202025.pdf" TargetMode="External"/><Relationship Id="rId51" Type="http://schemas.openxmlformats.org/officeDocument/2006/relationships/hyperlink" Target="file:///C:\Users\mnabielizzuddin.radz\OneDrive%20-%20PETRONAS\Reservoir%20Engineering%20-%20SKG10\Executive\Hasanah%20Sa'aid\Assessment%20TPCP%20RE%20Development%20123728_2022.pdf" TargetMode="External"/><Relationship Id="rId72" Type="http://schemas.openxmlformats.org/officeDocument/2006/relationships/hyperlink" Target="Executive/Khairul%20Amani/CV%20-%20Khairul%20Amani%20B%20Hasim%20-%20FY2026.pdf" TargetMode="External"/><Relationship Id="rId93" Type="http://schemas.openxmlformats.org/officeDocument/2006/relationships/hyperlink" Target="file:///C:\Users\mnabielizzuddin.radz\OneDrive%20-%20PETRONAS\Reservoir%20Engineering%20-%20SKG10\Executive\M%20Firdauz%20Malik\TPCP%20Result%202024%20Firdauz.pdf" TargetMode="External"/><Relationship Id="rId189" Type="http://schemas.openxmlformats.org/officeDocument/2006/relationships/hyperlink" Target="file:///C:\Users\mnabielizzuddin.radz\OneDrive%20-%20PETRONAS\Reservoir%20Engineering%20-%20SKG10\Executive\Saiful%20Asrulnizam\Attachment%202_CV_Saiful%20Asrulnizam.pdf" TargetMode="External"/><Relationship Id="rId375" Type="http://schemas.openxmlformats.org/officeDocument/2006/relationships/hyperlink" Target="file:///C:\Users\mnabielizzuddin.radz\OneDrive%20-%20PETRONAS\Reservoir%20Engineering%20-%20SKG10\Staff\Aeishah%20Rosman\Resume2025_Aeishah%20Rosman.docx" TargetMode="External"/><Relationship Id="rId396" Type="http://schemas.openxmlformats.org/officeDocument/2006/relationships/hyperlink" Target="Staff/Bui%20Van%20Theiu/Thieu_140250_TPCP_Assessment_2019.pdf" TargetMode="External"/><Relationship Id="rId3" Type="http://schemas.openxmlformats.org/officeDocument/2006/relationships/hyperlink" Target="file:///C:\Users\mnabielizzuddin.radz\OneDrive%20-%20PETRONAS\Reservoir%20Engineering%20-%20SKG10\Executive\A%20Hakim%20Basri\Attachment%201%20SMA%20Record.pdf" TargetMode="External"/><Relationship Id="rId214" Type="http://schemas.openxmlformats.org/officeDocument/2006/relationships/hyperlink" Target="Executive/Siti%20Nurdyana%20Zamdy/SMA%20Result_Siti%20Nurdyana%20Zamdy.pdf" TargetMode="External"/><Relationship Id="rId235" Type="http://schemas.openxmlformats.org/officeDocument/2006/relationships/hyperlink" Target="file:///C:\Users\mnabielizzuddin.radz\OneDrive%20-%20PETRONAS\Reservoir%20Engineering%20-%20SKG10\Executive\Zatil%20Alifah\CV_ZatilAlifahMustapha_2026.pdf" TargetMode="External"/><Relationship Id="rId256" Type="http://schemas.openxmlformats.org/officeDocument/2006/relationships/hyperlink" Target="Principal/Eghbal%20Motaei/TPCP_Eghbal_Latest.pdf" TargetMode="External"/><Relationship Id="rId277" Type="http://schemas.openxmlformats.org/officeDocument/2006/relationships/hyperlink" Target="file:///C:\Users\mnabielizzuddin.radz\OneDrive%20-%20PETRONAS\Reservoir%20Engineering%20-%20SKG10\Principal\Murali%20Raghunathan\Murali%20Raghunathan_TPCP%20Results.pdf" TargetMode="External"/><Relationship Id="rId298" Type="http://schemas.openxmlformats.org/officeDocument/2006/relationships/hyperlink" Target="Principal/Rakesh%20Ranjan/Rakesh%20TPCP%20Results.pdf" TargetMode="External"/><Relationship Id="rId400" Type="http://schemas.openxmlformats.org/officeDocument/2006/relationships/hyperlink" Target="Staff/Chaitanya%20Behera/Chaitanya_Information%20for%20SKG10%20PE.docx" TargetMode="External"/><Relationship Id="rId421" Type="http://schemas.openxmlformats.org/officeDocument/2006/relationships/hyperlink" Target="file:///C:\Users\mnabielizzuddin.radz\OneDrive%20-%20PETRONAS\Reservoir%20Engineering%20-%20SKG10\Staff\Kok%20Kin%20Chun\Attachment%202.pdf" TargetMode="External"/><Relationship Id="rId442" Type="http://schemas.openxmlformats.org/officeDocument/2006/relationships/hyperlink" Target="Staff/M%20Izzat%20B%20A%20Rahman/Assessment%20Results.pdf" TargetMode="External"/><Relationship Id="rId463" Type="http://schemas.openxmlformats.org/officeDocument/2006/relationships/hyperlink" Target="file:///C:\Users\mnabielizzuddin.radz\OneDrive%20-%20PETRONAS\Reservoir%20Engineering%20-%20SKG10\Staff\Nor%20Baizurah%20Bt%20Ahmad%20Tajuddin\Curriculum%20Vitae_NorBaizurahAhmadTajuddin_MIET2025.pdf" TargetMode="External"/><Relationship Id="rId484" Type="http://schemas.openxmlformats.org/officeDocument/2006/relationships/hyperlink" Target="Staff/Phoon%20Yong%20Ken/Assessment%20Summary.pdf" TargetMode="External"/><Relationship Id="rId519" Type="http://schemas.openxmlformats.org/officeDocument/2006/relationships/hyperlink" Target="file:///C:\Users\mnabielizzuddin.radz\OneDrive%20-%20PETRONAS\Reservoir%20Engineering%20-%20SKG10\Staff\Vishnu%20Gaur\Vishnu%20Staff%20RE%20Resume%202025.pdf" TargetMode="External"/><Relationship Id="rId116" Type="http://schemas.openxmlformats.org/officeDocument/2006/relationships/hyperlink" Target="Executive/M%20Nur%20Adzizie/Attachment1-Latest%20TPCP%28Adzizie%29.pdf" TargetMode="External"/><Relationship Id="rId137" Type="http://schemas.openxmlformats.org/officeDocument/2006/relationships/hyperlink" Target="file:///C:\Users\mnabielizzuddin.radz\OneDrive%20-%20PETRONAS\Reservoir%20Engineering%20-%20SKG10\Executive\Muhammad%20Firdaus%20A%20Razak\M%20Firdaus_CV%202026%20-%20RE%20RDP.pdf" TargetMode="External"/><Relationship Id="rId158" Type="http://schemas.openxmlformats.org/officeDocument/2006/relationships/hyperlink" Target="Executive/Nur%20Afiqah%20Ayub/CV%20Nur%20Afiqah%20Ayub.pdf" TargetMode="External"/><Relationship Id="rId302" Type="http://schemas.openxmlformats.org/officeDocument/2006/relationships/hyperlink" Target="Principal/Shlok%20Jalan/Shlok%20TPCP%20Results.pdf" TargetMode="External"/><Relationship Id="rId323" Type="http://schemas.openxmlformats.org/officeDocument/2006/relationships/hyperlink" Target="file:///C:\Users\mnabielizzuddin.radz\OneDrive%20-%20PETRONAS\Reservoir%20Engineering%20-%20SKG10\Principal\Wan%20Faisal%20Paino\Assessment%20Summary%20Results.pdf" TargetMode="External"/><Relationship Id="rId344" Type="http://schemas.openxmlformats.org/officeDocument/2006/relationships/hyperlink" Target="Specialist/Franklin%20Useche/TPCP_ResultsSummary_20260108.pdf" TargetMode="External"/><Relationship Id="rId530" Type="http://schemas.openxmlformats.org/officeDocument/2006/relationships/hyperlink" Target="Staff/Yunus%20Tagayev/Attachement%202_CV_Yunus%20Tagayev_Internal.pdf" TargetMode="External"/><Relationship Id="rId20" Type="http://schemas.openxmlformats.org/officeDocument/2006/relationships/hyperlink" Target="Executive/Anas%20Abdullah/CV_Anas_1044012.pdf" TargetMode="External"/><Relationship Id="rId41" Type="http://schemas.openxmlformats.org/officeDocument/2006/relationships/hyperlink" Target="file:///C:\Users\mnabielizzuddin.radz\OneDrive%20-%20PETRONAS\Reservoir%20Engineering%20-%20SKG10\Executive\Foo%20Lee%20Sha\Lee%20Sha,%20Foo_CV_April%202026.doc" TargetMode="External"/><Relationship Id="rId62" Type="http://schemas.openxmlformats.org/officeDocument/2006/relationships/hyperlink" Target="Executive/Izyan%20Haziqah/Izyan_2026.pdf" TargetMode="External"/><Relationship Id="rId83" Type="http://schemas.openxmlformats.org/officeDocument/2006/relationships/hyperlink" Target="file:///C:\Users\mnabielizzuddin.radz\OneDrive%20-%20PETRONAS\Reservoir%20Engineering%20-%20SKG10\Executive\M%20Fadhil%20M%20Nazri\2.%20Resume_M%20Fadhil%20M%20Nazri_May%202025.pdf" TargetMode="External"/><Relationship Id="rId179" Type="http://schemas.openxmlformats.org/officeDocument/2006/relationships/hyperlink" Target="file:///C:\Users\mnabielizzuddin.radz\OneDrive%20-%20PETRONAS\Reservoir%20Engineering%20-%20SKG10\Executive\Priveetha%20Manogaran\Person%20Spotlight%20-%20Directory%20-%20myCareerX%20(Priveetha)%204.pdf" TargetMode="External"/><Relationship Id="rId365" Type="http://schemas.openxmlformats.org/officeDocument/2006/relationships/hyperlink" Target="file:///C:\Users\mnabielizzuddin.radz\OneDrive%20-%20PETRONAS\Reservoir%20Engineering%20-%20SKG10\Specialist\Olajumoke%20Ayodeji%20Braimah\Attachment%202%20Olajumoke%20Braimah_%20CV.pdf" TargetMode="External"/><Relationship Id="rId386" Type="http://schemas.openxmlformats.org/officeDocument/2006/relationships/hyperlink" Target="Staff/Aleksandr%20Spasibko/20241218_TPCP_RESULTS_SpasibkoAV.pdf" TargetMode="External"/><Relationship Id="rId190" Type="http://schemas.openxmlformats.org/officeDocument/2006/relationships/hyperlink" Target="Executive/Saiful%20Asrulnizam/Attachment%202_CV_Saiful%20Asrulnizam.pdf" TargetMode="External"/><Relationship Id="rId204" Type="http://schemas.openxmlformats.org/officeDocument/2006/relationships/hyperlink" Target="Executive/Siti%20Najwa%20Che%20Yaccob/CV_Siti%20Najwa_Reservoir%20Engineer_Jan26.pdf" TargetMode="External"/><Relationship Id="rId225" Type="http://schemas.openxmlformats.org/officeDocument/2006/relationships/hyperlink" Target="file:///C:\Users\mnabielizzuddin.radz\OneDrive%20-%20PETRONAS\Reservoir%20Engineering%20-%20SKG10\Executive\Umar%20Islam\Umar_CV2026_internal.pdf" TargetMode="External"/><Relationship Id="rId246" Type="http://schemas.openxmlformats.org/officeDocument/2006/relationships/hyperlink" Target="Principal/Ankaj%20Kumar/2025%2007%20TPCP%20Principal%20RE%20Result%20Summary%20-%20Ankaj%20Kumar%20Sinha.pdf" TargetMode="External"/><Relationship Id="rId267" Type="http://schemas.openxmlformats.org/officeDocument/2006/relationships/hyperlink" Target="file:///C:\Users\mnabielizzuddin.radz\OneDrive%20-%20PETRONAS\Reservoir%20Engineering%20-%20SKG10\Principal\Mohd%20Dzulfahmi%20B%20Zamzuri\TPCP%20result.pdf" TargetMode="External"/><Relationship Id="rId288" Type="http://schemas.openxmlformats.org/officeDocument/2006/relationships/hyperlink" Target="Principal/Pranay%20Shankar/Pranay%20CV.pdf" TargetMode="External"/><Relationship Id="rId411" Type="http://schemas.openxmlformats.org/officeDocument/2006/relationships/hyperlink" Target="file:///C:\Users\mnabielizzuddin.radz\OneDrive%20-%20PETRONAS\Reservoir%20Engineering%20-%20SKG10\Staff\Hikma%20Qadreney%20Bt%20M%20Raziff\CV_Hikma%202026.pdf" TargetMode="External"/><Relationship Id="rId432" Type="http://schemas.openxmlformats.org/officeDocument/2006/relationships/hyperlink" Target="Staff/Lufti%20Abbas%20Bidin/CV_Lufti_Jan26.docx" TargetMode="External"/><Relationship Id="rId453" Type="http://schemas.openxmlformats.org/officeDocument/2006/relationships/hyperlink" Target="file:///C:\Users\mnabielizzuddin.radz\OneDrive%20-%20PETRONAS\Reservoir%20Engineering%20-%20SKG10\Staff\Mark%20Anthony\2023%20TPCP%20Results.pdf" TargetMode="External"/><Relationship Id="rId474" Type="http://schemas.openxmlformats.org/officeDocument/2006/relationships/hyperlink" Target="Staff/Nur%27ain%20Minggu/TPCP%20Results%20Nurain%20Minggu%20%282024%29.pdf" TargetMode="External"/><Relationship Id="rId509" Type="http://schemas.openxmlformats.org/officeDocument/2006/relationships/hyperlink" Target="file:///C:\Users\mnabielizzuddin.radz\OneDrive%20-%20PETRONAS\Reservoir%20Engineering%20-%20SKG10\Staff\Suhenri%20Kurniawan%20B%20Nazwar\Suhenri%20TPCP%20Results.pdf" TargetMode="External"/><Relationship Id="rId106" Type="http://schemas.openxmlformats.org/officeDocument/2006/relationships/hyperlink" Target="Executive/M%20Hamzi%20Yakup/CV_Muhammad%20Hamzi%20B%20Yakup.pdf" TargetMode="External"/><Relationship Id="rId127" Type="http://schemas.openxmlformats.org/officeDocument/2006/relationships/hyperlink" Target="file:///C:\Users\mnabielizzuddin.radz\OneDrive%20-%20PETRONAS\Reservoir%20Engineering%20-%20SKG10\Executive\M%20Shahir%20Mustafa\Resume_Syahir_May2026.pdf" TargetMode="External"/><Relationship Id="rId313" Type="http://schemas.openxmlformats.org/officeDocument/2006/relationships/hyperlink" Target="file:///C:\Users\mnabielizzuddin.radz\OneDrive%20-%20PETRONAS\Reservoir%20Engineering%20-%20SKG10\Principal\Sumit%20Soni\Sumit%20E4%20Assessment%20Summary.pdf" TargetMode="External"/><Relationship Id="rId495" Type="http://schemas.openxmlformats.org/officeDocument/2006/relationships/hyperlink" Target="file:///C:\Users\mnabielizzuddin.radz\OneDrive%20-%20PETRONAS\Reservoir%20Engineering%20-%20SKG10\Staff\Prasanna%20Chidambaram\TPCP_2021Aug20.pdf" TargetMode="External"/><Relationship Id="rId10" Type="http://schemas.openxmlformats.org/officeDocument/2006/relationships/hyperlink" Target="Executive/Ahmad%20Hassan%20Arsat/E125545_Ahmad%20Hassan%20B%20Arsat_Assessment%20Results.pdf" TargetMode="External"/><Relationship Id="rId31" Type="http://schemas.openxmlformats.org/officeDocument/2006/relationships/hyperlink" Target="file:///C:\Users\mnabielizzuddin.radz\OneDrive%20-%20PETRONAS\Reservoir%20Engineering%20-%20SKG10\Executive\Dharshini%20Yeap%20May%20Chen\dharshiniyeapmaychen_CV_Oct2025_v1.pdf" TargetMode="External"/><Relationship Id="rId52" Type="http://schemas.openxmlformats.org/officeDocument/2006/relationships/hyperlink" Target="Executive/Hasanah%20Sa%27aid/Assessment%20TPCP%20RE%20Development%20123728_2022.pdf" TargetMode="External"/><Relationship Id="rId73" Type="http://schemas.openxmlformats.org/officeDocument/2006/relationships/hyperlink" Target="file:///C:\Users\mnabielizzuddin.radz\OneDrive%20-%20PETRONAS\Reservoir%20Engineering%20-%20SKG10\Executive\Lawrence%20Mariadass\Lawrence%20Mariadass%20-%20CV.pdf" TargetMode="External"/><Relationship Id="rId94" Type="http://schemas.openxmlformats.org/officeDocument/2006/relationships/hyperlink" Target="Executive/M%20Firdauz%20Malik/TPCP%20Result%202024%20Firdauz.pdf" TargetMode="External"/><Relationship Id="rId148" Type="http://schemas.openxmlformats.org/officeDocument/2006/relationships/hyperlink" Target="Executive/Noor%20Shaheeza/CV_noor%20shaheeza%20isham_Feb26.pdf" TargetMode="External"/><Relationship Id="rId169" Type="http://schemas.openxmlformats.org/officeDocument/2006/relationships/hyperlink" Target="file:///C:\Users\mnabielizzuddin.radz\OneDrive%20-%20PETRONAS\Reservoir%20Engineering%20-%20SKG10\Executive\Nurul%20Nadhira%20Idris\SMA%20Historical%20Score_1000213.pdf" TargetMode="External"/><Relationship Id="rId334" Type="http://schemas.openxmlformats.org/officeDocument/2006/relationships/hyperlink" Target="Specialist/Charles%20Henri%20Koeck/TPCP_CHKOECK_Attachment_1.pdf" TargetMode="External"/><Relationship Id="rId355" Type="http://schemas.openxmlformats.org/officeDocument/2006/relationships/hyperlink" Target="file:///C:\Users\mnabielizzuddin.radz\OneDrive%20-%20PETRONAS\Reservoir%20Engineering%20-%20SKG10\Specialist\M%20Hafizzuddin%20Baharudin\Attachment%202%20(Muhammad_Hafizzudin_Baharudin%20Jan2026).pdf" TargetMode="External"/><Relationship Id="rId376" Type="http://schemas.openxmlformats.org/officeDocument/2006/relationships/hyperlink" Target="Staff/Aeishah%20Rosman/Resume2025_Aeishah%20Rosman.docx" TargetMode="External"/><Relationship Id="rId397" Type="http://schemas.openxmlformats.org/officeDocument/2006/relationships/hyperlink" Target="file:///C:\Users\mnabielizzuddin.radz\OneDrive%20-%20PETRONAS\Reservoir%20Engineering%20-%20SKG10\Staff\Chaitanya%20Behera\Chaitanya_CV.pdf" TargetMode="External"/><Relationship Id="rId520" Type="http://schemas.openxmlformats.org/officeDocument/2006/relationships/hyperlink" Target="Staff/Vishnu%20Gaur/Vishnu%20Staff%20RE%20Resume%202025.pdf" TargetMode="External"/><Relationship Id="rId4" Type="http://schemas.openxmlformats.org/officeDocument/2006/relationships/hyperlink" Target="Executive/A%20Hakim%20Basri/Attachment%201%20SMA%20Record.pdf" TargetMode="External"/><Relationship Id="rId180" Type="http://schemas.openxmlformats.org/officeDocument/2006/relationships/hyperlink" Target="Executive/Priveetha%20Manogaran/Person%20Spotlight%20-%20Directory%20-%20myCareerX%20%28Priveetha%29%204.pdf" TargetMode="External"/><Relationship Id="rId215" Type="http://schemas.openxmlformats.org/officeDocument/2006/relationships/hyperlink" Target="file:///C:\Users\mnabielizzuddin.radz\OneDrive%20-%20PETRONAS\Reservoir%20Engineering%20-%20SKG10\Executive\Syaidatul%20Nadrah\134127_20241112_resultTPCP.pdf" TargetMode="External"/><Relationship Id="rId236" Type="http://schemas.openxmlformats.org/officeDocument/2006/relationships/hyperlink" Target="Executive/Zatil%20Alifah/CV_ZatilAlifahMustapha_2026.pdf" TargetMode="External"/><Relationship Id="rId257" Type="http://schemas.openxmlformats.org/officeDocument/2006/relationships/hyperlink" Target="file:///C:\Users\mnabielizzuddin.radz\OneDrive%20-%20PETRONAS\Reservoir%20Engineering%20-%20SKG10\Principal\Kartina%20Bt%20Ali\CV_KartinaAli_JAN2025.pdf" TargetMode="External"/><Relationship Id="rId278" Type="http://schemas.openxmlformats.org/officeDocument/2006/relationships/hyperlink" Target="Principal/Murali%20Raghunathan/Murali%20Raghunathan_TPCP%20Results.pdf" TargetMode="External"/><Relationship Id="rId401" Type="http://schemas.openxmlformats.org/officeDocument/2006/relationships/hyperlink" Target="file:///C:\Users\mnabielizzuddin.radz\OneDrive%20-%20PETRONAS\Reservoir%20Engineering%20-%20SKG10\Staff\Chaitanya%20Behera\TPCP_2012_Chaitanya%20Behera.pdf" TargetMode="External"/><Relationship Id="rId422" Type="http://schemas.openxmlformats.org/officeDocument/2006/relationships/hyperlink" Target="Staff/Kok%20Kin%20Chun/Attachment%202.pdf" TargetMode="External"/><Relationship Id="rId443" Type="http://schemas.openxmlformats.org/officeDocument/2006/relationships/hyperlink" Target="file:///C:\Users\mnabielizzuddin.radz\OneDrive%20-%20PETRONAS\Reservoir%20Engineering%20-%20SKG10\Staff\M%20Izzat%20B%20A%20Rahman\M_Izzat_A_Rahman_CV_rev2.DOCX" TargetMode="External"/><Relationship Id="rId464" Type="http://schemas.openxmlformats.org/officeDocument/2006/relationships/hyperlink" Target="Staff/Nor%20Baizurah%20Bt%20Ahmad%20Tajuddin/Curriculum%20Vitae_NorBaizurahAhmadTajuddin_MIET2025.pdf" TargetMode="External"/><Relationship Id="rId303" Type="http://schemas.openxmlformats.org/officeDocument/2006/relationships/hyperlink" Target="file:///C:\Users\mnabielizzuddin.radz\OneDrive%20-%20PETRONAS\Reservoir%20Engineering%20-%20SKG10\Principal\Subrat%20Kumar%20Dhal\SKD_Assessment%20Summary.pdf" TargetMode="External"/><Relationship Id="rId485" Type="http://schemas.openxmlformats.org/officeDocument/2006/relationships/hyperlink" Target="file:///C:\Users\mnabielizzuddin.radz\OneDrive%20-%20PETRONAS\Reservoir%20Engineering%20-%20SKG10\Staff\Phoon%20Yong%20Ken\Attachment%201.pdf" TargetMode="External"/><Relationship Id="rId42" Type="http://schemas.openxmlformats.org/officeDocument/2006/relationships/hyperlink" Target="Executive/Foo%20Lee%20Sha/Lee%20Sha%2C%20Foo_CV_April%202026.doc" TargetMode="External"/><Relationship Id="rId84" Type="http://schemas.openxmlformats.org/officeDocument/2006/relationships/hyperlink" Target="Executive/M%20Fadhil%20M%20Nazri/2.%20Resume_M%20Fadhil%20M%20Nazri_May%202025.pdf" TargetMode="External"/><Relationship Id="rId138" Type="http://schemas.openxmlformats.org/officeDocument/2006/relationships/hyperlink" Target="Executive/Muhammad%20Firdaus%20A%20Razak/M%20Firdaus_CV%202026%20-%20RE%20RDP.pdf" TargetMode="External"/><Relationship Id="rId345" Type="http://schemas.openxmlformats.org/officeDocument/2006/relationships/hyperlink" Target="file:///C:\Users\mnabielizzuddin.radz\OneDrive%20-%20PETRONAS\Reservoir%20Engineering%20-%20SKG10\Specialist\Jack%20Orman\Attachment%202%20Jack%20Orman%20TPCP%20result%20summary.pdf" TargetMode="External"/><Relationship Id="rId387" Type="http://schemas.openxmlformats.org/officeDocument/2006/relationships/hyperlink" Target="file:///C:\Users\mnabielizzuddin.radz\OneDrive%20-%20PETRONAS\Reservoir%20Engineering%20-%20SKG10\Staff\Aleksandr%20Spasibko\20260126_CV_SasibkoAV.pdf" TargetMode="External"/><Relationship Id="rId510" Type="http://schemas.openxmlformats.org/officeDocument/2006/relationships/hyperlink" Target="Staff/Suhenri%20Kurniawan%20B%20Nazwar/Suhenri%20TPCP%20Results.pdf" TargetMode="External"/><Relationship Id="rId191" Type="http://schemas.openxmlformats.org/officeDocument/2006/relationships/hyperlink" Target="file:///C:\Users\mnabielizzuddin.radz\OneDrive%20-%20PETRONAS\Reservoir%20Engineering%20-%20SKG10\Executive\Shahida%20Sulleh\Attachment%201_TPCP_Shahida%20Sulleh.pdf" TargetMode="External"/><Relationship Id="rId205" Type="http://schemas.openxmlformats.org/officeDocument/2006/relationships/hyperlink" Target="file:///C:\Users\mnabielizzuddin.radz\OneDrive%20-%20PETRONAS\Reservoir%20Engineering%20-%20SKG10\Executive\Siti%20Najwa%20Che%20Yaccob\SMA_Siti%20Najwa_Feb26.pdf" TargetMode="External"/><Relationship Id="rId247" Type="http://schemas.openxmlformats.org/officeDocument/2006/relationships/hyperlink" Target="file:///C:\Users\mnabielizzuddin.radz\OneDrive%20-%20PETRONAS\Reservoir%20Engineering%20-%20SKG10\Principal\Ankaj%20Kumar\CV%20-%20Ankaj%20Kumar%20Sinha.pdf" TargetMode="External"/><Relationship Id="rId412" Type="http://schemas.openxmlformats.org/officeDocument/2006/relationships/hyperlink" Target="Staff/Hikma%20Qadreney%20Bt%20M%20Raziff/CV_Hikma%202026.pdf" TargetMode="External"/><Relationship Id="rId107" Type="http://schemas.openxmlformats.org/officeDocument/2006/relationships/hyperlink" Target="file:///C:\Users\mnabielizzuddin.radz\OneDrive%20-%20PETRONAS\Reservoir%20Engineering%20-%20SKG10\Executive\M%20Hamzi%20Yakup\SMA_Score_Muhammad%20Hamzi.pdf" TargetMode="External"/><Relationship Id="rId289" Type="http://schemas.openxmlformats.org/officeDocument/2006/relationships/hyperlink" Target="file:///C:\Users\mnabielizzuddin.radz\OneDrive%20-%20PETRONAS\Reservoir%20Engineering%20-%20SKG10\Principal\Pranay%20Shankar\Pranay%20TPCP%20Results.pdf" TargetMode="External"/><Relationship Id="rId454" Type="http://schemas.openxmlformats.org/officeDocument/2006/relationships/hyperlink" Target="Staff/Mark%20Anthony/2023%20TPCP%20Results.pdf" TargetMode="External"/><Relationship Id="rId496" Type="http://schemas.openxmlformats.org/officeDocument/2006/relationships/hyperlink" Target="Staff/Prasanna%20Chidambaram/TPCP_2021Aug20.pdf" TargetMode="External"/><Relationship Id="rId11" Type="http://schemas.openxmlformats.org/officeDocument/2006/relationships/hyperlink" Target="file:///C:\Users\mnabielizzuddin.radz\OneDrive%20-%20PETRONAS\Reservoir%20Engineering%20-%20SKG10\Executive\Ahmad%20Ikhwan%20Che%20Rasli\Attachment%202%20-%20Ahmad%20Ikhwan.pdf" TargetMode="External"/><Relationship Id="rId53" Type="http://schemas.openxmlformats.org/officeDocument/2006/relationships/hyperlink" Target="file:///C:\Users\mnabielizzuddin.radz\OneDrive%20-%20PETRONAS\Reservoir%20Engineering%20-%20SKG10\Executive\Hasanah%20Sa'aid\CV_2023.pdf" TargetMode="External"/><Relationship Id="rId149" Type="http://schemas.openxmlformats.org/officeDocument/2006/relationships/hyperlink" Target="file:///C:\Users\mnabielizzuddin.radz\OneDrive%20-%20PETRONAS\Reservoir%20Engineering%20-%20SKG10\Executive\Noor%20Shaheeza\NSI_%20UPE%20Assessment%20Summary%202025.pdf" TargetMode="External"/><Relationship Id="rId314" Type="http://schemas.openxmlformats.org/officeDocument/2006/relationships/hyperlink" Target="Principal/Sumit%20Soni/Sumit%20E4%20Assessment%20Summary.pdf" TargetMode="External"/><Relationship Id="rId356" Type="http://schemas.openxmlformats.org/officeDocument/2006/relationships/hyperlink" Target="Specialist/M%20Hafizzuddin%20Baharudin/Attachment%202%20%28Muhammad_Hafizzudin_Baharudin%20Jan2026%29.pdf" TargetMode="External"/><Relationship Id="rId398" Type="http://schemas.openxmlformats.org/officeDocument/2006/relationships/hyperlink" Target="Staff/Chaitanya%20Behera/Chaitanya_CV.pdf" TargetMode="External"/><Relationship Id="rId521" Type="http://schemas.openxmlformats.org/officeDocument/2006/relationships/hyperlink" Target="file:///C:\Users\mnabielizzuddin.radz\OneDrive%20-%20PETRONAS\Reservoir%20Engineering%20-%20SKG10\Staff\Wa%20Wee%20Wei\Assessment%20TPCP%20Summary_Wa%20Wee%20Wei.pdf" TargetMode="External"/><Relationship Id="rId95" Type="http://schemas.openxmlformats.org/officeDocument/2006/relationships/hyperlink" Target="file:///C:\Users\mnabielizzuddin.radz\OneDrive%20-%20PETRONAS\Reservoir%20Engineering%20-%20SKG10\Executive\M%20Fitri%20Ramli\Curriculum%20Vitae_Fitri_20260223.pdf" TargetMode="External"/><Relationship Id="rId160" Type="http://schemas.openxmlformats.org/officeDocument/2006/relationships/hyperlink" Target="Executive/Nur%20Hazwani%20Izyan/Nur%20Hazwani%20Izyan_CV_2026.pdf" TargetMode="External"/><Relationship Id="rId216" Type="http://schemas.openxmlformats.org/officeDocument/2006/relationships/hyperlink" Target="Executive/Syaidatul%20Nadrah/134127_20241112_resultTPCP.pdf" TargetMode="External"/><Relationship Id="rId423" Type="http://schemas.openxmlformats.org/officeDocument/2006/relationships/hyperlink" Target="file:///C:\Users\mnabielizzuddin.radz\OneDrive%20-%20PETRONAS\Reservoir%20Engineering%20-%20SKG10\Staff\Leonardo%20Ramon%20Lopez%20Gutierrez\Attachment%201%20Leonardo%20Lopez%20TPCP%20record.pdf" TargetMode="External"/><Relationship Id="rId258" Type="http://schemas.openxmlformats.org/officeDocument/2006/relationships/hyperlink" Target="Principal/Kartina%20Bt%20Ali/CV_KartinaAli_JAN2025.pdf" TargetMode="External"/><Relationship Id="rId465" Type="http://schemas.openxmlformats.org/officeDocument/2006/relationships/hyperlink" Target="file:///C:\Users\mnabielizzuddin.radz\OneDrive%20-%20PETRONAS\Reservoir%20Engineering%20-%20SKG10\Staff\Nor%20Baizurah%20Bt%20Ahmad%20Tajuddin\TPCP_126110_20190802.pdf" TargetMode="External"/><Relationship Id="rId22" Type="http://schemas.openxmlformats.org/officeDocument/2006/relationships/hyperlink" Target="Executive/Aqil%20Muhammad%20Yusof/Aqil%20Resume%20May%202026%20Version%204.pdf" TargetMode="External"/><Relationship Id="rId64" Type="http://schemas.openxmlformats.org/officeDocument/2006/relationships/hyperlink" Target="Executive/Jason%20Tay/Resume_JasonTay_2026.pdf" TargetMode="External"/><Relationship Id="rId118" Type="http://schemas.openxmlformats.org/officeDocument/2006/relationships/hyperlink" Target="Executive/M%20Nur%20Adzizie/Attachment2-Updated%20CV%20%28Adzizie%29.pdf" TargetMode="External"/><Relationship Id="rId325" Type="http://schemas.openxmlformats.org/officeDocument/2006/relationships/hyperlink" Target="file:///C:\Users\mnabielizzuddin.radz\OneDrive%20-%20PETRONAS\Reservoir%20Engineering%20-%20SKG10\Principal\Wan%20Faisal%20Paino\WAN%20FAISAL%20BIN%20PAINO%20CV.pdf" TargetMode="External"/><Relationship Id="rId367" Type="http://schemas.openxmlformats.org/officeDocument/2006/relationships/hyperlink" Target="file:///C:\Users\mnabielizzuddin.radz\OneDrive%20-%20PETRONAS\Reservoir%20Engineering%20-%20SKG10\Specialist\Rafael%20Navarro-Rosales\Resume_RafaelNavarro_2025_06.pdf" TargetMode="External"/><Relationship Id="rId532" Type="http://schemas.openxmlformats.org/officeDocument/2006/relationships/hyperlink" Target="Staff/Yunus%20Tagayev/Attachment%201_TPCP%20Assessment%20Result_Yunus%20Tagayev_Oct_2022.pdf" TargetMode="External"/><Relationship Id="rId171" Type="http://schemas.openxmlformats.org/officeDocument/2006/relationships/hyperlink" Target="file:///C:\Users\mnabielizzuddin.radz\OneDrive%20-%20PETRONAS\Reservoir%20Engineering%20-%20SKG10\Executive\Nurul%20Shafiqa%20Abdul%20Wahab\NURUL%20SYAFIQA%20BINTI%20ABDUL%20WAHAB_CV2026.pdf" TargetMode="External"/><Relationship Id="rId227" Type="http://schemas.openxmlformats.org/officeDocument/2006/relationships/hyperlink" Target="file:///C:\Users\mnabielizzuddin.radz\OneDrive%20-%20PETRONAS\Reservoir%20Engineering%20-%20SKG10\Executive\W%20Malinda%20Mastura\Malinda_CV.docx" TargetMode="External"/><Relationship Id="rId269" Type="http://schemas.openxmlformats.org/officeDocument/2006/relationships/hyperlink" Target="file:///C:\Users\mnabielizzuddin.radz\OneDrive%20-%20PETRONAS\Reservoir%20Engineering%20-%20SKG10\Principal\Mohd%20Fairuz%20Bin%20Azman\Assessment%20Summary%20TPCP%202024_Fairuz.pdf" TargetMode="External"/><Relationship Id="rId434" Type="http://schemas.openxmlformats.org/officeDocument/2006/relationships/hyperlink" Target="Staff/M%20Faiz%20B%20A%20Aziz/CV_2026_Faiz.pdf" TargetMode="External"/><Relationship Id="rId476" Type="http://schemas.openxmlformats.org/officeDocument/2006/relationships/hyperlink" Target="Staff/Nurul%20Aida%20Bt%20M%20Agil/119568_NurulAidabintiMohamedAgil_TPCPResult.pdf" TargetMode="External"/><Relationship Id="rId33" Type="http://schemas.openxmlformats.org/officeDocument/2006/relationships/hyperlink" Target="file:///C:\Users\mnabielizzuddin.radz\OneDrive%20-%20PETRONAS\Reservoir%20Engineering%20-%20SKG10\Executive\Dharshini%20Yeap%20May%20Chen\UCDS%20Automated%20PCP%20SKG10_1039936.pdf" TargetMode="External"/><Relationship Id="rId129" Type="http://schemas.openxmlformats.org/officeDocument/2006/relationships/hyperlink" Target="file:///C:\Users\mnabielizzuddin.radz\OneDrive%20-%20PETRONAS\Reservoir%20Engineering%20-%20SKG10\Executive\M%20shahrul%20Azhar\Resume.pdf" TargetMode="External"/><Relationship Id="rId280" Type="http://schemas.openxmlformats.org/officeDocument/2006/relationships/hyperlink" Target="Principal/Nicolas%20Grippo/Nico%20CV.pdf" TargetMode="External"/><Relationship Id="rId336" Type="http://schemas.openxmlformats.org/officeDocument/2006/relationships/hyperlink" Target="Specialist/Dian%20Arsanti/CV_Dian%20Arsanti.pdf" TargetMode="External"/><Relationship Id="rId501" Type="http://schemas.openxmlformats.org/officeDocument/2006/relationships/hyperlink" Target="file:///C:\Users\mnabielizzuddin.radz\OneDrive%20-%20PETRONAS\Reservoir%20Engineering%20-%20SKG10\Staff\Ramin%20Bahiraie\Assessment%20Summary.pdf" TargetMode="External"/><Relationship Id="rId75" Type="http://schemas.openxmlformats.org/officeDocument/2006/relationships/hyperlink" Target="file:///C:\Users\mnabielizzuddin.radz\OneDrive%20-%20PETRONAS\Reservoir%20Engineering%20-%20SKG10\Executive\Lee%20Qi%20Zheng\Lee%20Qi%20Zheng%20(Jack)%20CV.pdf" TargetMode="External"/><Relationship Id="rId140" Type="http://schemas.openxmlformats.org/officeDocument/2006/relationships/hyperlink" Target="Executive/Nabihati%20Hasna/CV%20_%20Nabiha%202026.pdf" TargetMode="External"/><Relationship Id="rId182" Type="http://schemas.openxmlformats.org/officeDocument/2006/relationships/hyperlink" Target="Executive/Puveneshwari/CV%20Puven.pdf" TargetMode="External"/><Relationship Id="rId378" Type="http://schemas.openxmlformats.org/officeDocument/2006/relationships/hyperlink" Target="Staff/Ahmad%20Muzakkir%20B%20Mohd/CV%20Ahmad%20Muzakkir%20Bin%20Mohamad%202025_PETRONAS%20%28Attachment%202%29.docx" TargetMode="External"/><Relationship Id="rId403" Type="http://schemas.openxmlformats.org/officeDocument/2006/relationships/hyperlink" Target="file:///C:\Users\mnabielizzuddin.radz\OneDrive%20-%20PETRONAS\Reservoir%20Engineering%20-%20SKG10\Staff\Chaitanya%20Behera\TPCP_2023_Chaitanya.pdf" TargetMode="External"/><Relationship Id="rId6" Type="http://schemas.openxmlformats.org/officeDocument/2006/relationships/hyperlink" Target="Executive/A%20Hakim%20Basri/CV%20-%20Abdul%20Hakim%20-%20April%202026.docx.pdf" TargetMode="External"/><Relationship Id="rId238" Type="http://schemas.openxmlformats.org/officeDocument/2006/relationships/hyperlink" Target="Executive/Zatil%20Alifah/Zatil%20TPCP%202023%20Result.pdf" TargetMode="External"/><Relationship Id="rId445" Type="http://schemas.openxmlformats.org/officeDocument/2006/relationships/hyperlink" Target="file:///C:\Users\mnabielizzuddin.radz\OneDrive%20-%20PETRONAS\Reservoir%20Engineering%20-%20SKG10\Staff\M%20Mansour%20Elharith\Attachment" TargetMode="External"/><Relationship Id="rId487" Type="http://schemas.openxmlformats.org/officeDocument/2006/relationships/hyperlink" Target="file:///C:\Users\mnabielizzuddin.radz\OneDrive%20-%20PETRONAS\Reservoir%20Engineering%20-%20SKG10\Staff\Phoon%20Yong%20Ken\Attachment%202.pdf" TargetMode="External"/><Relationship Id="rId291" Type="http://schemas.openxmlformats.org/officeDocument/2006/relationships/hyperlink" Target="file:///C:\Users\mnabielizzuddin.radz\OneDrive%20-%20PETRONAS\Reservoir%20Engineering%20-%20SKG10\Principal\Rahimah%20Karim\Rahimah%20CV.pdf" TargetMode="External"/><Relationship Id="rId305" Type="http://schemas.openxmlformats.org/officeDocument/2006/relationships/hyperlink" Target="file:///C:\Users\mnabielizzuddin.radz\OneDrive%20-%20PETRONAS\Reservoir%20Engineering%20-%20SKG10\Principal\Subrat%20Kumar%20Dhal\Subrat%20Dhal_CV_Dec2025_Petronas-Attachment1.docx" TargetMode="External"/><Relationship Id="rId347" Type="http://schemas.openxmlformats.org/officeDocument/2006/relationships/hyperlink" Target="file:///C:\Users\mnabielizzuddin.radz\OneDrive%20-%20PETRONAS\Reservoir%20Engineering%20-%20SKG10\Specialist\Jack%20Orman\Jack_Orman_CV_Jan_2026.pdf" TargetMode="External"/><Relationship Id="rId512" Type="http://schemas.openxmlformats.org/officeDocument/2006/relationships/hyperlink" Target="Staff/Tengku%20M%20Fauzi/1100656_TengkuMohdFauzibinTengkuAbHamid_TPCPResult.pdf" TargetMode="External"/><Relationship Id="rId44" Type="http://schemas.openxmlformats.org/officeDocument/2006/relationships/hyperlink" Target="Executive/Foo%20Lee%20Sha/SMA_Report.pdf" TargetMode="External"/><Relationship Id="rId86" Type="http://schemas.openxmlformats.org/officeDocument/2006/relationships/hyperlink" Target="Executive/M%20Fadhil%20M%20Nazri/Attachment%201%20_Fadhil%20Nazri_Assessment%20Details.pdf" TargetMode="External"/><Relationship Id="rId151" Type="http://schemas.openxmlformats.org/officeDocument/2006/relationships/hyperlink" Target="file:///C:\Users\mnabielizzuddin.radz\OneDrive%20-%20PETRONAS\Reservoir%20Engineering%20-%20SKG10\Executive\Noor%20Shakila%20A%20Rahman\CV_Noor%20Shakila_2026.pdf" TargetMode="External"/><Relationship Id="rId389" Type="http://schemas.openxmlformats.org/officeDocument/2006/relationships/hyperlink" Target="file:///C:\Users\mnabielizzuddin.radz\OneDrive%20-%20PETRONAS\Reservoir%20Engineering%20-%20SKG10\Staff\Azmir%20Bakhtiar%20B%20Bahari\135218_20221115_TPCP%20Results.pdf" TargetMode="External"/><Relationship Id="rId193" Type="http://schemas.openxmlformats.org/officeDocument/2006/relationships/hyperlink" Target="file:///C:\Users\mnabielizzuddin.radz\OneDrive%20-%20PETRONAS\Reservoir%20Engineering%20-%20SKG10\Executive\Shahida%20Sulleh\Attachment%202_CV_SHAHIDA_SULLEH.pdf" TargetMode="External"/><Relationship Id="rId207" Type="http://schemas.openxmlformats.org/officeDocument/2006/relationships/hyperlink" Target="file:///C:\Users\mnabielizzuddin.radz\OneDrive%20-%20PETRONAS\Reservoir%20Engineering%20-%20SKG10\Executive\Siti%20Nur%20Aishah\My%20Competency%20LE%20TC%20Analysis_Competency%20Progression%20-%20Aishah.pdf" TargetMode="External"/><Relationship Id="rId249" Type="http://schemas.openxmlformats.org/officeDocument/2006/relationships/hyperlink" Target="file:///C:\Users\mnabielizzuddin.radz\OneDrive%20-%20PETRONAS\Reservoir%20Engineering%20-%20SKG10\Principal\Chander%20Shekhar%20Singh\Attachment%202-%20CV_CS_2026_1.pdf" TargetMode="External"/><Relationship Id="rId414" Type="http://schemas.openxmlformats.org/officeDocument/2006/relationships/hyperlink" Target="Staff/Hoo%20Lien%20Wee/CV_hoolienwee.doc" TargetMode="External"/><Relationship Id="rId456" Type="http://schemas.openxmlformats.org/officeDocument/2006/relationships/hyperlink" Target="Staff/Mark%20Anthony/Mark%20Hughes%20CV%202022%20Needs%20Updating.pdf" TargetMode="External"/><Relationship Id="rId498" Type="http://schemas.openxmlformats.org/officeDocument/2006/relationships/hyperlink" Target="Staff/Prashanth%20Nair%20AL%20Kumaran/Attachment%201_TPCP%202024%20Results.pdf" TargetMode="External"/><Relationship Id="rId13" Type="http://schemas.openxmlformats.org/officeDocument/2006/relationships/hyperlink" Target="file:///C:\Users\mnabielizzuddin.radz\OneDrive%20-%20PETRONAS\Reservoir%20Engineering%20-%20SKG10\Executive\Alvin%20Chin%20Zhi\CV%20-%20Alvin%20Chin.docx" TargetMode="External"/><Relationship Id="rId109" Type="http://schemas.openxmlformats.org/officeDocument/2006/relationships/hyperlink" Target="file:///C:\Users\mnabielizzuddin.radz\OneDrive%20-%20PETRONAS\Reservoir%20Engineering%20-%20SKG10\Executive\M%20Ikhwan%20Aris\resume_rev5.doc" TargetMode="External"/><Relationship Id="rId260" Type="http://schemas.openxmlformats.org/officeDocument/2006/relationships/hyperlink" Target="Principal/Kartina%20Bt%20Ali/Kartina%20Ali_103476_v1.pdf" TargetMode="External"/><Relationship Id="rId316" Type="http://schemas.openxmlformats.org/officeDocument/2006/relationships/hyperlink" Target="Principal/Syarizan%20Bt%20Mustapha/Assessment%20Details_TPCP%20Principal%202021.pdf" TargetMode="External"/><Relationship Id="rId523" Type="http://schemas.openxmlformats.org/officeDocument/2006/relationships/hyperlink" Target="file:///C:\Users\mnabielizzuddin.radz\OneDrive%20-%20PETRONAS\Reservoir%20Engineering%20-%20SKG10\Staff\Wa%20Wee%20Wei\Assessment%20TPCP_Wa%20Wee%20Wei.pdf" TargetMode="External"/><Relationship Id="rId55" Type="http://schemas.openxmlformats.org/officeDocument/2006/relationships/hyperlink" Target="file:///C:\Users\mnabielizzuddin.radz\OneDrive%20-%20PETRONAS\Reservoir%20Engineering%20-%20SKG10\Executive\Hussam%20Eldin\Hussam%20CV%20-%20RE%20Custodians%20Session.pdf" TargetMode="External"/><Relationship Id="rId97" Type="http://schemas.openxmlformats.org/officeDocument/2006/relationships/hyperlink" Target="file:///C:\Users\mnabielizzuddin.radz\OneDrive%20-%20PETRONAS\Reservoir%20Engineering%20-%20SKG10\Executive\M%20Hafiz%20Izuddin%20M%20Dait\CV_Hafiz_Summary.pdf" TargetMode="External"/><Relationship Id="rId120" Type="http://schemas.openxmlformats.org/officeDocument/2006/relationships/hyperlink" Target="Executive/M%20Rafiuddin%20Rahim/M%20Rafiuddin%20rahim_CV_RE_2026.pdf" TargetMode="External"/><Relationship Id="rId358" Type="http://schemas.openxmlformats.org/officeDocument/2006/relationships/hyperlink" Target="Specialist/Mahesh%20Narayanan/E1117420_MN%20-TPCP%20Result.pdf" TargetMode="External"/><Relationship Id="rId162" Type="http://schemas.openxmlformats.org/officeDocument/2006/relationships/hyperlink" Target="Executive/Nur%20Khairina%20Bt%20Kosnon/Attachment%202-%20Mini%20CV_Nur%20Khairina%20Kosnon%20-%20140083_Jan%202026.docx" TargetMode="External"/><Relationship Id="rId218" Type="http://schemas.openxmlformats.org/officeDocument/2006/relationships/hyperlink" Target="Executive/Syaidatul%20Nadrah/CV_SYAIDATUL.pdf" TargetMode="External"/><Relationship Id="rId425" Type="http://schemas.openxmlformats.org/officeDocument/2006/relationships/hyperlink" Target="file:///C:\Users\mnabielizzuddin.radz\OneDrive%20-%20PETRONAS\Reservoir%20Engineering%20-%20SKG10\Staff\Leonardo%20Ramon%20Lopez%20Gutierrez\Attachment%202%20-%20Leonardo%20R%20Lopez%20G%20-%20CV%20Jan2026.pdf" TargetMode="External"/><Relationship Id="rId467" Type="http://schemas.openxmlformats.org/officeDocument/2006/relationships/hyperlink" Target="file:///C:\Users\mnabielizzuddin.radz\OneDrive%20-%20PETRONAS\Reservoir%20Engineering%20-%20SKG10\Staff\Nor%20Hafizah%20Bt%20Wan%20Ibrahim\CV%202024.pdf" TargetMode="External"/><Relationship Id="rId271" Type="http://schemas.openxmlformats.org/officeDocument/2006/relationships/hyperlink" Target="file:///C:\Users\mnabielizzuddin.radz\OneDrive%20-%20PETRONAS\Reservoir%20Engineering%20-%20SKG10\Principal\Mohd%20Fairuz%20Bin%20Azman\Resume_Fairuz%20Azman_2024_Reservoir%20Engineer_TPCP.pdf" TargetMode="External"/><Relationship Id="rId24" Type="http://schemas.openxmlformats.org/officeDocument/2006/relationships/hyperlink" Target="Executive/Azrol%20Azman/Resume2026_Azrol%20Azam%20Zunaini.pdf" TargetMode="External"/><Relationship Id="rId66" Type="http://schemas.openxmlformats.org/officeDocument/2006/relationships/hyperlink" Target="Executive/Kamran%20Haider/Resume%20Kamran%20Haider%20Tunio_Malaysia_27022025.docx" TargetMode="External"/><Relationship Id="rId131" Type="http://schemas.openxmlformats.org/officeDocument/2006/relationships/hyperlink" Target="file:///C:\Users\mnabielizzuddin.radz\OneDrive%20-%20PETRONAS\Reservoir%20Engineering%20-%20SKG10\Executive\M%20shahrul%20Azhar\UCDS%20Automated%20PCP%20SKG10_M%20Shahrul%20Azhar%20M%20Long_RE_RD.pdf" TargetMode="External"/><Relationship Id="rId327" Type="http://schemas.openxmlformats.org/officeDocument/2006/relationships/hyperlink" Target="file:///C:\Users\mnabielizzuddin.radz\OneDrive%20-%20PETRONAS\Reservoir%20Engineering%20-%20SKG10\Specialist\Ahmed%20Elsayed%20Mohammed\Ahmed_RE_CV.doc" TargetMode="External"/><Relationship Id="rId369" Type="http://schemas.openxmlformats.org/officeDocument/2006/relationships/hyperlink" Target="file:///C:\Users\mnabielizzuddin.radz\OneDrive%20-%20PETRONAS\Reservoir%20Engineering%20-%20SKG10\Specialist\Rosmala%20Zainal\Rosmala_New%20CV.pdf" TargetMode="External"/><Relationship Id="rId173" Type="http://schemas.openxmlformats.org/officeDocument/2006/relationships/hyperlink" Target="file:///C:\Users\mnabielizzuddin.radz\OneDrive%20-%20PETRONAS\Reservoir%20Engineering%20-%20SKG10\Executive\Parkash%20Kumar\Resume%20(Parkash)_PETRONAS.pdf" TargetMode="External"/><Relationship Id="rId229" Type="http://schemas.openxmlformats.org/officeDocument/2006/relationships/hyperlink" Target="file:///C:\Users\mnabielizzuddin.radz\OneDrive%20-%20PETRONAS\Reservoir%20Engineering%20-%20SKG10\Executive\W%20Malinda%20Mastura\SMA%20Report.pdf" TargetMode="External"/><Relationship Id="rId380" Type="http://schemas.openxmlformats.org/officeDocument/2006/relationships/hyperlink" Target="Staff/Ahmad%20Muzakkir%20B%20Mohd/TPCP%20RESULT_140018_RE_RD%20%28Attachment%201%29.pdf" TargetMode="External"/><Relationship Id="rId436" Type="http://schemas.openxmlformats.org/officeDocument/2006/relationships/hyperlink" Target="Staff/M%20Faiz%20B%20A%20Aziz/SKG10%20TPCP%20Assessment%202024_M%20Faiz%20Abdul%20Aziz.pdf" TargetMode="External"/><Relationship Id="rId240" Type="http://schemas.openxmlformats.org/officeDocument/2006/relationships/hyperlink" Target="Principal/Ahmad%20Khanifar/Assessment%20Summary.pdf" TargetMode="External"/><Relationship Id="rId478" Type="http://schemas.openxmlformats.org/officeDocument/2006/relationships/hyperlink" Target="Staff/Nurul%20Aida%20Bt%20M%20Agil/CV%20NURUL%20AIDA%202025.docx" TargetMode="External"/><Relationship Id="rId35" Type="http://schemas.openxmlformats.org/officeDocument/2006/relationships/hyperlink" Target="file:///C:\Users\mnabielizzuddin.radz\OneDrive%20-%20PETRONAS\Reservoir%20Engineering%20-%20SKG10\Executive\Edwin%20Tan%20Jun%20Yi\Edwin%20CV.pdf" TargetMode="External"/><Relationship Id="rId77" Type="http://schemas.openxmlformats.org/officeDocument/2006/relationships/hyperlink" Target="file:///C:\Users\mnabielizzuddin.radz\OneDrive%20-%20PETRONAS\Reservoir%20Engineering%20-%20SKG10\Executive\Ling%20Onn%20Lin\Ling%20Onn%20Lin%20_CV_Jan2026.pdf" TargetMode="External"/><Relationship Id="rId100" Type="http://schemas.openxmlformats.org/officeDocument/2006/relationships/hyperlink" Target="Executive/M%20Hafiz%20Izuddin%20M%20Dait/TPCP_Hafiz_Assessment%20Summary.pdf" TargetMode="External"/><Relationship Id="rId282" Type="http://schemas.openxmlformats.org/officeDocument/2006/relationships/hyperlink" Target="Principal/Nicolas%20Grippo/Nico%20TPCP%20Results.pdf" TargetMode="External"/><Relationship Id="rId338" Type="http://schemas.openxmlformats.org/officeDocument/2006/relationships/hyperlink" Target="Specialist/Elshabi/1116584_Mohamed%20Elshehabi%20Latest%20TPCP%20Assessment%20Record.pdf" TargetMode="External"/><Relationship Id="rId503" Type="http://schemas.openxmlformats.org/officeDocument/2006/relationships/hyperlink" Target="file:///C:\Users\mnabielizzuddin.radz\OneDrive%20-%20PETRONAS\Reservoir%20Engineering%20-%20SKG10\Staff\Ramin%20Bahiraie\Ramin%20Bahiraie-Resume.pdf" TargetMode="External"/><Relationship Id="rId8" Type="http://schemas.openxmlformats.org/officeDocument/2006/relationships/hyperlink" Target="Executive/Ahmad%20Hassan%20Arsat/CV%20-%20Ahmad%20Hassan%20B%20Arsat%20-%20FY2026.pdf" TargetMode="External"/><Relationship Id="rId142" Type="http://schemas.openxmlformats.org/officeDocument/2006/relationships/hyperlink" Target="Executive/Nabihati%20Hasna/My%20Competency%20LE%20TC%20Analysis_Competency%20Progression.pdf" TargetMode="External"/><Relationship Id="rId184" Type="http://schemas.openxmlformats.org/officeDocument/2006/relationships/hyperlink" Target="Executive/Puveneshwari/PerformanceDocumentWorkerAndManagerRatings_Performance%20Document%20Worker%20And%20Manager%20Ratings%20Report.pdf" TargetMode="External"/><Relationship Id="rId391" Type="http://schemas.openxmlformats.org/officeDocument/2006/relationships/hyperlink" Target="file:///C:\Users\mnabielizzuddin.radz\OneDrive%20-%20PETRONAS\Reservoir%20Engineering%20-%20SKG10\Staff\Azmir%20Bakhtiar%20B%20Bahari\CV_AZMIR%20BAKHTIAR%20BIN%20BAHARI_2026.pdf" TargetMode="External"/><Relationship Id="rId405" Type="http://schemas.openxmlformats.org/officeDocument/2006/relationships/hyperlink" Target="file:///C:\Users\mnabielizzuddin.radz\OneDrive%20-%20PETRONAS\Reservoir%20Engineering%20-%20SKG10\Staff\Chee%20Sheau%20Chien\CV%20CSC.docx" TargetMode="External"/><Relationship Id="rId447" Type="http://schemas.openxmlformats.org/officeDocument/2006/relationships/hyperlink" Target="file:///C:\Users\mnabielizzuddin.radz\OneDrive%20-%20PETRONAS\Reservoir%20Engineering%20-%20SKG10\Staff\M%20Mansour%20Elharith\TPCP%202018%20result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9F7AD-791F-4FD0-9D53-1CF5DE73DB98}">
  <sheetPr codeName="Sheet1"/>
  <dimension ref="B1:EE383"/>
  <sheetViews>
    <sheetView tabSelected="1" zoomScaleNormal="100" zoomScaleSheetLayoutView="100" workbookViewId="0">
      <pane xSplit="5" ySplit="3" topLeftCell="U354" activePane="bottomRight" state="frozen"/>
      <selection pane="topRight" activeCell="F1" sqref="F1"/>
      <selection pane="bottomLeft" activeCell="A4" sqref="A4"/>
      <selection pane="bottomRight" activeCell="E122" sqref="E122"/>
    </sheetView>
  </sheetViews>
  <sheetFormatPr defaultRowHeight="14.5" x14ac:dyDescent="0.35"/>
  <cols>
    <col min="1" max="1" width="3.08203125" customWidth="1"/>
    <col min="2" max="2" width="6.33203125" style="49" customWidth="1"/>
    <col min="3" max="3" width="8.25" style="54" customWidth="1"/>
    <col min="4" max="4" width="10.83203125" style="49" customWidth="1"/>
    <col min="5" max="5" width="41.75" style="49" customWidth="1"/>
    <col min="6" max="7" width="9" style="49"/>
    <col min="8" max="8" width="10.25" style="49" customWidth="1"/>
    <col min="9" max="9" width="9" style="49"/>
    <col min="10" max="10" width="11.58203125" style="43" customWidth="1"/>
    <col min="11" max="11" width="12.5" style="49" customWidth="1"/>
    <col min="12" max="12" width="14.25" style="49" customWidth="1"/>
    <col min="13" max="13" width="12.25" style="49" customWidth="1"/>
    <col min="14" max="14" width="12.83203125" style="49" customWidth="1"/>
    <col min="15" max="15" width="13.75" style="49" customWidth="1"/>
    <col min="16" max="16" width="36.5" style="49" customWidth="1"/>
    <col min="17" max="17" width="14.5" style="49" customWidth="1"/>
    <col min="18" max="18" width="13.25" style="49" customWidth="1"/>
    <col min="19" max="20" width="12.5" style="49" customWidth="1"/>
    <col min="21" max="21" width="12.83203125" style="49" customWidth="1"/>
    <col min="22" max="22" width="9" style="49"/>
    <col min="23" max="23" width="13.25" style="49" customWidth="1"/>
    <col min="24" max="24" width="12.33203125" style="49" customWidth="1"/>
    <col min="25" max="25" width="15.25" style="49" customWidth="1"/>
    <col min="26" max="26" width="14.33203125" style="49" customWidth="1"/>
    <col min="27" max="27" width="15.5" style="49" customWidth="1"/>
    <col min="28" max="28" width="14.5" style="49" customWidth="1"/>
    <col min="29" max="29" width="17.25" style="49" customWidth="1"/>
    <col min="30" max="30" width="19.75" style="49" customWidth="1"/>
    <col min="31" max="31" width="15.5" style="49" customWidth="1"/>
    <col min="32" max="32" width="10.08203125" style="49" customWidth="1"/>
    <col min="33" max="33" width="59.83203125" style="54" customWidth="1"/>
    <col min="34" max="34" width="39.83203125" style="54" customWidth="1"/>
    <col min="35" max="35" width="49.75" style="54" customWidth="1"/>
    <col min="36" max="36" width="14.75" style="299" customWidth="1"/>
    <col min="37" max="37" width="34.33203125" style="54" customWidth="1"/>
    <col min="38" max="38" width="12.83203125" style="54" customWidth="1"/>
    <col min="39" max="39" width="51.33203125" style="54" customWidth="1"/>
    <col min="40" max="63" width="3.75" style="43" customWidth="1"/>
    <col min="64" max="64" width="3.83203125" style="43" customWidth="1"/>
    <col min="65" max="111" width="3.75" style="43" customWidth="1"/>
    <col min="112" max="126" width="3.75" style="42" customWidth="1"/>
    <col min="127" max="130" width="4.08203125" style="339" customWidth="1"/>
    <col min="131" max="131" width="4.75" customWidth="1"/>
  </cols>
  <sheetData>
    <row r="1" spans="2:135" x14ac:dyDescent="0.35">
      <c r="I1" s="49">
        <f>2012-17</f>
        <v>1995</v>
      </c>
      <c r="K1" s="49">
        <f>2015-23</f>
        <v>1992</v>
      </c>
      <c r="T1" s="417">
        <f ca="1">NOW()</f>
        <v>46315.632267361114</v>
      </c>
      <c r="BL1" s="43">
        <v>3</v>
      </c>
      <c r="BM1" s="43">
        <v>3</v>
      </c>
      <c r="BN1" s="43">
        <v>2</v>
      </c>
      <c r="BO1" s="43">
        <v>3</v>
      </c>
      <c r="BP1" s="43">
        <v>3</v>
      </c>
      <c r="BQ1" s="43">
        <v>3</v>
      </c>
      <c r="BR1" s="43">
        <v>3</v>
      </c>
      <c r="BS1" s="43">
        <v>2</v>
      </c>
      <c r="BT1" s="43">
        <v>3</v>
      </c>
      <c r="BU1" s="43">
        <v>1</v>
      </c>
      <c r="BV1" s="43">
        <v>3</v>
      </c>
      <c r="BW1" s="43">
        <v>2</v>
      </c>
      <c r="BX1" s="43">
        <v>3</v>
      </c>
      <c r="BY1" s="43">
        <v>2</v>
      </c>
      <c r="BZ1" s="43">
        <v>2</v>
      </c>
      <c r="CA1" s="43">
        <v>2</v>
      </c>
      <c r="CB1" s="43">
        <v>2</v>
      </c>
      <c r="CC1" s="43">
        <v>2</v>
      </c>
      <c r="CD1" s="43">
        <v>2</v>
      </c>
      <c r="CE1" s="43">
        <v>2</v>
      </c>
      <c r="CF1" s="43">
        <v>1</v>
      </c>
      <c r="CG1" s="43">
        <v>2</v>
      </c>
      <c r="CH1" s="43">
        <v>1</v>
      </c>
      <c r="CI1" s="43">
        <v>1</v>
      </c>
      <c r="CR1" s="56">
        <f>8/12</f>
        <v>0.66666666666666663</v>
      </c>
      <c r="DB1" s="46">
        <f>6/7</f>
        <v>0.8571428571428571</v>
      </c>
    </row>
    <row r="2" spans="2:135" x14ac:dyDescent="0.35">
      <c r="G2" s="49">
        <v>2026</v>
      </c>
      <c r="BL2" s="447"/>
    </row>
    <row r="3" spans="2:135" ht="103" thickBot="1" x14ac:dyDescent="0.35">
      <c r="B3" s="418" t="s">
        <v>0</v>
      </c>
      <c r="C3" s="419" t="s">
        <v>1</v>
      </c>
      <c r="D3" s="419" t="s">
        <v>2</v>
      </c>
      <c r="E3" s="419" t="s">
        <v>3</v>
      </c>
      <c r="F3" s="419" t="s">
        <v>4</v>
      </c>
      <c r="G3" s="419" t="s">
        <v>5</v>
      </c>
      <c r="H3" s="419" t="s">
        <v>6</v>
      </c>
      <c r="I3" s="419" t="s">
        <v>7</v>
      </c>
      <c r="J3" s="419" t="s">
        <v>8</v>
      </c>
      <c r="K3" s="419" t="s">
        <v>9</v>
      </c>
      <c r="L3" s="419" t="s">
        <v>10</v>
      </c>
      <c r="M3" s="419" t="s">
        <v>11</v>
      </c>
      <c r="N3" s="419" t="s">
        <v>12</v>
      </c>
      <c r="O3" s="419" t="s">
        <v>13</v>
      </c>
      <c r="P3" s="419" t="s">
        <v>14</v>
      </c>
      <c r="Q3" s="419" t="s">
        <v>15</v>
      </c>
      <c r="R3" s="419" t="s">
        <v>16</v>
      </c>
      <c r="S3" s="419" t="s">
        <v>17</v>
      </c>
      <c r="T3" s="419" t="s">
        <v>18</v>
      </c>
      <c r="U3" s="419" t="s">
        <v>19</v>
      </c>
      <c r="V3" s="419" t="s">
        <v>20</v>
      </c>
      <c r="W3" s="419" t="s">
        <v>21</v>
      </c>
      <c r="X3" s="419" t="s">
        <v>22</v>
      </c>
      <c r="Y3" s="418" t="s">
        <v>23</v>
      </c>
      <c r="Z3" s="418" t="s">
        <v>24</v>
      </c>
      <c r="AA3" s="418" t="s">
        <v>25</v>
      </c>
      <c r="AB3" s="418" t="s">
        <v>26</v>
      </c>
      <c r="AC3" s="418" t="s">
        <v>27</v>
      </c>
      <c r="AD3" s="418" t="s">
        <v>28</v>
      </c>
      <c r="AE3" s="418" t="s">
        <v>29</v>
      </c>
      <c r="AF3" s="418" t="s">
        <v>30</v>
      </c>
      <c r="AG3" s="418" t="s">
        <v>31</v>
      </c>
      <c r="AH3" s="459" t="s">
        <v>32</v>
      </c>
      <c r="AI3" s="418" t="s">
        <v>33</v>
      </c>
      <c r="AJ3" s="418" t="s">
        <v>34</v>
      </c>
      <c r="AK3" s="418" t="s">
        <v>35</v>
      </c>
      <c r="AL3" s="418" t="s">
        <v>36</v>
      </c>
      <c r="AM3" s="420" t="s">
        <v>37</v>
      </c>
      <c r="AN3" s="385" t="s">
        <v>38</v>
      </c>
      <c r="AO3" s="385" t="s">
        <v>39</v>
      </c>
      <c r="AP3" s="385" t="s">
        <v>40</v>
      </c>
      <c r="AQ3" s="385" t="s">
        <v>41</v>
      </c>
      <c r="AR3" s="385" t="s">
        <v>42</v>
      </c>
      <c r="AS3" s="385" t="s">
        <v>43</v>
      </c>
      <c r="AT3" s="385" t="s">
        <v>44</v>
      </c>
      <c r="AU3" s="385" t="s">
        <v>45</v>
      </c>
      <c r="AV3" s="385" t="s">
        <v>46</v>
      </c>
      <c r="AW3" s="385" t="s">
        <v>47</v>
      </c>
      <c r="AX3" s="385" t="s">
        <v>48</v>
      </c>
      <c r="AY3" s="385" t="s">
        <v>49</v>
      </c>
      <c r="AZ3" s="385" t="s">
        <v>50</v>
      </c>
      <c r="BA3" s="385" t="s">
        <v>51</v>
      </c>
      <c r="BB3" s="385" t="s">
        <v>52</v>
      </c>
      <c r="BC3" s="385" t="s">
        <v>53</v>
      </c>
      <c r="BD3" s="385" t="s">
        <v>54</v>
      </c>
      <c r="BE3" s="385" t="s">
        <v>55</v>
      </c>
      <c r="BF3" s="385" t="s">
        <v>56</v>
      </c>
      <c r="BG3" s="385" t="s">
        <v>57</v>
      </c>
      <c r="BH3" s="385" t="s">
        <v>58</v>
      </c>
      <c r="BI3" s="385" t="s">
        <v>59</v>
      </c>
      <c r="BJ3" s="385" t="s">
        <v>60</v>
      </c>
      <c r="BK3" s="385" t="s">
        <v>61</v>
      </c>
      <c r="BL3" s="386" t="s">
        <v>62</v>
      </c>
      <c r="BM3" s="386" t="s">
        <v>63</v>
      </c>
      <c r="BN3" s="386" t="s">
        <v>64</v>
      </c>
      <c r="BO3" s="386" t="s">
        <v>65</v>
      </c>
      <c r="BP3" s="386" t="s">
        <v>66</v>
      </c>
      <c r="BQ3" s="386" t="s">
        <v>67</v>
      </c>
      <c r="BR3" s="386" t="s">
        <v>68</v>
      </c>
      <c r="BS3" s="386" t="s">
        <v>69</v>
      </c>
      <c r="BT3" s="386" t="s">
        <v>70</v>
      </c>
      <c r="BU3" s="386" t="s">
        <v>71</v>
      </c>
      <c r="BV3" s="386" t="s">
        <v>72</v>
      </c>
      <c r="BW3" s="386" t="s">
        <v>73</v>
      </c>
      <c r="BX3" s="386" t="s">
        <v>74</v>
      </c>
      <c r="BY3" s="386" t="s">
        <v>75</v>
      </c>
      <c r="BZ3" s="386" t="s">
        <v>76</v>
      </c>
      <c r="CA3" s="386" t="s">
        <v>77</v>
      </c>
      <c r="CB3" s="386" t="s">
        <v>78</v>
      </c>
      <c r="CC3" s="386" t="s">
        <v>79</v>
      </c>
      <c r="CD3" s="386" t="s">
        <v>80</v>
      </c>
      <c r="CE3" s="386" t="s">
        <v>81</v>
      </c>
      <c r="CF3" s="386" t="s">
        <v>82</v>
      </c>
      <c r="CG3" s="386" t="s">
        <v>83</v>
      </c>
      <c r="CH3" s="386" t="s">
        <v>84</v>
      </c>
      <c r="CI3" s="386" t="s">
        <v>85</v>
      </c>
      <c r="CJ3" s="387" t="s">
        <v>86</v>
      </c>
      <c r="CK3" s="387" t="s">
        <v>87</v>
      </c>
      <c r="CL3" s="387" t="s">
        <v>88</v>
      </c>
      <c r="CM3" s="387" t="s">
        <v>89</v>
      </c>
      <c r="CN3" s="387" t="s">
        <v>90</v>
      </c>
      <c r="CO3" s="387" t="s">
        <v>91</v>
      </c>
      <c r="CP3" s="387" t="s">
        <v>92</v>
      </c>
      <c r="CQ3" s="387" t="s">
        <v>93</v>
      </c>
      <c r="CR3" s="387" t="s">
        <v>94</v>
      </c>
      <c r="CS3" s="387" t="s">
        <v>95</v>
      </c>
      <c r="CT3" s="387" t="s">
        <v>96</v>
      </c>
      <c r="CU3" s="387" t="s">
        <v>97</v>
      </c>
      <c r="CV3" s="387" t="s">
        <v>98</v>
      </c>
      <c r="CW3" s="387" t="s">
        <v>99</v>
      </c>
      <c r="CX3" s="387" t="s">
        <v>100</v>
      </c>
      <c r="CY3" s="387" t="s">
        <v>101</v>
      </c>
      <c r="CZ3" s="387" t="s">
        <v>102</v>
      </c>
      <c r="DA3" s="387" t="s">
        <v>103</v>
      </c>
      <c r="DB3" s="387" t="s">
        <v>104</v>
      </c>
      <c r="DC3" s="387" t="s">
        <v>105</v>
      </c>
      <c r="DD3" s="387" t="s">
        <v>106</v>
      </c>
      <c r="DE3" s="387" t="s">
        <v>107</v>
      </c>
      <c r="DF3" s="387" t="s">
        <v>108</v>
      </c>
      <c r="DG3" s="387" t="s">
        <v>109</v>
      </c>
      <c r="DH3" s="446" t="s">
        <v>110</v>
      </c>
      <c r="DI3" s="446" t="s">
        <v>111</v>
      </c>
      <c r="DJ3" s="446" t="s">
        <v>112</v>
      </c>
      <c r="DK3" s="446" t="s">
        <v>113</v>
      </c>
      <c r="DL3" s="446" t="s">
        <v>114</v>
      </c>
      <c r="DM3" s="388" t="s">
        <v>115</v>
      </c>
      <c r="DN3" s="388" t="s">
        <v>116</v>
      </c>
      <c r="DO3" s="388" t="s">
        <v>117</v>
      </c>
      <c r="DP3" s="388" t="s">
        <v>118</v>
      </c>
      <c r="DQ3" s="388" t="s">
        <v>119</v>
      </c>
      <c r="DR3" s="389" t="s">
        <v>120</v>
      </c>
      <c r="DS3" s="389" t="s">
        <v>121</v>
      </c>
      <c r="DT3" s="389" t="s">
        <v>122</v>
      </c>
      <c r="DU3" s="389" t="s">
        <v>123</v>
      </c>
      <c r="DV3" s="389" t="s">
        <v>124</v>
      </c>
      <c r="DW3" s="390" t="s">
        <v>125</v>
      </c>
      <c r="DX3" s="390" t="s">
        <v>126</v>
      </c>
      <c r="DY3" s="390" t="s">
        <v>127</v>
      </c>
      <c r="DZ3" s="390" t="s">
        <v>128</v>
      </c>
      <c r="EA3" s="390" t="s">
        <v>129</v>
      </c>
      <c r="EB3" s="391" t="s">
        <v>130</v>
      </c>
      <c r="EC3" s="391" t="s">
        <v>131</v>
      </c>
      <c r="ED3" s="392" t="s">
        <v>132</v>
      </c>
      <c r="EE3" s="393" t="s">
        <v>133</v>
      </c>
    </row>
    <row r="4" spans="2:135" ht="44" hidden="1" thickBot="1" x14ac:dyDescent="0.4">
      <c r="B4" s="282">
        <v>1</v>
      </c>
      <c r="C4" s="285" t="s">
        <v>134</v>
      </c>
      <c r="D4" s="283">
        <v>46147</v>
      </c>
      <c r="E4" s="284" t="s">
        <v>135</v>
      </c>
      <c r="F4" s="282">
        <v>1019423</v>
      </c>
      <c r="G4" s="357">
        <f t="shared" ref="G4:G65" ca="1" si="0">($T$1-H4)/365</f>
        <v>36.826389773592091</v>
      </c>
      <c r="H4" s="283">
        <v>32874</v>
      </c>
      <c r="I4" s="282" t="s">
        <v>136</v>
      </c>
      <c r="J4" s="282" t="s">
        <v>137</v>
      </c>
      <c r="K4" s="282" t="s">
        <v>138</v>
      </c>
      <c r="L4" s="282" t="s">
        <v>139</v>
      </c>
      <c r="M4" s="282" t="s">
        <v>140</v>
      </c>
      <c r="N4" s="282" t="s">
        <v>141</v>
      </c>
      <c r="O4" s="282" t="s">
        <v>142</v>
      </c>
      <c r="P4" s="284" t="s">
        <v>143</v>
      </c>
      <c r="Q4" s="282" t="s">
        <v>144</v>
      </c>
      <c r="R4" s="282"/>
      <c r="S4" s="283">
        <v>41674</v>
      </c>
      <c r="T4" s="286">
        <f ca="1">YEARFRAC(S4,$T$1)</f>
        <v>12.71111111111111</v>
      </c>
      <c r="U4" s="286">
        <f ca="1">Table9[[#This Row],[Years in PET]]</f>
        <v>12.71111111111111</v>
      </c>
      <c r="V4" s="282" t="s">
        <v>57</v>
      </c>
      <c r="W4" s="286"/>
      <c r="X4" s="286">
        <f ca="1">($T$1-Table9[[#This Row],[Date of Appointment to Current Grade]])/365</f>
        <v>1.5551568968797642</v>
      </c>
      <c r="Y4" s="283">
        <v>45748</v>
      </c>
      <c r="Z4" s="282" t="s">
        <v>145</v>
      </c>
      <c r="AA4" s="283">
        <v>45658</v>
      </c>
      <c r="AB4" s="286">
        <f ca="1">($T$1-Table9[[#This Row],[Date in Position]])/365</f>
        <v>1.8017322393455175</v>
      </c>
      <c r="AC4" s="282" t="s">
        <v>146</v>
      </c>
      <c r="AD4" s="283">
        <v>45689</v>
      </c>
      <c r="AE4" s="282" t="s">
        <v>147</v>
      </c>
      <c r="AF4" s="282" t="s">
        <v>148</v>
      </c>
      <c r="AG4" s="287"/>
      <c r="AH4" s="287" t="s">
        <v>149</v>
      </c>
      <c r="AI4" s="287" t="s">
        <v>150</v>
      </c>
      <c r="AJ4" s="285" t="s">
        <v>151</v>
      </c>
      <c r="AK4" s="288" t="s">
        <v>152</v>
      </c>
      <c r="AL4" s="285" t="s">
        <v>153</v>
      </c>
      <c r="AM4" s="316"/>
      <c r="AN4" s="325">
        <v>2</v>
      </c>
      <c r="AO4" s="326">
        <v>1</v>
      </c>
      <c r="AP4" s="326">
        <v>1</v>
      </c>
      <c r="AQ4" s="326">
        <v>2</v>
      </c>
      <c r="AR4" s="326">
        <v>2</v>
      </c>
      <c r="AS4" s="326">
        <v>2</v>
      </c>
      <c r="AT4" s="326">
        <v>2</v>
      </c>
      <c r="AU4" s="326">
        <v>2</v>
      </c>
      <c r="AV4" s="326">
        <v>1</v>
      </c>
      <c r="AW4" s="326">
        <v>1</v>
      </c>
      <c r="AX4" s="326">
        <v>1</v>
      </c>
      <c r="AY4" s="326">
        <v>1</v>
      </c>
      <c r="AZ4" s="326">
        <v>2</v>
      </c>
      <c r="BA4" s="326">
        <v>1</v>
      </c>
      <c r="BB4" s="326">
        <v>0</v>
      </c>
      <c r="BC4" s="326">
        <v>1</v>
      </c>
      <c r="BD4" s="326">
        <v>0</v>
      </c>
      <c r="BE4" s="326">
        <v>1</v>
      </c>
      <c r="BF4" s="326">
        <v>2</v>
      </c>
      <c r="BG4" s="326">
        <v>2</v>
      </c>
      <c r="BH4" s="326">
        <v>2</v>
      </c>
      <c r="BI4" s="326">
        <v>0</v>
      </c>
      <c r="BJ4" s="326">
        <v>0</v>
      </c>
      <c r="BK4" s="327">
        <v>0</v>
      </c>
      <c r="BL4" s="325">
        <f>IF(AND(All!$V4="P1",All!$AE4="RDP"),Ruler!E$6,IF(AND(All!$V4="P2",All!$AE4="RDP"),Ruler!E$7,IF(AND(All!$V4="P3",All!$AE4="RDP"),Ruler!E$8,IF(AND(All!$V4="P4",All!$AE4="RDP"),Ruler!E$9,IF(AND(All!$V4="P5",All!$AE4="RDP"),Ruler!E$10,IF(AND(All!$V4="P6",All!$AE4="RDP"),Ruler!E$11,IF(AND(All!$V4="P7",All!$AE4="RDP"),Ruler!E$12,IF(AND(All!$V4="P8",All!$AE4="RDP"),Ruler!E$13,IF(AND(All!$V4="P9",All!$AE4="RDP"),Ruler!E$14,IF(AND(All!$V4="P1",All!$AE4="RMS"),Ruler!E$6,IF(AND(All!$V4="P2",All!$AE4="RMS"),Ruler!E$15,IF(AND(All!$V4="P3",All!$AE4="RMS"),Ruler!E$16,IF(AND(All!$V4="P4",All!$AE4="RMS"),Ruler!E$17,IF(AND(All!$V4="P5",All!$AE4="RMS"),Ruler!E$18,IF(AND(All!$V4="P6",All!$AE4="RMS"),Ruler!E$19,IF(AND(All!$V4="P7",All!$AE4="RMS"),Ruler!E$20,IF(AND(All!$V4="P8",All!$AE4="RMS"),Ruler!E$21,IF(AND(All!$V4="P9",All!$AE4="RMS"),Ruler!E$22,IF(AND(All!$V4="P1",All!$AE4="RSS"),Ruler!E$6,IF(AND(All!$V4="P2",All!$AE4="RSS"),Ruler!E$23,IF(AND(All!$V4="P3",All!$AE4="RSS"),Ruler!E$24,IF(AND(All!$V4="P4",All!$AE4="RSS"),Ruler!E$25,IF(AND(All!$V4="P5",All!$AE4="RSS"),Ruler!E$26,IF(AND(All!$V4="P6",All!$AE4="RSS"),Ruler!E$27,IF(AND(All!$V4="P7",All!$AE4="RSS"),Ruler!E$28,IF(AND(All!$V4="P8",All!$AE4="RSS"),Ruler!E$29,IF(AND(All!$V4="P9",All!$AE4="RSS"),Ruler!E$30,0)))))))))))))))))))))))))))</f>
        <v>2</v>
      </c>
      <c r="BM4" s="325">
        <f>IF(AND(All!$V4="P1",All!$AE4="RDP"),Ruler!F$6,IF(AND(All!$V4="P2",All!$AE4="RDP"),Ruler!F$7,IF(AND(All!$V4="P3",All!$AE4="RDP"),Ruler!F$8,IF(AND(All!$V4="P4",All!$AE4="RDP"),Ruler!F$9,IF(AND(All!$V4="P5",All!$AE4="RDP"),Ruler!F$10,IF(AND(All!$V4="P6",All!$AE4="RDP"),Ruler!F$11,IF(AND(All!$V4="P7",All!$AE4="RDP"),Ruler!F$12,IF(AND(All!$V4="P8",All!$AE4="RDP"),Ruler!F$13,IF(AND(All!$V4="P9",All!$AE4="RDP"),Ruler!F$14,IF(AND(All!$V4="P1",All!$AE4="RMS"),Ruler!F$6,IF(AND(All!$V4="P2",All!$AE4="RMS"),Ruler!F$15,IF(AND(All!$V4="P3",All!$AE4="RMS"),Ruler!F$16,IF(AND(All!$V4="P4",All!$AE4="RMS"),Ruler!F$17,IF(AND(All!$V4="P5",All!$AE4="RMS"),Ruler!F$18,IF(AND(All!$V4="P6",All!$AE4="RMS"),Ruler!F$19,IF(AND(All!$V4="P7",All!$AE4="RMS"),Ruler!F$20,IF(AND(All!$V4="P8",All!$AE4="RMS"),Ruler!F$21,IF(AND(All!$V4="P9",All!$AE4="RMS"),Ruler!F$22,IF(AND(All!$V4="P1",All!$AE4="RSS"),Ruler!F$6,IF(AND(All!$V4="P2",All!$AE4="RSS"),Ruler!F$23,IF(AND(All!$V4="P3",All!$AE4="RSS"),Ruler!F$24,IF(AND(All!$V4="P4",All!$AE4="RSS"),Ruler!F$25,IF(AND(All!$V4="P5",All!$AE4="RSS"),Ruler!F$26,IF(AND(All!$V4="P6",All!$AE4="RSS"),Ruler!F$27,IF(AND(All!$V4="P7",All!$AE4="RSS"),Ruler!F$28,IF(AND(All!$V4="P8",All!$AE4="RSS"),Ruler!F$29,IF(AND(All!$V4="P9",All!$AE4="RSS"),Ruler!F$30,0)))))))))))))))))))))))))))</f>
        <v>2</v>
      </c>
      <c r="BN4" s="325">
        <f>IF(AND(All!$V4="P1",All!$AE4="RDP"),Ruler!G$6,IF(AND(All!$V4="P2",All!$AE4="RDP"),Ruler!G$7,IF(AND(All!$V4="P3",All!$AE4="RDP"),Ruler!G$8,IF(AND(All!$V4="P4",All!$AE4="RDP"),Ruler!G$9,IF(AND(All!$V4="P5",All!$AE4="RDP"),Ruler!G$10,IF(AND(All!$V4="P6",All!$AE4="RDP"),Ruler!G$11,IF(AND(All!$V4="P7",All!$AE4="RDP"),Ruler!G$12,IF(AND(All!$V4="P8",All!$AE4="RDP"),Ruler!G$13,IF(AND(All!$V4="P9",All!$AE4="RDP"),Ruler!G$14,IF(AND(All!$V4="P1",All!$AE4="RMS"),Ruler!G$6,IF(AND(All!$V4="P2",All!$AE4="RMS"),Ruler!G$15,IF(AND(All!$V4="P3",All!$AE4="RMS"),Ruler!G$16,IF(AND(All!$V4="P4",All!$AE4="RMS"),Ruler!G$17,IF(AND(All!$V4="P5",All!$AE4="RMS"),Ruler!G$18,IF(AND(All!$V4="P6",All!$AE4="RMS"),Ruler!G$19,IF(AND(All!$V4="P7",All!$AE4="RMS"),Ruler!G$20,IF(AND(All!$V4="P8",All!$AE4="RMS"),Ruler!G$21,IF(AND(All!$V4="P9",All!$AE4="RMS"),Ruler!G$22,IF(AND(All!$V4="P1",All!$AE4="RSS"),Ruler!G$6,IF(AND(All!$V4="P2",All!$AE4="RSS"),Ruler!G$23,IF(AND(All!$V4="P3",All!$AE4="RSS"),Ruler!G$24,IF(AND(All!$V4="P4",All!$AE4="RSS"),Ruler!G$25,IF(AND(All!$V4="P5",All!$AE4="RSS"),Ruler!G$26,IF(AND(All!$V4="P6",All!$AE4="RSS"),Ruler!G$27,IF(AND(All!$V4="P7",All!$AE4="RSS"),Ruler!G$28,IF(AND(All!$V4="P8",All!$AE4="RSS"),Ruler!G$29,IF(AND(All!$V4="P9",All!$AE4="RSS"),Ruler!G$30,0)))))))))))))))))))))))))))</f>
        <v>1</v>
      </c>
      <c r="BO4" s="325">
        <f>IF(AND(All!$V4="P1",All!$AE4="RDP"),Ruler!H$6,IF(AND(All!$V4="P2",All!$AE4="RDP"),Ruler!H$7,IF(AND(All!$V4="P3",All!$AE4="RDP"),Ruler!H$8,IF(AND(All!$V4="P4",All!$AE4="RDP"),Ruler!H$9,IF(AND(All!$V4="P5",All!$AE4="RDP"),Ruler!H$10,IF(AND(All!$V4="P6",All!$AE4="RDP"),Ruler!H$11,IF(AND(All!$V4="P7",All!$AE4="RDP"),Ruler!H$12,IF(AND(All!$V4="P8",All!$AE4="RDP"),Ruler!H$13,IF(AND(All!$V4="P9",All!$AE4="RDP"),Ruler!H$14,IF(AND(All!$V4="P1",All!$AE4="RMS"),Ruler!H$6,IF(AND(All!$V4="P2",All!$AE4="RMS"),Ruler!H$15,IF(AND(All!$V4="P3",All!$AE4="RMS"),Ruler!H$16,IF(AND(All!$V4="P4",All!$AE4="RMS"),Ruler!H$17,IF(AND(All!$V4="P5",All!$AE4="RMS"),Ruler!H$18,IF(AND(All!$V4="P6",All!$AE4="RMS"),Ruler!H$19,IF(AND(All!$V4="P7",All!$AE4="RMS"),Ruler!H$20,IF(AND(All!$V4="P8",All!$AE4="RMS"),Ruler!H$21,IF(AND(All!$V4="P9",All!$AE4="RMS"),Ruler!H$22,IF(AND(All!$V4="P1",All!$AE4="RSS"),Ruler!H$6,IF(AND(All!$V4="P2",All!$AE4="RSS"),Ruler!H$23,IF(AND(All!$V4="P3",All!$AE4="RSS"),Ruler!H$24,IF(AND(All!$V4="P4",All!$AE4="RSS"),Ruler!H$25,IF(AND(All!$V4="P5",All!$AE4="RSS"),Ruler!H$26,IF(AND(All!$V4="P6",All!$AE4="RSS"),Ruler!H$27,IF(AND(All!$V4="P7",All!$AE4="RSS"),Ruler!H$28,IF(AND(All!$V4="P8",All!$AE4="RSS"),Ruler!H$29,IF(AND(All!$V4="P9",All!$AE4="RSS"),Ruler!H$30,0)))))))))))))))))))))))))))</f>
        <v>2</v>
      </c>
      <c r="BP4" s="325">
        <f>IF(AND(All!$V4="P1",All!$AE4="RDP"),Ruler!I$6,IF(AND(All!$V4="P2",All!$AE4="RDP"),Ruler!I$7,IF(AND(All!$V4="P3",All!$AE4="RDP"),Ruler!I$8,IF(AND(All!$V4="P4",All!$AE4="RDP"),Ruler!I$9,IF(AND(All!$V4="P5",All!$AE4="RDP"),Ruler!I$10,IF(AND(All!$V4="P6",All!$AE4="RDP"),Ruler!I$11,IF(AND(All!$V4="P7",All!$AE4="RDP"),Ruler!I$12,IF(AND(All!$V4="P8",All!$AE4="RDP"),Ruler!I$13,IF(AND(All!$V4="P9",All!$AE4="RDP"),Ruler!I$14,IF(AND(All!$V4="P1",All!$AE4="RMS"),Ruler!I$6,IF(AND(All!$V4="P2",All!$AE4="RMS"),Ruler!I$15,IF(AND(All!$V4="P3",All!$AE4="RMS"),Ruler!I$16,IF(AND(All!$V4="P4",All!$AE4="RMS"),Ruler!I$17,IF(AND(All!$V4="P5",All!$AE4="RMS"),Ruler!I$18,IF(AND(All!$V4="P6",All!$AE4="RMS"),Ruler!I$19,IF(AND(All!$V4="P7",All!$AE4="RMS"),Ruler!I$20,IF(AND(All!$V4="P8",All!$AE4="RMS"),Ruler!I$21,IF(AND(All!$V4="P9",All!$AE4="RMS"),Ruler!I$22,IF(AND(All!$V4="P1",All!$AE4="RSS"),Ruler!I$6,IF(AND(All!$V4="P2",All!$AE4="RSS"),Ruler!I$23,IF(AND(All!$V4="P3",All!$AE4="RSS"),Ruler!I$24,IF(AND(All!$V4="P4",All!$AE4="RSS"),Ruler!I$25,IF(AND(All!$V4="P5",All!$AE4="RSS"),Ruler!I$26,IF(AND(All!$V4="P6",All!$AE4="RSS"),Ruler!I$27,IF(AND(All!$V4="P7",All!$AE4="RSS"),Ruler!I$28,IF(AND(All!$V4="P8",All!$AE4="RSS"),Ruler!I$29,IF(AND(All!$V4="P9",All!$AE4="RSS"),Ruler!I$30,0)))))))))))))))))))))))))))</f>
        <v>2</v>
      </c>
      <c r="BQ4" s="325">
        <f>IF(AND(All!$V4="P1",All!$AE4="RDP"),Ruler!J$6,IF(AND(All!$V4="P2",All!$AE4="RDP"),Ruler!J$7,IF(AND(All!$V4="P3",All!$AE4="RDP"),Ruler!J$8,IF(AND(All!$V4="P4",All!$AE4="RDP"),Ruler!J$9,IF(AND(All!$V4="P5",All!$AE4="RDP"),Ruler!J$10,IF(AND(All!$V4="P6",All!$AE4="RDP"),Ruler!J$11,IF(AND(All!$V4="P7",All!$AE4="RDP"),Ruler!J$12,IF(AND(All!$V4="P8",All!$AE4="RDP"),Ruler!J$13,IF(AND(All!$V4="P9",All!$AE4="RDP"),Ruler!J$14,IF(AND(All!$V4="P1",All!$AE4="RMS"),Ruler!J$6,IF(AND(All!$V4="P2",All!$AE4="RMS"),Ruler!J$15,IF(AND(All!$V4="P3",All!$AE4="RMS"),Ruler!J$16,IF(AND(All!$V4="P4",All!$AE4="RMS"),Ruler!J$17,IF(AND(All!$V4="P5",All!$AE4="RMS"),Ruler!J$18,IF(AND(All!$V4="P6",All!$AE4="RMS"),Ruler!J$19,IF(AND(All!$V4="P7",All!$AE4="RMS"),Ruler!J$20,IF(AND(All!$V4="P8",All!$AE4="RMS"),Ruler!J$21,IF(AND(All!$V4="P9",All!$AE4="RMS"),Ruler!J$22,IF(AND(All!$V4="P1",All!$AE4="RSS"),Ruler!J$6,IF(AND(All!$V4="P2",All!$AE4="RSS"),Ruler!J$23,IF(AND(All!$V4="P3",All!$AE4="RSS"),Ruler!J$24,IF(AND(All!$V4="P4",All!$AE4="RSS"),Ruler!J$25,IF(AND(All!$V4="P5",All!$AE4="RSS"),Ruler!J$26,IF(AND(All!$V4="P6",All!$AE4="RSS"),Ruler!J$27,IF(AND(All!$V4="P7",All!$AE4="RSS"),Ruler!J$28,IF(AND(All!$V4="P8",All!$AE4="RSS"),Ruler!J$29,IF(AND(All!$V4="P9",All!$AE4="RSS"),Ruler!J$30,0)))))))))))))))))))))))))))</f>
        <v>2</v>
      </c>
      <c r="BR4" s="325">
        <f>IF(AND(All!$V4="P1",All!$AE4="RDP"),Ruler!K$6,IF(AND(All!$V4="P2",All!$AE4="RDP"),Ruler!K$7,IF(AND(All!$V4="P3",All!$AE4="RDP"),Ruler!K$8,IF(AND(All!$V4="P4",All!$AE4="RDP"),Ruler!K$9,IF(AND(All!$V4="P5",All!$AE4="RDP"),Ruler!K$10,IF(AND(All!$V4="P6",All!$AE4="RDP"),Ruler!K$11,IF(AND(All!$V4="P7",All!$AE4="RDP"),Ruler!K$12,IF(AND(All!$V4="P8",All!$AE4="RDP"),Ruler!K$13,IF(AND(All!$V4="P9",All!$AE4="RDP"),Ruler!K$14,IF(AND(All!$V4="P1",All!$AE4="RMS"),Ruler!K$6,IF(AND(All!$V4="P2",All!$AE4="RMS"),Ruler!K$15,IF(AND(All!$V4="P3",All!$AE4="RMS"),Ruler!K$16,IF(AND(All!$V4="P4",All!$AE4="RMS"),Ruler!K$17,IF(AND(All!$V4="P5",All!$AE4="RMS"),Ruler!K$18,IF(AND(All!$V4="P6",All!$AE4="RMS"),Ruler!K$19,IF(AND(All!$V4="P7",All!$AE4="RMS"),Ruler!K$20,IF(AND(All!$V4="P8",All!$AE4="RMS"),Ruler!K$21,IF(AND(All!$V4="P9",All!$AE4="RMS"),Ruler!K$22,IF(AND(All!$V4="P1",All!$AE4="RSS"),Ruler!K$6,IF(AND(All!$V4="P2",All!$AE4="RSS"),Ruler!K$23,IF(AND(All!$V4="P3",All!$AE4="RSS"),Ruler!K$24,IF(AND(All!$V4="P4",All!$AE4="RSS"),Ruler!K$25,IF(AND(All!$V4="P5",All!$AE4="RSS"),Ruler!K$26,IF(AND(All!$V4="P6",All!$AE4="RSS"),Ruler!K$27,IF(AND(All!$V4="P7",All!$AE4="RSS"),Ruler!K$28,IF(AND(All!$V4="P8",All!$AE4="RSS"),Ruler!K$29,IF(AND(All!$V4="P9",All!$AE4="RSS"),Ruler!K$30,0)))))))))))))))))))))))))))</f>
        <v>3</v>
      </c>
      <c r="BS4" s="325">
        <f>IF(AND(All!$V4="P1",All!$AE4="RDP"),Ruler!L$6,IF(AND(All!$V4="P2",All!$AE4="RDP"),Ruler!L$7,IF(AND(All!$V4="P3",All!$AE4="RDP"),Ruler!L$8,IF(AND(All!$V4="P4",All!$AE4="RDP"),Ruler!L$9,IF(AND(All!$V4="P5",All!$AE4="RDP"),Ruler!L$10,IF(AND(All!$V4="P6",All!$AE4="RDP"),Ruler!L$11,IF(AND(All!$V4="P7",All!$AE4="RDP"),Ruler!L$12,IF(AND(All!$V4="P8",All!$AE4="RDP"),Ruler!L$13,IF(AND(All!$V4="P9",All!$AE4="RDP"),Ruler!L$14,IF(AND(All!$V4="P1",All!$AE4="RMS"),Ruler!L$6,IF(AND(All!$V4="P2",All!$AE4="RMS"),Ruler!L$15,IF(AND(All!$V4="P3",All!$AE4="RMS"),Ruler!L$16,IF(AND(All!$V4="P4",All!$AE4="RMS"),Ruler!L$17,IF(AND(All!$V4="P5",All!$AE4="RMS"),Ruler!L$18,IF(AND(All!$V4="P6",All!$AE4="RMS"),Ruler!L$19,IF(AND(All!$V4="P7",All!$AE4="RMS"),Ruler!L$20,IF(AND(All!$V4="P8",All!$AE4="RMS"),Ruler!L$21,IF(AND(All!$V4="P9",All!$AE4="RMS"),Ruler!L$22,IF(AND(All!$V4="P1",All!$AE4="RSS"),Ruler!L$6,IF(AND(All!$V4="P2",All!$AE4="RSS"),Ruler!L$23,IF(AND(All!$V4="P3",All!$AE4="RSS"),Ruler!L$24,IF(AND(All!$V4="P4",All!$AE4="RSS"),Ruler!L$25,IF(AND(All!$V4="P5",All!$AE4="RSS"),Ruler!L$26,IF(AND(All!$V4="P6",All!$AE4="RSS"),Ruler!L$27,IF(AND(All!$V4="P7",All!$AE4="RSS"),Ruler!L$28,IF(AND(All!$V4="P8",All!$AE4="RSS"),Ruler!L$29,IF(AND(All!$V4="P9",All!$AE4="RSS"),Ruler!L$30,0)))))))))))))))))))))))))))</f>
        <v>2</v>
      </c>
      <c r="BT4" s="325">
        <f>IF(AND(All!$V4="P1",All!$AE4="RDP"),Ruler!M$6,IF(AND(All!$V4="P2",All!$AE4="RDP"),Ruler!M$7,IF(AND(All!$V4="P3",All!$AE4="RDP"),Ruler!M$8,IF(AND(All!$V4="P4",All!$AE4="RDP"),Ruler!M$9,IF(AND(All!$V4="P5",All!$AE4="RDP"),Ruler!M$10,IF(AND(All!$V4="P6",All!$AE4="RDP"),Ruler!M$11,IF(AND(All!$V4="P7",All!$AE4="RDP"),Ruler!M$12,IF(AND(All!$V4="P8",All!$AE4="RDP"),Ruler!M$13,IF(AND(All!$V4="P9",All!$AE4="RDP"),Ruler!M$14,IF(AND(All!$V4="P1",All!$AE4="RMS"),Ruler!M$6,IF(AND(All!$V4="P2",All!$AE4="RMS"),Ruler!M$15,IF(AND(All!$V4="P3",All!$AE4="RMS"),Ruler!M$16,IF(AND(All!$V4="P4",All!$AE4="RMS"),Ruler!M$17,IF(AND(All!$V4="P5",All!$AE4="RMS"),Ruler!M$18,IF(AND(All!$V4="P6",All!$AE4="RMS"),Ruler!M$19,IF(AND(All!$V4="P7",All!$AE4="RMS"),Ruler!M$20,IF(AND(All!$V4="P8",All!$AE4="RMS"),Ruler!M$21,IF(AND(All!$V4="P9",All!$AE4="RMS"),Ruler!M$22,IF(AND(All!$V4="P1",All!$AE4="RSS"),Ruler!M$6,IF(AND(All!$V4="P2",All!$AE4="RSS"),Ruler!M$23,IF(AND(All!$V4="P3",All!$AE4="RSS"),Ruler!M$24,IF(AND(All!$V4="P4",All!$AE4="RSS"),Ruler!M$25,IF(AND(All!$V4="P5",All!$AE4="RSS"),Ruler!M$26,IF(AND(All!$V4="P6",All!$AE4="RSS"),Ruler!M$27,IF(AND(All!$V4="P7",All!$AE4="RSS"),Ruler!M$28,IF(AND(All!$V4="P8",All!$AE4="RSS"),Ruler!M$29,IF(AND(All!$V4="P9",All!$AE4="RSS"),Ruler!M$30,0)))))))))))))))))))))))))))</f>
        <v>2</v>
      </c>
      <c r="BU4" s="325">
        <f>IF(AND(All!$V4="P1",All!$AE4="RDP"),Ruler!N$6,IF(AND(All!$V4="P2",All!$AE4="RDP"),Ruler!N$7,IF(AND(All!$V4="P3",All!$AE4="RDP"),Ruler!N$8,IF(AND(All!$V4="P4",All!$AE4="RDP"),Ruler!N$9,IF(AND(All!$V4="P5",All!$AE4="RDP"),Ruler!N$10,IF(AND(All!$V4="P6",All!$AE4="RDP"),Ruler!N$11,IF(AND(All!$V4="P7",All!$AE4="RDP"),Ruler!N$12,IF(AND(All!$V4="P8",All!$AE4="RDP"),Ruler!N$13,IF(AND(All!$V4="P9",All!$AE4="RDP"),Ruler!N$14,IF(AND(All!$V4="P1",All!$AE4="RMS"),Ruler!N$6,IF(AND(All!$V4="P2",All!$AE4="RMS"),Ruler!N$15,IF(AND(All!$V4="P3",All!$AE4="RMS"),Ruler!N$16,IF(AND(All!$V4="P4",All!$AE4="RMS"),Ruler!N$17,IF(AND(All!$V4="P5",All!$AE4="RMS"),Ruler!N$18,IF(AND(All!$V4="P6",All!$AE4="RMS"),Ruler!N$19,IF(AND(All!$V4="P7",All!$AE4="RMS"),Ruler!N$20,IF(AND(All!$V4="P8",All!$AE4="RMS"),Ruler!N$21,IF(AND(All!$V4="P9",All!$AE4="RMS"),Ruler!N$22,IF(AND(All!$V4="P1",All!$AE4="RSS"),Ruler!N$6,IF(AND(All!$V4="P2",All!$AE4="RSS"),Ruler!N$23,IF(AND(All!$V4="P3",All!$AE4="RSS"),Ruler!N$24,IF(AND(All!$V4="P4",All!$AE4="RSS"),Ruler!N$25,IF(AND(All!$V4="P5",All!$AE4="RSS"),Ruler!N$26,IF(AND(All!$V4="P6",All!$AE4="RSS"),Ruler!N$27,IF(AND(All!$V4="P7",All!$AE4="RSS"),Ruler!N$28,IF(AND(All!$V4="P8",All!$AE4="RSS"),Ruler!N$29,IF(AND(All!$V4="P9",All!$AE4="RSS"),Ruler!N$30,0)))))))))))))))))))))))))))</f>
        <v>2</v>
      </c>
      <c r="BV4" s="325">
        <f>IF(AND(All!$V4="P1",All!$AE4="RDP"),Ruler!O$6,IF(AND(All!$V4="P2",All!$AE4="RDP"),Ruler!O$7,IF(AND(All!$V4="P3",All!$AE4="RDP"),Ruler!O$8,IF(AND(All!$V4="P4",All!$AE4="RDP"),Ruler!O$9,IF(AND(All!$V4="P5",All!$AE4="RDP"),Ruler!O$10,IF(AND(All!$V4="P6",All!$AE4="RDP"),Ruler!O$11,IF(AND(All!$V4="P7",All!$AE4="RDP"),Ruler!O$12,IF(AND(All!$V4="P8",All!$AE4="RDP"),Ruler!O$13,IF(AND(All!$V4="P9",All!$AE4="RDP"),Ruler!O$14,IF(AND(All!$V4="P1",All!$AE4="RMS"),Ruler!O$6,IF(AND(All!$V4="P2",All!$AE4="RMS"),Ruler!O$15,IF(AND(All!$V4="P3",All!$AE4="RMS"),Ruler!O$16,IF(AND(All!$V4="P4",All!$AE4="RMS"),Ruler!O$17,IF(AND(All!$V4="P5",All!$AE4="RMS"),Ruler!O$18,IF(AND(All!$V4="P6",All!$AE4="RMS"),Ruler!O$19,IF(AND(All!$V4="P7",All!$AE4="RMS"),Ruler!O$20,IF(AND(All!$V4="P8",All!$AE4="RMS"),Ruler!O$21,IF(AND(All!$V4="P9",All!$AE4="RMS"),Ruler!O$22,IF(AND(All!$V4="P1",All!$AE4="RSS"),Ruler!O$6,IF(AND(All!$V4="P2",All!$AE4="RSS"),Ruler!O$23,IF(AND(All!$V4="P3",All!$AE4="RSS"),Ruler!O$24,IF(AND(All!$V4="P4",All!$AE4="RSS"),Ruler!O$25,IF(AND(All!$V4="P5",All!$AE4="RSS"),Ruler!O$26,IF(AND(All!$V4="P6",All!$AE4="RSS"),Ruler!O$27,IF(AND(All!$V4="P7",All!$AE4="RSS"),Ruler!O$28,IF(AND(All!$V4="P8",All!$AE4="RSS"),Ruler!O$29,IF(AND(All!$V4="P9",All!$AE4="RSS"),Ruler!O$30,0)))))))))))))))))))))))))))</f>
        <v>2</v>
      </c>
      <c r="BW4" s="325">
        <f>IF(AND(All!$V4="P1",All!$AE4="RDP"),Ruler!P$6,IF(AND(All!$V4="P2",All!$AE4="RDP"),Ruler!P$7,IF(AND(All!$V4="P3",All!$AE4="RDP"),Ruler!P$8,IF(AND(All!$V4="P4",All!$AE4="RDP"),Ruler!P$9,IF(AND(All!$V4="P5",All!$AE4="RDP"),Ruler!P$10,IF(AND(All!$V4="P6",All!$AE4="RDP"),Ruler!P$11,IF(AND(All!$V4="P7",All!$AE4="RDP"),Ruler!P$12,IF(AND(All!$V4="P8",All!$AE4="RDP"),Ruler!P$13,IF(AND(All!$V4="P9",All!$AE4="RDP"),Ruler!P$14,IF(AND(All!$V4="P1",All!$AE4="RMS"),Ruler!P$6,IF(AND(All!$V4="P2",All!$AE4="RMS"),Ruler!P$15,IF(AND(All!$V4="P3",All!$AE4="RMS"),Ruler!P$16,IF(AND(All!$V4="P4",All!$AE4="RMS"),Ruler!P$17,IF(AND(All!$V4="P5",All!$AE4="RMS"),Ruler!P$18,IF(AND(All!$V4="P6",All!$AE4="RMS"),Ruler!P$19,IF(AND(All!$V4="P7",All!$AE4="RMS"),Ruler!P$20,IF(AND(All!$V4="P8",All!$AE4="RMS"),Ruler!P$21,IF(AND(All!$V4="P9",All!$AE4="RMS"),Ruler!P$22,IF(AND(All!$V4="P1",All!$AE4="RSS"),Ruler!P$6,IF(AND(All!$V4="P2",All!$AE4="RSS"),Ruler!P$23,IF(AND(All!$V4="P3",All!$AE4="RSS"),Ruler!P$24,IF(AND(All!$V4="P4",All!$AE4="RSS"),Ruler!P$25,IF(AND(All!$V4="P5",All!$AE4="RSS"),Ruler!P$26,IF(AND(All!$V4="P6",All!$AE4="RSS"),Ruler!P$27,IF(AND(All!$V4="P7",All!$AE4="RSS"),Ruler!P$28,IF(AND(All!$V4="P8",All!$AE4="RSS"),Ruler!P$29,IF(AND(All!$V4="P9",All!$AE4="RSS"),Ruler!P$30,0)))))))))))))))))))))))))))</f>
        <v>2</v>
      </c>
      <c r="BX4" s="325">
        <f>IF(AND(All!$V4="P1",All!$AE4="RDP"),Ruler!Q$6,IF(AND(All!$V4="P2",All!$AE4="RDP"),Ruler!Q$7,IF(AND(All!$V4="P3",All!$AE4="RDP"),Ruler!Q$8,IF(AND(All!$V4="P4",All!$AE4="RDP"),Ruler!Q$9,IF(AND(All!$V4="P5",All!$AE4="RDP"),Ruler!Q$10,IF(AND(All!$V4="P6",All!$AE4="RDP"),Ruler!Q$11,IF(AND(All!$V4="P7",All!$AE4="RDP"),Ruler!Q$12,IF(AND(All!$V4="P8",All!$AE4="RDP"),Ruler!Q$13,IF(AND(All!$V4="P9",All!$AE4="RDP"),Ruler!Q$14,IF(AND(All!$V4="P1",All!$AE4="RMS"),Ruler!Q$6,IF(AND(All!$V4="P2",All!$AE4="RMS"),Ruler!Q$15,IF(AND(All!$V4="P3",All!$AE4="RMS"),Ruler!Q$16,IF(AND(All!$V4="P4",All!$AE4="RMS"),Ruler!Q$17,IF(AND(All!$V4="P5",All!$AE4="RMS"),Ruler!Q$18,IF(AND(All!$V4="P6",All!$AE4="RMS"),Ruler!Q$19,IF(AND(All!$V4="P7",All!$AE4="RMS"),Ruler!Q$20,IF(AND(All!$V4="P8",All!$AE4="RMS"),Ruler!Q$21,IF(AND(All!$V4="P9",All!$AE4="RMS"),Ruler!Q$22,IF(AND(All!$V4="P1",All!$AE4="RSS"),Ruler!Q$6,IF(AND(All!$V4="P2",All!$AE4="RSS"),Ruler!Q$23,IF(AND(All!$V4="P3",All!$AE4="RSS"),Ruler!Q$24,IF(AND(All!$V4="P4",All!$AE4="RSS"),Ruler!Q$25,IF(AND(All!$V4="P5",All!$AE4="RSS"),Ruler!Q$26,IF(AND(All!$V4="P6",All!$AE4="RSS"),Ruler!Q$27,IF(AND(All!$V4="P7",All!$AE4="RSS"),Ruler!Q$28,IF(AND(All!$V4="P8",All!$AE4="RSS"),Ruler!Q$29,IF(AND(All!$V4="P9",All!$AE4="RSS"),Ruler!Q$30,0)))))))))))))))))))))))))))</f>
        <v>2</v>
      </c>
      <c r="BY4" s="325">
        <f>IF(AND(All!$V4="P1",All!$AE4="RDP"),Ruler!R$6,IF(AND(All!$V4="P2",All!$AE4="RDP"),Ruler!R$7,IF(AND(All!$V4="P3",All!$AE4="RDP"),Ruler!R$8,IF(AND(All!$V4="P4",All!$AE4="RDP"),Ruler!R$9,IF(AND(All!$V4="P5",All!$AE4="RDP"),Ruler!R$10,IF(AND(All!$V4="P6",All!$AE4="RDP"),Ruler!R$11,IF(AND(All!$V4="P7",All!$AE4="RDP"),Ruler!R$12,IF(AND(All!$V4="P8",All!$AE4="RDP"),Ruler!R$13,IF(AND(All!$V4="P9",All!$AE4="RDP"),Ruler!R$14,IF(AND(All!$V4="P1",All!$AE4="RMS"),Ruler!R$6,IF(AND(All!$V4="P2",All!$AE4="RMS"),Ruler!R$15,IF(AND(All!$V4="P3",All!$AE4="RMS"),Ruler!R$16,IF(AND(All!$V4="P4",All!$AE4="RMS"),Ruler!R$17,IF(AND(All!$V4="P5",All!$AE4="RMS"),Ruler!R$18,IF(AND(All!$V4="P6",All!$AE4="RMS"),Ruler!R$19,IF(AND(All!$V4="P7",All!$AE4="RMS"),Ruler!R$20,IF(AND(All!$V4="P8",All!$AE4="RMS"),Ruler!R$21,IF(AND(All!$V4="P9",All!$AE4="RMS"),Ruler!R$22,IF(AND(All!$V4="P1",All!$AE4="RSS"),Ruler!R$6,IF(AND(All!$V4="P2",All!$AE4="RSS"),Ruler!R$23,IF(AND(All!$V4="P3",All!$AE4="RSS"),Ruler!R$24,IF(AND(All!$V4="P4",All!$AE4="RSS"),Ruler!R$25,IF(AND(All!$V4="P5",All!$AE4="RSS"),Ruler!R$26,IF(AND(All!$V4="P6",All!$AE4="RSS"),Ruler!R$27,IF(AND(All!$V4="P7",All!$AE4="RSS"),Ruler!R$28,IF(AND(All!$V4="P8",All!$AE4="RSS"),Ruler!R$29,IF(AND(All!$V4="P9",All!$AE4="RSS"),Ruler!R$30,0)))))))))))))))))))))))))))</f>
        <v>2</v>
      </c>
      <c r="BZ4" s="325">
        <f>IF(AND(All!$V4="P1",All!$AE4="RDP"),Ruler!S$6,IF(AND(All!$V4="P2",All!$AE4="RDP"),Ruler!S$7,IF(AND(All!$V4="P3",All!$AE4="RDP"),Ruler!S$8,IF(AND(All!$V4="P4",All!$AE4="RDP"),Ruler!S$9,IF(AND(All!$V4="P5",All!$AE4="RDP"),Ruler!S$10,IF(AND(All!$V4="P6",All!$AE4="RDP"),Ruler!S$11,IF(AND(All!$V4="P7",All!$AE4="RDP"),Ruler!S$12,IF(AND(All!$V4="P8",All!$AE4="RDP"),Ruler!S$13,IF(AND(All!$V4="P9",All!$AE4="RDP"),Ruler!S$14,IF(AND(All!$V4="P1",All!$AE4="RMS"),Ruler!S$6,IF(AND(All!$V4="P2",All!$AE4="RMS"),Ruler!S$15,IF(AND(All!$V4="P3",All!$AE4="RMS"),Ruler!S$16,IF(AND(All!$V4="P4",All!$AE4="RMS"),Ruler!S$17,IF(AND(All!$V4="P5",All!$AE4="RMS"),Ruler!S$18,IF(AND(All!$V4="P6",All!$AE4="RMS"),Ruler!S$19,IF(AND(All!$V4="P7",All!$AE4="RMS"),Ruler!S$20,IF(AND(All!$V4="P8",All!$AE4="RMS"),Ruler!S$21,IF(AND(All!$V4="P9",All!$AE4="RMS"),Ruler!S$22,IF(AND(All!$V4="P1",All!$AE4="RSS"),Ruler!S$6,IF(AND(All!$V4="P2",All!$AE4="RSS"),Ruler!S$23,IF(AND(All!$V4="P3",All!$AE4="RSS"),Ruler!S$24,IF(AND(All!$V4="P4",All!$AE4="RSS"),Ruler!S$25,IF(AND(All!$V4="P5",All!$AE4="RSS"),Ruler!S$26,IF(AND(All!$V4="P6",All!$AE4="RSS"),Ruler!S$27,IF(AND(All!$V4="P7",All!$AE4="RSS"),Ruler!S$28,IF(AND(All!$V4="P8",All!$AE4="RSS"),Ruler!S$29,IF(AND(All!$V4="P9",All!$AE4="RSS"),Ruler!S$30,0)))))))))))))))))))))))))))</f>
        <v>1</v>
      </c>
      <c r="CA4" s="325">
        <f>IF(AND(All!$V4="P1",All!$AE4="RDP"),Ruler!T$6,IF(AND(All!$V4="P2",All!$AE4="RDP"),Ruler!T$7,IF(AND(All!$V4="P3",All!$AE4="RDP"),Ruler!T$8,IF(AND(All!$V4="P4",All!$AE4="RDP"),Ruler!T$9,IF(AND(All!$V4="P5",All!$AE4="RDP"),Ruler!T$10,IF(AND(All!$V4="P6",All!$AE4="RDP"),Ruler!T$11,IF(AND(All!$V4="P7",All!$AE4="RDP"),Ruler!T$12,IF(AND(All!$V4="P8",All!$AE4="RDP"),Ruler!T$13,IF(AND(All!$V4="P9",All!$AE4="RDP"),Ruler!T$14,IF(AND(All!$V4="P1",All!$AE4="RMS"),Ruler!T$6,IF(AND(All!$V4="P2",All!$AE4="RMS"),Ruler!T$15,IF(AND(All!$V4="P3",All!$AE4="RMS"),Ruler!T$16,IF(AND(All!$V4="P4",All!$AE4="RMS"),Ruler!T$17,IF(AND(All!$V4="P5",All!$AE4="RMS"),Ruler!T$18,IF(AND(All!$V4="P6",All!$AE4="RMS"),Ruler!T$19,IF(AND(All!$V4="P7",All!$AE4="RMS"),Ruler!T$20,IF(AND(All!$V4="P8",All!$AE4="RMS"),Ruler!T$21,IF(AND(All!$V4="P9",All!$AE4="RMS"),Ruler!T$22,IF(AND(All!$V4="P1",All!$AE4="RSS"),Ruler!T$6,IF(AND(All!$V4="P2",All!$AE4="RSS"),Ruler!T$23,IF(AND(All!$V4="P3",All!$AE4="RSS"),Ruler!T$24,IF(AND(All!$V4="P4",All!$AE4="RSS"),Ruler!T$25,IF(AND(All!$V4="P5",All!$AE4="RSS"),Ruler!T$26,IF(AND(All!$V4="P6",All!$AE4="RSS"),Ruler!T$27,IF(AND(All!$V4="P7",All!$AE4="RSS"),Ruler!T$28,IF(AND(All!$V4="P8",All!$AE4="RSS"),Ruler!T$29,IF(AND(All!$V4="P9",All!$AE4="RSS"),Ruler!T$30,0)))))))))))))))))))))))))))</f>
        <v>1</v>
      </c>
      <c r="CB4" s="325">
        <f>IF(AND(All!$V4="P1",All!$AE4="RDP"),Ruler!U$6,IF(AND(All!$V4="P2",All!$AE4="RDP"),Ruler!U$7,IF(AND(All!$V4="P3",All!$AE4="RDP"),Ruler!U$8,IF(AND(All!$V4="P4",All!$AE4="RDP"),Ruler!U$9,IF(AND(All!$V4="P5",All!$AE4="RDP"),Ruler!U$10,IF(AND(All!$V4="P6",All!$AE4="RDP"),Ruler!U$11,IF(AND(All!$V4="P7",All!$AE4="RDP"),Ruler!U$12,IF(AND(All!$V4="P8",All!$AE4="RDP"),Ruler!U$13,IF(AND(All!$V4="P9",All!$AE4="RDP"),Ruler!U$14,IF(AND(All!$V4="P1",All!$AE4="RMS"),Ruler!U$6,IF(AND(All!$V4="P2",All!$AE4="RMS"),Ruler!U$15,IF(AND(All!$V4="P3",All!$AE4="RMS"),Ruler!U$16,IF(AND(All!$V4="P4",All!$AE4="RMS"),Ruler!U$17,IF(AND(All!$V4="P5",All!$AE4="RMS"),Ruler!U$18,IF(AND(All!$V4="P6",All!$AE4="RMS"),Ruler!U$19,IF(AND(All!$V4="P7",All!$AE4="RMS"),Ruler!U$20,IF(AND(All!$V4="P8",All!$AE4="RMS"),Ruler!U$21,IF(AND(All!$V4="P9",All!$AE4="RMS"),Ruler!U$22,IF(AND(All!$V4="P1",All!$AE4="RSS"),Ruler!U$6,IF(AND(All!$V4="P2",All!$AE4="RSS"),Ruler!U$23,IF(AND(All!$V4="P3",All!$AE4="RSS"),Ruler!U$24,IF(AND(All!$V4="P4",All!$AE4="RSS"),Ruler!U$25,IF(AND(All!$V4="P5",All!$AE4="RSS"),Ruler!U$26,IF(AND(All!$V4="P6",All!$AE4="RSS"),Ruler!U$27,IF(AND(All!$V4="P7",All!$AE4="RSS"),Ruler!U$28,IF(AND(All!$V4="P8",All!$AE4="RSS"),Ruler!U$29,IF(AND(All!$V4="P9",All!$AE4="RSS"),Ruler!U$30,0)))))))))))))))))))))))))))</f>
        <v>1</v>
      </c>
      <c r="CC4" s="325">
        <f>IF(AND(All!$V4="P1",All!$AE4="RDP"),Ruler!V$6,IF(AND(All!$V4="P2",All!$AE4="RDP"),Ruler!V$7,IF(AND(All!$V4="P3",All!$AE4="RDP"),Ruler!V$8,IF(AND(All!$V4="P4",All!$AE4="RDP"),Ruler!V$9,IF(AND(All!$V4="P5",All!$AE4="RDP"),Ruler!V$10,IF(AND(All!$V4="P6",All!$AE4="RDP"),Ruler!V$11,IF(AND(All!$V4="P7",All!$AE4="RDP"),Ruler!V$12,IF(AND(All!$V4="P8",All!$AE4="RDP"),Ruler!V$13,IF(AND(All!$V4="P9",All!$AE4="RDP"),Ruler!V$14,IF(AND(All!$V4="P1",All!$AE4="RMS"),Ruler!V$6,IF(AND(All!$V4="P2",All!$AE4="RMS"),Ruler!V$15,IF(AND(All!$V4="P3",All!$AE4="RMS"),Ruler!V$16,IF(AND(All!$V4="P4",All!$AE4="RMS"),Ruler!V$17,IF(AND(All!$V4="P5",All!$AE4="RMS"),Ruler!V$18,IF(AND(All!$V4="P6",All!$AE4="RMS"),Ruler!V$19,IF(AND(All!$V4="P7",All!$AE4="RMS"),Ruler!V$20,IF(AND(All!$V4="P8",All!$AE4="RMS"),Ruler!V$21,IF(AND(All!$V4="P9",All!$AE4="RMS"),Ruler!V$22,IF(AND(All!$V4="P1",All!$AE4="RSS"),Ruler!V$6,IF(AND(All!$V4="P2",All!$AE4="RSS"),Ruler!V$23,IF(AND(All!$V4="P3",All!$AE4="RSS"),Ruler!V$24,IF(AND(All!$V4="P4",All!$AE4="RSS"),Ruler!V$25,IF(AND(All!$V4="P5",All!$AE4="RSS"),Ruler!V$26,IF(AND(All!$V4="P6",All!$AE4="RSS"),Ruler!V$27,IF(AND(All!$V4="P7",All!$AE4="RSS"),Ruler!V$28,IF(AND(All!$V4="P8",All!$AE4="RSS"),Ruler!V$29,IF(AND(All!$V4="P9",All!$AE4="RSS"),Ruler!V$30,0)))))))))))))))))))))))))))</f>
        <v>1</v>
      </c>
      <c r="CD4" s="325">
        <f>IF(AND(All!$V4="P1",All!$AE4="RDP"),Ruler!W$6,IF(AND(All!$V4="P2",All!$AE4="RDP"),Ruler!W$7,IF(AND(All!$V4="P3",All!$AE4="RDP"),Ruler!W$8,IF(AND(All!$V4="P4",All!$AE4="RDP"),Ruler!W$9,IF(AND(All!$V4="P5",All!$AE4="RDP"),Ruler!W$10,IF(AND(All!$V4="P6",All!$AE4="RDP"),Ruler!W$11,IF(AND(All!$V4="P7",All!$AE4="RDP"),Ruler!W$12,IF(AND(All!$V4="P8",All!$AE4="RDP"),Ruler!W$13,IF(AND(All!$V4="P9",All!$AE4="RDP"),Ruler!W$14,IF(AND(All!$V4="P1",All!$AE4="RMS"),Ruler!W$6,IF(AND(All!$V4="P2",All!$AE4="RMS"),Ruler!W$15,IF(AND(All!$V4="P3",All!$AE4="RMS"),Ruler!W$16,IF(AND(All!$V4="P4",All!$AE4="RMS"),Ruler!W$17,IF(AND(All!$V4="P5",All!$AE4="RMS"),Ruler!W$18,IF(AND(All!$V4="P6",All!$AE4="RMS"),Ruler!W$19,IF(AND(All!$V4="P7",All!$AE4="RMS"),Ruler!W$20,IF(AND(All!$V4="P8",All!$AE4="RMS"),Ruler!W$21,IF(AND(All!$V4="P9",All!$AE4="RMS"),Ruler!W$22,IF(AND(All!$V4="P1",All!$AE4="RSS"),Ruler!W$6,IF(AND(All!$V4="P2",All!$AE4="RSS"),Ruler!W$23,IF(AND(All!$V4="P3",All!$AE4="RSS"),Ruler!W$24,IF(AND(All!$V4="P4",All!$AE4="RSS"),Ruler!W$25,IF(AND(All!$V4="P5",All!$AE4="RSS"),Ruler!W$26,IF(AND(All!$V4="P6",All!$AE4="RSS"),Ruler!W$27,IF(AND(All!$V4="P7",All!$AE4="RSS"),Ruler!W$28,IF(AND(All!$V4="P8",All!$AE4="RSS"),Ruler!W$29,IF(AND(All!$V4="P9",All!$AE4="RSS"),Ruler!W$30,0)))))))))))))))))))))))))))</f>
        <v>1</v>
      </c>
      <c r="CE4" s="325">
        <f>IF(AND(All!$V4="P1",All!$AE4="RDP"),Ruler!X$6,IF(AND(All!$V4="P2",All!$AE4="RDP"),Ruler!X$7,IF(AND(All!$V4="P3",All!$AE4="RDP"),Ruler!X$8,IF(AND(All!$V4="P4",All!$AE4="RDP"),Ruler!X$9,IF(AND(All!$V4="P5",All!$AE4="RDP"),Ruler!X$10,IF(AND(All!$V4="P6",All!$AE4="RDP"),Ruler!X$11,IF(AND(All!$V4="P7",All!$AE4="RDP"),Ruler!X$12,IF(AND(All!$V4="P8",All!$AE4="RDP"),Ruler!X$13,IF(AND(All!$V4="P9",All!$AE4="RDP"),Ruler!X$14,IF(AND(All!$V4="P1",All!$AE4="RMS"),Ruler!X$6,IF(AND(All!$V4="P2",All!$AE4="RMS"),Ruler!X$15,IF(AND(All!$V4="P3",All!$AE4="RMS"),Ruler!X$16,IF(AND(All!$V4="P4",All!$AE4="RMS"),Ruler!X$17,IF(AND(All!$V4="P5",All!$AE4="RMS"),Ruler!X$18,IF(AND(All!$V4="P6",All!$AE4="RMS"),Ruler!X$19,IF(AND(All!$V4="P7",All!$AE4="RMS"),Ruler!X$20,IF(AND(All!$V4="P8",All!$AE4="RMS"),Ruler!X$21,IF(AND(All!$V4="P9",All!$AE4="RMS"),Ruler!X$22,IF(AND(All!$V4="P1",All!$AE4="RSS"),Ruler!X$6,IF(AND(All!$V4="P2",All!$AE4="RSS"),Ruler!X$23,IF(AND(All!$V4="P3",All!$AE4="RSS"),Ruler!X$24,IF(AND(All!$V4="P4",All!$AE4="RSS"),Ruler!X$25,IF(AND(All!$V4="P5",All!$AE4="RSS"),Ruler!X$26,IF(AND(All!$V4="P6",All!$AE4="RSS"),Ruler!X$27,IF(AND(All!$V4="P7",All!$AE4="RSS"),Ruler!X$28,IF(AND(All!$V4="P8",All!$AE4="RSS"),Ruler!X$29,IF(AND(All!$V4="P9",All!$AE4="RSS"),Ruler!X$30,0)))))))))))))))))))))))))))</f>
        <v>1</v>
      </c>
      <c r="CF4" s="325">
        <f>IF(AND(All!$V4="P1",All!$AE4="RDP"),Ruler!Y$6,IF(AND(All!$V4="P2",All!$AE4="RDP"),Ruler!Y$7,IF(AND(All!$V4="P3",All!$AE4="RDP"),Ruler!Y$8,IF(AND(All!$V4="P4",All!$AE4="RDP"),Ruler!Y$9,IF(AND(All!$V4="P5",All!$AE4="RDP"),Ruler!Y$10,IF(AND(All!$V4="P6",All!$AE4="RDP"),Ruler!Y$11,IF(AND(All!$V4="P7",All!$AE4="RDP"),Ruler!Y$12,IF(AND(All!$V4="P8",All!$AE4="RDP"),Ruler!Y$13,IF(AND(All!$V4="P9",All!$AE4="RDP"),Ruler!Y$14,IF(AND(All!$V4="P1",All!$AE4="RMS"),Ruler!Y$6,IF(AND(All!$V4="P2",All!$AE4="RMS"),Ruler!Y$15,IF(AND(All!$V4="P3",All!$AE4="RMS"),Ruler!Y$16,IF(AND(All!$V4="P4",All!$AE4="RMS"),Ruler!Y$17,IF(AND(All!$V4="P5",All!$AE4="RMS"),Ruler!Y$18,IF(AND(All!$V4="P6",All!$AE4="RMS"),Ruler!Y$19,IF(AND(All!$V4="P7",All!$AE4="RMS"),Ruler!Y$20,IF(AND(All!$V4="P8",All!$AE4="RMS"),Ruler!Y$21,IF(AND(All!$V4="P9",All!$AE4="RMS"),Ruler!Y$22,IF(AND(All!$V4="P1",All!$AE4="RSS"),Ruler!Y$6,IF(AND(All!$V4="P2",All!$AE4="RSS"),Ruler!Y$23,IF(AND(All!$V4="P3",All!$AE4="RSS"),Ruler!Y$24,IF(AND(All!$V4="P4",All!$AE4="RSS"),Ruler!Y$25,IF(AND(All!$V4="P5",All!$AE4="RSS"),Ruler!Y$26,IF(AND(All!$V4="P6",All!$AE4="RSS"),Ruler!Y$27,IF(AND(All!$V4="P7",All!$AE4="RSS"),Ruler!Y$28,IF(AND(All!$V4="P8",All!$AE4="RSS"),Ruler!Y$29,IF(AND(All!$V4="P9",All!$AE4="RSS"),Ruler!Y$30,0)))))))))))))))))))))))))))</f>
        <v>1</v>
      </c>
      <c r="CG4" s="325">
        <f>IF(AND(All!$V4="P1",All!$AE4="RDP"),Ruler!Z$6,IF(AND(All!$V4="P2",All!$AE4="RDP"),Ruler!Z$7,IF(AND(All!$V4="P3",All!$AE4="RDP"),Ruler!Z$8,IF(AND(All!$V4="P4",All!$AE4="RDP"),Ruler!Z$9,IF(AND(All!$V4="P5",All!$AE4="RDP"),Ruler!Z$10,IF(AND(All!$V4="P6",All!$AE4="RDP"),Ruler!Z$11,IF(AND(All!$V4="P7",All!$AE4="RDP"),Ruler!Z$12,IF(AND(All!$V4="P8",All!$AE4="RDP"),Ruler!Z$13,IF(AND(All!$V4="P9",All!$AE4="RDP"),Ruler!Z$14,IF(AND(All!$V4="P1",All!$AE4="RMS"),Ruler!Z$6,IF(AND(All!$V4="P2",All!$AE4="RMS"),Ruler!Z$15,IF(AND(All!$V4="P3",All!$AE4="RMS"),Ruler!Z$16,IF(AND(All!$V4="P4",All!$AE4="RMS"),Ruler!Z$17,IF(AND(All!$V4="P5",All!$AE4="RMS"),Ruler!Z$18,IF(AND(All!$V4="P6",All!$AE4="RMS"),Ruler!Z$19,IF(AND(All!$V4="P7",All!$AE4="RMS"),Ruler!Z$20,IF(AND(All!$V4="P8",All!$AE4="RMS"),Ruler!Z$21,IF(AND(All!$V4="P9",All!$AE4="RMS"),Ruler!Z$22,IF(AND(All!$V4="P1",All!$AE4="RSS"),Ruler!Z$6,IF(AND(All!$V4="P2",All!$AE4="RSS"),Ruler!Z$23,IF(AND(All!$V4="P3",All!$AE4="RSS"),Ruler!Z$24,IF(AND(All!$V4="P4",All!$AE4="RSS"),Ruler!Z$25,IF(AND(All!$V4="P5",All!$AE4="RSS"),Ruler!Z$26,IF(AND(All!$V4="P6",All!$AE4="RSS"),Ruler!Z$27,IF(AND(All!$V4="P7",All!$AE4="RSS"),Ruler!Z$28,IF(AND(All!$V4="P8",All!$AE4="RSS"),Ruler!Z$29,IF(AND(All!$V4="P9",All!$AE4="RSS"),Ruler!Z$30,0)))))))))))))))))))))))))))</f>
        <v>1</v>
      </c>
      <c r="CH4" s="325">
        <f>IF(AND(All!$V4="P1",All!$AE4="RDP"),Ruler!AA$6,IF(AND(All!$V4="P2",All!$AE4="RDP"),Ruler!AA$7,IF(AND(All!$V4="P3",All!$AE4="RDP"),Ruler!AA$8,IF(AND(All!$V4="P4",All!$AE4="RDP"),Ruler!AA$9,IF(AND(All!$V4="P5",All!$AE4="RDP"),Ruler!AA$10,IF(AND(All!$V4="P6",All!$AE4="RDP"),Ruler!AA$11,IF(AND(All!$V4="P7",All!$AE4="RDP"),Ruler!AA$12,IF(AND(All!$V4="P8",All!$AE4="RDP"),Ruler!AA$13,IF(AND(All!$V4="P9",All!$AE4="RDP"),Ruler!AA$14,IF(AND(All!$V4="P1",All!$AE4="RMS"),Ruler!AA$6,IF(AND(All!$V4="P2",All!$AE4="RMS"),Ruler!AA$15,IF(AND(All!$V4="P3",All!$AE4="RMS"),Ruler!AA$16,IF(AND(All!$V4="P4",All!$AE4="RMS"),Ruler!AA$17,IF(AND(All!$V4="P5",All!$AE4="RMS"),Ruler!AA$18,IF(AND(All!$V4="P6",All!$AE4="RMS"),Ruler!AA$19,IF(AND(All!$V4="P7",All!$AE4="RMS"),Ruler!AA$20,IF(AND(All!$V4="P8",All!$AE4="RMS"),Ruler!AA$21,IF(AND(All!$V4="P9",All!$AE4="RMS"),Ruler!AA$22,IF(AND(All!$V4="P1",All!$AE4="RSS"),Ruler!AA$6,IF(AND(All!$V4="P2",All!$AE4="RSS"),Ruler!AA$23,IF(AND(All!$V4="P3",All!$AE4="RSS"),Ruler!AA$24,IF(AND(All!$V4="P4",All!$AE4="RSS"),Ruler!AA$25,IF(AND(All!$V4="P5",All!$AE4="RSS"),Ruler!AA$26,IF(AND(All!$V4="P6",All!$AE4="RSS"),Ruler!AA$27,IF(AND(All!$V4="P7",All!$AE4="RSS"),Ruler!AA$28,IF(AND(All!$V4="P8",All!$AE4="RSS"),Ruler!AA$29,IF(AND(All!$V4="P9",All!$AE4="RSS"),Ruler!AA$30,0)))))))))))))))))))))))))))</f>
        <v>0</v>
      </c>
      <c r="CI4" s="325">
        <f>IF(AND(All!$V4="P1",All!$AE4="RDP"),Ruler!AB$6,IF(AND(All!$V4="P2",All!$AE4="RDP"),Ruler!AB$7,IF(AND(All!$V4="P3",All!$AE4="RDP"),Ruler!AB$8,IF(AND(All!$V4="P4",All!$AE4="RDP"),Ruler!AB$9,IF(AND(All!$V4="P5",All!$AE4="RDP"),Ruler!AB$10,IF(AND(All!$V4="P6",All!$AE4="RDP"),Ruler!AB$11,IF(AND(All!$V4="P7",All!$AE4="RDP"),Ruler!AB$12,IF(AND(All!$V4="P8",All!$AE4="RDP"),Ruler!AB$13,IF(AND(All!$V4="P9",All!$AE4="RDP"),Ruler!AB$14,IF(AND(All!$V4="P1",All!$AE4="RMS"),Ruler!AB$6,IF(AND(All!$V4="P2",All!$AE4="RMS"),Ruler!AB$15,IF(AND(All!$V4="P3",All!$AE4="RMS"),Ruler!AB$16,IF(AND(All!$V4="P4",All!$AE4="RMS"),Ruler!AB$17,IF(AND(All!$V4="P5",All!$AE4="RMS"),Ruler!AB$18,IF(AND(All!$V4="P6",All!$AE4="RMS"),Ruler!AB$19,IF(AND(All!$V4="P7",All!$AE4="RMS"),Ruler!AB$20,IF(AND(All!$V4="P8",All!$AE4="RMS"),Ruler!AB$21,IF(AND(All!$V4="P9",All!$AE4="RMS"),Ruler!AB$22,IF(AND(All!$V4="P1",All!$AE4="RSS"),Ruler!AB$6,IF(AND(All!$V4="P2",All!$AE4="RSS"),Ruler!AB$23,IF(AND(All!$V4="P3",All!$AE4="RSS"),Ruler!AB$24,IF(AND(All!$V4="P4",All!$AE4="RSS"),Ruler!AB$25,IF(AND(All!$V4="P5",All!$AE4="RSS"),Ruler!AB$26,IF(AND(All!$V4="P6",All!$AE4="RSS"),Ruler!AB$27,IF(AND(All!$V4="P7",All!$AE4="RSS"),Ruler!AB$28,IF(AND(All!$V4="P8",All!$AE4="RSS"),Ruler!AB$29,IF(AND(All!$V4="P9",All!$AE4="RSS"),Ruler!AB$30,0)))))))))))))))))))))))))))</f>
        <v>0</v>
      </c>
      <c r="CJ4" s="323">
        <f>Table9[[#This Row],[R-B1]]-Table9[[#This Row],[B1]]</f>
        <v>0</v>
      </c>
      <c r="CK4" s="43">
        <f>Table9[[#This Row],[R-B2]]-Table9[[#This Row],[B2]]</f>
        <v>1</v>
      </c>
      <c r="CL4" s="43">
        <f>Table9[[#This Row],[R-B3]]-Table9[[#This Row],[B3]]</f>
        <v>0</v>
      </c>
      <c r="CM4" s="43">
        <f>Table9[[#This Row],[R-B4]]-Table9[[#This Row],[B4]]</f>
        <v>0</v>
      </c>
      <c r="CN4" s="43">
        <f>Table9[[#This Row],[R-B5]]-Table9[[#This Row],[B5]]</f>
        <v>0</v>
      </c>
      <c r="CO4" s="43">
        <f>Table9[[#This Row],[R-B6]]-Table9[[#This Row],[B6]]</f>
        <v>0</v>
      </c>
      <c r="CP4" s="43">
        <f>Table9[[#This Row],[R-B7]]-Table9[[#This Row],[B7]]</f>
        <v>1</v>
      </c>
      <c r="CQ4" s="43">
        <f>Table9[[#This Row],[R-B8]]-Table9[[#This Row],[B8]]</f>
        <v>0</v>
      </c>
      <c r="CR4" s="43">
        <f>Table9[[#This Row],[R-B9]]-Table9[[#This Row],[B9]]</f>
        <v>1</v>
      </c>
      <c r="CS4" s="43">
        <f>Table9[[#This Row],[R-B10]]-Table9[[#This Row],[B10]]</f>
        <v>1</v>
      </c>
      <c r="CT4" s="43">
        <f>Table9[[#This Row],[R-B11]]-Table9[[#This Row],[B11]]</f>
        <v>1</v>
      </c>
      <c r="CU4" s="43">
        <f>Table9[[#This Row],[R-B12]]-Table9[[#This Row],[B12]]</f>
        <v>1</v>
      </c>
      <c r="CV4" s="43">
        <f>Table9[[#This Row],[R-K1]]-Table9[[#This Row],[K1]]</f>
        <v>0</v>
      </c>
      <c r="CW4" s="43">
        <f>Table9[[#This Row],[R-K2]]-Table9[[#This Row],[K2]]</f>
        <v>1</v>
      </c>
      <c r="CX4" s="43">
        <f>Table9[[#This Row],[R-K3]]-Table9[[#This Row],[K3]]</f>
        <v>1</v>
      </c>
      <c r="CY4" s="43">
        <f>Table9[[#This Row],[R-K4]]-Table9[[#This Row],[K4]]</f>
        <v>0</v>
      </c>
      <c r="CZ4" s="43">
        <f>Table9[[#This Row],[R-K5]]-Table9[[#This Row],[K5]]</f>
        <v>1</v>
      </c>
      <c r="DA4" s="43">
        <f>Table9[[#This Row],[R-P1]]-Table9[[#This Row],[P1]]</f>
        <v>0</v>
      </c>
      <c r="DB4" s="43">
        <f>Table9[[#This Row],[R-P2]]-Table9[[#This Row],[P2]]</f>
        <v>-1</v>
      </c>
      <c r="DC4" s="43">
        <f>Table9[[#This Row],[R-P3]]-Table9[[#This Row],[P3]]</f>
        <v>-1</v>
      </c>
      <c r="DD4" s="43">
        <f>Table9[[#This Row],[R-P4]]-Table9[[#This Row],[P4]]</f>
        <v>-1</v>
      </c>
      <c r="DE4" s="43">
        <f>Table9[[#This Row],[R-P5]]-Table9[[#This Row],[P5]]</f>
        <v>1</v>
      </c>
      <c r="DF4" s="43">
        <f>Table9[[#This Row],[R-E1]]-Table9[[#This Row],[E1]]</f>
        <v>0</v>
      </c>
      <c r="DG4" s="328">
        <f>Table9[[#This Row],[R-E2]]-Table9[[#This Row],[E2]]</f>
        <v>0</v>
      </c>
      <c r="DH4" s="43">
        <f>COUNTIF(Table9[[#This Row],[G-B1]:[G-B12]],"&lt;=0")/12*100</f>
        <v>50</v>
      </c>
      <c r="DI4" s="43">
        <f>COUNTIF(Table9[[#This Row],[G-K1]:[G-K5]],"&lt;=0")/5*100</f>
        <v>40</v>
      </c>
      <c r="DJ4" s="43">
        <f>COUNTIF(Table9[[#This Row],[G-P1]:[G-P5]],"&lt;=0")/5*100</f>
        <v>80</v>
      </c>
      <c r="DK4" s="43">
        <f>COUNTIF(Table9[[#This Row],[G-E1]:[G-E2]],"&lt;=0")/2*100</f>
        <v>100</v>
      </c>
      <c r="DL4" s="450">
        <f>IF(AE4="RDP",(COUNTIF(Table9[[#This Row],[G-B3]],"&lt;=0")+COUNTIF(Table9[[#This Row],[G-B4]],"&lt;=0")+COUNTIF(Table9[[#This Row],[G-B7]],"&lt;=0")+COUNTIF(Table9[[#This Row],[G-B11]],"&lt;=0")+COUNTIF(Table9[[#This Row],[G-K2]],"&lt;=0"))/5*100,IF(AE4="RMS",(COUNTIF(Table9[[#This Row],[G-B4]],"&lt;=0")+COUNTIF(Table9[[#This Row],[G-B5]],"&lt;=0")+COUNTIF(Table9[[#This Row],[G-B10]],"&lt;=0")+COUNTIF(Table9[[#This Row],[G-B12]],"&lt;=0")+COUNTIF(Table9[[#This Row],[G-K2]],"&lt;=0"))/5*100,IF(AE4="RSS",(COUNTIF(Table9[[#This Row],[G-B1]],"&lt;=0")+COUNTIF(Table9[[#This Row],[G-B2]],"&lt;=0")+COUNTIF(Table9[[#This Row],[G-B6]],"&lt;=0")+COUNTIF(Table9[[#This Row],[G-B11]],"&lt;=0")+COUNTIF(Table9[[#This Row],[G-B12]],"&lt;=0"))/5*100,0)))</f>
        <v>40</v>
      </c>
      <c r="DM4" s="329">
        <v>8</v>
      </c>
      <c r="DN4" s="330">
        <v>0</v>
      </c>
      <c r="DO4" s="330">
        <v>60</v>
      </c>
      <c r="DP4" s="330">
        <v>0</v>
      </c>
      <c r="DQ4" s="330">
        <v>0</v>
      </c>
      <c r="DR4" s="329">
        <v>0</v>
      </c>
      <c r="DS4" s="330">
        <v>0</v>
      </c>
      <c r="DT4" s="330">
        <v>60</v>
      </c>
      <c r="DU4" s="330">
        <v>0</v>
      </c>
      <c r="DV4" s="330">
        <v>0</v>
      </c>
      <c r="DW4" s="329">
        <v>0</v>
      </c>
      <c r="DX4" s="330">
        <v>0</v>
      </c>
      <c r="DY4" s="330">
        <v>0</v>
      </c>
      <c r="DZ4" s="330">
        <v>0</v>
      </c>
      <c r="EA4" s="331">
        <v>0</v>
      </c>
      <c r="EB4" s="340"/>
      <c r="EC4" s="341"/>
      <c r="ED4" s="341"/>
      <c r="EE4" s="338" t="s">
        <v>154</v>
      </c>
    </row>
    <row r="5" spans="2:135" ht="73" hidden="1" thickBot="1" x14ac:dyDescent="0.4">
      <c r="B5" s="282">
        <v>2</v>
      </c>
      <c r="C5" s="285" t="s">
        <v>134</v>
      </c>
      <c r="D5" s="283">
        <v>46146</v>
      </c>
      <c r="E5" s="284" t="s">
        <v>155</v>
      </c>
      <c r="F5" s="43">
        <v>1028534</v>
      </c>
      <c r="G5" s="357">
        <f t="shared" ca="1" si="0"/>
        <v>35.826389773592091</v>
      </c>
      <c r="H5" s="283">
        <v>33239</v>
      </c>
      <c r="I5" s="282" t="s">
        <v>136</v>
      </c>
      <c r="J5" s="282" t="s">
        <v>137</v>
      </c>
      <c r="K5" s="282" t="s">
        <v>156</v>
      </c>
      <c r="L5" s="282" t="s">
        <v>157</v>
      </c>
      <c r="M5" s="285" t="s">
        <v>139</v>
      </c>
      <c r="N5" s="282" t="s">
        <v>158</v>
      </c>
      <c r="O5" s="282" t="s">
        <v>159</v>
      </c>
      <c r="P5" s="284" t="s">
        <v>160</v>
      </c>
      <c r="Q5" s="282" t="s">
        <v>144</v>
      </c>
      <c r="R5" s="282"/>
      <c r="S5" s="283">
        <v>42095</v>
      </c>
      <c r="T5" s="286">
        <f ca="1">YEARFRAC(S5,$T$1)</f>
        <v>11.552777777777777</v>
      </c>
      <c r="U5" s="286">
        <f ca="1">Table9[[#This Row],[Years in PET]]</f>
        <v>11.552777777777777</v>
      </c>
      <c r="V5" s="282" t="s">
        <v>58</v>
      </c>
      <c r="W5" s="297"/>
      <c r="X5" s="286">
        <f ca="1">($T$1-Table9[[#This Row],[Date of Appointment to Current Grade]])/365</f>
        <v>1.5551568968797642</v>
      </c>
      <c r="Y5" s="283">
        <v>45748</v>
      </c>
      <c r="Z5" s="282" t="s">
        <v>161</v>
      </c>
      <c r="AA5" s="282"/>
      <c r="AB5" s="282">
        <v>0.6</v>
      </c>
      <c r="AC5" s="282" t="s">
        <v>146</v>
      </c>
      <c r="AD5" s="282"/>
      <c r="AE5" s="282" t="s">
        <v>162</v>
      </c>
      <c r="AF5" s="282" t="s">
        <v>163</v>
      </c>
      <c r="AG5" s="287"/>
      <c r="AH5" s="287" t="s">
        <v>164</v>
      </c>
      <c r="AI5" s="287" t="s">
        <v>165</v>
      </c>
      <c r="AJ5" s="285" t="s">
        <v>166</v>
      </c>
      <c r="AK5" s="288" t="s">
        <v>167</v>
      </c>
      <c r="AL5" s="282" t="s">
        <v>168</v>
      </c>
      <c r="AM5" s="367" t="s">
        <v>169</v>
      </c>
      <c r="AN5" s="323">
        <v>3</v>
      </c>
      <c r="AO5" s="43">
        <v>3</v>
      </c>
      <c r="AP5" s="43">
        <v>3</v>
      </c>
      <c r="AQ5" s="43">
        <v>1</v>
      </c>
      <c r="AR5" s="43">
        <v>2</v>
      </c>
      <c r="AS5" s="43">
        <v>2</v>
      </c>
      <c r="AT5" s="43">
        <v>2</v>
      </c>
      <c r="AU5" s="43">
        <v>3</v>
      </c>
      <c r="AV5" s="43">
        <v>2</v>
      </c>
      <c r="AW5" s="43">
        <v>2</v>
      </c>
      <c r="AX5" s="43">
        <v>2</v>
      </c>
      <c r="AY5" s="43">
        <v>2</v>
      </c>
      <c r="AZ5" s="43">
        <v>2</v>
      </c>
      <c r="BA5" s="43">
        <v>2</v>
      </c>
      <c r="BB5" s="43">
        <v>1</v>
      </c>
      <c r="BC5" s="43">
        <v>1</v>
      </c>
      <c r="BD5" s="43">
        <v>1</v>
      </c>
      <c r="BE5" s="43">
        <v>1</v>
      </c>
      <c r="BF5" s="43">
        <v>1</v>
      </c>
      <c r="BG5" s="43">
        <v>1</v>
      </c>
      <c r="BH5" s="43">
        <v>1</v>
      </c>
      <c r="BI5" s="43">
        <v>1</v>
      </c>
      <c r="BJ5" s="43">
        <v>1</v>
      </c>
      <c r="BK5" s="328">
        <v>1</v>
      </c>
      <c r="BL5" s="325">
        <f>IF(AND(All!$V5="P1",All!$AE5="RDP"),Ruler!E$6,IF(AND(All!$V5="P2",All!$AE5="RDP"),Ruler!E$7,IF(AND(All!$V5="P3",All!$AE5="RDP"),Ruler!E$8,IF(AND(All!$V5="P4",All!$AE5="RDP"),Ruler!E$9,IF(AND(All!$V5="P5",All!$AE5="RDP"),Ruler!E$10,IF(AND(All!$V5="P6",All!$AE5="RDP"),Ruler!E$11,IF(AND(All!$V5="P7",All!$AE5="RDP"),Ruler!E$12,IF(AND(All!$V5="P8",All!$AE5="RDP"),Ruler!E$13,IF(AND(All!$V5="P9",All!$AE5="RDP"),Ruler!E$14,IF(AND(All!$V5="P1",All!$AE5="RMS"),Ruler!E$6,IF(AND(All!$V5="P2",All!$AE5="RMS"),Ruler!E$15,IF(AND(All!$V5="P3",All!$AE5="RMS"),Ruler!E$16,IF(AND(All!$V5="P4",All!$AE5="RMS"),Ruler!E$17,IF(AND(All!$V5="P5",All!$AE5="RMS"),Ruler!E$18,IF(AND(All!$V5="P6",All!$AE5="RMS"),Ruler!E$19,IF(AND(All!$V5="P7",All!$AE5="RMS"),Ruler!E$20,IF(AND(All!$V5="P8",All!$AE5="RMS"),Ruler!E$21,IF(AND(All!$V5="P9",All!$AE5="RMS"),Ruler!E$22,IF(AND(All!$V5="P1",All!$AE5="RSS"),Ruler!E$6,IF(AND(All!$V5="P2",All!$AE5="RSS"),Ruler!E$23,IF(AND(All!$V5="P3",All!$AE5="RSS"),Ruler!E$24,IF(AND(All!$V5="P4",All!$AE5="RSS"),Ruler!E$25,IF(AND(All!$V5="P5",All!$AE5="RSS"),Ruler!E$26,IF(AND(All!$V5="P6",All!$AE5="RSS"),Ruler!E$27,IF(AND(All!$V5="P7",All!$AE5="RSS"),Ruler!E$28,IF(AND(All!$V5="P8",All!$AE5="RSS"),Ruler!E$29,IF(AND(All!$V5="P9",All!$AE5="RSS"),Ruler!E$30,0)))))))))))))))))))))))))))</f>
        <v>3</v>
      </c>
      <c r="BM5" s="325">
        <f>IF(AND(All!$V5="P1",All!$AE5="RDP"),Ruler!F$6,IF(AND(All!$V5="P2",All!$AE5="RDP"),Ruler!F$7,IF(AND(All!$V5="P3",All!$AE5="RDP"),Ruler!F$8,IF(AND(All!$V5="P4",All!$AE5="RDP"),Ruler!F$9,IF(AND(All!$V5="P5",All!$AE5="RDP"),Ruler!F$10,IF(AND(All!$V5="P6",All!$AE5="RDP"),Ruler!F$11,IF(AND(All!$V5="P7",All!$AE5="RDP"),Ruler!F$12,IF(AND(All!$V5="P8",All!$AE5="RDP"),Ruler!F$13,IF(AND(All!$V5="P9",All!$AE5="RDP"),Ruler!F$14,IF(AND(All!$V5="P1",All!$AE5="RMS"),Ruler!F$6,IF(AND(All!$V5="P2",All!$AE5="RMS"),Ruler!F$15,IF(AND(All!$V5="P3",All!$AE5="RMS"),Ruler!F$16,IF(AND(All!$V5="P4",All!$AE5="RMS"),Ruler!F$17,IF(AND(All!$V5="P5",All!$AE5="RMS"),Ruler!F$18,IF(AND(All!$V5="P6",All!$AE5="RMS"),Ruler!F$19,IF(AND(All!$V5="P7",All!$AE5="RMS"),Ruler!F$20,IF(AND(All!$V5="P8",All!$AE5="RMS"),Ruler!F$21,IF(AND(All!$V5="P9",All!$AE5="RMS"),Ruler!F$22,IF(AND(All!$V5="P1",All!$AE5="RSS"),Ruler!F$6,IF(AND(All!$V5="P2",All!$AE5="RSS"),Ruler!F$23,IF(AND(All!$V5="P3",All!$AE5="RSS"),Ruler!F$24,IF(AND(All!$V5="P4",All!$AE5="RSS"),Ruler!F$25,IF(AND(All!$V5="P5",All!$AE5="RSS"),Ruler!F$26,IF(AND(All!$V5="P6",All!$AE5="RSS"),Ruler!F$27,IF(AND(All!$V5="P7",All!$AE5="RSS"),Ruler!F$28,IF(AND(All!$V5="P8",All!$AE5="RSS"),Ruler!F$29,IF(AND(All!$V5="P9",All!$AE5="RSS"),Ruler!F$30,0)))))))))))))))))))))))))))</f>
        <v>3</v>
      </c>
      <c r="BN5" s="325">
        <f>IF(AND(All!$V5="P1",All!$AE5="RDP"),Ruler!G$6,IF(AND(All!$V5="P2",All!$AE5="RDP"),Ruler!G$7,IF(AND(All!$V5="P3",All!$AE5="RDP"),Ruler!G$8,IF(AND(All!$V5="P4",All!$AE5="RDP"),Ruler!G$9,IF(AND(All!$V5="P5",All!$AE5="RDP"),Ruler!G$10,IF(AND(All!$V5="P6",All!$AE5="RDP"),Ruler!G$11,IF(AND(All!$V5="P7",All!$AE5="RDP"),Ruler!G$12,IF(AND(All!$V5="P8",All!$AE5="RDP"),Ruler!G$13,IF(AND(All!$V5="P9",All!$AE5="RDP"),Ruler!G$14,IF(AND(All!$V5="P1",All!$AE5="RMS"),Ruler!G$6,IF(AND(All!$V5="P2",All!$AE5="RMS"),Ruler!G$15,IF(AND(All!$V5="P3",All!$AE5="RMS"),Ruler!G$16,IF(AND(All!$V5="P4",All!$AE5="RMS"),Ruler!G$17,IF(AND(All!$V5="P5",All!$AE5="RMS"),Ruler!G$18,IF(AND(All!$V5="P6",All!$AE5="RMS"),Ruler!G$19,IF(AND(All!$V5="P7",All!$AE5="RMS"),Ruler!G$20,IF(AND(All!$V5="P8",All!$AE5="RMS"),Ruler!G$21,IF(AND(All!$V5="P9",All!$AE5="RMS"),Ruler!G$22,IF(AND(All!$V5="P1",All!$AE5="RSS"),Ruler!G$6,IF(AND(All!$V5="P2",All!$AE5="RSS"),Ruler!G$23,IF(AND(All!$V5="P3",All!$AE5="RSS"),Ruler!G$24,IF(AND(All!$V5="P4",All!$AE5="RSS"),Ruler!G$25,IF(AND(All!$V5="P5",All!$AE5="RSS"),Ruler!G$26,IF(AND(All!$V5="P6",All!$AE5="RSS"),Ruler!G$27,IF(AND(All!$V5="P7",All!$AE5="RSS"),Ruler!G$28,IF(AND(All!$V5="P8",All!$AE5="RSS"),Ruler!G$29,IF(AND(All!$V5="P9",All!$AE5="RSS"),Ruler!G$30,0)))))))))))))))))))))))))))</f>
        <v>2</v>
      </c>
      <c r="BO5" s="325">
        <f>IF(AND(All!$V5="P1",All!$AE5="RDP"),Ruler!H$6,IF(AND(All!$V5="P2",All!$AE5="RDP"),Ruler!H$7,IF(AND(All!$V5="P3",All!$AE5="RDP"),Ruler!H$8,IF(AND(All!$V5="P4",All!$AE5="RDP"),Ruler!H$9,IF(AND(All!$V5="P5",All!$AE5="RDP"),Ruler!H$10,IF(AND(All!$V5="P6",All!$AE5="RDP"),Ruler!H$11,IF(AND(All!$V5="P7",All!$AE5="RDP"),Ruler!H$12,IF(AND(All!$V5="P8",All!$AE5="RDP"),Ruler!H$13,IF(AND(All!$V5="P9",All!$AE5="RDP"),Ruler!H$14,IF(AND(All!$V5="P1",All!$AE5="RMS"),Ruler!H$6,IF(AND(All!$V5="P2",All!$AE5="RMS"),Ruler!H$15,IF(AND(All!$V5="P3",All!$AE5="RMS"),Ruler!H$16,IF(AND(All!$V5="P4",All!$AE5="RMS"),Ruler!H$17,IF(AND(All!$V5="P5",All!$AE5="RMS"),Ruler!H$18,IF(AND(All!$V5="P6",All!$AE5="RMS"),Ruler!H$19,IF(AND(All!$V5="P7",All!$AE5="RMS"),Ruler!H$20,IF(AND(All!$V5="P8",All!$AE5="RMS"),Ruler!H$21,IF(AND(All!$V5="P9",All!$AE5="RMS"),Ruler!H$22,IF(AND(All!$V5="P1",All!$AE5="RSS"),Ruler!H$6,IF(AND(All!$V5="P2",All!$AE5="RSS"),Ruler!H$23,IF(AND(All!$V5="P3",All!$AE5="RSS"),Ruler!H$24,IF(AND(All!$V5="P4",All!$AE5="RSS"),Ruler!H$25,IF(AND(All!$V5="P5",All!$AE5="RSS"),Ruler!H$26,IF(AND(All!$V5="P6",All!$AE5="RSS"),Ruler!H$27,IF(AND(All!$V5="P7",All!$AE5="RSS"),Ruler!H$28,IF(AND(All!$V5="P8",All!$AE5="RSS"),Ruler!H$29,IF(AND(All!$V5="P9",All!$AE5="RSS"),Ruler!H$30,0)))))))))))))))))))))))))))</f>
        <v>3</v>
      </c>
      <c r="BP5" s="325">
        <f>IF(AND(All!$V5="P1",All!$AE5="RDP"),Ruler!I$6,IF(AND(All!$V5="P2",All!$AE5="RDP"),Ruler!I$7,IF(AND(All!$V5="P3",All!$AE5="RDP"),Ruler!I$8,IF(AND(All!$V5="P4",All!$AE5="RDP"),Ruler!I$9,IF(AND(All!$V5="P5",All!$AE5="RDP"),Ruler!I$10,IF(AND(All!$V5="P6",All!$AE5="RDP"),Ruler!I$11,IF(AND(All!$V5="P7",All!$AE5="RDP"),Ruler!I$12,IF(AND(All!$V5="P8",All!$AE5="RDP"),Ruler!I$13,IF(AND(All!$V5="P9",All!$AE5="RDP"),Ruler!I$14,IF(AND(All!$V5="P1",All!$AE5="RMS"),Ruler!I$6,IF(AND(All!$V5="P2",All!$AE5="RMS"),Ruler!I$15,IF(AND(All!$V5="P3",All!$AE5="RMS"),Ruler!I$16,IF(AND(All!$V5="P4",All!$AE5="RMS"),Ruler!I$17,IF(AND(All!$V5="P5",All!$AE5="RMS"),Ruler!I$18,IF(AND(All!$V5="P6",All!$AE5="RMS"),Ruler!I$19,IF(AND(All!$V5="P7",All!$AE5="RMS"),Ruler!I$20,IF(AND(All!$V5="P8",All!$AE5="RMS"),Ruler!I$21,IF(AND(All!$V5="P9",All!$AE5="RMS"),Ruler!I$22,IF(AND(All!$V5="P1",All!$AE5="RSS"),Ruler!I$6,IF(AND(All!$V5="P2",All!$AE5="RSS"),Ruler!I$23,IF(AND(All!$V5="P3",All!$AE5="RSS"),Ruler!I$24,IF(AND(All!$V5="P4",All!$AE5="RSS"),Ruler!I$25,IF(AND(All!$V5="P5",All!$AE5="RSS"),Ruler!I$26,IF(AND(All!$V5="P6",All!$AE5="RSS"),Ruler!I$27,IF(AND(All!$V5="P7",All!$AE5="RSS"),Ruler!I$28,IF(AND(All!$V5="P8",All!$AE5="RSS"),Ruler!I$29,IF(AND(All!$V5="P9",All!$AE5="RSS"),Ruler!I$30,0)))))))))))))))))))))))))))</f>
        <v>3</v>
      </c>
      <c r="BQ5" s="325">
        <f>IF(AND(All!$V5="P1",All!$AE5="RDP"),Ruler!J$6,IF(AND(All!$V5="P2",All!$AE5="RDP"),Ruler!J$7,IF(AND(All!$V5="P3",All!$AE5="RDP"),Ruler!J$8,IF(AND(All!$V5="P4",All!$AE5="RDP"),Ruler!J$9,IF(AND(All!$V5="P5",All!$AE5="RDP"),Ruler!J$10,IF(AND(All!$V5="P6",All!$AE5="RDP"),Ruler!J$11,IF(AND(All!$V5="P7",All!$AE5="RDP"),Ruler!J$12,IF(AND(All!$V5="P8",All!$AE5="RDP"),Ruler!J$13,IF(AND(All!$V5="P9",All!$AE5="RDP"),Ruler!J$14,IF(AND(All!$V5="P1",All!$AE5="RMS"),Ruler!J$6,IF(AND(All!$V5="P2",All!$AE5="RMS"),Ruler!J$15,IF(AND(All!$V5="P3",All!$AE5="RMS"),Ruler!J$16,IF(AND(All!$V5="P4",All!$AE5="RMS"),Ruler!J$17,IF(AND(All!$V5="P5",All!$AE5="RMS"),Ruler!J$18,IF(AND(All!$V5="P6",All!$AE5="RMS"),Ruler!J$19,IF(AND(All!$V5="P7",All!$AE5="RMS"),Ruler!J$20,IF(AND(All!$V5="P8",All!$AE5="RMS"),Ruler!J$21,IF(AND(All!$V5="P9",All!$AE5="RMS"),Ruler!J$22,IF(AND(All!$V5="P1",All!$AE5="RSS"),Ruler!J$6,IF(AND(All!$V5="P2",All!$AE5="RSS"),Ruler!J$23,IF(AND(All!$V5="P3",All!$AE5="RSS"),Ruler!J$24,IF(AND(All!$V5="P4",All!$AE5="RSS"),Ruler!J$25,IF(AND(All!$V5="P5",All!$AE5="RSS"),Ruler!J$26,IF(AND(All!$V5="P6",All!$AE5="RSS"),Ruler!J$27,IF(AND(All!$V5="P7",All!$AE5="RSS"),Ruler!J$28,IF(AND(All!$V5="P8",All!$AE5="RSS"),Ruler!J$29,IF(AND(All!$V5="P9",All!$AE5="RSS"),Ruler!J$30,0)))))))))))))))))))))))))))</f>
        <v>3</v>
      </c>
      <c r="BR5" s="325">
        <f>IF(AND(All!$V5="P1",All!$AE5="RDP"),Ruler!K$6,IF(AND(All!$V5="P2",All!$AE5="RDP"),Ruler!K$7,IF(AND(All!$V5="P3",All!$AE5="RDP"),Ruler!K$8,IF(AND(All!$V5="P4",All!$AE5="RDP"),Ruler!K$9,IF(AND(All!$V5="P5",All!$AE5="RDP"),Ruler!K$10,IF(AND(All!$V5="P6",All!$AE5="RDP"),Ruler!K$11,IF(AND(All!$V5="P7",All!$AE5="RDP"),Ruler!K$12,IF(AND(All!$V5="P8",All!$AE5="RDP"),Ruler!K$13,IF(AND(All!$V5="P9",All!$AE5="RDP"),Ruler!K$14,IF(AND(All!$V5="P1",All!$AE5="RMS"),Ruler!K$6,IF(AND(All!$V5="P2",All!$AE5="RMS"),Ruler!K$15,IF(AND(All!$V5="P3",All!$AE5="RMS"),Ruler!K$16,IF(AND(All!$V5="P4",All!$AE5="RMS"),Ruler!K$17,IF(AND(All!$V5="P5",All!$AE5="RMS"),Ruler!K$18,IF(AND(All!$V5="P6",All!$AE5="RMS"),Ruler!K$19,IF(AND(All!$V5="P7",All!$AE5="RMS"),Ruler!K$20,IF(AND(All!$V5="P8",All!$AE5="RMS"),Ruler!K$21,IF(AND(All!$V5="P9",All!$AE5="RMS"),Ruler!K$22,IF(AND(All!$V5="P1",All!$AE5="RSS"),Ruler!K$6,IF(AND(All!$V5="P2",All!$AE5="RSS"),Ruler!K$23,IF(AND(All!$V5="P3",All!$AE5="RSS"),Ruler!K$24,IF(AND(All!$V5="P4",All!$AE5="RSS"),Ruler!K$25,IF(AND(All!$V5="P5",All!$AE5="RSS"),Ruler!K$26,IF(AND(All!$V5="P6",All!$AE5="RSS"),Ruler!K$27,IF(AND(All!$V5="P7",All!$AE5="RSS"),Ruler!K$28,IF(AND(All!$V5="P8",All!$AE5="RSS"),Ruler!K$29,IF(AND(All!$V5="P9",All!$AE5="RSS"),Ruler!K$30,0)))))))))))))))))))))))))))</f>
        <v>3</v>
      </c>
      <c r="BS5" s="325">
        <f>IF(AND(All!$V5="P1",All!$AE5="RDP"),Ruler!L$6,IF(AND(All!$V5="P2",All!$AE5="RDP"),Ruler!L$7,IF(AND(All!$V5="P3",All!$AE5="RDP"),Ruler!L$8,IF(AND(All!$V5="P4",All!$AE5="RDP"),Ruler!L$9,IF(AND(All!$V5="P5",All!$AE5="RDP"),Ruler!L$10,IF(AND(All!$V5="P6",All!$AE5="RDP"),Ruler!L$11,IF(AND(All!$V5="P7",All!$AE5="RDP"),Ruler!L$12,IF(AND(All!$V5="P8",All!$AE5="RDP"),Ruler!L$13,IF(AND(All!$V5="P9",All!$AE5="RDP"),Ruler!L$14,IF(AND(All!$V5="P1",All!$AE5="RMS"),Ruler!L$6,IF(AND(All!$V5="P2",All!$AE5="RMS"),Ruler!L$15,IF(AND(All!$V5="P3",All!$AE5="RMS"),Ruler!L$16,IF(AND(All!$V5="P4",All!$AE5="RMS"),Ruler!L$17,IF(AND(All!$V5="P5",All!$AE5="RMS"),Ruler!L$18,IF(AND(All!$V5="P6",All!$AE5="RMS"),Ruler!L$19,IF(AND(All!$V5="P7",All!$AE5="RMS"),Ruler!L$20,IF(AND(All!$V5="P8",All!$AE5="RMS"),Ruler!L$21,IF(AND(All!$V5="P9",All!$AE5="RMS"),Ruler!L$22,IF(AND(All!$V5="P1",All!$AE5="RSS"),Ruler!L$6,IF(AND(All!$V5="P2",All!$AE5="RSS"),Ruler!L$23,IF(AND(All!$V5="P3",All!$AE5="RSS"),Ruler!L$24,IF(AND(All!$V5="P4",All!$AE5="RSS"),Ruler!L$25,IF(AND(All!$V5="P5",All!$AE5="RSS"),Ruler!L$26,IF(AND(All!$V5="P6",All!$AE5="RSS"),Ruler!L$27,IF(AND(All!$V5="P7",All!$AE5="RSS"),Ruler!L$28,IF(AND(All!$V5="P8",All!$AE5="RSS"),Ruler!L$29,IF(AND(All!$V5="P9",All!$AE5="RSS"),Ruler!L$30,0)))))))))))))))))))))))))))</f>
        <v>2</v>
      </c>
      <c r="BT5" s="325">
        <f>IF(AND(All!$V5="P1",All!$AE5="RDP"),Ruler!M$6,IF(AND(All!$V5="P2",All!$AE5="RDP"),Ruler!M$7,IF(AND(All!$V5="P3",All!$AE5="RDP"),Ruler!M$8,IF(AND(All!$V5="P4",All!$AE5="RDP"),Ruler!M$9,IF(AND(All!$V5="P5",All!$AE5="RDP"),Ruler!M$10,IF(AND(All!$V5="P6",All!$AE5="RDP"),Ruler!M$11,IF(AND(All!$V5="P7",All!$AE5="RDP"),Ruler!M$12,IF(AND(All!$V5="P8",All!$AE5="RDP"),Ruler!M$13,IF(AND(All!$V5="P9",All!$AE5="RDP"),Ruler!M$14,IF(AND(All!$V5="P1",All!$AE5="RMS"),Ruler!M$6,IF(AND(All!$V5="P2",All!$AE5="RMS"),Ruler!M$15,IF(AND(All!$V5="P3",All!$AE5="RMS"),Ruler!M$16,IF(AND(All!$V5="P4",All!$AE5="RMS"),Ruler!M$17,IF(AND(All!$V5="P5",All!$AE5="RMS"),Ruler!M$18,IF(AND(All!$V5="P6",All!$AE5="RMS"),Ruler!M$19,IF(AND(All!$V5="P7",All!$AE5="RMS"),Ruler!M$20,IF(AND(All!$V5="P8",All!$AE5="RMS"),Ruler!M$21,IF(AND(All!$V5="P9",All!$AE5="RMS"),Ruler!M$22,IF(AND(All!$V5="P1",All!$AE5="RSS"),Ruler!M$6,IF(AND(All!$V5="P2",All!$AE5="RSS"),Ruler!M$23,IF(AND(All!$V5="P3",All!$AE5="RSS"),Ruler!M$24,IF(AND(All!$V5="P4",All!$AE5="RSS"),Ruler!M$25,IF(AND(All!$V5="P5",All!$AE5="RSS"),Ruler!M$26,IF(AND(All!$V5="P6",All!$AE5="RSS"),Ruler!M$27,IF(AND(All!$V5="P7",All!$AE5="RSS"),Ruler!M$28,IF(AND(All!$V5="P8",All!$AE5="RSS"),Ruler!M$29,IF(AND(All!$V5="P9",All!$AE5="RSS"),Ruler!M$30,0)))))))))))))))))))))))))))</f>
        <v>3</v>
      </c>
      <c r="BU5" s="325">
        <f>IF(AND(All!$V5="P1",All!$AE5="RDP"),Ruler!N$6,IF(AND(All!$V5="P2",All!$AE5="RDP"),Ruler!N$7,IF(AND(All!$V5="P3",All!$AE5="RDP"),Ruler!N$8,IF(AND(All!$V5="P4",All!$AE5="RDP"),Ruler!N$9,IF(AND(All!$V5="P5",All!$AE5="RDP"),Ruler!N$10,IF(AND(All!$V5="P6",All!$AE5="RDP"),Ruler!N$11,IF(AND(All!$V5="P7",All!$AE5="RDP"),Ruler!N$12,IF(AND(All!$V5="P8",All!$AE5="RDP"),Ruler!N$13,IF(AND(All!$V5="P9",All!$AE5="RDP"),Ruler!N$14,IF(AND(All!$V5="P1",All!$AE5="RMS"),Ruler!N$6,IF(AND(All!$V5="P2",All!$AE5="RMS"),Ruler!N$15,IF(AND(All!$V5="P3",All!$AE5="RMS"),Ruler!N$16,IF(AND(All!$V5="P4",All!$AE5="RMS"),Ruler!N$17,IF(AND(All!$V5="P5",All!$AE5="RMS"),Ruler!N$18,IF(AND(All!$V5="P6",All!$AE5="RMS"),Ruler!N$19,IF(AND(All!$V5="P7",All!$AE5="RMS"),Ruler!N$20,IF(AND(All!$V5="P8",All!$AE5="RMS"),Ruler!N$21,IF(AND(All!$V5="P9",All!$AE5="RMS"),Ruler!N$22,IF(AND(All!$V5="P1",All!$AE5="RSS"),Ruler!N$6,IF(AND(All!$V5="P2",All!$AE5="RSS"),Ruler!N$23,IF(AND(All!$V5="P3",All!$AE5="RSS"),Ruler!N$24,IF(AND(All!$V5="P4",All!$AE5="RSS"),Ruler!N$25,IF(AND(All!$V5="P5",All!$AE5="RSS"),Ruler!N$26,IF(AND(All!$V5="P6",All!$AE5="RSS"),Ruler!N$27,IF(AND(All!$V5="P7",All!$AE5="RSS"),Ruler!N$28,IF(AND(All!$V5="P8",All!$AE5="RSS"),Ruler!N$29,IF(AND(All!$V5="P9",All!$AE5="RSS"),Ruler!N$30,0)))))))))))))))))))))))))))</f>
        <v>1</v>
      </c>
      <c r="BV5" s="325">
        <f>IF(AND(All!$V5="P1",All!$AE5="RDP"),Ruler!O$6,IF(AND(All!$V5="P2",All!$AE5="RDP"),Ruler!O$7,IF(AND(All!$V5="P3",All!$AE5="RDP"),Ruler!O$8,IF(AND(All!$V5="P4",All!$AE5="RDP"),Ruler!O$9,IF(AND(All!$V5="P5",All!$AE5="RDP"),Ruler!O$10,IF(AND(All!$V5="P6",All!$AE5="RDP"),Ruler!O$11,IF(AND(All!$V5="P7",All!$AE5="RDP"),Ruler!O$12,IF(AND(All!$V5="P8",All!$AE5="RDP"),Ruler!O$13,IF(AND(All!$V5="P9",All!$AE5="RDP"),Ruler!O$14,IF(AND(All!$V5="P1",All!$AE5="RMS"),Ruler!O$6,IF(AND(All!$V5="P2",All!$AE5="RMS"),Ruler!O$15,IF(AND(All!$V5="P3",All!$AE5="RMS"),Ruler!O$16,IF(AND(All!$V5="P4",All!$AE5="RMS"),Ruler!O$17,IF(AND(All!$V5="P5",All!$AE5="RMS"),Ruler!O$18,IF(AND(All!$V5="P6",All!$AE5="RMS"),Ruler!O$19,IF(AND(All!$V5="P7",All!$AE5="RMS"),Ruler!O$20,IF(AND(All!$V5="P8",All!$AE5="RMS"),Ruler!O$21,IF(AND(All!$V5="P9",All!$AE5="RMS"),Ruler!O$22,IF(AND(All!$V5="P1",All!$AE5="RSS"),Ruler!O$6,IF(AND(All!$V5="P2",All!$AE5="RSS"),Ruler!O$23,IF(AND(All!$V5="P3",All!$AE5="RSS"),Ruler!O$24,IF(AND(All!$V5="P4",All!$AE5="RSS"),Ruler!O$25,IF(AND(All!$V5="P5",All!$AE5="RSS"),Ruler!O$26,IF(AND(All!$V5="P6",All!$AE5="RSS"),Ruler!O$27,IF(AND(All!$V5="P7",All!$AE5="RSS"),Ruler!O$28,IF(AND(All!$V5="P8",All!$AE5="RSS"),Ruler!O$29,IF(AND(All!$V5="P9",All!$AE5="RSS"),Ruler!O$30,0)))))))))))))))))))))))))))</f>
        <v>3</v>
      </c>
      <c r="BW5" s="325">
        <f>IF(AND(All!$V5="P1",All!$AE5="RDP"),Ruler!P$6,IF(AND(All!$V5="P2",All!$AE5="RDP"),Ruler!P$7,IF(AND(All!$V5="P3",All!$AE5="RDP"),Ruler!P$8,IF(AND(All!$V5="P4",All!$AE5="RDP"),Ruler!P$9,IF(AND(All!$V5="P5",All!$AE5="RDP"),Ruler!P$10,IF(AND(All!$V5="P6",All!$AE5="RDP"),Ruler!P$11,IF(AND(All!$V5="P7",All!$AE5="RDP"),Ruler!P$12,IF(AND(All!$V5="P8",All!$AE5="RDP"),Ruler!P$13,IF(AND(All!$V5="P9",All!$AE5="RDP"),Ruler!P$14,IF(AND(All!$V5="P1",All!$AE5="RMS"),Ruler!P$6,IF(AND(All!$V5="P2",All!$AE5="RMS"),Ruler!P$15,IF(AND(All!$V5="P3",All!$AE5="RMS"),Ruler!P$16,IF(AND(All!$V5="P4",All!$AE5="RMS"),Ruler!P$17,IF(AND(All!$V5="P5",All!$AE5="RMS"),Ruler!P$18,IF(AND(All!$V5="P6",All!$AE5="RMS"),Ruler!P$19,IF(AND(All!$V5="P7",All!$AE5="RMS"),Ruler!P$20,IF(AND(All!$V5="P8",All!$AE5="RMS"),Ruler!P$21,IF(AND(All!$V5="P9",All!$AE5="RMS"),Ruler!P$22,IF(AND(All!$V5="P1",All!$AE5="RSS"),Ruler!P$6,IF(AND(All!$V5="P2",All!$AE5="RSS"),Ruler!P$23,IF(AND(All!$V5="P3",All!$AE5="RSS"),Ruler!P$24,IF(AND(All!$V5="P4",All!$AE5="RSS"),Ruler!P$25,IF(AND(All!$V5="P5",All!$AE5="RSS"),Ruler!P$26,IF(AND(All!$V5="P6",All!$AE5="RSS"),Ruler!P$27,IF(AND(All!$V5="P7",All!$AE5="RSS"),Ruler!P$28,IF(AND(All!$V5="P8",All!$AE5="RSS"),Ruler!P$29,IF(AND(All!$V5="P9",All!$AE5="RSS"),Ruler!P$30,0)))))))))))))))))))))))))))</f>
        <v>2</v>
      </c>
      <c r="BX5" s="325">
        <f>IF(AND(All!$V5="P1",All!$AE5="RDP"),Ruler!Q$6,IF(AND(All!$V5="P2",All!$AE5="RDP"),Ruler!Q$7,IF(AND(All!$V5="P3",All!$AE5="RDP"),Ruler!Q$8,IF(AND(All!$V5="P4",All!$AE5="RDP"),Ruler!Q$9,IF(AND(All!$V5="P5",All!$AE5="RDP"),Ruler!Q$10,IF(AND(All!$V5="P6",All!$AE5="RDP"),Ruler!Q$11,IF(AND(All!$V5="P7",All!$AE5="RDP"),Ruler!Q$12,IF(AND(All!$V5="P8",All!$AE5="RDP"),Ruler!Q$13,IF(AND(All!$V5="P9",All!$AE5="RDP"),Ruler!Q$14,IF(AND(All!$V5="P1",All!$AE5="RMS"),Ruler!Q$6,IF(AND(All!$V5="P2",All!$AE5="RMS"),Ruler!Q$15,IF(AND(All!$V5="P3",All!$AE5="RMS"),Ruler!Q$16,IF(AND(All!$V5="P4",All!$AE5="RMS"),Ruler!Q$17,IF(AND(All!$V5="P5",All!$AE5="RMS"),Ruler!Q$18,IF(AND(All!$V5="P6",All!$AE5="RMS"),Ruler!Q$19,IF(AND(All!$V5="P7",All!$AE5="RMS"),Ruler!Q$20,IF(AND(All!$V5="P8",All!$AE5="RMS"),Ruler!Q$21,IF(AND(All!$V5="P9",All!$AE5="RMS"),Ruler!Q$22,IF(AND(All!$V5="P1",All!$AE5="RSS"),Ruler!Q$6,IF(AND(All!$V5="P2",All!$AE5="RSS"),Ruler!Q$23,IF(AND(All!$V5="P3",All!$AE5="RSS"),Ruler!Q$24,IF(AND(All!$V5="P4",All!$AE5="RSS"),Ruler!Q$25,IF(AND(All!$V5="P5",All!$AE5="RSS"),Ruler!Q$26,IF(AND(All!$V5="P6",All!$AE5="RSS"),Ruler!Q$27,IF(AND(All!$V5="P7",All!$AE5="RSS"),Ruler!Q$28,IF(AND(All!$V5="P8",All!$AE5="RSS"),Ruler!Q$29,IF(AND(All!$V5="P9",All!$AE5="RSS"),Ruler!Q$30,0)))))))))))))))))))))))))))</f>
        <v>3</v>
      </c>
      <c r="BY5" s="325">
        <f>IF(AND(All!$V5="P1",All!$AE5="RDP"),Ruler!R$6,IF(AND(All!$V5="P2",All!$AE5="RDP"),Ruler!R$7,IF(AND(All!$V5="P3",All!$AE5="RDP"),Ruler!R$8,IF(AND(All!$V5="P4",All!$AE5="RDP"),Ruler!R$9,IF(AND(All!$V5="P5",All!$AE5="RDP"),Ruler!R$10,IF(AND(All!$V5="P6",All!$AE5="RDP"),Ruler!R$11,IF(AND(All!$V5="P7",All!$AE5="RDP"),Ruler!R$12,IF(AND(All!$V5="P8",All!$AE5="RDP"),Ruler!R$13,IF(AND(All!$V5="P9",All!$AE5="RDP"),Ruler!R$14,IF(AND(All!$V5="P1",All!$AE5="RMS"),Ruler!R$6,IF(AND(All!$V5="P2",All!$AE5="RMS"),Ruler!R$15,IF(AND(All!$V5="P3",All!$AE5="RMS"),Ruler!R$16,IF(AND(All!$V5="P4",All!$AE5="RMS"),Ruler!R$17,IF(AND(All!$V5="P5",All!$AE5="RMS"),Ruler!R$18,IF(AND(All!$V5="P6",All!$AE5="RMS"),Ruler!R$19,IF(AND(All!$V5="P7",All!$AE5="RMS"),Ruler!R$20,IF(AND(All!$V5="P8",All!$AE5="RMS"),Ruler!R$21,IF(AND(All!$V5="P9",All!$AE5="RMS"),Ruler!R$22,IF(AND(All!$V5="P1",All!$AE5="RSS"),Ruler!R$6,IF(AND(All!$V5="P2",All!$AE5="RSS"),Ruler!R$23,IF(AND(All!$V5="P3",All!$AE5="RSS"),Ruler!R$24,IF(AND(All!$V5="P4",All!$AE5="RSS"),Ruler!R$25,IF(AND(All!$V5="P5",All!$AE5="RSS"),Ruler!R$26,IF(AND(All!$V5="P6",All!$AE5="RSS"),Ruler!R$27,IF(AND(All!$V5="P7",All!$AE5="RSS"),Ruler!R$28,IF(AND(All!$V5="P8",All!$AE5="RSS"),Ruler!R$29,IF(AND(All!$V5="P9",All!$AE5="RSS"),Ruler!R$30,0)))))))))))))))))))))))))))</f>
        <v>2</v>
      </c>
      <c r="BZ5" s="325">
        <f>IF(AND(All!$V5="P1",All!$AE5="RDP"),Ruler!S$6,IF(AND(All!$V5="P2",All!$AE5="RDP"),Ruler!S$7,IF(AND(All!$V5="P3",All!$AE5="RDP"),Ruler!S$8,IF(AND(All!$V5="P4",All!$AE5="RDP"),Ruler!S$9,IF(AND(All!$V5="P5",All!$AE5="RDP"),Ruler!S$10,IF(AND(All!$V5="P6",All!$AE5="RDP"),Ruler!S$11,IF(AND(All!$V5="P7",All!$AE5="RDP"),Ruler!S$12,IF(AND(All!$V5="P8",All!$AE5="RDP"),Ruler!S$13,IF(AND(All!$V5="P9",All!$AE5="RDP"),Ruler!S$14,IF(AND(All!$V5="P1",All!$AE5="RMS"),Ruler!S$6,IF(AND(All!$V5="P2",All!$AE5="RMS"),Ruler!S$15,IF(AND(All!$V5="P3",All!$AE5="RMS"),Ruler!S$16,IF(AND(All!$V5="P4",All!$AE5="RMS"),Ruler!S$17,IF(AND(All!$V5="P5",All!$AE5="RMS"),Ruler!S$18,IF(AND(All!$V5="P6",All!$AE5="RMS"),Ruler!S$19,IF(AND(All!$V5="P7",All!$AE5="RMS"),Ruler!S$20,IF(AND(All!$V5="P8",All!$AE5="RMS"),Ruler!S$21,IF(AND(All!$V5="P9",All!$AE5="RMS"),Ruler!S$22,IF(AND(All!$V5="P1",All!$AE5="RSS"),Ruler!S$6,IF(AND(All!$V5="P2",All!$AE5="RSS"),Ruler!S$23,IF(AND(All!$V5="P3",All!$AE5="RSS"),Ruler!S$24,IF(AND(All!$V5="P4",All!$AE5="RSS"),Ruler!S$25,IF(AND(All!$V5="P5",All!$AE5="RSS"),Ruler!S$26,IF(AND(All!$V5="P6",All!$AE5="RSS"),Ruler!S$27,IF(AND(All!$V5="P7",All!$AE5="RSS"),Ruler!S$28,IF(AND(All!$V5="P8",All!$AE5="RSS"),Ruler!S$29,IF(AND(All!$V5="P9",All!$AE5="RSS"),Ruler!S$30,0)))))))))))))))))))))))))))</f>
        <v>2</v>
      </c>
      <c r="CA5" s="325">
        <f>IF(AND(All!$V5="P1",All!$AE5="RDP"),Ruler!T$6,IF(AND(All!$V5="P2",All!$AE5="RDP"),Ruler!T$7,IF(AND(All!$V5="P3",All!$AE5="RDP"),Ruler!T$8,IF(AND(All!$V5="P4",All!$AE5="RDP"),Ruler!T$9,IF(AND(All!$V5="P5",All!$AE5="RDP"),Ruler!T$10,IF(AND(All!$V5="P6",All!$AE5="RDP"),Ruler!T$11,IF(AND(All!$V5="P7",All!$AE5="RDP"),Ruler!T$12,IF(AND(All!$V5="P8",All!$AE5="RDP"),Ruler!T$13,IF(AND(All!$V5="P9",All!$AE5="RDP"),Ruler!T$14,IF(AND(All!$V5="P1",All!$AE5="RMS"),Ruler!T$6,IF(AND(All!$V5="P2",All!$AE5="RMS"),Ruler!T$15,IF(AND(All!$V5="P3",All!$AE5="RMS"),Ruler!T$16,IF(AND(All!$V5="P4",All!$AE5="RMS"),Ruler!T$17,IF(AND(All!$V5="P5",All!$AE5="RMS"),Ruler!T$18,IF(AND(All!$V5="P6",All!$AE5="RMS"),Ruler!T$19,IF(AND(All!$V5="P7",All!$AE5="RMS"),Ruler!T$20,IF(AND(All!$V5="P8",All!$AE5="RMS"),Ruler!T$21,IF(AND(All!$V5="P9",All!$AE5="RMS"),Ruler!T$22,IF(AND(All!$V5="P1",All!$AE5="RSS"),Ruler!T$6,IF(AND(All!$V5="P2",All!$AE5="RSS"),Ruler!T$23,IF(AND(All!$V5="P3",All!$AE5="RSS"),Ruler!T$24,IF(AND(All!$V5="P4",All!$AE5="RSS"),Ruler!T$25,IF(AND(All!$V5="P5",All!$AE5="RSS"),Ruler!T$26,IF(AND(All!$V5="P6",All!$AE5="RSS"),Ruler!T$27,IF(AND(All!$V5="P7",All!$AE5="RSS"),Ruler!T$28,IF(AND(All!$V5="P8",All!$AE5="RSS"),Ruler!T$29,IF(AND(All!$V5="P9",All!$AE5="RSS"),Ruler!T$30,0)))))))))))))))))))))))))))</f>
        <v>2</v>
      </c>
      <c r="CB5" s="325">
        <f>IF(AND(All!$V5="P1",All!$AE5="RDP"),Ruler!U$6,IF(AND(All!$V5="P2",All!$AE5="RDP"),Ruler!U$7,IF(AND(All!$V5="P3",All!$AE5="RDP"),Ruler!U$8,IF(AND(All!$V5="P4",All!$AE5="RDP"),Ruler!U$9,IF(AND(All!$V5="P5",All!$AE5="RDP"),Ruler!U$10,IF(AND(All!$V5="P6",All!$AE5="RDP"),Ruler!U$11,IF(AND(All!$V5="P7",All!$AE5="RDP"),Ruler!U$12,IF(AND(All!$V5="P8",All!$AE5="RDP"),Ruler!U$13,IF(AND(All!$V5="P9",All!$AE5="RDP"),Ruler!U$14,IF(AND(All!$V5="P1",All!$AE5="RMS"),Ruler!U$6,IF(AND(All!$V5="P2",All!$AE5="RMS"),Ruler!U$15,IF(AND(All!$V5="P3",All!$AE5="RMS"),Ruler!U$16,IF(AND(All!$V5="P4",All!$AE5="RMS"),Ruler!U$17,IF(AND(All!$V5="P5",All!$AE5="RMS"),Ruler!U$18,IF(AND(All!$V5="P6",All!$AE5="RMS"),Ruler!U$19,IF(AND(All!$V5="P7",All!$AE5="RMS"),Ruler!U$20,IF(AND(All!$V5="P8",All!$AE5="RMS"),Ruler!U$21,IF(AND(All!$V5="P9",All!$AE5="RMS"),Ruler!U$22,IF(AND(All!$V5="P1",All!$AE5="RSS"),Ruler!U$6,IF(AND(All!$V5="P2",All!$AE5="RSS"),Ruler!U$23,IF(AND(All!$V5="P3",All!$AE5="RSS"),Ruler!U$24,IF(AND(All!$V5="P4",All!$AE5="RSS"),Ruler!U$25,IF(AND(All!$V5="P5",All!$AE5="RSS"),Ruler!U$26,IF(AND(All!$V5="P6",All!$AE5="RSS"),Ruler!U$27,IF(AND(All!$V5="P7",All!$AE5="RSS"),Ruler!U$28,IF(AND(All!$V5="P8",All!$AE5="RSS"),Ruler!U$29,IF(AND(All!$V5="P9",All!$AE5="RSS"),Ruler!U$30,0)))))))))))))))))))))))))))</f>
        <v>2</v>
      </c>
      <c r="CC5" s="325">
        <f>IF(AND(All!$V5="P1",All!$AE5="RDP"),Ruler!V$6,IF(AND(All!$V5="P2",All!$AE5="RDP"),Ruler!V$7,IF(AND(All!$V5="P3",All!$AE5="RDP"),Ruler!V$8,IF(AND(All!$V5="P4",All!$AE5="RDP"),Ruler!V$9,IF(AND(All!$V5="P5",All!$AE5="RDP"),Ruler!V$10,IF(AND(All!$V5="P6",All!$AE5="RDP"),Ruler!V$11,IF(AND(All!$V5="P7",All!$AE5="RDP"),Ruler!V$12,IF(AND(All!$V5="P8",All!$AE5="RDP"),Ruler!V$13,IF(AND(All!$V5="P9",All!$AE5="RDP"),Ruler!V$14,IF(AND(All!$V5="P1",All!$AE5="RMS"),Ruler!V$6,IF(AND(All!$V5="P2",All!$AE5="RMS"),Ruler!V$15,IF(AND(All!$V5="P3",All!$AE5="RMS"),Ruler!V$16,IF(AND(All!$V5="P4",All!$AE5="RMS"),Ruler!V$17,IF(AND(All!$V5="P5",All!$AE5="RMS"),Ruler!V$18,IF(AND(All!$V5="P6",All!$AE5="RMS"),Ruler!V$19,IF(AND(All!$V5="P7",All!$AE5="RMS"),Ruler!V$20,IF(AND(All!$V5="P8",All!$AE5="RMS"),Ruler!V$21,IF(AND(All!$V5="P9",All!$AE5="RMS"),Ruler!V$22,IF(AND(All!$V5="P1",All!$AE5="RSS"),Ruler!V$6,IF(AND(All!$V5="P2",All!$AE5="RSS"),Ruler!V$23,IF(AND(All!$V5="P3",All!$AE5="RSS"),Ruler!V$24,IF(AND(All!$V5="P4",All!$AE5="RSS"),Ruler!V$25,IF(AND(All!$V5="P5",All!$AE5="RSS"),Ruler!V$26,IF(AND(All!$V5="P6",All!$AE5="RSS"),Ruler!V$27,IF(AND(All!$V5="P7",All!$AE5="RSS"),Ruler!V$28,IF(AND(All!$V5="P8",All!$AE5="RSS"),Ruler!V$29,IF(AND(All!$V5="P9",All!$AE5="RSS"),Ruler!V$30,0)))))))))))))))))))))))))))</f>
        <v>2</v>
      </c>
      <c r="CD5" s="325">
        <f>IF(AND(All!$V5="P1",All!$AE5="RDP"),Ruler!W$6,IF(AND(All!$V5="P2",All!$AE5="RDP"),Ruler!W$7,IF(AND(All!$V5="P3",All!$AE5="RDP"),Ruler!W$8,IF(AND(All!$V5="P4",All!$AE5="RDP"),Ruler!W$9,IF(AND(All!$V5="P5",All!$AE5="RDP"),Ruler!W$10,IF(AND(All!$V5="P6",All!$AE5="RDP"),Ruler!W$11,IF(AND(All!$V5="P7",All!$AE5="RDP"),Ruler!W$12,IF(AND(All!$V5="P8",All!$AE5="RDP"),Ruler!W$13,IF(AND(All!$V5="P9",All!$AE5="RDP"),Ruler!W$14,IF(AND(All!$V5="P1",All!$AE5="RMS"),Ruler!W$6,IF(AND(All!$V5="P2",All!$AE5="RMS"),Ruler!W$15,IF(AND(All!$V5="P3",All!$AE5="RMS"),Ruler!W$16,IF(AND(All!$V5="P4",All!$AE5="RMS"),Ruler!W$17,IF(AND(All!$V5="P5",All!$AE5="RMS"),Ruler!W$18,IF(AND(All!$V5="P6",All!$AE5="RMS"),Ruler!W$19,IF(AND(All!$V5="P7",All!$AE5="RMS"),Ruler!W$20,IF(AND(All!$V5="P8",All!$AE5="RMS"),Ruler!W$21,IF(AND(All!$V5="P9",All!$AE5="RMS"),Ruler!W$22,IF(AND(All!$V5="P1",All!$AE5="RSS"),Ruler!W$6,IF(AND(All!$V5="P2",All!$AE5="RSS"),Ruler!W$23,IF(AND(All!$V5="P3",All!$AE5="RSS"),Ruler!W$24,IF(AND(All!$V5="P4",All!$AE5="RSS"),Ruler!W$25,IF(AND(All!$V5="P5",All!$AE5="RSS"),Ruler!W$26,IF(AND(All!$V5="P6",All!$AE5="RSS"),Ruler!W$27,IF(AND(All!$V5="P7",All!$AE5="RSS"),Ruler!W$28,IF(AND(All!$V5="P8",All!$AE5="RSS"),Ruler!W$29,IF(AND(All!$V5="P9",All!$AE5="RSS"),Ruler!W$30,0)))))))))))))))))))))))))))</f>
        <v>2</v>
      </c>
      <c r="CE5" s="325">
        <f>IF(AND(All!$V5="P1",All!$AE5="RDP"),Ruler!X$6,IF(AND(All!$V5="P2",All!$AE5="RDP"),Ruler!X$7,IF(AND(All!$V5="P3",All!$AE5="RDP"),Ruler!X$8,IF(AND(All!$V5="P4",All!$AE5="RDP"),Ruler!X$9,IF(AND(All!$V5="P5",All!$AE5="RDP"),Ruler!X$10,IF(AND(All!$V5="P6",All!$AE5="RDP"),Ruler!X$11,IF(AND(All!$V5="P7",All!$AE5="RDP"),Ruler!X$12,IF(AND(All!$V5="P8",All!$AE5="RDP"),Ruler!X$13,IF(AND(All!$V5="P9",All!$AE5="RDP"),Ruler!X$14,IF(AND(All!$V5="P1",All!$AE5="RMS"),Ruler!X$6,IF(AND(All!$V5="P2",All!$AE5="RMS"),Ruler!X$15,IF(AND(All!$V5="P3",All!$AE5="RMS"),Ruler!X$16,IF(AND(All!$V5="P4",All!$AE5="RMS"),Ruler!X$17,IF(AND(All!$V5="P5",All!$AE5="RMS"),Ruler!X$18,IF(AND(All!$V5="P6",All!$AE5="RMS"),Ruler!X$19,IF(AND(All!$V5="P7",All!$AE5="RMS"),Ruler!X$20,IF(AND(All!$V5="P8",All!$AE5="RMS"),Ruler!X$21,IF(AND(All!$V5="P9",All!$AE5="RMS"),Ruler!X$22,IF(AND(All!$V5="P1",All!$AE5="RSS"),Ruler!X$6,IF(AND(All!$V5="P2",All!$AE5="RSS"),Ruler!X$23,IF(AND(All!$V5="P3",All!$AE5="RSS"),Ruler!X$24,IF(AND(All!$V5="P4",All!$AE5="RSS"),Ruler!X$25,IF(AND(All!$V5="P5",All!$AE5="RSS"),Ruler!X$26,IF(AND(All!$V5="P6",All!$AE5="RSS"),Ruler!X$27,IF(AND(All!$V5="P7",All!$AE5="RSS"),Ruler!X$28,IF(AND(All!$V5="P8",All!$AE5="RSS"),Ruler!X$29,IF(AND(All!$V5="P9",All!$AE5="RSS"),Ruler!X$30,0)))))))))))))))))))))))))))</f>
        <v>2</v>
      </c>
      <c r="CF5" s="325">
        <f>IF(AND(All!$V5="P1",All!$AE5="RDP"),Ruler!Y$6,IF(AND(All!$V5="P2",All!$AE5="RDP"),Ruler!Y$7,IF(AND(All!$V5="P3",All!$AE5="RDP"),Ruler!Y$8,IF(AND(All!$V5="P4",All!$AE5="RDP"),Ruler!Y$9,IF(AND(All!$V5="P5",All!$AE5="RDP"),Ruler!Y$10,IF(AND(All!$V5="P6",All!$AE5="RDP"),Ruler!Y$11,IF(AND(All!$V5="P7",All!$AE5="RDP"),Ruler!Y$12,IF(AND(All!$V5="P8",All!$AE5="RDP"),Ruler!Y$13,IF(AND(All!$V5="P9",All!$AE5="RDP"),Ruler!Y$14,IF(AND(All!$V5="P1",All!$AE5="RMS"),Ruler!Y$6,IF(AND(All!$V5="P2",All!$AE5="RMS"),Ruler!Y$15,IF(AND(All!$V5="P3",All!$AE5="RMS"),Ruler!Y$16,IF(AND(All!$V5="P4",All!$AE5="RMS"),Ruler!Y$17,IF(AND(All!$V5="P5",All!$AE5="RMS"),Ruler!Y$18,IF(AND(All!$V5="P6",All!$AE5="RMS"),Ruler!Y$19,IF(AND(All!$V5="P7",All!$AE5="RMS"),Ruler!Y$20,IF(AND(All!$V5="P8",All!$AE5="RMS"),Ruler!Y$21,IF(AND(All!$V5="P9",All!$AE5="RMS"),Ruler!Y$22,IF(AND(All!$V5="P1",All!$AE5="RSS"),Ruler!Y$6,IF(AND(All!$V5="P2",All!$AE5="RSS"),Ruler!Y$23,IF(AND(All!$V5="P3",All!$AE5="RSS"),Ruler!Y$24,IF(AND(All!$V5="P4",All!$AE5="RSS"),Ruler!Y$25,IF(AND(All!$V5="P5",All!$AE5="RSS"),Ruler!Y$26,IF(AND(All!$V5="P6",All!$AE5="RSS"),Ruler!Y$27,IF(AND(All!$V5="P7",All!$AE5="RSS"),Ruler!Y$28,IF(AND(All!$V5="P8",All!$AE5="RSS"),Ruler!Y$29,IF(AND(All!$V5="P9",All!$AE5="RSS"),Ruler!Y$30,0)))))))))))))))))))))))))))</f>
        <v>1</v>
      </c>
      <c r="CG5" s="325">
        <f>IF(AND(All!$V5="P1",All!$AE5="RDP"),Ruler!Z$6,IF(AND(All!$V5="P2",All!$AE5="RDP"),Ruler!Z$7,IF(AND(All!$V5="P3",All!$AE5="RDP"),Ruler!Z$8,IF(AND(All!$V5="P4",All!$AE5="RDP"),Ruler!Z$9,IF(AND(All!$V5="P5",All!$AE5="RDP"),Ruler!Z$10,IF(AND(All!$V5="P6",All!$AE5="RDP"),Ruler!Z$11,IF(AND(All!$V5="P7",All!$AE5="RDP"),Ruler!Z$12,IF(AND(All!$V5="P8",All!$AE5="RDP"),Ruler!Z$13,IF(AND(All!$V5="P9",All!$AE5="RDP"),Ruler!Z$14,IF(AND(All!$V5="P1",All!$AE5="RMS"),Ruler!Z$6,IF(AND(All!$V5="P2",All!$AE5="RMS"),Ruler!Z$15,IF(AND(All!$V5="P3",All!$AE5="RMS"),Ruler!Z$16,IF(AND(All!$V5="P4",All!$AE5="RMS"),Ruler!Z$17,IF(AND(All!$V5="P5",All!$AE5="RMS"),Ruler!Z$18,IF(AND(All!$V5="P6",All!$AE5="RMS"),Ruler!Z$19,IF(AND(All!$V5="P7",All!$AE5="RMS"),Ruler!Z$20,IF(AND(All!$V5="P8",All!$AE5="RMS"),Ruler!Z$21,IF(AND(All!$V5="P9",All!$AE5="RMS"),Ruler!Z$22,IF(AND(All!$V5="P1",All!$AE5="RSS"),Ruler!Z$6,IF(AND(All!$V5="P2",All!$AE5="RSS"),Ruler!Z$23,IF(AND(All!$V5="P3",All!$AE5="RSS"),Ruler!Z$24,IF(AND(All!$V5="P4",All!$AE5="RSS"),Ruler!Z$25,IF(AND(All!$V5="P5",All!$AE5="RSS"),Ruler!Z$26,IF(AND(All!$V5="P6",All!$AE5="RSS"),Ruler!Z$27,IF(AND(All!$V5="P7",All!$AE5="RSS"),Ruler!Z$28,IF(AND(All!$V5="P8",All!$AE5="RSS"),Ruler!Z$29,IF(AND(All!$V5="P9",All!$AE5="RSS"),Ruler!Z$30,0)))))))))))))))))))))))))))</f>
        <v>2</v>
      </c>
      <c r="CH5" s="325">
        <f>IF(AND(All!$V5="P1",All!$AE5="RDP"),Ruler!AA$6,IF(AND(All!$V5="P2",All!$AE5="RDP"),Ruler!AA$7,IF(AND(All!$V5="P3",All!$AE5="RDP"),Ruler!AA$8,IF(AND(All!$V5="P4",All!$AE5="RDP"),Ruler!AA$9,IF(AND(All!$V5="P5",All!$AE5="RDP"),Ruler!AA$10,IF(AND(All!$V5="P6",All!$AE5="RDP"),Ruler!AA$11,IF(AND(All!$V5="P7",All!$AE5="RDP"),Ruler!AA$12,IF(AND(All!$V5="P8",All!$AE5="RDP"),Ruler!AA$13,IF(AND(All!$V5="P9",All!$AE5="RDP"),Ruler!AA$14,IF(AND(All!$V5="P1",All!$AE5="RMS"),Ruler!AA$6,IF(AND(All!$V5="P2",All!$AE5="RMS"),Ruler!AA$15,IF(AND(All!$V5="P3",All!$AE5="RMS"),Ruler!AA$16,IF(AND(All!$V5="P4",All!$AE5="RMS"),Ruler!AA$17,IF(AND(All!$V5="P5",All!$AE5="RMS"),Ruler!AA$18,IF(AND(All!$V5="P6",All!$AE5="RMS"),Ruler!AA$19,IF(AND(All!$V5="P7",All!$AE5="RMS"),Ruler!AA$20,IF(AND(All!$V5="P8",All!$AE5="RMS"),Ruler!AA$21,IF(AND(All!$V5="P9",All!$AE5="RMS"),Ruler!AA$22,IF(AND(All!$V5="P1",All!$AE5="RSS"),Ruler!AA$6,IF(AND(All!$V5="P2",All!$AE5="RSS"),Ruler!AA$23,IF(AND(All!$V5="P3",All!$AE5="RSS"),Ruler!AA$24,IF(AND(All!$V5="P4",All!$AE5="RSS"),Ruler!AA$25,IF(AND(All!$V5="P5",All!$AE5="RSS"),Ruler!AA$26,IF(AND(All!$V5="P6",All!$AE5="RSS"),Ruler!AA$27,IF(AND(All!$V5="P7",All!$AE5="RSS"),Ruler!AA$28,IF(AND(All!$V5="P8",All!$AE5="RSS"),Ruler!AA$29,IF(AND(All!$V5="P9",All!$AE5="RSS"),Ruler!AA$30,0)))))))))))))))))))))))))))</f>
        <v>1</v>
      </c>
      <c r="CI5" s="325">
        <f>IF(AND(All!$V5="P1",All!$AE5="RDP"),Ruler!AB$6,IF(AND(All!$V5="P2",All!$AE5="RDP"),Ruler!AB$7,IF(AND(All!$V5="P3",All!$AE5="RDP"),Ruler!AB$8,IF(AND(All!$V5="P4",All!$AE5="RDP"),Ruler!AB$9,IF(AND(All!$V5="P5",All!$AE5="RDP"),Ruler!AB$10,IF(AND(All!$V5="P6",All!$AE5="RDP"),Ruler!AB$11,IF(AND(All!$V5="P7",All!$AE5="RDP"),Ruler!AB$12,IF(AND(All!$V5="P8",All!$AE5="RDP"),Ruler!AB$13,IF(AND(All!$V5="P9",All!$AE5="RDP"),Ruler!AB$14,IF(AND(All!$V5="P1",All!$AE5="RMS"),Ruler!AB$6,IF(AND(All!$V5="P2",All!$AE5="RMS"),Ruler!AB$15,IF(AND(All!$V5="P3",All!$AE5="RMS"),Ruler!AB$16,IF(AND(All!$V5="P4",All!$AE5="RMS"),Ruler!AB$17,IF(AND(All!$V5="P5",All!$AE5="RMS"),Ruler!AB$18,IF(AND(All!$V5="P6",All!$AE5="RMS"),Ruler!AB$19,IF(AND(All!$V5="P7",All!$AE5="RMS"),Ruler!AB$20,IF(AND(All!$V5="P8",All!$AE5="RMS"),Ruler!AB$21,IF(AND(All!$V5="P9",All!$AE5="RMS"),Ruler!AB$22,IF(AND(All!$V5="P1",All!$AE5="RSS"),Ruler!AB$6,IF(AND(All!$V5="P2",All!$AE5="RSS"),Ruler!AB$23,IF(AND(All!$V5="P3",All!$AE5="RSS"),Ruler!AB$24,IF(AND(All!$V5="P4",All!$AE5="RSS"),Ruler!AB$25,IF(AND(All!$V5="P5",All!$AE5="RSS"),Ruler!AB$26,IF(AND(All!$V5="P6",All!$AE5="RSS"),Ruler!AB$27,IF(AND(All!$V5="P7",All!$AE5="RSS"),Ruler!AB$28,IF(AND(All!$V5="P8",All!$AE5="RSS"),Ruler!AB$29,IF(AND(All!$V5="P9",All!$AE5="RSS"),Ruler!AB$30,0)))))))))))))))))))))))))))</f>
        <v>1</v>
      </c>
      <c r="CJ5" s="377">
        <f>Table9[[#This Row],[R-B1]]-Table9[[#This Row],[B1]]</f>
        <v>0</v>
      </c>
      <c r="CK5" s="378">
        <f>Table9[[#This Row],[R-B2]]-Table9[[#This Row],[B2]]</f>
        <v>0</v>
      </c>
      <c r="CL5" s="378">
        <f>Table9[[#This Row],[R-B3]]-Table9[[#This Row],[B3]]</f>
        <v>-1</v>
      </c>
      <c r="CM5" s="378">
        <f>Table9[[#This Row],[R-B4]]-Table9[[#This Row],[B4]]</f>
        <v>2</v>
      </c>
      <c r="CN5" s="378">
        <f>Table9[[#This Row],[R-B5]]-Table9[[#This Row],[B5]]</f>
        <v>1</v>
      </c>
      <c r="CO5" s="378">
        <f>Table9[[#This Row],[R-B6]]-Table9[[#This Row],[B6]]</f>
        <v>1</v>
      </c>
      <c r="CP5" s="378">
        <f>Table9[[#This Row],[R-B7]]-Table9[[#This Row],[B7]]</f>
        <v>1</v>
      </c>
      <c r="CQ5" s="378">
        <f>Table9[[#This Row],[R-B8]]-Table9[[#This Row],[B8]]</f>
        <v>-1</v>
      </c>
      <c r="CR5" s="378">
        <f>Table9[[#This Row],[R-B9]]-Table9[[#This Row],[B9]]</f>
        <v>1</v>
      </c>
      <c r="CS5" s="378">
        <f>Table9[[#This Row],[R-B10]]-Table9[[#This Row],[B10]]</f>
        <v>-1</v>
      </c>
      <c r="CT5" s="378">
        <f>Table9[[#This Row],[R-B11]]-Table9[[#This Row],[B11]]</f>
        <v>1</v>
      </c>
      <c r="CU5" s="378">
        <f>Table9[[#This Row],[R-B12]]-Table9[[#This Row],[B12]]</f>
        <v>0</v>
      </c>
      <c r="CV5" s="378">
        <f>Table9[[#This Row],[R-K1]]-Table9[[#This Row],[K1]]</f>
        <v>1</v>
      </c>
      <c r="CW5" s="378">
        <f>Table9[[#This Row],[R-K2]]-Table9[[#This Row],[K2]]</f>
        <v>0</v>
      </c>
      <c r="CX5" s="378">
        <f>Table9[[#This Row],[R-K3]]-Table9[[#This Row],[K3]]</f>
        <v>1</v>
      </c>
      <c r="CY5" s="378">
        <f>Table9[[#This Row],[R-K4]]-Table9[[#This Row],[K4]]</f>
        <v>1</v>
      </c>
      <c r="CZ5" s="378">
        <f>Table9[[#This Row],[R-K5]]-Table9[[#This Row],[K5]]</f>
        <v>1</v>
      </c>
      <c r="DA5" s="378">
        <f>Table9[[#This Row],[R-P1]]-Table9[[#This Row],[P1]]</f>
        <v>1</v>
      </c>
      <c r="DB5" s="378">
        <f>Table9[[#This Row],[R-P2]]-Table9[[#This Row],[P2]]</f>
        <v>1</v>
      </c>
      <c r="DC5" s="378">
        <f>Table9[[#This Row],[R-P3]]-Table9[[#This Row],[P3]]</f>
        <v>1</v>
      </c>
      <c r="DD5" s="378">
        <f>Table9[[#This Row],[R-P4]]-Table9[[#This Row],[P4]]</f>
        <v>0</v>
      </c>
      <c r="DE5" s="378">
        <f>Table9[[#This Row],[R-P5]]-Table9[[#This Row],[P5]]</f>
        <v>1</v>
      </c>
      <c r="DF5" s="378">
        <f>Table9[[#This Row],[R-E1]]-Table9[[#This Row],[E1]]</f>
        <v>0</v>
      </c>
      <c r="DG5" s="379">
        <f>Table9[[#This Row],[R-E2]]-Table9[[#This Row],[E2]]</f>
        <v>0</v>
      </c>
      <c r="DH5" s="43">
        <f>COUNTIF(Table9[[#This Row],[G-B1]:[G-B12]],"&lt;=0")/12*100</f>
        <v>50</v>
      </c>
      <c r="DI5" s="43">
        <f>COUNTIF(Table9[[#This Row],[G-K1]:[G-K5]],"&lt;=0")/5*100</f>
        <v>20</v>
      </c>
      <c r="DJ5" s="43">
        <f>COUNTIF(Table9[[#This Row],[G-P1]:[G-P5]],"&lt;=0")/5*100</f>
        <v>20</v>
      </c>
      <c r="DK5" s="43">
        <f>COUNTIF(Table9[[#This Row],[G-E1]:[G-E2]],"&lt;=0")/2*100</f>
        <v>100</v>
      </c>
      <c r="DL5" s="450">
        <f>IF(AE5="RDP",(COUNTIF(Table9[[#This Row],[G-B3]],"&lt;=0")+COUNTIF(Table9[[#This Row],[G-B4]],"&lt;=0")+COUNTIF(Table9[[#This Row],[G-B7]],"&lt;=0")+COUNTIF(Table9[[#This Row],[G-B11]],"&lt;=0")+COUNTIF(Table9[[#This Row],[G-K2]],"&lt;=0"))/5*100,IF(AE5="RMS",(COUNTIF(Table9[[#This Row],[G-B4]],"&lt;=0")+COUNTIF(Table9[[#This Row],[G-B5]],"&lt;=0")+COUNTIF(Table9[[#This Row],[G-B10]],"&lt;=0")+COUNTIF(Table9[[#This Row],[G-B12]],"&lt;=0")+COUNTIF(Table9[[#This Row],[G-K2]],"&lt;=0"))/5*100,IF(AE5="RSS",(COUNTIF(Table9[[#This Row],[G-B1]],"&lt;=0")+COUNTIF(Table9[[#This Row],[G-B2]],"&lt;=0")+COUNTIF(Table9[[#This Row],[G-B6]],"&lt;=0")+COUNTIF(Table9[[#This Row],[G-B11]],"&lt;=0")+COUNTIF(Table9[[#This Row],[G-B12]],"&lt;=0"))/5*100,0)))</f>
        <v>60</v>
      </c>
      <c r="DM5" s="332">
        <v>50</v>
      </c>
      <c r="DN5" s="42">
        <v>20</v>
      </c>
      <c r="DO5" s="42">
        <v>20</v>
      </c>
      <c r="DP5" s="42">
        <v>100</v>
      </c>
      <c r="DQ5" s="42">
        <v>60</v>
      </c>
      <c r="DR5" s="332">
        <v>25</v>
      </c>
      <c r="DS5" s="42">
        <v>0</v>
      </c>
      <c r="DT5" s="42">
        <v>0</v>
      </c>
      <c r="DU5" s="42">
        <v>0</v>
      </c>
      <c r="DV5" s="42">
        <v>0</v>
      </c>
      <c r="DW5" s="332">
        <v>25</v>
      </c>
      <c r="DX5" s="42">
        <v>0</v>
      </c>
      <c r="DY5" s="42">
        <v>0</v>
      </c>
      <c r="DZ5" s="42">
        <v>0</v>
      </c>
      <c r="EA5" s="333">
        <v>0</v>
      </c>
      <c r="EB5" s="342"/>
      <c r="EC5" s="339"/>
      <c r="ED5" s="339"/>
      <c r="EE5" s="338" t="s">
        <v>170</v>
      </c>
    </row>
    <row r="6" spans="2:135" ht="29.5" hidden="1" thickBot="1" x14ac:dyDescent="0.4">
      <c r="B6" s="282">
        <v>3</v>
      </c>
      <c r="C6" s="285" t="s">
        <v>171</v>
      </c>
      <c r="D6" s="282"/>
      <c r="E6" s="284" t="s">
        <v>172</v>
      </c>
      <c r="F6" s="43"/>
      <c r="G6" s="357">
        <f t="shared" ca="1" si="0"/>
        <v>36.826389773592091</v>
      </c>
      <c r="H6" s="492">
        <v>32874</v>
      </c>
      <c r="I6" s="282" t="s">
        <v>136</v>
      </c>
      <c r="J6" s="282" t="s">
        <v>173</v>
      </c>
      <c r="K6" s="282" t="s">
        <v>174</v>
      </c>
      <c r="L6" s="282" t="s">
        <v>157</v>
      </c>
      <c r="M6" s="285" t="s">
        <v>175</v>
      </c>
      <c r="N6" s="282"/>
      <c r="O6" s="282" t="s">
        <v>142</v>
      </c>
      <c r="P6" s="284" t="s">
        <v>176</v>
      </c>
      <c r="Q6" s="282" t="s">
        <v>177</v>
      </c>
      <c r="R6" s="282"/>
      <c r="S6" s="282"/>
      <c r="T6" s="286"/>
      <c r="U6" s="282"/>
      <c r="V6" s="282"/>
      <c r="W6" s="297"/>
      <c r="X6" s="286">
        <f ca="1">($T$1-Table9[[#This Row],[Date of Appointment to Current Grade]])/365</f>
        <v>126.89214319824963</v>
      </c>
      <c r="Y6" s="282"/>
      <c r="Z6" s="282" t="s">
        <v>173</v>
      </c>
      <c r="AA6" s="282"/>
      <c r="AB6" s="282"/>
      <c r="AC6" s="282"/>
      <c r="AD6" s="282"/>
      <c r="AE6" s="282"/>
      <c r="AF6" s="282"/>
      <c r="AG6" s="282"/>
      <c r="AH6" s="282"/>
      <c r="AI6" s="282"/>
      <c r="AJ6" s="282"/>
      <c r="AK6" s="282"/>
      <c r="AL6" s="282"/>
      <c r="AM6" s="317"/>
      <c r="AN6" s="323"/>
      <c r="BK6" s="328"/>
      <c r="BL6" s="325">
        <f>IF(AND(All!$V6="P1",All!$AE6="RDP"),Ruler!E$6,IF(AND(All!$V6="P2",All!$AE6="RDP"),Ruler!E$7,IF(AND(All!$V6="P3",All!$AE6="RDP"),Ruler!E$8,IF(AND(All!$V6="P4",All!$AE6="RDP"),Ruler!E$9,IF(AND(All!$V6="P5",All!$AE6="RDP"),Ruler!E$10,IF(AND(All!$V6="P6",All!$AE6="RDP"),Ruler!E$11,IF(AND(All!$V6="P7",All!$AE6="RDP"),Ruler!E$12,IF(AND(All!$V6="P8",All!$AE6="RDP"),Ruler!E$13,IF(AND(All!$V6="P9",All!$AE6="RDP"),Ruler!E$14,IF(AND(All!$V6="P1",All!$AE6="RMS"),Ruler!E$6,IF(AND(All!$V6="P2",All!$AE6="RMS"),Ruler!E$15,IF(AND(All!$V6="P3",All!$AE6="RMS"),Ruler!E$16,IF(AND(All!$V6="P4",All!$AE6="RMS"),Ruler!E$17,IF(AND(All!$V6="P5",All!$AE6="RMS"),Ruler!E$18,IF(AND(All!$V6="P6",All!$AE6="RMS"),Ruler!E$19,IF(AND(All!$V6="P7",All!$AE6="RMS"),Ruler!E$20,IF(AND(All!$V6="P8",All!$AE6="RMS"),Ruler!E$21,IF(AND(All!$V6="P9",All!$AE6="RMS"),Ruler!E$22,IF(AND(All!$V6="P1",All!$AE6="RSS"),Ruler!E$6,IF(AND(All!$V6="P2",All!$AE6="RSS"),Ruler!E$23,IF(AND(All!$V6="P3",All!$AE6="RSS"),Ruler!E$24,IF(AND(All!$V6="P4",All!$AE6="RSS"),Ruler!E$25,IF(AND(All!$V6="P5",All!$AE6="RSS"),Ruler!E$26,IF(AND(All!$V6="P6",All!$AE6="RSS"),Ruler!E$27,IF(AND(All!$V6="P7",All!$AE6="RSS"),Ruler!E$28,IF(AND(All!$V6="P8",All!$AE6="RSS"),Ruler!E$29,IF(AND(All!$V6="P9",All!$AE6="RSS"),Ruler!E$30,0)))))))))))))))))))))))))))</f>
        <v>0</v>
      </c>
      <c r="BM6" s="325">
        <f>IF(AND(All!$V6="P1",All!$AE6="RDP"),Ruler!F$6,IF(AND(All!$V6="P2",All!$AE6="RDP"),Ruler!F$7,IF(AND(All!$V6="P3",All!$AE6="RDP"),Ruler!F$8,IF(AND(All!$V6="P4",All!$AE6="RDP"),Ruler!F$9,IF(AND(All!$V6="P5",All!$AE6="RDP"),Ruler!F$10,IF(AND(All!$V6="P6",All!$AE6="RDP"),Ruler!F$11,IF(AND(All!$V6="P7",All!$AE6="RDP"),Ruler!F$12,IF(AND(All!$V6="P8",All!$AE6="RDP"),Ruler!F$13,IF(AND(All!$V6="P9",All!$AE6="RDP"),Ruler!F$14,IF(AND(All!$V6="P1",All!$AE6="RMS"),Ruler!F$6,IF(AND(All!$V6="P2",All!$AE6="RMS"),Ruler!F$15,IF(AND(All!$V6="P3",All!$AE6="RMS"),Ruler!F$16,IF(AND(All!$V6="P4",All!$AE6="RMS"),Ruler!F$17,IF(AND(All!$V6="P5",All!$AE6="RMS"),Ruler!F$18,IF(AND(All!$V6="P6",All!$AE6="RMS"),Ruler!F$19,IF(AND(All!$V6="P7",All!$AE6="RMS"),Ruler!F$20,IF(AND(All!$V6="P8",All!$AE6="RMS"),Ruler!F$21,IF(AND(All!$V6="P9",All!$AE6="RMS"),Ruler!F$22,IF(AND(All!$V6="P1",All!$AE6="RSS"),Ruler!F$6,IF(AND(All!$V6="P2",All!$AE6="RSS"),Ruler!F$23,IF(AND(All!$V6="P3",All!$AE6="RSS"),Ruler!F$24,IF(AND(All!$V6="P4",All!$AE6="RSS"),Ruler!F$25,IF(AND(All!$V6="P5",All!$AE6="RSS"),Ruler!F$26,IF(AND(All!$V6="P6",All!$AE6="RSS"),Ruler!F$27,IF(AND(All!$V6="P7",All!$AE6="RSS"),Ruler!F$28,IF(AND(All!$V6="P8",All!$AE6="RSS"),Ruler!F$29,IF(AND(All!$V6="P9",All!$AE6="RSS"),Ruler!F$30,0)))))))))))))))))))))))))))</f>
        <v>0</v>
      </c>
      <c r="BN6" s="325">
        <f>IF(AND(All!$V6="P1",All!$AE6="RDP"),Ruler!G$6,IF(AND(All!$V6="P2",All!$AE6="RDP"),Ruler!G$7,IF(AND(All!$V6="P3",All!$AE6="RDP"),Ruler!G$8,IF(AND(All!$V6="P4",All!$AE6="RDP"),Ruler!G$9,IF(AND(All!$V6="P5",All!$AE6="RDP"),Ruler!G$10,IF(AND(All!$V6="P6",All!$AE6="RDP"),Ruler!G$11,IF(AND(All!$V6="P7",All!$AE6="RDP"),Ruler!G$12,IF(AND(All!$V6="P8",All!$AE6="RDP"),Ruler!G$13,IF(AND(All!$V6="P9",All!$AE6="RDP"),Ruler!G$14,IF(AND(All!$V6="P1",All!$AE6="RMS"),Ruler!G$6,IF(AND(All!$V6="P2",All!$AE6="RMS"),Ruler!G$15,IF(AND(All!$V6="P3",All!$AE6="RMS"),Ruler!G$16,IF(AND(All!$V6="P4",All!$AE6="RMS"),Ruler!G$17,IF(AND(All!$V6="P5",All!$AE6="RMS"),Ruler!G$18,IF(AND(All!$V6="P6",All!$AE6="RMS"),Ruler!G$19,IF(AND(All!$V6="P7",All!$AE6="RMS"),Ruler!G$20,IF(AND(All!$V6="P8",All!$AE6="RMS"),Ruler!G$21,IF(AND(All!$V6="P9",All!$AE6="RMS"),Ruler!G$22,IF(AND(All!$V6="P1",All!$AE6="RSS"),Ruler!G$6,IF(AND(All!$V6="P2",All!$AE6="RSS"),Ruler!G$23,IF(AND(All!$V6="P3",All!$AE6="RSS"),Ruler!G$24,IF(AND(All!$V6="P4",All!$AE6="RSS"),Ruler!G$25,IF(AND(All!$V6="P5",All!$AE6="RSS"),Ruler!G$26,IF(AND(All!$V6="P6",All!$AE6="RSS"),Ruler!G$27,IF(AND(All!$V6="P7",All!$AE6="RSS"),Ruler!G$28,IF(AND(All!$V6="P8",All!$AE6="RSS"),Ruler!G$29,IF(AND(All!$V6="P9",All!$AE6="RSS"),Ruler!G$30,0)))))))))))))))))))))))))))</f>
        <v>0</v>
      </c>
      <c r="BO6" s="325">
        <f>IF(AND(All!$V6="P1",All!$AE6="RDP"),Ruler!H$6,IF(AND(All!$V6="P2",All!$AE6="RDP"),Ruler!H$7,IF(AND(All!$V6="P3",All!$AE6="RDP"),Ruler!H$8,IF(AND(All!$V6="P4",All!$AE6="RDP"),Ruler!H$9,IF(AND(All!$V6="P5",All!$AE6="RDP"),Ruler!H$10,IF(AND(All!$V6="P6",All!$AE6="RDP"),Ruler!H$11,IF(AND(All!$V6="P7",All!$AE6="RDP"),Ruler!H$12,IF(AND(All!$V6="P8",All!$AE6="RDP"),Ruler!H$13,IF(AND(All!$V6="P9",All!$AE6="RDP"),Ruler!H$14,IF(AND(All!$V6="P1",All!$AE6="RMS"),Ruler!H$6,IF(AND(All!$V6="P2",All!$AE6="RMS"),Ruler!H$15,IF(AND(All!$V6="P3",All!$AE6="RMS"),Ruler!H$16,IF(AND(All!$V6="P4",All!$AE6="RMS"),Ruler!H$17,IF(AND(All!$V6="P5",All!$AE6="RMS"),Ruler!H$18,IF(AND(All!$V6="P6",All!$AE6="RMS"),Ruler!H$19,IF(AND(All!$V6="P7",All!$AE6="RMS"),Ruler!H$20,IF(AND(All!$V6="P8",All!$AE6="RMS"),Ruler!H$21,IF(AND(All!$V6="P9",All!$AE6="RMS"),Ruler!H$22,IF(AND(All!$V6="P1",All!$AE6="RSS"),Ruler!H$6,IF(AND(All!$V6="P2",All!$AE6="RSS"),Ruler!H$23,IF(AND(All!$V6="P3",All!$AE6="RSS"),Ruler!H$24,IF(AND(All!$V6="P4",All!$AE6="RSS"),Ruler!H$25,IF(AND(All!$V6="P5",All!$AE6="RSS"),Ruler!H$26,IF(AND(All!$V6="P6",All!$AE6="RSS"),Ruler!H$27,IF(AND(All!$V6="P7",All!$AE6="RSS"),Ruler!H$28,IF(AND(All!$V6="P8",All!$AE6="RSS"),Ruler!H$29,IF(AND(All!$V6="P9",All!$AE6="RSS"),Ruler!H$30,0)))))))))))))))))))))))))))</f>
        <v>0</v>
      </c>
      <c r="BP6" s="325">
        <f>IF(AND(All!$V6="P1",All!$AE6="RDP"),Ruler!I$6,IF(AND(All!$V6="P2",All!$AE6="RDP"),Ruler!I$7,IF(AND(All!$V6="P3",All!$AE6="RDP"),Ruler!I$8,IF(AND(All!$V6="P4",All!$AE6="RDP"),Ruler!I$9,IF(AND(All!$V6="P5",All!$AE6="RDP"),Ruler!I$10,IF(AND(All!$V6="P6",All!$AE6="RDP"),Ruler!I$11,IF(AND(All!$V6="P7",All!$AE6="RDP"),Ruler!I$12,IF(AND(All!$V6="P8",All!$AE6="RDP"),Ruler!I$13,IF(AND(All!$V6="P9",All!$AE6="RDP"),Ruler!I$14,IF(AND(All!$V6="P1",All!$AE6="RMS"),Ruler!I$6,IF(AND(All!$V6="P2",All!$AE6="RMS"),Ruler!I$15,IF(AND(All!$V6="P3",All!$AE6="RMS"),Ruler!I$16,IF(AND(All!$V6="P4",All!$AE6="RMS"),Ruler!I$17,IF(AND(All!$V6="P5",All!$AE6="RMS"),Ruler!I$18,IF(AND(All!$V6="P6",All!$AE6="RMS"),Ruler!I$19,IF(AND(All!$V6="P7",All!$AE6="RMS"),Ruler!I$20,IF(AND(All!$V6="P8",All!$AE6="RMS"),Ruler!I$21,IF(AND(All!$V6="P9",All!$AE6="RMS"),Ruler!I$22,IF(AND(All!$V6="P1",All!$AE6="RSS"),Ruler!I$6,IF(AND(All!$V6="P2",All!$AE6="RSS"),Ruler!I$23,IF(AND(All!$V6="P3",All!$AE6="RSS"),Ruler!I$24,IF(AND(All!$V6="P4",All!$AE6="RSS"),Ruler!I$25,IF(AND(All!$V6="P5",All!$AE6="RSS"),Ruler!I$26,IF(AND(All!$V6="P6",All!$AE6="RSS"),Ruler!I$27,IF(AND(All!$V6="P7",All!$AE6="RSS"),Ruler!I$28,IF(AND(All!$V6="P8",All!$AE6="RSS"),Ruler!I$29,IF(AND(All!$V6="P9",All!$AE6="RSS"),Ruler!I$30,0)))))))))))))))))))))))))))</f>
        <v>0</v>
      </c>
      <c r="BQ6" s="325">
        <f>IF(AND(All!$V6="P1",All!$AE6="RDP"),Ruler!J$6,IF(AND(All!$V6="P2",All!$AE6="RDP"),Ruler!J$7,IF(AND(All!$V6="P3",All!$AE6="RDP"),Ruler!J$8,IF(AND(All!$V6="P4",All!$AE6="RDP"),Ruler!J$9,IF(AND(All!$V6="P5",All!$AE6="RDP"),Ruler!J$10,IF(AND(All!$V6="P6",All!$AE6="RDP"),Ruler!J$11,IF(AND(All!$V6="P7",All!$AE6="RDP"),Ruler!J$12,IF(AND(All!$V6="P8",All!$AE6="RDP"),Ruler!J$13,IF(AND(All!$V6="P9",All!$AE6="RDP"),Ruler!J$14,IF(AND(All!$V6="P1",All!$AE6="RMS"),Ruler!J$6,IF(AND(All!$V6="P2",All!$AE6="RMS"),Ruler!J$15,IF(AND(All!$V6="P3",All!$AE6="RMS"),Ruler!J$16,IF(AND(All!$V6="P4",All!$AE6="RMS"),Ruler!J$17,IF(AND(All!$V6="P5",All!$AE6="RMS"),Ruler!J$18,IF(AND(All!$V6="P6",All!$AE6="RMS"),Ruler!J$19,IF(AND(All!$V6="P7",All!$AE6="RMS"),Ruler!J$20,IF(AND(All!$V6="P8",All!$AE6="RMS"),Ruler!J$21,IF(AND(All!$V6="P9",All!$AE6="RMS"),Ruler!J$22,IF(AND(All!$V6="P1",All!$AE6="RSS"),Ruler!J$6,IF(AND(All!$V6="P2",All!$AE6="RSS"),Ruler!J$23,IF(AND(All!$V6="P3",All!$AE6="RSS"),Ruler!J$24,IF(AND(All!$V6="P4",All!$AE6="RSS"),Ruler!J$25,IF(AND(All!$V6="P5",All!$AE6="RSS"),Ruler!J$26,IF(AND(All!$V6="P6",All!$AE6="RSS"),Ruler!J$27,IF(AND(All!$V6="P7",All!$AE6="RSS"),Ruler!J$28,IF(AND(All!$V6="P8",All!$AE6="RSS"),Ruler!J$29,IF(AND(All!$V6="P9",All!$AE6="RSS"),Ruler!J$30,0)))))))))))))))))))))))))))</f>
        <v>0</v>
      </c>
      <c r="BR6" s="325">
        <f>IF(AND(All!$V6="P1",All!$AE6="RDP"),Ruler!K$6,IF(AND(All!$V6="P2",All!$AE6="RDP"),Ruler!K$7,IF(AND(All!$V6="P3",All!$AE6="RDP"),Ruler!K$8,IF(AND(All!$V6="P4",All!$AE6="RDP"),Ruler!K$9,IF(AND(All!$V6="P5",All!$AE6="RDP"),Ruler!K$10,IF(AND(All!$V6="P6",All!$AE6="RDP"),Ruler!K$11,IF(AND(All!$V6="P7",All!$AE6="RDP"),Ruler!K$12,IF(AND(All!$V6="P8",All!$AE6="RDP"),Ruler!K$13,IF(AND(All!$V6="P9",All!$AE6="RDP"),Ruler!K$14,IF(AND(All!$V6="P1",All!$AE6="RMS"),Ruler!K$6,IF(AND(All!$V6="P2",All!$AE6="RMS"),Ruler!K$15,IF(AND(All!$V6="P3",All!$AE6="RMS"),Ruler!K$16,IF(AND(All!$V6="P4",All!$AE6="RMS"),Ruler!K$17,IF(AND(All!$V6="P5",All!$AE6="RMS"),Ruler!K$18,IF(AND(All!$V6="P6",All!$AE6="RMS"),Ruler!K$19,IF(AND(All!$V6="P7",All!$AE6="RMS"),Ruler!K$20,IF(AND(All!$V6="P8",All!$AE6="RMS"),Ruler!K$21,IF(AND(All!$V6="P9",All!$AE6="RMS"),Ruler!K$22,IF(AND(All!$V6="P1",All!$AE6="RSS"),Ruler!K$6,IF(AND(All!$V6="P2",All!$AE6="RSS"),Ruler!K$23,IF(AND(All!$V6="P3",All!$AE6="RSS"),Ruler!K$24,IF(AND(All!$V6="P4",All!$AE6="RSS"),Ruler!K$25,IF(AND(All!$V6="P5",All!$AE6="RSS"),Ruler!K$26,IF(AND(All!$V6="P6",All!$AE6="RSS"),Ruler!K$27,IF(AND(All!$V6="P7",All!$AE6="RSS"),Ruler!K$28,IF(AND(All!$V6="P8",All!$AE6="RSS"),Ruler!K$29,IF(AND(All!$V6="P9",All!$AE6="RSS"),Ruler!K$30,0)))))))))))))))))))))))))))</f>
        <v>0</v>
      </c>
      <c r="BS6" s="325">
        <f>IF(AND(All!$V6="P1",All!$AE6="RDP"),Ruler!L$6,IF(AND(All!$V6="P2",All!$AE6="RDP"),Ruler!L$7,IF(AND(All!$V6="P3",All!$AE6="RDP"),Ruler!L$8,IF(AND(All!$V6="P4",All!$AE6="RDP"),Ruler!L$9,IF(AND(All!$V6="P5",All!$AE6="RDP"),Ruler!L$10,IF(AND(All!$V6="P6",All!$AE6="RDP"),Ruler!L$11,IF(AND(All!$V6="P7",All!$AE6="RDP"),Ruler!L$12,IF(AND(All!$V6="P8",All!$AE6="RDP"),Ruler!L$13,IF(AND(All!$V6="P9",All!$AE6="RDP"),Ruler!L$14,IF(AND(All!$V6="P1",All!$AE6="RMS"),Ruler!L$6,IF(AND(All!$V6="P2",All!$AE6="RMS"),Ruler!L$15,IF(AND(All!$V6="P3",All!$AE6="RMS"),Ruler!L$16,IF(AND(All!$V6="P4",All!$AE6="RMS"),Ruler!L$17,IF(AND(All!$V6="P5",All!$AE6="RMS"),Ruler!L$18,IF(AND(All!$V6="P6",All!$AE6="RMS"),Ruler!L$19,IF(AND(All!$V6="P7",All!$AE6="RMS"),Ruler!L$20,IF(AND(All!$V6="P8",All!$AE6="RMS"),Ruler!L$21,IF(AND(All!$V6="P9",All!$AE6="RMS"),Ruler!L$22,IF(AND(All!$V6="P1",All!$AE6="RSS"),Ruler!L$6,IF(AND(All!$V6="P2",All!$AE6="RSS"),Ruler!L$23,IF(AND(All!$V6="P3",All!$AE6="RSS"),Ruler!L$24,IF(AND(All!$V6="P4",All!$AE6="RSS"),Ruler!L$25,IF(AND(All!$V6="P5",All!$AE6="RSS"),Ruler!L$26,IF(AND(All!$V6="P6",All!$AE6="RSS"),Ruler!L$27,IF(AND(All!$V6="P7",All!$AE6="RSS"),Ruler!L$28,IF(AND(All!$V6="P8",All!$AE6="RSS"),Ruler!L$29,IF(AND(All!$V6="P9",All!$AE6="RSS"),Ruler!L$30,0)))))))))))))))))))))))))))</f>
        <v>0</v>
      </c>
      <c r="BT6" s="325">
        <f>IF(AND(All!$V6="P1",All!$AE6="RDP"),Ruler!M$6,IF(AND(All!$V6="P2",All!$AE6="RDP"),Ruler!M$7,IF(AND(All!$V6="P3",All!$AE6="RDP"),Ruler!M$8,IF(AND(All!$V6="P4",All!$AE6="RDP"),Ruler!M$9,IF(AND(All!$V6="P5",All!$AE6="RDP"),Ruler!M$10,IF(AND(All!$V6="P6",All!$AE6="RDP"),Ruler!M$11,IF(AND(All!$V6="P7",All!$AE6="RDP"),Ruler!M$12,IF(AND(All!$V6="P8",All!$AE6="RDP"),Ruler!M$13,IF(AND(All!$V6="P9",All!$AE6="RDP"),Ruler!M$14,IF(AND(All!$V6="P1",All!$AE6="RMS"),Ruler!M$6,IF(AND(All!$V6="P2",All!$AE6="RMS"),Ruler!M$15,IF(AND(All!$V6="P3",All!$AE6="RMS"),Ruler!M$16,IF(AND(All!$V6="P4",All!$AE6="RMS"),Ruler!M$17,IF(AND(All!$V6="P5",All!$AE6="RMS"),Ruler!M$18,IF(AND(All!$V6="P6",All!$AE6="RMS"),Ruler!M$19,IF(AND(All!$V6="P7",All!$AE6="RMS"),Ruler!M$20,IF(AND(All!$V6="P8",All!$AE6="RMS"),Ruler!M$21,IF(AND(All!$V6="P9",All!$AE6="RMS"),Ruler!M$22,IF(AND(All!$V6="P1",All!$AE6="RSS"),Ruler!M$6,IF(AND(All!$V6="P2",All!$AE6="RSS"),Ruler!M$23,IF(AND(All!$V6="P3",All!$AE6="RSS"),Ruler!M$24,IF(AND(All!$V6="P4",All!$AE6="RSS"),Ruler!M$25,IF(AND(All!$V6="P5",All!$AE6="RSS"),Ruler!M$26,IF(AND(All!$V6="P6",All!$AE6="RSS"),Ruler!M$27,IF(AND(All!$V6="P7",All!$AE6="RSS"),Ruler!M$28,IF(AND(All!$V6="P8",All!$AE6="RSS"),Ruler!M$29,IF(AND(All!$V6="P9",All!$AE6="RSS"),Ruler!M$30,0)))))))))))))))))))))))))))</f>
        <v>0</v>
      </c>
      <c r="BU6" s="325">
        <f>IF(AND(All!$V6="P1",All!$AE6="RDP"),Ruler!N$6,IF(AND(All!$V6="P2",All!$AE6="RDP"),Ruler!N$7,IF(AND(All!$V6="P3",All!$AE6="RDP"),Ruler!N$8,IF(AND(All!$V6="P4",All!$AE6="RDP"),Ruler!N$9,IF(AND(All!$V6="P5",All!$AE6="RDP"),Ruler!N$10,IF(AND(All!$V6="P6",All!$AE6="RDP"),Ruler!N$11,IF(AND(All!$V6="P7",All!$AE6="RDP"),Ruler!N$12,IF(AND(All!$V6="P8",All!$AE6="RDP"),Ruler!N$13,IF(AND(All!$V6="P9",All!$AE6="RDP"),Ruler!N$14,IF(AND(All!$V6="P1",All!$AE6="RMS"),Ruler!N$6,IF(AND(All!$V6="P2",All!$AE6="RMS"),Ruler!N$15,IF(AND(All!$V6="P3",All!$AE6="RMS"),Ruler!N$16,IF(AND(All!$V6="P4",All!$AE6="RMS"),Ruler!N$17,IF(AND(All!$V6="P5",All!$AE6="RMS"),Ruler!N$18,IF(AND(All!$V6="P6",All!$AE6="RMS"),Ruler!N$19,IF(AND(All!$V6="P7",All!$AE6="RMS"),Ruler!N$20,IF(AND(All!$V6="P8",All!$AE6="RMS"),Ruler!N$21,IF(AND(All!$V6="P9",All!$AE6="RMS"),Ruler!N$22,IF(AND(All!$V6="P1",All!$AE6="RSS"),Ruler!N$6,IF(AND(All!$V6="P2",All!$AE6="RSS"),Ruler!N$23,IF(AND(All!$V6="P3",All!$AE6="RSS"),Ruler!N$24,IF(AND(All!$V6="P4",All!$AE6="RSS"),Ruler!N$25,IF(AND(All!$V6="P5",All!$AE6="RSS"),Ruler!N$26,IF(AND(All!$V6="P6",All!$AE6="RSS"),Ruler!N$27,IF(AND(All!$V6="P7",All!$AE6="RSS"),Ruler!N$28,IF(AND(All!$V6="P8",All!$AE6="RSS"),Ruler!N$29,IF(AND(All!$V6="P9",All!$AE6="RSS"),Ruler!N$30,0)))))))))))))))))))))))))))</f>
        <v>0</v>
      </c>
      <c r="BV6" s="325">
        <f>IF(AND(All!$V6="P1",All!$AE6="RDP"),Ruler!O$6,IF(AND(All!$V6="P2",All!$AE6="RDP"),Ruler!O$7,IF(AND(All!$V6="P3",All!$AE6="RDP"),Ruler!O$8,IF(AND(All!$V6="P4",All!$AE6="RDP"),Ruler!O$9,IF(AND(All!$V6="P5",All!$AE6="RDP"),Ruler!O$10,IF(AND(All!$V6="P6",All!$AE6="RDP"),Ruler!O$11,IF(AND(All!$V6="P7",All!$AE6="RDP"),Ruler!O$12,IF(AND(All!$V6="P8",All!$AE6="RDP"),Ruler!O$13,IF(AND(All!$V6="P9",All!$AE6="RDP"),Ruler!O$14,IF(AND(All!$V6="P1",All!$AE6="RMS"),Ruler!O$6,IF(AND(All!$V6="P2",All!$AE6="RMS"),Ruler!O$15,IF(AND(All!$V6="P3",All!$AE6="RMS"),Ruler!O$16,IF(AND(All!$V6="P4",All!$AE6="RMS"),Ruler!O$17,IF(AND(All!$V6="P5",All!$AE6="RMS"),Ruler!O$18,IF(AND(All!$V6="P6",All!$AE6="RMS"),Ruler!O$19,IF(AND(All!$V6="P7",All!$AE6="RMS"),Ruler!O$20,IF(AND(All!$V6="P8",All!$AE6="RMS"),Ruler!O$21,IF(AND(All!$V6="P9",All!$AE6="RMS"),Ruler!O$22,IF(AND(All!$V6="P1",All!$AE6="RSS"),Ruler!O$6,IF(AND(All!$V6="P2",All!$AE6="RSS"),Ruler!O$23,IF(AND(All!$V6="P3",All!$AE6="RSS"),Ruler!O$24,IF(AND(All!$V6="P4",All!$AE6="RSS"),Ruler!O$25,IF(AND(All!$V6="P5",All!$AE6="RSS"),Ruler!O$26,IF(AND(All!$V6="P6",All!$AE6="RSS"),Ruler!O$27,IF(AND(All!$V6="P7",All!$AE6="RSS"),Ruler!O$28,IF(AND(All!$V6="P8",All!$AE6="RSS"),Ruler!O$29,IF(AND(All!$V6="P9",All!$AE6="RSS"),Ruler!O$30,0)))))))))))))))))))))))))))</f>
        <v>0</v>
      </c>
      <c r="BW6" s="325">
        <f>IF(AND(All!$V6="P1",All!$AE6="RDP"),Ruler!P$6,IF(AND(All!$V6="P2",All!$AE6="RDP"),Ruler!P$7,IF(AND(All!$V6="P3",All!$AE6="RDP"),Ruler!P$8,IF(AND(All!$V6="P4",All!$AE6="RDP"),Ruler!P$9,IF(AND(All!$V6="P5",All!$AE6="RDP"),Ruler!P$10,IF(AND(All!$V6="P6",All!$AE6="RDP"),Ruler!P$11,IF(AND(All!$V6="P7",All!$AE6="RDP"),Ruler!P$12,IF(AND(All!$V6="P8",All!$AE6="RDP"),Ruler!P$13,IF(AND(All!$V6="P9",All!$AE6="RDP"),Ruler!P$14,IF(AND(All!$V6="P1",All!$AE6="RMS"),Ruler!P$6,IF(AND(All!$V6="P2",All!$AE6="RMS"),Ruler!P$15,IF(AND(All!$V6="P3",All!$AE6="RMS"),Ruler!P$16,IF(AND(All!$V6="P4",All!$AE6="RMS"),Ruler!P$17,IF(AND(All!$V6="P5",All!$AE6="RMS"),Ruler!P$18,IF(AND(All!$V6="P6",All!$AE6="RMS"),Ruler!P$19,IF(AND(All!$V6="P7",All!$AE6="RMS"),Ruler!P$20,IF(AND(All!$V6="P8",All!$AE6="RMS"),Ruler!P$21,IF(AND(All!$V6="P9",All!$AE6="RMS"),Ruler!P$22,IF(AND(All!$V6="P1",All!$AE6="RSS"),Ruler!P$6,IF(AND(All!$V6="P2",All!$AE6="RSS"),Ruler!P$23,IF(AND(All!$V6="P3",All!$AE6="RSS"),Ruler!P$24,IF(AND(All!$V6="P4",All!$AE6="RSS"),Ruler!P$25,IF(AND(All!$V6="P5",All!$AE6="RSS"),Ruler!P$26,IF(AND(All!$V6="P6",All!$AE6="RSS"),Ruler!P$27,IF(AND(All!$V6="P7",All!$AE6="RSS"),Ruler!P$28,IF(AND(All!$V6="P8",All!$AE6="RSS"),Ruler!P$29,IF(AND(All!$V6="P9",All!$AE6="RSS"),Ruler!P$30,0)))))))))))))))))))))))))))</f>
        <v>0</v>
      </c>
      <c r="BX6" s="325">
        <f>IF(AND(All!$V6="P1",All!$AE6="RDP"),Ruler!Q$6,IF(AND(All!$V6="P2",All!$AE6="RDP"),Ruler!Q$7,IF(AND(All!$V6="P3",All!$AE6="RDP"),Ruler!Q$8,IF(AND(All!$V6="P4",All!$AE6="RDP"),Ruler!Q$9,IF(AND(All!$V6="P5",All!$AE6="RDP"),Ruler!Q$10,IF(AND(All!$V6="P6",All!$AE6="RDP"),Ruler!Q$11,IF(AND(All!$V6="P7",All!$AE6="RDP"),Ruler!Q$12,IF(AND(All!$V6="P8",All!$AE6="RDP"),Ruler!Q$13,IF(AND(All!$V6="P9",All!$AE6="RDP"),Ruler!Q$14,IF(AND(All!$V6="P1",All!$AE6="RMS"),Ruler!Q$6,IF(AND(All!$V6="P2",All!$AE6="RMS"),Ruler!Q$15,IF(AND(All!$V6="P3",All!$AE6="RMS"),Ruler!Q$16,IF(AND(All!$V6="P4",All!$AE6="RMS"),Ruler!Q$17,IF(AND(All!$V6="P5",All!$AE6="RMS"),Ruler!Q$18,IF(AND(All!$V6="P6",All!$AE6="RMS"),Ruler!Q$19,IF(AND(All!$V6="P7",All!$AE6="RMS"),Ruler!Q$20,IF(AND(All!$V6="P8",All!$AE6="RMS"),Ruler!Q$21,IF(AND(All!$V6="P9",All!$AE6="RMS"),Ruler!Q$22,IF(AND(All!$V6="P1",All!$AE6="RSS"),Ruler!Q$6,IF(AND(All!$V6="P2",All!$AE6="RSS"),Ruler!Q$23,IF(AND(All!$V6="P3",All!$AE6="RSS"),Ruler!Q$24,IF(AND(All!$V6="P4",All!$AE6="RSS"),Ruler!Q$25,IF(AND(All!$V6="P5",All!$AE6="RSS"),Ruler!Q$26,IF(AND(All!$V6="P6",All!$AE6="RSS"),Ruler!Q$27,IF(AND(All!$V6="P7",All!$AE6="RSS"),Ruler!Q$28,IF(AND(All!$V6="P8",All!$AE6="RSS"),Ruler!Q$29,IF(AND(All!$V6="P9",All!$AE6="RSS"),Ruler!Q$30,0)))))))))))))))))))))))))))</f>
        <v>0</v>
      </c>
      <c r="BY6" s="325">
        <f>IF(AND(All!$V6="P1",All!$AE6="RDP"),Ruler!R$6,IF(AND(All!$V6="P2",All!$AE6="RDP"),Ruler!R$7,IF(AND(All!$V6="P3",All!$AE6="RDP"),Ruler!R$8,IF(AND(All!$V6="P4",All!$AE6="RDP"),Ruler!R$9,IF(AND(All!$V6="P5",All!$AE6="RDP"),Ruler!R$10,IF(AND(All!$V6="P6",All!$AE6="RDP"),Ruler!R$11,IF(AND(All!$V6="P7",All!$AE6="RDP"),Ruler!R$12,IF(AND(All!$V6="P8",All!$AE6="RDP"),Ruler!R$13,IF(AND(All!$V6="P9",All!$AE6="RDP"),Ruler!R$14,IF(AND(All!$V6="P1",All!$AE6="RMS"),Ruler!R$6,IF(AND(All!$V6="P2",All!$AE6="RMS"),Ruler!R$15,IF(AND(All!$V6="P3",All!$AE6="RMS"),Ruler!R$16,IF(AND(All!$V6="P4",All!$AE6="RMS"),Ruler!R$17,IF(AND(All!$V6="P5",All!$AE6="RMS"),Ruler!R$18,IF(AND(All!$V6="P6",All!$AE6="RMS"),Ruler!R$19,IF(AND(All!$V6="P7",All!$AE6="RMS"),Ruler!R$20,IF(AND(All!$V6="P8",All!$AE6="RMS"),Ruler!R$21,IF(AND(All!$V6="P9",All!$AE6="RMS"),Ruler!R$22,IF(AND(All!$V6="P1",All!$AE6="RSS"),Ruler!R$6,IF(AND(All!$V6="P2",All!$AE6="RSS"),Ruler!R$23,IF(AND(All!$V6="P3",All!$AE6="RSS"),Ruler!R$24,IF(AND(All!$V6="P4",All!$AE6="RSS"),Ruler!R$25,IF(AND(All!$V6="P5",All!$AE6="RSS"),Ruler!R$26,IF(AND(All!$V6="P6",All!$AE6="RSS"),Ruler!R$27,IF(AND(All!$V6="P7",All!$AE6="RSS"),Ruler!R$28,IF(AND(All!$V6="P8",All!$AE6="RSS"),Ruler!R$29,IF(AND(All!$V6="P9",All!$AE6="RSS"),Ruler!R$30,0)))))))))))))))))))))))))))</f>
        <v>0</v>
      </c>
      <c r="BZ6" s="325">
        <f>IF(AND(All!$V6="P1",All!$AE6="RDP"),Ruler!S$6,IF(AND(All!$V6="P2",All!$AE6="RDP"),Ruler!S$7,IF(AND(All!$V6="P3",All!$AE6="RDP"),Ruler!S$8,IF(AND(All!$V6="P4",All!$AE6="RDP"),Ruler!S$9,IF(AND(All!$V6="P5",All!$AE6="RDP"),Ruler!S$10,IF(AND(All!$V6="P6",All!$AE6="RDP"),Ruler!S$11,IF(AND(All!$V6="P7",All!$AE6="RDP"),Ruler!S$12,IF(AND(All!$V6="P8",All!$AE6="RDP"),Ruler!S$13,IF(AND(All!$V6="P9",All!$AE6="RDP"),Ruler!S$14,IF(AND(All!$V6="P1",All!$AE6="RMS"),Ruler!S$6,IF(AND(All!$V6="P2",All!$AE6="RMS"),Ruler!S$15,IF(AND(All!$V6="P3",All!$AE6="RMS"),Ruler!S$16,IF(AND(All!$V6="P4",All!$AE6="RMS"),Ruler!S$17,IF(AND(All!$V6="P5",All!$AE6="RMS"),Ruler!S$18,IF(AND(All!$V6="P6",All!$AE6="RMS"),Ruler!S$19,IF(AND(All!$V6="P7",All!$AE6="RMS"),Ruler!S$20,IF(AND(All!$V6="P8",All!$AE6="RMS"),Ruler!S$21,IF(AND(All!$V6="P9",All!$AE6="RMS"),Ruler!S$22,IF(AND(All!$V6="P1",All!$AE6="RSS"),Ruler!S$6,IF(AND(All!$V6="P2",All!$AE6="RSS"),Ruler!S$23,IF(AND(All!$V6="P3",All!$AE6="RSS"),Ruler!S$24,IF(AND(All!$V6="P4",All!$AE6="RSS"),Ruler!S$25,IF(AND(All!$V6="P5",All!$AE6="RSS"),Ruler!S$26,IF(AND(All!$V6="P6",All!$AE6="RSS"),Ruler!S$27,IF(AND(All!$V6="P7",All!$AE6="RSS"),Ruler!S$28,IF(AND(All!$V6="P8",All!$AE6="RSS"),Ruler!S$29,IF(AND(All!$V6="P9",All!$AE6="RSS"),Ruler!S$30,0)))))))))))))))))))))))))))</f>
        <v>0</v>
      </c>
      <c r="CA6" s="325">
        <f>IF(AND(All!$V6="P1",All!$AE6="RDP"),Ruler!T$6,IF(AND(All!$V6="P2",All!$AE6="RDP"),Ruler!T$7,IF(AND(All!$V6="P3",All!$AE6="RDP"),Ruler!T$8,IF(AND(All!$V6="P4",All!$AE6="RDP"),Ruler!T$9,IF(AND(All!$V6="P5",All!$AE6="RDP"),Ruler!T$10,IF(AND(All!$V6="P6",All!$AE6="RDP"),Ruler!T$11,IF(AND(All!$V6="P7",All!$AE6="RDP"),Ruler!T$12,IF(AND(All!$V6="P8",All!$AE6="RDP"),Ruler!T$13,IF(AND(All!$V6="P9",All!$AE6="RDP"),Ruler!T$14,IF(AND(All!$V6="P1",All!$AE6="RMS"),Ruler!T$6,IF(AND(All!$V6="P2",All!$AE6="RMS"),Ruler!T$15,IF(AND(All!$V6="P3",All!$AE6="RMS"),Ruler!T$16,IF(AND(All!$V6="P4",All!$AE6="RMS"),Ruler!T$17,IF(AND(All!$V6="P5",All!$AE6="RMS"),Ruler!T$18,IF(AND(All!$V6="P6",All!$AE6="RMS"),Ruler!T$19,IF(AND(All!$V6="P7",All!$AE6="RMS"),Ruler!T$20,IF(AND(All!$V6="P8",All!$AE6="RMS"),Ruler!T$21,IF(AND(All!$V6="P9",All!$AE6="RMS"),Ruler!T$22,IF(AND(All!$V6="P1",All!$AE6="RSS"),Ruler!T$6,IF(AND(All!$V6="P2",All!$AE6="RSS"),Ruler!T$23,IF(AND(All!$V6="P3",All!$AE6="RSS"),Ruler!T$24,IF(AND(All!$V6="P4",All!$AE6="RSS"),Ruler!T$25,IF(AND(All!$V6="P5",All!$AE6="RSS"),Ruler!T$26,IF(AND(All!$V6="P6",All!$AE6="RSS"),Ruler!T$27,IF(AND(All!$V6="P7",All!$AE6="RSS"),Ruler!T$28,IF(AND(All!$V6="P8",All!$AE6="RSS"),Ruler!T$29,IF(AND(All!$V6="P9",All!$AE6="RSS"),Ruler!T$30,0)))))))))))))))))))))))))))</f>
        <v>0</v>
      </c>
      <c r="CB6" s="325">
        <f>IF(AND(All!$V6="P1",All!$AE6="RDP"),Ruler!U$6,IF(AND(All!$V6="P2",All!$AE6="RDP"),Ruler!U$7,IF(AND(All!$V6="P3",All!$AE6="RDP"),Ruler!U$8,IF(AND(All!$V6="P4",All!$AE6="RDP"),Ruler!U$9,IF(AND(All!$V6="P5",All!$AE6="RDP"),Ruler!U$10,IF(AND(All!$V6="P6",All!$AE6="RDP"),Ruler!U$11,IF(AND(All!$V6="P7",All!$AE6="RDP"),Ruler!U$12,IF(AND(All!$V6="P8",All!$AE6="RDP"),Ruler!U$13,IF(AND(All!$V6="P9",All!$AE6="RDP"),Ruler!U$14,IF(AND(All!$V6="P1",All!$AE6="RMS"),Ruler!U$6,IF(AND(All!$V6="P2",All!$AE6="RMS"),Ruler!U$15,IF(AND(All!$V6="P3",All!$AE6="RMS"),Ruler!U$16,IF(AND(All!$V6="P4",All!$AE6="RMS"),Ruler!U$17,IF(AND(All!$V6="P5",All!$AE6="RMS"),Ruler!U$18,IF(AND(All!$V6="P6",All!$AE6="RMS"),Ruler!U$19,IF(AND(All!$V6="P7",All!$AE6="RMS"),Ruler!U$20,IF(AND(All!$V6="P8",All!$AE6="RMS"),Ruler!U$21,IF(AND(All!$V6="P9",All!$AE6="RMS"),Ruler!U$22,IF(AND(All!$V6="P1",All!$AE6="RSS"),Ruler!U$6,IF(AND(All!$V6="P2",All!$AE6="RSS"),Ruler!U$23,IF(AND(All!$V6="P3",All!$AE6="RSS"),Ruler!U$24,IF(AND(All!$V6="P4",All!$AE6="RSS"),Ruler!U$25,IF(AND(All!$V6="P5",All!$AE6="RSS"),Ruler!U$26,IF(AND(All!$V6="P6",All!$AE6="RSS"),Ruler!U$27,IF(AND(All!$V6="P7",All!$AE6="RSS"),Ruler!U$28,IF(AND(All!$V6="P8",All!$AE6="RSS"),Ruler!U$29,IF(AND(All!$V6="P9",All!$AE6="RSS"),Ruler!U$30,0)))))))))))))))))))))))))))</f>
        <v>0</v>
      </c>
      <c r="CC6" s="325">
        <f>IF(AND(All!$V6="P1",All!$AE6="RDP"),Ruler!V$6,IF(AND(All!$V6="P2",All!$AE6="RDP"),Ruler!V$7,IF(AND(All!$V6="P3",All!$AE6="RDP"),Ruler!V$8,IF(AND(All!$V6="P4",All!$AE6="RDP"),Ruler!V$9,IF(AND(All!$V6="P5",All!$AE6="RDP"),Ruler!V$10,IF(AND(All!$V6="P6",All!$AE6="RDP"),Ruler!V$11,IF(AND(All!$V6="P7",All!$AE6="RDP"),Ruler!V$12,IF(AND(All!$V6="P8",All!$AE6="RDP"),Ruler!V$13,IF(AND(All!$V6="P9",All!$AE6="RDP"),Ruler!V$14,IF(AND(All!$V6="P1",All!$AE6="RMS"),Ruler!V$6,IF(AND(All!$V6="P2",All!$AE6="RMS"),Ruler!V$15,IF(AND(All!$V6="P3",All!$AE6="RMS"),Ruler!V$16,IF(AND(All!$V6="P4",All!$AE6="RMS"),Ruler!V$17,IF(AND(All!$V6="P5",All!$AE6="RMS"),Ruler!V$18,IF(AND(All!$V6="P6",All!$AE6="RMS"),Ruler!V$19,IF(AND(All!$V6="P7",All!$AE6="RMS"),Ruler!V$20,IF(AND(All!$V6="P8",All!$AE6="RMS"),Ruler!V$21,IF(AND(All!$V6="P9",All!$AE6="RMS"),Ruler!V$22,IF(AND(All!$V6="P1",All!$AE6="RSS"),Ruler!V$6,IF(AND(All!$V6="P2",All!$AE6="RSS"),Ruler!V$23,IF(AND(All!$V6="P3",All!$AE6="RSS"),Ruler!V$24,IF(AND(All!$V6="P4",All!$AE6="RSS"),Ruler!V$25,IF(AND(All!$V6="P5",All!$AE6="RSS"),Ruler!V$26,IF(AND(All!$V6="P6",All!$AE6="RSS"),Ruler!V$27,IF(AND(All!$V6="P7",All!$AE6="RSS"),Ruler!V$28,IF(AND(All!$V6="P8",All!$AE6="RSS"),Ruler!V$29,IF(AND(All!$V6="P9",All!$AE6="RSS"),Ruler!V$30,0)))))))))))))))))))))))))))</f>
        <v>0</v>
      </c>
      <c r="CD6" s="325">
        <f>IF(AND(All!$V6="P1",All!$AE6="RDP"),Ruler!W$6,IF(AND(All!$V6="P2",All!$AE6="RDP"),Ruler!W$7,IF(AND(All!$V6="P3",All!$AE6="RDP"),Ruler!W$8,IF(AND(All!$V6="P4",All!$AE6="RDP"),Ruler!W$9,IF(AND(All!$V6="P5",All!$AE6="RDP"),Ruler!W$10,IF(AND(All!$V6="P6",All!$AE6="RDP"),Ruler!W$11,IF(AND(All!$V6="P7",All!$AE6="RDP"),Ruler!W$12,IF(AND(All!$V6="P8",All!$AE6="RDP"),Ruler!W$13,IF(AND(All!$V6="P9",All!$AE6="RDP"),Ruler!W$14,IF(AND(All!$V6="P1",All!$AE6="RMS"),Ruler!W$6,IF(AND(All!$V6="P2",All!$AE6="RMS"),Ruler!W$15,IF(AND(All!$V6="P3",All!$AE6="RMS"),Ruler!W$16,IF(AND(All!$V6="P4",All!$AE6="RMS"),Ruler!W$17,IF(AND(All!$V6="P5",All!$AE6="RMS"),Ruler!W$18,IF(AND(All!$V6="P6",All!$AE6="RMS"),Ruler!W$19,IF(AND(All!$V6="P7",All!$AE6="RMS"),Ruler!W$20,IF(AND(All!$V6="P8",All!$AE6="RMS"),Ruler!W$21,IF(AND(All!$V6="P9",All!$AE6="RMS"),Ruler!W$22,IF(AND(All!$V6="P1",All!$AE6="RSS"),Ruler!W$6,IF(AND(All!$V6="P2",All!$AE6="RSS"),Ruler!W$23,IF(AND(All!$V6="P3",All!$AE6="RSS"),Ruler!W$24,IF(AND(All!$V6="P4",All!$AE6="RSS"),Ruler!W$25,IF(AND(All!$V6="P5",All!$AE6="RSS"),Ruler!W$26,IF(AND(All!$V6="P6",All!$AE6="RSS"),Ruler!W$27,IF(AND(All!$V6="P7",All!$AE6="RSS"),Ruler!W$28,IF(AND(All!$V6="P8",All!$AE6="RSS"),Ruler!W$29,IF(AND(All!$V6="P9",All!$AE6="RSS"),Ruler!W$30,0)))))))))))))))))))))))))))</f>
        <v>0</v>
      </c>
      <c r="CE6" s="325">
        <f>IF(AND(All!$V6="P1",All!$AE6="RDP"),Ruler!X$6,IF(AND(All!$V6="P2",All!$AE6="RDP"),Ruler!X$7,IF(AND(All!$V6="P3",All!$AE6="RDP"),Ruler!X$8,IF(AND(All!$V6="P4",All!$AE6="RDP"),Ruler!X$9,IF(AND(All!$V6="P5",All!$AE6="RDP"),Ruler!X$10,IF(AND(All!$V6="P6",All!$AE6="RDP"),Ruler!X$11,IF(AND(All!$V6="P7",All!$AE6="RDP"),Ruler!X$12,IF(AND(All!$V6="P8",All!$AE6="RDP"),Ruler!X$13,IF(AND(All!$V6="P9",All!$AE6="RDP"),Ruler!X$14,IF(AND(All!$V6="P1",All!$AE6="RMS"),Ruler!X$6,IF(AND(All!$V6="P2",All!$AE6="RMS"),Ruler!X$15,IF(AND(All!$V6="P3",All!$AE6="RMS"),Ruler!X$16,IF(AND(All!$V6="P4",All!$AE6="RMS"),Ruler!X$17,IF(AND(All!$V6="P5",All!$AE6="RMS"),Ruler!X$18,IF(AND(All!$V6="P6",All!$AE6="RMS"),Ruler!X$19,IF(AND(All!$V6="P7",All!$AE6="RMS"),Ruler!X$20,IF(AND(All!$V6="P8",All!$AE6="RMS"),Ruler!X$21,IF(AND(All!$V6="P9",All!$AE6="RMS"),Ruler!X$22,IF(AND(All!$V6="P1",All!$AE6="RSS"),Ruler!X$6,IF(AND(All!$V6="P2",All!$AE6="RSS"),Ruler!X$23,IF(AND(All!$V6="P3",All!$AE6="RSS"),Ruler!X$24,IF(AND(All!$V6="P4",All!$AE6="RSS"),Ruler!X$25,IF(AND(All!$V6="P5",All!$AE6="RSS"),Ruler!X$26,IF(AND(All!$V6="P6",All!$AE6="RSS"),Ruler!X$27,IF(AND(All!$V6="P7",All!$AE6="RSS"),Ruler!X$28,IF(AND(All!$V6="P8",All!$AE6="RSS"),Ruler!X$29,IF(AND(All!$V6="P9",All!$AE6="RSS"),Ruler!X$30,0)))))))))))))))))))))))))))</f>
        <v>0</v>
      </c>
      <c r="CF6" s="325">
        <f>IF(AND(All!$V6="P1",All!$AE6="RDP"),Ruler!Y$6,IF(AND(All!$V6="P2",All!$AE6="RDP"),Ruler!Y$7,IF(AND(All!$V6="P3",All!$AE6="RDP"),Ruler!Y$8,IF(AND(All!$V6="P4",All!$AE6="RDP"),Ruler!Y$9,IF(AND(All!$V6="P5",All!$AE6="RDP"),Ruler!Y$10,IF(AND(All!$V6="P6",All!$AE6="RDP"),Ruler!Y$11,IF(AND(All!$V6="P7",All!$AE6="RDP"),Ruler!Y$12,IF(AND(All!$V6="P8",All!$AE6="RDP"),Ruler!Y$13,IF(AND(All!$V6="P9",All!$AE6="RDP"),Ruler!Y$14,IF(AND(All!$V6="P1",All!$AE6="RMS"),Ruler!Y$6,IF(AND(All!$V6="P2",All!$AE6="RMS"),Ruler!Y$15,IF(AND(All!$V6="P3",All!$AE6="RMS"),Ruler!Y$16,IF(AND(All!$V6="P4",All!$AE6="RMS"),Ruler!Y$17,IF(AND(All!$V6="P5",All!$AE6="RMS"),Ruler!Y$18,IF(AND(All!$V6="P6",All!$AE6="RMS"),Ruler!Y$19,IF(AND(All!$V6="P7",All!$AE6="RMS"),Ruler!Y$20,IF(AND(All!$V6="P8",All!$AE6="RMS"),Ruler!Y$21,IF(AND(All!$V6="P9",All!$AE6="RMS"),Ruler!Y$22,IF(AND(All!$V6="P1",All!$AE6="RSS"),Ruler!Y$6,IF(AND(All!$V6="P2",All!$AE6="RSS"),Ruler!Y$23,IF(AND(All!$V6="P3",All!$AE6="RSS"),Ruler!Y$24,IF(AND(All!$V6="P4",All!$AE6="RSS"),Ruler!Y$25,IF(AND(All!$V6="P5",All!$AE6="RSS"),Ruler!Y$26,IF(AND(All!$V6="P6",All!$AE6="RSS"),Ruler!Y$27,IF(AND(All!$V6="P7",All!$AE6="RSS"),Ruler!Y$28,IF(AND(All!$V6="P8",All!$AE6="RSS"),Ruler!Y$29,IF(AND(All!$V6="P9",All!$AE6="RSS"),Ruler!Y$30,0)))))))))))))))))))))))))))</f>
        <v>0</v>
      </c>
      <c r="CG6" s="325">
        <f>IF(AND(All!$V6="P1",All!$AE6="RDP"),Ruler!Z$6,IF(AND(All!$V6="P2",All!$AE6="RDP"),Ruler!Z$7,IF(AND(All!$V6="P3",All!$AE6="RDP"),Ruler!Z$8,IF(AND(All!$V6="P4",All!$AE6="RDP"),Ruler!Z$9,IF(AND(All!$V6="P5",All!$AE6="RDP"),Ruler!Z$10,IF(AND(All!$V6="P6",All!$AE6="RDP"),Ruler!Z$11,IF(AND(All!$V6="P7",All!$AE6="RDP"),Ruler!Z$12,IF(AND(All!$V6="P8",All!$AE6="RDP"),Ruler!Z$13,IF(AND(All!$V6="P9",All!$AE6="RDP"),Ruler!Z$14,IF(AND(All!$V6="P1",All!$AE6="RMS"),Ruler!Z$6,IF(AND(All!$V6="P2",All!$AE6="RMS"),Ruler!Z$15,IF(AND(All!$V6="P3",All!$AE6="RMS"),Ruler!Z$16,IF(AND(All!$V6="P4",All!$AE6="RMS"),Ruler!Z$17,IF(AND(All!$V6="P5",All!$AE6="RMS"),Ruler!Z$18,IF(AND(All!$V6="P6",All!$AE6="RMS"),Ruler!Z$19,IF(AND(All!$V6="P7",All!$AE6="RMS"),Ruler!Z$20,IF(AND(All!$V6="P8",All!$AE6="RMS"),Ruler!Z$21,IF(AND(All!$V6="P9",All!$AE6="RMS"),Ruler!Z$22,IF(AND(All!$V6="P1",All!$AE6="RSS"),Ruler!Z$6,IF(AND(All!$V6="P2",All!$AE6="RSS"),Ruler!Z$23,IF(AND(All!$V6="P3",All!$AE6="RSS"),Ruler!Z$24,IF(AND(All!$V6="P4",All!$AE6="RSS"),Ruler!Z$25,IF(AND(All!$V6="P5",All!$AE6="RSS"),Ruler!Z$26,IF(AND(All!$V6="P6",All!$AE6="RSS"),Ruler!Z$27,IF(AND(All!$V6="P7",All!$AE6="RSS"),Ruler!Z$28,IF(AND(All!$V6="P8",All!$AE6="RSS"),Ruler!Z$29,IF(AND(All!$V6="P9",All!$AE6="RSS"),Ruler!Z$30,0)))))))))))))))))))))))))))</f>
        <v>0</v>
      </c>
      <c r="CH6" s="325">
        <f>IF(AND(All!$V6="P1",All!$AE6="RDP"),Ruler!AA$6,IF(AND(All!$V6="P2",All!$AE6="RDP"),Ruler!AA$7,IF(AND(All!$V6="P3",All!$AE6="RDP"),Ruler!AA$8,IF(AND(All!$V6="P4",All!$AE6="RDP"),Ruler!AA$9,IF(AND(All!$V6="P5",All!$AE6="RDP"),Ruler!AA$10,IF(AND(All!$V6="P6",All!$AE6="RDP"),Ruler!AA$11,IF(AND(All!$V6="P7",All!$AE6="RDP"),Ruler!AA$12,IF(AND(All!$V6="P8",All!$AE6="RDP"),Ruler!AA$13,IF(AND(All!$V6="P9",All!$AE6="RDP"),Ruler!AA$14,IF(AND(All!$V6="P1",All!$AE6="RMS"),Ruler!AA$6,IF(AND(All!$V6="P2",All!$AE6="RMS"),Ruler!AA$15,IF(AND(All!$V6="P3",All!$AE6="RMS"),Ruler!AA$16,IF(AND(All!$V6="P4",All!$AE6="RMS"),Ruler!AA$17,IF(AND(All!$V6="P5",All!$AE6="RMS"),Ruler!AA$18,IF(AND(All!$V6="P6",All!$AE6="RMS"),Ruler!AA$19,IF(AND(All!$V6="P7",All!$AE6="RMS"),Ruler!AA$20,IF(AND(All!$V6="P8",All!$AE6="RMS"),Ruler!AA$21,IF(AND(All!$V6="P9",All!$AE6="RMS"),Ruler!AA$22,IF(AND(All!$V6="P1",All!$AE6="RSS"),Ruler!AA$6,IF(AND(All!$V6="P2",All!$AE6="RSS"),Ruler!AA$23,IF(AND(All!$V6="P3",All!$AE6="RSS"),Ruler!AA$24,IF(AND(All!$V6="P4",All!$AE6="RSS"),Ruler!AA$25,IF(AND(All!$V6="P5",All!$AE6="RSS"),Ruler!AA$26,IF(AND(All!$V6="P6",All!$AE6="RSS"),Ruler!AA$27,IF(AND(All!$V6="P7",All!$AE6="RSS"),Ruler!AA$28,IF(AND(All!$V6="P8",All!$AE6="RSS"),Ruler!AA$29,IF(AND(All!$V6="P9",All!$AE6="RSS"),Ruler!AA$30,0)))))))))))))))))))))))))))</f>
        <v>0</v>
      </c>
      <c r="CI6" s="325">
        <f>IF(AND(All!$V6="P1",All!$AE6="RDP"),Ruler!AB$6,IF(AND(All!$V6="P2",All!$AE6="RDP"),Ruler!AB$7,IF(AND(All!$V6="P3",All!$AE6="RDP"),Ruler!AB$8,IF(AND(All!$V6="P4",All!$AE6="RDP"),Ruler!AB$9,IF(AND(All!$V6="P5",All!$AE6="RDP"),Ruler!AB$10,IF(AND(All!$V6="P6",All!$AE6="RDP"),Ruler!AB$11,IF(AND(All!$V6="P7",All!$AE6="RDP"),Ruler!AB$12,IF(AND(All!$V6="P8",All!$AE6="RDP"),Ruler!AB$13,IF(AND(All!$V6="P9",All!$AE6="RDP"),Ruler!AB$14,IF(AND(All!$V6="P1",All!$AE6="RMS"),Ruler!AB$6,IF(AND(All!$V6="P2",All!$AE6="RMS"),Ruler!AB$15,IF(AND(All!$V6="P3",All!$AE6="RMS"),Ruler!AB$16,IF(AND(All!$V6="P4",All!$AE6="RMS"),Ruler!AB$17,IF(AND(All!$V6="P5",All!$AE6="RMS"),Ruler!AB$18,IF(AND(All!$V6="P6",All!$AE6="RMS"),Ruler!AB$19,IF(AND(All!$V6="P7",All!$AE6="RMS"),Ruler!AB$20,IF(AND(All!$V6="P8",All!$AE6="RMS"),Ruler!AB$21,IF(AND(All!$V6="P9",All!$AE6="RMS"),Ruler!AB$22,IF(AND(All!$V6="P1",All!$AE6="RSS"),Ruler!AB$6,IF(AND(All!$V6="P2",All!$AE6="RSS"),Ruler!AB$23,IF(AND(All!$V6="P3",All!$AE6="RSS"),Ruler!AB$24,IF(AND(All!$V6="P4",All!$AE6="RSS"),Ruler!AB$25,IF(AND(All!$V6="P5",All!$AE6="RSS"),Ruler!AB$26,IF(AND(All!$V6="P6",All!$AE6="RSS"),Ruler!AB$27,IF(AND(All!$V6="P7",All!$AE6="RSS"),Ruler!AB$28,IF(AND(All!$V6="P8",All!$AE6="RSS"),Ruler!AB$29,IF(AND(All!$V6="P9",All!$AE6="RSS"),Ruler!AB$30,0)))))))))))))))))))))))))))</f>
        <v>0</v>
      </c>
      <c r="CJ6" s="323"/>
      <c r="DG6" s="328"/>
      <c r="DH6" s="43">
        <f>COUNTIF(Table9[[#This Row],[G-B1]:[G-B12]],"&lt;=0")/12*100</f>
        <v>0</v>
      </c>
      <c r="DI6" s="43">
        <f>COUNTIF(Table9[[#This Row],[G-K1]:[G-K5]],"&lt;=0")/5*100</f>
        <v>0</v>
      </c>
      <c r="DJ6" s="43">
        <f>COUNTIF(Table9[[#This Row],[G-P1]:[G-P5]],"&lt;=0")/5*100</f>
        <v>0</v>
      </c>
      <c r="DK6" s="43">
        <f>COUNTIF(Table9[[#This Row],[G-E1]:[G-E2]],"&lt;=0")/2*100</f>
        <v>0</v>
      </c>
      <c r="DL6" s="450">
        <f>IF(AE6="RDP",(COUNTIF(Table9[[#This Row],[G-B3]],"&lt;=0")+COUNTIF(Table9[[#This Row],[G-B4]],"&lt;=0")+COUNTIF(Table9[[#This Row],[G-B7]],"&lt;=0")+COUNTIF(Table9[[#This Row],[G-B11]],"&lt;=0")+COUNTIF(Table9[[#This Row],[G-K2]],"&lt;=0"))/5*100,IF(AE6="RMS",(COUNTIF(Table9[[#This Row],[G-B4]],"&lt;=0")+COUNTIF(Table9[[#This Row],[G-B5]],"&lt;=0")+COUNTIF(Table9[[#This Row],[G-B10]],"&lt;=0")+COUNTIF(Table9[[#This Row],[G-B12]],"&lt;=0")+COUNTIF(Table9[[#This Row],[G-K2]],"&lt;=0"))/5*100,IF(AE6="RSS",(COUNTIF(Table9[[#This Row],[G-B1]],"&lt;=0")+COUNTIF(Table9[[#This Row],[G-B2]],"&lt;=0")+COUNTIF(Table9[[#This Row],[G-B6]],"&lt;=0")+COUNTIF(Table9[[#This Row],[G-B11]],"&lt;=0")+COUNTIF(Table9[[#This Row],[G-B12]],"&lt;=0"))/5*100,0)))</f>
        <v>0</v>
      </c>
      <c r="DM6" s="332"/>
      <c r="DR6" s="332"/>
      <c r="DW6" s="332"/>
      <c r="DX6" s="42"/>
      <c r="DY6" s="42"/>
      <c r="DZ6" s="42"/>
      <c r="EA6" s="333"/>
      <c r="EB6" s="342"/>
      <c r="EC6" s="339"/>
      <c r="ED6" s="339"/>
      <c r="EE6" s="338"/>
    </row>
    <row r="7" spans="2:135" ht="116.5" hidden="1" thickBot="1" x14ac:dyDescent="0.35">
      <c r="B7" s="282">
        <v>4</v>
      </c>
      <c r="C7" s="421" t="s">
        <v>134</v>
      </c>
      <c r="D7" s="345">
        <v>46092</v>
      </c>
      <c r="E7" s="349" t="s">
        <v>178</v>
      </c>
      <c r="F7" s="343">
        <v>1063061</v>
      </c>
      <c r="G7" s="308">
        <f t="shared" ca="1" si="0"/>
        <v>42.831869225646891</v>
      </c>
      <c r="H7" s="283">
        <v>30682</v>
      </c>
      <c r="I7" s="343" t="s">
        <v>179</v>
      </c>
      <c r="J7" s="343" t="s">
        <v>137</v>
      </c>
      <c r="K7" s="343" t="s">
        <v>138</v>
      </c>
      <c r="L7" s="343" t="s">
        <v>180</v>
      </c>
      <c r="M7" s="343" t="s">
        <v>181</v>
      </c>
      <c r="N7" s="343" t="s">
        <v>182</v>
      </c>
      <c r="O7" s="343" t="s">
        <v>183</v>
      </c>
      <c r="P7" s="349" t="s">
        <v>184</v>
      </c>
      <c r="Q7" s="343" t="s">
        <v>144</v>
      </c>
      <c r="R7" s="343" t="s">
        <v>185</v>
      </c>
      <c r="S7" s="345">
        <v>44409</v>
      </c>
      <c r="T7" s="286">
        <f ca="1">YEARFRAC(S7,$T$1)</f>
        <v>5.2194444444444441</v>
      </c>
      <c r="U7" s="343">
        <v>18</v>
      </c>
      <c r="V7" s="343" t="s">
        <v>186</v>
      </c>
      <c r="W7" s="356">
        <f ca="1">Table9[[#This Row],[Age]]-($T$1-Table9[[#This Row],[Date of Appointment to Current Grade]])/365</f>
        <v>39.649315068493152</v>
      </c>
      <c r="X7" s="357">
        <f ca="1">($T$1-Table9[[#This Row],[Date of Appointment to Current Grade]])/365</f>
        <v>3.1825541571537368</v>
      </c>
      <c r="Y7" s="345">
        <v>45154</v>
      </c>
      <c r="Z7" s="343" t="s">
        <v>187</v>
      </c>
      <c r="AA7" s="345">
        <v>46023</v>
      </c>
      <c r="AB7" s="360">
        <f ca="1">($T$1-Table9[[#This Row],[Date in Position]])/365</f>
        <v>0.80173223934551763</v>
      </c>
      <c r="AC7" s="343" t="s">
        <v>183</v>
      </c>
      <c r="AD7" s="345">
        <v>45070</v>
      </c>
      <c r="AE7" s="343" t="s">
        <v>162</v>
      </c>
      <c r="AF7" s="343" t="s">
        <v>188</v>
      </c>
      <c r="AG7" s="287" t="s">
        <v>189</v>
      </c>
      <c r="AH7" s="287" t="s">
        <v>190</v>
      </c>
      <c r="AI7" s="287" t="s">
        <v>191</v>
      </c>
      <c r="AJ7" s="288" t="s">
        <v>192</v>
      </c>
      <c r="AK7" s="288" t="s">
        <v>193</v>
      </c>
      <c r="AL7" s="282" t="s">
        <v>153</v>
      </c>
      <c r="AM7" s="320" t="s">
        <v>194</v>
      </c>
      <c r="AN7" s="313">
        <v>3</v>
      </c>
      <c r="AO7" s="304">
        <v>3</v>
      </c>
      <c r="AP7" s="304">
        <v>2</v>
      </c>
      <c r="AQ7" s="304">
        <v>3</v>
      </c>
      <c r="AR7" s="304">
        <v>3</v>
      </c>
      <c r="AS7" s="304">
        <v>3</v>
      </c>
      <c r="AT7" s="304">
        <v>3</v>
      </c>
      <c r="AU7" s="304">
        <v>2</v>
      </c>
      <c r="AV7" s="304">
        <v>3</v>
      </c>
      <c r="AW7" s="304">
        <v>1</v>
      </c>
      <c r="AX7" s="304">
        <v>3</v>
      </c>
      <c r="AY7" s="304">
        <v>2</v>
      </c>
      <c r="AZ7" s="304">
        <v>2</v>
      </c>
      <c r="BA7" s="304">
        <v>2</v>
      </c>
      <c r="BB7" s="304">
        <v>2</v>
      </c>
      <c r="BC7" s="304">
        <v>2</v>
      </c>
      <c r="BD7" s="304">
        <v>2</v>
      </c>
      <c r="BE7" s="304">
        <v>2</v>
      </c>
      <c r="BF7" s="304">
        <v>2</v>
      </c>
      <c r="BG7" s="304">
        <v>2</v>
      </c>
      <c r="BH7" s="304">
        <v>1</v>
      </c>
      <c r="BI7" s="304">
        <v>2</v>
      </c>
      <c r="BJ7" s="304">
        <v>1</v>
      </c>
      <c r="BK7" s="314">
        <v>1</v>
      </c>
      <c r="BL7" s="325">
        <f>IF(AND(All!$V7="P1",All!$AE7="RDP"),Ruler!E$6,IF(AND(All!$V7="P2",All!$AE7="RDP"),Ruler!E$7,IF(AND(All!$V7="P3",All!$AE7="RDP"),Ruler!E$8,IF(AND(All!$V7="P4",All!$AE7="RDP"),Ruler!E$9,IF(AND(All!$V7="P5",All!$AE7="RDP"),Ruler!E$10,IF(AND(All!$V7="P6",All!$AE7="RDP"),Ruler!E$11,IF(AND(All!$V7="P7",All!$AE7="RDP"),Ruler!E$12,IF(AND(All!$V7="P8",All!$AE7="RDP"),Ruler!E$13,IF(AND(All!$V7="P9",All!$AE7="RDP"),Ruler!E$14,IF(AND(All!$V7="P1",All!$AE7="RMS"),Ruler!E$6,IF(AND(All!$V7="P2",All!$AE7="RMS"),Ruler!E$15,IF(AND(All!$V7="P3",All!$AE7="RMS"),Ruler!E$16,IF(AND(All!$V7="P4",All!$AE7="RMS"),Ruler!E$17,IF(AND(All!$V7="P5",All!$AE7="RMS"),Ruler!E$18,IF(AND(All!$V7="P6",All!$AE7="RMS"),Ruler!E$19,IF(AND(All!$V7="P7",All!$AE7="RMS"),Ruler!E$20,IF(AND(All!$V7="P8",All!$AE7="RMS"),Ruler!E$21,IF(AND(All!$V7="P9",All!$AE7="RMS"),Ruler!E$22,IF(AND(All!$V7="P1",All!$AE7="RSS"),Ruler!E$6,IF(AND(All!$V7="P2",All!$AE7="RSS"),Ruler!E$23,IF(AND(All!$V7="P3",All!$AE7="RSS"),Ruler!E$24,IF(AND(All!$V7="P4",All!$AE7="RSS"),Ruler!E$25,IF(AND(All!$V7="P5",All!$AE7="RSS"),Ruler!E$26,IF(AND(All!$V7="P6",All!$AE7="RSS"),Ruler!E$27,IF(AND(All!$V7="P7",All!$AE7="RSS"),Ruler!E$28,IF(AND(All!$V7="P8",All!$AE7="RSS"),Ruler!E$29,IF(AND(All!$V7="P9",All!$AE7="RSS"),Ruler!E$30,0)))))))))))))))))))))))))))</f>
        <v>4</v>
      </c>
      <c r="BM7" s="325">
        <f>IF(AND(All!$V7="P1",All!$AE7="RDP"),Ruler!F$6,IF(AND(All!$V7="P2",All!$AE7="RDP"),Ruler!F$7,IF(AND(All!$V7="P3",All!$AE7="RDP"),Ruler!F$8,IF(AND(All!$V7="P4",All!$AE7="RDP"),Ruler!F$9,IF(AND(All!$V7="P5",All!$AE7="RDP"),Ruler!F$10,IF(AND(All!$V7="P6",All!$AE7="RDP"),Ruler!F$11,IF(AND(All!$V7="P7",All!$AE7="RDP"),Ruler!F$12,IF(AND(All!$V7="P8",All!$AE7="RDP"),Ruler!F$13,IF(AND(All!$V7="P9",All!$AE7="RDP"),Ruler!F$14,IF(AND(All!$V7="P1",All!$AE7="RMS"),Ruler!F$6,IF(AND(All!$V7="P2",All!$AE7="RMS"),Ruler!F$15,IF(AND(All!$V7="P3",All!$AE7="RMS"),Ruler!F$16,IF(AND(All!$V7="P4",All!$AE7="RMS"),Ruler!F$17,IF(AND(All!$V7="P5",All!$AE7="RMS"),Ruler!F$18,IF(AND(All!$V7="P6",All!$AE7="RMS"),Ruler!F$19,IF(AND(All!$V7="P7",All!$AE7="RMS"),Ruler!F$20,IF(AND(All!$V7="P8",All!$AE7="RMS"),Ruler!F$21,IF(AND(All!$V7="P9",All!$AE7="RMS"),Ruler!F$22,IF(AND(All!$V7="P1",All!$AE7="RSS"),Ruler!F$6,IF(AND(All!$V7="P2",All!$AE7="RSS"),Ruler!F$23,IF(AND(All!$V7="P3",All!$AE7="RSS"),Ruler!F$24,IF(AND(All!$V7="P4",All!$AE7="RSS"),Ruler!F$25,IF(AND(All!$V7="P5",All!$AE7="RSS"),Ruler!F$26,IF(AND(All!$V7="P6",All!$AE7="RSS"),Ruler!F$27,IF(AND(All!$V7="P7",All!$AE7="RSS"),Ruler!F$28,IF(AND(All!$V7="P8",All!$AE7="RSS"),Ruler!F$29,IF(AND(All!$V7="P9",All!$AE7="RSS"),Ruler!F$30,0)))))))))))))))))))))))))))</f>
        <v>4</v>
      </c>
      <c r="BN7" s="325">
        <f>IF(AND(All!$V7="P1",All!$AE7="RDP"),Ruler!G$6,IF(AND(All!$V7="P2",All!$AE7="RDP"),Ruler!G$7,IF(AND(All!$V7="P3",All!$AE7="RDP"),Ruler!G$8,IF(AND(All!$V7="P4",All!$AE7="RDP"),Ruler!G$9,IF(AND(All!$V7="P5",All!$AE7="RDP"),Ruler!G$10,IF(AND(All!$V7="P6",All!$AE7="RDP"),Ruler!G$11,IF(AND(All!$V7="P7",All!$AE7="RDP"),Ruler!G$12,IF(AND(All!$V7="P8",All!$AE7="RDP"),Ruler!G$13,IF(AND(All!$V7="P9",All!$AE7="RDP"),Ruler!G$14,IF(AND(All!$V7="P1",All!$AE7="RMS"),Ruler!G$6,IF(AND(All!$V7="P2",All!$AE7="RMS"),Ruler!G$15,IF(AND(All!$V7="P3",All!$AE7="RMS"),Ruler!G$16,IF(AND(All!$V7="P4",All!$AE7="RMS"),Ruler!G$17,IF(AND(All!$V7="P5",All!$AE7="RMS"),Ruler!G$18,IF(AND(All!$V7="P6",All!$AE7="RMS"),Ruler!G$19,IF(AND(All!$V7="P7",All!$AE7="RMS"),Ruler!G$20,IF(AND(All!$V7="P8",All!$AE7="RMS"),Ruler!G$21,IF(AND(All!$V7="P9",All!$AE7="RMS"),Ruler!G$22,IF(AND(All!$V7="P1",All!$AE7="RSS"),Ruler!G$6,IF(AND(All!$V7="P2",All!$AE7="RSS"),Ruler!G$23,IF(AND(All!$V7="P3",All!$AE7="RSS"),Ruler!G$24,IF(AND(All!$V7="P4",All!$AE7="RSS"),Ruler!G$25,IF(AND(All!$V7="P5",All!$AE7="RSS"),Ruler!G$26,IF(AND(All!$V7="P6",All!$AE7="RSS"),Ruler!G$27,IF(AND(All!$V7="P7",All!$AE7="RSS"),Ruler!G$28,IF(AND(All!$V7="P8",All!$AE7="RSS"),Ruler!G$29,IF(AND(All!$V7="P9",All!$AE7="RSS"),Ruler!G$30,0)))))))))))))))))))))))))))</f>
        <v>3</v>
      </c>
      <c r="BO7" s="325">
        <f>IF(AND(All!$V7="P1",All!$AE7="RDP"),Ruler!H$6,IF(AND(All!$V7="P2",All!$AE7="RDP"),Ruler!H$7,IF(AND(All!$V7="P3",All!$AE7="RDP"),Ruler!H$8,IF(AND(All!$V7="P4",All!$AE7="RDP"),Ruler!H$9,IF(AND(All!$V7="P5",All!$AE7="RDP"),Ruler!H$10,IF(AND(All!$V7="P6",All!$AE7="RDP"),Ruler!H$11,IF(AND(All!$V7="P7",All!$AE7="RDP"),Ruler!H$12,IF(AND(All!$V7="P8",All!$AE7="RDP"),Ruler!H$13,IF(AND(All!$V7="P9",All!$AE7="RDP"),Ruler!H$14,IF(AND(All!$V7="P1",All!$AE7="RMS"),Ruler!H$6,IF(AND(All!$V7="P2",All!$AE7="RMS"),Ruler!H$15,IF(AND(All!$V7="P3",All!$AE7="RMS"),Ruler!H$16,IF(AND(All!$V7="P4",All!$AE7="RMS"),Ruler!H$17,IF(AND(All!$V7="P5",All!$AE7="RMS"),Ruler!H$18,IF(AND(All!$V7="P6",All!$AE7="RMS"),Ruler!H$19,IF(AND(All!$V7="P7",All!$AE7="RMS"),Ruler!H$20,IF(AND(All!$V7="P8",All!$AE7="RMS"),Ruler!H$21,IF(AND(All!$V7="P9",All!$AE7="RMS"),Ruler!H$22,IF(AND(All!$V7="P1",All!$AE7="RSS"),Ruler!H$6,IF(AND(All!$V7="P2",All!$AE7="RSS"),Ruler!H$23,IF(AND(All!$V7="P3",All!$AE7="RSS"),Ruler!H$24,IF(AND(All!$V7="P4",All!$AE7="RSS"),Ruler!H$25,IF(AND(All!$V7="P5",All!$AE7="RSS"),Ruler!H$26,IF(AND(All!$V7="P6",All!$AE7="RSS"),Ruler!H$27,IF(AND(All!$V7="P7",All!$AE7="RSS"),Ruler!H$28,IF(AND(All!$V7="P8",All!$AE7="RSS"),Ruler!H$29,IF(AND(All!$V7="P9",All!$AE7="RSS"),Ruler!H$30,0)))))))))))))))))))))))))))</f>
        <v>3</v>
      </c>
      <c r="BP7" s="325">
        <f>IF(AND(All!$V7="P1",All!$AE7="RDP"),Ruler!I$6,IF(AND(All!$V7="P2",All!$AE7="RDP"),Ruler!I$7,IF(AND(All!$V7="P3",All!$AE7="RDP"),Ruler!I$8,IF(AND(All!$V7="P4",All!$AE7="RDP"),Ruler!I$9,IF(AND(All!$V7="P5",All!$AE7="RDP"),Ruler!I$10,IF(AND(All!$V7="P6",All!$AE7="RDP"),Ruler!I$11,IF(AND(All!$V7="P7",All!$AE7="RDP"),Ruler!I$12,IF(AND(All!$V7="P8",All!$AE7="RDP"),Ruler!I$13,IF(AND(All!$V7="P9",All!$AE7="RDP"),Ruler!I$14,IF(AND(All!$V7="P1",All!$AE7="RMS"),Ruler!I$6,IF(AND(All!$V7="P2",All!$AE7="RMS"),Ruler!I$15,IF(AND(All!$V7="P3",All!$AE7="RMS"),Ruler!I$16,IF(AND(All!$V7="P4",All!$AE7="RMS"),Ruler!I$17,IF(AND(All!$V7="P5",All!$AE7="RMS"),Ruler!I$18,IF(AND(All!$V7="P6",All!$AE7="RMS"),Ruler!I$19,IF(AND(All!$V7="P7",All!$AE7="RMS"),Ruler!I$20,IF(AND(All!$V7="P8",All!$AE7="RMS"),Ruler!I$21,IF(AND(All!$V7="P9",All!$AE7="RMS"),Ruler!I$22,IF(AND(All!$V7="P1",All!$AE7="RSS"),Ruler!I$6,IF(AND(All!$V7="P2",All!$AE7="RSS"),Ruler!I$23,IF(AND(All!$V7="P3",All!$AE7="RSS"),Ruler!I$24,IF(AND(All!$V7="P4",All!$AE7="RSS"),Ruler!I$25,IF(AND(All!$V7="P5",All!$AE7="RSS"),Ruler!I$26,IF(AND(All!$V7="P6",All!$AE7="RSS"),Ruler!I$27,IF(AND(All!$V7="P7",All!$AE7="RSS"),Ruler!I$28,IF(AND(All!$V7="P8",All!$AE7="RSS"),Ruler!I$29,IF(AND(All!$V7="P9",All!$AE7="RSS"),Ruler!I$30,0)))))))))))))))))))))))))))</f>
        <v>3</v>
      </c>
      <c r="BQ7" s="325">
        <f>IF(AND(All!$V7="P1",All!$AE7="RDP"),Ruler!J$6,IF(AND(All!$V7="P2",All!$AE7="RDP"),Ruler!J$7,IF(AND(All!$V7="P3",All!$AE7="RDP"),Ruler!J$8,IF(AND(All!$V7="P4",All!$AE7="RDP"),Ruler!J$9,IF(AND(All!$V7="P5",All!$AE7="RDP"),Ruler!J$10,IF(AND(All!$V7="P6",All!$AE7="RDP"),Ruler!J$11,IF(AND(All!$V7="P7",All!$AE7="RDP"),Ruler!J$12,IF(AND(All!$V7="P8",All!$AE7="RDP"),Ruler!J$13,IF(AND(All!$V7="P9",All!$AE7="RDP"),Ruler!J$14,IF(AND(All!$V7="P1",All!$AE7="RMS"),Ruler!J$6,IF(AND(All!$V7="P2",All!$AE7="RMS"),Ruler!J$15,IF(AND(All!$V7="P3",All!$AE7="RMS"),Ruler!J$16,IF(AND(All!$V7="P4",All!$AE7="RMS"),Ruler!J$17,IF(AND(All!$V7="P5",All!$AE7="RMS"),Ruler!J$18,IF(AND(All!$V7="P6",All!$AE7="RMS"),Ruler!J$19,IF(AND(All!$V7="P7",All!$AE7="RMS"),Ruler!J$20,IF(AND(All!$V7="P8",All!$AE7="RMS"),Ruler!J$21,IF(AND(All!$V7="P9",All!$AE7="RMS"),Ruler!J$22,IF(AND(All!$V7="P1",All!$AE7="RSS"),Ruler!J$6,IF(AND(All!$V7="P2",All!$AE7="RSS"),Ruler!J$23,IF(AND(All!$V7="P3",All!$AE7="RSS"),Ruler!J$24,IF(AND(All!$V7="P4",All!$AE7="RSS"),Ruler!J$25,IF(AND(All!$V7="P5",All!$AE7="RSS"),Ruler!J$26,IF(AND(All!$V7="P6",All!$AE7="RSS"),Ruler!J$27,IF(AND(All!$V7="P7",All!$AE7="RSS"),Ruler!J$28,IF(AND(All!$V7="P8",All!$AE7="RSS"),Ruler!J$29,IF(AND(All!$V7="P9",All!$AE7="RSS"),Ruler!J$30,0)))))))))))))))))))))))))))</f>
        <v>4</v>
      </c>
      <c r="BR7" s="325">
        <f>IF(AND(All!$V7="P1",All!$AE7="RDP"),Ruler!K$6,IF(AND(All!$V7="P2",All!$AE7="RDP"),Ruler!K$7,IF(AND(All!$V7="P3",All!$AE7="RDP"),Ruler!K$8,IF(AND(All!$V7="P4",All!$AE7="RDP"),Ruler!K$9,IF(AND(All!$V7="P5",All!$AE7="RDP"),Ruler!K$10,IF(AND(All!$V7="P6",All!$AE7="RDP"),Ruler!K$11,IF(AND(All!$V7="P7",All!$AE7="RDP"),Ruler!K$12,IF(AND(All!$V7="P8",All!$AE7="RDP"),Ruler!K$13,IF(AND(All!$V7="P9",All!$AE7="RDP"),Ruler!K$14,IF(AND(All!$V7="P1",All!$AE7="RMS"),Ruler!K$6,IF(AND(All!$V7="P2",All!$AE7="RMS"),Ruler!K$15,IF(AND(All!$V7="P3",All!$AE7="RMS"),Ruler!K$16,IF(AND(All!$V7="P4",All!$AE7="RMS"),Ruler!K$17,IF(AND(All!$V7="P5",All!$AE7="RMS"),Ruler!K$18,IF(AND(All!$V7="P6",All!$AE7="RMS"),Ruler!K$19,IF(AND(All!$V7="P7",All!$AE7="RMS"),Ruler!K$20,IF(AND(All!$V7="P8",All!$AE7="RMS"),Ruler!K$21,IF(AND(All!$V7="P9",All!$AE7="RMS"),Ruler!K$22,IF(AND(All!$V7="P1",All!$AE7="RSS"),Ruler!K$6,IF(AND(All!$V7="P2",All!$AE7="RSS"),Ruler!K$23,IF(AND(All!$V7="P3",All!$AE7="RSS"),Ruler!K$24,IF(AND(All!$V7="P4",All!$AE7="RSS"),Ruler!K$25,IF(AND(All!$V7="P5",All!$AE7="RSS"),Ruler!K$26,IF(AND(All!$V7="P6",All!$AE7="RSS"),Ruler!K$27,IF(AND(All!$V7="P7",All!$AE7="RSS"),Ruler!K$28,IF(AND(All!$V7="P8",All!$AE7="RSS"),Ruler!K$29,IF(AND(All!$V7="P9",All!$AE7="RSS"),Ruler!K$30,0)))))))))))))))))))))))))))</f>
        <v>4</v>
      </c>
      <c r="BS7" s="325">
        <f>IF(AND(All!$V7="P1",All!$AE7="RDP"),Ruler!L$6,IF(AND(All!$V7="P2",All!$AE7="RDP"),Ruler!L$7,IF(AND(All!$V7="P3",All!$AE7="RDP"),Ruler!L$8,IF(AND(All!$V7="P4",All!$AE7="RDP"),Ruler!L$9,IF(AND(All!$V7="P5",All!$AE7="RDP"),Ruler!L$10,IF(AND(All!$V7="P6",All!$AE7="RDP"),Ruler!L$11,IF(AND(All!$V7="P7",All!$AE7="RDP"),Ruler!L$12,IF(AND(All!$V7="P8",All!$AE7="RDP"),Ruler!L$13,IF(AND(All!$V7="P9",All!$AE7="RDP"),Ruler!L$14,IF(AND(All!$V7="P1",All!$AE7="RMS"),Ruler!L$6,IF(AND(All!$V7="P2",All!$AE7="RMS"),Ruler!L$15,IF(AND(All!$V7="P3",All!$AE7="RMS"),Ruler!L$16,IF(AND(All!$V7="P4",All!$AE7="RMS"),Ruler!L$17,IF(AND(All!$V7="P5",All!$AE7="RMS"),Ruler!L$18,IF(AND(All!$V7="P6",All!$AE7="RMS"),Ruler!L$19,IF(AND(All!$V7="P7",All!$AE7="RMS"),Ruler!L$20,IF(AND(All!$V7="P8",All!$AE7="RMS"),Ruler!L$21,IF(AND(All!$V7="P9",All!$AE7="RMS"),Ruler!L$22,IF(AND(All!$V7="P1",All!$AE7="RSS"),Ruler!L$6,IF(AND(All!$V7="P2",All!$AE7="RSS"),Ruler!L$23,IF(AND(All!$V7="P3",All!$AE7="RSS"),Ruler!L$24,IF(AND(All!$V7="P4",All!$AE7="RSS"),Ruler!L$25,IF(AND(All!$V7="P5",All!$AE7="RSS"),Ruler!L$26,IF(AND(All!$V7="P6",All!$AE7="RSS"),Ruler!L$27,IF(AND(All!$V7="P7",All!$AE7="RSS"),Ruler!L$28,IF(AND(All!$V7="P8",All!$AE7="RSS"),Ruler!L$29,IF(AND(All!$V7="P9",All!$AE7="RSS"),Ruler!L$30,0)))))))))))))))))))))))))))</f>
        <v>3</v>
      </c>
      <c r="BT7" s="325">
        <f>IF(AND(All!$V7="P1",All!$AE7="RDP"),Ruler!M$6,IF(AND(All!$V7="P2",All!$AE7="RDP"),Ruler!M$7,IF(AND(All!$V7="P3",All!$AE7="RDP"),Ruler!M$8,IF(AND(All!$V7="P4",All!$AE7="RDP"),Ruler!M$9,IF(AND(All!$V7="P5",All!$AE7="RDP"),Ruler!M$10,IF(AND(All!$V7="P6",All!$AE7="RDP"),Ruler!M$11,IF(AND(All!$V7="P7",All!$AE7="RDP"),Ruler!M$12,IF(AND(All!$V7="P8",All!$AE7="RDP"),Ruler!M$13,IF(AND(All!$V7="P9",All!$AE7="RDP"),Ruler!M$14,IF(AND(All!$V7="P1",All!$AE7="RMS"),Ruler!M$6,IF(AND(All!$V7="P2",All!$AE7="RMS"),Ruler!M$15,IF(AND(All!$V7="P3",All!$AE7="RMS"),Ruler!M$16,IF(AND(All!$V7="P4",All!$AE7="RMS"),Ruler!M$17,IF(AND(All!$V7="P5",All!$AE7="RMS"),Ruler!M$18,IF(AND(All!$V7="P6",All!$AE7="RMS"),Ruler!M$19,IF(AND(All!$V7="P7",All!$AE7="RMS"),Ruler!M$20,IF(AND(All!$V7="P8",All!$AE7="RMS"),Ruler!M$21,IF(AND(All!$V7="P9",All!$AE7="RMS"),Ruler!M$22,IF(AND(All!$V7="P1",All!$AE7="RSS"),Ruler!M$6,IF(AND(All!$V7="P2",All!$AE7="RSS"),Ruler!M$23,IF(AND(All!$V7="P3",All!$AE7="RSS"),Ruler!M$24,IF(AND(All!$V7="P4",All!$AE7="RSS"),Ruler!M$25,IF(AND(All!$V7="P5",All!$AE7="RSS"),Ruler!M$26,IF(AND(All!$V7="P6",All!$AE7="RSS"),Ruler!M$27,IF(AND(All!$V7="P7",All!$AE7="RSS"),Ruler!M$28,IF(AND(All!$V7="P8",All!$AE7="RSS"),Ruler!M$29,IF(AND(All!$V7="P9",All!$AE7="RSS"),Ruler!M$30,0)))))))))))))))))))))))))))</f>
        <v>3</v>
      </c>
      <c r="BU7" s="325">
        <f>IF(AND(All!$V7="P1",All!$AE7="RDP"),Ruler!N$6,IF(AND(All!$V7="P2",All!$AE7="RDP"),Ruler!N$7,IF(AND(All!$V7="P3",All!$AE7="RDP"),Ruler!N$8,IF(AND(All!$V7="P4",All!$AE7="RDP"),Ruler!N$9,IF(AND(All!$V7="P5",All!$AE7="RDP"),Ruler!N$10,IF(AND(All!$V7="P6",All!$AE7="RDP"),Ruler!N$11,IF(AND(All!$V7="P7",All!$AE7="RDP"),Ruler!N$12,IF(AND(All!$V7="P8",All!$AE7="RDP"),Ruler!N$13,IF(AND(All!$V7="P9",All!$AE7="RDP"),Ruler!N$14,IF(AND(All!$V7="P1",All!$AE7="RMS"),Ruler!N$6,IF(AND(All!$V7="P2",All!$AE7="RMS"),Ruler!N$15,IF(AND(All!$V7="P3",All!$AE7="RMS"),Ruler!N$16,IF(AND(All!$V7="P4",All!$AE7="RMS"),Ruler!N$17,IF(AND(All!$V7="P5",All!$AE7="RMS"),Ruler!N$18,IF(AND(All!$V7="P6",All!$AE7="RMS"),Ruler!N$19,IF(AND(All!$V7="P7",All!$AE7="RMS"),Ruler!N$20,IF(AND(All!$V7="P8",All!$AE7="RMS"),Ruler!N$21,IF(AND(All!$V7="P9",All!$AE7="RMS"),Ruler!N$22,IF(AND(All!$V7="P1",All!$AE7="RSS"),Ruler!N$6,IF(AND(All!$V7="P2",All!$AE7="RSS"),Ruler!N$23,IF(AND(All!$V7="P3",All!$AE7="RSS"),Ruler!N$24,IF(AND(All!$V7="P4",All!$AE7="RSS"),Ruler!N$25,IF(AND(All!$V7="P5",All!$AE7="RSS"),Ruler!N$26,IF(AND(All!$V7="P6",All!$AE7="RSS"),Ruler!N$27,IF(AND(All!$V7="P7",All!$AE7="RSS"),Ruler!N$28,IF(AND(All!$V7="P8",All!$AE7="RSS"),Ruler!N$29,IF(AND(All!$V7="P9",All!$AE7="RSS"),Ruler!N$30,0)))))))))))))))))))))))))))</f>
        <v>2</v>
      </c>
      <c r="BV7" s="325">
        <f>IF(AND(All!$V7="P1",All!$AE7="RDP"),Ruler!O$6,IF(AND(All!$V7="P2",All!$AE7="RDP"),Ruler!O$7,IF(AND(All!$V7="P3",All!$AE7="RDP"),Ruler!O$8,IF(AND(All!$V7="P4",All!$AE7="RDP"),Ruler!O$9,IF(AND(All!$V7="P5",All!$AE7="RDP"),Ruler!O$10,IF(AND(All!$V7="P6",All!$AE7="RDP"),Ruler!O$11,IF(AND(All!$V7="P7",All!$AE7="RDP"),Ruler!O$12,IF(AND(All!$V7="P8",All!$AE7="RDP"),Ruler!O$13,IF(AND(All!$V7="P9",All!$AE7="RDP"),Ruler!O$14,IF(AND(All!$V7="P1",All!$AE7="RMS"),Ruler!O$6,IF(AND(All!$V7="P2",All!$AE7="RMS"),Ruler!O$15,IF(AND(All!$V7="P3",All!$AE7="RMS"),Ruler!O$16,IF(AND(All!$V7="P4",All!$AE7="RMS"),Ruler!O$17,IF(AND(All!$V7="P5",All!$AE7="RMS"),Ruler!O$18,IF(AND(All!$V7="P6",All!$AE7="RMS"),Ruler!O$19,IF(AND(All!$V7="P7",All!$AE7="RMS"),Ruler!O$20,IF(AND(All!$V7="P8",All!$AE7="RMS"),Ruler!O$21,IF(AND(All!$V7="P9",All!$AE7="RMS"),Ruler!O$22,IF(AND(All!$V7="P1",All!$AE7="RSS"),Ruler!O$6,IF(AND(All!$V7="P2",All!$AE7="RSS"),Ruler!O$23,IF(AND(All!$V7="P3",All!$AE7="RSS"),Ruler!O$24,IF(AND(All!$V7="P4",All!$AE7="RSS"),Ruler!O$25,IF(AND(All!$V7="P5",All!$AE7="RSS"),Ruler!O$26,IF(AND(All!$V7="P6",All!$AE7="RSS"),Ruler!O$27,IF(AND(All!$V7="P7",All!$AE7="RSS"),Ruler!O$28,IF(AND(All!$V7="P8",All!$AE7="RSS"),Ruler!O$29,IF(AND(All!$V7="P9",All!$AE7="RSS"),Ruler!O$30,0)))))))))))))))))))))))))))</f>
        <v>4</v>
      </c>
      <c r="BW7" s="325">
        <f>IF(AND(All!$V7="P1",All!$AE7="RDP"),Ruler!P$6,IF(AND(All!$V7="P2",All!$AE7="RDP"),Ruler!P$7,IF(AND(All!$V7="P3",All!$AE7="RDP"),Ruler!P$8,IF(AND(All!$V7="P4",All!$AE7="RDP"),Ruler!P$9,IF(AND(All!$V7="P5",All!$AE7="RDP"),Ruler!P$10,IF(AND(All!$V7="P6",All!$AE7="RDP"),Ruler!P$11,IF(AND(All!$V7="P7",All!$AE7="RDP"),Ruler!P$12,IF(AND(All!$V7="P8",All!$AE7="RDP"),Ruler!P$13,IF(AND(All!$V7="P9",All!$AE7="RDP"),Ruler!P$14,IF(AND(All!$V7="P1",All!$AE7="RMS"),Ruler!P$6,IF(AND(All!$V7="P2",All!$AE7="RMS"),Ruler!P$15,IF(AND(All!$V7="P3",All!$AE7="RMS"),Ruler!P$16,IF(AND(All!$V7="P4",All!$AE7="RMS"),Ruler!P$17,IF(AND(All!$V7="P5",All!$AE7="RMS"),Ruler!P$18,IF(AND(All!$V7="P6",All!$AE7="RMS"),Ruler!P$19,IF(AND(All!$V7="P7",All!$AE7="RMS"),Ruler!P$20,IF(AND(All!$V7="P8",All!$AE7="RMS"),Ruler!P$21,IF(AND(All!$V7="P9",All!$AE7="RMS"),Ruler!P$22,IF(AND(All!$V7="P1",All!$AE7="RSS"),Ruler!P$6,IF(AND(All!$V7="P2",All!$AE7="RSS"),Ruler!P$23,IF(AND(All!$V7="P3",All!$AE7="RSS"),Ruler!P$24,IF(AND(All!$V7="P4",All!$AE7="RSS"),Ruler!P$25,IF(AND(All!$V7="P5",All!$AE7="RSS"),Ruler!P$26,IF(AND(All!$V7="P6",All!$AE7="RSS"),Ruler!P$27,IF(AND(All!$V7="P7",All!$AE7="RSS"),Ruler!P$28,IF(AND(All!$V7="P8",All!$AE7="RSS"),Ruler!P$29,IF(AND(All!$V7="P9",All!$AE7="RSS"),Ruler!P$30,0)))))))))))))))))))))))))))</f>
        <v>3</v>
      </c>
      <c r="BX7" s="325">
        <f>IF(AND(All!$V7="P1",All!$AE7="RDP"),Ruler!Q$6,IF(AND(All!$V7="P2",All!$AE7="RDP"),Ruler!Q$7,IF(AND(All!$V7="P3",All!$AE7="RDP"),Ruler!Q$8,IF(AND(All!$V7="P4",All!$AE7="RDP"),Ruler!Q$9,IF(AND(All!$V7="P5",All!$AE7="RDP"),Ruler!Q$10,IF(AND(All!$V7="P6",All!$AE7="RDP"),Ruler!Q$11,IF(AND(All!$V7="P7",All!$AE7="RDP"),Ruler!Q$12,IF(AND(All!$V7="P8",All!$AE7="RDP"),Ruler!Q$13,IF(AND(All!$V7="P9",All!$AE7="RDP"),Ruler!Q$14,IF(AND(All!$V7="P1",All!$AE7="RMS"),Ruler!Q$6,IF(AND(All!$V7="P2",All!$AE7="RMS"),Ruler!Q$15,IF(AND(All!$V7="P3",All!$AE7="RMS"),Ruler!Q$16,IF(AND(All!$V7="P4",All!$AE7="RMS"),Ruler!Q$17,IF(AND(All!$V7="P5",All!$AE7="RMS"),Ruler!Q$18,IF(AND(All!$V7="P6",All!$AE7="RMS"),Ruler!Q$19,IF(AND(All!$V7="P7",All!$AE7="RMS"),Ruler!Q$20,IF(AND(All!$V7="P8",All!$AE7="RMS"),Ruler!Q$21,IF(AND(All!$V7="P9",All!$AE7="RMS"),Ruler!Q$22,IF(AND(All!$V7="P1",All!$AE7="RSS"),Ruler!Q$6,IF(AND(All!$V7="P2",All!$AE7="RSS"),Ruler!Q$23,IF(AND(All!$V7="P3",All!$AE7="RSS"),Ruler!Q$24,IF(AND(All!$V7="P4",All!$AE7="RSS"),Ruler!Q$25,IF(AND(All!$V7="P5",All!$AE7="RSS"),Ruler!Q$26,IF(AND(All!$V7="P6",All!$AE7="RSS"),Ruler!Q$27,IF(AND(All!$V7="P7",All!$AE7="RSS"),Ruler!Q$28,IF(AND(All!$V7="P8",All!$AE7="RSS"),Ruler!Q$29,IF(AND(All!$V7="P9",All!$AE7="RSS"),Ruler!Q$30,0)))))))))))))))))))))))))))</f>
        <v>3</v>
      </c>
      <c r="BY7" s="325">
        <f>IF(AND(All!$V7="P1",All!$AE7="RDP"),Ruler!R$6,IF(AND(All!$V7="P2",All!$AE7="RDP"),Ruler!R$7,IF(AND(All!$V7="P3",All!$AE7="RDP"),Ruler!R$8,IF(AND(All!$V7="P4",All!$AE7="RDP"),Ruler!R$9,IF(AND(All!$V7="P5",All!$AE7="RDP"),Ruler!R$10,IF(AND(All!$V7="P6",All!$AE7="RDP"),Ruler!R$11,IF(AND(All!$V7="P7",All!$AE7="RDP"),Ruler!R$12,IF(AND(All!$V7="P8",All!$AE7="RDP"),Ruler!R$13,IF(AND(All!$V7="P9",All!$AE7="RDP"),Ruler!R$14,IF(AND(All!$V7="P1",All!$AE7="RMS"),Ruler!R$6,IF(AND(All!$V7="P2",All!$AE7="RMS"),Ruler!R$15,IF(AND(All!$V7="P3",All!$AE7="RMS"),Ruler!R$16,IF(AND(All!$V7="P4",All!$AE7="RMS"),Ruler!R$17,IF(AND(All!$V7="P5",All!$AE7="RMS"),Ruler!R$18,IF(AND(All!$V7="P6",All!$AE7="RMS"),Ruler!R$19,IF(AND(All!$V7="P7",All!$AE7="RMS"),Ruler!R$20,IF(AND(All!$V7="P8",All!$AE7="RMS"),Ruler!R$21,IF(AND(All!$V7="P9",All!$AE7="RMS"),Ruler!R$22,IF(AND(All!$V7="P1",All!$AE7="RSS"),Ruler!R$6,IF(AND(All!$V7="P2",All!$AE7="RSS"),Ruler!R$23,IF(AND(All!$V7="P3",All!$AE7="RSS"),Ruler!R$24,IF(AND(All!$V7="P4",All!$AE7="RSS"),Ruler!R$25,IF(AND(All!$V7="P5",All!$AE7="RSS"),Ruler!R$26,IF(AND(All!$V7="P6",All!$AE7="RSS"),Ruler!R$27,IF(AND(All!$V7="P7",All!$AE7="RSS"),Ruler!R$28,IF(AND(All!$V7="P8",All!$AE7="RSS"),Ruler!R$29,IF(AND(All!$V7="P9",All!$AE7="RSS"),Ruler!R$30,0)))))))))))))))))))))))))))</f>
        <v>3</v>
      </c>
      <c r="BZ7" s="325">
        <f>IF(AND(All!$V7="P1",All!$AE7="RDP"),Ruler!S$6,IF(AND(All!$V7="P2",All!$AE7="RDP"),Ruler!S$7,IF(AND(All!$V7="P3",All!$AE7="RDP"),Ruler!S$8,IF(AND(All!$V7="P4",All!$AE7="RDP"),Ruler!S$9,IF(AND(All!$V7="P5",All!$AE7="RDP"),Ruler!S$10,IF(AND(All!$V7="P6",All!$AE7="RDP"),Ruler!S$11,IF(AND(All!$V7="P7",All!$AE7="RDP"),Ruler!S$12,IF(AND(All!$V7="P8",All!$AE7="RDP"),Ruler!S$13,IF(AND(All!$V7="P9",All!$AE7="RDP"),Ruler!S$14,IF(AND(All!$V7="P1",All!$AE7="RMS"),Ruler!S$6,IF(AND(All!$V7="P2",All!$AE7="RMS"),Ruler!S$15,IF(AND(All!$V7="P3",All!$AE7="RMS"),Ruler!S$16,IF(AND(All!$V7="P4",All!$AE7="RMS"),Ruler!S$17,IF(AND(All!$V7="P5",All!$AE7="RMS"),Ruler!S$18,IF(AND(All!$V7="P6",All!$AE7="RMS"),Ruler!S$19,IF(AND(All!$V7="P7",All!$AE7="RMS"),Ruler!S$20,IF(AND(All!$V7="P8",All!$AE7="RMS"),Ruler!S$21,IF(AND(All!$V7="P9",All!$AE7="RMS"),Ruler!S$22,IF(AND(All!$V7="P1",All!$AE7="RSS"),Ruler!S$6,IF(AND(All!$V7="P2",All!$AE7="RSS"),Ruler!S$23,IF(AND(All!$V7="P3",All!$AE7="RSS"),Ruler!S$24,IF(AND(All!$V7="P4",All!$AE7="RSS"),Ruler!S$25,IF(AND(All!$V7="P5",All!$AE7="RSS"),Ruler!S$26,IF(AND(All!$V7="P6",All!$AE7="RSS"),Ruler!S$27,IF(AND(All!$V7="P7",All!$AE7="RSS"),Ruler!S$28,IF(AND(All!$V7="P8",All!$AE7="RSS"),Ruler!S$29,IF(AND(All!$V7="P9",All!$AE7="RSS"),Ruler!S$30,0)))))))))))))))))))))))))))</f>
        <v>3</v>
      </c>
      <c r="CA7" s="325">
        <f>IF(AND(All!$V7="P1",All!$AE7="RDP"),Ruler!T$6,IF(AND(All!$V7="P2",All!$AE7="RDP"),Ruler!T$7,IF(AND(All!$V7="P3",All!$AE7="RDP"),Ruler!T$8,IF(AND(All!$V7="P4",All!$AE7="RDP"),Ruler!T$9,IF(AND(All!$V7="P5",All!$AE7="RDP"),Ruler!T$10,IF(AND(All!$V7="P6",All!$AE7="RDP"),Ruler!T$11,IF(AND(All!$V7="P7",All!$AE7="RDP"),Ruler!T$12,IF(AND(All!$V7="P8",All!$AE7="RDP"),Ruler!T$13,IF(AND(All!$V7="P9",All!$AE7="RDP"),Ruler!T$14,IF(AND(All!$V7="P1",All!$AE7="RMS"),Ruler!T$6,IF(AND(All!$V7="P2",All!$AE7="RMS"),Ruler!T$15,IF(AND(All!$V7="P3",All!$AE7="RMS"),Ruler!T$16,IF(AND(All!$V7="P4",All!$AE7="RMS"),Ruler!T$17,IF(AND(All!$V7="P5",All!$AE7="RMS"),Ruler!T$18,IF(AND(All!$V7="P6",All!$AE7="RMS"),Ruler!T$19,IF(AND(All!$V7="P7",All!$AE7="RMS"),Ruler!T$20,IF(AND(All!$V7="P8",All!$AE7="RMS"),Ruler!T$21,IF(AND(All!$V7="P9",All!$AE7="RMS"),Ruler!T$22,IF(AND(All!$V7="P1",All!$AE7="RSS"),Ruler!T$6,IF(AND(All!$V7="P2",All!$AE7="RSS"),Ruler!T$23,IF(AND(All!$V7="P3",All!$AE7="RSS"),Ruler!T$24,IF(AND(All!$V7="P4",All!$AE7="RSS"),Ruler!T$25,IF(AND(All!$V7="P5",All!$AE7="RSS"),Ruler!T$26,IF(AND(All!$V7="P6",All!$AE7="RSS"),Ruler!T$27,IF(AND(All!$V7="P7",All!$AE7="RSS"),Ruler!T$28,IF(AND(All!$V7="P8",All!$AE7="RSS"),Ruler!T$29,IF(AND(All!$V7="P9",All!$AE7="RSS"),Ruler!T$30,0)))))))))))))))))))))))))))</f>
        <v>2</v>
      </c>
      <c r="CB7" s="325">
        <f>IF(AND(All!$V7="P1",All!$AE7="RDP"),Ruler!U$6,IF(AND(All!$V7="P2",All!$AE7="RDP"),Ruler!U$7,IF(AND(All!$V7="P3",All!$AE7="RDP"),Ruler!U$8,IF(AND(All!$V7="P4",All!$AE7="RDP"),Ruler!U$9,IF(AND(All!$V7="P5",All!$AE7="RDP"),Ruler!U$10,IF(AND(All!$V7="P6",All!$AE7="RDP"),Ruler!U$11,IF(AND(All!$V7="P7",All!$AE7="RDP"),Ruler!U$12,IF(AND(All!$V7="P8",All!$AE7="RDP"),Ruler!U$13,IF(AND(All!$V7="P9",All!$AE7="RDP"),Ruler!U$14,IF(AND(All!$V7="P1",All!$AE7="RMS"),Ruler!U$6,IF(AND(All!$V7="P2",All!$AE7="RMS"),Ruler!U$15,IF(AND(All!$V7="P3",All!$AE7="RMS"),Ruler!U$16,IF(AND(All!$V7="P4",All!$AE7="RMS"),Ruler!U$17,IF(AND(All!$V7="P5",All!$AE7="RMS"),Ruler!U$18,IF(AND(All!$V7="P6",All!$AE7="RMS"),Ruler!U$19,IF(AND(All!$V7="P7",All!$AE7="RMS"),Ruler!U$20,IF(AND(All!$V7="P8",All!$AE7="RMS"),Ruler!U$21,IF(AND(All!$V7="P9",All!$AE7="RMS"),Ruler!U$22,IF(AND(All!$V7="P1",All!$AE7="RSS"),Ruler!U$6,IF(AND(All!$V7="P2",All!$AE7="RSS"),Ruler!U$23,IF(AND(All!$V7="P3",All!$AE7="RSS"),Ruler!U$24,IF(AND(All!$V7="P4",All!$AE7="RSS"),Ruler!U$25,IF(AND(All!$V7="P5",All!$AE7="RSS"),Ruler!U$26,IF(AND(All!$V7="P6",All!$AE7="RSS"),Ruler!U$27,IF(AND(All!$V7="P7",All!$AE7="RSS"),Ruler!U$28,IF(AND(All!$V7="P8",All!$AE7="RSS"),Ruler!U$29,IF(AND(All!$V7="P9",All!$AE7="RSS"),Ruler!U$30,0)))))))))))))))))))))))))))</f>
        <v>3</v>
      </c>
      <c r="CC7" s="325">
        <f>IF(AND(All!$V7="P1",All!$AE7="RDP"),Ruler!V$6,IF(AND(All!$V7="P2",All!$AE7="RDP"),Ruler!V$7,IF(AND(All!$V7="P3",All!$AE7="RDP"),Ruler!V$8,IF(AND(All!$V7="P4",All!$AE7="RDP"),Ruler!V$9,IF(AND(All!$V7="P5",All!$AE7="RDP"),Ruler!V$10,IF(AND(All!$V7="P6",All!$AE7="RDP"),Ruler!V$11,IF(AND(All!$V7="P7",All!$AE7="RDP"),Ruler!V$12,IF(AND(All!$V7="P8",All!$AE7="RDP"),Ruler!V$13,IF(AND(All!$V7="P9",All!$AE7="RDP"),Ruler!V$14,IF(AND(All!$V7="P1",All!$AE7="RMS"),Ruler!V$6,IF(AND(All!$V7="P2",All!$AE7="RMS"),Ruler!V$15,IF(AND(All!$V7="P3",All!$AE7="RMS"),Ruler!V$16,IF(AND(All!$V7="P4",All!$AE7="RMS"),Ruler!V$17,IF(AND(All!$V7="P5",All!$AE7="RMS"),Ruler!V$18,IF(AND(All!$V7="P6",All!$AE7="RMS"),Ruler!V$19,IF(AND(All!$V7="P7",All!$AE7="RMS"),Ruler!V$20,IF(AND(All!$V7="P8",All!$AE7="RMS"),Ruler!V$21,IF(AND(All!$V7="P9",All!$AE7="RMS"),Ruler!V$22,IF(AND(All!$V7="P1",All!$AE7="RSS"),Ruler!V$6,IF(AND(All!$V7="P2",All!$AE7="RSS"),Ruler!V$23,IF(AND(All!$V7="P3",All!$AE7="RSS"),Ruler!V$24,IF(AND(All!$V7="P4",All!$AE7="RSS"),Ruler!V$25,IF(AND(All!$V7="P5",All!$AE7="RSS"),Ruler!V$26,IF(AND(All!$V7="P6",All!$AE7="RSS"),Ruler!V$27,IF(AND(All!$V7="P7",All!$AE7="RSS"),Ruler!V$28,IF(AND(All!$V7="P8",All!$AE7="RSS"),Ruler!V$29,IF(AND(All!$V7="P9",All!$AE7="RSS"),Ruler!V$30,0)))))))))))))))))))))))))))</f>
        <v>3</v>
      </c>
      <c r="CD7" s="325">
        <f>IF(AND(All!$V7="P1",All!$AE7="RDP"),Ruler!W$6,IF(AND(All!$V7="P2",All!$AE7="RDP"),Ruler!W$7,IF(AND(All!$V7="P3",All!$AE7="RDP"),Ruler!W$8,IF(AND(All!$V7="P4",All!$AE7="RDP"),Ruler!W$9,IF(AND(All!$V7="P5",All!$AE7="RDP"),Ruler!W$10,IF(AND(All!$V7="P6",All!$AE7="RDP"),Ruler!W$11,IF(AND(All!$V7="P7",All!$AE7="RDP"),Ruler!W$12,IF(AND(All!$V7="P8",All!$AE7="RDP"),Ruler!W$13,IF(AND(All!$V7="P9",All!$AE7="RDP"),Ruler!W$14,IF(AND(All!$V7="P1",All!$AE7="RMS"),Ruler!W$6,IF(AND(All!$V7="P2",All!$AE7="RMS"),Ruler!W$15,IF(AND(All!$V7="P3",All!$AE7="RMS"),Ruler!W$16,IF(AND(All!$V7="P4",All!$AE7="RMS"),Ruler!W$17,IF(AND(All!$V7="P5",All!$AE7="RMS"),Ruler!W$18,IF(AND(All!$V7="P6",All!$AE7="RMS"),Ruler!W$19,IF(AND(All!$V7="P7",All!$AE7="RMS"),Ruler!W$20,IF(AND(All!$V7="P8",All!$AE7="RMS"),Ruler!W$21,IF(AND(All!$V7="P9",All!$AE7="RMS"),Ruler!W$22,IF(AND(All!$V7="P1",All!$AE7="RSS"),Ruler!W$6,IF(AND(All!$V7="P2",All!$AE7="RSS"),Ruler!W$23,IF(AND(All!$V7="P3",All!$AE7="RSS"),Ruler!W$24,IF(AND(All!$V7="P4",All!$AE7="RSS"),Ruler!W$25,IF(AND(All!$V7="P5",All!$AE7="RSS"),Ruler!W$26,IF(AND(All!$V7="P6",All!$AE7="RSS"),Ruler!W$27,IF(AND(All!$V7="P7",All!$AE7="RSS"),Ruler!W$28,IF(AND(All!$V7="P8",All!$AE7="RSS"),Ruler!W$29,IF(AND(All!$V7="P9",All!$AE7="RSS"),Ruler!W$30,0)))))))))))))))))))))))))))</f>
        <v>2</v>
      </c>
      <c r="CE7" s="325">
        <f>IF(AND(All!$V7="P1",All!$AE7="RDP"),Ruler!X$6,IF(AND(All!$V7="P2",All!$AE7="RDP"),Ruler!X$7,IF(AND(All!$V7="P3",All!$AE7="RDP"),Ruler!X$8,IF(AND(All!$V7="P4",All!$AE7="RDP"),Ruler!X$9,IF(AND(All!$V7="P5",All!$AE7="RDP"),Ruler!X$10,IF(AND(All!$V7="P6",All!$AE7="RDP"),Ruler!X$11,IF(AND(All!$V7="P7",All!$AE7="RDP"),Ruler!X$12,IF(AND(All!$V7="P8",All!$AE7="RDP"),Ruler!X$13,IF(AND(All!$V7="P9",All!$AE7="RDP"),Ruler!X$14,IF(AND(All!$V7="P1",All!$AE7="RMS"),Ruler!X$6,IF(AND(All!$V7="P2",All!$AE7="RMS"),Ruler!X$15,IF(AND(All!$V7="P3",All!$AE7="RMS"),Ruler!X$16,IF(AND(All!$V7="P4",All!$AE7="RMS"),Ruler!X$17,IF(AND(All!$V7="P5",All!$AE7="RMS"),Ruler!X$18,IF(AND(All!$V7="P6",All!$AE7="RMS"),Ruler!X$19,IF(AND(All!$V7="P7",All!$AE7="RMS"),Ruler!X$20,IF(AND(All!$V7="P8",All!$AE7="RMS"),Ruler!X$21,IF(AND(All!$V7="P9",All!$AE7="RMS"),Ruler!X$22,IF(AND(All!$V7="P1",All!$AE7="RSS"),Ruler!X$6,IF(AND(All!$V7="P2",All!$AE7="RSS"),Ruler!X$23,IF(AND(All!$V7="P3",All!$AE7="RSS"),Ruler!X$24,IF(AND(All!$V7="P4",All!$AE7="RSS"),Ruler!X$25,IF(AND(All!$V7="P5",All!$AE7="RSS"),Ruler!X$26,IF(AND(All!$V7="P6",All!$AE7="RSS"),Ruler!X$27,IF(AND(All!$V7="P7",All!$AE7="RSS"),Ruler!X$28,IF(AND(All!$V7="P8",All!$AE7="RSS"),Ruler!X$29,IF(AND(All!$V7="P9",All!$AE7="RSS"),Ruler!X$30,0)))))))))))))))))))))))))))</f>
        <v>2</v>
      </c>
      <c r="CF7" s="325">
        <f>IF(AND(All!$V7="P1",All!$AE7="RDP"),Ruler!Y$6,IF(AND(All!$V7="P2",All!$AE7="RDP"),Ruler!Y$7,IF(AND(All!$V7="P3",All!$AE7="RDP"),Ruler!Y$8,IF(AND(All!$V7="P4",All!$AE7="RDP"),Ruler!Y$9,IF(AND(All!$V7="P5",All!$AE7="RDP"),Ruler!Y$10,IF(AND(All!$V7="P6",All!$AE7="RDP"),Ruler!Y$11,IF(AND(All!$V7="P7",All!$AE7="RDP"),Ruler!Y$12,IF(AND(All!$V7="P8",All!$AE7="RDP"),Ruler!Y$13,IF(AND(All!$V7="P9",All!$AE7="RDP"),Ruler!Y$14,IF(AND(All!$V7="P1",All!$AE7="RMS"),Ruler!Y$6,IF(AND(All!$V7="P2",All!$AE7="RMS"),Ruler!Y$15,IF(AND(All!$V7="P3",All!$AE7="RMS"),Ruler!Y$16,IF(AND(All!$V7="P4",All!$AE7="RMS"),Ruler!Y$17,IF(AND(All!$V7="P5",All!$AE7="RMS"),Ruler!Y$18,IF(AND(All!$V7="P6",All!$AE7="RMS"),Ruler!Y$19,IF(AND(All!$V7="P7",All!$AE7="RMS"),Ruler!Y$20,IF(AND(All!$V7="P8",All!$AE7="RMS"),Ruler!Y$21,IF(AND(All!$V7="P9",All!$AE7="RMS"),Ruler!Y$22,IF(AND(All!$V7="P1",All!$AE7="RSS"),Ruler!Y$6,IF(AND(All!$V7="P2",All!$AE7="RSS"),Ruler!Y$23,IF(AND(All!$V7="P3",All!$AE7="RSS"),Ruler!Y$24,IF(AND(All!$V7="P4",All!$AE7="RSS"),Ruler!Y$25,IF(AND(All!$V7="P5",All!$AE7="RSS"),Ruler!Y$26,IF(AND(All!$V7="P6",All!$AE7="RSS"),Ruler!Y$27,IF(AND(All!$V7="P7",All!$AE7="RSS"),Ruler!Y$28,IF(AND(All!$V7="P8",All!$AE7="RSS"),Ruler!Y$29,IF(AND(All!$V7="P9",All!$AE7="RSS"),Ruler!Y$30,0)))))))))))))))))))))))))))</f>
        <v>2</v>
      </c>
      <c r="CG7" s="325">
        <f>IF(AND(All!$V7="P1",All!$AE7="RDP"),Ruler!Z$6,IF(AND(All!$V7="P2",All!$AE7="RDP"),Ruler!Z$7,IF(AND(All!$V7="P3",All!$AE7="RDP"),Ruler!Z$8,IF(AND(All!$V7="P4",All!$AE7="RDP"),Ruler!Z$9,IF(AND(All!$V7="P5",All!$AE7="RDP"),Ruler!Z$10,IF(AND(All!$V7="P6",All!$AE7="RDP"),Ruler!Z$11,IF(AND(All!$V7="P7",All!$AE7="RDP"),Ruler!Z$12,IF(AND(All!$V7="P8",All!$AE7="RDP"),Ruler!Z$13,IF(AND(All!$V7="P9",All!$AE7="RDP"),Ruler!Z$14,IF(AND(All!$V7="P1",All!$AE7="RMS"),Ruler!Z$6,IF(AND(All!$V7="P2",All!$AE7="RMS"),Ruler!Z$15,IF(AND(All!$V7="P3",All!$AE7="RMS"),Ruler!Z$16,IF(AND(All!$V7="P4",All!$AE7="RMS"),Ruler!Z$17,IF(AND(All!$V7="P5",All!$AE7="RMS"),Ruler!Z$18,IF(AND(All!$V7="P6",All!$AE7="RMS"),Ruler!Z$19,IF(AND(All!$V7="P7",All!$AE7="RMS"),Ruler!Z$20,IF(AND(All!$V7="P8",All!$AE7="RMS"),Ruler!Z$21,IF(AND(All!$V7="P9",All!$AE7="RMS"),Ruler!Z$22,IF(AND(All!$V7="P1",All!$AE7="RSS"),Ruler!Z$6,IF(AND(All!$V7="P2",All!$AE7="RSS"),Ruler!Z$23,IF(AND(All!$V7="P3",All!$AE7="RSS"),Ruler!Z$24,IF(AND(All!$V7="P4",All!$AE7="RSS"),Ruler!Z$25,IF(AND(All!$V7="P5",All!$AE7="RSS"),Ruler!Z$26,IF(AND(All!$V7="P6",All!$AE7="RSS"),Ruler!Z$27,IF(AND(All!$V7="P7",All!$AE7="RSS"),Ruler!Z$28,IF(AND(All!$V7="P8",All!$AE7="RSS"),Ruler!Z$29,IF(AND(All!$V7="P9",All!$AE7="RSS"),Ruler!Z$30,0)))))))))))))))))))))))))))</f>
        <v>2</v>
      </c>
      <c r="CH7" s="325">
        <f>IF(AND(All!$V7="P1",All!$AE7="RDP"),Ruler!AA$6,IF(AND(All!$V7="P2",All!$AE7="RDP"),Ruler!AA$7,IF(AND(All!$V7="P3",All!$AE7="RDP"),Ruler!AA$8,IF(AND(All!$V7="P4",All!$AE7="RDP"),Ruler!AA$9,IF(AND(All!$V7="P5",All!$AE7="RDP"),Ruler!AA$10,IF(AND(All!$V7="P6",All!$AE7="RDP"),Ruler!AA$11,IF(AND(All!$V7="P7",All!$AE7="RDP"),Ruler!AA$12,IF(AND(All!$V7="P8",All!$AE7="RDP"),Ruler!AA$13,IF(AND(All!$V7="P9",All!$AE7="RDP"),Ruler!AA$14,IF(AND(All!$V7="P1",All!$AE7="RMS"),Ruler!AA$6,IF(AND(All!$V7="P2",All!$AE7="RMS"),Ruler!AA$15,IF(AND(All!$V7="P3",All!$AE7="RMS"),Ruler!AA$16,IF(AND(All!$V7="P4",All!$AE7="RMS"),Ruler!AA$17,IF(AND(All!$V7="P5",All!$AE7="RMS"),Ruler!AA$18,IF(AND(All!$V7="P6",All!$AE7="RMS"),Ruler!AA$19,IF(AND(All!$V7="P7",All!$AE7="RMS"),Ruler!AA$20,IF(AND(All!$V7="P8",All!$AE7="RMS"),Ruler!AA$21,IF(AND(All!$V7="P9",All!$AE7="RMS"),Ruler!AA$22,IF(AND(All!$V7="P1",All!$AE7="RSS"),Ruler!AA$6,IF(AND(All!$V7="P2",All!$AE7="RSS"),Ruler!AA$23,IF(AND(All!$V7="P3",All!$AE7="RSS"),Ruler!AA$24,IF(AND(All!$V7="P4",All!$AE7="RSS"),Ruler!AA$25,IF(AND(All!$V7="P5",All!$AE7="RSS"),Ruler!AA$26,IF(AND(All!$V7="P6",All!$AE7="RSS"),Ruler!AA$27,IF(AND(All!$V7="P7",All!$AE7="RSS"),Ruler!AA$28,IF(AND(All!$V7="P8",All!$AE7="RSS"),Ruler!AA$29,IF(AND(All!$V7="P9",All!$AE7="RSS"),Ruler!AA$30,0)))))))))))))))))))))))))))</f>
        <v>2</v>
      </c>
      <c r="CI7" s="325">
        <f>IF(AND(All!$V7="P1",All!$AE7="RDP"),Ruler!AB$6,IF(AND(All!$V7="P2",All!$AE7="RDP"),Ruler!AB$7,IF(AND(All!$V7="P3",All!$AE7="RDP"),Ruler!AB$8,IF(AND(All!$V7="P4",All!$AE7="RDP"),Ruler!AB$9,IF(AND(All!$V7="P5",All!$AE7="RDP"),Ruler!AB$10,IF(AND(All!$V7="P6",All!$AE7="RDP"),Ruler!AB$11,IF(AND(All!$V7="P7",All!$AE7="RDP"),Ruler!AB$12,IF(AND(All!$V7="P8",All!$AE7="RDP"),Ruler!AB$13,IF(AND(All!$V7="P9",All!$AE7="RDP"),Ruler!AB$14,IF(AND(All!$V7="P1",All!$AE7="RMS"),Ruler!AB$6,IF(AND(All!$V7="P2",All!$AE7="RMS"),Ruler!AB$15,IF(AND(All!$V7="P3",All!$AE7="RMS"),Ruler!AB$16,IF(AND(All!$V7="P4",All!$AE7="RMS"),Ruler!AB$17,IF(AND(All!$V7="P5",All!$AE7="RMS"),Ruler!AB$18,IF(AND(All!$V7="P6",All!$AE7="RMS"),Ruler!AB$19,IF(AND(All!$V7="P7",All!$AE7="RMS"),Ruler!AB$20,IF(AND(All!$V7="P8",All!$AE7="RMS"),Ruler!AB$21,IF(AND(All!$V7="P9",All!$AE7="RMS"),Ruler!AB$22,IF(AND(All!$V7="P1",All!$AE7="RSS"),Ruler!AB$6,IF(AND(All!$V7="P2",All!$AE7="RSS"),Ruler!AB$23,IF(AND(All!$V7="P3",All!$AE7="RSS"),Ruler!AB$24,IF(AND(All!$V7="P4",All!$AE7="RSS"),Ruler!AB$25,IF(AND(All!$V7="P5",All!$AE7="RSS"),Ruler!AB$26,IF(AND(All!$V7="P6",All!$AE7="RSS"),Ruler!AB$27,IF(AND(All!$V7="P7",All!$AE7="RSS"),Ruler!AB$28,IF(AND(All!$V7="P8",All!$AE7="RSS"),Ruler!AB$29,IF(AND(All!$V7="P9",All!$AE7="RSS"),Ruler!AB$30,0)))))))))))))))))))))))))))</f>
        <v>2</v>
      </c>
      <c r="CJ7" s="377">
        <f>Table9[[#This Row],[R-B1]]-Table9[[#This Row],[B1]]</f>
        <v>1</v>
      </c>
      <c r="CK7" s="378">
        <f>Table9[[#This Row],[R-B2]]-Table9[[#This Row],[B2]]</f>
        <v>1</v>
      </c>
      <c r="CL7" s="378">
        <f>Table9[[#This Row],[R-B3]]-Table9[[#This Row],[B3]]</f>
        <v>1</v>
      </c>
      <c r="CM7" s="378">
        <f>Table9[[#This Row],[R-B4]]-Table9[[#This Row],[B4]]</f>
        <v>0</v>
      </c>
      <c r="CN7" s="378">
        <f>Table9[[#This Row],[R-B5]]-Table9[[#This Row],[B5]]</f>
        <v>0</v>
      </c>
      <c r="CO7" s="378">
        <f>Table9[[#This Row],[R-B6]]-Table9[[#This Row],[B6]]</f>
        <v>1</v>
      </c>
      <c r="CP7" s="378">
        <f>Table9[[#This Row],[R-B7]]-Table9[[#This Row],[B7]]</f>
        <v>1</v>
      </c>
      <c r="CQ7" s="378">
        <f>Table9[[#This Row],[R-B8]]-Table9[[#This Row],[B8]]</f>
        <v>1</v>
      </c>
      <c r="CR7" s="378">
        <f>Table9[[#This Row],[R-B9]]-Table9[[#This Row],[B9]]</f>
        <v>0</v>
      </c>
      <c r="CS7" s="378">
        <f>Table9[[#This Row],[R-B10]]-Table9[[#This Row],[B10]]</f>
        <v>1</v>
      </c>
      <c r="CT7" s="378">
        <f>Table9[[#This Row],[R-B11]]-Table9[[#This Row],[B11]]</f>
        <v>1</v>
      </c>
      <c r="CU7" s="378">
        <f>Table9[[#This Row],[R-B12]]-Table9[[#This Row],[B12]]</f>
        <v>1</v>
      </c>
      <c r="CV7" s="378">
        <f>Table9[[#This Row],[R-K1]]-Table9[[#This Row],[K1]]</f>
        <v>1</v>
      </c>
      <c r="CW7" s="378">
        <f>Table9[[#This Row],[R-K2]]-Table9[[#This Row],[K2]]</f>
        <v>1</v>
      </c>
      <c r="CX7" s="378">
        <f>Table9[[#This Row],[R-K3]]-Table9[[#This Row],[K3]]</f>
        <v>1</v>
      </c>
      <c r="CY7" s="378">
        <f>Table9[[#This Row],[R-K4]]-Table9[[#This Row],[K4]]</f>
        <v>0</v>
      </c>
      <c r="CZ7" s="378">
        <f>Table9[[#This Row],[R-K5]]-Table9[[#This Row],[K5]]</f>
        <v>1</v>
      </c>
      <c r="DA7" s="378">
        <f>Table9[[#This Row],[R-P1]]-Table9[[#This Row],[P1]]</f>
        <v>1</v>
      </c>
      <c r="DB7" s="378">
        <f>Table9[[#This Row],[R-P2]]-Table9[[#This Row],[P2]]</f>
        <v>0</v>
      </c>
      <c r="DC7" s="378">
        <f>Table9[[#This Row],[R-P3]]-Table9[[#This Row],[P3]]</f>
        <v>0</v>
      </c>
      <c r="DD7" s="378">
        <f>Table9[[#This Row],[R-P4]]-Table9[[#This Row],[P4]]</f>
        <v>1</v>
      </c>
      <c r="DE7" s="378">
        <f>Table9[[#This Row],[R-P5]]-Table9[[#This Row],[P5]]</f>
        <v>0</v>
      </c>
      <c r="DF7" s="378">
        <f>Table9[[#This Row],[R-E1]]-Table9[[#This Row],[E1]]</f>
        <v>1</v>
      </c>
      <c r="DG7" s="379">
        <f>Table9[[#This Row],[R-E2]]-Table9[[#This Row],[E2]]</f>
        <v>1</v>
      </c>
      <c r="DH7" s="43">
        <f>COUNTIF(Table9[[#This Row],[G-B1]:[G-B12]],"&lt;=0")/12*100</f>
        <v>25</v>
      </c>
      <c r="DI7" s="43">
        <f>COUNTIF(Table9[[#This Row],[G-K1]:[G-K5]],"&lt;=0")/5*100</f>
        <v>20</v>
      </c>
      <c r="DJ7" s="43">
        <f>COUNTIF(Table9[[#This Row],[G-P1]:[G-P5]],"&lt;=0")/5*100</f>
        <v>60</v>
      </c>
      <c r="DK7" s="43">
        <f>COUNTIF(Table9[[#This Row],[G-E1]:[G-E2]],"&lt;=0")/2*100</f>
        <v>0</v>
      </c>
      <c r="DL7" s="450">
        <f>IF(AE7="RDP",(COUNTIF(Table9[[#This Row],[G-B3]],"&lt;=0")+COUNTIF(Table9[[#This Row],[G-B4]],"&lt;=0")+COUNTIF(Table9[[#This Row],[G-B7]],"&lt;=0")+COUNTIF(Table9[[#This Row],[G-B11]],"&lt;=0")+COUNTIF(Table9[[#This Row],[G-K2]],"&lt;=0"))/5*100,IF(AE7="RMS",(COUNTIF(Table9[[#This Row],[G-B4]],"&lt;=0")+COUNTIF(Table9[[#This Row],[G-B5]],"&lt;=0")+COUNTIF(Table9[[#This Row],[G-B10]],"&lt;=0")+COUNTIF(Table9[[#This Row],[G-B12]],"&lt;=0")+COUNTIF(Table9[[#This Row],[G-K2]],"&lt;=0"))/5*100,IF(AE7="RSS",(COUNTIF(Table9[[#This Row],[G-B1]],"&lt;=0")+COUNTIF(Table9[[#This Row],[G-B2]],"&lt;=0")+COUNTIF(Table9[[#This Row],[G-B6]],"&lt;=0")+COUNTIF(Table9[[#This Row],[G-B11]],"&lt;=0")+COUNTIF(Table9[[#This Row],[G-B12]],"&lt;=0"))/5*100,0)))</f>
        <v>0</v>
      </c>
      <c r="DM7" s="394">
        <v>100</v>
      </c>
      <c r="DN7" s="395">
        <v>80</v>
      </c>
      <c r="DO7" s="395">
        <v>100</v>
      </c>
      <c r="DP7" s="395">
        <v>100</v>
      </c>
      <c r="DQ7" s="395">
        <v>100</v>
      </c>
      <c r="DR7" s="394">
        <v>25</v>
      </c>
      <c r="DS7" s="395">
        <v>20</v>
      </c>
      <c r="DT7" s="395">
        <v>60</v>
      </c>
      <c r="DU7" s="395">
        <v>0</v>
      </c>
      <c r="DV7" s="395">
        <v>0</v>
      </c>
      <c r="DW7" s="394">
        <v>25</v>
      </c>
      <c r="DX7" s="395">
        <v>0</v>
      </c>
      <c r="DY7" s="395">
        <v>20</v>
      </c>
      <c r="DZ7" s="395">
        <v>0</v>
      </c>
      <c r="EA7" s="396">
        <v>0</v>
      </c>
      <c r="EB7" s="335" t="s">
        <v>195</v>
      </c>
      <c r="EC7" s="324" t="s">
        <v>196</v>
      </c>
      <c r="ED7" s="324" t="s">
        <v>197</v>
      </c>
      <c r="EE7" s="338"/>
    </row>
    <row r="8" spans="2:135" ht="15" hidden="1" thickBot="1" x14ac:dyDescent="0.4">
      <c r="B8" s="282">
        <v>5</v>
      </c>
      <c r="C8" s="285" t="s">
        <v>198</v>
      </c>
      <c r="D8" s="297"/>
      <c r="E8" s="284" t="s">
        <v>199</v>
      </c>
      <c r="F8" s="282"/>
      <c r="G8" s="357">
        <f t="shared" ca="1" si="0"/>
        <v>26.820910321537298</v>
      </c>
      <c r="H8" s="492">
        <v>36526</v>
      </c>
      <c r="I8" s="282" t="s">
        <v>136</v>
      </c>
      <c r="J8" s="282" t="s">
        <v>137</v>
      </c>
      <c r="K8" s="282" t="s">
        <v>138</v>
      </c>
      <c r="L8" s="282" t="s">
        <v>140</v>
      </c>
      <c r="M8" s="282" t="s">
        <v>140</v>
      </c>
      <c r="N8" s="282"/>
      <c r="O8" s="282" t="s">
        <v>200</v>
      </c>
      <c r="P8" s="282"/>
      <c r="Q8" s="282" t="s">
        <v>144</v>
      </c>
      <c r="R8" s="282"/>
      <c r="S8" s="282"/>
      <c r="T8" s="286"/>
      <c r="U8" s="282"/>
      <c r="V8" s="282" t="s">
        <v>55</v>
      </c>
      <c r="W8" s="282"/>
      <c r="X8" s="291">
        <f ca="1">($T$1-Table9[[#This Row],[Date of Appointment to Current Grade]])/365</f>
        <v>126.89214319824963</v>
      </c>
      <c r="Y8" s="282"/>
      <c r="Z8" s="282"/>
      <c r="AA8" s="282"/>
      <c r="AB8" s="282"/>
      <c r="AC8" s="282"/>
      <c r="AD8" s="282"/>
      <c r="AE8" s="282"/>
      <c r="AF8" s="282"/>
      <c r="AG8" s="282"/>
      <c r="AH8" s="282"/>
      <c r="AI8" s="282"/>
      <c r="AJ8" s="282"/>
      <c r="AK8" s="282"/>
      <c r="AL8" s="282"/>
      <c r="AM8" s="317"/>
      <c r="AN8" s="323"/>
      <c r="BK8" s="328"/>
      <c r="BL8" s="325">
        <f>IF(AND(All!$V8="P1",All!$AE8="RDP"),Ruler!E$6,IF(AND(All!$V8="P2",All!$AE8="RDP"),Ruler!E$7,IF(AND(All!$V8="P3",All!$AE8="RDP"),Ruler!E$8,IF(AND(All!$V8="P4",All!$AE8="RDP"),Ruler!E$9,IF(AND(All!$V8="P5",All!$AE8="RDP"),Ruler!E$10,IF(AND(All!$V8="P6",All!$AE8="RDP"),Ruler!E$11,IF(AND(All!$V8="P7",All!$AE8="RDP"),Ruler!E$12,IF(AND(All!$V8="P8",All!$AE8="RDP"),Ruler!E$13,IF(AND(All!$V8="P9",All!$AE8="RDP"),Ruler!E$14,IF(AND(All!$V8="P1",All!$AE8="RMS"),Ruler!E$6,IF(AND(All!$V8="P2",All!$AE8="RMS"),Ruler!E$15,IF(AND(All!$V8="P3",All!$AE8="RMS"),Ruler!E$16,IF(AND(All!$V8="P4",All!$AE8="RMS"),Ruler!E$17,IF(AND(All!$V8="P5",All!$AE8="RMS"),Ruler!E$18,IF(AND(All!$V8="P6",All!$AE8="RMS"),Ruler!E$19,IF(AND(All!$V8="P7",All!$AE8="RMS"),Ruler!E$20,IF(AND(All!$V8="P8",All!$AE8="RMS"),Ruler!E$21,IF(AND(All!$V8="P9",All!$AE8="RMS"),Ruler!E$22,IF(AND(All!$V8="P1",All!$AE8="RSS"),Ruler!E$6,IF(AND(All!$V8="P2",All!$AE8="RSS"),Ruler!E$23,IF(AND(All!$V8="P3",All!$AE8="RSS"),Ruler!E$24,IF(AND(All!$V8="P4",All!$AE8="RSS"),Ruler!E$25,IF(AND(All!$V8="P5",All!$AE8="RSS"),Ruler!E$26,IF(AND(All!$V8="P6",All!$AE8="RSS"),Ruler!E$27,IF(AND(All!$V8="P7",All!$AE8="RSS"),Ruler!E$28,IF(AND(All!$V8="P8",All!$AE8="RSS"),Ruler!E$29,IF(AND(All!$V8="P9",All!$AE8="RSS"),Ruler!E$30,0)))))))))))))))))))))))))))</f>
        <v>0</v>
      </c>
      <c r="BM8" s="325">
        <f>IF(AND(All!$V8="P1",All!$AE8="RDP"),Ruler!F$6,IF(AND(All!$V8="P2",All!$AE8="RDP"),Ruler!F$7,IF(AND(All!$V8="P3",All!$AE8="RDP"),Ruler!F$8,IF(AND(All!$V8="P4",All!$AE8="RDP"),Ruler!F$9,IF(AND(All!$V8="P5",All!$AE8="RDP"),Ruler!F$10,IF(AND(All!$V8="P6",All!$AE8="RDP"),Ruler!F$11,IF(AND(All!$V8="P7",All!$AE8="RDP"),Ruler!F$12,IF(AND(All!$V8="P8",All!$AE8="RDP"),Ruler!F$13,IF(AND(All!$V8="P9",All!$AE8="RDP"),Ruler!F$14,IF(AND(All!$V8="P1",All!$AE8="RMS"),Ruler!F$6,IF(AND(All!$V8="P2",All!$AE8="RMS"),Ruler!F$15,IF(AND(All!$V8="P3",All!$AE8="RMS"),Ruler!F$16,IF(AND(All!$V8="P4",All!$AE8="RMS"),Ruler!F$17,IF(AND(All!$V8="P5",All!$AE8="RMS"),Ruler!F$18,IF(AND(All!$V8="P6",All!$AE8="RMS"),Ruler!F$19,IF(AND(All!$V8="P7",All!$AE8="RMS"),Ruler!F$20,IF(AND(All!$V8="P8",All!$AE8="RMS"),Ruler!F$21,IF(AND(All!$V8="P9",All!$AE8="RMS"),Ruler!F$22,IF(AND(All!$V8="P1",All!$AE8="RSS"),Ruler!F$6,IF(AND(All!$V8="P2",All!$AE8="RSS"),Ruler!F$23,IF(AND(All!$V8="P3",All!$AE8="RSS"),Ruler!F$24,IF(AND(All!$V8="P4",All!$AE8="RSS"),Ruler!F$25,IF(AND(All!$V8="P5",All!$AE8="RSS"),Ruler!F$26,IF(AND(All!$V8="P6",All!$AE8="RSS"),Ruler!F$27,IF(AND(All!$V8="P7",All!$AE8="RSS"),Ruler!F$28,IF(AND(All!$V8="P8",All!$AE8="RSS"),Ruler!F$29,IF(AND(All!$V8="P9",All!$AE8="RSS"),Ruler!F$30,0)))))))))))))))))))))))))))</f>
        <v>0</v>
      </c>
      <c r="BN8" s="325">
        <f>IF(AND(All!$V8="P1",All!$AE8="RDP"),Ruler!G$6,IF(AND(All!$V8="P2",All!$AE8="RDP"),Ruler!G$7,IF(AND(All!$V8="P3",All!$AE8="RDP"),Ruler!G$8,IF(AND(All!$V8="P4",All!$AE8="RDP"),Ruler!G$9,IF(AND(All!$V8="P5",All!$AE8="RDP"),Ruler!G$10,IF(AND(All!$V8="P6",All!$AE8="RDP"),Ruler!G$11,IF(AND(All!$V8="P7",All!$AE8="RDP"),Ruler!G$12,IF(AND(All!$V8="P8",All!$AE8="RDP"),Ruler!G$13,IF(AND(All!$V8="P9",All!$AE8="RDP"),Ruler!G$14,IF(AND(All!$V8="P1",All!$AE8="RMS"),Ruler!G$6,IF(AND(All!$V8="P2",All!$AE8="RMS"),Ruler!G$15,IF(AND(All!$V8="P3",All!$AE8="RMS"),Ruler!G$16,IF(AND(All!$V8="P4",All!$AE8="RMS"),Ruler!G$17,IF(AND(All!$V8="P5",All!$AE8="RMS"),Ruler!G$18,IF(AND(All!$V8="P6",All!$AE8="RMS"),Ruler!G$19,IF(AND(All!$V8="P7",All!$AE8="RMS"),Ruler!G$20,IF(AND(All!$V8="P8",All!$AE8="RMS"),Ruler!G$21,IF(AND(All!$V8="P9",All!$AE8="RMS"),Ruler!G$22,IF(AND(All!$V8="P1",All!$AE8="RSS"),Ruler!G$6,IF(AND(All!$V8="P2",All!$AE8="RSS"),Ruler!G$23,IF(AND(All!$V8="P3",All!$AE8="RSS"),Ruler!G$24,IF(AND(All!$V8="P4",All!$AE8="RSS"),Ruler!G$25,IF(AND(All!$V8="P5",All!$AE8="RSS"),Ruler!G$26,IF(AND(All!$V8="P6",All!$AE8="RSS"),Ruler!G$27,IF(AND(All!$V8="P7",All!$AE8="RSS"),Ruler!G$28,IF(AND(All!$V8="P8",All!$AE8="RSS"),Ruler!G$29,IF(AND(All!$V8="P9",All!$AE8="RSS"),Ruler!G$30,0)))))))))))))))))))))))))))</f>
        <v>0</v>
      </c>
      <c r="BO8" s="325">
        <f>IF(AND(All!$V8="P1",All!$AE8="RDP"),Ruler!H$6,IF(AND(All!$V8="P2",All!$AE8="RDP"),Ruler!H$7,IF(AND(All!$V8="P3",All!$AE8="RDP"),Ruler!H$8,IF(AND(All!$V8="P4",All!$AE8="RDP"),Ruler!H$9,IF(AND(All!$V8="P5",All!$AE8="RDP"),Ruler!H$10,IF(AND(All!$V8="P6",All!$AE8="RDP"),Ruler!H$11,IF(AND(All!$V8="P7",All!$AE8="RDP"),Ruler!H$12,IF(AND(All!$V8="P8",All!$AE8="RDP"),Ruler!H$13,IF(AND(All!$V8="P9",All!$AE8="RDP"),Ruler!H$14,IF(AND(All!$V8="P1",All!$AE8="RMS"),Ruler!H$6,IF(AND(All!$V8="P2",All!$AE8="RMS"),Ruler!H$15,IF(AND(All!$V8="P3",All!$AE8="RMS"),Ruler!H$16,IF(AND(All!$V8="P4",All!$AE8="RMS"),Ruler!H$17,IF(AND(All!$V8="P5",All!$AE8="RMS"),Ruler!H$18,IF(AND(All!$V8="P6",All!$AE8="RMS"),Ruler!H$19,IF(AND(All!$V8="P7",All!$AE8="RMS"),Ruler!H$20,IF(AND(All!$V8="P8",All!$AE8="RMS"),Ruler!H$21,IF(AND(All!$V8="P9",All!$AE8="RMS"),Ruler!H$22,IF(AND(All!$V8="P1",All!$AE8="RSS"),Ruler!H$6,IF(AND(All!$V8="P2",All!$AE8="RSS"),Ruler!H$23,IF(AND(All!$V8="P3",All!$AE8="RSS"),Ruler!H$24,IF(AND(All!$V8="P4",All!$AE8="RSS"),Ruler!H$25,IF(AND(All!$V8="P5",All!$AE8="RSS"),Ruler!H$26,IF(AND(All!$V8="P6",All!$AE8="RSS"),Ruler!H$27,IF(AND(All!$V8="P7",All!$AE8="RSS"),Ruler!H$28,IF(AND(All!$V8="P8",All!$AE8="RSS"),Ruler!H$29,IF(AND(All!$V8="P9",All!$AE8="RSS"),Ruler!H$30,0)))))))))))))))))))))))))))</f>
        <v>0</v>
      </c>
      <c r="BP8" s="325">
        <f>IF(AND(All!$V8="P1",All!$AE8="RDP"),Ruler!I$6,IF(AND(All!$V8="P2",All!$AE8="RDP"),Ruler!I$7,IF(AND(All!$V8="P3",All!$AE8="RDP"),Ruler!I$8,IF(AND(All!$V8="P4",All!$AE8="RDP"),Ruler!I$9,IF(AND(All!$V8="P5",All!$AE8="RDP"),Ruler!I$10,IF(AND(All!$V8="P6",All!$AE8="RDP"),Ruler!I$11,IF(AND(All!$V8="P7",All!$AE8="RDP"),Ruler!I$12,IF(AND(All!$V8="P8",All!$AE8="RDP"),Ruler!I$13,IF(AND(All!$V8="P9",All!$AE8="RDP"),Ruler!I$14,IF(AND(All!$V8="P1",All!$AE8="RMS"),Ruler!I$6,IF(AND(All!$V8="P2",All!$AE8="RMS"),Ruler!I$15,IF(AND(All!$V8="P3",All!$AE8="RMS"),Ruler!I$16,IF(AND(All!$V8="P4",All!$AE8="RMS"),Ruler!I$17,IF(AND(All!$V8="P5",All!$AE8="RMS"),Ruler!I$18,IF(AND(All!$V8="P6",All!$AE8="RMS"),Ruler!I$19,IF(AND(All!$V8="P7",All!$AE8="RMS"),Ruler!I$20,IF(AND(All!$V8="P8",All!$AE8="RMS"),Ruler!I$21,IF(AND(All!$V8="P9",All!$AE8="RMS"),Ruler!I$22,IF(AND(All!$V8="P1",All!$AE8="RSS"),Ruler!I$6,IF(AND(All!$V8="P2",All!$AE8="RSS"),Ruler!I$23,IF(AND(All!$V8="P3",All!$AE8="RSS"),Ruler!I$24,IF(AND(All!$V8="P4",All!$AE8="RSS"),Ruler!I$25,IF(AND(All!$V8="P5",All!$AE8="RSS"),Ruler!I$26,IF(AND(All!$V8="P6",All!$AE8="RSS"),Ruler!I$27,IF(AND(All!$V8="P7",All!$AE8="RSS"),Ruler!I$28,IF(AND(All!$V8="P8",All!$AE8="RSS"),Ruler!I$29,IF(AND(All!$V8="P9",All!$AE8="RSS"),Ruler!I$30,0)))))))))))))))))))))))))))</f>
        <v>0</v>
      </c>
      <c r="BQ8" s="325">
        <f>IF(AND(All!$V8="P1",All!$AE8="RDP"),Ruler!J$6,IF(AND(All!$V8="P2",All!$AE8="RDP"),Ruler!J$7,IF(AND(All!$V8="P3",All!$AE8="RDP"),Ruler!J$8,IF(AND(All!$V8="P4",All!$AE8="RDP"),Ruler!J$9,IF(AND(All!$V8="P5",All!$AE8="RDP"),Ruler!J$10,IF(AND(All!$V8="P6",All!$AE8="RDP"),Ruler!J$11,IF(AND(All!$V8="P7",All!$AE8="RDP"),Ruler!J$12,IF(AND(All!$V8="P8",All!$AE8="RDP"),Ruler!J$13,IF(AND(All!$V8="P9",All!$AE8="RDP"),Ruler!J$14,IF(AND(All!$V8="P1",All!$AE8="RMS"),Ruler!J$6,IF(AND(All!$V8="P2",All!$AE8="RMS"),Ruler!J$15,IF(AND(All!$V8="P3",All!$AE8="RMS"),Ruler!J$16,IF(AND(All!$V8="P4",All!$AE8="RMS"),Ruler!J$17,IF(AND(All!$V8="P5",All!$AE8="RMS"),Ruler!J$18,IF(AND(All!$V8="P6",All!$AE8="RMS"),Ruler!J$19,IF(AND(All!$V8="P7",All!$AE8="RMS"),Ruler!J$20,IF(AND(All!$V8="P8",All!$AE8="RMS"),Ruler!J$21,IF(AND(All!$V8="P9",All!$AE8="RMS"),Ruler!J$22,IF(AND(All!$V8="P1",All!$AE8="RSS"),Ruler!J$6,IF(AND(All!$V8="P2",All!$AE8="RSS"),Ruler!J$23,IF(AND(All!$V8="P3",All!$AE8="RSS"),Ruler!J$24,IF(AND(All!$V8="P4",All!$AE8="RSS"),Ruler!J$25,IF(AND(All!$V8="P5",All!$AE8="RSS"),Ruler!J$26,IF(AND(All!$V8="P6",All!$AE8="RSS"),Ruler!J$27,IF(AND(All!$V8="P7",All!$AE8="RSS"),Ruler!J$28,IF(AND(All!$V8="P8",All!$AE8="RSS"),Ruler!J$29,IF(AND(All!$V8="P9",All!$AE8="RSS"),Ruler!J$30,0)))))))))))))))))))))))))))</f>
        <v>0</v>
      </c>
      <c r="BR8" s="325">
        <f>IF(AND(All!$V8="P1",All!$AE8="RDP"),Ruler!K$6,IF(AND(All!$V8="P2",All!$AE8="RDP"),Ruler!K$7,IF(AND(All!$V8="P3",All!$AE8="RDP"),Ruler!K$8,IF(AND(All!$V8="P4",All!$AE8="RDP"),Ruler!K$9,IF(AND(All!$V8="P5",All!$AE8="RDP"),Ruler!K$10,IF(AND(All!$V8="P6",All!$AE8="RDP"),Ruler!K$11,IF(AND(All!$V8="P7",All!$AE8="RDP"),Ruler!K$12,IF(AND(All!$V8="P8",All!$AE8="RDP"),Ruler!K$13,IF(AND(All!$V8="P9",All!$AE8="RDP"),Ruler!K$14,IF(AND(All!$V8="P1",All!$AE8="RMS"),Ruler!K$6,IF(AND(All!$V8="P2",All!$AE8="RMS"),Ruler!K$15,IF(AND(All!$V8="P3",All!$AE8="RMS"),Ruler!K$16,IF(AND(All!$V8="P4",All!$AE8="RMS"),Ruler!K$17,IF(AND(All!$V8="P5",All!$AE8="RMS"),Ruler!K$18,IF(AND(All!$V8="P6",All!$AE8="RMS"),Ruler!K$19,IF(AND(All!$V8="P7",All!$AE8="RMS"),Ruler!K$20,IF(AND(All!$V8="P8",All!$AE8="RMS"),Ruler!K$21,IF(AND(All!$V8="P9",All!$AE8="RMS"),Ruler!K$22,IF(AND(All!$V8="P1",All!$AE8="RSS"),Ruler!K$6,IF(AND(All!$V8="P2",All!$AE8="RSS"),Ruler!K$23,IF(AND(All!$V8="P3",All!$AE8="RSS"),Ruler!K$24,IF(AND(All!$V8="P4",All!$AE8="RSS"),Ruler!K$25,IF(AND(All!$V8="P5",All!$AE8="RSS"),Ruler!K$26,IF(AND(All!$V8="P6",All!$AE8="RSS"),Ruler!K$27,IF(AND(All!$V8="P7",All!$AE8="RSS"),Ruler!K$28,IF(AND(All!$V8="P8",All!$AE8="RSS"),Ruler!K$29,IF(AND(All!$V8="P9",All!$AE8="RSS"),Ruler!K$30,0)))))))))))))))))))))))))))</f>
        <v>0</v>
      </c>
      <c r="BS8" s="325">
        <f>IF(AND(All!$V8="P1",All!$AE8="RDP"),Ruler!L$6,IF(AND(All!$V8="P2",All!$AE8="RDP"),Ruler!L$7,IF(AND(All!$V8="P3",All!$AE8="RDP"),Ruler!L$8,IF(AND(All!$V8="P4",All!$AE8="RDP"),Ruler!L$9,IF(AND(All!$V8="P5",All!$AE8="RDP"),Ruler!L$10,IF(AND(All!$V8="P6",All!$AE8="RDP"),Ruler!L$11,IF(AND(All!$V8="P7",All!$AE8="RDP"),Ruler!L$12,IF(AND(All!$V8="P8",All!$AE8="RDP"),Ruler!L$13,IF(AND(All!$V8="P9",All!$AE8="RDP"),Ruler!L$14,IF(AND(All!$V8="P1",All!$AE8="RMS"),Ruler!L$6,IF(AND(All!$V8="P2",All!$AE8="RMS"),Ruler!L$15,IF(AND(All!$V8="P3",All!$AE8="RMS"),Ruler!L$16,IF(AND(All!$V8="P4",All!$AE8="RMS"),Ruler!L$17,IF(AND(All!$V8="P5",All!$AE8="RMS"),Ruler!L$18,IF(AND(All!$V8="P6",All!$AE8="RMS"),Ruler!L$19,IF(AND(All!$V8="P7",All!$AE8="RMS"),Ruler!L$20,IF(AND(All!$V8="P8",All!$AE8="RMS"),Ruler!L$21,IF(AND(All!$V8="P9",All!$AE8="RMS"),Ruler!L$22,IF(AND(All!$V8="P1",All!$AE8="RSS"),Ruler!L$6,IF(AND(All!$V8="P2",All!$AE8="RSS"),Ruler!L$23,IF(AND(All!$V8="P3",All!$AE8="RSS"),Ruler!L$24,IF(AND(All!$V8="P4",All!$AE8="RSS"),Ruler!L$25,IF(AND(All!$V8="P5",All!$AE8="RSS"),Ruler!L$26,IF(AND(All!$V8="P6",All!$AE8="RSS"),Ruler!L$27,IF(AND(All!$V8="P7",All!$AE8="RSS"),Ruler!L$28,IF(AND(All!$V8="P8",All!$AE8="RSS"),Ruler!L$29,IF(AND(All!$V8="P9",All!$AE8="RSS"),Ruler!L$30,0)))))))))))))))))))))))))))</f>
        <v>0</v>
      </c>
      <c r="BT8" s="325">
        <f>IF(AND(All!$V8="P1",All!$AE8="RDP"),Ruler!M$6,IF(AND(All!$V8="P2",All!$AE8="RDP"),Ruler!M$7,IF(AND(All!$V8="P3",All!$AE8="RDP"),Ruler!M$8,IF(AND(All!$V8="P4",All!$AE8="RDP"),Ruler!M$9,IF(AND(All!$V8="P5",All!$AE8="RDP"),Ruler!M$10,IF(AND(All!$V8="P6",All!$AE8="RDP"),Ruler!M$11,IF(AND(All!$V8="P7",All!$AE8="RDP"),Ruler!M$12,IF(AND(All!$V8="P8",All!$AE8="RDP"),Ruler!M$13,IF(AND(All!$V8="P9",All!$AE8="RDP"),Ruler!M$14,IF(AND(All!$V8="P1",All!$AE8="RMS"),Ruler!M$6,IF(AND(All!$V8="P2",All!$AE8="RMS"),Ruler!M$15,IF(AND(All!$V8="P3",All!$AE8="RMS"),Ruler!M$16,IF(AND(All!$V8="P4",All!$AE8="RMS"),Ruler!M$17,IF(AND(All!$V8="P5",All!$AE8="RMS"),Ruler!M$18,IF(AND(All!$V8="P6",All!$AE8="RMS"),Ruler!M$19,IF(AND(All!$V8="P7",All!$AE8="RMS"),Ruler!M$20,IF(AND(All!$V8="P8",All!$AE8="RMS"),Ruler!M$21,IF(AND(All!$V8="P9",All!$AE8="RMS"),Ruler!M$22,IF(AND(All!$V8="P1",All!$AE8="RSS"),Ruler!M$6,IF(AND(All!$V8="P2",All!$AE8="RSS"),Ruler!M$23,IF(AND(All!$V8="P3",All!$AE8="RSS"),Ruler!M$24,IF(AND(All!$V8="P4",All!$AE8="RSS"),Ruler!M$25,IF(AND(All!$V8="P5",All!$AE8="RSS"),Ruler!M$26,IF(AND(All!$V8="P6",All!$AE8="RSS"),Ruler!M$27,IF(AND(All!$V8="P7",All!$AE8="RSS"),Ruler!M$28,IF(AND(All!$V8="P8",All!$AE8="RSS"),Ruler!M$29,IF(AND(All!$V8="P9",All!$AE8="RSS"),Ruler!M$30,0)))))))))))))))))))))))))))</f>
        <v>0</v>
      </c>
      <c r="BU8" s="325">
        <f>IF(AND(All!$V8="P1",All!$AE8="RDP"),Ruler!N$6,IF(AND(All!$V8="P2",All!$AE8="RDP"),Ruler!N$7,IF(AND(All!$V8="P3",All!$AE8="RDP"),Ruler!N$8,IF(AND(All!$V8="P4",All!$AE8="RDP"),Ruler!N$9,IF(AND(All!$V8="P5",All!$AE8="RDP"),Ruler!N$10,IF(AND(All!$V8="P6",All!$AE8="RDP"),Ruler!N$11,IF(AND(All!$V8="P7",All!$AE8="RDP"),Ruler!N$12,IF(AND(All!$V8="P8",All!$AE8="RDP"),Ruler!N$13,IF(AND(All!$V8="P9",All!$AE8="RDP"),Ruler!N$14,IF(AND(All!$V8="P1",All!$AE8="RMS"),Ruler!N$6,IF(AND(All!$V8="P2",All!$AE8="RMS"),Ruler!N$15,IF(AND(All!$V8="P3",All!$AE8="RMS"),Ruler!N$16,IF(AND(All!$V8="P4",All!$AE8="RMS"),Ruler!N$17,IF(AND(All!$V8="P5",All!$AE8="RMS"),Ruler!N$18,IF(AND(All!$V8="P6",All!$AE8="RMS"),Ruler!N$19,IF(AND(All!$V8="P7",All!$AE8="RMS"),Ruler!N$20,IF(AND(All!$V8="P8",All!$AE8="RMS"),Ruler!N$21,IF(AND(All!$V8="P9",All!$AE8="RMS"),Ruler!N$22,IF(AND(All!$V8="P1",All!$AE8="RSS"),Ruler!N$6,IF(AND(All!$V8="P2",All!$AE8="RSS"),Ruler!N$23,IF(AND(All!$V8="P3",All!$AE8="RSS"),Ruler!N$24,IF(AND(All!$V8="P4",All!$AE8="RSS"),Ruler!N$25,IF(AND(All!$V8="P5",All!$AE8="RSS"),Ruler!N$26,IF(AND(All!$V8="P6",All!$AE8="RSS"),Ruler!N$27,IF(AND(All!$V8="P7",All!$AE8="RSS"),Ruler!N$28,IF(AND(All!$V8="P8",All!$AE8="RSS"),Ruler!N$29,IF(AND(All!$V8="P9",All!$AE8="RSS"),Ruler!N$30,0)))))))))))))))))))))))))))</f>
        <v>0</v>
      </c>
      <c r="BV8" s="325">
        <f>IF(AND(All!$V8="P1",All!$AE8="RDP"),Ruler!O$6,IF(AND(All!$V8="P2",All!$AE8="RDP"),Ruler!O$7,IF(AND(All!$V8="P3",All!$AE8="RDP"),Ruler!O$8,IF(AND(All!$V8="P4",All!$AE8="RDP"),Ruler!O$9,IF(AND(All!$V8="P5",All!$AE8="RDP"),Ruler!O$10,IF(AND(All!$V8="P6",All!$AE8="RDP"),Ruler!O$11,IF(AND(All!$V8="P7",All!$AE8="RDP"),Ruler!O$12,IF(AND(All!$V8="P8",All!$AE8="RDP"),Ruler!O$13,IF(AND(All!$V8="P9",All!$AE8="RDP"),Ruler!O$14,IF(AND(All!$V8="P1",All!$AE8="RMS"),Ruler!O$6,IF(AND(All!$V8="P2",All!$AE8="RMS"),Ruler!O$15,IF(AND(All!$V8="P3",All!$AE8="RMS"),Ruler!O$16,IF(AND(All!$V8="P4",All!$AE8="RMS"),Ruler!O$17,IF(AND(All!$V8="P5",All!$AE8="RMS"),Ruler!O$18,IF(AND(All!$V8="P6",All!$AE8="RMS"),Ruler!O$19,IF(AND(All!$V8="P7",All!$AE8="RMS"),Ruler!O$20,IF(AND(All!$V8="P8",All!$AE8="RMS"),Ruler!O$21,IF(AND(All!$V8="P9",All!$AE8="RMS"),Ruler!O$22,IF(AND(All!$V8="P1",All!$AE8="RSS"),Ruler!O$6,IF(AND(All!$V8="P2",All!$AE8="RSS"),Ruler!O$23,IF(AND(All!$V8="P3",All!$AE8="RSS"),Ruler!O$24,IF(AND(All!$V8="P4",All!$AE8="RSS"),Ruler!O$25,IF(AND(All!$V8="P5",All!$AE8="RSS"),Ruler!O$26,IF(AND(All!$V8="P6",All!$AE8="RSS"),Ruler!O$27,IF(AND(All!$V8="P7",All!$AE8="RSS"),Ruler!O$28,IF(AND(All!$V8="P8",All!$AE8="RSS"),Ruler!O$29,IF(AND(All!$V8="P9",All!$AE8="RSS"),Ruler!O$30,0)))))))))))))))))))))))))))</f>
        <v>0</v>
      </c>
      <c r="BW8" s="325">
        <f>IF(AND(All!$V8="P1",All!$AE8="RDP"),Ruler!P$6,IF(AND(All!$V8="P2",All!$AE8="RDP"),Ruler!P$7,IF(AND(All!$V8="P3",All!$AE8="RDP"),Ruler!P$8,IF(AND(All!$V8="P4",All!$AE8="RDP"),Ruler!P$9,IF(AND(All!$V8="P5",All!$AE8="RDP"),Ruler!P$10,IF(AND(All!$V8="P6",All!$AE8="RDP"),Ruler!P$11,IF(AND(All!$V8="P7",All!$AE8="RDP"),Ruler!P$12,IF(AND(All!$V8="P8",All!$AE8="RDP"),Ruler!P$13,IF(AND(All!$V8="P9",All!$AE8="RDP"),Ruler!P$14,IF(AND(All!$V8="P1",All!$AE8="RMS"),Ruler!P$6,IF(AND(All!$V8="P2",All!$AE8="RMS"),Ruler!P$15,IF(AND(All!$V8="P3",All!$AE8="RMS"),Ruler!P$16,IF(AND(All!$V8="P4",All!$AE8="RMS"),Ruler!P$17,IF(AND(All!$V8="P5",All!$AE8="RMS"),Ruler!P$18,IF(AND(All!$V8="P6",All!$AE8="RMS"),Ruler!P$19,IF(AND(All!$V8="P7",All!$AE8="RMS"),Ruler!P$20,IF(AND(All!$V8="P8",All!$AE8="RMS"),Ruler!P$21,IF(AND(All!$V8="P9",All!$AE8="RMS"),Ruler!P$22,IF(AND(All!$V8="P1",All!$AE8="RSS"),Ruler!P$6,IF(AND(All!$V8="P2",All!$AE8="RSS"),Ruler!P$23,IF(AND(All!$V8="P3",All!$AE8="RSS"),Ruler!P$24,IF(AND(All!$V8="P4",All!$AE8="RSS"),Ruler!P$25,IF(AND(All!$V8="P5",All!$AE8="RSS"),Ruler!P$26,IF(AND(All!$V8="P6",All!$AE8="RSS"),Ruler!P$27,IF(AND(All!$V8="P7",All!$AE8="RSS"),Ruler!P$28,IF(AND(All!$V8="P8",All!$AE8="RSS"),Ruler!P$29,IF(AND(All!$V8="P9",All!$AE8="RSS"),Ruler!P$30,0)))))))))))))))))))))))))))</f>
        <v>0</v>
      </c>
      <c r="BX8" s="325">
        <f>IF(AND(All!$V8="P1",All!$AE8="RDP"),Ruler!Q$6,IF(AND(All!$V8="P2",All!$AE8="RDP"),Ruler!Q$7,IF(AND(All!$V8="P3",All!$AE8="RDP"),Ruler!Q$8,IF(AND(All!$V8="P4",All!$AE8="RDP"),Ruler!Q$9,IF(AND(All!$V8="P5",All!$AE8="RDP"),Ruler!Q$10,IF(AND(All!$V8="P6",All!$AE8="RDP"),Ruler!Q$11,IF(AND(All!$V8="P7",All!$AE8="RDP"),Ruler!Q$12,IF(AND(All!$V8="P8",All!$AE8="RDP"),Ruler!Q$13,IF(AND(All!$V8="P9",All!$AE8="RDP"),Ruler!Q$14,IF(AND(All!$V8="P1",All!$AE8="RMS"),Ruler!Q$6,IF(AND(All!$V8="P2",All!$AE8="RMS"),Ruler!Q$15,IF(AND(All!$V8="P3",All!$AE8="RMS"),Ruler!Q$16,IF(AND(All!$V8="P4",All!$AE8="RMS"),Ruler!Q$17,IF(AND(All!$V8="P5",All!$AE8="RMS"),Ruler!Q$18,IF(AND(All!$V8="P6",All!$AE8="RMS"),Ruler!Q$19,IF(AND(All!$V8="P7",All!$AE8="RMS"),Ruler!Q$20,IF(AND(All!$V8="P8",All!$AE8="RMS"),Ruler!Q$21,IF(AND(All!$V8="P9",All!$AE8="RMS"),Ruler!Q$22,IF(AND(All!$V8="P1",All!$AE8="RSS"),Ruler!Q$6,IF(AND(All!$V8="P2",All!$AE8="RSS"),Ruler!Q$23,IF(AND(All!$V8="P3",All!$AE8="RSS"),Ruler!Q$24,IF(AND(All!$V8="P4",All!$AE8="RSS"),Ruler!Q$25,IF(AND(All!$V8="P5",All!$AE8="RSS"),Ruler!Q$26,IF(AND(All!$V8="P6",All!$AE8="RSS"),Ruler!Q$27,IF(AND(All!$V8="P7",All!$AE8="RSS"),Ruler!Q$28,IF(AND(All!$V8="P8",All!$AE8="RSS"),Ruler!Q$29,IF(AND(All!$V8="P9",All!$AE8="RSS"),Ruler!Q$30,0)))))))))))))))))))))))))))</f>
        <v>0</v>
      </c>
      <c r="BY8" s="325">
        <f>IF(AND(All!$V8="P1",All!$AE8="RDP"),Ruler!R$6,IF(AND(All!$V8="P2",All!$AE8="RDP"),Ruler!R$7,IF(AND(All!$V8="P3",All!$AE8="RDP"),Ruler!R$8,IF(AND(All!$V8="P4",All!$AE8="RDP"),Ruler!R$9,IF(AND(All!$V8="P5",All!$AE8="RDP"),Ruler!R$10,IF(AND(All!$V8="P6",All!$AE8="RDP"),Ruler!R$11,IF(AND(All!$V8="P7",All!$AE8="RDP"),Ruler!R$12,IF(AND(All!$V8="P8",All!$AE8="RDP"),Ruler!R$13,IF(AND(All!$V8="P9",All!$AE8="RDP"),Ruler!R$14,IF(AND(All!$V8="P1",All!$AE8="RMS"),Ruler!R$6,IF(AND(All!$V8="P2",All!$AE8="RMS"),Ruler!R$15,IF(AND(All!$V8="P3",All!$AE8="RMS"),Ruler!R$16,IF(AND(All!$V8="P4",All!$AE8="RMS"),Ruler!R$17,IF(AND(All!$V8="P5",All!$AE8="RMS"),Ruler!R$18,IF(AND(All!$V8="P6",All!$AE8="RMS"),Ruler!R$19,IF(AND(All!$V8="P7",All!$AE8="RMS"),Ruler!R$20,IF(AND(All!$V8="P8",All!$AE8="RMS"),Ruler!R$21,IF(AND(All!$V8="P9",All!$AE8="RMS"),Ruler!R$22,IF(AND(All!$V8="P1",All!$AE8="RSS"),Ruler!R$6,IF(AND(All!$V8="P2",All!$AE8="RSS"),Ruler!R$23,IF(AND(All!$V8="P3",All!$AE8="RSS"),Ruler!R$24,IF(AND(All!$V8="P4",All!$AE8="RSS"),Ruler!R$25,IF(AND(All!$V8="P5",All!$AE8="RSS"),Ruler!R$26,IF(AND(All!$V8="P6",All!$AE8="RSS"),Ruler!R$27,IF(AND(All!$V8="P7",All!$AE8="RSS"),Ruler!R$28,IF(AND(All!$V8="P8",All!$AE8="RSS"),Ruler!R$29,IF(AND(All!$V8="P9",All!$AE8="RSS"),Ruler!R$30,0)))))))))))))))))))))))))))</f>
        <v>0</v>
      </c>
      <c r="BZ8" s="325">
        <f>IF(AND(All!$V8="P1",All!$AE8="RDP"),Ruler!S$6,IF(AND(All!$V8="P2",All!$AE8="RDP"),Ruler!S$7,IF(AND(All!$V8="P3",All!$AE8="RDP"),Ruler!S$8,IF(AND(All!$V8="P4",All!$AE8="RDP"),Ruler!S$9,IF(AND(All!$V8="P5",All!$AE8="RDP"),Ruler!S$10,IF(AND(All!$V8="P6",All!$AE8="RDP"),Ruler!S$11,IF(AND(All!$V8="P7",All!$AE8="RDP"),Ruler!S$12,IF(AND(All!$V8="P8",All!$AE8="RDP"),Ruler!S$13,IF(AND(All!$V8="P9",All!$AE8="RDP"),Ruler!S$14,IF(AND(All!$V8="P1",All!$AE8="RMS"),Ruler!S$6,IF(AND(All!$V8="P2",All!$AE8="RMS"),Ruler!S$15,IF(AND(All!$V8="P3",All!$AE8="RMS"),Ruler!S$16,IF(AND(All!$V8="P4",All!$AE8="RMS"),Ruler!S$17,IF(AND(All!$V8="P5",All!$AE8="RMS"),Ruler!S$18,IF(AND(All!$V8="P6",All!$AE8="RMS"),Ruler!S$19,IF(AND(All!$V8="P7",All!$AE8="RMS"),Ruler!S$20,IF(AND(All!$V8="P8",All!$AE8="RMS"),Ruler!S$21,IF(AND(All!$V8="P9",All!$AE8="RMS"),Ruler!S$22,IF(AND(All!$V8="P1",All!$AE8="RSS"),Ruler!S$6,IF(AND(All!$V8="P2",All!$AE8="RSS"),Ruler!S$23,IF(AND(All!$V8="P3",All!$AE8="RSS"),Ruler!S$24,IF(AND(All!$V8="P4",All!$AE8="RSS"),Ruler!S$25,IF(AND(All!$V8="P5",All!$AE8="RSS"),Ruler!S$26,IF(AND(All!$V8="P6",All!$AE8="RSS"),Ruler!S$27,IF(AND(All!$V8="P7",All!$AE8="RSS"),Ruler!S$28,IF(AND(All!$V8="P8",All!$AE8="RSS"),Ruler!S$29,IF(AND(All!$V8="P9",All!$AE8="RSS"),Ruler!S$30,0)))))))))))))))))))))))))))</f>
        <v>0</v>
      </c>
      <c r="CA8" s="325">
        <f>IF(AND(All!$V8="P1",All!$AE8="RDP"),Ruler!T$6,IF(AND(All!$V8="P2",All!$AE8="RDP"),Ruler!T$7,IF(AND(All!$V8="P3",All!$AE8="RDP"),Ruler!T$8,IF(AND(All!$V8="P4",All!$AE8="RDP"),Ruler!T$9,IF(AND(All!$V8="P5",All!$AE8="RDP"),Ruler!T$10,IF(AND(All!$V8="P6",All!$AE8="RDP"),Ruler!T$11,IF(AND(All!$V8="P7",All!$AE8="RDP"),Ruler!T$12,IF(AND(All!$V8="P8",All!$AE8="RDP"),Ruler!T$13,IF(AND(All!$V8="P9",All!$AE8="RDP"),Ruler!T$14,IF(AND(All!$V8="P1",All!$AE8="RMS"),Ruler!T$6,IF(AND(All!$V8="P2",All!$AE8="RMS"),Ruler!T$15,IF(AND(All!$V8="P3",All!$AE8="RMS"),Ruler!T$16,IF(AND(All!$V8="P4",All!$AE8="RMS"),Ruler!T$17,IF(AND(All!$V8="P5",All!$AE8="RMS"),Ruler!T$18,IF(AND(All!$V8="P6",All!$AE8="RMS"),Ruler!T$19,IF(AND(All!$V8="P7",All!$AE8="RMS"),Ruler!T$20,IF(AND(All!$V8="P8",All!$AE8="RMS"),Ruler!T$21,IF(AND(All!$V8="P9",All!$AE8="RMS"),Ruler!T$22,IF(AND(All!$V8="P1",All!$AE8="RSS"),Ruler!T$6,IF(AND(All!$V8="P2",All!$AE8="RSS"),Ruler!T$23,IF(AND(All!$V8="P3",All!$AE8="RSS"),Ruler!T$24,IF(AND(All!$V8="P4",All!$AE8="RSS"),Ruler!T$25,IF(AND(All!$V8="P5",All!$AE8="RSS"),Ruler!T$26,IF(AND(All!$V8="P6",All!$AE8="RSS"),Ruler!T$27,IF(AND(All!$V8="P7",All!$AE8="RSS"),Ruler!T$28,IF(AND(All!$V8="P8",All!$AE8="RSS"),Ruler!T$29,IF(AND(All!$V8="P9",All!$AE8="RSS"),Ruler!T$30,0)))))))))))))))))))))))))))</f>
        <v>0</v>
      </c>
      <c r="CB8" s="325">
        <f>IF(AND(All!$V8="P1",All!$AE8="RDP"),Ruler!U$6,IF(AND(All!$V8="P2",All!$AE8="RDP"),Ruler!U$7,IF(AND(All!$V8="P3",All!$AE8="RDP"),Ruler!U$8,IF(AND(All!$V8="P4",All!$AE8="RDP"),Ruler!U$9,IF(AND(All!$V8="P5",All!$AE8="RDP"),Ruler!U$10,IF(AND(All!$V8="P6",All!$AE8="RDP"),Ruler!U$11,IF(AND(All!$V8="P7",All!$AE8="RDP"),Ruler!U$12,IF(AND(All!$V8="P8",All!$AE8="RDP"),Ruler!U$13,IF(AND(All!$V8="P9",All!$AE8="RDP"),Ruler!U$14,IF(AND(All!$V8="P1",All!$AE8="RMS"),Ruler!U$6,IF(AND(All!$V8="P2",All!$AE8="RMS"),Ruler!U$15,IF(AND(All!$V8="P3",All!$AE8="RMS"),Ruler!U$16,IF(AND(All!$V8="P4",All!$AE8="RMS"),Ruler!U$17,IF(AND(All!$V8="P5",All!$AE8="RMS"),Ruler!U$18,IF(AND(All!$V8="P6",All!$AE8="RMS"),Ruler!U$19,IF(AND(All!$V8="P7",All!$AE8="RMS"),Ruler!U$20,IF(AND(All!$V8="P8",All!$AE8="RMS"),Ruler!U$21,IF(AND(All!$V8="P9",All!$AE8="RMS"),Ruler!U$22,IF(AND(All!$V8="P1",All!$AE8="RSS"),Ruler!U$6,IF(AND(All!$V8="P2",All!$AE8="RSS"),Ruler!U$23,IF(AND(All!$V8="P3",All!$AE8="RSS"),Ruler!U$24,IF(AND(All!$V8="P4",All!$AE8="RSS"),Ruler!U$25,IF(AND(All!$V8="P5",All!$AE8="RSS"),Ruler!U$26,IF(AND(All!$V8="P6",All!$AE8="RSS"),Ruler!U$27,IF(AND(All!$V8="P7",All!$AE8="RSS"),Ruler!U$28,IF(AND(All!$V8="P8",All!$AE8="RSS"),Ruler!U$29,IF(AND(All!$V8="P9",All!$AE8="RSS"),Ruler!U$30,0)))))))))))))))))))))))))))</f>
        <v>0</v>
      </c>
      <c r="CC8" s="325">
        <f>IF(AND(All!$V8="P1",All!$AE8="RDP"),Ruler!V$6,IF(AND(All!$V8="P2",All!$AE8="RDP"),Ruler!V$7,IF(AND(All!$V8="P3",All!$AE8="RDP"),Ruler!V$8,IF(AND(All!$V8="P4",All!$AE8="RDP"),Ruler!V$9,IF(AND(All!$V8="P5",All!$AE8="RDP"),Ruler!V$10,IF(AND(All!$V8="P6",All!$AE8="RDP"),Ruler!V$11,IF(AND(All!$V8="P7",All!$AE8="RDP"),Ruler!V$12,IF(AND(All!$V8="P8",All!$AE8="RDP"),Ruler!V$13,IF(AND(All!$V8="P9",All!$AE8="RDP"),Ruler!V$14,IF(AND(All!$V8="P1",All!$AE8="RMS"),Ruler!V$6,IF(AND(All!$V8="P2",All!$AE8="RMS"),Ruler!V$15,IF(AND(All!$V8="P3",All!$AE8="RMS"),Ruler!V$16,IF(AND(All!$V8="P4",All!$AE8="RMS"),Ruler!V$17,IF(AND(All!$V8="P5",All!$AE8="RMS"),Ruler!V$18,IF(AND(All!$V8="P6",All!$AE8="RMS"),Ruler!V$19,IF(AND(All!$V8="P7",All!$AE8="RMS"),Ruler!V$20,IF(AND(All!$V8="P8",All!$AE8="RMS"),Ruler!V$21,IF(AND(All!$V8="P9",All!$AE8="RMS"),Ruler!V$22,IF(AND(All!$V8="P1",All!$AE8="RSS"),Ruler!V$6,IF(AND(All!$V8="P2",All!$AE8="RSS"),Ruler!V$23,IF(AND(All!$V8="P3",All!$AE8="RSS"),Ruler!V$24,IF(AND(All!$V8="P4",All!$AE8="RSS"),Ruler!V$25,IF(AND(All!$V8="P5",All!$AE8="RSS"),Ruler!V$26,IF(AND(All!$V8="P6",All!$AE8="RSS"),Ruler!V$27,IF(AND(All!$V8="P7",All!$AE8="RSS"),Ruler!V$28,IF(AND(All!$V8="P8",All!$AE8="RSS"),Ruler!V$29,IF(AND(All!$V8="P9",All!$AE8="RSS"),Ruler!V$30,0)))))))))))))))))))))))))))</f>
        <v>0</v>
      </c>
      <c r="CD8" s="325">
        <f>IF(AND(All!$V8="P1",All!$AE8="RDP"),Ruler!W$6,IF(AND(All!$V8="P2",All!$AE8="RDP"),Ruler!W$7,IF(AND(All!$V8="P3",All!$AE8="RDP"),Ruler!W$8,IF(AND(All!$V8="P4",All!$AE8="RDP"),Ruler!W$9,IF(AND(All!$V8="P5",All!$AE8="RDP"),Ruler!W$10,IF(AND(All!$V8="P6",All!$AE8="RDP"),Ruler!W$11,IF(AND(All!$V8="P7",All!$AE8="RDP"),Ruler!W$12,IF(AND(All!$V8="P8",All!$AE8="RDP"),Ruler!W$13,IF(AND(All!$V8="P9",All!$AE8="RDP"),Ruler!W$14,IF(AND(All!$V8="P1",All!$AE8="RMS"),Ruler!W$6,IF(AND(All!$V8="P2",All!$AE8="RMS"),Ruler!W$15,IF(AND(All!$V8="P3",All!$AE8="RMS"),Ruler!W$16,IF(AND(All!$V8="P4",All!$AE8="RMS"),Ruler!W$17,IF(AND(All!$V8="P5",All!$AE8="RMS"),Ruler!W$18,IF(AND(All!$V8="P6",All!$AE8="RMS"),Ruler!W$19,IF(AND(All!$V8="P7",All!$AE8="RMS"),Ruler!W$20,IF(AND(All!$V8="P8",All!$AE8="RMS"),Ruler!W$21,IF(AND(All!$V8="P9",All!$AE8="RMS"),Ruler!W$22,IF(AND(All!$V8="P1",All!$AE8="RSS"),Ruler!W$6,IF(AND(All!$V8="P2",All!$AE8="RSS"),Ruler!W$23,IF(AND(All!$V8="P3",All!$AE8="RSS"),Ruler!W$24,IF(AND(All!$V8="P4",All!$AE8="RSS"),Ruler!W$25,IF(AND(All!$V8="P5",All!$AE8="RSS"),Ruler!W$26,IF(AND(All!$V8="P6",All!$AE8="RSS"),Ruler!W$27,IF(AND(All!$V8="P7",All!$AE8="RSS"),Ruler!W$28,IF(AND(All!$V8="P8",All!$AE8="RSS"),Ruler!W$29,IF(AND(All!$V8="P9",All!$AE8="RSS"),Ruler!W$30,0)))))))))))))))))))))))))))</f>
        <v>0</v>
      </c>
      <c r="CE8" s="325">
        <f>IF(AND(All!$V8="P1",All!$AE8="RDP"),Ruler!X$6,IF(AND(All!$V8="P2",All!$AE8="RDP"),Ruler!X$7,IF(AND(All!$V8="P3",All!$AE8="RDP"),Ruler!X$8,IF(AND(All!$V8="P4",All!$AE8="RDP"),Ruler!X$9,IF(AND(All!$V8="P5",All!$AE8="RDP"),Ruler!X$10,IF(AND(All!$V8="P6",All!$AE8="RDP"),Ruler!X$11,IF(AND(All!$V8="P7",All!$AE8="RDP"),Ruler!X$12,IF(AND(All!$V8="P8",All!$AE8="RDP"),Ruler!X$13,IF(AND(All!$V8="P9",All!$AE8="RDP"),Ruler!X$14,IF(AND(All!$V8="P1",All!$AE8="RMS"),Ruler!X$6,IF(AND(All!$V8="P2",All!$AE8="RMS"),Ruler!X$15,IF(AND(All!$V8="P3",All!$AE8="RMS"),Ruler!X$16,IF(AND(All!$V8="P4",All!$AE8="RMS"),Ruler!X$17,IF(AND(All!$V8="P5",All!$AE8="RMS"),Ruler!X$18,IF(AND(All!$V8="P6",All!$AE8="RMS"),Ruler!X$19,IF(AND(All!$V8="P7",All!$AE8="RMS"),Ruler!X$20,IF(AND(All!$V8="P8",All!$AE8="RMS"),Ruler!X$21,IF(AND(All!$V8="P9",All!$AE8="RMS"),Ruler!X$22,IF(AND(All!$V8="P1",All!$AE8="RSS"),Ruler!X$6,IF(AND(All!$V8="P2",All!$AE8="RSS"),Ruler!X$23,IF(AND(All!$V8="P3",All!$AE8="RSS"),Ruler!X$24,IF(AND(All!$V8="P4",All!$AE8="RSS"),Ruler!X$25,IF(AND(All!$V8="P5",All!$AE8="RSS"),Ruler!X$26,IF(AND(All!$V8="P6",All!$AE8="RSS"),Ruler!X$27,IF(AND(All!$V8="P7",All!$AE8="RSS"),Ruler!X$28,IF(AND(All!$V8="P8",All!$AE8="RSS"),Ruler!X$29,IF(AND(All!$V8="P9",All!$AE8="RSS"),Ruler!X$30,0)))))))))))))))))))))))))))</f>
        <v>0</v>
      </c>
      <c r="CF8" s="325">
        <f>IF(AND(All!$V8="P1",All!$AE8="RDP"),Ruler!Y$6,IF(AND(All!$V8="P2",All!$AE8="RDP"),Ruler!Y$7,IF(AND(All!$V8="P3",All!$AE8="RDP"),Ruler!Y$8,IF(AND(All!$V8="P4",All!$AE8="RDP"),Ruler!Y$9,IF(AND(All!$V8="P5",All!$AE8="RDP"),Ruler!Y$10,IF(AND(All!$V8="P6",All!$AE8="RDP"),Ruler!Y$11,IF(AND(All!$V8="P7",All!$AE8="RDP"),Ruler!Y$12,IF(AND(All!$V8="P8",All!$AE8="RDP"),Ruler!Y$13,IF(AND(All!$V8="P9",All!$AE8="RDP"),Ruler!Y$14,IF(AND(All!$V8="P1",All!$AE8="RMS"),Ruler!Y$6,IF(AND(All!$V8="P2",All!$AE8="RMS"),Ruler!Y$15,IF(AND(All!$V8="P3",All!$AE8="RMS"),Ruler!Y$16,IF(AND(All!$V8="P4",All!$AE8="RMS"),Ruler!Y$17,IF(AND(All!$V8="P5",All!$AE8="RMS"),Ruler!Y$18,IF(AND(All!$V8="P6",All!$AE8="RMS"),Ruler!Y$19,IF(AND(All!$V8="P7",All!$AE8="RMS"),Ruler!Y$20,IF(AND(All!$V8="P8",All!$AE8="RMS"),Ruler!Y$21,IF(AND(All!$V8="P9",All!$AE8="RMS"),Ruler!Y$22,IF(AND(All!$V8="P1",All!$AE8="RSS"),Ruler!Y$6,IF(AND(All!$V8="P2",All!$AE8="RSS"),Ruler!Y$23,IF(AND(All!$V8="P3",All!$AE8="RSS"),Ruler!Y$24,IF(AND(All!$V8="P4",All!$AE8="RSS"),Ruler!Y$25,IF(AND(All!$V8="P5",All!$AE8="RSS"),Ruler!Y$26,IF(AND(All!$V8="P6",All!$AE8="RSS"),Ruler!Y$27,IF(AND(All!$V8="P7",All!$AE8="RSS"),Ruler!Y$28,IF(AND(All!$V8="P8",All!$AE8="RSS"),Ruler!Y$29,IF(AND(All!$V8="P9",All!$AE8="RSS"),Ruler!Y$30,0)))))))))))))))))))))))))))</f>
        <v>0</v>
      </c>
      <c r="CG8" s="325">
        <f>IF(AND(All!$V8="P1",All!$AE8="RDP"),Ruler!Z$6,IF(AND(All!$V8="P2",All!$AE8="RDP"),Ruler!Z$7,IF(AND(All!$V8="P3",All!$AE8="RDP"),Ruler!Z$8,IF(AND(All!$V8="P4",All!$AE8="RDP"),Ruler!Z$9,IF(AND(All!$V8="P5",All!$AE8="RDP"),Ruler!Z$10,IF(AND(All!$V8="P6",All!$AE8="RDP"),Ruler!Z$11,IF(AND(All!$V8="P7",All!$AE8="RDP"),Ruler!Z$12,IF(AND(All!$V8="P8",All!$AE8="RDP"),Ruler!Z$13,IF(AND(All!$V8="P9",All!$AE8="RDP"),Ruler!Z$14,IF(AND(All!$V8="P1",All!$AE8="RMS"),Ruler!Z$6,IF(AND(All!$V8="P2",All!$AE8="RMS"),Ruler!Z$15,IF(AND(All!$V8="P3",All!$AE8="RMS"),Ruler!Z$16,IF(AND(All!$V8="P4",All!$AE8="RMS"),Ruler!Z$17,IF(AND(All!$V8="P5",All!$AE8="RMS"),Ruler!Z$18,IF(AND(All!$V8="P6",All!$AE8="RMS"),Ruler!Z$19,IF(AND(All!$V8="P7",All!$AE8="RMS"),Ruler!Z$20,IF(AND(All!$V8="P8",All!$AE8="RMS"),Ruler!Z$21,IF(AND(All!$V8="P9",All!$AE8="RMS"),Ruler!Z$22,IF(AND(All!$V8="P1",All!$AE8="RSS"),Ruler!Z$6,IF(AND(All!$V8="P2",All!$AE8="RSS"),Ruler!Z$23,IF(AND(All!$V8="P3",All!$AE8="RSS"),Ruler!Z$24,IF(AND(All!$V8="P4",All!$AE8="RSS"),Ruler!Z$25,IF(AND(All!$V8="P5",All!$AE8="RSS"),Ruler!Z$26,IF(AND(All!$V8="P6",All!$AE8="RSS"),Ruler!Z$27,IF(AND(All!$V8="P7",All!$AE8="RSS"),Ruler!Z$28,IF(AND(All!$V8="P8",All!$AE8="RSS"),Ruler!Z$29,IF(AND(All!$V8="P9",All!$AE8="RSS"),Ruler!Z$30,0)))))))))))))))))))))))))))</f>
        <v>0</v>
      </c>
      <c r="CH8" s="325">
        <f>IF(AND(All!$V8="P1",All!$AE8="RDP"),Ruler!AA$6,IF(AND(All!$V8="P2",All!$AE8="RDP"),Ruler!AA$7,IF(AND(All!$V8="P3",All!$AE8="RDP"),Ruler!AA$8,IF(AND(All!$V8="P4",All!$AE8="RDP"),Ruler!AA$9,IF(AND(All!$V8="P5",All!$AE8="RDP"),Ruler!AA$10,IF(AND(All!$V8="P6",All!$AE8="RDP"),Ruler!AA$11,IF(AND(All!$V8="P7",All!$AE8="RDP"),Ruler!AA$12,IF(AND(All!$V8="P8",All!$AE8="RDP"),Ruler!AA$13,IF(AND(All!$V8="P9",All!$AE8="RDP"),Ruler!AA$14,IF(AND(All!$V8="P1",All!$AE8="RMS"),Ruler!AA$6,IF(AND(All!$V8="P2",All!$AE8="RMS"),Ruler!AA$15,IF(AND(All!$V8="P3",All!$AE8="RMS"),Ruler!AA$16,IF(AND(All!$V8="P4",All!$AE8="RMS"),Ruler!AA$17,IF(AND(All!$V8="P5",All!$AE8="RMS"),Ruler!AA$18,IF(AND(All!$V8="P6",All!$AE8="RMS"),Ruler!AA$19,IF(AND(All!$V8="P7",All!$AE8="RMS"),Ruler!AA$20,IF(AND(All!$V8="P8",All!$AE8="RMS"),Ruler!AA$21,IF(AND(All!$V8="P9",All!$AE8="RMS"),Ruler!AA$22,IF(AND(All!$V8="P1",All!$AE8="RSS"),Ruler!AA$6,IF(AND(All!$V8="P2",All!$AE8="RSS"),Ruler!AA$23,IF(AND(All!$V8="P3",All!$AE8="RSS"),Ruler!AA$24,IF(AND(All!$V8="P4",All!$AE8="RSS"),Ruler!AA$25,IF(AND(All!$V8="P5",All!$AE8="RSS"),Ruler!AA$26,IF(AND(All!$V8="P6",All!$AE8="RSS"),Ruler!AA$27,IF(AND(All!$V8="P7",All!$AE8="RSS"),Ruler!AA$28,IF(AND(All!$V8="P8",All!$AE8="RSS"),Ruler!AA$29,IF(AND(All!$V8="P9",All!$AE8="RSS"),Ruler!AA$30,0)))))))))))))))))))))))))))</f>
        <v>0</v>
      </c>
      <c r="CI8" s="325">
        <f>IF(AND(All!$V8="P1",All!$AE8="RDP"),Ruler!AB$6,IF(AND(All!$V8="P2",All!$AE8="RDP"),Ruler!AB$7,IF(AND(All!$V8="P3",All!$AE8="RDP"),Ruler!AB$8,IF(AND(All!$V8="P4",All!$AE8="RDP"),Ruler!AB$9,IF(AND(All!$V8="P5",All!$AE8="RDP"),Ruler!AB$10,IF(AND(All!$V8="P6",All!$AE8="RDP"),Ruler!AB$11,IF(AND(All!$V8="P7",All!$AE8="RDP"),Ruler!AB$12,IF(AND(All!$V8="P8",All!$AE8="RDP"),Ruler!AB$13,IF(AND(All!$V8="P9",All!$AE8="RDP"),Ruler!AB$14,IF(AND(All!$V8="P1",All!$AE8="RMS"),Ruler!AB$6,IF(AND(All!$V8="P2",All!$AE8="RMS"),Ruler!AB$15,IF(AND(All!$V8="P3",All!$AE8="RMS"),Ruler!AB$16,IF(AND(All!$V8="P4",All!$AE8="RMS"),Ruler!AB$17,IF(AND(All!$V8="P5",All!$AE8="RMS"),Ruler!AB$18,IF(AND(All!$V8="P6",All!$AE8="RMS"),Ruler!AB$19,IF(AND(All!$V8="P7",All!$AE8="RMS"),Ruler!AB$20,IF(AND(All!$V8="P8",All!$AE8="RMS"),Ruler!AB$21,IF(AND(All!$V8="P9",All!$AE8="RMS"),Ruler!AB$22,IF(AND(All!$V8="P1",All!$AE8="RSS"),Ruler!AB$6,IF(AND(All!$V8="P2",All!$AE8="RSS"),Ruler!AB$23,IF(AND(All!$V8="P3",All!$AE8="RSS"),Ruler!AB$24,IF(AND(All!$V8="P4",All!$AE8="RSS"),Ruler!AB$25,IF(AND(All!$V8="P5",All!$AE8="RSS"),Ruler!AB$26,IF(AND(All!$V8="P6",All!$AE8="RSS"),Ruler!AB$27,IF(AND(All!$V8="P7",All!$AE8="RSS"),Ruler!AB$28,IF(AND(All!$V8="P8",All!$AE8="RSS"),Ruler!AB$29,IF(AND(All!$V8="P9",All!$AE8="RSS"),Ruler!AB$30,0)))))))))))))))))))))))))))</f>
        <v>0</v>
      </c>
      <c r="CJ8" s="323">
        <f>Table9[[#This Row],[R-B1]]-Table9[[#This Row],[B1]]</f>
        <v>0</v>
      </c>
      <c r="CK8" s="43">
        <f>Table9[[#This Row],[R-B2]]-Table9[[#This Row],[B2]]</f>
        <v>0</v>
      </c>
      <c r="CL8" s="43">
        <f>Table9[[#This Row],[R-B3]]-Table9[[#This Row],[B3]]</f>
        <v>0</v>
      </c>
      <c r="CM8" s="43">
        <f>Table9[[#This Row],[R-B4]]-Table9[[#This Row],[B4]]</f>
        <v>0</v>
      </c>
      <c r="CN8" s="43">
        <f>Table9[[#This Row],[R-B5]]-Table9[[#This Row],[B5]]</f>
        <v>0</v>
      </c>
      <c r="CO8" s="43">
        <f>Table9[[#This Row],[R-B6]]-Table9[[#This Row],[B6]]</f>
        <v>0</v>
      </c>
      <c r="CP8" s="43">
        <f>Table9[[#This Row],[R-B7]]-Table9[[#This Row],[B7]]</f>
        <v>0</v>
      </c>
      <c r="CQ8" s="43">
        <f>Table9[[#This Row],[R-B8]]-Table9[[#This Row],[B8]]</f>
        <v>0</v>
      </c>
      <c r="CR8" s="43">
        <f>Table9[[#This Row],[R-B9]]-Table9[[#This Row],[B9]]</f>
        <v>0</v>
      </c>
      <c r="CS8" s="43">
        <f>Table9[[#This Row],[R-B10]]-Table9[[#This Row],[B10]]</f>
        <v>0</v>
      </c>
      <c r="CT8" s="43">
        <f>Table9[[#This Row],[R-B11]]-Table9[[#This Row],[B11]]</f>
        <v>0</v>
      </c>
      <c r="CU8" s="43">
        <f>Table9[[#This Row],[R-B12]]-Table9[[#This Row],[B12]]</f>
        <v>0</v>
      </c>
      <c r="CV8" s="43">
        <f>Table9[[#This Row],[R-K1]]-Table9[[#This Row],[K1]]</f>
        <v>0</v>
      </c>
      <c r="CW8" s="43">
        <f>Table9[[#This Row],[R-K2]]-Table9[[#This Row],[K2]]</f>
        <v>0</v>
      </c>
      <c r="CX8" s="43">
        <f>Table9[[#This Row],[R-K3]]-Table9[[#This Row],[K3]]</f>
        <v>0</v>
      </c>
      <c r="CY8" s="43">
        <f>Table9[[#This Row],[R-K4]]-Table9[[#This Row],[K4]]</f>
        <v>0</v>
      </c>
      <c r="CZ8" s="43">
        <f>Table9[[#This Row],[R-K5]]-Table9[[#This Row],[K5]]</f>
        <v>0</v>
      </c>
      <c r="DA8" s="43">
        <f>Table9[[#This Row],[R-P1]]-Table9[[#This Row],[P1]]</f>
        <v>0</v>
      </c>
      <c r="DB8" s="43">
        <f>Table9[[#This Row],[R-P2]]-Table9[[#This Row],[P2]]</f>
        <v>0</v>
      </c>
      <c r="DC8" s="43">
        <f>Table9[[#This Row],[R-P3]]-Table9[[#This Row],[P3]]</f>
        <v>0</v>
      </c>
      <c r="DD8" s="43">
        <f>Table9[[#This Row],[R-P4]]-Table9[[#This Row],[P4]]</f>
        <v>0</v>
      </c>
      <c r="DE8" s="43">
        <f>Table9[[#This Row],[R-P5]]-Table9[[#This Row],[P5]]</f>
        <v>0</v>
      </c>
      <c r="DF8" s="43">
        <f>Table9[[#This Row],[R-E1]]-Table9[[#This Row],[E1]]</f>
        <v>0</v>
      </c>
      <c r="DG8" s="328">
        <f>Table9[[#This Row],[R-E2]]-Table9[[#This Row],[E2]]</f>
        <v>0</v>
      </c>
      <c r="DH8" s="43">
        <f>COUNTIF(Table9[[#This Row],[G-B1]:[G-B12]],"&lt;=0")/12*100</f>
        <v>100</v>
      </c>
      <c r="DI8" s="43">
        <f>COUNTIF(Table9[[#This Row],[G-K1]:[G-K5]],"&lt;=0")/5*100</f>
        <v>100</v>
      </c>
      <c r="DJ8" s="43">
        <f>COUNTIF(Table9[[#This Row],[G-P1]:[G-P5]],"&lt;=0")/5*100</f>
        <v>100</v>
      </c>
      <c r="DK8" s="43">
        <f>COUNTIF(Table9[[#This Row],[G-E1]:[G-E2]],"&lt;=0")/2*100</f>
        <v>100</v>
      </c>
      <c r="DL8" s="450">
        <f>IF(AE8="RDP",(COUNTIF(Table9[[#This Row],[G-B3]],"&lt;=0")+COUNTIF(Table9[[#This Row],[G-B4]],"&lt;=0")+COUNTIF(Table9[[#This Row],[G-B7]],"&lt;=0")+COUNTIF(Table9[[#This Row],[G-B11]],"&lt;=0")+COUNTIF(Table9[[#This Row],[G-K2]],"&lt;=0"))/5*100,IF(AE8="RMS",(COUNTIF(Table9[[#This Row],[G-B4]],"&lt;=0")+COUNTIF(Table9[[#This Row],[G-B5]],"&lt;=0")+COUNTIF(Table9[[#This Row],[G-B10]],"&lt;=0")+COUNTIF(Table9[[#This Row],[G-B12]],"&lt;=0")+COUNTIF(Table9[[#This Row],[G-K2]],"&lt;=0"))/5*100,IF(AE8="RSS",(COUNTIF(Table9[[#This Row],[G-B1]],"&lt;=0")+COUNTIF(Table9[[#This Row],[G-B2]],"&lt;=0")+COUNTIF(Table9[[#This Row],[G-B6]],"&lt;=0")+COUNTIF(Table9[[#This Row],[G-B11]],"&lt;=0")+COUNTIF(Table9[[#This Row],[G-B12]],"&lt;=0"))/5*100,0)))</f>
        <v>0</v>
      </c>
      <c r="DM8" s="332"/>
      <c r="DR8" s="332"/>
      <c r="DW8" s="332"/>
      <c r="DX8" s="42"/>
      <c r="DY8" s="42"/>
      <c r="DZ8" s="42"/>
      <c r="EA8" s="333"/>
      <c r="EB8" s="342"/>
      <c r="EC8" s="339"/>
      <c r="ED8" s="339"/>
      <c r="EE8" s="338"/>
    </row>
    <row r="9" spans="2:135" ht="15" hidden="1" thickBot="1" x14ac:dyDescent="0.35">
      <c r="B9" s="282">
        <v>6</v>
      </c>
      <c r="C9" s="285" t="s">
        <v>198</v>
      </c>
      <c r="D9" s="282"/>
      <c r="E9" s="284" t="s">
        <v>201</v>
      </c>
      <c r="F9" s="282"/>
      <c r="G9" s="357">
        <f t="shared" ca="1" si="0"/>
        <v>26.820910321537298</v>
      </c>
      <c r="H9" s="492">
        <v>36526</v>
      </c>
      <c r="I9" s="282" t="s">
        <v>136</v>
      </c>
      <c r="J9" s="282" t="s">
        <v>137</v>
      </c>
      <c r="K9" s="282" t="s">
        <v>138</v>
      </c>
      <c r="L9" s="282" t="s">
        <v>139</v>
      </c>
      <c r="M9" s="282" t="s">
        <v>202</v>
      </c>
      <c r="N9" s="282"/>
      <c r="O9" s="282" t="s">
        <v>200</v>
      </c>
      <c r="P9" s="282"/>
      <c r="Q9" s="282" t="s">
        <v>144</v>
      </c>
      <c r="R9" s="282"/>
      <c r="S9" s="282"/>
      <c r="T9" s="286"/>
      <c r="U9" s="282"/>
      <c r="V9" s="282" t="s">
        <v>55</v>
      </c>
      <c r="W9" s="282"/>
      <c r="X9" s="291">
        <f ca="1">($T$1-Table9[[#This Row],[Date of Appointment to Current Grade]])/365</f>
        <v>126.89214319824963</v>
      </c>
      <c r="Y9" s="282"/>
      <c r="Z9" s="282" t="s">
        <v>202</v>
      </c>
      <c r="AA9" s="282"/>
      <c r="AB9" s="282"/>
      <c r="AC9" s="282"/>
      <c r="AD9" s="282"/>
      <c r="AE9" s="282"/>
      <c r="AF9" s="282"/>
      <c r="AG9" s="282"/>
      <c r="AH9" s="282"/>
      <c r="AI9" s="282"/>
      <c r="AJ9" s="282"/>
      <c r="AK9" s="282"/>
      <c r="AL9" s="282"/>
      <c r="AM9" s="317"/>
      <c r="AN9" s="323"/>
      <c r="BK9" s="328"/>
      <c r="BL9" s="325">
        <f>IF(AND(All!$V9="P1",All!$AE9="RDP"),Ruler!E$6,IF(AND(All!$V9="P2",All!$AE9="RDP"),Ruler!E$7,IF(AND(All!$V9="P3",All!$AE9="RDP"),Ruler!E$8,IF(AND(All!$V9="P4",All!$AE9="RDP"),Ruler!E$9,IF(AND(All!$V9="P5",All!$AE9="RDP"),Ruler!E$10,IF(AND(All!$V9="P6",All!$AE9="RDP"),Ruler!E$11,IF(AND(All!$V9="P7",All!$AE9="RDP"),Ruler!E$12,IF(AND(All!$V9="P8",All!$AE9="RDP"),Ruler!E$13,IF(AND(All!$V9="P9",All!$AE9="RDP"),Ruler!E$14,IF(AND(All!$V9="P1",All!$AE9="RMS"),Ruler!E$6,IF(AND(All!$V9="P2",All!$AE9="RMS"),Ruler!E$15,IF(AND(All!$V9="P3",All!$AE9="RMS"),Ruler!E$16,IF(AND(All!$V9="P4",All!$AE9="RMS"),Ruler!E$17,IF(AND(All!$V9="P5",All!$AE9="RMS"),Ruler!E$18,IF(AND(All!$V9="P6",All!$AE9="RMS"),Ruler!E$19,IF(AND(All!$V9="P7",All!$AE9="RMS"),Ruler!E$20,IF(AND(All!$V9="P8",All!$AE9="RMS"),Ruler!E$21,IF(AND(All!$V9="P9",All!$AE9="RMS"),Ruler!E$22,IF(AND(All!$V9="P1",All!$AE9="RSS"),Ruler!E$6,IF(AND(All!$V9="P2",All!$AE9="RSS"),Ruler!E$23,IF(AND(All!$V9="P3",All!$AE9="RSS"),Ruler!E$24,IF(AND(All!$V9="P4",All!$AE9="RSS"),Ruler!E$25,IF(AND(All!$V9="P5",All!$AE9="RSS"),Ruler!E$26,IF(AND(All!$V9="P6",All!$AE9="RSS"),Ruler!E$27,IF(AND(All!$V9="P7",All!$AE9="RSS"),Ruler!E$28,IF(AND(All!$V9="P8",All!$AE9="RSS"),Ruler!E$29,IF(AND(All!$V9="P9",All!$AE9="RSS"),Ruler!E$30,0)))))))))))))))))))))))))))</f>
        <v>0</v>
      </c>
      <c r="BM9" s="325">
        <f>IF(AND(All!$V9="P1",All!$AE9="RDP"),Ruler!F$6,IF(AND(All!$V9="P2",All!$AE9="RDP"),Ruler!F$7,IF(AND(All!$V9="P3",All!$AE9="RDP"),Ruler!F$8,IF(AND(All!$V9="P4",All!$AE9="RDP"),Ruler!F$9,IF(AND(All!$V9="P5",All!$AE9="RDP"),Ruler!F$10,IF(AND(All!$V9="P6",All!$AE9="RDP"),Ruler!F$11,IF(AND(All!$V9="P7",All!$AE9="RDP"),Ruler!F$12,IF(AND(All!$V9="P8",All!$AE9="RDP"),Ruler!F$13,IF(AND(All!$V9="P9",All!$AE9="RDP"),Ruler!F$14,IF(AND(All!$V9="P1",All!$AE9="RMS"),Ruler!F$6,IF(AND(All!$V9="P2",All!$AE9="RMS"),Ruler!F$15,IF(AND(All!$V9="P3",All!$AE9="RMS"),Ruler!F$16,IF(AND(All!$V9="P4",All!$AE9="RMS"),Ruler!F$17,IF(AND(All!$V9="P5",All!$AE9="RMS"),Ruler!F$18,IF(AND(All!$V9="P6",All!$AE9="RMS"),Ruler!F$19,IF(AND(All!$V9="P7",All!$AE9="RMS"),Ruler!F$20,IF(AND(All!$V9="P8",All!$AE9="RMS"),Ruler!F$21,IF(AND(All!$V9="P9",All!$AE9="RMS"),Ruler!F$22,IF(AND(All!$V9="P1",All!$AE9="RSS"),Ruler!F$6,IF(AND(All!$V9="P2",All!$AE9="RSS"),Ruler!F$23,IF(AND(All!$V9="P3",All!$AE9="RSS"),Ruler!F$24,IF(AND(All!$V9="P4",All!$AE9="RSS"),Ruler!F$25,IF(AND(All!$V9="P5",All!$AE9="RSS"),Ruler!F$26,IF(AND(All!$V9="P6",All!$AE9="RSS"),Ruler!F$27,IF(AND(All!$V9="P7",All!$AE9="RSS"),Ruler!F$28,IF(AND(All!$V9="P8",All!$AE9="RSS"),Ruler!F$29,IF(AND(All!$V9="P9",All!$AE9="RSS"),Ruler!F$30,0)))))))))))))))))))))))))))</f>
        <v>0</v>
      </c>
      <c r="BN9" s="325">
        <f>IF(AND(All!$V9="P1",All!$AE9="RDP"),Ruler!G$6,IF(AND(All!$V9="P2",All!$AE9="RDP"),Ruler!G$7,IF(AND(All!$V9="P3",All!$AE9="RDP"),Ruler!G$8,IF(AND(All!$V9="P4",All!$AE9="RDP"),Ruler!G$9,IF(AND(All!$V9="P5",All!$AE9="RDP"),Ruler!G$10,IF(AND(All!$V9="P6",All!$AE9="RDP"),Ruler!G$11,IF(AND(All!$V9="P7",All!$AE9="RDP"),Ruler!G$12,IF(AND(All!$V9="P8",All!$AE9="RDP"),Ruler!G$13,IF(AND(All!$V9="P9",All!$AE9="RDP"),Ruler!G$14,IF(AND(All!$V9="P1",All!$AE9="RMS"),Ruler!G$6,IF(AND(All!$V9="P2",All!$AE9="RMS"),Ruler!G$15,IF(AND(All!$V9="P3",All!$AE9="RMS"),Ruler!G$16,IF(AND(All!$V9="P4",All!$AE9="RMS"),Ruler!G$17,IF(AND(All!$V9="P5",All!$AE9="RMS"),Ruler!G$18,IF(AND(All!$V9="P6",All!$AE9="RMS"),Ruler!G$19,IF(AND(All!$V9="P7",All!$AE9="RMS"),Ruler!G$20,IF(AND(All!$V9="P8",All!$AE9="RMS"),Ruler!G$21,IF(AND(All!$V9="P9",All!$AE9="RMS"),Ruler!G$22,IF(AND(All!$V9="P1",All!$AE9="RSS"),Ruler!G$6,IF(AND(All!$V9="P2",All!$AE9="RSS"),Ruler!G$23,IF(AND(All!$V9="P3",All!$AE9="RSS"),Ruler!G$24,IF(AND(All!$V9="P4",All!$AE9="RSS"),Ruler!G$25,IF(AND(All!$V9="P5",All!$AE9="RSS"),Ruler!G$26,IF(AND(All!$V9="P6",All!$AE9="RSS"),Ruler!G$27,IF(AND(All!$V9="P7",All!$AE9="RSS"),Ruler!G$28,IF(AND(All!$V9="P8",All!$AE9="RSS"),Ruler!G$29,IF(AND(All!$V9="P9",All!$AE9="RSS"),Ruler!G$30,0)))))))))))))))))))))))))))</f>
        <v>0</v>
      </c>
      <c r="BO9" s="325">
        <f>IF(AND(All!$V9="P1",All!$AE9="RDP"),Ruler!H$6,IF(AND(All!$V9="P2",All!$AE9="RDP"),Ruler!H$7,IF(AND(All!$V9="P3",All!$AE9="RDP"),Ruler!H$8,IF(AND(All!$V9="P4",All!$AE9="RDP"),Ruler!H$9,IF(AND(All!$V9="P5",All!$AE9="RDP"),Ruler!H$10,IF(AND(All!$V9="P6",All!$AE9="RDP"),Ruler!H$11,IF(AND(All!$V9="P7",All!$AE9="RDP"),Ruler!H$12,IF(AND(All!$V9="P8",All!$AE9="RDP"),Ruler!H$13,IF(AND(All!$V9="P9",All!$AE9="RDP"),Ruler!H$14,IF(AND(All!$V9="P1",All!$AE9="RMS"),Ruler!H$6,IF(AND(All!$V9="P2",All!$AE9="RMS"),Ruler!H$15,IF(AND(All!$V9="P3",All!$AE9="RMS"),Ruler!H$16,IF(AND(All!$V9="P4",All!$AE9="RMS"),Ruler!H$17,IF(AND(All!$V9="P5",All!$AE9="RMS"),Ruler!H$18,IF(AND(All!$V9="P6",All!$AE9="RMS"),Ruler!H$19,IF(AND(All!$V9="P7",All!$AE9="RMS"),Ruler!H$20,IF(AND(All!$V9="P8",All!$AE9="RMS"),Ruler!H$21,IF(AND(All!$V9="P9",All!$AE9="RMS"),Ruler!H$22,IF(AND(All!$V9="P1",All!$AE9="RSS"),Ruler!H$6,IF(AND(All!$V9="P2",All!$AE9="RSS"),Ruler!H$23,IF(AND(All!$V9="P3",All!$AE9="RSS"),Ruler!H$24,IF(AND(All!$V9="P4",All!$AE9="RSS"),Ruler!H$25,IF(AND(All!$V9="P5",All!$AE9="RSS"),Ruler!H$26,IF(AND(All!$V9="P6",All!$AE9="RSS"),Ruler!H$27,IF(AND(All!$V9="P7",All!$AE9="RSS"),Ruler!H$28,IF(AND(All!$V9="P8",All!$AE9="RSS"),Ruler!H$29,IF(AND(All!$V9="P9",All!$AE9="RSS"),Ruler!H$30,0)))))))))))))))))))))))))))</f>
        <v>0</v>
      </c>
      <c r="BP9" s="325">
        <f>IF(AND(All!$V9="P1",All!$AE9="RDP"),Ruler!I$6,IF(AND(All!$V9="P2",All!$AE9="RDP"),Ruler!I$7,IF(AND(All!$V9="P3",All!$AE9="RDP"),Ruler!I$8,IF(AND(All!$V9="P4",All!$AE9="RDP"),Ruler!I$9,IF(AND(All!$V9="P5",All!$AE9="RDP"),Ruler!I$10,IF(AND(All!$V9="P6",All!$AE9="RDP"),Ruler!I$11,IF(AND(All!$V9="P7",All!$AE9="RDP"),Ruler!I$12,IF(AND(All!$V9="P8",All!$AE9="RDP"),Ruler!I$13,IF(AND(All!$V9="P9",All!$AE9="RDP"),Ruler!I$14,IF(AND(All!$V9="P1",All!$AE9="RMS"),Ruler!I$6,IF(AND(All!$V9="P2",All!$AE9="RMS"),Ruler!I$15,IF(AND(All!$V9="P3",All!$AE9="RMS"),Ruler!I$16,IF(AND(All!$V9="P4",All!$AE9="RMS"),Ruler!I$17,IF(AND(All!$V9="P5",All!$AE9="RMS"),Ruler!I$18,IF(AND(All!$V9="P6",All!$AE9="RMS"),Ruler!I$19,IF(AND(All!$V9="P7",All!$AE9="RMS"),Ruler!I$20,IF(AND(All!$V9="P8",All!$AE9="RMS"),Ruler!I$21,IF(AND(All!$V9="P9",All!$AE9="RMS"),Ruler!I$22,IF(AND(All!$V9="P1",All!$AE9="RSS"),Ruler!I$6,IF(AND(All!$V9="P2",All!$AE9="RSS"),Ruler!I$23,IF(AND(All!$V9="P3",All!$AE9="RSS"),Ruler!I$24,IF(AND(All!$V9="P4",All!$AE9="RSS"),Ruler!I$25,IF(AND(All!$V9="P5",All!$AE9="RSS"),Ruler!I$26,IF(AND(All!$V9="P6",All!$AE9="RSS"),Ruler!I$27,IF(AND(All!$V9="P7",All!$AE9="RSS"),Ruler!I$28,IF(AND(All!$V9="P8",All!$AE9="RSS"),Ruler!I$29,IF(AND(All!$V9="P9",All!$AE9="RSS"),Ruler!I$30,0)))))))))))))))))))))))))))</f>
        <v>0</v>
      </c>
      <c r="BQ9" s="325">
        <f>IF(AND(All!$V9="P1",All!$AE9="RDP"),Ruler!J$6,IF(AND(All!$V9="P2",All!$AE9="RDP"),Ruler!J$7,IF(AND(All!$V9="P3",All!$AE9="RDP"),Ruler!J$8,IF(AND(All!$V9="P4",All!$AE9="RDP"),Ruler!J$9,IF(AND(All!$V9="P5",All!$AE9="RDP"),Ruler!J$10,IF(AND(All!$V9="P6",All!$AE9="RDP"),Ruler!J$11,IF(AND(All!$V9="P7",All!$AE9="RDP"),Ruler!J$12,IF(AND(All!$V9="P8",All!$AE9="RDP"),Ruler!J$13,IF(AND(All!$V9="P9",All!$AE9="RDP"),Ruler!J$14,IF(AND(All!$V9="P1",All!$AE9="RMS"),Ruler!J$6,IF(AND(All!$V9="P2",All!$AE9="RMS"),Ruler!J$15,IF(AND(All!$V9="P3",All!$AE9="RMS"),Ruler!J$16,IF(AND(All!$V9="P4",All!$AE9="RMS"),Ruler!J$17,IF(AND(All!$V9="P5",All!$AE9="RMS"),Ruler!J$18,IF(AND(All!$V9="P6",All!$AE9="RMS"),Ruler!J$19,IF(AND(All!$V9="P7",All!$AE9="RMS"),Ruler!J$20,IF(AND(All!$V9="P8",All!$AE9="RMS"),Ruler!J$21,IF(AND(All!$V9="P9",All!$AE9="RMS"),Ruler!J$22,IF(AND(All!$V9="P1",All!$AE9="RSS"),Ruler!J$6,IF(AND(All!$V9="P2",All!$AE9="RSS"),Ruler!J$23,IF(AND(All!$V9="P3",All!$AE9="RSS"),Ruler!J$24,IF(AND(All!$V9="P4",All!$AE9="RSS"),Ruler!J$25,IF(AND(All!$V9="P5",All!$AE9="RSS"),Ruler!J$26,IF(AND(All!$V9="P6",All!$AE9="RSS"),Ruler!J$27,IF(AND(All!$V9="P7",All!$AE9="RSS"),Ruler!J$28,IF(AND(All!$V9="P8",All!$AE9="RSS"),Ruler!J$29,IF(AND(All!$V9="P9",All!$AE9="RSS"),Ruler!J$30,0)))))))))))))))))))))))))))</f>
        <v>0</v>
      </c>
      <c r="BR9" s="325">
        <f>IF(AND(All!$V9="P1",All!$AE9="RDP"),Ruler!K$6,IF(AND(All!$V9="P2",All!$AE9="RDP"),Ruler!K$7,IF(AND(All!$V9="P3",All!$AE9="RDP"),Ruler!K$8,IF(AND(All!$V9="P4",All!$AE9="RDP"),Ruler!K$9,IF(AND(All!$V9="P5",All!$AE9="RDP"),Ruler!K$10,IF(AND(All!$V9="P6",All!$AE9="RDP"),Ruler!K$11,IF(AND(All!$V9="P7",All!$AE9="RDP"),Ruler!K$12,IF(AND(All!$V9="P8",All!$AE9="RDP"),Ruler!K$13,IF(AND(All!$V9="P9",All!$AE9="RDP"),Ruler!K$14,IF(AND(All!$V9="P1",All!$AE9="RMS"),Ruler!K$6,IF(AND(All!$V9="P2",All!$AE9="RMS"),Ruler!K$15,IF(AND(All!$V9="P3",All!$AE9="RMS"),Ruler!K$16,IF(AND(All!$V9="P4",All!$AE9="RMS"),Ruler!K$17,IF(AND(All!$V9="P5",All!$AE9="RMS"),Ruler!K$18,IF(AND(All!$V9="P6",All!$AE9="RMS"),Ruler!K$19,IF(AND(All!$V9="P7",All!$AE9="RMS"),Ruler!K$20,IF(AND(All!$V9="P8",All!$AE9="RMS"),Ruler!K$21,IF(AND(All!$V9="P9",All!$AE9="RMS"),Ruler!K$22,IF(AND(All!$V9="P1",All!$AE9="RSS"),Ruler!K$6,IF(AND(All!$V9="P2",All!$AE9="RSS"),Ruler!K$23,IF(AND(All!$V9="P3",All!$AE9="RSS"),Ruler!K$24,IF(AND(All!$V9="P4",All!$AE9="RSS"),Ruler!K$25,IF(AND(All!$V9="P5",All!$AE9="RSS"),Ruler!K$26,IF(AND(All!$V9="P6",All!$AE9="RSS"),Ruler!K$27,IF(AND(All!$V9="P7",All!$AE9="RSS"),Ruler!K$28,IF(AND(All!$V9="P8",All!$AE9="RSS"),Ruler!K$29,IF(AND(All!$V9="P9",All!$AE9="RSS"),Ruler!K$30,0)))))))))))))))))))))))))))</f>
        <v>0</v>
      </c>
      <c r="BS9" s="325">
        <f>IF(AND(All!$V9="P1",All!$AE9="RDP"),Ruler!L$6,IF(AND(All!$V9="P2",All!$AE9="RDP"),Ruler!L$7,IF(AND(All!$V9="P3",All!$AE9="RDP"),Ruler!L$8,IF(AND(All!$V9="P4",All!$AE9="RDP"),Ruler!L$9,IF(AND(All!$V9="P5",All!$AE9="RDP"),Ruler!L$10,IF(AND(All!$V9="P6",All!$AE9="RDP"),Ruler!L$11,IF(AND(All!$V9="P7",All!$AE9="RDP"),Ruler!L$12,IF(AND(All!$V9="P8",All!$AE9="RDP"),Ruler!L$13,IF(AND(All!$V9="P9",All!$AE9="RDP"),Ruler!L$14,IF(AND(All!$V9="P1",All!$AE9="RMS"),Ruler!L$6,IF(AND(All!$V9="P2",All!$AE9="RMS"),Ruler!L$15,IF(AND(All!$V9="P3",All!$AE9="RMS"),Ruler!L$16,IF(AND(All!$V9="P4",All!$AE9="RMS"),Ruler!L$17,IF(AND(All!$V9="P5",All!$AE9="RMS"),Ruler!L$18,IF(AND(All!$V9="P6",All!$AE9="RMS"),Ruler!L$19,IF(AND(All!$V9="P7",All!$AE9="RMS"),Ruler!L$20,IF(AND(All!$V9="P8",All!$AE9="RMS"),Ruler!L$21,IF(AND(All!$V9="P9",All!$AE9="RMS"),Ruler!L$22,IF(AND(All!$V9="P1",All!$AE9="RSS"),Ruler!L$6,IF(AND(All!$V9="P2",All!$AE9="RSS"),Ruler!L$23,IF(AND(All!$V9="P3",All!$AE9="RSS"),Ruler!L$24,IF(AND(All!$V9="P4",All!$AE9="RSS"),Ruler!L$25,IF(AND(All!$V9="P5",All!$AE9="RSS"),Ruler!L$26,IF(AND(All!$V9="P6",All!$AE9="RSS"),Ruler!L$27,IF(AND(All!$V9="P7",All!$AE9="RSS"),Ruler!L$28,IF(AND(All!$V9="P8",All!$AE9="RSS"),Ruler!L$29,IF(AND(All!$V9="P9",All!$AE9="RSS"),Ruler!L$30,0)))))))))))))))))))))))))))</f>
        <v>0</v>
      </c>
      <c r="BT9" s="325">
        <f>IF(AND(All!$V9="P1",All!$AE9="RDP"),Ruler!M$6,IF(AND(All!$V9="P2",All!$AE9="RDP"),Ruler!M$7,IF(AND(All!$V9="P3",All!$AE9="RDP"),Ruler!M$8,IF(AND(All!$V9="P4",All!$AE9="RDP"),Ruler!M$9,IF(AND(All!$V9="P5",All!$AE9="RDP"),Ruler!M$10,IF(AND(All!$V9="P6",All!$AE9="RDP"),Ruler!M$11,IF(AND(All!$V9="P7",All!$AE9="RDP"),Ruler!M$12,IF(AND(All!$V9="P8",All!$AE9="RDP"),Ruler!M$13,IF(AND(All!$V9="P9",All!$AE9="RDP"),Ruler!M$14,IF(AND(All!$V9="P1",All!$AE9="RMS"),Ruler!M$6,IF(AND(All!$V9="P2",All!$AE9="RMS"),Ruler!M$15,IF(AND(All!$V9="P3",All!$AE9="RMS"),Ruler!M$16,IF(AND(All!$V9="P4",All!$AE9="RMS"),Ruler!M$17,IF(AND(All!$V9="P5",All!$AE9="RMS"),Ruler!M$18,IF(AND(All!$V9="P6",All!$AE9="RMS"),Ruler!M$19,IF(AND(All!$V9="P7",All!$AE9="RMS"),Ruler!M$20,IF(AND(All!$V9="P8",All!$AE9="RMS"),Ruler!M$21,IF(AND(All!$V9="P9",All!$AE9="RMS"),Ruler!M$22,IF(AND(All!$V9="P1",All!$AE9="RSS"),Ruler!M$6,IF(AND(All!$V9="P2",All!$AE9="RSS"),Ruler!M$23,IF(AND(All!$V9="P3",All!$AE9="RSS"),Ruler!M$24,IF(AND(All!$V9="P4",All!$AE9="RSS"),Ruler!M$25,IF(AND(All!$V9="P5",All!$AE9="RSS"),Ruler!M$26,IF(AND(All!$V9="P6",All!$AE9="RSS"),Ruler!M$27,IF(AND(All!$V9="P7",All!$AE9="RSS"),Ruler!M$28,IF(AND(All!$V9="P8",All!$AE9="RSS"),Ruler!M$29,IF(AND(All!$V9="P9",All!$AE9="RSS"),Ruler!M$30,0)))))))))))))))))))))))))))</f>
        <v>0</v>
      </c>
      <c r="BU9" s="325">
        <f>IF(AND(All!$V9="P1",All!$AE9="RDP"),Ruler!N$6,IF(AND(All!$V9="P2",All!$AE9="RDP"),Ruler!N$7,IF(AND(All!$V9="P3",All!$AE9="RDP"),Ruler!N$8,IF(AND(All!$V9="P4",All!$AE9="RDP"),Ruler!N$9,IF(AND(All!$V9="P5",All!$AE9="RDP"),Ruler!N$10,IF(AND(All!$V9="P6",All!$AE9="RDP"),Ruler!N$11,IF(AND(All!$V9="P7",All!$AE9="RDP"),Ruler!N$12,IF(AND(All!$V9="P8",All!$AE9="RDP"),Ruler!N$13,IF(AND(All!$V9="P9",All!$AE9="RDP"),Ruler!N$14,IF(AND(All!$V9="P1",All!$AE9="RMS"),Ruler!N$6,IF(AND(All!$V9="P2",All!$AE9="RMS"),Ruler!N$15,IF(AND(All!$V9="P3",All!$AE9="RMS"),Ruler!N$16,IF(AND(All!$V9="P4",All!$AE9="RMS"),Ruler!N$17,IF(AND(All!$V9="P5",All!$AE9="RMS"),Ruler!N$18,IF(AND(All!$V9="P6",All!$AE9="RMS"),Ruler!N$19,IF(AND(All!$V9="P7",All!$AE9="RMS"),Ruler!N$20,IF(AND(All!$V9="P8",All!$AE9="RMS"),Ruler!N$21,IF(AND(All!$V9="P9",All!$AE9="RMS"),Ruler!N$22,IF(AND(All!$V9="P1",All!$AE9="RSS"),Ruler!N$6,IF(AND(All!$V9="P2",All!$AE9="RSS"),Ruler!N$23,IF(AND(All!$V9="P3",All!$AE9="RSS"),Ruler!N$24,IF(AND(All!$V9="P4",All!$AE9="RSS"),Ruler!N$25,IF(AND(All!$V9="P5",All!$AE9="RSS"),Ruler!N$26,IF(AND(All!$V9="P6",All!$AE9="RSS"),Ruler!N$27,IF(AND(All!$V9="P7",All!$AE9="RSS"),Ruler!N$28,IF(AND(All!$V9="P8",All!$AE9="RSS"),Ruler!N$29,IF(AND(All!$V9="P9",All!$AE9="RSS"),Ruler!N$30,0)))))))))))))))))))))))))))</f>
        <v>0</v>
      </c>
      <c r="BV9" s="325">
        <f>IF(AND(All!$V9="P1",All!$AE9="RDP"),Ruler!O$6,IF(AND(All!$V9="P2",All!$AE9="RDP"),Ruler!O$7,IF(AND(All!$V9="P3",All!$AE9="RDP"),Ruler!O$8,IF(AND(All!$V9="P4",All!$AE9="RDP"),Ruler!O$9,IF(AND(All!$V9="P5",All!$AE9="RDP"),Ruler!O$10,IF(AND(All!$V9="P6",All!$AE9="RDP"),Ruler!O$11,IF(AND(All!$V9="P7",All!$AE9="RDP"),Ruler!O$12,IF(AND(All!$V9="P8",All!$AE9="RDP"),Ruler!O$13,IF(AND(All!$V9="P9",All!$AE9="RDP"),Ruler!O$14,IF(AND(All!$V9="P1",All!$AE9="RMS"),Ruler!O$6,IF(AND(All!$V9="P2",All!$AE9="RMS"),Ruler!O$15,IF(AND(All!$V9="P3",All!$AE9="RMS"),Ruler!O$16,IF(AND(All!$V9="P4",All!$AE9="RMS"),Ruler!O$17,IF(AND(All!$V9="P5",All!$AE9="RMS"),Ruler!O$18,IF(AND(All!$V9="P6",All!$AE9="RMS"),Ruler!O$19,IF(AND(All!$V9="P7",All!$AE9="RMS"),Ruler!O$20,IF(AND(All!$V9="P8",All!$AE9="RMS"),Ruler!O$21,IF(AND(All!$V9="P9",All!$AE9="RMS"),Ruler!O$22,IF(AND(All!$V9="P1",All!$AE9="RSS"),Ruler!O$6,IF(AND(All!$V9="P2",All!$AE9="RSS"),Ruler!O$23,IF(AND(All!$V9="P3",All!$AE9="RSS"),Ruler!O$24,IF(AND(All!$V9="P4",All!$AE9="RSS"),Ruler!O$25,IF(AND(All!$V9="P5",All!$AE9="RSS"),Ruler!O$26,IF(AND(All!$V9="P6",All!$AE9="RSS"),Ruler!O$27,IF(AND(All!$V9="P7",All!$AE9="RSS"),Ruler!O$28,IF(AND(All!$V9="P8",All!$AE9="RSS"),Ruler!O$29,IF(AND(All!$V9="P9",All!$AE9="RSS"),Ruler!O$30,0)))))))))))))))))))))))))))</f>
        <v>0</v>
      </c>
      <c r="BW9" s="325">
        <f>IF(AND(All!$V9="P1",All!$AE9="RDP"),Ruler!P$6,IF(AND(All!$V9="P2",All!$AE9="RDP"),Ruler!P$7,IF(AND(All!$V9="P3",All!$AE9="RDP"),Ruler!P$8,IF(AND(All!$V9="P4",All!$AE9="RDP"),Ruler!P$9,IF(AND(All!$V9="P5",All!$AE9="RDP"),Ruler!P$10,IF(AND(All!$V9="P6",All!$AE9="RDP"),Ruler!P$11,IF(AND(All!$V9="P7",All!$AE9="RDP"),Ruler!P$12,IF(AND(All!$V9="P8",All!$AE9="RDP"),Ruler!P$13,IF(AND(All!$V9="P9",All!$AE9="RDP"),Ruler!P$14,IF(AND(All!$V9="P1",All!$AE9="RMS"),Ruler!P$6,IF(AND(All!$V9="P2",All!$AE9="RMS"),Ruler!P$15,IF(AND(All!$V9="P3",All!$AE9="RMS"),Ruler!P$16,IF(AND(All!$V9="P4",All!$AE9="RMS"),Ruler!P$17,IF(AND(All!$V9="P5",All!$AE9="RMS"),Ruler!P$18,IF(AND(All!$V9="P6",All!$AE9="RMS"),Ruler!P$19,IF(AND(All!$V9="P7",All!$AE9="RMS"),Ruler!P$20,IF(AND(All!$V9="P8",All!$AE9="RMS"),Ruler!P$21,IF(AND(All!$V9="P9",All!$AE9="RMS"),Ruler!P$22,IF(AND(All!$V9="P1",All!$AE9="RSS"),Ruler!P$6,IF(AND(All!$V9="P2",All!$AE9="RSS"),Ruler!P$23,IF(AND(All!$V9="P3",All!$AE9="RSS"),Ruler!P$24,IF(AND(All!$V9="P4",All!$AE9="RSS"),Ruler!P$25,IF(AND(All!$V9="P5",All!$AE9="RSS"),Ruler!P$26,IF(AND(All!$V9="P6",All!$AE9="RSS"),Ruler!P$27,IF(AND(All!$V9="P7",All!$AE9="RSS"),Ruler!P$28,IF(AND(All!$V9="P8",All!$AE9="RSS"),Ruler!P$29,IF(AND(All!$V9="P9",All!$AE9="RSS"),Ruler!P$30,0)))))))))))))))))))))))))))</f>
        <v>0</v>
      </c>
      <c r="BX9" s="325">
        <f>IF(AND(All!$V9="P1",All!$AE9="RDP"),Ruler!Q$6,IF(AND(All!$V9="P2",All!$AE9="RDP"),Ruler!Q$7,IF(AND(All!$V9="P3",All!$AE9="RDP"),Ruler!Q$8,IF(AND(All!$V9="P4",All!$AE9="RDP"),Ruler!Q$9,IF(AND(All!$V9="P5",All!$AE9="RDP"),Ruler!Q$10,IF(AND(All!$V9="P6",All!$AE9="RDP"),Ruler!Q$11,IF(AND(All!$V9="P7",All!$AE9="RDP"),Ruler!Q$12,IF(AND(All!$V9="P8",All!$AE9="RDP"),Ruler!Q$13,IF(AND(All!$V9="P9",All!$AE9="RDP"),Ruler!Q$14,IF(AND(All!$V9="P1",All!$AE9="RMS"),Ruler!Q$6,IF(AND(All!$V9="P2",All!$AE9="RMS"),Ruler!Q$15,IF(AND(All!$V9="P3",All!$AE9="RMS"),Ruler!Q$16,IF(AND(All!$V9="P4",All!$AE9="RMS"),Ruler!Q$17,IF(AND(All!$V9="P5",All!$AE9="RMS"),Ruler!Q$18,IF(AND(All!$V9="P6",All!$AE9="RMS"),Ruler!Q$19,IF(AND(All!$V9="P7",All!$AE9="RMS"),Ruler!Q$20,IF(AND(All!$V9="P8",All!$AE9="RMS"),Ruler!Q$21,IF(AND(All!$V9="P9",All!$AE9="RMS"),Ruler!Q$22,IF(AND(All!$V9="P1",All!$AE9="RSS"),Ruler!Q$6,IF(AND(All!$V9="P2",All!$AE9="RSS"),Ruler!Q$23,IF(AND(All!$V9="P3",All!$AE9="RSS"),Ruler!Q$24,IF(AND(All!$V9="P4",All!$AE9="RSS"),Ruler!Q$25,IF(AND(All!$V9="P5",All!$AE9="RSS"),Ruler!Q$26,IF(AND(All!$V9="P6",All!$AE9="RSS"),Ruler!Q$27,IF(AND(All!$V9="P7",All!$AE9="RSS"),Ruler!Q$28,IF(AND(All!$V9="P8",All!$AE9="RSS"),Ruler!Q$29,IF(AND(All!$V9="P9",All!$AE9="RSS"),Ruler!Q$30,0)))))))))))))))))))))))))))</f>
        <v>0</v>
      </c>
      <c r="BY9" s="325">
        <f>IF(AND(All!$V9="P1",All!$AE9="RDP"),Ruler!R$6,IF(AND(All!$V9="P2",All!$AE9="RDP"),Ruler!R$7,IF(AND(All!$V9="P3",All!$AE9="RDP"),Ruler!R$8,IF(AND(All!$V9="P4",All!$AE9="RDP"),Ruler!R$9,IF(AND(All!$V9="P5",All!$AE9="RDP"),Ruler!R$10,IF(AND(All!$V9="P6",All!$AE9="RDP"),Ruler!R$11,IF(AND(All!$V9="P7",All!$AE9="RDP"),Ruler!R$12,IF(AND(All!$V9="P8",All!$AE9="RDP"),Ruler!R$13,IF(AND(All!$V9="P9",All!$AE9="RDP"),Ruler!R$14,IF(AND(All!$V9="P1",All!$AE9="RMS"),Ruler!R$6,IF(AND(All!$V9="P2",All!$AE9="RMS"),Ruler!R$15,IF(AND(All!$V9="P3",All!$AE9="RMS"),Ruler!R$16,IF(AND(All!$V9="P4",All!$AE9="RMS"),Ruler!R$17,IF(AND(All!$V9="P5",All!$AE9="RMS"),Ruler!R$18,IF(AND(All!$V9="P6",All!$AE9="RMS"),Ruler!R$19,IF(AND(All!$V9="P7",All!$AE9="RMS"),Ruler!R$20,IF(AND(All!$V9="P8",All!$AE9="RMS"),Ruler!R$21,IF(AND(All!$V9="P9",All!$AE9="RMS"),Ruler!R$22,IF(AND(All!$V9="P1",All!$AE9="RSS"),Ruler!R$6,IF(AND(All!$V9="P2",All!$AE9="RSS"),Ruler!R$23,IF(AND(All!$V9="P3",All!$AE9="RSS"),Ruler!R$24,IF(AND(All!$V9="P4",All!$AE9="RSS"),Ruler!R$25,IF(AND(All!$V9="P5",All!$AE9="RSS"),Ruler!R$26,IF(AND(All!$V9="P6",All!$AE9="RSS"),Ruler!R$27,IF(AND(All!$V9="P7",All!$AE9="RSS"),Ruler!R$28,IF(AND(All!$V9="P8",All!$AE9="RSS"),Ruler!R$29,IF(AND(All!$V9="P9",All!$AE9="RSS"),Ruler!R$30,0)))))))))))))))))))))))))))</f>
        <v>0</v>
      </c>
      <c r="BZ9" s="325">
        <f>IF(AND(All!$V9="P1",All!$AE9="RDP"),Ruler!S$6,IF(AND(All!$V9="P2",All!$AE9="RDP"),Ruler!S$7,IF(AND(All!$V9="P3",All!$AE9="RDP"),Ruler!S$8,IF(AND(All!$V9="P4",All!$AE9="RDP"),Ruler!S$9,IF(AND(All!$V9="P5",All!$AE9="RDP"),Ruler!S$10,IF(AND(All!$V9="P6",All!$AE9="RDP"),Ruler!S$11,IF(AND(All!$V9="P7",All!$AE9="RDP"),Ruler!S$12,IF(AND(All!$V9="P8",All!$AE9="RDP"),Ruler!S$13,IF(AND(All!$V9="P9",All!$AE9="RDP"),Ruler!S$14,IF(AND(All!$V9="P1",All!$AE9="RMS"),Ruler!S$6,IF(AND(All!$V9="P2",All!$AE9="RMS"),Ruler!S$15,IF(AND(All!$V9="P3",All!$AE9="RMS"),Ruler!S$16,IF(AND(All!$V9="P4",All!$AE9="RMS"),Ruler!S$17,IF(AND(All!$V9="P5",All!$AE9="RMS"),Ruler!S$18,IF(AND(All!$V9="P6",All!$AE9="RMS"),Ruler!S$19,IF(AND(All!$V9="P7",All!$AE9="RMS"),Ruler!S$20,IF(AND(All!$V9="P8",All!$AE9="RMS"),Ruler!S$21,IF(AND(All!$V9="P9",All!$AE9="RMS"),Ruler!S$22,IF(AND(All!$V9="P1",All!$AE9="RSS"),Ruler!S$6,IF(AND(All!$V9="P2",All!$AE9="RSS"),Ruler!S$23,IF(AND(All!$V9="P3",All!$AE9="RSS"),Ruler!S$24,IF(AND(All!$V9="P4",All!$AE9="RSS"),Ruler!S$25,IF(AND(All!$V9="P5",All!$AE9="RSS"),Ruler!S$26,IF(AND(All!$V9="P6",All!$AE9="RSS"),Ruler!S$27,IF(AND(All!$V9="P7",All!$AE9="RSS"),Ruler!S$28,IF(AND(All!$V9="P8",All!$AE9="RSS"),Ruler!S$29,IF(AND(All!$V9="P9",All!$AE9="RSS"),Ruler!S$30,0)))))))))))))))))))))))))))</f>
        <v>0</v>
      </c>
      <c r="CA9" s="325">
        <f>IF(AND(All!$V9="P1",All!$AE9="RDP"),Ruler!T$6,IF(AND(All!$V9="P2",All!$AE9="RDP"),Ruler!T$7,IF(AND(All!$V9="P3",All!$AE9="RDP"),Ruler!T$8,IF(AND(All!$V9="P4",All!$AE9="RDP"),Ruler!T$9,IF(AND(All!$V9="P5",All!$AE9="RDP"),Ruler!T$10,IF(AND(All!$V9="P6",All!$AE9="RDP"),Ruler!T$11,IF(AND(All!$V9="P7",All!$AE9="RDP"),Ruler!T$12,IF(AND(All!$V9="P8",All!$AE9="RDP"),Ruler!T$13,IF(AND(All!$V9="P9",All!$AE9="RDP"),Ruler!T$14,IF(AND(All!$V9="P1",All!$AE9="RMS"),Ruler!T$6,IF(AND(All!$V9="P2",All!$AE9="RMS"),Ruler!T$15,IF(AND(All!$V9="P3",All!$AE9="RMS"),Ruler!T$16,IF(AND(All!$V9="P4",All!$AE9="RMS"),Ruler!T$17,IF(AND(All!$V9="P5",All!$AE9="RMS"),Ruler!T$18,IF(AND(All!$V9="P6",All!$AE9="RMS"),Ruler!T$19,IF(AND(All!$V9="P7",All!$AE9="RMS"),Ruler!T$20,IF(AND(All!$V9="P8",All!$AE9="RMS"),Ruler!T$21,IF(AND(All!$V9="P9",All!$AE9="RMS"),Ruler!T$22,IF(AND(All!$V9="P1",All!$AE9="RSS"),Ruler!T$6,IF(AND(All!$V9="P2",All!$AE9="RSS"),Ruler!T$23,IF(AND(All!$V9="P3",All!$AE9="RSS"),Ruler!T$24,IF(AND(All!$V9="P4",All!$AE9="RSS"),Ruler!T$25,IF(AND(All!$V9="P5",All!$AE9="RSS"),Ruler!T$26,IF(AND(All!$V9="P6",All!$AE9="RSS"),Ruler!T$27,IF(AND(All!$V9="P7",All!$AE9="RSS"),Ruler!T$28,IF(AND(All!$V9="P8",All!$AE9="RSS"),Ruler!T$29,IF(AND(All!$V9="P9",All!$AE9="RSS"),Ruler!T$30,0)))))))))))))))))))))))))))</f>
        <v>0</v>
      </c>
      <c r="CB9" s="325">
        <f>IF(AND(All!$V9="P1",All!$AE9="RDP"),Ruler!U$6,IF(AND(All!$V9="P2",All!$AE9="RDP"),Ruler!U$7,IF(AND(All!$V9="P3",All!$AE9="RDP"),Ruler!U$8,IF(AND(All!$V9="P4",All!$AE9="RDP"),Ruler!U$9,IF(AND(All!$V9="P5",All!$AE9="RDP"),Ruler!U$10,IF(AND(All!$V9="P6",All!$AE9="RDP"),Ruler!U$11,IF(AND(All!$V9="P7",All!$AE9="RDP"),Ruler!U$12,IF(AND(All!$V9="P8",All!$AE9="RDP"),Ruler!U$13,IF(AND(All!$V9="P9",All!$AE9="RDP"),Ruler!U$14,IF(AND(All!$V9="P1",All!$AE9="RMS"),Ruler!U$6,IF(AND(All!$V9="P2",All!$AE9="RMS"),Ruler!U$15,IF(AND(All!$V9="P3",All!$AE9="RMS"),Ruler!U$16,IF(AND(All!$V9="P4",All!$AE9="RMS"),Ruler!U$17,IF(AND(All!$V9="P5",All!$AE9="RMS"),Ruler!U$18,IF(AND(All!$V9="P6",All!$AE9="RMS"),Ruler!U$19,IF(AND(All!$V9="P7",All!$AE9="RMS"),Ruler!U$20,IF(AND(All!$V9="P8",All!$AE9="RMS"),Ruler!U$21,IF(AND(All!$V9="P9",All!$AE9="RMS"),Ruler!U$22,IF(AND(All!$V9="P1",All!$AE9="RSS"),Ruler!U$6,IF(AND(All!$V9="P2",All!$AE9="RSS"),Ruler!U$23,IF(AND(All!$V9="P3",All!$AE9="RSS"),Ruler!U$24,IF(AND(All!$V9="P4",All!$AE9="RSS"),Ruler!U$25,IF(AND(All!$V9="P5",All!$AE9="RSS"),Ruler!U$26,IF(AND(All!$V9="P6",All!$AE9="RSS"),Ruler!U$27,IF(AND(All!$V9="P7",All!$AE9="RSS"),Ruler!U$28,IF(AND(All!$V9="P8",All!$AE9="RSS"),Ruler!U$29,IF(AND(All!$V9="P9",All!$AE9="RSS"),Ruler!U$30,0)))))))))))))))))))))))))))</f>
        <v>0</v>
      </c>
      <c r="CC9" s="325">
        <f>IF(AND(All!$V9="P1",All!$AE9="RDP"),Ruler!V$6,IF(AND(All!$V9="P2",All!$AE9="RDP"),Ruler!V$7,IF(AND(All!$V9="P3",All!$AE9="RDP"),Ruler!V$8,IF(AND(All!$V9="P4",All!$AE9="RDP"),Ruler!V$9,IF(AND(All!$V9="P5",All!$AE9="RDP"),Ruler!V$10,IF(AND(All!$V9="P6",All!$AE9="RDP"),Ruler!V$11,IF(AND(All!$V9="P7",All!$AE9="RDP"),Ruler!V$12,IF(AND(All!$V9="P8",All!$AE9="RDP"),Ruler!V$13,IF(AND(All!$V9="P9",All!$AE9="RDP"),Ruler!V$14,IF(AND(All!$V9="P1",All!$AE9="RMS"),Ruler!V$6,IF(AND(All!$V9="P2",All!$AE9="RMS"),Ruler!V$15,IF(AND(All!$V9="P3",All!$AE9="RMS"),Ruler!V$16,IF(AND(All!$V9="P4",All!$AE9="RMS"),Ruler!V$17,IF(AND(All!$V9="P5",All!$AE9="RMS"),Ruler!V$18,IF(AND(All!$V9="P6",All!$AE9="RMS"),Ruler!V$19,IF(AND(All!$V9="P7",All!$AE9="RMS"),Ruler!V$20,IF(AND(All!$V9="P8",All!$AE9="RMS"),Ruler!V$21,IF(AND(All!$V9="P9",All!$AE9="RMS"),Ruler!V$22,IF(AND(All!$V9="P1",All!$AE9="RSS"),Ruler!V$6,IF(AND(All!$V9="P2",All!$AE9="RSS"),Ruler!V$23,IF(AND(All!$V9="P3",All!$AE9="RSS"),Ruler!V$24,IF(AND(All!$V9="P4",All!$AE9="RSS"),Ruler!V$25,IF(AND(All!$V9="P5",All!$AE9="RSS"),Ruler!V$26,IF(AND(All!$V9="P6",All!$AE9="RSS"),Ruler!V$27,IF(AND(All!$V9="P7",All!$AE9="RSS"),Ruler!V$28,IF(AND(All!$V9="P8",All!$AE9="RSS"),Ruler!V$29,IF(AND(All!$V9="P9",All!$AE9="RSS"),Ruler!V$30,0)))))))))))))))))))))))))))</f>
        <v>0</v>
      </c>
      <c r="CD9" s="325">
        <f>IF(AND(All!$V9="P1",All!$AE9="RDP"),Ruler!W$6,IF(AND(All!$V9="P2",All!$AE9="RDP"),Ruler!W$7,IF(AND(All!$V9="P3",All!$AE9="RDP"),Ruler!W$8,IF(AND(All!$V9="P4",All!$AE9="RDP"),Ruler!W$9,IF(AND(All!$V9="P5",All!$AE9="RDP"),Ruler!W$10,IF(AND(All!$V9="P6",All!$AE9="RDP"),Ruler!W$11,IF(AND(All!$V9="P7",All!$AE9="RDP"),Ruler!W$12,IF(AND(All!$V9="P8",All!$AE9="RDP"),Ruler!W$13,IF(AND(All!$V9="P9",All!$AE9="RDP"),Ruler!W$14,IF(AND(All!$V9="P1",All!$AE9="RMS"),Ruler!W$6,IF(AND(All!$V9="P2",All!$AE9="RMS"),Ruler!W$15,IF(AND(All!$V9="P3",All!$AE9="RMS"),Ruler!W$16,IF(AND(All!$V9="P4",All!$AE9="RMS"),Ruler!W$17,IF(AND(All!$V9="P5",All!$AE9="RMS"),Ruler!W$18,IF(AND(All!$V9="P6",All!$AE9="RMS"),Ruler!W$19,IF(AND(All!$V9="P7",All!$AE9="RMS"),Ruler!W$20,IF(AND(All!$V9="P8",All!$AE9="RMS"),Ruler!W$21,IF(AND(All!$V9="P9",All!$AE9="RMS"),Ruler!W$22,IF(AND(All!$V9="P1",All!$AE9="RSS"),Ruler!W$6,IF(AND(All!$V9="P2",All!$AE9="RSS"),Ruler!W$23,IF(AND(All!$V9="P3",All!$AE9="RSS"),Ruler!W$24,IF(AND(All!$V9="P4",All!$AE9="RSS"),Ruler!W$25,IF(AND(All!$V9="P5",All!$AE9="RSS"),Ruler!W$26,IF(AND(All!$V9="P6",All!$AE9="RSS"),Ruler!W$27,IF(AND(All!$V9="P7",All!$AE9="RSS"),Ruler!W$28,IF(AND(All!$V9="P8",All!$AE9="RSS"),Ruler!W$29,IF(AND(All!$V9="P9",All!$AE9="RSS"),Ruler!W$30,0)))))))))))))))))))))))))))</f>
        <v>0</v>
      </c>
      <c r="CE9" s="325">
        <f>IF(AND(All!$V9="P1",All!$AE9="RDP"),Ruler!X$6,IF(AND(All!$V9="P2",All!$AE9="RDP"),Ruler!X$7,IF(AND(All!$V9="P3",All!$AE9="RDP"),Ruler!X$8,IF(AND(All!$V9="P4",All!$AE9="RDP"),Ruler!X$9,IF(AND(All!$V9="P5",All!$AE9="RDP"),Ruler!X$10,IF(AND(All!$V9="P6",All!$AE9="RDP"),Ruler!X$11,IF(AND(All!$V9="P7",All!$AE9="RDP"),Ruler!X$12,IF(AND(All!$V9="P8",All!$AE9="RDP"),Ruler!X$13,IF(AND(All!$V9="P9",All!$AE9="RDP"),Ruler!X$14,IF(AND(All!$V9="P1",All!$AE9="RMS"),Ruler!X$6,IF(AND(All!$V9="P2",All!$AE9="RMS"),Ruler!X$15,IF(AND(All!$V9="P3",All!$AE9="RMS"),Ruler!X$16,IF(AND(All!$V9="P4",All!$AE9="RMS"),Ruler!X$17,IF(AND(All!$V9="P5",All!$AE9="RMS"),Ruler!X$18,IF(AND(All!$V9="P6",All!$AE9="RMS"),Ruler!X$19,IF(AND(All!$V9="P7",All!$AE9="RMS"),Ruler!X$20,IF(AND(All!$V9="P8",All!$AE9="RMS"),Ruler!X$21,IF(AND(All!$V9="P9",All!$AE9="RMS"),Ruler!X$22,IF(AND(All!$V9="P1",All!$AE9="RSS"),Ruler!X$6,IF(AND(All!$V9="P2",All!$AE9="RSS"),Ruler!X$23,IF(AND(All!$V9="P3",All!$AE9="RSS"),Ruler!X$24,IF(AND(All!$V9="P4",All!$AE9="RSS"),Ruler!X$25,IF(AND(All!$V9="P5",All!$AE9="RSS"),Ruler!X$26,IF(AND(All!$V9="P6",All!$AE9="RSS"),Ruler!X$27,IF(AND(All!$V9="P7",All!$AE9="RSS"),Ruler!X$28,IF(AND(All!$V9="P8",All!$AE9="RSS"),Ruler!X$29,IF(AND(All!$V9="P9",All!$AE9="RSS"),Ruler!X$30,0)))))))))))))))))))))))))))</f>
        <v>0</v>
      </c>
      <c r="CF9" s="325">
        <f>IF(AND(All!$V9="P1",All!$AE9="RDP"),Ruler!Y$6,IF(AND(All!$V9="P2",All!$AE9="RDP"),Ruler!Y$7,IF(AND(All!$V9="P3",All!$AE9="RDP"),Ruler!Y$8,IF(AND(All!$V9="P4",All!$AE9="RDP"),Ruler!Y$9,IF(AND(All!$V9="P5",All!$AE9="RDP"),Ruler!Y$10,IF(AND(All!$V9="P6",All!$AE9="RDP"),Ruler!Y$11,IF(AND(All!$V9="P7",All!$AE9="RDP"),Ruler!Y$12,IF(AND(All!$V9="P8",All!$AE9="RDP"),Ruler!Y$13,IF(AND(All!$V9="P9",All!$AE9="RDP"),Ruler!Y$14,IF(AND(All!$V9="P1",All!$AE9="RMS"),Ruler!Y$6,IF(AND(All!$V9="P2",All!$AE9="RMS"),Ruler!Y$15,IF(AND(All!$V9="P3",All!$AE9="RMS"),Ruler!Y$16,IF(AND(All!$V9="P4",All!$AE9="RMS"),Ruler!Y$17,IF(AND(All!$V9="P5",All!$AE9="RMS"),Ruler!Y$18,IF(AND(All!$V9="P6",All!$AE9="RMS"),Ruler!Y$19,IF(AND(All!$V9="P7",All!$AE9="RMS"),Ruler!Y$20,IF(AND(All!$V9="P8",All!$AE9="RMS"),Ruler!Y$21,IF(AND(All!$V9="P9",All!$AE9="RMS"),Ruler!Y$22,IF(AND(All!$V9="P1",All!$AE9="RSS"),Ruler!Y$6,IF(AND(All!$V9="P2",All!$AE9="RSS"),Ruler!Y$23,IF(AND(All!$V9="P3",All!$AE9="RSS"),Ruler!Y$24,IF(AND(All!$V9="P4",All!$AE9="RSS"),Ruler!Y$25,IF(AND(All!$V9="P5",All!$AE9="RSS"),Ruler!Y$26,IF(AND(All!$V9="P6",All!$AE9="RSS"),Ruler!Y$27,IF(AND(All!$V9="P7",All!$AE9="RSS"),Ruler!Y$28,IF(AND(All!$V9="P8",All!$AE9="RSS"),Ruler!Y$29,IF(AND(All!$V9="P9",All!$AE9="RSS"),Ruler!Y$30,0)))))))))))))))))))))))))))</f>
        <v>0</v>
      </c>
      <c r="CG9" s="325">
        <f>IF(AND(All!$V9="P1",All!$AE9="RDP"),Ruler!Z$6,IF(AND(All!$V9="P2",All!$AE9="RDP"),Ruler!Z$7,IF(AND(All!$V9="P3",All!$AE9="RDP"),Ruler!Z$8,IF(AND(All!$V9="P4",All!$AE9="RDP"),Ruler!Z$9,IF(AND(All!$V9="P5",All!$AE9="RDP"),Ruler!Z$10,IF(AND(All!$V9="P6",All!$AE9="RDP"),Ruler!Z$11,IF(AND(All!$V9="P7",All!$AE9="RDP"),Ruler!Z$12,IF(AND(All!$V9="P8",All!$AE9="RDP"),Ruler!Z$13,IF(AND(All!$V9="P9",All!$AE9="RDP"),Ruler!Z$14,IF(AND(All!$V9="P1",All!$AE9="RMS"),Ruler!Z$6,IF(AND(All!$V9="P2",All!$AE9="RMS"),Ruler!Z$15,IF(AND(All!$V9="P3",All!$AE9="RMS"),Ruler!Z$16,IF(AND(All!$V9="P4",All!$AE9="RMS"),Ruler!Z$17,IF(AND(All!$V9="P5",All!$AE9="RMS"),Ruler!Z$18,IF(AND(All!$V9="P6",All!$AE9="RMS"),Ruler!Z$19,IF(AND(All!$V9="P7",All!$AE9="RMS"),Ruler!Z$20,IF(AND(All!$V9="P8",All!$AE9="RMS"),Ruler!Z$21,IF(AND(All!$V9="P9",All!$AE9="RMS"),Ruler!Z$22,IF(AND(All!$V9="P1",All!$AE9="RSS"),Ruler!Z$6,IF(AND(All!$V9="P2",All!$AE9="RSS"),Ruler!Z$23,IF(AND(All!$V9="P3",All!$AE9="RSS"),Ruler!Z$24,IF(AND(All!$V9="P4",All!$AE9="RSS"),Ruler!Z$25,IF(AND(All!$V9="P5",All!$AE9="RSS"),Ruler!Z$26,IF(AND(All!$V9="P6",All!$AE9="RSS"),Ruler!Z$27,IF(AND(All!$V9="P7",All!$AE9="RSS"),Ruler!Z$28,IF(AND(All!$V9="P8",All!$AE9="RSS"),Ruler!Z$29,IF(AND(All!$V9="P9",All!$AE9="RSS"),Ruler!Z$30,0)))))))))))))))))))))))))))</f>
        <v>0</v>
      </c>
      <c r="CH9" s="325">
        <f>IF(AND(All!$V9="P1",All!$AE9="RDP"),Ruler!AA$6,IF(AND(All!$V9="P2",All!$AE9="RDP"),Ruler!AA$7,IF(AND(All!$V9="P3",All!$AE9="RDP"),Ruler!AA$8,IF(AND(All!$V9="P4",All!$AE9="RDP"),Ruler!AA$9,IF(AND(All!$V9="P5",All!$AE9="RDP"),Ruler!AA$10,IF(AND(All!$V9="P6",All!$AE9="RDP"),Ruler!AA$11,IF(AND(All!$V9="P7",All!$AE9="RDP"),Ruler!AA$12,IF(AND(All!$V9="P8",All!$AE9="RDP"),Ruler!AA$13,IF(AND(All!$V9="P9",All!$AE9="RDP"),Ruler!AA$14,IF(AND(All!$V9="P1",All!$AE9="RMS"),Ruler!AA$6,IF(AND(All!$V9="P2",All!$AE9="RMS"),Ruler!AA$15,IF(AND(All!$V9="P3",All!$AE9="RMS"),Ruler!AA$16,IF(AND(All!$V9="P4",All!$AE9="RMS"),Ruler!AA$17,IF(AND(All!$V9="P5",All!$AE9="RMS"),Ruler!AA$18,IF(AND(All!$V9="P6",All!$AE9="RMS"),Ruler!AA$19,IF(AND(All!$V9="P7",All!$AE9="RMS"),Ruler!AA$20,IF(AND(All!$V9="P8",All!$AE9="RMS"),Ruler!AA$21,IF(AND(All!$V9="P9",All!$AE9="RMS"),Ruler!AA$22,IF(AND(All!$V9="P1",All!$AE9="RSS"),Ruler!AA$6,IF(AND(All!$V9="P2",All!$AE9="RSS"),Ruler!AA$23,IF(AND(All!$V9="P3",All!$AE9="RSS"),Ruler!AA$24,IF(AND(All!$V9="P4",All!$AE9="RSS"),Ruler!AA$25,IF(AND(All!$V9="P5",All!$AE9="RSS"),Ruler!AA$26,IF(AND(All!$V9="P6",All!$AE9="RSS"),Ruler!AA$27,IF(AND(All!$V9="P7",All!$AE9="RSS"),Ruler!AA$28,IF(AND(All!$V9="P8",All!$AE9="RSS"),Ruler!AA$29,IF(AND(All!$V9="P9",All!$AE9="RSS"),Ruler!AA$30,0)))))))))))))))))))))))))))</f>
        <v>0</v>
      </c>
      <c r="CI9" s="325">
        <f>IF(AND(All!$V9="P1",All!$AE9="RDP"),Ruler!AB$6,IF(AND(All!$V9="P2",All!$AE9="RDP"),Ruler!AB$7,IF(AND(All!$V9="P3",All!$AE9="RDP"),Ruler!AB$8,IF(AND(All!$V9="P4",All!$AE9="RDP"),Ruler!AB$9,IF(AND(All!$V9="P5",All!$AE9="RDP"),Ruler!AB$10,IF(AND(All!$V9="P6",All!$AE9="RDP"),Ruler!AB$11,IF(AND(All!$V9="P7",All!$AE9="RDP"),Ruler!AB$12,IF(AND(All!$V9="P8",All!$AE9="RDP"),Ruler!AB$13,IF(AND(All!$V9="P9",All!$AE9="RDP"),Ruler!AB$14,IF(AND(All!$V9="P1",All!$AE9="RMS"),Ruler!AB$6,IF(AND(All!$V9="P2",All!$AE9="RMS"),Ruler!AB$15,IF(AND(All!$V9="P3",All!$AE9="RMS"),Ruler!AB$16,IF(AND(All!$V9="P4",All!$AE9="RMS"),Ruler!AB$17,IF(AND(All!$V9="P5",All!$AE9="RMS"),Ruler!AB$18,IF(AND(All!$V9="P6",All!$AE9="RMS"),Ruler!AB$19,IF(AND(All!$V9="P7",All!$AE9="RMS"),Ruler!AB$20,IF(AND(All!$V9="P8",All!$AE9="RMS"),Ruler!AB$21,IF(AND(All!$V9="P9",All!$AE9="RMS"),Ruler!AB$22,IF(AND(All!$V9="P1",All!$AE9="RSS"),Ruler!AB$6,IF(AND(All!$V9="P2",All!$AE9="RSS"),Ruler!AB$23,IF(AND(All!$V9="P3",All!$AE9="RSS"),Ruler!AB$24,IF(AND(All!$V9="P4",All!$AE9="RSS"),Ruler!AB$25,IF(AND(All!$V9="P5",All!$AE9="RSS"),Ruler!AB$26,IF(AND(All!$V9="P6",All!$AE9="RSS"),Ruler!AB$27,IF(AND(All!$V9="P7",All!$AE9="RSS"),Ruler!AB$28,IF(AND(All!$V9="P8",All!$AE9="RSS"),Ruler!AB$29,IF(AND(All!$V9="P9",All!$AE9="RSS"),Ruler!AB$30,0)))))))))))))))))))))))))))</f>
        <v>0</v>
      </c>
      <c r="CJ9" s="323">
        <f>Table9[[#This Row],[R-B1]]-Table9[[#This Row],[B1]]</f>
        <v>0</v>
      </c>
      <c r="CK9" s="43">
        <f>Table9[[#This Row],[R-B2]]-Table9[[#This Row],[B2]]</f>
        <v>0</v>
      </c>
      <c r="CL9" s="43">
        <f>Table9[[#This Row],[R-B3]]-Table9[[#This Row],[B3]]</f>
        <v>0</v>
      </c>
      <c r="CM9" s="43">
        <f>Table9[[#This Row],[R-B4]]-Table9[[#This Row],[B4]]</f>
        <v>0</v>
      </c>
      <c r="CN9" s="43">
        <f>Table9[[#This Row],[R-B5]]-Table9[[#This Row],[B5]]</f>
        <v>0</v>
      </c>
      <c r="CO9" s="43">
        <f>Table9[[#This Row],[R-B6]]-Table9[[#This Row],[B6]]</f>
        <v>0</v>
      </c>
      <c r="CP9" s="43">
        <f>Table9[[#This Row],[R-B7]]-Table9[[#This Row],[B7]]</f>
        <v>0</v>
      </c>
      <c r="CQ9" s="43">
        <f>Table9[[#This Row],[R-B8]]-Table9[[#This Row],[B8]]</f>
        <v>0</v>
      </c>
      <c r="CR9" s="43">
        <f>Table9[[#This Row],[R-B9]]-Table9[[#This Row],[B9]]</f>
        <v>0</v>
      </c>
      <c r="CS9" s="43">
        <f>Table9[[#This Row],[R-B10]]-Table9[[#This Row],[B10]]</f>
        <v>0</v>
      </c>
      <c r="CT9" s="43">
        <f>Table9[[#This Row],[R-B11]]-Table9[[#This Row],[B11]]</f>
        <v>0</v>
      </c>
      <c r="CU9" s="43">
        <f>Table9[[#This Row],[R-B12]]-Table9[[#This Row],[B12]]</f>
        <v>0</v>
      </c>
      <c r="CV9" s="43">
        <f>Table9[[#This Row],[R-K1]]-Table9[[#This Row],[K1]]</f>
        <v>0</v>
      </c>
      <c r="CW9" s="43">
        <f>Table9[[#This Row],[R-K2]]-Table9[[#This Row],[K2]]</f>
        <v>0</v>
      </c>
      <c r="CX9" s="43">
        <f>Table9[[#This Row],[R-K3]]-Table9[[#This Row],[K3]]</f>
        <v>0</v>
      </c>
      <c r="CY9" s="43">
        <f>Table9[[#This Row],[R-K4]]-Table9[[#This Row],[K4]]</f>
        <v>0</v>
      </c>
      <c r="CZ9" s="43">
        <f>Table9[[#This Row],[R-K5]]-Table9[[#This Row],[K5]]</f>
        <v>0</v>
      </c>
      <c r="DA9" s="43">
        <f>Table9[[#This Row],[R-P1]]-Table9[[#This Row],[P1]]</f>
        <v>0</v>
      </c>
      <c r="DB9" s="43">
        <f>Table9[[#This Row],[R-P2]]-Table9[[#This Row],[P2]]</f>
        <v>0</v>
      </c>
      <c r="DC9" s="43">
        <f>Table9[[#This Row],[R-P3]]-Table9[[#This Row],[P3]]</f>
        <v>0</v>
      </c>
      <c r="DD9" s="43">
        <f>Table9[[#This Row],[R-P4]]-Table9[[#This Row],[P4]]</f>
        <v>0</v>
      </c>
      <c r="DE9" s="43">
        <f>Table9[[#This Row],[R-P5]]-Table9[[#This Row],[P5]]</f>
        <v>0</v>
      </c>
      <c r="DF9" s="43">
        <f>Table9[[#This Row],[R-E1]]-Table9[[#This Row],[E1]]</f>
        <v>0</v>
      </c>
      <c r="DG9" s="328">
        <f>Table9[[#This Row],[R-E2]]-Table9[[#This Row],[E2]]</f>
        <v>0</v>
      </c>
      <c r="DH9" s="43">
        <f>COUNTIF(Table9[[#This Row],[G-B1]:[G-B12]],"&lt;=0")/12*100</f>
        <v>100</v>
      </c>
      <c r="DI9" s="43">
        <f>COUNTIF(Table9[[#This Row],[G-K1]:[G-K5]],"&lt;=0")/5*100</f>
        <v>100</v>
      </c>
      <c r="DJ9" s="43">
        <f>COUNTIF(Table9[[#This Row],[G-P1]:[G-P5]],"&lt;=0")/5*100</f>
        <v>100</v>
      </c>
      <c r="DK9" s="43">
        <f>COUNTIF(Table9[[#This Row],[G-E1]:[G-E2]],"&lt;=0")/2*100</f>
        <v>100</v>
      </c>
      <c r="DL9" s="450">
        <f>IF(AE9="RDP",(COUNTIF(Table9[[#This Row],[G-B3]],"&lt;=0")+COUNTIF(Table9[[#This Row],[G-B4]],"&lt;=0")+COUNTIF(Table9[[#This Row],[G-B7]],"&lt;=0")+COUNTIF(Table9[[#This Row],[G-B11]],"&lt;=0")+COUNTIF(Table9[[#This Row],[G-K2]],"&lt;=0"))/5*100,IF(AE9="RMS",(COUNTIF(Table9[[#This Row],[G-B4]],"&lt;=0")+COUNTIF(Table9[[#This Row],[G-B5]],"&lt;=0")+COUNTIF(Table9[[#This Row],[G-B10]],"&lt;=0")+COUNTIF(Table9[[#This Row],[G-B12]],"&lt;=0")+COUNTIF(Table9[[#This Row],[G-K2]],"&lt;=0"))/5*100,IF(AE9="RSS",(COUNTIF(Table9[[#This Row],[G-B1]],"&lt;=0")+COUNTIF(Table9[[#This Row],[G-B2]],"&lt;=0")+COUNTIF(Table9[[#This Row],[G-B6]],"&lt;=0")+COUNTIF(Table9[[#This Row],[G-B11]],"&lt;=0")+COUNTIF(Table9[[#This Row],[G-B12]],"&lt;=0"))/5*100,0)))</f>
        <v>0</v>
      </c>
      <c r="DM9" s="332"/>
      <c r="DR9" s="332"/>
      <c r="DW9" s="332"/>
      <c r="DX9" s="42"/>
      <c r="DY9" s="42"/>
      <c r="DZ9" s="42"/>
      <c r="EA9" s="333"/>
      <c r="EB9" s="342"/>
      <c r="EC9" s="339"/>
      <c r="ED9" s="339"/>
      <c r="EE9" s="338"/>
    </row>
    <row r="10" spans="2:135" ht="87.5" hidden="1" thickBot="1" x14ac:dyDescent="0.35">
      <c r="B10" s="282">
        <v>7</v>
      </c>
      <c r="C10" s="285" t="s">
        <v>134</v>
      </c>
      <c r="D10" s="283">
        <v>46196</v>
      </c>
      <c r="E10" s="284" t="s">
        <v>203</v>
      </c>
      <c r="F10" s="282">
        <v>135606</v>
      </c>
      <c r="G10" s="308">
        <f t="shared" ca="1" si="0"/>
        <v>43.040088403729079</v>
      </c>
      <c r="H10" s="283">
        <v>30606</v>
      </c>
      <c r="I10" s="282" t="s">
        <v>136</v>
      </c>
      <c r="J10" s="282" t="s">
        <v>137</v>
      </c>
      <c r="K10" s="282" t="s">
        <v>138</v>
      </c>
      <c r="L10" s="282" t="s">
        <v>180</v>
      </c>
      <c r="M10" s="285" t="s">
        <v>204</v>
      </c>
      <c r="N10" s="282" t="s">
        <v>205</v>
      </c>
      <c r="O10" s="282" t="s">
        <v>159</v>
      </c>
      <c r="P10" s="284" t="s">
        <v>206</v>
      </c>
      <c r="Q10" s="282" t="s">
        <v>144</v>
      </c>
      <c r="R10" s="282"/>
      <c r="S10" s="283">
        <v>38901</v>
      </c>
      <c r="T10" s="286">
        <f t="shared" ref="T10:T22" ca="1" si="1">YEARFRAC(S10,$T$1)</f>
        <v>20.297222222222221</v>
      </c>
      <c r="U10" s="286">
        <f ca="1">T10</f>
        <v>20.297222222222221</v>
      </c>
      <c r="V10" s="282" t="s">
        <v>58</v>
      </c>
      <c r="W10" s="286"/>
      <c r="X10" s="286">
        <f ca="1">($T$1-Table9[[#This Row],[Date of Appointment to Current Grade]])/365</f>
        <v>9.3113212804414083</v>
      </c>
      <c r="Y10" s="283">
        <v>42917</v>
      </c>
      <c r="Z10" s="282" t="s">
        <v>187</v>
      </c>
      <c r="AA10" s="283">
        <v>45383</v>
      </c>
      <c r="AB10" s="286">
        <f ca="1">($T$1-Table9[[#This Row],[Date in Position]])/365</f>
        <v>2.555156896879764</v>
      </c>
      <c r="AC10" s="282" t="s">
        <v>183</v>
      </c>
      <c r="AD10" s="282"/>
      <c r="AE10" s="282" t="s">
        <v>162</v>
      </c>
      <c r="AF10" s="282" t="s">
        <v>148</v>
      </c>
      <c r="AG10" s="287" t="s">
        <v>207</v>
      </c>
      <c r="AH10" s="287" t="s">
        <v>208</v>
      </c>
      <c r="AI10" s="287" t="s">
        <v>209</v>
      </c>
      <c r="AJ10" s="285" t="s">
        <v>210</v>
      </c>
      <c r="AK10" s="288" t="s">
        <v>211</v>
      </c>
      <c r="AL10" s="282" t="s">
        <v>153</v>
      </c>
      <c r="AM10" s="319" t="s">
        <v>212</v>
      </c>
      <c r="AN10" s="323">
        <v>3</v>
      </c>
      <c r="AO10" s="43">
        <v>2</v>
      </c>
      <c r="AP10" s="43">
        <v>2</v>
      </c>
      <c r="AQ10" s="43">
        <v>3</v>
      </c>
      <c r="AR10" s="43">
        <v>2</v>
      </c>
      <c r="AS10" s="43">
        <v>3</v>
      </c>
      <c r="AT10" s="43">
        <v>2</v>
      </c>
      <c r="AU10" s="43">
        <v>2</v>
      </c>
      <c r="AV10" s="43">
        <v>3</v>
      </c>
      <c r="AW10" s="43">
        <v>1</v>
      </c>
      <c r="AX10" s="43">
        <v>3</v>
      </c>
      <c r="AY10" s="43">
        <v>2</v>
      </c>
      <c r="AZ10" s="43">
        <v>3</v>
      </c>
      <c r="BA10" s="43">
        <v>2</v>
      </c>
      <c r="BB10" s="43">
        <v>1</v>
      </c>
      <c r="BC10" s="43">
        <v>2</v>
      </c>
      <c r="BD10" s="43">
        <v>1</v>
      </c>
      <c r="BE10" s="43">
        <v>2</v>
      </c>
      <c r="BF10" s="43">
        <v>1</v>
      </c>
      <c r="BG10" s="43">
        <v>2</v>
      </c>
      <c r="BH10" s="43">
        <v>1</v>
      </c>
      <c r="BI10" s="43">
        <v>1</v>
      </c>
      <c r="BJ10" s="43">
        <v>1</v>
      </c>
      <c r="BK10" s="328">
        <v>1</v>
      </c>
      <c r="BL10" s="325">
        <f>IF(AND(All!$V10="P1",All!$AE10="RDP"),Ruler!E$6,IF(AND(All!$V10="P2",All!$AE10="RDP"),Ruler!E$7,IF(AND(All!$V10="P3",All!$AE10="RDP"),Ruler!E$8,IF(AND(All!$V10="P4",All!$AE10="RDP"),Ruler!E$9,IF(AND(All!$V10="P5",All!$AE10="RDP"),Ruler!E$10,IF(AND(All!$V10="P6",All!$AE10="RDP"),Ruler!E$11,IF(AND(All!$V10="P7",All!$AE10="RDP"),Ruler!E$12,IF(AND(All!$V10="P8",All!$AE10="RDP"),Ruler!E$13,IF(AND(All!$V10="P9",All!$AE10="RDP"),Ruler!E$14,IF(AND(All!$V10="P1",All!$AE10="RMS"),Ruler!E$6,IF(AND(All!$V10="P2",All!$AE10="RMS"),Ruler!E$15,IF(AND(All!$V10="P3",All!$AE10="RMS"),Ruler!E$16,IF(AND(All!$V10="P4",All!$AE10="RMS"),Ruler!E$17,IF(AND(All!$V10="P5",All!$AE10="RMS"),Ruler!E$18,IF(AND(All!$V10="P6",All!$AE10="RMS"),Ruler!E$19,IF(AND(All!$V10="P7",All!$AE10="RMS"),Ruler!E$20,IF(AND(All!$V10="P8",All!$AE10="RMS"),Ruler!E$21,IF(AND(All!$V10="P9",All!$AE10="RMS"),Ruler!E$22,IF(AND(All!$V10="P1",All!$AE10="RSS"),Ruler!E$6,IF(AND(All!$V10="P2",All!$AE10="RSS"),Ruler!E$23,IF(AND(All!$V10="P3",All!$AE10="RSS"),Ruler!E$24,IF(AND(All!$V10="P4",All!$AE10="RSS"),Ruler!E$25,IF(AND(All!$V10="P5",All!$AE10="RSS"),Ruler!E$26,IF(AND(All!$V10="P6",All!$AE10="RSS"),Ruler!E$27,IF(AND(All!$V10="P7",All!$AE10="RSS"),Ruler!E$28,IF(AND(All!$V10="P8",All!$AE10="RSS"),Ruler!E$29,IF(AND(All!$V10="P9",All!$AE10="RSS"),Ruler!E$30,0)))))))))))))))))))))))))))</f>
        <v>3</v>
      </c>
      <c r="BM10" s="325">
        <f>IF(AND(All!$V10="P1",All!$AE10="RDP"),Ruler!F$6,IF(AND(All!$V10="P2",All!$AE10="RDP"),Ruler!F$7,IF(AND(All!$V10="P3",All!$AE10="RDP"),Ruler!F$8,IF(AND(All!$V10="P4",All!$AE10="RDP"),Ruler!F$9,IF(AND(All!$V10="P5",All!$AE10="RDP"),Ruler!F$10,IF(AND(All!$V10="P6",All!$AE10="RDP"),Ruler!F$11,IF(AND(All!$V10="P7",All!$AE10="RDP"),Ruler!F$12,IF(AND(All!$V10="P8",All!$AE10="RDP"),Ruler!F$13,IF(AND(All!$V10="P9",All!$AE10="RDP"),Ruler!F$14,IF(AND(All!$V10="P1",All!$AE10="RMS"),Ruler!F$6,IF(AND(All!$V10="P2",All!$AE10="RMS"),Ruler!F$15,IF(AND(All!$V10="P3",All!$AE10="RMS"),Ruler!F$16,IF(AND(All!$V10="P4",All!$AE10="RMS"),Ruler!F$17,IF(AND(All!$V10="P5",All!$AE10="RMS"),Ruler!F$18,IF(AND(All!$V10="P6",All!$AE10="RMS"),Ruler!F$19,IF(AND(All!$V10="P7",All!$AE10="RMS"),Ruler!F$20,IF(AND(All!$V10="P8",All!$AE10="RMS"),Ruler!F$21,IF(AND(All!$V10="P9",All!$AE10="RMS"),Ruler!F$22,IF(AND(All!$V10="P1",All!$AE10="RSS"),Ruler!F$6,IF(AND(All!$V10="P2",All!$AE10="RSS"),Ruler!F$23,IF(AND(All!$V10="P3",All!$AE10="RSS"),Ruler!F$24,IF(AND(All!$V10="P4",All!$AE10="RSS"),Ruler!F$25,IF(AND(All!$V10="P5",All!$AE10="RSS"),Ruler!F$26,IF(AND(All!$V10="P6",All!$AE10="RSS"),Ruler!F$27,IF(AND(All!$V10="P7",All!$AE10="RSS"),Ruler!F$28,IF(AND(All!$V10="P8",All!$AE10="RSS"),Ruler!F$29,IF(AND(All!$V10="P9",All!$AE10="RSS"),Ruler!F$30,0)))))))))))))))))))))))))))</f>
        <v>3</v>
      </c>
      <c r="BN10" s="325">
        <f>IF(AND(All!$V10="P1",All!$AE10="RDP"),Ruler!G$6,IF(AND(All!$V10="P2",All!$AE10="RDP"),Ruler!G$7,IF(AND(All!$V10="P3",All!$AE10="RDP"),Ruler!G$8,IF(AND(All!$V10="P4",All!$AE10="RDP"),Ruler!G$9,IF(AND(All!$V10="P5",All!$AE10="RDP"),Ruler!G$10,IF(AND(All!$V10="P6",All!$AE10="RDP"),Ruler!G$11,IF(AND(All!$V10="P7",All!$AE10="RDP"),Ruler!G$12,IF(AND(All!$V10="P8",All!$AE10="RDP"),Ruler!G$13,IF(AND(All!$V10="P9",All!$AE10="RDP"),Ruler!G$14,IF(AND(All!$V10="P1",All!$AE10="RMS"),Ruler!G$6,IF(AND(All!$V10="P2",All!$AE10="RMS"),Ruler!G$15,IF(AND(All!$V10="P3",All!$AE10="RMS"),Ruler!G$16,IF(AND(All!$V10="P4",All!$AE10="RMS"),Ruler!G$17,IF(AND(All!$V10="P5",All!$AE10="RMS"),Ruler!G$18,IF(AND(All!$V10="P6",All!$AE10="RMS"),Ruler!G$19,IF(AND(All!$V10="P7",All!$AE10="RMS"),Ruler!G$20,IF(AND(All!$V10="P8",All!$AE10="RMS"),Ruler!G$21,IF(AND(All!$V10="P9",All!$AE10="RMS"),Ruler!G$22,IF(AND(All!$V10="P1",All!$AE10="RSS"),Ruler!G$6,IF(AND(All!$V10="P2",All!$AE10="RSS"),Ruler!G$23,IF(AND(All!$V10="P3",All!$AE10="RSS"),Ruler!G$24,IF(AND(All!$V10="P4",All!$AE10="RSS"),Ruler!G$25,IF(AND(All!$V10="P5",All!$AE10="RSS"),Ruler!G$26,IF(AND(All!$V10="P6",All!$AE10="RSS"),Ruler!G$27,IF(AND(All!$V10="P7",All!$AE10="RSS"),Ruler!G$28,IF(AND(All!$V10="P8",All!$AE10="RSS"),Ruler!G$29,IF(AND(All!$V10="P9",All!$AE10="RSS"),Ruler!G$30,0)))))))))))))))))))))))))))</f>
        <v>2</v>
      </c>
      <c r="BO10" s="325">
        <f>IF(AND(All!$V10="P1",All!$AE10="RDP"),Ruler!H$6,IF(AND(All!$V10="P2",All!$AE10="RDP"),Ruler!H$7,IF(AND(All!$V10="P3",All!$AE10="RDP"),Ruler!H$8,IF(AND(All!$V10="P4",All!$AE10="RDP"),Ruler!H$9,IF(AND(All!$V10="P5",All!$AE10="RDP"),Ruler!H$10,IF(AND(All!$V10="P6",All!$AE10="RDP"),Ruler!H$11,IF(AND(All!$V10="P7",All!$AE10="RDP"),Ruler!H$12,IF(AND(All!$V10="P8",All!$AE10="RDP"),Ruler!H$13,IF(AND(All!$V10="P9",All!$AE10="RDP"),Ruler!H$14,IF(AND(All!$V10="P1",All!$AE10="RMS"),Ruler!H$6,IF(AND(All!$V10="P2",All!$AE10="RMS"),Ruler!H$15,IF(AND(All!$V10="P3",All!$AE10="RMS"),Ruler!H$16,IF(AND(All!$V10="P4",All!$AE10="RMS"),Ruler!H$17,IF(AND(All!$V10="P5",All!$AE10="RMS"),Ruler!H$18,IF(AND(All!$V10="P6",All!$AE10="RMS"),Ruler!H$19,IF(AND(All!$V10="P7",All!$AE10="RMS"),Ruler!H$20,IF(AND(All!$V10="P8",All!$AE10="RMS"),Ruler!H$21,IF(AND(All!$V10="P9",All!$AE10="RMS"),Ruler!H$22,IF(AND(All!$V10="P1",All!$AE10="RSS"),Ruler!H$6,IF(AND(All!$V10="P2",All!$AE10="RSS"),Ruler!H$23,IF(AND(All!$V10="P3",All!$AE10="RSS"),Ruler!H$24,IF(AND(All!$V10="P4",All!$AE10="RSS"),Ruler!H$25,IF(AND(All!$V10="P5",All!$AE10="RSS"),Ruler!H$26,IF(AND(All!$V10="P6",All!$AE10="RSS"),Ruler!H$27,IF(AND(All!$V10="P7",All!$AE10="RSS"),Ruler!H$28,IF(AND(All!$V10="P8",All!$AE10="RSS"),Ruler!H$29,IF(AND(All!$V10="P9",All!$AE10="RSS"),Ruler!H$30,0)))))))))))))))))))))))))))</f>
        <v>3</v>
      </c>
      <c r="BP10" s="325">
        <f>IF(AND(All!$V10="P1",All!$AE10="RDP"),Ruler!I$6,IF(AND(All!$V10="P2",All!$AE10="RDP"),Ruler!I$7,IF(AND(All!$V10="P3",All!$AE10="RDP"),Ruler!I$8,IF(AND(All!$V10="P4",All!$AE10="RDP"),Ruler!I$9,IF(AND(All!$V10="P5",All!$AE10="RDP"),Ruler!I$10,IF(AND(All!$V10="P6",All!$AE10="RDP"),Ruler!I$11,IF(AND(All!$V10="P7",All!$AE10="RDP"),Ruler!I$12,IF(AND(All!$V10="P8",All!$AE10="RDP"),Ruler!I$13,IF(AND(All!$V10="P9",All!$AE10="RDP"),Ruler!I$14,IF(AND(All!$V10="P1",All!$AE10="RMS"),Ruler!I$6,IF(AND(All!$V10="P2",All!$AE10="RMS"),Ruler!I$15,IF(AND(All!$V10="P3",All!$AE10="RMS"),Ruler!I$16,IF(AND(All!$V10="P4",All!$AE10="RMS"),Ruler!I$17,IF(AND(All!$V10="P5",All!$AE10="RMS"),Ruler!I$18,IF(AND(All!$V10="P6",All!$AE10="RMS"),Ruler!I$19,IF(AND(All!$V10="P7",All!$AE10="RMS"),Ruler!I$20,IF(AND(All!$V10="P8",All!$AE10="RMS"),Ruler!I$21,IF(AND(All!$V10="P9",All!$AE10="RMS"),Ruler!I$22,IF(AND(All!$V10="P1",All!$AE10="RSS"),Ruler!I$6,IF(AND(All!$V10="P2",All!$AE10="RSS"),Ruler!I$23,IF(AND(All!$V10="P3",All!$AE10="RSS"),Ruler!I$24,IF(AND(All!$V10="P4",All!$AE10="RSS"),Ruler!I$25,IF(AND(All!$V10="P5",All!$AE10="RSS"),Ruler!I$26,IF(AND(All!$V10="P6",All!$AE10="RSS"),Ruler!I$27,IF(AND(All!$V10="P7",All!$AE10="RSS"),Ruler!I$28,IF(AND(All!$V10="P8",All!$AE10="RSS"),Ruler!I$29,IF(AND(All!$V10="P9",All!$AE10="RSS"),Ruler!I$30,0)))))))))))))))))))))))))))</f>
        <v>3</v>
      </c>
      <c r="BQ10" s="325">
        <f>IF(AND(All!$V10="P1",All!$AE10="RDP"),Ruler!J$6,IF(AND(All!$V10="P2",All!$AE10="RDP"),Ruler!J$7,IF(AND(All!$V10="P3",All!$AE10="RDP"),Ruler!J$8,IF(AND(All!$V10="P4",All!$AE10="RDP"),Ruler!J$9,IF(AND(All!$V10="P5",All!$AE10="RDP"),Ruler!J$10,IF(AND(All!$V10="P6",All!$AE10="RDP"),Ruler!J$11,IF(AND(All!$V10="P7",All!$AE10="RDP"),Ruler!J$12,IF(AND(All!$V10="P8",All!$AE10="RDP"),Ruler!J$13,IF(AND(All!$V10="P9",All!$AE10="RDP"),Ruler!J$14,IF(AND(All!$V10="P1",All!$AE10="RMS"),Ruler!J$6,IF(AND(All!$V10="P2",All!$AE10="RMS"),Ruler!J$15,IF(AND(All!$V10="P3",All!$AE10="RMS"),Ruler!J$16,IF(AND(All!$V10="P4",All!$AE10="RMS"),Ruler!J$17,IF(AND(All!$V10="P5",All!$AE10="RMS"),Ruler!J$18,IF(AND(All!$V10="P6",All!$AE10="RMS"),Ruler!J$19,IF(AND(All!$V10="P7",All!$AE10="RMS"),Ruler!J$20,IF(AND(All!$V10="P8",All!$AE10="RMS"),Ruler!J$21,IF(AND(All!$V10="P9",All!$AE10="RMS"),Ruler!J$22,IF(AND(All!$V10="P1",All!$AE10="RSS"),Ruler!J$6,IF(AND(All!$V10="P2",All!$AE10="RSS"),Ruler!J$23,IF(AND(All!$V10="P3",All!$AE10="RSS"),Ruler!J$24,IF(AND(All!$V10="P4",All!$AE10="RSS"),Ruler!J$25,IF(AND(All!$V10="P5",All!$AE10="RSS"),Ruler!J$26,IF(AND(All!$V10="P6",All!$AE10="RSS"),Ruler!J$27,IF(AND(All!$V10="P7",All!$AE10="RSS"),Ruler!J$28,IF(AND(All!$V10="P8",All!$AE10="RSS"),Ruler!J$29,IF(AND(All!$V10="P9",All!$AE10="RSS"),Ruler!J$30,0)))))))))))))))))))))))))))</f>
        <v>3</v>
      </c>
      <c r="BR10" s="325">
        <f>IF(AND(All!$V10="P1",All!$AE10="RDP"),Ruler!K$6,IF(AND(All!$V10="P2",All!$AE10="RDP"),Ruler!K$7,IF(AND(All!$V10="P3",All!$AE10="RDP"),Ruler!K$8,IF(AND(All!$V10="P4",All!$AE10="RDP"),Ruler!K$9,IF(AND(All!$V10="P5",All!$AE10="RDP"),Ruler!K$10,IF(AND(All!$V10="P6",All!$AE10="RDP"),Ruler!K$11,IF(AND(All!$V10="P7",All!$AE10="RDP"),Ruler!K$12,IF(AND(All!$V10="P8",All!$AE10="RDP"),Ruler!K$13,IF(AND(All!$V10="P9",All!$AE10="RDP"),Ruler!K$14,IF(AND(All!$V10="P1",All!$AE10="RMS"),Ruler!K$6,IF(AND(All!$V10="P2",All!$AE10="RMS"),Ruler!K$15,IF(AND(All!$V10="P3",All!$AE10="RMS"),Ruler!K$16,IF(AND(All!$V10="P4",All!$AE10="RMS"),Ruler!K$17,IF(AND(All!$V10="P5",All!$AE10="RMS"),Ruler!K$18,IF(AND(All!$V10="P6",All!$AE10="RMS"),Ruler!K$19,IF(AND(All!$V10="P7",All!$AE10="RMS"),Ruler!K$20,IF(AND(All!$V10="P8",All!$AE10="RMS"),Ruler!K$21,IF(AND(All!$V10="P9",All!$AE10="RMS"),Ruler!K$22,IF(AND(All!$V10="P1",All!$AE10="RSS"),Ruler!K$6,IF(AND(All!$V10="P2",All!$AE10="RSS"),Ruler!K$23,IF(AND(All!$V10="P3",All!$AE10="RSS"),Ruler!K$24,IF(AND(All!$V10="P4",All!$AE10="RSS"),Ruler!K$25,IF(AND(All!$V10="P5",All!$AE10="RSS"),Ruler!K$26,IF(AND(All!$V10="P6",All!$AE10="RSS"),Ruler!K$27,IF(AND(All!$V10="P7",All!$AE10="RSS"),Ruler!K$28,IF(AND(All!$V10="P8",All!$AE10="RSS"),Ruler!K$29,IF(AND(All!$V10="P9",All!$AE10="RSS"),Ruler!K$30,0)))))))))))))))))))))))))))</f>
        <v>3</v>
      </c>
      <c r="BS10" s="325">
        <f>IF(AND(All!$V10="P1",All!$AE10="RDP"),Ruler!L$6,IF(AND(All!$V10="P2",All!$AE10="RDP"),Ruler!L$7,IF(AND(All!$V10="P3",All!$AE10="RDP"),Ruler!L$8,IF(AND(All!$V10="P4",All!$AE10="RDP"),Ruler!L$9,IF(AND(All!$V10="P5",All!$AE10="RDP"),Ruler!L$10,IF(AND(All!$V10="P6",All!$AE10="RDP"),Ruler!L$11,IF(AND(All!$V10="P7",All!$AE10="RDP"),Ruler!L$12,IF(AND(All!$V10="P8",All!$AE10="RDP"),Ruler!L$13,IF(AND(All!$V10="P9",All!$AE10="RDP"),Ruler!L$14,IF(AND(All!$V10="P1",All!$AE10="RMS"),Ruler!L$6,IF(AND(All!$V10="P2",All!$AE10="RMS"),Ruler!L$15,IF(AND(All!$V10="P3",All!$AE10="RMS"),Ruler!L$16,IF(AND(All!$V10="P4",All!$AE10="RMS"),Ruler!L$17,IF(AND(All!$V10="P5",All!$AE10="RMS"),Ruler!L$18,IF(AND(All!$V10="P6",All!$AE10="RMS"),Ruler!L$19,IF(AND(All!$V10="P7",All!$AE10="RMS"),Ruler!L$20,IF(AND(All!$V10="P8",All!$AE10="RMS"),Ruler!L$21,IF(AND(All!$V10="P9",All!$AE10="RMS"),Ruler!L$22,IF(AND(All!$V10="P1",All!$AE10="RSS"),Ruler!L$6,IF(AND(All!$V10="P2",All!$AE10="RSS"),Ruler!L$23,IF(AND(All!$V10="P3",All!$AE10="RSS"),Ruler!L$24,IF(AND(All!$V10="P4",All!$AE10="RSS"),Ruler!L$25,IF(AND(All!$V10="P5",All!$AE10="RSS"),Ruler!L$26,IF(AND(All!$V10="P6",All!$AE10="RSS"),Ruler!L$27,IF(AND(All!$V10="P7",All!$AE10="RSS"),Ruler!L$28,IF(AND(All!$V10="P8",All!$AE10="RSS"),Ruler!L$29,IF(AND(All!$V10="P9",All!$AE10="RSS"),Ruler!L$30,0)))))))))))))))))))))))))))</f>
        <v>2</v>
      </c>
      <c r="BT10" s="325">
        <f>IF(AND(All!$V10="P1",All!$AE10="RDP"),Ruler!M$6,IF(AND(All!$V10="P2",All!$AE10="RDP"),Ruler!M$7,IF(AND(All!$V10="P3",All!$AE10="RDP"),Ruler!M$8,IF(AND(All!$V10="P4",All!$AE10="RDP"),Ruler!M$9,IF(AND(All!$V10="P5",All!$AE10="RDP"),Ruler!M$10,IF(AND(All!$V10="P6",All!$AE10="RDP"),Ruler!M$11,IF(AND(All!$V10="P7",All!$AE10="RDP"),Ruler!M$12,IF(AND(All!$V10="P8",All!$AE10="RDP"),Ruler!M$13,IF(AND(All!$V10="P9",All!$AE10="RDP"),Ruler!M$14,IF(AND(All!$V10="P1",All!$AE10="RMS"),Ruler!M$6,IF(AND(All!$V10="P2",All!$AE10="RMS"),Ruler!M$15,IF(AND(All!$V10="P3",All!$AE10="RMS"),Ruler!M$16,IF(AND(All!$V10="P4",All!$AE10="RMS"),Ruler!M$17,IF(AND(All!$V10="P5",All!$AE10="RMS"),Ruler!M$18,IF(AND(All!$V10="P6",All!$AE10="RMS"),Ruler!M$19,IF(AND(All!$V10="P7",All!$AE10="RMS"),Ruler!M$20,IF(AND(All!$V10="P8",All!$AE10="RMS"),Ruler!M$21,IF(AND(All!$V10="P9",All!$AE10="RMS"),Ruler!M$22,IF(AND(All!$V10="P1",All!$AE10="RSS"),Ruler!M$6,IF(AND(All!$V10="P2",All!$AE10="RSS"),Ruler!M$23,IF(AND(All!$V10="P3",All!$AE10="RSS"),Ruler!M$24,IF(AND(All!$V10="P4",All!$AE10="RSS"),Ruler!M$25,IF(AND(All!$V10="P5",All!$AE10="RSS"),Ruler!M$26,IF(AND(All!$V10="P6",All!$AE10="RSS"),Ruler!M$27,IF(AND(All!$V10="P7",All!$AE10="RSS"),Ruler!M$28,IF(AND(All!$V10="P8",All!$AE10="RSS"),Ruler!M$29,IF(AND(All!$V10="P9",All!$AE10="RSS"),Ruler!M$30,0)))))))))))))))))))))))))))</f>
        <v>3</v>
      </c>
      <c r="BU10" s="325">
        <f>IF(AND(All!$V10="P1",All!$AE10="RDP"),Ruler!N$6,IF(AND(All!$V10="P2",All!$AE10="RDP"),Ruler!N$7,IF(AND(All!$V10="P3",All!$AE10="RDP"),Ruler!N$8,IF(AND(All!$V10="P4",All!$AE10="RDP"),Ruler!N$9,IF(AND(All!$V10="P5",All!$AE10="RDP"),Ruler!N$10,IF(AND(All!$V10="P6",All!$AE10="RDP"),Ruler!N$11,IF(AND(All!$V10="P7",All!$AE10="RDP"),Ruler!N$12,IF(AND(All!$V10="P8",All!$AE10="RDP"),Ruler!N$13,IF(AND(All!$V10="P9",All!$AE10="RDP"),Ruler!N$14,IF(AND(All!$V10="P1",All!$AE10="RMS"),Ruler!N$6,IF(AND(All!$V10="P2",All!$AE10="RMS"),Ruler!N$15,IF(AND(All!$V10="P3",All!$AE10="RMS"),Ruler!N$16,IF(AND(All!$V10="P4",All!$AE10="RMS"),Ruler!N$17,IF(AND(All!$V10="P5",All!$AE10="RMS"),Ruler!N$18,IF(AND(All!$V10="P6",All!$AE10="RMS"),Ruler!N$19,IF(AND(All!$V10="P7",All!$AE10="RMS"),Ruler!N$20,IF(AND(All!$V10="P8",All!$AE10="RMS"),Ruler!N$21,IF(AND(All!$V10="P9",All!$AE10="RMS"),Ruler!N$22,IF(AND(All!$V10="P1",All!$AE10="RSS"),Ruler!N$6,IF(AND(All!$V10="P2",All!$AE10="RSS"),Ruler!N$23,IF(AND(All!$V10="P3",All!$AE10="RSS"),Ruler!N$24,IF(AND(All!$V10="P4",All!$AE10="RSS"),Ruler!N$25,IF(AND(All!$V10="P5",All!$AE10="RSS"),Ruler!N$26,IF(AND(All!$V10="P6",All!$AE10="RSS"),Ruler!N$27,IF(AND(All!$V10="P7",All!$AE10="RSS"),Ruler!N$28,IF(AND(All!$V10="P8",All!$AE10="RSS"),Ruler!N$29,IF(AND(All!$V10="P9",All!$AE10="RSS"),Ruler!N$30,0)))))))))))))))))))))))))))</f>
        <v>1</v>
      </c>
      <c r="BV10" s="325">
        <f>IF(AND(All!$V10="P1",All!$AE10="RDP"),Ruler!O$6,IF(AND(All!$V10="P2",All!$AE10="RDP"),Ruler!O$7,IF(AND(All!$V10="P3",All!$AE10="RDP"),Ruler!O$8,IF(AND(All!$V10="P4",All!$AE10="RDP"),Ruler!O$9,IF(AND(All!$V10="P5",All!$AE10="RDP"),Ruler!O$10,IF(AND(All!$V10="P6",All!$AE10="RDP"),Ruler!O$11,IF(AND(All!$V10="P7",All!$AE10="RDP"),Ruler!O$12,IF(AND(All!$V10="P8",All!$AE10="RDP"),Ruler!O$13,IF(AND(All!$V10="P9",All!$AE10="RDP"),Ruler!O$14,IF(AND(All!$V10="P1",All!$AE10="RMS"),Ruler!O$6,IF(AND(All!$V10="P2",All!$AE10="RMS"),Ruler!O$15,IF(AND(All!$V10="P3",All!$AE10="RMS"),Ruler!O$16,IF(AND(All!$V10="P4",All!$AE10="RMS"),Ruler!O$17,IF(AND(All!$V10="P5",All!$AE10="RMS"),Ruler!O$18,IF(AND(All!$V10="P6",All!$AE10="RMS"),Ruler!O$19,IF(AND(All!$V10="P7",All!$AE10="RMS"),Ruler!O$20,IF(AND(All!$V10="P8",All!$AE10="RMS"),Ruler!O$21,IF(AND(All!$V10="P9",All!$AE10="RMS"),Ruler!O$22,IF(AND(All!$V10="P1",All!$AE10="RSS"),Ruler!O$6,IF(AND(All!$V10="P2",All!$AE10="RSS"),Ruler!O$23,IF(AND(All!$V10="P3",All!$AE10="RSS"),Ruler!O$24,IF(AND(All!$V10="P4",All!$AE10="RSS"),Ruler!O$25,IF(AND(All!$V10="P5",All!$AE10="RSS"),Ruler!O$26,IF(AND(All!$V10="P6",All!$AE10="RSS"),Ruler!O$27,IF(AND(All!$V10="P7",All!$AE10="RSS"),Ruler!O$28,IF(AND(All!$V10="P8",All!$AE10="RSS"),Ruler!O$29,IF(AND(All!$V10="P9",All!$AE10="RSS"),Ruler!O$30,0)))))))))))))))))))))))))))</f>
        <v>3</v>
      </c>
      <c r="BW10" s="325">
        <f>IF(AND(All!$V10="P1",All!$AE10="RDP"),Ruler!P$6,IF(AND(All!$V10="P2",All!$AE10="RDP"),Ruler!P$7,IF(AND(All!$V10="P3",All!$AE10="RDP"),Ruler!P$8,IF(AND(All!$V10="P4",All!$AE10="RDP"),Ruler!P$9,IF(AND(All!$V10="P5",All!$AE10="RDP"),Ruler!P$10,IF(AND(All!$V10="P6",All!$AE10="RDP"),Ruler!P$11,IF(AND(All!$V10="P7",All!$AE10="RDP"),Ruler!P$12,IF(AND(All!$V10="P8",All!$AE10="RDP"),Ruler!P$13,IF(AND(All!$V10="P9",All!$AE10="RDP"),Ruler!P$14,IF(AND(All!$V10="P1",All!$AE10="RMS"),Ruler!P$6,IF(AND(All!$V10="P2",All!$AE10="RMS"),Ruler!P$15,IF(AND(All!$V10="P3",All!$AE10="RMS"),Ruler!P$16,IF(AND(All!$V10="P4",All!$AE10="RMS"),Ruler!P$17,IF(AND(All!$V10="P5",All!$AE10="RMS"),Ruler!P$18,IF(AND(All!$V10="P6",All!$AE10="RMS"),Ruler!P$19,IF(AND(All!$V10="P7",All!$AE10="RMS"),Ruler!P$20,IF(AND(All!$V10="P8",All!$AE10="RMS"),Ruler!P$21,IF(AND(All!$V10="P9",All!$AE10="RMS"),Ruler!P$22,IF(AND(All!$V10="P1",All!$AE10="RSS"),Ruler!P$6,IF(AND(All!$V10="P2",All!$AE10="RSS"),Ruler!P$23,IF(AND(All!$V10="P3",All!$AE10="RSS"),Ruler!P$24,IF(AND(All!$V10="P4",All!$AE10="RSS"),Ruler!P$25,IF(AND(All!$V10="P5",All!$AE10="RSS"),Ruler!P$26,IF(AND(All!$V10="P6",All!$AE10="RSS"),Ruler!P$27,IF(AND(All!$V10="P7",All!$AE10="RSS"),Ruler!P$28,IF(AND(All!$V10="P8",All!$AE10="RSS"),Ruler!P$29,IF(AND(All!$V10="P9",All!$AE10="RSS"),Ruler!P$30,0)))))))))))))))))))))))))))</f>
        <v>2</v>
      </c>
      <c r="BX10" s="325">
        <f>IF(AND(All!$V10="P1",All!$AE10="RDP"),Ruler!Q$6,IF(AND(All!$V10="P2",All!$AE10="RDP"),Ruler!Q$7,IF(AND(All!$V10="P3",All!$AE10="RDP"),Ruler!Q$8,IF(AND(All!$V10="P4",All!$AE10="RDP"),Ruler!Q$9,IF(AND(All!$V10="P5",All!$AE10="RDP"),Ruler!Q$10,IF(AND(All!$V10="P6",All!$AE10="RDP"),Ruler!Q$11,IF(AND(All!$V10="P7",All!$AE10="RDP"),Ruler!Q$12,IF(AND(All!$V10="P8",All!$AE10="RDP"),Ruler!Q$13,IF(AND(All!$V10="P9",All!$AE10="RDP"),Ruler!Q$14,IF(AND(All!$V10="P1",All!$AE10="RMS"),Ruler!Q$6,IF(AND(All!$V10="P2",All!$AE10="RMS"),Ruler!Q$15,IF(AND(All!$V10="P3",All!$AE10="RMS"),Ruler!Q$16,IF(AND(All!$V10="P4",All!$AE10="RMS"),Ruler!Q$17,IF(AND(All!$V10="P5",All!$AE10="RMS"),Ruler!Q$18,IF(AND(All!$V10="P6",All!$AE10="RMS"),Ruler!Q$19,IF(AND(All!$V10="P7",All!$AE10="RMS"),Ruler!Q$20,IF(AND(All!$V10="P8",All!$AE10="RMS"),Ruler!Q$21,IF(AND(All!$V10="P9",All!$AE10="RMS"),Ruler!Q$22,IF(AND(All!$V10="P1",All!$AE10="RSS"),Ruler!Q$6,IF(AND(All!$V10="P2",All!$AE10="RSS"),Ruler!Q$23,IF(AND(All!$V10="P3",All!$AE10="RSS"),Ruler!Q$24,IF(AND(All!$V10="P4",All!$AE10="RSS"),Ruler!Q$25,IF(AND(All!$V10="P5",All!$AE10="RSS"),Ruler!Q$26,IF(AND(All!$V10="P6",All!$AE10="RSS"),Ruler!Q$27,IF(AND(All!$V10="P7",All!$AE10="RSS"),Ruler!Q$28,IF(AND(All!$V10="P8",All!$AE10="RSS"),Ruler!Q$29,IF(AND(All!$V10="P9",All!$AE10="RSS"),Ruler!Q$30,0)))))))))))))))))))))))))))</f>
        <v>3</v>
      </c>
      <c r="BY10" s="325">
        <f>IF(AND(All!$V10="P1",All!$AE10="RDP"),Ruler!R$6,IF(AND(All!$V10="P2",All!$AE10="RDP"),Ruler!R$7,IF(AND(All!$V10="P3",All!$AE10="RDP"),Ruler!R$8,IF(AND(All!$V10="P4",All!$AE10="RDP"),Ruler!R$9,IF(AND(All!$V10="P5",All!$AE10="RDP"),Ruler!R$10,IF(AND(All!$V10="P6",All!$AE10="RDP"),Ruler!R$11,IF(AND(All!$V10="P7",All!$AE10="RDP"),Ruler!R$12,IF(AND(All!$V10="P8",All!$AE10="RDP"),Ruler!R$13,IF(AND(All!$V10="P9",All!$AE10="RDP"),Ruler!R$14,IF(AND(All!$V10="P1",All!$AE10="RMS"),Ruler!R$6,IF(AND(All!$V10="P2",All!$AE10="RMS"),Ruler!R$15,IF(AND(All!$V10="P3",All!$AE10="RMS"),Ruler!R$16,IF(AND(All!$V10="P4",All!$AE10="RMS"),Ruler!R$17,IF(AND(All!$V10="P5",All!$AE10="RMS"),Ruler!R$18,IF(AND(All!$V10="P6",All!$AE10="RMS"),Ruler!R$19,IF(AND(All!$V10="P7",All!$AE10="RMS"),Ruler!R$20,IF(AND(All!$V10="P8",All!$AE10="RMS"),Ruler!R$21,IF(AND(All!$V10="P9",All!$AE10="RMS"),Ruler!R$22,IF(AND(All!$V10="P1",All!$AE10="RSS"),Ruler!R$6,IF(AND(All!$V10="P2",All!$AE10="RSS"),Ruler!R$23,IF(AND(All!$V10="P3",All!$AE10="RSS"),Ruler!R$24,IF(AND(All!$V10="P4",All!$AE10="RSS"),Ruler!R$25,IF(AND(All!$V10="P5",All!$AE10="RSS"),Ruler!R$26,IF(AND(All!$V10="P6",All!$AE10="RSS"),Ruler!R$27,IF(AND(All!$V10="P7",All!$AE10="RSS"),Ruler!R$28,IF(AND(All!$V10="P8",All!$AE10="RSS"),Ruler!R$29,IF(AND(All!$V10="P9",All!$AE10="RSS"),Ruler!R$30,0)))))))))))))))))))))))))))</f>
        <v>2</v>
      </c>
      <c r="BZ10" s="325">
        <f>IF(AND(All!$V10="P1",All!$AE10="RDP"),Ruler!S$6,IF(AND(All!$V10="P2",All!$AE10="RDP"),Ruler!S$7,IF(AND(All!$V10="P3",All!$AE10="RDP"),Ruler!S$8,IF(AND(All!$V10="P4",All!$AE10="RDP"),Ruler!S$9,IF(AND(All!$V10="P5",All!$AE10="RDP"),Ruler!S$10,IF(AND(All!$V10="P6",All!$AE10="RDP"),Ruler!S$11,IF(AND(All!$V10="P7",All!$AE10="RDP"),Ruler!S$12,IF(AND(All!$V10="P8",All!$AE10="RDP"),Ruler!S$13,IF(AND(All!$V10="P9",All!$AE10="RDP"),Ruler!S$14,IF(AND(All!$V10="P1",All!$AE10="RMS"),Ruler!S$6,IF(AND(All!$V10="P2",All!$AE10="RMS"),Ruler!S$15,IF(AND(All!$V10="P3",All!$AE10="RMS"),Ruler!S$16,IF(AND(All!$V10="P4",All!$AE10="RMS"),Ruler!S$17,IF(AND(All!$V10="P5",All!$AE10="RMS"),Ruler!S$18,IF(AND(All!$V10="P6",All!$AE10="RMS"),Ruler!S$19,IF(AND(All!$V10="P7",All!$AE10="RMS"),Ruler!S$20,IF(AND(All!$V10="P8",All!$AE10="RMS"),Ruler!S$21,IF(AND(All!$V10="P9",All!$AE10="RMS"),Ruler!S$22,IF(AND(All!$V10="P1",All!$AE10="RSS"),Ruler!S$6,IF(AND(All!$V10="P2",All!$AE10="RSS"),Ruler!S$23,IF(AND(All!$V10="P3",All!$AE10="RSS"),Ruler!S$24,IF(AND(All!$V10="P4",All!$AE10="RSS"),Ruler!S$25,IF(AND(All!$V10="P5",All!$AE10="RSS"),Ruler!S$26,IF(AND(All!$V10="P6",All!$AE10="RSS"),Ruler!S$27,IF(AND(All!$V10="P7",All!$AE10="RSS"),Ruler!S$28,IF(AND(All!$V10="P8",All!$AE10="RSS"),Ruler!S$29,IF(AND(All!$V10="P9",All!$AE10="RSS"),Ruler!S$30,0)))))))))))))))))))))))))))</f>
        <v>2</v>
      </c>
      <c r="CA10" s="325">
        <f>IF(AND(All!$V10="P1",All!$AE10="RDP"),Ruler!T$6,IF(AND(All!$V10="P2",All!$AE10="RDP"),Ruler!T$7,IF(AND(All!$V10="P3",All!$AE10="RDP"),Ruler!T$8,IF(AND(All!$V10="P4",All!$AE10="RDP"),Ruler!T$9,IF(AND(All!$V10="P5",All!$AE10="RDP"),Ruler!T$10,IF(AND(All!$V10="P6",All!$AE10="RDP"),Ruler!T$11,IF(AND(All!$V10="P7",All!$AE10="RDP"),Ruler!T$12,IF(AND(All!$V10="P8",All!$AE10="RDP"),Ruler!T$13,IF(AND(All!$V10="P9",All!$AE10="RDP"),Ruler!T$14,IF(AND(All!$V10="P1",All!$AE10="RMS"),Ruler!T$6,IF(AND(All!$V10="P2",All!$AE10="RMS"),Ruler!T$15,IF(AND(All!$V10="P3",All!$AE10="RMS"),Ruler!T$16,IF(AND(All!$V10="P4",All!$AE10="RMS"),Ruler!T$17,IF(AND(All!$V10="P5",All!$AE10="RMS"),Ruler!T$18,IF(AND(All!$V10="P6",All!$AE10="RMS"),Ruler!T$19,IF(AND(All!$V10="P7",All!$AE10="RMS"),Ruler!T$20,IF(AND(All!$V10="P8",All!$AE10="RMS"),Ruler!T$21,IF(AND(All!$V10="P9",All!$AE10="RMS"),Ruler!T$22,IF(AND(All!$V10="P1",All!$AE10="RSS"),Ruler!T$6,IF(AND(All!$V10="P2",All!$AE10="RSS"),Ruler!T$23,IF(AND(All!$V10="P3",All!$AE10="RSS"),Ruler!T$24,IF(AND(All!$V10="P4",All!$AE10="RSS"),Ruler!T$25,IF(AND(All!$V10="P5",All!$AE10="RSS"),Ruler!T$26,IF(AND(All!$V10="P6",All!$AE10="RSS"),Ruler!T$27,IF(AND(All!$V10="P7",All!$AE10="RSS"),Ruler!T$28,IF(AND(All!$V10="P8",All!$AE10="RSS"),Ruler!T$29,IF(AND(All!$V10="P9",All!$AE10="RSS"),Ruler!T$30,0)))))))))))))))))))))))))))</f>
        <v>2</v>
      </c>
      <c r="CB10" s="325">
        <f>IF(AND(All!$V10="P1",All!$AE10="RDP"),Ruler!U$6,IF(AND(All!$V10="P2",All!$AE10="RDP"),Ruler!U$7,IF(AND(All!$V10="P3",All!$AE10="RDP"),Ruler!U$8,IF(AND(All!$V10="P4",All!$AE10="RDP"),Ruler!U$9,IF(AND(All!$V10="P5",All!$AE10="RDP"),Ruler!U$10,IF(AND(All!$V10="P6",All!$AE10="RDP"),Ruler!U$11,IF(AND(All!$V10="P7",All!$AE10="RDP"),Ruler!U$12,IF(AND(All!$V10="P8",All!$AE10="RDP"),Ruler!U$13,IF(AND(All!$V10="P9",All!$AE10="RDP"),Ruler!U$14,IF(AND(All!$V10="P1",All!$AE10="RMS"),Ruler!U$6,IF(AND(All!$V10="P2",All!$AE10="RMS"),Ruler!U$15,IF(AND(All!$V10="P3",All!$AE10="RMS"),Ruler!U$16,IF(AND(All!$V10="P4",All!$AE10="RMS"),Ruler!U$17,IF(AND(All!$V10="P5",All!$AE10="RMS"),Ruler!U$18,IF(AND(All!$V10="P6",All!$AE10="RMS"),Ruler!U$19,IF(AND(All!$V10="P7",All!$AE10="RMS"),Ruler!U$20,IF(AND(All!$V10="P8",All!$AE10="RMS"),Ruler!U$21,IF(AND(All!$V10="P9",All!$AE10="RMS"),Ruler!U$22,IF(AND(All!$V10="P1",All!$AE10="RSS"),Ruler!U$6,IF(AND(All!$V10="P2",All!$AE10="RSS"),Ruler!U$23,IF(AND(All!$V10="P3",All!$AE10="RSS"),Ruler!U$24,IF(AND(All!$V10="P4",All!$AE10="RSS"),Ruler!U$25,IF(AND(All!$V10="P5",All!$AE10="RSS"),Ruler!U$26,IF(AND(All!$V10="P6",All!$AE10="RSS"),Ruler!U$27,IF(AND(All!$V10="P7",All!$AE10="RSS"),Ruler!U$28,IF(AND(All!$V10="P8",All!$AE10="RSS"),Ruler!U$29,IF(AND(All!$V10="P9",All!$AE10="RSS"),Ruler!U$30,0)))))))))))))))))))))))))))</f>
        <v>2</v>
      </c>
      <c r="CC10" s="325">
        <f>IF(AND(All!$V10="P1",All!$AE10="RDP"),Ruler!V$6,IF(AND(All!$V10="P2",All!$AE10="RDP"),Ruler!V$7,IF(AND(All!$V10="P3",All!$AE10="RDP"),Ruler!V$8,IF(AND(All!$V10="P4",All!$AE10="RDP"),Ruler!V$9,IF(AND(All!$V10="P5",All!$AE10="RDP"),Ruler!V$10,IF(AND(All!$V10="P6",All!$AE10="RDP"),Ruler!V$11,IF(AND(All!$V10="P7",All!$AE10="RDP"),Ruler!V$12,IF(AND(All!$V10="P8",All!$AE10="RDP"),Ruler!V$13,IF(AND(All!$V10="P9",All!$AE10="RDP"),Ruler!V$14,IF(AND(All!$V10="P1",All!$AE10="RMS"),Ruler!V$6,IF(AND(All!$V10="P2",All!$AE10="RMS"),Ruler!V$15,IF(AND(All!$V10="P3",All!$AE10="RMS"),Ruler!V$16,IF(AND(All!$V10="P4",All!$AE10="RMS"),Ruler!V$17,IF(AND(All!$V10="P5",All!$AE10="RMS"),Ruler!V$18,IF(AND(All!$V10="P6",All!$AE10="RMS"),Ruler!V$19,IF(AND(All!$V10="P7",All!$AE10="RMS"),Ruler!V$20,IF(AND(All!$V10="P8",All!$AE10="RMS"),Ruler!V$21,IF(AND(All!$V10="P9",All!$AE10="RMS"),Ruler!V$22,IF(AND(All!$V10="P1",All!$AE10="RSS"),Ruler!V$6,IF(AND(All!$V10="P2",All!$AE10="RSS"),Ruler!V$23,IF(AND(All!$V10="P3",All!$AE10="RSS"),Ruler!V$24,IF(AND(All!$V10="P4",All!$AE10="RSS"),Ruler!V$25,IF(AND(All!$V10="P5",All!$AE10="RSS"),Ruler!V$26,IF(AND(All!$V10="P6",All!$AE10="RSS"),Ruler!V$27,IF(AND(All!$V10="P7",All!$AE10="RSS"),Ruler!V$28,IF(AND(All!$V10="P8",All!$AE10="RSS"),Ruler!V$29,IF(AND(All!$V10="P9",All!$AE10="RSS"),Ruler!V$30,0)))))))))))))))))))))))))))</f>
        <v>2</v>
      </c>
      <c r="CD10" s="325">
        <f>IF(AND(All!$V10="P1",All!$AE10="RDP"),Ruler!W$6,IF(AND(All!$V10="P2",All!$AE10="RDP"),Ruler!W$7,IF(AND(All!$V10="P3",All!$AE10="RDP"),Ruler!W$8,IF(AND(All!$V10="P4",All!$AE10="RDP"),Ruler!W$9,IF(AND(All!$V10="P5",All!$AE10="RDP"),Ruler!W$10,IF(AND(All!$V10="P6",All!$AE10="RDP"),Ruler!W$11,IF(AND(All!$V10="P7",All!$AE10="RDP"),Ruler!W$12,IF(AND(All!$V10="P8",All!$AE10="RDP"),Ruler!W$13,IF(AND(All!$V10="P9",All!$AE10="RDP"),Ruler!W$14,IF(AND(All!$V10="P1",All!$AE10="RMS"),Ruler!W$6,IF(AND(All!$V10="P2",All!$AE10="RMS"),Ruler!W$15,IF(AND(All!$V10="P3",All!$AE10="RMS"),Ruler!W$16,IF(AND(All!$V10="P4",All!$AE10="RMS"),Ruler!W$17,IF(AND(All!$V10="P5",All!$AE10="RMS"),Ruler!W$18,IF(AND(All!$V10="P6",All!$AE10="RMS"),Ruler!W$19,IF(AND(All!$V10="P7",All!$AE10="RMS"),Ruler!W$20,IF(AND(All!$V10="P8",All!$AE10="RMS"),Ruler!W$21,IF(AND(All!$V10="P9",All!$AE10="RMS"),Ruler!W$22,IF(AND(All!$V10="P1",All!$AE10="RSS"),Ruler!W$6,IF(AND(All!$V10="P2",All!$AE10="RSS"),Ruler!W$23,IF(AND(All!$V10="P3",All!$AE10="RSS"),Ruler!W$24,IF(AND(All!$V10="P4",All!$AE10="RSS"),Ruler!W$25,IF(AND(All!$V10="P5",All!$AE10="RSS"),Ruler!W$26,IF(AND(All!$V10="P6",All!$AE10="RSS"),Ruler!W$27,IF(AND(All!$V10="P7",All!$AE10="RSS"),Ruler!W$28,IF(AND(All!$V10="P8",All!$AE10="RSS"),Ruler!W$29,IF(AND(All!$V10="P9",All!$AE10="RSS"),Ruler!W$30,0)))))))))))))))))))))))))))</f>
        <v>2</v>
      </c>
      <c r="CE10" s="325">
        <f>IF(AND(All!$V10="P1",All!$AE10="RDP"),Ruler!X$6,IF(AND(All!$V10="P2",All!$AE10="RDP"),Ruler!X$7,IF(AND(All!$V10="P3",All!$AE10="RDP"),Ruler!X$8,IF(AND(All!$V10="P4",All!$AE10="RDP"),Ruler!X$9,IF(AND(All!$V10="P5",All!$AE10="RDP"),Ruler!X$10,IF(AND(All!$V10="P6",All!$AE10="RDP"),Ruler!X$11,IF(AND(All!$V10="P7",All!$AE10="RDP"),Ruler!X$12,IF(AND(All!$V10="P8",All!$AE10="RDP"),Ruler!X$13,IF(AND(All!$V10="P9",All!$AE10="RDP"),Ruler!X$14,IF(AND(All!$V10="P1",All!$AE10="RMS"),Ruler!X$6,IF(AND(All!$V10="P2",All!$AE10="RMS"),Ruler!X$15,IF(AND(All!$V10="P3",All!$AE10="RMS"),Ruler!X$16,IF(AND(All!$V10="P4",All!$AE10="RMS"),Ruler!X$17,IF(AND(All!$V10="P5",All!$AE10="RMS"),Ruler!X$18,IF(AND(All!$V10="P6",All!$AE10="RMS"),Ruler!X$19,IF(AND(All!$V10="P7",All!$AE10="RMS"),Ruler!X$20,IF(AND(All!$V10="P8",All!$AE10="RMS"),Ruler!X$21,IF(AND(All!$V10="P9",All!$AE10="RMS"),Ruler!X$22,IF(AND(All!$V10="P1",All!$AE10="RSS"),Ruler!X$6,IF(AND(All!$V10="P2",All!$AE10="RSS"),Ruler!X$23,IF(AND(All!$V10="P3",All!$AE10="RSS"),Ruler!X$24,IF(AND(All!$V10="P4",All!$AE10="RSS"),Ruler!X$25,IF(AND(All!$V10="P5",All!$AE10="RSS"),Ruler!X$26,IF(AND(All!$V10="P6",All!$AE10="RSS"),Ruler!X$27,IF(AND(All!$V10="P7",All!$AE10="RSS"),Ruler!X$28,IF(AND(All!$V10="P8",All!$AE10="RSS"),Ruler!X$29,IF(AND(All!$V10="P9",All!$AE10="RSS"),Ruler!X$30,0)))))))))))))))))))))))))))</f>
        <v>2</v>
      </c>
      <c r="CF10" s="325">
        <f>IF(AND(All!$V10="P1",All!$AE10="RDP"),Ruler!Y$6,IF(AND(All!$V10="P2",All!$AE10="RDP"),Ruler!Y$7,IF(AND(All!$V10="P3",All!$AE10="RDP"),Ruler!Y$8,IF(AND(All!$V10="P4",All!$AE10="RDP"),Ruler!Y$9,IF(AND(All!$V10="P5",All!$AE10="RDP"),Ruler!Y$10,IF(AND(All!$V10="P6",All!$AE10="RDP"),Ruler!Y$11,IF(AND(All!$V10="P7",All!$AE10="RDP"),Ruler!Y$12,IF(AND(All!$V10="P8",All!$AE10="RDP"),Ruler!Y$13,IF(AND(All!$V10="P9",All!$AE10="RDP"),Ruler!Y$14,IF(AND(All!$V10="P1",All!$AE10="RMS"),Ruler!Y$6,IF(AND(All!$V10="P2",All!$AE10="RMS"),Ruler!Y$15,IF(AND(All!$V10="P3",All!$AE10="RMS"),Ruler!Y$16,IF(AND(All!$V10="P4",All!$AE10="RMS"),Ruler!Y$17,IF(AND(All!$V10="P5",All!$AE10="RMS"),Ruler!Y$18,IF(AND(All!$V10="P6",All!$AE10="RMS"),Ruler!Y$19,IF(AND(All!$V10="P7",All!$AE10="RMS"),Ruler!Y$20,IF(AND(All!$V10="P8",All!$AE10="RMS"),Ruler!Y$21,IF(AND(All!$V10="P9",All!$AE10="RMS"),Ruler!Y$22,IF(AND(All!$V10="P1",All!$AE10="RSS"),Ruler!Y$6,IF(AND(All!$V10="P2",All!$AE10="RSS"),Ruler!Y$23,IF(AND(All!$V10="P3",All!$AE10="RSS"),Ruler!Y$24,IF(AND(All!$V10="P4",All!$AE10="RSS"),Ruler!Y$25,IF(AND(All!$V10="P5",All!$AE10="RSS"),Ruler!Y$26,IF(AND(All!$V10="P6",All!$AE10="RSS"),Ruler!Y$27,IF(AND(All!$V10="P7",All!$AE10="RSS"),Ruler!Y$28,IF(AND(All!$V10="P8",All!$AE10="RSS"),Ruler!Y$29,IF(AND(All!$V10="P9",All!$AE10="RSS"),Ruler!Y$30,0)))))))))))))))))))))))))))</f>
        <v>1</v>
      </c>
      <c r="CG10" s="325">
        <f>IF(AND(All!$V10="P1",All!$AE10="RDP"),Ruler!Z$6,IF(AND(All!$V10="P2",All!$AE10="RDP"),Ruler!Z$7,IF(AND(All!$V10="P3",All!$AE10="RDP"),Ruler!Z$8,IF(AND(All!$V10="P4",All!$AE10="RDP"),Ruler!Z$9,IF(AND(All!$V10="P5",All!$AE10="RDP"),Ruler!Z$10,IF(AND(All!$V10="P6",All!$AE10="RDP"),Ruler!Z$11,IF(AND(All!$V10="P7",All!$AE10="RDP"),Ruler!Z$12,IF(AND(All!$V10="P8",All!$AE10="RDP"),Ruler!Z$13,IF(AND(All!$V10="P9",All!$AE10="RDP"),Ruler!Z$14,IF(AND(All!$V10="P1",All!$AE10="RMS"),Ruler!Z$6,IF(AND(All!$V10="P2",All!$AE10="RMS"),Ruler!Z$15,IF(AND(All!$V10="P3",All!$AE10="RMS"),Ruler!Z$16,IF(AND(All!$V10="P4",All!$AE10="RMS"),Ruler!Z$17,IF(AND(All!$V10="P5",All!$AE10="RMS"),Ruler!Z$18,IF(AND(All!$V10="P6",All!$AE10="RMS"),Ruler!Z$19,IF(AND(All!$V10="P7",All!$AE10="RMS"),Ruler!Z$20,IF(AND(All!$V10="P8",All!$AE10="RMS"),Ruler!Z$21,IF(AND(All!$V10="P9",All!$AE10="RMS"),Ruler!Z$22,IF(AND(All!$V10="P1",All!$AE10="RSS"),Ruler!Z$6,IF(AND(All!$V10="P2",All!$AE10="RSS"),Ruler!Z$23,IF(AND(All!$V10="P3",All!$AE10="RSS"),Ruler!Z$24,IF(AND(All!$V10="P4",All!$AE10="RSS"),Ruler!Z$25,IF(AND(All!$V10="P5",All!$AE10="RSS"),Ruler!Z$26,IF(AND(All!$V10="P6",All!$AE10="RSS"),Ruler!Z$27,IF(AND(All!$V10="P7",All!$AE10="RSS"),Ruler!Z$28,IF(AND(All!$V10="P8",All!$AE10="RSS"),Ruler!Z$29,IF(AND(All!$V10="P9",All!$AE10="RSS"),Ruler!Z$30,0)))))))))))))))))))))))))))</f>
        <v>2</v>
      </c>
      <c r="CH10" s="325">
        <f>IF(AND(All!$V10="P1",All!$AE10="RDP"),Ruler!AA$6,IF(AND(All!$V10="P2",All!$AE10="RDP"),Ruler!AA$7,IF(AND(All!$V10="P3",All!$AE10="RDP"),Ruler!AA$8,IF(AND(All!$V10="P4",All!$AE10="RDP"),Ruler!AA$9,IF(AND(All!$V10="P5",All!$AE10="RDP"),Ruler!AA$10,IF(AND(All!$V10="P6",All!$AE10="RDP"),Ruler!AA$11,IF(AND(All!$V10="P7",All!$AE10="RDP"),Ruler!AA$12,IF(AND(All!$V10="P8",All!$AE10="RDP"),Ruler!AA$13,IF(AND(All!$V10="P9",All!$AE10="RDP"),Ruler!AA$14,IF(AND(All!$V10="P1",All!$AE10="RMS"),Ruler!AA$6,IF(AND(All!$V10="P2",All!$AE10="RMS"),Ruler!AA$15,IF(AND(All!$V10="P3",All!$AE10="RMS"),Ruler!AA$16,IF(AND(All!$V10="P4",All!$AE10="RMS"),Ruler!AA$17,IF(AND(All!$V10="P5",All!$AE10="RMS"),Ruler!AA$18,IF(AND(All!$V10="P6",All!$AE10="RMS"),Ruler!AA$19,IF(AND(All!$V10="P7",All!$AE10="RMS"),Ruler!AA$20,IF(AND(All!$V10="P8",All!$AE10="RMS"),Ruler!AA$21,IF(AND(All!$V10="P9",All!$AE10="RMS"),Ruler!AA$22,IF(AND(All!$V10="P1",All!$AE10="RSS"),Ruler!AA$6,IF(AND(All!$V10="P2",All!$AE10="RSS"),Ruler!AA$23,IF(AND(All!$V10="P3",All!$AE10="RSS"),Ruler!AA$24,IF(AND(All!$V10="P4",All!$AE10="RSS"),Ruler!AA$25,IF(AND(All!$V10="P5",All!$AE10="RSS"),Ruler!AA$26,IF(AND(All!$V10="P6",All!$AE10="RSS"),Ruler!AA$27,IF(AND(All!$V10="P7",All!$AE10="RSS"),Ruler!AA$28,IF(AND(All!$V10="P8",All!$AE10="RSS"),Ruler!AA$29,IF(AND(All!$V10="P9",All!$AE10="RSS"),Ruler!AA$30,0)))))))))))))))))))))))))))</f>
        <v>1</v>
      </c>
      <c r="CI10" s="325">
        <f>IF(AND(All!$V10="P1",All!$AE10="RDP"),Ruler!AB$6,IF(AND(All!$V10="P2",All!$AE10="RDP"),Ruler!AB$7,IF(AND(All!$V10="P3",All!$AE10="RDP"),Ruler!AB$8,IF(AND(All!$V10="P4",All!$AE10="RDP"),Ruler!AB$9,IF(AND(All!$V10="P5",All!$AE10="RDP"),Ruler!AB$10,IF(AND(All!$V10="P6",All!$AE10="RDP"),Ruler!AB$11,IF(AND(All!$V10="P7",All!$AE10="RDP"),Ruler!AB$12,IF(AND(All!$V10="P8",All!$AE10="RDP"),Ruler!AB$13,IF(AND(All!$V10="P9",All!$AE10="RDP"),Ruler!AB$14,IF(AND(All!$V10="P1",All!$AE10="RMS"),Ruler!AB$6,IF(AND(All!$V10="P2",All!$AE10="RMS"),Ruler!AB$15,IF(AND(All!$V10="P3",All!$AE10="RMS"),Ruler!AB$16,IF(AND(All!$V10="P4",All!$AE10="RMS"),Ruler!AB$17,IF(AND(All!$V10="P5",All!$AE10="RMS"),Ruler!AB$18,IF(AND(All!$V10="P6",All!$AE10="RMS"),Ruler!AB$19,IF(AND(All!$V10="P7",All!$AE10="RMS"),Ruler!AB$20,IF(AND(All!$V10="P8",All!$AE10="RMS"),Ruler!AB$21,IF(AND(All!$V10="P9",All!$AE10="RMS"),Ruler!AB$22,IF(AND(All!$V10="P1",All!$AE10="RSS"),Ruler!AB$6,IF(AND(All!$V10="P2",All!$AE10="RSS"),Ruler!AB$23,IF(AND(All!$V10="P3",All!$AE10="RSS"),Ruler!AB$24,IF(AND(All!$V10="P4",All!$AE10="RSS"),Ruler!AB$25,IF(AND(All!$V10="P5",All!$AE10="RSS"),Ruler!AB$26,IF(AND(All!$V10="P6",All!$AE10="RSS"),Ruler!AB$27,IF(AND(All!$V10="P7",All!$AE10="RSS"),Ruler!AB$28,IF(AND(All!$V10="P8",All!$AE10="RSS"),Ruler!AB$29,IF(AND(All!$V10="P9",All!$AE10="RSS"),Ruler!AB$30,0)))))))))))))))))))))))))))</f>
        <v>1</v>
      </c>
      <c r="CJ10" s="323">
        <f>Table9[[#This Row],[R-B1]]-Table9[[#This Row],[B1]]</f>
        <v>0</v>
      </c>
      <c r="CK10" s="43">
        <f>Table9[[#This Row],[R-B2]]-Table9[[#This Row],[B2]]</f>
        <v>1</v>
      </c>
      <c r="CL10" s="43">
        <f>Table9[[#This Row],[R-B3]]-Table9[[#This Row],[B3]]</f>
        <v>0</v>
      </c>
      <c r="CM10" s="43">
        <f>Table9[[#This Row],[R-B4]]-Table9[[#This Row],[B4]]</f>
        <v>0</v>
      </c>
      <c r="CN10" s="43">
        <f>Table9[[#This Row],[R-B5]]-Table9[[#This Row],[B5]]</f>
        <v>1</v>
      </c>
      <c r="CO10" s="43">
        <f>Table9[[#This Row],[R-B6]]-Table9[[#This Row],[B6]]</f>
        <v>0</v>
      </c>
      <c r="CP10" s="43">
        <f>Table9[[#This Row],[R-B7]]-Table9[[#This Row],[B7]]</f>
        <v>1</v>
      </c>
      <c r="CQ10" s="43">
        <f>Table9[[#This Row],[R-B8]]-Table9[[#This Row],[B8]]</f>
        <v>0</v>
      </c>
      <c r="CR10" s="43">
        <f>Table9[[#This Row],[R-B9]]-Table9[[#This Row],[B9]]</f>
        <v>0</v>
      </c>
      <c r="CS10" s="43">
        <f>Table9[[#This Row],[R-B10]]-Table9[[#This Row],[B10]]</f>
        <v>0</v>
      </c>
      <c r="CT10" s="43">
        <f>Table9[[#This Row],[R-B11]]-Table9[[#This Row],[B11]]</f>
        <v>0</v>
      </c>
      <c r="CU10" s="43">
        <f>Table9[[#This Row],[R-B12]]-Table9[[#This Row],[B12]]</f>
        <v>0</v>
      </c>
      <c r="CV10" s="43">
        <f>Table9[[#This Row],[R-K1]]-Table9[[#This Row],[K1]]</f>
        <v>0</v>
      </c>
      <c r="CW10" s="43">
        <f>Table9[[#This Row],[R-K2]]-Table9[[#This Row],[K2]]</f>
        <v>0</v>
      </c>
      <c r="CX10" s="43">
        <f>Table9[[#This Row],[R-K3]]-Table9[[#This Row],[K3]]</f>
        <v>1</v>
      </c>
      <c r="CY10" s="43">
        <f>Table9[[#This Row],[R-K4]]-Table9[[#This Row],[K4]]</f>
        <v>0</v>
      </c>
      <c r="CZ10" s="43">
        <f>Table9[[#This Row],[R-K5]]-Table9[[#This Row],[K5]]</f>
        <v>1</v>
      </c>
      <c r="DA10" s="43">
        <f>Table9[[#This Row],[R-P1]]-Table9[[#This Row],[P1]]</f>
        <v>0</v>
      </c>
      <c r="DB10" s="43">
        <f>Table9[[#This Row],[R-P2]]-Table9[[#This Row],[P2]]</f>
        <v>1</v>
      </c>
      <c r="DC10" s="43">
        <f>Table9[[#This Row],[R-P3]]-Table9[[#This Row],[P3]]</f>
        <v>0</v>
      </c>
      <c r="DD10" s="43">
        <f>Table9[[#This Row],[R-P4]]-Table9[[#This Row],[P4]]</f>
        <v>0</v>
      </c>
      <c r="DE10" s="43">
        <f>Table9[[#This Row],[R-P5]]-Table9[[#This Row],[P5]]</f>
        <v>1</v>
      </c>
      <c r="DF10" s="43">
        <f>Table9[[#This Row],[R-E1]]-Table9[[#This Row],[E1]]</f>
        <v>0</v>
      </c>
      <c r="DG10" s="328">
        <f>Table9[[#This Row],[R-E2]]-Table9[[#This Row],[E2]]</f>
        <v>0</v>
      </c>
      <c r="DH10" s="43">
        <f>COUNTIF(Table9[[#This Row],[G-B1]:[G-B12]],"&lt;=0")/12*100</f>
        <v>75</v>
      </c>
      <c r="DI10" s="43">
        <f>COUNTIF(Table9[[#This Row],[G-K1]:[G-K5]],"&lt;=0")/5*100</f>
        <v>60</v>
      </c>
      <c r="DJ10" s="43">
        <f>COUNTIF(Table9[[#This Row],[G-P1]:[G-P5]],"&lt;=0")/5*100</f>
        <v>60</v>
      </c>
      <c r="DK10" s="43">
        <f>COUNTIF(Table9[[#This Row],[G-E1]:[G-E2]],"&lt;=0")/2*100</f>
        <v>100</v>
      </c>
      <c r="DL10" s="450">
        <f>IF(AE10="RDP",(COUNTIF(Table9[[#This Row],[G-B3]],"&lt;=0")+COUNTIF(Table9[[#This Row],[G-B4]],"&lt;=0")+COUNTIF(Table9[[#This Row],[G-B7]],"&lt;=0")+COUNTIF(Table9[[#This Row],[G-B11]],"&lt;=0")+COUNTIF(Table9[[#This Row],[G-K2]],"&lt;=0"))/5*100,IF(AE10="RMS",(COUNTIF(Table9[[#This Row],[G-B4]],"&lt;=0")+COUNTIF(Table9[[#This Row],[G-B5]],"&lt;=0")+COUNTIF(Table9[[#This Row],[G-B10]],"&lt;=0")+COUNTIF(Table9[[#This Row],[G-B12]],"&lt;=0")+COUNTIF(Table9[[#This Row],[G-K2]],"&lt;=0"))/5*100,IF(AE10="RSS",(COUNTIF(Table9[[#This Row],[G-B1]],"&lt;=0")+COUNTIF(Table9[[#This Row],[G-B2]],"&lt;=0")+COUNTIF(Table9[[#This Row],[G-B6]],"&lt;=0")+COUNTIF(Table9[[#This Row],[G-B11]],"&lt;=0")+COUNTIF(Table9[[#This Row],[G-B12]],"&lt;=0"))/5*100,0)))</f>
        <v>80</v>
      </c>
      <c r="DM10" s="332">
        <v>75</v>
      </c>
      <c r="DN10" s="42">
        <v>60</v>
      </c>
      <c r="DO10" s="42">
        <v>60</v>
      </c>
      <c r="DP10" s="42">
        <v>100</v>
      </c>
      <c r="DQ10" s="42">
        <v>80</v>
      </c>
      <c r="DR10" s="332">
        <v>17</v>
      </c>
      <c r="DS10" s="42">
        <v>40</v>
      </c>
      <c r="DT10" s="42">
        <v>20</v>
      </c>
      <c r="DU10" s="42">
        <v>0</v>
      </c>
      <c r="DV10" s="42">
        <v>0</v>
      </c>
      <c r="DW10" s="332">
        <v>17</v>
      </c>
      <c r="DX10" s="42">
        <v>20</v>
      </c>
      <c r="DY10" s="42">
        <v>0</v>
      </c>
      <c r="DZ10" s="42">
        <v>0</v>
      </c>
      <c r="EA10" s="333">
        <v>0</v>
      </c>
      <c r="EB10" s="342" t="s">
        <v>213</v>
      </c>
      <c r="EC10" s="339"/>
      <c r="ED10" s="339" t="s">
        <v>214</v>
      </c>
      <c r="EE10" s="338"/>
    </row>
    <row r="11" spans="2:135" ht="87.5" hidden="1" thickBot="1" x14ac:dyDescent="0.4">
      <c r="B11" s="282">
        <v>8</v>
      </c>
      <c r="C11" s="285" t="s">
        <v>134</v>
      </c>
      <c r="D11" s="283">
        <v>46212</v>
      </c>
      <c r="E11" s="461" t="s">
        <v>215</v>
      </c>
      <c r="F11" s="282"/>
      <c r="G11" s="357">
        <f t="shared" ca="1" si="0"/>
        <v>36.598992513318123</v>
      </c>
      <c r="H11" s="283">
        <v>32957</v>
      </c>
      <c r="I11" s="282" t="s">
        <v>136</v>
      </c>
      <c r="J11" s="282" t="s">
        <v>137</v>
      </c>
      <c r="K11" s="282" t="s">
        <v>216</v>
      </c>
      <c r="L11" s="43" t="s">
        <v>217</v>
      </c>
      <c r="M11" s="285"/>
      <c r="N11" s="282"/>
      <c r="O11" s="282" t="s">
        <v>142</v>
      </c>
      <c r="P11" s="284" t="s">
        <v>218</v>
      </c>
      <c r="Q11" s="282" t="s">
        <v>144</v>
      </c>
      <c r="R11" s="282"/>
      <c r="S11" s="283">
        <v>45505</v>
      </c>
      <c r="T11" s="286">
        <f t="shared" ca="1" si="1"/>
        <v>2.2194444444444446</v>
      </c>
      <c r="U11" s="282">
        <v>12</v>
      </c>
      <c r="V11" s="282" t="s">
        <v>57</v>
      </c>
      <c r="W11" s="297"/>
      <c r="X11" s="286">
        <f ca="1">($T$1-Table9[[#This Row],[Date of Appointment to Current Grade]])/365</f>
        <v>2.2209103215372985</v>
      </c>
      <c r="Y11" s="283">
        <v>45505</v>
      </c>
      <c r="Z11" s="282" t="s">
        <v>216</v>
      </c>
      <c r="AA11" s="283">
        <v>45505</v>
      </c>
      <c r="AB11" s="360">
        <f ca="1">($T$1-Table9[[#This Row],[Date in Position]])/365</f>
        <v>2.2209103215372985</v>
      </c>
      <c r="AC11" s="282" t="s">
        <v>146</v>
      </c>
      <c r="AD11" s="282" t="s">
        <v>219</v>
      </c>
      <c r="AE11" s="282" t="s">
        <v>139</v>
      </c>
      <c r="AF11" s="282" t="s">
        <v>188</v>
      </c>
      <c r="AG11" s="288" t="s">
        <v>220</v>
      </c>
      <c r="AH11" s="288" t="s">
        <v>221</v>
      </c>
      <c r="AI11" s="288" t="s">
        <v>222</v>
      </c>
      <c r="AJ11" s="282"/>
      <c r="AK11" s="288" t="s">
        <v>223</v>
      </c>
      <c r="AL11" s="282" t="s">
        <v>153</v>
      </c>
      <c r="AM11" s="319" t="s">
        <v>224</v>
      </c>
      <c r="AN11" s="323"/>
      <c r="BK11" s="328"/>
      <c r="BL11" s="325">
        <f>IF(AND(All!$V11="P1",All!$AE11="RDP"),Ruler!E$6,IF(AND(All!$V11="P2",All!$AE11="RDP"),Ruler!E$7,IF(AND(All!$V11="P3",All!$AE11="RDP"),Ruler!E$8,IF(AND(All!$V11="P4",All!$AE11="RDP"),Ruler!E$9,IF(AND(All!$V11="P5",All!$AE11="RDP"),Ruler!E$10,IF(AND(All!$V11="P6",All!$AE11="RDP"),Ruler!E$11,IF(AND(All!$V11="P7",All!$AE11="RDP"),Ruler!E$12,IF(AND(All!$V11="P8",All!$AE11="RDP"),Ruler!E$13,IF(AND(All!$V11="P9",All!$AE11="RDP"),Ruler!E$14,IF(AND(All!$V11="P1",All!$AE11="RMS"),Ruler!E$6,IF(AND(All!$V11="P2",All!$AE11="RMS"),Ruler!E$15,IF(AND(All!$V11="P3",All!$AE11="RMS"),Ruler!E$16,IF(AND(All!$V11="P4",All!$AE11="RMS"),Ruler!E$17,IF(AND(All!$V11="P5",All!$AE11="RMS"),Ruler!E$18,IF(AND(All!$V11="P6",All!$AE11="RMS"),Ruler!E$19,IF(AND(All!$V11="P7",All!$AE11="RMS"),Ruler!E$20,IF(AND(All!$V11="P8",All!$AE11="RMS"),Ruler!E$21,IF(AND(All!$V11="P9",All!$AE11="RMS"),Ruler!E$22,IF(AND(All!$V11="P1",All!$AE11="RSS"),Ruler!E$6,IF(AND(All!$V11="P2",All!$AE11="RSS"),Ruler!E$23,IF(AND(All!$V11="P3",All!$AE11="RSS"),Ruler!E$24,IF(AND(All!$V11="P4",All!$AE11="RSS"),Ruler!E$25,IF(AND(All!$V11="P5",All!$AE11="RSS"),Ruler!E$26,IF(AND(All!$V11="P6",All!$AE11="RSS"),Ruler!E$27,IF(AND(All!$V11="P7",All!$AE11="RSS"),Ruler!E$28,IF(AND(All!$V11="P8",All!$AE11="RSS"),Ruler!E$29,IF(AND(All!$V11="P9",All!$AE11="RSS"),Ruler!E$30,0)))))))))))))))))))))))))))</f>
        <v>2</v>
      </c>
      <c r="BM11" s="325">
        <f>IF(AND(All!$V11="P1",All!$AE11="RDP"),Ruler!F$6,IF(AND(All!$V11="P2",All!$AE11="RDP"),Ruler!F$7,IF(AND(All!$V11="P3",All!$AE11="RDP"),Ruler!F$8,IF(AND(All!$V11="P4",All!$AE11="RDP"),Ruler!F$9,IF(AND(All!$V11="P5",All!$AE11="RDP"),Ruler!F$10,IF(AND(All!$V11="P6",All!$AE11="RDP"),Ruler!F$11,IF(AND(All!$V11="P7",All!$AE11="RDP"),Ruler!F$12,IF(AND(All!$V11="P8",All!$AE11="RDP"),Ruler!F$13,IF(AND(All!$V11="P9",All!$AE11="RDP"),Ruler!F$14,IF(AND(All!$V11="P1",All!$AE11="RMS"),Ruler!F$6,IF(AND(All!$V11="P2",All!$AE11="RMS"),Ruler!F$15,IF(AND(All!$V11="P3",All!$AE11="RMS"),Ruler!F$16,IF(AND(All!$V11="P4",All!$AE11="RMS"),Ruler!F$17,IF(AND(All!$V11="P5",All!$AE11="RMS"),Ruler!F$18,IF(AND(All!$V11="P6",All!$AE11="RMS"),Ruler!F$19,IF(AND(All!$V11="P7",All!$AE11="RMS"),Ruler!F$20,IF(AND(All!$V11="P8",All!$AE11="RMS"),Ruler!F$21,IF(AND(All!$V11="P9",All!$AE11="RMS"),Ruler!F$22,IF(AND(All!$V11="P1",All!$AE11="RSS"),Ruler!F$6,IF(AND(All!$V11="P2",All!$AE11="RSS"),Ruler!F$23,IF(AND(All!$V11="P3",All!$AE11="RSS"),Ruler!F$24,IF(AND(All!$V11="P4",All!$AE11="RSS"),Ruler!F$25,IF(AND(All!$V11="P5",All!$AE11="RSS"),Ruler!F$26,IF(AND(All!$V11="P6",All!$AE11="RSS"),Ruler!F$27,IF(AND(All!$V11="P7",All!$AE11="RSS"),Ruler!F$28,IF(AND(All!$V11="P8",All!$AE11="RSS"),Ruler!F$29,IF(AND(All!$V11="P9",All!$AE11="RSS"),Ruler!F$30,0)))))))))))))))))))))))))))</f>
        <v>2</v>
      </c>
      <c r="BN11" s="325">
        <f>IF(AND(All!$V11="P1",All!$AE11="RDP"),Ruler!G$6,IF(AND(All!$V11="P2",All!$AE11="RDP"),Ruler!G$7,IF(AND(All!$V11="P3",All!$AE11="RDP"),Ruler!G$8,IF(AND(All!$V11="P4",All!$AE11="RDP"),Ruler!G$9,IF(AND(All!$V11="P5",All!$AE11="RDP"),Ruler!G$10,IF(AND(All!$V11="P6",All!$AE11="RDP"),Ruler!G$11,IF(AND(All!$V11="P7",All!$AE11="RDP"),Ruler!G$12,IF(AND(All!$V11="P8",All!$AE11="RDP"),Ruler!G$13,IF(AND(All!$V11="P9",All!$AE11="RDP"),Ruler!G$14,IF(AND(All!$V11="P1",All!$AE11="RMS"),Ruler!G$6,IF(AND(All!$V11="P2",All!$AE11="RMS"),Ruler!G$15,IF(AND(All!$V11="P3",All!$AE11="RMS"),Ruler!G$16,IF(AND(All!$V11="P4",All!$AE11="RMS"),Ruler!G$17,IF(AND(All!$V11="P5",All!$AE11="RMS"),Ruler!G$18,IF(AND(All!$V11="P6",All!$AE11="RMS"),Ruler!G$19,IF(AND(All!$V11="P7",All!$AE11="RMS"),Ruler!G$20,IF(AND(All!$V11="P8",All!$AE11="RMS"),Ruler!G$21,IF(AND(All!$V11="P9",All!$AE11="RMS"),Ruler!G$22,IF(AND(All!$V11="P1",All!$AE11="RSS"),Ruler!G$6,IF(AND(All!$V11="P2",All!$AE11="RSS"),Ruler!G$23,IF(AND(All!$V11="P3",All!$AE11="RSS"),Ruler!G$24,IF(AND(All!$V11="P4",All!$AE11="RSS"),Ruler!G$25,IF(AND(All!$V11="P5",All!$AE11="RSS"),Ruler!G$26,IF(AND(All!$V11="P6",All!$AE11="RSS"),Ruler!G$27,IF(AND(All!$V11="P7",All!$AE11="RSS"),Ruler!G$28,IF(AND(All!$V11="P8",All!$AE11="RSS"),Ruler!G$29,IF(AND(All!$V11="P9",All!$AE11="RSS"),Ruler!G$30,0)))))))))))))))))))))))))))</f>
        <v>2</v>
      </c>
      <c r="BO11" s="325">
        <f>IF(AND(All!$V11="P1",All!$AE11="RDP"),Ruler!H$6,IF(AND(All!$V11="P2",All!$AE11="RDP"),Ruler!H$7,IF(AND(All!$V11="P3",All!$AE11="RDP"),Ruler!H$8,IF(AND(All!$V11="P4",All!$AE11="RDP"),Ruler!H$9,IF(AND(All!$V11="P5",All!$AE11="RDP"),Ruler!H$10,IF(AND(All!$V11="P6",All!$AE11="RDP"),Ruler!H$11,IF(AND(All!$V11="P7",All!$AE11="RDP"),Ruler!H$12,IF(AND(All!$V11="P8",All!$AE11="RDP"),Ruler!H$13,IF(AND(All!$V11="P9",All!$AE11="RDP"),Ruler!H$14,IF(AND(All!$V11="P1",All!$AE11="RMS"),Ruler!H$6,IF(AND(All!$V11="P2",All!$AE11="RMS"),Ruler!H$15,IF(AND(All!$V11="P3",All!$AE11="RMS"),Ruler!H$16,IF(AND(All!$V11="P4",All!$AE11="RMS"),Ruler!H$17,IF(AND(All!$V11="P5",All!$AE11="RMS"),Ruler!H$18,IF(AND(All!$V11="P6",All!$AE11="RMS"),Ruler!H$19,IF(AND(All!$V11="P7",All!$AE11="RMS"),Ruler!H$20,IF(AND(All!$V11="P8",All!$AE11="RMS"),Ruler!H$21,IF(AND(All!$V11="P9",All!$AE11="RMS"),Ruler!H$22,IF(AND(All!$V11="P1",All!$AE11="RSS"),Ruler!H$6,IF(AND(All!$V11="P2",All!$AE11="RSS"),Ruler!H$23,IF(AND(All!$V11="P3",All!$AE11="RSS"),Ruler!H$24,IF(AND(All!$V11="P4",All!$AE11="RSS"),Ruler!H$25,IF(AND(All!$V11="P5",All!$AE11="RSS"),Ruler!H$26,IF(AND(All!$V11="P6",All!$AE11="RSS"),Ruler!H$27,IF(AND(All!$V11="P7",All!$AE11="RSS"),Ruler!H$28,IF(AND(All!$V11="P8",All!$AE11="RSS"),Ruler!H$29,IF(AND(All!$V11="P9",All!$AE11="RSS"),Ruler!H$30,0)))))))))))))))))))))))))))</f>
        <v>2</v>
      </c>
      <c r="BP11" s="325">
        <f>IF(AND(All!$V11="P1",All!$AE11="RDP"),Ruler!I$6,IF(AND(All!$V11="P2",All!$AE11="RDP"),Ruler!I$7,IF(AND(All!$V11="P3",All!$AE11="RDP"),Ruler!I$8,IF(AND(All!$V11="P4",All!$AE11="RDP"),Ruler!I$9,IF(AND(All!$V11="P5",All!$AE11="RDP"),Ruler!I$10,IF(AND(All!$V11="P6",All!$AE11="RDP"),Ruler!I$11,IF(AND(All!$V11="P7",All!$AE11="RDP"),Ruler!I$12,IF(AND(All!$V11="P8",All!$AE11="RDP"),Ruler!I$13,IF(AND(All!$V11="P9",All!$AE11="RDP"),Ruler!I$14,IF(AND(All!$V11="P1",All!$AE11="RMS"),Ruler!I$6,IF(AND(All!$V11="P2",All!$AE11="RMS"),Ruler!I$15,IF(AND(All!$V11="P3",All!$AE11="RMS"),Ruler!I$16,IF(AND(All!$V11="P4",All!$AE11="RMS"),Ruler!I$17,IF(AND(All!$V11="P5",All!$AE11="RMS"),Ruler!I$18,IF(AND(All!$V11="P6",All!$AE11="RMS"),Ruler!I$19,IF(AND(All!$V11="P7",All!$AE11="RMS"),Ruler!I$20,IF(AND(All!$V11="P8",All!$AE11="RMS"),Ruler!I$21,IF(AND(All!$V11="P9",All!$AE11="RMS"),Ruler!I$22,IF(AND(All!$V11="P1",All!$AE11="RSS"),Ruler!I$6,IF(AND(All!$V11="P2",All!$AE11="RSS"),Ruler!I$23,IF(AND(All!$V11="P3",All!$AE11="RSS"),Ruler!I$24,IF(AND(All!$V11="P4",All!$AE11="RSS"),Ruler!I$25,IF(AND(All!$V11="P5",All!$AE11="RSS"),Ruler!I$26,IF(AND(All!$V11="P6",All!$AE11="RSS"),Ruler!I$27,IF(AND(All!$V11="P7",All!$AE11="RSS"),Ruler!I$28,IF(AND(All!$V11="P8",All!$AE11="RSS"),Ruler!I$29,IF(AND(All!$V11="P9",All!$AE11="RSS"),Ruler!I$30,0)))))))))))))))))))))))))))</f>
        <v>3</v>
      </c>
      <c r="BQ11" s="325">
        <f>IF(AND(All!$V11="P1",All!$AE11="RDP"),Ruler!J$6,IF(AND(All!$V11="P2",All!$AE11="RDP"),Ruler!J$7,IF(AND(All!$V11="P3",All!$AE11="RDP"),Ruler!J$8,IF(AND(All!$V11="P4",All!$AE11="RDP"),Ruler!J$9,IF(AND(All!$V11="P5",All!$AE11="RDP"),Ruler!J$10,IF(AND(All!$V11="P6",All!$AE11="RDP"),Ruler!J$11,IF(AND(All!$V11="P7",All!$AE11="RDP"),Ruler!J$12,IF(AND(All!$V11="P8",All!$AE11="RDP"),Ruler!J$13,IF(AND(All!$V11="P9",All!$AE11="RDP"),Ruler!J$14,IF(AND(All!$V11="P1",All!$AE11="RMS"),Ruler!J$6,IF(AND(All!$V11="P2",All!$AE11="RMS"),Ruler!J$15,IF(AND(All!$V11="P3",All!$AE11="RMS"),Ruler!J$16,IF(AND(All!$V11="P4",All!$AE11="RMS"),Ruler!J$17,IF(AND(All!$V11="P5",All!$AE11="RMS"),Ruler!J$18,IF(AND(All!$V11="P6",All!$AE11="RMS"),Ruler!J$19,IF(AND(All!$V11="P7",All!$AE11="RMS"),Ruler!J$20,IF(AND(All!$V11="P8",All!$AE11="RMS"),Ruler!J$21,IF(AND(All!$V11="P9",All!$AE11="RMS"),Ruler!J$22,IF(AND(All!$V11="P1",All!$AE11="RSS"),Ruler!J$6,IF(AND(All!$V11="P2",All!$AE11="RSS"),Ruler!J$23,IF(AND(All!$V11="P3",All!$AE11="RSS"),Ruler!J$24,IF(AND(All!$V11="P4",All!$AE11="RSS"),Ruler!J$25,IF(AND(All!$V11="P5",All!$AE11="RSS"),Ruler!J$26,IF(AND(All!$V11="P6",All!$AE11="RSS"),Ruler!J$27,IF(AND(All!$V11="P7",All!$AE11="RSS"),Ruler!J$28,IF(AND(All!$V11="P8",All!$AE11="RSS"),Ruler!J$29,IF(AND(All!$V11="P9",All!$AE11="RSS"),Ruler!J$30,0)))))))))))))))))))))))))))</f>
        <v>1</v>
      </c>
      <c r="BR11" s="325">
        <f>IF(AND(All!$V11="P1",All!$AE11="RDP"),Ruler!K$6,IF(AND(All!$V11="P2",All!$AE11="RDP"),Ruler!K$7,IF(AND(All!$V11="P3",All!$AE11="RDP"),Ruler!K$8,IF(AND(All!$V11="P4",All!$AE11="RDP"),Ruler!K$9,IF(AND(All!$V11="P5",All!$AE11="RDP"),Ruler!K$10,IF(AND(All!$V11="P6",All!$AE11="RDP"),Ruler!K$11,IF(AND(All!$V11="P7",All!$AE11="RDP"),Ruler!K$12,IF(AND(All!$V11="P8",All!$AE11="RDP"),Ruler!K$13,IF(AND(All!$V11="P9",All!$AE11="RDP"),Ruler!K$14,IF(AND(All!$V11="P1",All!$AE11="RMS"),Ruler!K$6,IF(AND(All!$V11="P2",All!$AE11="RMS"),Ruler!K$15,IF(AND(All!$V11="P3",All!$AE11="RMS"),Ruler!K$16,IF(AND(All!$V11="P4",All!$AE11="RMS"),Ruler!K$17,IF(AND(All!$V11="P5",All!$AE11="RMS"),Ruler!K$18,IF(AND(All!$V11="P6",All!$AE11="RMS"),Ruler!K$19,IF(AND(All!$V11="P7",All!$AE11="RMS"),Ruler!K$20,IF(AND(All!$V11="P8",All!$AE11="RMS"),Ruler!K$21,IF(AND(All!$V11="P9",All!$AE11="RMS"),Ruler!K$22,IF(AND(All!$V11="P1",All!$AE11="RSS"),Ruler!K$6,IF(AND(All!$V11="P2",All!$AE11="RSS"),Ruler!K$23,IF(AND(All!$V11="P3",All!$AE11="RSS"),Ruler!K$24,IF(AND(All!$V11="P4",All!$AE11="RSS"),Ruler!K$25,IF(AND(All!$V11="P5",All!$AE11="RSS"),Ruler!K$26,IF(AND(All!$V11="P6",All!$AE11="RSS"),Ruler!K$27,IF(AND(All!$V11="P7",All!$AE11="RSS"),Ruler!K$28,IF(AND(All!$V11="P8",All!$AE11="RSS"),Ruler!K$29,IF(AND(All!$V11="P9",All!$AE11="RSS"),Ruler!K$30,0)))))))))))))))))))))))))))</f>
        <v>2</v>
      </c>
      <c r="BS11" s="325">
        <f>IF(AND(All!$V11="P1",All!$AE11="RDP"),Ruler!L$6,IF(AND(All!$V11="P2",All!$AE11="RDP"),Ruler!L$7,IF(AND(All!$V11="P3",All!$AE11="RDP"),Ruler!L$8,IF(AND(All!$V11="P4",All!$AE11="RDP"),Ruler!L$9,IF(AND(All!$V11="P5",All!$AE11="RDP"),Ruler!L$10,IF(AND(All!$V11="P6",All!$AE11="RDP"),Ruler!L$11,IF(AND(All!$V11="P7",All!$AE11="RDP"),Ruler!L$12,IF(AND(All!$V11="P8",All!$AE11="RDP"),Ruler!L$13,IF(AND(All!$V11="P9",All!$AE11="RDP"),Ruler!L$14,IF(AND(All!$V11="P1",All!$AE11="RMS"),Ruler!L$6,IF(AND(All!$V11="P2",All!$AE11="RMS"),Ruler!L$15,IF(AND(All!$V11="P3",All!$AE11="RMS"),Ruler!L$16,IF(AND(All!$V11="P4",All!$AE11="RMS"),Ruler!L$17,IF(AND(All!$V11="P5",All!$AE11="RMS"),Ruler!L$18,IF(AND(All!$V11="P6",All!$AE11="RMS"),Ruler!L$19,IF(AND(All!$V11="P7",All!$AE11="RMS"),Ruler!L$20,IF(AND(All!$V11="P8",All!$AE11="RMS"),Ruler!L$21,IF(AND(All!$V11="P9",All!$AE11="RMS"),Ruler!L$22,IF(AND(All!$V11="P1",All!$AE11="RSS"),Ruler!L$6,IF(AND(All!$V11="P2",All!$AE11="RSS"),Ruler!L$23,IF(AND(All!$V11="P3",All!$AE11="RSS"),Ruler!L$24,IF(AND(All!$V11="P4",All!$AE11="RSS"),Ruler!L$25,IF(AND(All!$V11="P5",All!$AE11="RSS"),Ruler!L$26,IF(AND(All!$V11="P6",All!$AE11="RSS"),Ruler!L$27,IF(AND(All!$V11="P7",All!$AE11="RSS"),Ruler!L$28,IF(AND(All!$V11="P8",All!$AE11="RSS"),Ruler!L$29,IF(AND(All!$V11="P9",All!$AE11="RSS"),Ruler!L$30,0)))))))))))))))))))))))))))</f>
        <v>2</v>
      </c>
      <c r="BT11" s="325">
        <f>IF(AND(All!$V11="P1",All!$AE11="RDP"),Ruler!M$6,IF(AND(All!$V11="P2",All!$AE11="RDP"),Ruler!M$7,IF(AND(All!$V11="P3",All!$AE11="RDP"),Ruler!M$8,IF(AND(All!$V11="P4",All!$AE11="RDP"),Ruler!M$9,IF(AND(All!$V11="P5",All!$AE11="RDP"),Ruler!M$10,IF(AND(All!$V11="P6",All!$AE11="RDP"),Ruler!M$11,IF(AND(All!$V11="P7",All!$AE11="RDP"),Ruler!M$12,IF(AND(All!$V11="P8",All!$AE11="RDP"),Ruler!M$13,IF(AND(All!$V11="P9",All!$AE11="RDP"),Ruler!M$14,IF(AND(All!$V11="P1",All!$AE11="RMS"),Ruler!M$6,IF(AND(All!$V11="P2",All!$AE11="RMS"),Ruler!M$15,IF(AND(All!$V11="P3",All!$AE11="RMS"),Ruler!M$16,IF(AND(All!$V11="P4",All!$AE11="RMS"),Ruler!M$17,IF(AND(All!$V11="P5",All!$AE11="RMS"),Ruler!M$18,IF(AND(All!$V11="P6",All!$AE11="RMS"),Ruler!M$19,IF(AND(All!$V11="P7",All!$AE11="RMS"),Ruler!M$20,IF(AND(All!$V11="P8",All!$AE11="RMS"),Ruler!M$21,IF(AND(All!$V11="P9",All!$AE11="RMS"),Ruler!M$22,IF(AND(All!$V11="P1",All!$AE11="RSS"),Ruler!M$6,IF(AND(All!$V11="P2",All!$AE11="RSS"),Ruler!M$23,IF(AND(All!$V11="P3",All!$AE11="RSS"),Ruler!M$24,IF(AND(All!$V11="P4",All!$AE11="RSS"),Ruler!M$25,IF(AND(All!$V11="P5",All!$AE11="RSS"),Ruler!M$26,IF(AND(All!$V11="P6",All!$AE11="RSS"),Ruler!M$27,IF(AND(All!$V11="P7",All!$AE11="RSS"),Ruler!M$28,IF(AND(All!$V11="P8",All!$AE11="RSS"),Ruler!M$29,IF(AND(All!$V11="P9",All!$AE11="RSS"),Ruler!M$30,0)))))))))))))))))))))))))))</f>
        <v>2</v>
      </c>
      <c r="BU11" s="325">
        <f>IF(AND(All!$V11="P1",All!$AE11="RDP"),Ruler!N$6,IF(AND(All!$V11="P2",All!$AE11="RDP"),Ruler!N$7,IF(AND(All!$V11="P3",All!$AE11="RDP"),Ruler!N$8,IF(AND(All!$V11="P4",All!$AE11="RDP"),Ruler!N$9,IF(AND(All!$V11="P5",All!$AE11="RDP"),Ruler!N$10,IF(AND(All!$V11="P6",All!$AE11="RDP"),Ruler!N$11,IF(AND(All!$V11="P7",All!$AE11="RDP"),Ruler!N$12,IF(AND(All!$V11="P8",All!$AE11="RDP"),Ruler!N$13,IF(AND(All!$V11="P9",All!$AE11="RDP"),Ruler!N$14,IF(AND(All!$V11="P1",All!$AE11="RMS"),Ruler!N$6,IF(AND(All!$V11="P2",All!$AE11="RMS"),Ruler!N$15,IF(AND(All!$V11="P3",All!$AE11="RMS"),Ruler!N$16,IF(AND(All!$V11="P4",All!$AE11="RMS"),Ruler!N$17,IF(AND(All!$V11="P5",All!$AE11="RMS"),Ruler!N$18,IF(AND(All!$V11="P6",All!$AE11="RMS"),Ruler!N$19,IF(AND(All!$V11="P7",All!$AE11="RMS"),Ruler!N$20,IF(AND(All!$V11="P8",All!$AE11="RMS"),Ruler!N$21,IF(AND(All!$V11="P9",All!$AE11="RMS"),Ruler!N$22,IF(AND(All!$V11="P1",All!$AE11="RSS"),Ruler!N$6,IF(AND(All!$V11="P2",All!$AE11="RSS"),Ruler!N$23,IF(AND(All!$V11="P3",All!$AE11="RSS"),Ruler!N$24,IF(AND(All!$V11="P4",All!$AE11="RSS"),Ruler!N$25,IF(AND(All!$V11="P5",All!$AE11="RSS"),Ruler!N$26,IF(AND(All!$V11="P6",All!$AE11="RSS"),Ruler!N$27,IF(AND(All!$V11="P7",All!$AE11="RSS"),Ruler!N$28,IF(AND(All!$V11="P8",All!$AE11="RSS"),Ruler!N$29,IF(AND(All!$V11="P9",All!$AE11="RSS"),Ruler!N$30,0)))))))))))))))))))))))))))</f>
        <v>2</v>
      </c>
      <c r="BV11" s="325">
        <f>IF(AND(All!$V11="P1",All!$AE11="RDP"),Ruler!O$6,IF(AND(All!$V11="P2",All!$AE11="RDP"),Ruler!O$7,IF(AND(All!$V11="P3",All!$AE11="RDP"),Ruler!O$8,IF(AND(All!$V11="P4",All!$AE11="RDP"),Ruler!O$9,IF(AND(All!$V11="P5",All!$AE11="RDP"),Ruler!O$10,IF(AND(All!$V11="P6",All!$AE11="RDP"),Ruler!O$11,IF(AND(All!$V11="P7",All!$AE11="RDP"),Ruler!O$12,IF(AND(All!$V11="P8",All!$AE11="RDP"),Ruler!O$13,IF(AND(All!$V11="P9",All!$AE11="RDP"),Ruler!O$14,IF(AND(All!$V11="P1",All!$AE11="RMS"),Ruler!O$6,IF(AND(All!$V11="P2",All!$AE11="RMS"),Ruler!O$15,IF(AND(All!$V11="P3",All!$AE11="RMS"),Ruler!O$16,IF(AND(All!$V11="P4",All!$AE11="RMS"),Ruler!O$17,IF(AND(All!$V11="P5",All!$AE11="RMS"),Ruler!O$18,IF(AND(All!$V11="P6",All!$AE11="RMS"),Ruler!O$19,IF(AND(All!$V11="P7",All!$AE11="RMS"),Ruler!O$20,IF(AND(All!$V11="P8",All!$AE11="RMS"),Ruler!O$21,IF(AND(All!$V11="P9",All!$AE11="RMS"),Ruler!O$22,IF(AND(All!$V11="P1",All!$AE11="RSS"),Ruler!O$6,IF(AND(All!$V11="P2",All!$AE11="RSS"),Ruler!O$23,IF(AND(All!$V11="P3",All!$AE11="RSS"),Ruler!O$24,IF(AND(All!$V11="P4",All!$AE11="RSS"),Ruler!O$25,IF(AND(All!$V11="P5",All!$AE11="RSS"),Ruler!O$26,IF(AND(All!$V11="P6",All!$AE11="RSS"),Ruler!O$27,IF(AND(All!$V11="P7",All!$AE11="RSS"),Ruler!O$28,IF(AND(All!$V11="P8",All!$AE11="RSS"),Ruler!O$29,IF(AND(All!$V11="P9",All!$AE11="RSS"),Ruler!O$30,0)))))))))))))))))))))))))))</f>
        <v>1</v>
      </c>
      <c r="BW11" s="325">
        <f>IF(AND(All!$V11="P1",All!$AE11="RDP"),Ruler!P$6,IF(AND(All!$V11="P2",All!$AE11="RDP"),Ruler!P$7,IF(AND(All!$V11="P3",All!$AE11="RDP"),Ruler!P$8,IF(AND(All!$V11="P4",All!$AE11="RDP"),Ruler!P$9,IF(AND(All!$V11="P5",All!$AE11="RDP"),Ruler!P$10,IF(AND(All!$V11="P6",All!$AE11="RDP"),Ruler!P$11,IF(AND(All!$V11="P7",All!$AE11="RDP"),Ruler!P$12,IF(AND(All!$V11="P8",All!$AE11="RDP"),Ruler!P$13,IF(AND(All!$V11="P9",All!$AE11="RDP"),Ruler!P$14,IF(AND(All!$V11="P1",All!$AE11="RMS"),Ruler!P$6,IF(AND(All!$V11="P2",All!$AE11="RMS"),Ruler!P$15,IF(AND(All!$V11="P3",All!$AE11="RMS"),Ruler!P$16,IF(AND(All!$V11="P4",All!$AE11="RMS"),Ruler!P$17,IF(AND(All!$V11="P5",All!$AE11="RMS"),Ruler!P$18,IF(AND(All!$V11="P6",All!$AE11="RMS"),Ruler!P$19,IF(AND(All!$V11="P7",All!$AE11="RMS"),Ruler!P$20,IF(AND(All!$V11="P8",All!$AE11="RMS"),Ruler!P$21,IF(AND(All!$V11="P9",All!$AE11="RMS"),Ruler!P$22,IF(AND(All!$V11="P1",All!$AE11="RSS"),Ruler!P$6,IF(AND(All!$V11="P2",All!$AE11="RSS"),Ruler!P$23,IF(AND(All!$V11="P3",All!$AE11="RSS"),Ruler!P$24,IF(AND(All!$V11="P4",All!$AE11="RSS"),Ruler!P$25,IF(AND(All!$V11="P5",All!$AE11="RSS"),Ruler!P$26,IF(AND(All!$V11="P6",All!$AE11="RSS"),Ruler!P$27,IF(AND(All!$V11="P7",All!$AE11="RSS"),Ruler!P$28,IF(AND(All!$V11="P8",All!$AE11="RSS"),Ruler!P$29,IF(AND(All!$V11="P9",All!$AE11="RSS"),Ruler!P$30,0)))))))))))))))))))))))))))</f>
        <v>2</v>
      </c>
      <c r="BX11" s="325">
        <f>IF(AND(All!$V11="P1",All!$AE11="RDP"),Ruler!Q$6,IF(AND(All!$V11="P2",All!$AE11="RDP"),Ruler!Q$7,IF(AND(All!$V11="P3",All!$AE11="RDP"),Ruler!Q$8,IF(AND(All!$V11="P4",All!$AE11="RDP"),Ruler!Q$9,IF(AND(All!$V11="P5",All!$AE11="RDP"),Ruler!Q$10,IF(AND(All!$V11="P6",All!$AE11="RDP"),Ruler!Q$11,IF(AND(All!$V11="P7",All!$AE11="RDP"),Ruler!Q$12,IF(AND(All!$V11="P8",All!$AE11="RDP"),Ruler!Q$13,IF(AND(All!$V11="P9",All!$AE11="RDP"),Ruler!Q$14,IF(AND(All!$V11="P1",All!$AE11="RMS"),Ruler!Q$6,IF(AND(All!$V11="P2",All!$AE11="RMS"),Ruler!Q$15,IF(AND(All!$V11="P3",All!$AE11="RMS"),Ruler!Q$16,IF(AND(All!$V11="P4",All!$AE11="RMS"),Ruler!Q$17,IF(AND(All!$V11="P5",All!$AE11="RMS"),Ruler!Q$18,IF(AND(All!$V11="P6",All!$AE11="RMS"),Ruler!Q$19,IF(AND(All!$V11="P7",All!$AE11="RMS"),Ruler!Q$20,IF(AND(All!$V11="P8",All!$AE11="RMS"),Ruler!Q$21,IF(AND(All!$V11="P9",All!$AE11="RMS"),Ruler!Q$22,IF(AND(All!$V11="P1",All!$AE11="RSS"),Ruler!Q$6,IF(AND(All!$V11="P2",All!$AE11="RSS"),Ruler!Q$23,IF(AND(All!$V11="P3",All!$AE11="RSS"),Ruler!Q$24,IF(AND(All!$V11="P4",All!$AE11="RSS"),Ruler!Q$25,IF(AND(All!$V11="P5",All!$AE11="RSS"),Ruler!Q$26,IF(AND(All!$V11="P6",All!$AE11="RSS"),Ruler!Q$27,IF(AND(All!$V11="P7",All!$AE11="RSS"),Ruler!Q$28,IF(AND(All!$V11="P8",All!$AE11="RSS"),Ruler!Q$29,IF(AND(All!$V11="P9",All!$AE11="RSS"),Ruler!Q$30,0)))))))))))))))))))))))))))</f>
        <v>2</v>
      </c>
      <c r="BY11" s="325">
        <f>IF(AND(All!$V11="P1",All!$AE11="RDP"),Ruler!R$6,IF(AND(All!$V11="P2",All!$AE11="RDP"),Ruler!R$7,IF(AND(All!$V11="P3",All!$AE11="RDP"),Ruler!R$8,IF(AND(All!$V11="P4",All!$AE11="RDP"),Ruler!R$9,IF(AND(All!$V11="P5",All!$AE11="RDP"),Ruler!R$10,IF(AND(All!$V11="P6",All!$AE11="RDP"),Ruler!R$11,IF(AND(All!$V11="P7",All!$AE11="RDP"),Ruler!R$12,IF(AND(All!$V11="P8",All!$AE11="RDP"),Ruler!R$13,IF(AND(All!$V11="P9",All!$AE11="RDP"),Ruler!R$14,IF(AND(All!$V11="P1",All!$AE11="RMS"),Ruler!R$6,IF(AND(All!$V11="P2",All!$AE11="RMS"),Ruler!R$15,IF(AND(All!$V11="P3",All!$AE11="RMS"),Ruler!R$16,IF(AND(All!$V11="P4",All!$AE11="RMS"),Ruler!R$17,IF(AND(All!$V11="P5",All!$AE11="RMS"),Ruler!R$18,IF(AND(All!$V11="P6",All!$AE11="RMS"),Ruler!R$19,IF(AND(All!$V11="P7",All!$AE11="RMS"),Ruler!R$20,IF(AND(All!$V11="P8",All!$AE11="RMS"),Ruler!R$21,IF(AND(All!$V11="P9",All!$AE11="RMS"),Ruler!R$22,IF(AND(All!$V11="P1",All!$AE11="RSS"),Ruler!R$6,IF(AND(All!$V11="P2",All!$AE11="RSS"),Ruler!R$23,IF(AND(All!$V11="P3",All!$AE11="RSS"),Ruler!R$24,IF(AND(All!$V11="P4",All!$AE11="RSS"),Ruler!R$25,IF(AND(All!$V11="P5",All!$AE11="RSS"),Ruler!R$26,IF(AND(All!$V11="P6",All!$AE11="RSS"),Ruler!R$27,IF(AND(All!$V11="P7",All!$AE11="RSS"),Ruler!R$28,IF(AND(All!$V11="P8",All!$AE11="RSS"),Ruler!R$29,IF(AND(All!$V11="P9",All!$AE11="RSS"),Ruler!R$30,0)))))))))))))))))))))))))))</f>
        <v>2</v>
      </c>
      <c r="BZ11" s="325">
        <f>IF(AND(All!$V11="P1",All!$AE11="RDP"),Ruler!S$6,IF(AND(All!$V11="P2",All!$AE11="RDP"),Ruler!S$7,IF(AND(All!$V11="P3",All!$AE11="RDP"),Ruler!S$8,IF(AND(All!$V11="P4",All!$AE11="RDP"),Ruler!S$9,IF(AND(All!$V11="P5",All!$AE11="RDP"),Ruler!S$10,IF(AND(All!$V11="P6",All!$AE11="RDP"),Ruler!S$11,IF(AND(All!$V11="P7",All!$AE11="RDP"),Ruler!S$12,IF(AND(All!$V11="P8",All!$AE11="RDP"),Ruler!S$13,IF(AND(All!$V11="P9",All!$AE11="RDP"),Ruler!S$14,IF(AND(All!$V11="P1",All!$AE11="RMS"),Ruler!S$6,IF(AND(All!$V11="P2",All!$AE11="RMS"),Ruler!S$15,IF(AND(All!$V11="P3",All!$AE11="RMS"),Ruler!S$16,IF(AND(All!$V11="P4",All!$AE11="RMS"),Ruler!S$17,IF(AND(All!$V11="P5",All!$AE11="RMS"),Ruler!S$18,IF(AND(All!$V11="P6",All!$AE11="RMS"),Ruler!S$19,IF(AND(All!$V11="P7",All!$AE11="RMS"),Ruler!S$20,IF(AND(All!$V11="P8",All!$AE11="RMS"),Ruler!S$21,IF(AND(All!$V11="P9",All!$AE11="RMS"),Ruler!S$22,IF(AND(All!$V11="P1",All!$AE11="RSS"),Ruler!S$6,IF(AND(All!$V11="P2",All!$AE11="RSS"),Ruler!S$23,IF(AND(All!$V11="P3",All!$AE11="RSS"),Ruler!S$24,IF(AND(All!$V11="P4",All!$AE11="RSS"),Ruler!S$25,IF(AND(All!$V11="P5",All!$AE11="RSS"),Ruler!S$26,IF(AND(All!$V11="P6",All!$AE11="RSS"),Ruler!S$27,IF(AND(All!$V11="P7",All!$AE11="RSS"),Ruler!S$28,IF(AND(All!$V11="P8",All!$AE11="RSS"),Ruler!S$29,IF(AND(All!$V11="P9",All!$AE11="RSS"),Ruler!S$30,0)))))))))))))))))))))))))))</f>
        <v>1</v>
      </c>
      <c r="CA11" s="325">
        <f>IF(AND(All!$V11="P1",All!$AE11="RDP"),Ruler!T$6,IF(AND(All!$V11="P2",All!$AE11="RDP"),Ruler!T$7,IF(AND(All!$V11="P3",All!$AE11="RDP"),Ruler!T$8,IF(AND(All!$V11="P4",All!$AE11="RDP"),Ruler!T$9,IF(AND(All!$V11="P5",All!$AE11="RDP"),Ruler!T$10,IF(AND(All!$V11="P6",All!$AE11="RDP"),Ruler!T$11,IF(AND(All!$V11="P7",All!$AE11="RDP"),Ruler!T$12,IF(AND(All!$V11="P8",All!$AE11="RDP"),Ruler!T$13,IF(AND(All!$V11="P9",All!$AE11="RDP"),Ruler!T$14,IF(AND(All!$V11="P1",All!$AE11="RMS"),Ruler!T$6,IF(AND(All!$V11="P2",All!$AE11="RMS"),Ruler!T$15,IF(AND(All!$V11="P3",All!$AE11="RMS"),Ruler!T$16,IF(AND(All!$V11="P4",All!$AE11="RMS"),Ruler!T$17,IF(AND(All!$V11="P5",All!$AE11="RMS"),Ruler!T$18,IF(AND(All!$V11="P6",All!$AE11="RMS"),Ruler!T$19,IF(AND(All!$V11="P7",All!$AE11="RMS"),Ruler!T$20,IF(AND(All!$V11="P8",All!$AE11="RMS"),Ruler!T$21,IF(AND(All!$V11="P9",All!$AE11="RMS"),Ruler!T$22,IF(AND(All!$V11="P1",All!$AE11="RSS"),Ruler!T$6,IF(AND(All!$V11="P2",All!$AE11="RSS"),Ruler!T$23,IF(AND(All!$V11="P3",All!$AE11="RSS"),Ruler!T$24,IF(AND(All!$V11="P4",All!$AE11="RSS"),Ruler!T$25,IF(AND(All!$V11="P5",All!$AE11="RSS"),Ruler!T$26,IF(AND(All!$V11="P6",All!$AE11="RSS"),Ruler!T$27,IF(AND(All!$V11="P7",All!$AE11="RSS"),Ruler!T$28,IF(AND(All!$V11="P8",All!$AE11="RSS"),Ruler!T$29,IF(AND(All!$V11="P9",All!$AE11="RSS"),Ruler!T$30,0)))))))))))))))))))))))))))</f>
        <v>2</v>
      </c>
      <c r="CB11" s="325">
        <f>IF(AND(All!$V11="P1",All!$AE11="RDP"),Ruler!U$6,IF(AND(All!$V11="P2",All!$AE11="RDP"),Ruler!U$7,IF(AND(All!$V11="P3",All!$AE11="RDP"),Ruler!U$8,IF(AND(All!$V11="P4",All!$AE11="RDP"),Ruler!U$9,IF(AND(All!$V11="P5",All!$AE11="RDP"),Ruler!U$10,IF(AND(All!$V11="P6",All!$AE11="RDP"),Ruler!U$11,IF(AND(All!$V11="P7",All!$AE11="RDP"),Ruler!U$12,IF(AND(All!$V11="P8",All!$AE11="RDP"),Ruler!U$13,IF(AND(All!$V11="P9",All!$AE11="RDP"),Ruler!U$14,IF(AND(All!$V11="P1",All!$AE11="RMS"),Ruler!U$6,IF(AND(All!$V11="P2",All!$AE11="RMS"),Ruler!U$15,IF(AND(All!$V11="P3",All!$AE11="RMS"),Ruler!U$16,IF(AND(All!$V11="P4",All!$AE11="RMS"),Ruler!U$17,IF(AND(All!$V11="P5",All!$AE11="RMS"),Ruler!U$18,IF(AND(All!$V11="P6",All!$AE11="RMS"),Ruler!U$19,IF(AND(All!$V11="P7",All!$AE11="RMS"),Ruler!U$20,IF(AND(All!$V11="P8",All!$AE11="RMS"),Ruler!U$21,IF(AND(All!$V11="P9",All!$AE11="RMS"),Ruler!U$22,IF(AND(All!$V11="P1",All!$AE11="RSS"),Ruler!U$6,IF(AND(All!$V11="P2",All!$AE11="RSS"),Ruler!U$23,IF(AND(All!$V11="P3",All!$AE11="RSS"),Ruler!U$24,IF(AND(All!$V11="P4",All!$AE11="RSS"),Ruler!U$25,IF(AND(All!$V11="P5",All!$AE11="RSS"),Ruler!U$26,IF(AND(All!$V11="P6",All!$AE11="RSS"),Ruler!U$27,IF(AND(All!$V11="P7",All!$AE11="RSS"),Ruler!U$28,IF(AND(All!$V11="P8",All!$AE11="RSS"),Ruler!U$29,IF(AND(All!$V11="P9",All!$AE11="RSS"),Ruler!U$30,0)))))))))))))))))))))))))))</f>
        <v>1</v>
      </c>
      <c r="CC11" s="325">
        <f>IF(AND(All!$V11="P1",All!$AE11="RDP"),Ruler!V$6,IF(AND(All!$V11="P2",All!$AE11="RDP"),Ruler!V$7,IF(AND(All!$V11="P3",All!$AE11="RDP"),Ruler!V$8,IF(AND(All!$V11="P4",All!$AE11="RDP"),Ruler!V$9,IF(AND(All!$V11="P5",All!$AE11="RDP"),Ruler!V$10,IF(AND(All!$V11="P6",All!$AE11="RDP"),Ruler!V$11,IF(AND(All!$V11="P7",All!$AE11="RDP"),Ruler!V$12,IF(AND(All!$V11="P8",All!$AE11="RDP"),Ruler!V$13,IF(AND(All!$V11="P9",All!$AE11="RDP"),Ruler!V$14,IF(AND(All!$V11="P1",All!$AE11="RMS"),Ruler!V$6,IF(AND(All!$V11="P2",All!$AE11="RMS"),Ruler!V$15,IF(AND(All!$V11="P3",All!$AE11="RMS"),Ruler!V$16,IF(AND(All!$V11="P4",All!$AE11="RMS"),Ruler!V$17,IF(AND(All!$V11="P5",All!$AE11="RMS"),Ruler!V$18,IF(AND(All!$V11="P6",All!$AE11="RMS"),Ruler!V$19,IF(AND(All!$V11="P7",All!$AE11="RMS"),Ruler!V$20,IF(AND(All!$V11="P8",All!$AE11="RMS"),Ruler!V$21,IF(AND(All!$V11="P9",All!$AE11="RMS"),Ruler!V$22,IF(AND(All!$V11="P1",All!$AE11="RSS"),Ruler!V$6,IF(AND(All!$V11="P2",All!$AE11="RSS"),Ruler!V$23,IF(AND(All!$V11="P3",All!$AE11="RSS"),Ruler!V$24,IF(AND(All!$V11="P4",All!$AE11="RSS"),Ruler!V$25,IF(AND(All!$V11="P5",All!$AE11="RSS"),Ruler!V$26,IF(AND(All!$V11="P6",All!$AE11="RSS"),Ruler!V$27,IF(AND(All!$V11="P7",All!$AE11="RSS"),Ruler!V$28,IF(AND(All!$V11="P8",All!$AE11="RSS"),Ruler!V$29,IF(AND(All!$V11="P9",All!$AE11="RSS"),Ruler!V$30,0)))))))))))))))))))))))))))</f>
        <v>2</v>
      </c>
      <c r="CD11" s="325">
        <f>IF(AND(All!$V11="P1",All!$AE11="RDP"),Ruler!W$6,IF(AND(All!$V11="P2",All!$AE11="RDP"),Ruler!W$7,IF(AND(All!$V11="P3",All!$AE11="RDP"),Ruler!W$8,IF(AND(All!$V11="P4",All!$AE11="RDP"),Ruler!W$9,IF(AND(All!$V11="P5",All!$AE11="RDP"),Ruler!W$10,IF(AND(All!$V11="P6",All!$AE11="RDP"),Ruler!W$11,IF(AND(All!$V11="P7",All!$AE11="RDP"),Ruler!W$12,IF(AND(All!$V11="P8",All!$AE11="RDP"),Ruler!W$13,IF(AND(All!$V11="P9",All!$AE11="RDP"),Ruler!W$14,IF(AND(All!$V11="P1",All!$AE11="RMS"),Ruler!W$6,IF(AND(All!$V11="P2",All!$AE11="RMS"),Ruler!W$15,IF(AND(All!$V11="P3",All!$AE11="RMS"),Ruler!W$16,IF(AND(All!$V11="P4",All!$AE11="RMS"),Ruler!W$17,IF(AND(All!$V11="P5",All!$AE11="RMS"),Ruler!W$18,IF(AND(All!$V11="P6",All!$AE11="RMS"),Ruler!W$19,IF(AND(All!$V11="P7",All!$AE11="RMS"),Ruler!W$20,IF(AND(All!$V11="P8",All!$AE11="RMS"),Ruler!W$21,IF(AND(All!$V11="P9",All!$AE11="RMS"),Ruler!W$22,IF(AND(All!$V11="P1",All!$AE11="RSS"),Ruler!W$6,IF(AND(All!$V11="P2",All!$AE11="RSS"),Ruler!W$23,IF(AND(All!$V11="P3",All!$AE11="RSS"),Ruler!W$24,IF(AND(All!$V11="P4",All!$AE11="RSS"),Ruler!W$25,IF(AND(All!$V11="P5",All!$AE11="RSS"),Ruler!W$26,IF(AND(All!$V11="P6",All!$AE11="RSS"),Ruler!W$27,IF(AND(All!$V11="P7",All!$AE11="RSS"),Ruler!W$28,IF(AND(All!$V11="P8",All!$AE11="RSS"),Ruler!W$29,IF(AND(All!$V11="P9",All!$AE11="RSS"),Ruler!W$30,0)))))))))))))))))))))))))))</f>
        <v>1</v>
      </c>
      <c r="CE11" s="325">
        <f>IF(AND(All!$V11="P1",All!$AE11="RDP"),Ruler!X$6,IF(AND(All!$V11="P2",All!$AE11="RDP"),Ruler!X$7,IF(AND(All!$V11="P3",All!$AE11="RDP"),Ruler!X$8,IF(AND(All!$V11="P4",All!$AE11="RDP"),Ruler!X$9,IF(AND(All!$V11="P5",All!$AE11="RDP"),Ruler!X$10,IF(AND(All!$V11="P6",All!$AE11="RDP"),Ruler!X$11,IF(AND(All!$V11="P7",All!$AE11="RDP"),Ruler!X$12,IF(AND(All!$V11="P8",All!$AE11="RDP"),Ruler!X$13,IF(AND(All!$V11="P9",All!$AE11="RDP"),Ruler!X$14,IF(AND(All!$V11="P1",All!$AE11="RMS"),Ruler!X$6,IF(AND(All!$V11="P2",All!$AE11="RMS"),Ruler!X$15,IF(AND(All!$V11="P3",All!$AE11="RMS"),Ruler!X$16,IF(AND(All!$V11="P4",All!$AE11="RMS"),Ruler!X$17,IF(AND(All!$V11="P5",All!$AE11="RMS"),Ruler!X$18,IF(AND(All!$V11="P6",All!$AE11="RMS"),Ruler!X$19,IF(AND(All!$V11="P7",All!$AE11="RMS"),Ruler!X$20,IF(AND(All!$V11="P8",All!$AE11="RMS"),Ruler!X$21,IF(AND(All!$V11="P9",All!$AE11="RMS"),Ruler!X$22,IF(AND(All!$V11="P1",All!$AE11="RSS"),Ruler!X$6,IF(AND(All!$V11="P2",All!$AE11="RSS"),Ruler!X$23,IF(AND(All!$V11="P3",All!$AE11="RSS"),Ruler!X$24,IF(AND(All!$V11="P4",All!$AE11="RSS"),Ruler!X$25,IF(AND(All!$V11="P5",All!$AE11="RSS"),Ruler!X$26,IF(AND(All!$V11="P6",All!$AE11="RSS"),Ruler!X$27,IF(AND(All!$V11="P7",All!$AE11="RSS"),Ruler!X$28,IF(AND(All!$V11="P8",All!$AE11="RSS"),Ruler!X$29,IF(AND(All!$V11="P9",All!$AE11="RSS"),Ruler!X$30,0)))))))))))))))))))))))))))</f>
        <v>1</v>
      </c>
      <c r="CF11" s="325">
        <f>IF(AND(All!$V11="P1",All!$AE11="RDP"),Ruler!Y$6,IF(AND(All!$V11="P2",All!$AE11="RDP"),Ruler!Y$7,IF(AND(All!$V11="P3",All!$AE11="RDP"),Ruler!Y$8,IF(AND(All!$V11="P4",All!$AE11="RDP"),Ruler!Y$9,IF(AND(All!$V11="P5",All!$AE11="RDP"),Ruler!Y$10,IF(AND(All!$V11="P6",All!$AE11="RDP"),Ruler!Y$11,IF(AND(All!$V11="P7",All!$AE11="RDP"),Ruler!Y$12,IF(AND(All!$V11="P8",All!$AE11="RDP"),Ruler!Y$13,IF(AND(All!$V11="P9",All!$AE11="RDP"),Ruler!Y$14,IF(AND(All!$V11="P1",All!$AE11="RMS"),Ruler!Y$6,IF(AND(All!$V11="P2",All!$AE11="RMS"),Ruler!Y$15,IF(AND(All!$V11="P3",All!$AE11="RMS"),Ruler!Y$16,IF(AND(All!$V11="P4",All!$AE11="RMS"),Ruler!Y$17,IF(AND(All!$V11="P5",All!$AE11="RMS"),Ruler!Y$18,IF(AND(All!$V11="P6",All!$AE11="RMS"),Ruler!Y$19,IF(AND(All!$V11="P7",All!$AE11="RMS"),Ruler!Y$20,IF(AND(All!$V11="P8",All!$AE11="RMS"),Ruler!Y$21,IF(AND(All!$V11="P9",All!$AE11="RMS"),Ruler!Y$22,IF(AND(All!$V11="P1",All!$AE11="RSS"),Ruler!Y$6,IF(AND(All!$V11="P2",All!$AE11="RSS"),Ruler!Y$23,IF(AND(All!$V11="P3",All!$AE11="RSS"),Ruler!Y$24,IF(AND(All!$V11="P4",All!$AE11="RSS"),Ruler!Y$25,IF(AND(All!$V11="P5",All!$AE11="RSS"),Ruler!Y$26,IF(AND(All!$V11="P6",All!$AE11="RSS"),Ruler!Y$27,IF(AND(All!$V11="P7",All!$AE11="RSS"),Ruler!Y$28,IF(AND(All!$V11="P8",All!$AE11="RSS"),Ruler!Y$29,IF(AND(All!$V11="P9",All!$AE11="RSS"),Ruler!Y$30,0)))))))))))))))))))))))))))</f>
        <v>1</v>
      </c>
      <c r="CG11" s="325">
        <f>IF(AND(All!$V11="P1",All!$AE11="RDP"),Ruler!Z$6,IF(AND(All!$V11="P2",All!$AE11="RDP"),Ruler!Z$7,IF(AND(All!$V11="P3",All!$AE11="RDP"),Ruler!Z$8,IF(AND(All!$V11="P4",All!$AE11="RDP"),Ruler!Z$9,IF(AND(All!$V11="P5",All!$AE11="RDP"),Ruler!Z$10,IF(AND(All!$V11="P6",All!$AE11="RDP"),Ruler!Z$11,IF(AND(All!$V11="P7",All!$AE11="RDP"),Ruler!Z$12,IF(AND(All!$V11="P8",All!$AE11="RDP"),Ruler!Z$13,IF(AND(All!$V11="P9",All!$AE11="RDP"),Ruler!Z$14,IF(AND(All!$V11="P1",All!$AE11="RMS"),Ruler!Z$6,IF(AND(All!$V11="P2",All!$AE11="RMS"),Ruler!Z$15,IF(AND(All!$V11="P3",All!$AE11="RMS"),Ruler!Z$16,IF(AND(All!$V11="P4",All!$AE11="RMS"),Ruler!Z$17,IF(AND(All!$V11="P5",All!$AE11="RMS"),Ruler!Z$18,IF(AND(All!$V11="P6",All!$AE11="RMS"),Ruler!Z$19,IF(AND(All!$V11="P7",All!$AE11="RMS"),Ruler!Z$20,IF(AND(All!$V11="P8",All!$AE11="RMS"),Ruler!Z$21,IF(AND(All!$V11="P9",All!$AE11="RMS"),Ruler!Z$22,IF(AND(All!$V11="P1",All!$AE11="RSS"),Ruler!Z$6,IF(AND(All!$V11="P2",All!$AE11="RSS"),Ruler!Z$23,IF(AND(All!$V11="P3",All!$AE11="RSS"),Ruler!Z$24,IF(AND(All!$V11="P4",All!$AE11="RSS"),Ruler!Z$25,IF(AND(All!$V11="P5",All!$AE11="RSS"),Ruler!Z$26,IF(AND(All!$V11="P6",All!$AE11="RSS"),Ruler!Z$27,IF(AND(All!$V11="P7",All!$AE11="RSS"),Ruler!Z$28,IF(AND(All!$V11="P8",All!$AE11="RSS"),Ruler!Z$29,IF(AND(All!$V11="P9",All!$AE11="RSS"),Ruler!Z$30,0)))))))))))))))))))))))))))</f>
        <v>1</v>
      </c>
      <c r="CH11" s="325">
        <f>IF(AND(All!$V11="P1",All!$AE11="RDP"),Ruler!AA$6,IF(AND(All!$V11="P2",All!$AE11="RDP"),Ruler!AA$7,IF(AND(All!$V11="P3",All!$AE11="RDP"),Ruler!AA$8,IF(AND(All!$V11="P4",All!$AE11="RDP"),Ruler!AA$9,IF(AND(All!$V11="P5",All!$AE11="RDP"),Ruler!AA$10,IF(AND(All!$V11="P6",All!$AE11="RDP"),Ruler!AA$11,IF(AND(All!$V11="P7",All!$AE11="RDP"),Ruler!AA$12,IF(AND(All!$V11="P8",All!$AE11="RDP"),Ruler!AA$13,IF(AND(All!$V11="P9",All!$AE11="RDP"),Ruler!AA$14,IF(AND(All!$V11="P1",All!$AE11="RMS"),Ruler!AA$6,IF(AND(All!$V11="P2",All!$AE11="RMS"),Ruler!AA$15,IF(AND(All!$V11="P3",All!$AE11="RMS"),Ruler!AA$16,IF(AND(All!$V11="P4",All!$AE11="RMS"),Ruler!AA$17,IF(AND(All!$V11="P5",All!$AE11="RMS"),Ruler!AA$18,IF(AND(All!$V11="P6",All!$AE11="RMS"),Ruler!AA$19,IF(AND(All!$V11="P7",All!$AE11="RMS"),Ruler!AA$20,IF(AND(All!$V11="P8",All!$AE11="RMS"),Ruler!AA$21,IF(AND(All!$V11="P9",All!$AE11="RMS"),Ruler!AA$22,IF(AND(All!$V11="P1",All!$AE11="RSS"),Ruler!AA$6,IF(AND(All!$V11="P2",All!$AE11="RSS"),Ruler!AA$23,IF(AND(All!$V11="P3",All!$AE11="RSS"),Ruler!AA$24,IF(AND(All!$V11="P4",All!$AE11="RSS"),Ruler!AA$25,IF(AND(All!$V11="P5",All!$AE11="RSS"),Ruler!AA$26,IF(AND(All!$V11="P6",All!$AE11="RSS"),Ruler!AA$27,IF(AND(All!$V11="P7",All!$AE11="RSS"),Ruler!AA$28,IF(AND(All!$V11="P8",All!$AE11="RSS"),Ruler!AA$29,IF(AND(All!$V11="P9",All!$AE11="RSS"),Ruler!AA$30,0)))))))))))))))))))))))))))</f>
        <v>0</v>
      </c>
      <c r="CI11" s="325">
        <f>IF(AND(All!$V11="P1",All!$AE11="RDP"),Ruler!AB$6,IF(AND(All!$V11="P2",All!$AE11="RDP"),Ruler!AB$7,IF(AND(All!$V11="P3",All!$AE11="RDP"),Ruler!AB$8,IF(AND(All!$V11="P4",All!$AE11="RDP"),Ruler!AB$9,IF(AND(All!$V11="P5",All!$AE11="RDP"),Ruler!AB$10,IF(AND(All!$V11="P6",All!$AE11="RDP"),Ruler!AB$11,IF(AND(All!$V11="P7",All!$AE11="RDP"),Ruler!AB$12,IF(AND(All!$V11="P8",All!$AE11="RDP"),Ruler!AB$13,IF(AND(All!$V11="P9",All!$AE11="RDP"),Ruler!AB$14,IF(AND(All!$V11="P1",All!$AE11="RMS"),Ruler!AB$6,IF(AND(All!$V11="P2",All!$AE11="RMS"),Ruler!AB$15,IF(AND(All!$V11="P3",All!$AE11="RMS"),Ruler!AB$16,IF(AND(All!$V11="P4",All!$AE11="RMS"),Ruler!AB$17,IF(AND(All!$V11="P5",All!$AE11="RMS"),Ruler!AB$18,IF(AND(All!$V11="P6",All!$AE11="RMS"),Ruler!AB$19,IF(AND(All!$V11="P7",All!$AE11="RMS"),Ruler!AB$20,IF(AND(All!$V11="P8",All!$AE11="RMS"),Ruler!AB$21,IF(AND(All!$V11="P9",All!$AE11="RMS"),Ruler!AB$22,IF(AND(All!$V11="P1",All!$AE11="RSS"),Ruler!AB$6,IF(AND(All!$V11="P2",All!$AE11="RSS"),Ruler!AB$23,IF(AND(All!$V11="P3",All!$AE11="RSS"),Ruler!AB$24,IF(AND(All!$V11="P4",All!$AE11="RSS"),Ruler!AB$25,IF(AND(All!$V11="P5",All!$AE11="RSS"),Ruler!AB$26,IF(AND(All!$V11="P6",All!$AE11="RSS"),Ruler!AB$27,IF(AND(All!$V11="P7",All!$AE11="RSS"),Ruler!AB$28,IF(AND(All!$V11="P8",All!$AE11="RSS"),Ruler!AB$29,IF(AND(All!$V11="P9",All!$AE11="RSS"),Ruler!AB$30,0)))))))))))))))))))))))))))</f>
        <v>0</v>
      </c>
      <c r="CJ11" s="323"/>
      <c r="DG11" s="328"/>
      <c r="DH11" s="43">
        <f>COUNTIF(Table9[[#This Row],[G-B1]:[G-B12]],"&lt;=0")/12*100</f>
        <v>0</v>
      </c>
      <c r="DI11" s="43">
        <f>COUNTIF(Table9[[#This Row],[G-K1]:[G-K5]],"&lt;=0")/5*100</f>
        <v>0</v>
      </c>
      <c r="DJ11" s="43">
        <f>COUNTIF(Table9[[#This Row],[G-P1]:[G-P5]],"&lt;=0")/5*100</f>
        <v>0</v>
      </c>
      <c r="DK11" s="43">
        <f>COUNTIF(Table9[[#This Row],[G-E1]:[G-E2]],"&lt;=0")/2*100</f>
        <v>0</v>
      </c>
      <c r="DL11" s="450">
        <f>IF(AE11="RDP",(COUNTIF(Table9[[#This Row],[G-B3]],"&lt;=0")+COUNTIF(Table9[[#This Row],[G-B4]],"&lt;=0")+COUNTIF(Table9[[#This Row],[G-B7]],"&lt;=0")+COUNTIF(Table9[[#This Row],[G-B11]],"&lt;=0")+COUNTIF(Table9[[#This Row],[G-K2]],"&lt;=0"))/5*100,IF(AE11="RMS",(COUNTIF(Table9[[#This Row],[G-B4]],"&lt;=0")+COUNTIF(Table9[[#This Row],[G-B5]],"&lt;=0")+COUNTIF(Table9[[#This Row],[G-B10]],"&lt;=0")+COUNTIF(Table9[[#This Row],[G-B12]],"&lt;=0")+COUNTIF(Table9[[#This Row],[G-K2]],"&lt;=0"))/5*100,IF(AE11="RSS",(COUNTIF(Table9[[#This Row],[G-B1]],"&lt;=0")+COUNTIF(Table9[[#This Row],[G-B2]],"&lt;=0")+COUNTIF(Table9[[#This Row],[G-B6]],"&lt;=0")+COUNTIF(Table9[[#This Row],[G-B11]],"&lt;=0")+COUNTIF(Table9[[#This Row],[G-B12]],"&lt;=0"))/5*100,0)))</f>
        <v>0</v>
      </c>
      <c r="DM11" s="332"/>
      <c r="DR11" s="332"/>
      <c r="DW11" s="332"/>
      <c r="DX11" s="42"/>
      <c r="DY11" s="42"/>
      <c r="DZ11" s="42"/>
      <c r="EA11" s="333"/>
      <c r="EB11" s="342"/>
      <c r="EC11" s="339"/>
      <c r="ED11" s="339"/>
      <c r="EE11" s="338" t="s">
        <v>225</v>
      </c>
    </row>
    <row r="12" spans="2:135" ht="174.5" hidden="1" thickBot="1" x14ac:dyDescent="0.35">
      <c r="B12" s="282">
        <v>9</v>
      </c>
      <c r="C12" s="421" t="s">
        <v>134</v>
      </c>
      <c r="D12" s="346">
        <v>46120</v>
      </c>
      <c r="E12" s="422" t="s">
        <v>226</v>
      </c>
      <c r="F12" s="343">
        <v>1018659</v>
      </c>
      <c r="G12" s="308">
        <f t="shared" ca="1" si="0"/>
        <v>49.834608951674284</v>
      </c>
      <c r="H12" s="283">
        <v>28126</v>
      </c>
      <c r="I12" s="343" t="s">
        <v>136</v>
      </c>
      <c r="J12" s="343" t="s">
        <v>227</v>
      </c>
      <c r="K12" s="343" t="s">
        <v>138</v>
      </c>
      <c r="L12" s="343" t="s">
        <v>162</v>
      </c>
      <c r="M12" s="343" t="s">
        <v>228</v>
      </c>
      <c r="N12" s="343"/>
      <c r="O12" s="343" t="s">
        <v>229</v>
      </c>
      <c r="P12" s="348" t="s">
        <v>230</v>
      </c>
      <c r="Q12" s="343" t="s">
        <v>144</v>
      </c>
      <c r="R12" s="343" t="s">
        <v>185</v>
      </c>
      <c r="S12" s="345">
        <v>41599</v>
      </c>
      <c r="T12" s="286">
        <f t="shared" ca="1" si="1"/>
        <v>12.91388888888889</v>
      </c>
      <c r="U12" s="343">
        <v>26</v>
      </c>
      <c r="V12" s="343" t="s">
        <v>231</v>
      </c>
      <c r="W12" s="356">
        <f ca="1">Table9[[#This Row],[Age]]-($T$1-Table9[[#This Row],[Date of Appointment to Current Grade]])/365</f>
        <v>49.194520547945203</v>
      </c>
      <c r="X12" s="360">
        <f ca="1">($T$1-Table9[[#This Row],[Date of Appointment to Current Grade]])/365</f>
        <v>0.64008840372907927</v>
      </c>
      <c r="Y12" s="345">
        <v>46082</v>
      </c>
      <c r="Z12" s="343" t="s">
        <v>187</v>
      </c>
      <c r="AA12" s="345">
        <v>46082</v>
      </c>
      <c r="AB12" s="360">
        <f ca="1">($T$1-Table9[[#This Row],[Date in Position]])/365</f>
        <v>0.64008840372907927</v>
      </c>
      <c r="AC12" s="343" t="s">
        <v>229</v>
      </c>
      <c r="AD12" s="345">
        <v>45334</v>
      </c>
      <c r="AE12" s="343" t="s">
        <v>162</v>
      </c>
      <c r="AF12" s="343" t="s">
        <v>163</v>
      </c>
      <c r="AG12" s="287" t="s">
        <v>232</v>
      </c>
      <c r="AH12" s="287" t="s">
        <v>233</v>
      </c>
      <c r="AI12" s="287" t="s">
        <v>234</v>
      </c>
      <c r="AJ12" s="288" t="s">
        <v>235</v>
      </c>
      <c r="AK12" s="288" t="s">
        <v>236</v>
      </c>
      <c r="AL12" s="282" t="s">
        <v>153</v>
      </c>
      <c r="AM12" s="398" t="s">
        <v>237</v>
      </c>
      <c r="AN12" s="313">
        <v>4</v>
      </c>
      <c r="AO12" s="304">
        <v>4</v>
      </c>
      <c r="AP12" s="304">
        <v>3</v>
      </c>
      <c r="AQ12" s="304">
        <v>3</v>
      </c>
      <c r="AR12" s="304">
        <v>3</v>
      </c>
      <c r="AS12" s="304">
        <v>4</v>
      </c>
      <c r="AT12" s="304">
        <v>4</v>
      </c>
      <c r="AU12" s="304">
        <v>3</v>
      </c>
      <c r="AV12" s="304">
        <v>3</v>
      </c>
      <c r="AW12" s="304">
        <v>2</v>
      </c>
      <c r="AX12" s="304">
        <v>4</v>
      </c>
      <c r="AY12" s="304">
        <v>3</v>
      </c>
      <c r="AZ12" s="304">
        <v>3</v>
      </c>
      <c r="BA12" s="304">
        <v>2</v>
      </c>
      <c r="BB12" s="304">
        <v>3</v>
      </c>
      <c r="BC12" s="304">
        <v>3</v>
      </c>
      <c r="BD12" s="304">
        <v>3</v>
      </c>
      <c r="BE12" s="304">
        <v>3</v>
      </c>
      <c r="BF12" s="304">
        <v>3</v>
      </c>
      <c r="BG12" s="304">
        <v>3</v>
      </c>
      <c r="BH12" s="304">
        <v>2</v>
      </c>
      <c r="BI12" s="304">
        <v>1</v>
      </c>
      <c r="BJ12" s="304">
        <v>2</v>
      </c>
      <c r="BK12" s="314">
        <v>2</v>
      </c>
      <c r="BL12" s="325">
        <f>IF(AND(All!$V12="P1",All!$AE12="RDP"),Ruler!E$6,IF(AND(All!$V12="P2",All!$AE12="RDP"),Ruler!E$7,IF(AND(All!$V12="P3",All!$AE12="RDP"),Ruler!E$8,IF(AND(All!$V12="P4",All!$AE12="RDP"),Ruler!E$9,IF(AND(All!$V12="P5",All!$AE12="RDP"),Ruler!E$10,IF(AND(All!$V12="P6",All!$AE12="RDP"),Ruler!E$11,IF(AND(All!$V12="P7",All!$AE12="RDP"),Ruler!E$12,IF(AND(All!$V12="P8",All!$AE12="RDP"),Ruler!E$13,IF(AND(All!$V12="P9",All!$AE12="RDP"),Ruler!E$14,IF(AND(All!$V12="P1",All!$AE12="RMS"),Ruler!E$6,IF(AND(All!$V12="P2",All!$AE12="RMS"),Ruler!E$15,IF(AND(All!$V12="P3",All!$AE12="RMS"),Ruler!E$16,IF(AND(All!$V12="P4",All!$AE12="RMS"),Ruler!E$17,IF(AND(All!$V12="P5",All!$AE12="RMS"),Ruler!E$18,IF(AND(All!$V12="P6",All!$AE12="RMS"),Ruler!E$19,IF(AND(All!$V12="P7",All!$AE12="RMS"),Ruler!E$20,IF(AND(All!$V12="P8",All!$AE12="RMS"),Ruler!E$21,IF(AND(All!$V12="P9",All!$AE12="RMS"),Ruler!E$22,IF(AND(All!$V12="P1",All!$AE12="RSS"),Ruler!E$6,IF(AND(All!$V12="P2",All!$AE12="RSS"),Ruler!E$23,IF(AND(All!$V12="P3",All!$AE12="RSS"),Ruler!E$24,IF(AND(All!$V12="P4",All!$AE12="RSS"),Ruler!E$25,IF(AND(All!$V12="P5",All!$AE12="RSS"),Ruler!E$26,IF(AND(All!$V12="P6",All!$AE12="RSS"),Ruler!E$27,IF(AND(All!$V12="P7",All!$AE12="RSS"),Ruler!E$28,IF(AND(All!$V12="P8",All!$AE12="RSS"),Ruler!E$29,IF(AND(All!$V12="P9",All!$AE12="RSS"),Ruler!E$30,0)))))))))))))))))))))))))))</f>
        <v>4</v>
      </c>
      <c r="BM12" s="325">
        <f>IF(AND(All!$V12="P1",All!$AE12="RDP"),Ruler!F$6,IF(AND(All!$V12="P2",All!$AE12="RDP"),Ruler!F$7,IF(AND(All!$V12="P3",All!$AE12="RDP"),Ruler!F$8,IF(AND(All!$V12="P4",All!$AE12="RDP"),Ruler!F$9,IF(AND(All!$V12="P5",All!$AE12="RDP"),Ruler!F$10,IF(AND(All!$V12="P6",All!$AE12="RDP"),Ruler!F$11,IF(AND(All!$V12="P7",All!$AE12="RDP"),Ruler!F$12,IF(AND(All!$V12="P8",All!$AE12="RDP"),Ruler!F$13,IF(AND(All!$V12="P9",All!$AE12="RDP"),Ruler!F$14,IF(AND(All!$V12="P1",All!$AE12="RMS"),Ruler!F$6,IF(AND(All!$V12="P2",All!$AE12="RMS"),Ruler!F$15,IF(AND(All!$V12="P3",All!$AE12="RMS"),Ruler!F$16,IF(AND(All!$V12="P4",All!$AE12="RMS"),Ruler!F$17,IF(AND(All!$V12="P5",All!$AE12="RMS"),Ruler!F$18,IF(AND(All!$V12="P6",All!$AE12="RMS"),Ruler!F$19,IF(AND(All!$V12="P7",All!$AE12="RMS"),Ruler!F$20,IF(AND(All!$V12="P8",All!$AE12="RMS"),Ruler!F$21,IF(AND(All!$V12="P9",All!$AE12="RMS"),Ruler!F$22,IF(AND(All!$V12="P1",All!$AE12="RSS"),Ruler!F$6,IF(AND(All!$V12="P2",All!$AE12="RSS"),Ruler!F$23,IF(AND(All!$V12="P3",All!$AE12="RSS"),Ruler!F$24,IF(AND(All!$V12="P4",All!$AE12="RSS"),Ruler!F$25,IF(AND(All!$V12="P5",All!$AE12="RSS"),Ruler!F$26,IF(AND(All!$V12="P6",All!$AE12="RSS"),Ruler!F$27,IF(AND(All!$V12="P7",All!$AE12="RSS"),Ruler!F$28,IF(AND(All!$V12="P8",All!$AE12="RSS"),Ruler!F$29,IF(AND(All!$V12="P9",All!$AE12="RSS"),Ruler!F$30,0)))))))))))))))))))))))))))</f>
        <v>4</v>
      </c>
      <c r="BN12" s="325">
        <f>IF(AND(All!$V12="P1",All!$AE12="RDP"),Ruler!G$6,IF(AND(All!$V12="P2",All!$AE12="RDP"),Ruler!G$7,IF(AND(All!$V12="P3",All!$AE12="RDP"),Ruler!G$8,IF(AND(All!$V12="P4",All!$AE12="RDP"),Ruler!G$9,IF(AND(All!$V12="P5",All!$AE12="RDP"),Ruler!G$10,IF(AND(All!$V12="P6",All!$AE12="RDP"),Ruler!G$11,IF(AND(All!$V12="P7",All!$AE12="RDP"),Ruler!G$12,IF(AND(All!$V12="P8",All!$AE12="RDP"),Ruler!G$13,IF(AND(All!$V12="P9",All!$AE12="RDP"),Ruler!G$14,IF(AND(All!$V12="P1",All!$AE12="RMS"),Ruler!G$6,IF(AND(All!$V12="P2",All!$AE12="RMS"),Ruler!G$15,IF(AND(All!$V12="P3",All!$AE12="RMS"),Ruler!G$16,IF(AND(All!$V12="P4",All!$AE12="RMS"),Ruler!G$17,IF(AND(All!$V12="P5",All!$AE12="RMS"),Ruler!G$18,IF(AND(All!$V12="P6",All!$AE12="RMS"),Ruler!G$19,IF(AND(All!$V12="P7",All!$AE12="RMS"),Ruler!G$20,IF(AND(All!$V12="P8",All!$AE12="RMS"),Ruler!G$21,IF(AND(All!$V12="P9",All!$AE12="RMS"),Ruler!G$22,IF(AND(All!$V12="P1",All!$AE12="RSS"),Ruler!G$6,IF(AND(All!$V12="P2",All!$AE12="RSS"),Ruler!G$23,IF(AND(All!$V12="P3",All!$AE12="RSS"),Ruler!G$24,IF(AND(All!$V12="P4",All!$AE12="RSS"),Ruler!G$25,IF(AND(All!$V12="P5",All!$AE12="RSS"),Ruler!G$26,IF(AND(All!$V12="P6",All!$AE12="RSS"),Ruler!G$27,IF(AND(All!$V12="P7",All!$AE12="RSS"),Ruler!G$28,IF(AND(All!$V12="P8",All!$AE12="RSS"),Ruler!G$29,IF(AND(All!$V12="P9",All!$AE12="RSS"),Ruler!G$30,0)))))))))))))))))))))))))))</f>
        <v>3</v>
      </c>
      <c r="BO12" s="325">
        <f>IF(AND(All!$V12="P1",All!$AE12="RDP"),Ruler!H$6,IF(AND(All!$V12="P2",All!$AE12="RDP"),Ruler!H$7,IF(AND(All!$V12="P3",All!$AE12="RDP"),Ruler!H$8,IF(AND(All!$V12="P4",All!$AE12="RDP"),Ruler!H$9,IF(AND(All!$V12="P5",All!$AE12="RDP"),Ruler!H$10,IF(AND(All!$V12="P6",All!$AE12="RDP"),Ruler!H$11,IF(AND(All!$V12="P7",All!$AE12="RDP"),Ruler!H$12,IF(AND(All!$V12="P8",All!$AE12="RDP"),Ruler!H$13,IF(AND(All!$V12="P9",All!$AE12="RDP"),Ruler!H$14,IF(AND(All!$V12="P1",All!$AE12="RMS"),Ruler!H$6,IF(AND(All!$V12="P2",All!$AE12="RMS"),Ruler!H$15,IF(AND(All!$V12="P3",All!$AE12="RMS"),Ruler!H$16,IF(AND(All!$V12="P4",All!$AE12="RMS"),Ruler!H$17,IF(AND(All!$V12="P5",All!$AE12="RMS"),Ruler!H$18,IF(AND(All!$V12="P6",All!$AE12="RMS"),Ruler!H$19,IF(AND(All!$V12="P7",All!$AE12="RMS"),Ruler!H$20,IF(AND(All!$V12="P8",All!$AE12="RMS"),Ruler!H$21,IF(AND(All!$V12="P9",All!$AE12="RMS"),Ruler!H$22,IF(AND(All!$V12="P1",All!$AE12="RSS"),Ruler!H$6,IF(AND(All!$V12="P2",All!$AE12="RSS"),Ruler!H$23,IF(AND(All!$V12="P3",All!$AE12="RSS"),Ruler!H$24,IF(AND(All!$V12="P4",All!$AE12="RSS"),Ruler!H$25,IF(AND(All!$V12="P5",All!$AE12="RSS"),Ruler!H$26,IF(AND(All!$V12="P6",All!$AE12="RSS"),Ruler!H$27,IF(AND(All!$V12="P7",All!$AE12="RSS"),Ruler!H$28,IF(AND(All!$V12="P8",All!$AE12="RSS"),Ruler!H$29,IF(AND(All!$V12="P9",All!$AE12="RSS"),Ruler!H$30,0)))))))))))))))))))))))))))</f>
        <v>3</v>
      </c>
      <c r="BP12" s="325">
        <f>IF(AND(All!$V12="P1",All!$AE12="RDP"),Ruler!I$6,IF(AND(All!$V12="P2",All!$AE12="RDP"),Ruler!I$7,IF(AND(All!$V12="P3",All!$AE12="RDP"),Ruler!I$8,IF(AND(All!$V12="P4",All!$AE12="RDP"),Ruler!I$9,IF(AND(All!$V12="P5",All!$AE12="RDP"),Ruler!I$10,IF(AND(All!$V12="P6",All!$AE12="RDP"),Ruler!I$11,IF(AND(All!$V12="P7",All!$AE12="RDP"),Ruler!I$12,IF(AND(All!$V12="P8",All!$AE12="RDP"),Ruler!I$13,IF(AND(All!$V12="P9",All!$AE12="RDP"),Ruler!I$14,IF(AND(All!$V12="P1",All!$AE12="RMS"),Ruler!I$6,IF(AND(All!$V12="P2",All!$AE12="RMS"),Ruler!I$15,IF(AND(All!$V12="P3",All!$AE12="RMS"),Ruler!I$16,IF(AND(All!$V12="P4",All!$AE12="RMS"),Ruler!I$17,IF(AND(All!$V12="P5",All!$AE12="RMS"),Ruler!I$18,IF(AND(All!$V12="P6",All!$AE12="RMS"),Ruler!I$19,IF(AND(All!$V12="P7",All!$AE12="RMS"),Ruler!I$20,IF(AND(All!$V12="P8",All!$AE12="RMS"),Ruler!I$21,IF(AND(All!$V12="P9",All!$AE12="RMS"),Ruler!I$22,IF(AND(All!$V12="P1",All!$AE12="RSS"),Ruler!I$6,IF(AND(All!$V12="P2",All!$AE12="RSS"),Ruler!I$23,IF(AND(All!$V12="P3",All!$AE12="RSS"),Ruler!I$24,IF(AND(All!$V12="P4",All!$AE12="RSS"),Ruler!I$25,IF(AND(All!$V12="P5",All!$AE12="RSS"),Ruler!I$26,IF(AND(All!$V12="P6",All!$AE12="RSS"),Ruler!I$27,IF(AND(All!$V12="P7",All!$AE12="RSS"),Ruler!I$28,IF(AND(All!$V12="P8",All!$AE12="RSS"),Ruler!I$29,IF(AND(All!$V12="P9",All!$AE12="RSS"),Ruler!I$30,0)))))))))))))))))))))))))))</f>
        <v>3</v>
      </c>
      <c r="BQ12" s="325">
        <f>IF(AND(All!$V12="P1",All!$AE12="RDP"),Ruler!J$6,IF(AND(All!$V12="P2",All!$AE12="RDP"),Ruler!J$7,IF(AND(All!$V12="P3",All!$AE12="RDP"),Ruler!J$8,IF(AND(All!$V12="P4",All!$AE12="RDP"),Ruler!J$9,IF(AND(All!$V12="P5",All!$AE12="RDP"),Ruler!J$10,IF(AND(All!$V12="P6",All!$AE12="RDP"),Ruler!J$11,IF(AND(All!$V12="P7",All!$AE12="RDP"),Ruler!J$12,IF(AND(All!$V12="P8",All!$AE12="RDP"),Ruler!J$13,IF(AND(All!$V12="P9",All!$AE12="RDP"),Ruler!J$14,IF(AND(All!$V12="P1",All!$AE12="RMS"),Ruler!J$6,IF(AND(All!$V12="P2",All!$AE12="RMS"),Ruler!J$15,IF(AND(All!$V12="P3",All!$AE12="RMS"),Ruler!J$16,IF(AND(All!$V12="P4",All!$AE12="RMS"),Ruler!J$17,IF(AND(All!$V12="P5",All!$AE12="RMS"),Ruler!J$18,IF(AND(All!$V12="P6",All!$AE12="RMS"),Ruler!J$19,IF(AND(All!$V12="P7",All!$AE12="RMS"),Ruler!J$20,IF(AND(All!$V12="P8",All!$AE12="RMS"),Ruler!J$21,IF(AND(All!$V12="P9",All!$AE12="RMS"),Ruler!J$22,IF(AND(All!$V12="P1",All!$AE12="RSS"),Ruler!J$6,IF(AND(All!$V12="P2",All!$AE12="RSS"),Ruler!J$23,IF(AND(All!$V12="P3",All!$AE12="RSS"),Ruler!J$24,IF(AND(All!$V12="P4",All!$AE12="RSS"),Ruler!J$25,IF(AND(All!$V12="P5",All!$AE12="RSS"),Ruler!J$26,IF(AND(All!$V12="P6",All!$AE12="RSS"),Ruler!J$27,IF(AND(All!$V12="P7",All!$AE12="RSS"),Ruler!J$28,IF(AND(All!$V12="P8",All!$AE12="RSS"),Ruler!J$29,IF(AND(All!$V12="P9",All!$AE12="RSS"),Ruler!J$30,0)))))))))))))))))))))))))))</f>
        <v>5</v>
      </c>
      <c r="BR12" s="325">
        <f>IF(AND(All!$V12="P1",All!$AE12="RDP"),Ruler!K$6,IF(AND(All!$V12="P2",All!$AE12="RDP"),Ruler!K$7,IF(AND(All!$V12="P3",All!$AE12="RDP"),Ruler!K$8,IF(AND(All!$V12="P4",All!$AE12="RDP"),Ruler!K$9,IF(AND(All!$V12="P5",All!$AE12="RDP"),Ruler!K$10,IF(AND(All!$V12="P6",All!$AE12="RDP"),Ruler!K$11,IF(AND(All!$V12="P7",All!$AE12="RDP"),Ruler!K$12,IF(AND(All!$V12="P8",All!$AE12="RDP"),Ruler!K$13,IF(AND(All!$V12="P9",All!$AE12="RDP"),Ruler!K$14,IF(AND(All!$V12="P1",All!$AE12="RMS"),Ruler!K$6,IF(AND(All!$V12="P2",All!$AE12="RMS"),Ruler!K$15,IF(AND(All!$V12="P3",All!$AE12="RMS"),Ruler!K$16,IF(AND(All!$V12="P4",All!$AE12="RMS"),Ruler!K$17,IF(AND(All!$V12="P5",All!$AE12="RMS"),Ruler!K$18,IF(AND(All!$V12="P6",All!$AE12="RMS"),Ruler!K$19,IF(AND(All!$V12="P7",All!$AE12="RMS"),Ruler!K$20,IF(AND(All!$V12="P8",All!$AE12="RMS"),Ruler!K$21,IF(AND(All!$V12="P9",All!$AE12="RMS"),Ruler!K$22,IF(AND(All!$V12="P1",All!$AE12="RSS"),Ruler!K$6,IF(AND(All!$V12="P2",All!$AE12="RSS"),Ruler!K$23,IF(AND(All!$V12="P3",All!$AE12="RSS"),Ruler!K$24,IF(AND(All!$V12="P4",All!$AE12="RSS"),Ruler!K$25,IF(AND(All!$V12="P5",All!$AE12="RSS"),Ruler!K$26,IF(AND(All!$V12="P6",All!$AE12="RSS"),Ruler!K$27,IF(AND(All!$V12="P7",All!$AE12="RSS"),Ruler!K$28,IF(AND(All!$V12="P8",All!$AE12="RSS"),Ruler!K$29,IF(AND(All!$V12="P9",All!$AE12="RSS"),Ruler!K$30,0)))))))))))))))))))))))))))</f>
        <v>4</v>
      </c>
      <c r="BS12" s="325">
        <f>IF(AND(All!$V12="P1",All!$AE12="RDP"),Ruler!L$6,IF(AND(All!$V12="P2",All!$AE12="RDP"),Ruler!L$7,IF(AND(All!$V12="P3",All!$AE12="RDP"),Ruler!L$8,IF(AND(All!$V12="P4",All!$AE12="RDP"),Ruler!L$9,IF(AND(All!$V12="P5",All!$AE12="RDP"),Ruler!L$10,IF(AND(All!$V12="P6",All!$AE12="RDP"),Ruler!L$11,IF(AND(All!$V12="P7",All!$AE12="RDP"),Ruler!L$12,IF(AND(All!$V12="P8",All!$AE12="RDP"),Ruler!L$13,IF(AND(All!$V12="P9",All!$AE12="RDP"),Ruler!L$14,IF(AND(All!$V12="P1",All!$AE12="RMS"),Ruler!L$6,IF(AND(All!$V12="P2",All!$AE12="RMS"),Ruler!L$15,IF(AND(All!$V12="P3",All!$AE12="RMS"),Ruler!L$16,IF(AND(All!$V12="P4",All!$AE12="RMS"),Ruler!L$17,IF(AND(All!$V12="P5",All!$AE12="RMS"),Ruler!L$18,IF(AND(All!$V12="P6",All!$AE12="RMS"),Ruler!L$19,IF(AND(All!$V12="P7",All!$AE12="RMS"),Ruler!L$20,IF(AND(All!$V12="P8",All!$AE12="RMS"),Ruler!L$21,IF(AND(All!$V12="P9",All!$AE12="RMS"),Ruler!L$22,IF(AND(All!$V12="P1",All!$AE12="RSS"),Ruler!L$6,IF(AND(All!$V12="P2",All!$AE12="RSS"),Ruler!L$23,IF(AND(All!$V12="P3",All!$AE12="RSS"),Ruler!L$24,IF(AND(All!$V12="P4",All!$AE12="RSS"),Ruler!L$25,IF(AND(All!$V12="P5",All!$AE12="RSS"),Ruler!L$26,IF(AND(All!$V12="P6",All!$AE12="RSS"),Ruler!L$27,IF(AND(All!$V12="P7",All!$AE12="RSS"),Ruler!L$28,IF(AND(All!$V12="P8",All!$AE12="RSS"),Ruler!L$29,IF(AND(All!$V12="P9",All!$AE12="RSS"),Ruler!L$30,0)))))))))))))))))))))))))))</f>
        <v>3</v>
      </c>
      <c r="BT12" s="325">
        <f>IF(AND(All!$V12="P1",All!$AE12="RDP"),Ruler!M$6,IF(AND(All!$V12="P2",All!$AE12="RDP"),Ruler!M$7,IF(AND(All!$V12="P3",All!$AE12="RDP"),Ruler!M$8,IF(AND(All!$V12="P4",All!$AE12="RDP"),Ruler!M$9,IF(AND(All!$V12="P5",All!$AE12="RDP"),Ruler!M$10,IF(AND(All!$V12="P6",All!$AE12="RDP"),Ruler!M$11,IF(AND(All!$V12="P7",All!$AE12="RDP"),Ruler!M$12,IF(AND(All!$V12="P8",All!$AE12="RDP"),Ruler!M$13,IF(AND(All!$V12="P9",All!$AE12="RDP"),Ruler!M$14,IF(AND(All!$V12="P1",All!$AE12="RMS"),Ruler!M$6,IF(AND(All!$V12="P2",All!$AE12="RMS"),Ruler!M$15,IF(AND(All!$V12="P3",All!$AE12="RMS"),Ruler!M$16,IF(AND(All!$V12="P4",All!$AE12="RMS"),Ruler!M$17,IF(AND(All!$V12="P5",All!$AE12="RMS"),Ruler!M$18,IF(AND(All!$V12="P6",All!$AE12="RMS"),Ruler!M$19,IF(AND(All!$V12="P7",All!$AE12="RMS"),Ruler!M$20,IF(AND(All!$V12="P8",All!$AE12="RMS"),Ruler!M$21,IF(AND(All!$V12="P9",All!$AE12="RMS"),Ruler!M$22,IF(AND(All!$V12="P1",All!$AE12="RSS"),Ruler!M$6,IF(AND(All!$V12="P2",All!$AE12="RSS"),Ruler!M$23,IF(AND(All!$V12="P3",All!$AE12="RSS"),Ruler!M$24,IF(AND(All!$V12="P4",All!$AE12="RSS"),Ruler!M$25,IF(AND(All!$V12="P5",All!$AE12="RSS"),Ruler!M$26,IF(AND(All!$V12="P6",All!$AE12="RSS"),Ruler!M$27,IF(AND(All!$V12="P7",All!$AE12="RSS"),Ruler!M$28,IF(AND(All!$V12="P8",All!$AE12="RSS"),Ruler!M$29,IF(AND(All!$V12="P9",All!$AE12="RSS"),Ruler!M$30,0)))))))))))))))))))))))))))</f>
        <v>3</v>
      </c>
      <c r="BU12" s="325">
        <f>IF(AND(All!$V12="P1",All!$AE12="RDP"),Ruler!N$6,IF(AND(All!$V12="P2",All!$AE12="RDP"),Ruler!N$7,IF(AND(All!$V12="P3",All!$AE12="RDP"),Ruler!N$8,IF(AND(All!$V12="P4",All!$AE12="RDP"),Ruler!N$9,IF(AND(All!$V12="P5",All!$AE12="RDP"),Ruler!N$10,IF(AND(All!$V12="P6",All!$AE12="RDP"),Ruler!N$11,IF(AND(All!$V12="P7",All!$AE12="RDP"),Ruler!N$12,IF(AND(All!$V12="P8",All!$AE12="RDP"),Ruler!N$13,IF(AND(All!$V12="P9",All!$AE12="RDP"),Ruler!N$14,IF(AND(All!$V12="P1",All!$AE12="RMS"),Ruler!N$6,IF(AND(All!$V12="P2",All!$AE12="RMS"),Ruler!N$15,IF(AND(All!$V12="P3",All!$AE12="RMS"),Ruler!N$16,IF(AND(All!$V12="P4",All!$AE12="RMS"),Ruler!N$17,IF(AND(All!$V12="P5",All!$AE12="RMS"),Ruler!N$18,IF(AND(All!$V12="P6",All!$AE12="RMS"),Ruler!N$19,IF(AND(All!$V12="P7",All!$AE12="RMS"),Ruler!N$20,IF(AND(All!$V12="P8",All!$AE12="RMS"),Ruler!N$21,IF(AND(All!$V12="P9",All!$AE12="RMS"),Ruler!N$22,IF(AND(All!$V12="P1",All!$AE12="RSS"),Ruler!N$6,IF(AND(All!$V12="P2",All!$AE12="RSS"),Ruler!N$23,IF(AND(All!$V12="P3",All!$AE12="RSS"),Ruler!N$24,IF(AND(All!$V12="P4",All!$AE12="RSS"),Ruler!N$25,IF(AND(All!$V12="P5",All!$AE12="RSS"),Ruler!N$26,IF(AND(All!$V12="P6",All!$AE12="RSS"),Ruler!N$27,IF(AND(All!$V12="P7",All!$AE12="RSS"),Ruler!N$28,IF(AND(All!$V12="P8",All!$AE12="RSS"),Ruler!N$29,IF(AND(All!$V12="P9",All!$AE12="RSS"),Ruler!N$30,0)))))))))))))))))))))))))))</f>
        <v>2</v>
      </c>
      <c r="BV12" s="325">
        <f>IF(AND(All!$V12="P1",All!$AE12="RDP"),Ruler!O$6,IF(AND(All!$V12="P2",All!$AE12="RDP"),Ruler!O$7,IF(AND(All!$V12="P3",All!$AE12="RDP"),Ruler!O$8,IF(AND(All!$V12="P4",All!$AE12="RDP"),Ruler!O$9,IF(AND(All!$V12="P5",All!$AE12="RDP"),Ruler!O$10,IF(AND(All!$V12="P6",All!$AE12="RDP"),Ruler!O$11,IF(AND(All!$V12="P7",All!$AE12="RDP"),Ruler!O$12,IF(AND(All!$V12="P8",All!$AE12="RDP"),Ruler!O$13,IF(AND(All!$V12="P9",All!$AE12="RDP"),Ruler!O$14,IF(AND(All!$V12="P1",All!$AE12="RMS"),Ruler!O$6,IF(AND(All!$V12="P2",All!$AE12="RMS"),Ruler!O$15,IF(AND(All!$V12="P3",All!$AE12="RMS"),Ruler!O$16,IF(AND(All!$V12="P4",All!$AE12="RMS"),Ruler!O$17,IF(AND(All!$V12="P5",All!$AE12="RMS"),Ruler!O$18,IF(AND(All!$V12="P6",All!$AE12="RMS"),Ruler!O$19,IF(AND(All!$V12="P7",All!$AE12="RMS"),Ruler!O$20,IF(AND(All!$V12="P8",All!$AE12="RMS"),Ruler!O$21,IF(AND(All!$V12="P9",All!$AE12="RMS"),Ruler!O$22,IF(AND(All!$V12="P1",All!$AE12="RSS"),Ruler!O$6,IF(AND(All!$V12="P2",All!$AE12="RSS"),Ruler!O$23,IF(AND(All!$V12="P3",All!$AE12="RSS"),Ruler!O$24,IF(AND(All!$V12="P4",All!$AE12="RSS"),Ruler!O$25,IF(AND(All!$V12="P5",All!$AE12="RSS"),Ruler!O$26,IF(AND(All!$V12="P6",All!$AE12="RSS"),Ruler!O$27,IF(AND(All!$V12="P7",All!$AE12="RSS"),Ruler!O$28,IF(AND(All!$V12="P8",All!$AE12="RSS"),Ruler!O$29,IF(AND(All!$V12="P9",All!$AE12="RSS"),Ruler!O$30,0)))))))))))))))))))))))))))</f>
        <v>4</v>
      </c>
      <c r="BW12" s="325">
        <f>IF(AND(All!$V12="P1",All!$AE12="RDP"),Ruler!P$6,IF(AND(All!$V12="P2",All!$AE12="RDP"),Ruler!P$7,IF(AND(All!$V12="P3",All!$AE12="RDP"),Ruler!P$8,IF(AND(All!$V12="P4",All!$AE12="RDP"),Ruler!P$9,IF(AND(All!$V12="P5",All!$AE12="RDP"),Ruler!P$10,IF(AND(All!$V12="P6",All!$AE12="RDP"),Ruler!P$11,IF(AND(All!$V12="P7",All!$AE12="RDP"),Ruler!P$12,IF(AND(All!$V12="P8",All!$AE12="RDP"),Ruler!P$13,IF(AND(All!$V12="P9",All!$AE12="RDP"),Ruler!P$14,IF(AND(All!$V12="P1",All!$AE12="RMS"),Ruler!P$6,IF(AND(All!$V12="P2",All!$AE12="RMS"),Ruler!P$15,IF(AND(All!$V12="P3",All!$AE12="RMS"),Ruler!P$16,IF(AND(All!$V12="P4",All!$AE12="RMS"),Ruler!P$17,IF(AND(All!$V12="P5",All!$AE12="RMS"),Ruler!P$18,IF(AND(All!$V12="P6",All!$AE12="RMS"),Ruler!P$19,IF(AND(All!$V12="P7",All!$AE12="RMS"),Ruler!P$20,IF(AND(All!$V12="P8",All!$AE12="RMS"),Ruler!P$21,IF(AND(All!$V12="P9",All!$AE12="RMS"),Ruler!P$22,IF(AND(All!$V12="P1",All!$AE12="RSS"),Ruler!P$6,IF(AND(All!$V12="P2",All!$AE12="RSS"),Ruler!P$23,IF(AND(All!$V12="P3",All!$AE12="RSS"),Ruler!P$24,IF(AND(All!$V12="P4",All!$AE12="RSS"),Ruler!P$25,IF(AND(All!$V12="P5",All!$AE12="RSS"),Ruler!P$26,IF(AND(All!$V12="P6",All!$AE12="RSS"),Ruler!P$27,IF(AND(All!$V12="P7",All!$AE12="RSS"),Ruler!P$28,IF(AND(All!$V12="P8",All!$AE12="RSS"),Ruler!P$29,IF(AND(All!$V12="P9",All!$AE12="RSS"),Ruler!P$30,0)))))))))))))))))))))))))))</f>
        <v>3</v>
      </c>
      <c r="BX12" s="325">
        <f>IF(AND(All!$V12="P1",All!$AE12="RDP"),Ruler!Q$6,IF(AND(All!$V12="P2",All!$AE12="RDP"),Ruler!Q$7,IF(AND(All!$V12="P3",All!$AE12="RDP"),Ruler!Q$8,IF(AND(All!$V12="P4",All!$AE12="RDP"),Ruler!Q$9,IF(AND(All!$V12="P5",All!$AE12="RDP"),Ruler!Q$10,IF(AND(All!$V12="P6",All!$AE12="RDP"),Ruler!Q$11,IF(AND(All!$V12="P7",All!$AE12="RDP"),Ruler!Q$12,IF(AND(All!$V12="P8",All!$AE12="RDP"),Ruler!Q$13,IF(AND(All!$V12="P9",All!$AE12="RDP"),Ruler!Q$14,IF(AND(All!$V12="P1",All!$AE12="RMS"),Ruler!Q$6,IF(AND(All!$V12="P2",All!$AE12="RMS"),Ruler!Q$15,IF(AND(All!$V12="P3",All!$AE12="RMS"),Ruler!Q$16,IF(AND(All!$V12="P4",All!$AE12="RMS"),Ruler!Q$17,IF(AND(All!$V12="P5",All!$AE12="RMS"),Ruler!Q$18,IF(AND(All!$V12="P6",All!$AE12="RMS"),Ruler!Q$19,IF(AND(All!$V12="P7",All!$AE12="RMS"),Ruler!Q$20,IF(AND(All!$V12="P8",All!$AE12="RMS"),Ruler!Q$21,IF(AND(All!$V12="P9",All!$AE12="RMS"),Ruler!Q$22,IF(AND(All!$V12="P1",All!$AE12="RSS"),Ruler!Q$6,IF(AND(All!$V12="P2",All!$AE12="RSS"),Ruler!Q$23,IF(AND(All!$V12="P3",All!$AE12="RSS"),Ruler!Q$24,IF(AND(All!$V12="P4",All!$AE12="RSS"),Ruler!Q$25,IF(AND(All!$V12="P5",All!$AE12="RSS"),Ruler!Q$26,IF(AND(All!$V12="P6",All!$AE12="RSS"),Ruler!Q$27,IF(AND(All!$V12="P7",All!$AE12="RSS"),Ruler!Q$28,IF(AND(All!$V12="P8",All!$AE12="RSS"),Ruler!Q$29,IF(AND(All!$V12="P9",All!$AE12="RSS"),Ruler!Q$30,0)))))))))))))))))))))))))))</f>
        <v>3</v>
      </c>
      <c r="BY12" s="325">
        <f>IF(AND(All!$V12="P1",All!$AE12="RDP"),Ruler!R$6,IF(AND(All!$V12="P2",All!$AE12="RDP"),Ruler!R$7,IF(AND(All!$V12="P3",All!$AE12="RDP"),Ruler!R$8,IF(AND(All!$V12="P4",All!$AE12="RDP"),Ruler!R$9,IF(AND(All!$V12="P5",All!$AE12="RDP"),Ruler!R$10,IF(AND(All!$V12="P6",All!$AE12="RDP"),Ruler!R$11,IF(AND(All!$V12="P7",All!$AE12="RDP"),Ruler!R$12,IF(AND(All!$V12="P8",All!$AE12="RDP"),Ruler!R$13,IF(AND(All!$V12="P9",All!$AE12="RDP"),Ruler!R$14,IF(AND(All!$V12="P1",All!$AE12="RMS"),Ruler!R$6,IF(AND(All!$V12="P2",All!$AE12="RMS"),Ruler!R$15,IF(AND(All!$V12="P3",All!$AE12="RMS"),Ruler!R$16,IF(AND(All!$V12="P4",All!$AE12="RMS"),Ruler!R$17,IF(AND(All!$V12="P5",All!$AE12="RMS"),Ruler!R$18,IF(AND(All!$V12="P6",All!$AE12="RMS"),Ruler!R$19,IF(AND(All!$V12="P7",All!$AE12="RMS"),Ruler!R$20,IF(AND(All!$V12="P8",All!$AE12="RMS"),Ruler!R$21,IF(AND(All!$V12="P9",All!$AE12="RMS"),Ruler!R$22,IF(AND(All!$V12="P1",All!$AE12="RSS"),Ruler!R$6,IF(AND(All!$V12="P2",All!$AE12="RSS"),Ruler!R$23,IF(AND(All!$V12="P3",All!$AE12="RSS"),Ruler!R$24,IF(AND(All!$V12="P4",All!$AE12="RSS"),Ruler!R$25,IF(AND(All!$V12="P5",All!$AE12="RSS"),Ruler!R$26,IF(AND(All!$V12="P6",All!$AE12="RSS"),Ruler!R$27,IF(AND(All!$V12="P7",All!$AE12="RSS"),Ruler!R$28,IF(AND(All!$V12="P8",All!$AE12="RSS"),Ruler!R$29,IF(AND(All!$V12="P9",All!$AE12="RSS"),Ruler!R$30,0)))))))))))))))))))))))))))</f>
        <v>3</v>
      </c>
      <c r="BZ12" s="325">
        <f>IF(AND(All!$V12="P1",All!$AE12="RDP"),Ruler!S$6,IF(AND(All!$V12="P2",All!$AE12="RDP"),Ruler!S$7,IF(AND(All!$V12="P3",All!$AE12="RDP"),Ruler!S$8,IF(AND(All!$V12="P4",All!$AE12="RDP"),Ruler!S$9,IF(AND(All!$V12="P5",All!$AE12="RDP"),Ruler!S$10,IF(AND(All!$V12="P6",All!$AE12="RDP"),Ruler!S$11,IF(AND(All!$V12="P7",All!$AE12="RDP"),Ruler!S$12,IF(AND(All!$V12="P8",All!$AE12="RDP"),Ruler!S$13,IF(AND(All!$V12="P9",All!$AE12="RDP"),Ruler!S$14,IF(AND(All!$V12="P1",All!$AE12="RMS"),Ruler!S$6,IF(AND(All!$V12="P2",All!$AE12="RMS"),Ruler!S$15,IF(AND(All!$V12="P3",All!$AE12="RMS"),Ruler!S$16,IF(AND(All!$V12="P4",All!$AE12="RMS"),Ruler!S$17,IF(AND(All!$V12="P5",All!$AE12="RMS"),Ruler!S$18,IF(AND(All!$V12="P6",All!$AE12="RMS"),Ruler!S$19,IF(AND(All!$V12="P7",All!$AE12="RMS"),Ruler!S$20,IF(AND(All!$V12="P8",All!$AE12="RMS"),Ruler!S$21,IF(AND(All!$V12="P9",All!$AE12="RMS"),Ruler!S$22,IF(AND(All!$V12="P1",All!$AE12="RSS"),Ruler!S$6,IF(AND(All!$V12="P2",All!$AE12="RSS"),Ruler!S$23,IF(AND(All!$V12="P3",All!$AE12="RSS"),Ruler!S$24,IF(AND(All!$V12="P4",All!$AE12="RSS"),Ruler!S$25,IF(AND(All!$V12="P5",All!$AE12="RSS"),Ruler!S$26,IF(AND(All!$V12="P6",All!$AE12="RSS"),Ruler!S$27,IF(AND(All!$V12="P7",All!$AE12="RSS"),Ruler!S$28,IF(AND(All!$V12="P8",All!$AE12="RSS"),Ruler!S$29,IF(AND(All!$V12="P9",All!$AE12="RSS"),Ruler!S$30,0)))))))))))))))))))))))))))</f>
        <v>3</v>
      </c>
      <c r="CA12" s="325">
        <f>IF(AND(All!$V12="P1",All!$AE12="RDP"),Ruler!T$6,IF(AND(All!$V12="P2",All!$AE12="RDP"),Ruler!T$7,IF(AND(All!$V12="P3",All!$AE12="RDP"),Ruler!T$8,IF(AND(All!$V12="P4",All!$AE12="RDP"),Ruler!T$9,IF(AND(All!$V12="P5",All!$AE12="RDP"),Ruler!T$10,IF(AND(All!$V12="P6",All!$AE12="RDP"),Ruler!T$11,IF(AND(All!$V12="P7",All!$AE12="RDP"),Ruler!T$12,IF(AND(All!$V12="P8",All!$AE12="RDP"),Ruler!T$13,IF(AND(All!$V12="P9",All!$AE12="RDP"),Ruler!T$14,IF(AND(All!$V12="P1",All!$AE12="RMS"),Ruler!T$6,IF(AND(All!$V12="P2",All!$AE12="RMS"),Ruler!T$15,IF(AND(All!$V12="P3",All!$AE12="RMS"),Ruler!T$16,IF(AND(All!$V12="P4",All!$AE12="RMS"),Ruler!T$17,IF(AND(All!$V12="P5",All!$AE12="RMS"),Ruler!T$18,IF(AND(All!$V12="P6",All!$AE12="RMS"),Ruler!T$19,IF(AND(All!$V12="P7",All!$AE12="RMS"),Ruler!T$20,IF(AND(All!$V12="P8",All!$AE12="RMS"),Ruler!T$21,IF(AND(All!$V12="P9",All!$AE12="RMS"),Ruler!T$22,IF(AND(All!$V12="P1",All!$AE12="RSS"),Ruler!T$6,IF(AND(All!$V12="P2",All!$AE12="RSS"),Ruler!T$23,IF(AND(All!$V12="P3",All!$AE12="RSS"),Ruler!T$24,IF(AND(All!$V12="P4",All!$AE12="RSS"),Ruler!T$25,IF(AND(All!$V12="P5",All!$AE12="RSS"),Ruler!T$26,IF(AND(All!$V12="P6",All!$AE12="RSS"),Ruler!T$27,IF(AND(All!$V12="P7",All!$AE12="RSS"),Ruler!T$28,IF(AND(All!$V12="P8",All!$AE12="RSS"),Ruler!T$29,IF(AND(All!$V12="P9",All!$AE12="RSS"),Ruler!T$30,0)))))))))))))))))))))))))))</f>
        <v>2</v>
      </c>
      <c r="CB12" s="325">
        <f>IF(AND(All!$V12="P1",All!$AE12="RDP"),Ruler!U$6,IF(AND(All!$V12="P2",All!$AE12="RDP"),Ruler!U$7,IF(AND(All!$V12="P3",All!$AE12="RDP"),Ruler!U$8,IF(AND(All!$V12="P4",All!$AE12="RDP"),Ruler!U$9,IF(AND(All!$V12="P5",All!$AE12="RDP"),Ruler!U$10,IF(AND(All!$V12="P6",All!$AE12="RDP"),Ruler!U$11,IF(AND(All!$V12="P7",All!$AE12="RDP"),Ruler!U$12,IF(AND(All!$V12="P8",All!$AE12="RDP"),Ruler!U$13,IF(AND(All!$V12="P9",All!$AE12="RDP"),Ruler!U$14,IF(AND(All!$V12="P1",All!$AE12="RMS"),Ruler!U$6,IF(AND(All!$V12="P2",All!$AE12="RMS"),Ruler!U$15,IF(AND(All!$V12="P3",All!$AE12="RMS"),Ruler!U$16,IF(AND(All!$V12="P4",All!$AE12="RMS"),Ruler!U$17,IF(AND(All!$V12="P5",All!$AE12="RMS"),Ruler!U$18,IF(AND(All!$V12="P6",All!$AE12="RMS"),Ruler!U$19,IF(AND(All!$V12="P7",All!$AE12="RMS"),Ruler!U$20,IF(AND(All!$V12="P8",All!$AE12="RMS"),Ruler!U$21,IF(AND(All!$V12="P9",All!$AE12="RMS"),Ruler!U$22,IF(AND(All!$V12="P1",All!$AE12="RSS"),Ruler!U$6,IF(AND(All!$V12="P2",All!$AE12="RSS"),Ruler!U$23,IF(AND(All!$V12="P3",All!$AE12="RSS"),Ruler!U$24,IF(AND(All!$V12="P4",All!$AE12="RSS"),Ruler!U$25,IF(AND(All!$V12="P5",All!$AE12="RSS"),Ruler!U$26,IF(AND(All!$V12="P6",All!$AE12="RSS"),Ruler!U$27,IF(AND(All!$V12="P7",All!$AE12="RSS"),Ruler!U$28,IF(AND(All!$V12="P8",All!$AE12="RSS"),Ruler!U$29,IF(AND(All!$V12="P9",All!$AE12="RSS"),Ruler!U$30,0)))))))))))))))))))))))))))</f>
        <v>3</v>
      </c>
      <c r="CC12" s="325">
        <f>IF(AND(All!$V12="P1",All!$AE12="RDP"),Ruler!V$6,IF(AND(All!$V12="P2",All!$AE12="RDP"),Ruler!V$7,IF(AND(All!$V12="P3",All!$AE12="RDP"),Ruler!V$8,IF(AND(All!$V12="P4",All!$AE12="RDP"),Ruler!V$9,IF(AND(All!$V12="P5",All!$AE12="RDP"),Ruler!V$10,IF(AND(All!$V12="P6",All!$AE12="RDP"),Ruler!V$11,IF(AND(All!$V12="P7",All!$AE12="RDP"),Ruler!V$12,IF(AND(All!$V12="P8",All!$AE12="RDP"),Ruler!V$13,IF(AND(All!$V12="P9",All!$AE12="RDP"),Ruler!V$14,IF(AND(All!$V12="P1",All!$AE12="RMS"),Ruler!V$6,IF(AND(All!$V12="P2",All!$AE12="RMS"),Ruler!V$15,IF(AND(All!$V12="P3",All!$AE12="RMS"),Ruler!V$16,IF(AND(All!$V12="P4",All!$AE12="RMS"),Ruler!V$17,IF(AND(All!$V12="P5",All!$AE12="RMS"),Ruler!V$18,IF(AND(All!$V12="P6",All!$AE12="RMS"),Ruler!V$19,IF(AND(All!$V12="P7",All!$AE12="RMS"),Ruler!V$20,IF(AND(All!$V12="P8",All!$AE12="RMS"),Ruler!V$21,IF(AND(All!$V12="P9",All!$AE12="RMS"),Ruler!V$22,IF(AND(All!$V12="P1",All!$AE12="RSS"),Ruler!V$6,IF(AND(All!$V12="P2",All!$AE12="RSS"),Ruler!V$23,IF(AND(All!$V12="P3",All!$AE12="RSS"),Ruler!V$24,IF(AND(All!$V12="P4",All!$AE12="RSS"),Ruler!V$25,IF(AND(All!$V12="P5",All!$AE12="RSS"),Ruler!V$26,IF(AND(All!$V12="P6",All!$AE12="RSS"),Ruler!V$27,IF(AND(All!$V12="P7",All!$AE12="RSS"),Ruler!V$28,IF(AND(All!$V12="P8",All!$AE12="RSS"),Ruler!V$29,IF(AND(All!$V12="P9",All!$AE12="RSS"),Ruler!V$30,0)))))))))))))))))))))))))))</f>
        <v>3</v>
      </c>
      <c r="CD12" s="325">
        <f>IF(AND(All!$V12="P1",All!$AE12="RDP"),Ruler!W$6,IF(AND(All!$V12="P2",All!$AE12="RDP"),Ruler!W$7,IF(AND(All!$V12="P3",All!$AE12="RDP"),Ruler!W$8,IF(AND(All!$V12="P4",All!$AE12="RDP"),Ruler!W$9,IF(AND(All!$V12="P5",All!$AE12="RDP"),Ruler!W$10,IF(AND(All!$V12="P6",All!$AE12="RDP"),Ruler!W$11,IF(AND(All!$V12="P7",All!$AE12="RDP"),Ruler!W$12,IF(AND(All!$V12="P8",All!$AE12="RDP"),Ruler!W$13,IF(AND(All!$V12="P9",All!$AE12="RDP"),Ruler!W$14,IF(AND(All!$V12="P1",All!$AE12="RMS"),Ruler!W$6,IF(AND(All!$V12="P2",All!$AE12="RMS"),Ruler!W$15,IF(AND(All!$V12="P3",All!$AE12="RMS"),Ruler!W$16,IF(AND(All!$V12="P4",All!$AE12="RMS"),Ruler!W$17,IF(AND(All!$V12="P5",All!$AE12="RMS"),Ruler!W$18,IF(AND(All!$V12="P6",All!$AE12="RMS"),Ruler!W$19,IF(AND(All!$V12="P7",All!$AE12="RMS"),Ruler!W$20,IF(AND(All!$V12="P8",All!$AE12="RMS"),Ruler!W$21,IF(AND(All!$V12="P9",All!$AE12="RMS"),Ruler!W$22,IF(AND(All!$V12="P1",All!$AE12="RSS"),Ruler!W$6,IF(AND(All!$V12="P2",All!$AE12="RSS"),Ruler!W$23,IF(AND(All!$V12="P3",All!$AE12="RSS"),Ruler!W$24,IF(AND(All!$V12="P4",All!$AE12="RSS"),Ruler!W$25,IF(AND(All!$V12="P5",All!$AE12="RSS"),Ruler!W$26,IF(AND(All!$V12="P6",All!$AE12="RSS"),Ruler!W$27,IF(AND(All!$V12="P7",All!$AE12="RSS"),Ruler!W$28,IF(AND(All!$V12="P8",All!$AE12="RSS"),Ruler!W$29,IF(AND(All!$V12="P9",All!$AE12="RSS"),Ruler!W$30,0)))))))))))))))))))))))))))</f>
        <v>3</v>
      </c>
      <c r="CE12" s="325">
        <f>IF(AND(All!$V12="P1",All!$AE12="RDP"),Ruler!X$6,IF(AND(All!$V12="P2",All!$AE12="RDP"),Ruler!X$7,IF(AND(All!$V12="P3",All!$AE12="RDP"),Ruler!X$8,IF(AND(All!$V12="P4",All!$AE12="RDP"),Ruler!X$9,IF(AND(All!$V12="P5",All!$AE12="RDP"),Ruler!X$10,IF(AND(All!$V12="P6",All!$AE12="RDP"),Ruler!X$11,IF(AND(All!$V12="P7",All!$AE12="RDP"),Ruler!X$12,IF(AND(All!$V12="P8",All!$AE12="RDP"),Ruler!X$13,IF(AND(All!$V12="P9",All!$AE12="RDP"),Ruler!X$14,IF(AND(All!$V12="P1",All!$AE12="RMS"),Ruler!X$6,IF(AND(All!$V12="P2",All!$AE12="RMS"),Ruler!X$15,IF(AND(All!$V12="P3",All!$AE12="RMS"),Ruler!X$16,IF(AND(All!$V12="P4",All!$AE12="RMS"),Ruler!X$17,IF(AND(All!$V12="P5",All!$AE12="RMS"),Ruler!X$18,IF(AND(All!$V12="P6",All!$AE12="RMS"),Ruler!X$19,IF(AND(All!$V12="P7",All!$AE12="RMS"),Ruler!X$20,IF(AND(All!$V12="P8",All!$AE12="RMS"),Ruler!X$21,IF(AND(All!$V12="P9",All!$AE12="RMS"),Ruler!X$22,IF(AND(All!$V12="P1",All!$AE12="RSS"),Ruler!X$6,IF(AND(All!$V12="P2",All!$AE12="RSS"),Ruler!X$23,IF(AND(All!$V12="P3",All!$AE12="RSS"),Ruler!X$24,IF(AND(All!$V12="P4",All!$AE12="RSS"),Ruler!X$25,IF(AND(All!$V12="P5",All!$AE12="RSS"),Ruler!X$26,IF(AND(All!$V12="P6",All!$AE12="RSS"),Ruler!X$27,IF(AND(All!$V12="P7",All!$AE12="RSS"),Ruler!X$28,IF(AND(All!$V12="P8",All!$AE12="RSS"),Ruler!X$29,IF(AND(All!$V12="P9",All!$AE12="RSS"),Ruler!X$30,0)))))))))))))))))))))))))))</f>
        <v>2</v>
      </c>
      <c r="CF12" s="325">
        <f>IF(AND(All!$V12="P1",All!$AE12="RDP"),Ruler!Y$6,IF(AND(All!$V12="P2",All!$AE12="RDP"),Ruler!Y$7,IF(AND(All!$V12="P3",All!$AE12="RDP"),Ruler!Y$8,IF(AND(All!$V12="P4",All!$AE12="RDP"),Ruler!Y$9,IF(AND(All!$V12="P5",All!$AE12="RDP"),Ruler!Y$10,IF(AND(All!$V12="P6",All!$AE12="RDP"),Ruler!Y$11,IF(AND(All!$V12="P7",All!$AE12="RDP"),Ruler!Y$12,IF(AND(All!$V12="P8",All!$AE12="RDP"),Ruler!Y$13,IF(AND(All!$V12="P9",All!$AE12="RDP"),Ruler!Y$14,IF(AND(All!$V12="P1",All!$AE12="RMS"),Ruler!Y$6,IF(AND(All!$V12="P2",All!$AE12="RMS"),Ruler!Y$15,IF(AND(All!$V12="P3",All!$AE12="RMS"),Ruler!Y$16,IF(AND(All!$V12="P4",All!$AE12="RMS"),Ruler!Y$17,IF(AND(All!$V12="P5",All!$AE12="RMS"),Ruler!Y$18,IF(AND(All!$V12="P6",All!$AE12="RMS"),Ruler!Y$19,IF(AND(All!$V12="P7",All!$AE12="RMS"),Ruler!Y$20,IF(AND(All!$V12="P8",All!$AE12="RMS"),Ruler!Y$21,IF(AND(All!$V12="P9",All!$AE12="RMS"),Ruler!Y$22,IF(AND(All!$V12="P1",All!$AE12="RSS"),Ruler!Y$6,IF(AND(All!$V12="P2",All!$AE12="RSS"),Ruler!Y$23,IF(AND(All!$V12="P3",All!$AE12="RSS"),Ruler!Y$24,IF(AND(All!$V12="P4",All!$AE12="RSS"),Ruler!Y$25,IF(AND(All!$V12="P5",All!$AE12="RSS"),Ruler!Y$26,IF(AND(All!$V12="P6",All!$AE12="RSS"),Ruler!Y$27,IF(AND(All!$V12="P7",All!$AE12="RSS"),Ruler!Y$28,IF(AND(All!$V12="P8",All!$AE12="RSS"),Ruler!Y$29,IF(AND(All!$V12="P9",All!$AE12="RSS"),Ruler!Y$30,0)))))))))))))))))))))))))))</f>
        <v>2</v>
      </c>
      <c r="CG12" s="325">
        <f>IF(AND(All!$V12="P1",All!$AE12="RDP"),Ruler!Z$6,IF(AND(All!$V12="P2",All!$AE12="RDP"),Ruler!Z$7,IF(AND(All!$V12="P3",All!$AE12="RDP"),Ruler!Z$8,IF(AND(All!$V12="P4",All!$AE12="RDP"),Ruler!Z$9,IF(AND(All!$V12="P5",All!$AE12="RDP"),Ruler!Z$10,IF(AND(All!$V12="P6",All!$AE12="RDP"),Ruler!Z$11,IF(AND(All!$V12="P7",All!$AE12="RDP"),Ruler!Z$12,IF(AND(All!$V12="P8",All!$AE12="RDP"),Ruler!Z$13,IF(AND(All!$V12="P9",All!$AE12="RDP"),Ruler!Z$14,IF(AND(All!$V12="P1",All!$AE12="RMS"),Ruler!Z$6,IF(AND(All!$V12="P2",All!$AE12="RMS"),Ruler!Z$15,IF(AND(All!$V12="P3",All!$AE12="RMS"),Ruler!Z$16,IF(AND(All!$V12="P4",All!$AE12="RMS"),Ruler!Z$17,IF(AND(All!$V12="P5",All!$AE12="RMS"),Ruler!Z$18,IF(AND(All!$V12="P6",All!$AE12="RMS"),Ruler!Z$19,IF(AND(All!$V12="P7",All!$AE12="RMS"),Ruler!Z$20,IF(AND(All!$V12="P8",All!$AE12="RMS"),Ruler!Z$21,IF(AND(All!$V12="P9",All!$AE12="RMS"),Ruler!Z$22,IF(AND(All!$V12="P1",All!$AE12="RSS"),Ruler!Z$6,IF(AND(All!$V12="P2",All!$AE12="RSS"),Ruler!Z$23,IF(AND(All!$V12="P3",All!$AE12="RSS"),Ruler!Z$24,IF(AND(All!$V12="P4",All!$AE12="RSS"),Ruler!Z$25,IF(AND(All!$V12="P5",All!$AE12="RSS"),Ruler!Z$26,IF(AND(All!$V12="P6",All!$AE12="RSS"),Ruler!Z$27,IF(AND(All!$V12="P7",All!$AE12="RSS"),Ruler!Z$28,IF(AND(All!$V12="P8",All!$AE12="RSS"),Ruler!Z$29,IF(AND(All!$V12="P9",All!$AE12="RSS"),Ruler!Z$30,0)))))))))))))))))))))))))))</f>
        <v>2</v>
      </c>
      <c r="CH12" s="325">
        <f>IF(AND(All!$V12="P1",All!$AE12="RDP"),Ruler!AA$6,IF(AND(All!$V12="P2",All!$AE12="RDP"),Ruler!AA$7,IF(AND(All!$V12="P3",All!$AE12="RDP"),Ruler!AA$8,IF(AND(All!$V12="P4",All!$AE12="RDP"),Ruler!AA$9,IF(AND(All!$V12="P5",All!$AE12="RDP"),Ruler!AA$10,IF(AND(All!$V12="P6",All!$AE12="RDP"),Ruler!AA$11,IF(AND(All!$V12="P7",All!$AE12="RDP"),Ruler!AA$12,IF(AND(All!$V12="P8",All!$AE12="RDP"),Ruler!AA$13,IF(AND(All!$V12="P9",All!$AE12="RDP"),Ruler!AA$14,IF(AND(All!$V12="P1",All!$AE12="RMS"),Ruler!AA$6,IF(AND(All!$V12="P2",All!$AE12="RMS"),Ruler!AA$15,IF(AND(All!$V12="P3",All!$AE12="RMS"),Ruler!AA$16,IF(AND(All!$V12="P4",All!$AE12="RMS"),Ruler!AA$17,IF(AND(All!$V12="P5",All!$AE12="RMS"),Ruler!AA$18,IF(AND(All!$V12="P6",All!$AE12="RMS"),Ruler!AA$19,IF(AND(All!$V12="P7",All!$AE12="RMS"),Ruler!AA$20,IF(AND(All!$V12="P8",All!$AE12="RMS"),Ruler!AA$21,IF(AND(All!$V12="P9",All!$AE12="RMS"),Ruler!AA$22,IF(AND(All!$V12="P1",All!$AE12="RSS"),Ruler!AA$6,IF(AND(All!$V12="P2",All!$AE12="RSS"),Ruler!AA$23,IF(AND(All!$V12="P3",All!$AE12="RSS"),Ruler!AA$24,IF(AND(All!$V12="P4",All!$AE12="RSS"),Ruler!AA$25,IF(AND(All!$V12="P5",All!$AE12="RSS"),Ruler!AA$26,IF(AND(All!$V12="P6",All!$AE12="RSS"),Ruler!AA$27,IF(AND(All!$V12="P7",All!$AE12="RSS"),Ruler!AA$28,IF(AND(All!$V12="P8",All!$AE12="RSS"),Ruler!AA$29,IF(AND(All!$V12="P9",All!$AE12="RSS"),Ruler!AA$30,0)))))))))))))))))))))))))))</f>
        <v>2</v>
      </c>
      <c r="CI12" s="325">
        <f>IF(AND(All!$V12="P1",All!$AE12="RDP"),Ruler!AB$6,IF(AND(All!$V12="P2",All!$AE12="RDP"),Ruler!AB$7,IF(AND(All!$V12="P3",All!$AE12="RDP"),Ruler!AB$8,IF(AND(All!$V12="P4",All!$AE12="RDP"),Ruler!AB$9,IF(AND(All!$V12="P5",All!$AE12="RDP"),Ruler!AB$10,IF(AND(All!$V12="P6",All!$AE12="RDP"),Ruler!AB$11,IF(AND(All!$V12="P7",All!$AE12="RDP"),Ruler!AB$12,IF(AND(All!$V12="P8",All!$AE12="RDP"),Ruler!AB$13,IF(AND(All!$V12="P9",All!$AE12="RDP"),Ruler!AB$14,IF(AND(All!$V12="P1",All!$AE12="RMS"),Ruler!AB$6,IF(AND(All!$V12="P2",All!$AE12="RMS"),Ruler!AB$15,IF(AND(All!$V12="P3",All!$AE12="RMS"),Ruler!AB$16,IF(AND(All!$V12="P4",All!$AE12="RMS"),Ruler!AB$17,IF(AND(All!$V12="P5",All!$AE12="RMS"),Ruler!AB$18,IF(AND(All!$V12="P6",All!$AE12="RMS"),Ruler!AB$19,IF(AND(All!$V12="P7",All!$AE12="RMS"),Ruler!AB$20,IF(AND(All!$V12="P8",All!$AE12="RMS"),Ruler!AB$21,IF(AND(All!$V12="P9",All!$AE12="RMS"),Ruler!AB$22,IF(AND(All!$V12="P1",All!$AE12="RSS"),Ruler!AB$6,IF(AND(All!$V12="P2",All!$AE12="RSS"),Ruler!AB$23,IF(AND(All!$V12="P3",All!$AE12="RSS"),Ruler!AB$24,IF(AND(All!$V12="P4",All!$AE12="RSS"),Ruler!AB$25,IF(AND(All!$V12="P5",All!$AE12="RSS"),Ruler!AB$26,IF(AND(All!$V12="P6",All!$AE12="RSS"),Ruler!AB$27,IF(AND(All!$V12="P7",All!$AE12="RSS"),Ruler!AB$28,IF(AND(All!$V12="P8",All!$AE12="RSS"),Ruler!AB$29,IF(AND(All!$V12="P9",All!$AE12="RSS"),Ruler!AB$30,0)))))))))))))))))))))))))))</f>
        <v>2</v>
      </c>
      <c r="CJ12" s="377">
        <f>Table9[[#This Row],[R-B1]]-Table9[[#This Row],[B1]]</f>
        <v>0</v>
      </c>
      <c r="CK12" s="378">
        <f>Table9[[#This Row],[R-B2]]-Table9[[#This Row],[B2]]</f>
        <v>0</v>
      </c>
      <c r="CL12" s="378">
        <f>Table9[[#This Row],[R-B3]]-Table9[[#This Row],[B3]]</f>
        <v>0</v>
      </c>
      <c r="CM12" s="378">
        <f>Table9[[#This Row],[R-B4]]-Table9[[#This Row],[B4]]</f>
        <v>0</v>
      </c>
      <c r="CN12" s="378">
        <f>Table9[[#This Row],[R-B5]]-Table9[[#This Row],[B5]]</f>
        <v>0</v>
      </c>
      <c r="CO12" s="378">
        <f>Table9[[#This Row],[R-B6]]-Table9[[#This Row],[B6]]</f>
        <v>1</v>
      </c>
      <c r="CP12" s="378">
        <f>Table9[[#This Row],[R-B7]]-Table9[[#This Row],[B7]]</f>
        <v>0</v>
      </c>
      <c r="CQ12" s="378">
        <f>Table9[[#This Row],[R-B8]]-Table9[[#This Row],[B8]]</f>
        <v>0</v>
      </c>
      <c r="CR12" s="378">
        <f>Table9[[#This Row],[R-B9]]-Table9[[#This Row],[B9]]</f>
        <v>0</v>
      </c>
      <c r="CS12" s="378">
        <f>Table9[[#This Row],[R-B10]]-Table9[[#This Row],[B10]]</f>
        <v>0</v>
      </c>
      <c r="CT12" s="378">
        <f>Table9[[#This Row],[R-B11]]-Table9[[#This Row],[B11]]</f>
        <v>0</v>
      </c>
      <c r="CU12" s="378">
        <f>Table9[[#This Row],[R-B12]]-Table9[[#This Row],[B12]]</f>
        <v>0</v>
      </c>
      <c r="CV12" s="378">
        <f>Table9[[#This Row],[R-K1]]-Table9[[#This Row],[K1]]</f>
        <v>0</v>
      </c>
      <c r="CW12" s="378">
        <f>Table9[[#This Row],[R-K2]]-Table9[[#This Row],[K2]]</f>
        <v>1</v>
      </c>
      <c r="CX12" s="378">
        <f>Table9[[#This Row],[R-K3]]-Table9[[#This Row],[K3]]</f>
        <v>0</v>
      </c>
      <c r="CY12" s="378">
        <f>Table9[[#This Row],[R-K4]]-Table9[[#This Row],[K4]]</f>
        <v>-1</v>
      </c>
      <c r="CZ12" s="378">
        <f>Table9[[#This Row],[R-K5]]-Table9[[#This Row],[K5]]</f>
        <v>0</v>
      </c>
      <c r="DA12" s="378">
        <f>Table9[[#This Row],[R-P1]]-Table9[[#This Row],[P1]]</f>
        <v>0</v>
      </c>
      <c r="DB12" s="378">
        <f>Table9[[#This Row],[R-P2]]-Table9[[#This Row],[P2]]</f>
        <v>0</v>
      </c>
      <c r="DC12" s="378">
        <f>Table9[[#This Row],[R-P3]]-Table9[[#This Row],[P3]]</f>
        <v>-1</v>
      </c>
      <c r="DD12" s="378">
        <f>Table9[[#This Row],[R-P4]]-Table9[[#This Row],[P4]]</f>
        <v>0</v>
      </c>
      <c r="DE12" s="378">
        <f>Table9[[#This Row],[R-P5]]-Table9[[#This Row],[P5]]</f>
        <v>1</v>
      </c>
      <c r="DF12" s="378">
        <f>Table9[[#This Row],[R-E1]]-Table9[[#This Row],[E1]]</f>
        <v>0</v>
      </c>
      <c r="DG12" s="379">
        <f>Table9[[#This Row],[R-E2]]-Table9[[#This Row],[E2]]</f>
        <v>0</v>
      </c>
      <c r="DH12" s="43">
        <f>COUNTIF(Table9[[#This Row],[G-B1]:[G-B12]],"&lt;=0")/12*100</f>
        <v>91.666666666666657</v>
      </c>
      <c r="DI12" s="43">
        <f>COUNTIF(Table9[[#This Row],[G-K1]:[G-K5]],"&lt;=0")/5*100</f>
        <v>80</v>
      </c>
      <c r="DJ12" s="43">
        <f>COUNTIF(Table9[[#This Row],[G-P1]:[G-P5]],"&lt;=0")/5*100</f>
        <v>80</v>
      </c>
      <c r="DK12" s="43">
        <f>COUNTIF(Table9[[#This Row],[G-E1]:[G-E2]],"&lt;=0")/2*100</f>
        <v>100</v>
      </c>
      <c r="DL12" s="450">
        <f>IF(AE12="RDP",(COUNTIF(Table9[[#This Row],[G-B3]],"&lt;=0")+COUNTIF(Table9[[#This Row],[G-B4]],"&lt;=0")+COUNTIF(Table9[[#This Row],[G-B7]],"&lt;=0")+COUNTIF(Table9[[#This Row],[G-B11]],"&lt;=0")+COUNTIF(Table9[[#This Row],[G-K2]],"&lt;=0"))/5*100,IF(AE12="RMS",(COUNTIF(Table9[[#This Row],[G-B4]],"&lt;=0")+COUNTIF(Table9[[#This Row],[G-B5]],"&lt;=0")+COUNTIF(Table9[[#This Row],[G-B10]],"&lt;=0")+COUNTIF(Table9[[#This Row],[G-B12]],"&lt;=0")+COUNTIF(Table9[[#This Row],[G-K2]],"&lt;=0"))/5*100,IF(AE12="RSS",(COUNTIF(Table9[[#This Row],[G-B1]],"&lt;=0")+COUNTIF(Table9[[#This Row],[G-B2]],"&lt;=0")+COUNTIF(Table9[[#This Row],[G-B6]],"&lt;=0")+COUNTIF(Table9[[#This Row],[G-B11]],"&lt;=0")+COUNTIF(Table9[[#This Row],[G-B12]],"&lt;=0"))/5*100,0)))</f>
        <v>80</v>
      </c>
      <c r="DM12" s="332">
        <v>100</v>
      </c>
      <c r="DN12" s="42">
        <v>100</v>
      </c>
      <c r="DO12" s="42">
        <v>100</v>
      </c>
      <c r="DP12" s="42">
        <v>100</v>
      </c>
      <c r="DQ12" s="42">
        <v>100</v>
      </c>
      <c r="DR12" s="380">
        <v>100</v>
      </c>
      <c r="DS12" s="381">
        <v>80</v>
      </c>
      <c r="DT12" s="381">
        <v>80</v>
      </c>
      <c r="DU12" s="381">
        <v>100</v>
      </c>
      <c r="DV12" s="381">
        <v>100</v>
      </c>
      <c r="DW12" s="380">
        <v>75</v>
      </c>
      <c r="DX12" s="381">
        <v>60</v>
      </c>
      <c r="DY12" s="381">
        <v>60</v>
      </c>
      <c r="DZ12" s="381">
        <v>100</v>
      </c>
      <c r="EA12" s="382">
        <v>40</v>
      </c>
      <c r="EB12" s="335" t="s">
        <v>238</v>
      </c>
      <c r="EC12" s="324" t="s">
        <v>185</v>
      </c>
      <c r="ED12" s="324" t="s">
        <v>239</v>
      </c>
      <c r="EE12" s="397"/>
    </row>
    <row r="13" spans="2:135" ht="131" hidden="1" thickBot="1" x14ac:dyDescent="0.35">
      <c r="B13" s="282">
        <v>10</v>
      </c>
      <c r="C13" s="421" t="s">
        <v>134</v>
      </c>
      <c r="D13" s="345">
        <v>46069</v>
      </c>
      <c r="E13" s="349" t="s">
        <v>240</v>
      </c>
      <c r="F13" s="304">
        <v>140018</v>
      </c>
      <c r="G13" s="357">
        <f t="shared" ca="1" si="0"/>
        <v>39.829129499619491</v>
      </c>
      <c r="H13" s="283">
        <v>31778</v>
      </c>
      <c r="I13" s="343" t="s">
        <v>136</v>
      </c>
      <c r="J13" s="343" t="s">
        <v>137</v>
      </c>
      <c r="K13" s="343" t="s">
        <v>241</v>
      </c>
      <c r="L13" s="343" t="s">
        <v>202</v>
      </c>
      <c r="M13" s="343" t="s">
        <v>242</v>
      </c>
      <c r="N13" s="343"/>
      <c r="O13" s="343" t="s">
        <v>183</v>
      </c>
      <c r="P13" s="349" t="s">
        <v>243</v>
      </c>
      <c r="Q13" s="343" t="s">
        <v>144</v>
      </c>
      <c r="R13" s="343" t="s">
        <v>185</v>
      </c>
      <c r="S13" s="345">
        <v>40544</v>
      </c>
      <c r="T13" s="286">
        <f t="shared" ca="1" si="1"/>
        <v>15.802777777777777</v>
      </c>
      <c r="U13" s="357">
        <f ca="1">Table9[[#This Row],[Years in PET]]</f>
        <v>15.802777777777777</v>
      </c>
      <c r="V13" s="343" t="s">
        <v>59</v>
      </c>
      <c r="W13" s="356">
        <f ca="1">Table9[[#This Row],[Age]]-($T$1-Table9[[#This Row],[Date of Appointment to Current Grade]])/365</f>
        <v>35.772602739726025</v>
      </c>
      <c r="X13" s="360">
        <f ca="1">($T$1-Table9[[#This Row],[Date of Appointment to Current Grade]])/365</f>
        <v>4.0565267598934627</v>
      </c>
      <c r="Y13" s="345">
        <v>44835</v>
      </c>
      <c r="Z13" s="343" t="s">
        <v>244</v>
      </c>
      <c r="AA13" s="345">
        <v>45717</v>
      </c>
      <c r="AB13" s="360">
        <f ca="1">($T$1-Table9[[#This Row],[Date in Position]])/365</f>
        <v>1.6400884037290793</v>
      </c>
      <c r="AC13" s="343" t="s">
        <v>183</v>
      </c>
      <c r="AD13" s="345">
        <v>44490</v>
      </c>
      <c r="AE13" s="343" t="s">
        <v>147</v>
      </c>
      <c r="AF13" s="343" t="s">
        <v>188</v>
      </c>
      <c r="AG13" s="287" t="s">
        <v>245</v>
      </c>
      <c r="AH13" s="287" t="s">
        <v>246</v>
      </c>
      <c r="AI13" s="287" t="s">
        <v>247</v>
      </c>
      <c r="AJ13" s="288" t="s">
        <v>248</v>
      </c>
      <c r="AK13" s="288" t="s">
        <v>249</v>
      </c>
      <c r="AL13" s="282" t="s">
        <v>153</v>
      </c>
      <c r="AM13" s="319" t="s">
        <v>250</v>
      </c>
      <c r="AN13" s="313">
        <v>3</v>
      </c>
      <c r="AO13" s="304">
        <v>2</v>
      </c>
      <c r="AP13" s="304">
        <v>2</v>
      </c>
      <c r="AQ13" s="304">
        <v>3</v>
      </c>
      <c r="AR13" s="304">
        <v>3</v>
      </c>
      <c r="AS13" s="304">
        <v>3</v>
      </c>
      <c r="AT13" s="304">
        <v>3</v>
      </c>
      <c r="AU13" s="304">
        <v>2</v>
      </c>
      <c r="AV13" s="304">
        <v>3</v>
      </c>
      <c r="AW13" s="304">
        <v>2</v>
      </c>
      <c r="AX13" s="304">
        <v>3</v>
      </c>
      <c r="AY13" s="304">
        <v>2</v>
      </c>
      <c r="AZ13" s="304">
        <v>3</v>
      </c>
      <c r="BA13" s="304">
        <v>3</v>
      </c>
      <c r="BB13" s="304">
        <v>2</v>
      </c>
      <c r="BC13" s="304">
        <v>1</v>
      </c>
      <c r="BD13" s="304">
        <v>1</v>
      </c>
      <c r="BE13" s="304">
        <v>2</v>
      </c>
      <c r="BF13" s="304">
        <v>2</v>
      </c>
      <c r="BG13" s="304">
        <v>2</v>
      </c>
      <c r="BH13" s="304">
        <v>1</v>
      </c>
      <c r="BI13" s="304">
        <v>2</v>
      </c>
      <c r="BJ13" s="304">
        <v>2</v>
      </c>
      <c r="BK13" s="314">
        <v>1</v>
      </c>
      <c r="BL13" s="325">
        <f>IF(AND(All!$V13="P1",All!$AE13="RDP"),Ruler!E$6,IF(AND(All!$V13="P2",All!$AE13="RDP"),Ruler!E$7,IF(AND(All!$V13="P3",All!$AE13="RDP"),Ruler!E$8,IF(AND(All!$V13="P4",All!$AE13="RDP"),Ruler!E$9,IF(AND(All!$V13="P5",All!$AE13="RDP"),Ruler!E$10,IF(AND(All!$V13="P6",All!$AE13="RDP"),Ruler!E$11,IF(AND(All!$V13="P7",All!$AE13="RDP"),Ruler!E$12,IF(AND(All!$V13="P8",All!$AE13="RDP"),Ruler!E$13,IF(AND(All!$V13="P9",All!$AE13="RDP"),Ruler!E$14,IF(AND(All!$V13="P1",All!$AE13="RMS"),Ruler!E$6,IF(AND(All!$V13="P2",All!$AE13="RMS"),Ruler!E$15,IF(AND(All!$V13="P3",All!$AE13="RMS"),Ruler!E$16,IF(AND(All!$V13="P4",All!$AE13="RMS"),Ruler!E$17,IF(AND(All!$V13="P5",All!$AE13="RMS"),Ruler!E$18,IF(AND(All!$V13="P6",All!$AE13="RMS"),Ruler!E$19,IF(AND(All!$V13="P7",All!$AE13="RMS"),Ruler!E$20,IF(AND(All!$V13="P8",All!$AE13="RMS"),Ruler!E$21,IF(AND(All!$V13="P9",All!$AE13="RMS"),Ruler!E$22,IF(AND(All!$V13="P1",All!$AE13="RSS"),Ruler!E$6,IF(AND(All!$V13="P2",All!$AE13="RSS"),Ruler!E$23,IF(AND(All!$V13="P3",All!$AE13="RSS"),Ruler!E$24,IF(AND(All!$V13="P4",All!$AE13="RSS"),Ruler!E$25,IF(AND(All!$V13="P5",All!$AE13="RSS"),Ruler!E$26,IF(AND(All!$V13="P6",All!$AE13="RSS"),Ruler!E$27,IF(AND(All!$V13="P7",All!$AE13="RSS"),Ruler!E$28,IF(AND(All!$V13="P8",All!$AE13="RSS"),Ruler!E$29,IF(AND(All!$V13="P9",All!$AE13="RSS"),Ruler!E$30,0)))))))))))))))))))))))))))</f>
        <v>3</v>
      </c>
      <c r="BM13" s="325">
        <f>IF(AND(All!$V13="P1",All!$AE13="RDP"),Ruler!F$6,IF(AND(All!$V13="P2",All!$AE13="RDP"),Ruler!F$7,IF(AND(All!$V13="P3",All!$AE13="RDP"),Ruler!F$8,IF(AND(All!$V13="P4",All!$AE13="RDP"),Ruler!F$9,IF(AND(All!$V13="P5",All!$AE13="RDP"),Ruler!F$10,IF(AND(All!$V13="P6",All!$AE13="RDP"),Ruler!F$11,IF(AND(All!$V13="P7",All!$AE13="RDP"),Ruler!F$12,IF(AND(All!$V13="P8",All!$AE13="RDP"),Ruler!F$13,IF(AND(All!$V13="P9",All!$AE13="RDP"),Ruler!F$14,IF(AND(All!$V13="P1",All!$AE13="RMS"),Ruler!F$6,IF(AND(All!$V13="P2",All!$AE13="RMS"),Ruler!F$15,IF(AND(All!$V13="P3",All!$AE13="RMS"),Ruler!F$16,IF(AND(All!$V13="P4",All!$AE13="RMS"),Ruler!F$17,IF(AND(All!$V13="P5",All!$AE13="RMS"),Ruler!F$18,IF(AND(All!$V13="P6",All!$AE13="RMS"),Ruler!F$19,IF(AND(All!$V13="P7",All!$AE13="RMS"),Ruler!F$20,IF(AND(All!$V13="P8",All!$AE13="RMS"),Ruler!F$21,IF(AND(All!$V13="P9",All!$AE13="RMS"),Ruler!F$22,IF(AND(All!$V13="P1",All!$AE13="RSS"),Ruler!F$6,IF(AND(All!$V13="P2",All!$AE13="RSS"),Ruler!F$23,IF(AND(All!$V13="P3",All!$AE13="RSS"),Ruler!F$24,IF(AND(All!$V13="P4",All!$AE13="RSS"),Ruler!F$25,IF(AND(All!$V13="P5",All!$AE13="RSS"),Ruler!F$26,IF(AND(All!$V13="P6",All!$AE13="RSS"),Ruler!F$27,IF(AND(All!$V13="P7",All!$AE13="RSS"),Ruler!F$28,IF(AND(All!$V13="P8",All!$AE13="RSS"),Ruler!F$29,IF(AND(All!$V13="P9",All!$AE13="RSS"),Ruler!F$30,0)))))))))))))))))))))))))))</f>
        <v>3</v>
      </c>
      <c r="BN13" s="325">
        <f>IF(AND(All!$V13="P1",All!$AE13="RDP"),Ruler!G$6,IF(AND(All!$V13="P2",All!$AE13="RDP"),Ruler!G$7,IF(AND(All!$V13="P3",All!$AE13="RDP"),Ruler!G$8,IF(AND(All!$V13="P4",All!$AE13="RDP"),Ruler!G$9,IF(AND(All!$V13="P5",All!$AE13="RDP"),Ruler!G$10,IF(AND(All!$V13="P6",All!$AE13="RDP"),Ruler!G$11,IF(AND(All!$V13="P7",All!$AE13="RDP"),Ruler!G$12,IF(AND(All!$V13="P8",All!$AE13="RDP"),Ruler!G$13,IF(AND(All!$V13="P9",All!$AE13="RDP"),Ruler!G$14,IF(AND(All!$V13="P1",All!$AE13="RMS"),Ruler!G$6,IF(AND(All!$V13="P2",All!$AE13="RMS"),Ruler!G$15,IF(AND(All!$V13="P3",All!$AE13="RMS"),Ruler!G$16,IF(AND(All!$V13="P4",All!$AE13="RMS"),Ruler!G$17,IF(AND(All!$V13="P5",All!$AE13="RMS"),Ruler!G$18,IF(AND(All!$V13="P6",All!$AE13="RMS"),Ruler!G$19,IF(AND(All!$V13="P7",All!$AE13="RMS"),Ruler!G$20,IF(AND(All!$V13="P8",All!$AE13="RMS"),Ruler!G$21,IF(AND(All!$V13="P9",All!$AE13="RMS"),Ruler!G$22,IF(AND(All!$V13="P1",All!$AE13="RSS"),Ruler!G$6,IF(AND(All!$V13="P2",All!$AE13="RSS"),Ruler!G$23,IF(AND(All!$V13="P3",All!$AE13="RSS"),Ruler!G$24,IF(AND(All!$V13="P4",All!$AE13="RSS"),Ruler!G$25,IF(AND(All!$V13="P5",All!$AE13="RSS"),Ruler!G$26,IF(AND(All!$V13="P6",All!$AE13="RSS"),Ruler!G$27,IF(AND(All!$V13="P7",All!$AE13="RSS"),Ruler!G$28,IF(AND(All!$V13="P8",All!$AE13="RSS"),Ruler!G$29,IF(AND(All!$V13="P9",All!$AE13="RSS"),Ruler!G$30,0)))))))))))))))))))))))))))</f>
        <v>3</v>
      </c>
      <c r="BO13" s="325">
        <f>IF(AND(All!$V13="P1",All!$AE13="RDP"),Ruler!H$6,IF(AND(All!$V13="P2",All!$AE13="RDP"),Ruler!H$7,IF(AND(All!$V13="P3",All!$AE13="RDP"),Ruler!H$8,IF(AND(All!$V13="P4",All!$AE13="RDP"),Ruler!H$9,IF(AND(All!$V13="P5",All!$AE13="RDP"),Ruler!H$10,IF(AND(All!$V13="P6",All!$AE13="RDP"),Ruler!H$11,IF(AND(All!$V13="P7",All!$AE13="RDP"),Ruler!H$12,IF(AND(All!$V13="P8",All!$AE13="RDP"),Ruler!H$13,IF(AND(All!$V13="P9",All!$AE13="RDP"),Ruler!H$14,IF(AND(All!$V13="P1",All!$AE13="RMS"),Ruler!H$6,IF(AND(All!$V13="P2",All!$AE13="RMS"),Ruler!H$15,IF(AND(All!$V13="P3",All!$AE13="RMS"),Ruler!H$16,IF(AND(All!$V13="P4",All!$AE13="RMS"),Ruler!H$17,IF(AND(All!$V13="P5",All!$AE13="RMS"),Ruler!H$18,IF(AND(All!$V13="P6",All!$AE13="RMS"),Ruler!H$19,IF(AND(All!$V13="P7",All!$AE13="RMS"),Ruler!H$20,IF(AND(All!$V13="P8",All!$AE13="RMS"),Ruler!H$21,IF(AND(All!$V13="P9",All!$AE13="RMS"),Ruler!H$22,IF(AND(All!$V13="P1",All!$AE13="RSS"),Ruler!H$6,IF(AND(All!$V13="P2",All!$AE13="RSS"),Ruler!H$23,IF(AND(All!$V13="P3",All!$AE13="RSS"),Ruler!H$24,IF(AND(All!$V13="P4",All!$AE13="RSS"),Ruler!H$25,IF(AND(All!$V13="P5",All!$AE13="RSS"),Ruler!H$26,IF(AND(All!$V13="P6",All!$AE13="RSS"),Ruler!H$27,IF(AND(All!$V13="P7",All!$AE13="RSS"),Ruler!H$28,IF(AND(All!$V13="P8",All!$AE13="RSS"),Ruler!H$29,IF(AND(All!$V13="P9",All!$AE13="RSS"),Ruler!H$30,0)))))))))))))))))))))))))))</f>
        <v>3</v>
      </c>
      <c r="BP13" s="325">
        <f>IF(AND(All!$V13="P1",All!$AE13="RDP"),Ruler!I$6,IF(AND(All!$V13="P2",All!$AE13="RDP"),Ruler!I$7,IF(AND(All!$V13="P3",All!$AE13="RDP"),Ruler!I$8,IF(AND(All!$V13="P4",All!$AE13="RDP"),Ruler!I$9,IF(AND(All!$V13="P5",All!$AE13="RDP"),Ruler!I$10,IF(AND(All!$V13="P6",All!$AE13="RDP"),Ruler!I$11,IF(AND(All!$V13="P7",All!$AE13="RDP"),Ruler!I$12,IF(AND(All!$V13="P8",All!$AE13="RDP"),Ruler!I$13,IF(AND(All!$V13="P9",All!$AE13="RDP"),Ruler!I$14,IF(AND(All!$V13="P1",All!$AE13="RMS"),Ruler!I$6,IF(AND(All!$V13="P2",All!$AE13="RMS"),Ruler!I$15,IF(AND(All!$V13="P3",All!$AE13="RMS"),Ruler!I$16,IF(AND(All!$V13="P4",All!$AE13="RMS"),Ruler!I$17,IF(AND(All!$V13="P5",All!$AE13="RMS"),Ruler!I$18,IF(AND(All!$V13="P6",All!$AE13="RMS"),Ruler!I$19,IF(AND(All!$V13="P7",All!$AE13="RMS"),Ruler!I$20,IF(AND(All!$V13="P8",All!$AE13="RMS"),Ruler!I$21,IF(AND(All!$V13="P9",All!$AE13="RMS"),Ruler!I$22,IF(AND(All!$V13="P1",All!$AE13="RSS"),Ruler!I$6,IF(AND(All!$V13="P2",All!$AE13="RSS"),Ruler!I$23,IF(AND(All!$V13="P3",All!$AE13="RSS"),Ruler!I$24,IF(AND(All!$V13="P4",All!$AE13="RSS"),Ruler!I$25,IF(AND(All!$V13="P5",All!$AE13="RSS"),Ruler!I$26,IF(AND(All!$V13="P6",All!$AE13="RSS"),Ruler!I$27,IF(AND(All!$V13="P7",All!$AE13="RSS"),Ruler!I$28,IF(AND(All!$V13="P8",All!$AE13="RSS"),Ruler!I$29,IF(AND(All!$V13="P9",All!$AE13="RSS"),Ruler!I$30,0)))))))))))))))))))))))))))</f>
        <v>3</v>
      </c>
      <c r="BQ13" s="325">
        <f>IF(AND(All!$V13="P1",All!$AE13="RDP"),Ruler!J$6,IF(AND(All!$V13="P2",All!$AE13="RDP"),Ruler!J$7,IF(AND(All!$V13="P3",All!$AE13="RDP"),Ruler!J$8,IF(AND(All!$V13="P4",All!$AE13="RDP"),Ruler!J$9,IF(AND(All!$V13="P5",All!$AE13="RDP"),Ruler!J$10,IF(AND(All!$V13="P6",All!$AE13="RDP"),Ruler!J$11,IF(AND(All!$V13="P7",All!$AE13="RDP"),Ruler!J$12,IF(AND(All!$V13="P8",All!$AE13="RDP"),Ruler!J$13,IF(AND(All!$V13="P9",All!$AE13="RDP"),Ruler!J$14,IF(AND(All!$V13="P1",All!$AE13="RMS"),Ruler!J$6,IF(AND(All!$V13="P2",All!$AE13="RMS"),Ruler!J$15,IF(AND(All!$V13="P3",All!$AE13="RMS"),Ruler!J$16,IF(AND(All!$V13="P4",All!$AE13="RMS"),Ruler!J$17,IF(AND(All!$V13="P5",All!$AE13="RMS"),Ruler!J$18,IF(AND(All!$V13="P6",All!$AE13="RMS"),Ruler!J$19,IF(AND(All!$V13="P7",All!$AE13="RMS"),Ruler!J$20,IF(AND(All!$V13="P8",All!$AE13="RMS"),Ruler!J$21,IF(AND(All!$V13="P9",All!$AE13="RMS"),Ruler!J$22,IF(AND(All!$V13="P1",All!$AE13="RSS"),Ruler!J$6,IF(AND(All!$V13="P2",All!$AE13="RSS"),Ruler!J$23,IF(AND(All!$V13="P3",All!$AE13="RSS"),Ruler!J$24,IF(AND(All!$V13="P4",All!$AE13="RSS"),Ruler!J$25,IF(AND(All!$V13="P5",All!$AE13="RSS"),Ruler!J$26,IF(AND(All!$V13="P6",All!$AE13="RSS"),Ruler!J$27,IF(AND(All!$V13="P7",All!$AE13="RSS"),Ruler!J$28,IF(AND(All!$V13="P8",All!$AE13="RSS"),Ruler!J$29,IF(AND(All!$V13="P9",All!$AE13="RSS"),Ruler!J$30,0)))))))))))))))))))))))))))</f>
        <v>2</v>
      </c>
      <c r="BR13" s="325">
        <f>IF(AND(All!$V13="P1",All!$AE13="RDP"),Ruler!K$6,IF(AND(All!$V13="P2",All!$AE13="RDP"),Ruler!K$7,IF(AND(All!$V13="P3",All!$AE13="RDP"),Ruler!K$8,IF(AND(All!$V13="P4",All!$AE13="RDP"),Ruler!K$9,IF(AND(All!$V13="P5",All!$AE13="RDP"),Ruler!K$10,IF(AND(All!$V13="P6",All!$AE13="RDP"),Ruler!K$11,IF(AND(All!$V13="P7",All!$AE13="RDP"),Ruler!K$12,IF(AND(All!$V13="P8",All!$AE13="RDP"),Ruler!K$13,IF(AND(All!$V13="P9",All!$AE13="RDP"),Ruler!K$14,IF(AND(All!$V13="P1",All!$AE13="RMS"),Ruler!K$6,IF(AND(All!$V13="P2",All!$AE13="RMS"),Ruler!K$15,IF(AND(All!$V13="P3",All!$AE13="RMS"),Ruler!K$16,IF(AND(All!$V13="P4",All!$AE13="RMS"),Ruler!K$17,IF(AND(All!$V13="P5",All!$AE13="RMS"),Ruler!K$18,IF(AND(All!$V13="P6",All!$AE13="RMS"),Ruler!K$19,IF(AND(All!$V13="P7",All!$AE13="RMS"),Ruler!K$20,IF(AND(All!$V13="P8",All!$AE13="RMS"),Ruler!K$21,IF(AND(All!$V13="P9",All!$AE13="RMS"),Ruler!K$22,IF(AND(All!$V13="P1",All!$AE13="RSS"),Ruler!K$6,IF(AND(All!$V13="P2",All!$AE13="RSS"),Ruler!K$23,IF(AND(All!$V13="P3",All!$AE13="RSS"),Ruler!K$24,IF(AND(All!$V13="P4",All!$AE13="RSS"),Ruler!K$25,IF(AND(All!$V13="P5",All!$AE13="RSS"),Ruler!K$26,IF(AND(All!$V13="P6",All!$AE13="RSS"),Ruler!K$27,IF(AND(All!$V13="P7",All!$AE13="RSS"),Ruler!K$28,IF(AND(All!$V13="P8",All!$AE13="RSS"),Ruler!K$29,IF(AND(All!$V13="P9",All!$AE13="RSS"),Ruler!K$30,0)))))))))))))))))))))))))))</f>
        <v>3</v>
      </c>
      <c r="BS13" s="325">
        <f>IF(AND(All!$V13="P1",All!$AE13="RDP"),Ruler!L$6,IF(AND(All!$V13="P2",All!$AE13="RDP"),Ruler!L$7,IF(AND(All!$V13="P3",All!$AE13="RDP"),Ruler!L$8,IF(AND(All!$V13="P4",All!$AE13="RDP"),Ruler!L$9,IF(AND(All!$V13="P5",All!$AE13="RDP"),Ruler!L$10,IF(AND(All!$V13="P6",All!$AE13="RDP"),Ruler!L$11,IF(AND(All!$V13="P7",All!$AE13="RDP"),Ruler!L$12,IF(AND(All!$V13="P8",All!$AE13="RDP"),Ruler!L$13,IF(AND(All!$V13="P9",All!$AE13="RDP"),Ruler!L$14,IF(AND(All!$V13="P1",All!$AE13="RMS"),Ruler!L$6,IF(AND(All!$V13="P2",All!$AE13="RMS"),Ruler!L$15,IF(AND(All!$V13="P3",All!$AE13="RMS"),Ruler!L$16,IF(AND(All!$V13="P4",All!$AE13="RMS"),Ruler!L$17,IF(AND(All!$V13="P5",All!$AE13="RMS"),Ruler!L$18,IF(AND(All!$V13="P6",All!$AE13="RMS"),Ruler!L$19,IF(AND(All!$V13="P7",All!$AE13="RMS"),Ruler!L$20,IF(AND(All!$V13="P8",All!$AE13="RMS"),Ruler!L$21,IF(AND(All!$V13="P9",All!$AE13="RMS"),Ruler!L$22,IF(AND(All!$V13="P1",All!$AE13="RSS"),Ruler!L$6,IF(AND(All!$V13="P2",All!$AE13="RSS"),Ruler!L$23,IF(AND(All!$V13="P3",All!$AE13="RSS"),Ruler!L$24,IF(AND(All!$V13="P4",All!$AE13="RSS"),Ruler!L$25,IF(AND(All!$V13="P5",All!$AE13="RSS"),Ruler!L$26,IF(AND(All!$V13="P6",All!$AE13="RSS"),Ruler!L$27,IF(AND(All!$V13="P7",All!$AE13="RSS"),Ruler!L$28,IF(AND(All!$V13="P8",All!$AE13="RSS"),Ruler!L$29,IF(AND(All!$V13="P9",All!$AE13="RSS"),Ruler!L$30,0)))))))))))))))))))))))))))</f>
        <v>3</v>
      </c>
      <c r="BT13" s="325">
        <f>IF(AND(All!$V13="P1",All!$AE13="RDP"),Ruler!M$6,IF(AND(All!$V13="P2",All!$AE13="RDP"),Ruler!M$7,IF(AND(All!$V13="P3",All!$AE13="RDP"),Ruler!M$8,IF(AND(All!$V13="P4",All!$AE13="RDP"),Ruler!M$9,IF(AND(All!$V13="P5",All!$AE13="RDP"),Ruler!M$10,IF(AND(All!$V13="P6",All!$AE13="RDP"),Ruler!M$11,IF(AND(All!$V13="P7",All!$AE13="RDP"),Ruler!M$12,IF(AND(All!$V13="P8",All!$AE13="RDP"),Ruler!M$13,IF(AND(All!$V13="P9",All!$AE13="RDP"),Ruler!M$14,IF(AND(All!$V13="P1",All!$AE13="RMS"),Ruler!M$6,IF(AND(All!$V13="P2",All!$AE13="RMS"),Ruler!M$15,IF(AND(All!$V13="P3",All!$AE13="RMS"),Ruler!M$16,IF(AND(All!$V13="P4",All!$AE13="RMS"),Ruler!M$17,IF(AND(All!$V13="P5",All!$AE13="RMS"),Ruler!M$18,IF(AND(All!$V13="P6",All!$AE13="RMS"),Ruler!M$19,IF(AND(All!$V13="P7",All!$AE13="RMS"),Ruler!M$20,IF(AND(All!$V13="P8",All!$AE13="RMS"),Ruler!M$21,IF(AND(All!$V13="P9",All!$AE13="RMS"),Ruler!M$22,IF(AND(All!$V13="P1",All!$AE13="RSS"),Ruler!M$6,IF(AND(All!$V13="P2",All!$AE13="RSS"),Ruler!M$23,IF(AND(All!$V13="P3",All!$AE13="RSS"),Ruler!M$24,IF(AND(All!$V13="P4",All!$AE13="RSS"),Ruler!M$25,IF(AND(All!$V13="P5",All!$AE13="RSS"),Ruler!M$26,IF(AND(All!$V13="P6",All!$AE13="RSS"),Ruler!M$27,IF(AND(All!$V13="P7",All!$AE13="RSS"),Ruler!M$28,IF(AND(All!$V13="P8",All!$AE13="RSS"),Ruler!M$29,IF(AND(All!$V13="P9",All!$AE13="RSS"),Ruler!M$30,0)))))))))))))))))))))))))))</f>
        <v>3</v>
      </c>
      <c r="BU13" s="325">
        <f>IF(AND(All!$V13="P1",All!$AE13="RDP"),Ruler!N$6,IF(AND(All!$V13="P2",All!$AE13="RDP"),Ruler!N$7,IF(AND(All!$V13="P3",All!$AE13="RDP"),Ruler!N$8,IF(AND(All!$V13="P4",All!$AE13="RDP"),Ruler!N$9,IF(AND(All!$V13="P5",All!$AE13="RDP"),Ruler!N$10,IF(AND(All!$V13="P6",All!$AE13="RDP"),Ruler!N$11,IF(AND(All!$V13="P7",All!$AE13="RDP"),Ruler!N$12,IF(AND(All!$V13="P8",All!$AE13="RDP"),Ruler!N$13,IF(AND(All!$V13="P9",All!$AE13="RDP"),Ruler!N$14,IF(AND(All!$V13="P1",All!$AE13="RMS"),Ruler!N$6,IF(AND(All!$V13="P2",All!$AE13="RMS"),Ruler!N$15,IF(AND(All!$V13="P3",All!$AE13="RMS"),Ruler!N$16,IF(AND(All!$V13="P4",All!$AE13="RMS"),Ruler!N$17,IF(AND(All!$V13="P5",All!$AE13="RMS"),Ruler!N$18,IF(AND(All!$V13="P6",All!$AE13="RMS"),Ruler!N$19,IF(AND(All!$V13="P7",All!$AE13="RMS"),Ruler!N$20,IF(AND(All!$V13="P8",All!$AE13="RMS"),Ruler!N$21,IF(AND(All!$V13="P9",All!$AE13="RMS"),Ruler!N$22,IF(AND(All!$V13="P1",All!$AE13="RSS"),Ruler!N$6,IF(AND(All!$V13="P2",All!$AE13="RSS"),Ruler!N$23,IF(AND(All!$V13="P3",All!$AE13="RSS"),Ruler!N$24,IF(AND(All!$V13="P4",All!$AE13="RSS"),Ruler!N$25,IF(AND(All!$V13="P5",All!$AE13="RSS"),Ruler!N$26,IF(AND(All!$V13="P6",All!$AE13="RSS"),Ruler!N$27,IF(AND(All!$V13="P7",All!$AE13="RSS"),Ruler!N$28,IF(AND(All!$V13="P8",All!$AE13="RSS"),Ruler!N$29,IF(AND(All!$V13="P9",All!$AE13="RSS"),Ruler!N$30,0)))))))))))))))))))))))))))</f>
        <v>2</v>
      </c>
      <c r="BV13" s="325">
        <f>IF(AND(All!$V13="P1",All!$AE13="RDP"),Ruler!O$6,IF(AND(All!$V13="P2",All!$AE13="RDP"),Ruler!O$7,IF(AND(All!$V13="P3",All!$AE13="RDP"),Ruler!O$8,IF(AND(All!$V13="P4",All!$AE13="RDP"),Ruler!O$9,IF(AND(All!$V13="P5",All!$AE13="RDP"),Ruler!O$10,IF(AND(All!$V13="P6",All!$AE13="RDP"),Ruler!O$11,IF(AND(All!$V13="P7",All!$AE13="RDP"),Ruler!O$12,IF(AND(All!$V13="P8",All!$AE13="RDP"),Ruler!O$13,IF(AND(All!$V13="P9",All!$AE13="RDP"),Ruler!O$14,IF(AND(All!$V13="P1",All!$AE13="RMS"),Ruler!O$6,IF(AND(All!$V13="P2",All!$AE13="RMS"),Ruler!O$15,IF(AND(All!$V13="P3",All!$AE13="RMS"),Ruler!O$16,IF(AND(All!$V13="P4",All!$AE13="RMS"),Ruler!O$17,IF(AND(All!$V13="P5",All!$AE13="RMS"),Ruler!O$18,IF(AND(All!$V13="P6",All!$AE13="RMS"),Ruler!O$19,IF(AND(All!$V13="P7",All!$AE13="RMS"),Ruler!O$20,IF(AND(All!$V13="P8",All!$AE13="RMS"),Ruler!O$21,IF(AND(All!$V13="P9",All!$AE13="RMS"),Ruler!O$22,IF(AND(All!$V13="P1",All!$AE13="RSS"),Ruler!O$6,IF(AND(All!$V13="P2",All!$AE13="RSS"),Ruler!O$23,IF(AND(All!$V13="P3",All!$AE13="RSS"),Ruler!O$24,IF(AND(All!$V13="P4",All!$AE13="RSS"),Ruler!O$25,IF(AND(All!$V13="P5",All!$AE13="RSS"),Ruler!O$26,IF(AND(All!$V13="P6",All!$AE13="RSS"),Ruler!O$27,IF(AND(All!$V13="P7",All!$AE13="RSS"),Ruler!O$28,IF(AND(All!$V13="P8",All!$AE13="RSS"),Ruler!O$29,IF(AND(All!$V13="P9",All!$AE13="RSS"),Ruler!O$30,0)))))))))))))))))))))))))))</f>
        <v>3</v>
      </c>
      <c r="BW13" s="325">
        <f>IF(AND(All!$V13="P1",All!$AE13="RDP"),Ruler!P$6,IF(AND(All!$V13="P2",All!$AE13="RDP"),Ruler!P$7,IF(AND(All!$V13="P3",All!$AE13="RDP"),Ruler!P$8,IF(AND(All!$V13="P4",All!$AE13="RDP"),Ruler!P$9,IF(AND(All!$V13="P5",All!$AE13="RDP"),Ruler!P$10,IF(AND(All!$V13="P6",All!$AE13="RDP"),Ruler!P$11,IF(AND(All!$V13="P7",All!$AE13="RDP"),Ruler!P$12,IF(AND(All!$V13="P8",All!$AE13="RDP"),Ruler!P$13,IF(AND(All!$V13="P9",All!$AE13="RDP"),Ruler!P$14,IF(AND(All!$V13="P1",All!$AE13="RMS"),Ruler!P$6,IF(AND(All!$V13="P2",All!$AE13="RMS"),Ruler!P$15,IF(AND(All!$V13="P3",All!$AE13="RMS"),Ruler!P$16,IF(AND(All!$V13="P4",All!$AE13="RMS"),Ruler!P$17,IF(AND(All!$V13="P5",All!$AE13="RMS"),Ruler!P$18,IF(AND(All!$V13="P6",All!$AE13="RMS"),Ruler!P$19,IF(AND(All!$V13="P7",All!$AE13="RMS"),Ruler!P$20,IF(AND(All!$V13="P8",All!$AE13="RMS"),Ruler!P$21,IF(AND(All!$V13="P9",All!$AE13="RMS"),Ruler!P$22,IF(AND(All!$V13="P1",All!$AE13="RSS"),Ruler!P$6,IF(AND(All!$V13="P2",All!$AE13="RSS"),Ruler!P$23,IF(AND(All!$V13="P3",All!$AE13="RSS"),Ruler!P$24,IF(AND(All!$V13="P4",All!$AE13="RSS"),Ruler!P$25,IF(AND(All!$V13="P5",All!$AE13="RSS"),Ruler!P$26,IF(AND(All!$V13="P6",All!$AE13="RSS"),Ruler!P$27,IF(AND(All!$V13="P7",All!$AE13="RSS"),Ruler!P$28,IF(AND(All!$V13="P8",All!$AE13="RSS"),Ruler!P$29,IF(AND(All!$V13="P9",All!$AE13="RSS"),Ruler!P$30,0)))))))))))))))))))))))))))</f>
        <v>3</v>
      </c>
      <c r="BX13" s="325">
        <f>IF(AND(All!$V13="P1",All!$AE13="RDP"),Ruler!Q$6,IF(AND(All!$V13="P2",All!$AE13="RDP"),Ruler!Q$7,IF(AND(All!$V13="P3",All!$AE13="RDP"),Ruler!Q$8,IF(AND(All!$V13="P4",All!$AE13="RDP"),Ruler!Q$9,IF(AND(All!$V13="P5",All!$AE13="RDP"),Ruler!Q$10,IF(AND(All!$V13="P6",All!$AE13="RDP"),Ruler!Q$11,IF(AND(All!$V13="P7",All!$AE13="RDP"),Ruler!Q$12,IF(AND(All!$V13="P8",All!$AE13="RDP"),Ruler!Q$13,IF(AND(All!$V13="P9",All!$AE13="RDP"),Ruler!Q$14,IF(AND(All!$V13="P1",All!$AE13="RMS"),Ruler!Q$6,IF(AND(All!$V13="P2",All!$AE13="RMS"),Ruler!Q$15,IF(AND(All!$V13="P3",All!$AE13="RMS"),Ruler!Q$16,IF(AND(All!$V13="P4",All!$AE13="RMS"),Ruler!Q$17,IF(AND(All!$V13="P5",All!$AE13="RMS"),Ruler!Q$18,IF(AND(All!$V13="P6",All!$AE13="RMS"),Ruler!Q$19,IF(AND(All!$V13="P7",All!$AE13="RMS"),Ruler!Q$20,IF(AND(All!$V13="P8",All!$AE13="RMS"),Ruler!Q$21,IF(AND(All!$V13="P9",All!$AE13="RMS"),Ruler!Q$22,IF(AND(All!$V13="P1",All!$AE13="RSS"),Ruler!Q$6,IF(AND(All!$V13="P2",All!$AE13="RSS"),Ruler!Q$23,IF(AND(All!$V13="P3",All!$AE13="RSS"),Ruler!Q$24,IF(AND(All!$V13="P4",All!$AE13="RSS"),Ruler!Q$25,IF(AND(All!$V13="P5",All!$AE13="RSS"),Ruler!Q$26,IF(AND(All!$V13="P6",All!$AE13="RSS"),Ruler!Q$27,IF(AND(All!$V13="P7",All!$AE13="RSS"),Ruler!Q$28,IF(AND(All!$V13="P8",All!$AE13="RSS"),Ruler!Q$29,IF(AND(All!$V13="P9",All!$AE13="RSS"),Ruler!Q$30,0)))))))))))))))))))))))))))</f>
        <v>3</v>
      </c>
      <c r="BY13" s="325">
        <f>IF(AND(All!$V13="P1",All!$AE13="RDP"),Ruler!R$6,IF(AND(All!$V13="P2",All!$AE13="RDP"),Ruler!R$7,IF(AND(All!$V13="P3",All!$AE13="RDP"),Ruler!R$8,IF(AND(All!$V13="P4",All!$AE13="RDP"),Ruler!R$9,IF(AND(All!$V13="P5",All!$AE13="RDP"),Ruler!R$10,IF(AND(All!$V13="P6",All!$AE13="RDP"),Ruler!R$11,IF(AND(All!$V13="P7",All!$AE13="RDP"),Ruler!R$12,IF(AND(All!$V13="P8",All!$AE13="RDP"),Ruler!R$13,IF(AND(All!$V13="P9",All!$AE13="RDP"),Ruler!R$14,IF(AND(All!$V13="P1",All!$AE13="RMS"),Ruler!R$6,IF(AND(All!$V13="P2",All!$AE13="RMS"),Ruler!R$15,IF(AND(All!$V13="P3",All!$AE13="RMS"),Ruler!R$16,IF(AND(All!$V13="P4",All!$AE13="RMS"),Ruler!R$17,IF(AND(All!$V13="P5",All!$AE13="RMS"),Ruler!R$18,IF(AND(All!$V13="P6",All!$AE13="RMS"),Ruler!R$19,IF(AND(All!$V13="P7",All!$AE13="RMS"),Ruler!R$20,IF(AND(All!$V13="P8",All!$AE13="RMS"),Ruler!R$21,IF(AND(All!$V13="P9",All!$AE13="RMS"),Ruler!R$22,IF(AND(All!$V13="P1",All!$AE13="RSS"),Ruler!R$6,IF(AND(All!$V13="P2",All!$AE13="RSS"),Ruler!R$23,IF(AND(All!$V13="P3",All!$AE13="RSS"),Ruler!R$24,IF(AND(All!$V13="P4",All!$AE13="RSS"),Ruler!R$25,IF(AND(All!$V13="P5",All!$AE13="RSS"),Ruler!R$26,IF(AND(All!$V13="P6",All!$AE13="RSS"),Ruler!R$27,IF(AND(All!$V13="P7",All!$AE13="RSS"),Ruler!R$28,IF(AND(All!$V13="P8",All!$AE13="RSS"),Ruler!R$29,IF(AND(All!$V13="P9",All!$AE13="RSS"),Ruler!R$30,0)))))))))))))))))))))))))))</f>
        <v>3</v>
      </c>
      <c r="BZ13" s="325">
        <f>IF(AND(All!$V13="P1",All!$AE13="RDP"),Ruler!S$6,IF(AND(All!$V13="P2",All!$AE13="RDP"),Ruler!S$7,IF(AND(All!$V13="P3",All!$AE13="RDP"),Ruler!S$8,IF(AND(All!$V13="P4",All!$AE13="RDP"),Ruler!S$9,IF(AND(All!$V13="P5",All!$AE13="RDP"),Ruler!S$10,IF(AND(All!$V13="P6",All!$AE13="RDP"),Ruler!S$11,IF(AND(All!$V13="P7",All!$AE13="RDP"),Ruler!S$12,IF(AND(All!$V13="P8",All!$AE13="RDP"),Ruler!S$13,IF(AND(All!$V13="P9",All!$AE13="RDP"),Ruler!S$14,IF(AND(All!$V13="P1",All!$AE13="RMS"),Ruler!S$6,IF(AND(All!$V13="P2",All!$AE13="RMS"),Ruler!S$15,IF(AND(All!$V13="P3",All!$AE13="RMS"),Ruler!S$16,IF(AND(All!$V13="P4",All!$AE13="RMS"),Ruler!S$17,IF(AND(All!$V13="P5",All!$AE13="RMS"),Ruler!S$18,IF(AND(All!$V13="P6",All!$AE13="RMS"),Ruler!S$19,IF(AND(All!$V13="P7",All!$AE13="RMS"),Ruler!S$20,IF(AND(All!$V13="P8",All!$AE13="RMS"),Ruler!S$21,IF(AND(All!$V13="P9",All!$AE13="RMS"),Ruler!S$22,IF(AND(All!$V13="P1",All!$AE13="RSS"),Ruler!S$6,IF(AND(All!$V13="P2",All!$AE13="RSS"),Ruler!S$23,IF(AND(All!$V13="P3",All!$AE13="RSS"),Ruler!S$24,IF(AND(All!$V13="P4",All!$AE13="RSS"),Ruler!S$25,IF(AND(All!$V13="P5",All!$AE13="RSS"),Ruler!S$26,IF(AND(All!$V13="P6",All!$AE13="RSS"),Ruler!S$27,IF(AND(All!$V13="P7",All!$AE13="RSS"),Ruler!S$28,IF(AND(All!$V13="P8",All!$AE13="RSS"),Ruler!S$29,IF(AND(All!$V13="P9",All!$AE13="RSS"),Ruler!S$30,0)))))))))))))))))))))))))))</f>
        <v>2</v>
      </c>
      <c r="CA13" s="325">
        <f>IF(AND(All!$V13="P1",All!$AE13="RDP"),Ruler!T$6,IF(AND(All!$V13="P2",All!$AE13="RDP"),Ruler!T$7,IF(AND(All!$V13="P3",All!$AE13="RDP"),Ruler!T$8,IF(AND(All!$V13="P4",All!$AE13="RDP"),Ruler!T$9,IF(AND(All!$V13="P5",All!$AE13="RDP"),Ruler!T$10,IF(AND(All!$V13="P6",All!$AE13="RDP"),Ruler!T$11,IF(AND(All!$V13="P7",All!$AE13="RDP"),Ruler!T$12,IF(AND(All!$V13="P8",All!$AE13="RDP"),Ruler!T$13,IF(AND(All!$V13="P9",All!$AE13="RDP"),Ruler!T$14,IF(AND(All!$V13="P1",All!$AE13="RMS"),Ruler!T$6,IF(AND(All!$V13="P2",All!$AE13="RMS"),Ruler!T$15,IF(AND(All!$V13="P3",All!$AE13="RMS"),Ruler!T$16,IF(AND(All!$V13="P4",All!$AE13="RMS"),Ruler!T$17,IF(AND(All!$V13="P5",All!$AE13="RMS"),Ruler!T$18,IF(AND(All!$V13="P6",All!$AE13="RMS"),Ruler!T$19,IF(AND(All!$V13="P7",All!$AE13="RMS"),Ruler!T$20,IF(AND(All!$V13="P8",All!$AE13="RMS"),Ruler!T$21,IF(AND(All!$V13="P9",All!$AE13="RMS"),Ruler!T$22,IF(AND(All!$V13="P1",All!$AE13="RSS"),Ruler!T$6,IF(AND(All!$V13="P2",All!$AE13="RSS"),Ruler!T$23,IF(AND(All!$V13="P3",All!$AE13="RSS"),Ruler!T$24,IF(AND(All!$V13="P4",All!$AE13="RSS"),Ruler!T$25,IF(AND(All!$V13="P5",All!$AE13="RSS"),Ruler!T$26,IF(AND(All!$V13="P6",All!$AE13="RSS"),Ruler!T$27,IF(AND(All!$V13="P7",All!$AE13="RSS"),Ruler!T$28,IF(AND(All!$V13="P8",All!$AE13="RSS"),Ruler!T$29,IF(AND(All!$V13="P9",All!$AE13="RSS"),Ruler!T$30,0)))))))))))))))))))))))))))</f>
        <v>2</v>
      </c>
      <c r="CB13" s="325">
        <f>IF(AND(All!$V13="P1",All!$AE13="RDP"),Ruler!U$6,IF(AND(All!$V13="P2",All!$AE13="RDP"),Ruler!U$7,IF(AND(All!$V13="P3",All!$AE13="RDP"),Ruler!U$8,IF(AND(All!$V13="P4",All!$AE13="RDP"),Ruler!U$9,IF(AND(All!$V13="P5",All!$AE13="RDP"),Ruler!U$10,IF(AND(All!$V13="P6",All!$AE13="RDP"),Ruler!U$11,IF(AND(All!$V13="P7",All!$AE13="RDP"),Ruler!U$12,IF(AND(All!$V13="P8",All!$AE13="RDP"),Ruler!U$13,IF(AND(All!$V13="P9",All!$AE13="RDP"),Ruler!U$14,IF(AND(All!$V13="P1",All!$AE13="RMS"),Ruler!U$6,IF(AND(All!$V13="P2",All!$AE13="RMS"),Ruler!U$15,IF(AND(All!$V13="P3",All!$AE13="RMS"),Ruler!U$16,IF(AND(All!$V13="P4",All!$AE13="RMS"),Ruler!U$17,IF(AND(All!$V13="P5",All!$AE13="RMS"),Ruler!U$18,IF(AND(All!$V13="P6",All!$AE13="RMS"),Ruler!U$19,IF(AND(All!$V13="P7",All!$AE13="RMS"),Ruler!U$20,IF(AND(All!$V13="P8",All!$AE13="RMS"),Ruler!U$21,IF(AND(All!$V13="P9",All!$AE13="RMS"),Ruler!U$22,IF(AND(All!$V13="P1",All!$AE13="RSS"),Ruler!U$6,IF(AND(All!$V13="P2",All!$AE13="RSS"),Ruler!U$23,IF(AND(All!$V13="P3",All!$AE13="RSS"),Ruler!U$24,IF(AND(All!$V13="P4",All!$AE13="RSS"),Ruler!U$25,IF(AND(All!$V13="P5",All!$AE13="RSS"),Ruler!U$26,IF(AND(All!$V13="P6",All!$AE13="RSS"),Ruler!U$27,IF(AND(All!$V13="P7",All!$AE13="RSS"),Ruler!U$28,IF(AND(All!$V13="P8",All!$AE13="RSS"),Ruler!U$29,IF(AND(All!$V13="P9",All!$AE13="RSS"),Ruler!U$30,0)))))))))))))))))))))))))))</f>
        <v>2</v>
      </c>
      <c r="CC13" s="325">
        <f>IF(AND(All!$V13="P1",All!$AE13="RDP"),Ruler!V$6,IF(AND(All!$V13="P2",All!$AE13="RDP"),Ruler!V$7,IF(AND(All!$V13="P3",All!$AE13="RDP"),Ruler!V$8,IF(AND(All!$V13="P4",All!$AE13="RDP"),Ruler!V$9,IF(AND(All!$V13="P5",All!$AE13="RDP"),Ruler!V$10,IF(AND(All!$V13="P6",All!$AE13="RDP"),Ruler!V$11,IF(AND(All!$V13="P7",All!$AE13="RDP"),Ruler!V$12,IF(AND(All!$V13="P8",All!$AE13="RDP"),Ruler!V$13,IF(AND(All!$V13="P9",All!$AE13="RDP"),Ruler!V$14,IF(AND(All!$V13="P1",All!$AE13="RMS"),Ruler!V$6,IF(AND(All!$V13="P2",All!$AE13="RMS"),Ruler!V$15,IF(AND(All!$V13="P3",All!$AE13="RMS"),Ruler!V$16,IF(AND(All!$V13="P4",All!$AE13="RMS"),Ruler!V$17,IF(AND(All!$V13="P5",All!$AE13="RMS"),Ruler!V$18,IF(AND(All!$V13="P6",All!$AE13="RMS"),Ruler!V$19,IF(AND(All!$V13="P7",All!$AE13="RMS"),Ruler!V$20,IF(AND(All!$V13="P8",All!$AE13="RMS"),Ruler!V$21,IF(AND(All!$V13="P9",All!$AE13="RMS"),Ruler!V$22,IF(AND(All!$V13="P1",All!$AE13="RSS"),Ruler!V$6,IF(AND(All!$V13="P2",All!$AE13="RSS"),Ruler!V$23,IF(AND(All!$V13="P3",All!$AE13="RSS"),Ruler!V$24,IF(AND(All!$V13="P4",All!$AE13="RSS"),Ruler!V$25,IF(AND(All!$V13="P5",All!$AE13="RSS"),Ruler!V$26,IF(AND(All!$V13="P6",All!$AE13="RSS"),Ruler!V$27,IF(AND(All!$V13="P7",All!$AE13="RSS"),Ruler!V$28,IF(AND(All!$V13="P8",All!$AE13="RSS"),Ruler!V$29,IF(AND(All!$V13="P9",All!$AE13="RSS"),Ruler!V$30,0)))))))))))))))))))))))))))</f>
        <v>2</v>
      </c>
      <c r="CD13" s="325">
        <f>IF(AND(All!$V13="P1",All!$AE13="RDP"),Ruler!W$6,IF(AND(All!$V13="P2",All!$AE13="RDP"),Ruler!W$7,IF(AND(All!$V13="P3",All!$AE13="RDP"),Ruler!W$8,IF(AND(All!$V13="P4",All!$AE13="RDP"),Ruler!W$9,IF(AND(All!$V13="P5",All!$AE13="RDP"),Ruler!W$10,IF(AND(All!$V13="P6",All!$AE13="RDP"),Ruler!W$11,IF(AND(All!$V13="P7",All!$AE13="RDP"),Ruler!W$12,IF(AND(All!$V13="P8",All!$AE13="RDP"),Ruler!W$13,IF(AND(All!$V13="P9",All!$AE13="RDP"),Ruler!W$14,IF(AND(All!$V13="P1",All!$AE13="RMS"),Ruler!W$6,IF(AND(All!$V13="P2",All!$AE13="RMS"),Ruler!W$15,IF(AND(All!$V13="P3",All!$AE13="RMS"),Ruler!W$16,IF(AND(All!$V13="P4",All!$AE13="RMS"),Ruler!W$17,IF(AND(All!$V13="P5",All!$AE13="RMS"),Ruler!W$18,IF(AND(All!$V13="P6",All!$AE13="RMS"),Ruler!W$19,IF(AND(All!$V13="P7",All!$AE13="RMS"),Ruler!W$20,IF(AND(All!$V13="P8",All!$AE13="RMS"),Ruler!W$21,IF(AND(All!$V13="P9",All!$AE13="RMS"),Ruler!W$22,IF(AND(All!$V13="P1",All!$AE13="RSS"),Ruler!W$6,IF(AND(All!$V13="P2",All!$AE13="RSS"),Ruler!W$23,IF(AND(All!$V13="P3",All!$AE13="RSS"),Ruler!W$24,IF(AND(All!$V13="P4",All!$AE13="RSS"),Ruler!W$25,IF(AND(All!$V13="P5",All!$AE13="RSS"),Ruler!W$26,IF(AND(All!$V13="P6",All!$AE13="RSS"),Ruler!W$27,IF(AND(All!$V13="P7",All!$AE13="RSS"),Ruler!W$28,IF(AND(All!$V13="P8",All!$AE13="RSS"),Ruler!W$29,IF(AND(All!$V13="P9",All!$AE13="RSS"),Ruler!W$30,0)))))))))))))))))))))))))))</f>
        <v>2</v>
      </c>
      <c r="CE13" s="325">
        <f>IF(AND(All!$V13="P1",All!$AE13="RDP"),Ruler!X$6,IF(AND(All!$V13="P2",All!$AE13="RDP"),Ruler!X$7,IF(AND(All!$V13="P3",All!$AE13="RDP"),Ruler!X$8,IF(AND(All!$V13="P4",All!$AE13="RDP"),Ruler!X$9,IF(AND(All!$V13="P5",All!$AE13="RDP"),Ruler!X$10,IF(AND(All!$V13="P6",All!$AE13="RDP"),Ruler!X$11,IF(AND(All!$V13="P7",All!$AE13="RDP"),Ruler!X$12,IF(AND(All!$V13="P8",All!$AE13="RDP"),Ruler!X$13,IF(AND(All!$V13="P9",All!$AE13="RDP"),Ruler!X$14,IF(AND(All!$V13="P1",All!$AE13="RMS"),Ruler!X$6,IF(AND(All!$V13="P2",All!$AE13="RMS"),Ruler!X$15,IF(AND(All!$V13="P3",All!$AE13="RMS"),Ruler!X$16,IF(AND(All!$V13="P4",All!$AE13="RMS"),Ruler!X$17,IF(AND(All!$V13="P5",All!$AE13="RMS"),Ruler!X$18,IF(AND(All!$V13="P6",All!$AE13="RMS"),Ruler!X$19,IF(AND(All!$V13="P7",All!$AE13="RMS"),Ruler!X$20,IF(AND(All!$V13="P8",All!$AE13="RMS"),Ruler!X$21,IF(AND(All!$V13="P9",All!$AE13="RMS"),Ruler!X$22,IF(AND(All!$V13="P1",All!$AE13="RSS"),Ruler!X$6,IF(AND(All!$V13="P2",All!$AE13="RSS"),Ruler!X$23,IF(AND(All!$V13="P3",All!$AE13="RSS"),Ruler!X$24,IF(AND(All!$V13="P4",All!$AE13="RSS"),Ruler!X$25,IF(AND(All!$V13="P5",All!$AE13="RSS"),Ruler!X$26,IF(AND(All!$V13="P6",All!$AE13="RSS"),Ruler!X$27,IF(AND(All!$V13="P7",All!$AE13="RSS"),Ruler!X$28,IF(AND(All!$V13="P8",All!$AE13="RSS"),Ruler!X$29,IF(AND(All!$V13="P9",All!$AE13="RSS"),Ruler!X$30,0)))))))))))))))))))))))))))</f>
        <v>2</v>
      </c>
      <c r="CF13" s="325">
        <f>IF(AND(All!$V13="P1",All!$AE13="RDP"),Ruler!Y$6,IF(AND(All!$V13="P2",All!$AE13="RDP"),Ruler!Y$7,IF(AND(All!$V13="P3",All!$AE13="RDP"),Ruler!Y$8,IF(AND(All!$V13="P4",All!$AE13="RDP"),Ruler!Y$9,IF(AND(All!$V13="P5",All!$AE13="RDP"),Ruler!Y$10,IF(AND(All!$V13="P6",All!$AE13="RDP"),Ruler!Y$11,IF(AND(All!$V13="P7",All!$AE13="RDP"),Ruler!Y$12,IF(AND(All!$V13="P8",All!$AE13="RDP"),Ruler!Y$13,IF(AND(All!$V13="P9",All!$AE13="RDP"),Ruler!Y$14,IF(AND(All!$V13="P1",All!$AE13="RMS"),Ruler!Y$6,IF(AND(All!$V13="P2",All!$AE13="RMS"),Ruler!Y$15,IF(AND(All!$V13="P3",All!$AE13="RMS"),Ruler!Y$16,IF(AND(All!$V13="P4",All!$AE13="RMS"),Ruler!Y$17,IF(AND(All!$V13="P5",All!$AE13="RMS"),Ruler!Y$18,IF(AND(All!$V13="P6",All!$AE13="RMS"),Ruler!Y$19,IF(AND(All!$V13="P7",All!$AE13="RMS"),Ruler!Y$20,IF(AND(All!$V13="P8",All!$AE13="RMS"),Ruler!Y$21,IF(AND(All!$V13="P9",All!$AE13="RMS"),Ruler!Y$22,IF(AND(All!$V13="P1",All!$AE13="RSS"),Ruler!Y$6,IF(AND(All!$V13="P2",All!$AE13="RSS"),Ruler!Y$23,IF(AND(All!$V13="P3",All!$AE13="RSS"),Ruler!Y$24,IF(AND(All!$V13="P4",All!$AE13="RSS"),Ruler!Y$25,IF(AND(All!$V13="P5",All!$AE13="RSS"),Ruler!Y$26,IF(AND(All!$V13="P6",All!$AE13="RSS"),Ruler!Y$27,IF(AND(All!$V13="P7",All!$AE13="RSS"),Ruler!Y$28,IF(AND(All!$V13="P8",All!$AE13="RSS"),Ruler!Y$29,IF(AND(All!$V13="P9",All!$AE13="RSS"),Ruler!Y$30,0)))))))))))))))))))))))))))</f>
        <v>1</v>
      </c>
      <c r="CG13" s="325">
        <f>IF(AND(All!$V13="P1",All!$AE13="RDP"),Ruler!Z$6,IF(AND(All!$V13="P2",All!$AE13="RDP"),Ruler!Z$7,IF(AND(All!$V13="P3",All!$AE13="RDP"),Ruler!Z$8,IF(AND(All!$V13="P4",All!$AE13="RDP"),Ruler!Z$9,IF(AND(All!$V13="P5",All!$AE13="RDP"),Ruler!Z$10,IF(AND(All!$V13="P6",All!$AE13="RDP"),Ruler!Z$11,IF(AND(All!$V13="P7",All!$AE13="RDP"),Ruler!Z$12,IF(AND(All!$V13="P8",All!$AE13="RDP"),Ruler!Z$13,IF(AND(All!$V13="P9",All!$AE13="RDP"),Ruler!Z$14,IF(AND(All!$V13="P1",All!$AE13="RMS"),Ruler!Z$6,IF(AND(All!$V13="P2",All!$AE13="RMS"),Ruler!Z$15,IF(AND(All!$V13="P3",All!$AE13="RMS"),Ruler!Z$16,IF(AND(All!$V13="P4",All!$AE13="RMS"),Ruler!Z$17,IF(AND(All!$V13="P5",All!$AE13="RMS"),Ruler!Z$18,IF(AND(All!$V13="P6",All!$AE13="RMS"),Ruler!Z$19,IF(AND(All!$V13="P7",All!$AE13="RMS"),Ruler!Z$20,IF(AND(All!$V13="P8",All!$AE13="RMS"),Ruler!Z$21,IF(AND(All!$V13="P9",All!$AE13="RMS"),Ruler!Z$22,IF(AND(All!$V13="P1",All!$AE13="RSS"),Ruler!Z$6,IF(AND(All!$V13="P2",All!$AE13="RSS"),Ruler!Z$23,IF(AND(All!$V13="P3",All!$AE13="RSS"),Ruler!Z$24,IF(AND(All!$V13="P4",All!$AE13="RSS"),Ruler!Z$25,IF(AND(All!$V13="P5",All!$AE13="RSS"),Ruler!Z$26,IF(AND(All!$V13="P6",All!$AE13="RSS"),Ruler!Z$27,IF(AND(All!$V13="P7",All!$AE13="RSS"),Ruler!Z$28,IF(AND(All!$V13="P8",All!$AE13="RSS"),Ruler!Z$29,IF(AND(All!$V13="P9",All!$AE13="RSS"),Ruler!Z$30,0)))))))))))))))))))))))))))</f>
        <v>2</v>
      </c>
      <c r="CH13" s="325">
        <f>IF(AND(All!$V13="P1",All!$AE13="RDP"),Ruler!AA$6,IF(AND(All!$V13="P2",All!$AE13="RDP"),Ruler!AA$7,IF(AND(All!$V13="P3",All!$AE13="RDP"),Ruler!AA$8,IF(AND(All!$V13="P4",All!$AE13="RDP"),Ruler!AA$9,IF(AND(All!$V13="P5",All!$AE13="RDP"),Ruler!AA$10,IF(AND(All!$V13="P6",All!$AE13="RDP"),Ruler!AA$11,IF(AND(All!$V13="P7",All!$AE13="RDP"),Ruler!AA$12,IF(AND(All!$V13="P8",All!$AE13="RDP"),Ruler!AA$13,IF(AND(All!$V13="P9",All!$AE13="RDP"),Ruler!AA$14,IF(AND(All!$V13="P1",All!$AE13="RMS"),Ruler!AA$6,IF(AND(All!$V13="P2",All!$AE13="RMS"),Ruler!AA$15,IF(AND(All!$V13="P3",All!$AE13="RMS"),Ruler!AA$16,IF(AND(All!$V13="P4",All!$AE13="RMS"),Ruler!AA$17,IF(AND(All!$V13="P5",All!$AE13="RMS"),Ruler!AA$18,IF(AND(All!$V13="P6",All!$AE13="RMS"),Ruler!AA$19,IF(AND(All!$V13="P7",All!$AE13="RMS"),Ruler!AA$20,IF(AND(All!$V13="P8",All!$AE13="RMS"),Ruler!AA$21,IF(AND(All!$V13="P9",All!$AE13="RMS"),Ruler!AA$22,IF(AND(All!$V13="P1",All!$AE13="RSS"),Ruler!AA$6,IF(AND(All!$V13="P2",All!$AE13="RSS"),Ruler!AA$23,IF(AND(All!$V13="P3",All!$AE13="RSS"),Ruler!AA$24,IF(AND(All!$V13="P4",All!$AE13="RSS"),Ruler!AA$25,IF(AND(All!$V13="P5",All!$AE13="RSS"),Ruler!AA$26,IF(AND(All!$V13="P6",All!$AE13="RSS"),Ruler!AA$27,IF(AND(All!$V13="P7",All!$AE13="RSS"),Ruler!AA$28,IF(AND(All!$V13="P8",All!$AE13="RSS"),Ruler!AA$29,IF(AND(All!$V13="P9",All!$AE13="RSS"),Ruler!AA$30,0)))))))))))))))))))))))))))</f>
        <v>1</v>
      </c>
      <c r="CI13" s="325">
        <f>IF(AND(All!$V13="P1",All!$AE13="RDP"),Ruler!AB$6,IF(AND(All!$V13="P2",All!$AE13="RDP"),Ruler!AB$7,IF(AND(All!$V13="P3",All!$AE13="RDP"),Ruler!AB$8,IF(AND(All!$V13="P4",All!$AE13="RDP"),Ruler!AB$9,IF(AND(All!$V13="P5",All!$AE13="RDP"),Ruler!AB$10,IF(AND(All!$V13="P6",All!$AE13="RDP"),Ruler!AB$11,IF(AND(All!$V13="P7",All!$AE13="RDP"),Ruler!AB$12,IF(AND(All!$V13="P8",All!$AE13="RDP"),Ruler!AB$13,IF(AND(All!$V13="P9",All!$AE13="RDP"),Ruler!AB$14,IF(AND(All!$V13="P1",All!$AE13="RMS"),Ruler!AB$6,IF(AND(All!$V13="P2",All!$AE13="RMS"),Ruler!AB$15,IF(AND(All!$V13="P3",All!$AE13="RMS"),Ruler!AB$16,IF(AND(All!$V13="P4",All!$AE13="RMS"),Ruler!AB$17,IF(AND(All!$V13="P5",All!$AE13="RMS"),Ruler!AB$18,IF(AND(All!$V13="P6",All!$AE13="RMS"),Ruler!AB$19,IF(AND(All!$V13="P7",All!$AE13="RMS"),Ruler!AB$20,IF(AND(All!$V13="P8",All!$AE13="RMS"),Ruler!AB$21,IF(AND(All!$V13="P9",All!$AE13="RMS"),Ruler!AB$22,IF(AND(All!$V13="P1",All!$AE13="RSS"),Ruler!AB$6,IF(AND(All!$V13="P2",All!$AE13="RSS"),Ruler!AB$23,IF(AND(All!$V13="P3",All!$AE13="RSS"),Ruler!AB$24,IF(AND(All!$V13="P4",All!$AE13="RSS"),Ruler!AB$25,IF(AND(All!$V13="P5",All!$AE13="RSS"),Ruler!AB$26,IF(AND(All!$V13="P6",All!$AE13="RSS"),Ruler!AB$27,IF(AND(All!$V13="P7",All!$AE13="RSS"),Ruler!AB$28,IF(AND(All!$V13="P8",All!$AE13="RSS"),Ruler!AB$29,IF(AND(All!$V13="P9",All!$AE13="RSS"),Ruler!AB$30,0)))))))))))))))))))))))))))</f>
        <v>1</v>
      </c>
      <c r="CJ13" s="377">
        <f>Table9[[#This Row],[R-B1]]-Table9[[#This Row],[B1]]</f>
        <v>0</v>
      </c>
      <c r="CK13" s="378">
        <f>Table9[[#This Row],[R-B2]]-Table9[[#This Row],[B2]]</f>
        <v>1</v>
      </c>
      <c r="CL13" s="378">
        <f>Table9[[#This Row],[R-B3]]-Table9[[#This Row],[B3]]</f>
        <v>1</v>
      </c>
      <c r="CM13" s="378">
        <f>Table9[[#This Row],[R-B4]]-Table9[[#This Row],[B4]]</f>
        <v>0</v>
      </c>
      <c r="CN13" s="378">
        <f>Table9[[#This Row],[R-B5]]-Table9[[#This Row],[B5]]</f>
        <v>0</v>
      </c>
      <c r="CO13" s="378">
        <f>Table9[[#This Row],[R-B6]]-Table9[[#This Row],[B6]]</f>
        <v>-1</v>
      </c>
      <c r="CP13" s="378">
        <f>Table9[[#This Row],[R-B7]]-Table9[[#This Row],[B7]]</f>
        <v>0</v>
      </c>
      <c r="CQ13" s="378">
        <f>Table9[[#This Row],[R-B8]]-Table9[[#This Row],[B8]]</f>
        <v>1</v>
      </c>
      <c r="CR13" s="378">
        <f>Table9[[#This Row],[R-B9]]-Table9[[#This Row],[B9]]</f>
        <v>0</v>
      </c>
      <c r="CS13" s="378">
        <f>Table9[[#This Row],[R-B10]]-Table9[[#This Row],[B10]]</f>
        <v>0</v>
      </c>
      <c r="CT13" s="378">
        <f>Table9[[#This Row],[R-B11]]-Table9[[#This Row],[B11]]</f>
        <v>0</v>
      </c>
      <c r="CU13" s="378">
        <f>Table9[[#This Row],[R-B12]]-Table9[[#This Row],[B12]]</f>
        <v>1</v>
      </c>
      <c r="CV13" s="378">
        <f>Table9[[#This Row],[R-K1]]-Table9[[#This Row],[K1]]</f>
        <v>0</v>
      </c>
      <c r="CW13" s="378">
        <f>Table9[[#This Row],[R-K2]]-Table9[[#This Row],[K2]]</f>
        <v>0</v>
      </c>
      <c r="CX13" s="378">
        <f>Table9[[#This Row],[R-K3]]-Table9[[#This Row],[K3]]</f>
        <v>0</v>
      </c>
      <c r="CY13" s="378">
        <f>Table9[[#This Row],[R-K4]]-Table9[[#This Row],[K4]]</f>
        <v>1</v>
      </c>
      <c r="CZ13" s="378">
        <f>Table9[[#This Row],[R-K5]]-Table9[[#This Row],[K5]]</f>
        <v>1</v>
      </c>
      <c r="DA13" s="378">
        <f>Table9[[#This Row],[R-P1]]-Table9[[#This Row],[P1]]</f>
        <v>0</v>
      </c>
      <c r="DB13" s="378">
        <f>Table9[[#This Row],[R-P2]]-Table9[[#This Row],[P2]]</f>
        <v>0</v>
      </c>
      <c r="DC13" s="378">
        <f>Table9[[#This Row],[R-P3]]-Table9[[#This Row],[P3]]</f>
        <v>0</v>
      </c>
      <c r="DD13" s="378">
        <f>Table9[[#This Row],[R-P4]]-Table9[[#This Row],[P4]]</f>
        <v>0</v>
      </c>
      <c r="DE13" s="378">
        <f>Table9[[#This Row],[R-P5]]-Table9[[#This Row],[P5]]</f>
        <v>0</v>
      </c>
      <c r="DF13" s="378">
        <f>Table9[[#This Row],[R-E1]]-Table9[[#This Row],[E1]]</f>
        <v>-1</v>
      </c>
      <c r="DG13" s="379">
        <f>Table9[[#This Row],[R-E2]]-Table9[[#This Row],[E2]]</f>
        <v>0</v>
      </c>
      <c r="DH13" s="43">
        <f>COUNTIF(Table9[[#This Row],[G-B1]:[G-B12]],"&lt;=0")/12*100</f>
        <v>66.666666666666657</v>
      </c>
      <c r="DI13" s="43">
        <f>COUNTIF(Table9[[#This Row],[G-K1]:[G-K5]],"&lt;=0")/5*100</f>
        <v>60</v>
      </c>
      <c r="DJ13" s="43">
        <f>COUNTIF(Table9[[#This Row],[G-P1]:[G-P5]],"&lt;=0")/5*100</f>
        <v>100</v>
      </c>
      <c r="DK13" s="43">
        <f>COUNTIF(Table9[[#This Row],[G-E1]:[G-E2]],"&lt;=0")/2*100</f>
        <v>100</v>
      </c>
      <c r="DL13" s="450">
        <f>IF(AE13="RDP",(COUNTIF(Table9[[#This Row],[G-B3]],"&lt;=0")+COUNTIF(Table9[[#This Row],[G-B4]],"&lt;=0")+COUNTIF(Table9[[#This Row],[G-B7]],"&lt;=0")+COUNTIF(Table9[[#This Row],[G-B11]],"&lt;=0")+COUNTIF(Table9[[#This Row],[G-K2]],"&lt;=0"))/5*100,IF(AE13="RMS",(COUNTIF(Table9[[#This Row],[G-B4]],"&lt;=0")+COUNTIF(Table9[[#This Row],[G-B5]],"&lt;=0")+COUNTIF(Table9[[#This Row],[G-B10]],"&lt;=0")+COUNTIF(Table9[[#This Row],[G-B12]],"&lt;=0")+COUNTIF(Table9[[#This Row],[G-K2]],"&lt;=0"))/5*100,IF(AE13="RSS",(COUNTIF(Table9[[#This Row],[G-B1]],"&lt;=0")+COUNTIF(Table9[[#This Row],[G-B2]],"&lt;=0")+COUNTIF(Table9[[#This Row],[G-B6]],"&lt;=0")+COUNTIF(Table9[[#This Row],[G-B11]],"&lt;=0")+COUNTIF(Table9[[#This Row],[G-B12]],"&lt;=0"))/5*100,0)))</f>
        <v>80</v>
      </c>
      <c r="DM13" s="394">
        <v>91</v>
      </c>
      <c r="DN13" s="395">
        <v>83</v>
      </c>
      <c r="DO13" s="395">
        <v>100</v>
      </c>
      <c r="DP13" s="395">
        <v>100</v>
      </c>
      <c r="DQ13" s="395">
        <v>100</v>
      </c>
      <c r="DR13" s="394">
        <v>27</v>
      </c>
      <c r="DS13" s="395">
        <v>20</v>
      </c>
      <c r="DT13" s="395">
        <v>60</v>
      </c>
      <c r="DU13" s="395">
        <v>0</v>
      </c>
      <c r="DV13" s="395">
        <v>0</v>
      </c>
      <c r="DW13" s="394">
        <v>27</v>
      </c>
      <c r="DX13" s="395">
        <v>20</v>
      </c>
      <c r="DY13" s="395">
        <v>20</v>
      </c>
      <c r="DZ13" s="395">
        <v>0</v>
      </c>
      <c r="EA13" s="396">
        <v>0</v>
      </c>
      <c r="EB13" s="335" t="s">
        <v>251</v>
      </c>
      <c r="EC13" s="324" t="s">
        <v>196</v>
      </c>
      <c r="ED13" s="324" t="s">
        <v>252</v>
      </c>
      <c r="EE13" s="338" t="s">
        <v>253</v>
      </c>
    </row>
    <row r="14" spans="2:135" ht="63.75" hidden="1" customHeight="1" thickBot="1" x14ac:dyDescent="0.35">
      <c r="B14" s="282">
        <v>11</v>
      </c>
      <c r="C14" s="285" t="s">
        <v>134</v>
      </c>
      <c r="D14" s="458">
        <v>46216</v>
      </c>
      <c r="E14" s="461" t="s">
        <v>254</v>
      </c>
      <c r="F14" s="282">
        <v>1125489</v>
      </c>
      <c r="G14" s="357">
        <f t="shared" ca="1" si="0"/>
        <v>28.146937718797574</v>
      </c>
      <c r="H14" s="283">
        <v>36042</v>
      </c>
      <c r="I14" s="282" t="s">
        <v>136</v>
      </c>
      <c r="J14" s="282" t="s">
        <v>137</v>
      </c>
      <c r="K14" s="282" t="s">
        <v>241</v>
      </c>
      <c r="L14" s="282" t="s">
        <v>202</v>
      </c>
      <c r="M14" s="285" t="s">
        <v>242</v>
      </c>
      <c r="N14" s="282" t="s">
        <v>255</v>
      </c>
      <c r="O14" s="282" t="s">
        <v>142</v>
      </c>
      <c r="P14" s="284" t="s">
        <v>256</v>
      </c>
      <c r="Q14" s="282" t="s">
        <v>144</v>
      </c>
      <c r="R14" s="282" t="s">
        <v>185</v>
      </c>
      <c r="S14" s="345">
        <v>45717</v>
      </c>
      <c r="T14" s="286">
        <f t="shared" ca="1" si="1"/>
        <v>1.6361111111111111</v>
      </c>
      <c r="U14" s="282"/>
      <c r="V14" s="282" t="s">
        <v>56</v>
      </c>
      <c r="W14" s="286"/>
      <c r="X14" s="286">
        <f ca="1">($T$1-Table9[[#This Row],[Date of Appointment to Current Grade]])/365</f>
        <v>0.3058418283866135</v>
      </c>
      <c r="Y14" s="345">
        <v>46204</v>
      </c>
      <c r="Z14" s="343" t="s">
        <v>244</v>
      </c>
      <c r="AA14" s="345">
        <v>45717</v>
      </c>
      <c r="AB14" s="286">
        <f ca="1">($T$1-Table9[[#This Row],[Date in Position]])/365</f>
        <v>1.6400884037290793</v>
      </c>
      <c r="AC14" s="282" t="s">
        <v>219</v>
      </c>
      <c r="AD14" s="282"/>
      <c r="AE14" s="282"/>
      <c r="AF14" s="282" t="s">
        <v>188</v>
      </c>
      <c r="AG14" s="287" t="s">
        <v>257</v>
      </c>
      <c r="AH14" s="287" t="s">
        <v>258</v>
      </c>
      <c r="AI14" s="287" t="s">
        <v>259</v>
      </c>
      <c r="AJ14" s="285"/>
      <c r="AK14" s="288" t="s">
        <v>260</v>
      </c>
      <c r="AL14" s="285" t="s">
        <v>153</v>
      </c>
      <c r="AM14" s="319" t="s">
        <v>261</v>
      </c>
      <c r="AN14" s="323"/>
      <c r="BK14" s="328"/>
      <c r="BL14" s="325">
        <f>IF(AND(All!$V14="P1",All!$AE14="RDP"),Ruler!E$6,IF(AND(All!$V14="P2",All!$AE14="RDP"),Ruler!E$7,IF(AND(All!$V14="P3",All!$AE14="RDP"),Ruler!E$8,IF(AND(All!$V14="P4",All!$AE14="RDP"),Ruler!E$9,IF(AND(All!$V14="P5",All!$AE14="RDP"),Ruler!E$10,IF(AND(All!$V14="P6",All!$AE14="RDP"),Ruler!E$11,IF(AND(All!$V14="P7",All!$AE14="RDP"),Ruler!E$12,IF(AND(All!$V14="P8",All!$AE14="RDP"),Ruler!E$13,IF(AND(All!$V14="P9",All!$AE14="RDP"),Ruler!E$14,IF(AND(All!$V14="P1",All!$AE14="RMS"),Ruler!E$6,IF(AND(All!$V14="P2",All!$AE14="RMS"),Ruler!E$15,IF(AND(All!$V14="P3",All!$AE14="RMS"),Ruler!E$16,IF(AND(All!$V14="P4",All!$AE14="RMS"),Ruler!E$17,IF(AND(All!$V14="P5",All!$AE14="RMS"),Ruler!E$18,IF(AND(All!$V14="P6",All!$AE14="RMS"),Ruler!E$19,IF(AND(All!$V14="P7",All!$AE14="RMS"),Ruler!E$20,IF(AND(All!$V14="P8",All!$AE14="RMS"),Ruler!E$21,IF(AND(All!$V14="P9",All!$AE14="RMS"),Ruler!E$22,IF(AND(All!$V14="P1",All!$AE14="RSS"),Ruler!E$6,IF(AND(All!$V14="P2",All!$AE14="RSS"),Ruler!E$23,IF(AND(All!$V14="P3",All!$AE14="RSS"),Ruler!E$24,IF(AND(All!$V14="P4",All!$AE14="RSS"),Ruler!E$25,IF(AND(All!$V14="P5",All!$AE14="RSS"),Ruler!E$26,IF(AND(All!$V14="P6",All!$AE14="RSS"),Ruler!E$27,IF(AND(All!$V14="P7",All!$AE14="RSS"),Ruler!E$28,IF(AND(All!$V14="P8",All!$AE14="RSS"),Ruler!E$29,IF(AND(All!$V14="P9",All!$AE14="RSS"),Ruler!E$30,0)))))))))))))))))))))))))))</f>
        <v>0</v>
      </c>
      <c r="BM14" s="325">
        <f>IF(AND(All!$V14="P1",All!$AE14="RDP"),Ruler!F$6,IF(AND(All!$V14="P2",All!$AE14="RDP"),Ruler!F$7,IF(AND(All!$V14="P3",All!$AE14="RDP"),Ruler!F$8,IF(AND(All!$V14="P4",All!$AE14="RDP"),Ruler!F$9,IF(AND(All!$V14="P5",All!$AE14="RDP"),Ruler!F$10,IF(AND(All!$V14="P6",All!$AE14="RDP"),Ruler!F$11,IF(AND(All!$V14="P7",All!$AE14="RDP"),Ruler!F$12,IF(AND(All!$V14="P8",All!$AE14="RDP"),Ruler!F$13,IF(AND(All!$V14="P9",All!$AE14="RDP"),Ruler!F$14,IF(AND(All!$V14="P1",All!$AE14="RMS"),Ruler!F$6,IF(AND(All!$V14="P2",All!$AE14="RMS"),Ruler!F$15,IF(AND(All!$V14="P3",All!$AE14="RMS"),Ruler!F$16,IF(AND(All!$V14="P4",All!$AE14="RMS"),Ruler!F$17,IF(AND(All!$V14="P5",All!$AE14="RMS"),Ruler!F$18,IF(AND(All!$V14="P6",All!$AE14="RMS"),Ruler!F$19,IF(AND(All!$V14="P7",All!$AE14="RMS"),Ruler!F$20,IF(AND(All!$V14="P8",All!$AE14="RMS"),Ruler!F$21,IF(AND(All!$V14="P9",All!$AE14="RMS"),Ruler!F$22,IF(AND(All!$V14="P1",All!$AE14="RSS"),Ruler!F$6,IF(AND(All!$V14="P2",All!$AE14="RSS"),Ruler!F$23,IF(AND(All!$V14="P3",All!$AE14="RSS"),Ruler!F$24,IF(AND(All!$V14="P4",All!$AE14="RSS"),Ruler!F$25,IF(AND(All!$V14="P5",All!$AE14="RSS"),Ruler!F$26,IF(AND(All!$V14="P6",All!$AE14="RSS"),Ruler!F$27,IF(AND(All!$V14="P7",All!$AE14="RSS"),Ruler!F$28,IF(AND(All!$V14="P8",All!$AE14="RSS"),Ruler!F$29,IF(AND(All!$V14="P9",All!$AE14="RSS"),Ruler!F$30,0)))))))))))))))))))))))))))</f>
        <v>0</v>
      </c>
      <c r="BN14" s="325">
        <f>IF(AND(All!$V14="P1",All!$AE14="RDP"),Ruler!G$6,IF(AND(All!$V14="P2",All!$AE14="RDP"),Ruler!G$7,IF(AND(All!$V14="P3",All!$AE14="RDP"),Ruler!G$8,IF(AND(All!$V14="P4",All!$AE14="RDP"),Ruler!G$9,IF(AND(All!$V14="P5",All!$AE14="RDP"),Ruler!G$10,IF(AND(All!$V14="P6",All!$AE14="RDP"),Ruler!G$11,IF(AND(All!$V14="P7",All!$AE14="RDP"),Ruler!G$12,IF(AND(All!$V14="P8",All!$AE14="RDP"),Ruler!G$13,IF(AND(All!$V14="P9",All!$AE14="RDP"),Ruler!G$14,IF(AND(All!$V14="P1",All!$AE14="RMS"),Ruler!G$6,IF(AND(All!$V14="P2",All!$AE14="RMS"),Ruler!G$15,IF(AND(All!$V14="P3",All!$AE14="RMS"),Ruler!G$16,IF(AND(All!$V14="P4",All!$AE14="RMS"),Ruler!G$17,IF(AND(All!$V14="P5",All!$AE14="RMS"),Ruler!G$18,IF(AND(All!$V14="P6",All!$AE14="RMS"),Ruler!G$19,IF(AND(All!$V14="P7",All!$AE14="RMS"),Ruler!G$20,IF(AND(All!$V14="P8",All!$AE14="RMS"),Ruler!G$21,IF(AND(All!$V14="P9",All!$AE14="RMS"),Ruler!G$22,IF(AND(All!$V14="P1",All!$AE14="RSS"),Ruler!G$6,IF(AND(All!$V14="P2",All!$AE14="RSS"),Ruler!G$23,IF(AND(All!$V14="P3",All!$AE14="RSS"),Ruler!G$24,IF(AND(All!$V14="P4",All!$AE14="RSS"),Ruler!G$25,IF(AND(All!$V14="P5",All!$AE14="RSS"),Ruler!G$26,IF(AND(All!$V14="P6",All!$AE14="RSS"),Ruler!G$27,IF(AND(All!$V14="P7",All!$AE14="RSS"),Ruler!G$28,IF(AND(All!$V14="P8",All!$AE14="RSS"),Ruler!G$29,IF(AND(All!$V14="P9",All!$AE14="RSS"),Ruler!G$30,0)))))))))))))))))))))))))))</f>
        <v>0</v>
      </c>
      <c r="BO14" s="325">
        <f>IF(AND(All!$V14="P1",All!$AE14="RDP"),Ruler!H$6,IF(AND(All!$V14="P2",All!$AE14="RDP"),Ruler!H$7,IF(AND(All!$V14="P3",All!$AE14="RDP"),Ruler!H$8,IF(AND(All!$V14="P4",All!$AE14="RDP"),Ruler!H$9,IF(AND(All!$V14="P5",All!$AE14="RDP"),Ruler!H$10,IF(AND(All!$V14="P6",All!$AE14="RDP"),Ruler!H$11,IF(AND(All!$V14="P7",All!$AE14="RDP"),Ruler!H$12,IF(AND(All!$V14="P8",All!$AE14="RDP"),Ruler!H$13,IF(AND(All!$V14="P9",All!$AE14="RDP"),Ruler!H$14,IF(AND(All!$V14="P1",All!$AE14="RMS"),Ruler!H$6,IF(AND(All!$V14="P2",All!$AE14="RMS"),Ruler!H$15,IF(AND(All!$V14="P3",All!$AE14="RMS"),Ruler!H$16,IF(AND(All!$V14="P4",All!$AE14="RMS"),Ruler!H$17,IF(AND(All!$V14="P5",All!$AE14="RMS"),Ruler!H$18,IF(AND(All!$V14="P6",All!$AE14="RMS"),Ruler!H$19,IF(AND(All!$V14="P7",All!$AE14="RMS"),Ruler!H$20,IF(AND(All!$V14="P8",All!$AE14="RMS"),Ruler!H$21,IF(AND(All!$V14="P9",All!$AE14="RMS"),Ruler!H$22,IF(AND(All!$V14="P1",All!$AE14="RSS"),Ruler!H$6,IF(AND(All!$V14="P2",All!$AE14="RSS"),Ruler!H$23,IF(AND(All!$V14="P3",All!$AE14="RSS"),Ruler!H$24,IF(AND(All!$V14="P4",All!$AE14="RSS"),Ruler!H$25,IF(AND(All!$V14="P5",All!$AE14="RSS"),Ruler!H$26,IF(AND(All!$V14="P6",All!$AE14="RSS"),Ruler!H$27,IF(AND(All!$V14="P7",All!$AE14="RSS"),Ruler!H$28,IF(AND(All!$V14="P8",All!$AE14="RSS"),Ruler!H$29,IF(AND(All!$V14="P9",All!$AE14="RSS"),Ruler!H$30,0)))))))))))))))))))))))))))</f>
        <v>0</v>
      </c>
      <c r="BP14" s="325">
        <f>IF(AND(All!$V14="P1",All!$AE14="RDP"),Ruler!I$6,IF(AND(All!$V14="P2",All!$AE14="RDP"),Ruler!I$7,IF(AND(All!$V14="P3",All!$AE14="RDP"),Ruler!I$8,IF(AND(All!$V14="P4",All!$AE14="RDP"),Ruler!I$9,IF(AND(All!$V14="P5",All!$AE14="RDP"),Ruler!I$10,IF(AND(All!$V14="P6",All!$AE14="RDP"),Ruler!I$11,IF(AND(All!$V14="P7",All!$AE14="RDP"),Ruler!I$12,IF(AND(All!$V14="P8",All!$AE14="RDP"),Ruler!I$13,IF(AND(All!$V14="P9",All!$AE14="RDP"),Ruler!I$14,IF(AND(All!$V14="P1",All!$AE14="RMS"),Ruler!I$6,IF(AND(All!$V14="P2",All!$AE14="RMS"),Ruler!I$15,IF(AND(All!$V14="P3",All!$AE14="RMS"),Ruler!I$16,IF(AND(All!$V14="P4",All!$AE14="RMS"),Ruler!I$17,IF(AND(All!$V14="P5",All!$AE14="RMS"),Ruler!I$18,IF(AND(All!$V14="P6",All!$AE14="RMS"),Ruler!I$19,IF(AND(All!$V14="P7",All!$AE14="RMS"),Ruler!I$20,IF(AND(All!$V14="P8",All!$AE14="RMS"),Ruler!I$21,IF(AND(All!$V14="P9",All!$AE14="RMS"),Ruler!I$22,IF(AND(All!$V14="P1",All!$AE14="RSS"),Ruler!I$6,IF(AND(All!$V14="P2",All!$AE14="RSS"),Ruler!I$23,IF(AND(All!$V14="P3",All!$AE14="RSS"),Ruler!I$24,IF(AND(All!$V14="P4",All!$AE14="RSS"),Ruler!I$25,IF(AND(All!$V14="P5",All!$AE14="RSS"),Ruler!I$26,IF(AND(All!$V14="P6",All!$AE14="RSS"),Ruler!I$27,IF(AND(All!$V14="P7",All!$AE14="RSS"),Ruler!I$28,IF(AND(All!$V14="P8",All!$AE14="RSS"),Ruler!I$29,IF(AND(All!$V14="P9",All!$AE14="RSS"),Ruler!I$30,0)))))))))))))))))))))))))))</f>
        <v>0</v>
      </c>
      <c r="BQ14" s="325">
        <f>IF(AND(All!$V14="P1",All!$AE14="RDP"),Ruler!J$6,IF(AND(All!$V14="P2",All!$AE14="RDP"),Ruler!J$7,IF(AND(All!$V14="P3",All!$AE14="RDP"),Ruler!J$8,IF(AND(All!$V14="P4",All!$AE14="RDP"),Ruler!J$9,IF(AND(All!$V14="P5",All!$AE14="RDP"),Ruler!J$10,IF(AND(All!$V14="P6",All!$AE14="RDP"),Ruler!J$11,IF(AND(All!$V14="P7",All!$AE14="RDP"),Ruler!J$12,IF(AND(All!$V14="P8",All!$AE14="RDP"),Ruler!J$13,IF(AND(All!$V14="P9",All!$AE14="RDP"),Ruler!J$14,IF(AND(All!$V14="P1",All!$AE14="RMS"),Ruler!J$6,IF(AND(All!$V14="P2",All!$AE14="RMS"),Ruler!J$15,IF(AND(All!$V14="P3",All!$AE14="RMS"),Ruler!J$16,IF(AND(All!$V14="P4",All!$AE14="RMS"),Ruler!J$17,IF(AND(All!$V14="P5",All!$AE14="RMS"),Ruler!J$18,IF(AND(All!$V14="P6",All!$AE14="RMS"),Ruler!J$19,IF(AND(All!$V14="P7",All!$AE14="RMS"),Ruler!J$20,IF(AND(All!$V14="P8",All!$AE14="RMS"),Ruler!J$21,IF(AND(All!$V14="P9",All!$AE14="RMS"),Ruler!J$22,IF(AND(All!$V14="P1",All!$AE14="RSS"),Ruler!J$6,IF(AND(All!$V14="P2",All!$AE14="RSS"),Ruler!J$23,IF(AND(All!$V14="P3",All!$AE14="RSS"),Ruler!J$24,IF(AND(All!$V14="P4",All!$AE14="RSS"),Ruler!J$25,IF(AND(All!$V14="P5",All!$AE14="RSS"),Ruler!J$26,IF(AND(All!$V14="P6",All!$AE14="RSS"),Ruler!J$27,IF(AND(All!$V14="P7",All!$AE14="RSS"),Ruler!J$28,IF(AND(All!$V14="P8",All!$AE14="RSS"),Ruler!J$29,IF(AND(All!$V14="P9",All!$AE14="RSS"),Ruler!J$30,0)))))))))))))))))))))))))))</f>
        <v>0</v>
      </c>
      <c r="BR14" s="325">
        <f>IF(AND(All!$V14="P1",All!$AE14="RDP"),Ruler!K$6,IF(AND(All!$V14="P2",All!$AE14="RDP"),Ruler!K$7,IF(AND(All!$V14="P3",All!$AE14="RDP"),Ruler!K$8,IF(AND(All!$V14="P4",All!$AE14="RDP"),Ruler!K$9,IF(AND(All!$V14="P5",All!$AE14="RDP"),Ruler!K$10,IF(AND(All!$V14="P6",All!$AE14="RDP"),Ruler!K$11,IF(AND(All!$V14="P7",All!$AE14="RDP"),Ruler!K$12,IF(AND(All!$V14="P8",All!$AE14="RDP"),Ruler!K$13,IF(AND(All!$V14="P9",All!$AE14="RDP"),Ruler!K$14,IF(AND(All!$V14="P1",All!$AE14="RMS"),Ruler!K$6,IF(AND(All!$V14="P2",All!$AE14="RMS"),Ruler!K$15,IF(AND(All!$V14="P3",All!$AE14="RMS"),Ruler!K$16,IF(AND(All!$V14="P4",All!$AE14="RMS"),Ruler!K$17,IF(AND(All!$V14="P5",All!$AE14="RMS"),Ruler!K$18,IF(AND(All!$V14="P6",All!$AE14="RMS"),Ruler!K$19,IF(AND(All!$V14="P7",All!$AE14="RMS"),Ruler!K$20,IF(AND(All!$V14="P8",All!$AE14="RMS"),Ruler!K$21,IF(AND(All!$V14="P9",All!$AE14="RMS"),Ruler!K$22,IF(AND(All!$V14="P1",All!$AE14="RSS"),Ruler!K$6,IF(AND(All!$V14="P2",All!$AE14="RSS"),Ruler!K$23,IF(AND(All!$V14="P3",All!$AE14="RSS"),Ruler!K$24,IF(AND(All!$V14="P4",All!$AE14="RSS"),Ruler!K$25,IF(AND(All!$V14="P5",All!$AE14="RSS"),Ruler!K$26,IF(AND(All!$V14="P6",All!$AE14="RSS"),Ruler!K$27,IF(AND(All!$V14="P7",All!$AE14="RSS"),Ruler!K$28,IF(AND(All!$V14="P8",All!$AE14="RSS"),Ruler!K$29,IF(AND(All!$V14="P9",All!$AE14="RSS"),Ruler!K$30,0)))))))))))))))))))))))))))</f>
        <v>0</v>
      </c>
      <c r="BS14" s="325">
        <f>IF(AND(All!$V14="P1",All!$AE14="RDP"),Ruler!L$6,IF(AND(All!$V14="P2",All!$AE14="RDP"),Ruler!L$7,IF(AND(All!$V14="P3",All!$AE14="RDP"),Ruler!L$8,IF(AND(All!$V14="P4",All!$AE14="RDP"),Ruler!L$9,IF(AND(All!$V14="P5",All!$AE14="RDP"),Ruler!L$10,IF(AND(All!$V14="P6",All!$AE14="RDP"),Ruler!L$11,IF(AND(All!$V14="P7",All!$AE14="RDP"),Ruler!L$12,IF(AND(All!$V14="P8",All!$AE14="RDP"),Ruler!L$13,IF(AND(All!$V14="P9",All!$AE14="RDP"),Ruler!L$14,IF(AND(All!$V14="P1",All!$AE14="RMS"),Ruler!L$6,IF(AND(All!$V14="P2",All!$AE14="RMS"),Ruler!L$15,IF(AND(All!$V14="P3",All!$AE14="RMS"),Ruler!L$16,IF(AND(All!$V14="P4",All!$AE14="RMS"),Ruler!L$17,IF(AND(All!$V14="P5",All!$AE14="RMS"),Ruler!L$18,IF(AND(All!$V14="P6",All!$AE14="RMS"),Ruler!L$19,IF(AND(All!$V14="P7",All!$AE14="RMS"),Ruler!L$20,IF(AND(All!$V14="P8",All!$AE14="RMS"),Ruler!L$21,IF(AND(All!$V14="P9",All!$AE14="RMS"),Ruler!L$22,IF(AND(All!$V14="P1",All!$AE14="RSS"),Ruler!L$6,IF(AND(All!$V14="P2",All!$AE14="RSS"),Ruler!L$23,IF(AND(All!$V14="P3",All!$AE14="RSS"),Ruler!L$24,IF(AND(All!$V14="P4",All!$AE14="RSS"),Ruler!L$25,IF(AND(All!$V14="P5",All!$AE14="RSS"),Ruler!L$26,IF(AND(All!$V14="P6",All!$AE14="RSS"),Ruler!L$27,IF(AND(All!$V14="P7",All!$AE14="RSS"),Ruler!L$28,IF(AND(All!$V14="P8",All!$AE14="RSS"),Ruler!L$29,IF(AND(All!$V14="P9",All!$AE14="RSS"),Ruler!L$30,0)))))))))))))))))))))))))))</f>
        <v>0</v>
      </c>
      <c r="BT14" s="325">
        <f>IF(AND(All!$V14="P1",All!$AE14="RDP"),Ruler!M$6,IF(AND(All!$V14="P2",All!$AE14="RDP"),Ruler!M$7,IF(AND(All!$V14="P3",All!$AE14="RDP"),Ruler!M$8,IF(AND(All!$V14="P4",All!$AE14="RDP"),Ruler!M$9,IF(AND(All!$V14="P5",All!$AE14="RDP"),Ruler!M$10,IF(AND(All!$V14="P6",All!$AE14="RDP"),Ruler!M$11,IF(AND(All!$V14="P7",All!$AE14="RDP"),Ruler!M$12,IF(AND(All!$V14="P8",All!$AE14="RDP"),Ruler!M$13,IF(AND(All!$V14="P9",All!$AE14="RDP"),Ruler!M$14,IF(AND(All!$V14="P1",All!$AE14="RMS"),Ruler!M$6,IF(AND(All!$V14="P2",All!$AE14="RMS"),Ruler!M$15,IF(AND(All!$V14="P3",All!$AE14="RMS"),Ruler!M$16,IF(AND(All!$V14="P4",All!$AE14="RMS"),Ruler!M$17,IF(AND(All!$V14="P5",All!$AE14="RMS"),Ruler!M$18,IF(AND(All!$V14="P6",All!$AE14="RMS"),Ruler!M$19,IF(AND(All!$V14="P7",All!$AE14="RMS"),Ruler!M$20,IF(AND(All!$V14="P8",All!$AE14="RMS"),Ruler!M$21,IF(AND(All!$V14="P9",All!$AE14="RMS"),Ruler!M$22,IF(AND(All!$V14="P1",All!$AE14="RSS"),Ruler!M$6,IF(AND(All!$V14="P2",All!$AE14="RSS"),Ruler!M$23,IF(AND(All!$V14="P3",All!$AE14="RSS"),Ruler!M$24,IF(AND(All!$V14="P4",All!$AE14="RSS"),Ruler!M$25,IF(AND(All!$V14="P5",All!$AE14="RSS"),Ruler!M$26,IF(AND(All!$V14="P6",All!$AE14="RSS"),Ruler!M$27,IF(AND(All!$V14="P7",All!$AE14="RSS"),Ruler!M$28,IF(AND(All!$V14="P8",All!$AE14="RSS"),Ruler!M$29,IF(AND(All!$V14="P9",All!$AE14="RSS"),Ruler!M$30,0)))))))))))))))))))))))))))</f>
        <v>0</v>
      </c>
      <c r="BU14" s="325">
        <f>IF(AND(All!$V14="P1",All!$AE14="RDP"),Ruler!N$6,IF(AND(All!$V14="P2",All!$AE14="RDP"),Ruler!N$7,IF(AND(All!$V14="P3",All!$AE14="RDP"),Ruler!N$8,IF(AND(All!$V14="P4",All!$AE14="RDP"),Ruler!N$9,IF(AND(All!$V14="P5",All!$AE14="RDP"),Ruler!N$10,IF(AND(All!$V14="P6",All!$AE14="RDP"),Ruler!N$11,IF(AND(All!$V14="P7",All!$AE14="RDP"),Ruler!N$12,IF(AND(All!$V14="P8",All!$AE14="RDP"),Ruler!N$13,IF(AND(All!$V14="P9",All!$AE14="RDP"),Ruler!N$14,IF(AND(All!$V14="P1",All!$AE14="RMS"),Ruler!N$6,IF(AND(All!$V14="P2",All!$AE14="RMS"),Ruler!N$15,IF(AND(All!$V14="P3",All!$AE14="RMS"),Ruler!N$16,IF(AND(All!$V14="P4",All!$AE14="RMS"),Ruler!N$17,IF(AND(All!$V14="P5",All!$AE14="RMS"),Ruler!N$18,IF(AND(All!$V14="P6",All!$AE14="RMS"),Ruler!N$19,IF(AND(All!$V14="P7",All!$AE14="RMS"),Ruler!N$20,IF(AND(All!$V14="P8",All!$AE14="RMS"),Ruler!N$21,IF(AND(All!$V14="P9",All!$AE14="RMS"),Ruler!N$22,IF(AND(All!$V14="P1",All!$AE14="RSS"),Ruler!N$6,IF(AND(All!$V14="P2",All!$AE14="RSS"),Ruler!N$23,IF(AND(All!$V14="P3",All!$AE14="RSS"),Ruler!N$24,IF(AND(All!$V14="P4",All!$AE14="RSS"),Ruler!N$25,IF(AND(All!$V14="P5",All!$AE14="RSS"),Ruler!N$26,IF(AND(All!$V14="P6",All!$AE14="RSS"),Ruler!N$27,IF(AND(All!$V14="P7",All!$AE14="RSS"),Ruler!N$28,IF(AND(All!$V14="P8",All!$AE14="RSS"),Ruler!N$29,IF(AND(All!$V14="P9",All!$AE14="RSS"),Ruler!N$30,0)))))))))))))))))))))))))))</f>
        <v>0</v>
      </c>
      <c r="BV14" s="325">
        <f>IF(AND(All!$V14="P1",All!$AE14="RDP"),Ruler!O$6,IF(AND(All!$V14="P2",All!$AE14="RDP"),Ruler!O$7,IF(AND(All!$V14="P3",All!$AE14="RDP"),Ruler!O$8,IF(AND(All!$V14="P4",All!$AE14="RDP"),Ruler!O$9,IF(AND(All!$V14="P5",All!$AE14="RDP"),Ruler!O$10,IF(AND(All!$V14="P6",All!$AE14="RDP"),Ruler!O$11,IF(AND(All!$V14="P7",All!$AE14="RDP"),Ruler!O$12,IF(AND(All!$V14="P8",All!$AE14="RDP"),Ruler!O$13,IF(AND(All!$V14="P9",All!$AE14="RDP"),Ruler!O$14,IF(AND(All!$V14="P1",All!$AE14="RMS"),Ruler!O$6,IF(AND(All!$V14="P2",All!$AE14="RMS"),Ruler!O$15,IF(AND(All!$V14="P3",All!$AE14="RMS"),Ruler!O$16,IF(AND(All!$V14="P4",All!$AE14="RMS"),Ruler!O$17,IF(AND(All!$V14="P5",All!$AE14="RMS"),Ruler!O$18,IF(AND(All!$V14="P6",All!$AE14="RMS"),Ruler!O$19,IF(AND(All!$V14="P7",All!$AE14="RMS"),Ruler!O$20,IF(AND(All!$V14="P8",All!$AE14="RMS"),Ruler!O$21,IF(AND(All!$V14="P9",All!$AE14="RMS"),Ruler!O$22,IF(AND(All!$V14="P1",All!$AE14="RSS"),Ruler!O$6,IF(AND(All!$V14="P2",All!$AE14="RSS"),Ruler!O$23,IF(AND(All!$V14="P3",All!$AE14="RSS"),Ruler!O$24,IF(AND(All!$V14="P4",All!$AE14="RSS"),Ruler!O$25,IF(AND(All!$V14="P5",All!$AE14="RSS"),Ruler!O$26,IF(AND(All!$V14="P6",All!$AE14="RSS"),Ruler!O$27,IF(AND(All!$V14="P7",All!$AE14="RSS"),Ruler!O$28,IF(AND(All!$V14="P8",All!$AE14="RSS"),Ruler!O$29,IF(AND(All!$V14="P9",All!$AE14="RSS"),Ruler!O$30,0)))))))))))))))))))))))))))</f>
        <v>0</v>
      </c>
      <c r="BW14" s="325">
        <f>IF(AND(All!$V14="P1",All!$AE14="RDP"),Ruler!P$6,IF(AND(All!$V14="P2",All!$AE14="RDP"),Ruler!P$7,IF(AND(All!$V14="P3",All!$AE14="RDP"),Ruler!P$8,IF(AND(All!$V14="P4",All!$AE14="RDP"),Ruler!P$9,IF(AND(All!$V14="P5",All!$AE14="RDP"),Ruler!P$10,IF(AND(All!$V14="P6",All!$AE14="RDP"),Ruler!P$11,IF(AND(All!$V14="P7",All!$AE14="RDP"),Ruler!P$12,IF(AND(All!$V14="P8",All!$AE14="RDP"),Ruler!P$13,IF(AND(All!$V14="P9",All!$AE14="RDP"),Ruler!P$14,IF(AND(All!$V14="P1",All!$AE14="RMS"),Ruler!P$6,IF(AND(All!$V14="P2",All!$AE14="RMS"),Ruler!P$15,IF(AND(All!$V14="P3",All!$AE14="RMS"),Ruler!P$16,IF(AND(All!$V14="P4",All!$AE14="RMS"),Ruler!P$17,IF(AND(All!$V14="P5",All!$AE14="RMS"),Ruler!P$18,IF(AND(All!$V14="P6",All!$AE14="RMS"),Ruler!P$19,IF(AND(All!$V14="P7",All!$AE14="RMS"),Ruler!P$20,IF(AND(All!$V14="P8",All!$AE14="RMS"),Ruler!P$21,IF(AND(All!$V14="P9",All!$AE14="RMS"),Ruler!P$22,IF(AND(All!$V14="P1",All!$AE14="RSS"),Ruler!P$6,IF(AND(All!$V14="P2",All!$AE14="RSS"),Ruler!P$23,IF(AND(All!$V14="P3",All!$AE14="RSS"),Ruler!P$24,IF(AND(All!$V14="P4",All!$AE14="RSS"),Ruler!P$25,IF(AND(All!$V14="P5",All!$AE14="RSS"),Ruler!P$26,IF(AND(All!$V14="P6",All!$AE14="RSS"),Ruler!P$27,IF(AND(All!$V14="P7",All!$AE14="RSS"),Ruler!P$28,IF(AND(All!$V14="P8",All!$AE14="RSS"),Ruler!P$29,IF(AND(All!$V14="P9",All!$AE14="RSS"),Ruler!P$30,0)))))))))))))))))))))))))))</f>
        <v>0</v>
      </c>
      <c r="BX14" s="325">
        <f>IF(AND(All!$V14="P1",All!$AE14="RDP"),Ruler!Q$6,IF(AND(All!$V14="P2",All!$AE14="RDP"),Ruler!Q$7,IF(AND(All!$V14="P3",All!$AE14="RDP"),Ruler!Q$8,IF(AND(All!$V14="P4",All!$AE14="RDP"),Ruler!Q$9,IF(AND(All!$V14="P5",All!$AE14="RDP"),Ruler!Q$10,IF(AND(All!$V14="P6",All!$AE14="RDP"),Ruler!Q$11,IF(AND(All!$V14="P7",All!$AE14="RDP"),Ruler!Q$12,IF(AND(All!$V14="P8",All!$AE14="RDP"),Ruler!Q$13,IF(AND(All!$V14="P9",All!$AE14="RDP"),Ruler!Q$14,IF(AND(All!$V14="P1",All!$AE14="RMS"),Ruler!Q$6,IF(AND(All!$V14="P2",All!$AE14="RMS"),Ruler!Q$15,IF(AND(All!$V14="P3",All!$AE14="RMS"),Ruler!Q$16,IF(AND(All!$V14="P4",All!$AE14="RMS"),Ruler!Q$17,IF(AND(All!$V14="P5",All!$AE14="RMS"),Ruler!Q$18,IF(AND(All!$V14="P6",All!$AE14="RMS"),Ruler!Q$19,IF(AND(All!$V14="P7",All!$AE14="RMS"),Ruler!Q$20,IF(AND(All!$V14="P8",All!$AE14="RMS"),Ruler!Q$21,IF(AND(All!$V14="P9",All!$AE14="RMS"),Ruler!Q$22,IF(AND(All!$V14="P1",All!$AE14="RSS"),Ruler!Q$6,IF(AND(All!$V14="P2",All!$AE14="RSS"),Ruler!Q$23,IF(AND(All!$V14="P3",All!$AE14="RSS"),Ruler!Q$24,IF(AND(All!$V14="P4",All!$AE14="RSS"),Ruler!Q$25,IF(AND(All!$V14="P5",All!$AE14="RSS"),Ruler!Q$26,IF(AND(All!$V14="P6",All!$AE14="RSS"),Ruler!Q$27,IF(AND(All!$V14="P7",All!$AE14="RSS"),Ruler!Q$28,IF(AND(All!$V14="P8",All!$AE14="RSS"),Ruler!Q$29,IF(AND(All!$V14="P9",All!$AE14="RSS"),Ruler!Q$30,0)))))))))))))))))))))))))))</f>
        <v>0</v>
      </c>
      <c r="BY14" s="325">
        <f>IF(AND(All!$V14="P1",All!$AE14="RDP"),Ruler!R$6,IF(AND(All!$V14="P2",All!$AE14="RDP"),Ruler!R$7,IF(AND(All!$V14="P3",All!$AE14="RDP"),Ruler!R$8,IF(AND(All!$V14="P4",All!$AE14="RDP"),Ruler!R$9,IF(AND(All!$V14="P5",All!$AE14="RDP"),Ruler!R$10,IF(AND(All!$V14="P6",All!$AE14="RDP"),Ruler!R$11,IF(AND(All!$V14="P7",All!$AE14="RDP"),Ruler!R$12,IF(AND(All!$V14="P8",All!$AE14="RDP"),Ruler!R$13,IF(AND(All!$V14="P9",All!$AE14="RDP"),Ruler!R$14,IF(AND(All!$V14="P1",All!$AE14="RMS"),Ruler!R$6,IF(AND(All!$V14="P2",All!$AE14="RMS"),Ruler!R$15,IF(AND(All!$V14="P3",All!$AE14="RMS"),Ruler!R$16,IF(AND(All!$V14="P4",All!$AE14="RMS"),Ruler!R$17,IF(AND(All!$V14="P5",All!$AE14="RMS"),Ruler!R$18,IF(AND(All!$V14="P6",All!$AE14="RMS"),Ruler!R$19,IF(AND(All!$V14="P7",All!$AE14="RMS"),Ruler!R$20,IF(AND(All!$V14="P8",All!$AE14="RMS"),Ruler!R$21,IF(AND(All!$V14="P9",All!$AE14="RMS"),Ruler!R$22,IF(AND(All!$V14="P1",All!$AE14="RSS"),Ruler!R$6,IF(AND(All!$V14="P2",All!$AE14="RSS"),Ruler!R$23,IF(AND(All!$V14="P3",All!$AE14="RSS"),Ruler!R$24,IF(AND(All!$V14="P4",All!$AE14="RSS"),Ruler!R$25,IF(AND(All!$V14="P5",All!$AE14="RSS"),Ruler!R$26,IF(AND(All!$V14="P6",All!$AE14="RSS"),Ruler!R$27,IF(AND(All!$V14="P7",All!$AE14="RSS"),Ruler!R$28,IF(AND(All!$V14="P8",All!$AE14="RSS"),Ruler!R$29,IF(AND(All!$V14="P9",All!$AE14="RSS"),Ruler!R$30,0)))))))))))))))))))))))))))</f>
        <v>0</v>
      </c>
      <c r="BZ14" s="325">
        <f>IF(AND(All!$V14="P1",All!$AE14="RDP"),Ruler!S$6,IF(AND(All!$V14="P2",All!$AE14="RDP"),Ruler!S$7,IF(AND(All!$V14="P3",All!$AE14="RDP"),Ruler!S$8,IF(AND(All!$V14="P4",All!$AE14="RDP"),Ruler!S$9,IF(AND(All!$V14="P5",All!$AE14="RDP"),Ruler!S$10,IF(AND(All!$V14="P6",All!$AE14="RDP"),Ruler!S$11,IF(AND(All!$V14="P7",All!$AE14="RDP"),Ruler!S$12,IF(AND(All!$V14="P8",All!$AE14="RDP"),Ruler!S$13,IF(AND(All!$V14="P9",All!$AE14="RDP"),Ruler!S$14,IF(AND(All!$V14="P1",All!$AE14="RMS"),Ruler!S$6,IF(AND(All!$V14="P2",All!$AE14="RMS"),Ruler!S$15,IF(AND(All!$V14="P3",All!$AE14="RMS"),Ruler!S$16,IF(AND(All!$V14="P4",All!$AE14="RMS"),Ruler!S$17,IF(AND(All!$V14="P5",All!$AE14="RMS"),Ruler!S$18,IF(AND(All!$V14="P6",All!$AE14="RMS"),Ruler!S$19,IF(AND(All!$V14="P7",All!$AE14="RMS"),Ruler!S$20,IF(AND(All!$V14="P8",All!$AE14="RMS"),Ruler!S$21,IF(AND(All!$V14="P9",All!$AE14="RMS"),Ruler!S$22,IF(AND(All!$V14="P1",All!$AE14="RSS"),Ruler!S$6,IF(AND(All!$V14="P2",All!$AE14="RSS"),Ruler!S$23,IF(AND(All!$V14="P3",All!$AE14="RSS"),Ruler!S$24,IF(AND(All!$V14="P4",All!$AE14="RSS"),Ruler!S$25,IF(AND(All!$V14="P5",All!$AE14="RSS"),Ruler!S$26,IF(AND(All!$V14="P6",All!$AE14="RSS"),Ruler!S$27,IF(AND(All!$V14="P7",All!$AE14="RSS"),Ruler!S$28,IF(AND(All!$V14="P8",All!$AE14="RSS"),Ruler!S$29,IF(AND(All!$V14="P9",All!$AE14="RSS"),Ruler!S$30,0)))))))))))))))))))))))))))</f>
        <v>0</v>
      </c>
      <c r="CA14" s="325">
        <f>IF(AND(All!$V14="P1",All!$AE14="RDP"),Ruler!T$6,IF(AND(All!$V14="P2",All!$AE14="RDP"),Ruler!T$7,IF(AND(All!$V14="P3",All!$AE14="RDP"),Ruler!T$8,IF(AND(All!$V14="P4",All!$AE14="RDP"),Ruler!T$9,IF(AND(All!$V14="P5",All!$AE14="RDP"),Ruler!T$10,IF(AND(All!$V14="P6",All!$AE14="RDP"),Ruler!T$11,IF(AND(All!$V14="P7",All!$AE14="RDP"),Ruler!T$12,IF(AND(All!$V14="P8",All!$AE14="RDP"),Ruler!T$13,IF(AND(All!$V14="P9",All!$AE14="RDP"),Ruler!T$14,IF(AND(All!$V14="P1",All!$AE14="RMS"),Ruler!T$6,IF(AND(All!$V14="P2",All!$AE14="RMS"),Ruler!T$15,IF(AND(All!$V14="P3",All!$AE14="RMS"),Ruler!T$16,IF(AND(All!$V14="P4",All!$AE14="RMS"),Ruler!T$17,IF(AND(All!$V14="P5",All!$AE14="RMS"),Ruler!T$18,IF(AND(All!$V14="P6",All!$AE14="RMS"),Ruler!T$19,IF(AND(All!$V14="P7",All!$AE14="RMS"),Ruler!T$20,IF(AND(All!$V14="P8",All!$AE14="RMS"),Ruler!T$21,IF(AND(All!$V14="P9",All!$AE14="RMS"),Ruler!T$22,IF(AND(All!$V14="P1",All!$AE14="RSS"),Ruler!T$6,IF(AND(All!$V14="P2",All!$AE14="RSS"),Ruler!T$23,IF(AND(All!$V14="P3",All!$AE14="RSS"),Ruler!T$24,IF(AND(All!$V14="P4",All!$AE14="RSS"),Ruler!T$25,IF(AND(All!$V14="P5",All!$AE14="RSS"),Ruler!T$26,IF(AND(All!$V14="P6",All!$AE14="RSS"),Ruler!T$27,IF(AND(All!$V14="P7",All!$AE14="RSS"),Ruler!T$28,IF(AND(All!$V14="P8",All!$AE14="RSS"),Ruler!T$29,IF(AND(All!$V14="P9",All!$AE14="RSS"),Ruler!T$30,0)))))))))))))))))))))))))))</f>
        <v>0</v>
      </c>
      <c r="CB14" s="325">
        <f>IF(AND(All!$V14="P1",All!$AE14="RDP"),Ruler!U$6,IF(AND(All!$V14="P2",All!$AE14="RDP"),Ruler!U$7,IF(AND(All!$V14="P3",All!$AE14="RDP"),Ruler!U$8,IF(AND(All!$V14="P4",All!$AE14="RDP"),Ruler!U$9,IF(AND(All!$V14="P5",All!$AE14="RDP"),Ruler!U$10,IF(AND(All!$V14="P6",All!$AE14="RDP"),Ruler!U$11,IF(AND(All!$V14="P7",All!$AE14="RDP"),Ruler!U$12,IF(AND(All!$V14="P8",All!$AE14="RDP"),Ruler!U$13,IF(AND(All!$V14="P9",All!$AE14="RDP"),Ruler!U$14,IF(AND(All!$V14="P1",All!$AE14="RMS"),Ruler!U$6,IF(AND(All!$V14="P2",All!$AE14="RMS"),Ruler!U$15,IF(AND(All!$V14="P3",All!$AE14="RMS"),Ruler!U$16,IF(AND(All!$V14="P4",All!$AE14="RMS"),Ruler!U$17,IF(AND(All!$V14="P5",All!$AE14="RMS"),Ruler!U$18,IF(AND(All!$V14="P6",All!$AE14="RMS"),Ruler!U$19,IF(AND(All!$V14="P7",All!$AE14="RMS"),Ruler!U$20,IF(AND(All!$V14="P8",All!$AE14="RMS"),Ruler!U$21,IF(AND(All!$V14="P9",All!$AE14="RMS"),Ruler!U$22,IF(AND(All!$V14="P1",All!$AE14="RSS"),Ruler!U$6,IF(AND(All!$V14="P2",All!$AE14="RSS"),Ruler!U$23,IF(AND(All!$V14="P3",All!$AE14="RSS"),Ruler!U$24,IF(AND(All!$V14="P4",All!$AE14="RSS"),Ruler!U$25,IF(AND(All!$V14="P5",All!$AE14="RSS"),Ruler!U$26,IF(AND(All!$V14="P6",All!$AE14="RSS"),Ruler!U$27,IF(AND(All!$V14="P7",All!$AE14="RSS"),Ruler!U$28,IF(AND(All!$V14="P8",All!$AE14="RSS"),Ruler!U$29,IF(AND(All!$V14="P9",All!$AE14="RSS"),Ruler!U$30,0)))))))))))))))))))))))))))</f>
        <v>0</v>
      </c>
      <c r="CC14" s="325">
        <f>IF(AND(All!$V14="P1",All!$AE14="RDP"),Ruler!V$6,IF(AND(All!$V14="P2",All!$AE14="RDP"),Ruler!V$7,IF(AND(All!$V14="P3",All!$AE14="RDP"),Ruler!V$8,IF(AND(All!$V14="P4",All!$AE14="RDP"),Ruler!V$9,IF(AND(All!$V14="P5",All!$AE14="RDP"),Ruler!V$10,IF(AND(All!$V14="P6",All!$AE14="RDP"),Ruler!V$11,IF(AND(All!$V14="P7",All!$AE14="RDP"),Ruler!V$12,IF(AND(All!$V14="P8",All!$AE14="RDP"),Ruler!V$13,IF(AND(All!$V14="P9",All!$AE14="RDP"),Ruler!V$14,IF(AND(All!$V14="P1",All!$AE14="RMS"),Ruler!V$6,IF(AND(All!$V14="P2",All!$AE14="RMS"),Ruler!V$15,IF(AND(All!$V14="P3",All!$AE14="RMS"),Ruler!V$16,IF(AND(All!$V14="P4",All!$AE14="RMS"),Ruler!V$17,IF(AND(All!$V14="P5",All!$AE14="RMS"),Ruler!V$18,IF(AND(All!$V14="P6",All!$AE14="RMS"),Ruler!V$19,IF(AND(All!$V14="P7",All!$AE14="RMS"),Ruler!V$20,IF(AND(All!$V14="P8",All!$AE14="RMS"),Ruler!V$21,IF(AND(All!$V14="P9",All!$AE14="RMS"),Ruler!V$22,IF(AND(All!$V14="P1",All!$AE14="RSS"),Ruler!V$6,IF(AND(All!$V14="P2",All!$AE14="RSS"),Ruler!V$23,IF(AND(All!$V14="P3",All!$AE14="RSS"),Ruler!V$24,IF(AND(All!$V14="P4",All!$AE14="RSS"),Ruler!V$25,IF(AND(All!$V14="P5",All!$AE14="RSS"),Ruler!V$26,IF(AND(All!$V14="P6",All!$AE14="RSS"),Ruler!V$27,IF(AND(All!$V14="P7",All!$AE14="RSS"),Ruler!V$28,IF(AND(All!$V14="P8",All!$AE14="RSS"),Ruler!V$29,IF(AND(All!$V14="P9",All!$AE14="RSS"),Ruler!V$30,0)))))))))))))))))))))))))))</f>
        <v>0</v>
      </c>
      <c r="CD14" s="325">
        <f>IF(AND(All!$V14="P1",All!$AE14="RDP"),Ruler!W$6,IF(AND(All!$V14="P2",All!$AE14="RDP"),Ruler!W$7,IF(AND(All!$V14="P3",All!$AE14="RDP"),Ruler!W$8,IF(AND(All!$V14="P4",All!$AE14="RDP"),Ruler!W$9,IF(AND(All!$V14="P5",All!$AE14="RDP"),Ruler!W$10,IF(AND(All!$V14="P6",All!$AE14="RDP"),Ruler!W$11,IF(AND(All!$V14="P7",All!$AE14="RDP"),Ruler!W$12,IF(AND(All!$V14="P8",All!$AE14="RDP"),Ruler!W$13,IF(AND(All!$V14="P9",All!$AE14="RDP"),Ruler!W$14,IF(AND(All!$V14="P1",All!$AE14="RMS"),Ruler!W$6,IF(AND(All!$V14="P2",All!$AE14="RMS"),Ruler!W$15,IF(AND(All!$V14="P3",All!$AE14="RMS"),Ruler!W$16,IF(AND(All!$V14="P4",All!$AE14="RMS"),Ruler!W$17,IF(AND(All!$V14="P5",All!$AE14="RMS"),Ruler!W$18,IF(AND(All!$V14="P6",All!$AE14="RMS"),Ruler!W$19,IF(AND(All!$V14="P7",All!$AE14="RMS"),Ruler!W$20,IF(AND(All!$V14="P8",All!$AE14="RMS"),Ruler!W$21,IF(AND(All!$V14="P9",All!$AE14="RMS"),Ruler!W$22,IF(AND(All!$V14="P1",All!$AE14="RSS"),Ruler!W$6,IF(AND(All!$V14="P2",All!$AE14="RSS"),Ruler!W$23,IF(AND(All!$V14="P3",All!$AE14="RSS"),Ruler!W$24,IF(AND(All!$V14="P4",All!$AE14="RSS"),Ruler!W$25,IF(AND(All!$V14="P5",All!$AE14="RSS"),Ruler!W$26,IF(AND(All!$V14="P6",All!$AE14="RSS"),Ruler!W$27,IF(AND(All!$V14="P7",All!$AE14="RSS"),Ruler!W$28,IF(AND(All!$V14="P8",All!$AE14="RSS"),Ruler!W$29,IF(AND(All!$V14="P9",All!$AE14="RSS"),Ruler!W$30,0)))))))))))))))))))))))))))</f>
        <v>0</v>
      </c>
      <c r="CE14" s="325">
        <f>IF(AND(All!$V14="P1",All!$AE14="RDP"),Ruler!X$6,IF(AND(All!$V14="P2",All!$AE14="RDP"),Ruler!X$7,IF(AND(All!$V14="P3",All!$AE14="RDP"),Ruler!X$8,IF(AND(All!$V14="P4",All!$AE14="RDP"),Ruler!X$9,IF(AND(All!$V14="P5",All!$AE14="RDP"),Ruler!X$10,IF(AND(All!$V14="P6",All!$AE14="RDP"),Ruler!X$11,IF(AND(All!$V14="P7",All!$AE14="RDP"),Ruler!X$12,IF(AND(All!$V14="P8",All!$AE14="RDP"),Ruler!X$13,IF(AND(All!$V14="P9",All!$AE14="RDP"),Ruler!X$14,IF(AND(All!$V14="P1",All!$AE14="RMS"),Ruler!X$6,IF(AND(All!$V14="P2",All!$AE14="RMS"),Ruler!X$15,IF(AND(All!$V14="P3",All!$AE14="RMS"),Ruler!X$16,IF(AND(All!$V14="P4",All!$AE14="RMS"),Ruler!X$17,IF(AND(All!$V14="P5",All!$AE14="RMS"),Ruler!X$18,IF(AND(All!$V14="P6",All!$AE14="RMS"),Ruler!X$19,IF(AND(All!$V14="P7",All!$AE14="RMS"),Ruler!X$20,IF(AND(All!$V14="P8",All!$AE14="RMS"),Ruler!X$21,IF(AND(All!$V14="P9",All!$AE14="RMS"),Ruler!X$22,IF(AND(All!$V14="P1",All!$AE14="RSS"),Ruler!X$6,IF(AND(All!$V14="P2",All!$AE14="RSS"),Ruler!X$23,IF(AND(All!$V14="P3",All!$AE14="RSS"),Ruler!X$24,IF(AND(All!$V14="P4",All!$AE14="RSS"),Ruler!X$25,IF(AND(All!$V14="P5",All!$AE14="RSS"),Ruler!X$26,IF(AND(All!$V14="P6",All!$AE14="RSS"),Ruler!X$27,IF(AND(All!$V14="P7",All!$AE14="RSS"),Ruler!X$28,IF(AND(All!$V14="P8",All!$AE14="RSS"),Ruler!X$29,IF(AND(All!$V14="P9",All!$AE14="RSS"),Ruler!X$30,0)))))))))))))))))))))))))))</f>
        <v>0</v>
      </c>
      <c r="CF14" s="325">
        <f>IF(AND(All!$V14="P1",All!$AE14="RDP"),Ruler!Y$6,IF(AND(All!$V14="P2",All!$AE14="RDP"),Ruler!Y$7,IF(AND(All!$V14="P3",All!$AE14="RDP"),Ruler!Y$8,IF(AND(All!$V14="P4",All!$AE14="RDP"),Ruler!Y$9,IF(AND(All!$V14="P5",All!$AE14="RDP"),Ruler!Y$10,IF(AND(All!$V14="P6",All!$AE14="RDP"),Ruler!Y$11,IF(AND(All!$V14="P7",All!$AE14="RDP"),Ruler!Y$12,IF(AND(All!$V14="P8",All!$AE14="RDP"),Ruler!Y$13,IF(AND(All!$V14="P9",All!$AE14="RDP"),Ruler!Y$14,IF(AND(All!$V14="P1",All!$AE14="RMS"),Ruler!Y$6,IF(AND(All!$V14="P2",All!$AE14="RMS"),Ruler!Y$15,IF(AND(All!$V14="P3",All!$AE14="RMS"),Ruler!Y$16,IF(AND(All!$V14="P4",All!$AE14="RMS"),Ruler!Y$17,IF(AND(All!$V14="P5",All!$AE14="RMS"),Ruler!Y$18,IF(AND(All!$V14="P6",All!$AE14="RMS"),Ruler!Y$19,IF(AND(All!$V14="P7",All!$AE14="RMS"),Ruler!Y$20,IF(AND(All!$V14="P8",All!$AE14="RMS"),Ruler!Y$21,IF(AND(All!$V14="P9",All!$AE14="RMS"),Ruler!Y$22,IF(AND(All!$V14="P1",All!$AE14="RSS"),Ruler!Y$6,IF(AND(All!$V14="P2",All!$AE14="RSS"),Ruler!Y$23,IF(AND(All!$V14="P3",All!$AE14="RSS"),Ruler!Y$24,IF(AND(All!$V14="P4",All!$AE14="RSS"),Ruler!Y$25,IF(AND(All!$V14="P5",All!$AE14="RSS"),Ruler!Y$26,IF(AND(All!$V14="P6",All!$AE14="RSS"),Ruler!Y$27,IF(AND(All!$V14="P7",All!$AE14="RSS"),Ruler!Y$28,IF(AND(All!$V14="P8",All!$AE14="RSS"),Ruler!Y$29,IF(AND(All!$V14="P9",All!$AE14="RSS"),Ruler!Y$30,0)))))))))))))))))))))))))))</f>
        <v>0</v>
      </c>
      <c r="CG14" s="325">
        <f>IF(AND(All!$V14="P1",All!$AE14="RDP"),Ruler!Z$6,IF(AND(All!$V14="P2",All!$AE14="RDP"),Ruler!Z$7,IF(AND(All!$V14="P3",All!$AE14="RDP"),Ruler!Z$8,IF(AND(All!$V14="P4",All!$AE14="RDP"),Ruler!Z$9,IF(AND(All!$V14="P5",All!$AE14="RDP"),Ruler!Z$10,IF(AND(All!$V14="P6",All!$AE14="RDP"),Ruler!Z$11,IF(AND(All!$V14="P7",All!$AE14="RDP"),Ruler!Z$12,IF(AND(All!$V14="P8",All!$AE14="RDP"),Ruler!Z$13,IF(AND(All!$V14="P9",All!$AE14="RDP"),Ruler!Z$14,IF(AND(All!$V14="P1",All!$AE14="RMS"),Ruler!Z$6,IF(AND(All!$V14="P2",All!$AE14="RMS"),Ruler!Z$15,IF(AND(All!$V14="P3",All!$AE14="RMS"),Ruler!Z$16,IF(AND(All!$V14="P4",All!$AE14="RMS"),Ruler!Z$17,IF(AND(All!$V14="P5",All!$AE14="RMS"),Ruler!Z$18,IF(AND(All!$V14="P6",All!$AE14="RMS"),Ruler!Z$19,IF(AND(All!$V14="P7",All!$AE14="RMS"),Ruler!Z$20,IF(AND(All!$V14="P8",All!$AE14="RMS"),Ruler!Z$21,IF(AND(All!$V14="P9",All!$AE14="RMS"),Ruler!Z$22,IF(AND(All!$V14="P1",All!$AE14="RSS"),Ruler!Z$6,IF(AND(All!$V14="P2",All!$AE14="RSS"),Ruler!Z$23,IF(AND(All!$V14="P3",All!$AE14="RSS"),Ruler!Z$24,IF(AND(All!$V14="P4",All!$AE14="RSS"),Ruler!Z$25,IF(AND(All!$V14="P5",All!$AE14="RSS"),Ruler!Z$26,IF(AND(All!$V14="P6",All!$AE14="RSS"),Ruler!Z$27,IF(AND(All!$V14="P7",All!$AE14="RSS"),Ruler!Z$28,IF(AND(All!$V14="P8",All!$AE14="RSS"),Ruler!Z$29,IF(AND(All!$V14="P9",All!$AE14="RSS"),Ruler!Z$30,0)))))))))))))))))))))))))))</f>
        <v>0</v>
      </c>
      <c r="CH14" s="325">
        <f>IF(AND(All!$V14="P1",All!$AE14="RDP"),Ruler!AA$6,IF(AND(All!$V14="P2",All!$AE14="RDP"),Ruler!AA$7,IF(AND(All!$V14="P3",All!$AE14="RDP"),Ruler!AA$8,IF(AND(All!$V14="P4",All!$AE14="RDP"),Ruler!AA$9,IF(AND(All!$V14="P5",All!$AE14="RDP"),Ruler!AA$10,IF(AND(All!$V14="P6",All!$AE14="RDP"),Ruler!AA$11,IF(AND(All!$V14="P7",All!$AE14="RDP"),Ruler!AA$12,IF(AND(All!$V14="P8",All!$AE14="RDP"),Ruler!AA$13,IF(AND(All!$V14="P9",All!$AE14="RDP"),Ruler!AA$14,IF(AND(All!$V14="P1",All!$AE14="RMS"),Ruler!AA$6,IF(AND(All!$V14="P2",All!$AE14="RMS"),Ruler!AA$15,IF(AND(All!$V14="P3",All!$AE14="RMS"),Ruler!AA$16,IF(AND(All!$V14="P4",All!$AE14="RMS"),Ruler!AA$17,IF(AND(All!$V14="P5",All!$AE14="RMS"),Ruler!AA$18,IF(AND(All!$V14="P6",All!$AE14="RMS"),Ruler!AA$19,IF(AND(All!$V14="P7",All!$AE14="RMS"),Ruler!AA$20,IF(AND(All!$V14="P8",All!$AE14="RMS"),Ruler!AA$21,IF(AND(All!$V14="P9",All!$AE14="RMS"),Ruler!AA$22,IF(AND(All!$V14="P1",All!$AE14="RSS"),Ruler!AA$6,IF(AND(All!$V14="P2",All!$AE14="RSS"),Ruler!AA$23,IF(AND(All!$V14="P3",All!$AE14="RSS"),Ruler!AA$24,IF(AND(All!$V14="P4",All!$AE14="RSS"),Ruler!AA$25,IF(AND(All!$V14="P5",All!$AE14="RSS"),Ruler!AA$26,IF(AND(All!$V14="P6",All!$AE14="RSS"),Ruler!AA$27,IF(AND(All!$V14="P7",All!$AE14="RSS"),Ruler!AA$28,IF(AND(All!$V14="P8",All!$AE14="RSS"),Ruler!AA$29,IF(AND(All!$V14="P9",All!$AE14="RSS"),Ruler!AA$30,0)))))))))))))))))))))))))))</f>
        <v>0</v>
      </c>
      <c r="CI14" s="325">
        <f>IF(AND(All!$V14="P1",All!$AE14="RDP"),Ruler!AB$6,IF(AND(All!$V14="P2",All!$AE14="RDP"),Ruler!AB$7,IF(AND(All!$V14="P3",All!$AE14="RDP"),Ruler!AB$8,IF(AND(All!$V14="P4",All!$AE14="RDP"),Ruler!AB$9,IF(AND(All!$V14="P5",All!$AE14="RDP"),Ruler!AB$10,IF(AND(All!$V14="P6",All!$AE14="RDP"),Ruler!AB$11,IF(AND(All!$V14="P7",All!$AE14="RDP"),Ruler!AB$12,IF(AND(All!$V14="P8",All!$AE14="RDP"),Ruler!AB$13,IF(AND(All!$V14="P9",All!$AE14="RDP"),Ruler!AB$14,IF(AND(All!$V14="P1",All!$AE14="RMS"),Ruler!AB$6,IF(AND(All!$V14="P2",All!$AE14="RMS"),Ruler!AB$15,IF(AND(All!$V14="P3",All!$AE14="RMS"),Ruler!AB$16,IF(AND(All!$V14="P4",All!$AE14="RMS"),Ruler!AB$17,IF(AND(All!$V14="P5",All!$AE14="RMS"),Ruler!AB$18,IF(AND(All!$V14="P6",All!$AE14="RMS"),Ruler!AB$19,IF(AND(All!$V14="P7",All!$AE14="RMS"),Ruler!AB$20,IF(AND(All!$V14="P8",All!$AE14="RMS"),Ruler!AB$21,IF(AND(All!$V14="P9",All!$AE14="RMS"),Ruler!AB$22,IF(AND(All!$V14="P1",All!$AE14="RSS"),Ruler!AB$6,IF(AND(All!$V14="P2",All!$AE14="RSS"),Ruler!AB$23,IF(AND(All!$V14="P3",All!$AE14="RSS"),Ruler!AB$24,IF(AND(All!$V14="P4",All!$AE14="RSS"),Ruler!AB$25,IF(AND(All!$V14="P5",All!$AE14="RSS"),Ruler!AB$26,IF(AND(All!$V14="P6",All!$AE14="RSS"),Ruler!AB$27,IF(AND(All!$V14="P7",All!$AE14="RSS"),Ruler!AB$28,IF(AND(All!$V14="P8",All!$AE14="RSS"),Ruler!AB$29,IF(AND(All!$V14="P9",All!$AE14="RSS"),Ruler!AB$30,0)))))))))))))))))))))))))))</f>
        <v>0</v>
      </c>
      <c r="CJ14" s="323">
        <f>Table9[[#This Row],[R-B1]]-Table9[[#This Row],[B1]]</f>
        <v>0</v>
      </c>
      <c r="CK14" s="43">
        <f>Table9[[#This Row],[R-B2]]-Table9[[#This Row],[B2]]</f>
        <v>0</v>
      </c>
      <c r="CL14" s="43">
        <f>Table9[[#This Row],[R-B3]]-Table9[[#This Row],[B3]]</f>
        <v>0</v>
      </c>
      <c r="CM14" s="43">
        <f>Table9[[#This Row],[R-B4]]-Table9[[#This Row],[B4]]</f>
        <v>0</v>
      </c>
      <c r="CN14" s="43">
        <f>Table9[[#This Row],[R-B5]]-Table9[[#This Row],[B5]]</f>
        <v>0</v>
      </c>
      <c r="CO14" s="43">
        <f>Table9[[#This Row],[R-B6]]-Table9[[#This Row],[B6]]</f>
        <v>0</v>
      </c>
      <c r="CP14" s="43">
        <f>Table9[[#This Row],[R-B7]]-Table9[[#This Row],[B7]]</f>
        <v>0</v>
      </c>
      <c r="CQ14" s="43">
        <f>Table9[[#This Row],[R-B8]]-Table9[[#This Row],[B8]]</f>
        <v>0</v>
      </c>
      <c r="CR14" s="43">
        <f>Table9[[#This Row],[R-B9]]-Table9[[#This Row],[B9]]</f>
        <v>0</v>
      </c>
      <c r="CS14" s="43">
        <f>Table9[[#This Row],[R-B10]]-Table9[[#This Row],[B10]]</f>
        <v>0</v>
      </c>
      <c r="CT14" s="43">
        <f>Table9[[#This Row],[R-B11]]-Table9[[#This Row],[B11]]</f>
        <v>0</v>
      </c>
      <c r="CU14" s="43">
        <f>Table9[[#This Row],[R-B12]]-Table9[[#This Row],[B12]]</f>
        <v>0</v>
      </c>
      <c r="CV14" s="43">
        <f>Table9[[#This Row],[R-K1]]-Table9[[#This Row],[K1]]</f>
        <v>0</v>
      </c>
      <c r="CW14" s="43">
        <f>Table9[[#This Row],[R-K2]]-Table9[[#This Row],[K2]]</f>
        <v>0</v>
      </c>
      <c r="CX14" s="43">
        <f>Table9[[#This Row],[R-K3]]-Table9[[#This Row],[K3]]</f>
        <v>0</v>
      </c>
      <c r="CY14" s="43">
        <f>Table9[[#This Row],[R-K4]]-Table9[[#This Row],[K4]]</f>
        <v>0</v>
      </c>
      <c r="CZ14" s="43">
        <f>Table9[[#This Row],[R-K5]]-Table9[[#This Row],[K5]]</f>
        <v>0</v>
      </c>
      <c r="DA14" s="43">
        <f>Table9[[#This Row],[R-P1]]-Table9[[#This Row],[P1]]</f>
        <v>0</v>
      </c>
      <c r="DB14" s="43">
        <f>Table9[[#This Row],[R-P2]]-Table9[[#This Row],[P2]]</f>
        <v>0</v>
      </c>
      <c r="DC14" s="43">
        <f>Table9[[#This Row],[R-P3]]-Table9[[#This Row],[P3]]</f>
        <v>0</v>
      </c>
      <c r="DD14" s="43">
        <f>Table9[[#This Row],[R-P4]]-Table9[[#This Row],[P4]]</f>
        <v>0</v>
      </c>
      <c r="DE14" s="43">
        <f>Table9[[#This Row],[R-P5]]-Table9[[#This Row],[P5]]</f>
        <v>0</v>
      </c>
      <c r="DF14" s="43">
        <f>Table9[[#This Row],[R-E1]]-Table9[[#This Row],[E1]]</f>
        <v>0</v>
      </c>
      <c r="DG14" s="328">
        <f>Table9[[#This Row],[R-E2]]-Table9[[#This Row],[E2]]</f>
        <v>0</v>
      </c>
      <c r="DH14" s="43">
        <f>COUNTIF(Table9[[#This Row],[G-B1]:[G-B12]],"&lt;=0")/12*100</f>
        <v>100</v>
      </c>
      <c r="DI14" s="43">
        <f>COUNTIF(Table9[[#This Row],[G-K1]:[G-K5]],"&lt;=0")/5*100</f>
        <v>100</v>
      </c>
      <c r="DJ14" s="43">
        <f>COUNTIF(Table9[[#This Row],[G-P1]:[G-P5]],"&lt;=0")/5*100</f>
        <v>100</v>
      </c>
      <c r="DK14" s="43">
        <f>COUNTIF(Table9[[#This Row],[G-E1]:[G-E2]],"&lt;=0")/2*100</f>
        <v>100</v>
      </c>
      <c r="DL14" s="450">
        <f>IF(AE14="RDP",(COUNTIF(Table9[[#This Row],[G-B3]],"&lt;=0")+COUNTIF(Table9[[#This Row],[G-B4]],"&lt;=0")+COUNTIF(Table9[[#This Row],[G-B7]],"&lt;=0")+COUNTIF(Table9[[#This Row],[G-B11]],"&lt;=0")+COUNTIF(Table9[[#This Row],[G-K2]],"&lt;=0"))/5*100,IF(AE14="RMS",(COUNTIF(Table9[[#This Row],[G-B4]],"&lt;=0")+COUNTIF(Table9[[#This Row],[G-B5]],"&lt;=0")+COUNTIF(Table9[[#This Row],[G-B10]],"&lt;=0")+COUNTIF(Table9[[#This Row],[G-B12]],"&lt;=0")+COUNTIF(Table9[[#This Row],[G-K2]],"&lt;=0"))/5*100,IF(AE14="RSS",(COUNTIF(Table9[[#This Row],[G-B1]],"&lt;=0")+COUNTIF(Table9[[#This Row],[G-B2]],"&lt;=0")+COUNTIF(Table9[[#This Row],[G-B6]],"&lt;=0")+COUNTIF(Table9[[#This Row],[G-B11]],"&lt;=0")+COUNTIF(Table9[[#This Row],[G-B12]],"&lt;=0"))/5*100,0)))</f>
        <v>0</v>
      </c>
      <c r="DM14" s="332"/>
      <c r="DR14" s="332"/>
      <c r="DW14" s="332"/>
      <c r="DX14" s="42"/>
      <c r="DY14" s="42"/>
      <c r="DZ14" s="42"/>
      <c r="EA14" s="333"/>
      <c r="EB14" s="342"/>
      <c r="EC14" s="339"/>
      <c r="ED14" s="339"/>
      <c r="EE14" s="338"/>
    </row>
    <row r="15" spans="2:135" ht="44" hidden="1" thickBot="1" x14ac:dyDescent="0.35">
      <c r="B15" s="282">
        <v>12</v>
      </c>
      <c r="C15" s="285" t="s">
        <v>134</v>
      </c>
      <c r="D15" s="283">
        <v>46091</v>
      </c>
      <c r="E15" s="284" t="s">
        <v>262</v>
      </c>
      <c r="F15" s="43">
        <v>125545</v>
      </c>
      <c r="G15" s="357">
        <f t="shared" ca="1" si="0"/>
        <v>38.829129499619491</v>
      </c>
      <c r="H15" s="283">
        <v>32143</v>
      </c>
      <c r="I15" s="282" t="s">
        <v>136</v>
      </c>
      <c r="J15" s="282" t="s">
        <v>137</v>
      </c>
      <c r="K15" s="282" t="s">
        <v>138</v>
      </c>
      <c r="L15" s="282" t="s">
        <v>139</v>
      </c>
      <c r="M15" s="285" t="s">
        <v>263</v>
      </c>
      <c r="N15" s="282"/>
      <c r="O15" s="282" t="s">
        <v>159</v>
      </c>
      <c r="P15" s="284" t="s">
        <v>264</v>
      </c>
      <c r="Q15" s="282" t="s">
        <v>144</v>
      </c>
      <c r="R15" s="282" t="s">
        <v>185</v>
      </c>
      <c r="S15" s="283">
        <v>41396</v>
      </c>
      <c r="T15" s="286">
        <f t="shared" ca="1" si="1"/>
        <v>13.466666666666667</v>
      </c>
      <c r="U15" s="286">
        <f ca="1">Table9[[#This Row],[Years in PET]]</f>
        <v>13.466666666666667</v>
      </c>
      <c r="V15" s="282" t="s">
        <v>58</v>
      </c>
      <c r="W15" s="286"/>
      <c r="X15" s="286">
        <f ca="1">($T$1-Table9[[#This Row],[Date of Appointment to Current Grade]])/365</f>
        <v>3.0565267598934627</v>
      </c>
      <c r="Y15" s="283">
        <v>45200</v>
      </c>
      <c r="Z15" s="282" t="s">
        <v>263</v>
      </c>
      <c r="AA15" s="283">
        <v>45383</v>
      </c>
      <c r="AB15" s="286">
        <f ca="1">($T$1-Table9[[#This Row],[Date in Position]])/365</f>
        <v>2.555156896879764</v>
      </c>
      <c r="AC15" s="282" t="s">
        <v>146</v>
      </c>
      <c r="AD15" s="282"/>
      <c r="AE15" s="282" t="s">
        <v>147</v>
      </c>
      <c r="AF15" s="282" t="s">
        <v>148</v>
      </c>
      <c r="AG15" s="287"/>
      <c r="AH15" s="287" t="s">
        <v>265</v>
      </c>
      <c r="AI15" s="287" t="s">
        <v>266</v>
      </c>
      <c r="AJ15" s="285" t="s">
        <v>267</v>
      </c>
      <c r="AK15" s="288" t="s">
        <v>267</v>
      </c>
      <c r="AL15" s="282" t="s">
        <v>153</v>
      </c>
      <c r="AM15" s="319" t="s">
        <v>268</v>
      </c>
      <c r="AN15" s="323">
        <v>2</v>
      </c>
      <c r="AO15" s="43">
        <v>1</v>
      </c>
      <c r="AP15" s="43">
        <v>2</v>
      </c>
      <c r="AQ15" s="43">
        <v>2</v>
      </c>
      <c r="AR15" s="43">
        <v>2</v>
      </c>
      <c r="AS15" s="43">
        <v>2</v>
      </c>
      <c r="AT15" s="43">
        <v>2</v>
      </c>
      <c r="AU15" s="43">
        <v>2</v>
      </c>
      <c r="AV15" s="43">
        <v>2</v>
      </c>
      <c r="AW15" s="43">
        <v>2</v>
      </c>
      <c r="AX15" s="43">
        <v>2</v>
      </c>
      <c r="AY15" s="43">
        <v>2</v>
      </c>
      <c r="AZ15" s="43">
        <v>2</v>
      </c>
      <c r="BA15" s="43">
        <v>2</v>
      </c>
      <c r="BB15" s="43">
        <v>1</v>
      </c>
      <c r="BC15" s="43">
        <v>1</v>
      </c>
      <c r="BD15" s="43">
        <v>0</v>
      </c>
      <c r="BE15" s="43">
        <v>1</v>
      </c>
      <c r="BF15" s="43">
        <v>1</v>
      </c>
      <c r="BG15" s="43">
        <v>0</v>
      </c>
      <c r="BH15" s="43">
        <v>1</v>
      </c>
      <c r="BI15" s="43">
        <v>0</v>
      </c>
      <c r="BJ15" s="43">
        <v>0</v>
      </c>
      <c r="BK15" s="328">
        <v>0</v>
      </c>
      <c r="BL15" s="325">
        <f>IF(AND(All!$V15="P1",All!$AE15="RDP"),Ruler!E$6,IF(AND(All!$V15="P2",All!$AE15="RDP"),Ruler!E$7,IF(AND(All!$V15="P3",All!$AE15="RDP"),Ruler!E$8,IF(AND(All!$V15="P4",All!$AE15="RDP"),Ruler!E$9,IF(AND(All!$V15="P5",All!$AE15="RDP"),Ruler!E$10,IF(AND(All!$V15="P6",All!$AE15="RDP"),Ruler!E$11,IF(AND(All!$V15="P7",All!$AE15="RDP"),Ruler!E$12,IF(AND(All!$V15="P8",All!$AE15="RDP"),Ruler!E$13,IF(AND(All!$V15="P9",All!$AE15="RDP"),Ruler!E$14,IF(AND(All!$V15="P1",All!$AE15="RMS"),Ruler!E$6,IF(AND(All!$V15="P2",All!$AE15="RMS"),Ruler!E$15,IF(AND(All!$V15="P3",All!$AE15="RMS"),Ruler!E$16,IF(AND(All!$V15="P4",All!$AE15="RMS"),Ruler!E$17,IF(AND(All!$V15="P5",All!$AE15="RMS"),Ruler!E$18,IF(AND(All!$V15="P6",All!$AE15="RMS"),Ruler!E$19,IF(AND(All!$V15="P7",All!$AE15="RMS"),Ruler!E$20,IF(AND(All!$V15="P8",All!$AE15="RMS"),Ruler!E$21,IF(AND(All!$V15="P9",All!$AE15="RMS"),Ruler!E$22,IF(AND(All!$V15="P1",All!$AE15="RSS"),Ruler!E$6,IF(AND(All!$V15="P2",All!$AE15="RSS"),Ruler!E$23,IF(AND(All!$V15="P3",All!$AE15="RSS"),Ruler!E$24,IF(AND(All!$V15="P4",All!$AE15="RSS"),Ruler!E$25,IF(AND(All!$V15="P5",All!$AE15="RSS"),Ruler!E$26,IF(AND(All!$V15="P6",All!$AE15="RSS"),Ruler!E$27,IF(AND(All!$V15="P7",All!$AE15="RSS"),Ruler!E$28,IF(AND(All!$V15="P8",All!$AE15="RSS"),Ruler!E$29,IF(AND(All!$V15="P9",All!$AE15="RSS"),Ruler!E$30,0)))))))))))))))))))))))))))</f>
        <v>3</v>
      </c>
      <c r="BM15" s="325">
        <f>IF(AND(All!$V15="P1",All!$AE15="RDP"),Ruler!F$6,IF(AND(All!$V15="P2",All!$AE15="RDP"),Ruler!F$7,IF(AND(All!$V15="P3",All!$AE15="RDP"),Ruler!F$8,IF(AND(All!$V15="P4",All!$AE15="RDP"),Ruler!F$9,IF(AND(All!$V15="P5",All!$AE15="RDP"),Ruler!F$10,IF(AND(All!$V15="P6",All!$AE15="RDP"),Ruler!F$11,IF(AND(All!$V15="P7",All!$AE15="RDP"),Ruler!F$12,IF(AND(All!$V15="P8",All!$AE15="RDP"),Ruler!F$13,IF(AND(All!$V15="P9",All!$AE15="RDP"),Ruler!F$14,IF(AND(All!$V15="P1",All!$AE15="RMS"),Ruler!F$6,IF(AND(All!$V15="P2",All!$AE15="RMS"),Ruler!F$15,IF(AND(All!$V15="P3",All!$AE15="RMS"),Ruler!F$16,IF(AND(All!$V15="P4",All!$AE15="RMS"),Ruler!F$17,IF(AND(All!$V15="P5",All!$AE15="RMS"),Ruler!F$18,IF(AND(All!$V15="P6",All!$AE15="RMS"),Ruler!F$19,IF(AND(All!$V15="P7",All!$AE15="RMS"),Ruler!F$20,IF(AND(All!$V15="P8",All!$AE15="RMS"),Ruler!F$21,IF(AND(All!$V15="P9",All!$AE15="RMS"),Ruler!F$22,IF(AND(All!$V15="P1",All!$AE15="RSS"),Ruler!F$6,IF(AND(All!$V15="P2",All!$AE15="RSS"),Ruler!F$23,IF(AND(All!$V15="P3",All!$AE15="RSS"),Ruler!F$24,IF(AND(All!$V15="P4",All!$AE15="RSS"),Ruler!F$25,IF(AND(All!$V15="P5",All!$AE15="RSS"),Ruler!F$26,IF(AND(All!$V15="P6",All!$AE15="RSS"),Ruler!F$27,IF(AND(All!$V15="P7",All!$AE15="RSS"),Ruler!F$28,IF(AND(All!$V15="P8",All!$AE15="RSS"),Ruler!F$29,IF(AND(All!$V15="P9",All!$AE15="RSS"),Ruler!F$30,0)))))))))))))))))))))))))))</f>
        <v>3</v>
      </c>
      <c r="BN15" s="325">
        <f>IF(AND(All!$V15="P1",All!$AE15="RDP"),Ruler!G$6,IF(AND(All!$V15="P2",All!$AE15="RDP"),Ruler!G$7,IF(AND(All!$V15="P3",All!$AE15="RDP"),Ruler!G$8,IF(AND(All!$V15="P4",All!$AE15="RDP"),Ruler!G$9,IF(AND(All!$V15="P5",All!$AE15="RDP"),Ruler!G$10,IF(AND(All!$V15="P6",All!$AE15="RDP"),Ruler!G$11,IF(AND(All!$V15="P7",All!$AE15="RDP"),Ruler!G$12,IF(AND(All!$V15="P8",All!$AE15="RDP"),Ruler!G$13,IF(AND(All!$V15="P9",All!$AE15="RDP"),Ruler!G$14,IF(AND(All!$V15="P1",All!$AE15="RMS"),Ruler!G$6,IF(AND(All!$V15="P2",All!$AE15="RMS"),Ruler!G$15,IF(AND(All!$V15="P3",All!$AE15="RMS"),Ruler!G$16,IF(AND(All!$V15="P4",All!$AE15="RMS"),Ruler!G$17,IF(AND(All!$V15="P5",All!$AE15="RMS"),Ruler!G$18,IF(AND(All!$V15="P6",All!$AE15="RMS"),Ruler!G$19,IF(AND(All!$V15="P7",All!$AE15="RMS"),Ruler!G$20,IF(AND(All!$V15="P8",All!$AE15="RMS"),Ruler!G$21,IF(AND(All!$V15="P9",All!$AE15="RMS"),Ruler!G$22,IF(AND(All!$V15="P1",All!$AE15="RSS"),Ruler!G$6,IF(AND(All!$V15="P2",All!$AE15="RSS"),Ruler!G$23,IF(AND(All!$V15="P3",All!$AE15="RSS"),Ruler!G$24,IF(AND(All!$V15="P4",All!$AE15="RSS"),Ruler!G$25,IF(AND(All!$V15="P5",All!$AE15="RSS"),Ruler!G$26,IF(AND(All!$V15="P6",All!$AE15="RSS"),Ruler!G$27,IF(AND(All!$V15="P7",All!$AE15="RSS"),Ruler!G$28,IF(AND(All!$V15="P8",All!$AE15="RSS"),Ruler!G$29,IF(AND(All!$V15="P9",All!$AE15="RSS"),Ruler!G$30,0)))))))))))))))))))))))))))</f>
        <v>2</v>
      </c>
      <c r="BO15" s="325">
        <f>IF(AND(All!$V15="P1",All!$AE15="RDP"),Ruler!H$6,IF(AND(All!$V15="P2",All!$AE15="RDP"),Ruler!H$7,IF(AND(All!$V15="P3",All!$AE15="RDP"),Ruler!H$8,IF(AND(All!$V15="P4",All!$AE15="RDP"),Ruler!H$9,IF(AND(All!$V15="P5",All!$AE15="RDP"),Ruler!H$10,IF(AND(All!$V15="P6",All!$AE15="RDP"),Ruler!H$11,IF(AND(All!$V15="P7",All!$AE15="RDP"),Ruler!H$12,IF(AND(All!$V15="P8",All!$AE15="RDP"),Ruler!H$13,IF(AND(All!$V15="P9",All!$AE15="RDP"),Ruler!H$14,IF(AND(All!$V15="P1",All!$AE15="RMS"),Ruler!H$6,IF(AND(All!$V15="P2",All!$AE15="RMS"),Ruler!H$15,IF(AND(All!$V15="P3",All!$AE15="RMS"),Ruler!H$16,IF(AND(All!$V15="P4",All!$AE15="RMS"),Ruler!H$17,IF(AND(All!$V15="P5",All!$AE15="RMS"),Ruler!H$18,IF(AND(All!$V15="P6",All!$AE15="RMS"),Ruler!H$19,IF(AND(All!$V15="P7",All!$AE15="RMS"),Ruler!H$20,IF(AND(All!$V15="P8",All!$AE15="RMS"),Ruler!H$21,IF(AND(All!$V15="P9",All!$AE15="RMS"),Ruler!H$22,IF(AND(All!$V15="P1",All!$AE15="RSS"),Ruler!H$6,IF(AND(All!$V15="P2",All!$AE15="RSS"),Ruler!H$23,IF(AND(All!$V15="P3",All!$AE15="RSS"),Ruler!H$24,IF(AND(All!$V15="P4",All!$AE15="RSS"),Ruler!H$25,IF(AND(All!$V15="P5",All!$AE15="RSS"),Ruler!H$26,IF(AND(All!$V15="P6",All!$AE15="RSS"),Ruler!H$27,IF(AND(All!$V15="P7",All!$AE15="RSS"),Ruler!H$28,IF(AND(All!$V15="P8",All!$AE15="RSS"),Ruler!H$29,IF(AND(All!$V15="P9",All!$AE15="RSS"),Ruler!H$30,0)))))))))))))))))))))))))))</f>
        <v>3</v>
      </c>
      <c r="BP15" s="325">
        <f>IF(AND(All!$V15="P1",All!$AE15="RDP"),Ruler!I$6,IF(AND(All!$V15="P2",All!$AE15="RDP"),Ruler!I$7,IF(AND(All!$V15="P3",All!$AE15="RDP"),Ruler!I$8,IF(AND(All!$V15="P4",All!$AE15="RDP"),Ruler!I$9,IF(AND(All!$V15="P5",All!$AE15="RDP"),Ruler!I$10,IF(AND(All!$V15="P6",All!$AE15="RDP"),Ruler!I$11,IF(AND(All!$V15="P7",All!$AE15="RDP"),Ruler!I$12,IF(AND(All!$V15="P8",All!$AE15="RDP"),Ruler!I$13,IF(AND(All!$V15="P9",All!$AE15="RDP"),Ruler!I$14,IF(AND(All!$V15="P1",All!$AE15="RMS"),Ruler!I$6,IF(AND(All!$V15="P2",All!$AE15="RMS"),Ruler!I$15,IF(AND(All!$V15="P3",All!$AE15="RMS"),Ruler!I$16,IF(AND(All!$V15="P4",All!$AE15="RMS"),Ruler!I$17,IF(AND(All!$V15="P5",All!$AE15="RMS"),Ruler!I$18,IF(AND(All!$V15="P6",All!$AE15="RMS"),Ruler!I$19,IF(AND(All!$V15="P7",All!$AE15="RMS"),Ruler!I$20,IF(AND(All!$V15="P8",All!$AE15="RMS"),Ruler!I$21,IF(AND(All!$V15="P9",All!$AE15="RMS"),Ruler!I$22,IF(AND(All!$V15="P1",All!$AE15="RSS"),Ruler!I$6,IF(AND(All!$V15="P2",All!$AE15="RSS"),Ruler!I$23,IF(AND(All!$V15="P3",All!$AE15="RSS"),Ruler!I$24,IF(AND(All!$V15="P4",All!$AE15="RSS"),Ruler!I$25,IF(AND(All!$V15="P5",All!$AE15="RSS"),Ruler!I$26,IF(AND(All!$V15="P6",All!$AE15="RSS"),Ruler!I$27,IF(AND(All!$V15="P7",All!$AE15="RSS"),Ruler!I$28,IF(AND(All!$V15="P8",All!$AE15="RSS"),Ruler!I$29,IF(AND(All!$V15="P9",All!$AE15="RSS"),Ruler!I$30,0)))))))))))))))))))))))))))</f>
        <v>3</v>
      </c>
      <c r="BQ15" s="325">
        <f>IF(AND(All!$V15="P1",All!$AE15="RDP"),Ruler!J$6,IF(AND(All!$V15="P2",All!$AE15="RDP"),Ruler!J$7,IF(AND(All!$V15="P3",All!$AE15="RDP"),Ruler!J$8,IF(AND(All!$V15="P4",All!$AE15="RDP"),Ruler!J$9,IF(AND(All!$V15="P5",All!$AE15="RDP"),Ruler!J$10,IF(AND(All!$V15="P6",All!$AE15="RDP"),Ruler!J$11,IF(AND(All!$V15="P7",All!$AE15="RDP"),Ruler!J$12,IF(AND(All!$V15="P8",All!$AE15="RDP"),Ruler!J$13,IF(AND(All!$V15="P9",All!$AE15="RDP"),Ruler!J$14,IF(AND(All!$V15="P1",All!$AE15="RMS"),Ruler!J$6,IF(AND(All!$V15="P2",All!$AE15="RMS"),Ruler!J$15,IF(AND(All!$V15="P3",All!$AE15="RMS"),Ruler!J$16,IF(AND(All!$V15="P4",All!$AE15="RMS"),Ruler!J$17,IF(AND(All!$V15="P5",All!$AE15="RMS"),Ruler!J$18,IF(AND(All!$V15="P6",All!$AE15="RMS"),Ruler!J$19,IF(AND(All!$V15="P7",All!$AE15="RMS"),Ruler!J$20,IF(AND(All!$V15="P8",All!$AE15="RMS"),Ruler!J$21,IF(AND(All!$V15="P9",All!$AE15="RMS"),Ruler!J$22,IF(AND(All!$V15="P1",All!$AE15="RSS"),Ruler!J$6,IF(AND(All!$V15="P2",All!$AE15="RSS"),Ruler!J$23,IF(AND(All!$V15="P3",All!$AE15="RSS"),Ruler!J$24,IF(AND(All!$V15="P4",All!$AE15="RSS"),Ruler!J$25,IF(AND(All!$V15="P5",All!$AE15="RSS"),Ruler!J$26,IF(AND(All!$V15="P6",All!$AE15="RSS"),Ruler!J$27,IF(AND(All!$V15="P7",All!$AE15="RSS"),Ruler!J$28,IF(AND(All!$V15="P8",All!$AE15="RSS"),Ruler!J$29,IF(AND(All!$V15="P9",All!$AE15="RSS"),Ruler!J$30,0)))))))))))))))))))))))))))</f>
        <v>2</v>
      </c>
      <c r="BR15" s="325">
        <f>IF(AND(All!$V15="P1",All!$AE15="RDP"),Ruler!K$6,IF(AND(All!$V15="P2",All!$AE15="RDP"),Ruler!K$7,IF(AND(All!$V15="P3",All!$AE15="RDP"),Ruler!K$8,IF(AND(All!$V15="P4",All!$AE15="RDP"),Ruler!K$9,IF(AND(All!$V15="P5",All!$AE15="RDP"),Ruler!K$10,IF(AND(All!$V15="P6",All!$AE15="RDP"),Ruler!K$11,IF(AND(All!$V15="P7",All!$AE15="RDP"),Ruler!K$12,IF(AND(All!$V15="P8",All!$AE15="RDP"),Ruler!K$13,IF(AND(All!$V15="P9",All!$AE15="RDP"),Ruler!K$14,IF(AND(All!$V15="P1",All!$AE15="RMS"),Ruler!K$6,IF(AND(All!$V15="P2",All!$AE15="RMS"),Ruler!K$15,IF(AND(All!$V15="P3",All!$AE15="RMS"),Ruler!K$16,IF(AND(All!$V15="P4",All!$AE15="RMS"),Ruler!K$17,IF(AND(All!$V15="P5",All!$AE15="RMS"),Ruler!K$18,IF(AND(All!$V15="P6",All!$AE15="RMS"),Ruler!K$19,IF(AND(All!$V15="P7",All!$AE15="RMS"),Ruler!K$20,IF(AND(All!$V15="P8",All!$AE15="RMS"),Ruler!K$21,IF(AND(All!$V15="P9",All!$AE15="RMS"),Ruler!K$22,IF(AND(All!$V15="P1",All!$AE15="RSS"),Ruler!K$6,IF(AND(All!$V15="P2",All!$AE15="RSS"),Ruler!K$23,IF(AND(All!$V15="P3",All!$AE15="RSS"),Ruler!K$24,IF(AND(All!$V15="P4",All!$AE15="RSS"),Ruler!K$25,IF(AND(All!$V15="P5",All!$AE15="RSS"),Ruler!K$26,IF(AND(All!$V15="P6",All!$AE15="RSS"),Ruler!K$27,IF(AND(All!$V15="P7",All!$AE15="RSS"),Ruler!K$28,IF(AND(All!$V15="P8",All!$AE15="RSS"),Ruler!K$29,IF(AND(All!$V15="P9",All!$AE15="RSS"),Ruler!K$30,0)))))))))))))))))))))))))))</f>
        <v>3</v>
      </c>
      <c r="BS15" s="325">
        <f>IF(AND(All!$V15="P1",All!$AE15="RDP"),Ruler!L$6,IF(AND(All!$V15="P2",All!$AE15="RDP"),Ruler!L$7,IF(AND(All!$V15="P3",All!$AE15="RDP"),Ruler!L$8,IF(AND(All!$V15="P4",All!$AE15="RDP"),Ruler!L$9,IF(AND(All!$V15="P5",All!$AE15="RDP"),Ruler!L$10,IF(AND(All!$V15="P6",All!$AE15="RDP"),Ruler!L$11,IF(AND(All!$V15="P7",All!$AE15="RDP"),Ruler!L$12,IF(AND(All!$V15="P8",All!$AE15="RDP"),Ruler!L$13,IF(AND(All!$V15="P9",All!$AE15="RDP"),Ruler!L$14,IF(AND(All!$V15="P1",All!$AE15="RMS"),Ruler!L$6,IF(AND(All!$V15="P2",All!$AE15="RMS"),Ruler!L$15,IF(AND(All!$V15="P3",All!$AE15="RMS"),Ruler!L$16,IF(AND(All!$V15="P4",All!$AE15="RMS"),Ruler!L$17,IF(AND(All!$V15="P5",All!$AE15="RMS"),Ruler!L$18,IF(AND(All!$V15="P6",All!$AE15="RMS"),Ruler!L$19,IF(AND(All!$V15="P7",All!$AE15="RMS"),Ruler!L$20,IF(AND(All!$V15="P8",All!$AE15="RMS"),Ruler!L$21,IF(AND(All!$V15="P9",All!$AE15="RMS"),Ruler!L$22,IF(AND(All!$V15="P1",All!$AE15="RSS"),Ruler!L$6,IF(AND(All!$V15="P2",All!$AE15="RSS"),Ruler!L$23,IF(AND(All!$V15="P3",All!$AE15="RSS"),Ruler!L$24,IF(AND(All!$V15="P4",All!$AE15="RSS"),Ruler!L$25,IF(AND(All!$V15="P5",All!$AE15="RSS"),Ruler!L$26,IF(AND(All!$V15="P6",All!$AE15="RSS"),Ruler!L$27,IF(AND(All!$V15="P7",All!$AE15="RSS"),Ruler!L$28,IF(AND(All!$V15="P8",All!$AE15="RSS"),Ruler!L$29,IF(AND(All!$V15="P9",All!$AE15="RSS"),Ruler!L$30,0)))))))))))))))))))))))))))</f>
        <v>3</v>
      </c>
      <c r="BT15" s="325">
        <f>IF(AND(All!$V15="P1",All!$AE15="RDP"),Ruler!M$6,IF(AND(All!$V15="P2",All!$AE15="RDP"),Ruler!M$7,IF(AND(All!$V15="P3",All!$AE15="RDP"),Ruler!M$8,IF(AND(All!$V15="P4",All!$AE15="RDP"),Ruler!M$9,IF(AND(All!$V15="P5",All!$AE15="RDP"),Ruler!M$10,IF(AND(All!$V15="P6",All!$AE15="RDP"),Ruler!M$11,IF(AND(All!$V15="P7",All!$AE15="RDP"),Ruler!M$12,IF(AND(All!$V15="P8",All!$AE15="RDP"),Ruler!M$13,IF(AND(All!$V15="P9",All!$AE15="RDP"),Ruler!M$14,IF(AND(All!$V15="P1",All!$AE15="RMS"),Ruler!M$6,IF(AND(All!$V15="P2",All!$AE15="RMS"),Ruler!M$15,IF(AND(All!$V15="P3",All!$AE15="RMS"),Ruler!M$16,IF(AND(All!$V15="P4",All!$AE15="RMS"),Ruler!M$17,IF(AND(All!$V15="P5",All!$AE15="RMS"),Ruler!M$18,IF(AND(All!$V15="P6",All!$AE15="RMS"),Ruler!M$19,IF(AND(All!$V15="P7",All!$AE15="RMS"),Ruler!M$20,IF(AND(All!$V15="P8",All!$AE15="RMS"),Ruler!M$21,IF(AND(All!$V15="P9",All!$AE15="RMS"),Ruler!M$22,IF(AND(All!$V15="P1",All!$AE15="RSS"),Ruler!M$6,IF(AND(All!$V15="P2",All!$AE15="RSS"),Ruler!M$23,IF(AND(All!$V15="P3",All!$AE15="RSS"),Ruler!M$24,IF(AND(All!$V15="P4",All!$AE15="RSS"),Ruler!M$25,IF(AND(All!$V15="P5",All!$AE15="RSS"),Ruler!M$26,IF(AND(All!$V15="P6",All!$AE15="RSS"),Ruler!M$27,IF(AND(All!$V15="P7",All!$AE15="RSS"),Ruler!M$28,IF(AND(All!$V15="P8",All!$AE15="RSS"),Ruler!M$29,IF(AND(All!$V15="P9",All!$AE15="RSS"),Ruler!M$30,0)))))))))))))))))))))))))))</f>
        <v>3</v>
      </c>
      <c r="BU15" s="325">
        <f>IF(AND(All!$V15="P1",All!$AE15="RDP"),Ruler!N$6,IF(AND(All!$V15="P2",All!$AE15="RDP"),Ruler!N$7,IF(AND(All!$V15="P3",All!$AE15="RDP"),Ruler!N$8,IF(AND(All!$V15="P4",All!$AE15="RDP"),Ruler!N$9,IF(AND(All!$V15="P5",All!$AE15="RDP"),Ruler!N$10,IF(AND(All!$V15="P6",All!$AE15="RDP"),Ruler!N$11,IF(AND(All!$V15="P7",All!$AE15="RDP"),Ruler!N$12,IF(AND(All!$V15="P8",All!$AE15="RDP"),Ruler!N$13,IF(AND(All!$V15="P9",All!$AE15="RDP"),Ruler!N$14,IF(AND(All!$V15="P1",All!$AE15="RMS"),Ruler!N$6,IF(AND(All!$V15="P2",All!$AE15="RMS"),Ruler!N$15,IF(AND(All!$V15="P3",All!$AE15="RMS"),Ruler!N$16,IF(AND(All!$V15="P4",All!$AE15="RMS"),Ruler!N$17,IF(AND(All!$V15="P5",All!$AE15="RMS"),Ruler!N$18,IF(AND(All!$V15="P6",All!$AE15="RMS"),Ruler!N$19,IF(AND(All!$V15="P7",All!$AE15="RMS"),Ruler!N$20,IF(AND(All!$V15="P8",All!$AE15="RMS"),Ruler!N$21,IF(AND(All!$V15="P9",All!$AE15="RMS"),Ruler!N$22,IF(AND(All!$V15="P1",All!$AE15="RSS"),Ruler!N$6,IF(AND(All!$V15="P2",All!$AE15="RSS"),Ruler!N$23,IF(AND(All!$V15="P3",All!$AE15="RSS"),Ruler!N$24,IF(AND(All!$V15="P4",All!$AE15="RSS"),Ruler!N$25,IF(AND(All!$V15="P5",All!$AE15="RSS"),Ruler!N$26,IF(AND(All!$V15="P6",All!$AE15="RSS"),Ruler!N$27,IF(AND(All!$V15="P7",All!$AE15="RSS"),Ruler!N$28,IF(AND(All!$V15="P8",All!$AE15="RSS"),Ruler!N$29,IF(AND(All!$V15="P9",All!$AE15="RSS"),Ruler!N$30,0)))))))))))))))))))))))))))</f>
        <v>2</v>
      </c>
      <c r="BV15" s="325">
        <f>IF(AND(All!$V15="P1",All!$AE15="RDP"),Ruler!O$6,IF(AND(All!$V15="P2",All!$AE15="RDP"),Ruler!O$7,IF(AND(All!$V15="P3",All!$AE15="RDP"),Ruler!O$8,IF(AND(All!$V15="P4",All!$AE15="RDP"),Ruler!O$9,IF(AND(All!$V15="P5",All!$AE15="RDP"),Ruler!O$10,IF(AND(All!$V15="P6",All!$AE15="RDP"),Ruler!O$11,IF(AND(All!$V15="P7",All!$AE15="RDP"),Ruler!O$12,IF(AND(All!$V15="P8",All!$AE15="RDP"),Ruler!O$13,IF(AND(All!$V15="P9",All!$AE15="RDP"),Ruler!O$14,IF(AND(All!$V15="P1",All!$AE15="RMS"),Ruler!O$6,IF(AND(All!$V15="P2",All!$AE15="RMS"),Ruler!O$15,IF(AND(All!$V15="P3",All!$AE15="RMS"),Ruler!O$16,IF(AND(All!$V15="P4",All!$AE15="RMS"),Ruler!O$17,IF(AND(All!$V15="P5",All!$AE15="RMS"),Ruler!O$18,IF(AND(All!$V15="P6",All!$AE15="RMS"),Ruler!O$19,IF(AND(All!$V15="P7",All!$AE15="RMS"),Ruler!O$20,IF(AND(All!$V15="P8",All!$AE15="RMS"),Ruler!O$21,IF(AND(All!$V15="P9",All!$AE15="RMS"),Ruler!O$22,IF(AND(All!$V15="P1",All!$AE15="RSS"),Ruler!O$6,IF(AND(All!$V15="P2",All!$AE15="RSS"),Ruler!O$23,IF(AND(All!$V15="P3",All!$AE15="RSS"),Ruler!O$24,IF(AND(All!$V15="P4",All!$AE15="RSS"),Ruler!O$25,IF(AND(All!$V15="P5",All!$AE15="RSS"),Ruler!O$26,IF(AND(All!$V15="P6",All!$AE15="RSS"),Ruler!O$27,IF(AND(All!$V15="P7",All!$AE15="RSS"),Ruler!O$28,IF(AND(All!$V15="P8",All!$AE15="RSS"),Ruler!O$29,IF(AND(All!$V15="P9",All!$AE15="RSS"),Ruler!O$30,0)))))))))))))))))))))))))))</f>
        <v>3</v>
      </c>
      <c r="BW15" s="325">
        <f>IF(AND(All!$V15="P1",All!$AE15="RDP"),Ruler!P$6,IF(AND(All!$V15="P2",All!$AE15="RDP"),Ruler!P$7,IF(AND(All!$V15="P3",All!$AE15="RDP"),Ruler!P$8,IF(AND(All!$V15="P4",All!$AE15="RDP"),Ruler!P$9,IF(AND(All!$V15="P5",All!$AE15="RDP"),Ruler!P$10,IF(AND(All!$V15="P6",All!$AE15="RDP"),Ruler!P$11,IF(AND(All!$V15="P7",All!$AE15="RDP"),Ruler!P$12,IF(AND(All!$V15="P8",All!$AE15="RDP"),Ruler!P$13,IF(AND(All!$V15="P9",All!$AE15="RDP"),Ruler!P$14,IF(AND(All!$V15="P1",All!$AE15="RMS"),Ruler!P$6,IF(AND(All!$V15="P2",All!$AE15="RMS"),Ruler!P$15,IF(AND(All!$V15="P3",All!$AE15="RMS"),Ruler!P$16,IF(AND(All!$V15="P4",All!$AE15="RMS"),Ruler!P$17,IF(AND(All!$V15="P5",All!$AE15="RMS"),Ruler!P$18,IF(AND(All!$V15="P6",All!$AE15="RMS"),Ruler!P$19,IF(AND(All!$V15="P7",All!$AE15="RMS"),Ruler!P$20,IF(AND(All!$V15="P8",All!$AE15="RMS"),Ruler!P$21,IF(AND(All!$V15="P9",All!$AE15="RMS"),Ruler!P$22,IF(AND(All!$V15="P1",All!$AE15="RSS"),Ruler!P$6,IF(AND(All!$V15="P2",All!$AE15="RSS"),Ruler!P$23,IF(AND(All!$V15="P3",All!$AE15="RSS"),Ruler!P$24,IF(AND(All!$V15="P4",All!$AE15="RSS"),Ruler!P$25,IF(AND(All!$V15="P5",All!$AE15="RSS"),Ruler!P$26,IF(AND(All!$V15="P6",All!$AE15="RSS"),Ruler!P$27,IF(AND(All!$V15="P7",All!$AE15="RSS"),Ruler!P$28,IF(AND(All!$V15="P8",All!$AE15="RSS"),Ruler!P$29,IF(AND(All!$V15="P9",All!$AE15="RSS"),Ruler!P$30,0)))))))))))))))))))))))))))</f>
        <v>2</v>
      </c>
      <c r="BX15" s="325">
        <f>IF(AND(All!$V15="P1",All!$AE15="RDP"),Ruler!Q$6,IF(AND(All!$V15="P2",All!$AE15="RDP"),Ruler!Q$7,IF(AND(All!$V15="P3",All!$AE15="RDP"),Ruler!Q$8,IF(AND(All!$V15="P4",All!$AE15="RDP"),Ruler!Q$9,IF(AND(All!$V15="P5",All!$AE15="RDP"),Ruler!Q$10,IF(AND(All!$V15="P6",All!$AE15="RDP"),Ruler!Q$11,IF(AND(All!$V15="P7",All!$AE15="RDP"),Ruler!Q$12,IF(AND(All!$V15="P8",All!$AE15="RDP"),Ruler!Q$13,IF(AND(All!$V15="P9",All!$AE15="RDP"),Ruler!Q$14,IF(AND(All!$V15="P1",All!$AE15="RMS"),Ruler!Q$6,IF(AND(All!$V15="P2",All!$AE15="RMS"),Ruler!Q$15,IF(AND(All!$V15="P3",All!$AE15="RMS"),Ruler!Q$16,IF(AND(All!$V15="P4",All!$AE15="RMS"),Ruler!Q$17,IF(AND(All!$V15="P5",All!$AE15="RMS"),Ruler!Q$18,IF(AND(All!$V15="P6",All!$AE15="RMS"),Ruler!Q$19,IF(AND(All!$V15="P7",All!$AE15="RMS"),Ruler!Q$20,IF(AND(All!$V15="P8",All!$AE15="RMS"),Ruler!Q$21,IF(AND(All!$V15="P9",All!$AE15="RMS"),Ruler!Q$22,IF(AND(All!$V15="P1",All!$AE15="RSS"),Ruler!Q$6,IF(AND(All!$V15="P2",All!$AE15="RSS"),Ruler!Q$23,IF(AND(All!$V15="P3",All!$AE15="RSS"),Ruler!Q$24,IF(AND(All!$V15="P4",All!$AE15="RSS"),Ruler!Q$25,IF(AND(All!$V15="P5",All!$AE15="RSS"),Ruler!Q$26,IF(AND(All!$V15="P6",All!$AE15="RSS"),Ruler!Q$27,IF(AND(All!$V15="P7",All!$AE15="RSS"),Ruler!Q$28,IF(AND(All!$V15="P8",All!$AE15="RSS"),Ruler!Q$29,IF(AND(All!$V15="P9",All!$AE15="RSS"),Ruler!Q$30,0)))))))))))))))))))))))))))</f>
        <v>3</v>
      </c>
      <c r="BY15" s="325">
        <f>IF(AND(All!$V15="P1",All!$AE15="RDP"),Ruler!R$6,IF(AND(All!$V15="P2",All!$AE15="RDP"),Ruler!R$7,IF(AND(All!$V15="P3",All!$AE15="RDP"),Ruler!R$8,IF(AND(All!$V15="P4",All!$AE15="RDP"),Ruler!R$9,IF(AND(All!$V15="P5",All!$AE15="RDP"),Ruler!R$10,IF(AND(All!$V15="P6",All!$AE15="RDP"),Ruler!R$11,IF(AND(All!$V15="P7",All!$AE15="RDP"),Ruler!R$12,IF(AND(All!$V15="P8",All!$AE15="RDP"),Ruler!R$13,IF(AND(All!$V15="P9",All!$AE15="RDP"),Ruler!R$14,IF(AND(All!$V15="P1",All!$AE15="RMS"),Ruler!R$6,IF(AND(All!$V15="P2",All!$AE15="RMS"),Ruler!R$15,IF(AND(All!$V15="P3",All!$AE15="RMS"),Ruler!R$16,IF(AND(All!$V15="P4",All!$AE15="RMS"),Ruler!R$17,IF(AND(All!$V15="P5",All!$AE15="RMS"),Ruler!R$18,IF(AND(All!$V15="P6",All!$AE15="RMS"),Ruler!R$19,IF(AND(All!$V15="P7",All!$AE15="RMS"),Ruler!R$20,IF(AND(All!$V15="P8",All!$AE15="RMS"),Ruler!R$21,IF(AND(All!$V15="P9",All!$AE15="RMS"),Ruler!R$22,IF(AND(All!$V15="P1",All!$AE15="RSS"),Ruler!R$6,IF(AND(All!$V15="P2",All!$AE15="RSS"),Ruler!R$23,IF(AND(All!$V15="P3",All!$AE15="RSS"),Ruler!R$24,IF(AND(All!$V15="P4",All!$AE15="RSS"),Ruler!R$25,IF(AND(All!$V15="P5",All!$AE15="RSS"),Ruler!R$26,IF(AND(All!$V15="P6",All!$AE15="RSS"),Ruler!R$27,IF(AND(All!$V15="P7",All!$AE15="RSS"),Ruler!R$28,IF(AND(All!$V15="P8",All!$AE15="RSS"),Ruler!R$29,IF(AND(All!$V15="P9",All!$AE15="RSS"),Ruler!R$30,0)))))))))))))))))))))))))))</f>
        <v>3</v>
      </c>
      <c r="BZ15" s="325">
        <f>IF(AND(All!$V15="P1",All!$AE15="RDP"),Ruler!S$6,IF(AND(All!$V15="P2",All!$AE15="RDP"),Ruler!S$7,IF(AND(All!$V15="P3",All!$AE15="RDP"),Ruler!S$8,IF(AND(All!$V15="P4",All!$AE15="RDP"),Ruler!S$9,IF(AND(All!$V15="P5",All!$AE15="RDP"),Ruler!S$10,IF(AND(All!$V15="P6",All!$AE15="RDP"),Ruler!S$11,IF(AND(All!$V15="P7",All!$AE15="RDP"),Ruler!S$12,IF(AND(All!$V15="P8",All!$AE15="RDP"),Ruler!S$13,IF(AND(All!$V15="P9",All!$AE15="RDP"),Ruler!S$14,IF(AND(All!$V15="P1",All!$AE15="RMS"),Ruler!S$6,IF(AND(All!$V15="P2",All!$AE15="RMS"),Ruler!S$15,IF(AND(All!$V15="P3",All!$AE15="RMS"),Ruler!S$16,IF(AND(All!$V15="P4",All!$AE15="RMS"),Ruler!S$17,IF(AND(All!$V15="P5",All!$AE15="RMS"),Ruler!S$18,IF(AND(All!$V15="P6",All!$AE15="RMS"),Ruler!S$19,IF(AND(All!$V15="P7",All!$AE15="RMS"),Ruler!S$20,IF(AND(All!$V15="P8",All!$AE15="RMS"),Ruler!S$21,IF(AND(All!$V15="P9",All!$AE15="RMS"),Ruler!S$22,IF(AND(All!$V15="P1",All!$AE15="RSS"),Ruler!S$6,IF(AND(All!$V15="P2",All!$AE15="RSS"),Ruler!S$23,IF(AND(All!$V15="P3",All!$AE15="RSS"),Ruler!S$24,IF(AND(All!$V15="P4",All!$AE15="RSS"),Ruler!S$25,IF(AND(All!$V15="P5",All!$AE15="RSS"),Ruler!S$26,IF(AND(All!$V15="P6",All!$AE15="RSS"),Ruler!S$27,IF(AND(All!$V15="P7",All!$AE15="RSS"),Ruler!S$28,IF(AND(All!$V15="P8",All!$AE15="RSS"),Ruler!S$29,IF(AND(All!$V15="P9",All!$AE15="RSS"),Ruler!S$30,0)))))))))))))))))))))))))))</f>
        <v>2</v>
      </c>
      <c r="CA15" s="325">
        <f>IF(AND(All!$V15="P1",All!$AE15="RDP"),Ruler!T$6,IF(AND(All!$V15="P2",All!$AE15="RDP"),Ruler!T$7,IF(AND(All!$V15="P3",All!$AE15="RDP"),Ruler!T$8,IF(AND(All!$V15="P4",All!$AE15="RDP"),Ruler!T$9,IF(AND(All!$V15="P5",All!$AE15="RDP"),Ruler!T$10,IF(AND(All!$V15="P6",All!$AE15="RDP"),Ruler!T$11,IF(AND(All!$V15="P7",All!$AE15="RDP"),Ruler!T$12,IF(AND(All!$V15="P8",All!$AE15="RDP"),Ruler!T$13,IF(AND(All!$V15="P9",All!$AE15="RDP"),Ruler!T$14,IF(AND(All!$V15="P1",All!$AE15="RMS"),Ruler!T$6,IF(AND(All!$V15="P2",All!$AE15="RMS"),Ruler!T$15,IF(AND(All!$V15="P3",All!$AE15="RMS"),Ruler!T$16,IF(AND(All!$V15="P4",All!$AE15="RMS"),Ruler!T$17,IF(AND(All!$V15="P5",All!$AE15="RMS"),Ruler!T$18,IF(AND(All!$V15="P6",All!$AE15="RMS"),Ruler!T$19,IF(AND(All!$V15="P7",All!$AE15="RMS"),Ruler!T$20,IF(AND(All!$V15="P8",All!$AE15="RMS"),Ruler!T$21,IF(AND(All!$V15="P9",All!$AE15="RMS"),Ruler!T$22,IF(AND(All!$V15="P1",All!$AE15="RSS"),Ruler!T$6,IF(AND(All!$V15="P2",All!$AE15="RSS"),Ruler!T$23,IF(AND(All!$V15="P3",All!$AE15="RSS"),Ruler!T$24,IF(AND(All!$V15="P4",All!$AE15="RSS"),Ruler!T$25,IF(AND(All!$V15="P5",All!$AE15="RSS"),Ruler!T$26,IF(AND(All!$V15="P6",All!$AE15="RSS"),Ruler!T$27,IF(AND(All!$V15="P7",All!$AE15="RSS"),Ruler!T$28,IF(AND(All!$V15="P8",All!$AE15="RSS"),Ruler!T$29,IF(AND(All!$V15="P9",All!$AE15="RSS"),Ruler!T$30,0)))))))))))))))))))))))))))</f>
        <v>2</v>
      </c>
      <c r="CB15" s="325">
        <f>IF(AND(All!$V15="P1",All!$AE15="RDP"),Ruler!U$6,IF(AND(All!$V15="P2",All!$AE15="RDP"),Ruler!U$7,IF(AND(All!$V15="P3",All!$AE15="RDP"),Ruler!U$8,IF(AND(All!$V15="P4",All!$AE15="RDP"),Ruler!U$9,IF(AND(All!$V15="P5",All!$AE15="RDP"),Ruler!U$10,IF(AND(All!$V15="P6",All!$AE15="RDP"),Ruler!U$11,IF(AND(All!$V15="P7",All!$AE15="RDP"),Ruler!U$12,IF(AND(All!$V15="P8",All!$AE15="RDP"),Ruler!U$13,IF(AND(All!$V15="P9",All!$AE15="RDP"),Ruler!U$14,IF(AND(All!$V15="P1",All!$AE15="RMS"),Ruler!U$6,IF(AND(All!$V15="P2",All!$AE15="RMS"),Ruler!U$15,IF(AND(All!$V15="P3",All!$AE15="RMS"),Ruler!U$16,IF(AND(All!$V15="P4",All!$AE15="RMS"),Ruler!U$17,IF(AND(All!$V15="P5",All!$AE15="RMS"),Ruler!U$18,IF(AND(All!$V15="P6",All!$AE15="RMS"),Ruler!U$19,IF(AND(All!$V15="P7",All!$AE15="RMS"),Ruler!U$20,IF(AND(All!$V15="P8",All!$AE15="RMS"),Ruler!U$21,IF(AND(All!$V15="P9",All!$AE15="RMS"),Ruler!U$22,IF(AND(All!$V15="P1",All!$AE15="RSS"),Ruler!U$6,IF(AND(All!$V15="P2",All!$AE15="RSS"),Ruler!U$23,IF(AND(All!$V15="P3",All!$AE15="RSS"),Ruler!U$24,IF(AND(All!$V15="P4",All!$AE15="RSS"),Ruler!U$25,IF(AND(All!$V15="P5",All!$AE15="RSS"),Ruler!U$26,IF(AND(All!$V15="P6",All!$AE15="RSS"),Ruler!U$27,IF(AND(All!$V15="P7",All!$AE15="RSS"),Ruler!U$28,IF(AND(All!$V15="P8",All!$AE15="RSS"),Ruler!U$29,IF(AND(All!$V15="P9",All!$AE15="RSS"),Ruler!U$30,0)))))))))))))))))))))))))))</f>
        <v>2</v>
      </c>
      <c r="CC15" s="325">
        <f>IF(AND(All!$V15="P1",All!$AE15="RDP"),Ruler!V$6,IF(AND(All!$V15="P2",All!$AE15="RDP"),Ruler!V$7,IF(AND(All!$V15="P3",All!$AE15="RDP"),Ruler!V$8,IF(AND(All!$V15="P4",All!$AE15="RDP"),Ruler!V$9,IF(AND(All!$V15="P5",All!$AE15="RDP"),Ruler!V$10,IF(AND(All!$V15="P6",All!$AE15="RDP"),Ruler!V$11,IF(AND(All!$V15="P7",All!$AE15="RDP"),Ruler!V$12,IF(AND(All!$V15="P8",All!$AE15="RDP"),Ruler!V$13,IF(AND(All!$V15="P9",All!$AE15="RDP"),Ruler!V$14,IF(AND(All!$V15="P1",All!$AE15="RMS"),Ruler!V$6,IF(AND(All!$V15="P2",All!$AE15="RMS"),Ruler!V$15,IF(AND(All!$V15="P3",All!$AE15="RMS"),Ruler!V$16,IF(AND(All!$V15="P4",All!$AE15="RMS"),Ruler!V$17,IF(AND(All!$V15="P5",All!$AE15="RMS"),Ruler!V$18,IF(AND(All!$V15="P6",All!$AE15="RMS"),Ruler!V$19,IF(AND(All!$V15="P7",All!$AE15="RMS"),Ruler!V$20,IF(AND(All!$V15="P8",All!$AE15="RMS"),Ruler!V$21,IF(AND(All!$V15="P9",All!$AE15="RMS"),Ruler!V$22,IF(AND(All!$V15="P1",All!$AE15="RSS"),Ruler!V$6,IF(AND(All!$V15="P2",All!$AE15="RSS"),Ruler!V$23,IF(AND(All!$V15="P3",All!$AE15="RSS"),Ruler!V$24,IF(AND(All!$V15="P4",All!$AE15="RSS"),Ruler!V$25,IF(AND(All!$V15="P5",All!$AE15="RSS"),Ruler!V$26,IF(AND(All!$V15="P6",All!$AE15="RSS"),Ruler!V$27,IF(AND(All!$V15="P7",All!$AE15="RSS"),Ruler!V$28,IF(AND(All!$V15="P8",All!$AE15="RSS"),Ruler!V$29,IF(AND(All!$V15="P9",All!$AE15="RSS"),Ruler!V$30,0)))))))))))))))))))))))))))</f>
        <v>2</v>
      </c>
      <c r="CD15" s="325">
        <f>IF(AND(All!$V15="P1",All!$AE15="RDP"),Ruler!W$6,IF(AND(All!$V15="P2",All!$AE15="RDP"),Ruler!W$7,IF(AND(All!$V15="P3",All!$AE15="RDP"),Ruler!W$8,IF(AND(All!$V15="P4",All!$AE15="RDP"),Ruler!W$9,IF(AND(All!$V15="P5",All!$AE15="RDP"),Ruler!W$10,IF(AND(All!$V15="P6",All!$AE15="RDP"),Ruler!W$11,IF(AND(All!$V15="P7",All!$AE15="RDP"),Ruler!W$12,IF(AND(All!$V15="P8",All!$AE15="RDP"),Ruler!W$13,IF(AND(All!$V15="P9",All!$AE15="RDP"),Ruler!W$14,IF(AND(All!$V15="P1",All!$AE15="RMS"),Ruler!W$6,IF(AND(All!$V15="P2",All!$AE15="RMS"),Ruler!W$15,IF(AND(All!$V15="P3",All!$AE15="RMS"),Ruler!W$16,IF(AND(All!$V15="P4",All!$AE15="RMS"),Ruler!W$17,IF(AND(All!$V15="P5",All!$AE15="RMS"),Ruler!W$18,IF(AND(All!$V15="P6",All!$AE15="RMS"),Ruler!W$19,IF(AND(All!$V15="P7",All!$AE15="RMS"),Ruler!W$20,IF(AND(All!$V15="P8",All!$AE15="RMS"),Ruler!W$21,IF(AND(All!$V15="P9",All!$AE15="RMS"),Ruler!W$22,IF(AND(All!$V15="P1",All!$AE15="RSS"),Ruler!W$6,IF(AND(All!$V15="P2",All!$AE15="RSS"),Ruler!W$23,IF(AND(All!$V15="P3",All!$AE15="RSS"),Ruler!W$24,IF(AND(All!$V15="P4",All!$AE15="RSS"),Ruler!W$25,IF(AND(All!$V15="P5",All!$AE15="RSS"),Ruler!W$26,IF(AND(All!$V15="P6",All!$AE15="RSS"),Ruler!W$27,IF(AND(All!$V15="P7",All!$AE15="RSS"),Ruler!W$28,IF(AND(All!$V15="P8",All!$AE15="RSS"),Ruler!W$29,IF(AND(All!$V15="P9",All!$AE15="RSS"),Ruler!W$30,0)))))))))))))))))))))))))))</f>
        <v>2</v>
      </c>
      <c r="CE15" s="325">
        <f>IF(AND(All!$V15="P1",All!$AE15="RDP"),Ruler!X$6,IF(AND(All!$V15="P2",All!$AE15="RDP"),Ruler!X$7,IF(AND(All!$V15="P3",All!$AE15="RDP"),Ruler!X$8,IF(AND(All!$V15="P4",All!$AE15="RDP"),Ruler!X$9,IF(AND(All!$V15="P5",All!$AE15="RDP"),Ruler!X$10,IF(AND(All!$V15="P6",All!$AE15="RDP"),Ruler!X$11,IF(AND(All!$V15="P7",All!$AE15="RDP"),Ruler!X$12,IF(AND(All!$V15="P8",All!$AE15="RDP"),Ruler!X$13,IF(AND(All!$V15="P9",All!$AE15="RDP"),Ruler!X$14,IF(AND(All!$V15="P1",All!$AE15="RMS"),Ruler!X$6,IF(AND(All!$V15="P2",All!$AE15="RMS"),Ruler!X$15,IF(AND(All!$V15="P3",All!$AE15="RMS"),Ruler!X$16,IF(AND(All!$V15="P4",All!$AE15="RMS"),Ruler!X$17,IF(AND(All!$V15="P5",All!$AE15="RMS"),Ruler!X$18,IF(AND(All!$V15="P6",All!$AE15="RMS"),Ruler!X$19,IF(AND(All!$V15="P7",All!$AE15="RMS"),Ruler!X$20,IF(AND(All!$V15="P8",All!$AE15="RMS"),Ruler!X$21,IF(AND(All!$V15="P9",All!$AE15="RMS"),Ruler!X$22,IF(AND(All!$V15="P1",All!$AE15="RSS"),Ruler!X$6,IF(AND(All!$V15="P2",All!$AE15="RSS"),Ruler!X$23,IF(AND(All!$V15="P3",All!$AE15="RSS"),Ruler!X$24,IF(AND(All!$V15="P4",All!$AE15="RSS"),Ruler!X$25,IF(AND(All!$V15="P5",All!$AE15="RSS"),Ruler!X$26,IF(AND(All!$V15="P6",All!$AE15="RSS"),Ruler!X$27,IF(AND(All!$V15="P7",All!$AE15="RSS"),Ruler!X$28,IF(AND(All!$V15="P8",All!$AE15="RSS"),Ruler!X$29,IF(AND(All!$V15="P9",All!$AE15="RSS"),Ruler!X$30,0)))))))))))))))))))))))))))</f>
        <v>2</v>
      </c>
      <c r="CF15" s="325">
        <f>IF(AND(All!$V15="P1",All!$AE15="RDP"),Ruler!Y$6,IF(AND(All!$V15="P2",All!$AE15="RDP"),Ruler!Y$7,IF(AND(All!$V15="P3",All!$AE15="RDP"),Ruler!Y$8,IF(AND(All!$V15="P4",All!$AE15="RDP"),Ruler!Y$9,IF(AND(All!$V15="P5",All!$AE15="RDP"),Ruler!Y$10,IF(AND(All!$V15="P6",All!$AE15="RDP"),Ruler!Y$11,IF(AND(All!$V15="P7",All!$AE15="RDP"),Ruler!Y$12,IF(AND(All!$V15="P8",All!$AE15="RDP"),Ruler!Y$13,IF(AND(All!$V15="P9",All!$AE15="RDP"),Ruler!Y$14,IF(AND(All!$V15="P1",All!$AE15="RMS"),Ruler!Y$6,IF(AND(All!$V15="P2",All!$AE15="RMS"),Ruler!Y$15,IF(AND(All!$V15="P3",All!$AE15="RMS"),Ruler!Y$16,IF(AND(All!$V15="P4",All!$AE15="RMS"),Ruler!Y$17,IF(AND(All!$V15="P5",All!$AE15="RMS"),Ruler!Y$18,IF(AND(All!$V15="P6",All!$AE15="RMS"),Ruler!Y$19,IF(AND(All!$V15="P7",All!$AE15="RMS"),Ruler!Y$20,IF(AND(All!$V15="P8",All!$AE15="RMS"),Ruler!Y$21,IF(AND(All!$V15="P9",All!$AE15="RMS"),Ruler!Y$22,IF(AND(All!$V15="P1",All!$AE15="RSS"),Ruler!Y$6,IF(AND(All!$V15="P2",All!$AE15="RSS"),Ruler!Y$23,IF(AND(All!$V15="P3",All!$AE15="RSS"),Ruler!Y$24,IF(AND(All!$V15="P4",All!$AE15="RSS"),Ruler!Y$25,IF(AND(All!$V15="P5",All!$AE15="RSS"),Ruler!Y$26,IF(AND(All!$V15="P6",All!$AE15="RSS"),Ruler!Y$27,IF(AND(All!$V15="P7",All!$AE15="RSS"),Ruler!Y$28,IF(AND(All!$V15="P8",All!$AE15="RSS"),Ruler!Y$29,IF(AND(All!$V15="P9",All!$AE15="RSS"),Ruler!Y$30,0)))))))))))))))))))))))))))</f>
        <v>1</v>
      </c>
      <c r="CG15" s="325">
        <f>IF(AND(All!$V15="P1",All!$AE15="RDP"),Ruler!Z$6,IF(AND(All!$V15="P2",All!$AE15="RDP"),Ruler!Z$7,IF(AND(All!$V15="P3",All!$AE15="RDP"),Ruler!Z$8,IF(AND(All!$V15="P4",All!$AE15="RDP"),Ruler!Z$9,IF(AND(All!$V15="P5",All!$AE15="RDP"),Ruler!Z$10,IF(AND(All!$V15="P6",All!$AE15="RDP"),Ruler!Z$11,IF(AND(All!$V15="P7",All!$AE15="RDP"),Ruler!Z$12,IF(AND(All!$V15="P8",All!$AE15="RDP"),Ruler!Z$13,IF(AND(All!$V15="P9",All!$AE15="RDP"),Ruler!Z$14,IF(AND(All!$V15="P1",All!$AE15="RMS"),Ruler!Z$6,IF(AND(All!$V15="P2",All!$AE15="RMS"),Ruler!Z$15,IF(AND(All!$V15="P3",All!$AE15="RMS"),Ruler!Z$16,IF(AND(All!$V15="P4",All!$AE15="RMS"),Ruler!Z$17,IF(AND(All!$V15="P5",All!$AE15="RMS"),Ruler!Z$18,IF(AND(All!$V15="P6",All!$AE15="RMS"),Ruler!Z$19,IF(AND(All!$V15="P7",All!$AE15="RMS"),Ruler!Z$20,IF(AND(All!$V15="P8",All!$AE15="RMS"),Ruler!Z$21,IF(AND(All!$V15="P9",All!$AE15="RMS"),Ruler!Z$22,IF(AND(All!$V15="P1",All!$AE15="RSS"),Ruler!Z$6,IF(AND(All!$V15="P2",All!$AE15="RSS"),Ruler!Z$23,IF(AND(All!$V15="P3",All!$AE15="RSS"),Ruler!Z$24,IF(AND(All!$V15="P4",All!$AE15="RSS"),Ruler!Z$25,IF(AND(All!$V15="P5",All!$AE15="RSS"),Ruler!Z$26,IF(AND(All!$V15="P6",All!$AE15="RSS"),Ruler!Z$27,IF(AND(All!$V15="P7",All!$AE15="RSS"),Ruler!Z$28,IF(AND(All!$V15="P8",All!$AE15="RSS"),Ruler!Z$29,IF(AND(All!$V15="P9",All!$AE15="RSS"),Ruler!Z$30,0)))))))))))))))))))))))))))</f>
        <v>2</v>
      </c>
      <c r="CH15" s="325">
        <f>IF(AND(All!$V15="P1",All!$AE15="RDP"),Ruler!AA$6,IF(AND(All!$V15="P2",All!$AE15="RDP"),Ruler!AA$7,IF(AND(All!$V15="P3",All!$AE15="RDP"),Ruler!AA$8,IF(AND(All!$V15="P4",All!$AE15="RDP"),Ruler!AA$9,IF(AND(All!$V15="P5",All!$AE15="RDP"),Ruler!AA$10,IF(AND(All!$V15="P6",All!$AE15="RDP"),Ruler!AA$11,IF(AND(All!$V15="P7",All!$AE15="RDP"),Ruler!AA$12,IF(AND(All!$V15="P8",All!$AE15="RDP"),Ruler!AA$13,IF(AND(All!$V15="P9",All!$AE15="RDP"),Ruler!AA$14,IF(AND(All!$V15="P1",All!$AE15="RMS"),Ruler!AA$6,IF(AND(All!$V15="P2",All!$AE15="RMS"),Ruler!AA$15,IF(AND(All!$V15="P3",All!$AE15="RMS"),Ruler!AA$16,IF(AND(All!$V15="P4",All!$AE15="RMS"),Ruler!AA$17,IF(AND(All!$V15="P5",All!$AE15="RMS"),Ruler!AA$18,IF(AND(All!$V15="P6",All!$AE15="RMS"),Ruler!AA$19,IF(AND(All!$V15="P7",All!$AE15="RMS"),Ruler!AA$20,IF(AND(All!$V15="P8",All!$AE15="RMS"),Ruler!AA$21,IF(AND(All!$V15="P9",All!$AE15="RMS"),Ruler!AA$22,IF(AND(All!$V15="P1",All!$AE15="RSS"),Ruler!AA$6,IF(AND(All!$V15="P2",All!$AE15="RSS"),Ruler!AA$23,IF(AND(All!$V15="P3",All!$AE15="RSS"),Ruler!AA$24,IF(AND(All!$V15="P4",All!$AE15="RSS"),Ruler!AA$25,IF(AND(All!$V15="P5",All!$AE15="RSS"),Ruler!AA$26,IF(AND(All!$V15="P6",All!$AE15="RSS"),Ruler!AA$27,IF(AND(All!$V15="P7",All!$AE15="RSS"),Ruler!AA$28,IF(AND(All!$V15="P8",All!$AE15="RSS"),Ruler!AA$29,IF(AND(All!$V15="P9",All!$AE15="RSS"),Ruler!AA$30,0)))))))))))))))))))))))))))</f>
        <v>1</v>
      </c>
      <c r="CI15" s="325">
        <f>IF(AND(All!$V15="P1",All!$AE15="RDP"),Ruler!AB$6,IF(AND(All!$V15="P2",All!$AE15="RDP"),Ruler!AB$7,IF(AND(All!$V15="P3",All!$AE15="RDP"),Ruler!AB$8,IF(AND(All!$V15="P4",All!$AE15="RDP"),Ruler!AB$9,IF(AND(All!$V15="P5",All!$AE15="RDP"),Ruler!AB$10,IF(AND(All!$V15="P6",All!$AE15="RDP"),Ruler!AB$11,IF(AND(All!$V15="P7",All!$AE15="RDP"),Ruler!AB$12,IF(AND(All!$V15="P8",All!$AE15="RDP"),Ruler!AB$13,IF(AND(All!$V15="P9",All!$AE15="RDP"),Ruler!AB$14,IF(AND(All!$V15="P1",All!$AE15="RMS"),Ruler!AB$6,IF(AND(All!$V15="P2",All!$AE15="RMS"),Ruler!AB$15,IF(AND(All!$V15="P3",All!$AE15="RMS"),Ruler!AB$16,IF(AND(All!$V15="P4",All!$AE15="RMS"),Ruler!AB$17,IF(AND(All!$V15="P5",All!$AE15="RMS"),Ruler!AB$18,IF(AND(All!$V15="P6",All!$AE15="RMS"),Ruler!AB$19,IF(AND(All!$V15="P7",All!$AE15="RMS"),Ruler!AB$20,IF(AND(All!$V15="P8",All!$AE15="RMS"),Ruler!AB$21,IF(AND(All!$V15="P9",All!$AE15="RMS"),Ruler!AB$22,IF(AND(All!$V15="P1",All!$AE15="RSS"),Ruler!AB$6,IF(AND(All!$V15="P2",All!$AE15="RSS"),Ruler!AB$23,IF(AND(All!$V15="P3",All!$AE15="RSS"),Ruler!AB$24,IF(AND(All!$V15="P4",All!$AE15="RSS"),Ruler!AB$25,IF(AND(All!$V15="P5",All!$AE15="RSS"),Ruler!AB$26,IF(AND(All!$V15="P6",All!$AE15="RSS"),Ruler!AB$27,IF(AND(All!$V15="P7",All!$AE15="RSS"),Ruler!AB$28,IF(AND(All!$V15="P8",All!$AE15="RSS"),Ruler!AB$29,IF(AND(All!$V15="P9",All!$AE15="RSS"),Ruler!AB$30,0)))))))))))))))))))))))))))</f>
        <v>1</v>
      </c>
      <c r="CJ15" s="323">
        <f>Table9[[#This Row],[R-B1]]-Table9[[#This Row],[B1]]</f>
        <v>1</v>
      </c>
      <c r="CK15" s="43">
        <f>Table9[[#This Row],[R-B2]]-Table9[[#This Row],[B2]]</f>
        <v>2</v>
      </c>
      <c r="CL15" s="43">
        <f>Table9[[#This Row],[R-B3]]-Table9[[#This Row],[B3]]</f>
        <v>0</v>
      </c>
      <c r="CM15" s="43">
        <f>Table9[[#This Row],[R-B4]]-Table9[[#This Row],[B4]]</f>
        <v>1</v>
      </c>
      <c r="CN15" s="43">
        <f>Table9[[#This Row],[R-B5]]-Table9[[#This Row],[B5]]</f>
        <v>1</v>
      </c>
      <c r="CO15" s="43">
        <f>Table9[[#This Row],[R-B6]]-Table9[[#This Row],[B6]]</f>
        <v>0</v>
      </c>
      <c r="CP15" s="43">
        <f>Table9[[#This Row],[R-B7]]-Table9[[#This Row],[B7]]</f>
        <v>1</v>
      </c>
      <c r="CQ15" s="43">
        <f>Table9[[#This Row],[R-B8]]-Table9[[#This Row],[B8]]</f>
        <v>1</v>
      </c>
      <c r="CR15" s="43">
        <f>Table9[[#This Row],[R-B9]]-Table9[[#This Row],[B9]]</f>
        <v>1</v>
      </c>
      <c r="CS15" s="43">
        <f>Table9[[#This Row],[R-B10]]-Table9[[#This Row],[B10]]</f>
        <v>0</v>
      </c>
      <c r="CT15" s="43">
        <f>Table9[[#This Row],[R-B11]]-Table9[[#This Row],[B11]]</f>
        <v>1</v>
      </c>
      <c r="CU15" s="43">
        <f>Table9[[#This Row],[R-B12]]-Table9[[#This Row],[B12]]</f>
        <v>0</v>
      </c>
      <c r="CV15" s="43">
        <f>Table9[[#This Row],[R-K1]]-Table9[[#This Row],[K1]]</f>
        <v>1</v>
      </c>
      <c r="CW15" s="43">
        <f>Table9[[#This Row],[R-K2]]-Table9[[#This Row],[K2]]</f>
        <v>1</v>
      </c>
      <c r="CX15" s="43">
        <f>Table9[[#This Row],[R-K3]]-Table9[[#This Row],[K3]]</f>
        <v>1</v>
      </c>
      <c r="CY15" s="43">
        <f>Table9[[#This Row],[R-K4]]-Table9[[#This Row],[K4]]</f>
        <v>1</v>
      </c>
      <c r="CZ15" s="43">
        <f>Table9[[#This Row],[R-K5]]-Table9[[#This Row],[K5]]</f>
        <v>2</v>
      </c>
      <c r="DA15" s="43">
        <f>Table9[[#This Row],[R-P1]]-Table9[[#This Row],[P1]]</f>
        <v>1</v>
      </c>
      <c r="DB15" s="43">
        <f>Table9[[#This Row],[R-P2]]-Table9[[#This Row],[P2]]</f>
        <v>1</v>
      </c>
      <c r="DC15" s="43">
        <f>Table9[[#This Row],[R-P3]]-Table9[[#This Row],[P3]]</f>
        <v>2</v>
      </c>
      <c r="DD15" s="43">
        <f>Table9[[#This Row],[R-P4]]-Table9[[#This Row],[P4]]</f>
        <v>0</v>
      </c>
      <c r="DE15" s="43">
        <f>Table9[[#This Row],[R-P5]]-Table9[[#This Row],[P5]]</f>
        <v>2</v>
      </c>
      <c r="DF15" s="43">
        <f>Table9[[#This Row],[R-E1]]-Table9[[#This Row],[E1]]</f>
        <v>1</v>
      </c>
      <c r="DG15" s="328">
        <f>Table9[[#This Row],[R-E2]]-Table9[[#This Row],[E2]]</f>
        <v>1</v>
      </c>
      <c r="DH15" s="43">
        <f>COUNTIF(Table9[[#This Row],[G-B1]:[G-B12]],"&lt;=0")/12*100</f>
        <v>33.333333333333329</v>
      </c>
      <c r="DI15" s="43">
        <f>COUNTIF(Table9[[#This Row],[G-K1]:[G-K5]],"&lt;=0")/5*100</f>
        <v>0</v>
      </c>
      <c r="DJ15" s="43">
        <f>COUNTIF(Table9[[#This Row],[G-P1]:[G-P5]],"&lt;=0")/5*100</f>
        <v>20</v>
      </c>
      <c r="DK15" s="43">
        <f>COUNTIF(Table9[[#This Row],[G-E1]:[G-E2]],"&lt;=0")/2*100</f>
        <v>0</v>
      </c>
      <c r="DL15" s="450">
        <f>IF(AE15="RDP",(COUNTIF(Table9[[#This Row],[G-B3]],"&lt;=0")+COUNTIF(Table9[[#This Row],[G-B4]],"&lt;=0")+COUNTIF(Table9[[#This Row],[G-B7]],"&lt;=0")+COUNTIF(Table9[[#This Row],[G-B11]],"&lt;=0")+COUNTIF(Table9[[#This Row],[G-K2]],"&lt;=0"))/5*100,IF(AE15="RMS",(COUNTIF(Table9[[#This Row],[G-B4]],"&lt;=0")+COUNTIF(Table9[[#This Row],[G-B5]],"&lt;=0")+COUNTIF(Table9[[#This Row],[G-B10]],"&lt;=0")+COUNTIF(Table9[[#This Row],[G-B12]],"&lt;=0")+COUNTIF(Table9[[#This Row],[G-K2]],"&lt;=0"))/5*100,IF(AE15="RSS",(COUNTIF(Table9[[#This Row],[G-B1]],"&lt;=0")+COUNTIF(Table9[[#This Row],[G-B2]],"&lt;=0")+COUNTIF(Table9[[#This Row],[G-B6]],"&lt;=0")+COUNTIF(Table9[[#This Row],[G-B11]],"&lt;=0")+COUNTIF(Table9[[#This Row],[G-B12]],"&lt;=0"))/5*100,0)))</f>
        <v>20</v>
      </c>
      <c r="DM15" s="332">
        <v>33</v>
      </c>
      <c r="DN15" s="42">
        <v>0</v>
      </c>
      <c r="DO15" s="42">
        <v>20</v>
      </c>
      <c r="DP15" s="42">
        <v>0</v>
      </c>
      <c r="DQ15" s="42">
        <v>20</v>
      </c>
      <c r="DR15" s="332">
        <v>0</v>
      </c>
      <c r="DS15" s="42">
        <v>0</v>
      </c>
      <c r="DT15" s="42">
        <v>0</v>
      </c>
      <c r="DU15" s="42">
        <v>0</v>
      </c>
      <c r="DV15" s="42">
        <v>0</v>
      </c>
      <c r="DW15" s="332">
        <v>0</v>
      </c>
      <c r="DX15" s="42">
        <v>0</v>
      </c>
      <c r="DY15" s="42">
        <v>0</v>
      </c>
      <c r="DZ15" s="42">
        <v>0</v>
      </c>
      <c r="EA15" s="333">
        <v>0</v>
      </c>
      <c r="EB15" s="342"/>
      <c r="EC15" s="339"/>
      <c r="ED15" s="339"/>
      <c r="EE15" s="338" t="s">
        <v>154</v>
      </c>
    </row>
    <row r="16" spans="2:135" ht="58.5" hidden="1" thickBot="1" x14ac:dyDescent="0.35">
      <c r="B16" s="282">
        <v>13</v>
      </c>
      <c r="C16" s="285" t="s">
        <v>171</v>
      </c>
      <c r="D16" s="343"/>
      <c r="E16" s="399" t="s">
        <v>269</v>
      </c>
      <c r="F16" s="343">
        <v>1121469</v>
      </c>
      <c r="G16" s="308">
        <f t="shared" ca="1" si="0"/>
        <v>48.834608951674284</v>
      </c>
      <c r="H16" s="283">
        <v>28491</v>
      </c>
      <c r="I16" s="343" t="s">
        <v>136</v>
      </c>
      <c r="J16" s="343" t="s">
        <v>270</v>
      </c>
      <c r="K16" s="343" t="s">
        <v>216</v>
      </c>
      <c r="L16" s="43" t="s">
        <v>217</v>
      </c>
      <c r="M16" s="343"/>
      <c r="N16" s="343"/>
      <c r="O16" s="343" t="s">
        <v>229</v>
      </c>
      <c r="P16" s="349" t="s">
        <v>271</v>
      </c>
      <c r="Q16" s="343" t="s">
        <v>177</v>
      </c>
      <c r="R16" s="400">
        <v>46357</v>
      </c>
      <c r="S16" s="345">
        <v>45628</v>
      </c>
      <c r="T16" s="286">
        <f t="shared" ca="1" si="1"/>
        <v>1.8833333333333333</v>
      </c>
      <c r="U16" s="343">
        <f>2026-2001</f>
        <v>25</v>
      </c>
      <c r="V16" s="343"/>
      <c r="W16" s="343"/>
      <c r="X16" s="343"/>
      <c r="Y16" s="343"/>
      <c r="Z16" s="343" t="s">
        <v>216</v>
      </c>
      <c r="AA16" s="343"/>
      <c r="AB16" s="343"/>
      <c r="AC16" s="401"/>
      <c r="AD16" s="343"/>
      <c r="AE16" s="343"/>
      <c r="AF16" s="343"/>
      <c r="AG16" s="422" t="s">
        <v>272</v>
      </c>
      <c r="AH16" s="422" t="s">
        <v>273</v>
      </c>
      <c r="AI16" s="343"/>
      <c r="AJ16" s="343"/>
      <c r="AK16" s="352" t="s">
        <v>274</v>
      </c>
      <c r="AL16" s="343"/>
      <c r="AM16" s="402" t="s">
        <v>274</v>
      </c>
      <c r="AN16" s="383"/>
      <c r="AO16" s="306"/>
      <c r="AP16" s="306"/>
      <c r="AQ16" s="306"/>
      <c r="AR16" s="306"/>
      <c r="AS16" s="306"/>
      <c r="AT16" s="306"/>
      <c r="AU16" s="306"/>
      <c r="AV16" s="306"/>
      <c r="AW16" s="306"/>
      <c r="AX16" s="306"/>
      <c r="AY16" s="306"/>
      <c r="AZ16" s="306"/>
      <c r="BA16" s="306"/>
      <c r="BB16" s="306"/>
      <c r="BC16" s="306"/>
      <c r="BD16" s="306"/>
      <c r="BE16" s="306"/>
      <c r="BF16" s="306"/>
      <c r="BG16" s="306"/>
      <c r="BH16" s="306"/>
      <c r="BI16" s="306"/>
      <c r="BJ16" s="306"/>
      <c r="BK16" s="384"/>
      <c r="BL16" s="325">
        <f>IF(AND(All!$V16="P1",All!$AE16="RDP"),Ruler!E$6,IF(AND(All!$V16="P2",All!$AE16="RDP"),Ruler!E$7,IF(AND(All!$V16="P3",All!$AE16="RDP"),Ruler!E$8,IF(AND(All!$V16="P4",All!$AE16="RDP"),Ruler!E$9,IF(AND(All!$V16="P5",All!$AE16="RDP"),Ruler!E$10,IF(AND(All!$V16="P6",All!$AE16="RDP"),Ruler!E$11,IF(AND(All!$V16="P7",All!$AE16="RDP"),Ruler!E$12,IF(AND(All!$V16="P8",All!$AE16="RDP"),Ruler!E$13,IF(AND(All!$V16="P9",All!$AE16="RDP"),Ruler!E$14,IF(AND(All!$V16="P1",All!$AE16="RMS"),Ruler!E$6,IF(AND(All!$V16="P2",All!$AE16="RMS"),Ruler!E$15,IF(AND(All!$V16="P3",All!$AE16="RMS"),Ruler!E$16,IF(AND(All!$V16="P4",All!$AE16="RMS"),Ruler!E$17,IF(AND(All!$V16="P5",All!$AE16="RMS"),Ruler!E$18,IF(AND(All!$V16="P6",All!$AE16="RMS"),Ruler!E$19,IF(AND(All!$V16="P7",All!$AE16="RMS"),Ruler!E$20,IF(AND(All!$V16="P8",All!$AE16="RMS"),Ruler!E$21,IF(AND(All!$V16="P9",All!$AE16="RMS"),Ruler!E$22,IF(AND(All!$V16="P1",All!$AE16="RSS"),Ruler!E$6,IF(AND(All!$V16="P2",All!$AE16="RSS"),Ruler!E$23,IF(AND(All!$V16="P3",All!$AE16="RSS"),Ruler!E$24,IF(AND(All!$V16="P4",All!$AE16="RSS"),Ruler!E$25,IF(AND(All!$V16="P5",All!$AE16="RSS"),Ruler!E$26,IF(AND(All!$V16="P6",All!$AE16="RSS"),Ruler!E$27,IF(AND(All!$V16="P7",All!$AE16="RSS"),Ruler!E$28,IF(AND(All!$V16="P8",All!$AE16="RSS"),Ruler!E$29,IF(AND(All!$V16="P9",All!$AE16="RSS"),Ruler!E$30,0)))))))))))))))))))))))))))</f>
        <v>0</v>
      </c>
      <c r="BM16" s="325">
        <f>IF(AND(All!$V16="P1",All!$AE16="RDP"),Ruler!F$6,IF(AND(All!$V16="P2",All!$AE16="RDP"),Ruler!F$7,IF(AND(All!$V16="P3",All!$AE16="RDP"),Ruler!F$8,IF(AND(All!$V16="P4",All!$AE16="RDP"),Ruler!F$9,IF(AND(All!$V16="P5",All!$AE16="RDP"),Ruler!F$10,IF(AND(All!$V16="P6",All!$AE16="RDP"),Ruler!F$11,IF(AND(All!$V16="P7",All!$AE16="RDP"),Ruler!F$12,IF(AND(All!$V16="P8",All!$AE16="RDP"),Ruler!F$13,IF(AND(All!$V16="P9",All!$AE16="RDP"),Ruler!F$14,IF(AND(All!$V16="P1",All!$AE16="RMS"),Ruler!F$6,IF(AND(All!$V16="P2",All!$AE16="RMS"),Ruler!F$15,IF(AND(All!$V16="P3",All!$AE16="RMS"),Ruler!F$16,IF(AND(All!$V16="P4",All!$AE16="RMS"),Ruler!F$17,IF(AND(All!$V16="P5",All!$AE16="RMS"),Ruler!F$18,IF(AND(All!$V16="P6",All!$AE16="RMS"),Ruler!F$19,IF(AND(All!$V16="P7",All!$AE16="RMS"),Ruler!F$20,IF(AND(All!$V16="P8",All!$AE16="RMS"),Ruler!F$21,IF(AND(All!$V16="P9",All!$AE16="RMS"),Ruler!F$22,IF(AND(All!$V16="P1",All!$AE16="RSS"),Ruler!F$6,IF(AND(All!$V16="P2",All!$AE16="RSS"),Ruler!F$23,IF(AND(All!$V16="P3",All!$AE16="RSS"),Ruler!F$24,IF(AND(All!$V16="P4",All!$AE16="RSS"),Ruler!F$25,IF(AND(All!$V16="P5",All!$AE16="RSS"),Ruler!F$26,IF(AND(All!$V16="P6",All!$AE16="RSS"),Ruler!F$27,IF(AND(All!$V16="P7",All!$AE16="RSS"),Ruler!F$28,IF(AND(All!$V16="P8",All!$AE16="RSS"),Ruler!F$29,IF(AND(All!$V16="P9",All!$AE16="RSS"),Ruler!F$30,0)))))))))))))))))))))))))))</f>
        <v>0</v>
      </c>
      <c r="BN16" s="325">
        <f>IF(AND(All!$V16="P1",All!$AE16="RDP"),Ruler!G$6,IF(AND(All!$V16="P2",All!$AE16="RDP"),Ruler!G$7,IF(AND(All!$V16="P3",All!$AE16="RDP"),Ruler!G$8,IF(AND(All!$V16="P4",All!$AE16="RDP"),Ruler!G$9,IF(AND(All!$V16="P5",All!$AE16="RDP"),Ruler!G$10,IF(AND(All!$V16="P6",All!$AE16="RDP"),Ruler!G$11,IF(AND(All!$V16="P7",All!$AE16="RDP"),Ruler!G$12,IF(AND(All!$V16="P8",All!$AE16="RDP"),Ruler!G$13,IF(AND(All!$V16="P9",All!$AE16="RDP"),Ruler!G$14,IF(AND(All!$V16="P1",All!$AE16="RMS"),Ruler!G$6,IF(AND(All!$V16="P2",All!$AE16="RMS"),Ruler!G$15,IF(AND(All!$V16="P3",All!$AE16="RMS"),Ruler!G$16,IF(AND(All!$V16="P4",All!$AE16="RMS"),Ruler!G$17,IF(AND(All!$V16="P5",All!$AE16="RMS"),Ruler!G$18,IF(AND(All!$V16="P6",All!$AE16="RMS"),Ruler!G$19,IF(AND(All!$V16="P7",All!$AE16="RMS"),Ruler!G$20,IF(AND(All!$V16="P8",All!$AE16="RMS"),Ruler!G$21,IF(AND(All!$V16="P9",All!$AE16="RMS"),Ruler!G$22,IF(AND(All!$V16="P1",All!$AE16="RSS"),Ruler!G$6,IF(AND(All!$V16="P2",All!$AE16="RSS"),Ruler!G$23,IF(AND(All!$V16="P3",All!$AE16="RSS"),Ruler!G$24,IF(AND(All!$V16="P4",All!$AE16="RSS"),Ruler!G$25,IF(AND(All!$V16="P5",All!$AE16="RSS"),Ruler!G$26,IF(AND(All!$V16="P6",All!$AE16="RSS"),Ruler!G$27,IF(AND(All!$V16="P7",All!$AE16="RSS"),Ruler!G$28,IF(AND(All!$V16="P8",All!$AE16="RSS"),Ruler!G$29,IF(AND(All!$V16="P9",All!$AE16="RSS"),Ruler!G$30,0)))))))))))))))))))))))))))</f>
        <v>0</v>
      </c>
      <c r="BO16" s="325">
        <f>IF(AND(All!$V16="P1",All!$AE16="RDP"),Ruler!H$6,IF(AND(All!$V16="P2",All!$AE16="RDP"),Ruler!H$7,IF(AND(All!$V16="P3",All!$AE16="RDP"),Ruler!H$8,IF(AND(All!$V16="P4",All!$AE16="RDP"),Ruler!H$9,IF(AND(All!$V16="P5",All!$AE16="RDP"),Ruler!H$10,IF(AND(All!$V16="P6",All!$AE16="RDP"),Ruler!H$11,IF(AND(All!$V16="P7",All!$AE16="RDP"),Ruler!H$12,IF(AND(All!$V16="P8",All!$AE16="RDP"),Ruler!H$13,IF(AND(All!$V16="P9",All!$AE16="RDP"),Ruler!H$14,IF(AND(All!$V16="P1",All!$AE16="RMS"),Ruler!H$6,IF(AND(All!$V16="P2",All!$AE16="RMS"),Ruler!H$15,IF(AND(All!$V16="P3",All!$AE16="RMS"),Ruler!H$16,IF(AND(All!$V16="P4",All!$AE16="RMS"),Ruler!H$17,IF(AND(All!$V16="P5",All!$AE16="RMS"),Ruler!H$18,IF(AND(All!$V16="P6",All!$AE16="RMS"),Ruler!H$19,IF(AND(All!$V16="P7",All!$AE16="RMS"),Ruler!H$20,IF(AND(All!$V16="P8",All!$AE16="RMS"),Ruler!H$21,IF(AND(All!$V16="P9",All!$AE16="RMS"),Ruler!H$22,IF(AND(All!$V16="P1",All!$AE16="RSS"),Ruler!H$6,IF(AND(All!$V16="P2",All!$AE16="RSS"),Ruler!H$23,IF(AND(All!$V16="P3",All!$AE16="RSS"),Ruler!H$24,IF(AND(All!$V16="P4",All!$AE16="RSS"),Ruler!H$25,IF(AND(All!$V16="P5",All!$AE16="RSS"),Ruler!H$26,IF(AND(All!$V16="P6",All!$AE16="RSS"),Ruler!H$27,IF(AND(All!$V16="P7",All!$AE16="RSS"),Ruler!H$28,IF(AND(All!$V16="P8",All!$AE16="RSS"),Ruler!H$29,IF(AND(All!$V16="P9",All!$AE16="RSS"),Ruler!H$30,0)))))))))))))))))))))))))))</f>
        <v>0</v>
      </c>
      <c r="BP16" s="325">
        <f>IF(AND(All!$V16="P1",All!$AE16="RDP"),Ruler!I$6,IF(AND(All!$V16="P2",All!$AE16="RDP"),Ruler!I$7,IF(AND(All!$V16="P3",All!$AE16="RDP"),Ruler!I$8,IF(AND(All!$V16="P4",All!$AE16="RDP"),Ruler!I$9,IF(AND(All!$V16="P5",All!$AE16="RDP"),Ruler!I$10,IF(AND(All!$V16="P6",All!$AE16="RDP"),Ruler!I$11,IF(AND(All!$V16="P7",All!$AE16="RDP"),Ruler!I$12,IF(AND(All!$V16="P8",All!$AE16="RDP"),Ruler!I$13,IF(AND(All!$V16="P9",All!$AE16="RDP"),Ruler!I$14,IF(AND(All!$V16="P1",All!$AE16="RMS"),Ruler!I$6,IF(AND(All!$V16="P2",All!$AE16="RMS"),Ruler!I$15,IF(AND(All!$V16="P3",All!$AE16="RMS"),Ruler!I$16,IF(AND(All!$V16="P4",All!$AE16="RMS"),Ruler!I$17,IF(AND(All!$V16="P5",All!$AE16="RMS"),Ruler!I$18,IF(AND(All!$V16="P6",All!$AE16="RMS"),Ruler!I$19,IF(AND(All!$V16="P7",All!$AE16="RMS"),Ruler!I$20,IF(AND(All!$V16="P8",All!$AE16="RMS"),Ruler!I$21,IF(AND(All!$V16="P9",All!$AE16="RMS"),Ruler!I$22,IF(AND(All!$V16="P1",All!$AE16="RSS"),Ruler!I$6,IF(AND(All!$V16="P2",All!$AE16="RSS"),Ruler!I$23,IF(AND(All!$V16="P3",All!$AE16="RSS"),Ruler!I$24,IF(AND(All!$V16="P4",All!$AE16="RSS"),Ruler!I$25,IF(AND(All!$V16="P5",All!$AE16="RSS"),Ruler!I$26,IF(AND(All!$V16="P6",All!$AE16="RSS"),Ruler!I$27,IF(AND(All!$V16="P7",All!$AE16="RSS"),Ruler!I$28,IF(AND(All!$V16="P8",All!$AE16="RSS"),Ruler!I$29,IF(AND(All!$V16="P9",All!$AE16="RSS"),Ruler!I$30,0)))))))))))))))))))))))))))</f>
        <v>0</v>
      </c>
      <c r="BQ16" s="325">
        <f>IF(AND(All!$V16="P1",All!$AE16="RDP"),Ruler!J$6,IF(AND(All!$V16="P2",All!$AE16="RDP"),Ruler!J$7,IF(AND(All!$V16="P3",All!$AE16="RDP"),Ruler!J$8,IF(AND(All!$V16="P4",All!$AE16="RDP"),Ruler!J$9,IF(AND(All!$V16="P5",All!$AE16="RDP"),Ruler!J$10,IF(AND(All!$V16="P6",All!$AE16="RDP"),Ruler!J$11,IF(AND(All!$V16="P7",All!$AE16="RDP"),Ruler!J$12,IF(AND(All!$V16="P8",All!$AE16="RDP"),Ruler!J$13,IF(AND(All!$V16="P9",All!$AE16="RDP"),Ruler!J$14,IF(AND(All!$V16="P1",All!$AE16="RMS"),Ruler!J$6,IF(AND(All!$V16="P2",All!$AE16="RMS"),Ruler!J$15,IF(AND(All!$V16="P3",All!$AE16="RMS"),Ruler!J$16,IF(AND(All!$V16="P4",All!$AE16="RMS"),Ruler!J$17,IF(AND(All!$V16="P5",All!$AE16="RMS"),Ruler!J$18,IF(AND(All!$V16="P6",All!$AE16="RMS"),Ruler!J$19,IF(AND(All!$V16="P7",All!$AE16="RMS"),Ruler!J$20,IF(AND(All!$V16="P8",All!$AE16="RMS"),Ruler!J$21,IF(AND(All!$V16="P9",All!$AE16="RMS"),Ruler!J$22,IF(AND(All!$V16="P1",All!$AE16="RSS"),Ruler!J$6,IF(AND(All!$V16="P2",All!$AE16="RSS"),Ruler!J$23,IF(AND(All!$V16="P3",All!$AE16="RSS"),Ruler!J$24,IF(AND(All!$V16="P4",All!$AE16="RSS"),Ruler!J$25,IF(AND(All!$V16="P5",All!$AE16="RSS"),Ruler!J$26,IF(AND(All!$V16="P6",All!$AE16="RSS"),Ruler!J$27,IF(AND(All!$V16="P7",All!$AE16="RSS"),Ruler!J$28,IF(AND(All!$V16="P8",All!$AE16="RSS"),Ruler!J$29,IF(AND(All!$V16="P9",All!$AE16="RSS"),Ruler!J$30,0)))))))))))))))))))))))))))</f>
        <v>0</v>
      </c>
      <c r="BR16" s="325">
        <f>IF(AND(All!$V16="P1",All!$AE16="RDP"),Ruler!K$6,IF(AND(All!$V16="P2",All!$AE16="RDP"),Ruler!K$7,IF(AND(All!$V16="P3",All!$AE16="RDP"),Ruler!K$8,IF(AND(All!$V16="P4",All!$AE16="RDP"),Ruler!K$9,IF(AND(All!$V16="P5",All!$AE16="RDP"),Ruler!K$10,IF(AND(All!$V16="P6",All!$AE16="RDP"),Ruler!K$11,IF(AND(All!$V16="P7",All!$AE16="RDP"),Ruler!K$12,IF(AND(All!$V16="P8",All!$AE16="RDP"),Ruler!K$13,IF(AND(All!$V16="P9",All!$AE16="RDP"),Ruler!K$14,IF(AND(All!$V16="P1",All!$AE16="RMS"),Ruler!K$6,IF(AND(All!$V16="P2",All!$AE16="RMS"),Ruler!K$15,IF(AND(All!$V16="P3",All!$AE16="RMS"),Ruler!K$16,IF(AND(All!$V16="P4",All!$AE16="RMS"),Ruler!K$17,IF(AND(All!$V16="P5",All!$AE16="RMS"),Ruler!K$18,IF(AND(All!$V16="P6",All!$AE16="RMS"),Ruler!K$19,IF(AND(All!$V16="P7",All!$AE16="RMS"),Ruler!K$20,IF(AND(All!$V16="P8",All!$AE16="RMS"),Ruler!K$21,IF(AND(All!$V16="P9",All!$AE16="RMS"),Ruler!K$22,IF(AND(All!$V16="P1",All!$AE16="RSS"),Ruler!K$6,IF(AND(All!$V16="P2",All!$AE16="RSS"),Ruler!K$23,IF(AND(All!$V16="P3",All!$AE16="RSS"),Ruler!K$24,IF(AND(All!$V16="P4",All!$AE16="RSS"),Ruler!K$25,IF(AND(All!$V16="P5",All!$AE16="RSS"),Ruler!K$26,IF(AND(All!$V16="P6",All!$AE16="RSS"),Ruler!K$27,IF(AND(All!$V16="P7",All!$AE16="RSS"),Ruler!K$28,IF(AND(All!$V16="P8",All!$AE16="RSS"),Ruler!K$29,IF(AND(All!$V16="P9",All!$AE16="RSS"),Ruler!K$30,0)))))))))))))))))))))))))))</f>
        <v>0</v>
      </c>
      <c r="BS16" s="325">
        <f>IF(AND(All!$V16="P1",All!$AE16="RDP"),Ruler!L$6,IF(AND(All!$V16="P2",All!$AE16="RDP"),Ruler!L$7,IF(AND(All!$V16="P3",All!$AE16="RDP"),Ruler!L$8,IF(AND(All!$V16="P4",All!$AE16="RDP"),Ruler!L$9,IF(AND(All!$V16="P5",All!$AE16="RDP"),Ruler!L$10,IF(AND(All!$V16="P6",All!$AE16="RDP"),Ruler!L$11,IF(AND(All!$V16="P7",All!$AE16="RDP"),Ruler!L$12,IF(AND(All!$V16="P8",All!$AE16="RDP"),Ruler!L$13,IF(AND(All!$V16="P9",All!$AE16="RDP"),Ruler!L$14,IF(AND(All!$V16="P1",All!$AE16="RMS"),Ruler!L$6,IF(AND(All!$V16="P2",All!$AE16="RMS"),Ruler!L$15,IF(AND(All!$V16="P3",All!$AE16="RMS"),Ruler!L$16,IF(AND(All!$V16="P4",All!$AE16="RMS"),Ruler!L$17,IF(AND(All!$V16="P5",All!$AE16="RMS"),Ruler!L$18,IF(AND(All!$V16="P6",All!$AE16="RMS"),Ruler!L$19,IF(AND(All!$V16="P7",All!$AE16="RMS"),Ruler!L$20,IF(AND(All!$V16="P8",All!$AE16="RMS"),Ruler!L$21,IF(AND(All!$V16="P9",All!$AE16="RMS"),Ruler!L$22,IF(AND(All!$V16="P1",All!$AE16="RSS"),Ruler!L$6,IF(AND(All!$V16="P2",All!$AE16="RSS"),Ruler!L$23,IF(AND(All!$V16="P3",All!$AE16="RSS"),Ruler!L$24,IF(AND(All!$V16="P4",All!$AE16="RSS"),Ruler!L$25,IF(AND(All!$V16="P5",All!$AE16="RSS"),Ruler!L$26,IF(AND(All!$V16="P6",All!$AE16="RSS"),Ruler!L$27,IF(AND(All!$V16="P7",All!$AE16="RSS"),Ruler!L$28,IF(AND(All!$V16="P8",All!$AE16="RSS"),Ruler!L$29,IF(AND(All!$V16="P9",All!$AE16="RSS"),Ruler!L$30,0)))))))))))))))))))))))))))</f>
        <v>0</v>
      </c>
      <c r="BT16" s="325">
        <f>IF(AND(All!$V16="P1",All!$AE16="RDP"),Ruler!M$6,IF(AND(All!$V16="P2",All!$AE16="RDP"),Ruler!M$7,IF(AND(All!$V16="P3",All!$AE16="RDP"),Ruler!M$8,IF(AND(All!$V16="P4",All!$AE16="RDP"),Ruler!M$9,IF(AND(All!$V16="P5",All!$AE16="RDP"),Ruler!M$10,IF(AND(All!$V16="P6",All!$AE16="RDP"),Ruler!M$11,IF(AND(All!$V16="P7",All!$AE16="RDP"),Ruler!M$12,IF(AND(All!$V16="P8",All!$AE16="RDP"),Ruler!M$13,IF(AND(All!$V16="P9",All!$AE16="RDP"),Ruler!M$14,IF(AND(All!$V16="P1",All!$AE16="RMS"),Ruler!M$6,IF(AND(All!$V16="P2",All!$AE16="RMS"),Ruler!M$15,IF(AND(All!$V16="P3",All!$AE16="RMS"),Ruler!M$16,IF(AND(All!$V16="P4",All!$AE16="RMS"),Ruler!M$17,IF(AND(All!$V16="P5",All!$AE16="RMS"),Ruler!M$18,IF(AND(All!$V16="P6",All!$AE16="RMS"),Ruler!M$19,IF(AND(All!$V16="P7",All!$AE16="RMS"),Ruler!M$20,IF(AND(All!$V16="P8",All!$AE16="RMS"),Ruler!M$21,IF(AND(All!$V16="P9",All!$AE16="RMS"),Ruler!M$22,IF(AND(All!$V16="P1",All!$AE16="RSS"),Ruler!M$6,IF(AND(All!$V16="P2",All!$AE16="RSS"),Ruler!M$23,IF(AND(All!$V16="P3",All!$AE16="RSS"),Ruler!M$24,IF(AND(All!$V16="P4",All!$AE16="RSS"),Ruler!M$25,IF(AND(All!$V16="P5",All!$AE16="RSS"),Ruler!M$26,IF(AND(All!$V16="P6",All!$AE16="RSS"),Ruler!M$27,IF(AND(All!$V16="P7",All!$AE16="RSS"),Ruler!M$28,IF(AND(All!$V16="P8",All!$AE16="RSS"),Ruler!M$29,IF(AND(All!$V16="P9",All!$AE16="RSS"),Ruler!M$30,0)))))))))))))))))))))))))))</f>
        <v>0</v>
      </c>
      <c r="BU16" s="325">
        <f>IF(AND(All!$V16="P1",All!$AE16="RDP"),Ruler!N$6,IF(AND(All!$V16="P2",All!$AE16="RDP"),Ruler!N$7,IF(AND(All!$V16="P3",All!$AE16="RDP"),Ruler!N$8,IF(AND(All!$V16="P4",All!$AE16="RDP"),Ruler!N$9,IF(AND(All!$V16="P5",All!$AE16="RDP"),Ruler!N$10,IF(AND(All!$V16="P6",All!$AE16="RDP"),Ruler!N$11,IF(AND(All!$V16="P7",All!$AE16="RDP"),Ruler!N$12,IF(AND(All!$V16="P8",All!$AE16="RDP"),Ruler!N$13,IF(AND(All!$V16="P9",All!$AE16="RDP"),Ruler!N$14,IF(AND(All!$V16="P1",All!$AE16="RMS"),Ruler!N$6,IF(AND(All!$V16="P2",All!$AE16="RMS"),Ruler!N$15,IF(AND(All!$V16="P3",All!$AE16="RMS"),Ruler!N$16,IF(AND(All!$V16="P4",All!$AE16="RMS"),Ruler!N$17,IF(AND(All!$V16="P5",All!$AE16="RMS"),Ruler!N$18,IF(AND(All!$V16="P6",All!$AE16="RMS"),Ruler!N$19,IF(AND(All!$V16="P7",All!$AE16="RMS"),Ruler!N$20,IF(AND(All!$V16="P8",All!$AE16="RMS"),Ruler!N$21,IF(AND(All!$V16="P9",All!$AE16="RMS"),Ruler!N$22,IF(AND(All!$V16="P1",All!$AE16="RSS"),Ruler!N$6,IF(AND(All!$V16="P2",All!$AE16="RSS"),Ruler!N$23,IF(AND(All!$V16="P3",All!$AE16="RSS"),Ruler!N$24,IF(AND(All!$V16="P4",All!$AE16="RSS"),Ruler!N$25,IF(AND(All!$V16="P5",All!$AE16="RSS"),Ruler!N$26,IF(AND(All!$V16="P6",All!$AE16="RSS"),Ruler!N$27,IF(AND(All!$V16="P7",All!$AE16="RSS"),Ruler!N$28,IF(AND(All!$V16="P8",All!$AE16="RSS"),Ruler!N$29,IF(AND(All!$V16="P9",All!$AE16="RSS"),Ruler!N$30,0)))))))))))))))))))))))))))</f>
        <v>0</v>
      </c>
      <c r="BV16" s="325">
        <f>IF(AND(All!$V16="P1",All!$AE16="RDP"),Ruler!O$6,IF(AND(All!$V16="P2",All!$AE16="RDP"),Ruler!O$7,IF(AND(All!$V16="P3",All!$AE16="RDP"),Ruler!O$8,IF(AND(All!$V16="P4",All!$AE16="RDP"),Ruler!O$9,IF(AND(All!$V16="P5",All!$AE16="RDP"),Ruler!O$10,IF(AND(All!$V16="P6",All!$AE16="RDP"),Ruler!O$11,IF(AND(All!$V16="P7",All!$AE16="RDP"),Ruler!O$12,IF(AND(All!$V16="P8",All!$AE16="RDP"),Ruler!O$13,IF(AND(All!$V16="P9",All!$AE16="RDP"),Ruler!O$14,IF(AND(All!$V16="P1",All!$AE16="RMS"),Ruler!O$6,IF(AND(All!$V16="P2",All!$AE16="RMS"),Ruler!O$15,IF(AND(All!$V16="P3",All!$AE16="RMS"),Ruler!O$16,IF(AND(All!$V16="P4",All!$AE16="RMS"),Ruler!O$17,IF(AND(All!$V16="P5",All!$AE16="RMS"),Ruler!O$18,IF(AND(All!$V16="P6",All!$AE16="RMS"),Ruler!O$19,IF(AND(All!$V16="P7",All!$AE16="RMS"),Ruler!O$20,IF(AND(All!$V16="P8",All!$AE16="RMS"),Ruler!O$21,IF(AND(All!$V16="P9",All!$AE16="RMS"),Ruler!O$22,IF(AND(All!$V16="P1",All!$AE16="RSS"),Ruler!O$6,IF(AND(All!$V16="P2",All!$AE16="RSS"),Ruler!O$23,IF(AND(All!$V16="P3",All!$AE16="RSS"),Ruler!O$24,IF(AND(All!$V16="P4",All!$AE16="RSS"),Ruler!O$25,IF(AND(All!$V16="P5",All!$AE16="RSS"),Ruler!O$26,IF(AND(All!$V16="P6",All!$AE16="RSS"),Ruler!O$27,IF(AND(All!$V16="P7",All!$AE16="RSS"),Ruler!O$28,IF(AND(All!$V16="P8",All!$AE16="RSS"),Ruler!O$29,IF(AND(All!$V16="P9",All!$AE16="RSS"),Ruler!O$30,0)))))))))))))))))))))))))))</f>
        <v>0</v>
      </c>
      <c r="BW16" s="325">
        <f>IF(AND(All!$V16="P1",All!$AE16="RDP"),Ruler!P$6,IF(AND(All!$V16="P2",All!$AE16="RDP"),Ruler!P$7,IF(AND(All!$V16="P3",All!$AE16="RDP"),Ruler!P$8,IF(AND(All!$V16="P4",All!$AE16="RDP"),Ruler!P$9,IF(AND(All!$V16="P5",All!$AE16="RDP"),Ruler!P$10,IF(AND(All!$V16="P6",All!$AE16="RDP"),Ruler!P$11,IF(AND(All!$V16="P7",All!$AE16="RDP"),Ruler!P$12,IF(AND(All!$V16="P8",All!$AE16="RDP"),Ruler!P$13,IF(AND(All!$V16="P9",All!$AE16="RDP"),Ruler!P$14,IF(AND(All!$V16="P1",All!$AE16="RMS"),Ruler!P$6,IF(AND(All!$V16="P2",All!$AE16="RMS"),Ruler!P$15,IF(AND(All!$V16="P3",All!$AE16="RMS"),Ruler!P$16,IF(AND(All!$V16="P4",All!$AE16="RMS"),Ruler!P$17,IF(AND(All!$V16="P5",All!$AE16="RMS"),Ruler!P$18,IF(AND(All!$V16="P6",All!$AE16="RMS"),Ruler!P$19,IF(AND(All!$V16="P7",All!$AE16="RMS"),Ruler!P$20,IF(AND(All!$V16="P8",All!$AE16="RMS"),Ruler!P$21,IF(AND(All!$V16="P9",All!$AE16="RMS"),Ruler!P$22,IF(AND(All!$V16="P1",All!$AE16="RSS"),Ruler!P$6,IF(AND(All!$V16="P2",All!$AE16="RSS"),Ruler!P$23,IF(AND(All!$V16="P3",All!$AE16="RSS"),Ruler!P$24,IF(AND(All!$V16="P4",All!$AE16="RSS"),Ruler!P$25,IF(AND(All!$V16="P5",All!$AE16="RSS"),Ruler!P$26,IF(AND(All!$V16="P6",All!$AE16="RSS"),Ruler!P$27,IF(AND(All!$V16="P7",All!$AE16="RSS"),Ruler!P$28,IF(AND(All!$V16="P8",All!$AE16="RSS"),Ruler!P$29,IF(AND(All!$V16="P9",All!$AE16="RSS"),Ruler!P$30,0)))))))))))))))))))))))))))</f>
        <v>0</v>
      </c>
      <c r="BX16" s="325">
        <f>IF(AND(All!$V16="P1",All!$AE16="RDP"),Ruler!Q$6,IF(AND(All!$V16="P2",All!$AE16="RDP"),Ruler!Q$7,IF(AND(All!$V16="P3",All!$AE16="RDP"),Ruler!Q$8,IF(AND(All!$V16="P4",All!$AE16="RDP"),Ruler!Q$9,IF(AND(All!$V16="P5",All!$AE16="RDP"),Ruler!Q$10,IF(AND(All!$V16="P6",All!$AE16="RDP"),Ruler!Q$11,IF(AND(All!$V16="P7",All!$AE16="RDP"),Ruler!Q$12,IF(AND(All!$V16="P8",All!$AE16="RDP"),Ruler!Q$13,IF(AND(All!$V16="P9",All!$AE16="RDP"),Ruler!Q$14,IF(AND(All!$V16="P1",All!$AE16="RMS"),Ruler!Q$6,IF(AND(All!$V16="P2",All!$AE16="RMS"),Ruler!Q$15,IF(AND(All!$V16="P3",All!$AE16="RMS"),Ruler!Q$16,IF(AND(All!$V16="P4",All!$AE16="RMS"),Ruler!Q$17,IF(AND(All!$V16="P5",All!$AE16="RMS"),Ruler!Q$18,IF(AND(All!$V16="P6",All!$AE16="RMS"),Ruler!Q$19,IF(AND(All!$V16="P7",All!$AE16="RMS"),Ruler!Q$20,IF(AND(All!$V16="P8",All!$AE16="RMS"),Ruler!Q$21,IF(AND(All!$V16="P9",All!$AE16="RMS"),Ruler!Q$22,IF(AND(All!$V16="P1",All!$AE16="RSS"),Ruler!Q$6,IF(AND(All!$V16="P2",All!$AE16="RSS"),Ruler!Q$23,IF(AND(All!$V16="P3",All!$AE16="RSS"),Ruler!Q$24,IF(AND(All!$V16="P4",All!$AE16="RSS"),Ruler!Q$25,IF(AND(All!$V16="P5",All!$AE16="RSS"),Ruler!Q$26,IF(AND(All!$V16="P6",All!$AE16="RSS"),Ruler!Q$27,IF(AND(All!$V16="P7",All!$AE16="RSS"),Ruler!Q$28,IF(AND(All!$V16="P8",All!$AE16="RSS"),Ruler!Q$29,IF(AND(All!$V16="P9",All!$AE16="RSS"),Ruler!Q$30,0)))))))))))))))))))))))))))</f>
        <v>0</v>
      </c>
      <c r="BY16" s="325">
        <f>IF(AND(All!$V16="P1",All!$AE16="RDP"),Ruler!R$6,IF(AND(All!$V16="P2",All!$AE16="RDP"),Ruler!R$7,IF(AND(All!$V16="P3",All!$AE16="RDP"),Ruler!R$8,IF(AND(All!$V16="P4",All!$AE16="RDP"),Ruler!R$9,IF(AND(All!$V16="P5",All!$AE16="RDP"),Ruler!R$10,IF(AND(All!$V16="P6",All!$AE16="RDP"),Ruler!R$11,IF(AND(All!$V16="P7",All!$AE16="RDP"),Ruler!R$12,IF(AND(All!$V16="P8",All!$AE16="RDP"),Ruler!R$13,IF(AND(All!$V16="P9",All!$AE16="RDP"),Ruler!R$14,IF(AND(All!$V16="P1",All!$AE16="RMS"),Ruler!R$6,IF(AND(All!$V16="P2",All!$AE16="RMS"),Ruler!R$15,IF(AND(All!$V16="P3",All!$AE16="RMS"),Ruler!R$16,IF(AND(All!$V16="P4",All!$AE16="RMS"),Ruler!R$17,IF(AND(All!$V16="P5",All!$AE16="RMS"),Ruler!R$18,IF(AND(All!$V16="P6",All!$AE16="RMS"),Ruler!R$19,IF(AND(All!$V16="P7",All!$AE16="RMS"),Ruler!R$20,IF(AND(All!$V16="P8",All!$AE16="RMS"),Ruler!R$21,IF(AND(All!$V16="P9",All!$AE16="RMS"),Ruler!R$22,IF(AND(All!$V16="P1",All!$AE16="RSS"),Ruler!R$6,IF(AND(All!$V16="P2",All!$AE16="RSS"),Ruler!R$23,IF(AND(All!$V16="P3",All!$AE16="RSS"),Ruler!R$24,IF(AND(All!$V16="P4",All!$AE16="RSS"),Ruler!R$25,IF(AND(All!$V16="P5",All!$AE16="RSS"),Ruler!R$26,IF(AND(All!$V16="P6",All!$AE16="RSS"),Ruler!R$27,IF(AND(All!$V16="P7",All!$AE16="RSS"),Ruler!R$28,IF(AND(All!$V16="P8",All!$AE16="RSS"),Ruler!R$29,IF(AND(All!$V16="P9",All!$AE16="RSS"),Ruler!R$30,0)))))))))))))))))))))))))))</f>
        <v>0</v>
      </c>
      <c r="BZ16" s="325">
        <f>IF(AND(All!$V16="P1",All!$AE16="RDP"),Ruler!S$6,IF(AND(All!$V16="P2",All!$AE16="RDP"),Ruler!S$7,IF(AND(All!$V16="P3",All!$AE16="RDP"),Ruler!S$8,IF(AND(All!$V16="P4",All!$AE16="RDP"),Ruler!S$9,IF(AND(All!$V16="P5",All!$AE16="RDP"),Ruler!S$10,IF(AND(All!$V16="P6",All!$AE16="RDP"),Ruler!S$11,IF(AND(All!$V16="P7",All!$AE16="RDP"),Ruler!S$12,IF(AND(All!$V16="P8",All!$AE16="RDP"),Ruler!S$13,IF(AND(All!$V16="P9",All!$AE16="RDP"),Ruler!S$14,IF(AND(All!$V16="P1",All!$AE16="RMS"),Ruler!S$6,IF(AND(All!$V16="P2",All!$AE16="RMS"),Ruler!S$15,IF(AND(All!$V16="P3",All!$AE16="RMS"),Ruler!S$16,IF(AND(All!$V16="P4",All!$AE16="RMS"),Ruler!S$17,IF(AND(All!$V16="P5",All!$AE16="RMS"),Ruler!S$18,IF(AND(All!$V16="P6",All!$AE16="RMS"),Ruler!S$19,IF(AND(All!$V16="P7",All!$AE16="RMS"),Ruler!S$20,IF(AND(All!$V16="P8",All!$AE16="RMS"),Ruler!S$21,IF(AND(All!$V16="P9",All!$AE16="RMS"),Ruler!S$22,IF(AND(All!$V16="P1",All!$AE16="RSS"),Ruler!S$6,IF(AND(All!$V16="P2",All!$AE16="RSS"),Ruler!S$23,IF(AND(All!$V16="P3",All!$AE16="RSS"),Ruler!S$24,IF(AND(All!$V16="P4",All!$AE16="RSS"),Ruler!S$25,IF(AND(All!$V16="P5",All!$AE16="RSS"),Ruler!S$26,IF(AND(All!$V16="P6",All!$AE16="RSS"),Ruler!S$27,IF(AND(All!$V16="P7",All!$AE16="RSS"),Ruler!S$28,IF(AND(All!$V16="P8",All!$AE16="RSS"),Ruler!S$29,IF(AND(All!$V16="P9",All!$AE16="RSS"),Ruler!S$30,0)))))))))))))))))))))))))))</f>
        <v>0</v>
      </c>
      <c r="CA16" s="325">
        <f>IF(AND(All!$V16="P1",All!$AE16="RDP"),Ruler!T$6,IF(AND(All!$V16="P2",All!$AE16="RDP"),Ruler!T$7,IF(AND(All!$V16="P3",All!$AE16="RDP"),Ruler!T$8,IF(AND(All!$V16="P4",All!$AE16="RDP"),Ruler!T$9,IF(AND(All!$V16="P5",All!$AE16="RDP"),Ruler!T$10,IF(AND(All!$V16="P6",All!$AE16="RDP"),Ruler!T$11,IF(AND(All!$V16="P7",All!$AE16="RDP"),Ruler!T$12,IF(AND(All!$V16="P8",All!$AE16="RDP"),Ruler!T$13,IF(AND(All!$V16="P9",All!$AE16="RDP"),Ruler!T$14,IF(AND(All!$V16="P1",All!$AE16="RMS"),Ruler!T$6,IF(AND(All!$V16="P2",All!$AE16="RMS"),Ruler!T$15,IF(AND(All!$V16="P3",All!$AE16="RMS"),Ruler!T$16,IF(AND(All!$V16="P4",All!$AE16="RMS"),Ruler!T$17,IF(AND(All!$V16="P5",All!$AE16="RMS"),Ruler!T$18,IF(AND(All!$V16="P6",All!$AE16="RMS"),Ruler!T$19,IF(AND(All!$V16="P7",All!$AE16="RMS"),Ruler!T$20,IF(AND(All!$V16="P8",All!$AE16="RMS"),Ruler!T$21,IF(AND(All!$V16="P9",All!$AE16="RMS"),Ruler!T$22,IF(AND(All!$V16="P1",All!$AE16="RSS"),Ruler!T$6,IF(AND(All!$V16="P2",All!$AE16="RSS"),Ruler!T$23,IF(AND(All!$V16="P3",All!$AE16="RSS"),Ruler!T$24,IF(AND(All!$V16="P4",All!$AE16="RSS"),Ruler!T$25,IF(AND(All!$V16="P5",All!$AE16="RSS"),Ruler!T$26,IF(AND(All!$V16="P6",All!$AE16="RSS"),Ruler!T$27,IF(AND(All!$V16="P7",All!$AE16="RSS"),Ruler!T$28,IF(AND(All!$V16="P8",All!$AE16="RSS"),Ruler!T$29,IF(AND(All!$V16="P9",All!$AE16="RSS"),Ruler!T$30,0)))))))))))))))))))))))))))</f>
        <v>0</v>
      </c>
      <c r="CB16" s="325">
        <f>IF(AND(All!$V16="P1",All!$AE16="RDP"),Ruler!U$6,IF(AND(All!$V16="P2",All!$AE16="RDP"),Ruler!U$7,IF(AND(All!$V16="P3",All!$AE16="RDP"),Ruler!U$8,IF(AND(All!$V16="P4",All!$AE16="RDP"),Ruler!U$9,IF(AND(All!$V16="P5",All!$AE16="RDP"),Ruler!U$10,IF(AND(All!$V16="P6",All!$AE16="RDP"),Ruler!U$11,IF(AND(All!$V16="P7",All!$AE16="RDP"),Ruler!U$12,IF(AND(All!$V16="P8",All!$AE16="RDP"),Ruler!U$13,IF(AND(All!$V16="P9",All!$AE16="RDP"),Ruler!U$14,IF(AND(All!$V16="P1",All!$AE16="RMS"),Ruler!U$6,IF(AND(All!$V16="P2",All!$AE16="RMS"),Ruler!U$15,IF(AND(All!$V16="P3",All!$AE16="RMS"),Ruler!U$16,IF(AND(All!$V16="P4",All!$AE16="RMS"),Ruler!U$17,IF(AND(All!$V16="P5",All!$AE16="RMS"),Ruler!U$18,IF(AND(All!$V16="P6",All!$AE16="RMS"),Ruler!U$19,IF(AND(All!$V16="P7",All!$AE16="RMS"),Ruler!U$20,IF(AND(All!$V16="P8",All!$AE16="RMS"),Ruler!U$21,IF(AND(All!$V16="P9",All!$AE16="RMS"),Ruler!U$22,IF(AND(All!$V16="P1",All!$AE16="RSS"),Ruler!U$6,IF(AND(All!$V16="P2",All!$AE16="RSS"),Ruler!U$23,IF(AND(All!$V16="P3",All!$AE16="RSS"),Ruler!U$24,IF(AND(All!$V16="P4",All!$AE16="RSS"),Ruler!U$25,IF(AND(All!$V16="P5",All!$AE16="RSS"),Ruler!U$26,IF(AND(All!$V16="P6",All!$AE16="RSS"),Ruler!U$27,IF(AND(All!$V16="P7",All!$AE16="RSS"),Ruler!U$28,IF(AND(All!$V16="P8",All!$AE16="RSS"),Ruler!U$29,IF(AND(All!$V16="P9",All!$AE16="RSS"),Ruler!U$30,0)))))))))))))))))))))))))))</f>
        <v>0</v>
      </c>
      <c r="CC16" s="325">
        <f>IF(AND(All!$V16="P1",All!$AE16="RDP"),Ruler!V$6,IF(AND(All!$V16="P2",All!$AE16="RDP"),Ruler!V$7,IF(AND(All!$V16="P3",All!$AE16="RDP"),Ruler!V$8,IF(AND(All!$V16="P4",All!$AE16="RDP"),Ruler!V$9,IF(AND(All!$V16="P5",All!$AE16="RDP"),Ruler!V$10,IF(AND(All!$V16="P6",All!$AE16="RDP"),Ruler!V$11,IF(AND(All!$V16="P7",All!$AE16="RDP"),Ruler!V$12,IF(AND(All!$V16="P8",All!$AE16="RDP"),Ruler!V$13,IF(AND(All!$V16="P9",All!$AE16="RDP"),Ruler!V$14,IF(AND(All!$V16="P1",All!$AE16="RMS"),Ruler!V$6,IF(AND(All!$V16="P2",All!$AE16="RMS"),Ruler!V$15,IF(AND(All!$V16="P3",All!$AE16="RMS"),Ruler!V$16,IF(AND(All!$V16="P4",All!$AE16="RMS"),Ruler!V$17,IF(AND(All!$V16="P5",All!$AE16="RMS"),Ruler!V$18,IF(AND(All!$V16="P6",All!$AE16="RMS"),Ruler!V$19,IF(AND(All!$V16="P7",All!$AE16="RMS"),Ruler!V$20,IF(AND(All!$V16="P8",All!$AE16="RMS"),Ruler!V$21,IF(AND(All!$V16="P9",All!$AE16="RMS"),Ruler!V$22,IF(AND(All!$V16="P1",All!$AE16="RSS"),Ruler!V$6,IF(AND(All!$V16="P2",All!$AE16="RSS"),Ruler!V$23,IF(AND(All!$V16="P3",All!$AE16="RSS"),Ruler!V$24,IF(AND(All!$V16="P4",All!$AE16="RSS"),Ruler!V$25,IF(AND(All!$V16="P5",All!$AE16="RSS"),Ruler!V$26,IF(AND(All!$V16="P6",All!$AE16="RSS"),Ruler!V$27,IF(AND(All!$V16="P7",All!$AE16="RSS"),Ruler!V$28,IF(AND(All!$V16="P8",All!$AE16="RSS"),Ruler!V$29,IF(AND(All!$V16="P9",All!$AE16="RSS"),Ruler!V$30,0)))))))))))))))))))))))))))</f>
        <v>0</v>
      </c>
      <c r="CD16" s="325">
        <f>IF(AND(All!$V16="P1",All!$AE16="RDP"),Ruler!W$6,IF(AND(All!$V16="P2",All!$AE16="RDP"),Ruler!W$7,IF(AND(All!$V16="P3",All!$AE16="RDP"),Ruler!W$8,IF(AND(All!$V16="P4",All!$AE16="RDP"),Ruler!W$9,IF(AND(All!$V16="P5",All!$AE16="RDP"),Ruler!W$10,IF(AND(All!$V16="P6",All!$AE16="RDP"),Ruler!W$11,IF(AND(All!$V16="P7",All!$AE16="RDP"),Ruler!W$12,IF(AND(All!$V16="P8",All!$AE16="RDP"),Ruler!W$13,IF(AND(All!$V16="P9",All!$AE16="RDP"),Ruler!W$14,IF(AND(All!$V16="P1",All!$AE16="RMS"),Ruler!W$6,IF(AND(All!$V16="P2",All!$AE16="RMS"),Ruler!W$15,IF(AND(All!$V16="P3",All!$AE16="RMS"),Ruler!W$16,IF(AND(All!$V16="P4",All!$AE16="RMS"),Ruler!W$17,IF(AND(All!$V16="P5",All!$AE16="RMS"),Ruler!W$18,IF(AND(All!$V16="P6",All!$AE16="RMS"),Ruler!W$19,IF(AND(All!$V16="P7",All!$AE16="RMS"),Ruler!W$20,IF(AND(All!$V16="P8",All!$AE16="RMS"),Ruler!W$21,IF(AND(All!$V16="P9",All!$AE16="RMS"),Ruler!W$22,IF(AND(All!$V16="P1",All!$AE16="RSS"),Ruler!W$6,IF(AND(All!$V16="P2",All!$AE16="RSS"),Ruler!W$23,IF(AND(All!$V16="P3",All!$AE16="RSS"),Ruler!W$24,IF(AND(All!$V16="P4",All!$AE16="RSS"),Ruler!W$25,IF(AND(All!$V16="P5",All!$AE16="RSS"),Ruler!W$26,IF(AND(All!$V16="P6",All!$AE16="RSS"),Ruler!W$27,IF(AND(All!$V16="P7",All!$AE16="RSS"),Ruler!W$28,IF(AND(All!$V16="P8",All!$AE16="RSS"),Ruler!W$29,IF(AND(All!$V16="P9",All!$AE16="RSS"),Ruler!W$30,0)))))))))))))))))))))))))))</f>
        <v>0</v>
      </c>
      <c r="CE16" s="325">
        <f>IF(AND(All!$V16="P1",All!$AE16="RDP"),Ruler!X$6,IF(AND(All!$V16="P2",All!$AE16="RDP"),Ruler!X$7,IF(AND(All!$V16="P3",All!$AE16="RDP"),Ruler!X$8,IF(AND(All!$V16="P4",All!$AE16="RDP"),Ruler!X$9,IF(AND(All!$V16="P5",All!$AE16="RDP"),Ruler!X$10,IF(AND(All!$V16="P6",All!$AE16="RDP"),Ruler!X$11,IF(AND(All!$V16="P7",All!$AE16="RDP"),Ruler!X$12,IF(AND(All!$V16="P8",All!$AE16="RDP"),Ruler!X$13,IF(AND(All!$V16="P9",All!$AE16="RDP"),Ruler!X$14,IF(AND(All!$V16="P1",All!$AE16="RMS"),Ruler!X$6,IF(AND(All!$V16="P2",All!$AE16="RMS"),Ruler!X$15,IF(AND(All!$V16="P3",All!$AE16="RMS"),Ruler!X$16,IF(AND(All!$V16="P4",All!$AE16="RMS"),Ruler!X$17,IF(AND(All!$V16="P5",All!$AE16="RMS"),Ruler!X$18,IF(AND(All!$V16="P6",All!$AE16="RMS"),Ruler!X$19,IF(AND(All!$V16="P7",All!$AE16="RMS"),Ruler!X$20,IF(AND(All!$V16="P8",All!$AE16="RMS"),Ruler!X$21,IF(AND(All!$V16="P9",All!$AE16="RMS"),Ruler!X$22,IF(AND(All!$V16="P1",All!$AE16="RSS"),Ruler!X$6,IF(AND(All!$V16="P2",All!$AE16="RSS"),Ruler!X$23,IF(AND(All!$V16="P3",All!$AE16="RSS"),Ruler!X$24,IF(AND(All!$V16="P4",All!$AE16="RSS"),Ruler!X$25,IF(AND(All!$V16="P5",All!$AE16="RSS"),Ruler!X$26,IF(AND(All!$V16="P6",All!$AE16="RSS"),Ruler!X$27,IF(AND(All!$V16="P7",All!$AE16="RSS"),Ruler!X$28,IF(AND(All!$V16="P8",All!$AE16="RSS"),Ruler!X$29,IF(AND(All!$V16="P9",All!$AE16="RSS"),Ruler!X$30,0)))))))))))))))))))))))))))</f>
        <v>0</v>
      </c>
      <c r="CF16" s="325">
        <f>IF(AND(All!$V16="P1",All!$AE16="RDP"),Ruler!Y$6,IF(AND(All!$V16="P2",All!$AE16="RDP"),Ruler!Y$7,IF(AND(All!$V16="P3",All!$AE16="RDP"),Ruler!Y$8,IF(AND(All!$V16="P4",All!$AE16="RDP"),Ruler!Y$9,IF(AND(All!$V16="P5",All!$AE16="RDP"),Ruler!Y$10,IF(AND(All!$V16="P6",All!$AE16="RDP"),Ruler!Y$11,IF(AND(All!$V16="P7",All!$AE16="RDP"),Ruler!Y$12,IF(AND(All!$V16="P8",All!$AE16="RDP"),Ruler!Y$13,IF(AND(All!$V16="P9",All!$AE16="RDP"),Ruler!Y$14,IF(AND(All!$V16="P1",All!$AE16="RMS"),Ruler!Y$6,IF(AND(All!$V16="P2",All!$AE16="RMS"),Ruler!Y$15,IF(AND(All!$V16="P3",All!$AE16="RMS"),Ruler!Y$16,IF(AND(All!$V16="P4",All!$AE16="RMS"),Ruler!Y$17,IF(AND(All!$V16="P5",All!$AE16="RMS"),Ruler!Y$18,IF(AND(All!$V16="P6",All!$AE16="RMS"),Ruler!Y$19,IF(AND(All!$V16="P7",All!$AE16="RMS"),Ruler!Y$20,IF(AND(All!$V16="P8",All!$AE16="RMS"),Ruler!Y$21,IF(AND(All!$V16="P9",All!$AE16="RMS"),Ruler!Y$22,IF(AND(All!$V16="P1",All!$AE16="RSS"),Ruler!Y$6,IF(AND(All!$V16="P2",All!$AE16="RSS"),Ruler!Y$23,IF(AND(All!$V16="P3",All!$AE16="RSS"),Ruler!Y$24,IF(AND(All!$V16="P4",All!$AE16="RSS"),Ruler!Y$25,IF(AND(All!$V16="P5",All!$AE16="RSS"),Ruler!Y$26,IF(AND(All!$V16="P6",All!$AE16="RSS"),Ruler!Y$27,IF(AND(All!$V16="P7",All!$AE16="RSS"),Ruler!Y$28,IF(AND(All!$V16="P8",All!$AE16="RSS"),Ruler!Y$29,IF(AND(All!$V16="P9",All!$AE16="RSS"),Ruler!Y$30,0)))))))))))))))))))))))))))</f>
        <v>0</v>
      </c>
      <c r="CG16" s="325">
        <f>IF(AND(All!$V16="P1",All!$AE16="RDP"),Ruler!Z$6,IF(AND(All!$V16="P2",All!$AE16="RDP"),Ruler!Z$7,IF(AND(All!$V16="P3",All!$AE16="RDP"),Ruler!Z$8,IF(AND(All!$V16="P4",All!$AE16="RDP"),Ruler!Z$9,IF(AND(All!$V16="P5",All!$AE16="RDP"),Ruler!Z$10,IF(AND(All!$V16="P6",All!$AE16="RDP"),Ruler!Z$11,IF(AND(All!$V16="P7",All!$AE16="RDP"),Ruler!Z$12,IF(AND(All!$V16="P8",All!$AE16="RDP"),Ruler!Z$13,IF(AND(All!$V16="P9",All!$AE16="RDP"),Ruler!Z$14,IF(AND(All!$V16="P1",All!$AE16="RMS"),Ruler!Z$6,IF(AND(All!$V16="P2",All!$AE16="RMS"),Ruler!Z$15,IF(AND(All!$V16="P3",All!$AE16="RMS"),Ruler!Z$16,IF(AND(All!$V16="P4",All!$AE16="RMS"),Ruler!Z$17,IF(AND(All!$V16="P5",All!$AE16="RMS"),Ruler!Z$18,IF(AND(All!$V16="P6",All!$AE16="RMS"),Ruler!Z$19,IF(AND(All!$V16="P7",All!$AE16="RMS"),Ruler!Z$20,IF(AND(All!$V16="P8",All!$AE16="RMS"),Ruler!Z$21,IF(AND(All!$V16="P9",All!$AE16="RMS"),Ruler!Z$22,IF(AND(All!$V16="P1",All!$AE16="RSS"),Ruler!Z$6,IF(AND(All!$V16="P2",All!$AE16="RSS"),Ruler!Z$23,IF(AND(All!$V16="P3",All!$AE16="RSS"),Ruler!Z$24,IF(AND(All!$V16="P4",All!$AE16="RSS"),Ruler!Z$25,IF(AND(All!$V16="P5",All!$AE16="RSS"),Ruler!Z$26,IF(AND(All!$V16="P6",All!$AE16="RSS"),Ruler!Z$27,IF(AND(All!$V16="P7",All!$AE16="RSS"),Ruler!Z$28,IF(AND(All!$V16="P8",All!$AE16="RSS"),Ruler!Z$29,IF(AND(All!$V16="P9",All!$AE16="RSS"),Ruler!Z$30,0)))))))))))))))))))))))))))</f>
        <v>0</v>
      </c>
      <c r="CH16" s="325">
        <f>IF(AND(All!$V16="P1",All!$AE16="RDP"),Ruler!AA$6,IF(AND(All!$V16="P2",All!$AE16="RDP"),Ruler!AA$7,IF(AND(All!$V16="P3",All!$AE16="RDP"),Ruler!AA$8,IF(AND(All!$V16="P4",All!$AE16="RDP"),Ruler!AA$9,IF(AND(All!$V16="P5",All!$AE16="RDP"),Ruler!AA$10,IF(AND(All!$V16="P6",All!$AE16="RDP"),Ruler!AA$11,IF(AND(All!$V16="P7",All!$AE16="RDP"),Ruler!AA$12,IF(AND(All!$V16="P8",All!$AE16="RDP"),Ruler!AA$13,IF(AND(All!$V16="P9",All!$AE16="RDP"),Ruler!AA$14,IF(AND(All!$V16="P1",All!$AE16="RMS"),Ruler!AA$6,IF(AND(All!$V16="P2",All!$AE16="RMS"),Ruler!AA$15,IF(AND(All!$V16="P3",All!$AE16="RMS"),Ruler!AA$16,IF(AND(All!$V16="P4",All!$AE16="RMS"),Ruler!AA$17,IF(AND(All!$V16="P5",All!$AE16="RMS"),Ruler!AA$18,IF(AND(All!$V16="P6",All!$AE16="RMS"),Ruler!AA$19,IF(AND(All!$V16="P7",All!$AE16="RMS"),Ruler!AA$20,IF(AND(All!$V16="P8",All!$AE16="RMS"),Ruler!AA$21,IF(AND(All!$V16="P9",All!$AE16="RMS"),Ruler!AA$22,IF(AND(All!$V16="P1",All!$AE16="RSS"),Ruler!AA$6,IF(AND(All!$V16="P2",All!$AE16="RSS"),Ruler!AA$23,IF(AND(All!$V16="P3",All!$AE16="RSS"),Ruler!AA$24,IF(AND(All!$V16="P4",All!$AE16="RSS"),Ruler!AA$25,IF(AND(All!$V16="P5",All!$AE16="RSS"),Ruler!AA$26,IF(AND(All!$V16="P6",All!$AE16="RSS"),Ruler!AA$27,IF(AND(All!$V16="P7",All!$AE16="RSS"),Ruler!AA$28,IF(AND(All!$V16="P8",All!$AE16="RSS"),Ruler!AA$29,IF(AND(All!$V16="P9",All!$AE16="RSS"),Ruler!AA$30,0)))))))))))))))))))))))))))</f>
        <v>0</v>
      </c>
      <c r="CI16" s="325">
        <f>IF(AND(All!$V16="P1",All!$AE16="RDP"),Ruler!AB$6,IF(AND(All!$V16="P2",All!$AE16="RDP"),Ruler!AB$7,IF(AND(All!$V16="P3",All!$AE16="RDP"),Ruler!AB$8,IF(AND(All!$V16="P4",All!$AE16="RDP"),Ruler!AB$9,IF(AND(All!$V16="P5",All!$AE16="RDP"),Ruler!AB$10,IF(AND(All!$V16="P6",All!$AE16="RDP"),Ruler!AB$11,IF(AND(All!$V16="P7",All!$AE16="RDP"),Ruler!AB$12,IF(AND(All!$V16="P8",All!$AE16="RDP"),Ruler!AB$13,IF(AND(All!$V16="P9",All!$AE16="RDP"),Ruler!AB$14,IF(AND(All!$V16="P1",All!$AE16="RMS"),Ruler!AB$6,IF(AND(All!$V16="P2",All!$AE16="RMS"),Ruler!AB$15,IF(AND(All!$V16="P3",All!$AE16="RMS"),Ruler!AB$16,IF(AND(All!$V16="P4",All!$AE16="RMS"),Ruler!AB$17,IF(AND(All!$V16="P5",All!$AE16="RMS"),Ruler!AB$18,IF(AND(All!$V16="P6",All!$AE16="RMS"),Ruler!AB$19,IF(AND(All!$V16="P7",All!$AE16="RMS"),Ruler!AB$20,IF(AND(All!$V16="P8",All!$AE16="RMS"),Ruler!AB$21,IF(AND(All!$V16="P9",All!$AE16="RMS"),Ruler!AB$22,IF(AND(All!$V16="P1",All!$AE16="RSS"),Ruler!AB$6,IF(AND(All!$V16="P2",All!$AE16="RSS"),Ruler!AB$23,IF(AND(All!$V16="P3",All!$AE16="RSS"),Ruler!AB$24,IF(AND(All!$V16="P4",All!$AE16="RSS"),Ruler!AB$25,IF(AND(All!$V16="P5",All!$AE16="RSS"),Ruler!AB$26,IF(AND(All!$V16="P6",All!$AE16="RSS"),Ruler!AB$27,IF(AND(All!$V16="P7",All!$AE16="RSS"),Ruler!AB$28,IF(AND(All!$V16="P8",All!$AE16="RSS"),Ruler!AB$29,IF(AND(All!$V16="P9",All!$AE16="RSS"),Ruler!AB$30,0)))))))))))))))))))))))))))</f>
        <v>0</v>
      </c>
      <c r="CJ16" s="377">
        <f>Table9[[#This Row],[R-B1]]-Table9[[#This Row],[B1]]</f>
        <v>0</v>
      </c>
      <c r="CK16" s="378">
        <f>Table9[[#This Row],[R-B2]]-Table9[[#This Row],[B2]]</f>
        <v>0</v>
      </c>
      <c r="CL16" s="378">
        <f>Table9[[#This Row],[R-B3]]-Table9[[#This Row],[B3]]</f>
        <v>0</v>
      </c>
      <c r="CM16" s="378">
        <f>Table9[[#This Row],[R-B4]]-Table9[[#This Row],[B4]]</f>
        <v>0</v>
      </c>
      <c r="CN16" s="378">
        <f>Table9[[#This Row],[R-B5]]-Table9[[#This Row],[B5]]</f>
        <v>0</v>
      </c>
      <c r="CO16" s="378">
        <f>Table9[[#This Row],[R-B6]]-Table9[[#This Row],[B6]]</f>
        <v>0</v>
      </c>
      <c r="CP16" s="378">
        <f>Table9[[#This Row],[R-B7]]-Table9[[#This Row],[B7]]</f>
        <v>0</v>
      </c>
      <c r="CQ16" s="378">
        <f>Table9[[#This Row],[R-B8]]-Table9[[#This Row],[B8]]</f>
        <v>0</v>
      </c>
      <c r="CR16" s="378">
        <f>Table9[[#This Row],[R-B9]]-Table9[[#This Row],[B9]]</f>
        <v>0</v>
      </c>
      <c r="CS16" s="378">
        <f>Table9[[#This Row],[R-B10]]-Table9[[#This Row],[B10]]</f>
        <v>0</v>
      </c>
      <c r="CT16" s="378">
        <f>Table9[[#This Row],[R-B11]]-Table9[[#This Row],[B11]]</f>
        <v>0</v>
      </c>
      <c r="CU16" s="378">
        <f>Table9[[#This Row],[R-B12]]-Table9[[#This Row],[B12]]</f>
        <v>0</v>
      </c>
      <c r="CV16" s="378">
        <f>Table9[[#This Row],[R-K1]]-Table9[[#This Row],[K1]]</f>
        <v>0</v>
      </c>
      <c r="CW16" s="378">
        <f>Table9[[#This Row],[R-K2]]-Table9[[#This Row],[K2]]</f>
        <v>0</v>
      </c>
      <c r="CX16" s="378">
        <f>Table9[[#This Row],[R-K3]]-Table9[[#This Row],[K3]]</f>
        <v>0</v>
      </c>
      <c r="CY16" s="378">
        <f>Table9[[#This Row],[R-K4]]-Table9[[#This Row],[K4]]</f>
        <v>0</v>
      </c>
      <c r="CZ16" s="378">
        <f>Table9[[#This Row],[R-K5]]-Table9[[#This Row],[K5]]</f>
        <v>0</v>
      </c>
      <c r="DA16" s="378">
        <f>Table9[[#This Row],[R-P1]]-Table9[[#This Row],[P1]]</f>
        <v>0</v>
      </c>
      <c r="DB16" s="378">
        <f>Table9[[#This Row],[R-P2]]-Table9[[#This Row],[P2]]</f>
        <v>0</v>
      </c>
      <c r="DC16" s="378">
        <f>Table9[[#This Row],[R-P3]]-Table9[[#This Row],[P3]]</f>
        <v>0</v>
      </c>
      <c r="DD16" s="378">
        <f>Table9[[#This Row],[R-P4]]-Table9[[#This Row],[P4]]</f>
        <v>0</v>
      </c>
      <c r="DE16" s="378">
        <f>Table9[[#This Row],[R-P5]]-Table9[[#This Row],[P5]]</f>
        <v>0</v>
      </c>
      <c r="DF16" s="378">
        <f>Table9[[#This Row],[R-E1]]-Table9[[#This Row],[E1]]</f>
        <v>0</v>
      </c>
      <c r="DG16" s="379">
        <f>Table9[[#This Row],[R-E2]]-Table9[[#This Row],[E2]]</f>
        <v>0</v>
      </c>
      <c r="DH16" s="43">
        <f>COUNTIF(Table9[[#This Row],[G-B1]:[G-B12]],"&lt;=0")/12*100</f>
        <v>100</v>
      </c>
      <c r="DI16" s="43">
        <f>COUNTIF(Table9[[#This Row],[G-K1]:[G-K5]],"&lt;=0")/5*100</f>
        <v>100</v>
      </c>
      <c r="DJ16" s="43">
        <f>COUNTIF(Table9[[#This Row],[G-P1]:[G-P5]],"&lt;=0")/5*100</f>
        <v>100</v>
      </c>
      <c r="DK16" s="43">
        <f>COUNTIF(Table9[[#This Row],[G-E1]:[G-E2]],"&lt;=0")/2*100</f>
        <v>100</v>
      </c>
      <c r="DL16" s="450">
        <f>IF(AE16="RDP",(COUNTIF(Table9[[#This Row],[G-B3]],"&lt;=0")+COUNTIF(Table9[[#This Row],[G-B4]],"&lt;=0")+COUNTIF(Table9[[#This Row],[G-B7]],"&lt;=0")+COUNTIF(Table9[[#This Row],[G-B11]],"&lt;=0")+COUNTIF(Table9[[#This Row],[G-K2]],"&lt;=0"))/5*100,IF(AE16="RMS",(COUNTIF(Table9[[#This Row],[G-B4]],"&lt;=0")+COUNTIF(Table9[[#This Row],[G-B5]],"&lt;=0")+COUNTIF(Table9[[#This Row],[G-B10]],"&lt;=0")+COUNTIF(Table9[[#This Row],[G-B12]],"&lt;=0")+COUNTIF(Table9[[#This Row],[G-K2]],"&lt;=0"))/5*100,IF(AE16="RSS",(COUNTIF(Table9[[#This Row],[G-B1]],"&lt;=0")+COUNTIF(Table9[[#This Row],[G-B2]],"&lt;=0")+COUNTIF(Table9[[#This Row],[G-B6]],"&lt;=0")+COUNTIF(Table9[[#This Row],[G-B11]],"&lt;=0")+COUNTIF(Table9[[#This Row],[G-B12]],"&lt;=0"))/5*100,0)))</f>
        <v>0</v>
      </c>
      <c r="DM16" s="332"/>
      <c r="DR16" s="332"/>
      <c r="DW16" s="332"/>
      <c r="DX16" s="42"/>
      <c r="DY16" s="42"/>
      <c r="DZ16" s="42"/>
      <c r="EA16" s="333"/>
      <c r="EB16" s="342"/>
      <c r="EC16" s="339"/>
      <c r="ED16" s="339"/>
      <c r="EE16" s="338"/>
    </row>
    <row r="17" spans="2:135" ht="85.5" hidden="1" customHeight="1" thickBot="1" x14ac:dyDescent="0.35">
      <c r="B17" s="282">
        <v>14</v>
      </c>
      <c r="C17" s="421" t="s">
        <v>134</v>
      </c>
      <c r="D17" s="345">
        <v>46115</v>
      </c>
      <c r="E17" s="349" t="s">
        <v>275</v>
      </c>
      <c r="F17" s="304">
        <v>1088572</v>
      </c>
      <c r="G17" s="308">
        <f t="shared" ca="1" si="0"/>
        <v>46.834608951674284</v>
      </c>
      <c r="H17" s="283">
        <v>29221</v>
      </c>
      <c r="I17" s="343" t="s">
        <v>136</v>
      </c>
      <c r="J17" s="343" t="s">
        <v>270</v>
      </c>
      <c r="K17" s="343" t="s">
        <v>138</v>
      </c>
      <c r="L17" s="343" t="s">
        <v>204</v>
      </c>
      <c r="M17" s="343" t="s">
        <v>276</v>
      </c>
      <c r="N17" s="343"/>
      <c r="O17" s="343" t="s">
        <v>183</v>
      </c>
      <c r="P17" s="349" t="s">
        <v>277</v>
      </c>
      <c r="Q17" s="343" t="s">
        <v>177</v>
      </c>
      <c r="R17" s="283">
        <v>46692</v>
      </c>
      <c r="S17" s="345">
        <v>44866</v>
      </c>
      <c r="T17" s="286">
        <f t="shared" ca="1" si="1"/>
        <v>3.9694444444444446</v>
      </c>
      <c r="U17" s="343">
        <v>25</v>
      </c>
      <c r="V17" s="343" t="s">
        <v>59</v>
      </c>
      <c r="W17" s="356">
        <f ca="1">Table9[[#This Row],[Age]]-($T$1-Table9[[#This Row],[Date of Appointment to Current Grade]])/365</f>
        <v>43.857534246575341</v>
      </c>
      <c r="X17" s="357">
        <f ca="1">($T$1-Table9[[#This Row],[Date of Appointment to Current Grade]])/365</f>
        <v>2.9770747050989423</v>
      </c>
      <c r="Y17" s="345">
        <v>45229</v>
      </c>
      <c r="Z17" s="343" t="s">
        <v>187</v>
      </c>
      <c r="AA17" s="345">
        <v>46143</v>
      </c>
      <c r="AB17" s="360">
        <f ca="1">($T$1-Table9[[#This Row],[Date in Position]])/365</f>
        <v>0.47296511605784636</v>
      </c>
      <c r="AC17" s="343" t="s">
        <v>183</v>
      </c>
      <c r="AD17" s="345">
        <v>45229</v>
      </c>
      <c r="AE17" s="343" t="s">
        <v>147</v>
      </c>
      <c r="AF17" s="343" t="s">
        <v>148</v>
      </c>
      <c r="AG17" s="287" t="s">
        <v>278</v>
      </c>
      <c r="AH17" s="287" t="s">
        <v>279</v>
      </c>
      <c r="AI17" s="287" t="s">
        <v>280</v>
      </c>
      <c r="AJ17" s="285" t="s">
        <v>281</v>
      </c>
      <c r="AK17" s="288" t="s">
        <v>282</v>
      </c>
      <c r="AL17" s="282" t="s">
        <v>153</v>
      </c>
      <c r="AM17" s="319" t="s">
        <v>283</v>
      </c>
      <c r="AN17" s="313">
        <v>3</v>
      </c>
      <c r="AO17" s="304">
        <v>3</v>
      </c>
      <c r="AP17" s="304">
        <v>2</v>
      </c>
      <c r="AQ17" s="304">
        <v>3</v>
      </c>
      <c r="AR17" s="304">
        <v>3</v>
      </c>
      <c r="AS17" s="304">
        <v>3</v>
      </c>
      <c r="AT17" s="304">
        <v>3</v>
      </c>
      <c r="AU17" s="304">
        <v>2</v>
      </c>
      <c r="AV17" s="304">
        <v>2</v>
      </c>
      <c r="AW17" s="304">
        <v>2</v>
      </c>
      <c r="AX17" s="304">
        <v>3</v>
      </c>
      <c r="AY17" s="304">
        <v>2</v>
      </c>
      <c r="AZ17" s="304">
        <v>2</v>
      </c>
      <c r="BA17" s="304">
        <v>3</v>
      </c>
      <c r="BB17" s="304">
        <v>2</v>
      </c>
      <c r="BC17" s="304">
        <v>2</v>
      </c>
      <c r="BD17" s="304">
        <v>2</v>
      </c>
      <c r="BE17" s="304">
        <v>2</v>
      </c>
      <c r="BF17" s="304">
        <v>2</v>
      </c>
      <c r="BG17" s="304">
        <v>2</v>
      </c>
      <c r="BH17" s="304">
        <v>2</v>
      </c>
      <c r="BI17" s="304">
        <v>2</v>
      </c>
      <c r="BJ17" s="304">
        <v>1</v>
      </c>
      <c r="BK17" s="314">
        <v>1</v>
      </c>
      <c r="BL17" s="325">
        <f>IF(AND(All!$V17="P1",All!$AE17="RDP"),Ruler!E$6,IF(AND(All!$V17="P2",All!$AE17="RDP"),Ruler!E$7,IF(AND(All!$V17="P3",All!$AE17="RDP"),Ruler!E$8,IF(AND(All!$V17="P4",All!$AE17="RDP"),Ruler!E$9,IF(AND(All!$V17="P5",All!$AE17="RDP"),Ruler!E$10,IF(AND(All!$V17="P6",All!$AE17="RDP"),Ruler!E$11,IF(AND(All!$V17="P7",All!$AE17="RDP"),Ruler!E$12,IF(AND(All!$V17="P8",All!$AE17="RDP"),Ruler!E$13,IF(AND(All!$V17="P9",All!$AE17="RDP"),Ruler!E$14,IF(AND(All!$V17="P1",All!$AE17="RMS"),Ruler!E$6,IF(AND(All!$V17="P2",All!$AE17="RMS"),Ruler!E$15,IF(AND(All!$V17="P3",All!$AE17="RMS"),Ruler!E$16,IF(AND(All!$V17="P4",All!$AE17="RMS"),Ruler!E$17,IF(AND(All!$V17="P5",All!$AE17="RMS"),Ruler!E$18,IF(AND(All!$V17="P6",All!$AE17="RMS"),Ruler!E$19,IF(AND(All!$V17="P7",All!$AE17="RMS"),Ruler!E$20,IF(AND(All!$V17="P8",All!$AE17="RMS"),Ruler!E$21,IF(AND(All!$V17="P9",All!$AE17="RMS"),Ruler!E$22,IF(AND(All!$V17="P1",All!$AE17="RSS"),Ruler!E$6,IF(AND(All!$V17="P2",All!$AE17="RSS"),Ruler!E$23,IF(AND(All!$V17="P3",All!$AE17="RSS"),Ruler!E$24,IF(AND(All!$V17="P4",All!$AE17="RSS"),Ruler!E$25,IF(AND(All!$V17="P5",All!$AE17="RSS"),Ruler!E$26,IF(AND(All!$V17="P6",All!$AE17="RSS"),Ruler!E$27,IF(AND(All!$V17="P7",All!$AE17="RSS"),Ruler!E$28,IF(AND(All!$V17="P8",All!$AE17="RSS"),Ruler!E$29,IF(AND(All!$V17="P9",All!$AE17="RSS"),Ruler!E$30,0)))))))))))))))))))))))))))</f>
        <v>3</v>
      </c>
      <c r="BM17" s="325">
        <f>IF(AND(All!$V17="P1",All!$AE17="RDP"),Ruler!F$6,IF(AND(All!$V17="P2",All!$AE17="RDP"),Ruler!F$7,IF(AND(All!$V17="P3",All!$AE17="RDP"),Ruler!F$8,IF(AND(All!$V17="P4",All!$AE17="RDP"),Ruler!F$9,IF(AND(All!$V17="P5",All!$AE17="RDP"),Ruler!F$10,IF(AND(All!$V17="P6",All!$AE17="RDP"),Ruler!F$11,IF(AND(All!$V17="P7",All!$AE17="RDP"),Ruler!F$12,IF(AND(All!$V17="P8",All!$AE17="RDP"),Ruler!F$13,IF(AND(All!$V17="P9",All!$AE17="RDP"),Ruler!F$14,IF(AND(All!$V17="P1",All!$AE17="RMS"),Ruler!F$6,IF(AND(All!$V17="P2",All!$AE17="RMS"),Ruler!F$15,IF(AND(All!$V17="P3",All!$AE17="RMS"),Ruler!F$16,IF(AND(All!$V17="P4",All!$AE17="RMS"),Ruler!F$17,IF(AND(All!$V17="P5",All!$AE17="RMS"),Ruler!F$18,IF(AND(All!$V17="P6",All!$AE17="RMS"),Ruler!F$19,IF(AND(All!$V17="P7",All!$AE17="RMS"),Ruler!F$20,IF(AND(All!$V17="P8",All!$AE17="RMS"),Ruler!F$21,IF(AND(All!$V17="P9",All!$AE17="RMS"),Ruler!F$22,IF(AND(All!$V17="P1",All!$AE17="RSS"),Ruler!F$6,IF(AND(All!$V17="P2",All!$AE17="RSS"),Ruler!F$23,IF(AND(All!$V17="P3",All!$AE17="RSS"),Ruler!F$24,IF(AND(All!$V17="P4",All!$AE17="RSS"),Ruler!F$25,IF(AND(All!$V17="P5",All!$AE17="RSS"),Ruler!F$26,IF(AND(All!$V17="P6",All!$AE17="RSS"),Ruler!F$27,IF(AND(All!$V17="P7",All!$AE17="RSS"),Ruler!F$28,IF(AND(All!$V17="P8",All!$AE17="RSS"),Ruler!F$29,IF(AND(All!$V17="P9",All!$AE17="RSS"),Ruler!F$30,0)))))))))))))))))))))))))))</f>
        <v>3</v>
      </c>
      <c r="BN17" s="325">
        <f>IF(AND(All!$V17="P1",All!$AE17="RDP"),Ruler!G$6,IF(AND(All!$V17="P2",All!$AE17="RDP"),Ruler!G$7,IF(AND(All!$V17="P3",All!$AE17="RDP"),Ruler!G$8,IF(AND(All!$V17="P4",All!$AE17="RDP"),Ruler!G$9,IF(AND(All!$V17="P5",All!$AE17="RDP"),Ruler!G$10,IF(AND(All!$V17="P6",All!$AE17="RDP"),Ruler!G$11,IF(AND(All!$V17="P7",All!$AE17="RDP"),Ruler!G$12,IF(AND(All!$V17="P8",All!$AE17="RDP"),Ruler!G$13,IF(AND(All!$V17="P9",All!$AE17="RDP"),Ruler!G$14,IF(AND(All!$V17="P1",All!$AE17="RMS"),Ruler!G$6,IF(AND(All!$V17="P2",All!$AE17="RMS"),Ruler!G$15,IF(AND(All!$V17="P3",All!$AE17="RMS"),Ruler!G$16,IF(AND(All!$V17="P4",All!$AE17="RMS"),Ruler!G$17,IF(AND(All!$V17="P5",All!$AE17="RMS"),Ruler!G$18,IF(AND(All!$V17="P6",All!$AE17="RMS"),Ruler!G$19,IF(AND(All!$V17="P7",All!$AE17="RMS"),Ruler!G$20,IF(AND(All!$V17="P8",All!$AE17="RMS"),Ruler!G$21,IF(AND(All!$V17="P9",All!$AE17="RMS"),Ruler!G$22,IF(AND(All!$V17="P1",All!$AE17="RSS"),Ruler!G$6,IF(AND(All!$V17="P2",All!$AE17="RSS"),Ruler!G$23,IF(AND(All!$V17="P3",All!$AE17="RSS"),Ruler!G$24,IF(AND(All!$V17="P4",All!$AE17="RSS"),Ruler!G$25,IF(AND(All!$V17="P5",All!$AE17="RSS"),Ruler!G$26,IF(AND(All!$V17="P6",All!$AE17="RSS"),Ruler!G$27,IF(AND(All!$V17="P7",All!$AE17="RSS"),Ruler!G$28,IF(AND(All!$V17="P8",All!$AE17="RSS"),Ruler!G$29,IF(AND(All!$V17="P9",All!$AE17="RSS"),Ruler!G$30,0)))))))))))))))))))))))))))</f>
        <v>3</v>
      </c>
      <c r="BO17" s="325">
        <f>IF(AND(All!$V17="P1",All!$AE17="RDP"),Ruler!H$6,IF(AND(All!$V17="P2",All!$AE17="RDP"),Ruler!H$7,IF(AND(All!$V17="P3",All!$AE17="RDP"),Ruler!H$8,IF(AND(All!$V17="P4",All!$AE17="RDP"),Ruler!H$9,IF(AND(All!$V17="P5",All!$AE17="RDP"),Ruler!H$10,IF(AND(All!$V17="P6",All!$AE17="RDP"),Ruler!H$11,IF(AND(All!$V17="P7",All!$AE17="RDP"),Ruler!H$12,IF(AND(All!$V17="P8",All!$AE17="RDP"),Ruler!H$13,IF(AND(All!$V17="P9",All!$AE17="RDP"),Ruler!H$14,IF(AND(All!$V17="P1",All!$AE17="RMS"),Ruler!H$6,IF(AND(All!$V17="P2",All!$AE17="RMS"),Ruler!H$15,IF(AND(All!$V17="P3",All!$AE17="RMS"),Ruler!H$16,IF(AND(All!$V17="P4",All!$AE17="RMS"),Ruler!H$17,IF(AND(All!$V17="P5",All!$AE17="RMS"),Ruler!H$18,IF(AND(All!$V17="P6",All!$AE17="RMS"),Ruler!H$19,IF(AND(All!$V17="P7",All!$AE17="RMS"),Ruler!H$20,IF(AND(All!$V17="P8",All!$AE17="RMS"),Ruler!H$21,IF(AND(All!$V17="P9",All!$AE17="RMS"),Ruler!H$22,IF(AND(All!$V17="P1",All!$AE17="RSS"),Ruler!H$6,IF(AND(All!$V17="P2",All!$AE17="RSS"),Ruler!H$23,IF(AND(All!$V17="P3",All!$AE17="RSS"),Ruler!H$24,IF(AND(All!$V17="P4",All!$AE17="RSS"),Ruler!H$25,IF(AND(All!$V17="P5",All!$AE17="RSS"),Ruler!H$26,IF(AND(All!$V17="P6",All!$AE17="RSS"),Ruler!H$27,IF(AND(All!$V17="P7",All!$AE17="RSS"),Ruler!H$28,IF(AND(All!$V17="P8",All!$AE17="RSS"),Ruler!H$29,IF(AND(All!$V17="P9",All!$AE17="RSS"),Ruler!H$30,0)))))))))))))))))))))))))))</f>
        <v>3</v>
      </c>
      <c r="BP17" s="325">
        <f>IF(AND(All!$V17="P1",All!$AE17="RDP"),Ruler!I$6,IF(AND(All!$V17="P2",All!$AE17="RDP"),Ruler!I$7,IF(AND(All!$V17="P3",All!$AE17="RDP"),Ruler!I$8,IF(AND(All!$V17="P4",All!$AE17="RDP"),Ruler!I$9,IF(AND(All!$V17="P5",All!$AE17="RDP"),Ruler!I$10,IF(AND(All!$V17="P6",All!$AE17="RDP"),Ruler!I$11,IF(AND(All!$V17="P7",All!$AE17="RDP"),Ruler!I$12,IF(AND(All!$V17="P8",All!$AE17="RDP"),Ruler!I$13,IF(AND(All!$V17="P9",All!$AE17="RDP"),Ruler!I$14,IF(AND(All!$V17="P1",All!$AE17="RMS"),Ruler!I$6,IF(AND(All!$V17="P2",All!$AE17="RMS"),Ruler!I$15,IF(AND(All!$V17="P3",All!$AE17="RMS"),Ruler!I$16,IF(AND(All!$V17="P4",All!$AE17="RMS"),Ruler!I$17,IF(AND(All!$V17="P5",All!$AE17="RMS"),Ruler!I$18,IF(AND(All!$V17="P6",All!$AE17="RMS"),Ruler!I$19,IF(AND(All!$V17="P7",All!$AE17="RMS"),Ruler!I$20,IF(AND(All!$V17="P8",All!$AE17="RMS"),Ruler!I$21,IF(AND(All!$V17="P9",All!$AE17="RMS"),Ruler!I$22,IF(AND(All!$V17="P1",All!$AE17="RSS"),Ruler!I$6,IF(AND(All!$V17="P2",All!$AE17="RSS"),Ruler!I$23,IF(AND(All!$V17="P3",All!$AE17="RSS"),Ruler!I$24,IF(AND(All!$V17="P4",All!$AE17="RSS"),Ruler!I$25,IF(AND(All!$V17="P5",All!$AE17="RSS"),Ruler!I$26,IF(AND(All!$V17="P6",All!$AE17="RSS"),Ruler!I$27,IF(AND(All!$V17="P7",All!$AE17="RSS"),Ruler!I$28,IF(AND(All!$V17="P8",All!$AE17="RSS"),Ruler!I$29,IF(AND(All!$V17="P9",All!$AE17="RSS"),Ruler!I$30,0)))))))))))))))))))))))))))</f>
        <v>3</v>
      </c>
      <c r="BQ17" s="325">
        <f>IF(AND(All!$V17="P1",All!$AE17="RDP"),Ruler!J$6,IF(AND(All!$V17="P2",All!$AE17="RDP"),Ruler!J$7,IF(AND(All!$V17="P3",All!$AE17="RDP"),Ruler!J$8,IF(AND(All!$V17="P4",All!$AE17="RDP"),Ruler!J$9,IF(AND(All!$V17="P5",All!$AE17="RDP"),Ruler!J$10,IF(AND(All!$V17="P6",All!$AE17="RDP"),Ruler!J$11,IF(AND(All!$V17="P7",All!$AE17="RDP"),Ruler!J$12,IF(AND(All!$V17="P8",All!$AE17="RDP"),Ruler!J$13,IF(AND(All!$V17="P9",All!$AE17="RDP"),Ruler!J$14,IF(AND(All!$V17="P1",All!$AE17="RMS"),Ruler!J$6,IF(AND(All!$V17="P2",All!$AE17="RMS"),Ruler!J$15,IF(AND(All!$V17="P3",All!$AE17="RMS"),Ruler!J$16,IF(AND(All!$V17="P4",All!$AE17="RMS"),Ruler!J$17,IF(AND(All!$V17="P5",All!$AE17="RMS"),Ruler!J$18,IF(AND(All!$V17="P6",All!$AE17="RMS"),Ruler!J$19,IF(AND(All!$V17="P7",All!$AE17="RMS"),Ruler!J$20,IF(AND(All!$V17="P8",All!$AE17="RMS"),Ruler!J$21,IF(AND(All!$V17="P9",All!$AE17="RMS"),Ruler!J$22,IF(AND(All!$V17="P1",All!$AE17="RSS"),Ruler!J$6,IF(AND(All!$V17="P2",All!$AE17="RSS"),Ruler!J$23,IF(AND(All!$V17="P3",All!$AE17="RSS"),Ruler!J$24,IF(AND(All!$V17="P4",All!$AE17="RSS"),Ruler!J$25,IF(AND(All!$V17="P5",All!$AE17="RSS"),Ruler!J$26,IF(AND(All!$V17="P6",All!$AE17="RSS"),Ruler!J$27,IF(AND(All!$V17="P7",All!$AE17="RSS"),Ruler!J$28,IF(AND(All!$V17="P8",All!$AE17="RSS"),Ruler!J$29,IF(AND(All!$V17="P9",All!$AE17="RSS"),Ruler!J$30,0)))))))))))))))))))))))))))</f>
        <v>2</v>
      </c>
      <c r="BR17" s="325">
        <f>IF(AND(All!$V17="P1",All!$AE17="RDP"),Ruler!K$6,IF(AND(All!$V17="P2",All!$AE17="RDP"),Ruler!K$7,IF(AND(All!$V17="P3",All!$AE17="RDP"),Ruler!K$8,IF(AND(All!$V17="P4",All!$AE17="RDP"),Ruler!K$9,IF(AND(All!$V17="P5",All!$AE17="RDP"),Ruler!K$10,IF(AND(All!$V17="P6",All!$AE17="RDP"),Ruler!K$11,IF(AND(All!$V17="P7",All!$AE17="RDP"),Ruler!K$12,IF(AND(All!$V17="P8",All!$AE17="RDP"),Ruler!K$13,IF(AND(All!$V17="P9",All!$AE17="RDP"),Ruler!K$14,IF(AND(All!$V17="P1",All!$AE17="RMS"),Ruler!K$6,IF(AND(All!$V17="P2",All!$AE17="RMS"),Ruler!K$15,IF(AND(All!$V17="P3",All!$AE17="RMS"),Ruler!K$16,IF(AND(All!$V17="P4",All!$AE17="RMS"),Ruler!K$17,IF(AND(All!$V17="P5",All!$AE17="RMS"),Ruler!K$18,IF(AND(All!$V17="P6",All!$AE17="RMS"),Ruler!K$19,IF(AND(All!$V17="P7",All!$AE17="RMS"),Ruler!K$20,IF(AND(All!$V17="P8",All!$AE17="RMS"),Ruler!K$21,IF(AND(All!$V17="P9",All!$AE17="RMS"),Ruler!K$22,IF(AND(All!$V17="P1",All!$AE17="RSS"),Ruler!K$6,IF(AND(All!$V17="P2",All!$AE17="RSS"),Ruler!K$23,IF(AND(All!$V17="P3",All!$AE17="RSS"),Ruler!K$24,IF(AND(All!$V17="P4",All!$AE17="RSS"),Ruler!K$25,IF(AND(All!$V17="P5",All!$AE17="RSS"),Ruler!K$26,IF(AND(All!$V17="P6",All!$AE17="RSS"),Ruler!K$27,IF(AND(All!$V17="P7",All!$AE17="RSS"),Ruler!K$28,IF(AND(All!$V17="P8",All!$AE17="RSS"),Ruler!K$29,IF(AND(All!$V17="P9",All!$AE17="RSS"),Ruler!K$30,0)))))))))))))))))))))))))))</f>
        <v>3</v>
      </c>
      <c r="BS17" s="325">
        <f>IF(AND(All!$V17="P1",All!$AE17="RDP"),Ruler!L$6,IF(AND(All!$V17="P2",All!$AE17="RDP"),Ruler!L$7,IF(AND(All!$V17="P3",All!$AE17="RDP"),Ruler!L$8,IF(AND(All!$V17="P4",All!$AE17="RDP"),Ruler!L$9,IF(AND(All!$V17="P5",All!$AE17="RDP"),Ruler!L$10,IF(AND(All!$V17="P6",All!$AE17="RDP"),Ruler!L$11,IF(AND(All!$V17="P7",All!$AE17="RDP"),Ruler!L$12,IF(AND(All!$V17="P8",All!$AE17="RDP"),Ruler!L$13,IF(AND(All!$V17="P9",All!$AE17="RDP"),Ruler!L$14,IF(AND(All!$V17="P1",All!$AE17="RMS"),Ruler!L$6,IF(AND(All!$V17="P2",All!$AE17="RMS"),Ruler!L$15,IF(AND(All!$V17="P3",All!$AE17="RMS"),Ruler!L$16,IF(AND(All!$V17="P4",All!$AE17="RMS"),Ruler!L$17,IF(AND(All!$V17="P5",All!$AE17="RMS"),Ruler!L$18,IF(AND(All!$V17="P6",All!$AE17="RMS"),Ruler!L$19,IF(AND(All!$V17="P7",All!$AE17="RMS"),Ruler!L$20,IF(AND(All!$V17="P8",All!$AE17="RMS"),Ruler!L$21,IF(AND(All!$V17="P9",All!$AE17="RMS"),Ruler!L$22,IF(AND(All!$V17="P1",All!$AE17="RSS"),Ruler!L$6,IF(AND(All!$V17="P2",All!$AE17="RSS"),Ruler!L$23,IF(AND(All!$V17="P3",All!$AE17="RSS"),Ruler!L$24,IF(AND(All!$V17="P4",All!$AE17="RSS"),Ruler!L$25,IF(AND(All!$V17="P5",All!$AE17="RSS"),Ruler!L$26,IF(AND(All!$V17="P6",All!$AE17="RSS"),Ruler!L$27,IF(AND(All!$V17="P7",All!$AE17="RSS"),Ruler!L$28,IF(AND(All!$V17="P8",All!$AE17="RSS"),Ruler!L$29,IF(AND(All!$V17="P9",All!$AE17="RSS"),Ruler!L$30,0)))))))))))))))))))))))))))</f>
        <v>3</v>
      </c>
      <c r="BT17" s="325">
        <f>IF(AND(All!$V17="P1",All!$AE17="RDP"),Ruler!M$6,IF(AND(All!$V17="P2",All!$AE17="RDP"),Ruler!M$7,IF(AND(All!$V17="P3",All!$AE17="RDP"),Ruler!M$8,IF(AND(All!$V17="P4",All!$AE17="RDP"),Ruler!M$9,IF(AND(All!$V17="P5",All!$AE17="RDP"),Ruler!M$10,IF(AND(All!$V17="P6",All!$AE17="RDP"),Ruler!M$11,IF(AND(All!$V17="P7",All!$AE17="RDP"),Ruler!M$12,IF(AND(All!$V17="P8",All!$AE17="RDP"),Ruler!M$13,IF(AND(All!$V17="P9",All!$AE17="RDP"),Ruler!M$14,IF(AND(All!$V17="P1",All!$AE17="RMS"),Ruler!M$6,IF(AND(All!$V17="P2",All!$AE17="RMS"),Ruler!M$15,IF(AND(All!$V17="P3",All!$AE17="RMS"),Ruler!M$16,IF(AND(All!$V17="P4",All!$AE17="RMS"),Ruler!M$17,IF(AND(All!$V17="P5",All!$AE17="RMS"),Ruler!M$18,IF(AND(All!$V17="P6",All!$AE17="RMS"),Ruler!M$19,IF(AND(All!$V17="P7",All!$AE17="RMS"),Ruler!M$20,IF(AND(All!$V17="P8",All!$AE17="RMS"),Ruler!M$21,IF(AND(All!$V17="P9",All!$AE17="RMS"),Ruler!M$22,IF(AND(All!$V17="P1",All!$AE17="RSS"),Ruler!M$6,IF(AND(All!$V17="P2",All!$AE17="RSS"),Ruler!M$23,IF(AND(All!$V17="P3",All!$AE17="RSS"),Ruler!M$24,IF(AND(All!$V17="P4",All!$AE17="RSS"),Ruler!M$25,IF(AND(All!$V17="P5",All!$AE17="RSS"),Ruler!M$26,IF(AND(All!$V17="P6",All!$AE17="RSS"),Ruler!M$27,IF(AND(All!$V17="P7",All!$AE17="RSS"),Ruler!M$28,IF(AND(All!$V17="P8",All!$AE17="RSS"),Ruler!M$29,IF(AND(All!$V17="P9",All!$AE17="RSS"),Ruler!M$30,0)))))))))))))))))))))))))))</f>
        <v>3</v>
      </c>
      <c r="BU17" s="325">
        <f>IF(AND(All!$V17="P1",All!$AE17="RDP"),Ruler!N$6,IF(AND(All!$V17="P2",All!$AE17="RDP"),Ruler!N$7,IF(AND(All!$V17="P3",All!$AE17="RDP"),Ruler!N$8,IF(AND(All!$V17="P4",All!$AE17="RDP"),Ruler!N$9,IF(AND(All!$V17="P5",All!$AE17="RDP"),Ruler!N$10,IF(AND(All!$V17="P6",All!$AE17="RDP"),Ruler!N$11,IF(AND(All!$V17="P7",All!$AE17="RDP"),Ruler!N$12,IF(AND(All!$V17="P8",All!$AE17="RDP"),Ruler!N$13,IF(AND(All!$V17="P9",All!$AE17="RDP"),Ruler!N$14,IF(AND(All!$V17="P1",All!$AE17="RMS"),Ruler!N$6,IF(AND(All!$V17="P2",All!$AE17="RMS"),Ruler!N$15,IF(AND(All!$V17="P3",All!$AE17="RMS"),Ruler!N$16,IF(AND(All!$V17="P4",All!$AE17="RMS"),Ruler!N$17,IF(AND(All!$V17="P5",All!$AE17="RMS"),Ruler!N$18,IF(AND(All!$V17="P6",All!$AE17="RMS"),Ruler!N$19,IF(AND(All!$V17="P7",All!$AE17="RMS"),Ruler!N$20,IF(AND(All!$V17="P8",All!$AE17="RMS"),Ruler!N$21,IF(AND(All!$V17="P9",All!$AE17="RMS"),Ruler!N$22,IF(AND(All!$V17="P1",All!$AE17="RSS"),Ruler!N$6,IF(AND(All!$V17="P2",All!$AE17="RSS"),Ruler!N$23,IF(AND(All!$V17="P3",All!$AE17="RSS"),Ruler!N$24,IF(AND(All!$V17="P4",All!$AE17="RSS"),Ruler!N$25,IF(AND(All!$V17="P5",All!$AE17="RSS"),Ruler!N$26,IF(AND(All!$V17="P6",All!$AE17="RSS"),Ruler!N$27,IF(AND(All!$V17="P7",All!$AE17="RSS"),Ruler!N$28,IF(AND(All!$V17="P8",All!$AE17="RSS"),Ruler!N$29,IF(AND(All!$V17="P9",All!$AE17="RSS"),Ruler!N$30,0)))))))))))))))))))))))))))</f>
        <v>2</v>
      </c>
      <c r="BV17" s="325">
        <f>IF(AND(All!$V17="P1",All!$AE17="RDP"),Ruler!O$6,IF(AND(All!$V17="P2",All!$AE17="RDP"),Ruler!O$7,IF(AND(All!$V17="P3",All!$AE17="RDP"),Ruler!O$8,IF(AND(All!$V17="P4",All!$AE17="RDP"),Ruler!O$9,IF(AND(All!$V17="P5",All!$AE17="RDP"),Ruler!O$10,IF(AND(All!$V17="P6",All!$AE17="RDP"),Ruler!O$11,IF(AND(All!$V17="P7",All!$AE17="RDP"),Ruler!O$12,IF(AND(All!$V17="P8",All!$AE17="RDP"),Ruler!O$13,IF(AND(All!$V17="P9",All!$AE17="RDP"),Ruler!O$14,IF(AND(All!$V17="P1",All!$AE17="RMS"),Ruler!O$6,IF(AND(All!$V17="P2",All!$AE17="RMS"),Ruler!O$15,IF(AND(All!$V17="P3",All!$AE17="RMS"),Ruler!O$16,IF(AND(All!$V17="P4",All!$AE17="RMS"),Ruler!O$17,IF(AND(All!$V17="P5",All!$AE17="RMS"),Ruler!O$18,IF(AND(All!$V17="P6",All!$AE17="RMS"),Ruler!O$19,IF(AND(All!$V17="P7",All!$AE17="RMS"),Ruler!O$20,IF(AND(All!$V17="P8",All!$AE17="RMS"),Ruler!O$21,IF(AND(All!$V17="P9",All!$AE17="RMS"),Ruler!O$22,IF(AND(All!$V17="P1",All!$AE17="RSS"),Ruler!O$6,IF(AND(All!$V17="P2",All!$AE17="RSS"),Ruler!O$23,IF(AND(All!$V17="P3",All!$AE17="RSS"),Ruler!O$24,IF(AND(All!$V17="P4",All!$AE17="RSS"),Ruler!O$25,IF(AND(All!$V17="P5",All!$AE17="RSS"),Ruler!O$26,IF(AND(All!$V17="P6",All!$AE17="RSS"),Ruler!O$27,IF(AND(All!$V17="P7",All!$AE17="RSS"),Ruler!O$28,IF(AND(All!$V17="P8",All!$AE17="RSS"),Ruler!O$29,IF(AND(All!$V17="P9",All!$AE17="RSS"),Ruler!O$30,0)))))))))))))))))))))))))))</f>
        <v>3</v>
      </c>
      <c r="BW17" s="325">
        <f>IF(AND(All!$V17="P1",All!$AE17="RDP"),Ruler!P$6,IF(AND(All!$V17="P2",All!$AE17="RDP"),Ruler!P$7,IF(AND(All!$V17="P3",All!$AE17="RDP"),Ruler!P$8,IF(AND(All!$V17="P4",All!$AE17="RDP"),Ruler!P$9,IF(AND(All!$V17="P5",All!$AE17="RDP"),Ruler!P$10,IF(AND(All!$V17="P6",All!$AE17="RDP"),Ruler!P$11,IF(AND(All!$V17="P7",All!$AE17="RDP"),Ruler!P$12,IF(AND(All!$V17="P8",All!$AE17="RDP"),Ruler!P$13,IF(AND(All!$V17="P9",All!$AE17="RDP"),Ruler!P$14,IF(AND(All!$V17="P1",All!$AE17="RMS"),Ruler!P$6,IF(AND(All!$V17="P2",All!$AE17="RMS"),Ruler!P$15,IF(AND(All!$V17="P3",All!$AE17="RMS"),Ruler!P$16,IF(AND(All!$V17="P4",All!$AE17="RMS"),Ruler!P$17,IF(AND(All!$V17="P5",All!$AE17="RMS"),Ruler!P$18,IF(AND(All!$V17="P6",All!$AE17="RMS"),Ruler!P$19,IF(AND(All!$V17="P7",All!$AE17="RMS"),Ruler!P$20,IF(AND(All!$V17="P8",All!$AE17="RMS"),Ruler!P$21,IF(AND(All!$V17="P9",All!$AE17="RMS"),Ruler!P$22,IF(AND(All!$V17="P1",All!$AE17="RSS"),Ruler!P$6,IF(AND(All!$V17="P2",All!$AE17="RSS"),Ruler!P$23,IF(AND(All!$V17="P3",All!$AE17="RSS"),Ruler!P$24,IF(AND(All!$V17="P4",All!$AE17="RSS"),Ruler!P$25,IF(AND(All!$V17="P5",All!$AE17="RSS"),Ruler!P$26,IF(AND(All!$V17="P6",All!$AE17="RSS"),Ruler!P$27,IF(AND(All!$V17="P7",All!$AE17="RSS"),Ruler!P$28,IF(AND(All!$V17="P8",All!$AE17="RSS"),Ruler!P$29,IF(AND(All!$V17="P9",All!$AE17="RSS"),Ruler!P$30,0)))))))))))))))))))))))))))</f>
        <v>3</v>
      </c>
      <c r="BX17" s="325">
        <f>IF(AND(All!$V17="P1",All!$AE17="RDP"),Ruler!Q$6,IF(AND(All!$V17="P2",All!$AE17="RDP"),Ruler!Q$7,IF(AND(All!$V17="P3",All!$AE17="RDP"),Ruler!Q$8,IF(AND(All!$V17="P4",All!$AE17="RDP"),Ruler!Q$9,IF(AND(All!$V17="P5",All!$AE17="RDP"),Ruler!Q$10,IF(AND(All!$V17="P6",All!$AE17="RDP"),Ruler!Q$11,IF(AND(All!$V17="P7",All!$AE17="RDP"),Ruler!Q$12,IF(AND(All!$V17="P8",All!$AE17="RDP"),Ruler!Q$13,IF(AND(All!$V17="P9",All!$AE17="RDP"),Ruler!Q$14,IF(AND(All!$V17="P1",All!$AE17="RMS"),Ruler!Q$6,IF(AND(All!$V17="P2",All!$AE17="RMS"),Ruler!Q$15,IF(AND(All!$V17="P3",All!$AE17="RMS"),Ruler!Q$16,IF(AND(All!$V17="P4",All!$AE17="RMS"),Ruler!Q$17,IF(AND(All!$V17="P5",All!$AE17="RMS"),Ruler!Q$18,IF(AND(All!$V17="P6",All!$AE17="RMS"),Ruler!Q$19,IF(AND(All!$V17="P7",All!$AE17="RMS"),Ruler!Q$20,IF(AND(All!$V17="P8",All!$AE17="RMS"),Ruler!Q$21,IF(AND(All!$V17="P9",All!$AE17="RMS"),Ruler!Q$22,IF(AND(All!$V17="P1",All!$AE17="RSS"),Ruler!Q$6,IF(AND(All!$V17="P2",All!$AE17="RSS"),Ruler!Q$23,IF(AND(All!$V17="P3",All!$AE17="RSS"),Ruler!Q$24,IF(AND(All!$V17="P4",All!$AE17="RSS"),Ruler!Q$25,IF(AND(All!$V17="P5",All!$AE17="RSS"),Ruler!Q$26,IF(AND(All!$V17="P6",All!$AE17="RSS"),Ruler!Q$27,IF(AND(All!$V17="P7",All!$AE17="RSS"),Ruler!Q$28,IF(AND(All!$V17="P8",All!$AE17="RSS"),Ruler!Q$29,IF(AND(All!$V17="P9",All!$AE17="RSS"),Ruler!Q$30,0)))))))))))))))))))))))))))</f>
        <v>3</v>
      </c>
      <c r="BY17" s="325">
        <f>IF(AND(All!$V17="P1",All!$AE17="RDP"),Ruler!R$6,IF(AND(All!$V17="P2",All!$AE17="RDP"),Ruler!R$7,IF(AND(All!$V17="P3",All!$AE17="RDP"),Ruler!R$8,IF(AND(All!$V17="P4",All!$AE17="RDP"),Ruler!R$9,IF(AND(All!$V17="P5",All!$AE17="RDP"),Ruler!R$10,IF(AND(All!$V17="P6",All!$AE17="RDP"),Ruler!R$11,IF(AND(All!$V17="P7",All!$AE17="RDP"),Ruler!R$12,IF(AND(All!$V17="P8",All!$AE17="RDP"),Ruler!R$13,IF(AND(All!$V17="P9",All!$AE17="RDP"),Ruler!R$14,IF(AND(All!$V17="P1",All!$AE17="RMS"),Ruler!R$6,IF(AND(All!$V17="P2",All!$AE17="RMS"),Ruler!R$15,IF(AND(All!$V17="P3",All!$AE17="RMS"),Ruler!R$16,IF(AND(All!$V17="P4",All!$AE17="RMS"),Ruler!R$17,IF(AND(All!$V17="P5",All!$AE17="RMS"),Ruler!R$18,IF(AND(All!$V17="P6",All!$AE17="RMS"),Ruler!R$19,IF(AND(All!$V17="P7",All!$AE17="RMS"),Ruler!R$20,IF(AND(All!$V17="P8",All!$AE17="RMS"),Ruler!R$21,IF(AND(All!$V17="P9",All!$AE17="RMS"),Ruler!R$22,IF(AND(All!$V17="P1",All!$AE17="RSS"),Ruler!R$6,IF(AND(All!$V17="P2",All!$AE17="RSS"),Ruler!R$23,IF(AND(All!$V17="P3",All!$AE17="RSS"),Ruler!R$24,IF(AND(All!$V17="P4",All!$AE17="RSS"),Ruler!R$25,IF(AND(All!$V17="P5",All!$AE17="RSS"),Ruler!R$26,IF(AND(All!$V17="P6",All!$AE17="RSS"),Ruler!R$27,IF(AND(All!$V17="P7",All!$AE17="RSS"),Ruler!R$28,IF(AND(All!$V17="P8",All!$AE17="RSS"),Ruler!R$29,IF(AND(All!$V17="P9",All!$AE17="RSS"),Ruler!R$30,0)))))))))))))))))))))))))))</f>
        <v>3</v>
      </c>
      <c r="BZ17" s="325">
        <f>IF(AND(All!$V17="P1",All!$AE17="RDP"),Ruler!S$6,IF(AND(All!$V17="P2",All!$AE17="RDP"),Ruler!S$7,IF(AND(All!$V17="P3",All!$AE17="RDP"),Ruler!S$8,IF(AND(All!$V17="P4",All!$AE17="RDP"),Ruler!S$9,IF(AND(All!$V17="P5",All!$AE17="RDP"),Ruler!S$10,IF(AND(All!$V17="P6",All!$AE17="RDP"),Ruler!S$11,IF(AND(All!$V17="P7",All!$AE17="RDP"),Ruler!S$12,IF(AND(All!$V17="P8",All!$AE17="RDP"),Ruler!S$13,IF(AND(All!$V17="P9",All!$AE17="RDP"),Ruler!S$14,IF(AND(All!$V17="P1",All!$AE17="RMS"),Ruler!S$6,IF(AND(All!$V17="P2",All!$AE17="RMS"),Ruler!S$15,IF(AND(All!$V17="P3",All!$AE17="RMS"),Ruler!S$16,IF(AND(All!$V17="P4",All!$AE17="RMS"),Ruler!S$17,IF(AND(All!$V17="P5",All!$AE17="RMS"),Ruler!S$18,IF(AND(All!$V17="P6",All!$AE17="RMS"),Ruler!S$19,IF(AND(All!$V17="P7",All!$AE17="RMS"),Ruler!S$20,IF(AND(All!$V17="P8",All!$AE17="RMS"),Ruler!S$21,IF(AND(All!$V17="P9",All!$AE17="RMS"),Ruler!S$22,IF(AND(All!$V17="P1",All!$AE17="RSS"),Ruler!S$6,IF(AND(All!$V17="P2",All!$AE17="RSS"),Ruler!S$23,IF(AND(All!$V17="P3",All!$AE17="RSS"),Ruler!S$24,IF(AND(All!$V17="P4",All!$AE17="RSS"),Ruler!S$25,IF(AND(All!$V17="P5",All!$AE17="RSS"),Ruler!S$26,IF(AND(All!$V17="P6",All!$AE17="RSS"),Ruler!S$27,IF(AND(All!$V17="P7",All!$AE17="RSS"),Ruler!S$28,IF(AND(All!$V17="P8",All!$AE17="RSS"),Ruler!S$29,IF(AND(All!$V17="P9",All!$AE17="RSS"),Ruler!S$30,0)))))))))))))))))))))))))))</f>
        <v>2</v>
      </c>
      <c r="CA17" s="325">
        <f>IF(AND(All!$V17="P1",All!$AE17="RDP"),Ruler!T$6,IF(AND(All!$V17="P2",All!$AE17="RDP"),Ruler!T$7,IF(AND(All!$V17="P3",All!$AE17="RDP"),Ruler!T$8,IF(AND(All!$V17="P4",All!$AE17="RDP"),Ruler!T$9,IF(AND(All!$V17="P5",All!$AE17="RDP"),Ruler!T$10,IF(AND(All!$V17="P6",All!$AE17="RDP"),Ruler!T$11,IF(AND(All!$V17="P7",All!$AE17="RDP"),Ruler!T$12,IF(AND(All!$V17="P8",All!$AE17="RDP"),Ruler!T$13,IF(AND(All!$V17="P9",All!$AE17="RDP"),Ruler!T$14,IF(AND(All!$V17="P1",All!$AE17="RMS"),Ruler!T$6,IF(AND(All!$V17="P2",All!$AE17="RMS"),Ruler!T$15,IF(AND(All!$V17="P3",All!$AE17="RMS"),Ruler!T$16,IF(AND(All!$V17="P4",All!$AE17="RMS"),Ruler!T$17,IF(AND(All!$V17="P5",All!$AE17="RMS"),Ruler!T$18,IF(AND(All!$V17="P6",All!$AE17="RMS"),Ruler!T$19,IF(AND(All!$V17="P7",All!$AE17="RMS"),Ruler!T$20,IF(AND(All!$V17="P8",All!$AE17="RMS"),Ruler!T$21,IF(AND(All!$V17="P9",All!$AE17="RMS"),Ruler!T$22,IF(AND(All!$V17="P1",All!$AE17="RSS"),Ruler!T$6,IF(AND(All!$V17="P2",All!$AE17="RSS"),Ruler!T$23,IF(AND(All!$V17="P3",All!$AE17="RSS"),Ruler!T$24,IF(AND(All!$V17="P4",All!$AE17="RSS"),Ruler!T$25,IF(AND(All!$V17="P5",All!$AE17="RSS"),Ruler!T$26,IF(AND(All!$V17="P6",All!$AE17="RSS"),Ruler!T$27,IF(AND(All!$V17="P7",All!$AE17="RSS"),Ruler!T$28,IF(AND(All!$V17="P8",All!$AE17="RSS"),Ruler!T$29,IF(AND(All!$V17="P9",All!$AE17="RSS"),Ruler!T$30,0)))))))))))))))))))))))))))</f>
        <v>2</v>
      </c>
      <c r="CB17" s="325">
        <f>IF(AND(All!$V17="P1",All!$AE17="RDP"),Ruler!U$6,IF(AND(All!$V17="P2",All!$AE17="RDP"),Ruler!U$7,IF(AND(All!$V17="P3",All!$AE17="RDP"),Ruler!U$8,IF(AND(All!$V17="P4",All!$AE17="RDP"),Ruler!U$9,IF(AND(All!$V17="P5",All!$AE17="RDP"),Ruler!U$10,IF(AND(All!$V17="P6",All!$AE17="RDP"),Ruler!U$11,IF(AND(All!$V17="P7",All!$AE17="RDP"),Ruler!U$12,IF(AND(All!$V17="P8",All!$AE17="RDP"),Ruler!U$13,IF(AND(All!$V17="P9",All!$AE17="RDP"),Ruler!U$14,IF(AND(All!$V17="P1",All!$AE17="RMS"),Ruler!U$6,IF(AND(All!$V17="P2",All!$AE17="RMS"),Ruler!U$15,IF(AND(All!$V17="P3",All!$AE17="RMS"),Ruler!U$16,IF(AND(All!$V17="P4",All!$AE17="RMS"),Ruler!U$17,IF(AND(All!$V17="P5",All!$AE17="RMS"),Ruler!U$18,IF(AND(All!$V17="P6",All!$AE17="RMS"),Ruler!U$19,IF(AND(All!$V17="P7",All!$AE17="RMS"),Ruler!U$20,IF(AND(All!$V17="P8",All!$AE17="RMS"),Ruler!U$21,IF(AND(All!$V17="P9",All!$AE17="RMS"),Ruler!U$22,IF(AND(All!$V17="P1",All!$AE17="RSS"),Ruler!U$6,IF(AND(All!$V17="P2",All!$AE17="RSS"),Ruler!U$23,IF(AND(All!$V17="P3",All!$AE17="RSS"),Ruler!U$24,IF(AND(All!$V17="P4",All!$AE17="RSS"),Ruler!U$25,IF(AND(All!$V17="P5",All!$AE17="RSS"),Ruler!U$26,IF(AND(All!$V17="P6",All!$AE17="RSS"),Ruler!U$27,IF(AND(All!$V17="P7",All!$AE17="RSS"),Ruler!U$28,IF(AND(All!$V17="P8",All!$AE17="RSS"),Ruler!U$29,IF(AND(All!$V17="P9",All!$AE17="RSS"),Ruler!U$30,0)))))))))))))))))))))))))))</f>
        <v>2</v>
      </c>
      <c r="CC17" s="325">
        <f>IF(AND(All!$V17="P1",All!$AE17="RDP"),Ruler!V$6,IF(AND(All!$V17="P2",All!$AE17="RDP"),Ruler!V$7,IF(AND(All!$V17="P3",All!$AE17="RDP"),Ruler!V$8,IF(AND(All!$V17="P4",All!$AE17="RDP"),Ruler!V$9,IF(AND(All!$V17="P5",All!$AE17="RDP"),Ruler!V$10,IF(AND(All!$V17="P6",All!$AE17="RDP"),Ruler!V$11,IF(AND(All!$V17="P7",All!$AE17="RDP"),Ruler!V$12,IF(AND(All!$V17="P8",All!$AE17="RDP"),Ruler!V$13,IF(AND(All!$V17="P9",All!$AE17="RDP"),Ruler!V$14,IF(AND(All!$V17="P1",All!$AE17="RMS"),Ruler!V$6,IF(AND(All!$V17="P2",All!$AE17="RMS"),Ruler!V$15,IF(AND(All!$V17="P3",All!$AE17="RMS"),Ruler!V$16,IF(AND(All!$V17="P4",All!$AE17="RMS"),Ruler!V$17,IF(AND(All!$V17="P5",All!$AE17="RMS"),Ruler!V$18,IF(AND(All!$V17="P6",All!$AE17="RMS"),Ruler!V$19,IF(AND(All!$V17="P7",All!$AE17="RMS"),Ruler!V$20,IF(AND(All!$V17="P8",All!$AE17="RMS"),Ruler!V$21,IF(AND(All!$V17="P9",All!$AE17="RMS"),Ruler!V$22,IF(AND(All!$V17="P1",All!$AE17="RSS"),Ruler!V$6,IF(AND(All!$V17="P2",All!$AE17="RSS"),Ruler!V$23,IF(AND(All!$V17="P3",All!$AE17="RSS"),Ruler!V$24,IF(AND(All!$V17="P4",All!$AE17="RSS"),Ruler!V$25,IF(AND(All!$V17="P5",All!$AE17="RSS"),Ruler!V$26,IF(AND(All!$V17="P6",All!$AE17="RSS"),Ruler!V$27,IF(AND(All!$V17="P7",All!$AE17="RSS"),Ruler!V$28,IF(AND(All!$V17="P8",All!$AE17="RSS"),Ruler!V$29,IF(AND(All!$V17="P9",All!$AE17="RSS"),Ruler!V$30,0)))))))))))))))))))))))))))</f>
        <v>2</v>
      </c>
      <c r="CD17" s="325">
        <f>IF(AND(All!$V17="P1",All!$AE17="RDP"),Ruler!W$6,IF(AND(All!$V17="P2",All!$AE17="RDP"),Ruler!W$7,IF(AND(All!$V17="P3",All!$AE17="RDP"),Ruler!W$8,IF(AND(All!$V17="P4",All!$AE17="RDP"),Ruler!W$9,IF(AND(All!$V17="P5",All!$AE17="RDP"),Ruler!W$10,IF(AND(All!$V17="P6",All!$AE17="RDP"),Ruler!W$11,IF(AND(All!$V17="P7",All!$AE17="RDP"),Ruler!W$12,IF(AND(All!$V17="P8",All!$AE17="RDP"),Ruler!W$13,IF(AND(All!$V17="P9",All!$AE17="RDP"),Ruler!W$14,IF(AND(All!$V17="P1",All!$AE17="RMS"),Ruler!W$6,IF(AND(All!$V17="P2",All!$AE17="RMS"),Ruler!W$15,IF(AND(All!$V17="P3",All!$AE17="RMS"),Ruler!W$16,IF(AND(All!$V17="P4",All!$AE17="RMS"),Ruler!W$17,IF(AND(All!$V17="P5",All!$AE17="RMS"),Ruler!W$18,IF(AND(All!$V17="P6",All!$AE17="RMS"),Ruler!W$19,IF(AND(All!$V17="P7",All!$AE17="RMS"),Ruler!W$20,IF(AND(All!$V17="P8",All!$AE17="RMS"),Ruler!W$21,IF(AND(All!$V17="P9",All!$AE17="RMS"),Ruler!W$22,IF(AND(All!$V17="P1",All!$AE17="RSS"),Ruler!W$6,IF(AND(All!$V17="P2",All!$AE17="RSS"),Ruler!W$23,IF(AND(All!$V17="P3",All!$AE17="RSS"),Ruler!W$24,IF(AND(All!$V17="P4",All!$AE17="RSS"),Ruler!W$25,IF(AND(All!$V17="P5",All!$AE17="RSS"),Ruler!W$26,IF(AND(All!$V17="P6",All!$AE17="RSS"),Ruler!W$27,IF(AND(All!$V17="P7",All!$AE17="RSS"),Ruler!W$28,IF(AND(All!$V17="P8",All!$AE17="RSS"),Ruler!W$29,IF(AND(All!$V17="P9",All!$AE17="RSS"),Ruler!W$30,0)))))))))))))))))))))))))))</f>
        <v>2</v>
      </c>
      <c r="CE17" s="325">
        <f>IF(AND(All!$V17="P1",All!$AE17="RDP"),Ruler!X$6,IF(AND(All!$V17="P2",All!$AE17="RDP"),Ruler!X$7,IF(AND(All!$V17="P3",All!$AE17="RDP"),Ruler!X$8,IF(AND(All!$V17="P4",All!$AE17="RDP"),Ruler!X$9,IF(AND(All!$V17="P5",All!$AE17="RDP"),Ruler!X$10,IF(AND(All!$V17="P6",All!$AE17="RDP"),Ruler!X$11,IF(AND(All!$V17="P7",All!$AE17="RDP"),Ruler!X$12,IF(AND(All!$V17="P8",All!$AE17="RDP"),Ruler!X$13,IF(AND(All!$V17="P9",All!$AE17="RDP"),Ruler!X$14,IF(AND(All!$V17="P1",All!$AE17="RMS"),Ruler!X$6,IF(AND(All!$V17="P2",All!$AE17="RMS"),Ruler!X$15,IF(AND(All!$V17="P3",All!$AE17="RMS"),Ruler!X$16,IF(AND(All!$V17="P4",All!$AE17="RMS"),Ruler!X$17,IF(AND(All!$V17="P5",All!$AE17="RMS"),Ruler!X$18,IF(AND(All!$V17="P6",All!$AE17="RMS"),Ruler!X$19,IF(AND(All!$V17="P7",All!$AE17="RMS"),Ruler!X$20,IF(AND(All!$V17="P8",All!$AE17="RMS"),Ruler!X$21,IF(AND(All!$V17="P9",All!$AE17="RMS"),Ruler!X$22,IF(AND(All!$V17="P1",All!$AE17="RSS"),Ruler!X$6,IF(AND(All!$V17="P2",All!$AE17="RSS"),Ruler!X$23,IF(AND(All!$V17="P3",All!$AE17="RSS"),Ruler!X$24,IF(AND(All!$V17="P4",All!$AE17="RSS"),Ruler!X$25,IF(AND(All!$V17="P5",All!$AE17="RSS"),Ruler!X$26,IF(AND(All!$V17="P6",All!$AE17="RSS"),Ruler!X$27,IF(AND(All!$V17="P7",All!$AE17="RSS"),Ruler!X$28,IF(AND(All!$V17="P8",All!$AE17="RSS"),Ruler!X$29,IF(AND(All!$V17="P9",All!$AE17="RSS"),Ruler!X$30,0)))))))))))))))))))))))))))</f>
        <v>2</v>
      </c>
      <c r="CF17" s="325">
        <f>IF(AND(All!$V17="P1",All!$AE17="RDP"),Ruler!Y$6,IF(AND(All!$V17="P2",All!$AE17="RDP"),Ruler!Y$7,IF(AND(All!$V17="P3",All!$AE17="RDP"),Ruler!Y$8,IF(AND(All!$V17="P4",All!$AE17="RDP"),Ruler!Y$9,IF(AND(All!$V17="P5",All!$AE17="RDP"),Ruler!Y$10,IF(AND(All!$V17="P6",All!$AE17="RDP"),Ruler!Y$11,IF(AND(All!$V17="P7",All!$AE17="RDP"),Ruler!Y$12,IF(AND(All!$V17="P8",All!$AE17="RDP"),Ruler!Y$13,IF(AND(All!$V17="P9",All!$AE17="RDP"),Ruler!Y$14,IF(AND(All!$V17="P1",All!$AE17="RMS"),Ruler!Y$6,IF(AND(All!$V17="P2",All!$AE17="RMS"),Ruler!Y$15,IF(AND(All!$V17="P3",All!$AE17="RMS"),Ruler!Y$16,IF(AND(All!$V17="P4",All!$AE17="RMS"),Ruler!Y$17,IF(AND(All!$V17="P5",All!$AE17="RMS"),Ruler!Y$18,IF(AND(All!$V17="P6",All!$AE17="RMS"),Ruler!Y$19,IF(AND(All!$V17="P7",All!$AE17="RMS"),Ruler!Y$20,IF(AND(All!$V17="P8",All!$AE17="RMS"),Ruler!Y$21,IF(AND(All!$V17="P9",All!$AE17="RMS"),Ruler!Y$22,IF(AND(All!$V17="P1",All!$AE17="RSS"),Ruler!Y$6,IF(AND(All!$V17="P2",All!$AE17="RSS"),Ruler!Y$23,IF(AND(All!$V17="P3",All!$AE17="RSS"),Ruler!Y$24,IF(AND(All!$V17="P4",All!$AE17="RSS"),Ruler!Y$25,IF(AND(All!$V17="P5",All!$AE17="RSS"),Ruler!Y$26,IF(AND(All!$V17="P6",All!$AE17="RSS"),Ruler!Y$27,IF(AND(All!$V17="P7",All!$AE17="RSS"),Ruler!Y$28,IF(AND(All!$V17="P8",All!$AE17="RSS"),Ruler!Y$29,IF(AND(All!$V17="P9",All!$AE17="RSS"),Ruler!Y$30,0)))))))))))))))))))))))))))</f>
        <v>1</v>
      </c>
      <c r="CG17" s="325">
        <f>IF(AND(All!$V17="P1",All!$AE17="RDP"),Ruler!Z$6,IF(AND(All!$V17="P2",All!$AE17="RDP"),Ruler!Z$7,IF(AND(All!$V17="P3",All!$AE17="RDP"),Ruler!Z$8,IF(AND(All!$V17="P4",All!$AE17="RDP"),Ruler!Z$9,IF(AND(All!$V17="P5",All!$AE17="RDP"),Ruler!Z$10,IF(AND(All!$V17="P6",All!$AE17="RDP"),Ruler!Z$11,IF(AND(All!$V17="P7",All!$AE17="RDP"),Ruler!Z$12,IF(AND(All!$V17="P8",All!$AE17="RDP"),Ruler!Z$13,IF(AND(All!$V17="P9",All!$AE17="RDP"),Ruler!Z$14,IF(AND(All!$V17="P1",All!$AE17="RMS"),Ruler!Z$6,IF(AND(All!$V17="P2",All!$AE17="RMS"),Ruler!Z$15,IF(AND(All!$V17="P3",All!$AE17="RMS"),Ruler!Z$16,IF(AND(All!$V17="P4",All!$AE17="RMS"),Ruler!Z$17,IF(AND(All!$V17="P5",All!$AE17="RMS"),Ruler!Z$18,IF(AND(All!$V17="P6",All!$AE17="RMS"),Ruler!Z$19,IF(AND(All!$V17="P7",All!$AE17="RMS"),Ruler!Z$20,IF(AND(All!$V17="P8",All!$AE17="RMS"),Ruler!Z$21,IF(AND(All!$V17="P9",All!$AE17="RMS"),Ruler!Z$22,IF(AND(All!$V17="P1",All!$AE17="RSS"),Ruler!Z$6,IF(AND(All!$V17="P2",All!$AE17="RSS"),Ruler!Z$23,IF(AND(All!$V17="P3",All!$AE17="RSS"),Ruler!Z$24,IF(AND(All!$V17="P4",All!$AE17="RSS"),Ruler!Z$25,IF(AND(All!$V17="P5",All!$AE17="RSS"),Ruler!Z$26,IF(AND(All!$V17="P6",All!$AE17="RSS"),Ruler!Z$27,IF(AND(All!$V17="P7",All!$AE17="RSS"),Ruler!Z$28,IF(AND(All!$V17="P8",All!$AE17="RSS"),Ruler!Z$29,IF(AND(All!$V17="P9",All!$AE17="RSS"),Ruler!Z$30,0)))))))))))))))))))))))))))</f>
        <v>2</v>
      </c>
      <c r="CH17" s="325">
        <f>IF(AND(All!$V17="P1",All!$AE17="RDP"),Ruler!AA$6,IF(AND(All!$V17="P2",All!$AE17="RDP"),Ruler!AA$7,IF(AND(All!$V17="P3",All!$AE17="RDP"),Ruler!AA$8,IF(AND(All!$V17="P4",All!$AE17="RDP"),Ruler!AA$9,IF(AND(All!$V17="P5",All!$AE17="RDP"),Ruler!AA$10,IF(AND(All!$V17="P6",All!$AE17="RDP"),Ruler!AA$11,IF(AND(All!$V17="P7",All!$AE17="RDP"),Ruler!AA$12,IF(AND(All!$V17="P8",All!$AE17="RDP"),Ruler!AA$13,IF(AND(All!$V17="P9",All!$AE17="RDP"),Ruler!AA$14,IF(AND(All!$V17="P1",All!$AE17="RMS"),Ruler!AA$6,IF(AND(All!$V17="P2",All!$AE17="RMS"),Ruler!AA$15,IF(AND(All!$V17="P3",All!$AE17="RMS"),Ruler!AA$16,IF(AND(All!$V17="P4",All!$AE17="RMS"),Ruler!AA$17,IF(AND(All!$V17="P5",All!$AE17="RMS"),Ruler!AA$18,IF(AND(All!$V17="P6",All!$AE17="RMS"),Ruler!AA$19,IF(AND(All!$V17="P7",All!$AE17="RMS"),Ruler!AA$20,IF(AND(All!$V17="P8",All!$AE17="RMS"),Ruler!AA$21,IF(AND(All!$V17="P9",All!$AE17="RMS"),Ruler!AA$22,IF(AND(All!$V17="P1",All!$AE17="RSS"),Ruler!AA$6,IF(AND(All!$V17="P2",All!$AE17="RSS"),Ruler!AA$23,IF(AND(All!$V17="P3",All!$AE17="RSS"),Ruler!AA$24,IF(AND(All!$V17="P4",All!$AE17="RSS"),Ruler!AA$25,IF(AND(All!$V17="P5",All!$AE17="RSS"),Ruler!AA$26,IF(AND(All!$V17="P6",All!$AE17="RSS"),Ruler!AA$27,IF(AND(All!$V17="P7",All!$AE17="RSS"),Ruler!AA$28,IF(AND(All!$V17="P8",All!$AE17="RSS"),Ruler!AA$29,IF(AND(All!$V17="P9",All!$AE17="RSS"),Ruler!AA$30,0)))))))))))))))))))))))))))</f>
        <v>1</v>
      </c>
      <c r="CI17" s="325">
        <f>IF(AND(All!$V17="P1",All!$AE17="RDP"),Ruler!AB$6,IF(AND(All!$V17="P2",All!$AE17="RDP"),Ruler!AB$7,IF(AND(All!$V17="P3",All!$AE17="RDP"),Ruler!AB$8,IF(AND(All!$V17="P4",All!$AE17="RDP"),Ruler!AB$9,IF(AND(All!$V17="P5",All!$AE17="RDP"),Ruler!AB$10,IF(AND(All!$V17="P6",All!$AE17="RDP"),Ruler!AB$11,IF(AND(All!$V17="P7",All!$AE17="RDP"),Ruler!AB$12,IF(AND(All!$V17="P8",All!$AE17="RDP"),Ruler!AB$13,IF(AND(All!$V17="P9",All!$AE17="RDP"),Ruler!AB$14,IF(AND(All!$V17="P1",All!$AE17="RMS"),Ruler!AB$6,IF(AND(All!$V17="P2",All!$AE17="RMS"),Ruler!AB$15,IF(AND(All!$V17="P3",All!$AE17="RMS"),Ruler!AB$16,IF(AND(All!$V17="P4",All!$AE17="RMS"),Ruler!AB$17,IF(AND(All!$V17="P5",All!$AE17="RMS"),Ruler!AB$18,IF(AND(All!$V17="P6",All!$AE17="RMS"),Ruler!AB$19,IF(AND(All!$V17="P7",All!$AE17="RMS"),Ruler!AB$20,IF(AND(All!$V17="P8",All!$AE17="RMS"),Ruler!AB$21,IF(AND(All!$V17="P9",All!$AE17="RMS"),Ruler!AB$22,IF(AND(All!$V17="P1",All!$AE17="RSS"),Ruler!AB$6,IF(AND(All!$V17="P2",All!$AE17="RSS"),Ruler!AB$23,IF(AND(All!$V17="P3",All!$AE17="RSS"),Ruler!AB$24,IF(AND(All!$V17="P4",All!$AE17="RSS"),Ruler!AB$25,IF(AND(All!$V17="P5",All!$AE17="RSS"),Ruler!AB$26,IF(AND(All!$V17="P6",All!$AE17="RSS"),Ruler!AB$27,IF(AND(All!$V17="P7",All!$AE17="RSS"),Ruler!AB$28,IF(AND(All!$V17="P8",All!$AE17="RSS"),Ruler!AB$29,IF(AND(All!$V17="P9",All!$AE17="RSS"),Ruler!AB$30,0)))))))))))))))))))))))))))</f>
        <v>1</v>
      </c>
      <c r="CJ17" s="377">
        <f>Table9[[#This Row],[R-B1]]-Table9[[#This Row],[B1]]</f>
        <v>0</v>
      </c>
      <c r="CK17" s="378">
        <f>Table9[[#This Row],[R-B2]]-Table9[[#This Row],[B2]]</f>
        <v>0</v>
      </c>
      <c r="CL17" s="378">
        <f>Table9[[#This Row],[R-B3]]-Table9[[#This Row],[B3]]</f>
        <v>1</v>
      </c>
      <c r="CM17" s="378">
        <f>Table9[[#This Row],[R-B4]]-Table9[[#This Row],[B4]]</f>
        <v>0</v>
      </c>
      <c r="CN17" s="378">
        <f>Table9[[#This Row],[R-B5]]-Table9[[#This Row],[B5]]</f>
        <v>0</v>
      </c>
      <c r="CO17" s="378">
        <f>Table9[[#This Row],[R-B6]]-Table9[[#This Row],[B6]]</f>
        <v>-1</v>
      </c>
      <c r="CP17" s="378">
        <f>Table9[[#This Row],[R-B7]]-Table9[[#This Row],[B7]]</f>
        <v>0</v>
      </c>
      <c r="CQ17" s="378">
        <f>Table9[[#This Row],[R-B8]]-Table9[[#This Row],[B8]]</f>
        <v>1</v>
      </c>
      <c r="CR17" s="378">
        <f>Table9[[#This Row],[R-B9]]-Table9[[#This Row],[B9]]</f>
        <v>1</v>
      </c>
      <c r="CS17" s="378">
        <f>Table9[[#This Row],[R-B10]]-Table9[[#This Row],[B10]]</f>
        <v>0</v>
      </c>
      <c r="CT17" s="378">
        <f>Table9[[#This Row],[R-B11]]-Table9[[#This Row],[B11]]</f>
        <v>0</v>
      </c>
      <c r="CU17" s="378">
        <f>Table9[[#This Row],[R-B12]]-Table9[[#This Row],[B12]]</f>
        <v>1</v>
      </c>
      <c r="CV17" s="378">
        <f>Table9[[#This Row],[R-K1]]-Table9[[#This Row],[K1]]</f>
        <v>1</v>
      </c>
      <c r="CW17" s="378">
        <f>Table9[[#This Row],[R-K2]]-Table9[[#This Row],[K2]]</f>
        <v>0</v>
      </c>
      <c r="CX17" s="378">
        <f>Table9[[#This Row],[R-K3]]-Table9[[#This Row],[K3]]</f>
        <v>0</v>
      </c>
      <c r="CY17" s="378">
        <f>Table9[[#This Row],[R-K4]]-Table9[[#This Row],[K4]]</f>
        <v>0</v>
      </c>
      <c r="CZ17" s="378">
        <f>Table9[[#This Row],[R-K5]]-Table9[[#This Row],[K5]]</f>
        <v>0</v>
      </c>
      <c r="DA17" s="378">
        <f>Table9[[#This Row],[R-P1]]-Table9[[#This Row],[P1]]</f>
        <v>0</v>
      </c>
      <c r="DB17" s="378">
        <f>Table9[[#This Row],[R-P2]]-Table9[[#This Row],[P2]]</f>
        <v>0</v>
      </c>
      <c r="DC17" s="378">
        <f>Table9[[#This Row],[R-P3]]-Table9[[#This Row],[P3]]</f>
        <v>0</v>
      </c>
      <c r="DD17" s="378">
        <f>Table9[[#This Row],[R-P4]]-Table9[[#This Row],[P4]]</f>
        <v>-1</v>
      </c>
      <c r="DE17" s="378">
        <f>Table9[[#This Row],[R-P5]]-Table9[[#This Row],[P5]]</f>
        <v>0</v>
      </c>
      <c r="DF17" s="378">
        <f>Table9[[#This Row],[R-E1]]-Table9[[#This Row],[E1]]</f>
        <v>0</v>
      </c>
      <c r="DG17" s="379">
        <f>Table9[[#This Row],[R-E2]]-Table9[[#This Row],[E2]]</f>
        <v>0</v>
      </c>
      <c r="DH17" s="43">
        <f>COUNTIF(Table9[[#This Row],[G-B1]:[G-B12]],"&lt;=0")/12*100</f>
        <v>66.666666666666657</v>
      </c>
      <c r="DI17" s="43">
        <f>COUNTIF(Table9[[#This Row],[G-K1]:[G-K5]],"&lt;=0")/5*100</f>
        <v>80</v>
      </c>
      <c r="DJ17" s="43">
        <f>COUNTIF(Table9[[#This Row],[G-P1]:[G-P5]],"&lt;=0")/5*100</f>
        <v>100</v>
      </c>
      <c r="DK17" s="43">
        <f>COUNTIF(Table9[[#This Row],[G-E1]:[G-E2]],"&lt;=0")/2*100</f>
        <v>100</v>
      </c>
      <c r="DL17" s="450">
        <f>IF(AE17="RDP",(COUNTIF(Table9[[#This Row],[G-B3]],"&lt;=0")+COUNTIF(Table9[[#This Row],[G-B4]],"&lt;=0")+COUNTIF(Table9[[#This Row],[G-B7]],"&lt;=0")+COUNTIF(Table9[[#This Row],[G-B11]],"&lt;=0")+COUNTIF(Table9[[#This Row],[G-K2]],"&lt;=0"))/5*100,IF(AE17="RMS",(COUNTIF(Table9[[#This Row],[G-B4]],"&lt;=0")+COUNTIF(Table9[[#This Row],[G-B5]],"&lt;=0")+COUNTIF(Table9[[#This Row],[G-B10]],"&lt;=0")+COUNTIF(Table9[[#This Row],[G-B12]],"&lt;=0")+COUNTIF(Table9[[#This Row],[G-K2]],"&lt;=0"))/5*100,IF(AE17="RSS",(COUNTIF(Table9[[#This Row],[G-B1]],"&lt;=0")+COUNTIF(Table9[[#This Row],[G-B2]],"&lt;=0")+COUNTIF(Table9[[#This Row],[G-B6]],"&lt;=0")+COUNTIF(Table9[[#This Row],[G-B11]],"&lt;=0")+COUNTIF(Table9[[#This Row],[G-B12]],"&lt;=0"))/5*100,0)))</f>
        <v>80</v>
      </c>
      <c r="DM17" s="380">
        <v>83</v>
      </c>
      <c r="DN17" s="381">
        <v>80</v>
      </c>
      <c r="DO17" s="381">
        <v>100</v>
      </c>
      <c r="DP17" s="381">
        <v>100</v>
      </c>
      <c r="DQ17" s="381">
        <v>100</v>
      </c>
      <c r="DR17" s="380">
        <v>25</v>
      </c>
      <c r="DS17" s="381">
        <v>20</v>
      </c>
      <c r="DT17" s="381">
        <v>80</v>
      </c>
      <c r="DU17" s="381">
        <v>0</v>
      </c>
      <c r="DV17" s="381">
        <v>0</v>
      </c>
      <c r="DW17" s="380">
        <v>25</v>
      </c>
      <c r="DX17" s="381">
        <v>0</v>
      </c>
      <c r="DY17" s="381">
        <v>20</v>
      </c>
      <c r="DZ17" s="381">
        <v>0</v>
      </c>
      <c r="EA17" s="382">
        <v>0</v>
      </c>
      <c r="EB17" s="335" t="s">
        <v>284</v>
      </c>
      <c r="EC17" s="324" t="s">
        <v>285</v>
      </c>
      <c r="ED17" s="324" t="s">
        <v>286</v>
      </c>
      <c r="EE17" s="338"/>
    </row>
    <row r="18" spans="2:135" ht="73" hidden="1" thickBot="1" x14ac:dyDescent="0.35">
      <c r="B18" s="282">
        <v>15</v>
      </c>
      <c r="C18" s="285" t="s">
        <v>134</v>
      </c>
      <c r="D18" s="283">
        <v>46184</v>
      </c>
      <c r="E18" s="284" t="s">
        <v>287</v>
      </c>
      <c r="F18" s="282">
        <v>1003835</v>
      </c>
      <c r="G18" s="308">
        <f t="shared" ca="1" si="0"/>
        <v>43.670225390030446</v>
      </c>
      <c r="H18" s="283">
        <v>30376</v>
      </c>
      <c r="I18" s="282" t="s">
        <v>179</v>
      </c>
      <c r="J18" s="282" t="s">
        <v>137</v>
      </c>
      <c r="K18" s="282" t="s">
        <v>138</v>
      </c>
      <c r="L18" s="282" t="s">
        <v>147</v>
      </c>
      <c r="M18" s="285" t="s">
        <v>181</v>
      </c>
      <c r="N18" s="282"/>
      <c r="O18" s="282" t="s">
        <v>159</v>
      </c>
      <c r="P18" s="284" t="s">
        <v>288</v>
      </c>
      <c r="Q18" s="282" t="s">
        <v>144</v>
      </c>
      <c r="R18" s="282" t="s">
        <v>185</v>
      </c>
      <c r="S18" s="283">
        <v>40196</v>
      </c>
      <c r="T18" s="286">
        <f t="shared" ca="1" si="1"/>
        <v>16.755555555555556</v>
      </c>
      <c r="U18" s="286">
        <f ca="1">Table9[[#This Row],[Years in PET]]</f>
        <v>16.755555555555556</v>
      </c>
      <c r="V18" s="282" t="s">
        <v>58</v>
      </c>
      <c r="W18" s="286"/>
      <c r="X18" s="286">
        <f ca="1">($T$1-Table9[[#This Row],[Date of Appointment to Current Grade]])/365</f>
        <v>2.7195404585235998</v>
      </c>
      <c r="Y18" s="283">
        <v>45323</v>
      </c>
      <c r="Z18" s="282" t="s">
        <v>187</v>
      </c>
      <c r="AA18" s="283">
        <v>45962</v>
      </c>
      <c r="AB18" s="286">
        <f ca="1">($T$1-Table9[[#This Row],[Date in Position]])/365</f>
        <v>0.96885552701675048</v>
      </c>
      <c r="AC18" s="282" t="s">
        <v>146</v>
      </c>
      <c r="AD18" s="283">
        <v>45108</v>
      </c>
      <c r="AE18" s="282" t="s">
        <v>139</v>
      </c>
      <c r="AF18" s="282" t="s">
        <v>148</v>
      </c>
      <c r="AG18" s="287" t="s">
        <v>289</v>
      </c>
      <c r="AH18" s="287" t="s">
        <v>290</v>
      </c>
      <c r="AI18" s="287" t="s">
        <v>291</v>
      </c>
      <c r="AJ18" s="285" t="s">
        <v>292</v>
      </c>
      <c r="AK18" s="288" t="s">
        <v>293</v>
      </c>
      <c r="AL18" s="282" t="s">
        <v>153</v>
      </c>
      <c r="AM18" s="319" t="s">
        <v>294</v>
      </c>
      <c r="AN18" s="323">
        <v>2</v>
      </c>
      <c r="AO18" s="43">
        <v>1</v>
      </c>
      <c r="AP18" s="43">
        <v>1</v>
      </c>
      <c r="AQ18" s="43">
        <v>3</v>
      </c>
      <c r="AR18" s="43">
        <v>3</v>
      </c>
      <c r="AS18" s="43">
        <v>1</v>
      </c>
      <c r="AT18" s="43">
        <v>2</v>
      </c>
      <c r="AU18" s="43">
        <v>2</v>
      </c>
      <c r="AV18" s="43">
        <v>1</v>
      </c>
      <c r="AW18" s="43">
        <v>3</v>
      </c>
      <c r="AX18" s="43">
        <v>2</v>
      </c>
      <c r="AY18" s="43">
        <v>2</v>
      </c>
      <c r="AZ18" s="43">
        <v>2</v>
      </c>
      <c r="BA18" s="43">
        <v>2</v>
      </c>
      <c r="BB18" s="43">
        <v>1</v>
      </c>
      <c r="BC18" s="43">
        <v>2</v>
      </c>
      <c r="BD18" s="43">
        <v>0</v>
      </c>
      <c r="BE18" s="43">
        <v>1</v>
      </c>
      <c r="BF18" s="43">
        <v>1</v>
      </c>
      <c r="BG18" s="43">
        <v>1</v>
      </c>
      <c r="BH18" s="43">
        <v>0</v>
      </c>
      <c r="BI18" s="43">
        <v>0</v>
      </c>
      <c r="BJ18" s="43">
        <v>0</v>
      </c>
      <c r="BK18" s="328">
        <v>0</v>
      </c>
      <c r="BL18" s="325">
        <f>IF(AND(All!$V18="P1",All!$AE18="RDP"),Ruler!E$6,IF(AND(All!$V18="P2",All!$AE18="RDP"),Ruler!E$7,IF(AND(All!$V18="P3",All!$AE18="RDP"),Ruler!E$8,IF(AND(All!$V18="P4",All!$AE18="RDP"),Ruler!E$9,IF(AND(All!$V18="P5",All!$AE18="RDP"),Ruler!E$10,IF(AND(All!$V18="P6",All!$AE18="RDP"),Ruler!E$11,IF(AND(All!$V18="P7",All!$AE18="RDP"),Ruler!E$12,IF(AND(All!$V18="P8",All!$AE18="RDP"),Ruler!E$13,IF(AND(All!$V18="P9",All!$AE18="RDP"),Ruler!E$14,IF(AND(All!$V18="P1",All!$AE18="RMS"),Ruler!E$6,IF(AND(All!$V18="P2",All!$AE18="RMS"),Ruler!E$15,IF(AND(All!$V18="P3",All!$AE18="RMS"),Ruler!E$16,IF(AND(All!$V18="P4",All!$AE18="RMS"),Ruler!E$17,IF(AND(All!$V18="P5",All!$AE18="RMS"),Ruler!E$18,IF(AND(All!$V18="P6",All!$AE18="RMS"),Ruler!E$19,IF(AND(All!$V18="P7",All!$AE18="RMS"),Ruler!E$20,IF(AND(All!$V18="P8",All!$AE18="RMS"),Ruler!E$21,IF(AND(All!$V18="P9",All!$AE18="RMS"),Ruler!E$22,IF(AND(All!$V18="P1",All!$AE18="RSS"),Ruler!E$6,IF(AND(All!$V18="P2",All!$AE18="RSS"),Ruler!E$23,IF(AND(All!$V18="P3",All!$AE18="RSS"),Ruler!E$24,IF(AND(All!$V18="P4",All!$AE18="RSS"),Ruler!E$25,IF(AND(All!$V18="P5",All!$AE18="RSS"),Ruler!E$26,IF(AND(All!$V18="P6",All!$AE18="RSS"),Ruler!E$27,IF(AND(All!$V18="P7",All!$AE18="RSS"),Ruler!E$28,IF(AND(All!$V18="P8",All!$AE18="RSS"),Ruler!E$29,IF(AND(All!$V18="P9",All!$AE18="RSS"),Ruler!E$30,0)))))))))))))))))))))))))))</f>
        <v>3</v>
      </c>
      <c r="BM18" s="325">
        <f>IF(AND(All!$V18="P1",All!$AE18="RDP"),Ruler!F$6,IF(AND(All!$V18="P2",All!$AE18="RDP"),Ruler!F$7,IF(AND(All!$V18="P3",All!$AE18="RDP"),Ruler!F$8,IF(AND(All!$V18="P4",All!$AE18="RDP"),Ruler!F$9,IF(AND(All!$V18="P5",All!$AE18="RDP"),Ruler!F$10,IF(AND(All!$V18="P6",All!$AE18="RDP"),Ruler!F$11,IF(AND(All!$V18="P7",All!$AE18="RDP"),Ruler!F$12,IF(AND(All!$V18="P8",All!$AE18="RDP"),Ruler!F$13,IF(AND(All!$V18="P9",All!$AE18="RDP"),Ruler!F$14,IF(AND(All!$V18="P1",All!$AE18="RMS"),Ruler!F$6,IF(AND(All!$V18="P2",All!$AE18="RMS"),Ruler!F$15,IF(AND(All!$V18="P3",All!$AE18="RMS"),Ruler!F$16,IF(AND(All!$V18="P4",All!$AE18="RMS"),Ruler!F$17,IF(AND(All!$V18="P5",All!$AE18="RMS"),Ruler!F$18,IF(AND(All!$V18="P6",All!$AE18="RMS"),Ruler!F$19,IF(AND(All!$V18="P7",All!$AE18="RMS"),Ruler!F$20,IF(AND(All!$V18="P8",All!$AE18="RMS"),Ruler!F$21,IF(AND(All!$V18="P9",All!$AE18="RMS"),Ruler!F$22,IF(AND(All!$V18="P1",All!$AE18="RSS"),Ruler!F$6,IF(AND(All!$V18="P2",All!$AE18="RSS"),Ruler!F$23,IF(AND(All!$V18="P3",All!$AE18="RSS"),Ruler!F$24,IF(AND(All!$V18="P4",All!$AE18="RSS"),Ruler!F$25,IF(AND(All!$V18="P5",All!$AE18="RSS"),Ruler!F$26,IF(AND(All!$V18="P6",All!$AE18="RSS"),Ruler!F$27,IF(AND(All!$V18="P7",All!$AE18="RSS"),Ruler!F$28,IF(AND(All!$V18="P8",All!$AE18="RSS"),Ruler!F$29,IF(AND(All!$V18="P9",All!$AE18="RSS"),Ruler!F$30,0)))))))))))))))))))))))))))</f>
        <v>3</v>
      </c>
      <c r="BN18" s="325">
        <f>IF(AND(All!$V18="P1",All!$AE18="RDP"),Ruler!G$6,IF(AND(All!$V18="P2",All!$AE18="RDP"),Ruler!G$7,IF(AND(All!$V18="P3",All!$AE18="RDP"),Ruler!G$8,IF(AND(All!$V18="P4",All!$AE18="RDP"),Ruler!G$9,IF(AND(All!$V18="P5",All!$AE18="RDP"),Ruler!G$10,IF(AND(All!$V18="P6",All!$AE18="RDP"),Ruler!G$11,IF(AND(All!$V18="P7",All!$AE18="RDP"),Ruler!G$12,IF(AND(All!$V18="P8",All!$AE18="RDP"),Ruler!G$13,IF(AND(All!$V18="P9",All!$AE18="RDP"),Ruler!G$14,IF(AND(All!$V18="P1",All!$AE18="RMS"),Ruler!G$6,IF(AND(All!$V18="P2",All!$AE18="RMS"),Ruler!G$15,IF(AND(All!$V18="P3",All!$AE18="RMS"),Ruler!G$16,IF(AND(All!$V18="P4",All!$AE18="RMS"),Ruler!G$17,IF(AND(All!$V18="P5",All!$AE18="RMS"),Ruler!G$18,IF(AND(All!$V18="P6",All!$AE18="RMS"),Ruler!G$19,IF(AND(All!$V18="P7",All!$AE18="RMS"),Ruler!G$20,IF(AND(All!$V18="P8",All!$AE18="RMS"),Ruler!G$21,IF(AND(All!$V18="P9",All!$AE18="RMS"),Ruler!G$22,IF(AND(All!$V18="P1",All!$AE18="RSS"),Ruler!G$6,IF(AND(All!$V18="P2",All!$AE18="RSS"),Ruler!G$23,IF(AND(All!$V18="P3",All!$AE18="RSS"),Ruler!G$24,IF(AND(All!$V18="P4",All!$AE18="RSS"),Ruler!G$25,IF(AND(All!$V18="P5",All!$AE18="RSS"),Ruler!G$26,IF(AND(All!$V18="P6",All!$AE18="RSS"),Ruler!G$27,IF(AND(All!$V18="P7",All!$AE18="RSS"),Ruler!G$28,IF(AND(All!$V18="P8",All!$AE18="RSS"),Ruler!G$29,IF(AND(All!$V18="P9",All!$AE18="RSS"),Ruler!G$30,0)))))))))))))))))))))))))))</f>
        <v>2</v>
      </c>
      <c r="BO18" s="325">
        <f>IF(AND(All!$V18="P1",All!$AE18="RDP"),Ruler!H$6,IF(AND(All!$V18="P2",All!$AE18="RDP"),Ruler!H$7,IF(AND(All!$V18="P3",All!$AE18="RDP"),Ruler!H$8,IF(AND(All!$V18="P4",All!$AE18="RDP"),Ruler!H$9,IF(AND(All!$V18="P5",All!$AE18="RDP"),Ruler!H$10,IF(AND(All!$V18="P6",All!$AE18="RDP"),Ruler!H$11,IF(AND(All!$V18="P7",All!$AE18="RDP"),Ruler!H$12,IF(AND(All!$V18="P8",All!$AE18="RDP"),Ruler!H$13,IF(AND(All!$V18="P9",All!$AE18="RDP"),Ruler!H$14,IF(AND(All!$V18="P1",All!$AE18="RMS"),Ruler!H$6,IF(AND(All!$V18="P2",All!$AE18="RMS"),Ruler!H$15,IF(AND(All!$V18="P3",All!$AE18="RMS"),Ruler!H$16,IF(AND(All!$V18="P4",All!$AE18="RMS"),Ruler!H$17,IF(AND(All!$V18="P5",All!$AE18="RMS"),Ruler!H$18,IF(AND(All!$V18="P6",All!$AE18="RMS"),Ruler!H$19,IF(AND(All!$V18="P7",All!$AE18="RMS"),Ruler!H$20,IF(AND(All!$V18="P8",All!$AE18="RMS"),Ruler!H$21,IF(AND(All!$V18="P9",All!$AE18="RMS"),Ruler!H$22,IF(AND(All!$V18="P1",All!$AE18="RSS"),Ruler!H$6,IF(AND(All!$V18="P2",All!$AE18="RSS"),Ruler!H$23,IF(AND(All!$V18="P3",All!$AE18="RSS"),Ruler!H$24,IF(AND(All!$V18="P4",All!$AE18="RSS"),Ruler!H$25,IF(AND(All!$V18="P5",All!$AE18="RSS"),Ruler!H$26,IF(AND(All!$V18="P6",All!$AE18="RSS"),Ruler!H$27,IF(AND(All!$V18="P7",All!$AE18="RSS"),Ruler!H$28,IF(AND(All!$V18="P8",All!$AE18="RSS"),Ruler!H$29,IF(AND(All!$V18="P9",All!$AE18="RSS"),Ruler!H$30,0)))))))))))))))))))))))))))</f>
        <v>3</v>
      </c>
      <c r="BP18" s="325">
        <f>IF(AND(All!$V18="P1",All!$AE18="RDP"),Ruler!I$6,IF(AND(All!$V18="P2",All!$AE18="RDP"),Ruler!I$7,IF(AND(All!$V18="P3",All!$AE18="RDP"),Ruler!I$8,IF(AND(All!$V18="P4",All!$AE18="RDP"),Ruler!I$9,IF(AND(All!$V18="P5",All!$AE18="RDP"),Ruler!I$10,IF(AND(All!$V18="P6",All!$AE18="RDP"),Ruler!I$11,IF(AND(All!$V18="P7",All!$AE18="RDP"),Ruler!I$12,IF(AND(All!$V18="P8",All!$AE18="RDP"),Ruler!I$13,IF(AND(All!$V18="P9",All!$AE18="RDP"),Ruler!I$14,IF(AND(All!$V18="P1",All!$AE18="RMS"),Ruler!I$6,IF(AND(All!$V18="P2",All!$AE18="RMS"),Ruler!I$15,IF(AND(All!$V18="P3",All!$AE18="RMS"),Ruler!I$16,IF(AND(All!$V18="P4",All!$AE18="RMS"),Ruler!I$17,IF(AND(All!$V18="P5",All!$AE18="RMS"),Ruler!I$18,IF(AND(All!$V18="P6",All!$AE18="RMS"),Ruler!I$19,IF(AND(All!$V18="P7",All!$AE18="RMS"),Ruler!I$20,IF(AND(All!$V18="P8",All!$AE18="RMS"),Ruler!I$21,IF(AND(All!$V18="P9",All!$AE18="RMS"),Ruler!I$22,IF(AND(All!$V18="P1",All!$AE18="RSS"),Ruler!I$6,IF(AND(All!$V18="P2",All!$AE18="RSS"),Ruler!I$23,IF(AND(All!$V18="P3",All!$AE18="RSS"),Ruler!I$24,IF(AND(All!$V18="P4",All!$AE18="RSS"),Ruler!I$25,IF(AND(All!$V18="P5",All!$AE18="RSS"),Ruler!I$26,IF(AND(All!$V18="P6",All!$AE18="RSS"),Ruler!I$27,IF(AND(All!$V18="P7",All!$AE18="RSS"),Ruler!I$28,IF(AND(All!$V18="P8",All!$AE18="RSS"),Ruler!I$29,IF(AND(All!$V18="P9",All!$AE18="RSS"),Ruler!I$30,0)))))))))))))))))))))))))))</f>
        <v>3</v>
      </c>
      <c r="BQ18" s="325">
        <f>IF(AND(All!$V18="P1",All!$AE18="RDP"),Ruler!J$6,IF(AND(All!$V18="P2",All!$AE18="RDP"),Ruler!J$7,IF(AND(All!$V18="P3",All!$AE18="RDP"),Ruler!J$8,IF(AND(All!$V18="P4",All!$AE18="RDP"),Ruler!J$9,IF(AND(All!$V18="P5",All!$AE18="RDP"),Ruler!J$10,IF(AND(All!$V18="P6",All!$AE18="RDP"),Ruler!J$11,IF(AND(All!$V18="P7",All!$AE18="RDP"),Ruler!J$12,IF(AND(All!$V18="P8",All!$AE18="RDP"),Ruler!J$13,IF(AND(All!$V18="P9",All!$AE18="RDP"),Ruler!J$14,IF(AND(All!$V18="P1",All!$AE18="RMS"),Ruler!J$6,IF(AND(All!$V18="P2",All!$AE18="RMS"),Ruler!J$15,IF(AND(All!$V18="P3",All!$AE18="RMS"),Ruler!J$16,IF(AND(All!$V18="P4",All!$AE18="RMS"),Ruler!J$17,IF(AND(All!$V18="P5",All!$AE18="RMS"),Ruler!J$18,IF(AND(All!$V18="P6",All!$AE18="RMS"),Ruler!J$19,IF(AND(All!$V18="P7",All!$AE18="RMS"),Ruler!J$20,IF(AND(All!$V18="P8",All!$AE18="RMS"),Ruler!J$21,IF(AND(All!$V18="P9",All!$AE18="RMS"),Ruler!J$22,IF(AND(All!$V18="P1",All!$AE18="RSS"),Ruler!J$6,IF(AND(All!$V18="P2",All!$AE18="RSS"),Ruler!J$23,IF(AND(All!$V18="P3",All!$AE18="RSS"),Ruler!J$24,IF(AND(All!$V18="P4",All!$AE18="RSS"),Ruler!J$25,IF(AND(All!$V18="P5",All!$AE18="RSS"),Ruler!J$26,IF(AND(All!$V18="P6",All!$AE18="RSS"),Ruler!J$27,IF(AND(All!$V18="P7",All!$AE18="RSS"),Ruler!J$28,IF(AND(All!$V18="P8",All!$AE18="RSS"),Ruler!J$29,IF(AND(All!$V18="P9",All!$AE18="RSS"),Ruler!J$30,0)))))))))))))))))))))))))))</f>
        <v>2</v>
      </c>
      <c r="BR18" s="325">
        <f>IF(AND(All!$V18="P1",All!$AE18="RDP"),Ruler!K$6,IF(AND(All!$V18="P2",All!$AE18="RDP"),Ruler!K$7,IF(AND(All!$V18="P3",All!$AE18="RDP"),Ruler!K$8,IF(AND(All!$V18="P4",All!$AE18="RDP"),Ruler!K$9,IF(AND(All!$V18="P5",All!$AE18="RDP"),Ruler!K$10,IF(AND(All!$V18="P6",All!$AE18="RDP"),Ruler!K$11,IF(AND(All!$V18="P7",All!$AE18="RDP"),Ruler!K$12,IF(AND(All!$V18="P8",All!$AE18="RDP"),Ruler!K$13,IF(AND(All!$V18="P9",All!$AE18="RDP"),Ruler!K$14,IF(AND(All!$V18="P1",All!$AE18="RMS"),Ruler!K$6,IF(AND(All!$V18="P2",All!$AE18="RMS"),Ruler!K$15,IF(AND(All!$V18="P3",All!$AE18="RMS"),Ruler!K$16,IF(AND(All!$V18="P4",All!$AE18="RMS"),Ruler!K$17,IF(AND(All!$V18="P5",All!$AE18="RMS"),Ruler!K$18,IF(AND(All!$V18="P6",All!$AE18="RMS"),Ruler!K$19,IF(AND(All!$V18="P7",All!$AE18="RMS"),Ruler!K$20,IF(AND(All!$V18="P8",All!$AE18="RMS"),Ruler!K$21,IF(AND(All!$V18="P9",All!$AE18="RMS"),Ruler!K$22,IF(AND(All!$V18="P1",All!$AE18="RSS"),Ruler!K$6,IF(AND(All!$V18="P2",All!$AE18="RSS"),Ruler!K$23,IF(AND(All!$V18="P3",All!$AE18="RSS"),Ruler!K$24,IF(AND(All!$V18="P4",All!$AE18="RSS"),Ruler!K$25,IF(AND(All!$V18="P5",All!$AE18="RSS"),Ruler!K$26,IF(AND(All!$V18="P6",All!$AE18="RSS"),Ruler!K$27,IF(AND(All!$V18="P7",All!$AE18="RSS"),Ruler!K$28,IF(AND(All!$V18="P8",All!$AE18="RSS"),Ruler!K$29,IF(AND(All!$V18="P9",All!$AE18="RSS"),Ruler!K$30,0)))))))))))))))))))))))))))</f>
        <v>3</v>
      </c>
      <c r="BS18" s="325">
        <f>IF(AND(All!$V18="P1",All!$AE18="RDP"),Ruler!L$6,IF(AND(All!$V18="P2",All!$AE18="RDP"),Ruler!L$7,IF(AND(All!$V18="P3",All!$AE18="RDP"),Ruler!L$8,IF(AND(All!$V18="P4",All!$AE18="RDP"),Ruler!L$9,IF(AND(All!$V18="P5",All!$AE18="RDP"),Ruler!L$10,IF(AND(All!$V18="P6",All!$AE18="RDP"),Ruler!L$11,IF(AND(All!$V18="P7",All!$AE18="RDP"),Ruler!L$12,IF(AND(All!$V18="P8",All!$AE18="RDP"),Ruler!L$13,IF(AND(All!$V18="P9",All!$AE18="RDP"),Ruler!L$14,IF(AND(All!$V18="P1",All!$AE18="RMS"),Ruler!L$6,IF(AND(All!$V18="P2",All!$AE18="RMS"),Ruler!L$15,IF(AND(All!$V18="P3",All!$AE18="RMS"),Ruler!L$16,IF(AND(All!$V18="P4",All!$AE18="RMS"),Ruler!L$17,IF(AND(All!$V18="P5",All!$AE18="RMS"),Ruler!L$18,IF(AND(All!$V18="P6",All!$AE18="RMS"),Ruler!L$19,IF(AND(All!$V18="P7",All!$AE18="RMS"),Ruler!L$20,IF(AND(All!$V18="P8",All!$AE18="RMS"),Ruler!L$21,IF(AND(All!$V18="P9",All!$AE18="RMS"),Ruler!L$22,IF(AND(All!$V18="P1",All!$AE18="RSS"),Ruler!L$6,IF(AND(All!$V18="P2",All!$AE18="RSS"),Ruler!L$23,IF(AND(All!$V18="P3",All!$AE18="RSS"),Ruler!L$24,IF(AND(All!$V18="P4",All!$AE18="RSS"),Ruler!L$25,IF(AND(All!$V18="P5",All!$AE18="RSS"),Ruler!L$26,IF(AND(All!$V18="P6",All!$AE18="RSS"),Ruler!L$27,IF(AND(All!$V18="P7",All!$AE18="RSS"),Ruler!L$28,IF(AND(All!$V18="P8",All!$AE18="RSS"),Ruler!L$29,IF(AND(All!$V18="P9",All!$AE18="RSS"),Ruler!L$30,0)))))))))))))))))))))))))))</f>
        <v>3</v>
      </c>
      <c r="BT18" s="325">
        <f>IF(AND(All!$V18="P1",All!$AE18="RDP"),Ruler!M$6,IF(AND(All!$V18="P2",All!$AE18="RDP"),Ruler!M$7,IF(AND(All!$V18="P3",All!$AE18="RDP"),Ruler!M$8,IF(AND(All!$V18="P4",All!$AE18="RDP"),Ruler!M$9,IF(AND(All!$V18="P5",All!$AE18="RDP"),Ruler!M$10,IF(AND(All!$V18="P6",All!$AE18="RDP"),Ruler!M$11,IF(AND(All!$V18="P7",All!$AE18="RDP"),Ruler!M$12,IF(AND(All!$V18="P8",All!$AE18="RDP"),Ruler!M$13,IF(AND(All!$V18="P9",All!$AE18="RDP"),Ruler!M$14,IF(AND(All!$V18="P1",All!$AE18="RMS"),Ruler!M$6,IF(AND(All!$V18="P2",All!$AE18="RMS"),Ruler!M$15,IF(AND(All!$V18="P3",All!$AE18="RMS"),Ruler!M$16,IF(AND(All!$V18="P4",All!$AE18="RMS"),Ruler!M$17,IF(AND(All!$V18="P5",All!$AE18="RMS"),Ruler!M$18,IF(AND(All!$V18="P6",All!$AE18="RMS"),Ruler!M$19,IF(AND(All!$V18="P7",All!$AE18="RMS"),Ruler!M$20,IF(AND(All!$V18="P8",All!$AE18="RMS"),Ruler!M$21,IF(AND(All!$V18="P9",All!$AE18="RMS"),Ruler!M$22,IF(AND(All!$V18="P1",All!$AE18="RSS"),Ruler!M$6,IF(AND(All!$V18="P2",All!$AE18="RSS"),Ruler!M$23,IF(AND(All!$V18="P3",All!$AE18="RSS"),Ruler!M$24,IF(AND(All!$V18="P4",All!$AE18="RSS"),Ruler!M$25,IF(AND(All!$V18="P5",All!$AE18="RSS"),Ruler!M$26,IF(AND(All!$V18="P6",All!$AE18="RSS"),Ruler!M$27,IF(AND(All!$V18="P7",All!$AE18="RSS"),Ruler!M$28,IF(AND(All!$V18="P8",All!$AE18="RSS"),Ruler!M$29,IF(AND(All!$V18="P9",All!$AE18="RSS"),Ruler!M$30,0)))))))))))))))))))))))))))</f>
        <v>2</v>
      </c>
      <c r="BU18" s="325">
        <f>IF(AND(All!$V18="P1",All!$AE18="RDP"),Ruler!N$6,IF(AND(All!$V18="P2",All!$AE18="RDP"),Ruler!N$7,IF(AND(All!$V18="P3",All!$AE18="RDP"),Ruler!N$8,IF(AND(All!$V18="P4",All!$AE18="RDP"),Ruler!N$9,IF(AND(All!$V18="P5",All!$AE18="RDP"),Ruler!N$10,IF(AND(All!$V18="P6",All!$AE18="RDP"),Ruler!N$11,IF(AND(All!$V18="P7",All!$AE18="RDP"),Ruler!N$12,IF(AND(All!$V18="P8",All!$AE18="RDP"),Ruler!N$13,IF(AND(All!$V18="P9",All!$AE18="RDP"),Ruler!N$14,IF(AND(All!$V18="P1",All!$AE18="RMS"),Ruler!N$6,IF(AND(All!$V18="P2",All!$AE18="RMS"),Ruler!N$15,IF(AND(All!$V18="P3",All!$AE18="RMS"),Ruler!N$16,IF(AND(All!$V18="P4",All!$AE18="RMS"),Ruler!N$17,IF(AND(All!$V18="P5",All!$AE18="RMS"),Ruler!N$18,IF(AND(All!$V18="P6",All!$AE18="RMS"),Ruler!N$19,IF(AND(All!$V18="P7",All!$AE18="RMS"),Ruler!N$20,IF(AND(All!$V18="P8",All!$AE18="RMS"),Ruler!N$21,IF(AND(All!$V18="P9",All!$AE18="RMS"),Ruler!N$22,IF(AND(All!$V18="P1",All!$AE18="RSS"),Ruler!N$6,IF(AND(All!$V18="P2",All!$AE18="RSS"),Ruler!N$23,IF(AND(All!$V18="P3",All!$AE18="RSS"),Ruler!N$24,IF(AND(All!$V18="P4",All!$AE18="RSS"),Ruler!N$25,IF(AND(All!$V18="P5",All!$AE18="RSS"),Ruler!N$26,IF(AND(All!$V18="P6",All!$AE18="RSS"),Ruler!N$27,IF(AND(All!$V18="P7",All!$AE18="RSS"),Ruler!N$28,IF(AND(All!$V18="P8",All!$AE18="RSS"),Ruler!N$29,IF(AND(All!$V18="P9",All!$AE18="RSS"),Ruler!N$30,0)))))))))))))))))))))))))))</f>
        <v>3</v>
      </c>
      <c r="BV18" s="325">
        <f>IF(AND(All!$V18="P1",All!$AE18="RDP"),Ruler!O$6,IF(AND(All!$V18="P2",All!$AE18="RDP"),Ruler!O$7,IF(AND(All!$V18="P3",All!$AE18="RDP"),Ruler!O$8,IF(AND(All!$V18="P4",All!$AE18="RDP"),Ruler!O$9,IF(AND(All!$V18="P5",All!$AE18="RDP"),Ruler!O$10,IF(AND(All!$V18="P6",All!$AE18="RDP"),Ruler!O$11,IF(AND(All!$V18="P7",All!$AE18="RDP"),Ruler!O$12,IF(AND(All!$V18="P8",All!$AE18="RDP"),Ruler!O$13,IF(AND(All!$V18="P9",All!$AE18="RDP"),Ruler!O$14,IF(AND(All!$V18="P1",All!$AE18="RMS"),Ruler!O$6,IF(AND(All!$V18="P2",All!$AE18="RMS"),Ruler!O$15,IF(AND(All!$V18="P3",All!$AE18="RMS"),Ruler!O$16,IF(AND(All!$V18="P4",All!$AE18="RMS"),Ruler!O$17,IF(AND(All!$V18="P5",All!$AE18="RMS"),Ruler!O$18,IF(AND(All!$V18="P6",All!$AE18="RMS"),Ruler!O$19,IF(AND(All!$V18="P7",All!$AE18="RMS"),Ruler!O$20,IF(AND(All!$V18="P8",All!$AE18="RMS"),Ruler!O$21,IF(AND(All!$V18="P9",All!$AE18="RMS"),Ruler!O$22,IF(AND(All!$V18="P1",All!$AE18="RSS"),Ruler!O$6,IF(AND(All!$V18="P2",All!$AE18="RSS"),Ruler!O$23,IF(AND(All!$V18="P3",All!$AE18="RSS"),Ruler!O$24,IF(AND(All!$V18="P4",All!$AE18="RSS"),Ruler!O$25,IF(AND(All!$V18="P5",All!$AE18="RSS"),Ruler!O$26,IF(AND(All!$V18="P6",All!$AE18="RSS"),Ruler!O$27,IF(AND(All!$V18="P7",All!$AE18="RSS"),Ruler!O$28,IF(AND(All!$V18="P8",All!$AE18="RSS"),Ruler!O$29,IF(AND(All!$V18="P9",All!$AE18="RSS"),Ruler!O$30,0)))))))))))))))))))))))))))</f>
        <v>2</v>
      </c>
      <c r="BW18" s="325">
        <f>IF(AND(All!$V18="P1",All!$AE18="RDP"),Ruler!P$6,IF(AND(All!$V18="P2",All!$AE18="RDP"),Ruler!P$7,IF(AND(All!$V18="P3",All!$AE18="RDP"),Ruler!P$8,IF(AND(All!$V18="P4",All!$AE18="RDP"),Ruler!P$9,IF(AND(All!$V18="P5",All!$AE18="RDP"),Ruler!P$10,IF(AND(All!$V18="P6",All!$AE18="RDP"),Ruler!P$11,IF(AND(All!$V18="P7",All!$AE18="RDP"),Ruler!P$12,IF(AND(All!$V18="P8",All!$AE18="RDP"),Ruler!P$13,IF(AND(All!$V18="P9",All!$AE18="RDP"),Ruler!P$14,IF(AND(All!$V18="P1",All!$AE18="RMS"),Ruler!P$6,IF(AND(All!$V18="P2",All!$AE18="RMS"),Ruler!P$15,IF(AND(All!$V18="P3",All!$AE18="RMS"),Ruler!P$16,IF(AND(All!$V18="P4",All!$AE18="RMS"),Ruler!P$17,IF(AND(All!$V18="P5",All!$AE18="RMS"),Ruler!P$18,IF(AND(All!$V18="P6",All!$AE18="RMS"),Ruler!P$19,IF(AND(All!$V18="P7",All!$AE18="RMS"),Ruler!P$20,IF(AND(All!$V18="P8",All!$AE18="RMS"),Ruler!P$21,IF(AND(All!$V18="P9",All!$AE18="RMS"),Ruler!P$22,IF(AND(All!$V18="P1",All!$AE18="RSS"),Ruler!P$6,IF(AND(All!$V18="P2",All!$AE18="RSS"),Ruler!P$23,IF(AND(All!$V18="P3",All!$AE18="RSS"),Ruler!P$24,IF(AND(All!$V18="P4",All!$AE18="RSS"),Ruler!P$25,IF(AND(All!$V18="P5",All!$AE18="RSS"),Ruler!P$26,IF(AND(All!$V18="P6",All!$AE18="RSS"),Ruler!P$27,IF(AND(All!$V18="P7",All!$AE18="RSS"),Ruler!P$28,IF(AND(All!$V18="P8",All!$AE18="RSS"),Ruler!P$29,IF(AND(All!$V18="P9",All!$AE18="RSS"),Ruler!P$30,0)))))))))))))))))))))))))))</f>
        <v>3</v>
      </c>
      <c r="BX18" s="325">
        <f>IF(AND(All!$V18="P1",All!$AE18="RDP"),Ruler!Q$6,IF(AND(All!$V18="P2",All!$AE18="RDP"),Ruler!Q$7,IF(AND(All!$V18="P3",All!$AE18="RDP"),Ruler!Q$8,IF(AND(All!$V18="P4",All!$AE18="RDP"),Ruler!Q$9,IF(AND(All!$V18="P5",All!$AE18="RDP"),Ruler!Q$10,IF(AND(All!$V18="P6",All!$AE18="RDP"),Ruler!Q$11,IF(AND(All!$V18="P7",All!$AE18="RDP"),Ruler!Q$12,IF(AND(All!$V18="P8",All!$AE18="RDP"),Ruler!Q$13,IF(AND(All!$V18="P9",All!$AE18="RDP"),Ruler!Q$14,IF(AND(All!$V18="P1",All!$AE18="RMS"),Ruler!Q$6,IF(AND(All!$V18="P2",All!$AE18="RMS"),Ruler!Q$15,IF(AND(All!$V18="P3",All!$AE18="RMS"),Ruler!Q$16,IF(AND(All!$V18="P4",All!$AE18="RMS"),Ruler!Q$17,IF(AND(All!$V18="P5",All!$AE18="RMS"),Ruler!Q$18,IF(AND(All!$V18="P6",All!$AE18="RMS"),Ruler!Q$19,IF(AND(All!$V18="P7",All!$AE18="RMS"),Ruler!Q$20,IF(AND(All!$V18="P8",All!$AE18="RMS"),Ruler!Q$21,IF(AND(All!$V18="P9",All!$AE18="RMS"),Ruler!Q$22,IF(AND(All!$V18="P1",All!$AE18="RSS"),Ruler!Q$6,IF(AND(All!$V18="P2",All!$AE18="RSS"),Ruler!Q$23,IF(AND(All!$V18="P3",All!$AE18="RSS"),Ruler!Q$24,IF(AND(All!$V18="P4",All!$AE18="RSS"),Ruler!Q$25,IF(AND(All!$V18="P5",All!$AE18="RSS"),Ruler!Q$26,IF(AND(All!$V18="P6",All!$AE18="RSS"),Ruler!Q$27,IF(AND(All!$V18="P7",All!$AE18="RSS"),Ruler!Q$28,IF(AND(All!$V18="P8",All!$AE18="RSS"),Ruler!Q$29,IF(AND(All!$V18="P9",All!$AE18="RSS"),Ruler!Q$30,0)))))))))))))))))))))))))))</f>
        <v>3</v>
      </c>
      <c r="BY18" s="325">
        <f>IF(AND(All!$V18="P1",All!$AE18="RDP"),Ruler!R$6,IF(AND(All!$V18="P2",All!$AE18="RDP"),Ruler!R$7,IF(AND(All!$V18="P3",All!$AE18="RDP"),Ruler!R$8,IF(AND(All!$V18="P4",All!$AE18="RDP"),Ruler!R$9,IF(AND(All!$V18="P5",All!$AE18="RDP"),Ruler!R$10,IF(AND(All!$V18="P6",All!$AE18="RDP"),Ruler!R$11,IF(AND(All!$V18="P7",All!$AE18="RDP"),Ruler!R$12,IF(AND(All!$V18="P8",All!$AE18="RDP"),Ruler!R$13,IF(AND(All!$V18="P9",All!$AE18="RDP"),Ruler!R$14,IF(AND(All!$V18="P1",All!$AE18="RMS"),Ruler!R$6,IF(AND(All!$V18="P2",All!$AE18="RMS"),Ruler!R$15,IF(AND(All!$V18="P3",All!$AE18="RMS"),Ruler!R$16,IF(AND(All!$V18="P4",All!$AE18="RMS"),Ruler!R$17,IF(AND(All!$V18="P5",All!$AE18="RMS"),Ruler!R$18,IF(AND(All!$V18="P6",All!$AE18="RMS"),Ruler!R$19,IF(AND(All!$V18="P7",All!$AE18="RMS"),Ruler!R$20,IF(AND(All!$V18="P8",All!$AE18="RMS"),Ruler!R$21,IF(AND(All!$V18="P9",All!$AE18="RMS"),Ruler!R$22,IF(AND(All!$V18="P1",All!$AE18="RSS"),Ruler!R$6,IF(AND(All!$V18="P2",All!$AE18="RSS"),Ruler!R$23,IF(AND(All!$V18="P3",All!$AE18="RSS"),Ruler!R$24,IF(AND(All!$V18="P4",All!$AE18="RSS"),Ruler!R$25,IF(AND(All!$V18="P5",All!$AE18="RSS"),Ruler!R$26,IF(AND(All!$V18="P6",All!$AE18="RSS"),Ruler!R$27,IF(AND(All!$V18="P7",All!$AE18="RSS"),Ruler!R$28,IF(AND(All!$V18="P8",All!$AE18="RSS"),Ruler!R$29,IF(AND(All!$V18="P9",All!$AE18="RSS"),Ruler!R$30,0)))))))))))))))))))))))))))</f>
        <v>3</v>
      </c>
      <c r="BZ18" s="325">
        <f>IF(AND(All!$V18="P1",All!$AE18="RDP"),Ruler!S$6,IF(AND(All!$V18="P2",All!$AE18="RDP"),Ruler!S$7,IF(AND(All!$V18="P3",All!$AE18="RDP"),Ruler!S$8,IF(AND(All!$V18="P4",All!$AE18="RDP"),Ruler!S$9,IF(AND(All!$V18="P5",All!$AE18="RDP"),Ruler!S$10,IF(AND(All!$V18="P6",All!$AE18="RDP"),Ruler!S$11,IF(AND(All!$V18="P7",All!$AE18="RDP"),Ruler!S$12,IF(AND(All!$V18="P8",All!$AE18="RDP"),Ruler!S$13,IF(AND(All!$V18="P9",All!$AE18="RDP"),Ruler!S$14,IF(AND(All!$V18="P1",All!$AE18="RMS"),Ruler!S$6,IF(AND(All!$V18="P2",All!$AE18="RMS"),Ruler!S$15,IF(AND(All!$V18="P3",All!$AE18="RMS"),Ruler!S$16,IF(AND(All!$V18="P4",All!$AE18="RMS"),Ruler!S$17,IF(AND(All!$V18="P5",All!$AE18="RMS"),Ruler!S$18,IF(AND(All!$V18="P6",All!$AE18="RMS"),Ruler!S$19,IF(AND(All!$V18="P7",All!$AE18="RMS"),Ruler!S$20,IF(AND(All!$V18="P8",All!$AE18="RMS"),Ruler!S$21,IF(AND(All!$V18="P9",All!$AE18="RMS"),Ruler!S$22,IF(AND(All!$V18="P1",All!$AE18="RSS"),Ruler!S$6,IF(AND(All!$V18="P2",All!$AE18="RSS"),Ruler!S$23,IF(AND(All!$V18="P3",All!$AE18="RSS"),Ruler!S$24,IF(AND(All!$V18="P4",All!$AE18="RSS"),Ruler!S$25,IF(AND(All!$V18="P5",All!$AE18="RSS"),Ruler!S$26,IF(AND(All!$V18="P6",All!$AE18="RSS"),Ruler!S$27,IF(AND(All!$V18="P7",All!$AE18="RSS"),Ruler!S$28,IF(AND(All!$V18="P8",All!$AE18="RSS"),Ruler!S$29,IF(AND(All!$V18="P9",All!$AE18="RSS"),Ruler!S$30,0)))))))))))))))))))))))))))</f>
        <v>2</v>
      </c>
      <c r="CA18" s="325">
        <f>IF(AND(All!$V18="P1",All!$AE18="RDP"),Ruler!T$6,IF(AND(All!$V18="P2",All!$AE18="RDP"),Ruler!T$7,IF(AND(All!$V18="P3",All!$AE18="RDP"),Ruler!T$8,IF(AND(All!$V18="P4",All!$AE18="RDP"),Ruler!T$9,IF(AND(All!$V18="P5",All!$AE18="RDP"),Ruler!T$10,IF(AND(All!$V18="P6",All!$AE18="RDP"),Ruler!T$11,IF(AND(All!$V18="P7",All!$AE18="RDP"),Ruler!T$12,IF(AND(All!$V18="P8",All!$AE18="RDP"),Ruler!T$13,IF(AND(All!$V18="P9",All!$AE18="RDP"),Ruler!T$14,IF(AND(All!$V18="P1",All!$AE18="RMS"),Ruler!T$6,IF(AND(All!$V18="P2",All!$AE18="RMS"),Ruler!T$15,IF(AND(All!$V18="P3",All!$AE18="RMS"),Ruler!T$16,IF(AND(All!$V18="P4",All!$AE18="RMS"),Ruler!T$17,IF(AND(All!$V18="P5",All!$AE18="RMS"),Ruler!T$18,IF(AND(All!$V18="P6",All!$AE18="RMS"),Ruler!T$19,IF(AND(All!$V18="P7",All!$AE18="RMS"),Ruler!T$20,IF(AND(All!$V18="P8",All!$AE18="RMS"),Ruler!T$21,IF(AND(All!$V18="P9",All!$AE18="RMS"),Ruler!T$22,IF(AND(All!$V18="P1",All!$AE18="RSS"),Ruler!T$6,IF(AND(All!$V18="P2",All!$AE18="RSS"),Ruler!T$23,IF(AND(All!$V18="P3",All!$AE18="RSS"),Ruler!T$24,IF(AND(All!$V18="P4",All!$AE18="RSS"),Ruler!T$25,IF(AND(All!$V18="P5",All!$AE18="RSS"),Ruler!T$26,IF(AND(All!$V18="P6",All!$AE18="RSS"),Ruler!T$27,IF(AND(All!$V18="P7",All!$AE18="RSS"),Ruler!T$28,IF(AND(All!$V18="P8",All!$AE18="RSS"),Ruler!T$29,IF(AND(All!$V18="P9",All!$AE18="RSS"),Ruler!T$30,0)))))))))))))))))))))))))))</f>
        <v>2</v>
      </c>
      <c r="CB18" s="325">
        <f>IF(AND(All!$V18="P1",All!$AE18="RDP"),Ruler!U$6,IF(AND(All!$V18="P2",All!$AE18="RDP"),Ruler!U$7,IF(AND(All!$V18="P3",All!$AE18="RDP"),Ruler!U$8,IF(AND(All!$V18="P4",All!$AE18="RDP"),Ruler!U$9,IF(AND(All!$V18="P5",All!$AE18="RDP"),Ruler!U$10,IF(AND(All!$V18="P6",All!$AE18="RDP"),Ruler!U$11,IF(AND(All!$V18="P7",All!$AE18="RDP"),Ruler!U$12,IF(AND(All!$V18="P8",All!$AE18="RDP"),Ruler!U$13,IF(AND(All!$V18="P9",All!$AE18="RDP"),Ruler!U$14,IF(AND(All!$V18="P1",All!$AE18="RMS"),Ruler!U$6,IF(AND(All!$V18="P2",All!$AE18="RMS"),Ruler!U$15,IF(AND(All!$V18="P3",All!$AE18="RMS"),Ruler!U$16,IF(AND(All!$V18="P4",All!$AE18="RMS"),Ruler!U$17,IF(AND(All!$V18="P5",All!$AE18="RMS"),Ruler!U$18,IF(AND(All!$V18="P6",All!$AE18="RMS"),Ruler!U$19,IF(AND(All!$V18="P7",All!$AE18="RMS"),Ruler!U$20,IF(AND(All!$V18="P8",All!$AE18="RMS"),Ruler!U$21,IF(AND(All!$V18="P9",All!$AE18="RMS"),Ruler!U$22,IF(AND(All!$V18="P1",All!$AE18="RSS"),Ruler!U$6,IF(AND(All!$V18="P2",All!$AE18="RSS"),Ruler!U$23,IF(AND(All!$V18="P3",All!$AE18="RSS"),Ruler!U$24,IF(AND(All!$V18="P4",All!$AE18="RSS"),Ruler!U$25,IF(AND(All!$V18="P5",All!$AE18="RSS"),Ruler!U$26,IF(AND(All!$V18="P6",All!$AE18="RSS"),Ruler!U$27,IF(AND(All!$V18="P7",All!$AE18="RSS"),Ruler!U$28,IF(AND(All!$V18="P8",All!$AE18="RSS"),Ruler!U$29,IF(AND(All!$V18="P9",All!$AE18="RSS"),Ruler!U$30,0)))))))))))))))))))))))))))</f>
        <v>2</v>
      </c>
      <c r="CC18" s="325">
        <f>IF(AND(All!$V18="P1",All!$AE18="RDP"),Ruler!V$6,IF(AND(All!$V18="P2",All!$AE18="RDP"),Ruler!V$7,IF(AND(All!$V18="P3",All!$AE18="RDP"),Ruler!V$8,IF(AND(All!$V18="P4",All!$AE18="RDP"),Ruler!V$9,IF(AND(All!$V18="P5",All!$AE18="RDP"),Ruler!V$10,IF(AND(All!$V18="P6",All!$AE18="RDP"),Ruler!V$11,IF(AND(All!$V18="P7",All!$AE18="RDP"),Ruler!V$12,IF(AND(All!$V18="P8",All!$AE18="RDP"),Ruler!V$13,IF(AND(All!$V18="P9",All!$AE18="RDP"),Ruler!V$14,IF(AND(All!$V18="P1",All!$AE18="RMS"),Ruler!V$6,IF(AND(All!$V18="P2",All!$AE18="RMS"),Ruler!V$15,IF(AND(All!$V18="P3",All!$AE18="RMS"),Ruler!V$16,IF(AND(All!$V18="P4",All!$AE18="RMS"),Ruler!V$17,IF(AND(All!$V18="P5",All!$AE18="RMS"),Ruler!V$18,IF(AND(All!$V18="P6",All!$AE18="RMS"),Ruler!V$19,IF(AND(All!$V18="P7",All!$AE18="RMS"),Ruler!V$20,IF(AND(All!$V18="P8",All!$AE18="RMS"),Ruler!V$21,IF(AND(All!$V18="P9",All!$AE18="RMS"),Ruler!V$22,IF(AND(All!$V18="P1",All!$AE18="RSS"),Ruler!V$6,IF(AND(All!$V18="P2",All!$AE18="RSS"),Ruler!V$23,IF(AND(All!$V18="P3",All!$AE18="RSS"),Ruler!V$24,IF(AND(All!$V18="P4",All!$AE18="RSS"),Ruler!V$25,IF(AND(All!$V18="P5",All!$AE18="RSS"),Ruler!V$26,IF(AND(All!$V18="P6",All!$AE18="RSS"),Ruler!V$27,IF(AND(All!$V18="P7",All!$AE18="RSS"),Ruler!V$28,IF(AND(All!$V18="P8",All!$AE18="RSS"),Ruler!V$29,IF(AND(All!$V18="P9",All!$AE18="RSS"),Ruler!V$30,0)))))))))))))))))))))))))))</f>
        <v>2</v>
      </c>
      <c r="CD18" s="325">
        <f>IF(AND(All!$V18="P1",All!$AE18="RDP"),Ruler!W$6,IF(AND(All!$V18="P2",All!$AE18="RDP"),Ruler!W$7,IF(AND(All!$V18="P3",All!$AE18="RDP"),Ruler!W$8,IF(AND(All!$V18="P4",All!$AE18="RDP"),Ruler!W$9,IF(AND(All!$V18="P5",All!$AE18="RDP"),Ruler!W$10,IF(AND(All!$V18="P6",All!$AE18="RDP"),Ruler!W$11,IF(AND(All!$V18="P7",All!$AE18="RDP"),Ruler!W$12,IF(AND(All!$V18="P8",All!$AE18="RDP"),Ruler!W$13,IF(AND(All!$V18="P9",All!$AE18="RDP"),Ruler!W$14,IF(AND(All!$V18="P1",All!$AE18="RMS"),Ruler!W$6,IF(AND(All!$V18="P2",All!$AE18="RMS"),Ruler!W$15,IF(AND(All!$V18="P3",All!$AE18="RMS"),Ruler!W$16,IF(AND(All!$V18="P4",All!$AE18="RMS"),Ruler!W$17,IF(AND(All!$V18="P5",All!$AE18="RMS"),Ruler!W$18,IF(AND(All!$V18="P6",All!$AE18="RMS"),Ruler!W$19,IF(AND(All!$V18="P7",All!$AE18="RMS"),Ruler!W$20,IF(AND(All!$V18="P8",All!$AE18="RMS"),Ruler!W$21,IF(AND(All!$V18="P9",All!$AE18="RMS"),Ruler!W$22,IF(AND(All!$V18="P1",All!$AE18="RSS"),Ruler!W$6,IF(AND(All!$V18="P2",All!$AE18="RSS"),Ruler!W$23,IF(AND(All!$V18="P3",All!$AE18="RSS"),Ruler!W$24,IF(AND(All!$V18="P4",All!$AE18="RSS"),Ruler!W$25,IF(AND(All!$V18="P5",All!$AE18="RSS"),Ruler!W$26,IF(AND(All!$V18="P6",All!$AE18="RSS"),Ruler!W$27,IF(AND(All!$V18="P7",All!$AE18="RSS"),Ruler!W$28,IF(AND(All!$V18="P8",All!$AE18="RSS"),Ruler!W$29,IF(AND(All!$V18="P9",All!$AE18="RSS"),Ruler!W$30,0)))))))))))))))))))))))))))</f>
        <v>1</v>
      </c>
      <c r="CE18" s="325">
        <f>IF(AND(All!$V18="P1",All!$AE18="RDP"),Ruler!X$6,IF(AND(All!$V18="P2",All!$AE18="RDP"),Ruler!X$7,IF(AND(All!$V18="P3",All!$AE18="RDP"),Ruler!X$8,IF(AND(All!$V18="P4",All!$AE18="RDP"),Ruler!X$9,IF(AND(All!$V18="P5",All!$AE18="RDP"),Ruler!X$10,IF(AND(All!$V18="P6",All!$AE18="RDP"),Ruler!X$11,IF(AND(All!$V18="P7",All!$AE18="RDP"),Ruler!X$12,IF(AND(All!$V18="P8",All!$AE18="RDP"),Ruler!X$13,IF(AND(All!$V18="P9",All!$AE18="RDP"),Ruler!X$14,IF(AND(All!$V18="P1",All!$AE18="RMS"),Ruler!X$6,IF(AND(All!$V18="P2",All!$AE18="RMS"),Ruler!X$15,IF(AND(All!$V18="P3",All!$AE18="RMS"),Ruler!X$16,IF(AND(All!$V18="P4",All!$AE18="RMS"),Ruler!X$17,IF(AND(All!$V18="P5",All!$AE18="RMS"),Ruler!X$18,IF(AND(All!$V18="P6",All!$AE18="RMS"),Ruler!X$19,IF(AND(All!$V18="P7",All!$AE18="RMS"),Ruler!X$20,IF(AND(All!$V18="P8",All!$AE18="RMS"),Ruler!X$21,IF(AND(All!$V18="P9",All!$AE18="RMS"),Ruler!X$22,IF(AND(All!$V18="P1",All!$AE18="RSS"),Ruler!X$6,IF(AND(All!$V18="P2",All!$AE18="RSS"),Ruler!X$23,IF(AND(All!$V18="P3",All!$AE18="RSS"),Ruler!X$24,IF(AND(All!$V18="P4",All!$AE18="RSS"),Ruler!X$25,IF(AND(All!$V18="P5",All!$AE18="RSS"),Ruler!X$26,IF(AND(All!$V18="P6",All!$AE18="RSS"),Ruler!X$27,IF(AND(All!$V18="P7",All!$AE18="RSS"),Ruler!X$28,IF(AND(All!$V18="P8",All!$AE18="RSS"),Ruler!X$29,IF(AND(All!$V18="P9",All!$AE18="RSS"),Ruler!X$30,0)))))))))))))))))))))))))))</f>
        <v>2</v>
      </c>
      <c r="CF18" s="325">
        <f>IF(AND(All!$V18="P1",All!$AE18="RDP"),Ruler!Y$6,IF(AND(All!$V18="P2",All!$AE18="RDP"),Ruler!Y$7,IF(AND(All!$V18="P3",All!$AE18="RDP"),Ruler!Y$8,IF(AND(All!$V18="P4",All!$AE18="RDP"),Ruler!Y$9,IF(AND(All!$V18="P5",All!$AE18="RDP"),Ruler!Y$10,IF(AND(All!$V18="P6",All!$AE18="RDP"),Ruler!Y$11,IF(AND(All!$V18="P7",All!$AE18="RDP"),Ruler!Y$12,IF(AND(All!$V18="P8",All!$AE18="RDP"),Ruler!Y$13,IF(AND(All!$V18="P9",All!$AE18="RDP"),Ruler!Y$14,IF(AND(All!$V18="P1",All!$AE18="RMS"),Ruler!Y$6,IF(AND(All!$V18="P2",All!$AE18="RMS"),Ruler!Y$15,IF(AND(All!$V18="P3",All!$AE18="RMS"),Ruler!Y$16,IF(AND(All!$V18="P4",All!$AE18="RMS"),Ruler!Y$17,IF(AND(All!$V18="P5",All!$AE18="RMS"),Ruler!Y$18,IF(AND(All!$V18="P6",All!$AE18="RMS"),Ruler!Y$19,IF(AND(All!$V18="P7",All!$AE18="RMS"),Ruler!Y$20,IF(AND(All!$V18="P8",All!$AE18="RMS"),Ruler!Y$21,IF(AND(All!$V18="P9",All!$AE18="RMS"),Ruler!Y$22,IF(AND(All!$V18="P1",All!$AE18="RSS"),Ruler!Y$6,IF(AND(All!$V18="P2",All!$AE18="RSS"),Ruler!Y$23,IF(AND(All!$V18="P3",All!$AE18="RSS"),Ruler!Y$24,IF(AND(All!$V18="P4",All!$AE18="RSS"),Ruler!Y$25,IF(AND(All!$V18="P5",All!$AE18="RSS"),Ruler!Y$26,IF(AND(All!$V18="P6",All!$AE18="RSS"),Ruler!Y$27,IF(AND(All!$V18="P7",All!$AE18="RSS"),Ruler!Y$28,IF(AND(All!$V18="P8",All!$AE18="RSS"),Ruler!Y$29,IF(AND(All!$V18="P9",All!$AE18="RSS"),Ruler!Y$30,0)))))))))))))))))))))))))))</f>
        <v>2</v>
      </c>
      <c r="CG18" s="325">
        <f>IF(AND(All!$V18="P1",All!$AE18="RDP"),Ruler!Z$6,IF(AND(All!$V18="P2",All!$AE18="RDP"),Ruler!Z$7,IF(AND(All!$V18="P3",All!$AE18="RDP"),Ruler!Z$8,IF(AND(All!$V18="P4",All!$AE18="RDP"),Ruler!Z$9,IF(AND(All!$V18="P5",All!$AE18="RDP"),Ruler!Z$10,IF(AND(All!$V18="P6",All!$AE18="RDP"),Ruler!Z$11,IF(AND(All!$V18="P7",All!$AE18="RDP"),Ruler!Z$12,IF(AND(All!$V18="P8",All!$AE18="RDP"),Ruler!Z$13,IF(AND(All!$V18="P9",All!$AE18="RDP"),Ruler!Z$14,IF(AND(All!$V18="P1",All!$AE18="RMS"),Ruler!Z$6,IF(AND(All!$V18="P2",All!$AE18="RMS"),Ruler!Z$15,IF(AND(All!$V18="P3",All!$AE18="RMS"),Ruler!Z$16,IF(AND(All!$V18="P4",All!$AE18="RMS"),Ruler!Z$17,IF(AND(All!$V18="P5",All!$AE18="RMS"),Ruler!Z$18,IF(AND(All!$V18="P6",All!$AE18="RMS"),Ruler!Z$19,IF(AND(All!$V18="P7",All!$AE18="RMS"),Ruler!Z$20,IF(AND(All!$V18="P8",All!$AE18="RMS"),Ruler!Z$21,IF(AND(All!$V18="P9",All!$AE18="RMS"),Ruler!Z$22,IF(AND(All!$V18="P1",All!$AE18="RSS"),Ruler!Z$6,IF(AND(All!$V18="P2",All!$AE18="RSS"),Ruler!Z$23,IF(AND(All!$V18="P3",All!$AE18="RSS"),Ruler!Z$24,IF(AND(All!$V18="P4",All!$AE18="RSS"),Ruler!Z$25,IF(AND(All!$V18="P5",All!$AE18="RSS"),Ruler!Z$26,IF(AND(All!$V18="P6",All!$AE18="RSS"),Ruler!Z$27,IF(AND(All!$V18="P7",All!$AE18="RSS"),Ruler!Z$28,IF(AND(All!$V18="P8",All!$AE18="RSS"),Ruler!Z$29,IF(AND(All!$V18="P9",All!$AE18="RSS"),Ruler!Z$30,0)))))))))))))))))))))))))))</f>
        <v>2</v>
      </c>
      <c r="CH18" s="325">
        <f>IF(AND(All!$V18="P1",All!$AE18="RDP"),Ruler!AA$6,IF(AND(All!$V18="P2",All!$AE18="RDP"),Ruler!AA$7,IF(AND(All!$V18="P3",All!$AE18="RDP"),Ruler!AA$8,IF(AND(All!$V18="P4",All!$AE18="RDP"),Ruler!AA$9,IF(AND(All!$V18="P5",All!$AE18="RDP"),Ruler!AA$10,IF(AND(All!$V18="P6",All!$AE18="RDP"),Ruler!AA$11,IF(AND(All!$V18="P7",All!$AE18="RDP"),Ruler!AA$12,IF(AND(All!$V18="P8",All!$AE18="RDP"),Ruler!AA$13,IF(AND(All!$V18="P9",All!$AE18="RDP"),Ruler!AA$14,IF(AND(All!$V18="P1",All!$AE18="RMS"),Ruler!AA$6,IF(AND(All!$V18="P2",All!$AE18="RMS"),Ruler!AA$15,IF(AND(All!$V18="P3",All!$AE18="RMS"),Ruler!AA$16,IF(AND(All!$V18="P4",All!$AE18="RMS"),Ruler!AA$17,IF(AND(All!$V18="P5",All!$AE18="RMS"),Ruler!AA$18,IF(AND(All!$V18="P6",All!$AE18="RMS"),Ruler!AA$19,IF(AND(All!$V18="P7",All!$AE18="RMS"),Ruler!AA$20,IF(AND(All!$V18="P8",All!$AE18="RMS"),Ruler!AA$21,IF(AND(All!$V18="P9",All!$AE18="RMS"),Ruler!AA$22,IF(AND(All!$V18="P1",All!$AE18="RSS"),Ruler!AA$6,IF(AND(All!$V18="P2",All!$AE18="RSS"),Ruler!AA$23,IF(AND(All!$V18="P3",All!$AE18="RSS"),Ruler!AA$24,IF(AND(All!$V18="P4",All!$AE18="RSS"),Ruler!AA$25,IF(AND(All!$V18="P5",All!$AE18="RSS"),Ruler!AA$26,IF(AND(All!$V18="P6",All!$AE18="RSS"),Ruler!AA$27,IF(AND(All!$V18="P7",All!$AE18="RSS"),Ruler!AA$28,IF(AND(All!$V18="P8",All!$AE18="RSS"),Ruler!AA$29,IF(AND(All!$V18="P9",All!$AE18="RSS"),Ruler!AA$30,0)))))))))))))))))))))))))))</f>
        <v>1</v>
      </c>
      <c r="CI18" s="325">
        <f>IF(AND(All!$V18="P1",All!$AE18="RDP"),Ruler!AB$6,IF(AND(All!$V18="P2",All!$AE18="RDP"),Ruler!AB$7,IF(AND(All!$V18="P3",All!$AE18="RDP"),Ruler!AB$8,IF(AND(All!$V18="P4",All!$AE18="RDP"),Ruler!AB$9,IF(AND(All!$V18="P5",All!$AE18="RDP"),Ruler!AB$10,IF(AND(All!$V18="P6",All!$AE18="RDP"),Ruler!AB$11,IF(AND(All!$V18="P7",All!$AE18="RDP"),Ruler!AB$12,IF(AND(All!$V18="P8",All!$AE18="RDP"),Ruler!AB$13,IF(AND(All!$V18="P9",All!$AE18="RDP"),Ruler!AB$14,IF(AND(All!$V18="P1",All!$AE18="RMS"),Ruler!AB$6,IF(AND(All!$V18="P2",All!$AE18="RMS"),Ruler!AB$15,IF(AND(All!$V18="P3",All!$AE18="RMS"),Ruler!AB$16,IF(AND(All!$V18="P4",All!$AE18="RMS"),Ruler!AB$17,IF(AND(All!$V18="P5",All!$AE18="RMS"),Ruler!AB$18,IF(AND(All!$V18="P6",All!$AE18="RMS"),Ruler!AB$19,IF(AND(All!$V18="P7",All!$AE18="RMS"),Ruler!AB$20,IF(AND(All!$V18="P8",All!$AE18="RMS"),Ruler!AB$21,IF(AND(All!$V18="P9",All!$AE18="RMS"),Ruler!AB$22,IF(AND(All!$V18="P1",All!$AE18="RSS"),Ruler!AB$6,IF(AND(All!$V18="P2",All!$AE18="RSS"),Ruler!AB$23,IF(AND(All!$V18="P3",All!$AE18="RSS"),Ruler!AB$24,IF(AND(All!$V18="P4",All!$AE18="RSS"),Ruler!AB$25,IF(AND(All!$V18="P5",All!$AE18="RSS"),Ruler!AB$26,IF(AND(All!$V18="P6",All!$AE18="RSS"),Ruler!AB$27,IF(AND(All!$V18="P7",All!$AE18="RSS"),Ruler!AB$28,IF(AND(All!$V18="P8",All!$AE18="RSS"),Ruler!AB$29,IF(AND(All!$V18="P9",All!$AE18="RSS"),Ruler!AB$30,0)))))))))))))))))))))))))))</f>
        <v>1</v>
      </c>
      <c r="CJ18" s="323">
        <f>Table9[[#This Row],[R-B1]]-Table9[[#This Row],[B1]]</f>
        <v>1</v>
      </c>
      <c r="CK18" s="43">
        <f>Table9[[#This Row],[R-B2]]-Table9[[#This Row],[B2]]</f>
        <v>2</v>
      </c>
      <c r="CL18" s="43">
        <f>Table9[[#This Row],[R-B3]]-Table9[[#This Row],[B3]]</f>
        <v>1</v>
      </c>
      <c r="CM18" s="43">
        <f>Table9[[#This Row],[R-B4]]-Table9[[#This Row],[B4]]</f>
        <v>0</v>
      </c>
      <c r="CN18" s="43">
        <f>Table9[[#This Row],[R-B5]]-Table9[[#This Row],[B5]]</f>
        <v>0</v>
      </c>
      <c r="CO18" s="43">
        <f>Table9[[#This Row],[R-B6]]-Table9[[#This Row],[B6]]</f>
        <v>1</v>
      </c>
      <c r="CP18" s="43">
        <f>Table9[[#This Row],[R-B7]]-Table9[[#This Row],[B7]]</f>
        <v>1</v>
      </c>
      <c r="CQ18" s="43">
        <f>Table9[[#This Row],[R-B8]]-Table9[[#This Row],[B8]]</f>
        <v>1</v>
      </c>
      <c r="CR18" s="43">
        <f>Table9[[#This Row],[R-B9]]-Table9[[#This Row],[B9]]</f>
        <v>1</v>
      </c>
      <c r="CS18" s="43">
        <f>Table9[[#This Row],[R-B10]]-Table9[[#This Row],[B10]]</f>
        <v>0</v>
      </c>
      <c r="CT18" s="43">
        <f>Table9[[#This Row],[R-B11]]-Table9[[#This Row],[B11]]</f>
        <v>0</v>
      </c>
      <c r="CU18" s="43">
        <f>Table9[[#This Row],[R-B12]]-Table9[[#This Row],[B12]]</f>
        <v>1</v>
      </c>
      <c r="CV18" s="43">
        <f>Table9[[#This Row],[R-K1]]-Table9[[#This Row],[K1]]</f>
        <v>1</v>
      </c>
      <c r="CW18" s="43">
        <f>Table9[[#This Row],[R-K2]]-Table9[[#This Row],[K2]]</f>
        <v>1</v>
      </c>
      <c r="CX18" s="43">
        <f>Table9[[#This Row],[R-K3]]-Table9[[#This Row],[K3]]</f>
        <v>1</v>
      </c>
      <c r="CY18" s="43">
        <f>Table9[[#This Row],[R-K4]]-Table9[[#This Row],[K4]]</f>
        <v>0</v>
      </c>
      <c r="CZ18" s="43">
        <f>Table9[[#This Row],[R-K5]]-Table9[[#This Row],[K5]]</f>
        <v>2</v>
      </c>
      <c r="DA18" s="43">
        <f>Table9[[#This Row],[R-P1]]-Table9[[#This Row],[P1]]</f>
        <v>1</v>
      </c>
      <c r="DB18" s="43">
        <f>Table9[[#This Row],[R-P2]]-Table9[[#This Row],[P2]]</f>
        <v>0</v>
      </c>
      <c r="DC18" s="43">
        <f>Table9[[#This Row],[R-P3]]-Table9[[#This Row],[P3]]</f>
        <v>1</v>
      </c>
      <c r="DD18" s="43">
        <f>Table9[[#This Row],[R-P4]]-Table9[[#This Row],[P4]]</f>
        <v>2</v>
      </c>
      <c r="DE18" s="43">
        <f>Table9[[#This Row],[R-P5]]-Table9[[#This Row],[P5]]</f>
        <v>2</v>
      </c>
      <c r="DF18" s="43">
        <f>Table9[[#This Row],[R-E1]]-Table9[[#This Row],[E1]]</f>
        <v>1</v>
      </c>
      <c r="DG18" s="328">
        <f>Table9[[#This Row],[R-E2]]-Table9[[#This Row],[E2]]</f>
        <v>1</v>
      </c>
      <c r="DH18" s="43">
        <f>COUNTIF(Table9[[#This Row],[G-B1]:[G-B12]],"&lt;=0")/12*100</f>
        <v>33.333333333333329</v>
      </c>
      <c r="DI18" s="43">
        <f>COUNTIF(Table9[[#This Row],[G-K1]:[G-K5]],"&lt;=0")/5*100</f>
        <v>20</v>
      </c>
      <c r="DJ18" s="43">
        <f>COUNTIF(Table9[[#This Row],[G-P1]:[G-P5]],"&lt;=0")/5*100</f>
        <v>20</v>
      </c>
      <c r="DK18" s="43">
        <f>COUNTIF(Table9[[#This Row],[G-E1]:[G-E2]],"&lt;=0")/2*100</f>
        <v>0</v>
      </c>
      <c r="DL18" s="450">
        <f>IF(AE18="RDP",(COUNTIF(Table9[[#This Row],[G-B3]],"&lt;=0")+COUNTIF(Table9[[#This Row],[G-B4]],"&lt;=0")+COUNTIF(Table9[[#This Row],[G-B7]],"&lt;=0")+COUNTIF(Table9[[#This Row],[G-B11]],"&lt;=0")+COUNTIF(Table9[[#This Row],[G-K2]],"&lt;=0"))/5*100,IF(AE18="RMS",(COUNTIF(Table9[[#This Row],[G-B4]],"&lt;=0")+COUNTIF(Table9[[#This Row],[G-B5]],"&lt;=0")+COUNTIF(Table9[[#This Row],[G-B10]],"&lt;=0")+COUNTIF(Table9[[#This Row],[G-B12]],"&lt;=0")+COUNTIF(Table9[[#This Row],[G-K2]],"&lt;=0"))/5*100,IF(AE18="RSS",(COUNTIF(Table9[[#This Row],[G-B1]],"&lt;=0")+COUNTIF(Table9[[#This Row],[G-B2]],"&lt;=0")+COUNTIF(Table9[[#This Row],[G-B6]],"&lt;=0")+COUNTIF(Table9[[#This Row],[G-B11]],"&lt;=0")+COUNTIF(Table9[[#This Row],[G-B12]],"&lt;=0"))/5*100,0)))</f>
        <v>60</v>
      </c>
      <c r="DM18" s="332">
        <v>33</v>
      </c>
      <c r="DN18" s="42">
        <v>20</v>
      </c>
      <c r="DO18" s="42">
        <v>20</v>
      </c>
      <c r="DP18" s="42">
        <v>0</v>
      </c>
      <c r="DQ18" s="42">
        <v>60</v>
      </c>
      <c r="DR18" s="332">
        <v>0</v>
      </c>
      <c r="DS18" s="42">
        <v>0</v>
      </c>
      <c r="DT18" s="42">
        <v>0</v>
      </c>
      <c r="DU18" s="42">
        <v>0</v>
      </c>
      <c r="DV18" s="42">
        <v>0</v>
      </c>
      <c r="DW18" s="332">
        <v>0</v>
      </c>
      <c r="DX18" s="42">
        <v>0</v>
      </c>
      <c r="DY18" s="42">
        <v>0</v>
      </c>
      <c r="DZ18" s="42">
        <v>0</v>
      </c>
      <c r="EA18" s="333">
        <v>0</v>
      </c>
      <c r="EB18" s="342"/>
      <c r="EC18" s="339"/>
      <c r="ED18" s="339"/>
      <c r="EE18" s="338" t="s">
        <v>295</v>
      </c>
    </row>
    <row r="19" spans="2:135" ht="15" hidden="1" thickBot="1" x14ac:dyDescent="0.4">
      <c r="B19" s="282">
        <v>16</v>
      </c>
      <c r="C19" s="285" t="s">
        <v>198</v>
      </c>
      <c r="D19" s="282" t="s">
        <v>296</v>
      </c>
      <c r="E19" s="284" t="s">
        <v>297</v>
      </c>
      <c r="F19" s="282">
        <v>1058050</v>
      </c>
      <c r="G19" s="357">
        <f t="shared" ca="1" si="0"/>
        <v>30.823650047564694</v>
      </c>
      <c r="H19" s="493">
        <v>35065</v>
      </c>
      <c r="I19" s="282" t="s">
        <v>179</v>
      </c>
      <c r="J19" s="282" t="s">
        <v>137</v>
      </c>
      <c r="K19" s="282" t="s">
        <v>138</v>
      </c>
      <c r="L19" s="282" t="s">
        <v>175</v>
      </c>
      <c r="M19" s="285" t="s">
        <v>298</v>
      </c>
      <c r="N19" s="282"/>
      <c r="O19" s="282" t="s">
        <v>142</v>
      </c>
      <c r="P19" s="284" t="s">
        <v>299</v>
      </c>
      <c r="Q19" s="282" t="s">
        <v>144</v>
      </c>
      <c r="R19" s="282"/>
      <c r="S19" s="283">
        <v>43678</v>
      </c>
      <c r="T19" s="286">
        <f t="shared" ca="1" si="1"/>
        <v>7.2194444444444441</v>
      </c>
      <c r="U19" s="282"/>
      <c r="V19" s="282" t="s">
        <v>57</v>
      </c>
      <c r="W19" s="286"/>
      <c r="X19" s="286">
        <f ca="1">($T$1-Table9[[#This Row],[Date of Appointment to Current Grade]])/365</f>
        <v>1.2209103215372985</v>
      </c>
      <c r="Y19" s="283">
        <v>45870</v>
      </c>
      <c r="Z19" s="282" t="s">
        <v>187</v>
      </c>
      <c r="AA19" s="283">
        <v>45444</v>
      </c>
      <c r="AB19" s="286">
        <f ca="1">($T$1-Table9[[#This Row],[Date in Position]])/365</f>
        <v>2.3880336092085312</v>
      </c>
      <c r="AC19" s="282"/>
      <c r="AD19" s="282"/>
      <c r="AE19" s="282"/>
      <c r="AF19" s="282"/>
      <c r="AG19" s="287"/>
      <c r="AH19" s="287"/>
      <c r="AI19" s="287"/>
      <c r="AJ19" s="285"/>
      <c r="AK19" s="288"/>
      <c r="AL19" s="285"/>
      <c r="AM19" s="318"/>
      <c r="AN19" s="323"/>
      <c r="BK19" s="328"/>
      <c r="BL19" s="325">
        <f>IF(AND(All!$V19="P1",All!$AE19="RDP"),Ruler!E$6,IF(AND(All!$V19="P2",All!$AE19="RDP"),Ruler!E$7,IF(AND(All!$V19="P3",All!$AE19="RDP"),Ruler!E$8,IF(AND(All!$V19="P4",All!$AE19="RDP"),Ruler!E$9,IF(AND(All!$V19="P5",All!$AE19="RDP"),Ruler!E$10,IF(AND(All!$V19="P6",All!$AE19="RDP"),Ruler!E$11,IF(AND(All!$V19="P7",All!$AE19="RDP"),Ruler!E$12,IF(AND(All!$V19="P8",All!$AE19="RDP"),Ruler!E$13,IF(AND(All!$V19="P9",All!$AE19="RDP"),Ruler!E$14,IF(AND(All!$V19="P1",All!$AE19="RMS"),Ruler!E$6,IF(AND(All!$V19="P2",All!$AE19="RMS"),Ruler!E$15,IF(AND(All!$V19="P3",All!$AE19="RMS"),Ruler!E$16,IF(AND(All!$V19="P4",All!$AE19="RMS"),Ruler!E$17,IF(AND(All!$V19="P5",All!$AE19="RMS"),Ruler!E$18,IF(AND(All!$V19="P6",All!$AE19="RMS"),Ruler!E$19,IF(AND(All!$V19="P7",All!$AE19="RMS"),Ruler!E$20,IF(AND(All!$V19="P8",All!$AE19="RMS"),Ruler!E$21,IF(AND(All!$V19="P9",All!$AE19="RMS"),Ruler!E$22,IF(AND(All!$V19="P1",All!$AE19="RSS"),Ruler!E$6,IF(AND(All!$V19="P2",All!$AE19="RSS"),Ruler!E$23,IF(AND(All!$V19="P3",All!$AE19="RSS"),Ruler!E$24,IF(AND(All!$V19="P4",All!$AE19="RSS"),Ruler!E$25,IF(AND(All!$V19="P5",All!$AE19="RSS"),Ruler!E$26,IF(AND(All!$V19="P6",All!$AE19="RSS"),Ruler!E$27,IF(AND(All!$V19="P7",All!$AE19="RSS"),Ruler!E$28,IF(AND(All!$V19="P8",All!$AE19="RSS"),Ruler!E$29,IF(AND(All!$V19="P9",All!$AE19="RSS"),Ruler!E$30,0)))))))))))))))))))))))))))</f>
        <v>0</v>
      </c>
      <c r="BM19" s="325">
        <f>IF(AND(All!$V19="P1",All!$AE19="RDP"),Ruler!F$6,IF(AND(All!$V19="P2",All!$AE19="RDP"),Ruler!F$7,IF(AND(All!$V19="P3",All!$AE19="RDP"),Ruler!F$8,IF(AND(All!$V19="P4",All!$AE19="RDP"),Ruler!F$9,IF(AND(All!$V19="P5",All!$AE19="RDP"),Ruler!F$10,IF(AND(All!$V19="P6",All!$AE19="RDP"),Ruler!F$11,IF(AND(All!$V19="P7",All!$AE19="RDP"),Ruler!F$12,IF(AND(All!$V19="P8",All!$AE19="RDP"),Ruler!F$13,IF(AND(All!$V19="P9",All!$AE19="RDP"),Ruler!F$14,IF(AND(All!$V19="P1",All!$AE19="RMS"),Ruler!F$6,IF(AND(All!$V19="P2",All!$AE19="RMS"),Ruler!F$15,IF(AND(All!$V19="P3",All!$AE19="RMS"),Ruler!F$16,IF(AND(All!$V19="P4",All!$AE19="RMS"),Ruler!F$17,IF(AND(All!$V19="P5",All!$AE19="RMS"),Ruler!F$18,IF(AND(All!$V19="P6",All!$AE19="RMS"),Ruler!F$19,IF(AND(All!$V19="P7",All!$AE19="RMS"),Ruler!F$20,IF(AND(All!$V19="P8",All!$AE19="RMS"),Ruler!F$21,IF(AND(All!$V19="P9",All!$AE19="RMS"),Ruler!F$22,IF(AND(All!$V19="P1",All!$AE19="RSS"),Ruler!F$6,IF(AND(All!$V19="P2",All!$AE19="RSS"),Ruler!F$23,IF(AND(All!$V19="P3",All!$AE19="RSS"),Ruler!F$24,IF(AND(All!$V19="P4",All!$AE19="RSS"),Ruler!F$25,IF(AND(All!$V19="P5",All!$AE19="RSS"),Ruler!F$26,IF(AND(All!$V19="P6",All!$AE19="RSS"),Ruler!F$27,IF(AND(All!$V19="P7",All!$AE19="RSS"),Ruler!F$28,IF(AND(All!$V19="P8",All!$AE19="RSS"),Ruler!F$29,IF(AND(All!$V19="P9",All!$AE19="RSS"),Ruler!F$30,0)))))))))))))))))))))))))))</f>
        <v>0</v>
      </c>
      <c r="BN19" s="325">
        <f>IF(AND(All!$V19="P1",All!$AE19="RDP"),Ruler!G$6,IF(AND(All!$V19="P2",All!$AE19="RDP"),Ruler!G$7,IF(AND(All!$V19="P3",All!$AE19="RDP"),Ruler!G$8,IF(AND(All!$V19="P4",All!$AE19="RDP"),Ruler!G$9,IF(AND(All!$V19="P5",All!$AE19="RDP"),Ruler!G$10,IF(AND(All!$V19="P6",All!$AE19="RDP"),Ruler!G$11,IF(AND(All!$V19="P7",All!$AE19="RDP"),Ruler!G$12,IF(AND(All!$V19="P8",All!$AE19="RDP"),Ruler!G$13,IF(AND(All!$V19="P9",All!$AE19="RDP"),Ruler!G$14,IF(AND(All!$V19="P1",All!$AE19="RMS"),Ruler!G$6,IF(AND(All!$V19="P2",All!$AE19="RMS"),Ruler!G$15,IF(AND(All!$V19="P3",All!$AE19="RMS"),Ruler!G$16,IF(AND(All!$V19="P4",All!$AE19="RMS"),Ruler!G$17,IF(AND(All!$V19="P5",All!$AE19="RMS"),Ruler!G$18,IF(AND(All!$V19="P6",All!$AE19="RMS"),Ruler!G$19,IF(AND(All!$V19="P7",All!$AE19="RMS"),Ruler!G$20,IF(AND(All!$V19="P8",All!$AE19="RMS"),Ruler!G$21,IF(AND(All!$V19="P9",All!$AE19="RMS"),Ruler!G$22,IF(AND(All!$V19="P1",All!$AE19="RSS"),Ruler!G$6,IF(AND(All!$V19="P2",All!$AE19="RSS"),Ruler!G$23,IF(AND(All!$V19="P3",All!$AE19="RSS"),Ruler!G$24,IF(AND(All!$V19="P4",All!$AE19="RSS"),Ruler!G$25,IF(AND(All!$V19="P5",All!$AE19="RSS"),Ruler!G$26,IF(AND(All!$V19="P6",All!$AE19="RSS"),Ruler!G$27,IF(AND(All!$V19="P7",All!$AE19="RSS"),Ruler!G$28,IF(AND(All!$V19="P8",All!$AE19="RSS"),Ruler!G$29,IF(AND(All!$V19="P9",All!$AE19="RSS"),Ruler!G$30,0)))))))))))))))))))))))))))</f>
        <v>0</v>
      </c>
      <c r="BO19" s="325">
        <f>IF(AND(All!$V19="P1",All!$AE19="RDP"),Ruler!H$6,IF(AND(All!$V19="P2",All!$AE19="RDP"),Ruler!H$7,IF(AND(All!$V19="P3",All!$AE19="RDP"),Ruler!H$8,IF(AND(All!$V19="P4",All!$AE19="RDP"),Ruler!H$9,IF(AND(All!$V19="P5",All!$AE19="RDP"),Ruler!H$10,IF(AND(All!$V19="P6",All!$AE19="RDP"),Ruler!H$11,IF(AND(All!$V19="P7",All!$AE19="RDP"),Ruler!H$12,IF(AND(All!$V19="P8",All!$AE19="RDP"),Ruler!H$13,IF(AND(All!$V19="P9",All!$AE19="RDP"),Ruler!H$14,IF(AND(All!$V19="P1",All!$AE19="RMS"),Ruler!H$6,IF(AND(All!$V19="P2",All!$AE19="RMS"),Ruler!H$15,IF(AND(All!$V19="P3",All!$AE19="RMS"),Ruler!H$16,IF(AND(All!$V19="P4",All!$AE19="RMS"),Ruler!H$17,IF(AND(All!$V19="P5",All!$AE19="RMS"),Ruler!H$18,IF(AND(All!$V19="P6",All!$AE19="RMS"),Ruler!H$19,IF(AND(All!$V19="P7",All!$AE19="RMS"),Ruler!H$20,IF(AND(All!$V19="P8",All!$AE19="RMS"),Ruler!H$21,IF(AND(All!$V19="P9",All!$AE19="RMS"),Ruler!H$22,IF(AND(All!$V19="P1",All!$AE19="RSS"),Ruler!H$6,IF(AND(All!$V19="P2",All!$AE19="RSS"),Ruler!H$23,IF(AND(All!$V19="P3",All!$AE19="RSS"),Ruler!H$24,IF(AND(All!$V19="P4",All!$AE19="RSS"),Ruler!H$25,IF(AND(All!$V19="P5",All!$AE19="RSS"),Ruler!H$26,IF(AND(All!$V19="P6",All!$AE19="RSS"),Ruler!H$27,IF(AND(All!$V19="P7",All!$AE19="RSS"),Ruler!H$28,IF(AND(All!$V19="P8",All!$AE19="RSS"),Ruler!H$29,IF(AND(All!$V19="P9",All!$AE19="RSS"),Ruler!H$30,0)))))))))))))))))))))))))))</f>
        <v>0</v>
      </c>
      <c r="BP19" s="325">
        <f>IF(AND(All!$V19="P1",All!$AE19="RDP"),Ruler!I$6,IF(AND(All!$V19="P2",All!$AE19="RDP"),Ruler!I$7,IF(AND(All!$V19="P3",All!$AE19="RDP"),Ruler!I$8,IF(AND(All!$V19="P4",All!$AE19="RDP"),Ruler!I$9,IF(AND(All!$V19="P5",All!$AE19="RDP"),Ruler!I$10,IF(AND(All!$V19="P6",All!$AE19="RDP"),Ruler!I$11,IF(AND(All!$V19="P7",All!$AE19="RDP"),Ruler!I$12,IF(AND(All!$V19="P8",All!$AE19="RDP"),Ruler!I$13,IF(AND(All!$V19="P9",All!$AE19="RDP"),Ruler!I$14,IF(AND(All!$V19="P1",All!$AE19="RMS"),Ruler!I$6,IF(AND(All!$V19="P2",All!$AE19="RMS"),Ruler!I$15,IF(AND(All!$V19="P3",All!$AE19="RMS"),Ruler!I$16,IF(AND(All!$V19="P4",All!$AE19="RMS"),Ruler!I$17,IF(AND(All!$V19="P5",All!$AE19="RMS"),Ruler!I$18,IF(AND(All!$V19="P6",All!$AE19="RMS"),Ruler!I$19,IF(AND(All!$V19="P7",All!$AE19="RMS"),Ruler!I$20,IF(AND(All!$V19="P8",All!$AE19="RMS"),Ruler!I$21,IF(AND(All!$V19="P9",All!$AE19="RMS"),Ruler!I$22,IF(AND(All!$V19="P1",All!$AE19="RSS"),Ruler!I$6,IF(AND(All!$V19="P2",All!$AE19="RSS"),Ruler!I$23,IF(AND(All!$V19="P3",All!$AE19="RSS"),Ruler!I$24,IF(AND(All!$V19="P4",All!$AE19="RSS"),Ruler!I$25,IF(AND(All!$V19="P5",All!$AE19="RSS"),Ruler!I$26,IF(AND(All!$V19="P6",All!$AE19="RSS"),Ruler!I$27,IF(AND(All!$V19="P7",All!$AE19="RSS"),Ruler!I$28,IF(AND(All!$V19="P8",All!$AE19="RSS"),Ruler!I$29,IF(AND(All!$V19="P9",All!$AE19="RSS"),Ruler!I$30,0)))))))))))))))))))))))))))</f>
        <v>0</v>
      </c>
      <c r="BQ19" s="325">
        <f>IF(AND(All!$V19="P1",All!$AE19="RDP"),Ruler!J$6,IF(AND(All!$V19="P2",All!$AE19="RDP"),Ruler!J$7,IF(AND(All!$V19="P3",All!$AE19="RDP"),Ruler!J$8,IF(AND(All!$V19="P4",All!$AE19="RDP"),Ruler!J$9,IF(AND(All!$V19="P5",All!$AE19="RDP"),Ruler!J$10,IF(AND(All!$V19="P6",All!$AE19="RDP"),Ruler!J$11,IF(AND(All!$V19="P7",All!$AE19="RDP"),Ruler!J$12,IF(AND(All!$V19="P8",All!$AE19="RDP"),Ruler!J$13,IF(AND(All!$V19="P9",All!$AE19="RDP"),Ruler!J$14,IF(AND(All!$V19="P1",All!$AE19="RMS"),Ruler!J$6,IF(AND(All!$V19="P2",All!$AE19="RMS"),Ruler!J$15,IF(AND(All!$V19="P3",All!$AE19="RMS"),Ruler!J$16,IF(AND(All!$V19="P4",All!$AE19="RMS"),Ruler!J$17,IF(AND(All!$V19="P5",All!$AE19="RMS"),Ruler!J$18,IF(AND(All!$V19="P6",All!$AE19="RMS"),Ruler!J$19,IF(AND(All!$V19="P7",All!$AE19="RMS"),Ruler!J$20,IF(AND(All!$V19="P8",All!$AE19="RMS"),Ruler!J$21,IF(AND(All!$V19="P9",All!$AE19="RMS"),Ruler!J$22,IF(AND(All!$V19="P1",All!$AE19="RSS"),Ruler!J$6,IF(AND(All!$V19="P2",All!$AE19="RSS"),Ruler!J$23,IF(AND(All!$V19="P3",All!$AE19="RSS"),Ruler!J$24,IF(AND(All!$V19="P4",All!$AE19="RSS"),Ruler!J$25,IF(AND(All!$V19="P5",All!$AE19="RSS"),Ruler!J$26,IF(AND(All!$V19="P6",All!$AE19="RSS"),Ruler!J$27,IF(AND(All!$V19="P7",All!$AE19="RSS"),Ruler!J$28,IF(AND(All!$V19="P8",All!$AE19="RSS"),Ruler!J$29,IF(AND(All!$V19="P9",All!$AE19="RSS"),Ruler!J$30,0)))))))))))))))))))))))))))</f>
        <v>0</v>
      </c>
      <c r="BR19" s="325">
        <f>IF(AND(All!$V19="P1",All!$AE19="RDP"),Ruler!K$6,IF(AND(All!$V19="P2",All!$AE19="RDP"),Ruler!K$7,IF(AND(All!$V19="P3",All!$AE19="RDP"),Ruler!K$8,IF(AND(All!$V19="P4",All!$AE19="RDP"),Ruler!K$9,IF(AND(All!$V19="P5",All!$AE19="RDP"),Ruler!K$10,IF(AND(All!$V19="P6",All!$AE19="RDP"),Ruler!K$11,IF(AND(All!$V19="P7",All!$AE19="RDP"),Ruler!K$12,IF(AND(All!$V19="P8",All!$AE19="RDP"),Ruler!K$13,IF(AND(All!$V19="P9",All!$AE19="RDP"),Ruler!K$14,IF(AND(All!$V19="P1",All!$AE19="RMS"),Ruler!K$6,IF(AND(All!$V19="P2",All!$AE19="RMS"),Ruler!K$15,IF(AND(All!$V19="P3",All!$AE19="RMS"),Ruler!K$16,IF(AND(All!$V19="P4",All!$AE19="RMS"),Ruler!K$17,IF(AND(All!$V19="P5",All!$AE19="RMS"),Ruler!K$18,IF(AND(All!$V19="P6",All!$AE19="RMS"),Ruler!K$19,IF(AND(All!$V19="P7",All!$AE19="RMS"),Ruler!K$20,IF(AND(All!$V19="P8",All!$AE19="RMS"),Ruler!K$21,IF(AND(All!$V19="P9",All!$AE19="RMS"),Ruler!K$22,IF(AND(All!$V19="P1",All!$AE19="RSS"),Ruler!K$6,IF(AND(All!$V19="P2",All!$AE19="RSS"),Ruler!K$23,IF(AND(All!$V19="P3",All!$AE19="RSS"),Ruler!K$24,IF(AND(All!$V19="P4",All!$AE19="RSS"),Ruler!K$25,IF(AND(All!$V19="P5",All!$AE19="RSS"),Ruler!K$26,IF(AND(All!$V19="P6",All!$AE19="RSS"),Ruler!K$27,IF(AND(All!$V19="P7",All!$AE19="RSS"),Ruler!K$28,IF(AND(All!$V19="P8",All!$AE19="RSS"),Ruler!K$29,IF(AND(All!$V19="P9",All!$AE19="RSS"),Ruler!K$30,0)))))))))))))))))))))))))))</f>
        <v>0</v>
      </c>
      <c r="BS19" s="325">
        <f>IF(AND(All!$V19="P1",All!$AE19="RDP"),Ruler!L$6,IF(AND(All!$V19="P2",All!$AE19="RDP"),Ruler!L$7,IF(AND(All!$V19="P3",All!$AE19="RDP"),Ruler!L$8,IF(AND(All!$V19="P4",All!$AE19="RDP"),Ruler!L$9,IF(AND(All!$V19="P5",All!$AE19="RDP"),Ruler!L$10,IF(AND(All!$V19="P6",All!$AE19="RDP"),Ruler!L$11,IF(AND(All!$V19="P7",All!$AE19="RDP"),Ruler!L$12,IF(AND(All!$V19="P8",All!$AE19="RDP"),Ruler!L$13,IF(AND(All!$V19="P9",All!$AE19="RDP"),Ruler!L$14,IF(AND(All!$V19="P1",All!$AE19="RMS"),Ruler!L$6,IF(AND(All!$V19="P2",All!$AE19="RMS"),Ruler!L$15,IF(AND(All!$V19="P3",All!$AE19="RMS"),Ruler!L$16,IF(AND(All!$V19="P4",All!$AE19="RMS"),Ruler!L$17,IF(AND(All!$V19="P5",All!$AE19="RMS"),Ruler!L$18,IF(AND(All!$V19="P6",All!$AE19="RMS"),Ruler!L$19,IF(AND(All!$V19="P7",All!$AE19="RMS"),Ruler!L$20,IF(AND(All!$V19="P8",All!$AE19="RMS"),Ruler!L$21,IF(AND(All!$V19="P9",All!$AE19="RMS"),Ruler!L$22,IF(AND(All!$V19="P1",All!$AE19="RSS"),Ruler!L$6,IF(AND(All!$V19="P2",All!$AE19="RSS"),Ruler!L$23,IF(AND(All!$V19="P3",All!$AE19="RSS"),Ruler!L$24,IF(AND(All!$V19="P4",All!$AE19="RSS"),Ruler!L$25,IF(AND(All!$V19="P5",All!$AE19="RSS"),Ruler!L$26,IF(AND(All!$V19="P6",All!$AE19="RSS"),Ruler!L$27,IF(AND(All!$V19="P7",All!$AE19="RSS"),Ruler!L$28,IF(AND(All!$V19="P8",All!$AE19="RSS"),Ruler!L$29,IF(AND(All!$V19="P9",All!$AE19="RSS"),Ruler!L$30,0)))))))))))))))))))))))))))</f>
        <v>0</v>
      </c>
      <c r="BT19" s="325">
        <f>IF(AND(All!$V19="P1",All!$AE19="RDP"),Ruler!M$6,IF(AND(All!$V19="P2",All!$AE19="RDP"),Ruler!M$7,IF(AND(All!$V19="P3",All!$AE19="RDP"),Ruler!M$8,IF(AND(All!$V19="P4",All!$AE19="RDP"),Ruler!M$9,IF(AND(All!$V19="P5",All!$AE19="RDP"),Ruler!M$10,IF(AND(All!$V19="P6",All!$AE19="RDP"),Ruler!M$11,IF(AND(All!$V19="P7",All!$AE19="RDP"),Ruler!M$12,IF(AND(All!$V19="P8",All!$AE19="RDP"),Ruler!M$13,IF(AND(All!$V19="P9",All!$AE19="RDP"),Ruler!M$14,IF(AND(All!$V19="P1",All!$AE19="RMS"),Ruler!M$6,IF(AND(All!$V19="P2",All!$AE19="RMS"),Ruler!M$15,IF(AND(All!$V19="P3",All!$AE19="RMS"),Ruler!M$16,IF(AND(All!$V19="P4",All!$AE19="RMS"),Ruler!M$17,IF(AND(All!$V19="P5",All!$AE19="RMS"),Ruler!M$18,IF(AND(All!$V19="P6",All!$AE19="RMS"),Ruler!M$19,IF(AND(All!$V19="P7",All!$AE19="RMS"),Ruler!M$20,IF(AND(All!$V19="P8",All!$AE19="RMS"),Ruler!M$21,IF(AND(All!$V19="P9",All!$AE19="RMS"),Ruler!M$22,IF(AND(All!$V19="P1",All!$AE19="RSS"),Ruler!M$6,IF(AND(All!$V19="P2",All!$AE19="RSS"),Ruler!M$23,IF(AND(All!$V19="P3",All!$AE19="RSS"),Ruler!M$24,IF(AND(All!$V19="P4",All!$AE19="RSS"),Ruler!M$25,IF(AND(All!$V19="P5",All!$AE19="RSS"),Ruler!M$26,IF(AND(All!$V19="P6",All!$AE19="RSS"),Ruler!M$27,IF(AND(All!$V19="P7",All!$AE19="RSS"),Ruler!M$28,IF(AND(All!$V19="P8",All!$AE19="RSS"),Ruler!M$29,IF(AND(All!$V19="P9",All!$AE19="RSS"),Ruler!M$30,0)))))))))))))))))))))))))))</f>
        <v>0</v>
      </c>
      <c r="BU19" s="325">
        <f>IF(AND(All!$V19="P1",All!$AE19="RDP"),Ruler!N$6,IF(AND(All!$V19="P2",All!$AE19="RDP"),Ruler!N$7,IF(AND(All!$V19="P3",All!$AE19="RDP"),Ruler!N$8,IF(AND(All!$V19="P4",All!$AE19="RDP"),Ruler!N$9,IF(AND(All!$V19="P5",All!$AE19="RDP"),Ruler!N$10,IF(AND(All!$V19="P6",All!$AE19="RDP"),Ruler!N$11,IF(AND(All!$V19="P7",All!$AE19="RDP"),Ruler!N$12,IF(AND(All!$V19="P8",All!$AE19="RDP"),Ruler!N$13,IF(AND(All!$V19="P9",All!$AE19="RDP"),Ruler!N$14,IF(AND(All!$V19="P1",All!$AE19="RMS"),Ruler!N$6,IF(AND(All!$V19="P2",All!$AE19="RMS"),Ruler!N$15,IF(AND(All!$V19="P3",All!$AE19="RMS"),Ruler!N$16,IF(AND(All!$V19="P4",All!$AE19="RMS"),Ruler!N$17,IF(AND(All!$V19="P5",All!$AE19="RMS"),Ruler!N$18,IF(AND(All!$V19="P6",All!$AE19="RMS"),Ruler!N$19,IF(AND(All!$V19="P7",All!$AE19="RMS"),Ruler!N$20,IF(AND(All!$V19="P8",All!$AE19="RMS"),Ruler!N$21,IF(AND(All!$V19="P9",All!$AE19="RMS"),Ruler!N$22,IF(AND(All!$V19="P1",All!$AE19="RSS"),Ruler!N$6,IF(AND(All!$V19="P2",All!$AE19="RSS"),Ruler!N$23,IF(AND(All!$V19="P3",All!$AE19="RSS"),Ruler!N$24,IF(AND(All!$V19="P4",All!$AE19="RSS"),Ruler!N$25,IF(AND(All!$V19="P5",All!$AE19="RSS"),Ruler!N$26,IF(AND(All!$V19="P6",All!$AE19="RSS"),Ruler!N$27,IF(AND(All!$V19="P7",All!$AE19="RSS"),Ruler!N$28,IF(AND(All!$V19="P8",All!$AE19="RSS"),Ruler!N$29,IF(AND(All!$V19="P9",All!$AE19="RSS"),Ruler!N$30,0)))))))))))))))))))))))))))</f>
        <v>0</v>
      </c>
      <c r="BV19" s="325">
        <f>IF(AND(All!$V19="P1",All!$AE19="RDP"),Ruler!O$6,IF(AND(All!$V19="P2",All!$AE19="RDP"),Ruler!O$7,IF(AND(All!$V19="P3",All!$AE19="RDP"),Ruler!O$8,IF(AND(All!$V19="P4",All!$AE19="RDP"),Ruler!O$9,IF(AND(All!$V19="P5",All!$AE19="RDP"),Ruler!O$10,IF(AND(All!$V19="P6",All!$AE19="RDP"),Ruler!O$11,IF(AND(All!$V19="P7",All!$AE19="RDP"),Ruler!O$12,IF(AND(All!$V19="P8",All!$AE19="RDP"),Ruler!O$13,IF(AND(All!$V19="P9",All!$AE19="RDP"),Ruler!O$14,IF(AND(All!$V19="P1",All!$AE19="RMS"),Ruler!O$6,IF(AND(All!$V19="P2",All!$AE19="RMS"),Ruler!O$15,IF(AND(All!$V19="P3",All!$AE19="RMS"),Ruler!O$16,IF(AND(All!$V19="P4",All!$AE19="RMS"),Ruler!O$17,IF(AND(All!$V19="P5",All!$AE19="RMS"),Ruler!O$18,IF(AND(All!$V19="P6",All!$AE19="RMS"),Ruler!O$19,IF(AND(All!$V19="P7",All!$AE19="RMS"),Ruler!O$20,IF(AND(All!$V19="P8",All!$AE19="RMS"),Ruler!O$21,IF(AND(All!$V19="P9",All!$AE19="RMS"),Ruler!O$22,IF(AND(All!$V19="P1",All!$AE19="RSS"),Ruler!O$6,IF(AND(All!$V19="P2",All!$AE19="RSS"),Ruler!O$23,IF(AND(All!$V19="P3",All!$AE19="RSS"),Ruler!O$24,IF(AND(All!$V19="P4",All!$AE19="RSS"),Ruler!O$25,IF(AND(All!$V19="P5",All!$AE19="RSS"),Ruler!O$26,IF(AND(All!$V19="P6",All!$AE19="RSS"),Ruler!O$27,IF(AND(All!$V19="P7",All!$AE19="RSS"),Ruler!O$28,IF(AND(All!$V19="P8",All!$AE19="RSS"),Ruler!O$29,IF(AND(All!$V19="P9",All!$AE19="RSS"),Ruler!O$30,0)))))))))))))))))))))))))))</f>
        <v>0</v>
      </c>
      <c r="BW19" s="325">
        <f>IF(AND(All!$V19="P1",All!$AE19="RDP"),Ruler!P$6,IF(AND(All!$V19="P2",All!$AE19="RDP"),Ruler!P$7,IF(AND(All!$V19="P3",All!$AE19="RDP"),Ruler!P$8,IF(AND(All!$V19="P4",All!$AE19="RDP"),Ruler!P$9,IF(AND(All!$V19="P5",All!$AE19="RDP"),Ruler!P$10,IF(AND(All!$V19="P6",All!$AE19="RDP"),Ruler!P$11,IF(AND(All!$V19="P7",All!$AE19="RDP"),Ruler!P$12,IF(AND(All!$V19="P8",All!$AE19="RDP"),Ruler!P$13,IF(AND(All!$V19="P9",All!$AE19="RDP"),Ruler!P$14,IF(AND(All!$V19="P1",All!$AE19="RMS"),Ruler!P$6,IF(AND(All!$V19="P2",All!$AE19="RMS"),Ruler!P$15,IF(AND(All!$V19="P3",All!$AE19="RMS"),Ruler!P$16,IF(AND(All!$V19="P4",All!$AE19="RMS"),Ruler!P$17,IF(AND(All!$V19="P5",All!$AE19="RMS"),Ruler!P$18,IF(AND(All!$V19="P6",All!$AE19="RMS"),Ruler!P$19,IF(AND(All!$V19="P7",All!$AE19="RMS"),Ruler!P$20,IF(AND(All!$V19="P8",All!$AE19="RMS"),Ruler!P$21,IF(AND(All!$V19="P9",All!$AE19="RMS"),Ruler!P$22,IF(AND(All!$V19="P1",All!$AE19="RSS"),Ruler!P$6,IF(AND(All!$V19="P2",All!$AE19="RSS"),Ruler!P$23,IF(AND(All!$V19="P3",All!$AE19="RSS"),Ruler!P$24,IF(AND(All!$V19="P4",All!$AE19="RSS"),Ruler!P$25,IF(AND(All!$V19="P5",All!$AE19="RSS"),Ruler!P$26,IF(AND(All!$V19="P6",All!$AE19="RSS"),Ruler!P$27,IF(AND(All!$V19="P7",All!$AE19="RSS"),Ruler!P$28,IF(AND(All!$V19="P8",All!$AE19="RSS"),Ruler!P$29,IF(AND(All!$V19="P9",All!$AE19="RSS"),Ruler!P$30,0)))))))))))))))))))))))))))</f>
        <v>0</v>
      </c>
      <c r="BX19" s="325">
        <f>IF(AND(All!$V19="P1",All!$AE19="RDP"),Ruler!Q$6,IF(AND(All!$V19="P2",All!$AE19="RDP"),Ruler!Q$7,IF(AND(All!$V19="P3",All!$AE19="RDP"),Ruler!Q$8,IF(AND(All!$V19="P4",All!$AE19="RDP"),Ruler!Q$9,IF(AND(All!$V19="P5",All!$AE19="RDP"),Ruler!Q$10,IF(AND(All!$V19="P6",All!$AE19="RDP"),Ruler!Q$11,IF(AND(All!$V19="P7",All!$AE19="RDP"),Ruler!Q$12,IF(AND(All!$V19="P8",All!$AE19="RDP"),Ruler!Q$13,IF(AND(All!$V19="P9",All!$AE19="RDP"),Ruler!Q$14,IF(AND(All!$V19="P1",All!$AE19="RMS"),Ruler!Q$6,IF(AND(All!$V19="P2",All!$AE19="RMS"),Ruler!Q$15,IF(AND(All!$V19="P3",All!$AE19="RMS"),Ruler!Q$16,IF(AND(All!$V19="P4",All!$AE19="RMS"),Ruler!Q$17,IF(AND(All!$V19="P5",All!$AE19="RMS"),Ruler!Q$18,IF(AND(All!$V19="P6",All!$AE19="RMS"),Ruler!Q$19,IF(AND(All!$V19="P7",All!$AE19="RMS"),Ruler!Q$20,IF(AND(All!$V19="P8",All!$AE19="RMS"),Ruler!Q$21,IF(AND(All!$V19="P9",All!$AE19="RMS"),Ruler!Q$22,IF(AND(All!$V19="P1",All!$AE19="RSS"),Ruler!Q$6,IF(AND(All!$V19="P2",All!$AE19="RSS"),Ruler!Q$23,IF(AND(All!$V19="P3",All!$AE19="RSS"),Ruler!Q$24,IF(AND(All!$V19="P4",All!$AE19="RSS"),Ruler!Q$25,IF(AND(All!$V19="P5",All!$AE19="RSS"),Ruler!Q$26,IF(AND(All!$V19="P6",All!$AE19="RSS"),Ruler!Q$27,IF(AND(All!$V19="P7",All!$AE19="RSS"),Ruler!Q$28,IF(AND(All!$V19="P8",All!$AE19="RSS"),Ruler!Q$29,IF(AND(All!$V19="P9",All!$AE19="RSS"),Ruler!Q$30,0)))))))))))))))))))))))))))</f>
        <v>0</v>
      </c>
      <c r="BY19" s="325">
        <f>IF(AND(All!$V19="P1",All!$AE19="RDP"),Ruler!R$6,IF(AND(All!$V19="P2",All!$AE19="RDP"),Ruler!R$7,IF(AND(All!$V19="P3",All!$AE19="RDP"),Ruler!R$8,IF(AND(All!$V19="P4",All!$AE19="RDP"),Ruler!R$9,IF(AND(All!$V19="P5",All!$AE19="RDP"),Ruler!R$10,IF(AND(All!$V19="P6",All!$AE19="RDP"),Ruler!R$11,IF(AND(All!$V19="P7",All!$AE19="RDP"),Ruler!R$12,IF(AND(All!$V19="P8",All!$AE19="RDP"),Ruler!R$13,IF(AND(All!$V19="P9",All!$AE19="RDP"),Ruler!R$14,IF(AND(All!$V19="P1",All!$AE19="RMS"),Ruler!R$6,IF(AND(All!$V19="P2",All!$AE19="RMS"),Ruler!R$15,IF(AND(All!$V19="P3",All!$AE19="RMS"),Ruler!R$16,IF(AND(All!$V19="P4",All!$AE19="RMS"),Ruler!R$17,IF(AND(All!$V19="P5",All!$AE19="RMS"),Ruler!R$18,IF(AND(All!$V19="P6",All!$AE19="RMS"),Ruler!R$19,IF(AND(All!$V19="P7",All!$AE19="RMS"),Ruler!R$20,IF(AND(All!$V19="P8",All!$AE19="RMS"),Ruler!R$21,IF(AND(All!$V19="P9",All!$AE19="RMS"),Ruler!R$22,IF(AND(All!$V19="P1",All!$AE19="RSS"),Ruler!R$6,IF(AND(All!$V19="P2",All!$AE19="RSS"),Ruler!R$23,IF(AND(All!$V19="P3",All!$AE19="RSS"),Ruler!R$24,IF(AND(All!$V19="P4",All!$AE19="RSS"),Ruler!R$25,IF(AND(All!$V19="P5",All!$AE19="RSS"),Ruler!R$26,IF(AND(All!$V19="P6",All!$AE19="RSS"),Ruler!R$27,IF(AND(All!$V19="P7",All!$AE19="RSS"),Ruler!R$28,IF(AND(All!$V19="P8",All!$AE19="RSS"),Ruler!R$29,IF(AND(All!$V19="P9",All!$AE19="RSS"),Ruler!R$30,0)))))))))))))))))))))))))))</f>
        <v>0</v>
      </c>
      <c r="BZ19" s="325">
        <f>IF(AND(All!$V19="P1",All!$AE19="RDP"),Ruler!S$6,IF(AND(All!$V19="P2",All!$AE19="RDP"),Ruler!S$7,IF(AND(All!$V19="P3",All!$AE19="RDP"),Ruler!S$8,IF(AND(All!$V19="P4",All!$AE19="RDP"),Ruler!S$9,IF(AND(All!$V19="P5",All!$AE19="RDP"),Ruler!S$10,IF(AND(All!$V19="P6",All!$AE19="RDP"),Ruler!S$11,IF(AND(All!$V19="P7",All!$AE19="RDP"),Ruler!S$12,IF(AND(All!$V19="P8",All!$AE19="RDP"),Ruler!S$13,IF(AND(All!$V19="P9",All!$AE19="RDP"),Ruler!S$14,IF(AND(All!$V19="P1",All!$AE19="RMS"),Ruler!S$6,IF(AND(All!$V19="P2",All!$AE19="RMS"),Ruler!S$15,IF(AND(All!$V19="P3",All!$AE19="RMS"),Ruler!S$16,IF(AND(All!$V19="P4",All!$AE19="RMS"),Ruler!S$17,IF(AND(All!$V19="P5",All!$AE19="RMS"),Ruler!S$18,IF(AND(All!$V19="P6",All!$AE19="RMS"),Ruler!S$19,IF(AND(All!$V19="P7",All!$AE19="RMS"),Ruler!S$20,IF(AND(All!$V19="P8",All!$AE19="RMS"),Ruler!S$21,IF(AND(All!$V19="P9",All!$AE19="RMS"),Ruler!S$22,IF(AND(All!$V19="P1",All!$AE19="RSS"),Ruler!S$6,IF(AND(All!$V19="P2",All!$AE19="RSS"),Ruler!S$23,IF(AND(All!$V19="P3",All!$AE19="RSS"),Ruler!S$24,IF(AND(All!$V19="P4",All!$AE19="RSS"),Ruler!S$25,IF(AND(All!$V19="P5",All!$AE19="RSS"),Ruler!S$26,IF(AND(All!$V19="P6",All!$AE19="RSS"),Ruler!S$27,IF(AND(All!$V19="P7",All!$AE19="RSS"),Ruler!S$28,IF(AND(All!$V19="P8",All!$AE19="RSS"),Ruler!S$29,IF(AND(All!$V19="P9",All!$AE19="RSS"),Ruler!S$30,0)))))))))))))))))))))))))))</f>
        <v>0</v>
      </c>
      <c r="CA19" s="325">
        <f>IF(AND(All!$V19="P1",All!$AE19="RDP"),Ruler!T$6,IF(AND(All!$V19="P2",All!$AE19="RDP"),Ruler!T$7,IF(AND(All!$V19="P3",All!$AE19="RDP"),Ruler!T$8,IF(AND(All!$V19="P4",All!$AE19="RDP"),Ruler!T$9,IF(AND(All!$V19="P5",All!$AE19="RDP"),Ruler!T$10,IF(AND(All!$V19="P6",All!$AE19="RDP"),Ruler!T$11,IF(AND(All!$V19="P7",All!$AE19="RDP"),Ruler!T$12,IF(AND(All!$V19="P8",All!$AE19="RDP"),Ruler!T$13,IF(AND(All!$V19="P9",All!$AE19="RDP"),Ruler!T$14,IF(AND(All!$V19="P1",All!$AE19="RMS"),Ruler!T$6,IF(AND(All!$V19="P2",All!$AE19="RMS"),Ruler!T$15,IF(AND(All!$V19="P3",All!$AE19="RMS"),Ruler!T$16,IF(AND(All!$V19="P4",All!$AE19="RMS"),Ruler!T$17,IF(AND(All!$V19="P5",All!$AE19="RMS"),Ruler!T$18,IF(AND(All!$V19="P6",All!$AE19="RMS"),Ruler!T$19,IF(AND(All!$V19="P7",All!$AE19="RMS"),Ruler!T$20,IF(AND(All!$V19="P8",All!$AE19="RMS"),Ruler!T$21,IF(AND(All!$V19="P9",All!$AE19="RMS"),Ruler!T$22,IF(AND(All!$V19="P1",All!$AE19="RSS"),Ruler!T$6,IF(AND(All!$V19="P2",All!$AE19="RSS"),Ruler!T$23,IF(AND(All!$V19="P3",All!$AE19="RSS"),Ruler!T$24,IF(AND(All!$V19="P4",All!$AE19="RSS"),Ruler!T$25,IF(AND(All!$V19="P5",All!$AE19="RSS"),Ruler!T$26,IF(AND(All!$V19="P6",All!$AE19="RSS"),Ruler!T$27,IF(AND(All!$V19="P7",All!$AE19="RSS"),Ruler!T$28,IF(AND(All!$V19="P8",All!$AE19="RSS"),Ruler!T$29,IF(AND(All!$V19="P9",All!$AE19="RSS"),Ruler!T$30,0)))))))))))))))))))))))))))</f>
        <v>0</v>
      </c>
      <c r="CB19" s="325">
        <f>IF(AND(All!$V19="P1",All!$AE19="RDP"),Ruler!U$6,IF(AND(All!$V19="P2",All!$AE19="RDP"),Ruler!U$7,IF(AND(All!$V19="P3",All!$AE19="RDP"),Ruler!U$8,IF(AND(All!$V19="P4",All!$AE19="RDP"),Ruler!U$9,IF(AND(All!$V19="P5",All!$AE19="RDP"),Ruler!U$10,IF(AND(All!$V19="P6",All!$AE19="RDP"),Ruler!U$11,IF(AND(All!$V19="P7",All!$AE19="RDP"),Ruler!U$12,IF(AND(All!$V19="P8",All!$AE19="RDP"),Ruler!U$13,IF(AND(All!$V19="P9",All!$AE19="RDP"),Ruler!U$14,IF(AND(All!$V19="P1",All!$AE19="RMS"),Ruler!U$6,IF(AND(All!$V19="P2",All!$AE19="RMS"),Ruler!U$15,IF(AND(All!$V19="P3",All!$AE19="RMS"),Ruler!U$16,IF(AND(All!$V19="P4",All!$AE19="RMS"),Ruler!U$17,IF(AND(All!$V19="P5",All!$AE19="RMS"),Ruler!U$18,IF(AND(All!$V19="P6",All!$AE19="RMS"),Ruler!U$19,IF(AND(All!$V19="P7",All!$AE19="RMS"),Ruler!U$20,IF(AND(All!$V19="P8",All!$AE19="RMS"),Ruler!U$21,IF(AND(All!$V19="P9",All!$AE19="RMS"),Ruler!U$22,IF(AND(All!$V19="P1",All!$AE19="RSS"),Ruler!U$6,IF(AND(All!$V19="P2",All!$AE19="RSS"),Ruler!U$23,IF(AND(All!$V19="P3",All!$AE19="RSS"),Ruler!U$24,IF(AND(All!$V19="P4",All!$AE19="RSS"),Ruler!U$25,IF(AND(All!$V19="P5",All!$AE19="RSS"),Ruler!U$26,IF(AND(All!$V19="P6",All!$AE19="RSS"),Ruler!U$27,IF(AND(All!$V19="P7",All!$AE19="RSS"),Ruler!U$28,IF(AND(All!$V19="P8",All!$AE19="RSS"),Ruler!U$29,IF(AND(All!$V19="P9",All!$AE19="RSS"),Ruler!U$30,0)))))))))))))))))))))))))))</f>
        <v>0</v>
      </c>
      <c r="CC19" s="325">
        <f>IF(AND(All!$V19="P1",All!$AE19="RDP"),Ruler!V$6,IF(AND(All!$V19="P2",All!$AE19="RDP"),Ruler!V$7,IF(AND(All!$V19="P3",All!$AE19="RDP"),Ruler!V$8,IF(AND(All!$V19="P4",All!$AE19="RDP"),Ruler!V$9,IF(AND(All!$V19="P5",All!$AE19="RDP"),Ruler!V$10,IF(AND(All!$V19="P6",All!$AE19="RDP"),Ruler!V$11,IF(AND(All!$V19="P7",All!$AE19="RDP"),Ruler!V$12,IF(AND(All!$V19="P8",All!$AE19="RDP"),Ruler!V$13,IF(AND(All!$V19="P9",All!$AE19="RDP"),Ruler!V$14,IF(AND(All!$V19="P1",All!$AE19="RMS"),Ruler!V$6,IF(AND(All!$V19="P2",All!$AE19="RMS"),Ruler!V$15,IF(AND(All!$V19="P3",All!$AE19="RMS"),Ruler!V$16,IF(AND(All!$V19="P4",All!$AE19="RMS"),Ruler!V$17,IF(AND(All!$V19="P5",All!$AE19="RMS"),Ruler!V$18,IF(AND(All!$V19="P6",All!$AE19="RMS"),Ruler!V$19,IF(AND(All!$V19="P7",All!$AE19="RMS"),Ruler!V$20,IF(AND(All!$V19="P8",All!$AE19="RMS"),Ruler!V$21,IF(AND(All!$V19="P9",All!$AE19="RMS"),Ruler!V$22,IF(AND(All!$V19="P1",All!$AE19="RSS"),Ruler!V$6,IF(AND(All!$V19="P2",All!$AE19="RSS"),Ruler!V$23,IF(AND(All!$V19="P3",All!$AE19="RSS"),Ruler!V$24,IF(AND(All!$V19="P4",All!$AE19="RSS"),Ruler!V$25,IF(AND(All!$V19="P5",All!$AE19="RSS"),Ruler!V$26,IF(AND(All!$V19="P6",All!$AE19="RSS"),Ruler!V$27,IF(AND(All!$V19="P7",All!$AE19="RSS"),Ruler!V$28,IF(AND(All!$V19="P8",All!$AE19="RSS"),Ruler!V$29,IF(AND(All!$V19="P9",All!$AE19="RSS"),Ruler!V$30,0)))))))))))))))))))))))))))</f>
        <v>0</v>
      </c>
      <c r="CD19" s="325">
        <f>IF(AND(All!$V19="P1",All!$AE19="RDP"),Ruler!W$6,IF(AND(All!$V19="P2",All!$AE19="RDP"),Ruler!W$7,IF(AND(All!$V19="P3",All!$AE19="RDP"),Ruler!W$8,IF(AND(All!$V19="P4",All!$AE19="RDP"),Ruler!W$9,IF(AND(All!$V19="P5",All!$AE19="RDP"),Ruler!W$10,IF(AND(All!$V19="P6",All!$AE19="RDP"),Ruler!W$11,IF(AND(All!$V19="P7",All!$AE19="RDP"),Ruler!W$12,IF(AND(All!$V19="P8",All!$AE19="RDP"),Ruler!W$13,IF(AND(All!$V19="P9",All!$AE19="RDP"),Ruler!W$14,IF(AND(All!$V19="P1",All!$AE19="RMS"),Ruler!W$6,IF(AND(All!$V19="P2",All!$AE19="RMS"),Ruler!W$15,IF(AND(All!$V19="P3",All!$AE19="RMS"),Ruler!W$16,IF(AND(All!$V19="P4",All!$AE19="RMS"),Ruler!W$17,IF(AND(All!$V19="P5",All!$AE19="RMS"),Ruler!W$18,IF(AND(All!$V19="P6",All!$AE19="RMS"),Ruler!W$19,IF(AND(All!$V19="P7",All!$AE19="RMS"),Ruler!W$20,IF(AND(All!$V19="P8",All!$AE19="RMS"),Ruler!W$21,IF(AND(All!$V19="P9",All!$AE19="RMS"),Ruler!W$22,IF(AND(All!$V19="P1",All!$AE19="RSS"),Ruler!W$6,IF(AND(All!$V19="P2",All!$AE19="RSS"),Ruler!W$23,IF(AND(All!$V19="P3",All!$AE19="RSS"),Ruler!W$24,IF(AND(All!$V19="P4",All!$AE19="RSS"),Ruler!W$25,IF(AND(All!$V19="P5",All!$AE19="RSS"),Ruler!W$26,IF(AND(All!$V19="P6",All!$AE19="RSS"),Ruler!W$27,IF(AND(All!$V19="P7",All!$AE19="RSS"),Ruler!W$28,IF(AND(All!$V19="P8",All!$AE19="RSS"),Ruler!W$29,IF(AND(All!$V19="P9",All!$AE19="RSS"),Ruler!W$30,0)))))))))))))))))))))))))))</f>
        <v>0</v>
      </c>
      <c r="CE19" s="325">
        <f>IF(AND(All!$V19="P1",All!$AE19="RDP"),Ruler!X$6,IF(AND(All!$V19="P2",All!$AE19="RDP"),Ruler!X$7,IF(AND(All!$V19="P3",All!$AE19="RDP"),Ruler!X$8,IF(AND(All!$V19="P4",All!$AE19="RDP"),Ruler!X$9,IF(AND(All!$V19="P5",All!$AE19="RDP"),Ruler!X$10,IF(AND(All!$V19="P6",All!$AE19="RDP"),Ruler!X$11,IF(AND(All!$V19="P7",All!$AE19="RDP"),Ruler!X$12,IF(AND(All!$V19="P8",All!$AE19="RDP"),Ruler!X$13,IF(AND(All!$V19="P9",All!$AE19="RDP"),Ruler!X$14,IF(AND(All!$V19="P1",All!$AE19="RMS"),Ruler!X$6,IF(AND(All!$V19="P2",All!$AE19="RMS"),Ruler!X$15,IF(AND(All!$V19="P3",All!$AE19="RMS"),Ruler!X$16,IF(AND(All!$V19="P4",All!$AE19="RMS"),Ruler!X$17,IF(AND(All!$V19="P5",All!$AE19="RMS"),Ruler!X$18,IF(AND(All!$V19="P6",All!$AE19="RMS"),Ruler!X$19,IF(AND(All!$V19="P7",All!$AE19="RMS"),Ruler!X$20,IF(AND(All!$V19="P8",All!$AE19="RMS"),Ruler!X$21,IF(AND(All!$V19="P9",All!$AE19="RMS"),Ruler!X$22,IF(AND(All!$V19="P1",All!$AE19="RSS"),Ruler!X$6,IF(AND(All!$V19="P2",All!$AE19="RSS"),Ruler!X$23,IF(AND(All!$V19="P3",All!$AE19="RSS"),Ruler!X$24,IF(AND(All!$V19="P4",All!$AE19="RSS"),Ruler!X$25,IF(AND(All!$V19="P5",All!$AE19="RSS"),Ruler!X$26,IF(AND(All!$V19="P6",All!$AE19="RSS"),Ruler!X$27,IF(AND(All!$V19="P7",All!$AE19="RSS"),Ruler!X$28,IF(AND(All!$V19="P8",All!$AE19="RSS"),Ruler!X$29,IF(AND(All!$V19="P9",All!$AE19="RSS"),Ruler!X$30,0)))))))))))))))))))))))))))</f>
        <v>0</v>
      </c>
      <c r="CF19" s="325">
        <f>IF(AND(All!$V19="P1",All!$AE19="RDP"),Ruler!Y$6,IF(AND(All!$V19="P2",All!$AE19="RDP"),Ruler!Y$7,IF(AND(All!$V19="P3",All!$AE19="RDP"),Ruler!Y$8,IF(AND(All!$V19="P4",All!$AE19="RDP"),Ruler!Y$9,IF(AND(All!$V19="P5",All!$AE19="RDP"),Ruler!Y$10,IF(AND(All!$V19="P6",All!$AE19="RDP"),Ruler!Y$11,IF(AND(All!$V19="P7",All!$AE19="RDP"),Ruler!Y$12,IF(AND(All!$V19="P8",All!$AE19="RDP"),Ruler!Y$13,IF(AND(All!$V19="P9",All!$AE19="RDP"),Ruler!Y$14,IF(AND(All!$V19="P1",All!$AE19="RMS"),Ruler!Y$6,IF(AND(All!$V19="P2",All!$AE19="RMS"),Ruler!Y$15,IF(AND(All!$V19="P3",All!$AE19="RMS"),Ruler!Y$16,IF(AND(All!$V19="P4",All!$AE19="RMS"),Ruler!Y$17,IF(AND(All!$V19="P5",All!$AE19="RMS"),Ruler!Y$18,IF(AND(All!$V19="P6",All!$AE19="RMS"),Ruler!Y$19,IF(AND(All!$V19="P7",All!$AE19="RMS"),Ruler!Y$20,IF(AND(All!$V19="P8",All!$AE19="RMS"),Ruler!Y$21,IF(AND(All!$V19="P9",All!$AE19="RMS"),Ruler!Y$22,IF(AND(All!$V19="P1",All!$AE19="RSS"),Ruler!Y$6,IF(AND(All!$V19="P2",All!$AE19="RSS"),Ruler!Y$23,IF(AND(All!$V19="P3",All!$AE19="RSS"),Ruler!Y$24,IF(AND(All!$V19="P4",All!$AE19="RSS"),Ruler!Y$25,IF(AND(All!$V19="P5",All!$AE19="RSS"),Ruler!Y$26,IF(AND(All!$V19="P6",All!$AE19="RSS"),Ruler!Y$27,IF(AND(All!$V19="P7",All!$AE19="RSS"),Ruler!Y$28,IF(AND(All!$V19="P8",All!$AE19="RSS"),Ruler!Y$29,IF(AND(All!$V19="P9",All!$AE19="RSS"),Ruler!Y$30,0)))))))))))))))))))))))))))</f>
        <v>0</v>
      </c>
      <c r="CG19" s="325">
        <f>IF(AND(All!$V19="P1",All!$AE19="RDP"),Ruler!Z$6,IF(AND(All!$V19="P2",All!$AE19="RDP"),Ruler!Z$7,IF(AND(All!$V19="P3",All!$AE19="RDP"),Ruler!Z$8,IF(AND(All!$V19="P4",All!$AE19="RDP"),Ruler!Z$9,IF(AND(All!$V19="P5",All!$AE19="RDP"),Ruler!Z$10,IF(AND(All!$V19="P6",All!$AE19="RDP"),Ruler!Z$11,IF(AND(All!$V19="P7",All!$AE19="RDP"),Ruler!Z$12,IF(AND(All!$V19="P8",All!$AE19="RDP"),Ruler!Z$13,IF(AND(All!$V19="P9",All!$AE19="RDP"),Ruler!Z$14,IF(AND(All!$V19="P1",All!$AE19="RMS"),Ruler!Z$6,IF(AND(All!$V19="P2",All!$AE19="RMS"),Ruler!Z$15,IF(AND(All!$V19="P3",All!$AE19="RMS"),Ruler!Z$16,IF(AND(All!$V19="P4",All!$AE19="RMS"),Ruler!Z$17,IF(AND(All!$V19="P5",All!$AE19="RMS"),Ruler!Z$18,IF(AND(All!$V19="P6",All!$AE19="RMS"),Ruler!Z$19,IF(AND(All!$V19="P7",All!$AE19="RMS"),Ruler!Z$20,IF(AND(All!$V19="P8",All!$AE19="RMS"),Ruler!Z$21,IF(AND(All!$V19="P9",All!$AE19="RMS"),Ruler!Z$22,IF(AND(All!$V19="P1",All!$AE19="RSS"),Ruler!Z$6,IF(AND(All!$V19="P2",All!$AE19="RSS"),Ruler!Z$23,IF(AND(All!$V19="P3",All!$AE19="RSS"),Ruler!Z$24,IF(AND(All!$V19="P4",All!$AE19="RSS"),Ruler!Z$25,IF(AND(All!$V19="P5",All!$AE19="RSS"),Ruler!Z$26,IF(AND(All!$V19="P6",All!$AE19="RSS"),Ruler!Z$27,IF(AND(All!$V19="P7",All!$AE19="RSS"),Ruler!Z$28,IF(AND(All!$V19="P8",All!$AE19="RSS"),Ruler!Z$29,IF(AND(All!$V19="P9",All!$AE19="RSS"),Ruler!Z$30,0)))))))))))))))))))))))))))</f>
        <v>0</v>
      </c>
      <c r="CH19" s="325">
        <f>IF(AND(All!$V19="P1",All!$AE19="RDP"),Ruler!AA$6,IF(AND(All!$V19="P2",All!$AE19="RDP"),Ruler!AA$7,IF(AND(All!$V19="P3",All!$AE19="RDP"),Ruler!AA$8,IF(AND(All!$V19="P4",All!$AE19="RDP"),Ruler!AA$9,IF(AND(All!$V19="P5",All!$AE19="RDP"),Ruler!AA$10,IF(AND(All!$V19="P6",All!$AE19="RDP"),Ruler!AA$11,IF(AND(All!$V19="P7",All!$AE19="RDP"),Ruler!AA$12,IF(AND(All!$V19="P8",All!$AE19="RDP"),Ruler!AA$13,IF(AND(All!$V19="P9",All!$AE19="RDP"),Ruler!AA$14,IF(AND(All!$V19="P1",All!$AE19="RMS"),Ruler!AA$6,IF(AND(All!$V19="P2",All!$AE19="RMS"),Ruler!AA$15,IF(AND(All!$V19="P3",All!$AE19="RMS"),Ruler!AA$16,IF(AND(All!$V19="P4",All!$AE19="RMS"),Ruler!AA$17,IF(AND(All!$V19="P5",All!$AE19="RMS"),Ruler!AA$18,IF(AND(All!$V19="P6",All!$AE19="RMS"),Ruler!AA$19,IF(AND(All!$V19="P7",All!$AE19="RMS"),Ruler!AA$20,IF(AND(All!$V19="P8",All!$AE19="RMS"),Ruler!AA$21,IF(AND(All!$V19="P9",All!$AE19="RMS"),Ruler!AA$22,IF(AND(All!$V19="P1",All!$AE19="RSS"),Ruler!AA$6,IF(AND(All!$V19="P2",All!$AE19="RSS"),Ruler!AA$23,IF(AND(All!$V19="P3",All!$AE19="RSS"),Ruler!AA$24,IF(AND(All!$V19="P4",All!$AE19="RSS"),Ruler!AA$25,IF(AND(All!$V19="P5",All!$AE19="RSS"),Ruler!AA$26,IF(AND(All!$V19="P6",All!$AE19="RSS"),Ruler!AA$27,IF(AND(All!$V19="P7",All!$AE19="RSS"),Ruler!AA$28,IF(AND(All!$V19="P8",All!$AE19="RSS"),Ruler!AA$29,IF(AND(All!$V19="P9",All!$AE19="RSS"),Ruler!AA$30,0)))))))))))))))))))))))))))</f>
        <v>0</v>
      </c>
      <c r="CI19" s="325">
        <f>IF(AND(All!$V19="P1",All!$AE19="RDP"),Ruler!AB$6,IF(AND(All!$V19="P2",All!$AE19="RDP"),Ruler!AB$7,IF(AND(All!$V19="P3",All!$AE19="RDP"),Ruler!AB$8,IF(AND(All!$V19="P4",All!$AE19="RDP"),Ruler!AB$9,IF(AND(All!$V19="P5",All!$AE19="RDP"),Ruler!AB$10,IF(AND(All!$V19="P6",All!$AE19="RDP"),Ruler!AB$11,IF(AND(All!$V19="P7",All!$AE19="RDP"),Ruler!AB$12,IF(AND(All!$V19="P8",All!$AE19="RDP"),Ruler!AB$13,IF(AND(All!$V19="P9",All!$AE19="RDP"),Ruler!AB$14,IF(AND(All!$V19="P1",All!$AE19="RMS"),Ruler!AB$6,IF(AND(All!$V19="P2",All!$AE19="RMS"),Ruler!AB$15,IF(AND(All!$V19="P3",All!$AE19="RMS"),Ruler!AB$16,IF(AND(All!$V19="P4",All!$AE19="RMS"),Ruler!AB$17,IF(AND(All!$V19="P5",All!$AE19="RMS"),Ruler!AB$18,IF(AND(All!$V19="P6",All!$AE19="RMS"),Ruler!AB$19,IF(AND(All!$V19="P7",All!$AE19="RMS"),Ruler!AB$20,IF(AND(All!$V19="P8",All!$AE19="RMS"),Ruler!AB$21,IF(AND(All!$V19="P9",All!$AE19="RMS"),Ruler!AB$22,IF(AND(All!$V19="P1",All!$AE19="RSS"),Ruler!AB$6,IF(AND(All!$V19="P2",All!$AE19="RSS"),Ruler!AB$23,IF(AND(All!$V19="P3",All!$AE19="RSS"),Ruler!AB$24,IF(AND(All!$V19="P4",All!$AE19="RSS"),Ruler!AB$25,IF(AND(All!$V19="P5",All!$AE19="RSS"),Ruler!AB$26,IF(AND(All!$V19="P6",All!$AE19="RSS"),Ruler!AB$27,IF(AND(All!$V19="P7",All!$AE19="RSS"),Ruler!AB$28,IF(AND(All!$V19="P8",All!$AE19="RSS"),Ruler!AB$29,IF(AND(All!$V19="P9",All!$AE19="RSS"),Ruler!AB$30,0)))))))))))))))))))))))))))</f>
        <v>0</v>
      </c>
      <c r="CJ19" s="323">
        <f>Table9[[#This Row],[R-B1]]-Table9[[#This Row],[B1]]</f>
        <v>0</v>
      </c>
      <c r="CK19" s="43">
        <f>Table9[[#This Row],[R-B2]]-Table9[[#This Row],[B2]]</f>
        <v>0</v>
      </c>
      <c r="CL19" s="43">
        <f>Table9[[#This Row],[R-B3]]-Table9[[#This Row],[B3]]</f>
        <v>0</v>
      </c>
      <c r="CM19" s="43">
        <f>Table9[[#This Row],[R-B4]]-Table9[[#This Row],[B4]]</f>
        <v>0</v>
      </c>
      <c r="CN19" s="43">
        <f>Table9[[#This Row],[R-B5]]-Table9[[#This Row],[B5]]</f>
        <v>0</v>
      </c>
      <c r="CO19" s="43">
        <f>Table9[[#This Row],[R-B6]]-Table9[[#This Row],[B6]]</f>
        <v>0</v>
      </c>
      <c r="CP19" s="43">
        <f>Table9[[#This Row],[R-B7]]-Table9[[#This Row],[B7]]</f>
        <v>0</v>
      </c>
      <c r="CQ19" s="43">
        <f>Table9[[#This Row],[R-B8]]-Table9[[#This Row],[B8]]</f>
        <v>0</v>
      </c>
      <c r="CR19" s="43">
        <f>Table9[[#This Row],[R-B9]]-Table9[[#This Row],[B9]]</f>
        <v>0</v>
      </c>
      <c r="CS19" s="43">
        <f>Table9[[#This Row],[R-B10]]-Table9[[#This Row],[B10]]</f>
        <v>0</v>
      </c>
      <c r="CT19" s="43">
        <f>Table9[[#This Row],[R-B11]]-Table9[[#This Row],[B11]]</f>
        <v>0</v>
      </c>
      <c r="CU19" s="43">
        <f>Table9[[#This Row],[R-B12]]-Table9[[#This Row],[B12]]</f>
        <v>0</v>
      </c>
      <c r="CV19" s="43">
        <f>Table9[[#This Row],[R-K1]]-Table9[[#This Row],[K1]]</f>
        <v>0</v>
      </c>
      <c r="CW19" s="43">
        <f>Table9[[#This Row],[R-K2]]-Table9[[#This Row],[K2]]</f>
        <v>0</v>
      </c>
      <c r="CX19" s="43">
        <f>Table9[[#This Row],[R-K3]]-Table9[[#This Row],[K3]]</f>
        <v>0</v>
      </c>
      <c r="CY19" s="43">
        <f>Table9[[#This Row],[R-K4]]-Table9[[#This Row],[K4]]</f>
        <v>0</v>
      </c>
      <c r="CZ19" s="43">
        <f>Table9[[#This Row],[R-K5]]-Table9[[#This Row],[K5]]</f>
        <v>0</v>
      </c>
      <c r="DA19" s="43">
        <f>Table9[[#This Row],[R-P1]]-Table9[[#This Row],[P1]]</f>
        <v>0</v>
      </c>
      <c r="DB19" s="43">
        <f>Table9[[#This Row],[R-P2]]-Table9[[#This Row],[P2]]</f>
        <v>0</v>
      </c>
      <c r="DC19" s="43">
        <f>Table9[[#This Row],[R-P3]]-Table9[[#This Row],[P3]]</f>
        <v>0</v>
      </c>
      <c r="DD19" s="43">
        <f>Table9[[#This Row],[R-P4]]-Table9[[#This Row],[P4]]</f>
        <v>0</v>
      </c>
      <c r="DE19" s="43">
        <f>Table9[[#This Row],[R-P5]]-Table9[[#This Row],[P5]]</f>
        <v>0</v>
      </c>
      <c r="DF19" s="43">
        <f>Table9[[#This Row],[R-E1]]-Table9[[#This Row],[E1]]</f>
        <v>0</v>
      </c>
      <c r="DG19" s="328">
        <f>Table9[[#This Row],[R-E2]]-Table9[[#This Row],[E2]]</f>
        <v>0</v>
      </c>
      <c r="DH19" s="43">
        <f>COUNTIF(Table9[[#This Row],[G-B1]:[G-B12]],"&lt;=0")/12*100</f>
        <v>100</v>
      </c>
      <c r="DI19" s="43">
        <f>COUNTIF(Table9[[#This Row],[G-K1]:[G-K5]],"&lt;=0")/5*100</f>
        <v>100</v>
      </c>
      <c r="DJ19" s="43">
        <f>COUNTIF(Table9[[#This Row],[G-P1]:[G-P5]],"&lt;=0")/5*100</f>
        <v>100</v>
      </c>
      <c r="DK19" s="43">
        <f>COUNTIF(Table9[[#This Row],[G-E1]:[G-E2]],"&lt;=0")/2*100</f>
        <v>100</v>
      </c>
      <c r="DL19" s="450">
        <f>IF(AE19="RDP",(COUNTIF(Table9[[#This Row],[G-B3]],"&lt;=0")+COUNTIF(Table9[[#This Row],[G-B4]],"&lt;=0")+COUNTIF(Table9[[#This Row],[G-B7]],"&lt;=0")+COUNTIF(Table9[[#This Row],[G-B11]],"&lt;=0")+COUNTIF(Table9[[#This Row],[G-K2]],"&lt;=0"))/5*100,IF(AE19="RMS",(COUNTIF(Table9[[#This Row],[G-B4]],"&lt;=0")+COUNTIF(Table9[[#This Row],[G-B5]],"&lt;=0")+COUNTIF(Table9[[#This Row],[G-B10]],"&lt;=0")+COUNTIF(Table9[[#This Row],[G-B12]],"&lt;=0")+COUNTIF(Table9[[#This Row],[G-K2]],"&lt;=0"))/5*100,IF(AE19="RSS",(COUNTIF(Table9[[#This Row],[G-B1]],"&lt;=0")+COUNTIF(Table9[[#This Row],[G-B2]],"&lt;=0")+COUNTIF(Table9[[#This Row],[G-B6]],"&lt;=0")+COUNTIF(Table9[[#This Row],[G-B11]],"&lt;=0")+COUNTIF(Table9[[#This Row],[G-B12]],"&lt;=0"))/5*100,0)))</f>
        <v>0</v>
      </c>
      <c r="DM19" s="332"/>
      <c r="DR19" s="332"/>
      <c r="DW19" s="332"/>
      <c r="DX19" s="42"/>
      <c r="DY19" s="42"/>
      <c r="DZ19" s="42"/>
      <c r="EA19" s="333"/>
      <c r="EB19" s="342"/>
      <c r="EC19" s="339"/>
      <c r="ED19" s="339"/>
      <c r="EE19" s="338"/>
    </row>
    <row r="20" spans="2:135" ht="15" hidden="1" thickBot="1" x14ac:dyDescent="0.4">
      <c r="B20" s="282">
        <v>17</v>
      </c>
      <c r="C20" s="285" t="s">
        <v>198</v>
      </c>
      <c r="D20" s="282"/>
      <c r="E20" s="284" t="s">
        <v>300</v>
      </c>
      <c r="F20" s="282">
        <v>1088497</v>
      </c>
      <c r="G20" s="357">
        <f t="shared" ca="1" si="0"/>
        <v>30.823650047564694</v>
      </c>
      <c r="H20" s="283">
        <v>35065</v>
      </c>
      <c r="I20" s="282" t="s">
        <v>179</v>
      </c>
      <c r="J20" s="282" t="s">
        <v>137</v>
      </c>
      <c r="K20" s="282" t="s">
        <v>241</v>
      </c>
      <c r="L20" s="282" t="s">
        <v>202</v>
      </c>
      <c r="M20" s="285"/>
      <c r="N20" s="282"/>
      <c r="O20" s="282" t="s">
        <v>142</v>
      </c>
      <c r="P20" s="284" t="s">
        <v>301</v>
      </c>
      <c r="Q20" s="282" t="s">
        <v>144</v>
      </c>
      <c r="R20" s="282"/>
      <c r="S20" s="283">
        <v>44881</v>
      </c>
      <c r="T20" s="286">
        <f t="shared" ca="1" si="1"/>
        <v>3.9277777777777776</v>
      </c>
      <c r="U20" s="282"/>
      <c r="V20" s="282" t="s">
        <v>55</v>
      </c>
      <c r="W20" s="291"/>
      <c r="X20" s="286">
        <f ca="1">($T$1-Table9[[#This Row],[Date of Appointment to Current Grade]])/365</f>
        <v>3.930499362633189</v>
      </c>
      <c r="Y20" s="283">
        <v>44881</v>
      </c>
      <c r="Z20" s="343" t="s">
        <v>244</v>
      </c>
      <c r="AA20" s="283">
        <v>45870</v>
      </c>
      <c r="AB20" s="286">
        <f ca="1">($T$1-Table9[[#This Row],[Date in Position]])/365</f>
        <v>1.2209103215372985</v>
      </c>
      <c r="AC20" s="282"/>
      <c r="AD20" s="282"/>
      <c r="AE20" s="282"/>
      <c r="AF20" s="282"/>
      <c r="AG20" s="287"/>
      <c r="AH20" s="287"/>
      <c r="AI20" s="287"/>
      <c r="AJ20" s="285"/>
      <c r="AK20" s="288"/>
      <c r="AL20" s="285"/>
      <c r="AM20" s="318"/>
      <c r="AN20" s="323"/>
      <c r="BK20" s="328"/>
      <c r="BL20" s="325">
        <f>IF(AND(All!$V20="P1",All!$AE20="RDP"),Ruler!E$6,IF(AND(All!$V20="P2",All!$AE20="RDP"),Ruler!E$7,IF(AND(All!$V20="P3",All!$AE20="RDP"),Ruler!E$8,IF(AND(All!$V20="P4",All!$AE20="RDP"),Ruler!E$9,IF(AND(All!$V20="P5",All!$AE20="RDP"),Ruler!E$10,IF(AND(All!$V20="P6",All!$AE20="RDP"),Ruler!E$11,IF(AND(All!$V20="P7",All!$AE20="RDP"),Ruler!E$12,IF(AND(All!$V20="P8",All!$AE20="RDP"),Ruler!E$13,IF(AND(All!$V20="P9",All!$AE20="RDP"),Ruler!E$14,IF(AND(All!$V20="P1",All!$AE20="RMS"),Ruler!E$6,IF(AND(All!$V20="P2",All!$AE20="RMS"),Ruler!E$15,IF(AND(All!$V20="P3",All!$AE20="RMS"),Ruler!E$16,IF(AND(All!$V20="P4",All!$AE20="RMS"),Ruler!E$17,IF(AND(All!$V20="P5",All!$AE20="RMS"),Ruler!E$18,IF(AND(All!$V20="P6",All!$AE20="RMS"),Ruler!E$19,IF(AND(All!$V20="P7",All!$AE20="RMS"),Ruler!E$20,IF(AND(All!$V20="P8",All!$AE20="RMS"),Ruler!E$21,IF(AND(All!$V20="P9",All!$AE20="RMS"),Ruler!E$22,IF(AND(All!$V20="P1",All!$AE20="RSS"),Ruler!E$6,IF(AND(All!$V20="P2",All!$AE20="RSS"),Ruler!E$23,IF(AND(All!$V20="P3",All!$AE20="RSS"),Ruler!E$24,IF(AND(All!$V20="P4",All!$AE20="RSS"),Ruler!E$25,IF(AND(All!$V20="P5",All!$AE20="RSS"),Ruler!E$26,IF(AND(All!$V20="P6",All!$AE20="RSS"),Ruler!E$27,IF(AND(All!$V20="P7",All!$AE20="RSS"),Ruler!E$28,IF(AND(All!$V20="P8",All!$AE20="RSS"),Ruler!E$29,IF(AND(All!$V20="P9",All!$AE20="RSS"),Ruler!E$30,0)))))))))))))))))))))))))))</f>
        <v>0</v>
      </c>
      <c r="BM20" s="325">
        <f>IF(AND(All!$V20="P1",All!$AE20="RDP"),Ruler!F$6,IF(AND(All!$V20="P2",All!$AE20="RDP"),Ruler!F$7,IF(AND(All!$V20="P3",All!$AE20="RDP"),Ruler!F$8,IF(AND(All!$V20="P4",All!$AE20="RDP"),Ruler!F$9,IF(AND(All!$V20="P5",All!$AE20="RDP"),Ruler!F$10,IF(AND(All!$V20="P6",All!$AE20="RDP"),Ruler!F$11,IF(AND(All!$V20="P7",All!$AE20="RDP"),Ruler!F$12,IF(AND(All!$V20="P8",All!$AE20="RDP"),Ruler!F$13,IF(AND(All!$V20="P9",All!$AE20="RDP"),Ruler!F$14,IF(AND(All!$V20="P1",All!$AE20="RMS"),Ruler!F$6,IF(AND(All!$V20="P2",All!$AE20="RMS"),Ruler!F$15,IF(AND(All!$V20="P3",All!$AE20="RMS"),Ruler!F$16,IF(AND(All!$V20="P4",All!$AE20="RMS"),Ruler!F$17,IF(AND(All!$V20="P5",All!$AE20="RMS"),Ruler!F$18,IF(AND(All!$V20="P6",All!$AE20="RMS"),Ruler!F$19,IF(AND(All!$V20="P7",All!$AE20="RMS"),Ruler!F$20,IF(AND(All!$V20="P8",All!$AE20="RMS"),Ruler!F$21,IF(AND(All!$V20="P9",All!$AE20="RMS"),Ruler!F$22,IF(AND(All!$V20="P1",All!$AE20="RSS"),Ruler!F$6,IF(AND(All!$V20="P2",All!$AE20="RSS"),Ruler!F$23,IF(AND(All!$V20="P3",All!$AE20="RSS"),Ruler!F$24,IF(AND(All!$V20="P4",All!$AE20="RSS"),Ruler!F$25,IF(AND(All!$V20="P5",All!$AE20="RSS"),Ruler!F$26,IF(AND(All!$V20="P6",All!$AE20="RSS"),Ruler!F$27,IF(AND(All!$V20="P7",All!$AE20="RSS"),Ruler!F$28,IF(AND(All!$V20="P8",All!$AE20="RSS"),Ruler!F$29,IF(AND(All!$V20="P9",All!$AE20="RSS"),Ruler!F$30,0)))))))))))))))))))))))))))</f>
        <v>0</v>
      </c>
      <c r="BN20" s="325">
        <f>IF(AND(All!$V20="P1",All!$AE20="RDP"),Ruler!G$6,IF(AND(All!$V20="P2",All!$AE20="RDP"),Ruler!G$7,IF(AND(All!$V20="P3",All!$AE20="RDP"),Ruler!G$8,IF(AND(All!$V20="P4",All!$AE20="RDP"),Ruler!G$9,IF(AND(All!$V20="P5",All!$AE20="RDP"),Ruler!G$10,IF(AND(All!$V20="P6",All!$AE20="RDP"),Ruler!G$11,IF(AND(All!$V20="P7",All!$AE20="RDP"),Ruler!G$12,IF(AND(All!$V20="P8",All!$AE20="RDP"),Ruler!G$13,IF(AND(All!$V20="P9",All!$AE20="RDP"),Ruler!G$14,IF(AND(All!$V20="P1",All!$AE20="RMS"),Ruler!G$6,IF(AND(All!$V20="P2",All!$AE20="RMS"),Ruler!G$15,IF(AND(All!$V20="P3",All!$AE20="RMS"),Ruler!G$16,IF(AND(All!$V20="P4",All!$AE20="RMS"),Ruler!G$17,IF(AND(All!$V20="P5",All!$AE20="RMS"),Ruler!G$18,IF(AND(All!$V20="P6",All!$AE20="RMS"),Ruler!G$19,IF(AND(All!$V20="P7",All!$AE20="RMS"),Ruler!G$20,IF(AND(All!$V20="P8",All!$AE20="RMS"),Ruler!G$21,IF(AND(All!$V20="P9",All!$AE20="RMS"),Ruler!G$22,IF(AND(All!$V20="P1",All!$AE20="RSS"),Ruler!G$6,IF(AND(All!$V20="P2",All!$AE20="RSS"),Ruler!G$23,IF(AND(All!$V20="P3",All!$AE20="RSS"),Ruler!G$24,IF(AND(All!$V20="P4",All!$AE20="RSS"),Ruler!G$25,IF(AND(All!$V20="P5",All!$AE20="RSS"),Ruler!G$26,IF(AND(All!$V20="P6",All!$AE20="RSS"),Ruler!G$27,IF(AND(All!$V20="P7",All!$AE20="RSS"),Ruler!G$28,IF(AND(All!$V20="P8",All!$AE20="RSS"),Ruler!G$29,IF(AND(All!$V20="P9",All!$AE20="RSS"),Ruler!G$30,0)))))))))))))))))))))))))))</f>
        <v>0</v>
      </c>
      <c r="BO20" s="325">
        <f>IF(AND(All!$V20="P1",All!$AE20="RDP"),Ruler!H$6,IF(AND(All!$V20="P2",All!$AE20="RDP"),Ruler!H$7,IF(AND(All!$V20="P3",All!$AE20="RDP"),Ruler!H$8,IF(AND(All!$V20="P4",All!$AE20="RDP"),Ruler!H$9,IF(AND(All!$V20="P5",All!$AE20="RDP"),Ruler!H$10,IF(AND(All!$V20="P6",All!$AE20="RDP"),Ruler!H$11,IF(AND(All!$V20="P7",All!$AE20="RDP"),Ruler!H$12,IF(AND(All!$V20="P8",All!$AE20="RDP"),Ruler!H$13,IF(AND(All!$V20="P9",All!$AE20="RDP"),Ruler!H$14,IF(AND(All!$V20="P1",All!$AE20="RMS"),Ruler!H$6,IF(AND(All!$V20="P2",All!$AE20="RMS"),Ruler!H$15,IF(AND(All!$V20="P3",All!$AE20="RMS"),Ruler!H$16,IF(AND(All!$V20="P4",All!$AE20="RMS"),Ruler!H$17,IF(AND(All!$V20="P5",All!$AE20="RMS"),Ruler!H$18,IF(AND(All!$V20="P6",All!$AE20="RMS"),Ruler!H$19,IF(AND(All!$V20="P7",All!$AE20="RMS"),Ruler!H$20,IF(AND(All!$V20="P8",All!$AE20="RMS"),Ruler!H$21,IF(AND(All!$V20="P9",All!$AE20="RMS"),Ruler!H$22,IF(AND(All!$V20="P1",All!$AE20="RSS"),Ruler!H$6,IF(AND(All!$V20="P2",All!$AE20="RSS"),Ruler!H$23,IF(AND(All!$V20="P3",All!$AE20="RSS"),Ruler!H$24,IF(AND(All!$V20="P4",All!$AE20="RSS"),Ruler!H$25,IF(AND(All!$V20="P5",All!$AE20="RSS"),Ruler!H$26,IF(AND(All!$V20="P6",All!$AE20="RSS"),Ruler!H$27,IF(AND(All!$V20="P7",All!$AE20="RSS"),Ruler!H$28,IF(AND(All!$V20="P8",All!$AE20="RSS"),Ruler!H$29,IF(AND(All!$V20="P9",All!$AE20="RSS"),Ruler!H$30,0)))))))))))))))))))))))))))</f>
        <v>0</v>
      </c>
      <c r="BP20" s="325">
        <f>IF(AND(All!$V20="P1",All!$AE20="RDP"),Ruler!I$6,IF(AND(All!$V20="P2",All!$AE20="RDP"),Ruler!I$7,IF(AND(All!$V20="P3",All!$AE20="RDP"),Ruler!I$8,IF(AND(All!$V20="P4",All!$AE20="RDP"),Ruler!I$9,IF(AND(All!$V20="P5",All!$AE20="RDP"),Ruler!I$10,IF(AND(All!$V20="P6",All!$AE20="RDP"),Ruler!I$11,IF(AND(All!$V20="P7",All!$AE20="RDP"),Ruler!I$12,IF(AND(All!$V20="P8",All!$AE20="RDP"),Ruler!I$13,IF(AND(All!$V20="P9",All!$AE20="RDP"),Ruler!I$14,IF(AND(All!$V20="P1",All!$AE20="RMS"),Ruler!I$6,IF(AND(All!$V20="P2",All!$AE20="RMS"),Ruler!I$15,IF(AND(All!$V20="P3",All!$AE20="RMS"),Ruler!I$16,IF(AND(All!$V20="P4",All!$AE20="RMS"),Ruler!I$17,IF(AND(All!$V20="P5",All!$AE20="RMS"),Ruler!I$18,IF(AND(All!$V20="P6",All!$AE20="RMS"),Ruler!I$19,IF(AND(All!$V20="P7",All!$AE20="RMS"),Ruler!I$20,IF(AND(All!$V20="P8",All!$AE20="RMS"),Ruler!I$21,IF(AND(All!$V20="P9",All!$AE20="RMS"),Ruler!I$22,IF(AND(All!$V20="P1",All!$AE20="RSS"),Ruler!I$6,IF(AND(All!$V20="P2",All!$AE20="RSS"),Ruler!I$23,IF(AND(All!$V20="P3",All!$AE20="RSS"),Ruler!I$24,IF(AND(All!$V20="P4",All!$AE20="RSS"),Ruler!I$25,IF(AND(All!$V20="P5",All!$AE20="RSS"),Ruler!I$26,IF(AND(All!$V20="P6",All!$AE20="RSS"),Ruler!I$27,IF(AND(All!$V20="P7",All!$AE20="RSS"),Ruler!I$28,IF(AND(All!$V20="P8",All!$AE20="RSS"),Ruler!I$29,IF(AND(All!$V20="P9",All!$AE20="RSS"),Ruler!I$30,0)))))))))))))))))))))))))))</f>
        <v>0</v>
      </c>
      <c r="BQ20" s="325">
        <f>IF(AND(All!$V20="P1",All!$AE20="RDP"),Ruler!J$6,IF(AND(All!$V20="P2",All!$AE20="RDP"),Ruler!J$7,IF(AND(All!$V20="P3",All!$AE20="RDP"),Ruler!J$8,IF(AND(All!$V20="P4",All!$AE20="RDP"),Ruler!J$9,IF(AND(All!$V20="P5",All!$AE20="RDP"),Ruler!J$10,IF(AND(All!$V20="P6",All!$AE20="RDP"),Ruler!J$11,IF(AND(All!$V20="P7",All!$AE20="RDP"),Ruler!J$12,IF(AND(All!$V20="P8",All!$AE20="RDP"),Ruler!J$13,IF(AND(All!$V20="P9",All!$AE20="RDP"),Ruler!J$14,IF(AND(All!$V20="P1",All!$AE20="RMS"),Ruler!J$6,IF(AND(All!$V20="P2",All!$AE20="RMS"),Ruler!J$15,IF(AND(All!$V20="P3",All!$AE20="RMS"),Ruler!J$16,IF(AND(All!$V20="P4",All!$AE20="RMS"),Ruler!J$17,IF(AND(All!$V20="P5",All!$AE20="RMS"),Ruler!J$18,IF(AND(All!$V20="P6",All!$AE20="RMS"),Ruler!J$19,IF(AND(All!$V20="P7",All!$AE20="RMS"),Ruler!J$20,IF(AND(All!$V20="P8",All!$AE20="RMS"),Ruler!J$21,IF(AND(All!$V20="P9",All!$AE20="RMS"),Ruler!J$22,IF(AND(All!$V20="P1",All!$AE20="RSS"),Ruler!J$6,IF(AND(All!$V20="P2",All!$AE20="RSS"),Ruler!J$23,IF(AND(All!$V20="P3",All!$AE20="RSS"),Ruler!J$24,IF(AND(All!$V20="P4",All!$AE20="RSS"),Ruler!J$25,IF(AND(All!$V20="P5",All!$AE20="RSS"),Ruler!J$26,IF(AND(All!$V20="P6",All!$AE20="RSS"),Ruler!J$27,IF(AND(All!$V20="P7",All!$AE20="RSS"),Ruler!J$28,IF(AND(All!$V20="P8",All!$AE20="RSS"),Ruler!J$29,IF(AND(All!$V20="P9",All!$AE20="RSS"),Ruler!J$30,0)))))))))))))))))))))))))))</f>
        <v>0</v>
      </c>
      <c r="BR20" s="325">
        <f>IF(AND(All!$V20="P1",All!$AE20="RDP"),Ruler!K$6,IF(AND(All!$V20="P2",All!$AE20="RDP"),Ruler!K$7,IF(AND(All!$V20="P3",All!$AE20="RDP"),Ruler!K$8,IF(AND(All!$V20="P4",All!$AE20="RDP"),Ruler!K$9,IF(AND(All!$V20="P5",All!$AE20="RDP"),Ruler!K$10,IF(AND(All!$V20="P6",All!$AE20="RDP"),Ruler!K$11,IF(AND(All!$V20="P7",All!$AE20="RDP"),Ruler!K$12,IF(AND(All!$V20="P8",All!$AE20="RDP"),Ruler!K$13,IF(AND(All!$V20="P9",All!$AE20="RDP"),Ruler!K$14,IF(AND(All!$V20="P1",All!$AE20="RMS"),Ruler!K$6,IF(AND(All!$V20="P2",All!$AE20="RMS"),Ruler!K$15,IF(AND(All!$V20="P3",All!$AE20="RMS"),Ruler!K$16,IF(AND(All!$V20="P4",All!$AE20="RMS"),Ruler!K$17,IF(AND(All!$V20="P5",All!$AE20="RMS"),Ruler!K$18,IF(AND(All!$V20="P6",All!$AE20="RMS"),Ruler!K$19,IF(AND(All!$V20="P7",All!$AE20="RMS"),Ruler!K$20,IF(AND(All!$V20="P8",All!$AE20="RMS"),Ruler!K$21,IF(AND(All!$V20="P9",All!$AE20="RMS"),Ruler!K$22,IF(AND(All!$V20="P1",All!$AE20="RSS"),Ruler!K$6,IF(AND(All!$V20="P2",All!$AE20="RSS"),Ruler!K$23,IF(AND(All!$V20="P3",All!$AE20="RSS"),Ruler!K$24,IF(AND(All!$V20="P4",All!$AE20="RSS"),Ruler!K$25,IF(AND(All!$V20="P5",All!$AE20="RSS"),Ruler!K$26,IF(AND(All!$V20="P6",All!$AE20="RSS"),Ruler!K$27,IF(AND(All!$V20="P7",All!$AE20="RSS"),Ruler!K$28,IF(AND(All!$V20="P8",All!$AE20="RSS"),Ruler!K$29,IF(AND(All!$V20="P9",All!$AE20="RSS"),Ruler!K$30,0)))))))))))))))))))))))))))</f>
        <v>0</v>
      </c>
      <c r="BS20" s="325">
        <f>IF(AND(All!$V20="P1",All!$AE20="RDP"),Ruler!L$6,IF(AND(All!$V20="P2",All!$AE20="RDP"),Ruler!L$7,IF(AND(All!$V20="P3",All!$AE20="RDP"),Ruler!L$8,IF(AND(All!$V20="P4",All!$AE20="RDP"),Ruler!L$9,IF(AND(All!$V20="P5",All!$AE20="RDP"),Ruler!L$10,IF(AND(All!$V20="P6",All!$AE20="RDP"),Ruler!L$11,IF(AND(All!$V20="P7",All!$AE20="RDP"),Ruler!L$12,IF(AND(All!$V20="P8",All!$AE20="RDP"),Ruler!L$13,IF(AND(All!$V20="P9",All!$AE20="RDP"),Ruler!L$14,IF(AND(All!$V20="P1",All!$AE20="RMS"),Ruler!L$6,IF(AND(All!$V20="P2",All!$AE20="RMS"),Ruler!L$15,IF(AND(All!$V20="P3",All!$AE20="RMS"),Ruler!L$16,IF(AND(All!$V20="P4",All!$AE20="RMS"),Ruler!L$17,IF(AND(All!$V20="P5",All!$AE20="RMS"),Ruler!L$18,IF(AND(All!$V20="P6",All!$AE20="RMS"),Ruler!L$19,IF(AND(All!$V20="P7",All!$AE20="RMS"),Ruler!L$20,IF(AND(All!$V20="P8",All!$AE20="RMS"),Ruler!L$21,IF(AND(All!$V20="P9",All!$AE20="RMS"),Ruler!L$22,IF(AND(All!$V20="P1",All!$AE20="RSS"),Ruler!L$6,IF(AND(All!$V20="P2",All!$AE20="RSS"),Ruler!L$23,IF(AND(All!$V20="P3",All!$AE20="RSS"),Ruler!L$24,IF(AND(All!$V20="P4",All!$AE20="RSS"),Ruler!L$25,IF(AND(All!$V20="P5",All!$AE20="RSS"),Ruler!L$26,IF(AND(All!$V20="P6",All!$AE20="RSS"),Ruler!L$27,IF(AND(All!$V20="P7",All!$AE20="RSS"),Ruler!L$28,IF(AND(All!$V20="P8",All!$AE20="RSS"),Ruler!L$29,IF(AND(All!$V20="P9",All!$AE20="RSS"),Ruler!L$30,0)))))))))))))))))))))))))))</f>
        <v>0</v>
      </c>
      <c r="BT20" s="325">
        <f>IF(AND(All!$V20="P1",All!$AE20="RDP"),Ruler!M$6,IF(AND(All!$V20="P2",All!$AE20="RDP"),Ruler!M$7,IF(AND(All!$V20="P3",All!$AE20="RDP"),Ruler!M$8,IF(AND(All!$V20="P4",All!$AE20="RDP"),Ruler!M$9,IF(AND(All!$V20="P5",All!$AE20="RDP"),Ruler!M$10,IF(AND(All!$V20="P6",All!$AE20="RDP"),Ruler!M$11,IF(AND(All!$V20="P7",All!$AE20="RDP"),Ruler!M$12,IF(AND(All!$V20="P8",All!$AE20="RDP"),Ruler!M$13,IF(AND(All!$V20="P9",All!$AE20="RDP"),Ruler!M$14,IF(AND(All!$V20="P1",All!$AE20="RMS"),Ruler!M$6,IF(AND(All!$V20="P2",All!$AE20="RMS"),Ruler!M$15,IF(AND(All!$V20="P3",All!$AE20="RMS"),Ruler!M$16,IF(AND(All!$V20="P4",All!$AE20="RMS"),Ruler!M$17,IF(AND(All!$V20="P5",All!$AE20="RMS"),Ruler!M$18,IF(AND(All!$V20="P6",All!$AE20="RMS"),Ruler!M$19,IF(AND(All!$V20="P7",All!$AE20="RMS"),Ruler!M$20,IF(AND(All!$V20="P8",All!$AE20="RMS"),Ruler!M$21,IF(AND(All!$V20="P9",All!$AE20="RMS"),Ruler!M$22,IF(AND(All!$V20="P1",All!$AE20="RSS"),Ruler!M$6,IF(AND(All!$V20="P2",All!$AE20="RSS"),Ruler!M$23,IF(AND(All!$V20="P3",All!$AE20="RSS"),Ruler!M$24,IF(AND(All!$V20="P4",All!$AE20="RSS"),Ruler!M$25,IF(AND(All!$V20="P5",All!$AE20="RSS"),Ruler!M$26,IF(AND(All!$V20="P6",All!$AE20="RSS"),Ruler!M$27,IF(AND(All!$V20="P7",All!$AE20="RSS"),Ruler!M$28,IF(AND(All!$V20="P8",All!$AE20="RSS"),Ruler!M$29,IF(AND(All!$V20="P9",All!$AE20="RSS"),Ruler!M$30,0)))))))))))))))))))))))))))</f>
        <v>0</v>
      </c>
      <c r="BU20" s="325">
        <f>IF(AND(All!$V20="P1",All!$AE20="RDP"),Ruler!N$6,IF(AND(All!$V20="P2",All!$AE20="RDP"),Ruler!N$7,IF(AND(All!$V20="P3",All!$AE20="RDP"),Ruler!N$8,IF(AND(All!$V20="P4",All!$AE20="RDP"),Ruler!N$9,IF(AND(All!$V20="P5",All!$AE20="RDP"),Ruler!N$10,IF(AND(All!$V20="P6",All!$AE20="RDP"),Ruler!N$11,IF(AND(All!$V20="P7",All!$AE20="RDP"),Ruler!N$12,IF(AND(All!$V20="P8",All!$AE20="RDP"),Ruler!N$13,IF(AND(All!$V20="P9",All!$AE20="RDP"),Ruler!N$14,IF(AND(All!$V20="P1",All!$AE20="RMS"),Ruler!N$6,IF(AND(All!$V20="P2",All!$AE20="RMS"),Ruler!N$15,IF(AND(All!$V20="P3",All!$AE20="RMS"),Ruler!N$16,IF(AND(All!$V20="P4",All!$AE20="RMS"),Ruler!N$17,IF(AND(All!$V20="P5",All!$AE20="RMS"),Ruler!N$18,IF(AND(All!$V20="P6",All!$AE20="RMS"),Ruler!N$19,IF(AND(All!$V20="P7",All!$AE20="RMS"),Ruler!N$20,IF(AND(All!$V20="P8",All!$AE20="RMS"),Ruler!N$21,IF(AND(All!$V20="P9",All!$AE20="RMS"),Ruler!N$22,IF(AND(All!$V20="P1",All!$AE20="RSS"),Ruler!N$6,IF(AND(All!$V20="P2",All!$AE20="RSS"),Ruler!N$23,IF(AND(All!$V20="P3",All!$AE20="RSS"),Ruler!N$24,IF(AND(All!$V20="P4",All!$AE20="RSS"),Ruler!N$25,IF(AND(All!$V20="P5",All!$AE20="RSS"),Ruler!N$26,IF(AND(All!$V20="P6",All!$AE20="RSS"),Ruler!N$27,IF(AND(All!$V20="P7",All!$AE20="RSS"),Ruler!N$28,IF(AND(All!$V20="P8",All!$AE20="RSS"),Ruler!N$29,IF(AND(All!$V20="P9",All!$AE20="RSS"),Ruler!N$30,0)))))))))))))))))))))))))))</f>
        <v>0</v>
      </c>
      <c r="BV20" s="325">
        <f>IF(AND(All!$V20="P1",All!$AE20="RDP"),Ruler!O$6,IF(AND(All!$V20="P2",All!$AE20="RDP"),Ruler!O$7,IF(AND(All!$V20="P3",All!$AE20="RDP"),Ruler!O$8,IF(AND(All!$V20="P4",All!$AE20="RDP"),Ruler!O$9,IF(AND(All!$V20="P5",All!$AE20="RDP"),Ruler!O$10,IF(AND(All!$V20="P6",All!$AE20="RDP"),Ruler!O$11,IF(AND(All!$V20="P7",All!$AE20="RDP"),Ruler!O$12,IF(AND(All!$V20="P8",All!$AE20="RDP"),Ruler!O$13,IF(AND(All!$V20="P9",All!$AE20="RDP"),Ruler!O$14,IF(AND(All!$V20="P1",All!$AE20="RMS"),Ruler!O$6,IF(AND(All!$V20="P2",All!$AE20="RMS"),Ruler!O$15,IF(AND(All!$V20="P3",All!$AE20="RMS"),Ruler!O$16,IF(AND(All!$V20="P4",All!$AE20="RMS"),Ruler!O$17,IF(AND(All!$V20="P5",All!$AE20="RMS"),Ruler!O$18,IF(AND(All!$V20="P6",All!$AE20="RMS"),Ruler!O$19,IF(AND(All!$V20="P7",All!$AE20="RMS"),Ruler!O$20,IF(AND(All!$V20="P8",All!$AE20="RMS"),Ruler!O$21,IF(AND(All!$V20="P9",All!$AE20="RMS"),Ruler!O$22,IF(AND(All!$V20="P1",All!$AE20="RSS"),Ruler!O$6,IF(AND(All!$V20="P2",All!$AE20="RSS"),Ruler!O$23,IF(AND(All!$V20="P3",All!$AE20="RSS"),Ruler!O$24,IF(AND(All!$V20="P4",All!$AE20="RSS"),Ruler!O$25,IF(AND(All!$V20="P5",All!$AE20="RSS"),Ruler!O$26,IF(AND(All!$V20="P6",All!$AE20="RSS"),Ruler!O$27,IF(AND(All!$V20="P7",All!$AE20="RSS"),Ruler!O$28,IF(AND(All!$V20="P8",All!$AE20="RSS"),Ruler!O$29,IF(AND(All!$V20="P9",All!$AE20="RSS"),Ruler!O$30,0)))))))))))))))))))))))))))</f>
        <v>0</v>
      </c>
      <c r="BW20" s="325">
        <f>IF(AND(All!$V20="P1",All!$AE20="RDP"),Ruler!P$6,IF(AND(All!$V20="P2",All!$AE20="RDP"),Ruler!P$7,IF(AND(All!$V20="P3",All!$AE20="RDP"),Ruler!P$8,IF(AND(All!$V20="P4",All!$AE20="RDP"),Ruler!P$9,IF(AND(All!$V20="P5",All!$AE20="RDP"),Ruler!P$10,IF(AND(All!$V20="P6",All!$AE20="RDP"),Ruler!P$11,IF(AND(All!$V20="P7",All!$AE20="RDP"),Ruler!P$12,IF(AND(All!$V20="P8",All!$AE20="RDP"),Ruler!P$13,IF(AND(All!$V20="P9",All!$AE20="RDP"),Ruler!P$14,IF(AND(All!$V20="P1",All!$AE20="RMS"),Ruler!P$6,IF(AND(All!$V20="P2",All!$AE20="RMS"),Ruler!P$15,IF(AND(All!$V20="P3",All!$AE20="RMS"),Ruler!P$16,IF(AND(All!$V20="P4",All!$AE20="RMS"),Ruler!P$17,IF(AND(All!$V20="P5",All!$AE20="RMS"),Ruler!P$18,IF(AND(All!$V20="P6",All!$AE20="RMS"),Ruler!P$19,IF(AND(All!$V20="P7",All!$AE20="RMS"),Ruler!P$20,IF(AND(All!$V20="P8",All!$AE20="RMS"),Ruler!P$21,IF(AND(All!$V20="P9",All!$AE20="RMS"),Ruler!P$22,IF(AND(All!$V20="P1",All!$AE20="RSS"),Ruler!P$6,IF(AND(All!$V20="P2",All!$AE20="RSS"),Ruler!P$23,IF(AND(All!$V20="P3",All!$AE20="RSS"),Ruler!P$24,IF(AND(All!$V20="P4",All!$AE20="RSS"),Ruler!P$25,IF(AND(All!$V20="P5",All!$AE20="RSS"),Ruler!P$26,IF(AND(All!$V20="P6",All!$AE20="RSS"),Ruler!P$27,IF(AND(All!$V20="P7",All!$AE20="RSS"),Ruler!P$28,IF(AND(All!$V20="P8",All!$AE20="RSS"),Ruler!P$29,IF(AND(All!$V20="P9",All!$AE20="RSS"),Ruler!P$30,0)))))))))))))))))))))))))))</f>
        <v>0</v>
      </c>
      <c r="BX20" s="325">
        <f>IF(AND(All!$V20="P1",All!$AE20="RDP"),Ruler!Q$6,IF(AND(All!$V20="P2",All!$AE20="RDP"),Ruler!Q$7,IF(AND(All!$V20="P3",All!$AE20="RDP"),Ruler!Q$8,IF(AND(All!$V20="P4",All!$AE20="RDP"),Ruler!Q$9,IF(AND(All!$V20="P5",All!$AE20="RDP"),Ruler!Q$10,IF(AND(All!$V20="P6",All!$AE20="RDP"),Ruler!Q$11,IF(AND(All!$V20="P7",All!$AE20="RDP"),Ruler!Q$12,IF(AND(All!$V20="P8",All!$AE20="RDP"),Ruler!Q$13,IF(AND(All!$V20="P9",All!$AE20="RDP"),Ruler!Q$14,IF(AND(All!$V20="P1",All!$AE20="RMS"),Ruler!Q$6,IF(AND(All!$V20="P2",All!$AE20="RMS"),Ruler!Q$15,IF(AND(All!$V20="P3",All!$AE20="RMS"),Ruler!Q$16,IF(AND(All!$V20="P4",All!$AE20="RMS"),Ruler!Q$17,IF(AND(All!$V20="P5",All!$AE20="RMS"),Ruler!Q$18,IF(AND(All!$V20="P6",All!$AE20="RMS"),Ruler!Q$19,IF(AND(All!$V20="P7",All!$AE20="RMS"),Ruler!Q$20,IF(AND(All!$V20="P8",All!$AE20="RMS"),Ruler!Q$21,IF(AND(All!$V20="P9",All!$AE20="RMS"),Ruler!Q$22,IF(AND(All!$V20="P1",All!$AE20="RSS"),Ruler!Q$6,IF(AND(All!$V20="P2",All!$AE20="RSS"),Ruler!Q$23,IF(AND(All!$V20="P3",All!$AE20="RSS"),Ruler!Q$24,IF(AND(All!$V20="P4",All!$AE20="RSS"),Ruler!Q$25,IF(AND(All!$V20="P5",All!$AE20="RSS"),Ruler!Q$26,IF(AND(All!$V20="P6",All!$AE20="RSS"),Ruler!Q$27,IF(AND(All!$V20="P7",All!$AE20="RSS"),Ruler!Q$28,IF(AND(All!$V20="P8",All!$AE20="RSS"),Ruler!Q$29,IF(AND(All!$V20="P9",All!$AE20="RSS"),Ruler!Q$30,0)))))))))))))))))))))))))))</f>
        <v>0</v>
      </c>
      <c r="BY20" s="325">
        <f>IF(AND(All!$V20="P1",All!$AE20="RDP"),Ruler!R$6,IF(AND(All!$V20="P2",All!$AE20="RDP"),Ruler!R$7,IF(AND(All!$V20="P3",All!$AE20="RDP"),Ruler!R$8,IF(AND(All!$V20="P4",All!$AE20="RDP"),Ruler!R$9,IF(AND(All!$V20="P5",All!$AE20="RDP"),Ruler!R$10,IF(AND(All!$V20="P6",All!$AE20="RDP"),Ruler!R$11,IF(AND(All!$V20="P7",All!$AE20="RDP"),Ruler!R$12,IF(AND(All!$V20="P8",All!$AE20="RDP"),Ruler!R$13,IF(AND(All!$V20="P9",All!$AE20="RDP"),Ruler!R$14,IF(AND(All!$V20="P1",All!$AE20="RMS"),Ruler!R$6,IF(AND(All!$V20="P2",All!$AE20="RMS"),Ruler!R$15,IF(AND(All!$V20="P3",All!$AE20="RMS"),Ruler!R$16,IF(AND(All!$V20="P4",All!$AE20="RMS"),Ruler!R$17,IF(AND(All!$V20="P5",All!$AE20="RMS"),Ruler!R$18,IF(AND(All!$V20="P6",All!$AE20="RMS"),Ruler!R$19,IF(AND(All!$V20="P7",All!$AE20="RMS"),Ruler!R$20,IF(AND(All!$V20="P8",All!$AE20="RMS"),Ruler!R$21,IF(AND(All!$V20="P9",All!$AE20="RMS"),Ruler!R$22,IF(AND(All!$V20="P1",All!$AE20="RSS"),Ruler!R$6,IF(AND(All!$V20="P2",All!$AE20="RSS"),Ruler!R$23,IF(AND(All!$V20="P3",All!$AE20="RSS"),Ruler!R$24,IF(AND(All!$V20="P4",All!$AE20="RSS"),Ruler!R$25,IF(AND(All!$V20="P5",All!$AE20="RSS"),Ruler!R$26,IF(AND(All!$V20="P6",All!$AE20="RSS"),Ruler!R$27,IF(AND(All!$V20="P7",All!$AE20="RSS"),Ruler!R$28,IF(AND(All!$V20="P8",All!$AE20="RSS"),Ruler!R$29,IF(AND(All!$V20="P9",All!$AE20="RSS"),Ruler!R$30,0)))))))))))))))))))))))))))</f>
        <v>0</v>
      </c>
      <c r="BZ20" s="325">
        <f>IF(AND(All!$V20="P1",All!$AE20="RDP"),Ruler!S$6,IF(AND(All!$V20="P2",All!$AE20="RDP"),Ruler!S$7,IF(AND(All!$V20="P3",All!$AE20="RDP"),Ruler!S$8,IF(AND(All!$V20="P4",All!$AE20="RDP"),Ruler!S$9,IF(AND(All!$V20="P5",All!$AE20="RDP"),Ruler!S$10,IF(AND(All!$V20="P6",All!$AE20="RDP"),Ruler!S$11,IF(AND(All!$V20="P7",All!$AE20="RDP"),Ruler!S$12,IF(AND(All!$V20="P8",All!$AE20="RDP"),Ruler!S$13,IF(AND(All!$V20="P9",All!$AE20="RDP"),Ruler!S$14,IF(AND(All!$V20="P1",All!$AE20="RMS"),Ruler!S$6,IF(AND(All!$V20="P2",All!$AE20="RMS"),Ruler!S$15,IF(AND(All!$V20="P3",All!$AE20="RMS"),Ruler!S$16,IF(AND(All!$V20="P4",All!$AE20="RMS"),Ruler!S$17,IF(AND(All!$V20="P5",All!$AE20="RMS"),Ruler!S$18,IF(AND(All!$V20="P6",All!$AE20="RMS"),Ruler!S$19,IF(AND(All!$V20="P7",All!$AE20="RMS"),Ruler!S$20,IF(AND(All!$V20="P8",All!$AE20="RMS"),Ruler!S$21,IF(AND(All!$V20="P9",All!$AE20="RMS"),Ruler!S$22,IF(AND(All!$V20="P1",All!$AE20="RSS"),Ruler!S$6,IF(AND(All!$V20="P2",All!$AE20="RSS"),Ruler!S$23,IF(AND(All!$V20="P3",All!$AE20="RSS"),Ruler!S$24,IF(AND(All!$V20="P4",All!$AE20="RSS"),Ruler!S$25,IF(AND(All!$V20="P5",All!$AE20="RSS"),Ruler!S$26,IF(AND(All!$V20="P6",All!$AE20="RSS"),Ruler!S$27,IF(AND(All!$V20="P7",All!$AE20="RSS"),Ruler!S$28,IF(AND(All!$V20="P8",All!$AE20="RSS"),Ruler!S$29,IF(AND(All!$V20="P9",All!$AE20="RSS"),Ruler!S$30,0)))))))))))))))))))))))))))</f>
        <v>0</v>
      </c>
      <c r="CA20" s="325">
        <f>IF(AND(All!$V20="P1",All!$AE20="RDP"),Ruler!T$6,IF(AND(All!$V20="P2",All!$AE20="RDP"),Ruler!T$7,IF(AND(All!$V20="P3",All!$AE20="RDP"),Ruler!T$8,IF(AND(All!$V20="P4",All!$AE20="RDP"),Ruler!T$9,IF(AND(All!$V20="P5",All!$AE20="RDP"),Ruler!T$10,IF(AND(All!$V20="P6",All!$AE20="RDP"),Ruler!T$11,IF(AND(All!$V20="P7",All!$AE20="RDP"),Ruler!T$12,IF(AND(All!$V20="P8",All!$AE20="RDP"),Ruler!T$13,IF(AND(All!$V20="P9",All!$AE20="RDP"),Ruler!T$14,IF(AND(All!$V20="P1",All!$AE20="RMS"),Ruler!T$6,IF(AND(All!$V20="P2",All!$AE20="RMS"),Ruler!T$15,IF(AND(All!$V20="P3",All!$AE20="RMS"),Ruler!T$16,IF(AND(All!$V20="P4",All!$AE20="RMS"),Ruler!T$17,IF(AND(All!$V20="P5",All!$AE20="RMS"),Ruler!T$18,IF(AND(All!$V20="P6",All!$AE20="RMS"),Ruler!T$19,IF(AND(All!$V20="P7",All!$AE20="RMS"),Ruler!T$20,IF(AND(All!$V20="P8",All!$AE20="RMS"),Ruler!T$21,IF(AND(All!$V20="P9",All!$AE20="RMS"),Ruler!T$22,IF(AND(All!$V20="P1",All!$AE20="RSS"),Ruler!T$6,IF(AND(All!$V20="P2",All!$AE20="RSS"),Ruler!T$23,IF(AND(All!$V20="P3",All!$AE20="RSS"),Ruler!T$24,IF(AND(All!$V20="P4",All!$AE20="RSS"),Ruler!T$25,IF(AND(All!$V20="P5",All!$AE20="RSS"),Ruler!T$26,IF(AND(All!$V20="P6",All!$AE20="RSS"),Ruler!T$27,IF(AND(All!$V20="P7",All!$AE20="RSS"),Ruler!T$28,IF(AND(All!$V20="P8",All!$AE20="RSS"),Ruler!T$29,IF(AND(All!$V20="P9",All!$AE20="RSS"),Ruler!T$30,0)))))))))))))))))))))))))))</f>
        <v>0</v>
      </c>
      <c r="CB20" s="325">
        <f>IF(AND(All!$V20="P1",All!$AE20="RDP"),Ruler!U$6,IF(AND(All!$V20="P2",All!$AE20="RDP"),Ruler!U$7,IF(AND(All!$V20="P3",All!$AE20="RDP"),Ruler!U$8,IF(AND(All!$V20="P4",All!$AE20="RDP"),Ruler!U$9,IF(AND(All!$V20="P5",All!$AE20="RDP"),Ruler!U$10,IF(AND(All!$V20="P6",All!$AE20="RDP"),Ruler!U$11,IF(AND(All!$V20="P7",All!$AE20="RDP"),Ruler!U$12,IF(AND(All!$V20="P8",All!$AE20="RDP"),Ruler!U$13,IF(AND(All!$V20="P9",All!$AE20="RDP"),Ruler!U$14,IF(AND(All!$V20="P1",All!$AE20="RMS"),Ruler!U$6,IF(AND(All!$V20="P2",All!$AE20="RMS"),Ruler!U$15,IF(AND(All!$V20="P3",All!$AE20="RMS"),Ruler!U$16,IF(AND(All!$V20="P4",All!$AE20="RMS"),Ruler!U$17,IF(AND(All!$V20="P5",All!$AE20="RMS"),Ruler!U$18,IF(AND(All!$V20="P6",All!$AE20="RMS"),Ruler!U$19,IF(AND(All!$V20="P7",All!$AE20="RMS"),Ruler!U$20,IF(AND(All!$V20="P8",All!$AE20="RMS"),Ruler!U$21,IF(AND(All!$V20="P9",All!$AE20="RMS"),Ruler!U$22,IF(AND(All!$V20="P1",All!$AE20="RSS"),Ruler!U$6,IF(AND(All!$V20="P2",All!$AE20="RSS"),Ruler!U$23,IF(AND(All!$V20="P3",All!$AE20="RSS"),Ruler!U$24,IF(AND(All!$V20="P4",All!$AE20="RSS"),Ruler!U$25,IF(AND(All!$V20="P5",All!$AE20="RSS"),Ruler!U$26,IF(AND(All!$V20="P6",All!$AE20="RSS"),Ruler!U$27,IF(AND(All!$V20="P7",All!$AE20="RSS"),Ruler!U$28,IF(AND(All!$V20="P8",All!$AE20="RSS"),Ruler!U$29,IF(AND(All!$V20="P9",All!$AE20="RSS"),Ruler!U$30,0)))))))))))))))))))))))))))</f>
        <v>0</v>
      </c>
      <c r="CC20" s="325">
        <f>IF(AND(All!$V20="P1",All!$AE20="RDP"),Ruler!V$6,IF(AND(All!$V20="P2",All!$AE20="RDP"),Ruler!V$7,IF(AND(All!$V20="P3",All!$AE20="RDP"),Ruler!V$8,IF(AND(All!$V20="P4",All!$AE20="RDP"),Ruler!V$9,IF(AND(All!$V20="P5",All!$AE20="RDP"),Ruler!V$10,IF(AND(All!$V20="P6",All!$AE20="RDP"),Ruler!V$11,IF(AND(All!$V20="P7",All!$AE20="RDP"),Ruler!V$12,IF(AND(All!$V20="P8",All!$AE20="RDP"),Ruler!V$13,IF(AND(All!$V20="P9",All!$AE20="RDP"),Ruler!V$14,IF(AND(All!$V20="P1",All!$AE20="RMS"),Ruler!V$6,IF(AND(All!$V20="P2",All!$AE20="RMS"),Ruler!V$15,IF(AND(All!$V20="P3",All!$AE20="RMS"),Ruler!V$16,IF(AND(All!$V20="P4",All!$AE20="RMS"),Ruler!V$17,IF(AND(All!$V20="P5",All!$AE20="RMS"),Ruler!V$18,IF(AND(All!$V20="P6",All!$AE20="RMS"),Ruler!V$19,IF(AND(All!$V20="P7",All!$AE20="RMS"),Ruler!V$20,IF(AND(All!$V20="P8",All!$AE20="RMS"),Ruler!V$21,IF(AND(All!$V20="P9",All!$AE20="RMS"),Ruler!V$22,IF(AND(All!$V20="P1",All!$AE20="RSS"),Ruler!V$6,IF(AND(All!$V20="P2",All!$AE20="RSS"),Ruler!V$23,IF(AND(All!$V20="P3",All!$AE20="RSS"),Ruler!V$24,IF(AND(All!$V20="P4",All!$AE20="RSS"),Ruler!V$25,IF(AND(All!$V20="P5",All!$AE20="RSS"),Ruler!V$26,IF(AND(All!$V20="P6",All!$AE20="RSS"),Ruler!V$27,IF(AND(All!$V20="P7",All!$AE20="RSS"),Ruler!V$28,IF(AND(All!$V20="P8",All!$AE20="RSS"),Ruler!V$29,IF(AND(All!$V20="P9",All!$AE20="RSS"),Ruler!V$30,0)))))))))))))))))))))))))))</f>
        <v>0</v>
      </c>
      <c r="CD20" s="325">
        <f>IF(AND(All!$V20="P1",All!$AE20="RDP"),Ruler!W$6,IF(AND(All!$V20="P2",All!$AE20="RDP"),Ruler!W$7,IF(AND(All!$V20="P3",All!$AE20="RDP"),Ruler!W$8,IF(AND(All!$V20="P4",All!$AE20="RDP"),Ruler!W$9,IF(AND(All!$V20="P5",All!$AE20="RDP"),Ruler!W$10,IF(AND(All!$V20="P6",All!$AE20="RDP"),Ruler!W$11,IF(AND(All!$V20="P7",All!$AE20="RDP"),Ruler!W$12,IF(AND(All!$V20="P8",All!$AE20="RDP"),Ruler!W$13,IF(AND(All!$V20="P9",All!$AE20="RDP"),Ruler!W$14,IF(AND(All!$V20="P1",All!$AE20="RMS"),Ruler!W$6,IF(AND(All!$V20="P2",All!$AE20="RMS"),Ruler!W$15,IF(AND(All!$V20="P3",All!$AE20="RMS"),Ruler!W$16,IF(AND(All!$V20="P4",All!$AE20="RMS"),Ruler!W$17,IF(AND(All!$V20="P5",All!$AE20="RMS"),Ruler!W$18,IF(AND(All!$V20="P6",All!$AE20="RMS"),Ruler!W$19,IF(AND(All!$V20="P7",All!$AE20="RMS"),Ruler!W$20,IF(AND(All!$V20="P8",All!$AE20="RMS"),Ruler!W$21,IF(AND(All!$V20="P9",All!$AE20="RMS"),Ruler!W$22,IF(AND(All!$V20="P1",All!$AE20="RSS"),Ruler!W$6,IF(AND(All!$V20="P2",All!$AE20="RSS"),Ruler!W$23,IF(AND(All!$V20="P3",All!$AE20="RSS"),Ruler!W$24,IF(AND(All!$V20="P4",All!$AE20="RSS"),Ruler!W$25,IF(AND(All!$V20="P5",All!$AE20="RSS"),Ruler!W$26,IF(AND(All!$V20="P6",All!$AE20="RSS"),Ruler!W$27,IF(AND(All!$V20="P7",All!$AE20="RSS"),Ruler!W$28,IF(AND(All!$V20="P8",All!$AE20="RSS"),Ruler!W$29,IF(AND(All!$V20="P9",All!$AE20="RSS"),Ruler!W$30,0)))))))))))))))))))))))))))</f>
        <v>0</v>
      </c>
      <c r="CE20" s="325">
        <f>IF(AND(All!$V20="P1",All!$AE20="RDP"),Ruler!X$6,IF(AND(All!$V20="P2",All!$AE20="RDP"),Ruler!X$7,IF(AND(All!$V20="P3",All!$AE20="RDP"),Ruler!X$8,IF(AND(All!$V20="P4",All!$AE20="RDP"),Ruler!X$9,IF(AND(All!$V20="P5",All!$AE20="RDP"),Ruler!X$10,IF(AND(All!$V20="P6",All!$AE20="RDP"),Ruler!X$11,IF(AND(All!$V20="P7",All!$AE20="RDP"),Ruler!X$12,IF(AND(All!$V20="P8",All!$AE20="RDP"),Ruler!X$13,IF(AND(All!$V20="P9",All!$AE20="RDP"),Ruler!X$14,IF(AND(All!$V20="P1",All!$AE20="RMS"),Ruler!X$6,IF(AND(All!$V20="P2",All!$AE20="RMS"),Ruler!X$15,IF(AND(All!$V20="P3",All!$AE20="RMS"),Ruler!X$16,IF(AND(All!$V20="P4",All!$AE20="RMS"),Ruler!X$17,IF(AND(All!$V20="P5",All!$AE20="RMS"),Ruler!X$18,IF(AND(All!$V20="P6",All!$AE20="RMS"),Ruler!X$19,IF(AND(All!$V20="P7",All!$AE20="RMS"),Ruler!X$20,IF(AND(All!$V20="P8",All!$AE20="RMS"),Ruler!X$21,IF(AND(All!$V20="P9",All!$AE20="RMS"),Ruler!X$22,IF(AND(All!$V20="P1",All!$AE20="RSS"),Ruler!X$6,IF(AND(All!$V20="P2",All!$AE20="RSS"),Ruler!X$23,IF(AND(All!$V20="P3",All!$AE20="RSS"),Ruler!X$24,IF(AND(All!$V20="P4",All!$AE20="RSS"),Ruler!X$25,IF(AND(All!$V20="P5",All!$AE20="RSS"),Ruler!X$26,IF(AND(All!$V20="P6",All!$AE20="RSS"),Ruler!X$27,IF(AND(All!$V20="P7",All!$AE20="RSS"),Ruler!X$28,IF(AND(All!$V20="P8",All!$AE20="RSS"),Ruler!X$29,IF(AND(All!$V20="P9",All!$AE20="RSS"),Ruler!X$30,0)))))))))))))))))))))))))))</f>
        <v>0</v>
      </c>
      <c r="CF20" s="325">
        <f>IF(AND(All!$V20="P1",All!$AE20="RDP"),Ruler!Y$6,IF(AND(All!$V20="P2",All!$AE20="RDP"),Ruler!Y$7,IF(AND(All!$V20="P3",All!$AE20="RDP"),Ruler!Y$8,IF(AND(All!$V20="P4",All!$AE20="RDP"),Ruler!Y$9,IF(AND(All!$V20="P5",All!$AE20="RDP"),Ruler!Y$10,IF(AND(All!$V20="P6",All!$AE20="RDP"),Ruler!Y$11,IF(AND(All!$V20="P7",All!$AE20="RDP"),Ruler!Y$12,IF(AND(All!$V20="P8",All!$AE20="RDP"),Ruler!Y$13,IF(AND(All!$V20="P9",All!$AE20="RDP"),Ruler!Y$14,IF(AND(All!$V20="P1",All!$AE20="RMS"),Ruler!Y$6,IF(AND(All!$V20="P2",All!$AE20="RMS"),Ruler!Y$15,IF(AND(All!$V20="P3",All!$AE20="RMS"),Ruler!Y$16,IF(AND(All!$V20="P4",All!$AE20="RMS"),Ruler!Y$17,IF(AND(All!$V20="P5",All!$AE20="RMS"),Ruler!Y$18,IF(AND(All!$V20="P6",All!$AE20="RMS"),Ruler!Y$19,IF(AND(All!$V20="P7",All!$AE20="RMS"),Ruler!Y$20,IF(AND(All!$V20="P8",All!$AE20="RMS"),Ruler!Y$21,IF(AND(All!$V20="P9",All!$AE20="RMS"),Ruler!Y$22,IF(AND(All!$V20="P1",All!$AE20="RSS"),Ruler!Y$6,IF(AND(All!$V20="P2",All!$AE20="RSS"),Ruler!Y$23,IF(AND(All!$V20="P3",All!$AE20="RSS"),Ruler!Y$24,IF(AND(All!$V20="P4",All!$AE20="RSS"),Ruler!Y$25,IF(AND(All!$V20="P5",All!$AE20="RSS"),Ruler!Y$26,IF(AND(All!$V20="P6",All!$AE20="RSS"),Ruler!Y$27,IF(AND(All!$V20="P7",All!$AE20="RSS"),Ruler!Y$28,IF(AND(All!$V20="P8",All!$AE20="RSS"),Ruler!Y$29,IF(AND(All!$V20="P9",All!$AE20="RSS"),Ruler!Y$30,0)))))))))))))))))))))))))))</f>
        <v>0</v>
      </c>
      <c r="CG20" s="325">
        <f>IF(AND(All!$V20="P1",All!$AE20="RDP"),Ruler!Z$6,IF(AND(All!$V20="P2",All!$AE20="RDP"),Ruler!Z$7,IF(AND(All!$V20="P3",All!$AE20="RDP"),Ruler!Z$8,IF(AND(All!$V20="P4",All!$AE20="RDP"),Ruler!Z$9,IF(AND(All!$V20="P5",All!$AE20="RDP"),Ruler!Z$10,IF(AND(All!$V20="P6",All!$AE20="RDP"),Ruler!Z$11,IF(AND(All!$V20="P7",All!$AE20="RDP"),Ruler!Z$12,IF(AND(All!$V20="P8",All!$AE20="RDP"),Ruler!Z$13,IF(AND(All!$V20="P9",All!$AE20="RDP"),Ruler!Z$14,IF(AND(All!$V20="P1",All!$AE20="RMS"),Ruler!Z$6,IF(AND(All!$V20="P2",All!$AE20="RMS"),Ruler!Z$15,IF(AND(All!$V20="P3",All!$AE20="RMS"),Ruler!Z$16,IF(AND(All!$V20="P4",All!$AE20="RMS"),Ruler!Z$17,IF(AND(All!$V20="P5",All!$AE20="RMS"),Ruler!Z$18,IF(AND(All!$V20="P6",All!$AE20="RMS"),Ruler!Z$19,IF(AND(All!$V20="P7",All!$AE20="RMS"),Ruler!Z$20,IF(AND(All!$V20="P8",All!$AE20="RMS"),Ruler!Z$21,IF(AND(All!$V20="P9",All!$AE20="RMS"),Ruler!Z$22,IF(AND(All!$V20="P1",All!$AE20="RSS"),Ruler!Z$6,IF(AND(All!$V20="P2",All!$AE20="RSS"),Ruler!Z$23,IF(AND(All!$V20="P3",All!$AE20="RSS"),Ruler!Z$24,IF(AND(All!$V20="P4",All!$AE20="RSS"),Ruler!Z$25,IF(AND(All!$V20="P5",All!$AE20="RSS"),Ruler!Z$26,IF(AND(All!$V20="P6",All!$AE20="RSS"),Ruler!Z$27,IF(AND(All!$V20="P7",All!$AE20="RSS"),Ruler!Z$28,IF(AND(All!$V20="P8",All!$AE20="RSS"),Ruler!Z$29,IF(AND(All!$V20="P9",All!$AE20="RSS"),Ruler!Z$30,0)))))))))))))))))))))))))))</f>
        <v>0</v>
      </c>
      <c r="CH20" s="325">
        <f>IF(AND(All!$V20="P1",All!$AE20="RDP"),Ruler!AA$6,IF(AND(All!$V20="P2",All!$AE20="RDP"),Ruler!AA$7,IF(AND(All!$V20="P3",All!$AE20="RDP"),Ruler!AA$8,IF(AND(All!$V20="P4",All!$AE20="RDP"),Ruler!AA$9,IF(AND(All!$V20="P5",All!$AE20="RDP"),Ruler!AA$10,IF(AND(All!$V20="P6",All!$AE20="RDP"),Ruler!AA$11,IF(AND(All!$V20="P7",All!$AE20="RDP"),Ruler!AA$12,IF(AND(All!$V20="P8",All!$AE20="RDP"),Ruler!AA$13,IF(AND(All!$V20="P9",All!$AE20="RDP"),Ruler!AA$14,IF(AND(All!$V20="P1",All!$AE20="RMS"),Ruler!AA$6,IF(AND(All!$V20="P2",All!$AE20="RMS"),Ruler!AA$15,IF(AND(All!$V20="P3",All!$AE20="RMS"),Ruler!AA$16,IF(AND(All!$V20="P4",All!$AE20="RMS"),Ruler!AA$17,IF(AND(All!$V20="P5",All!$AE20="RMS"),Ruler!AA$18,IF(AND(All!$V20="P6",All!$AE20="RMS"),Ruler!AA$19,IF(AND(All!$V20="P7",All!$AE20="RMS"),Ruler!AA$20,IF(AND(All!$V20="P8",All!$AE20="RMS"),Ruler!AA$21,IF(AND(All!$V20="P9",All!$AE20="RMS"),Ruler!AA$22,IF(AND(All!$V20="P1",All!$AE20="RSS"),Ruler!AA$6,IF(AND(All!$V20="P2",All!$AE20="RSS"),Ruler!AA$23,IF(AND(All!$V20="P3",All!$AE20="RSS"),Ruler!AA$24,IF(AND(All!$V20="P4",All!$AE20="RSS"),Ruler!AA$25,IF(AND(All!$V20="P5",All!$AE20="RSS"),Ruler!AA$26,IF(AND(All!$V20="P6",All!$AE20="RSS"),Ruler!AA$27,IF(AND(All!$V20="P7",All!$AE20="RSS"),Ruler!AA$28,IF(AND(All!$V20="P8",All!$AE20="RSS"),Ruler!AA$29,IF(AND(All!$V20="P9",All!$AE20="RSS"),Ruler!AA$30,0)))))))))))))))))))))))))))</f>
        <v>0</v>
      </c>
      <c r="CI20" s="325">
        <f>IF(AND(All!$V20="P1",All!$AE20="RDP"),Ruler!AB$6,IF(AND(All!$V20="P2",All!$AE20="RDP"),Ruler!AB$7,IF(AND(All!$V20="P3",All!$AE20="RDP"),Ruler!AB$8,IF(AND(All!$V20="P4",All!$AE20="RDP"),Ruler!AB$9,IF(AND(All!$V20="P5",All!$AE20="RDP"),Ruler!AB$10,IF(AND(All!$V20="P6",All!$AE20="RDP"),Ruler!AB$11,IF(AND(All!$V20="P7",All!$AE20="RDP"),Ruler!AB$12,IF(AND(All!$V20="P8",All!$AE20="RDP"),Ruler!AB$13,IF(AND(All!$V20="P9",All!$AE20="RDP"),Ruler!AB$14,IF(AND(All!$V20="P1",All!$AE20="RMS"),Ruler!AB$6,IF(AND(All!$V20="P2",All!$AE20="RMS"),Ruler!AB$15,IF(AND(All!$V20="P3",All!$AE20="RMS"),Ruler!AB$16,IF(AND(All!$V20="P4",All!$AE20="RMS"),Ruler!AB$17,IF(AND(All!$V20="P5",All!$AE20="RMS"),Ruler!AB$18,IF(AND(All!$V20="P6",All!$AE20="RMS"),Ruler!AB$19,IF(AND(All!$V20="P7",All!$AE20="RMS"),Ruler!AB$20,IF(AND(All!$V20="P8",All!$AE20="RMS"),Ruler!AB$21,IF(AND(All!$V20="P9",All!$AE20="RMS"),Ruler!AB$22,IF(AND(All!$V20="P1",All!$AE20="RSS"),Ruler!AB$6,IF(AND(All!$V20="P2",All!$AE20="RSS"),Ruler!AB$23,IF(AND(All!$V20="P3",All!$AE20="RSS"),Ruler!AB$24,IF(AND(All!$V20="P4",All!$AE20="RSS"),Ruler!AB$25,IF(AND(All!$V20="P5",All!$AE20="RSS"),Ruler!AB$26,IF(AND(All!$V20="P6",All!$AE20="RSS"),Ruler!AB$27,IF(AND(All!$V20="P7",All!$AE20="RSS"),Ruler!AB$28,IF(AND(All!$V20="P8",All!$AE20="RSS"),Ruler!AB$29,IF(AND(All!$V20="P9",All!$AE20="RSS"),Ruler!AB$30,0)))))))))))))))))))))))))))</f>
        <v>0</v>
      </c>
      <c r="CJ20" s="323">
        <f>Table9[[#This Row],[R-B1]]-Table9[[#This Row],[B1]]</f>
        <v>0</v>
      </c>
      <c r="CK20" s="43">
        <f>Table9[[#This Row],[R-B2]]-Table9[[#This Row],[B2]]</f>
        <v>0</v>
      </c>
      <c r="CL20" s="43">
        <f>Table9[[#This Row],[R-B3]]-Table9[[#This Row],[B3]]</f>
        <v>0</v>
      </c>
      <c r="CM20" s="43">
        <f>Table9[[#This Row],[R-B4]]-Table9[[#This Row],[B4]]</f>
        <v>0</v>
      </c>
      <c r="CN20" s="43">
        <f>Table9[[#This Row],[R-B5]]-Table9[[#This Row],[B5]]</f>
        <v>0</v>
      </c>
      <c r="CO20" s="43">
        <f>Table9[[#This Row],[R-B6]]-Table9[[#This Row],[B6]]</f>
        <v>0</v>
      </c>
      <c r="CP20" s="43">
        <f>Table9[[#This Row],[R-B7]]-Table9[[#This Row],[B7]]</f>
        <v>0</v>
      </c>
      <c r="CQ20" s="43">
        <f>Table9[[#This Row],[R-B8]]-Table9[[#This Row],[B8]]</f>
        <v>0</v>
      </c>
      <c r="CR20" s="43">
        <f>Table9[[#This Row],[R-B9]]-Table9[[#This Row],[B9]]</f>
        <v>0</v>
      </c>
      <c r="CS20" s="43">
        <f>Table9[[#This Row],[R-B10]]-Table9[[#This Row],[B10]]</f>
        <v>0</v>
      </c>
      <c r="CT20" s="43">
        <f>Table9[[#This Row],[R-B11]]-Table9[[#This Row],[B11]]</f>
        <v>0</v>
      </c>
      <c r="CU20" s="43">
        <f>Table9[[#This Row],[R-B12]]-Table9[[#This Row],[B12]]</f>
        <v>0</v>
      </c>
      <c r="CV20" s="43">
        <f>Table9[[#This Row],[R-K1]]-Table9[[#This Row],[K1]]</f>
        <v>0</v>
      </c>
      <c r="CW20" s="43">
        <f>Table9[[#This Row],[R-K2]]-Table9[[#This Row],[K2]]</f>
        <v>0</v>
      </c>
      <c r="CX20" s="43">
        <f>Table9[[#This Row],[R-K3]]-Table9[[#This Row],[K3]]</f>
        <v>0</v>
      </c>
      <c r="CY20" s="43">
        <f>Table9[[#This Row],[R-K4]]-Table9[[#This Row],[K4]]</f>
        <v>0</v>
      </c>
      <c r="CZ20" s="43">
        <f>Table9[[#This Row],[R-K5]]-Table9[[#This Row],[K5]]</f>
        <v>0</v>
      </c>
      <c r="DA20" s="43">
        <f>Table9[[#This Row],[R-P1]]-Table9[[#This Row],[P1]]</f>
        <v>0</v>
      </c>
      <c r="DB20" s="43">
        <f>Table9[[#This Row],[R-P2]]-Table9[[#This Row],[P2]]</f>
        <v>0</v>
      </c>
      <c r="DC20" s="43">
        <f>Table9[[#This Row],[R-P3]]-Table9[[#This Row],[P3]]</f>
        <v>0</v>
      </c>
      <c r="DD20" s="43">
        <f>Table9[[#This Row],[R-P4]]-Table9[[#This Row],[P4]]</f>
        <v>0</v>
      </c>
      <c r="DE20" s="43">
        <f>Table9[[#This Row],[R-P5]]-Table9[[#This Row],[P5]]</f>
        <v>0</v>
      </c>
      <c r="DF20" s="43">
        <f>Table9[[#This Row],[R-E1]]-Table9[[#This Row],[E1]]</f>
        <v>0</v>
      </c>
      <c r="DG20" s="328">
        <f>Table9[[#This Row],[R-E2]]-Table9[[#This Row],[E2]]</f>
        <v>0</v>
      </c>
      <c r="DH20" s="43">
        <f>COUNTIF(Table9[[#This Row],[G-B1]:[G-B12]],"&lt;=0")/12*100</f>
        <v>100</v>
      </c>
      <c r="DI20" s="43">
        <f>COUNTIF(Table9[[#This Row],[G-K1]:[G-K5]],"&lt;=0")/5*100</f>
        <v>100</v>
      </c>
      <c r="DJ20" s="43">
        <f>COUNTIF(Table9[[#This Row],[G-P1]:[G-P5]],"&lt;=0")/5*100</f>
        <v>100</v>
      </c>
      <c r="DK20" s="43">
        <f>COUNTIF(Table9[[#This Row],[G-E1]:[G-E2]],"&lt;=0")/2*100</f>
        <v>100</v>
      </c>
      <c r="DL20" s="450">
        <f>IF(AE20="RDP",(COUNTIF(Table9[[#This Row],[G-B3]],"&lt;=0")+COUNTIF(Table9[[#This Row],[G-B4]],"&lt;=0")+COUNTIF(Table9[[#This Row],[G-B7]],"&lt;=0")+COUNTIF(Table9[[#This Row],[G-B11]],"&lt;=0")+COUNTIF(Table9[[#This Row],[G-K2]],"&lt;=0"))/5*100,IF(AE20="RMS",(COUNTIF(Table9[[#This Row],[G-B4]],"&lt;=0")+COUNTIF(Table9[[#This Row],[G-B5]],"&lt;=0")+COUNTIF(Table9[[#This Row],[G-B10]],"&lt;=0")+COUNTIF(Table9[[#This Row],[G-B12]],"&lt;=0")+COUNTIF(Table9[[#This Row],[G-K2]],"&lt;=0"))/5*100,IF(AE20="RSS",(COUNTIF(Table9[[#This Row],[G-B1]],"&lt;=0")+COUNTIF(Table9[[#This Row],[G-B2]],"&lt;=0")+COUNTIF(Table9[[#This Row],[G-B6]],"&lt;=0")+COUNTIF(Table9[[#This Row],[G-B11]],"&lt;=0")+COUNTIF(Table9[[#This Row],[G-B12]],"&lt;=0"))/5*100,0)))</f>
        <v>0</v>
      </c>
      <c r="DM20" s="332"/>
      <c r="DR20" s="332"/>
      <c r="DW20" s="332"/>
      <c r="DX20" s="42"/>
      <c r="DY20" s="42"/>
      <c r="DZ20" s="42"/>
      <c r="EA20" s="333"/>
      <c r="EB20" s="342"/>
      <c r="EC20" s="339"/>
      <c r="ED20" s="339"/>
      <c r="EE20" s="338"/>
    </row>
    <row r="21" spans="2:135" ht="58.5" hidden="1" thickBot="1" x14ac:dyDescent="0.35">
      <c r="B21" s="282">
        <v>18</v>
      </c>
      <c r="C21" s="421" t="s">
        <v>134</v>
      </c>
      <c r="D21" s="345">
        <v>46128</v>
      </c>
      <c r="E21" s="349" t="s">
        <v>302</v>
      </c>
      <c r="F21" s="343">
        <v>1096823</v>
      </c>
      <c r="G21" s="308">
        <f t="shared" ca="1" si="0"/>
        <v>44.831869225646891</v>
      </c>
      <c r="H21" s="283">
        <v>29952</v>
      </c>
      <c r="I21" s="343" t="s">
        <v>136</v>
      </c>
      <c r="J21" s="343" t="s">
        <v>303</v>
      </c>
      <c r="K21" s="343" t="s">
        <v>138</v>
      </c>
      <c r="L21" s="343" t="s">
        <v>147</v>
      </c>
      <c r="M21" s="343" t="s">
        <v>304</v>
      </c>
      <c r="N21" s="343" t="s">
        <v>305</v>
      </c>
      <c r="O21" s="343" t="s">
        <v>183</v>
      </c>
      <c r="P21" s="349" t="s">
        <v>306</v>
      </c>
      <c r="Q21" s="343" t="s">
        <v>177</v>
      </c>
      <c r="R21" s="283">
        <v>46509</v>
      </c>
      <c r="S21" s="345">
        <v>45048</v>
      </c>
      <c r="T21" s="286">
        <f t="shared" ca="1" si="1"/>
        <v>3.4666666666666668</v>
      </c>
      <c r="U21" s="343">
        <v>20</v>
      </c>
      <c r="V21" s="343" t="s">
        <v>59</v>
      </c>
      <c r="W21" s="356">
        <f ca="1">Table9[[#This Row],[Age]]-($T$1-Table9[[#This Row],[Date of Appointment to Current Grade]])/365</f>
        <v>42.991780821917814</v>
      </c>
      <c r="X21" s="357">
        <f ca="1">($T$1-Table9[[#This Row],[Date of Appointment to Current Grade]])/365</f>
        <v>1.8400884037290792</v>
      </c>
      <c r="Y21" s="345">
        <v>45644</v>
      </c>
      <c r="Z21" s="343" t="s">
        <v>187</v>
      </c>
      <c r="AA21" s="345">
        <v>45689</v>
      </c>
      <c r="AB21" s="360">
        <f ca="1">($T$1-Table9[[#This Row],[Date in Position]])/365</f>
        <v>1.7168007324962025</v>
      </c>
      <c r="AC21" s="343" t="s">
        <v>183</v>
      </c>
      <c r="AD21" s="345">
        <v>45644</v>
      </c>
      <c r="AE21" s="343" t="s">
        <v>147</v>
      </c>
      <c r="AF21" s="343" t="s">
        <v>148</v>
      </c>
      <c r="AG21" s="287" t="s">
        <v>307</v>
      </c>
      <c r="AH21" s="287" t="s">
        <v>308</v>
      </c>
      <c r="AI21" s="287" t="s">
        <v>309</v>
      </c>
      <c r="AJ21" s="285" t="s">
        <v>310</v>
      </c>
      <c r="AK21" s="288" t="s">
        <v>311</v>
      </c>
      <c r="AL21" s="282" t="s">
        <v>153</v>
      </c>
      <c r="AM21" s="319" t="s">
        <v>312</v>
      </c>
      <c r="AN21" s="313">
        <v>3</v>
      </c>
      <c r="AO21" s="304">
        <v>3</v>
      </c>
      <c r="AP21" s="304">
        <v>3</v>
      </c>
      <c r="AQ21" s="304">
        <v>3</v>
      </c>
      <c r="AR21" s="304">
        <v>2</v>
      </c>
      <c r="AS21" s="304">
        <v>4</v>
      </c>
      <c r="AT21" s="304">
        <v>3</v>
      </c>
      <c r="AU21" s="304">
        <v>3</v>
      </c>
      <c r="AV21" s="304">
        <v>3</v>
      </c>
      <c r="AW21" s="304">
        <v>2</v>
      </c>
      <c r="AX21" s="304">
        <v>3</v>
      </c>
      <c r="AY21" s="304">
        <v>2</v>
      </c>
      <c r="AZ21" s="304">
        <v>3</v>
      </c>
      <c r="BA21" s="304">
        <v>3</v>
      </c>
      <c r="BB21" s="304">
        <v>2</v>
      </c>
      <c r="BC21" s="304">
        <v>2</v>
      </c>
      <c r="BD21" s="304">
        <v>1</v>
      </c>
      <c r="BE21" s="304">
        <v>2</v>
      </c>
      <c r="BF21" s="304">
        <v>2</v>
      </c>
      <c r="BG21" s="304">
        <v>3</v>
      </c>
      <c r="BH21" s="304">
        <v>1</v>
      </c>
      <c r="BI21" s="304">
        <v>1</v>
      </c>
      <c r="BJ21" s="304">
        <v>1</v>
      </c>
      <c r="BK21" s="314">
        <v>1</v>
      </c>
      <c r="BL21" s="325">
        <f>IF(AND(All!$V21="P1",All!$AE21="RDP"),Ruler!E$6,IF(AND(All!$V21="P2",All!$AE21="RDP"),Ruler!E$7,IF(AND(All!$V21="P3",All!$AE21="RDP"),Ruler!E$8,IF(AND(All!$V21="P4",All!$AE21="RDP"),Ruler!E$9,IF(AND(All!$V21="P5",All!$AE21="RDP"),Ruler!E$10,IF(AND(All!$V21="P6",All!$AE21="RDP"),Ruler!E$11,IF(AND(All!$V21="P7",All!$AE21="RDP"),Ruler!E$12,IF(AND(All!$V21="P8",All!$AE21="RDP"),Ruler!E$13,IF(AND(All!$V21="P9",All!$AE21="RDP"),Ruler!E$14,IF(AND(All!$V21="P1",All!$AE21="RMS"),Ruler!E$6,IF(AND(All!$V21="P2",All!$AE21="RMS"),Ruler!E$15,IF(AND(All!$V21="P3",All!$AE21="RMS"),Ruler!E$16,IF(AND(All!$V21="P4",All!$AE21="RMS"),Ruler!E$17,IF(AND(All!$V21="P5",All!$AE21="RMS"),Ruler!E$18,IF(AND(All!$V21="P6",All!$AE21="RMS"),Ruler!E$19,IF(AND(All!$V21="P7",All!$AE21="RMS"),Ruler!E$20,IF(AND(All!$V21="P8",All!$AE21="RMS"),Ruler!E$21,IF(AND(All!$V21="P9",All!$AE21="RMS"),Ruler!E$22,IF(AND(All!$V21="P1",All!$AE21="RSS"),Ruler!E$6,IF(AND(All!$V21="P2",All!$AE21="RSS"),Ruler!E$23,IF(AND(All!$V21="P3",All!$AE21="RSS"),Ruler!E$24,IF(AND(All!$V21="P4",All!$AE21="RSS"),Ruler!E$25,IF(AND(All!$V21="P5",All!$AE21="RSS"),Ruler!E$26,IF(AND(All!$V21="P6",All!$AE21="RSS"),Ruler!E$27,IF(AND(All!$V21="P7",All!$AE21="RSS"),Ruler!E$28,IF(AND(All!$V21="P8",All!$AE21="RSS"),Ruler!E$29,IF(AND(All!$V21="P9",All!$AE21="RSS"),Ruler!E$30,0)))))))))))))))))))))))))))</f>
        <v>3</v>
      </c>
      <c r="BM21" s="325">
        <f>IF(AND(All!$V21="P1",All!$AE21="RDP"),Ruler!F$6,IF(AND(All!$V21="P2",All!$AE21="RDP"),Ruler!F$7,IF(AND(All!$V21="P3",All!$AE21="RDP"),Ruler!F$8,IF(AND(All!$V21="P4",All!$AE21="RDP"),Ruler!F$9,IF(AND(All!$V21="P5",All!$AE21="RDP"),Ruler!F$10,IF(AND(All!$V21="P6",All!$AE21="RDP"),Ruler!F$11,IF(AND(All!$V21="P7",All!$AE21="RDP"),Ruler!F$12,IF(AND(All!$V21="P8",All!$AE21="RDP"),Ruler!F$13,IF(AND(All!$V21="P9",All!$AE21="RDP"),Ruler!F$14,IF(AND(All!$V21="P1",All!$AE21="RMS"),Ruler!F$6,IF(AND(All!$V21="P2",All!$AE21="RMS"),Ruler!F$15,IF(AND(All!$V21="P3",All!$AE21="RMS"),Ruler!F$16,IF(AND(All!$V21="P4",All!$AE21="RMS"),Ruler!F$17,IF(AND(All!$V21="P5",All!$AE21="RMS"),Ruler!F$18,IF(AND(All!$V21="P6",All!$AE21="RMS"),Ruler!F$19,IF(AND(All!$V21="P7",All!$AE21="RMS"),Ruler!F$20,IF(AND(All!$V21="P8",All!$AE21="RMS"),Ruler!F$21,IF(AND(All!$V21="P9",All!$AE21="RMS"),Ruler!F$22,IF(AND(All!$V21="P1",All!$AE21="RSS"),Ruler!F$6,IF(AND(All!$V21="P2",All!$AE21="RSS"),Ruler!F$23,IF(AND(All!$V21="P3",All!$AE21="RSS"),Ruler!F$24,IF(AND(All!$V21="P4",All!$AE21="RSS"),Ruler!F$25,IF(AND(All!$V21="P5",All!$AE21="RSS"),Ruler!F$26,IF(AND(All!$V21="P6",All!$AE21="RSS"),Ruler!F$27,IF(AND(All!$V21="P7",All!$AE21="RSS"),Ruler!F$28,IF(AND(All!$V21="P8",All!$AE21="RSS"),Ruler!F$29,IF(AND(All!$V21="P9",All!$AE21="RSS"),Ruler!F$30,0)))))))))))))))))))))))))))</f>
        <v>3</v>
      </c>
      <c r="BN21" s="325">
        <f>IF(AND(All!$V21="P1",All!$AE21="RDP"),Ruler!G$6,IF(AND(All!$V21="P2",All!$AE21="RDP"),Ruler!G$7,IF(AND(All!$V21="P3",All!$AE21="RDP"),Ruler!G$8,IF(AND(All!$V21="P4",All!$AE21="RDP"),Ruler!G$9,IF(AND(All!$V21="P5",All!$AE21="RDP"),Ruler!G$10,IF(AND(All!$V21="P6",All!$AE21="RDP"),Ruler!G$11,IF(AND(All!$V21="P7",All!$AE21="RDP"),Ruler!G$12,IF(AND(All!$V21="P8",All!$AE21="RDP"),Ruler!G$13,IF(AND(All!$V21="P9",All!$AE21="RDP"),Ruler!G$14,IF(AND(All!$V21="P1",All!$AE21="RMS"),Ruler!G$6,IF(AND(All!$V21="P2",All!$AE21="RMS"),Ruler!G$15,IF(AND(All!$V21="P3",All!$AE21="RMS"),Ruler!G$16,IF(AND(All!$V21="P4",All!$AE21="RMS"),Ruler!G$17,IF(AND(All!$V21="P5",All!$AE21="RMS"),Ruler!G$18,IF(AND(All!$V21="P6",All!$AE21="RMS"),Ruler!G$19,IF(AND(All!$V21="P7",All!$AE21="RMS"),Ruler!G$20,IF(AND(All!$V21="P8",All!$AE21="RMS"),Ruler!G$21,IF(AND(All!$V21="P9",All!$AE21="RMS"),Ruler!G$22,IF(AND(All!$V21="P1",All!$AE21="RSS"),Ruler!G$6,IF(AND(All!$V21="P2",All!$AE21="RSS"),Ruler!G$23,IF(AND(All!$V21="P3",All!$AE21="RSS"),Ruler!G$24,IF(AND(All!$V21="P4",All!$AE21="RSS"),Ruler!G$25,IF(AND(All!$V21="P5",All!$AE21="RSS"),Ruler!G$26,IF(AND(All!$V21="P6",All!$AE21="RSS"),Ruler!G$27,IF(AND(All!$V21="P7",All!$AE21="RSS"),Ruler!G$28,IF(AND(All!$V21="P8",All!$AE21="RSS"),Ruler!G$29,IF(AND(All!$V21="P9",All!$AE21="RSS"),Ruler!G$30,0)))))))))))))))))))))))))))</f>
        <v>3</v>
      </c>
      <c r="BO21" s="325">
        <f>IF(AND(All!$V21="P1",All!$AE21="RDP"),Ruler!H$6,IF(AND(All!$V21="P2",All!$AE21="RDP"),Ruler!H$7,IF(AND(All!$V21="P3",All!$AE21="RDP"),Ruler!H$8,IF(AND(All!$V21="P4",All!$AE21="RDP"),Ruler!H$9,IF(AND(All!$V21="P5",All!$AE21="RDP"),Ruler!H$10,IF(AND(All!$V21="P6",All!$AE21="RDP"),Ruler!H$11,IF(AND(All!$V21="P7",All!$AE21="RDP"),Ruler!H$12,IF(AND(All!$V21="P8",All!$AE21="RDP"),Ruler!H$13,IF(AND(All!$V21="P9",All!$AE21="RDP"),Ruler!H$14,IF(AND(All!$V21="P1",All!$AE21="RMS"),Ruler!H$6,IF(AND(All!$V21="P2",All!$AE21="RMS"),Ruler!H$15,IF(AND(All!$V21="P3",All!$AE21="RMS"),Ruler!H$16,IF(AND(All!$V21="P4",All!$AE21="RMS"),Ruler!H$17,IF(AND(All!$V21="P5",All!$AE21="RMS"),Ruler!H$18,IF(AND(All!$V21="P6",All!$AE21="RMS"),Ruler!H$19,IF(AND(All!$V21="P7",All!$AE21="RMS"),Ruler!H$20,IF(AND(All!$V21="P8",All!$AE21="RMS"),Ruler!H$21,IF(AND(All!$V21="P9",All!$AE21="RMS"),Ruler!H$22,IF(AND(All!$V21="P1",All!$AE21="RSS"),Ruler!H$6,IF(AND(All!$V21="P2",All!$AE21="RSS"),Ruler!H$23,IF(AND(All!$V21="P3",All!$AE21="RSS"),Ruler!H$24,IF(AND(All!$V21="P4",All!$AE21="RSS"),Ruler!H$25,IF(AND(All!$V21="P5",All!$AE21="RSS"),Ruler!H$26,IF(AND(All!$V21="P6",All!$AE21="RSS"),Ruler!H$27,IF(AND(All!$V21="P7",All!$AE21="RSS"),Ruler!H$28,IF(AND(All!$V21="P8",All!$AE21="RSS"),Ruler!H$29,IF(AND(All!$V21="P9",All!$AE21="RSS"),Ruler!H$30,0)))))))))))))))))))))))))))</f>
        <v>3</v>
      </c>
      <c r="BP21" s="325">
        <f>IF(AND(All!$V21="P1",All!$AE21="RDP"),Ruler!I$6,IF(AND(All!$V21="P2",All!$AE21="RDP"),Ruler!I$7,IF(AND(All!$V21="P3",All!$AE21="RDP"),Ruler!I$8,IF(AND(All!$V21="P4",All!$AE21="RDP"),Ruler!I$9,IF(AND(All!$V21="P5",All!$AE21="RDP"),Ruler!I$10,IF(AND(All!$V21="P6",All!$AE21="RDP"),Ruler!I$11,IF(AND(All!$V21="P7",All!$AE21="RDP"),Ruler!I$12,IF(AND(All!$V21="P8",All!$AE21="RDP"),Ruler!I$13,IF(AND(All!$V21="P9",All!$AE21="RDP"),Ruler!I$14,IF(AND(All!$V21="P1",All!$AE21="RMS"),Ruler!I$6,IF(AND(All!$V21="P2",All!$AE21="RMS"),Ruler!I$15,IF(AND(All!$V21="P3",All!$AE21="RMS"),Ruler!I$16,IF(AND(All!$V21="P4",All!$AE21="RMS"),Ruler!I$17,IF(AND(All!$V21="P5",All!$AE21="RMS"),Ruler!I$18,IF(AND(All!$V21="P6",All!$AE21="RMS"),Ruler!I$19,IF(AND(All!$V21="P7",All!$AE21="RMS"),Ruler!I$20,IF(AND(All!$V21="P8",All!$AE21="RMS"),Ruler!I$21,IF(AND(All!$V21="P9",All!$AE21="RMS"),Ruler!I$22,IF(AND(All!$V21="P1",All!$AE21="RSS"),Ruler!I$6,IF(AND(All!$V21="P2",All!$AE21="RSS"),Ruler!I$23,IF(AND(All!$V21="P3",All!$AE21="RSS"),Ruler!I$24,IF(AND(All!$V21="P4",All!$AE21="RSS"),Ruler!I$25,IF(AND(All!$V21="P5",All!$AE21="RSS"),Ruler!I$26,IF(AND(All!$V21="P6",All!$AE21="RSS"),Ruler!I$27,IF(AND(All!$V21="P7",All!$AE21="RSS"),Ruler!I$28,IF(AND(All!$V21="P8",All!$AE21="RSS"),Ruler!I$29,IF(AND(All!$V21="P9",All!$AE21="RSS"),Ruler!I$30,0)))))))))))))))))))))))))))</f>
        <v>3</v>
      </c>
      <c r="BQ21" s="325">
        <f>IF(AND(All!$V21="P1",All!$AE21="RDP"),Ruler!J$6,IF(AND(All!$V21="P2",All!$AE21="RDP"),Ruler!J$7,IF(AND(All!$V21="P3",All!$AE21="RDP"),Ruler!J$8,IF(AND(All!$V21="P4",All!$AE21="RDP"),Ruler!J$9,IF(AND(All!$V21="P5",All!$AE21="RDP"),Ruler!J$10,IF(AND(All!$V21="P6",All!$AE21="RDP"),Ruler!J$11,IF(AND(All!$V21="P7",All!$AE21="RDP"),Ruler!J$12,IF(AND(All!$V21="P8",All!$AE21="RDP"),Ruler!J$13,IF(AND(All!$V21="P9",All!$AE21="RDP"),Ruler!J$14,IF(AND(All!$V21="P1",All!$AE21="RMS"),Ruler!J$6,IF(AND(All!$V21="P2",All!$AE21="RMS"),Ruler!J$15,IF(AND(All!$V21="P3",All!$AE21="RMS"),Ruler!J$16,IF(AND(All!$V21="P4",All!$AE21="RMS"),Ruler!J$17,IF(AND(All!$V21="P5",All!$AE21="RMS"),Ruler!J$18,IF(AND(All!$V21="P6",All!$AE21="RMS"),Ruler!J$19,IF(AND(All!$V21="P7",All!$AE21="RMS"),Ruler!J$20,IF(AND(All!$V21="P8",All!$AE21="RMS"),Ruler!J$21,IF(AND(All!$V21="P9",All!$AE21="RMS"),Ruler!J$22,IF(AND(All!$V21="P1",All!$AE21="RSS"),Ruler!J$6,IF(AND(All!$V21="P2",All!$AE21="RSS"),Ruler!J$23,IF(AND(All!$V21="P3",All!$AE21="RSS"),Ruler!J$24,IF(AND(All!$V21="P4",All!$AE21="RSS"),Ruler!J$25,IF(AND(All!$V21="P5",All!$AE21="RSS"),Ruler!J$26,IF(AND(All!$V21="P6",All!$AE21="RSS"),Ruler!J$27,IF(AND(All!$V21="P7",All!$AE21="RSS"),Ruler!J$28,IF(AND(All!$V21="P8",All!$AE21="RSS"),Ruler!J$29,IF(AND(All!$V21="P9",All!$AE21="RSS"),Ruler!J$30,0)))))))))))))))))))))))))))</f>
        <v>2</v>
      </c>
      <c r="BR21" s="325">
        <f>IF(AND(All!$V21="P1",All!$AE21="RDP"),Ruler!K$6,IF(AND(All!$V21="P2",All!$AE21="RDP"),Ruler!K$7,IF(AND(All!$V21="P3",All!$AE21="RDP"),Ruler!K$8,IF(AND(All!$V21="P4",All!$AE21="RDP"),Ruler!K$9,IF(AND(All!$V21="P5",All!$AE21="RDP"),Ruler!K$10,IF(AND(All!$V21="P6",All!$AE21="RDP"),Ruler!K$11,IF(AND(All!$V21="P7",All!$AE21="RDP"),Ruler!K$12,IF(AND(All!$V21="P8",All!$AE21="RDP"),Ruler!K$13,IF(AND(All!$V21="P9",All!$AE21="RDP"),Ruler!K$14,IF(AND(All!$V21="P1",All!$AE21="RMS"),Ruler!K$6,IF(AND(All!$V21="P2",All!$AE21="RMS"),Ruler!K$15,IF(AND(All!$V21="P3",All!$AE21="RMS"),Ruler!K$16,IF(AND(All!$V21="P4",All!$AE21="RMS"),Ruler!K$17,IF(AND(All!$V21="P5",All!$AE21="RMS"),Ruler!K$18,IF(AND(All!$V21="P6",All!$AE21="RMS"),Ruler!K$19,IF(AND(All!$V21="P7",All!$AE21="RMS"),Ruler!K$20,IF(AND(All!$V21="P8",All!$AE21="RMS"),Ruler!K$21,IF(AND(All!$V21="P9",All!$AE21="RMS"),Ruler!K$22,IF(AND(All!$V21="P1",All!$AE21="RSS"),Ruler!K$6,IF(AND(All!$V21="P2",All!$AE21="RSS"),Ruler!K$23,IF(AND(All!$V21="P3",All!$AE21="RSS"),Ruler!K$24,IF(AND(All!$V21="P4",All!$AE21="RSS"),Ruler!K$25,IF(AND(All!$V21="P5",All!$AE21="RSS"),Ruler!K$26,IF(AND(All!$V21="P6",All!$AE21="RSS"),Ruler!K$27,IF(AND(All!$V21="P7",All!$AE21="RSS"),Ruler!K$28,IF(AND(All!$V21="P8",All!$AE21="RSS"),Ruler!K$29,IF(AND(All!$V21="P9",All!$AE21="RSS"),Ruler!K$30,0)))))))))))))))))))))))))))</f>
        <v>3</v>
      </c>
      <c r="BS21" s="325">
        <f>IF(AND(All!$V21="P1",All!$AE21="RDP"),Ruler!L$6,IF(AND(All!$V21="P2",All!$AE21="RDP"),Ruler!L$7,IF(AND(All!$V21="P3",All!$AE21="RDP"),Ruler!L$8,IF(AND(All!$V21="P4",All!$AE21="RDP"),Ruler!L$9,IF(AND(All!$V21="P5",All!$AE21="RDP"),Ruler!L$10,IF(AND(All!$V21="P6",All!$AE21="RDP"),Ruler!L$11,IF(AND(All!$V21="P7",All!$AE21="RDP"),Ruler!L$12,IF(AND(All!$V21="P8",All!$AE21="RDP"),Ruler!L$13,IF(AND(All!$V21="P9",All!$AE21="RDP"),Ruler!L$14,IF(AND(All!$V21="P1",All!$AE21="RMS"),Ruler!L$6,IF(AND(All!$V21="P2",All!$AE21="RMS"),Ruler!L$15,IF(AND(All!$V21="P3",All!$AE21="RMS"),Ruler!L$16,IF(AND(All!$V21="P4",All!$AE21="RMS"),Ruler!L$17,IF(AND(All!$V21="P5",All!$AE21="RMS"),Ruler!L$18,IF(AND(All!$V21="P6",All!$AE21="RMS"),Ruler!L$19,IF(AND(All!$V21="P7",All!$AE21="RMS"),Ruler!L$20,IF(AND(All!$V21="P8",All!$AE21="RMS"),Ruler!L$21,IF(AND(All!$V21="P9",All!$AE21="RMS"),Ruler!L$22,IF(AND(All!$V21="P1",All!$AE21="RSS"),Ruler!L$6,IF(AND(All!$V21="P2",All!$AE21="RSS"),Ruler!L$23,IF(AND(All!$V21="P3",All!$AE21="RSS"),Ruler!L$24,IF(AND(All!$V21="P4",All!$AE21="RSS"),Ruler!L$25,IF(AND(All!$V21="P5",All!$AE21="RSS"),Ruler!L$26,IF(AND(All!$V21="P6",All!$AE21="RSS"),Ruler!L$27,IF(AND(All!$V21="P7",All!$AE21="RSS"),Ruler!L$28,IF(AND(All!$V21="P8",All!$AE21="RSS"),Ruler!L$29,IF(AND(All!$V21="P9",All!$AE21="RSS"),Ruler!L$30,0)))))))))))))))))))))))))))</f>
        <v>3</v>
      </c>
      <c r="BT21" s="325">
        <f>IF(AND(All!$V21="P1",All!$AE21="RDP"),Ruler!M$6,IF(AND(All!$V21="P2",All!$AE21="RDP"),Ruler!M$7,IF(AND(All!$V21="P3",All!$AE21="RDP"),Ruler!M$8,IF(AND(All!$V21="P4",All!$AE21="RDP"),Ruler!M$9,IF(AND(All!$V21="P5",All!$AE21="RDP"),Ruler!M$10,IF(AND(All!$V21="P6",All!$AE21="RDP"),Ruler!M$11,IF(AND(All!$V21="P7",All!$AE21="RDP"),Ruler!M$12,IF(AND(All!$V21="P8",All!$AE21="RDP"),Ruler!M$13,IF(AND(All!$V21="P9",All!$AE21="RDP"),Ruler!M$14,IF(AND(All!$V21="P1",All!$AE21="RMS"),Ruler!M$6,IF(AND(All!$V21="P2",All!$AE21="RMS"),Ruler!M$15,IF(AND(All!$V21="P3",All!$AE21="RMS"),Ruler!M$16,IF(AND(All!$V21="P4",All!$AE21="RMS"),Ruler!M$17,IF(AND(All!$V21="P5",All!$AE21="RMS"),Ruler!M$18,IF(AND(All!$V21="P6",All!$AE21="RMS"),Ruler!M$19,IF(AND(All!$V21="P7",All!$AE21="RMS"),Ruler!M$20,IF(AND(All!$V21="P8",All!$AE21="RMS"),Ruler!M$21,IF(AND(All!$V21="P9",All!$AE21="RMS"),Ruler!M$22,IF(AND(All!$V21="P1",All!$AE21="RSS"),Ruler!M$6,IF(AND(All!$V21="P2",All!$AE21="RSS"),Ruler!M$23,IF(AND(All!$V21="P3",All!$AE21="RSS"),Ruler!M$24,IF(AND(All!$V21="P4",All!$AE21="RSS"),Ruler!M$25,IF(AND(All!$V21="P5",All!$AE21="RSS"),Ruler!M$26,IF(AND(All!$V21="P6",All!$AE21="RSS"),Ruler!M$27,IF(AND(All!$V21="P7",All!$AE21="RSS"),Ruler!M$28,IF(AND(All!$V21="P8",All!$AE21="RSS"),Ruler!M$29,IF(AND(All!$V21="P9",All!$AE21="RSS"),Ruler!M$30,0)))))))))))))))))))))))))))</f>
        <v>3</v>
      </c>
      <c r="BU21" s="325">
        <f>IF(AND(All!$V21="P1",All!$AE21="RDP"),Ruler!N$6,IF(AND(All!$V21="P2",All!$AE21="RDP"),Ruler!N$7,IF(AND(All!$V21="P3",All!$AE21="RDP"),Ruler!N$8,IF(AND(All!$V21="P4",All!$AE21="RDP"),Ruler!N$9,IF(AND(All!$V21="P5",All!$AE21="RDP"),Ruler!N$10,IF(AND(All!$V21="P6",All!$AE21="RDP"),Ruler!N$11,IF(AND(All!$V21="P7",All!$AE21="RDP"),Ruler!N$12,IF(AND(All!$V21="P8",All!$AE21="RDP"),Ruler!N$13,IF(AND(All!$V21="P9",All!$AE21="RDP"),Ruler!N$14,IF(AND(All!$V21="P1",All!$AE21="RMS"),Ruler!N$6,IF(AND(All!$V21="P2",All!$AE21="RMS"),Ruler!N$15,IF(AND(All!$V21="P3",All!$AE21="RMS"),Ruler!N$16,IF(AND(All!$V21="P4",All!$AE21="RMS"),Ruler!N$17,IF(AND(All!$V21="P5",All!$AE21="RMS"),Ruler!N$18,IF(AND(All!$V21="P6",All!$AE21="RMS"),Ruler!N$19,IF(AND(All!$V21="P7",All!$AE21="RMS"),Ruler!N$20,IF(AND(All!$V21="P8",All!$AE21="RMS"),Ruler!N$21,IF(AND(All!$V21="P9",All!$AE21="RMS"),Ruler!N$22,IF(AND(All!$V21="P1",All!$AE21="RSS"),Ruler!N$6,IF(AND(All!$V21="P2",All!$AE21="RSS"),Ruler!N$23,IF(AND(All!$V21="P3",All!$AE21="RSS"),Ruler!N$24,IF(AND(All!$V21="P4",All!$AE21="RSS"),Ruler!N$25,IF(AND(All!$V21="P5",All!$AE21="RSS"),Ruler!N$26,IF(AND(All!$V21="P6",All!$AE21="RSS"),Ruler!N$27,IF(AND(All!$V21="P7",All!$AE21="RSS"),Ruler!N$28,IF(AND(All!$V21="P8",All!$AE21="RSS"),Ruler!N$29,IF(AND(All!$V21="P9",All!$AE21="RSS"),Ruler!N$30,0)))))))))))))))))))))))))))</f>
        <v>2</v>
      </c>
      <c r="BV21" s="325">
        <f>IF(AND(All!$V21="P1",All!$AE21="RDP"),Ruler!O$6,IF(AND(All!$V21="P2",All!$AE21="RDP"),Ruler!O$7,IF(AND(All!$V21="P3",All!$AE21="RDP"),Ruler!O$8,IF(AND(All!$V21="P4",All!$AE21="RDP"),Ruler!O$9,IF(AND(All!$V21="P5",All!$AE21="RDP"),Ruler!O$10,IF(AND(All!$V21="P6",All!$AE21="RDP"),Ruler!O$11,IF(AND(All!$V21="P7",All!$AE21="RDP"),Ruler!O$12,IF(AND(All!$V21="P8",All!$AE21="RDP"),Ruler!O$13,IF(AND(All!$V21="P9",All!$AE21="RDP"),Ruler!O$14,IF(AND(All!$V21="P1",All!$AE21="RMS"),Ruler!O$6,IF(AND(All!$V21="P2",All!$AE21="RMS"),Ruler!O$15,IF(AND(All!$V21="P3",All!$AE21="RMS"),Ruler!O$16,IF(AND(All!$V21="P4",All!$AE21="RMS"),Ruler!O$17,IF(AND(All!$V21="P5",All!$AE21="RMS"),Ruler!O$18,IF(AND(All!$V21="P6",All!$AE21="RMS"),Ruler!O$19,IF(AND(All!$V21="P7",All!$AE21="RMS"),Ruler!O$20,IF(AND(All!$V21="P8",All!$AE21="RMS"),Ruler!O$21,IF(AND(All!$V21="P9",All!$AE21="RMS"),Ruler!O$22,IF(AND(All!$V21="P1",All!$AE21="RSS"),Ruler!O$6,IF(AND(All!$V21="P2",All!$AE21="RSS"),Ruler!O$23,IF(AND(All!$V21="P3",All!$AE21="RSS"),Ruler!O$24,IF(AND(All!$V21="P4",All!$AE21="RSS"),Ruler!O$25,IF(AND(All!$V21="P5",All!$AE21="RSS"),Ruler!O$26,IF(AND(All!$V21="P6",All!$AE21="RSS"),Ruler!O$27,IF(AND(All!$V21="P7",All!$AE21="RSS"),Ruler!O$28,IF(AND(All!$V21="P8",All!$AE21="RSS"),Ruler!O$29,IF(AND(All!$V21="P9",All!$AE21="RSS"),Ruler!O$30,0)))))))))))))))))))))))))))</f>
        <v>3</v>
      </c>
      <c r="BW21" s="325">
        <f>IF(AND(All!$V21="P1",All!$AE21="RDP"),Ruler!P$6,IF(AND(All!$V21="P2",All!$AE21="RDP"),Ruler!P$7,IF(AND(All!$V21="P3",All!$AE21="RDP"),Ruler!P$8,IF(AND(All!$V21="P4",All!$AE21="RDP"),Ruler!P$9,IF(AND(All!$V21="P5",All!$AE21="RDP"),Ruler!P$10,IF(AND(All!$V21="P6",All!$AE21="RDP"),Ruler!P$11,IF(AND(All!$V21="P7",All!$AE21="RDP"),Ruler!P$12,IF(AND(All!$V21="P8",All!$AE21="RDP"),Ruler!P$13,IF(AND(All!$V21="P9",All!$AE21="RDP"),Ruler!P$14,IF(AND(All!$V21="P1",All!$AE21="RMS"),Ruler!P$6,IF(AND(All!$V21="P2",All!$AE21="RMS"),Ruler!P$15,IF(AND(All!$V21="P3",All!$AE21="RMS"),Ruler!P$16,IF(AND(All!$V21="P4",All!$AE21="RMS"),Ruler!P$17,IF(AND(All!$V21="P5",All!$AE21="RMS"),Ruler!P$18,IF(AND(All!$V21="P6",All!$AE21="RMS"),Ruler!P$19,IF(AND(All!$V21="P7",All!$AE21="RMS"),Ruler!P$20,IF(AND(All!$V21="P8",All!$AE21="RMS"),Ruler!P$21,IF(AND(All!$V21="P9",All!$AE21="RMS"),Ruler!P$22,IF(AND(All!$V21="P1",All!$AE21="RSS"),Ruler!P$6,IF(AND(All!$V21="P2",All!$AE21="RSS"),Ruler!P$23,IF(AND(All!$V21="P3",All!$AE21="RSS"),Ruler!P$24,IF(AND(All!$V21="P4",All!$AE21="RSS"),Ruler!P$25,IF(AND(All!$V21="P5",All!$AE21="RSS"),Ruler!P$26,IF(AND(All!$V21="P6",All!$AE21="RSS"),Ruler!P$27,IF(AND(All!$V21="P7",All!$AE21="RSS"),Ruler!P$28,IF(AND(All!$V21="P8",All!$AE21="RSS"),Ruler!P$29,IF(AND(All!$V21="P9",All!$AE21="RSS"),Ruler!P$30,0)))))))))))))))))))))))))))</f>
        <v>3</v>
      </c>
      <c r="BX21" s="325">
        <f>IF(AND(All!$V21="P1",All!$AE21="RDP"),Ruler!Q$6,IF(AND(All!$V21="P2",All!$AE21="RDP"),Ruler!Q$7,IF(AND(All!$V21="P3",All!$AE21="RDP"),Ruler!Q$8,IF(AND(All!$V21="P4",All!$AE21="RDP"),Ruler!Q$9,IF(AND(All!$V21="P5",All!$AE21="RDP"),Ruler!Q$10,IF(AND(All!$V21="P6",All!$AE21="RDP"),Ruler!Q$11,IF(AND(All!$V21="P7",All!$AE21="RDP"),Ruler!Q$12,IF(AND(All!$V21="P8",All!$AE21="RDP"),Ruler!Q$13,IF(AND(All!$V21="P9",All!$AE21="RDP"),Ruler!Q$14,IF(AND(All!$V21="P1",All!$AE21="RMS"),Ruler!Q$6,IF(AND(All!$V21="P2",All!$AE21="RMS"),Ruler!Q$15,IF(AND(All!$V21="P3",All!$AE21="RMS"),Ruler!Q$16,IF(AND(All!$V21="P4",All!$AE21="RMS"),Ruler!Q$17,IF(AND(All!$V21="P5",All!$AE21="RMS"),Ruler!Q$18,IF(AND(All!$V21="P6",All!$AE21="RMS"),Ruler!Q$19,IF(AND(All!$V21="P7",All!$AE21="RMS"),Ruler!Q$20,IF(AND(All!$V21="P8",All!$AE21="RMS"),Ruler!Q$21,IF(AND(All!$V21="P9",All!$AE21="RMS"),Ruler!Q$22,IF(AND(All!$V21="P1",All!$AE21="RSS"),Ruler!Q$6,IF(AND(All!$V21="P2",All!$AE21="RSS"),Ruler!Q$23,IF(AND(All!$V21="P3",All!$AE21="RSS"),Ruler!Q$24,IF(AND(All!$V21="P4",All!$AE21="RSS"),Ruler!Q$25,IF(AND(All!$V21="P5",All!$AE21="RSS"),Ruler!Q$26,IF(AND(All!$V21="P6",All!$AE21="RSS"),Ruler!Q$27,IF(AND(All!$V21="P7",All!$AE21="RSS"),Ruler!Q$28,IF(AND(All!$V21="P8",All!$AE21="RSS"),Ruler!Q$29,IF(AND(All!$V21="P9",All!$AE21="RSS"),Ruler!Q$30,0)))))))))))))))))))))))))))</f>
        <v>3</v>
      </c>
      <c r="BY21" s="325">
        <f>IF(AND(All!$V21="P1",All!$AE21="RDP"),Ruler!R$6,IF(AND(All!$V21="P2",All!$AE21="RDP"),Ruler!R$7,IF(AND(All!$V21="P3",All!$AE21="RDP"),Ruler!R$8,IF(AND(All!$V21="P4",All!$AE21="RDP"),Ruler!R$9,IF(AND(All!$V21="P5",All!$AE21="RDP"),Ruler!R$10,IF(AND(All!$V21="P6",All!$AE21="RDP"),Ruler!R$11,IF(AND(All!$V21="P7",All!$AE21="RDP"),Ruler!R$12,IF(AND(All!$V21="P8",All!$AE21="RDP"),Ruler!R$13,IF(AND(All!$V21="P9",All!$AE21="RDP"),Ruler!R$14,IF(AND(All!$V21="P1",All!$AE21="RMS"),Ruler!R$6,IF(AND(All!$V21="P2",All!$AE21="RMS"),Ruler!R$15,IF(AND(All!$V21="P3",All!$AE21="RMS"),Ruler!R$16,IF(AND(All!$V21="P4",All!$AE21="RMS"),Ruler!R$17,IF(AND(All!$V21="P5",All!$AE21="RMS"),Ruler!R$18,IF(AND(All!$V21="P6",All!$AE21="RMS"),Ruler!R$19,IF(AND(All!$V21="P7",All!$AE21="RMS"),Ruler!R$20,IF(AND(All!$V21="P8",All!$AE21="RMS"),Ruler!R$21,IF(AND(All!$V21="P9",All!$AE21="RMS"),Ruler!R$22,IF(AND(All!$V21="P1",All!$AE21="RSS"),Ruler!R$6,IF(AND(All!$V21="P2",All!$AE21="RSS"),Ruler!R$23,IF(AND(All!$V21="P3",All!$AE21="RSS"),Ruler!R$24,IF(AND(All!$V21="P4",All!$AE21="RSS"),Ruler!R$25,IF(AND(All!$V21="P5",All!$AE21="RSS"),Ruler!R$26,IF(AND(All!$V21="P6",All!$AE21="RSS"),Ruler!R$27,IF(AND(All!$V21="P7",All!$AE21="RSS"),Ruler!R$28,IF(AND(All!$V21="P8",All!$AE21="RSS"),Ruler!R$29,IF(AND(All!$V21="P9",All!$AE21="RSS"),Ruler!R$30,0)))))))))))))))))))))))))))</f>
        <v>3</v>
      </c>
      <c r="BZ21" s="325">
        <f>IF(AND(All!$V21="P1",All!$AE21="RDP"),Ruler!S$6,IF(AND(All!$V21="P2",All!$AE21="RDP"),Ruler!S$7,IF(AND(All!$V21="P3",All!$AE21="RDP"),Ruler!S$8,IF(AND(All!$V21="P4",All!$AE21="RDP"),Ruler!S$9,IF(AND(All!$V21="P5",All!$AE21="RDP"),Ruler!S$10,IF(AND(All!$V21="P6",All!$AE21="RDP"),Ruler!S$11,IF(AND(All!$V21="P7",All!$AE21="RDP"),Ruler!S$12,IF(AND(All!$V21="P8",All!$AE21="RDP"),Ruler!S$13,IF(AND(All!$V21="P9",All!$AE21="RDP"),Ruler!S$14,IF(AND(All!$V21="P1",All!$AE21="RMS"),Ruler!S$6,IF(AND(All!$V21="P2",All!$AE21="RMS"),Ruler!S$15,IF(AND(All!$V21="P3",All!$AE21="RMS"),Ruler!S$16,IF(AND(All!$V21="P4",All!$AE21="RMS"),Ruler!S$17,IF(AND(All!$V21="P5",All!$AE21="RMS"),Ruler!S$18,IF(AND(All!$V21="P6",All!$AE21="RMS"),Ruler!S$19,IF(AND(All!$V21="P7",All!$AE21="RMS"),Ruler!S$20,IF(AND(All!$V21="P8",All!$AE21="RMS"),Ruler!S$21,IF(AND(All!$V21="P9",All!$AE21="RMS"),Ruler!S$22,IF(AND(All!$V21="P1",All!$AE21="RSS"),Ruler!S$6,IF(AND(All!$V21="P2",All!$AE21="RSS"),Ruler!S$23,IF(AND(All!$V21="P3",All!$AE21="RSS"),Ruler!S$24,IF(AND(All!$V21="P4",All!$AE21="RSS"),Ruler!S$25,IF(AND(All!$V21="P5",All!$AE21="RSS"),Ruler!S$26,IF(AND(All!$V21="P6",All!$AE21="RSS"),Ruler!S$27,IF(AND(All!$V21="P7",All!$AE21="RSS"),Ruler!S$28,IF(AND(All!$V21="P8",All!$AE21="RSS"),Ruler!S$29,IF(AND(All!$V21="P9",All!$AE21="RSS"),Ruler!S$30,0)))))))))))))))))))))))))))</f>
        <v>2</v>
      </c>
      <c r="CA21" s="325">
        <f>IF(AND(All!$V21="P1",All!$AE21="RDP"),Ruler!T$6,IF(AND(All!$V21="P2",All!$AE21="RDP"),Ruler!T$7,IF(AND(All!$V21="P3",All!$AE21="RDP"),Ruler!T$8,IF(AND(All!$V21="P4",All!$AE21="RDP"),Ruler!T$9,IF(AND(All!$V21="P5",All!$AE21="RDP"),Ruler!T$10,IF(AND(All!$V21="P6",All!$AE21="RDP"),Ruler!T$11,IF(AND(All!$V21="P7",All!$AE21="RDP"),Ruler!T$12,IF(AND(All!$V21="P8",All!$AE21="RDP"),Ruler!T$13,IF(AND(All!$V21="P9",All!$AE21="RDP"),Ruler!T$14,IF(AND(All!$V21="P1",All!$AE21="RMS"),Ruler!T$6,IF(AND(All!$V21="P2",All!$AE21="RMS"),Ruler!T$15,IF(AND(All!$V21="P3",All!$AE21="RMS"),Ruler!T$16,IF(AND(All!$V21="P4",All!$AE21="RMS"),Ruler!T$17,IF(AND(All!$V21="P5",All!$AE21="RMS"),Ruler!T$18,IF(AND(All!$V21="P6",All!$AE21="RMS"),Ruler!T$19,IF(AND(All!$V21="P7",All!$AE21="RMS"),Ruler!T$20,IF(AND(All!$V21="P8",All!$AE21="RMS"),Ruler!T$21,IF(AND(All!$V21="P9",All!$AE21="RMS"),Ruler!T$22,IF(AND(All!$V21="P1",All!$AE21="RSS"),Ruler!T$6,IF(AND(All!$V21="P2",All!$AE21="RSS"),Ruler!T$23,IF(AND(All!$V21="P3",All!$AE21="RSS"),Ruler!T$24,IF(AND(All!$V21="P4",All!$AE21="RSS"),Ruler!T$25,IF(AND(All!$V21="P5",All!$AE21="RSS"),Ruler!T$26,IF(AND(All!$V21="P6",All!$AE21="RSS"),Ruler!T$27,IF(AND(All!$V21="P7",All!$AE21="RSS"),Ruler!T$28,IF(AND(All!$V21="P8",All!$AE21="RSS"),Ruler!T$29,IF(AND(All!$V21="P9",All!$AE21="RSS"),Ruler!T$30,0)))))))))))))))))))))))))))</f>
        <v>2</v>
      </c>
      <c r="CB21" s="325">
        <f>IF(AND(All!$V21="P1",All!$AE21="RDP"),Ruler!U$6,IF(AND(All!$V21="P2",All!$AE21="RDP"),Ruler!U$7,IF(AND(All!$V21="P3",All!$AE21="RDP"),Ruler!U$8,IF(AND(All!$V21="P4",All!$AE21="RDP"),Ruler!U$9,IF(AND(All!$V21="P5",All!$AE21="RDP"),Ruler!U$10,IF(AND(All!$V21="P6",All!$AE21="RDP"),Ruler!U$11,IF(AND(All!$V21="P7",All!$AE21="RDP"),Ruler!U$12,IF(AND(All!$V21="P8",All!$AE21="RDP"),Ruler!U$13,IF(AND(All!$V21="P9",All!$AE21="RDP"),Ruler!U$14,IF(AND(All!$V21="P1",All!$AE21="RMS"),Ruler!U$6,IF(AND(All!$V21="P2",All!$AE21="RMS"),Ruler!U$15,IF(AND(All!$V21="P3",All!$AE21="RMS"),Ruler!U$16,IF(AND(All!$V21="P4",All!$AE21="RMS"),Ruler!U$17,IF(AND(All!$V21="P5",All!$AE21="RMS"),Ruler!U$18,IF(AND(All!$V21="P6",All!$AE21="RMS"),Ruler!U$19,IF(AND(All!$V21="P7",All!$AE21="RMS"),Ruler!U$20,IF(AND(All!$V21="P8",All!$AE21="RMS"),Ruler!U$21,IF(AND(All!$V21="P9",All!$AE21="RMS"),Ruler!U$22,IF(AND(All!$V21="P1",All!$AE21="RSS"),Ruler!U$6,IF(AND(All!$V21="P2",All!$AE21="RSS"),Ruler!U$23,IF(AND(All!$V21="P3",All!$AE21="RSS"),Ruler!U$24,IF(AND(All!$V21="P4",All!$AE21="RSS"),Ruler!U$25,IF(AND(All!$V21="P5",All!$AE21="RSS"),Ruler!U$26,IF(AND(All!$V21="P6",All!$AE21="RSS"),Ruler!U$27,IF(AND(All!$V21="P7",All!$AE21="RSS"),Ruler!U$28,IF(AND(All!$V21="P8",All!$AE21="RSS"),Ruler!U$29,IF(AND(All!$V21="P9",All!$AE21="RSS"),Ruler!U$30,0)))))))))))))))))))))))))))</f>
        <v>2</v>
      </c>
      <c r="CC21" s="325">
        <f>IF(AND(All!$V21="P1",All!$AE21="RDP"),Ruler!V$6,IF(AND(All!$V21="P2",All!$AE21="RDP"),Ruler!V$7,IF(AND(All!$V21="P3",All!$AE21="RDP"),Ruler!V$8,IF(AND(All!$V21="P4",All!$AE21="RDP"),Ruler!V$9,IF(AND(All!$V21="P5",All!$AE21="RDP"),Ruler!V$10,IF(AND(All!$V21="P6",All!$AE21="RDP"),Ruler!V$11,IF(AND(All!$V21="P7",All!$AE21="RDP"),Ruler!V$12,IF(AND(All!$V21="P8",All!$AE21="RDP"),Ruler!V$13,IF(AND(All!$V21="P9",All!$AE21="RDP"),Ruler!V$14,IF(AND(All!$V21="P1",All!$AE21="RMS"),Ruler!V$6,IF(AND(All!$V21="P2",All!$AE21="RMS"),Ruler!V$15,IF(AND(All!$V21="P3",All!$AE21="RMS"),Ruler!V$16,IF(AND(All!$V21="P4",All!$AE21="RMS"),Ruler!V$17,IF(AND(All!$V21="P5",All!$AE21="RMS"),Ruler!V$18,IF(AND(All!$V21="P6",All!$AE21="RMS"),Ruler!V$19,IF(AND(All!$V21="P7",All!$AE21="RMS"),Ruler!V$20,IF(AND(All!$V21="P8",All!$AE21="RMS"),Ruler!V$21,IF(AND(All!$V21="P9",All!$AE21="RMS"),Ruler!V$22,IF(AND(All!$V21="P1",All!$AE21="RSS"),Ruler!V$6,IF(AND(All!$V21="P2",All!$AE21="RSS"),Ruler!V$23,IF(AND(All!$V21="P3",All!$AE21="RSS"),Ruler!V$24,IF(AND(All!$V21="P4",All!$AE21="RSS"),Ruler!V$25,IF(AND(All!$V21="P5",All!$AE21="RSS"),Ruler!V$26,IF(AND(All!$V21="P6",All!$AE21="RSS"),Ruler!V$27,IF(AND(All!$V21="P7",All!$AE21="RSS"),Ruler!V$28,IF(AND(All!$V21="P8",All!$AE21="RSS"),Ruler!V$29,IF(AND(All!$V21="P9",All!$AE21="RSS"),Ruler!V$30,0)))))))))))))))))))))))))))</f>
        <v>2</v>
      </c>
      <c r="CD21" s="325">
        <f>IF(AND(All!$V21="P1",All!$AE21="RDP"),Ruler!W$6,IF(AND(All!$V21="P2",All!$AE21="RDP"),Ruler!W$7,IF(AND(All!$V21="P3",All!$AE21="RDP"),Ruler!W$8,IF(AND(All!$V21="P4",All!$AE21="RDP"),Ruler!W$9,IF(AND(All!$V21="P5",All!$AE21="RDP"),Ruler!W$10,IF(AND(All!$V21="P6",All!$AE21="RDP"),Ruler!W$11,IF(AND(All!$V21="P7",All!$AE21="RDP"),Ruler!W$12,IF(AND(All!$V21="P8",All!$AE21="RDP"),Ruler!W$13,IF(AND(All!$V21="P9",All!$AE21="RDP"),Ruler!W$14,IF(AND(All!$V21="P1",All!$AE21="RMS"),Ruler!W$6,IF(AND(All!$V21="P2",All!$AE21="RMS"),Ruler!W$15,IF(AND(All!$V21="P3",All!$AE21="RMS"),Ruler!W$16,IF(AND(All!$V21="P4",All!$AE21="RMS"),Ruler!W$17,IF(AND(All!$V21="P5",All!$AE21="RMS"),Ruler!W$18,IF(AND(All!$V21="P6",All!$AE21="RMS"),Ruler!W$19,IF(AND(All!$V21="P7",All!$AE21="RMS"),Ruler!W$20,IF(AND(All!$V21="P8",All!$AE21="RMS"),Ruler!W$21,IF(AND(All!$V21="P9",All!$AE21="RMS"),Ruler!W$22,IF(AND(All!$V21="P1",All!$AE21="RSS"),Ruler!W$6,IF(AND(All!$V21="P2",All!$AE21="RSS"),Ruler!W$23,IF(AND(All!$V21="P3",All!$AE21="RSS"),Ruler!W$24,IF(AND(All!$V21="P4",All!$AE21="RSS"),Ruler!W$25,IF(AND(All!$V21="P5",All!$AE21="RSS"),Ruler!W$26,IF(AND(All!$V21="P6",All!$AE21="RSS"),Ruler!W$27,IF(AND(All!$V21="P7",All!$AE21="RSS"),Ruler!W$28,IF(AND(All!$V21="P8",All!$AE21="RSS"),Ruler!W$29,IF(AND(All!$V21="P9",All!$AE21="RSS"),Ruler!W$30,0)))))))))))))))))))))))))))</f>
        <v>2</v>
      </c>
      <c r="CE21" s="325">
        <f>IF(AND(All!$V21="P1",All!$AE21="RDP"),Ruler!X$6,IF(AND(All!$V21="P2",All!$AE21="RDP"),Ruler!X$7,IF(AND(All!$V21="P3",All!$AE21="RDP"),Ruler!X$8,IF(AND(All!$V21="P4",All!$AE21="RDP"),Ruler!X$9,IF(AND(All!$V21="P5",All!$AE21="RDP"),Ruler!X$10,IF(AND(All!$V21="P6",All!$AE21="RDP"),Ruler!X$11,IF(AND(All!$V21="P7",All!$AE21="RDP"),Ruler!X$12,IF(AND(All!$V21="P8",All!$AE21="RDP"),Ruler!X$13,IF(AND(All!$V21="P9",All!$AE21="RDP"),Ruler!X$14,IF(AND(All!$V21="P1",All!$AE21="RMS"),Ruler!X$6,IF(AND(All!$V21="P2",All!$AE21="RMS"),Ruler!X$15,IF(AND(All!$V21="P3",All!$AE21="RMS"),Ruler!X$16,IF(AND(All!$V21="P4",All!$AE21="RMS"),Ruler!X$17,IF(AND(All!$V21="P5",All!$AE21="RMS"),Ruler!X$18,IF(AND(All!$V21="P6",All!$AE21="RMS"),Ruler!X$19,IF(AND(All!$V21="P7",All!$AE21="RMS"),Ruler!X$20,IF(AND(All!$V21="P8",All!$AE21="RMS"),Ruler!X$21,IF(AND(All!$V21="P9",All!$AE21="RMS"),Ruler!X$22,IF(AND(All!$V21="P1",All!$AE21="RSS"),Ruler!X$6,IF(AND(All!$V21="P2",All!$AE21="RSS"),Ruler!X$23,IF(AND(All!$V21="P3",All!$AE21="RSS"),Ruler!X$24,IF(AND(All!$V21="P4",All!$AE21="RSS"),Ruler!X$25,IF(AND(All!$V21="P5",All!$AE21="RSS"),Ruler!X$26,IF(AND(All!$V21="P6",All!$AE21="RSS"),Ruler!X$27,IF(AND(All!$V21="P7",All!$AE21="RSS"),Ruler!X$28,IF(AND(All!$V21="P8",All!$AE21="RSS"),Ruler!X$29,IF(AND(All!$V21="P9",All!$AE21="RSS"),Ruler!X$30,0)))))))))))))))))))))))))))</f>
        <v>2</v>
      </c>
      <c r="CF21" s="325">
        <f>IF(AND(All!$V21="P1",All!$AE21="RDP"),Ruler!Y$6,IF(AND(All!$V21="P2",All!$AE21="RDP"),Ruler!Y$7,IF(AND(All!$V21="P3",All!$AE21="RDP"),Ruler!Y$8,IF(AND(All!$V21="P4",All!$AE21="RDP"),Ruler!Y$9,IF(AND(All!$V21="P5",All!$AE21="RDP"),Ruler!Y$10,IF(AND(All!$V21="P6",All!$AE21="RDP"),Ruler!Y$11,IF(AND(All!$V21="P7",All!$AE21="RDP"),Ruler!Y$12,IF(AND(All!$V21="P8",All!$AE21="RDP"),Ruler!Y$13,IF(AND(All!$V21="P9",All!$AE21="RDP"),Ruler!Y$14,IF(AND(All!$V21="P1",All!$AE21="RMS"),Ruler!Y$6,IF(AND(All!$V21="P2",All!$AE21="RMS"),Ruler!Y$15,IF(AND(All!$V21="P3",All!$AE21="RMS"),Ruler!Y$16,IF(AND(All!$V21="P4",All!$AE21="RMS"),Ruler!Y$17,IF(AND(All!$V21="P5",All!$AE21="RMS"),Ruler!Y$18,IF(AND(All!$V21="P6",All!$AE21="RMS"),Ruler!Y$19,IF(AND(All!$V21="P7",All!$AE21="RMS"),Ruler!Y$20,IF(AND(All!$V21="P8",All!$AE21="RMS"),Ruler!Y$21,IF(AND(All!$V21="P9",All!$AE21="RMS"),Ruler!Y$22,IF(AND(All!$V21="P1",All!$AE21="RSS"),Ruler!Y$6,IF(AND(All!$V21="P2",All!$AE21="RSS"),Ruler!Y$23,IF(AND(All!$V21="P3",All!$AE21="RSS"),Ruler!Y$24,IF(AND(All!$V21="P4",All!$AE21="RSS"),Ruler!Y$25,IF(AND(All!$V21="P5",All!$AE21="RSS"),Ruler!Y$26,IF(AND(All!$V21="P6",All!$AE21="RSS"),Ruler!Y$27,IF(AND(All!$V21="P7",All!$AE21="RSS"),Ruler!Y$28,IF(AND(All!$V21="P8",All!$AE21="RSS"),Ruler!Y$29,IF(AND(All!$V21="P9",All!$AE21="RSS"),Ruler!Y$30,0)))))))))))))))))))))))))))</f>
        <v>1</v>
      </c>
      <c r="CG21" s="325">
        <f>IF(AND(All!$V21="P1",All!$AE21="RDP"),Ruler!Z$6,IF(AND(All!$V21="P2",All!$AE21="RDP"),Ruler!Z$7,IF(AND(All!$V21="P3",All!$AE21="RDP"),Ruler!Z$8,IF(AND(All!$V21="P4",All!$AE21="RDP"),Ruler!Z$9,IF(AND(All!$V21="P5",All!$AE21="RDP"),Ruler!Z$10,IF(AND(All!$V21="P6",All!$AE21="RDP"),Ruler!Z$11,IF(AND(All!$V21="P7",All!$AE21="RDP"),Ruler!Z$12,IF(AND(All!$V21="P8",All!$AE21="RDP"),Ruler!Z$13,IF(AND(All!$V21="P9",All!$AE21="RDP"),Ruler!Z$14,IF(AND(All!$V21="P1",All!$AE21="RMS"),Ruler!Z$6,IF(AND(All!$V21="P2",All!$AE21="RMS"),Ruler!Z$15,IF(AND(All!$V21="P3",All!$AE21="RMS"),Ruler!Z$16,IF(AND(All!$V21="P4",All!$AE21="RMS"),Ruler!Z$17,IF(AND(All!$V21="P5",All!$AE21="RMS"),Ruler!Z$18,IF(AND(All!$V21="P6",All!$AE21="RMS"),Ruler!Z$19,IF(AND(All!$V21="P7",All!$AE21="RMS"),Ruler!Z$20,IF(AND(All!$V21="P8",All!$AE21="RMS"),Ruler!Z$21,IF(AND(All!$V21="P9",All!$AE21="RMS"),Ruler!Z$22,IF(AND(All!$V21="P1",All!$AE21="RSS"),Ruler!Z$6,IF(AND(All!$V21="P2",All!$AE21="RSS"),Ruler!Z$23,IF(AND(All!$V21="P3",All!$AE21="RSS"),Ruler!Z$24,IF(AND(All!$V21="P4",All!$AE21="RSS"),Ruler!Z$25,IF(AND(All!$V21="P5",All!$AE21="RSS"),Ruler!Z$26,IF(AND(All!$V21="P6",All!$AE21="RSS"),Ruler!Z$27,IF(AND(All!$V21="P7",All!$AE21="RSS"),Ruler!Z$28,IF(AND(All!$V21="P8",All!$AE21="RSS"),Ruler!Z$29,IF(AND(All!$V21="P9",All!$AE21="RSS"),Ruler!Z$30,0)))))))))))))))))))))))))))</f>
        <v>2</v>
      </c>
      <c r="CH21" s="325">
        <f>IF(AND(All!$V21="P1",All!$AE21="RDP"),Ruler!AA$6,IF(AND(All!$V21="P2",All!$AE21="RDP"),Ruler!AA$7,IF(AND(All!$V21="P3",All!$AE21="RDP"),Ruler!AA$8,IF(AND(All!$V21="P4",All!$AE21="RDP"),Ruler!AA$9,IF(AND(All!$V21="P5",All!$AE21="RDP"),Ruler!AA$10,IF(AND(All!$V21="P6",All!$AE21="RDP"),Ruler!AA$11,IF(AND(All!$V21="P7",All!$AE21="RDP"),Ruler!AA$12,IF(AND(All!$V21="P8",All!$AE21="RDP"),Ruler!AA$13,IF(AND(All!$V21="P9",All!$AE21="RDP"),Ruler!AA$14,IF(AND(All!$V21="P1",All!$AE21="RMS"),Ruler!AA$6,IF(AND(All!$V21="P2",All!$AE21="RMS"),Ruler!AA$15,IF(AND(All!$V21="P3",All!$AE21="RMS"),Ruler!AA$16,IF(AND(All!$V21="P4",All!$AE21="RMS"),Ruler!AA$17,IF(AND(All!$V21="P5",All!$AE21="RMS"),Ruler!AA$18,IF(AND(All!$V21="P6",All!$AE21="RMS"),Ruler!AA$19,IF(AND(All!$V21="P7",All!$AE21="RMS"),Ruler!AA$20,IF(AND(All!$V21="P8",All!$AE21="RMS"),Ruler!AA$21,IF(AND(All!$V21="P9",All!$AE21="RMS"),Ruler!AA$22,IF(AND(All!$V21="P1",All!$AE21="RSS"),Ruler!AA$6,IF(AND(All!$V21="P2",All!$AE21="RSS"),Ruler!AA$23,IF(AND(All!$V21="P3",All!$AE21="RSS"),Ruler!AA$24,IF(AND(All!$V21="P4",All!$AE21="RSS"),Ruler!AA$25,IF(AND(All!$V21="P5",All!$AE21="RSS"),Ruler!AA$26,IF(AND(All!$V21="P6",All!$AE21="RSS"),Ruler!AA$27,IF(AND(All!$V21="P7",All!$AE21="RSS"),Ruler!AA$28,IF(AND(All!$V21="P8",All!$AE21="RSS"),Ruler!AA$29,IF(AND(All!$V21="P9",All!$AE21="RSS"),Ruler!AA$30,0)))))))))))))))))))))))))))</f>
        <v>1</v>
      </c>
      <c r="CI21" s="325">
        <f>IF(AND(All!$V21="P1",All!$AE21="RDP"),Ruler!AB$6,IF(AND(All!$V21="P2",All!$AE21="RDP"),Ruler!AB$7,IF(AND(All!$V21="P3",All!$AE21="RDP"),Ruler!AB$8,IF(AND(All!$V21="P4",All!$AE21="RDP"),Ruler!AB$9,IF(AND(All!$V21="P5",All!$AE21="RDP"),Ruler!AB$10,IF(AND(All!$V21="P6",All!$AE21="RDP"),Ruler!AB$11,IF(AND(All!$V21="P7",All!$AE21="RDP"),Ruler!AB$12,IF(AND(All!$V21="P8",All!$AE21="RDP"),Ruler!AB$13,IF(AND(All!$V21="P9",All!$AE21="RDP"),Ruler!AB$14,IF(AND(All!$V21="P1",All!$AE21="RMS"),Ruler!AB$6,IF(AND(All!$V21="P2",All!$AE21="RMS"),Ruler!AB$15,IF(AND(All!$V21="P3",All!$AE21="RMS"),Ruler!AB$16,IF(AND(All!$V21="P4",All!$AE21="RMS"),Ruler!AB$17,IF(AND(All!$V21="P5",All!$AE21="RMS"),Ruler!AB$18,IF(AND(All!$V21="P6",All!$AE21="RMS"),Ruler!AB$19,IF(AND(All!$V21="P7",All!$AE21="RMS"),Ruler!AB$20,IF(AND(All!$V21="P8",All!$AE21="RMS"),Ruler!AB$21,IF(AND(All!$V21="P9",All!$AE21="RMS"),Ruler!AB$22,IF(AND(All!$V21="P1",All!$AE21="RSS"),Ruler!AB$6,IF(AND(All!$V21="P2",All!$AE21="RSS"),Ruler!AB$23,IF(AND(All!$V21="P3",All!$AE21="RSS"),Ruler!AB$24,IF(AND(All!$V21="P4",All!$AE21="RSS"),Ruler!AB$25,IF(AND(All!$V21="P5",All!$AE21="RSS"),Ruler!AB$26,IF(AND(All!$V21="P6",All!$AE21="RSS"),Ruler!AB$27,IF(AND(All!$V21="P7",All!$AE21="RSS"),Ruler!AB$28,IF(AND(All!$V21="P8",All!$AE21="RSS"),Ruler!AB$29,IF(AND(All!$V21="P9",All!$AE21="RSS"),Ruler!AB$30,0)))))))))))))))))))))))))))</f>
        <v>1</v>
      </c>
      <c r="CJ21" s="377">
        <f>Table9[[#This Row],[R-B1]]-Table9[[#This Row],[B1]]</f>
        <v>0</v>
      </c>
      <c r="CK21" s="378">
        <f>Table9[[#This Row],[R-B2]]-Table9[[#This Row],[B2]]</f>
        <v>0</v>
      </c>
      <c r="CL21" s="378">
        <f>Table9[[#This Row],[R-B3]]-Table9[[#This Row],[B3]]</f>
        <v>0</v>
      </c>
      <c r="CM21" s="378">
        <f>Table9[[#This Row],[R-B4]]-Table9[[#This Row],[B4]]</f>
        <v>0</v>
      </c>
      <c r="CN21" s="378">
        <f>Table9[[#This Row],[R-B5]]-Table9[[#This Row],[B5]]</f>
        <v>1</v>
      </c>
      <c r="CO21" s="378">
        <f>Table9[[#This Row],[R-B6]]-Table9[[#This Row],[B6]]</f>
        <v>-2</v>
      </c>
      <c r="CP21" s="378">
        <f>Table9[[#This Row],[R-B7]]-Table9[[#This Row],[B7]]</f>
        <v>0</v>
      </c>
      <c r="CQ21" s="378">
        <f>Table9[[#This Row],[R-B8]]-Table9[[#This Row],[B8]]</f>
        <v>0</v>
      </c>
      <c r="CR21" s="378">
        <f>Table9[[#This Row],[R-B9]]-Table9[[#This Row],[B9]]</f>
        <v>0</v>
      </c>
      <c r="CS21" s="378">
        <f>Table9[[#This Row],[R-B10]]-Table9[[#This Row],[B10]]</f>
        <v>0</v>
      </c>
      <c r="CT21" s="378">
        <f>Table9[[#This Row],[R-B11]]-Table9[[#This Row],[B11]]</f>
        <v>0</v>
      </c>
      <c r="CU21" s="378">
        <f>Table9[[#This Row],[R-B12]]-Table9[[#This Row],[B12]]</f>
        <v>1</v>
      </c>
      <c r="CV21" s="378">
        <f>Table9[[#This Row],[R-K1]]-Table9[[#This Row],[K1]]</f>
        <v>0</v>
      </c>
      <c r="CW21" s="378">
        <f>Table9[[#This Row],[R-K2]]-Table9[[#This Row],[K2]]</f>
        <v>0</v>
      </c>
      <c r="CX21" s="378">
        <f>Table9[[#This Row],[R-K3]]-Table9[[#This Row],[K3]]</f>
        <v>0</v>
      </c>
      <c r="CY21" s="378">
        <f>Table9[[#This Row],[R-K4]]-Table9[[#This Row],[K4]]</f>
        <v>0</v>
      </c>
      <c r="CZ21" s="378">
        <f>Table9[[#This Row],[R-K5]]-Table9[[#This Row],[K5]]</f>
        <v>1</v>
      </c>
      <c r="DA21" s="378">
        <f>Table9[[#This Row],[R-P1]]-Table9[[#This Row],[P1]]</f>
        <v>0</v>
      </c>
      <c r="DB21" s="378">
        <f>Table9[[#This Row],[R-P2]]-Table9[[#This Row],[P2]]</f>
        <v>0</v>
      </c>
      <c r="DC21" s="378">
        <f>Table9[[#This Row],[R-P3]]-Table9[[#This Row],[P3]]</f>
        <v>-1</v>
      </c>
      <c r="DD21" s="378">
        <f>Table9[[#This Row],[R-P4]]-Table9[[#This Row],[P4]]</f>
        <v>0</v>
      </c>
      <c r="DE21" s="378">
        <f>Table9[[#This Row],[R-P5]]-Table9[[#This Row],[P5]]</f>
        <v>1</v>
      </c>
      <c r="DF21" s="378">
        <f>Table9[[#This Row],[R-E1]]-Table9[[#This Row],[E1]]</f>
        <v>0</v>
      </c>
      <c r="DG21" s="379">
        <f>Table9[[#This Row],[R-E2]]-Table9[[#This Row],[E2]]</f>
        <v>0</v>
      </c>
      <c r="DH21" s="43">
        <f>COUNTIF(Table9[[#This Row],[G-B1]:[G-B12]],"&lt;=0")/12*100</f>
        <v>83.333333333333343</v>
      </c>
      <c r="DI21" s="43">
        <f>COUNTIF(Table9[[#This Row],[G-K1]:[G-K5]],"&lt;=0")/5*100</f>
        <v>80</v>
      </c>
      <c r="DJ21" s="43">
        <f>COUNTIF(Table9[[#This Row],[G-P1]:[G-P5]],"&lt;=0")/5*100</f>
        <v>80</v>
      </c>
      <c r="DK21" s="43">
        <f>COUNTIF(Table9[[#This Row],[G-E1]:[G-E2]],"&lt;=0")/2*100</f>
        <v>100</v>
      </c>
      <c r="DL21" s="450">
        <f>IF(AE21="RDP",(COUNTIF(Table9[[#This Row],[G-B3]],"&lt;=0")+COUNTIF(Table9[[#This Row],[G-B4]],"&lt;=0")+COUNTIF(Table9[[#This Row],[G-B7]],"&lt;=0")+COUNTIF(Table9[[#This Row],[G-B11]],"&lt;=0")+COUNTIF(Table9[[#This Row],[G-K2]],"&lt;=0"))/5*100,IF(AE21="RMS",(COUNTIF(Table9[[#This Row],[G-B4]],"&lt;=0")+COUNTIF(Table9[[#This Row],[G-B5]],"&lt;=0")+COUNTIF(Table9[[#This Row],[G-B10]],"&lt;=0")+COUNTIF(Table9[[#This Row],[G-B12]],"&lt;=0")+COUNTIF(Table9[[#This Row],[G-K2]],"&lt;=0"))/5*100,IF(AE21="RSS",(COUNTIF(Table9[[#This Row],[G-B1]],"&lt;=0")+COUNTIF(Table9[[#This Row],[G-B2]],"&lt;=0")+COUNTIF(Table9[[#This Row],[G-B6]],"&lt;=0")+COUNTIF(Table9[[#This Row],[G-B11]],"&lt;=0")+COUNTIF(Table9[[#This Row],[G-B12]],"&lt;=0"))/5*100,0)))</f>
        <v>100</v>
      </c>
      <c r="DM21" s="380">
        <v>92</v>
      </c>
      <c r="DN21" s="381">
        <v>80</v>
      </c>
      <c r="DO21" s="381">
        <v>80</v>
      </c>
      <c r="DP21" s="381">
        <v>100</v>
      </c>
      <c r="DQ21" s="381">
        <v>100</v>
      </c>
      <c r="DR21" s="380">
        <v>50</v>
      </c>
      <c r="DS21" s="381">
        <v>40</v>
      </c>
      <c r="DT21" s="381">
        <v>40</v>
      </c>
      <c r="DU21" s="381">
        <v>0</v>
      </c>
      <c r="DV21" s="381">
        <v>20</v>
      </c>
      <c r="DW21" s="380">
        <v>42</v>
      </c>
      <c r="DX21" s="381">
        <v>20</v>
      </c>
      <c r="DY21" s="381">
        <v>20</v>
      </c>
      <c r="DZ21" s="381">
        <v>0</v>
      </c>
      <c r="EA21" s="382">
        <v>0</v>
      </c>
      <c r="EB21" s="335" t="s">
        <v>313</v>
      </c>
      <c r="EC21" s="324" t="s">
        <v>185</v>
      </c>
      <c r="ED21" s="324" t="s">
        <v>314</v>
      </c>
      <c r="EE21" s="338"/>
    </row>
    <row r="22" spans="2:135" ht="73" hidden="1" thickBot="1" x14ac:dyDescent="0.35">
      <c r="B22" s="282">
        <v>19</v>
      </c>
      <c r="C22" s="285" t="s">
        <v>134</v>
      </c>
      <c r="D22" s="283">
        <v>46230</v>
      </c>
      <c r="E22" s="284" t="s">
        <v>315</v>
      </c>
      <c r="F22" s="282">
        <v>1080696</v>
      </c>
      <c r="G22" s="357">
        <f t="shared" ca="1" si="0"/>
        <v>29.155156896879763</v>
      </c>
      <c r="H22" s="283">
        <v>35674</v>
      </c>
      <c r="I22" s="282" t="s">
        <v>136</v>
      </c>
      <c r="J22" s="282" t="s">
        <v>137</v>
      </c>
      <c r="K22" s="282" t="s">
        <v>241</v>
      </c>
      <c r="L22" s="282" t="s">
        <v>263</v>
      </c>
      <c r="M22" s="285" t="s">
        <v>316</v>
      </c>
      <c r="N22" s="282"/>
      <c r="O22" s="282" t="s">
        <v>142</v>
      </c>
      <c r="P22" s="284" t="s">
        <v>317</v>
      </c>
      <c r="Q22" s="282" t="s">
        <v>144</v>
      </c>
      <c r="R22" s="282" t="s">
        <v>185</v>
      </c>
      <c r="S22" s="283">
        <v>44669</v>
      </c>
      <c r="T22" s="286">
        <f t="shared" ca="1" si="1"/>
        <v>4.5055555555555555</v>
      </c>
      <c r="U22" s="286">
        <f ca="1">Table9[[#This Row],[Years in PET]]</f>
        <v>4.5055555555555555</v>
      </c>
      <c r="V22" s="282" t="s">
        <v>56</v>
      </c>
      <c r="W22" s="286"/>
      <c r="X22" s="286">
        <f ca="1">($T$1-Table9[[#This Row],[Date of Appointment to Current Grade]])/365</f>
        <v>2.0537870338660653</v>
      </c>
      <c r="Y22" s="283">
        <v>45566</v>
      </c>
      <c r="Z22" s="343" t="s">
        <v>318</v>
      </c>
      <c r="AA22" s="283">
        <v>45658</v>
      </c>
      <c r="AB22" s="286">
        <f ca="1">($T$1-Table9[[#This Row],[Date in Position]])/365</f>
        <v>1.8017322393455175</v>
      </c>
      <c r="AC22" s="282" t="s">
        <v>146</v>
      </c>
      <c r="AD22" s="282"/>
      <c r="AE22" s="282" t="s">
        <v>139</v>
      </c>
      <c r="AF22" s="282" t="s">
        <v>188</v>
      </c>
      <c r="AG22" s="287" t="s">
        <v>319</v>
      </c>
      <c r="AH22" s="287" t="s">
        <v>320</v>
      </c>
      <c r="AI22" s="287" t="s">
        <v>321</v>
      </c>
      <c r="AJ22" s="285"/>
      <c r="AK22" s="288" t="s">
        <v>322</v>
      </c>
      <c r="AL22" s="285" t="s">
        <v>153</v>
      </c>
      <c r="AM22" s="319" t="s">
        <v>323</v>
      </c>
      <c r="AN22" s="323">
        <v>1</v>
      </c>
      <c r="AO22" s="43">
        <v>1</v>
      </c>
      <c r="AP22" s="43">
        <v>1</v>
      </c>
      <c r="AQ22" s="43">
        <v>2</v>
      </c>
      <c r="AR22" s="43">
        <v>2</v>
      </c>
      <c r="AS22" s="43">
        <v>2</v>
      </c>
      <c r="AT22" s="43">
        <v>2</v>
      </c>
      <c r="AU22" s="43">
        <v>2</v>
      </c>
      <c r="AV22" s="43">
        <v>1</v>
      </c>
      <c r="AW22" s="43">
        <v>2</v>
      </c>
      <c r="AX22" s="43">
        <v>2</v>
      </c>
      <c r="AY22" s="43">
        <v>2</v>
      </c>
      <c r="AZ22" s="43">
        <v>2</v>
      </c>
      <c r="BA22" s="43">
        <v>1</v>
      </c>
      <c r="BB22" s="43">
        <v>0</v>
      </c>
      <c r="BC22" s="43">
        <v>1</v>
      </c>
      <c r="BD22" s="43">
        <v>0</v>
      </c>
      <c r="BE22" s="43">
        <v>1</v>
      </c>
      <c r="BF22" s="43">
        <v>1</v>
      </c>
      <c r="BG22" s="43">
        <v>1</v>
      </c>
      <c r="BH22" s="43">
        <v>1</v>
      </c>
      <c r="BI22" s="43">
        <v>0</v>
      </c>
      <c r="BJ22" s="43">
        <v>0</v>
      </c>
      <c r="BK22" s="328">
        <v>0</v>
      </c>
      <c r="BL22" s="325">
        <f>IF(AND(All!$V22="P1",All!$AE22="RDP"),Ruler!E$6,IF(AND(All!$V22="P2",All!$AE22="RDP"),Ruler!E$7,IF(AND(All!$V22="P3",All!$AE22="RDP"),Ruler!E$8,IF(AND(All!$V22="P4",All!$AE22="RDP"),Ruler!E$9,IF(AND(All!$V22="P5",All!$AE22="RDP"),Ruler!E$10,IF(AND(All!$V22="P6",All!$AE22="RDP"),Ruler!E$11,IF(AND(All!$V22="P7",All!$AE22="RDP"),Ruler!E$12,IF(AND(All!$V22="P8",All!$AE22="RDP"),Ruler!E$13,IF(AND(All!$V22="P9",All!$AE22="RDP"),Ruler!E$14,IF(AND(All!$V22="P1",All!$AE22="RMS"),Ruler!E$6,IF(AND(All!$V22="P2",All!$AE22="RMS"),Ruler!E$15,IF(AND(All!$V22="P3",All!$AE22="RMS"),Ruler!E$16,IF(AND(All!$V22="P4",All!$AE22="RMS"),Ruler!E$17,IF(AND(All!$V22="P5",All!$AE22="RMS"),Ruler!E$18,IF(AND(All!$V22="P6",All!$AE22="RMS"),Ruler!E$19,IF(AND(All!$V22="P7",All!$AE22="RMS"),Ruler!E$20,IF(AND(All!$V22="P8",All!$AE22="RMS"),Ruler!E$21,IF(AND(All!$V22="P9",All!$AE22="RMS"),Ruler!E$22,IF(AND(All!$V22="P1",All!$AE22="RSS"),Ruler!E$6,IF(AND(All!$V22="P2",All!$AE22="RSS"),Ruler!E$23,IF(AND(All!$V22="P3",All!$AE22="RSS"),Ruler!E$24,IF(AND(All!$V22="P4",All!$AE22="RSS"),Ruler!E$25,IF(AND(All!$V22="P5",All!$AE22="RSS"),Ruler!E$26,IF(AND(All!$V22="P6",All!$AE22="RSS"),Ruler!E$27,IF(AND(All!$V22="P7",All!$AE22="RSS"),Ruler!E$28,IF(AND(All!$V22="P8",All!$AE22="RSS"),Ruler!E$29,IF(AND(All!$V22="P9",All!$AE22="RSS"),Ruler!E$30,0)))))))))))))))))))))))))))</f>
        <v>2</v>
      </c>
      <c r="BM22" s="325">
        <f>IF(AND(All!$V22="P1",All!$AE22="RDP"),Ruler!F$6,IF(AND(All!$V22="P2",All!$AE22="RDP"),Ruler!F$7,IF(AND(All!$V22="P3",All!$AE22="RDP"),Ruler!F$8,IF(AND(All!$V22="P4",All!$AE22="RDP"),Ruler!F$9,IF(AND(All!$V22="P5",All!$AE22="RDP"),Ruler!F$10,IF(AND(All!$V22="P6",All!$AE22="RDP"),Ruler!F$11,IF(AND(All!$V22="P7",All!$AE22="RDP"),Ruler!F$12,IF(AND(All!$V22="P8",All!$AE22="RDP"),Ruler!F$13,IF(AND(All!$V22="P9",All!$AE22="RDP"),Ruler!F$14,IF(AND(All!$V22="P1",All!$AE22="RMS"),Ruler!F$6,IF(AND(All!$V22="P2",All!$AE22="RMS"),Ruler!F$15,IF(AND(All!$V22="P3",All!$AE22="RMS"),Ruler!F$16,IF(AND(All!$V22="P4",All!$AE22="RMS"),Ruler!F$17,IF(AND(All!$V22="P5",All!$AE22="RMS"),Ruler!F$18,IF(AND(All!$V22="P6",All!$AE22="RMS"),Ruler!F$19,IF(AND(All!$V22="P7",All!$AE22="RMS"),Ruler!F$20,IF(AND(All!$V22="P8",All!$AE22="RMS"),Ruler!F$21,IF(AND(All!$V22="P9",All!$AE22="RMS"),Ruler!F$22,IF(AND(All!$V22="P1",All!$AE22="RSS"),Ruler!F$6,IF(AND(All!$V22="P2",All!$AE22="RSS"),Ruler!F$23,IF(AND(All!$V22="P3",All!$AE22="RSS"),Ruler!F$24,IF(AND(All!$V22="P4",All!$AE22="RSS"),Ruler!F$25,IF(AND(All!$V22="P5",All!$AE22="RSS"),Ruler!F$26,IF(AND(All!$V22="P6",All!$AE22="RSS"),Ruler!F$27,IF(AND(All!$V22="P7",All!$AE22="RSS"),Ruler!F$28,IF(AND(All!$V22="P8",All!$AE22="RSS"),Ruler!F$29,IF(AND(All!$V22="P9",All!$AE22="RSS"),Ruler!F$30,0)))))))))))))))))))))))))))</f>
        <v>2</v>
      </c>
      <c r="BN22" s="325">
        <f>IF(AND(All!$V22="P1",All!$AE22="RDP"),Ruler!G$6,IF(AND(All!$V22="P2",All!$AE22="RDP"),Ruler!G$7,IF(AND(All!$V22="P3",All!$AE22="RDP"),Ruler!G$8,IF(AND(All!$V22="P4",All!$AE22="RDP"),Ruler!G$9,IF(AND(All!$V22="P5",All!$AE22="RDP"),Ruler!G$10,IF(AND(All!$V22="P6",All!$AE22="RDP"),Ruler!G$11,IF(AND(All!$V22="P7",All!$AE22="RDP"),Ruler!G$12,IF(AND(All!$V22="P8",All!$AE22="RDP"),Ruler!G$13,IF(AND(All!$V22="P9",All!$AE22="RDP"),Ruler!G$14,IF(AND(All!$V22="P1",All!$AE22="RMS"),Ruler!G$6,IF(AND(All!$V22="P2",All!$AE22="RMS"),Ruler!G$15,IF(AND(All!$V22="P3",All!$AE22="RMS"),Ruler!G$16,IF(AND(All!$V22="P4",All!$AE22="RMS"),Ruler!G$17,IF(AND(All!$V22="P5",All!$AE22="RMS"),Ruler!G$18,IF(AND(All!$V22="P6",All!$AE22="RMS"),Ruler!G$19,IF(AND(All!$V22="P7",All!$AE22="RMS"),Ruler!G$20,IF(AND(All!$V22="P8",All!$AE22="RMS"),Ruler!G$21,IF(AND(All!$V22="P9",All!$AE22="RMS"),Ruler!G$22,IF(AND(All!$V22="P1",All!$AE22="RSS"),Ruler!G$6,IF(AND(All!$V22="P2",All!$AE22="RSS"),Ruler!G$23,IF(AND(All!$V22="P3",All!$AE22="RSS"),Ruler!G$24,IF(AND(All!$V22="P4",All!$AE22="RSS"),Ruler!G$25,IF(AND(All!$V22="P5",All!$AE22="RSS"),Ruler!G$26,IF(AND(All!$V22="P6",All!$AE22="RSS"),Ruler!G$27,IF(AND(All!$V22="P7",All!$AE22="RSS"),Ruler!G$28,IF(AND(All!$V22="P8",All!$AE22="RSS"),Ruler!G$29,IF(AND(All!$V22="P9",All!$AE22="RSS"),Ruler!G$30,0)))))))))))))))))))))))))))</f>
        <v>1</v>
      </c>
      <c r="BO22" s="325">
        <f>IF(AND(All!$V22="P1",All!$AE22="RDP"),Ruler!H$6,IF(AND(All!$V22="P2",All!$AE22="RDP"),Ruler!H$7,IF(AND(All!$V22="P3",All!$AE22="RDP"),Ruler!H$8,IF(AND(All!$V22="P4",All!$AE22="RDP"),Ruler!H$9,IF(AND(All!$V22="P5",All!$AE22="RDP"),Ruler!H$10,IF(AND(All!$V22="P6",All!$AE22="RDP"),Ruler!H$11,IF(AND(All!$V22="P7",All!$AE22="RDP"),Ruler!H$12,IF(AND(All!$V22="P8",All!$AE22="RDP"),Ruler!H$13,IF(AND(All!$V22="P9",All!$AE22="RDP"),Ruler!H$14,IF(AND(All!$V22="P1",All!$AE22="RMS"),Ruler!H$6,IF(AND(All!$V22="P2",All!$AE22="RMS"),Ruler!H$15,IF(AND(All!$V22="P3",All!$AE22="RMS"),Ruler!H$16,IF(AND(All!$V22="P4",All!$AE22="RMS"),Ruler!H$17,IF(AND(All!$V22="P5",All!$AE22="RMS"),Ruler!H$18,IF(AND(All!$V22="P6",All!$AE22="RMS"),Ruler!H$19,IF(AND(All!$V22="P7",All!$AE22="RMS"),Ruler!H$20,IF(AND(All!$V22="P8",All!$AE22="RMS"),Ruler!H$21,IF(AND(All!$V22="P9",All!$AE22="RMS"),Ruler!H$22,IF(AND(All!$V22="P1",All!$AE22="RSS"),Ruler!H$6,IF(AND(All!$V22="P2",All!$AE22="RSS"),Ruler!H$23,IF(AND(All!$V22="P3",All!$AE22="RSS"),Ruler!H$24,IF(AND(All!$V22="P4",All!$AE22="RSS"),Ruler!H$25,IF(AND(All!$V22="P5",All!$AE22="RSS"),Ruler!H$26,IF(AND(All!$V22="P6",All!$AE22="RSS"),Ruler!H$27,IF(AND(All!$V22="P7",All!$AE22="RSS"),Ruler!H$28,IF(AND(All!$V22="P8",All!$AE22="RSS"),Ruler!H$29,IF(AND(All!$V22="P9",All!$AE22="RSS"),Ruler!H$30,0)))))))))))))))))))))))))))</f>
        <v>2</v>
      </c>
      <c r="BP22" s="325">
        <f>IF(AND(All!$V22="P1",All!$AE22="RDP"),Ruler!I$6,IF(AND(All!$V22="P2",All!$AE22="RDP"),Ruler!I$7,IF(AND(All!$V22="P3",All!$AE22="RDP"),Ruler!I$8,IF(AND(All!$V22="P4",All!$AE22="RDP"),Ruler!I$9,IF(AND(All!$V22="P5",All!$AE22="RDP"),Ruler!I$10,IF(AND(All!$V22="P6",All!$AE22="RDP"),Ruler!I$11,IF(AND(All!$V22="P7",All!$AE22="RDP"),Ruler!I$12,IF(AND(All!$V22="P8",All!$AE22="RDP"),Ruler!I$13,IF(AND(All!$V22="P9",All!$AE22="RDP"),Ruler!I$14,IF(AND(All!$V22="P1",All!$AE22="RMS"),Ruler!I$6,IF(AND(All!$V22="P2",All!$AE22="RMS"),Ruler!I$15,IF(AND(All!$V22="P3",All!$AE22="RMS"),Ruler!I$16,IF(AND(All!$V22="P4",All!$AE22="RMS"),Ruler!I$17,IF(AND(All!$V22="P5",All!$AE22="RMS"),Ruler!I$18,IF(AND(All!$V22="P6",All!$AE22="RMS"),Ruler!I$19,IF(AND(All!$V22="P7",All!$AE22="RMS"),Ruler!I$20,IF(AND(All!$V22="P8",All!$AE22="RMS"),Ruler!I$21,IF(AND(All!$V22="P9",All!$AE22="RMS"),Ruler!I$22,IF(AND(All!$V22="P1",All!$AE22="RSS"),Ruler!I$6,IF(AND(All!$V22="P2",All!$AE22="RSS"),Ruler!I$23,IF(AND(All!$V22="P3",All!$AE22="RSS"),Ruler!I$24,IF(AND(All!$V22="P4",All!$AE22="RSS"),Ruler!I$25,IF(AND(All!$V22="P5",All!$AE22="RSS"),Ruler!I$26,IF(AND(All!$V22="P6",All!$AE22="RSS"),Ruler!I$27,IF(AND(All!$V22="P7",All!$AE22="RSS"),Ruler!I$28,IF(AND(All!$V22="P8",All!$AE22="RSS"),Ruler!I$29,IF(AND(All!$V22="P9",All!$AE22="RSS"),Ruler!I$30,0)))))))))))))))))))))))))))</f>
        <v>2</v>
      </c>
      <c r="BQ22" s="325">
        <f>IF(AND(All!$V22="P1",All!$AE22="RDP"),Ruler!J$6,IF(AND(All!$V22="P2",All!$AE22="RDP"),Ruler!J$7,IF(AND(All!$V22="P3",All!$AE22="RDP"),Ruler!J$8,IF(AND(All!$V22="P4",All!$AE22="RDP"),Ruler!J$9,IF(AND(All!$V22="P5",All!$AE22="RDP"),Ruler!J$10,IF(AND(All!$V22="P6",All!$AE22="RDP"),Ruler!J$11,IF(AND(All!$V22="P7",All!$AE22="RDP"),Ruler!J$12,IF(AND(All!$V22="P8",All!$AE22="RDP"),Ruler!J$13,IF(AND(All!$V22="P9",All!$AE22="RDP"),Ruler!J$14,IF(AND(All!$V22="P1",All!$AE22="RMS"),Ruler!J$6,IF(AND(All!$V22="P2",All!$AE22="RMS"),Ruler!J$15,IF(AND(All!$V22="P3",All!$AE22="RMS"),Ruler!J$16,IF(AND(All!$V22="P4",All!$AE22="RMS"),Ruler!J$17,IF(AND(All!$V22="P5",All!$AE22="RMS"),Ruler!J$18,IF(AND(All!$V22="P6",All!$AE22="RMS"),Ruler!J$19,IF(AND(All!$V22="P7",All!$AE22="RMS"),Ruler!J$20,IF(AND(All!$V22="P8",All!$AE22="RMS"),Ruler!J$21,IF(AND(All!$V22="P9",All!$AE22="RMS"),Ruler!J$22,IF(AND(All!$V22="P1",All!$AE22="RSS"),Ruler!J$6,IF(AND(All!$V22="P2",All!$AE22="RSS"),Ruler!J$23,IF(AND(All!$V22="P3",All!$AE22="RSS"),Ruler!J$24,IF(AND(All!$V22="P4",All!$AE22="RSS"),Ruler!J$25,IF(AND(All!$V22="P5",All!$AE22="RSS"),Ruler!J$26,IF(AND(All!$V22="P6",All!$AE22="RSS"),Ruler!J$27,IF(AND(All!$V22="P7",All!$AE22="RSS"),Ruler!J$28,IF(AND(All!$V22="P8",All!$AE22="RSS"),Ruler!J$29,IF(AND(All!$V22="P9",All!$AE22="RSS"),Ruler!J$30,0)))))))))))))))))))))))))))</f>
        <v>1</v>
      </c>
      <c r="BR22" s="325">
        <f>IF(AND(All!$V22="P1",All!$AE22="RDP"),Ruler!K$6,IF(AND(All!$V22="P2",All!$AE22="RDP"),Ruler!K$7,IF(AND(All!$V22="P3",All!$AE22="RDP"),Ruler!K$8,IF(AND(All!$V22="P4",All!$AE22="RDP"),Ruler!K$9,IF(AND(All!$V22="P5",All!$AE22="RDP"),Ruler!K$10,IF(AND(All!$V22="P6",All!$AE22="RDP"),Ruler!K$11,IF(AND(All!$V22="P7",All!$AE22="RDP"),Ruler!K$12,IF(AND(All!$V22="P8",All!$AE22="RDP"),Ruler!K$13,IF(AND(All!$V22="P9",All!$AE22="RDP"),Ruler!K$14,IF(AND(All!$V22="P1",All!$AE22="RMS"),Ruler!K$6,IF(AND(All!$V22="P2",All!$AE22="RMS"),Ruler!K$15,IF(AND(All!$V22="P3",All!$AE22="RMS"),Ruler!K$16,IF(AND(All!$V22="P4",All!$AE22="RMS"),Ruler!K$17,IF(AND(All!$V22="P5",All!$AE22="RMS"),Ruler!K$18,IF(AND(All!$V22="P6",All!$AE22="RMS"),Ruler!K$19,IF(AND(All!$V22="P7",All!$AE22="RMS"),Ruler!K$20,IF(AND(All!$V22="P8",All!$AE22="RMS"),Ruler!K$21,IF(AND(All!$V22="P9",All!$AE22="RMS"),Ruler!K$22,IF(AND(All!$V22="P1",All!$AE22="RSS"),Ruler!K$6,IF(AND(All!$V22="P2",All!$AE22="RSS"),Ruler!K$23,IF(AND(All!$V22="P3",All!$AE22="RSS"),Ruler!K$24,IF(AND(All!$V22="P4",All!$AE22="RSS"),Ruler!K$25,IF(AND(All!$V22="P5",All!$AE22="RSS"),Ruler!K$26,IF(AND(All!$V22="P6",All!$AE22="RSS"),Ruler!K$27,IF(AND(All!$V22="P7",All!$AE22="RSS"),Ruler!K$28,IF(AND(All!$V22="P8",All!$AE22="RSS"),Ruler!K$29,IF(AND(All!$V22="P9",All!$AE22="RSS"),Ruler!K$30,0)))))))))))))))))))))))))))</f>
        <v>2</v>
      </c>
      <c r="BS22" s="325">
        <f>IF(AND(All!$V22="P1",All!$AE22="RDP"),Ruler!L$6,IF(AND(All!$V22="P2",All!$AE22="RDP"),Ruler!L$7,IF(AND(All!$V22="P3",All!$AE22="RDP"),Ruler!L$8,IF(AND(All!$V22="P4",All!$AE22="RDP"),Ruler!L$9,IF(AND(All!$V22="P5",All!$AE22="RDP"),Ruler!L$10,IF(AND(All!$V22="P6",All!$AE22="RDP"),Ruler!L$11,IF(AND(All!$V22="P7",All!$AE22="RDP"),Ruler!L$12,IF(AND(All!$V22="P8",All!$AE22="RDP"),Ruler!L$13,IF(AND(All!$V22="P9",All!$AE22="RDP"),Ruler!L$14,IF(AND(All!$V22="P1",All!$AE22="RMS"),Ruler!L$6,IF(AND(All!$V22="P2",All!$AE22="RMS"),Ruler!L$15,IF(AND(All!$V22="P3",All!$AE22="RMS"),Ruler!L$16,IF(AND(All!$V22="P4",All!$AE22="RMS"),Ruler!L$17,IF(AND(All!$V22="P5",All!$AE22="RMS"),Ruler!L$18,IF(AND(All!$V22="P6",All!$AE22="RMS"),Ruler!L$19,IF(AND(All!$V22="P7",All!$AE22="RMS"),Ruler!L$20,IF(AND(All!$V22="P8",All!$AE22="RMS"),Ruler!L$21,IF(AND(All!$V22="P9",All!$AE22="RMS"),Ruler!L$22,IF(AND(All!$V22="P1",All!$AE22="RSS"),Ruler!L$6,IF(AND(All!$V22="P2",All!$AE22="RSS"),Ruler!L$23,IF(AND(All!$V22="P3",All!$AE22="RSS"),Ruler!L$24,IF(AND(All!$V22="P4",All!$AE22="RSS"),Ruler!L$25,IF(AND(All!$V22="P5",All!$AE22="RSS"),Ruler!L$26,IF(AND(All!$V22="P6",All!$AE22="RSS"),Ruler!L$27,IF(AND(All!$V22="P7",All!$AE22="RSS"),Ruler!L$28,IF(AND(All!$V22="P8",All!$AE22="RSS"),Ruler!L$29,IF(AND(All!$V22="P9",All!$AE22="RSS"),Ruler!L$30,0)))))))))))))))))))))))))))</f>
        <v>2</v>
      </c>
      <c r="BT22" s="325">
        <f>IF(AND(All!$V22="P1",All!$AE22="RDP"),Ruler!M$6,IF(AND(All!$V22="P2",All!$AE22="RDP"),Ruler!M$7,IF(AND(All!$V22="P3",All!$AE22="RDP"),Ruler!M$8,IF(AND(All!$V22="P4",All!$AE22="RDP"),Ruler!M$9,IF(AND(All!$V22="P5",All!$AE22="RDP"),Ruler!M$10,IF(AND(All!$V22="P6",All!$AE22="RDP"),Ruler!M$11,IF(AND(All!$V22="P7",All!$AE22="RDP"),Ruler!M$12,IF(AND(All!$V22="P8",All!$AE22="RDP"),Ruler!M$13,IF(AND(All!$V22="P9",All!$AE22="RDP"),Ruler!M$14,IF(AND(All!$V22="P1",All!$AE22="RMS"),Ruler!M$6,IF(AND(All!$V22="P2",All!$AE22="RMS"),Ruler!M$15,IF(AND(All!$V22="P3",All!$AE22="RMS"),Ruler!M$16,IF(AND(All!$V22="P4",All!$AE22="RMS"),Ruler!M$17,IF(AND(All!$V22="P5",All!$AE22="RMS"),Ruler!M$18,IF(AND(All!$V22="P6",All!$AE22="RMS"),Ruler!M$19,IF(AND(All!$V22="P7",All!$AE22="RMS"),Ruler!M$20,IF(AND(All!$V22="P8",All!$AE22="RMS"),Ruler!M$21,IF(AND(All!$V22="P9",All!$AE22="RMS"),Ruler!M$22,IF(AND(All!$V22="P1",All!$AE22="RSS"),Ruler!M$6,IF(AND(All!$V22="P2",All!$AE22="RSS"),Ruler!M$23,IF(AND(All!$V22="P3",All!$AE22="RSS"),Ruler!M$24,IF(AND(All!$V22="P4",All!$AE22="RSS"),Ruler!M$25,IF(AND(All!$V22="P5",All!$AE22="RSS"),Ruler!M$26,IF(AND(All!$V22="P6",All!$AE22="RSS"),Ruler!M$27,IF(AND(All!$V22="P7",All!$AE22="RSS"),Ruler!M$28,IF(AND(All!$V22="P8",All!$AE22="RSS"),Ruler!M$29,IF(AND(All!$V22="P9",All!$AE22="RSS"),Ruler!M$30,0)))))))))))))))))))))))))))</f>
        <v>2</v>
      </c>
      <c r="BU22" s="325">
        <f>IF(AND(All!$V22="P1",All!$AE22="RDP"),Ruler!N$6,IF(AND(All!$V22="P2",All!$AE22="RDP"),Ruler!N$7,IF(AND(All!$V22="P3",All!$AE22="RDP"),Ruler!N$8,IF(AND(All!$V22="P4",All!$AE22="RDP"),Ruler!N$9,IF(AND(All!$V22="P5",All!$AE22="RDP"),Ruler!N$10,IF(AND(All!$V22="P6",All!$AE22="RDP"),Ruler!N$11,IF(AND(All!$V22="P7",All!$AE22="RDP"),Ruler!N$12,IF(AND(All!$V22="P8",All!$AE22="RDP"),Ruler!N$13,IF(AND(All!$V22="P9",All!$AE22="RDP"),Ruler!N$14,IF(AND(All!$V22="P1",All!$AE22="RMS"),Ruler!N$6,IF(AND(All!$V22="P2",All!$AE22="RMS"),Ruler!N$15,IF(AND(All!$V22="P3",All!$AE22="RMS"),Ruler!N$16,IF(AND(All!$V22="P4",All!$AE22="RMS"),Ruler!N$17,IF(AND(All!$V22="P5",All!$AE22="RMS"),Ruler!N$18,IF(AND(All!$V22="P6",All!$AE22="RMS"),Ruler!N$19,IF(AND(All!$V22="P7",All!$AE22="RMS"),Ruler!N$20,IF(AND(All!$V22="P8",All!$AE22="RMS"),Ruler!N$21,IF(AND(All!$V22="P9",All!$AE22="RMS"),Ruler!N$22,IF(AND(All!$V22="P1",All!$AE22="RSS"),Ruler!N$6,IF(AND(All!$V22="P2",All!$AE22="RSS"),Ruler!N$23,IF(AND(All!$V22="P3",All!$AE22="RSS"),Ruler!N$24,IF(AND(All!$V22="P4",All!$AE22="RSS"),Ruler!N$25,IF(AND(All!$V22="P5",All!$AE22="RSS"),Ruler!N$26,IF(AND(All!$V22="P6",All!$AE22="RSS"),Ruler!N$27,IF(AND(All!$V22="P7",All!$AE22="RSS"),Ruler!N$28,IF(AND(All!$V22="P8",All!$AE22="RSS"),Ruler!N$29,IF(AND(All!$V22="P9",All!$AE22="RSS"),Ruler!N$30,0)))))))))))))))))))))))))))</f>
        <v>2</v>
      </c>
      <c r="BV22" s="325">
        <f>IF(AND(All!$V22="P1",All!$AE22="RDP"),Ruler!O$6,IF(AND(All!$V22="P2",All!$AE22="RDP"),Ruler!O$7,IF(AND(All!$V22="P3",All!$AE22="RDP"),Ruler!O$8,IF(AND(All!$V22="P4",All!$AE22="RDP"),Ruler!O$9,IF(AND(All!$V22="P5",All!$AE22="RDP"),Ruler!O$10,IF(AND(All!$V22="P6",All!$AE22="RDP"),Ruler!O$11,IF(AND(All!$V22="P7",All!$AE22="RDP"),Ruler!O$12,IF(AND(All!$V22="P8",All!$AE22="RDP"),Ruler!O$13,IF(AND(All!$V22="P9",All!$AE22="RDP"),Ruler!O$14,IF(AND(All!$V22="P1",All!$AE22="RMS"),Ruler!O$6,IF(AND(All!$V22="P2",All!$AE22="RMS"),Ruler!O$15,IF(AND(All!$V22="P3",All!$AE22="RMS"),Ruler!O$16,IF(AND(All!$V22="P4",All!$AE22="RMS"),Ruler!O$17,IF(AND(All!$V22="P5",All!$AE22="RMS"),Ruler!O$18,IF(AND(All!$V22="P6",All!$AE22="RMS"),Ruler!O$19,IF(AND(All!$V22="P7",All!$AE22="RMS"),Ruler!O$20,IF(AND(All!$V22="P8",All!$AE22="RMS"),Ruler!O$21,IF(AND(All!$V22="P9",All!$AE22="RMS"),Ruler!O$22,IF(AND(All!$V22="P1",All!$AE22="RSS"),Ruler!O$6,IF(AND(All!$V22="P2",All!$AE22="RSS"),Ruler!O$23,IF(AND(All!$V22="P3",All!$AE22="RSS"),Ruler!O$24,IF(AND(All!$V22="P4",All!$AE22="RSS"),Ruler!O$25,IF(AND(All!$V22="P5",All!$AE22="RSS"),Ruler!O$26,IF(AND(All!$V22="P6",All!$AE22="RSS"),Ruler!O$27,IF(AND(All!$V22="P7",All!$AE22="RSS"),Ruler!O$28,IF(AND(All!$V22="P8",All!$AE22="RSS"),Ruler!O$29,IF(AND(All!$V22="P9",All!$AE22="RSS"),Ruler!O$30,0)))))))))))))))))))))))))))</f>
        <v>1</v>
      </c>
      <c r="BW22" s="325">
        <f>IF(AND(All!$V22="P1",All!$AE22="RDP"),Ruler!P$6,IF(AND(All!$V22="P2",All!$AE22="RDP"),Ruler!P$7,IF(AND(All!$V22="P3",All!$AE22="RDP"),Ruler!P$8,IF(AND(All!$V22="P4",All!$AE22="RDP"),Ruler!P$9,IF(AND(All!$V22="P5",All!$AE22="RDP"),Ruler!P$10,IF(AND(All!$V22="P6",All!$AE22="RDP"),Ruler!P$11,IF(AND(All!$V22="P7",All!$AE22="RDP"),Ruler!P$12,IF(AND(All!$V22="P8",All!$AE22="RDP"),Ruler!P$13,IF(AND(All!$V22="P9",All!$AE22="RDP"),Ruler!P$14,IF(AND(All!$V22="P1",All!$AE22="RMS"),Ruler!P$6,IF(AND(All!$V22="P2",All!$AE22="RMS"),Ruler!P$15,IF(AND(All!$V22="P3",All!$AE22="RMS"),Ruler!P$16,IF(AND(All!$V22="P4",All!$AE22="RMS"),Ruler!P$17,IF(AND(All!$V22="P5",All!$AE22="RMS"),Ruler!P$18,IF(AND(All!$V22="P6",All!$AE22="RMS"),Ruler!P$19,IF(AND(All!$V22="P7",All!$AE22="RMS"),Ruler!P$20,IF(AND(All!$V22="P8",All!$AE22="RMS"),Ruler!P$21,IF(AND(All!$V22="P9",All!$AE22="RMS"),Ruler!P$22,IF(AND(All!$V22="P1",All!$AE22="RSS"),Ruler!P$6,IF(AND(All!$V22="P2",All!$AE22="RSS"),Ruler!P$23,IF(AND(All!$V22="P3",All!$AE22="RSS"),Ruler!P$24,IF(AND(All!$V22="P4",All!$AE22="RSS"),Ruler!P$25,IF(AND(All!$V22="P5",All!$AE22="RSS"),Ruler!P$26,IF(AND(All!$V22="P6",All!$AE22="RSS"),Ruler!P$27,IF(AND(All!$V22="P7",All!$AE22="RSS"),Ruler!P$28,IF(AND(All!$V22="P8",All!$AE22="RSS"),Ruler!P$29,IF(AND(All!$V22="P9",All!$AE22="RSS"),Ruler!P$30,0)))))))))))))))))))))))))))</f>
        <v>2</v>
      </c>
      <c r="BX22" s="325">
        <f>IF(AND(All!$V22="P1",All!$AE22="RDP"),Ruler!Q$6,IF(AND(All!$V22="P2",All!$AE22="RDP"),Ruler!Q$7,IF(AND(All!$V22="P3",All!$AE22="RDP"),Ruler!Q$8,IF(AND(All!$V22="P4",All!$AE22="RDP"),Ruler!Q$9,IF(AND(All!$V22="P5",All!$AE22="RDP"),Ruler!Q$10,IF(AND(All!$V22="P6",All!$AE22="RDP"),Ruler!Q$11,IF(AND(All!$V22="P7",All!$AE22="RDP"),Ruler!Q$12,IF(AND(All!$V22="P8",All!$AE22="RDP"),Ruler!Q$13,IF(AND(All!$V22="P9",All!$AE22="RDP"),Ruler!Q$14,IF(AND(All!$V22="P1",All!$AE22="RMS"),Ruler!Q$6,IF(AND(All!$V22="P2",All!$AE22="RMS"),Ruler!Q$15,IF(AND(All!$V22="P3",All!$AE22="RMS"),Ruler!Q$16,IF(AND(All!$V22="P4",All!$AE22="RMS"),Ruler!Q$17,IF(AND(All!$V22="P5",All!$AE22="RMS"),Ruler!Q$18,IF(AND(All!$V22="P6",All!$AE22="RMS"),Ruler!Q$19,IF(AND(All!$V22="P7",All!$AE22="RMS"),Ruler!Q$20,IF(AND(All!$V22="P8",All!$AE22="RMS"),Ruler!Q$21,IF(AND(All!$V22="P9",All!$AE22="RMS"),Ruler!Q$22,IF(AND(All!$V22="P1",All!$AE22="RSS"),Ruler!Q$6,IF(AND(All!$V22="P2",All!$AE22="RSS"),Ruler!Q$23,IF(AND(All!$V22="P3",All!$AE22="RSS"),Ruler!Q$24,IF(AND(All!$V22="P4",All!$AE22="RSS"),Ruler!Q$25,IF(AND(All!$V22="P5",All!$AE22="RSS"),Ruler!Q$26,IF(AND(All!$V22="P6",All!$AE22="RSS"),Ruler!Q$27,IF(AND(All!$V22="P7",All!$AE22="RSS"),Ruler!Q$28,IF(AND(All!$V22="P8",All!$AE22="RSS"),Ruler!Q$29,IF(AND(All!$V22="P9",All!$AE22="RSS"),Ruler!Q$30,0)))))))))))))))))))))))))))</f>
        <v>2</v>
      </c>
      <c r="BY22" s="325">
        <f>IF(AND(All!$V22="P1",All!$AE22="RDP"),Ruler!R$6,IF(AND(All!$V22="P2",All!$AE22="RDP"),Ruler!R$7,IF(AND(All!$V22="P3",All!$AE22="RDP"),Ruler!R$8,IF(AND(All!$V22="P4",All!$AE22="RDP"),Ruler!R$9,IF(AND(All!$V22="P5",All!$AE22="RDP"),Ruler!R$10,IF(AND(All!$V22="P6",All!$AE22="RDP"),Ruler!R$11,IF(AND(All!$V22="P7",All!$AE22="RDP"),Ruler!R$12,IF(AND(All!$V22="P8",All!$AE22="RDP"),Ruler!R$13,IF(AND(All!$V22="P9",All!$AE22="RDP"),Ruler!R$14,IF(AND(All!$V22="P1",All!$AE22="RMS"),Ruler!R$6,IF(AND(All!$V22="P2",All!$AE22="RMS"),Ruler!R$15,IF(AND(All!$V22="P3",All!$AE22="RMS"),Ruler!R$16,IF(AND(All!$V22="P4",All!$AE22="RMS"),Ruler!R$17,IF(AND(All!$V22="P5",All!$AE22="RMS"),Ruler!R$18,IF(AND(All!$V22="P6",All!$AE22="RMS"),Ruler!R$19,IF(AND(All!$V22="P7",All!$AE22="RMS"),Ruler!R$20,IF(AND(All!$V22="P8",All!$AE22="RMS"),Ruler!R$21,IF(AND(All!$V22="P9",All!$AE22="RMS"),Ruler!R$22,IF(AND(All!$V22="P1",All!$AE22="RSS"),Ruler!R$6,IF(AND(All!$V22="P2",All!$AE22="RSS"),Ruler!R$23,IF(AND(All!$V22="P3",All!$AE22="RSS"),Ruler!R$24,IF(AND(All!$V22="P4",All!$AE22="RSS"),Ruler!R$25,IF(AND(All!$V22="P5",All!$AE22="RSS"),Ruler!R$26,IF(AND(All!$V22="P6",All!$AE22="RSS"),Ruler!R$27,IF(AND(All!$V22="P7",All!$AE22="RSS"),Ruler!R$28,IF(AND(All!$V22="P8",All!$AE22="RSS"),Ruler!R$29,IF(AND(All!$V22="P9",All!$AE22="RSS"),Ruler!R$30,0)))))))))))))))))))))))))))</f>
        <v>2</v>
      </c>
      <c r="BZ22" s="325">
        <f>IF(AND(All!$V22="P1",All!$AE22="RDP"),Ruler!S$6,IF(AND(All!$V22="P2",All!$AE22="RDP"),Ruler!S$7,IF(AND(All!$V22="P3",All!$AE22="RDP"),Ruler!S$8,IF(AND(All!$V22="P4",All!$AE22="RDP"),Ruler!S$9,IF(AND(All!$V22="P5",All!$AE22="RDP"),Ruler!S$10,IF(AND(All!$V22="P6",All!$AE22="RDP"),Ruler!S$11,IF(AND(All!$V22="P7",All!$AE22="RDP"),Ruler!S$12,IF(AND(All!$V22="P8",All!$AE22="RDP"),Ruler!S$13,IF(AND(All!$V22="P9",All!$AE22="RDP"),Ruler!S$14,IF(AND(All!$V22="P1",All!$AE22="RMS"),Ruler!S$6,IF(AND(All!$V22="P2",All!$AE22="RMS"),Ruler!S$15,IF(AND(All!$V22="P3",All!$AE22="RMS"),Ruler!S$16,IF(AND(All!$V22="P4",All!$AE22="RMS"),Ruler!S$17,IF(AND(All!$V22="P5",All!$AE22="RMS"),Ruler!S$18,IF(AND(All!$V22="P6",All!$AE22="RMS"),Ruler!S$19,IF(AND(All!$V22="P7",All!$AE22="RMS"),Ruler!S$20,IF(AND(All!$V22="P8",All!$AE22="RMS"),Ruler!S$21,IF(AND(All!$V22="P9",All!$AE22="RMS"),Ruler!S$22,IF(AND(All!$V22="P1",All!$AE22="RSS"),Ruler!S$6,IF(AND(All!$V22="P2",All!$AE22="RSS"),Ruler!S$23,IF(AND(All!$V22="P3",All!$AE22="RSS"),Ruler!S$24,IF(AND(All!$V22="P4",All!$AE22="RSS"),Ruler!S$25,IF(AND(All!$V22="P5",All!$AE22="RSS"),Ruler!S$26,IF(AND(All!$V22="P6",All!$AE22="RSS"),Ruler!S$27,IF(AND(All!$V22="P7",All!$AE22="RSS"),Ruler!S$28,IF(AND(All!$V22="P8",All!$AE22="RSS"),Ruler!S$29,IF(AND(All!$V22="P9",All!$AE22="RSS"),Ruler!S$30,0)))))))))))))))))))))))))))</f>
        <v>1</v>
      </c>
      <c r="CA22" s="325">
        <f>IF(AND(All!$V22="P1",All!$AE22="RDP"),Ruler!T$6,IF(AND(All!$V22="P2",All!$AE22="RDP"),Ruler!T$7,IF(AND(All!$V22="P3",All!$AE22="RDP"),Ruler!T$8,IF(AND(All!$V22="P4",All!$AE22="RDP"),Ruler!T$9,IF(AND(All!$V22="P5",All!$AE22="RDP"),Ruler!T$10,IF(AND(All!$V22="P6",All!$AE22="RDP"),Ruler!T$11,IF(AND(All!$V22="P7",All!$AE22="RDP"),Ruler!T$12,IF(AND(All!$V22="P8",All!$AE22="RDP"),Ruler!T$13,IF(AND(All!$V22="P9",All!$AE22="RDP"),Ruler!T$14,IF(AND(All!$V22="P1",All!$AE22="RMS"),Ruler!T$6,IF(AND(All!$V22="P2",All!$AE22="RMS"),Ruler!T$15,IF(AND(All!$V22="P3",All!$AE22="RMS"),Ruler!T$16,IF(AND(All!$V22="P4",All!$AE22="RMS"),Ruler!T$17,IF(AND(All!$V22="P5",All!$AE22="RMS"),Ruler!T$18,IF(AND(All!$V22="P6",All!$AE22="RMS"),Ruler!T$19,IF(AND(All!$V22="P7",All!$AE22="RMS"),Ruler!T$20,IF(AND(All!$V22="P8",All!$AE22="RMS"),Ruler!T$21,IF(AND(All!$V22="P9",All!$AE22="RMS"),Ruler!T$22,IF(AND(All!$V22="P1",All!$AE22="RSS"),Ruler!T$6,IF(AND(All!$V22="P2",All!$AE22="RSS"),Ruler!T$23,IF(AND(All!$V22="P3",All!$AE22="RSS"),Ruler!T$24,IF(AND(All!$V22="P4",All!$AE22="RSS"),Ruler!T$25,IF(AND(All!$V22="P5",All!$AE22="RSS"),Ruler!T$26,IF(AND(All!$V22="P6",All!$AE22="RSS"),Ruler!T$27,IF(AND(All!$V22="P7",All!$AE22="RSS"),Ruler!T$28,IF(AND(All!$V22="P8",All!$AE22="RSS"),Ruler!T$29,IF(AND(All!$V22="P9",All!$AE22="RSS"),Ruler!T$30,0)))))))))))))))))))))))))))</f>
        <v>1</v>
      </c>
      <c r="CB22" s="325">
        <f>IF(AND(All!$V22="P1",All!$AE22="RDP"),Ruler!U$6,IF(AND(All!$V22="P2",All!$AE22="RDP"),Ruler!U$7,IF(AND(All!$V22="P3",All!$AE22="RDP"),Ruler!U$8,IF(AND(All!$V22="P4",All!$AE22="RDP"),Ruler!U$9,IF(AND(All!$V22="P5",All!$AE22="RDP"),Ruler!U$10,IF(AND(All!$V22="P6",All!$AE22="RDP"),Ruler!U$11,IF(AND(All!$V22="P7",All!$AE22="RDP"),Ruler!U$12,IF(AND(All!$V22="P8",All!$AE22="RDP"),Ruler!U$13,IF(AND(All!$V22="P9",All!$AE22="RDP"),Ruler!U$14,IF(AND(All!$V22="P1",All!$AE22="RMS"),Ruler!U$6,IF(AND(All!$V22="P2",All!$AE22="RMS"),Ruler!U$15,IF(AND(All!$V22="P3",All!$AE22="RMS"),Ruler!U$16,IF(AND(All!$V22="P4",All!$AE22="RMS"),Ruler!U$17,IF(AND(All!$V22="P5",All!$AE22="RMS"),Ruler!U$18,IF(AND(All!$V22="P6",All!$AE22="RMS"),Ruler!U$19,IF(AND(All!$V22="P7",All!$AE22="RMS"),Ruler!U$20,IF(AND(All!$V22="P8",All!$AE22="RMS"),Ruler!U$21,IF(AND(All!$V22="P9",All!$AE22="RMS"),Ruler!U$22,IF(AND(All!$V22="P1",All!$AE22="RSS"),Ruler!U$6,IF(AND(All!$V22="P2",All!$AE22="RSS"),Ruler!U$23,IF(AND(All!$V22="P3",All!$AE22="RSS"),Ruler!U$24,IF(AND(All!$V22="P4",All!$AE22="RSS"),Ruler!U$25,IF(AND(All!$V22="P5",All!$AE22="RSS"),Ruler!U$26,IF(AND(All!$V22="P6",All!$AE22="RSS"),Ruler!U$27,IF(AND(All!$V22="P7",All!$AE22="RSS"),Ruler!U$28,IF(AND(All!$V22="P8",All!$AE22="RSS"),Ruler!U$29,IF(AND(All!$V22="P9",All!$AE22="RSS"),Ruler!U$30,0)))))))))))))))))))))))))))</f>
        <v>1</v>
      </c>
      <c r="CC22" s="325">
        <f>IF(AND(All!$V22="P1",All!$AE22="RDP"),Ruler!V$6,IF(AND(All!$V22="P2",All!$AE22="RDP"),Ruler!V$7,IF(AND(All!$V22="P3",All!$AE22="RDP"),Ruler!V$8,IF(AND(All!$V22="P4",All!$AE22="RDP"),Ruler!V$9,IF(AND(All!$V22="P5",All!$AE22="RDP"),Ruler!V$10,IF(AND(All!$V22="P6",All!$AE22="RDP"),Ruler!V$11,IF(AND(All!$V22="P7",All!$AE22="RDP"),Ruler!V$12,IF(AND(All!$V22="P8",All!$AE22="RDP"),Ruler!V$13,IF(AND(All!$V22="P9",All!$AE22="RDP"),Ruler!V$14,IF(AND(All!$V22="P1",All!$AE22="RMS"),Ruler!V$6,IF(AND(All!$V22="P2",All!$AE22="RMS"),Ruler!V$15,IF(AND(All!$V22="P3",All!$AE22="RMS"),Ruler!V$16,IF(AND(All!$V22="P4",All!$AE22="RMS"),Ruler!V$17,IF(AND(All!$V22="P5",All!$AE22="RMS"),Ruler!V$18,IF(AND(All!$V22="P6",All!$AE22="RMS"),Ruler!V$19,IF(AND(All!$V22="P7",All!$AE22="RMS"),Ruler!V$20,IF(AND(All!$V22="P8",All!$AE22="RMS"),Ruler!V$21,IF(AND(All!$V22="P9",All!$AE22="RMS"),Ruler!V$22,IF(AND(All!$V22="P1",All!$AE22="RSS"),Ruler!V$6,IF(AND(All!$V22="P2",All!$AE22="RSS"),Ruler!V$23,IF(AND(All!$V22="P3",All!$AE22="RSS"),Ruler!V$24,IF(AND(All!$V22="P4",All!$AE22="RSS"),Ruler!V$25,IF(AND(All!$V22="P5",All!$AE22="RSS"),Ruler!V$26,IF(AND(All!$V22="P6",All!$AE22="RSS"),Ruler!V$27,IF(AND(All!$V22="P7",All!$AE22="RSS"),Ruler!V$28,IF(AND(All!$V22="P8",All!$AE22="RSS"),Ruler!V$29,IF(AND(All!$V22="P9",All!$AE22="RSS"),Ruler!V$30,0)))))))))))))))))))))))))))</f>
        <v>1</v>
      </c>
      <c r="CD22" s="325">
        <f>IF(AND(All!$V22="P1",All!$AE22="RDP"),Ruler!W$6,IF(AND(All!$V22="P2",All!$AE22="RDP"),Ruler!W$7,IF(AND(All!$V22="P3",All!$AE22="RDP"),Ruler!W$8,IF(AND(All!$V22="P4",All!$AE22="RDP"),Ruler!W$9,IF(AND(All!$V22="P5",All!$AE22="RDP"),Ruler!W$10,IF(AND(All!$V22="P6",All!$AE22="RDP"),Ruler!W$11,IF(AND(All!$V22="P7",All!$AE22="RDP"),Ruler!W$12,IF(AND(All!$V22="P8",All!$AE22="RDP"),Ruler!W$13,IF(AND(All!$V22="P9",All!$AE22="RDP"),Ruler!W$14,IF(AND(All!$V22="P1",All!$AE22="RMS"),Ruler!W$6,IF(AND(All!$V22="P2",All!$AE22="RMS"),Ruler!W$15,IF(AND(All!$V22="P3",All!$AE22="RMS"),Ruler!W$16,IF(AND(All!$V22="P4",All!$AE22="RMS"),Ruler!W$17,IF(AND(All!$V22="P5",All!$AE22="RMS"),Ruler!W$18,IF(AND(All!$V22="P6",All!$AE22="RMS"),Ruler!W$19,IF(AND(All!$V22="P7",All!$AE22="RMS"),Ruler!W$20,IF(AND(All!$V22="P8",All!$AE22="RMS"),Ruler!W$21,IF(AND(All!$V22="P9",All!$AE22="RMS"),Ruler!W$22,IF(AND(All!$V22="P1",All!$AE22="RSS"),Ruler!W$6,IF(AND(All!$V22="P2",All!$AE22="RSS"),Ruler!W$23,IF(AND(All!$V22="P3",All!$AE22="RSS"),Ruler!W$24,IF(AND(All!$V22="P4",All!$AE22="RSS"),Ruler!W$25,IF(AND(All!$V22="P5",All!$AE22="RSS"),Ruler!W$26,IF(AND(All!$V22="P6",All!$AE22="RSS"),Ruler!W$27,IF(AND(All!$V22="P7",All!$AE22="RSS"),Ruler!W$28,IF(AND(All!$V22="P8",All!$AE22="RSS"),Ruler!W$29,IF(AND(All!$V22="P9",All!$AE22="RSS"),Ruler!W$30,0)))))))))))))))))))))))))))</f>
        <v>1</v>
      </c>
      <c r="CE22" s="325">
        <f>IF(AND(All!$V22="P1",All!$AE22="RDP"),Ruler!X$6,IF(AND(All!$V22="P2",All!$AE22="RDP"),Ruler!X$7,IF(AND(All!$V22="P3",All!$AE22="RDP"),Ruler!X$8,IF(AND(All!$V22="P4",All!$AE22="RDP"),Ruler!X$9,IF(AND(All!$V22="P5",All!$AE22="RDP"),Ruler!X$10,IF(AND(All!$V22="P6",All!$AE22="RDP"),Ruler!X$11,IF(AND(All!$V22="P7",All!$AE22="RDP"),Ruler!X$12,IF(AND(All!$V22="P8",All!$AE22="RDP"),Ruler!X$13,IF(AND(All!$V22="P9",All!$AE22="RDP"),Ruler!X$14,IF(AND(All!$V22="P1",All!$AE22="RMS"),Ruler!X$6,IF(AND(All!$V22="P2",All!$AE22="RMS"),Ruler!X$15,IF(AND(All!$V22="P3",All!$AE22="RMS"),Ruler!X$16,IF(AND(All!$V22="P4",All!$AE22="RMS"),Ruler!X$17,IF(AND(All!$V22="P5",All!$AE22="RMS"),Ruler!X$18,IF(AND(All!$V22="P6",All!$AE22="RMS"),Ruler!X$19,IF(AND(All!$V22="P7",All!$AE22="RMS"),Ruler!X$20,IF(AND(All!$V22="P8",All!$AE22="RMS"),Ruler!X$21,IF(AND(All!$V22="P9",All!$AE22="RMS"),Ruler!X$22,IF(AND(All!$V22="P1",All!$AE22="RSS"),Ruler!X$6,IF(AND(All!$V22="P2",All!$AE22="RSS"),Ruler!X$23,IF(AND(All!$V22="P3",All!$AE22="RSS"),Ruler!X$24,IF(AND(All!$V22="P4",All!$AE22="RSS"),Ruler!X$25,IF(AND(All!$V22="P5",All!$AE22="RSS"),Ruler!X$26,IF(AND(All!$V22="P6",All!$AE22="RSS"),Ruler!X$27,IF(AND(All!$V22="P7",All!$AE22="RSS"),Ruler!X$28,IF(AND(All!$V22="P8",All!$AE22="RSS"),Ruler!X$29,IF(AND(All!$V22="P9",All!$AE22="RSS"),Ruler!X$30,0)))))))))))))))))))))))))))</f>
        <v>1</v>
      </c>
      <c r="CF22" s="325">
        <f>IF(AND(All!$V22="P1",All!$AE22="RDP"),Ruler!Y$6,IF(AND(All!$V22="P2",All!$AE22="RDP"),Ruler!Y$7,IF(AND(All!$V22="P3",All!$AE22="RDP"),Ruler!Y$8,IF(AND(All!$V22="P4",All!$AE22="RDP"),Ruler!Y$9,IF(AND(All!$V22="P5",All!$AE22="RDP"),Ruler!Y$10,IF(AND(All!$V22="P6",All!$AE22="RDP"),Ruler!Y$11,IF(AND(All!$V22="P7",All!$AE22="RDP"),Ruler!Y$12,IF(AND(All!$V22="P8",All!$AE22="RDP"),Ruler!Y$13,IF(AND(All!$V22="P9",All!$AE22="RDP"),Ruler!Y$14,IF(AND(All!$V22="P1",All!$AE22="RMS"),Ruler!Y$6,IF(AND(All!$V22="P2",All!$AE22="RMS"),Ruler!Y$15,IF(AND(All!$V22="P3",All!$AE22="RMS"),Ruler!Y$16,IF(AND(All!$V22="P4",All!$AE22="RMS"),Ruler!Y$17,IF(AND(All!$V22="P5",All!$AE22="RMS"),Ruler!Y$18,IF(AND(All!$V22="P6",All!$AE22="RMS"),Ruler!Y$19,IF(AND(All!$V22="P7",All!$AE22="RMS"),Ruler!Y$20,IF(AND(All!$V22="P8",All!$AE22="RMS"),Ruler!Y$21,IF(AND(All!$V22="P9",All!$AE22="RMS"),Ruler!Y$22,IF(AND(All!$V22="P1",All!$AE22="RSS"),Ruler!Y$6,IF(AND(All!$V22="P2",All!$AE22="RSS"),Ruler!Y$23,IF(AND(All!$V22="P3",All!$AE22="RSS"),Ruler!Y$24,IF(AND(All!$V22="P4",All!$AE22="RSS"),Ruler!Y$25,IF(AND(All!$V22="P5",All!$AE22="RSS"),Ruler!Y$26,IF(AND(All!$V22="P6",All!$AE22="RSS"),Ruler!Y$27,IF(AND(All!$V22="P7",All!$AE22="RSS"),Ruler!Y$28,IF(AND(All!$V22="P8",All!$AE22="RSS"),Ruler!Y$29,IF(AND(All!$V22="P9",All!$AE22="RSS"),Ruler!Y$30,0)))))))))))))))))))))))))))</f>
        <v>0</v>
      </c>
      <c r="CG22" s="325">
        <f>IF(AND(All!$V22="P1",All!$AE22="RDP"),Ruler!Z$6,IF(AND(All!$V22="P2",All!$AE22="RDP"),Ruler!Z$7,IF(AND(All!$V22="P3",All!$AE22="RDP"),Ruler!Z$8,IF(AND(All!$V22="P4",All!$AE22="RDP"),Ruler!Z$9,IF(AND(All!$V22="P5",All!$AE22="RDP"),Ruler!Z$10,IF(AND(All!$V22="P6",All!$AE22="RDP"),Ruler!Z$11,IF(AND(All!$V22="P7",All!$AE22="RDP"),Ruler!Z$12,IF(AND(All!$V22="P8",All!$AE22="RDP"),Ruler!Z$13,IF(AND(All!$V22="P9",All!$AE22="RDP"),Ruler!Z$14,IF(AND(All!$V22="P1",All!$AE22="RMS"),Ruler!Z$6,IF(AND(All!$V22="P2",All!$AE22="RMS"),Ruler!Z$15,IF(AND(All!$V22="P3",All!$AE22="RMS"),Ruler!Z$16,IF(AND(All!$V22="P4",All!$AE22="RMS"),Ruler!Z$17,IF(AND(All!$V22="P5",All!$AE22="RMS"),Ruler!Z$18,IF(AND(All!$V22="P6",All!$AE22="RMS"),Ruler!Z$19,IF(AND(All!$V22="P7",All!$AE22="RMS"),Ruler!Z$20,IF(AND(All!$V22="P8",All!$AE22="RMS"),Ruler!Z$21,IF(AND(All!$V22="P9",All!$AE22="RMS"),Ruler!Z$22,IF(AND(All!$V22="P1",All!$AE22="RSS"),Ruler!Z$6,IF(AND(All!$V22="P2",All!$AE22="RSS"),Ruler!Z$23,IF(AND(All!$V22="P3",All!$AE22="RSS"),Ruler!Z$24,IF(AND(All!$V22="P4",All!$AE22="RSS"),Ruler!Z$25,IF(AND(All!$V22="P5",All!$AE22="RSS"),Ruler!Z$26,IF(AND(All!$V22="P6",All!$AE22="RSS"),Ruler!Z$27,IF(AND(All!$V22="P7",All!$AE22="RSS"),Ruler!Z$28,IF(AND(All!$V22="P8",All!$AE22="RSS"),Ruler!Z$29,IF(AND(All!$V22="P9",All!$AE22="RSS"),Ruler!Z$30,0)))))))))))))))))))))))))))</f>
        <v>1</v>
      </c>
      <c r="CH22" s="325">
        <f>IF(AND(All!$V22="P1",All!$AE22="RDP"),Ruler!AA$6,IF(AND(All!$V22="P2",All!$AE22="RDP"),Ruler!AA$7,IF(AND(All!$V22="P3",All!$AE22="RDP"),Ruler!AA$8,IF(AND(All!$V22="P4",All!$AE22="RDP"),Ruler!AA$9,IF(AND(All!$V22="P5",All!$AE22="RDP"),Ruler!AA$10,IF(AND(All!$V22="P6",All!$AE22="RDP"),Ruler!AA$11,IF(AND(All!$V22="P7",All!$AE22="RDP"),Ruler!AA$12,IF(AND(All!$V22="P8",All!$AE22="RDP"),Ruler!AA$13,IF(AND(All!$V22="P9",All!$AE22="RDP"),Ruler!AA$14,IF(AND(All!$V22="P1",All!$AE22="RMS"),Ruler!AA$6,IF(AND(All!$V22="P2",All!$AE22="RMS"),Ruler!AA$15,IF(AND(All!$V22="P3",All!$AE22="RMS"),Ruler!AA$16,IF(AND(All!$V22="P4",All!$AE22="RMS"),Ruler!AA$17,IF(AND(All!$V22="P5",All!$AE22="RMS"),Ruler!AA$18,IF(AND(All!$V22="P6",All!$AE22="RMS"),Ruler!AA$19,IF(AND(All!$V22="P7",All!$AE22="RMS"),Ruler!AA$20,IF(AND(All!$V22="P8",All!$AE22="RMS"),Ruler!AA$21,IF(AND(All!$V22="P9",All!$AE22="RMS"),Ruler!AA$22,IF(AND(All!$V22="P1",All!$AE22="RSS"),Ruler!AA$6,IF(AND(All!$V22="P2",All!$AE22="RSS"),Ruler!AA$23,IF(AND(All!$V22="P3",All!$AE22="RSS"),Ruler!AA$24,IF(AND(All!$V22="P4",All!$AE22="RSS"),Ruler!AA$25,IF(AND(All!$V22="P5",All!$AE22="RSS"),Ruler!AA$26,IF(AND(All!$V22="P6",All!$AE22="RSS"),Ruler!AA$27,IF(AND(All!$V22="P7",All!$AE22="RSS"),Ruler!AA$28,IF(AND(All!$V22="P8",All!$AE22="RSS"),Ruler!AA$29,IF(AND(All!$V22="P9",All!$AE22="RSS"),Ruler!AA$30,0)))))))))))))))))))))))))))</f>
        <v>0</v>
      </c>
      <c r="CI22" s="325">
        <f>IF(AND(All!$V22="P1",All!$AE22="RDP"),Ruler!AB$6,IF(AND(All!$V22="P2",All!$AE22="RDP"),Ruler!AB$7,IF(AND(All!$V22="P3",All!$AE22="RDP"),Ruler!AB$8,IF(AND(All!$V22="P4",All!$AE22="RDP"),Ruler!AB$9,IF(AND(All!$V22="P5",All!$AE22="RDP"),Ruler!AB$10,IF(AND(All!$V22="P6",All!$AE22="RDP"),Ruler!AB$11,IF(AND(All!$V22="P7",All!$AE22="RDP"),Ruler!AB$12,IF(AND(All!$V22="P8",All!$AE22="RDP"),Ruler!AB$13,IF(AND(All!$V22="P9",All!$AE22="RDP"),Ruler!AB$14,IF(AND(All!$V22="P1",All!$AE22="RMS"),Ruler!AB$6,IF(AND(All!$V22="P2",All!$AE22="RMS"),Ruler!AB$15,IF(AND(All!$V22="P3",All!$AE22="RMS"),Ruler!AB$16,IF(AND(All!$V22="P4",All!$AE22="RMS"),Ruler!AB$17,IF(AND(All!$V22="P5",All!$AE22="RMS"),Ruler!AB$18,IF(AND(All!$V22="P6",All!$AE22="RMS"),Ruler!AB$19,IF(AND(All!$V22="P7",All!$AE22="RMS"),Ruler!AB$20,IF(AND(All!$V22="P8",All!$AE22="RMS"),Ruler!AB$21,IF(AND(All!$V22="P9",All!$AE22="RMS"),Ruler!AB$22,IF(AND(All!$V22="P1",All!$AE22="RSS"),Ruler!AB$6,IF(AND(All!$V22="P2",All!$AE22="RSS"),Ruler!AB$23,IF(AND(All!$V22="P3",All!$AE22="RSS"),Ruler!AB$24,IF(AND(All!$V22="P4",All!$AE22="RSS"),Ruler!AB$25,IF(AND(All!$V22="P5",All!$AE22="RSS"),Ruler!AB$26,IF(AND(All!$V22="P6",All!$AE22="RSS"),Ruler!AB$27,IF(AND(All!$V22="P7",All!$AE22="RSS"),Ruler!AB$28,IF(AND(All!$V22="P8",All!$AE22="RSS"),Ruler!AB$29,IF(AND(All!$V22="P9",All!$AE22="RSS"),Ruler!AB$30,0)))))))))))))))))))))))))))</f>
        <v>0</v>
      </c>
      <c r="CJ22" s="323">
        <f>Table9[[#This Row],[R-B1]]-Table9[[#This Row],[B1]]</f>
        <v>1</v>
      </c>
      <c r="CK22" s="43">
        <f>Table9[[#This Row],[R-B2]]-Table9[[#This Row],[B2]]</f>
        <v>1</v>
      </c>
      <c r="CL22" s="43">
        <f>Table9[[#This Row],[R-B3]]-Table9[[#This Row],[B3]]</f>
        <v>0</v>
      </c>
      <c r="CM22" s="43">
        <f>Table9[[#This Row],[R-B4]]-Table9[[#This Row],[B4]]</f>
        <v>0</v>
      </c>
      <c r="CN22" s="43">
        <f>Table9[[#This Row],[R-B5]]-Table9[[#This Row],[B5]]</f>
        <v>0</v>
      </c>
      <c r="CO22" s="43">
        <f>Table9[[#This Row],[R-B6]]-Table9[[#This Row],[B6]]</f>
        <v>-1</v>
      </c>
      <c r="CP22" s="43">
        <f>Table9[[#This Row],[R-B7]]-Table9[[#This Row],[B7]]</f>
        <v>0</v>
      </c>
      <c r="CQ22" s="43">
        <f>Table9[[#This Row],[R-B8]]-Table9[[#This Row],[B8]]</f>
        <v>0</v>
      </c>
      <c r="CR22" s="43">
        <f>Table9[[#This Row],[R-B9]]-Table9[[#This Row],[B9]]</f>
        <v>1</v>
      </c>
      <c r="CS22" s="43">
        <f>Table9[[#This Row],[R-B10]]-Table9[[#This Row],[B10]]</f>
        <v>0</v>
      </c>
      <c r="CT22" s="43">
        <f>Table9[[#This Row],[R-B11]]-Table9[[#This Row],[B11]]</f>
        <v>-1</v>
      </c>
      <c r="CU22" s="43">
        <f>Table9[[#This Row],[R-B12]]-Table9[[#This Row],[B12]]</f>
        <v>0</v>
      </c>
      <c r="CV22" s="43">
        <f>Table9[[#This Row],[R-K1]]-Table9[[#This Row],[K1]]</f>
        <v>0</v>
      </c>
      <c r="CW22" s="43">
        <f>Table9[[#This Row],[R-K2]]-Table9[[#This Row],[K2]]</f>
        <v>1</v>
      </c>
      <c r="CX22" s="43">
        <f>Table9[[#This Row],[R-K3]]-Table9[[#This Row],[K3]]</f>
        <v>1</v>
      </c>
      <c r="CY22" s="43">
        <f>Table9[[#This Row],[R-K4]]-Table9[[#This Row],[K4]]</f>
        <v>0</v>
      </c>
      <c r="CZ22" s="43">
        <f>Table9[[#This Row],[R-K5]]-Table9[[#This Row],[K5]]</f>
        <v>1</v>
      </c>
      <c r="DA22" s="43">
        <f>Table9[[#This Row],[R-P1]]-Table9[[#This Row],[P1]]</f>
        <v>0</v>
      </c>
      <c r="DB22" s="43">
        <f>Table9[[#This Row],[R-P2]]-Table9[[#This Row],[P2]]</f>
        <v>0</v>
      </c>
      <c r="DC22" s="43">
        <f>Table9[[#This Row],[R-P3]]-Table9[[#This Row],[P3]]</f>
        <v>0</v>
      </c>
      <c r="DD22" s="43">
        <f>Table9[[#This Row],[R-P4]]-Table9[[#This Row],[P4]]</f>
        <v>-1</v>
      </c>
      <c r="DE22" s="43">
        <f>Table9[[#This Row],[R-P5]]-Table9[[#This Row],[P5]]</f>
        <v>1</v>
      </c>
      <c r="DF22" s="43">
        <f>Table9[[#This Row],[R-E1]]-Table9[[#This Row],[E1]]</f>
        <v>0</v>
      </c>
      <c r="DG22" s="328">
        <f>Table9[[#This Row],[R-E2]]-Table9[[#This Row],[E2]]</f>
        <v>0</v>
      </c>
      <c r="DH22" s="43">
        <f>COUNTIF(Table9[[#This Row],[G-B1]:[G-B12]],"&lt;=0")/12*100</f>
        <v>75</v>
      </c>
      <c r="DI22" s="43">
        <f>COUNTIF(Table9[[#This Row],[G-K1]:[G-K5]],"&lt;=0")/5*100</f>
        <v>40</v>
      </c>
      <c r="DJ22" s="43">
        <f>COUNTIF(Table9[[#This Row],[G-P1]:[G-P5]],"&lt;=0")/5*100</f>
        <v>80</v>
      </c>
      <c r="DK22" s="43">
        <f>COUNTIF(Table9[[#This Row],[G-E1]:[G-E2]],"&lt;=0")/2*100</f>
        <v>100</v>
      </c>
      <c r="DL22" s="450">
        <f>IF(AE22="RDP",(COUNTIF(Table9[[#This Row],[G-B3]],"&lt;=0")+COUNTIF(Table9[[#This Row],[G-B4]],"&lt;=0")+COUNTIF(Table9[[#This Row],[G-B7]],"&lt;=0")+COUNTIF(Table9[[#This Row],[G-B11]],"&lt;=0")+COUNTIF(Table9[[#This Row],[G-K2]],"&lt;=0"))/5*100,IF(AE22="RMS",(COUNTIF(Table9[[#This Row],[G-B4]],"&lt;=0")+COUNTIF(Table9[[#This Row],[G-B5]],"&lt;=0")+COUNTIF(Table9[[#This Row],[G-B10]],"&lt;=0")+COUNTIF(Table9[[#This Row],[G-B12]],"&lt;=0")+COUNTIF(Table9[[#This Row],[G-K2]],"&lt;=0"))/5*100,IF(AE22="RSS",(COUNTIF(Table9[[#This Row],[G-B1]],"&lt;=0")+COUNTIF(Table9[[#This Row],[G-B2]],"&lt;=0")+COUNTIF(Table9[[#This Row],[G-B6]],"&lt;=0")+COUNTIF(Table9[[#This Row],[G-B11]],"&lt;=0")+COUNTIF(Table9[[#This Row],[G-B12]],"&lt;=0"))/5*100,0)))</f>
        <v>80</v>
      </c>
      <c r="DM22" s="332"/>
      <c r="DR22" s="332"/>
      <c r="DW22" s="332"/>
      <c r="DX22" s="42"/>
      <c r="DY22" s="42"/>
      <c r="DZ22" s="42"/>
      <c r="EA22" s="333"/>
      <c r="EB22" s="342"/>
      <c r="EC22" s="339"/>
      <c r="ED22" s="339"/>
      <c r="EE22" s="338"/>
    </row>
    <row r="23" spans="2:135" ht="15" hidden="1" thickBot="1" x14ac:dyDescent="0.4">
      <c r="B23" s="282">
        <v>20</v>
      </c>
      <c r="C23" s="285" t="s">
        <v>198</v>
      </c>
      <c r="D23" s="282"/>
      <c r="E23" s="284" t="s">
        <v>324</v>
      </c>
      <c r="F23" s="43"/>
      <c r="G23" s="357">
        <f t="shared" ca="1" si="0"/>
        <v>26.820910321537298</v>
      </c>
      <c r="H23" s="492">
        <v>36526</v>
      </c>
      <c r="I23" s="282" t="s">
        <v>179</v>
      </c>
      <c r="J23" s="282" t="s">
        <v>137</v>
      </c>
      <c r="K23" s="282" t="s">
        <v>138</v>
      </c>
      <c r="L23" s="282" t="s">
        <v>139</v>
      </c>
      <c r="M23" s="285" t="s">
        <v>145</v>
      </c>
      <c r="N23" s="282"/>
      <c r="O23" s="282" t="s">
        <v>200</v>
      </c>
      <c r="P23" s="284" t="s">
        <v>325</v>
      </c>
      <c r="Q23" s="282" t="s">
        <v>144</v>
      </c>
      <c r="R23" s="282"/>
      <c r="S23" s="282"/>
      <c r="T23" s="286"/>
      <c r="U23" s="282"/>
      <c r="V23" s="282" t="s">
        <v>55</v>
      </c>
      <c r="W23" s="291"/>
      <c r="X23" s="286">
        <f ca="1">($T$1-Table9[[#This Row],[Date of Appointment to Current Grade]])/365</f>
        <v>126.89214319824963</v>
      </c>
      <c r="Y23" s="282"/>
      <c r="Z23" s="282" t="s">
        <v>145</v>
      </c>
      <c r="AA23" s="282"/>
      <c r="AB23" s="286">
        <f ca="1">($T$1-Table9[[#This Row],[Date in Position]])/365</f>
        <v>126.89214319824963</v>
      </c>
      <c r="AC23" s="282"/>
      <c r="AD23" s="282"/>
      <c r="AE23" s="282"/>
      <c r="AF23" s="282"/>
      <c r="AG23" s="287"/>
      <c r="AH23" s="287"/>
      <c r="AI23" s="287"/>
      <c r="AJ23" s="285"/>
      <c r="AK23" s="288"/>
      <c r="AL23" s="285"/>
      <c r="AM23" s="318"/>
      <c r="AN23" s="323"/>
      <c r="BK23" s="328"/>
      <c r="BL23" s="325">
        <f>IF(AND(All!$V23="P1",All!$AE23="RDP"),Ruler!E$6,IF(AND(All!$V23="P2",All!$AE23="RDP"),Ruler!E$7,IF(AND(All!$V23="P3",All!$AE23="RDP"),Ruler!E$8,IF(AND(All!$V23="P4",All!$AE23="RDP"),Ruler!E$9,IF(AND(All!$V23="P5",All!$AE23="RDP"),Ruler!E$10,IF(AND(All!$V23="P6",All!$AE23="RDP"),Ruler!E$11,IF(AND(All!$V23="P7",All!$AE23="RDP"),Ruler!E$12,IF(AND(All!$V23="P8",All!$AE23="RDP"),Ruler!E$13,IF(AND(All!$V23="P9",All!$AE23="RDP"),Ruler!E$14,IF(AND(All!$V23="P1",All!$AE23="RMS"),Ruler!E$6,IF(AND(All!$V23="P2",All!$AE23="RMS"),Ruler!E$15,IF(AND(All!$V23="P3",All!$AE23="RMS"),Ruler!E$16,IF(AND(All!$V23="P4",All!$AE23="RMS"),Ruler!E$17,IF(AND(All!$V23="P5",All!$AE23="RMS"),Ruler!E$18,IF(AND(All!$V23="P6",All!$AE23="RMS"),Ruler!E$19,IF(AND(All!$V23="P7",All!$AE23="RMS"),Ruler!E$20,IF(AND(All!$V23="P8",All!$AE23="RMS"),Ruler!E$21,IF(AND(All!$V23="P9",All!$AE23="RMS"),Ruler!E$22,IF(AND(All!$V23="P1",All!$AE23="RSS"),Ruler!E$6,IF(AND(All!$V23="P2",All!$AE23="RSS"),Ruler!E$23,IF(AND(All!$V23="P3",All!$AE23="RSS"),Ruler!E$24,IF(AND(All!$V23="P4",All!$AE23="RSS"),Ruler!E$25,IF(AND(All!$V23="P5",All!$AE23="RSS"),Ruler!E$26,IF(AND(All!$V23="P6",All!$AE23="RSS"),Ruler!E$27,IF(AND(All!$V23="P7",All!$AE23="RSS"),Ruler!E$28,IF(AND(All!$V23="P8",All!$AE23="RSS"),Ruler!E$29,IF(AND(All!$V23="P9",All!$AE23="RSS"),Ruler!E$30,0)))))))))))))))))))))))))))</f>
        <v>0</v>
      </c>
      <c r="BM23" s="325">
        <f>IF(AND(All!$V23="P1",All!$AE23="RDP"),Ruler!F$6,IF(AND(All!$V23="P2",All!$AE23="RDP"),Ruler!F$7,IF(AND(All!$V23="P3",All!$AE23="RDP"),Ruler!F$8,IF(AND(All!$V23="P4",All!$AE23="RDP"),Ruler!F$9,IF(AND(All!$V23="P5",All!$AE23="RDP"),Ruler!F$10,IF(AND(All!$V23="P6",All!$AE23="RDP"),Ruler!F$11,IF(AND(All!$V23="P7",All!$AE23="RDP"),Ruler!F$12,IF(AND(All!$V23="P8",All!$AE23="RDP"),Ruler!F$13,IF(AND(All!$V23="P9",All!$AE23="RDP"),Ruler!F$14,IF(AND(All!$V23="P1",All!$AE23="RMS"),Ruler!F$6,IF(AND(All!$V23="P2",All!$AE23="RMS"),Ruler!F$15,IF(AND(All!$V23="P3",All!$AE23="RMS"),Ruler!F$16,IF(AND(All!$V23="P4",All!$AE23="RMS"),Ruler!F$17,IF(AND(All!$V23="P5",All!$AE23="RMS"),Ruler!F$18,IF(AND(All!$V23="P6",All!$AE23="RMS"),Ruler!F$19,IF(AND(All!$V23="P7",All!$AE23="RMS"),Ruler!F$20,IF(AND(All!$V23="P8",All!$AE23="RMS"),Ruler!F$21,IF(AND(All!$V23="P9",All!$AE23="RMS"),Ruler!F$22,IF(AND(All!$V23="P1",All!$AE23="RSS"),Ruler!F$6,IF(AND(All!$V23="P2",All!$AE23="RSS"),Ruler!F$23,IF(AND(All!$V23="P3",All!$AE23="RSS"),Ruler!F$24,IF(AND(All!$V23="P4",All!$AE23="RSS"),Ruler!F$25,IF(AND(All!$V23="P5",All!$AE23="RSS"),Ruler!F$26,IF(AND(All!$V23="P6",All!$AE23="RSS"),Ruler!F$27,IF(AND(All!$V23="P7",All!$AE23="RSS"),Ruler!F$28,IF(AND(All!$V23="P8",All!$AE23="RSS"),Ruler!F$29,IF(AND(All!$V23="P9",All!$AE23="RSS"),Ruler!F$30,0)))))))))))))))))))))))))))</f>
        <v>0</v>
      </c>
      <c r="BN23" s="325">
        <f>IF(AND(All!$V23="P1",All!$AE23="RDP"),Ruler!G$6,IF(AND(All!$V23="P2",All!$AE23="RDP"),Ruler!G$7,IF(AND(All!$V23="P3",All!$AE23="RDP"),Ruler!G$8,IF(AND(All!$V23="P4",All!$AE23="RDP"),Ruler!G$9,IF(AND(All!$V23="P5",All!$AE23="RDP"),Ruler!G$10,IF(AND(All!$V23="P6",All!$AE23="RDP"),Ruler!G$11,IF(AND(All!$V23="P7",All!$AE23="RDP"),Ruler!G$12,IF(AND(All!$V23="P8",All!$AE23="RDP"),Ruler!G$13,IF(AND(All!$V23="P9",All!$AE23="RDP"),Ruler!G$14,IF(AND(All!$V23="P1",All!$AE23="RMS"),Ruler!G$6,IF(AND(All!$V23="P2",All!$AE23="RMS"),Ruler!G$15,IF(AND(All!$V23="P3",All!$AE23="RMS"),Ruler!G$16,IF(AND(All!$V23="P4",All!$AE23="RMS"),Ruler!G$17,IF(AND(All!$V23="P5",All!$AE23="RMS"),Ruler!G$18,IF(AND(All!$V23="P6",All!$AE23="RMS"),Ruler!G$19,IF(AND(All!$V23="P7",All!$AE23="RMS"),Ruler!G$20,IF(AND(All!$V23="P8",All!$AE23="RMS"),Ruler!G$21,IF(AND(All!$V23="P9",All!$AE23="RMS"),Ruler!G$22,IF(AND(All!$V23="P1",All!$AE23="RSS"),Ruler!G$6,IF(AND(All!$V23="P2",All!$AE23="RSS"),Ruler!G$23,IF(AND(All!$V23="P3",All!$AE23="RSS"),Ruler!G$24,IF(AND(All!$V23="P4",All!$AE23="RSS"),Ruler!G$25,IF(AND(All!$V23="P5",All!$AE23="RSS"),Ruler!G$26,IF(AND(All!$V23="P6",All!$AE23="RSS"),Ruler!G$27,IF(AND(All!$V23="P7",All!$AE23="RSS"),Ruler!G$28,IF(AND(All!$V23="P8",All!$AE23="RSS"),Ruler!G$29,IF(AND(All!$V23="P9",All!$AE23="RSS"),Ruler!G$30,0)))))))))))))))))))))))))))</f>
        <v>0</v>
      </c>
      <c r="BO23" s="325">
        <f>IF(AND(All!$V23="P1",All!$AE23="RDP"),Ruler!H$6,IF(AND(All!$V23="P2",All!$AE23="RDP"),Ruler!H$7,IF(AND(All!$V23="P3",All!$AE23="RDP"),Ruler!H$8,IF(AND(All!$V23="P4",All!$AE23="RDP"),Ruler!H$9,IF(AND(All!$V23="P5",All!$AE23="RDP"),Ruler!H$10,IF(AND(All!$V23="P6",All!$AE23="RDP"),Ruler!H$11,IF(AND(All!$V23="P7",All!$AE23="RDP"),Ruler!H$12,IF(AND(All!$V23="P8",All!$AE23="RDP"),Ruler!H$13,IF(AND(All!$V23="P9",All!$AE23="RDP"),Ruler!H$14,IF(AND(All!$V23="P1",All!$AE23="RMS"),Ruler!H$6,IF(AND(All!$V23="P2",All!$AE23="RMS"),Ruler!H$15,IF(AND(All!$V23="P3",All!$AE23="RMS"),Ruler!H$16,IF(AND(All!$V23="P4",All!$AE23="RMS"),Ruler!H$17,IF(AND(All!$V23="P5",All!$AE23="RMS"),Ruler!H$18,IF(AND(All!$V23="P6",All!$AE23="RMS"),Ruler!H$19,IF(AND(All!$V23="P7",All!$AE23="RMS"),Ruler!H$20,IF(AND(All!$V23="P8",All!$AE23="RMS"),Ruler!H$21,IF(AND(All!$V23="P9",All!$AE23="RMS"),Ruler!H$22,IF(AND(All!$V23="P1",All!$AE23="RSS"),Ruler!H$6,IF(AND(All!$V23="P2",All!$AE23="RSS"),Ruler!H$23,IF(AND(All!$V23="P3",All!$AE23="RSS"),Ruler!H$24,IF(AND(All!$V23="P4",All!$AE23="RSS"),Ruler!H$25,IF(AND(All!$V23="P5",All!$AE23="RSS"),Ruler!H$26,IF(AND(All!$V23="P6",All!$AE23="RSS"),Ruler!H$27,IF(AND(All!$V23="P7",All!$AE23="RSS"),Ruler!H$28,IF(AND(All!$V23="P8",All!$AE23="RSS"),Ruler!H$29,IF(AND(All!$V23="P9",All!$AE23="RSS"),Ruler!H$30,0)))))))))))))))))))))))))))</f>
        <v>0</v>
      </c>
      <c r="BP23" s="325">
        <f>IF(AND(All!$V23="P1",All!$AE23="RDP"),Ruler!I$6,IF(AND(All!$V23="P2",All!$AE23="RDP"),Ruler!I$7,IF(AND(All!$V23="P3",All!$AE23="RDP"),Ruler!I$8,IF(AND(All!$V23="P4",All!$AE23="RDP"),Ruler!I$9,IF(AND(All!$V23="P5",All!$AE23="RDP"),Ruler!I$10,IF(AND(All!$V23="P6",All!$AE23="RDP"),Ruler!I$11,IF(AND(All!$V23="P7",All!$AE23="RDP"),Ruler!I$12,IF(AND(All!$V23="P8",All!$AE23="RDP"),Ruler!I$13,IF(AND(All!$V23="P9",All!$AE23="RDP"),Ruler!I$14,IF(AND(All!$V23="P1",All!$AE23="RMS"),Ruler!I$6,IF(AND(All!$V23="P2",All!$AE23="RMS"),Ruler!I$15,IF(AND(All!$V23="P3",All!$AE23="RMS"),Ruler!I$16,IF(AND(All!$V23="P4",All!$AE23="RMS"),Ruler!I$17,IF(AND(All!$V23="P5",All!$AE23="RMS"),Ruler!I$18,IF(AND(All!$V23="P6",All!$AE23="RMS"),Ruler!I$19,IF(AND(All!$V23="P7",All!$AE23="RMS"),Ruler!I$20,IF(AND(All!$V23="P8",All!$AE23="RMS"),Ruler!I$21,IF(AND(All!$V23="P9",All!$AE23="RMS"),Ruler!I$22,IF(AND(All!$V23="P1",All!$AE23="RSS"),Ruler!I$6,IF(AND(All!$V23="P2",All!$AE23="RSS"),Ruler!I$23,IF(AND(All!$V23="P3",All!$AE23="RSS"),Ruler!I$24,IF(AND(All!$V23="P4",All!$AE23="RSS"),Ruler!I$25,IF(AND(All!$V23="P5",All!$AE23="RSS"),Ruler!I$26,IF(AND(All!$V23="P6",All!$AE23="RSS"),Ruler!I$27,IF(AND(All!$V23="P7",All!$AE23="RSS"),Ruler!I$28,IF(AND(All!$V23="P8",All!$AE23="RSS"),Ruler!I$29,IF(AND(All!$V23="P9",All!$AE23="RSS"),Ruler!I$30,0)))))))))))))))))))))))))))</f>
        <v>0</v>
      </c>
      <c r="BQ23" s="325">
        <f>IF(AND(All!$V23="P1",All!$AE23="RDP"),Ruler!J$6,IF(AND(All!$V23="P2",All!$AE23="RDP"),Ruler!J$7,IF(AND(All!$V23="P3",All!$AE23="RDP"),Ruler!J$8,IF(AND(All!$V23="P4",All!$AE23="RDP"),Ruler!J$9,IF(AND(All!$V23="P5",All!$AE23="RDP"),Ruler!J$10,IF(AND(All!$V23="P6",All!$AE23="RDP"),Ruler!J$11,IF(AND(All!$V23="P7",All!$AE23="RDP"),Ruler!J$12,IF(AND(All!$V23="P8",All!$AE23="RDP"),Ruler!J$13,IF(AND(All!$V23="P9",All!$AE23="RDP"),Ruler!J$14,IF(AND(All!$V23="P1",All!$AE23="RMS"),Ruler!J$6,IF(AND(All!$V23="P2",All!$AE23="RMS"),Ruler!J$15,IF(AND(All!$V23="P3",All!$AE23="RMS"),Ruler!J$16,IF(AND(All!$V23="P4",All!$AE23="RMS"),Ruler!J$17,IF(AND(All!$V23="P5",All!$AE23="RMS"),Ruler!J$18,IF(AND(All!$V23="P6",All!$AE23="RMS"),Ruler!J$19,IF(AND(All!$V23="P7",All!$AE23="RMS"),Ruler!J$20,IF(AND(All!$V23="P8",All!$AE23="RMS"),Ruler!J$21,IF(AND(All!$V23="P9",All!$AE23="RMS"),Ruler!J$22,IF(AND(All!$V23="P1",All!$AE23="RSS"),Ruler!J$6,IF(AND(All!$V23="P2",All!$AE23="RSS"),Ruler!J$23,IF(AND(All!$V23="P3",All!$AE23="RSS"),Ruler!J$24,IF(AND(All!$V23="P4",All!$AE23="RSS"),Ruler!J$25,IF(AND(All!$V23="P5",All!$AE23="RSS"),Ruler!J$26,IF(AND(All!$V23="P6",All!$AE23="RSS"),Ruler!J$27,IF(AND(All!$V23="P7",All!$AE23="RSS"),Ruler!J$28,IF(AND(All!$V23="P8",All!$AE23="RSS"),Ruler!J$29,IF(AND(All!$V23="P9",All!$AE23="RSS"),Ruler!J$30,0)))))))))))))))))))))))))))</f>
        <v>0</v>
      </c>
      <c r="BR23" s="325">
        <f>IF(AND(All!$V23="P1",All!$AE23="RDP"),Ruler!K$6,IF(AND(All!$V23="P2",All!$AE23="RDP"),Ruler!K$7,IF(AND(All!$V23="P3",All!$AE23="RDP"),Ruler!K$8,IF(AND(All!$V23="P4",All!$AE23="RDP"),Ruler!K$9,IF(AND(All!$V23="P5",All!$AE23="RDP"),Ruler!K$10,IF(AND(All!$V23="P6",All!$AE23="RDP"),Ruler!K$11,IF(AND(All!$V23="P7",All!$AE23="RDP"),Ruler!K$12,IF(AND(All!$V23="P8",All!$AE23="RDP"),Ruler!K$13,IF(AND(All!$V23="P9",All!$AE23="RDP"),Ruler!K$14,IF(AND(All!$V23="P1",All!$AE23="RMS"),Ruler!K$6,IF(AND(All!$V23="P2",All!$AE23="RMS"),Ruler!K$15,IF(AND(All!$V23="P3",All!$AE23="RMS"),Ruler!K$16,IF(AND(All!$V23="P4",All!$AE23="RMS"),Ruler!K$17,IF(AND(All!$V23="P5",All!$AE23="RMS"),Ruler!K$18,IF(AND(All!$V23="P6",All!$AE23="RMS"),Ruler!K$19,IF(AND(All!$V23="P7",All!$AE23="RMS"),Ruler!K$20,IF(AND(All!$V23="P8",All!$AE23="RMS"),Ruler!K$21,IF(AND(All!$V23="P9",All!$AE23="RMS"),Ruler!K$22,IF(AND(All!$V23="P1",All!$AE23="RSS"),Ruler!K$6,IF(AND(All!$V23="P2",All!$AE23="RSS"),Ruler!K$23,IF(AND(All!$V23="P3",All!$AE23="RSS"),Ruler!K$24,IF(AND(All!$V23="P4",All!$AE23="RSS"),Ruler!K$25,IF(AND(All!$V23="P5",All!$AE23="RSS"),Ruler!K$26,IF(AND(All!$V23="P6",All!$AE23="RSS"),Ruler!K$27,IF(AND(All!$V23="P7",All!$AE23="RSS"),Ruler!K$28,IF(AND(All!$V23="P8",All!$AE23="RSS"),Ruler!K$29,IF(AND(All!$V23="P9",All!$AE23="RSS"),Ruler!K$30,0)))))))))))))))))))))))))))</f>
        <v>0</v>
      </c>
      <c r="BS23" s="325">
        <f>IF(AND(All!$V23="P1",All!$AE23="RDP"),Ruler!L$6,IF(AND(All!$V23="P2",All!$AE23="RDP"),Ruler!L$7,IF(AND(All!$V23="P3",All!$AE23="RDP"),Ruler!L$8,IF(AND(All!$V23="P4",All!$AE23="RDP"),Ruler!L$9,IF(AND(All!$V23="P5",All!$AE23="RDP"),Ruler!L$10,IF(AND(All!$V23="P6",All!$AE23="RDP"),Ruler!L$11,IF(AND(All!$V23="P7",All!$AE23="RDP"),Ruler!L$12,IF(AND(All!$V23="P8",All!$AE23="RDP"),Ruler!L$13,IF(AND(All!$V23="P9",All!$AE23="RDP"),Ruler!L$14,IF(AND(All!$V23="P1",All!$AE23="RMS"),Ruler!L$6,IF(AND(All!$V23="P2",All!$AE23="RMS"),Ruler!L$15,IF(AND(All!$V23="P3",All!$AE23="RMS"),Ruler!L$16,IF(AND(All!$V23="P4",All!$AE23="RMS"),Ruler!L$17,IF(AND(All!$V23="P5",All!$AE23="RMS"),Ruler!L$18,IF(AND(All!$V23="P6",All!$AE23="RMS"),Ruler!L$19,IF(AND(All!$V23="P7",All!$AE23="RMS"),Ruler!L$20,IF(AND(All!$V23="P8",All!$AE23="RMS"),Ruler!L$21,IF(AND(All!$V23="P9",All!$AE23="RMS"),Ruler!L$22,IF(AND(All!$V23="P1",All!$AE23="RSS"),Ruler!L$6,IF(AND(All!$V23="P2",All!$AE23="RSS"),Ruler!L$23,IF(AND(All!$V23="P3",All!$AE23="RSS"),Ruler!L$24,IF(AND(All!$V23="P4",All!$AE23="RSS"),Ruler!L$25,IF(AND(All!$V23="P5",All!$AE23="RSS"),Ruler!L$26,IF(AND(All!$V23="P6",All!$AE23="RSS"),Ruler!L$27,IF(AND(All!$V23="P7",All!$AE23="RSS"),Ruler!L$28,IF(AND(All!$V23="P8",All!$AE23="RSS"),Ruler!L$29,IF(AND(All!$V23="P9",All!$AE23="RSS"),Ruler!L$30,0)))))))))))))))))))))))))))</f>
        <v>0</v>
      </c>
      <c r="BT23" s="325">
        <f>IF(AND(All!$V23="P1",All!$AE23="RDP"),Ruler!M$6,IF(AND(All!$V23="P2",All!$AE23="RDP"),Ruler!M$7,IF(AND(All!$V23="P3",All!$AE23="RDP"),Ruler!M$8,IF(AND(All!$V23="P4",All!$AE23="RDP"),Ruler!M$9,IF(AND(All!$V23="P5",All!$AE23="RDP"),Ruler!M$10,IF(AND(All!$V23="P6",All!$AE23="RDP"),Ruler!M$11,IF(AND(All!$V23="P7",All!$AE23="RDP"),Ruler!M$12,IF(AND(All!$V23="P8",All!$AE23="RDP"),Ruler!M$13,IF(AND(All!$V23="P9",All!$AE23="RDP"),Ruler!M$14,IF(AND(All!$V23="P1",All!$AE23="RMS"),Ruler!M$6,IF(AND(All!$V23="P2",All!$AE23="RMS"),Ruler!M$15,IF(AND(All!$V23="P3",All!$AE23="RMS"),Ruler!M$16,IF(AND(All!$V23="P4",All!$AE23="RMS"),Ruler!M$17,IF(AND(All!$V23="P5",All!$AE23="RMS"),Ruler!M$18,IF(AND(All!$V23="P6",All!$AE23="RMS"),Ruler!M$19,IF(AND(All!$V23="P7",All!$AE23="RMS"),Ruler!M$20,IF(AND(All!$V23="P8",All!$AE23="RMS"),Ruler!M$21,IF(AND(All!$V23="P9",All!$AE23="RMS"),Ruler!M$22,IF(AND(All!$V23="P1",All!$AE23="RSS"),Ruler!M$6,IF(AND(All!$V23="P2",All!$AE23="RSS"),Ruler!M$23,IF(AND(All!$V23="P3",All!$AE23="RSS"),Ruler!M$24,IF(AND(All!$V23="P4",All!$AE23="RSS"),Ruler!M$25,IF(AND(All!$V23="P5",All!$AE23="RSS"),Ruler!M$26,IF(AND(All!$V23="P6",All!$AE23="RSS"),Ruler!M$27,IF(AND(All!$V23="P7",All!$AE23="RSS"),Ruler!M$28,IF(AND(All!$V23="P8",All!$AE23="RSS"),Ruler!M$29,IF(AND(All!$V23="P9",All!$AE23="RSS"),Ruler!M$30,0)))))))))))))))))))))))))))</f>
        <v>0</v>
      </c>
      <c r="BU23" s="325">
        <f>IF(AND(All!$V23="P1",All!$AE23="RDP"),Ruler!N$6,IF(AND(All!$V23="P2",All!$AE23="RDP"),Ruler!N$7,IF(AND(All!$V23="P3",All!$AE23="RDP"),Ruler!N$8,IF(AND(All!$V23="P4",All!$AE23="RDP"),Ruler!N$9,IF(AND(All!$V23="P5",All!$AE23="RDP"),Ruler!N$10,IF(AND(All!$V23="P6",All!$AE23="RDP"),Ruler!N$11,IF(AND(All!$V23="P7",All!$AE23="RDP"),Ruler!N$12,IF(AND(All!$V23="P8",All!$AE23="RDP"),Ruler!N$13,IF(AND(All!$V23="P9",All!$AE23="RDP"),Ruler!N$14,IF(AND(All!$V23="P1",All!$AE23="RMS"),Ruler!N$6,IF(AND(All!$V23="P2",All!$AE23="RMS"),Ruler!N$15,IF(AND(All!$V23="P3",All!$AE23="RMS"),Ruler!N$16,IF(AND(All!$V23="P4",All!$AE23="RMS"),Ruler!N$17,IF(AND(All!$V23="P5",All!$AE23="RMS"),Ruler!N$18,IF(AND(All!$V23="P6",All!$AE23="RMS"),Ruler!N$19,IF(AND(All!$V23="P7",All!$AE23="RMS"),Ruler!N$20,IF(AND(All!$V23="P8",All!$AE23="RMS"),Ruler!N$21,IF(AND(All!$V23="P9",All!$AE23="RMS"),Ruler!N$22,IF(AND(All!$V23="P1",All!$AE23="RSS"),Ruler!N$6,IF(AND(All!$V23="P2",All!$AE23="RSS"),Ruler!N$23,IF(AND(All!$V23="P3",All!$AE23="RSS"),Ruler!N$24,IF(AND(All!$V23="P4",All!$AE23="RSS"),Ruler!N$25,IF(AND(All!$V23="P5",All!$AE23="RSS"),Ruler!N$26,IF(AND(All!$V23="P6",All!$AE23="RSS"),Ruler!N$27,IF(AND(All!$V23="P7",All!$AE23="RSS"),Ruler!N$28,IF(AND(All!$V23="P8",All!$AE23="RSS"),Ruler!N$29,IF(AND(All!$V23="P9",All!$AE23="RSS"),Ruler!N$30,0)))))))))))))))))))))))))))</f>
        <v>0</v>
      </c>
      <c r="BV23" s="325">
        <f>IF(AND(All!$V23="P1",All!$AE23="RDP"),Ruler!O$6,IF(AND(All!$V23="P2",All!$AE23="RDP"),Ruler!O$7,IF(AND(All!$V23="P3",All!$AE23="RDP"),Ruler!O$8,IF(AND(All!$V23="P4",All!$AE23="RDP"),Ruler!O$9,IF(AND(All!$V23="P5",All!$AE23="RDP"),Ruler!O$10,IF(AND(All!$V23="P6",All!$AE23="RDP"),Ruler!O$11,IF(AND(All!$V23="P7",All!$AE23="RDP"),Ruler!O$12,IF(AND(All!$V23="P8",All!$AE23="RDP"),Ruler!O$13,IF(AND(All!$V23="P9",All!$AE23="RDP"),Ruler!O$14,IF(AND(All!$V23="P1",All!$AE23="RMS"),Ruler!O$6,IF(AND(All!$V23="P2",All!$AE23="RMS"),Ruler!O$15,IF(AND(All!$V23="P3",All!$AE23="RMS"),Ruler!O$16,IF(AND(All!$V23="P4",All!$AE23="RMS"),Ruler!O$17,IF(AND(All!$V23="P5",All!$AE23="RMS"),Ruler!O$18,IF(AND(All!$V23="P6",All!$AE23="RMS"),Ruler!O$19,IF(AND(All!$V23="P7",All!$AE23="RMS"),Ruler!O$20,IF(AND(All!$V23="P8",All!$AE23="RMS"),Ruler!O$21,IF(AND(All!$V23="P9",All!$AE23="RMS"),Ruler!O$22,IF(AND(All!$V23="P1",All!$AE23="RSS"),Ruler!O$6,IF(AND(All!$V23="P2",All!$AE23="RSS"),Ruler!O$23,IF(AND(All!$V23="P3",All!$AE23="RSS"),Ruler!O$24,IF(AND(All!$V23="P4",All!$AE23="RSS"),Ruler!O$25,IF(AND(All!$V23="P5",All!$AE23="RSS"),Ruler!O$26,IF(AND(All!$V23="P6",All!$AE23="RSS"),Ruler!O$27,IF(AND(All!$V23="P7",All!$AE23="RSS"),Ruler!O$28,IF(AND(All!$V23="P8",All!$AE23="RSS"),Ruler!O$29,IF(AND(All!$V23="P9",All!$AE23="RSS"),Ruler!O$30,0)))))))))))))))))))))))))))</f>
        <v>0</v>
      </c>
      <c r="BW23" s="325">
        <f>IF(AND(All!$V23="P1",All!$AE23="RDP"),Ruler!P$6,IF(AND(All!$V23="P2",All!$AE23="RDP"),Ruler!P$7,IF(AND(All!$V23="P3",All!$AE23="RDP"),Ruler!P$8,IF(AND(All!$V23="P4",All!$AE23="RDP"),Ruler!P$9,IF(AND(All!$V23="P5",All!$AE23="RDP"),Ruler!P$10,IF(AND(All!$V23="P6",All!$AE23="RDP"),Ruler!P$11,IF(AND(All!$V23="P7",All!$AE23="RDP"),Ruler!P$12,IF(AND(All!$V23="P8",All!$AE23="RDP"),Ruler!P$13,IF(AND(All!$V23="P9",All!$AE23="RDP"),Ruler!P$14,IF(AND(All!$V23="P1",All!$AE23="RMS"),Ruler!P$6,IF(AND(All!$V23="P2",All!$AE23="RMS"),Ruler!P$15,IF(AND(All!$V23="P3",All!$AE23="RMS"),Ruler!P$16,IF(AND(All!$V23="P4",All!$AE23="RMS"),Ruler!P$17,IF(AND(All!$V23="P5",All!$AE23="RMS"),Ruler!P$18,IF(AND(All!$V23="P6",All!$AE23="RMS"),Ruler!P$19,IF(AND(All!$V23="P7",All!$AE23="RMS"),Ruler!P$20,IF(AND(All!$V23="P8",All!$AE23="RMS"),Ruler!P$21,IF(AND(All!$V23="P9",All!$AE23="RMS"),Ruler!P$22,IF(AND(All!$V23="P1",All!$AE23="RSS"),Ruler!P$6,IF(AND(All!$V23="P2",All!$AE23="RSS"),Ruler!P$23,IF(AND(All!$V23="P3",All!$AE23="RSS"),Ruler!P$24,IF(AND(All!$V23="P4",All!$AE23="RSS"),Ruler!P$25,IF(AND(All!$V23="P5",All!$AE23="RSS"),Ruler!P$26,IF(AND(All!$V23="P6",All!$AE23="RSS"),Ruler!P$27,IF(AND(All!$V23="P7",All!$AE23="RSS"),Ruler!P$28,IF(AND(All!$V23="P8",All!$AE23="RSS"),Ruler!P$29,IF(AND(All!$V23="P9",All!$AE23="RSS"),Ruler!P$30,0)))))))))))))))))))))))))))</f>
        <v>0</v>
      </c>
      <c r="BX23" s="325">
        <f>IF(AND(All!$V23="P1",All!$AE23="RDP"),Ruler!Q$6,IF(AND(All!$V23="P2",All!$AE23="RDP"),Ruler!Q$7,IF(AND(All!$V23="P3",All!$AE23="RDP"),Ruler!Q$8,IF(AND(All!$V23="P4",All!$AE23="RDP"),Ruler!Q$9,IF(AND(All!$V23="P5",All!$AE23="RDP"),Ruler!Q$10,IF(AND(All!$V23="P6",All!$AE23="RDP"),Ruler!Q$11,IF(AND(All!$V23="P7",All!$AE23="RDP"),Ruler!Q$12,IF(AND(All!$V23="P8",All!$AE23="RDP"),Ruler!Q$13,IF(AND(All!$V23="P9",All!$AE23="RDP"),Ruler!Q$14,IF(AND(All!$V23="P1",All!$AE23="RMS"),Ruler!Q$6,IF(AND(All!$V23="P2",All!$AE23="RMS"),Ruler!Q$15,IF(AND(All!$V23="P3",All!$AE23="RMS"),Ruler!Q$16,IF(AND(All!$V23="P4",All!$AE23="RMS"),Ruler!Q$17,IF(AND(All!$V23="P5",All!$AE23="RMS"),Ruler!Q$18,IF(AND(All!$V23="P6",All!$AE23="RMS"),Ruler!Q$19,IF(AND(All!$V23="P7",All!$AE23="RMS"),Ruler!Q$20,IF(AND(All!$V23="P8",All!$AE23="RMS"),Ruler!Q$21,IF(AND(All!$V23="P9",All!$AE23="RMS"),Ruler!Q$22,IF(AND(All!$V23="P1",All!$AE23="RSS"),Ruler!Q$6,IF(AND(All!$V23="P2",All!$AE23="RSS"),Ruler!Q$23,IF(AND(All!$V23="P3",All!$AE23="RSS"),Ruler!Q$24,IF(AND(All!$V23="P4",All!$AE23="RSS"),Ruler!Q$25,IF(AND(All!$V23="P5",All!$AE23="RSS"),Ruler!Q$26,IF(AND(All!$V23="P6",All!$AE23="RSS"),Ruler!Q$27,IF(AND(All!$V23="P7",All!$AE23="RSS"),Ruler!Q$28,IF(AND(All!$V23="P8",All!$AE23="RSS"),Ruler!Q$29,IF(AND(All!$V23="P9",All!$AE23="RSS"),Ruler!Q$30,0)))))))))))))))))))))))))))</f>
        <v>0</v>
      </c>
      <c r="BY23" s="325">
        <f>IF(AND(All!$V23="P1",All!$AE23="RDP"),Ruler!R$6,IF(AND(All!$V23="P2",All!$AE23="RDP"),Ruler!R$7,IF(AND(All!$V23="P3",All!$AE23="RDP"),Ruler!R$8,IF(AND(All!$V23="P4",All!$AE23="RDP"),Ruler!R$9,IF(AND(All!$V23="P5",All!$AE23="RDP"),Ruler!R$10,IF(AND(All!$V23="P6",All!$AE23="RDP"),Ruler!R$11,IF(AND(All!$V23="P7",All!$AE23="RDP"),Ruler!R$12,IF(AND(All!$V23="P8",All!$AE23="RDP"),Ruler!R$13,IF(AND(All!$V23="P9",All!$AE23="RDP"),Ruler!R$14,IF(AND(All!$V23="P1",All!$AE23="RMS"),Ruler!R$6,IF(AND(All!$V23="P2",All!$AE23="RMS"),Ruler!R$15,IF(AND(All!$V23="P3",All!$AE23="RMS"),Ruler!R$16,IF(AND(All!$V23="P4",All!$AE23="RMS"),Ruler!R$17,IF(AND(All!$V23="P5",All!$AE23="RMS"),Ruler!R$18,IF(AND(All!$V23="P6",All!$AE23="RMS"),Ruler!R$19,IF(AND(All!$V23="P7",All!$AE23="RMS"),Ruler!R$20,IF(AND(All!$V23="P8",All!$AE23="RMS"),Ruler!R$21,IF(AND(All!$V23="P9",All!$AE23="RMS"),Ruler!R$22,IF(AND(All!$V23="P1",All!$AE23="RSS"),Ruler!R$6,IF(AND(All!$V23="P2",All!$AE23="RSS"),Ruler!R$23,IF(AND(All!$V23="P3",All!$AE23="RSS"),Ruler!R$24,IF(AND(All!$V23="P4",All!$AE23="RSS"),Ruler!R$25,IF(AND(All!$V23="P5",All!$AE23="RSS"),Ruler!R$26,IF(AND(All!$V23="P6",All!$AE23="RSS"),Ruler!R$27,IF(AND(All!$V23="P7",All!$AE23="RSS"),Ruler!R$28,IF(AND(All!$V23="P8",All!$AE23="RSS"),Ruler!R$29,IF(AND(All!$V23="P9",All!$AE23="RSS"),Ruler!R$30,0)))))))))))))))))))))))))))</f>
        <v>0</v>
      </c>
      <c r="BZ23" s="325">
        <f>IF(AND(All!$V23="P1",All!$AE23="RDP"),Ruler!S$6,IF(AND(All!$V23="P2",All!$AE23="RDP"),Ruler!S$7,IF(AND(All!$V23="P3",All!$AE23="RDP"),Ruler!S$8,IF(AND(All!$V23="P4",All!$AE23="RDP"),Ruler!S$9,IF(AND(All!$V23="P5",All!$AE23="RDP"),Ruler!S$10,IF(AND(All!$V23="P6",All!$AE23="RDP"),Ruler!S$11,IF(AND(All!$V23="P7",All!$AE23="RDP"),Ruler!S$12,IF(AND(All!$V23="P8",All!$AE23="RDP"),Ruler!S$13,IF(AND(All!$V23="P9",All!$AE23="RDP"),Ruler!S$14,IF(AND(All!$V23="P1",All!$AE23="RMS"),Ruler!S$6,IF(AND(All!$V23="P2",All!$AE23="RMS"),Ruler!S$15,IF(AND(All!$V23="P3",All!$AE23="RMS"),Ruler!S$16,IF(AND(All!$V23="P4",All!$AE23="RMS"),Ruler!S$17,IF(AND(All!$V23="P5",All!$AE23="RMS"),Ruler!S$18,IF(AND(All!$V23="P6",All!$AE23="RMS"),Ruler!S$19,IF(AND(All!$V23="P7",All!$AE23="RMS"),Ruler!S$20,IF(AND(All!$V23="P8",All!$AE23="RMS"),Ruler!S$21,IF(AND(All!$V23="P9",All!$AE23="RMS"),Ruler!S$22,IF(AND(All!$V23="P1",All!$AE23="RSS"),Ruler!S$6,IF(AND(All!$V23="P2",All!$AE23="RSS"),Ruler!S$23,IF(AND(All!$V23="P3",All!$AE23="RSS"),Ruler!S$24,IF(AND(All!$V23="P4",All!$AE23="RSS"),Ruler!S$25,IF(AND(All!$V23="P5",All!$AE23="RSS"),Ruler!S$26,IF(AND(All!$V23="P6",All!$AE23="RSS"),Ruler!S$27,IF(AND(All!$V23="P7",All!$AE23="RSS"),Ruler!S$28,IF(AND(All!$V23="P8",All!$AE23="RSS"),Ruler!S$29,IF(AND(All!$V23="P9",All!$AE23="RSS"),Ruler!S$30,0)))))))))))))))))))))))))))</f>
        <v>0</v>
      </c>
      <c r="CA23" s="325">
        <f>IF(AND(All!$V23="P1",All!$AE23="RDP"),Ruler!T$6,IF(AND(All!$V23="P2",All!$AE23="RDP"),Ruler!T$7,IF(AND(All!$V23="P3",All!$AE23="RDP"),Ruler!T$8,IF(AND(All!$V23="P4",All!$AE23="RDP"),Ruler!T$9,IF(AND(All!$V23="P5",All!$AE23="RDP"),Ruler!T$10,IF(AND(All!$V23="P6",All!$AE23="RDP"),Ruler!T$11,IF(AND(All!$V23="P7",All!$AE23="RDP"),Ruler!T$12,IF(AND(All!$V23="P8",All!$AE23="RDP"),Ruler!T$13,IF(AND(All!$V23="P9",All!$AE23="RDP"),Ruler!T$14,IF(AND(All!$V23="P1",All!$AE23="RMS"),Ruler!T$6,IF(AND(All!$V23="P2",All!$AE23="RMS"),Ruler!T$15,IF(AND(All!$V23="P3",All!$AE23="RMS"),Ruler!T$16,IF(AND(All!$V23="P4",All!$AE23="RMS"),Ruler!T$17,IF(AND(All!$V23="P5",All!$AE23="RMS"),Ruler!T$18,IF(AND(All!$V23="P6",All!$AE23="RMS"),Ruler!T$19,IF(AND(All!$V23="P7",All!$AE23="RMS"),Ruler!T$20,IF(AND(All!$V23="P8",All!$AE23="RMS"),Ruler!T$21,IF(AND(All!$V23="P9",All!$AE23="RMS"),Ruler!T$22,IF(AND(All!$V23="P1",All!$AE23="RSS"),Ruler!T$6,IF(AND(All!$V23="P2",All!$AE23="RSS"),Ruler!T$23,IF(AND(All!$V23="P3",All!$AE23="RSS"),Ruler!T$24,IF(AND(All!$V23="P4",All!$AE23="RSS"),Ruler!T$25,IF(AND(All!$V23="P5",All!$AE23="RSS"),Ruler!T$26,IF(AND(All!$V23="P6",All!$AE23="RSS"),Ruler!T$27,IF(AND(All!$V23="P7",All!$AE23="RSS"),Ruler!T$28,IF(AND(All!$V23="P8",All!$AE23="RSS"),Ruler!T$29,IF(AND(All!$V23="P9",All!$AE23="RSS"),Ruler!T$30,0)))))))))))))))))))))))))))</f>
        <v>0</v>
      </c>
      <c r="CB23" s="325">
        <f>IF(AND(All!$V23="P1",All!$AE23="RDP"),Ruler!U$6,IF(AND(All!$V23="P2",All!$AE23="RDP"),Ruler!U$7,IF(AND(All!$V23="P3",All!$AE23="RDP"),Ruler!U$8,IF(AND(All!$V23="P4",All!$AE23="RDP"),Ruler!U$9,IF(AND(All!$V23="P5",All!$AE23="RDP"),Ruler!U$10,IF(AND(All!$V23="P6",All!$AE23="RDP"),Ruler!U$11,IF(AND(All!$V23="P7",All!$AE23="RDP"),Ruler!U$12,IF(AND(All!$V23="P8",All!$AE23="RDP"),Ruler!U$13,IF(AND(All!$V23="P9",All!$AE23="RDP"),Ruler!U$14,IF(AND(All!$V23="P1",All!$AE23="RMS"),Ruler!U$6,IF(AND(All!$V23="P2",All!$AE23="RMS"),Ruler!U$15,IF(AND(All!$V23="P3",All!$AE23="RMS"),Ruler!U$16,IF(AND(All!$V23="P4",All!$AE23="RMS"),Ruler!U$17,IF(AND(All!$V23="P5",All!$AE23="RMS"),Ruler!U$18,IF(AND(All!$V23="P6",All!$AE23="RMS"),Ruler!U$19,IF(AND(All!$V23="P7",All!$AE23="RMS"),Ruler!U$20,IF(AND(All!$V23="P8",All!$AE23="RMS"),Ruler!U$21,IF(AND(All!$V23="P9",All!$AE23="RMS"),Ruler!U$22,IF(AND(All!$V23="P1",All!$AE23="RSS"),Ruler!U$6,IF(AND(All!$V23="P2",All!$AE23="RSS"),Ruler!U$23,IF(AND(All!$V23="P3",All!$AE23="RSS"),Ruler!U$24,IF(AND(All!$V23="P4",All!$AE23="RSS"),Ruler!U$25,IF(AND(All!$V23="P5",All!$AE23="RSS"),Ruler!U$26,IF(AND(All!$V23="P6",All!$AE23="RSS"),Ruler!U$27,IF(AND(All!$V23="P7",All!$AE23="RSS"),Ruler!U$28,IF(AND(All!$V23="P8",All!$AE23="RSS"),Ruler!U$29,IF(AND(All!$V23="P9",All!$AE23="RSS"),Ruler!U$30,0)))))))))))))))))))))))))))</f>
        <v>0</v>
      </c>
      <c r="CC23" s="325">
        <f>IF(AND(All!$V23="P1",All!$AE23="RDP"),Ruler!V$6,IF(AND(All!$V23="P2",All!$AE23="RDP"),Ruler!V$7,IF(AND(All!$V23="P3",All!$AE23="RDP"),Ruler!V$8,IF(AND(All!$V23="P4",All!$AE23="RDP"),Ruler!V$9,IF(AND(All!$V23="P5",All!$AE23="RDP"),Ruler!V$10,IF(AND(All!$V23="P6",All!$AE23="RDP"),Ruler!V$11,IF(AND(All!$V23="P7",All!$AE23="RDP"),Ruler!V$12,IF(AND(All!$V23="P8",All!$AE23="RDP"),Ruler!V$13,IF(AND(All!$V23="P9",All!$AE23="RDP"),Ruler!V$14,IF(AND(All!$V23="P1",All!$AE23="RMS"),Ruler!V$6,IF(AND(All!$V23="P2",All!$AE23="RMS"),Ruler!V$15,IF(AND(All!$V23="P3",All!$AE23="RMS"),Ruler!V$16,IF(AND(All!$V23="P4",All!$AE23="RMS"),Ruler!V$17,IF(AND(All!$V23="P5",All!$AE23="RMS"),Ruler!V$18,IF(AND(All!$V23="P6",All!$AE23="RMS"),Ruler!V$19,IF(AND(All!$V23="P7",All!$AE23="RMS"),Ruler!V$20,IF(AND(All!$V23="P8",All!$AE23="RMS"),Ruler!V$21,IF(AND(All!$V23="P9",All!$AE23="RMS"),Ruler!V$22,IF(AND(All!$V23="P1",All!$AE23="RSS"),Ruler!V$6,IF(AND(All!$V23="P2",All!$AE23="RSS"),Ruler!V$23,IF(AND(All!$V23="P3",All!$AE23="RSS"),Ruler!V$24,IF(AND(All!$V23="P4",All!$AE23="RSS"),Ruler!V$25,IF(AND(All!$V23="P5",All!$AE23="RSS"),Ruler!V$26,IF(AND(All!$V23="P6",All!$AE23="RSS"),Ruler!V$27,IF(AND(All!$V23="P7",All!$AE23="RSS"),Ruler!V$28,IF(AND(All!$V23="P8",All!$AE23="RSS"),Ruler!V$29,IF(AND(All!$V23="P9",All!$AE23="RSS"),Ruler!V$30,0)))))))))))))))))))))))))))</f>
        <v>0</v>
      </c>
      <c r="CD23" s="325">
        <f>IF(AND(All!$V23="P1",All!$AE23="RDP"),Ruler!W$6,IF(AND(All!$V23="P2",All!$AE23="RDP"),Ruler!W$7,IF(AND(All!$V23="P3",All!$AE23="RDP"),Ruler!W$8,IF(AND(All!$V23="P4",All!$AE23="RDP"),Ruler!W$9,IF(AND(All!$V23="P5",All!$AE23="RDP"),Ruler!W$10,IF(AND(All!$V23="P6",All!$AE23="RDP"),Ruler!W$11,IF(AND(All!$V23="P7",All!$AE23="RDP"),Ruler!W$12,IF(AND(All!$V23="P8",All!$AE23="RDP"),Ruler!W$13,IF(AND(All!$V23="P9",All!$AE23="RDP"),Ruler!W$14,IF(AND(All!$V23="P1",All!$AE23="RMS"),Ruler!W$6,IF(AND(All!$V23="P2",All!$AE23="RMS"),Ruler!W$15,IF(AND(All!$V23="P3",All!$AE23="RMS"),Ruler!W$16,IF(AND(All!$V23="P4",All!$AE23="RMS"),Ruler!W$17,IF(AND(All!$V23="P5",All!$AE23="RMS"),Ruler!W$18,IF(AND(All!$V23="P6",All!$AE23="RMS"),Ruler!W$19,IF(AND(All!$V23="P7",All!$AE23="RMS"),Ruler!W$20,IF(AND(All!$V23="P8",All!$AE23="RMS"),Ruler!W$21,IF(AND(All!$V23="P9",All!$AE23="RMS"),Ruler!W$22,IF(AND(All!$V23="P1",All!$AE23="RSS"),Ruler!W$6,IF(AND(All!$V23="P2",All!$AE23="RSS"),Ruler!W$23,IF(AND(All!$V23="P3",All!$AE23="RSS"),Ruler!W$24,IF(AND(All!$V23="P4",All!$AE23="RSS"),Ruler!W$25,IF(AND(All!$V23="P5",All!$AE23="RSS"),Ruler!W$26,IF(AND(All!$V23="P6",All!$AE23="RSS"),Ruler!W$27,IF(AND(All!$V23="P7",All!$AE23="RSS"),Ruler!W$28,IF(AND(All!$V23="P8",All!$AE23="RSS"),Ruler!W$29,IF(AND(All!$V23="P9",All!$AE23="RSS"),Ruler!W$30,0)))))))))))))))))))))))))))</f>
        <v>0</v>
      </c>
      <c r="CE23" s="325">
        <f>IF(AND(All!$V23="P1",All!$AE23="RDP"),Ruler!X$6,IF(AND(All!$V23="P2",All!$AE23="RDP"),Ruler!X$7,IF(AND(All!$V23="P3",All!$AE23="RDP"),Ruler!X$8,IF(AND(All!$V23="P4",All!$AE23="RDP"),Ruler!X$9,IF(AND(All!$V23="P5",All!$AE23="RDP"),Ruler!X$10,IF(AND(All!$V23="P6",All!$AE23="RDP"),Ruler!X$11,IF(AND(All!$V23="P7",All!$AE23="RDP"),Ruler!X$12,IF(AND(All!$V23="P8",All!$AE23="RDP"),Ruler!X$13,IF(AND(All!$V23="P9",All!$AE23="RDP"),Ruler!X$14,IF(AND(All!$V23="P1",All!$AE23="RMS"),Ruler!X$6,IF(AND(All!$V23="P2",All!$AE23="RMS"),Ruler!X$15,IF(AND(All!$V23="P3",All!$AE23="RMS"),Ruler!X$16,IF(AND(All!$V23="P4",All!$AE23="RMS"),Ruler!X$17,IF(AND(All!$V23="P5",All!$AE23="RMS"),Ruler!X$18,IF(AND(All!$V23="P6",All!$AE23="RMS"),Ruler!X$19,IF(AND(All!$V23="P7",All!$AE23="RMS"),Ruler!X$20,IF(AND(All!$V23="P8",All!$AE23="RMS"),Ruler!X$21,IF(AND(All!$V23="P9",All!$AE23="RMS"),Ruler!X$22,IF(AND(All!$V23="P1",All!$AE23="RSS"),Ruler!X$6,IF(AND(All!$V23="P2",All!$AE23="RSS"),Ruler!X$23,IF(AND(All!$V23="P3",All!$AE23="RSS"),Ruler!X$24,IF(AND(All!$V23="P4",All!$AE23="RSS"),Ruler!X$25,IF(AND(All!$V23="P5",All!$AE23="RSS"),Ruler!X$26,IF(AND(All!$V23="P6",All!$AE23="RSS"),Ruler!X$27,IF(AND(All!$V23="P7",All!$AE23="RSS"),Ruler!X$28,IF(AND(All!$V23="P8",All!$AE23="RSS"),Ruler!X$29,IF(AND(All!$V23="P9",All!$AE23="RSS"),Ruler!X$30,0)))))))))))))))))))))))))))</f>
        <v>0</v>
      </c>
      <c r="CF23" s="325">
        <f>IF(AND(All!$V23="P1",All!$AE23="RDP"),Ruler!Y$6,IF(AND(All!$V23="P2",All!$AE23="RDP"),Ruler!Y$7,IF(AND(All!$V23="P3",All!$AE23="RDP"),Ruler!Y$8,IF(AND(All!$V23="P4",All!$AE23="RDP"),Ruler!Y$9,IF(AND(All!$V23="P5",All!$AE23="RDP"),Ruler!Y$10,IF(AND(All!$V23="P6",All!$AE23="RDP"),Ruler!Y$11,IF(AND(All!$V23="P7",All!$AE23="RDP"),Ruler!Y$12,IF(AND(All!$V23="P8",All!$AE23="RDP"),Ruler!Y$13,IF(AND(All!$V23="P9",All!$AE23="RDP"),Ruler!Y$14,IF(AND(All!$V23="P1",All!$AE23="RMS"),Ruler!Y$6,IF(AND(All!$V23="P2",All!$AE23="RMS"),Ruler!Y$15,IF(AND(All!$V23="P3",All!$AE23="RMS"),Ruler!Y$16,IF(AND(All!$V23="P4",All!$AE23="RMS"),Ruler!Y$17,IF(AND(All!$V23="P5",All!$AE23="RMS"),Ruler!Y$18,IF(AND(All!$V23="P6",All!$AE23="RMS"),Ruler!Y$19,IF(AND(All!$V23="P7",All!$AE23="RMS"),Ruler!Y$20,IF(AND(All!$V23="P8",All!$AE23="RMS"),Ruler!Y$21,IF(AND(All!$V23="P9",All!$AE23="RMS"),Ruler!Y$22,IF(AND(All!$V23="P1",All!$AE23="RSS"),Ruler!Y$6,IF(AND(All!$V23="P2",All!$AE23="RSS"),Ruler!Y$23,IF(AND(All!$V23="P3",All!$AE23="RSS"),Ruler!Y$24,IF(AND(All!$V23="P4",All!$AE23="RSS"),Ruler!Y$25,IF(AND(All!$V23="P5",All!$AE23="RSS"),Ruler!Y$26,IF(AND(All!$V23="P6",All!$AE23="RSS"),Ruler!Y$27,IF(AND(All!$V23="P7",All!$AE23="RSS"),Ruler!Y$28,IF(AND(All!$V23="P8",All!$AE23="RSS"),Ruler!Y$29,IF(AND(All!$V23="P9",All!$AE23="RSS"),Ruler!Y$30,0)))))))))))))))))))))))))))</f>
        <v>0</v>
      </c>
      <c r="CG23" s="325">
        <f>IF(AND(All!$V23="P1",All!$AE23="RDP"),Ruler!Z$6,IF(AND(All!$V23="P2",All!$AE23="RDP"),Ruler!Z$7,IF(AND(All!$V23="P3",All!$AE23="RDP"),Ruler!Z$8,IF(AND(All!$V23="P4",All!$AE23="RDP"),Ruler!Z$9,IF(AND(All!$V23="P5",All!$AE23="RDP"),Ruler!Z$10,IF(AND(All!$V23="P6",All!$AE23="RDP"),Ruler!Z$11,IF(AND(All!$V23="P7",All!$AE23="RDP"),Ruler!Z$12,IF(AND(All!$V23="P8",All!$AE23="RDP"),Ruler!Z$13,IF(AND(All!$V23="P9",All!$AE23="RDP"),Ruler!Z$14,IF(AND(All!$V23="P1",All!$AE23="RMS"),Ruler!Z$6,IF(AND(All!$V23="P2",All!$AE23="RMS"),Ruler!Z$15,IF(AND(All!$V23="P3",All!$AE23="RMS"),Ruler!Z$16,IF(AND(All!$V23="P4",All!$AE23="RMS"),Ruler!Z$17,IF(AND(All!$V23="P5",All!$AE23="RMS"),Ruler!Z$18,IF(AND(All!$V23="P6",All!$AE23="RMS"),Ruler!Z$19,IF(AND(All!$V23="P7",All!$AE23="RMS"),Ruler!Z$20,IF(AND(All!$V23="P8",All!$AE23="RMS"),Ruler!Z$21,IF(AND(All!$V23="P9",All!$AE23="RMS"),Ruler!Z$22,IF(AND(All!$V23="P1",All!$AE23="RSS"),Ruler!Z$6,IF(AND(All!$V23="P2",All!$AE23="RSS"),Ruler!Z$23,IF(AND(All!$V23="P3",All!$AE23="RSS"),Ruler!Z$24,IF(AND(All!$V23="P4",All!$AE23="RSS"),Ruler!Z$25,IF(AND(All!$V23="P5",All!$AE23="RSS"),Ruler!Z$26,IF(AND(All!$V23="P6",All!$AE23="RSS"),Ruler!Z$27,IF(AND(All!$V23="P7",All!$AE23="RSS"),Ruler!Z$28,IF(AND(All!$V23="P8",All!$AE23="RSS"),Ruler!Z$29,IF(AND(All!$V23="P9",All!$AE23="RSS"),Ruler!Z$30,0)))))))))))))))))))))))))))</f>
        <v>0</v>
      </c>
      <c r="CH23" s="325">
        <f>IF(AND(All!$V23="P1",All!$AE23="RDP"),Ruler!AA$6,IF(AND(All!$V23="P2",All!$AE23="RDP"),Ruler!AA$7,IF(AND(All!$V23="P3",All!$AE23="RDP"),Ruler!AA$8,IF(AND(All!$V23="P4",All!$AE23="RDP"),Ruler!AA$9,IF(AND(All!$V23="P5",All!$AE23="RDP"),Ruler!AA$10,IF(AND(All!$V23="P6",All!$AE23="RDP"),Ruler!AA$11,IF(AND(All!$V23="P7",All!$AE23="RDP"),Ruler!AA$12,IF(AND(All!$V23="P8",All!$AE23="RDP"),Ruler!AA$13,IF(AND(All!$V23="P9",All!$AE23="RDP"),Ruler!AA$14,IF(AND(All!$V23="P1",All!$AE23="RMS"),Ruler!AA$6,IF(AND(All!$V23="P2",All!$AE23="RMS"),Ruler!AA$15,IF(AND(All!$V23="P3",All!$AE23="RMS"),Ruler!AA$16,IF(AND(All!$V23="P4",All!$AE23="RMS"),Ruler!AA$17,IF(AND(All!$V23="P5",All!$AE23="RMS"),Ruler!AA$18,IF(AND(All!$V23="P6",All!$AE23="RMS"),Ruler!AA$19,IF(AND(All!$V23="P7",All!$AE23="RMS"),Ruler!AA$20,IF(AND(All!$V23="P8",All!$AE23="RMS"),Ruler!AA$21,IF(AND(All!$V23="P9",All!$AE23="RMS"),Ruler!AA$22,IF(AND(All!$V23="P1",All!$AE23="RSS"),Ruler!AA$6,IF(AND(All!$V23="P2",All!$AE23="RSS"),Ruler!AA$23,IF(AND(All!$V23="P3",All!$AE23="RSS"),Ruler!AA$24,IF(AND(All!$V23="P4",All!$AE23="RSS"),Ruler!AA$25,IF(AND(All!$V23="P5",All!$AE23="RSS"),Ruler!AA$26,IF(AND(All!$V23="P6",All!$AE23="RSS"),Ruler!AA$27,IF(AND(All!$V23="P7",All!$AE23="RSS"),Ruler!AA$28,IF(AND(All!$V23="P8",All!$AE23="RSS"),Ruler!AA$29,IF(AND(All!$V23="P9",All!$AE23="RSS"),Ruler!AA$30,0)))))))))))))))))))))))))))</f>
        <v>0</v>
      </c>
      <c r="CI23" s="325">
        <f>IF(AND(All!$V23="P1",All!$AE23="RDP"),Ruler!AB$6,IF(AND(All!$V23="P2",All!$AE23="RDP"),Ruler!AB$7,IF(AND(All!$V23="P3",All!$AE23="RDP"),Ruler!AB$8,IF(AND(All!$V23="P4",All!$AE23="RDP"),Ruler!AB$9,IF(AND(All!$V23="P5",All!$AE23="RDP"),Ruler!AB$10,IF(AND(All!$V23="P6",All!$AE23="RDP"),Ruler!AB$11,IF(AND(All!$V23="P7",All!$AE23="RDP"),Ruler!AB$12,IF(AND(All!$V23="P8",All!$AE23="RDP"),Ruler!AB$13,IF(AND(All!$V23="P9",All!$AE23="RDP"),Ruler!AB$14,IF(AND(All!$V23="P1",All!$AE23="RMS"),Ruler!AB$6,IF(AND(All!$V23="P2",All!$AE23="RMS"),Ruler!AB$15,IF(AND(All!$V23="P3",All!$AE23="RMS"),Ruler!AB$16,IF(AND(All!$V23="P4",All!$AE23="RMS"),Ruler!AB$17,IF(AND(All!$V23="P5",All!$AE23="RMS"),Ruler!AB$18,IF(AND(All!$V23="P6",All!$AE23="RMS"),Ruler!AB$19,IF(AND(All!$V23="P7",All!$AE23="RMS"),Ruler!AB$20,IF(AND(All!$V23="P8",All!$AE23="RMS"),Ruler!AB$21,IF(AND(All!$V23="P9",All!$AE23="RMS"),Ruler!AB$22,IF(AND(All!$V23="P1",All!$AE23="RSS"),Ruler!AB$6,IF(AND(All!$V23="P2",All!$AE23="RSS"),Ruler!AB$23,IF(AND(All!$V23="P3",All!$AE23="RSS"),Ruler!AB$24,IF(AND(All!$V23="P4",All!$AE23="RSS"),Ruler!AB$25,IF(AND(All!$V23="P5",All!$AE23="RSS"),Ruler!AB$26,IF(AND(All!$V23="P6",All!$AE23="RSS"),Ruler!AB$27,IF(AND(All!$V23="P7",All!$AE23="RSS"),Ruler!AB$28,IF(AND(All!$V23="P8",All!$AE23="RSS"),Ruler!AB$29,IF(AND(All!$V23="P9",All!$AE23="RSS"),Ruler!AB$30,0)))))))))))))))))))))))))))</f>
        <v>0</v>
      </c>
      <c r="CJ23" s="323">
        <f>Table9[[#This Row],[R-B1]]-Table9[[#This Row],[B1]]</f>
        <v>0</v>
      </c>
      <c r="CK23" s="43">
        <f>Table9[[#This Row],[R-B2]]-Table9[[#This Row],[B2]]</f>
        <v>0</v>
      </c>
      <c r="CL23" s="43">
        <f>Table9[[#This Row],[R-B3]]-Table9[[#This Row],[B3]]</f>
        <v>0</v>
      </c>
      <c r="CM23" s="43">
        <f>Table9[[#This Row],[R-B4]]-Table9[[#This Row],[B4]]</f>
        <v>0</v>
      </c>
      <c r="CN23" s="43">
        <f>Table9[[#This Row],[R-B5]]-Table9[[#This Row],[B5]]</f>
        <v>0</v>
      </c>
      <c r="CO23" s="43">
        <f>Table9[[#This Row],[R-B6]]-Table9[[#This Row],[B6]]</f>
        <v>0</v>
      </c>
      <c r="CP23" s="43">
        <f>Table9[[#This Row],[R-B7]]-Table9[[#This Row],[B7]]</f>
        <v>0</v>
      </c>
      <c r="CQ23" s="43">
        <f>Table9[[#This Row],[R-B8]]-Table9[[#This Row],[B8]]</f>
        <v>0</v>
      </c>
      <c r="CR23" s="43">
        <f>Table9[[#This Row],[R-B9]]-Table9[[#This Row],[B9]]</f>
        <v>0</v>
      </c>
      <c r="CS23" s="43">
        <f>Table9[[#This Row],[R-B10]]-Table9[[#This Row],[B10]]</f>
        <v>0</v>
      </c>
      <c r="CT23" s="43">
        <f>Table9[[#This Row],[R-B11]]-Table9[[#This Row],[B11]]</f>
        <v>0</v>
      </c>
      <c r="CU23" s="43">
        <f>Table9[[#This Row],[R-B12]]-Table9[[#This Row],[B12]]</f>
        <v>0</v>
      </c>
      <c r="CV23" s="43">
        <f>Table9[[#This Row],[R-K1]]-Table9[[#This Row],[K1]]</f>
        <v>0</v>
      </c>
      <c r="CW23" s="43">
        <f>Table9[[#This Row],[R-K2]]-Table9[[#This Row],[K2]]</f>
        <v>0</v>
      </c>
      <c r="CX23" s="43">
        <f>Table9[[#This Row],[R-K3]]-Table9[[#This Row],[K3]]</f>
        <v>0</v>
      </c>
      <c r="CY23" s="43">
        <f>Table9[[#This Row],[R-K4]]-Table9[[#This Row],[K4]]</f>
        <v>0</v>
      </c>
      <c r="CZ23" s="43">
        <f>Table9[[#This Row],[R-K5]]-Table9[[#This Row],[K5]]</f>
        <v>0</v>
      </c>
      <c r="DA23" s="43">
        <f>Table9[[#This Row],[R-P1]]-Table9[[#This Row],[P1]]</f>
        <v>0</v>
      </c>
      <c r="DB23" s="43">
        <f>Table9[[#This Row],[R-P2]]-Table9[[#This Row],[P2]]</f>
        <v>0</v>
      </c>
      <c r="DC23" s="43">
        <f>Table9[[#This Row],[R-P3]]-Table9[[#This Row],[P3]]</f>
        <v>0</v>
      </c>
      <c r="DD23" s="43">
        <f>Table9[[#This Row],[R-P4]]-Table9[[#This Row],[P4]]</f>
        <v>0</v>
      </c>
      <c r="DE23" s="43">
        <f>Table9[[#This Row],[R-P5]]-Table9[[#This Row],[P5]]</f>
        <v>0</v>
      </c>
      <c r="DF23" s="43">
        <f>Table9[[#This Row],[R-E1]]-Table9[[#This Row],[E1]]</f>
        <v>0</v>
      </c>
      <c r="DG23" s="328">
        <f>Table9[[#This Row],[R-E2]]-Table9[[#This Row],[E2]]</f>
        <v>0</v>
      </c>
      <c r="DH23" s="43">
        <f>COUNTIF(Table9[[#This Row],[G-B1]:[G-B12]],"&lt;=0")/12*100</f>
        <v>100</v>
      </c>
      <c r="DI23" s="43">
        <f>COUNTIF(Table9[[#This Row],[G-K1]:[G-K5]],"&lt;=0")/5*100</f>
        <v>100</v>
      </c>
      <c r="DJ23" s="43">
        <f>COUNTIF(Table9[[#This Row],[G-P1]:[G-P5]],"&lt;=0")/5*100</f>
        <v>100</v>
      </c>
      <c r="DK23" s="43">
        <f>COUNTIF(Table9[[#This Row],[G-E1]:[G-E2]],"&lt;=0")/2*100</f>
        <v>100</v>
      </c>
      <c r="DL23" s="450">
        <f>IF(AE23="RDP",(COUNTIF(Table9[[#This Row],[G-B3]],"&lt;=0")+COUNTIF(Table9[[#This Row],[G-B4]],"&lt;=0")+COUNTIF(Table9[[#This Row],[G-B7]],"&lt;=0")+COUNTIF(Table9[[#This Row],[G-B11]],"&lt;=0")+COUNTIF(Table9[[#This Row],[G-K2]],"&lt;=0"))/5*100,IF(AE23="RMS",(COUNTIF(Table9[[#This Row],[G-B4]],"&lt;=0")+COUNTIF(Table9[[#This Row],[G-B5]],"&lt;=0")+COUNTIF(Table9[[#This Row],[G-B10]],"&lt;=0")+COUNTIF(Table9[[#This Row],[G-B12]],"&lt;=0")+COUNTIF(Table9[[#This Row],[G-K2]],"&lt;=0"))/5*100,IF(AE23="RSS",(COUNTIF(Table9[[#This Row],[G-B1]],"&lt;=0")+COUNTIF(Table9[[#This Row],[G-B2]],"&lt;=0")+COUNTIF(Table9[[#This Row],[G-B6]],"&lt;=0")+COUNTIF(Table9[[#This Row],[G-B11]],"&lt;=0")+COUNTIF(Table9[[#This Row],[G-B12]],"&lt;=0"))/5*100,0)))</f>
        <v>0</v>
      </c>
      <c r="DM23" s="332"/>
      <c r="DR23" s="332"/>
      <c r="DW23" s="332"/>
      <c r="DX23" s="42"/>
      <c r="DY23" s="42"/>
      <c r="DZ23" s="42"/>
      <c r="EA23" s="333"/>
      <c r="EB23" s="342"/>
      <c r="EC23" s="339"/>
      <c r="ED23" s="339"/>
      <c r="EE23" s="338"/>
    </row>
    <row r="24" spans="2:135" ht="44" hidden="1" thickBot="1" x14ac:dyDescent="0.4">
      <c r="B24" s="282">
        <v>21</v>
      </c>
      <c r="C24" s="285" t="s">
        <v>134</v>
      </c>
      <c r="D24" s="283">
        <v>46156</v>
      </c>
      <c r="E24" s="284" t="s">
        <v>326</v>
      </c>
      <c r="F24" s="282">
        <v>138779</v>
      </c>
      <c r="G24" s="286">
        <f t="shared" ca="1" si="0"/>
        <v>40.829129499619491</v>
      </c>
      <c r="H24" s="283">
        <v>31413</v>
      </c>
      <c r="I24" s="282" t="s">
        <v>136</v>
      </c>
      <c r="J24" s="282" t="s">
        <v>137</v>
      </c>
      <c r="K24" s="282" t="s">
        <v>156</v>
      </c>
      <c r="L24" s="282" t="s">
        <v>157</v>
      </c>
      <c r="M24" s="285" t="s">
        <v>139</v>
      </c>
      <c r="N24" s="282" t="s">
        <v>158</v>
      </c>
      <c r="O24" s="282" t="s">
        <v>159</v>
      </c>
      <c r="P24" s="284" t="s">
        <v>327</v>
      </c>
      <c r="Q24" s="282" t="s">
        <v>144</v>
      </c>
      <c r="R24" s="282"/>
      <c r="S24" s="283">
        <v>40299</v>
      </c>
      <c r="T24" s="286">
        <f ca="1">YEARFRAC(S24,$T$1)</f>
        <v>16.469444444444445</v>
      </c>
      <c r="U24" s="286">
        <f ca="1">Table9[[#This Row],[Years in PET]]</f>
        <v>16.469444444444445</v>
      </c>
      <c r="V24" s="282" t="s">
        <v>58</v>
      </c>
      <c r="W24" s="297"/>
      <c r="X24" s="286">
        <f ca="1">($T$1-Table9[[#This Row],[Date of Appointment to Current Grade]])/365</f>
        <v>6.6428281297564764</v>
      </c>
      <c r="Y24" s="283">
        <v>43891</v>
      </c>
      <c r="Z24" s="282" t="s">
        <v>161</v>
      </c>
      <c r="AA24" s="282"/>
      <c r="AB24" s="282">
        <v>3</v>
      </c>
      <c r="AC24" s="282" t="s">
        <v>146</v>
      </c>
      <c r="AD24" s="282"/>
      <c r="AE24" s="282" t="s">
        <v>139</v>
      </c>
      <c r="AF24" s="282" t="s">
        <v>188</v>
      </c>
      <c r="AG24" s="288" t="s">
        <v>328</v>
      </c>
      <c r="AH24" s="288" t="s">
        <v>329</v>
      </c>
      <c r="AI24" s="287" t="s">
        <v>330</v>
      </c>
      <c r="AJ24" s="282" t="s">
        <v>331</v>
      </c>
      <c r="AK24" s="288" t="s">
        <v>332</v>
      </c>
      <c r="AL24" s="282" t="s">
        <v>168</v>
      </c>
      <c r="AM24" s="319" t="s">
        <v>333</v>
      </c>
      <c r="AN24" s="323">
        <v>2</v>
      </c>
      <c r="AO24" s="43">
        <v>3</v>
      </c>
      <c r="AP24" s="43">
        <v>2</v>
      </c>
      <c r="AQ24" s="43">
        <v>3</v>
      </c>
      <c r="AR24" s="43">
        <v>2</v>
      </c>
      <c r="AS24" s="43">
        <v>2</v>
      </c>
      <c r="AT24" s="43">
        <v>2</v>
      </c>
      <c r="AU24" s="43">
        <v>3</v>
      </c>
      <c r="AV24" s="43">
        <v>2</v>
      </c>
      <c r="AW24" s="43">
        <v>3</v>
      </c>
      <c r="AX24" s="43">
        <v>2</v>
      </c>
      <c r="AY24" s="43">
        <v>2</v>
      </c>
      <c r="AZ24" s="43">
        <v>1</v>
      </c>
      <c r="BA24" s="43">
        <v>2</v>
      </c>
      <c r="BB24" s="43">
        <v>1</v>
      </c>
      <c r="BC24" s="43">
        <v>2</v>
      </c>
      <c r="BD24" s="43">
        <v>0</v>
      </c>
      <c r="BE24" s="43">
        <v>0</v>
      </c>
      <c r="BF24" s="43">
        <v>1</v>
      </c>
      <c r="BG24" s="43">
        <v>0</v>
      </c>
      <c r="BH24" s="43">
        <v>0</v>
      </c>
      <c r="BI24" s="43">
        <v>0</v>
      </c>
      <c r="BJ24" s="43">
        <v>0</v>
      </c>
      <c r="BK24" s="328">
        <v>1</v>
      </c>
      <c r="BL24" s="325">
        <f>IF(AND(All!$V24="P1",All!$AE24="RDP"),Ruler!E$6,IF(AND(All!$V24="P2",All!$AE24="RDP"),Ruler!E$7,IF(AND(All!$V24="P3",All!$AE24="RDP"),Ruler!E$8,IF(AND(All!$V24="P4",All!$AE24="RDP"),Ruler!E$9,IF(AND(All!$V24="P5",All!$AE24="RDP"),Ruler!E$10,IF(AND(All!$V24="P6",All!$AE24="RDP"),Ruler!E$11,IF(AND(All!$V24="P7",All!$AE24="RDP"),Ruler!E$12,IF(AND(All!$V24="P8",All!$AE24="RDP"),Ruler!E$13,IF(AND(All!$V24="P9",All!$AE24="RDP"),Ruler!E$14,IF(AND(All!$V24="P1",All!$AE24="RMS"),Ruler!E$6,IF(AND(All!$V24="P2",All!$AE24="RMS"),Ruler!E$15,IF(AND(All!$V24="P3",All!$AE24="RMS"),Ruler!E$16,IF(AND(All!$V24="P4",All!$AE24="RMS"),Ruler!E$17,IF(AND(All!$V24="P5",All!$AE24="RMS"),Ruler!E$18,IF(AND(All!$V24="P6",All!$AE24="RMS"),Ruler!E$19,IF(AND(All!$V24="P7",All!$AE24="RMS"),Ruler!E$20,IF(AND(All!$V24="P8",All!$AE24="RMS"),Ruler!E$21,IF(AND(All!$V24="P9",All!$AE24="RMS"),Ruler!E$22,IF(AND(All!$V24="P1",All!$AE24="RSS"),Ruler!E$6,IF(AND(All!$V24="P2",All!$AE24="RSS"),Ruler!E$23,IF(AND(All!$V24="P3",All!$AE24="RSS"),Ruler!E$24,IF(AND(All!$V24="P4",All!$AE24="RSS"),Ruler!E$25,IF(AND(All!$V24="P5",All!$AE24="RSS"),Ruler!E$26,IF(AND(All!$V24="P6",All!$AE24="RSS"),Ruler!E$27,IF(AND(All!$V24="P7",All!$AE24="RSS"),Ruler!E$28,IF(AND(All!$V24="P8",All!$AE24="RSS"),Ruler!E$29,IF(AND(All!$V24="P9",All!$AE24="RSS"),Ruler!E$30,0)))))))))))))))))))))))))))</f>
        <v>3</v>
      </c>
      <c r="BM24" s="325">
        <f>IF(AND(All!$V24="P1",All!$AE24="RDP"),Ruler!F$6,IF(AND(All!$V24="P2",All!$AE24="RDP"),Ruler!F$7,IF(AND(All!$V24="P3",All!$AE24="RDP"),Ruler!F$8,IF(AND(All!$V24="P4",All!$AE24="RDP"),Ruler!F$9,IF(AND(All!$V24="P5",All!$AE24="RDP"),Ruler!F$10,IF(AND(All!$V24="P6",All!$AE24="RDP"),Ruler!F$11,IF(AND(All!$V24="P7",All!$AE24="RDP"),Ruler!F$12,IF(AND(All!$V24="P8",All!$AE24="RDP"),Ruler!F$13,IF(AND(All!$V24="P9",All!$AE24="RDP"),Ruler!F$14,IF(AND(All!$V24="P1",All!$AE24="RMS"),Ruler!F$6,IF(AND(All!$V24="P2",All!$AE24="RMS"),Ruler!F$15,IF(AND(All!$V24="P3",All!$AE24="RMS"),Ruler!F$16,IF(AND(All!$V24="P4",All!$AE24="RMS"),Ruler!F$17,IF(AND(All!$V24="P5",All!$AE24="RMS"),Ruler!F$18,IF(AND(All!$V24="P6",All!$AE24="RMS"),Ruler!F$19,IF(AND(All!$V24="P7",All!$AE24="RMS"),Ruler!F$20,IF(AND(All!$V24="P8",All!$AE24="RMS"),Ruler!F$21,IF(AND(All!$V24="P9",All!$AE24="RMS"),Ruler!F$22,IF(AND(All!$V24="P1",All!$AE24="RSS"),Ruler!F$6,IF(AND(All!$V24="P2",All!$AE24="RSS"),Ruler!F$23,IF(AND(All!$V24="P3",All!$AE24="RSS"),Ruler!F$24,IF(AND(All!$V24="P4",All!$AE24="RSS"),Ruler!F$25,IF(AND(All!$V24="P5",All!$AE24="RSS"),Ruler!F$26,IF(AND(All!$V24="P6",All!$AE24="RSS"),Ruler!F$27,IF(AND(All!$V24="P7",All!$AE24="RSS"),Ruler!F$28,IF(AND(All!$V24="P8",All!$AE24="RSS"),Ruler!F$29,IF(AND(All!$V24="P9",All!$AE24="RSS"),Ruler!F$30,0)))))))))))))))))))))))))))</f>
        <v>3</v>
      </c>
      <c r="BN24" s="325">
        <f>IF(AND(All!$V24="P1",All!$AE24="RDP"),Ruler!G$6,IF(AND(All!$V24="P2",All!$AE24="RDP"),Ruler!G$7,IF(AND(All!$V24="P3",All!$AE24="RDP"),Ruler!G$8,IF(AND(All!$V24="P4",All!$AE24="RDP"),Ruler!G$9,IF(AND(All!$V24="P5",All!$AE24="RDP"),Ruler!G$10,IF(AND(All!$V24="P6",All!$AE24="RDP"),Ruler!G$11,IF(AND(All!$V24="P7",All!$AE24="RDP"),Ruler!G$12,IF(AND(All!$V24="P8",All!$AE24="RDP"),Ruler!G$13,IF(AND(All!$V24="P9",All!$AE24="RDP"),Ruler!G$14,IF(AND(All!$V24="P1",All!$AE24="RMS"),Ruler!G$6,IF(AND(All!$V24="P2",All!$AE24="RMS"),Ruler!G$15,IF(AND(All!$V24="P3",All!$AE24="RMS"),Ruler!G$16,IF(AND(All!$V24="P4",All!$AE24="RMS"),Ruler!G$17,IF(AND(All!$V24="P5",All!$AE24="RMS"),Ruler!G$18,IF(AND(All!$V24="P6",All!$AE24="RMS"),Ruler!G$19,IF(AND(All!$V24="P7",All!$AE24="RMS"),Ruler!G$20,IF(AND(All!$V24="P8",All!$AE24="RMS"),Ruler!G$21,IF(AND(All!$V24="P9",All!$AE24="RMS"),Ruler!G$22,IF(AND(All!$V24="P1",All!$AE24="RSS"),Ruler!G$6,IF(AND(All!$V24="P2",All!$AE24="RSS"),Ruler!G$23,IF(AND(All!$V24="P3",All!$AE24="RSS"),Ruler!G$24,IF(AND(All!$V24="P4",All!$AE24="RSS"),Ruler!G$25,IF(AND(All!$V24="P5",All!$AE24="RSS"),Ruler!G$26,IF(AND(All!$V24="P6",All!$AE24="RSS"),Ruler!G$27,IF(AND(All!$V24="P7",All!$AE24="RSS"),Ruler!G$28,IF(AND(All!$V24="P8",All!$AE24="RSS"),Ruler!G$29,IF(AND(All!$V24="P9",All!$AE24="RSS"),Ruler!G$30,0)))))))))))))))))))))))))))</f>
        <v>2</v>
      </c>
      <c r="BO24" s="325">
        <f>IF(AND(All!$V24="P1",All!$AE24="RDP"),Ruler!H$6,IF(AND(All!$V24="P2",All!$AE24="RDP"),Ruler!H$7,IF(AND(All!$V24="P3",All!$AE24="RDP"),Ruler!H$8,IF(AND(All!$V24="P4",All!$AE24="RDP"),Ruler!H$9,IF(AND(All!$V24="P5",All!$AE24="RDP"),Ruler!H$10,IF(AND(All!$V24="P6",All!$AE24="RDP"),Ruler!H$11,IF(AND(All!$V24="P7",All!$AE24="RDP"),Ruler!H$12,IF(AND(All!$V24="P8",All!$AE24="RDP"),Ruler!H$13,IF(AND(All!$V24="P9",All!$AE24="RDP"),Ruler!H$14,IF(AND(All!$V24="P1",All!$AE24="RMS"),Ruler!H$6,IF(AND(All!$V24="P2",All!$AE24="RMS"),Ruler!H$15,IF(AND(All!$V24="P3",All!$AE24="RMS"),Ruler!H$16,IF(AND(All!$V24="P4",All!$AE24="RMS"),Ruler!H$17,IF(AND(All!$V24="P5",All!$AE24="RMS"),Ruler!H$18,IF(AND(All!$V24="P6",All!$AE24="RMS"),Ruler!H$19,IF(AND(All!$V24="P7",All!$AE24="RMS"),Ruler!H$20,IF(AND(All!$V24="P8",All!$AE24="RMS"),Ruler!H$21,IF(AND(All!$V24="P9",All!$AE24="RMS"),Ruler!H$22,IF(AND(All!$V24="P1",All!$AE24="RSS"),Ruler!H$6,IF(AND(All!$V24="P2",All!$AE24="RSS"),Ruler!H$23,IF(AND(All!$V24="P3",All!$AE24="RSS"),Ruler!H$24,IF(AND(All!$V24="P4",All!$AE24="RSS"),Ruler!H$25,IF(AND(All!$V24="P5",All!$AE24="RSS"),Ruler!H$26,IF(AND(All!$V24="P6",All!$AE24="RSS"),Ruler!H$27,IF(AND(All!$V24="P7",All!$AE24="RSS"),Ruler!H$28,IF(AND(All!$V24="P8",All!$AE24="RSS"),Ruler!H$29,IF(AND(All!$V24="P9",All!$AE24="RSS"),Ruler!H$30,0)))))))))))))))))))))))))))</f>
        <v>3</v>
      </c>
      <c r="BP24" s="325">
        <f>IF(AND(All!$V24="P1",All!$AE24="RDP"),Ruler!I$6,IF(AND(All!$V24="P2",All!$AE24="RDP"),Ruler!I$7,IF(AND(All!$V24="P3",All!$AE24="RDP"),Ruler!I$8,IF(AND(All!$V24="P4",All!$AE24="RDP"),Ruler!I$9,IF(AND(All!$V24="P5",All!$AE24="RDP"),Ruler!I$10,IF(AND(All!$V24="P6",All!$AE24="RDP"),Ruler!I$11,IF(AND(All!$V24="P7",All!$AE24="RDP"),Ruler!I$12,IF(AND(All!$V24="P8",All!$AE24="RDP"),Ruler!I$13,IF(AND(All!$V24="P9",All!$AE24="RDP"),Ruler!I$14,IF(AND(All!$V24="P1",All!$AE24="RMS"),Ruler!I$6,IF(AND(All!$V24="P2",All!$AE24="RMS"),Ruler!I$15,IF(AND(All!$V24="P3",All!$AE24="RMS"),Ruler!I$16,IF(AND(All!$V24="P4",All!$AE24="RMS"),Ruler!I$17,IF(AND(All!$V24="P5",All!$AE24="RMS"),Ruler!I$18,IF(AND(All!$V24="P6",All!$AE24="RMS"),Ruler!I$19,IF(AND(All!$V24="P7",All!$AE24="RMS"),Ruler!I$20,IF(AND(All!$V24="P8",All!$AE24="RMS"),Ruler!I$21,IF(AND(All!$V24="P9",All!$AE24="RMS"),Ruler!I$22,IF(AND(All!$V24="P1",All!$AE24="RSS"),Ruler!I$6,IF(AND(All!$V24="P2",All!$AE24="RSS"),Ruler!I$23,IF(AND(All!$V24="P3",All!$AE24="RSS"),Ruler!I$24,IF(AND(All!$V24="P4",All!$AE24="RSS"),Ruler!I$25,IF(AND(All!$V24="P5",All!$AE24="RSS"),Ruler!I$26,IF(AND(All!$V24="P6",All!$AE24="RSS"),Ruler!I$27,IF(AND(All!$V24="P7",All!$AE24="RSS"),Ruler!I$28,IF(AND(All!$V24="P8",All!$AE24="RSS"),Ruler!I$29,IF(AND(All!$V24="P9",All!$AE24="RSS"),Ruler!I$30,0)))))))))))))))))))))))))))</f>
        <v>3</v>
      </c>
      <c r="BQ24" s="325">
        <f>IF(AND(All!$V24="P1",All!$AE24="RDP"),Ruler!J$6,IF(AND(All!$V24="P2",All!$AE24="RDP"),Ruler!J$7,IF(AND(All!$V24="P3",All!$AE24="RDP"),Ruler!J$8,IF(AND(All!$V24="P4",All!$AE24="RDP"),Ruler!J$9,IF(AND(All!$V24="P5",All!$AE24="RDP"),Ruler!J$10,IF(AND(All!$V24="P6",All!$AE24="RDP"),Ruler!J$11,IF(AND(All!$V24="P7",All!$AE24="RDP"),Ruler!J$12,IF(AND(All!$V24="P8",All!$AE24="RDP"),Ruler!J$13,IF(AND(All!$V24="P9",All!$AE24="RDP"),Ruler!J$14,IF(AND(All!$V24="P1",All!$AE24="RMS"),Ruler!J$6,IF(AND(All!$V24="P2",All!$AE24="RMS"),Ruler!J$15,IF(AND(All!$V24="P3",All!$AE24="RMS"),Ruler!J$16,IF(AND(All!$V24="P4",All!$AE24="RMS"),Ruler!J$17,IF(AND(All!$V24="P5",All!$AE24="RMS"),Ruler!J$18,IF(AND(All!$V24="P6",All!$AE24="RMS"),Ruler!J$19,IF(AND(All!$V24="P7",All!$AE24="RMS"),Ruler!J$20,IF(AND(All!$V24="P8",All!$AE24="RMS"),Ruler!J$21,IF(AND(All!$V24="P9",All!$AE24="RMS"),Ruler!J$22,IF(AND(All!$V24="P1",All!$AE24="RSS"),Ruler!J$6,IF(AND(All!$V24="P2",All!$AE24="RSS"),Ruler!J$23,IF(AND(All!$V24="P3",All!$AE24="RSS"),Ruler!J$24,IF(AND(All!$V24="P4",All!$AE24="RSS"),Ruler!J$25,IF(AND(All!$V24="P5",All!$AE24="RSS"),Ruler!J$26,IF(AND(All!$V24="P6",All!$AE24="RSS"),Ruler!J$27,IF(AND(All!$V24="P7",All!$AE24="RSS"),Ruler!J$28,IF(AND(All!$V24="P8",All!$AE24="RSS"),Ruler!J$29,IF(AND(All!$V24="P9",All!$AE24="RSS"),Ruler!J$30,0)))))))))))))))))))))))))))</f>
        <v>2</v>
      </c>
      <c r="BR24" s="325">
        <f>IF(AND(All!$V24="P1",All!$AE24="RDP"),Ruler!K$6,IF(AND(All!$V24="P2",All!$AE24="RDP"),Ruler!K$7,IF(AND(All!$V24="P3",All!$AE24="RDP"),Ruler!K$8,IF(AND(All!$V24="P4",All!$AE24="RDP"),Ruler!K$9,IF(AND(All!$V24="P5",All!$AE24="RDP"),Ruler!K$10,IF(AND(All!$V24="P6",All!$AE24="RDP"),Ruler!K$11,IF(AND(All!$V24="P7",All!$AE24="RDP"),Ruler!K$12,IF(AND(All!$V24="P8",All!$AE24="RDP"),Ruler!K$13,IF(AND(All!$V24="P9",All!$AE24="RDP"),Ruler!K$14,IF(AND(All!$V24="P1",All!$AE24="RMS"),Ruler!K$6,IF(AND(All!$V24="P2",All!$AE24="RMS"),Ruler!K$15,IF(AND(All!$V24="P3",All!$AE24="RMS"),Ruler!K$16,IF(AND(All!$V24="P4",All!$AE24="RMS"),Ruler!K$17,IF(AND(All!$V24="P5",All!$AE24="RMS"),Ruler!K$18,IF(AND(All!$V24="P6",All!$AE24="RMS"),Ruler!K$19,IF(AND(All!$V24="P7",All!$AE24="RMS"),Ruler!K$20,IF(AND(All!$V24="P8",All!$AE24="RMS"),Ruler!K$21,IF(AND(All!$V24="P9",All!$AE24="RMS"),Ruler!K$22,IF(AND(All!$V24="P1",All!$AE24="RSS"),Ruler!K$6,IF(AND(All!$V24="P2",All!$AE24="RSS"),Ruler!K$23,IF(AND(All!$V24="P3",All!$AE24="RSS"),Ruler!K$24,IF(AND(All!$V24="P4",All!$AE24="RSS"),Ruler!K$25,IF(AND(All!$V24="P5",All!$AE24="RSS"),Ruler!K$26,IF(AND(All!$V24="P6",All!$AE24="RSS"),Ruler!K$27,IF(AND(All!$V24="P7",All!$AE24="RSS"),Ruler!K$28,IF(AND(All!$V24="P8",All!$AE24="RSS"),Ruler!K$29,IF(AND(All!$V24="P9",All!$AE24="RSS"),Ruler!K$30,0)))))))))))))))))))))))))))</f>
        <v>3</v>
      </c>
      <c r="BS24" s="325">
        <f>IF(AND(All!$V24="P1",All!$AE24="RDP"),Ruler!L$6,IF(AND(All!$V24="P2",All!$AE24="RDP"),Ruler!L$7,IF(AND(All!$V24="P3",All!$AE24="RDP"),Ruler!L$8,IF(AND(All!$V24="P4",All!$AE24="RDP"),Ruler!L$9,IF(AND(All!$V24="P5",All!$AE24="RDP"),Ruler!L$10,IF(AND(All!$V24="P6",All!$AE24="RDP"),Ruler!L$11,IF(AND(All!$V24="P7",All!$AE24="RDP"),Ruler!L$12,IF(AND(All!$V24="P8",All!$AE24="RDP"),Ruler!L$13,IF(AND(All!$V24="P9",All!$AE24="RDP"),Ruler!L$14,IF(AND(All!$V24="P1",All!$AE24="RMS"),Ruler!L$6,IF(AND(All!$V24="P2",All!$AE24="RMS"),Ruler!L$15,IF(AND(All!$V24="P3",All!$AE24="RMS"),Ruler!L$16,IF(AND(All!$V24="P4",All!$AE24="RMS"),Ruler!L$17,IF(AND(All!$V24="P5",All!$AE24="RMS"),Ruler!L$18,IF(AND(All!$V24="P6",All!$AE24="RMS"),Ruler!L$19,IF(AND(All!$V24="P7",All!$AE24="RMS"),Ruler!L$20,IF(AND(All!$V24="P8",All!$AE24="RMS"),Ruler!L$21,IF(AND(All!$V24="P9",All!$AE24="RMS"),Ruler!L$22,IF(AND(All!$V24="P1",All!$AE24="RSS"),Ruler!L$6,IF(AND(All!$V24="P2",All!$AE24="RSS"),Ruler!L$23,IF(AND(All!$V24="P3",All!$AE24="RSS"),Ruler!L$24,IF(AND(All!$V24="P4",All!$AE24="RSS"),Ruler!L$25,IF(AND(All!$V24="P5",All!$AE24="RSS"),Ruler!L$26,IF(AND(All!$V24="P6",All!$AE24="RSS"),Ruler!L$27,IF(AND(All!$V24="P7",All!$AE24="RSS"),Ruler!L$28,IF(AND(All!$V24="P8",All!$AE24="RSS"),Ruler!L$29,IF(AND(All!$V24="P9",All!$AE24="RSS"),Ruler!L$30,0)))))))))))))))))))))))))))</f>
        <v>3</v>
      </c>
      <c r="BT24" s="325">
        <f>IF(AND(All!$V24="P1",All!$AE24="RDP"),Ruler!M$6,IF(AND(All!$V24="P2",All!$AE24="RDP"),Ruler!M$7,IF(AND(All!$V24="P3",All!$AE24="RDP"),Ruler!M$8,IF(AND(All!$V24="P4",All!$AE24="RDP"),Ruler!M$9,IF(AND(All!$V24="P5",All!$AE24="RDP"),Ruler!M$10,IF(AND(All!$V24="P6",All!$AE24="RDP"),Ruler!M$11,IF(AND(All!$V24="P7",All!$AE24="RDP"),Ruler!M$12,IF(AND(All!$V24="P8",All!$AE24="RDP"),Ruler!M$13,IF(AND(All!$V24="P9",All!$AE24="RDP"),Ruler!M$14,IF(AND(All!$V24="P1",All!$AE24="RMS"),Ruler!M$6,IF(AND(All!$V24="P2",All!$AE24="RMS"),Ruler!M$15,IF(AND(All!$V24="P3",All!$AE24="RMS"),Ruler!M$16,IF(AND(All!$V24="P4",All!$AE24="RMS"),Ruler!M$17,IF(AND(All!$V24="P5",All!$AE24="RMS"),Ruler!M$18,IF(AND(All!$V24="P6",All!$AE24="RMS"),Ruler!M$19,IF(AND(All!$V24="P7",All!$AE24="RMS"),Ruler!M$20,IF(AND(All!$V24="P8",All!$AE24="RMS"),Ruler!M$21,IF(AND(All!$V24="P9",All!$AE24="RMS"),Ruler!M$22,IF(AND(All!$V24="P1",All!$AE24="RSS"),Ruler!M$6,IF(AND(All!$V24="P2",All!$AE24="RSS"),Ruler!M$23,IF(AND(All!$V24="P3",All!$AE24="RSS"),Ruler!M$24,IF(AND(All!$V24="P4",All!$AE24="RSS"),Ruler!M$25,IF(AND(All!$V24="P5",All!$AE24="RSS"),Ruler!M$26,IF(AND(All!$V24="P6",All!$AE24="RSS"),Ruler!M$27,IF(AND(All!$V24="P7",All!$AE24="RSS"),Ruler!M$28,IF(AND(All!$V24="P8",All!$AE24="RSS"),Ruler!M$29,IF(AND(All!$V24="P9",All!$AE24="RSS"),Ruler!M$30,0)))))))))))))))))))))))))))</f>
        <v>2</v>
      </c>
      <c r="BU24" s="325">
        <f>IF(AND(All!$V24="P1",All!$AE24="RDP"),Ruler!N$6,IF(AND(All!$V24="P2",All!$AE24="RDP"),Ruler!N$7,IF(AND(All!$V24="P3",All!$AE24="RDP"),Ruler!N$8,IF(AND(All!$V24="P4",All!$AE24="RDP"),Ruler!N$9,IF(AND(All!$V24="P5",All!$AE24="RDP"),Ruler!N$10,IF(AND(All!$V24="P6",All!$AE24="RDP"),Ruler!N$11,IF(AND(All!$V24="P7",All!$AE24="RDP"),Ruler!N$12,IF(AND(All!$V24="P8",All!$AE24="RDP"),Ruler!N$13,IF(AND(All!$V24="P9",All!$AE24="RDP"),Ruler!N$14,IF(AND(All!$V24="P1",All!$AE24="RMS"),Ruler!N$6,IF(AND(All!$V24="P2",All!$AE24="RMS"),Ruler!N$15,IF(AND(All!$V24="P3",All!$AE24="RMS"),Ruler!N$16,IF(AND(All!$V24="P4",All!$AE24="RMS"),Ruler!N$17,IF(AND(All!$V24="P5",All!$AE24="RMS"),Ruler!N$18,IF(AND(All!$V24="P6",All!$AE24="RMS"),Ruler!N$19,IF(AND(All!$V24="P7",All!$AE24="RMS"),Ruler!N$20,IF(AND(All!$V24="P8",All!$AE24="RMS"),Ruler!N$21,IF(AND(All!$V24="P9",All!$AE24="RMS"),Ruler!N$22,IF(AND(All!$V24="P1",All!$AE24="RSS"),Ruler!N$6,IF(AND(All!$V24="P2",All!$AE24="RSS"),Ruler!N$23,IF(AND(All!$V24="P3",All!$AE24="RSS"),Ruler!N$24,IF(AND(All!$V24="P4",All!$AE24="RSS"),Ruler!N$25,IF(AND(All!$V24="P5",All!$AE24="RSS"),Ruler!N$26,IF(AND(All!$V24="P6",All!$AE24="RSS"),Ruler!N$27,IF(AND(All!$V24="P7",All!$AE24="RSS"),Ruler!N$28,IF(AND(All!$V24="P8",All!$AE24="RSS"),Ruler!N$29,IF(AND(All!$V24="P9",All!$AE24="RSS"),Ruler!N$30,0)))))))))))))))))))))))))))</f>
        <v>3</v>
      </c>
      <c r="BV24" s="325">
        <f>IF(AND(All!$V24="P1",All!$AE24="RDP"),Ruler!O$6,IF(AND(All!$V24="P2",All!$AE24="RDP"),Ruler!O$7,IF(AND(All!$V24="P3",All!$AE24="RDP"),Ruler!O$8,IF(AND(All!$V24="P4",All!$AE24="RDP"),Ruler!O$9,IF(AND(All!$V24="P5",All!$AE24="RDP"),Ruler!O$10,IF(AND(All!$V24="P6",All!$AE24="RDP"),Ruler!O$11,IF(AND(All!$V24="P7",All!$AE24="RDP"),Ruler!O$12,IF(AND(All!$V24="P8",All!$AE24="RDP"),Ruler!O$13,IF(AND(All!$V24="P9",All!$AE24="RDP"),Ruler!O$14,IF(AND(All!$V24="P1",All!$AE24="RMS"),Ruler!O$6,IF(AND(All!$V24="P2",All!$AE24="RMS"),Ruler!O$15,IF(AND(All!$V24="P3",All!$AE24="RMS"),Ruler!O$16,IF(AND(All!$V24="P4",All!$AE24="RMS"),Ruler!O$17,IF(AND(All!$V24="P5",All!$AE24="RMS"),Ruler!O$18,IF(AND(All!$V24="P6",All!$AE24="RMS"),Ruler!O$19,IF(AND(All!$V24="P7",All!$AE24="RMS"),Ruler!O$20,IF(AND(All!$V24="P8",All!$AE24="RMS"),Ruler!O$21,IF(AND(All!$V24="P9",All!$AE24="RMS"),Ruler!O$22,IF(AND(All!$V24="P1",All!$AE24="RSS"),Ruler!O$6,IF(AND(All!$V24="P2",All!$AE24="RSS"),Ruler!O$23,IF(AND(All!$V24="P3",All!$AE24="RSS"),Ruler!O$24,IF(AND(All!$V24="P4",All!$AE24="RSS"),Ruler!O$25,IF(AND(All!$V24="P5",All!$AE24="RSS"),Ruler!O$26,IF(AND(All!$V24="P6",All!$AE24="RSS"),Ruler!O$27,IF(AND(All!$V24="P7",All!$AE24="RSS"),Ruler!O$28,IF(AND(All!$V24="P8",All!$AE24="RSS"),Ruler!O$29,IF(AND(All!$V24="P9",All!$AE24="RSS"),Ruler!O$30,0)))))))))))))))))))))))))))</f>
        <v>2</v>
      </c>
      <c r="BW24" s="325">
        <f>IF(AND(All!$V24="P1",All!$AE24="RDP"),Ruler!P$6,IF(AND(All!$V24="P2",All!$AE24="RDP"),Ruler!P$7,IF(AND(All!$V24="P3",All!$AE24="RDP"),Ruler!P$8,IF(AND(All!$V24="P4",All!$AE24="RDP"),Ruler!P$9,IF(AND(All!$V24="P5",All!$AE24="RDP"),Ruler!P$10,IF(AND(All!$V24="P6",All!$AE24="RDP"),Ruler!P$11,IF(AND(All!$V24="P7",All!$AE24="RDP"),Ruler!P$12,IF(AND(All!$V24="P8",All!$AE24="RDP"),Ruler!P$13,IF(AND(All!$V24="P9",All!$AE24="RDP"),Ruler!P$14,IF(AND(All!$V24="P1",All!$AE24="RMS"),Ruler!P$6,IF(AND(All!$V24="P2",All!$AE24="RMS"),Ruler!P$15,IF(AND(All!$V24="P3",All!$AE24="RMS"),Ruler!P$16,IF(AND(All!$V24="P4",All!$AE24="RMS"),Ruler!P$17,IF(AND(All!$V24="P5",All!$AE24="RMS"),Ruler!P$18,IF(AND(All!$V24="P6",All!$AE24="RMS"),Ruler!P$19,IF(AND(All!$V24="P7",All!$AE24="RMS"),Ruler!P$20,IF(AND(All!$V24="P8",All!$AE24="RMS"),Ruler!P$21,IF(AND(All!$V24="P9",All!$AE24="RMS"),Ruler!P$22,IF(AND(All!$V24="P1",All!$AE24="RSS"),Ruler!P$6,IF(AND(All!$V24="P2",All!$AE24="RSS"),Ruler!P$23,IF(AND(All!$V24="P3",All!$AE24="RSS"),Ruler!P$24,IF(AND(All!$V24="P4",All!$AE24="RSS"),Ruler!P$25,IF(AND(All!$V24="P5",All!$AE24="RSS"),Ruler!P$26,IF(AND(All!$V24="P6",All!$AE24="RSS"),Ruler!P$27,IF(AND(All!$V24="P7",All!$AE24="RSS"),Ruler!P$28,IF(AND(All!$V24="P8",All!$AE24="RSS"),Ruler!P$29,IF(AND(All!$V24="P9",All!$AE24="RSS"),Ruler!P$30,0)))))))))))))))))))))))))))</f>
        <v>3</v>
      </c>
      <c r="BX24" s="325">
        <f>IF(AND(All!$V24="P1",All!$AE24="RDP"),Ruler!Q$6,IF(AND(All!$V24="P2",All!$AE24="RDP"),Ruler!Q$7,IF(AND(All!$V24="P3",All!$AE24="RDP"),Ruler!Q$8,IF(AND(All!$V24="P4",All!$AE24="RDP"),Ruler!Q$9,IF(AND(All!$V24="P5",All!$AE24="RDP"),Ruler!Q$10,IF(AND(All!$V24="P6",All!$AE24="RDP"),Ruler!Q$11,IF(AND(All!$V24="P7",All!$AE24="RDP"),Ruler!Q$12,IF(AND(All!$V24="P8",All!$AE24="RDP"),Ruler!Q$13,IF(AND(All!$V24="P9",All!$AE24="RDP"),Ruler!Q$14,IF(AND(All!$V24="P1",All!$AE24="RMS"),Ruler!Q$6,IF(AND(All!$V24="P2",All!$AE24="RMS"),Ruler!Q$15,IF(AND(All!$V24="P3",All!$AE24="RMS"),Ruler!Q$16,IF(AND(All!$V24="P4",All!$AE24="RMS"),Ruler!Q$17,IF(AND(All!$V24="P5",All!$AE24="RMS"),Ruler!Q$18,IF(AND(All!$V24="P6",All!$AE24="RMS"),Ruler!Q$19,IF(AND(All!$V24="P7",All!$AE24="RMS"),Ruler!Q$20,IF(AND(All!$V24="P8",All!$AE24="RMS"),Ruler!Q$21,IF(AND(All!$V24="P9",All!$AE24="RMS"),Ruler!Q$22,IF(AND(All!$V24="P1",All!$AE24="RSS"),Ruler!Q$6,IF(AND(All!$V24="P2",All!$AE24="RSS"),Ruler!Q$23,IF(AND(All!$V24="P3",All!$AE24="RSS"),Ruler!Q$24,IF(AND(All!$V24="P4",All!$AE24="RSS"),Ruler!Q$25,IF(AND(All!$V24="P5",All!$AE24="RSS"),Ruler!Q$26,IF(AND(All!$V24="P6",All!$AE24="RSS"),Ruler!Q$27,IF(AND(All!$V24="P7",All!$AE24="RSS"),Ruler!Q$28,IF(AND(All!$V24="P8",All!$AE24="RSS"),Ruler!Q$29,IF(AND(All!$V24="P9",All!$AE24="RSS"),Ruler!Q$30,0)))))))))))))))))))))))))))</f>
        <v>3</v>
      </c>
      <c r="BY24" s="325">
        <f>IF(AND(All!$V24="P1",All!$AE24="RDP"),Ruler!R$6,IF(AND(All!$V24="P2",All!$AE24="RDP"),Ruler!R$7,IF(AND(All!$V24="P3",All!$AE24="RDP"),Ruler!R$8,IF(AND(All!$V24="P4",All!$AE24="RDP"),Ruler!R$9,IF(AND(All!$V24="P5",All!$AE24="RDP"),Ruler!R$10,IF(AND(All!$V24="P6",All!$AE24="RDP"),Ruler!R$11,IF(AND(All!$V24="P7",All!$AE24="RDP"),Ruler!R$12,IF(AND(All!$V24="P8",All!$AE24="RDP"),Ruler!R$13,IF(AND(All!$V24="P9",All!$AE24="RDP"),Ruler!R$14,IF(AND(All!$V24="P1",All!$AE24="RMS"),Ruler!R$6,IF(AND(All!$V24="P2",All!$AE24="RMS"),Ruler!R$15,IF(AND(All!$V24="P3",All!$AE24="RMS"),Ruler!R$16,IF(AND(All!$V24="P4",All!$AE24="RMS"),Ruler!R$17,IF(AND(All!$V24="P5",All!$AE24="RMS"),Ruler!R$18,IF(AND(All!$V24="P6",All!$AE24="RMS"),Ruler!R$19,IF(AND(All!$V24="P7",All!$AE24="RMS"),Ruler!R$20,IF(AND(All!$V24="P8",All!$AE24="RMS"),Ruler!R$21,IF(AND(All!$V24="P9",All!$AE24="RMS"),Ruler!R$22,IF(AND(All!$V24="P1",All!$AE24="RSS"),Ruler!R$6,IF(AND(All!$V24="P2",All!$AE24="RSS"),Ruler!R$23,IF(AND(All!$V24="P3",All!$AE24="RSS"),Ruler!R$24,IF(AND(All!$V24="P4",All!$AE24="RSS"),Ruler!R$25,IF(AND(All!$V24="P5",All!$AE24="RSS"),Ruler!R$26,IF(AND(All!$V24="P6",All!$AE24="RSS"),Ruler!R$27,IF(AND(All!$V24="P7",All!$AE24="RSS"),Ruler!R$28,IF(AND(All!$V24="P8",All!$AE24="RSS"),Ruler!R$29,IF(AND(All!$V24="P9",All!$AE24="RSS"),Ruler!R$30,0)))))))))))))))))))))))))))</f>
        <v>3</v>
      </c>
      <c r="BZ24" s="325">
        <f>IF(AND(All!$V24="P1",All!$AE24="RDP"),Ruler!S$6,IF(AND(All!$V24="P2",All!$AE24="RDP"),Ruler!S$7,IF(AND(All!$V24="P3",All!$AE24="RDP"),Ruler!S$8,IF(AND(All!$V24="P4",All!$AE24="RDP"),Ruler!S$9,IF(AND(All!$V24="P5",All!$AE24="RDP"),Ruler!S$10,IF(AND(All!$V24="P6",All!$AE24="RDP"),Ruler!S$11,IF(AND(All!$V24="P7",All!$AE24="RDP"),Ruler!S$12,IF(AND(All!$V24="P8",All!$AE24="RDP"),Ruler!S$13,IF(AND(All!$V24="P9",All!$AE24="RDP"),Ruler!S$14,IF(AND(All!$V24="P1",All!$AE24="RMS"),Ruler!S$6,IF(AND(All!$V24="P2",All!$AE24="RMS"),Ruler!S$15,IF(AND(All!$V24="P3",All!$AE24="RMS"),Ruler!S$16,IF(AND(All!$V24="P4",All!$AE24="RMS"),Ruler!S$17,IF(AND(All!$V24="P5",All!$AE24="RMS"),Ruler!S$18,IF(AND(All!$V24="P6",All!$AE24="RMS"),Ruler!S$19,IF(AND(All!$V24="P7",All!$AE24="RMS"),Ruler!S$20,IF(AND(All!$V24="P8",All!$AE24="RMS"),Ruler!S$21,IF(AND(All!$V24="P9",All!$AE24="RMS"),Ruler!S$22,IF(AND(All!$V24="P1",All!$AE24="RSS"),Ruler!S$6,IF(AND(All!$V24="P2",All!$AE24="RSS"),Ruler!S$23,IF(AND(All!$V24="P3",All!$AE24="RSS"),Ruler!S$24,IF(AND(All!$V24="P4",All!$AE24="RSS"),Ruler!S$25,IF(AND(All!$V24="P5",All!$AE24="RSS"),Ruler!S$26,IF(AND(All!$V24="P6",All!$AE24="RSS"),Ruler!S$27,IF(AND(All!$V24="P7",All!$AE24="RSS"),Ruler!S$28,IF(AND(All!$V24="P8",All!$AE24="RSS"),Ruler!S$29,IF(AND(All!$V24="P9",All!$AE24="RSS"),Ruler!S$30,0)))))))))))))))))))))))))))</f>
        <v>2</v>
      </c>
      <c r="CA24" s="325">
        <f>IF(AND(All!$V24="P1",All!$AE24="RDP"),Ruler!T$6,IF(AND(All!$V24="P2",All!$AE24="RDP"),Ruler!T$7,IF(AND(All!$V24="P3",All!$AE24="RDP"),Ruler!T$8,IF(AND(All!$V24="P4",All!$AE24="RDP"),Ruler!T$9,IF(AND(All!$V24="P5",All!$AE24="RDP"),Ruler!T$10,IF(AND(All!$V24="P6",All!$AE24="RDP"),Ruler!T$11,IF(AND(All!$V24="P7",All!$AE24="RDP"),Ruler!T$12,IF(AND(All!$V24="P8",All!$AE24="RDP"),Ruler!T$13,IF(AND(All!$V24="P9",All!$AE24="RDP"),Ruler!T$14,IF(AND(All!$V24="P1",All!$AE24="RMS"),Ruler!T$6,IF(AND(All!$V24="P2",All!$AE24="RMS"),Ruler!T$15,IF(AND(All!$V24="P3",All!$AE24="RMS"),Ruler!T$16,IF(AND(All!$V24="P4",All!$AE24="RMS"),Ruler!T$17,IF(AND(All!$V24="P5",All!$AE24="RMS"),Ruler!T$18,IF(AND(All!$V24="P6",All!$AE24="RMS"),Ruler!T$19,IF(AND(All!$V24="P7",All!$AE24="RMS"),Ruler!T$20,IF(AND(All!$V24="P8",All!$AE24="RMS"),Ruler!T$21,IF(AND(All!$V24="P9",All!$AE24="RMS"),Ruler!T$22,IF(AND(All!$V24="P1",All!$AE24="RSS"),Ruler!T$6,IF(AND(All!$V24="P2",All!$AE24="RSS"),Ruler!T$23,IF(AND(All!$V24="P3",All!$AE24="RSS"),Ruler!T$24,IF(AND(All!$V24="P4",All!$AE24="RSS"),Ruler!T$25,IF(AND(All!$V24="P5",All!$AE24="RSS"),Ruler!T$26,IF(AND(All!$V24="P6",All!$AE24="RSS"),Ruler!T$27,IF(AND(All!$V24="P7",All!$AE24="RSS"),Ruler!T$28,IF(AND(All!$V24="P8",All!$AE24="RSS"),Ruler!T$29,IF(AND(All!$V24="P9",All!$AE24="RSS"),Ruler!T$30,0)))))))))))))))))))))))))))</f>
        <v>2</v>
      </c>
      <c r="CB24" s="325">
        <f>IF(AND(All!$V24="P1",All!$AE24="RDP"),Ruler!U$6,IF(AND(All!$V24="P2",All!$AE24="RDP"),Ruler!U$7,IF(AND(All!$V24="P3",All!$AE24="RDP"),Ruler!U$8,IF(AND(All!$V24="P4",All!$AE24="RDP"),Ruler!U$9,IF(AND(All!$V24="P5",All!$AE24="RDP"),Ruler!U$10,IF(AND(All!$V24="P6",All!$AE24="RDP"),Ruler!U$11,IF(AND(All!$V24="P7",All!$AE24="RDP"),Ruler!U$12,IF(AND(All!$V24="P8",All!$AE24="RDP"),Ruler!U$13,IF(AND(All!$V24="P9",All!$AE24="RDP"),Ruler!U$14,IF(AND(All!$V24="P1",All!$AE24="RMS"),Ruler!U$6,IF(AND(All!$V24="P2",All!$AE24="RMS"),Ruler!U$15,IF(AND(All!$V24="P3",All!$AE24="RMS"),Ruler!U$16,IF(AND(All!$V24="P4",All!$AE24="RMS"),Ruler!U$17,IF(AND(All!$V24="P5",All!$AE24="RMS"),Ruler!U$18,IF(AND(All!$V24="P6",All!$AE24="RMS"),Ruler!U$19,IF(AND(All!$V24="P7",All!$AE24="RMS"),Ruler!U$20,IF(AND(All!$V24="P8",All!$AE24="RMS"),Ruler!U$21,IF(AND(All!$V24="P9",All!$AE24="RMS"),Ruler!U$22,IF(AND(All!$V24="P1",All!$AE24="RSS"),Ruler!U$6,IF(AND(All!$V24="P2",All!$AE24="RSS"),Ruler!U$23,IF(AND(All!$V24="P3",All!$AE24="RSS"),Ruler!U$24,IF(AND(All!$V24="P4",All!$AE24="RSS"),Ruler!U$25,IF(AND(All!$V24="P5",All!$AE24="RSS"),Ruler!U$26,IF(AND(All!$V24="P6",All!$AE24="RSS"),Ruler!U$27,IF(AND(All!$V24="P7",All!$AE24="RSS"),Ruler!U$28,IF(AND(All!$V24="P8",All!$AE24="RSS"),Ruler!U$29,IF(AND(All!$V24="P9",All!$AE24="RSS"),Ruler!U$30,0)))))))))))))))))))))))))))</f>
        <v>2</v>
      </c>
      <c r="CC24" s="325">
        <f>IF(AND(All!$V24="P1",All!$AE24="RDP"),Ruler!V$6,IF(AND(All!$V24="P2",All!$AE24="RDP"),Ruler!V$7,IF(AND(All!$V24="P3",All!$AE24="RDP"),Ruler!V$8,IF(AND(All!$V24="P4",All!$AE24="RDP"),Ruler!V$9,IF(AND(All!$V24="P5",All!$AE24="RDP"),Ruler!V$10,IF(AND(All!$V24="P6",All!$AE24="RDP"),Ruler!V$11,IF(AND(All!$V24="P7",All!$AE24="RDP"),Ruler!V$12,IF(AND(All!$V24="P8",All!$AE24="RDP"),Ruler!V$13,IF(AND(All!$V24="P9",All!$AE24="RDP"),Ruler!V$14,IF(AND(All!$V24="P1",All!$AE24="RMS"),Ruler!V$6,IF(AND(All!$V24="P2",All!$AE24="RMS"),Ruler!V$15,IF(AND(All!$V24="P3",All!$AE24="RMS"),Ruler!V$16,IF(AND(All!$V24="P4",All!$AE24="RMS"),Ruler!V$17,IF(AND(All!$V24="P5",All!$AE24="RMS"),Ruler!V$18,IF(AND(All!$V24="P6",All!$AE24="RMS"),Ruler!V$19,IF(AND(All!$V24="P7",All!$AE24="RMS"),Ruler!V$20,IF(AND(All!$V24="P8",All!$AE24="RMS"),Ruler!V$21,IF(AND(All!$V24="P9",All!$AE24="RMS"),Ruler!V$22,IF(AND(All!$V24="P1",All!$AE24="RSS"),Ruler!V$6,IF(AND(All!$V24="P2",All!$AE24="RSS"),Ruler!V$23,IF(AND(All!$V24="P3",All!$AE24="RSS"),Ruler!V$24,IF(AND(All!$V24="P4",All!$AE24="RSS"),Ruler!V$25,IF(AND(All!$V24="P5",All!$AE24="RSS"),Ruler!V$26,IF(AND(All!$V24="P6",All!$AE24="RSS"),Ruler!V$27,IF(AND(All!$V24="P7",All!$AE24="RSS"),Ruler!V$28,IF(AND(All!$V24="P8",All!$AE24="RSS"),Ruler!V$29,IF(AND(All!$V24="P9",All!$AE24="RSS"),Ruler!V$30,0)))))))))))))))))))))))))))</f>
        <v>2</v>
      </c>
      <c r="CD24" s="325">
        <f>IF(AND(All!$V24="P1",All!$AE24="RDP"),Ruler!W$6,IF(AND(All!$V24="P2",All!$AE24="RDP"),Ruler!W$7,IF(AND(All!$V24="P3",All!$AE24="RDP"),Ruler!W$8,IF(AND(All!$V24="P4",All!$AE24="RDP"),Ruler!W$9,IF(AND(All!$V24="P5",All!$AE24="RDP"),Ruler!W$10,IF(AND(All!$V24="P6",All!$AE24="RDP"),Ruler!W$11,IF(AND(All!$V24="P7",All!$AE24="RDP"),Ruler!W$12,IF(AND(All!$V24="P8",All!$AE24="RDP"),Ruler!W$13,IF(AND(All!$V24="P9",All!$AE24="RDP"),Ruler!W$14,IF(AND(All!$V24="P1",All!$AE24="RMS"),Ruler!W$6,IF(AND(All!$V24="P2",All!$AE24="RMS"),Ruler!W$15,IF(AND(All!$V24="P3",All!$AE24="RMS"),Ruler!W$16,IF(AND(All!$V24="P4",All!$AE24="RMS"),Ruler!W$17,IF(AND(All!$V24="P5",All!$AE24="RMS"),Ruler!W$18,IF(AND(All!$V24="P6",All!$AE24="RMS"),Ruler!W$19,IF(AND(All!$V24="P7",All!$AE24="RMS"),Ruler!W$20,IF(AND(All!$V24="P8",All!$AE24="RMS"),Ruler!W$21,IF(AND(All!$V24="P9",All!$AE24="RMS"),Ruler!W$22,IF(AND(All!$V24="P1",All!$AE24="RSS"),Ruler!W$6,IF(AND(All!$V24="P2",All!$AE24="RSS"),Ruler!W$23,IF(AND(All!$V24="P3",All!$AE24="RSS"),Ruler!W$24,IF(AND(All!$V24="P4",All!$AE24="RSS"),Ruler!W$25,IF(AND(All!$V24="P5",All!$AE24="RSS"),Ruler!W$26,IF(AND(All!$V24="P6",All!$AE24="RSS"),Ruler!W$27,IF(AND(All!$V24="P7",All!$AE24="RSS"),Ruler!W$28,IF(AND(All!$V24="P8",All!$AE24="RSS"),Ruler!W$29,IF(AND(All!$V24="P9",All!$AE24="RSS"),Ruler!W$30,0)))))))))))))))))))))))))))</f>
        <v>1</v>
      </c>
      <c r="CE24" s="325">
        <f>IF(AND(All!$V24="P1",All!$AE24="RDP"),Ruler!X$6,IF(AND(All!$V24="P2",All!$AE24="RDP"),Ruler!X$7,IF(AND(All!$V24="P3",All!$AE24="RDP"),Ruler!X$8,IF(AND(All!$V24="P4",All!$AE24="RDP"),Ruler!X$9,IF(AND(All!$V24="P5",All!$AE24="RDP"),Ruler!X$10,IF(AND(All!$V24="P6",All!$AE24="RDP"),Ruler!X$11,IF(AND(All!$V24="P7",All!$AE24="RDP"),Ruler!X$12,IF(AND(All!$V24="P8",All!$AE24="RDP"),Ruler!X$13,IF(AND(All!$V24="P9",All!$AE24="RDP"),Ruler!X$14,IF(AND(All!$V24="P1",All!$AE24="RMS"),Ruler!X$6,IF(AND(All!$V24="P2",All!$AE24="RMS"),Ruler!X$15,IF(AND(All!$V24="P3",All!$AE24="RMS"),Ruler!X$16,IF(AND(All!$V24="P4",All!$AE24="RMS"),Ruler!X$17,IF(AND(All!$V24="P5",All!$AE24="RMS"),Ruler!X$18,IF(AND(All!$V24="P6",All!$AE24="RMS"),Ruler!X$19,IF(AND(All!$V24="P7",All!$AE24="RMS"),Ruler!X$20,IF(AND(All!$V24="P8",All!$AE24="RMS"),Ruler!X$21,IF(AND(All!$V24="P9",All!$AE24="RMS"),Ruler!X$22,IF(AND(All!$V24="P1",All!$AE24="RSS"),Ruler!X$6,IF(AND(All!$V24="P2",All!$AE24="RSS"),Ruler!X$23,IF(AND(All!$V24="P3",All!$AE24="RSS"),Ruler!X$24,IF(AND(All!$V24="P4",All!$AE24="RSS"),Ruler!X$25,IF(AND(All!$V24="P5",All!$AE24="RSS"),Ruler!X$26,IF(AND(All!$V24="P6",All!$AE24="RSS"),Ruler!X$27,IF(AND(All!$V24="P7",All!$AE24="RSS"),Ruler!X$28,IF(AND(All!$V24="P8",All!$AE24="RSS"),Ruler!X$29,IF(AND(All!$V24="P9",All!$AE24="RSS"),Ruler!X$30,0)))))))))))))))))))))))))))</f>
        <v>2</v>
      </c>
      <c r="CF24" s="325">
        <f>IF(AND(All!$V24="P1",All!$AE24="RDP"),Ruler!Y$6,IF(AND(All!$V24="P2",All!$AE24="RDP"),Ruler!Y$7,IF(AND(All!$V24="P3",All!$AE24="RDP"),Ruler!Y$8,IF(AND(All!$V24="P4",All!$AE24="RDP"),Ruler!Y$9,IF(AND(All!$V24="P5",All!$AE24="RDP"),Ruler!Y$10,IF(AND(All!$V24="P6",All!$AE24="RDP"),Ruler!Y$11,IF(AND(All!$V24="P7",All!$AE24="RDP"),Ruler!Y$12,IF(AND(All!$V24="P8",All!$AE24="RDP"),Ruler!Y$13,IF(AND(All!$V24="P9",All!$AE24="RDP"),Ruler!Y$14,IF(AND(All!$V24="P1",All!$AE24="RMS"),Ruler!Y$6,IF(AND(All!$V24="P2",All!$AE24="RMS"),Ruler!Y$15,IF(AND(All!$V24="P3",All!$AE24="RMS"),Ruler!Y$16,IF(AND(All!$V24="P4",All!$AE24="RMS"),Ruler!Y$17,IF(AND(All!$V24="P5",All!$AE24="RMS"),Ruler!Y$18,IF(AND(All!$V24="P6",All!$AE24="RMS"),Ruler!Y$19,IF(AND(All!$V24="P7",All!$AE24="RMS"),Ruler!Y$20,IF(AND(All!$V24="P8",All!$AE24="RMS"),Ruler!Y$21,IF(AND(All!$V24="P9",All!$AE24="RMS"),Ruler!Y$22,IF(AND(All!$V24="P1",All!$AE24="RSS"),Ruler!Y$6,IF(AND(All!$V24="P2",All!$AE24="RSS"),Ruler!Y$23,IF(AND(All!$V24="P3",All!$AE24="RSS"),Ruler!Y$24,IF(AND(All!$V24="P4",All!$AE24="RSS"),Ruler!Y$25,IF(AND(All!$V24="P5",All!$AE24="RSS"),Ruler!Y$26,IF(AND(All!$V24="P6",All!$AE24="RSS"),Ruler!Y$27,IF(AND(All!$V24="P7",All!$AE24="RSS"),Ruler!Y$28,IF(AND(All!$V24="P8",All!$AE24="RSS"),Ruler!Y$29,IF(AND(All!$V24="P9",All!$AE24="RSS"),Ruler!Y$30,0)))))))))))))))))))))))))))</f>
        <v>2</v>
      </c>
      <c r="CG24" s="325">
        <f>IF(AND(All!$V24="P1",All!$AE24="RDP"),Ruler!Z$6,IF(AND(All!$V24="P2",All!$AE24="RDP"),Ruler!Z$7,IF(AND(All!$V24="P3",All!$AE24="RDP"),Ruler!Z$8,IF(AND(All!$V24="P4",All!$AE24="RDP"),Ruler!Z$9,IF(AND(All!$V24="P5",All!$AE24="RDP"),Ruler!Z$10,IF(AND(All!$V24="P6",All!$AE24="RDP"),Ruler!Z$11,IF(AND(All!$V24="P7",All!$AE24="RDP"),Ruler!Z$12,IF(AND(All!$V24="P8",All!$AE24="RDP"),Ruler!Z$13,IF(AND(All!$V24="P9",All!$AE24="RDP"),Ruler!Z$14,IF(AND(All!$V24="P1",All!$AE24="RMS"),Ruler!Z$6,IF(AND(All!$V24="P2",All!$AE24="RMS"),Ruler!Z$15,IF(AND(All!$V24="P3",All!$AE24="RMS"),Ruler!Z$16,IF(AND(All!$V24="P4",All!$AE24="RMS"),Ruler!Z$17,IF(AND(All!$V24="P5",All!$AE24="RMS"),Ruler!Z$18,IF(AND(All!$V24="P6",All!$AE24="RMS"),Ruler!Z$19,IF(AND(All!$V24="P7",All!$AE24="RMS"),Ruler!Z$20,IF(AND(All!$V24="P8",All!$AE24="RMS"),Ruler!Z$21,IF(AND(All!$V24="P9",All!$AE24="RMS"),Ruler!Z$22,IF(AND(All!$V24="P1",All!$AE24="RSS"),Ruler!Z$6,IF(AND(All!$V24="P2",All!$AE24="RSS"),Ruler!Z$23,IF(AND(All!$V24="P3",All!$AE24="RSS"),Ruler!Z$24,IF(AND(All!$V24="P4",All!$AE24="RSS"),Ruler!Z$25,IF(AND(All!$V24="P5",All!$AE24="RSS"),Ruler!Z$26,IF(AND(All!$V24="P6",All!$AE24="RSS"),Ruler!Z$27,IF(AND(All!$V24="P7",All!$AE24="RSS"),Ruler!Z$28,IF(AND(All!$V24="P8",All!$AE24="RSS"),Ruler!Z$29,IF(AND(All!$V24="P9",All!$AE24="RSS"),Ruler!Z$30,0)))))))))))))))))))))))))))</f>
        <v>2</v>
      </c>
      <c r="CH24" s="325">
        <f>IF(AND(All!$V24="P1",All!$AE24="RDP"),Ruler!AA$6,IF(AND(All!$V24="P2",All!$AE24="RDP"),Ruler!AA$7,IF(AND(All!$V24="P3",All!$AE24="RDP"),Ruler!AA$8,IF(AND(All!$V24="P4",All!$AE24="RDP"),Ruler!AA$9,IF(AND(All!$V24="P5",All!$AE24="RDP"),Ruler!AA$10,IF(AND(All!$V24="P6",All!$AE24="RDP"),Ruler!AA$11,IF(AND(All!$V24="P7",All!$AE24="RDP"),Ruler!AA$12,IF(AND(All!$V24="P8",All!$AE24="RDP"),Ruler!AA$13,IF(AND(All!$V24="P9",All!$AE24="RDP"),Ruler!AA$14,IF(AND(All!$V24="P1",All!$AE24="RMS"),Ruler!AA$6,IF(AND(All!$V24="P2",All!$AE24="RMS"),Ruler!AA$15,IF(AND(All!$V24="P3",All!$AE24="RMS"),Ruler!AA$16,IF(AND(All!$V24="P4",All!$AE24="RMS"),Ruler!AA$17,IF(AND(All!$V24="P5",All!$AE24="RMS"),Ruler!AA$18,IF(AND(All!$V24="P6",All!$AE24="RMS"),Ruler!AA$19,IF(AND(All!$V24="P7",All!$AE24="RMS"),Ruler!AA$20,IF(AND(All!$V24="P8",All!$AE24="RMS"),Ruler!AA$21,IF(AND(All!$V24="P9",All!$AE24="RMS"),Ruler!AA$22,IF(AND(All!$V24="P1",All!$AE24="RSS"),Ruler!AA$6,IF(AND(All!$V24="P2",All!$AE24="RSS"),Ruler!AA$23,IF(AND(All!$V24="P3",All!$AE24="RSS"),Ruler!AA$24,IF(AND(All!$V24="P4",All!$AE24="RSS"),Ruler!AA$25,IF(AND(All!$V24="P5",All!$AE24="RSS"),Ruler!AA$26,IF(AND(All!$V24="P6",All!$AE24="RSS"),Ruler!AA$27,IF(AND(All!$V24="P7",All!$AE24="RSS"),Ruler!AA$28,IF(AND(All!$V24="P8",All!$AE24="RSS"),Ruler!AA$29,IF(AND(All!$V24="P9",All!$AE24="RSS"),Ruler!AA$30,0)))))))))))))))))))))))))))</f>
        <v>1</v>
      </c>
      <c r="CI24" s="325">
        <f>IF(AND(All!$V24="P1",All!$AE24="RDP"),Ruler!AB$6,IF(AND(All!$V24="P2",All!$AE24="RDP"),Ruler!AB$7,IF(AND(All!$V24="P3",All!$AE24="RDP"),Ruler!AB$8,IF(AND(All!$V24="P4",All!$AE24="RDP"),Ruler!AB$9,IF(AND(All!$V24="P5",All!$AE24="RDP"),Ruler!AB$10,IF(AND(All!$V24="P6",All!$AE24="RDP"),Ruler!AB$11,IF(AND(All!$V24="P7",All!$AE24="RDP"),Ruler!AB$12,IF(AND(All!$V24="P8",All!$AE24="RDP"),Ruler!AB$13,IF(AND(All!$V24="P9",All!$AE24="RDP"),Ruler!AB$14,IF(AND(All!$V24="P1",All!$AE24="RMS"),Ruler!AB$6,IF(AND(All!$V24="P2",All!$AE24="RMS"),Ruler!AB$15,IF(AND(All!$V24="P3",All!$AE24="RMS"),Ruler!AB$16,IF(AND(All!$V24="P4",All!$AE24="RMS"),Ruler!AB$17,IF(AND(All!$V24="P5",All!$AE24="RMS"),Ruler!AB$18,IF(AND(All!$V24="P6",All!$AE24="RMS"),Ruler!AB$19,IF(AND(All!$V24="P7",All!$AE24="RMS"),Ruler!AB$20,IF(AND(All!$V24="P8",All!$AE24="RMS"),Ruler!AB$21,IF(AND(All!$V24="P9",All!$AE24="RMS"),Ruler!AB$22,IF(AND(All!$V24="P1",All!$AE24="RSS"),Ruler!AB$6,IF(AND(All!$V24="P2",All!$AE24="RSS"),Ruler!AB$23,IF(AND(All!$V24="P3",All!$AE24="RSS"),Ruler!AB$24,IF(AND(All!$V24="P4",All!$AE24="RSS"),Ruler!AB$25,IF(AND(All!$V24="P5",All!$AE24="RSS"),Ruler!AB$26,IF(AND(All!$V24="P6",All!$AE24="RSS"),Ruler!AB$27,IF(AND(All!$V24="P7",All!$AE24="RSS"),Ruler!AB$28,IF(AND(All!$V24="P8",All!$AE24="RSS"),Ruler!AB$29,IF(AND(All!$V24="P9",All!$AE24="RSS"),Ruler!AB$30,0)))))))))))))))))))))))))))</f>
        <v>1</v>
      </c>
      <c r="CJ24" s="323">
        <f>Table9[[#This Row],[R-B1]]-Table9[[#This Row],[B1]]</f>
        <v>1</v>
      </c>
      <c r="CK24" s="43">
        <f>Table9[[#This Row],[R-B2]]-Table9[[#This Row],[B2]]</f>
        <v>0</v>
      </c>
      <c r="CL24" s="43">
        <f>Table9[[#This Row],[R-B3]]-Table9[[#This Row],[B3]]</f>
        <v>0</v>
      </c>
      <c r="CM24" s="43">
        <f>Table9[[#This Row],[R-B4]]-Table9[[#This Row],[B4]]</f>
        <v>0</v>
      </c>
      <c r="CN24" s="43">
        <f>Table9[[#This Row],[R-B5]]-Table9[[#This Row],[B5]]</f>
        <v>1</v>
      </c>
      <c r="CO24" s="43">
        <f>Table9[[#This Row],[R-B6]]-Table9[[#This Row],[B6]]</f>
        <v>0</v>
      </c>
      <c r="CP24" s="43">
        <f>Table9[[#This Row],[R-B7]]-Table9[[#This Row],[B7]]</f>
        <v>1</v>
      </c>
      <c r="CQ24" s="43">
        <f>Table9[[#This Row],[R-B8]]-Table9[[#This Row],[B8]]</f>
        <v>0</v>
      </c>
      <c r="CR24" s="43">
        <f>Table9[[#This Row],[R-B9]]-Table9[[#This Row],[B9]]</f>
        <v>0</v>
      </c>
      <c r="CS24" s="43">
        <f>Table9[[#This Row],[R-B10]]-Table9[[#This Row],[B10]]</f>
        <v>0</v>
      </c>
      <c r="CT24" s="43">
        <f>Table9[[#This Row],[R-B11]]-Table9[[#This Row],[B11]]</f>
        <v>0</v>
      </c>
      <c r="CU24" s="43">
        <f>Table9[[#This Row],[R-B12]]-Table9[[#This Row],[B12]]</f>
        <v>1</v>
      </c>
      <c r="CV24" s="43">
        <f>Table9[[#This Row],[R-K1]]-Table9[[#This Row],[K1]]</f>
        <v>2</v>
      </c>
      <c r="CW24" s="43">
        <f>Table9[[#This Row],[R-K2]]-Table9[[#This Row],[K2]]</f>
        <v>1</v>
      </c>
      <c r="CX24" s="43">
        <f>Table9[[#This Row],[R-K3]]-Table9[[#This Row],[K3]]</f>
        <v>1</v>
      </c>
      <c r="CY24" s="43">
        <f>Table9[[#This Row],[R-K4]]-Table9[[#This Row],[K4]]</f>
        <v>0</v>
      </c>
      <c r="CZ24" s="43">
        <f>Table9[[#This Row],[R-K5]]-Table9[[#This Row],[K5]]</f>
        <v>2</v>
      </c>
      <c r="DA24" s="43">
        <f>Table9[[#This Row],[R-P1]]-Table9[[#This Row],[P1]]</f>
        <v>2</v>
      </c>
      <c r="DB24" s="43">
        <f>Table9[[#This Row],[R-P2]]-Table9[[#This Row],[P2]]</f>
        <v>0</v>
      </c>
      <c r="DC24" s="43">
        <f>Table9[[#This Row],[R-P3]]-Table9[[#This Row],[P3]]</f>
        <v>2</v>
      </c>
      <c r="DD24" s="43">
        <f>Table9[[#This Row],[R-P4]]-Table9[[#This Row],[P4]]</f>
        <v>2</v>
      </c>
      <c r="DE24" s="43">
        <f>Table9[[#This Row],[R-P5]]-Table9[[#This Row],[P5]]</f>
        <v>2</v>
      </c>
      <c r="DF24" s="43">
        <f>Table9[[#This Row],[R-E1]]-Table9[[#This Row],[E1]]</f>
        <v>1</v>
      </c>
      <c r="DG24" s="328">
        <f>Table9[[#This Row],[R-E2]]-Table9[[#This Row],[E2]]</f>
        <v>0</v>
      </c>
      <c r="DH24" s="43">
        <f>COUNTIF(Table9[[#This Row],[G-B1]:[G-B12]],"&lt;=0")/12*100</f>
        <v>66.666666666666657</v>
      </c>
      <c r="DI24" s="43">
        <f>COUNTIF(Table9[[#This Row],[G-K1]:[G-K5]],"&lt;=0")/5*100</f>
        <v>20</v>
      </c>
      <c r="DJ24" s="43">
        <f>COUNTIF(Table9[[#This Row],[G-P1]:[G-P5]],"&lt;=0")/5*100</f>
        <v>20</v>
      </c>
      <c r="DK24" s="43">
        <f>COUNTIF(Table9[[#This Row],[G-E1]:[G-E2]],"&lt;=0")/2*100</f>
        <v>50</v>
      </c>
      <c r="DL24" s="450">
        <f>IF(AE24="RDP",(COUNTIF(Table9[[#This Row],[G-B3]],"&lt;=0")+COUNTIF(Table9[[#This Row],[G-B4]],"&lt;=0")+COUNTIF(Table9[[#This Row],[G-B7]],"&lt;=0")+COUNTIF(Table9[[#This Row],[G-B11]],"&lt;=0")+COUNTIF(Table9[[#This Row],[G-K2]],"&lt;=0"))/5*100,IF(AE24="RMS",(COUNTIF(Table9[[#This Row],[G-B4]],"&lt;=0")+COUNTIF(Table9[[#This Row],[G-B5]],"&lt;=0")+COUNTIF(Table9[[#This Row],[G-B10]],"&lt;=0")+COUNTIF(Table9[[#This Row],[G-B12]],"&lt;=0")+COUNTIF(Table9[[#This Row],[G-K2]],"&lt;=0"))/5*100,IF(AE24="RSS",(COUNTIF(Table9[[#This Row],[G-B1]],"&lt;=0")+COUNTIF(Table9[[#This Row],[G-B2]],"&lt;=0")+COUNTIF(Table9[[#This Row],[G-B6]],"&lt;=0")+COUNTIF(Table9[[#This Row],[G-B11]],"&lt;=0")+COUNTIF(Table9[[#This Row],[G-B12]],"&lt;=0"))/5*100,0)))</f>
        <v>40</v>
      </c>
      <c r="DM24" s="332">
        <v>67</v>
      </c>
      <c r="DN24" s="42">
        <v>20</v>
      </c>
      <c r="DO24" s="42">
        <v>20</v>
      </c>
      <c r="DP24" s="42">
        <v>50</v>
      </c>
      <c r="DQ24" s="42">
        <v>40</v>
      </c>
      <c r="DR24" s="332">
        <v>25</v>
      </c>
      <c r="DS24" s="42">
        <v>0</v>
      </c>
      <c r="DT24" s="42">
        <v>0</v>
      </c>
      <c r="DU24" s="42">
        <v>0</v>
      </c>
      <c r="DV24" s="42">
        <v>0</v>
      </c>
      <c r="DW24" s="332">
        <v>0</v>
      </c>
      <c r="DX24" s="42">
        <v>0</v>
      </c>
      <c r="DY24" s="42">
        <v>0</v>
      </c>
      <c r="DZ24" s="42">
        <v>0</v>
      </c>
      <c r="EA24" s="333">
        <v>0</v>
      </c>
      <c r="EB24" s="342"/>
      <c r="EC24" s="339"/>
      <c r="ED24" s="339"/>
      <c r="EE24" s="338" t="s">
        <v>154</v>
      </c>
    </row>
    <row r="25" spans="2:135" ht="49.5" hidden="1" customHeight="1" thickBot="1" x14ac:dyDescent="0.4">
      <c r="B25" s="282">
        <v>22</v>
      </c>
      <c r="C25" s="285" t="s">
        <v>134</v>
      </c>
      <c r="D25" s="283">
        <v>46225</v>
      </c>
      <c r="E25" s="284" t="s">
        <v>334</v>
      </c>
      <c r="F25" s="282"/>
      <c r="G25" s="357">
        <f t="shared" ca="1" si="0"/>
        <v>31.327759636605791</v>
      </c>
      <c r="H25" s="283">
        <v>34881</v>
      </c>
      <c r="I25" s="282" t="s">
        <v>136</v>
      </c>
      <c r="J25" s="282" t="s">
        <v>137</v>
      </c>
      <c r="K25" s="282" t="s">
        <v>216</v>
      </c>
      <c r="L25" s="43" t="s">
        <v>217</v>
      </c>
      <c r="M25" s="285"/>
      <c r="N25" s="282"/>
      <c r="O25" s="282" t="s">
        <v>142</v>
      </c>
      <c r="P25" s="284" t="s">
        <v>335</v>
      </c>
      <c r="Q25" s="282" t="s">
        <v>144</v>
      </c>
      <c r="R25" s="282" t="s">
        <v>185</v>
      </c>
      <c r="S25" s="283">
        <v>43466</v>
      </c>
      <c r="T25" s="286">
        <f ca="1">YEARFRAC(S25,$T$1)</f>
        <v>7.802777777777778</v>
      </c>
      <c r="U25" s="286">
        <f ca="1">Table9[[#This Row],[Years in PET]]</f>
        <v>7.802777777777778</v>
      </c>
      <c r="V25" s="282" t="s">
        <v>57</v>
      </c>
      <c r="W25" s="297"/>
      <c r="X25" s="286">
        <f ca="1">($T$1-Table9[[#This Row],[Date of Appointment to Current Grade]])/365</f>
        <v>1.8866637461948326</v>
      </c>
      <c r="Y25" s="283">
        <v>45627</v>
      </c>
      <c r="Z25" s="282" t="s">
        <v>216</v>
      </c>
      <c r="AA25" s="283">
        <v>45658</v>
      </c>
      <c r="AB25" s="282"/>
      <c r="AC25" s="282" t="s">
        <v>146</v>
      </c>
      <c r="AD25" s="283">
        <v>46143</v>
      </c>
      <c r="AE25" s="282" t="s">
        <v>139</v>
      </c>
      <c r="AF25" s="282" t="s">
        <v>148</v>
      </c>
      <c r="AG25" s="288" t="s">
        <v>336</v>
      </c>
      <c r="AH25" s="288" t="s">
        <v>337</v>
      </c>
      <c r="AI25" s="287" t="s">
        <v>338</v>
      </c>
      <c r="AJ25" s="282"/>
      <c r="AK25" s="288" t="s">
        <v>339</v>
      </c>
      <c r="AL25" s="282" t="s">
        <v>153</v>
      </c>
      <c r="AM25" s="319" t="s">
        <v>340</v>
      </c>
      <c r="AN25" s="323">
        <v>2</v>
      </c>
      <c r="AO25" s="43">
        <v>1</v>
      </c>
      <c r="AP25" s="43">
        <v>1</v>
      </c>
      <c r="AQ25" s="43">
        <v>2</v>
      </c>
      <c r="AR25" s="43">
        <v>2</v>
      </c>
      <c r="AS25" s="43">
        <v>2</v>
      </c>
      <c r="AT25" s="43">
        <v>2</v>
      </c>
      <c r="AU25" s="43">
        <v>2</v>
      </c>
      <c r="AV25" s="43">
        <v>1</v>
      </c>
      <c r="AW25" s="43">
        <v>2</v>
      </c>
      <c r="AX25" s="43">
        <v>2</v>
      </c>
      <c r="AY25" s="43">
        <v>2</v>
      </c>
      <c r="AZ25" s="43">
        <v>2</v>
      </c>
      <c r="BA25" s="43">
        <v>2</v>
      </c>
      <c r="BB25" s="43">
        <v>0</v>
      </c>
      <c r="BC25" s="43">
        <v>1</v>
      </c>
      <c r="BD25" s="43">
        <v>0</v>
      </c>
      <c r="BE25" s="43">
        <v>1</v>
      </c>
      <c r="BF25" s="43">
        <v>1</v>
      </c>
      <c r="BG25" s="43">
        <v>1</v>
      </c>
      <c r="BH25" s="43">
        <v>1</v>
      </c>
      <c r="BI25" s="43">
        <v>0</v>
      </c>
      <c r="BJ25" s="43">
        <v>0</v>
      </c>
      <c r="BK25" s="328">
        <v>0</v>
      </c>
      <c r="BL25" s="325">
        <f>IF(AND(All!$V25="P1",All!$AE25="RDP"),Ruler!E$6,IF(AND(All!$V25="P2",All!$AE25="RDP"),Ruler!E$7,IF(AND(All!$V25="P3",All!$AE25="RDP"),Ruler!E$8,IF(AND(All!$V25="P4",All!$AE25="RDP"),Ruler!E$9,IF(AND(All!$V25="P5",All!$AE25="RDP"),Ruler!E$10,IF(AND(All!$V25="P6",All!$AE25="RDP"),Ruler!E$11,IF(AND(All!$V25="P7",All!$AE25="RDP"),Ruler!E$12,IF(AND(All!$V25="P8",All!$AE25="RDP"),Ruler!E$13,IF(AND(All!$V25="P9",All!$AE25="RDP"),Ruler!E$14,IF(AND(All!$V25="P1",All!$AE25="RMS"),Ruler!E$6,IF(AND(All!$V25="P2",All!$AE25="RMS"),Ruler!E$15,IF(AND(All!$V25="P3",All!$AE25="RMS"),Ruler!E$16,IF(AND(All!$V25="P4",All!$AE25="RMS"),Ruler!E$17,IF(AND(All!$V25="P5",All!$AE25="RMS"),Ruler!E$18,IF(AND(All!$V25="P6",All!$AE25="RMS"),Ruler!E$19,IF(AND(All!$V25="P7",All!$AE25="RMS"),Ruler!E$20,IF(AND(All!$V25="P8",All!$AE25="RMS"),Ruler!E$21,IF(AND(All!$V25="P9",All!$AE25="RMS"),Ruler!E$22,IF(AND(All!$V25="P1",All!$AE25="RSS"),Ruler!E$6,IF(AND(All!$V25="P2",All!$AE25="RSS"),Ruler!E$23,IF(AND(All!$V25="P3",All!$AE25="RSS"),Ruler!E$24,IF(AND(All!$V25="P4",All!$AE25="RSS"),Ruler!E$25,IF(AND(All!$V25="P5",All!$AE25="RSS"),Ruler!E$26,IF(AND(All!$V25="P6",All!$AE25="RSS"),Ruler!E$27,IF(AND(All!$V25="P7",All!$AE25="RSS"),Ruler!E$28,IF(AND(All!$V25="P8",All!$AE25="RSS"),Ruler!E$29,IF(AND(All!$V25="P9",All!$AE25="RSS"),Ruler!E$30,0)))))))))))))))))))))))))))</f>
        <v>2</v>
      </c>
      <c r="BM25" s="325">
        <f>IF(AND(All!$V25="P1",All!$AE25="RDP"),Ruler!F$6,IF(AND(All!$V25="P2",All!$AE25="RDP"),Ruler!F$7,IF(AND(All!$V25="P3",All!$AE25="RDP"),Ruler!F$8,IF(AND(All!$V25="P4",All!$AE25="RDP"),Ruler!F$9,IF(AND(All!$V25="P5",All!$AE25="RDP"),Ruler!F$10,IF(AND(All!$V25="P6",All!$AE25="RDP"),Ruler!F$11,IF(AND(All!$V25="P7",All!$AE25="RDP"),Ruler!F$12,IF(AND(All!$V25="P8",All!$AE25="RDP"),Ruler!F$13,IF(AND(All!$V25="P9",All!$AE25="RDP"),Ruler!F$14,IF(AND(All!$V25="P1",All!$AE25="RMS"),Ruler!F$6,IF(AND(All!$V25="P2",All!$AE25="RMS"),Ruler!F$15,IF(AND(All!$V25="P3",All!$AE25="RMS"),Ruler!F$16,IF(AND(All!$V25="P4",All!$AE25="RMS"),Ruler!F$17,IF(AND(All!$V25="P5",All!$AE25="RMS"),Ruler!F$18,IF(AND(All!$V25="P6",All!$AE25="RMS"),Ruler!F$19,IF(AND(All!$V25="P7",All!$AE25="RMS"),Ruler!F$20,IF(AND(All!$V25="P8",All!$AE25="RMS"),Ruler!F$21,IF(AND(All!$V25="P9",All!$AE25="RMS"),Ruler!F$22,IF(AND(All!$V25="P1",All!$AE25="RSS"),Ruler!F$6,IF(AND(All!$V25="P2",All!$AE25="RSS"),Ruler!F$23,IF(AND(All!$V25="P3",All!$AE25="RSS"),Ruler!F$24,IF(AND(All!$V25="P4",All!$AE25="RSS"),Ruler!F$25,IF(AND(All!$V25="P5",All!$AE25="RSS"),Ruler!F$26,IF(AND(All!$V25="P6",All!$AE25="RSS"),Ruler!F$27,IF(AND(All!$V25="P7",All!$AE25="RSS"),Ruler!F$28,IF(AND(All!$V25="P8",All!$AE25="RSS"),Ruler!F$29,IF(AND(All!$V25="P9",All!$AE25="RSS"),Ruler!F$30,0)))))))))))))))))))))))))))</f>
        <v>2</v>
      </c>
      <c r="BN25" s="325">
        <f>IF(AND(All!$V25="P1",All!$AE25="RDP"),Ruler!G$6,IF(AND(All!$V25="P2",All!$AE25="RDP"),Ruler!G$7,IF(AND(All!$V25="P3",All!$AE25="RDP"),Ruler!G$8,IF(AND(All!$V25="P4",All!$AE25="RDP"),Ruler!G$9,IF(AND(All!$V25="P5",All!$AE25="RDP"),Ruler!G$10,IF(AND(All!$V25="P6",All!$AE25="RDP"),Ruler!G$11,IF(AND(All!$V25="P7",All!$AE25="RDP"),Ruler!G$12,IF(AND(All!$V25="P8",All!$AE25="RDP"),Ruler!G$13,IF(AND(All!$V25="P9",All!$AE25="RDP"),Ruler!G$14,IF(AND(All!$V25="P1",All!$AE25="RMS"),Ruler!G$6,IF(AND(All!$V25="P2",All!$AE25="RMS"),Ruler!G$15,IF(AND(All!$V25="P3",All!$AE25="RMS"),Ruler!G$16,IF(AND(All!$V25="P4",All!$AE25="RMS"),Ruler!G$17,IF(AND(All!$V25="P5",All!$AE25="RMS"),Ruler!G$18,IF(AND(All!$V25="P6",All!$AE25="RMS"),Ruler!G$19,IF(AND(All!$V25="P7",All!$AE25="RMS"),Ruler!G$20,IF(AND(All!$V25="P8",All!$AE25="RMS"),Ruler!G$21,IF(AND(All!$V25="P9",All!$AE25="RMS"),Ruler!G$22,IF(AND(All!$V25="P1",All!$AE25="RSS"),Ruler!G$6,IF(AND(All!$V25="P2",All!$AE25="RSS"),Ruler!G$23,IF(AND(All!$V25="P3",All!$AE25="RSS"),Ruler!G$24,IF(AND(All!$V25="P4",All!$AE25="RSS"),Ruler!G$25,IF(AND(All!$V25="P5",All!$AE25="RSS"),Ruler!G$26,IF(AND(All!$V25="P6",All!$AE25="RSS"),Ruler!G$27,IF(AND(All!$V25="P7",All!$AE25="RSS"),Ruler!G$28,IF(AND(All!$V25="P8",All!$AE25="RSS"),Ruler!G$29,IF(AND(All!$V25="P9",All!$AE25="RSS"),Ruler!G$30,0)))))))))))))))))))))))))))</f>
        <v>2</v>
      </c>
      <c r="BO25" s="325">
        <f>IF(AND(All!$V25="P1",All!$AE25="RDP"),Ruler!H$6,IF(AND(All!$V25="P2",All!$AE25="RDP"),Ruler!H$7,IF(AND(All!$V25="P3",All!$AE25="RDP"),Ruler!H$8,IF(AND(All!$V25="P4",All!$AE25="RDP"),Ruler!H$9,IF(AND(All!$V25="P5",All!$AE25="RDP"),Ruler!H$10,IF(AND(All!$V25="P6",All!$AE25="RDP"),Ruler!H$11,IF(AND(All!$V25="P7",All!$AE25="RDP"),Ruler!H$12,IF(AND(All!$V25="P8",All!$AE25="RDP"),Ruler!H$13,IF(AND(All!$V25="P9",All!$AE25="RDP"),Ruler!H$14,IF(AND(All!$V25="P1",All!$AE25="RMS"),Ruler!H$6,IF(AND(All!$V25="P2",All!$AE25="RMS"),Ruler!H$15,IF(AND(All!$V25="P3",All!$AE25="RMS"),Ruler!H$16,IF(AND(All!$V25="P4",All!$AE25="RMS"),Ruler!H$17,IF(AND(All!$V25="P5",All!$AE25="RMS"),Ruler!H$18,IF(AND(All!$V25="P6",All!$AE25="RMS"),Ruler!H$19,IF(AND(All!$V25="P7",All!$AE25="RMS"),Ruler!H$20,IF(AND(All!$V25="P8",All!$AE25="RMS"),Ruler!H$21,IF(AND(All!$V25="P9",All!$AE25="RMS"),Ruler!H$22,IF(AND(All!$V25="P1",All!$AE25="RSS"),Ruler!H$6,IF(AND(All!$V25="P2",All!$AE25="RSS"),Ruler!H$23,IF(AND(All!$V25="P3",All!$AE25="RSS"),Ruler!H$24,IF(AND(All!$V25="P4",All!$AE25="RSS"),Ruler!H$25,IF(AND(All!$V25="P5",All!$AE25="RSS"),Ruler!H$26,IF(AND(All!$V25="P6",All!$AE25="RSS"),Ruler!H$27,IF(AND(All!$V25="P7",All!$AE25="RSS"),Ruler!H$28,IF(AND(All!$V25="P8",All!$AE25="RSS"),Ruler!H$29,IF(AND(All!$V25="P9",All!$AE25="RSS"),Ruler!H$30,0)))))))))))))))))))))))))))</f>
        <v>2</v>
      </c>
      <c r="BP25" s="325">
        <f>IF(AND(All!$V25="P1",All!$AE25="RDP"),Ruler!I$6,IF(AND(All!$V25="P2",All!$AE25="RDP"),Ruler!I$7,IF(AND(All!$V25="P3",All!$AE25="RDP"),Ruler!I$8,IF(AND(All!$V25="P4",All!$AE25="RDP"),Ruler!I$9,IF(AND(All!$V25="P5",All!$AE25="RDP"),Ruler!I$10,IF(AND(All!$V25="P6",All!$AE25="RDP"),Ruler!I$11,IF(AND(All!$V25="P7",All!$AE25="RDP"),Ruler!I$12,IF(AND(All!$V25="P8",All!$AE25="RDP"),Ruler!I$13,IF(AND(All!$V25="P9",All!$AE25="RDP"),Ruler!I$14,IF(AND(All!$V25="P1",All!$AE25="RMS"),Ruler!I$6,IF(AND(All!$V25="P2",All!$AE25="RMS"),Ruler!I$15,IF(AND(All!$V25="P3",All!$AE25="RMS"),Ruler!I$16,IF(AND(All!$V25="P4",All!$AE25="RMS"),Ruler!I$17,IF(AND(All!$V25="P5",All!$AE25="RMS"),Ruler!I$18,IF(AND(All!$V25="P6",All!$AE25="RMS"),Ruler!I$19,IF(AND(All!$V25="P7",All!$AE25="RMS"),Ruler!I$20,IF(AND(All!$V25="P8",All!$AE25="RMS"),Ruler!I$21,IF(AND(All!$V25="P9",All!$AE25="RMS"),Ruler!I$22,IF(AND(All!$V25="P1",All!$AE25="RSS"),Ruler!I$6,IF(AND(All!$V25="P2",All!$AE25="RSS"),Ruler!I$23,IF(AND(All!$V25="P3",All!$AE25="RSS"),Ruler!I$24,IF(AND(All!$V25="P4",All!$AE25="RSS"),Ruler!I$25,IF(AND(All!$V25="P5",All!$AE25="RSS"),Ruler!I$26,IF(AND(All!$V25="P6",All!$AE25="RSS"),Ruler!I$27,IF(AND(All!$V25="P7",All!$AE25="RSS"),Ruler!I$28,IF(AND(All!$V25="P8",All!$AE25="RSS"),Ruler!I$29,IF(AND(All!$V25="P9",All!$AE25="RSS"),Ruler!I$30,0)))))))))))))))))))))))))))</f>
        <v>3</v>
      </c>
      <c r="BQ25" s="325">
        <f>IF(AND(All!$V25="P1",All!$AE25="RDP"),Ruler!J$6,IF(AND(All!$V25="P2",All!$AE25="RDP"),Ruler!J$7,IF(AND(All!$V25="P3",All!$AE25="RDP"),Ruler!J$8,IF(AND(All!$V25="P4",All!$AE25="RDP"),Ruler!J$9,IF(AND(All!$V25="P5",All!$AE25="RDP"),Ruler!J$10,IF(AND(All!$V25="P6",All!$AE25="RDP"),Ruler!J$11,IF(AND(All!$V25="P7",All!$AE25="RDP"),Ruler!J$12,IF(AND(All!$V25="P8",All!$AE25="RDP"),Ruler!J$13,IF(AND(All!$V25="P9",All!$AE25="RDP"),Ruler!J$14,IF(AND(All!$V25="P1",All!$AE25="RMS"),Ruler!J$6,IF(AND(All!$V25="P2",All!$AE25="RMS"),Ruler!J$15,IF(AND(All!$V25="P3",All!$AE25="RMS"),Ruler!J$16,IF(AND(All!$V25="P4",All!$AE25="RMS"),Ruler!J$17,IF(AND(All!$V25="P5",All!$AE25="RMS"),Ruler!J$18,IF(AND(All!$V25="P6",All!$AE25="RMS"),Ruler!J$19,IF(AND(All!$V25="P7",All!$AE25="RMS"),Ruler!J$20,IF(AND(All!$V25="P8",All!$AE25="RMS"),Ruler!J$21,IF(AND(All!$V25="P9",All!$AE25="RMS"),Ruler!J$22,IF(AND(All!$V25="P1",All!$AE25="RSS"),Ruler!J$6,IF(AND(All!$V25="P2",All!$AE25="RSS"),Ruler!J$23,IF(AND(All!$V25="P3",All!$AE25="RSS"),Ruler!J$24,IF(AND(All!$V25="P4",All!$AE25="RSS"),Ruler!J$25,IF(AND(All!$V25="P5",All!$AE25="RSS"),Ruler!J$26,IF(AND(All!$V25="P6",All!$AE25="RSS"),Ruler!J$27,IF(AND(All!$V25="P7",All!$AE25="RSS"),Ruler!J$28,IF(AND(All!$V25="P8",All!$AE25="RSS"),Ruler!J$29,IF(AND(All!$V25="P9",All!$AE25="RSS"),Ruler!J$30,0)))))))))))))))))))))))))))</f>
        <v>1</v>
      </c>
      <c r="BR25" s="325">
        <f>IF(AND(All!$V25="P1",All!$AE25="RDP"),Ruler!K$6,IF(AND(All!$V25="P2",All!$AE25="RDP"),Ruler!K$7,IF(AND(All!$V25="P3",All!$AE25="RDP"),Ruler!K$8,IF(AND(All!$V25="P4",All!$AE25="RDP"),Ruler!K$9,IF(AND(All!$V25="P5",All!$AE25="RDP"),Ruler!K$10,IF(AND(All!$V25="P6",All!$AE25="RDP"),Ruler!K$11,IF(AND(All!$V25="P7",All!$AE25="RDP"),Ruler!K$12,IF(AND(All!$V25="P8",All!$AE25="RDP"),Ruler!K$13,IF(AND(All!$V25="P9",All!$AE25="RDP"),Ruler!K$14,IF(AND(All!$V25="P1",All!$AE25="RMS"),Ruler!K$6,IF(AND(All!$V25="P2",All!$AE25="RMS"),Ruler!K$15,IF(AND(All!$V25="P3",All!$AE25="RMS"),Ruler!K$16,IF(AND(All!$V25="P4",All!$AE25="RMS"),Ruler!K$17,IF(AND(All!$V25="P5",All!$AE25="RMS"),Ruler!K$18,IF(AND(All!$V25="P6",All!$AE25="RMS"),Ruler!K$19,IF(AND(All!$V25="P7",All!$AE25="RMS"),Ruler!K$20,IF(AND(All!$V25="P8",All!$AE25="RMS"),Ruler!K$21,IF(AND(All!$V25="P9",All!$AE25="RMS"),Ruler!K$22,IF(AND(All!$V25="P1",All!$AE25="RSS"),Ruler!K$6,IF(AND(All!$V25="P2",All!$AE25="RSS"),Ruler!K$23,IF(AND(All!$V25="P3",All!$AE25="RSS"),Ruler!K$24,IF(AND(All!$V25="P4",All!$AE25="RSS"),Ruler!K$25,IF(AND(All!$V25="P5",All!$AE25="RSS"),Ruler!K$26,IF(AND(All!$V25="P6",All!$AE25="RSS"),Ruler!K$27,IF(AND(All!$V25="P7",All!$AE25="RSS"),Ruler!K$28,IF(AND(All!$V25="P8",All!$AE25="RSS"),Ruler!K$29,IF(AND(All!$V25="P9",All!$AE25="RSS"),Ruler!K$30,0)))))))))))))))))))))))))))</f>
        <v>2</v>
      </c>
      <c r="BS25" s="325">
        <f>IF(AND(All!$V25="P1",All!$AE25="RDP"),Ruler!L$6,IF(AND(All!$V25="P2",All!$AE25="RDP"),Ruler!L$7,IF(AND(All!$V25="P3",All!$AE25="RDP"),Ruler!L$8,IF(AND(All!$V25="P4",All!$AE25="RDP"),Ruler!L$9,IF(AND(All!$V25="P5",All!$AE25="RDP"),Ruler!L$10,IF(AND(All!$V25="P6",All!$AE25="RDP"),Ruler!L$11,IF(AND(All!$V25="P7",All!$AE25="RDP"),Ruler!L$12,IF(AND(All!$V25="P8",All!$AE25="RDP"),Ruler!L$13,IF(AND(All!$V25="P9",All!$AE25="RDP"),Ruler!L$14,IF(AND(All!$V25="P1",All!$AE25="RMS"),Ruler!L$6,IF(AND(All!$V25="P2",All!$AE25="RMS"),Ruler!L$15,IF(AND(All!$V25="P3",All!$AE25="RMS"),Ruler!L$16,IF(AND(All!$V25="P4",All!$AE25="RMS"),Ruler!L$17,IF(AND(All!$V25="P5",All!$AE25="RMS"),Ruler!L$18,IF(AND(All!$V25="P6",All!$AE25="RMS"),Ruler!L$19,IF(AND(All!$V25="P7",All!$AE25="RMS"),Ruler!L$20,IF(AND(All!$V25="P8",All!$AE25="RMS"),Ruler!L$21,IF(AND(All!$V25="P9",All!$AE25="RMS"),Ruler!L$22,IF(AND(All!$V25="P1",All!$AE25="RSS"),Ruler!L$6,IF(AND(All!$V25="P2",All!$AE25="RSS"),Ruler!L$23,IF(AND(All!$V25="P3",All!$AE25="RSS"),Ruler!L$24,IF(AND(All!$V25="P4",All!$AE25="RSS"),Ruler!L$25,IF(AND(All!$V25="P5",All!$AE25="RSS"),Ruler!L$26,IF(AND(All!$V25="P6",All!$AE25="RSS"),Ruler!L$27,IF(AND(All!$V25="P7",All!$AE25="RSS"),Ruler!L$28,IF(AND(All!$V25="P8",All!$AE25="RSS"),Ruler!L$29,IF(AND(All!$V25="P9",All!$AE25="RSS"),Ruler!L$30,0)))))))))))))))))))))))))))</f>
        <v>2</v>
      </c>
      <c r="BT25" s="325">
        <f>IF(AND(All!$V25="P1",All!$AE25="RDP"),Ruler!M$6,IF(AND(All!$V25="P2",All!$AE25="RDP"),Ruler!M$7,IF(AND(All!$V25="P3",All!$AE25="RDP"),Ruler!M$8,IF(AND(All!$V25="P4",All!$AE25="RDP"),Ruler!M$9,IF(AND(All!$V25="P5",All!$AE25="RDP"),Ruler!M$10,IF(AND(All!$V25="P6",All!$AE25="RDP"),Ruler!M$11,IF(AND(All!$V25="P7",All!$AE25="RDP"),Ruler!M$12,IF(AND(All!$V25="P8",All!$AE25="RDP"),Ruler!M$13,IF(AND(All!$V25="P9",All!$AE25="RDP"),Ruler!M$14,IF(AND(All!$V25="P1",All!$AE25="RMS"),Ruler!M$6,IF(AND(All!$V25="P2",All!$AE25="RMS"),Ruler!M$15,IF(AND(All!$V25="P3",All!$AE25="RMS"),Ruler!M$16,IF(AND(All!$V25="P4",All!$AE25="RMS"),Ruler!M$17,IF(AND(All!$V25="P5",All!$AE25="RMS"),Ruler!M$18,IF(AND(All!$V25="P6",All!$AE25="RMS"),Ruler!M$19,IF(AND(All!$V25="P7",All!$AE25="RMS"),Ruler!M$20,IF(AND(All!$V25="P8",All!$AE25="RMS"),Ruler!M$21,IF(AND(All!$V25="P9",All!$AE25="RMS"),Ruler!M$22,IF(AND(All!$V25="P1",All!$AE25="RSS"),Ruler!M$6,IF(AND(All!$V25="P2",All!$AE25="RSS"),Ruler!M$23,IF(AND(All!$V25="P3",All!$AE25="RSS"),Ruler!M$24,IF(AND(All!$V25="P4",All!$AE25="RSS"),Ruler!M$25,IF(AND(All!$V25="P5",All!$AE25="RSS"),Ruler!M$26,IF(AND(All!$V25="P6",All!$AE25="RSS"),Ruler!M$27,IF(AND(All!$V25="P7",All!$AE25="RSS"),Ruler!M$28,IF(AND(All!$V25="P8",All!$AE25="RSS"),Ruler!M$29,IF(AND(All!$V25="P9",All!$AE25="RSS"),Ruler!M$30,0)))))))))))))))))))))))))))</f>
        <v>2</v>
      </c>
      <c r="BU25" s="325">
        <f>IF(AND(All!$V25="P1",All!$AE25="RDP"),Ruler!N$6,IF(AND(All!$V25="P2",All!$AE25="RDP"),Ruler!N$7,IF(AND(All!$V25="P3",All!$AE25="RDP"),Ruler!N$8,IF(AND(All!$V25="P4",All!$AE25="RDP"),Ruler!N$9,IF(AND(All!$V25="P5",All!$AE25="RDP"),Ruler!N$10,IF(AND(All!$V25="P6",All!$AE25="RDP"),Ruler!N$11,IF(AND(All!$V25="P7",All!$AE25="RDP"),Ruler!N$12,IF(AND(All!$V25="P8",All!$AE25="RDP"),Ruler!N$13,IF(AND(All!$V25="P9",All!$AE25="RDP"),Ruler!N$14,IF(AND(All!$V25="P1",All!$AE25="RMS"),Ruler!N$6,IF(AND(All!$V25="P2",All!$AE25="RMS"),Ruler!N$15,IF(AND(All!$V25="P3",All!$AE25="RMS"),Ruler!N$16,IF(AND(All!$V25="P4",All!$AE25="RMS"),Ruler!N$17,IF(AND(All!$V25="P5",All!$AE25="RMS"),Ruler!N$18,IF(AND(All!$V25="P6",All!$AE25="RMS"),Ruler!N$19,IF(AND(All!$V25="P7",All!$AE25="RMS"),Ruler!N$20,IF(AND(All!$V25="P8",All!$AE25="RMS"),Ruler!N$21,IF(AND(All!$V25="P9",All!$AE25="RMS"),Ruler!N$22,IF(AND(All!$V25="P1",All!$AE25="RSS"),Ruler!N$6,IF(AND(All!$V25="P2",All!$AE25="RSS"),Ruler!N$23,IF(AND(All!$V25="P3",All!$AE25="RSS"),Ruler!N$24,IF(AND(All!$V25="P4",All!$AE25="RSS"),Ruler!N$25,IF(AND(All!$V25="P5",All!$AE25="RSS"),Ruler!N$26,IF(AND(All!$V25="P6",All!$AE25="RSS"),Ruler!N$27,IF(AND(All!$V25="P7",All!$AE25="RSS"),Ruler!N$28,IF(AND(All!$V25="P8",All!$AE25="RSS"),Ruler!N$29,IF(AND(All!$V25="P9",All!$AE25="RSS"),Ruler!N$30,0)))))))))))))))))))))))))))</f>
        <v>2</v>
      </c>
      <c r="BV25" s="325">
        <f>IF(AND(All!$V25="P1",All!$AE25="RDP"),Ruler!O$6,IF(AND(All!$V25="P2",All!$AE25="RDP"),Ruler!O$7,IF(AND(All!$V25="P3",All!$AE25="RDP"),Ruler!O$8,IF(AND(All!$V25="P4",All!$AE25="RDP"),Ruler!O$9,IF(AND(All!$V25="P5",All!$AE25="RDP"),Ruler!O$10,IF(AND(All!$V25="P6",All!$AE25="RDP"),Ruler!O$11,IF(AND(All!$V25="P7",All!$AE25="RDP"),Ruler!O$12,IF(AND(All!$V25="P8",All!$AE25="RDP"),Ruler!O$13,IF(AND(All!$V25="P9",All!$AE25="RDP"),Ruler!O$14,IF(AND(All!$V25="P1",All!$AE25="RMS"),Ruler!O$6,IF(AND(All!$V25="P2",All!$AE25="RMS"),Ruler!O$15,IF(AND(All!$V25="P3",All!$AE25="RMS"),Ruler!O$16,IF(AND(All!$V25="P4",All!$AE25="RMS"),Ruler!O$17,IF(AND(All!$V25="P5",All!$AE25="RMS"),Ruler!O$18,IF(AND(All!$V25="P6",All!$AE25="RMS"),Ruler!O$19,IF(AND(All!$V25="P7",All!$AE25="RMS"),Ruler!O$20,IF(AND(All!$V25="P8",All!$AE25="RMS"),Ruler!O$21,IF(AND(All!$V25="P9",All!$AE25="RMS"),Ruler!O$22,IF(AND(All!$V25="P1",All!$AE25="RSS"),Ruler!O$6,IF(AND(All!$V25="P2",All!$AE25="RSS"),Ruler!O$23,IF(AND(All!$V25="P3",All!$AE25="RSS"),Ruler!O$24,IF(AND(All!$V25="P4",All!$AE25="RSS"),Ruler!O$25,IF(AND(All!$V25="P5",All!$AE25="RSS"),Ruler!O$26,IF(AND(All!$V25="P6",All!$AE25="RSS"),Ruler!O$27,IF(AND(All!$V25="P7",All!$AE25="RSS"),Ruler!O$28,IF(AND(All!$V25="P8",All!$AE25="RSS"),Ruler!O$29,IF(AND(All!$V25="P9",All!$AE25="RSS"),Ruler!O$30,0)))))))))))))))))))))))))))</f>
        <v>1</v>
      </c>
      <c r="BW25" s="325">
        <f>IF(AND(All!$V25="P1",All!$AE25="RDP"),Ruler!P$6,IF(AND(All!$V25="P2",All!$AE25="RDP"),Ruler!P$7,IF(AND(All!$V25="P3",All!$AE25="RDP"),Ruler!P$8,IF(AND(All!$V25="P4",All!$AE25="RDP"),Ruler!P$9,IF(AND(All!$V25="P5",All!$AE25="RDP"),Ruler!P$10,IF(AND(All!$V25="P6",All!$AE25="RDP"),Ruler!P$11,IF(AND(All!$V25="P7",All!$AE25="RDP"),Ruler!P$12,IF(AND(All!$V25="P8",All!$AE25="RDP"),Ruler!P$13,IF(AND(All!$V25="P9",All!$AE25="RDP"),Ruler!P$14,IF(AND(All!$V25="P1",All!$AE25="RMS"),Ruler!P$6,IF(AND(All!$V25="P2",All!$AE25="RMS"),Ruler!P$15,IF(AND(All!$V25="P3",All!$AE25="RMS"),Ruler!P$16,IF(AND(All!$V25="P4",All!$AE25="RMS"),Ruler!P$17,IF(AND(All!$V25="P5",All!$AE25="RMS"),Ruler!P$18,IF(AND(All!$V25="P6",All!$AE25="RMS"),Ruler!P$19,IF(AND(All!$V25="P7",All!$AE25="RMS"),Ruler!P$20,IF(AND(All!$V25="P8",All!$AE25="RMS"),Ruler!P$21,IF(AND(All!$V25="P9",All!$AE25="RMS"),Ruler!P$22,IF(AND(All!$V25="P1",All!$AE25="RSS"),Ruler!P$6,IF(AND(All!$V25="P2",All!$AE25="RSS"),Ruler!P$23,IF(AND(All!$V25="P3",All!$AE25="RSS"),Ruler!P$24,IF(AND(All!$V25="P4",All!$AE25="RSS"),Ruler!P$25,IF(AND(All!$V25="P5",All!$AE25="RSS"),Ruler!P$26,IF(AND(All!$V25="P6",All!$AE25="RSS"),Ruler!P$27,IF(AND(All!$V25="P7",All!$AE25="RSS"),Ruler!P$28,IF(AND(All!$V25="P8",All!$AE25="RSS"),Ruler!P$29,IF(AND(All!$V25="P9",All!$AE25="RSS"),Ruler!P$30,0)))))))))))))))))))))))))))</f>
        <v>2</v>
      </c>
      <c r="BX25" s="325">
        <f>IF(AND(All!$V25="P1",All!$AE25="RDP"),Ruler!Q$6,IF(AND(All!$V25="P2",All!$AE25="RDP"),Ruler!Q$7,IF(AND(All!$V25="P3",All!$AE25="RDP"),Ruler!Q$8,IF(AND(All!$V25="P4",All!$AE25="RDP"),Ruler!Q$9,IF(AND(All!$V25="P5",All!$AE25="RDP"),Ruler!Q$10,IF(AND(All!$V25="P6",All!$AE25="RDP"),Ruler!Q$11,IF(AND(All!$V25="P7",All!$AE25="RDP"),Ruler!Q$12,IF(AND(All!$V25="P8",All!$AE25="RDP"),Ruler!Q$13,IF(AND(All!$V25="P9",All!$AE25="RDP"),Ruler!Q$14,IF(AND(All!$V25="P1",All!$AE25="RMS"),Ruler!Q$6,IF(AND(All!$V25="P2",All!$AE25="RMS"),Ruler!Q$15,IF(AND(All!$V25="P3",All!$AE25="RMS"),Ruler!Q$16,IF(AND(All!$V25="P4",All!$AE25="RMS"),Ruler!Q$17,IF(AND(All!$V25="P5",All!$AE25="RMS"),Ruler!Q$18,IF(AND(All!$V25="P6",All!$AE25="RMS"),Ruler!Q$19,IF(AND(All!$V25="P7",All!$AE25="RMS"),Ruler!Q$20,IF(AND(All!$V25="P8",All!$AE25="RMS"),Ruler!Q$21,IF(AND(All!$V25="P9",All!$AE25="RMS"),Ruler!Q$22,IF(AND(All!$V25="P1",All!$AE25="RSS"),Ruler!Q$6,IF(AND(All!$V25="P2",All!$AE25="RSS"),Ruler!Q$23,IF(AND(All!$V25="P3",All!$AE25="RSS"),Ruler!Q$24,IF(AND(All!$V25="P4",All!$AE25="RSS"),Ruler!Q$25,IF(AND(All!$V25="P5",All!$AE25="RSS"),Ruler!Q$26,IF(AND(All!$V25="P6",All!$AE25="RSS"),Ruler!Q$27,IF(AND(All!$V25="P7",All!$AE25="RSS"),Ruler!Q$28,IF(AND(All!$V25="P8",All!$AE25="RSS"),Ruler!Q$29,IF(AND(All!$V25="P9",All!$AE25="RSS"),Ruler!Q$30,0)))))))))))))))))))))))))))</f>
        <v>2</v>
      </c>
      <c r="BY25" s="325">
        <f>IF(AND(All!$V25="P1",All!$AE25="RDP"),Ruler!R$6,IF(AND(All!$V25="P2",All!$AE25="RDP"),Ruler!R$7,IF(AND(All!$V25="P3",All!$AE25="RDP"),Ruler!R$8,IF(AND(All!$V25="P4",All!$AE25="RDP"),Ruler!R$9,IF(AND(All!$V25="P5",All!$AE25="RDP"),Ruler!R$10,IF(AND(All!$V25="P6",All!$AE25="RDP"),Ruler!R$11,IF(AND(All!$V25="P7",All!$AE25="RDP"),Ruler!R$12,IF(AND(All!$V25="P8",All!$AE25="RDP"),Ruler!R$13,IF(AND(All!$V25="P9",All!$AE25="RDP"),Ruler!R$14,IF(AND(All!$V25="P1",All!$AE25="RMS"),Ruler!R$6,IF(AND(All!$V25="P2",All!$AE25="RMS"),Ruler!R$15,IF(AND(All!$V25="P3",All!$AE25="RMS"),Ruler!R$16,IF(AND(All!$V25="P4",All!$AE25="RMS"),Ruler!R$17,IF(AND(All!$V25="P5",All!$AE25="RMS"),Ruler!R$18,IF(AND(All!$V25="P6",All!$AE25="RMS"),Ruler!R$19,IF(AND(All!$V25="P7",All!$AE25="RMS"),Ruler!R$20,IF(AND(All!$V25="P8",All!$AE25="RMS"),Ruler!R$21,IF(AND(All!$V25="P9",All!$AE25="RMS"),Ruler!R$22,IF(AND(All!$V25="P1",All!$AE25="RSS"),Ruler!R$6,IF(AND(All!$V25="P2",All!$AE25="RSS"),Ruler!R$23,IF(AND(All!$V25="P3",All!$AE25="RSS"),Ruler!R$24,IF(AND(All!$V25="P4",All!$AE25="RSS"),Ruler!R$25,IF(AND(All!$V25="P5",All!$AE25="RSS"),Ruler!R$26,IF(AND(All!$V25="P6",All!$AE25="RSS"),Ruler!R$27,IF(AND(All!$V25="P7",All!$AE25="RSS"),Ruler!R$28,IF(AND(All!$V25="P8",All!$AE25="RSS"),Ruler!R$29,IF(AND(All!$V25="P9",All!$AE25="RSS"),Ruler!R$30,0)))))))))))))))))))))))))))</f>
        <v>2</v>
      </c>
      <c r="BZ25" s="325">
        <f>IF(AND(All!$V25="P1",All!$AE25="RDP"),Ruler!S$6,IF(AND(All!$V25="P2",All!$AE25="RDP"),Ruler!S$7,IF(AND(All!$V25="P3",All!$AE25="RDP"),Ruler!S$8,IF(AND(All!$V25="P4",All!$AE25="RDP"),Ruler!S$9,IF(AND(All!$V25="P5",All!$AE25="RDP"),Ruler!S$10,IF(AND(All!$V25="P6",All!$AE25="RDP"),Ruler!S$11,IF(AND(All!$V25="P7",All!$AE25="RDP"),Ruler!S$12,IF(AND(All!$V25="P8",All!$AE25="RDP"),Ruler!S$13,IF(AND(All!$V25="P9",All!$AE25="RDP"),Ruler!S$14,IF(AND(All!$V25="P1",All!$AE25="RMS"),Ruler!S$6,IF(AND(All!$V25="P2",All!$AE25="RMS"),Ruler!S$15,IF(AND(All!$V25="P3",All!$AE25="RMS"),Ruler!S$16,IF(AND(All!$V25="P4",All!$AE25="RMS"),Ruler!S$17,IF(AND(All!$V25="P5",All!$AE25="RMS"),Ruler!S$18,IF(AND(All!$V25="P6",All!$AE25="RMS"),Ruler!S$19,IF(AND(All!$V25="P7",All!$AE25="RMS"),Ruler!S$20,IF(AND(All!$V25="P8",All!$AE25="RMS"),Ruler!S$21,IF(AND(All!$V25="P9",All!$AE25="RMS"),Ruler!S$22,IF(AND(All!$V25="P1",All!$AE25="RSS"),Ruler!S$6,IF(AND(All!$V25="P2",All!$AE25="RSS"),Ruler!S$23,IF(AND(All!$V25="P3",All!$AE25="RSS"),Ruler!S$24,IF(AND(All!$V25="P4",All!$AE25="RSS"),Ruler!S$25,IF(AND(All!$V25="P5",All!$AE25="RSS"),Ruler!S$26,IF(AND(All!$V25="P6",All!$AE25="RSS"),Ruler!S$27,IF(AND(All!$V25="P7",All!$AE25="RSS"),Ruler!S$28,IF(AND(All!$V25="P8",All!$AE25="RSS"),Ruler!S$29,IF(AND(All!$V25="P9",All!$AE25="RSS"),Ruler!S$30,0)))))))))))))))))))))))))))</f>
        <v>1</v>
      </c>
      <c r="CA25" s="325">
        <f>IF(AND(All!$V25="P1",All!$AE25="RDP"),Ruler!T$6,IF(AND(All!$V25="P2",All!$AE25="RDP"),Ruler!T$7,IF(AND(All!$V25="P3",All!$AE25="RDP"),Ruler!T$8,IF(AND(All!$V25="P4",All!$AE25="RDP"),Ruler!T$9,IF(AND(All!$V25="P5",All!$AE25="RDP"),Ruler!T$10,IF(AND(All!$V25="P6",All!$AE25="RDP"),Ruler!T$11,IF(AND(All!$V25="P7",All!$AE25="RDP"),Ruler!T$12,IF(AND(All!$V25="P8",All!$AE25="RDP"),Ruler!T$13,IF(AND(All!$V25="P9",All!$AE25="RDP"),Ruler!T$14,IF(AND(All!$V25="P1",All!$AE25="RMS"),Ruler!T$6,IF(AND(All!$V25="P2",All!$AE25="RMS"),Ruler!T$15,IF(AND(All!$V25="P3",All!$AE25="RMS"),Ruler!T$16,IF(AND(All!$V25="P4",All!$AE25="RMS"),Ruler!T$17,IF(AND(All!$V25="P5",All!$AE25="RMS"),Ruler!T$18,IF(AND(All!$V25="P6",All!$AE25="RMS"),Ruler!T$19,IF(AND(All!$V25="P7",All!$AE25="RMS"),Ruler!T$20,IF(AND(All!$V25="P8",All!$AE25="RMS"),Ruler!T$21,IF(AND(All!$V25="P9",All!$AE25="RMS"),Ruler!T$22,IF(AND(All!$V25="P1",All!$AE25="RSS"),Ruler!T$6,IF(AND(All!$V25="P2",All!$AE25="RSS"),Ruler!T$23,IF(AND(All!$V25="P3",All!$AE25="RSS"),Ruler!T$24,IF(AND(All!$V25="P4",All!$AE25="RSS"),Ruler!T$25,IF(AND(All!$V25="P5",All!$AE25="RSS"),Ruler!T$26,IF(AND(All!$V25="P6",All!$AE25="RSS"),Ruler!T$27,IF(AND(All!$V25="P7",All!$AE25="RSS"),Ruler!T$28,IF(AND(All!$V25="P8",All!$AE25="RSS"),Ruler!T$29,IF(AND(All!$V25="P9",All!$AE25="RSS"),Ruler!T$30,0)))))))))))))))))))))))))))</f>
        <v>2</v>
      </c>
      <c r="CB25" s="325">
        <f>IF(AND(All!$V25="P1",All!$AE25="RDP"),Ruler!U$6,IF(AND(All!$V25="P2",All!$AE25="RDP"),Ruler!U$7,IF(AND(All!$V25="P3",All!$AE25="RDP"),Ruler!U$8,IF(AND(All!$V25="P4",All!$AE25="RDP"),Ruler!U$9,IF(AND(All!$V25="P5",All!$AE25="RDP"),Ruler!U$10,IF(AND(All!$V25="P6",All!$AE25="RDP"),Ruler!U$11,IF(AND(All!$V25="P7",All!$AE25="RDP"),Ruler!U$12,IF(AND(All!$V25="P8",All!$AE25="RDP"),Ruler!U$13,IF(AND(All!$V25="P9",All!$AE25="RDP"),Ruler!U$14,IF(AND(All!$V25="P1",All!$AE25="RMS"),Ruler!U$6,IF(AND(All!$V25="P2",All!$AE25="RMS"),Ruler!U$15,IF(AND(All!$V25="P3",All!$AE25="RMS"),Ruler!U$16,IF(AND(All!$V25="P4",All!$AE25="RMS"),Ruler!U$17,IF(AND(All!$V25="P5",All!$AE25="RMS"),Ruler!U$18,IF(AND(All!$V25="P6",All!$AE25="RMS"),Ruler!U$19,IF(AND(All!$V25="P7",All!$AE25="RMS"),Ruler!U$20,IF(AND(All!$V25="P8",All!$AE25="RMS"),Ruler!U$21,IF(AND(All!$V25="P9",All!$AE25="RMS"),Ruler!U$22,IF(AND(All!$V25="P1",All!$AE25="RSS"),Ruler!U$6,IF(AND(All!$V25="P2",All!$AE25="RSS"),Ruler!U$23,IF(AND(All!$V25="P3",All!$AE25="RSS"),Ruler!U$24,IF(AND(All!$V25="P4",All!$AE25="RSS"),Ruler!U$25,IF(AND(All!$V25="P5",All!$AE25="RSS"),Ruler!U$26,IF(AND(All!$V25="P6",All!$AE25="RSS"),Ruler!U$27,IF(AND(All!$V25="P7",All!$AE25="RSS"),Ruler!U$28,IF(AND(All!$V25="P8",All!$AE25="RSS"),Ruler!U$29,IF(AND(All!$V25="P9",All!$AE25="RSS"),Ruler!U$30,0)))))))))))))))))))))))))))</f>
        <v>1</v>
      </c>
      <c r="CC25" s="325">
        <f>IF(AND(All!$V25="P1",All!$AE25="RDP"),Ruler!V$6,IF(AND(All!$V25="P2",All!$AE25="RDP"),Ruler!V$7,IF(AND(All!$V25="P3",All!$AE25="RDP"),Ruler!V$8,IF(AND(All!$V25="P4",All!$AE25="RDP"),Ruler!V$9,IF(AND(All!$V25="P5",All!$AE25="RDP"),Ruler!V$10,IF(AND(All!$V25="P6",All!$AE25="RDP"),Ruler!V$11,IF(AND(All!$V25="P7",All!$AE25="RDP"),Ruler!V$12,IF(AND(All!$V25="P8",All!$AE25="RDP"),Ruler!V$13,IF(AND(All!$V25="P9",All!$AE25="RDP"),Ruler!V$14,IF(AND(All!$V25="P1",All!$AE25="RMS"),Ruler!V$6,IF(AND(All!$V25="P2",All!$AE25="RMS"),Ruler!V$15,IF(AND(All!$V25="P3",All!$AE25="RMS"),Ruler!V$16,IF(AND(All!$V25="P4",All!$AE25="RMS"),Ruler!V$17,IF(AND(All!$V25="P5",All!$AE25="RMS"),Ruler!V$18,IF(AND(All!$V25="P6",All!$AE25="RMS"),Ruler!V$19,IF(AND(All!$V25="P7",All!$AE25="RMS"),Ruler!V$20,IF(AND(All!$V25="P8",All!$AE25="RMS"),Ruler!V$21,IF(AND(All!$V25="P9",All!$AE25="RMS"),Ruler!V$22,IF(AND(All!$V25="P1",All!$AE25="RSS"),Ruler!V$6,IF(AND(All!$V25="P2",All!$AE25="RSS"),Ruler!V$23,IF(AND(All!$V25="P3",All!$AE25="RSS"),Ruler!V$24,IF(AND(All!$V25="P4",All!$AE25="RSS"),Ruler!V$25,IF(AND(All!$V25="P5",All!$AE25="RSS"),Ruler!V$26,IF(AND(All!$V25="P6",All!$AE25="RSS"),Ruler!V$27,IF(AND(All!$V25="P7",All!$AE25="RSS"),Ruler!V$28,IF(AND(All!$V25="P8",All!$AE25="RSS"),Ruler!V$29,IF(AND(All!$V25="P9",All!$AE25="RSS"),Ruler!V$30,0)))))))))))))))))))))))))))</f>
        <v>2</v>
      </c>
      <c r="CD25" s="325">
        <f>IF(AND(All!$V25="P1",All!$AE25="RDP"),Ruler!W$6,IF(AND(All!$V25="P2",All!$AE25="RDP"),Ruler!W$7,IF(AND(All!$V25="P3",All!$AE25="RDP"),Ruler!W$8,IF(AND(All!$V25="P4",All!$AE25="RDP"),Ruler!W$9,IF(AND(All!$V25="P5",All!$AE25="RDP"),Ruler!W$10,IF(AND(All!$V25="P6",All!$AE25="RDP"),Ruler!W$11,IF(AND(All!$V25="P7",All!$AE25="RDP"),Ruler!W$12,IF(AND(All!$V25="P8",All!$AE25="RDP"),Ruler!W$13,IF(AND(All!$V25="P9",All!$AE25="RDP"),Ruler!W$14,IF(AND(All!$V25="P1",All!$AE25="RMS"),Ruler!W$6,IF(AND(All!$V25="P2",All!$AE25="RMS"),Ruler!W$15,IF(AND(All!$V25="P3",All!$AE25="RMS"),Ruler!W$16,IF(AND(All!$V25="P4",All!$AE25="RMS"),Ruler!W$17,IF(AND(All!$V25="P5",All!$AE25="RMS"),Ruler!W$18,IF(AND(All!$V25="P6",All!$AE25="RMS"),Ruler!W$19,IF(AND(All!$V25="P7",All!$AE25="RMS"),Ruler!W$20,IF(AND(All!$V25="P8",All!$AE25="RMS"),Ruler!W$21,IF(AND(All!$V25="P9",All!$AE25="RMS"),Ruler!W$22,IF(AND(All!$V25="P1",All!$AE25="RSS"),Ruler!W$6,IF(AND(All!$V25="P2",All!$AE25="RSS"),Ruler!W$23,IF(AND(All!$V25="P3",All!$AE25="RSS"),Ruler!W$24,IF(AND(All!$V25="P4",All!$AE25="RSS"),Ruler!W$25,IF(AND(All!$V25="P5",All!$AE25="RSS"),Ruler!W$26,IF(AND(All!$V25="P6",All!$AE25="RSS"),Ruler!W$27,IF(AND(All!$V25="P7",All!$AE25="RSS"),Ruler!W$28,IF(AND(All!$V25="P8",All!$AE25="RSS"),Ruler!W$29,IF(AND(All!$V25="P9",All!$AE25="RSS"),Ruler!W$30,0)))))))))))))))))))))))))))</f>
        <v>1</v>
      </c>
      <c r="CE25" s="325">
        <f>IF(AND(All!$V25="P1",All!$AE25="RDP"),Ruler!X$6,IF(AND(All!$V25="P2",All!$AE25="RDP"),Ruler!X$7,IF(AND(All!$V25="P3",All!$AE25="RDP"),Ruler!X$8,IF(AND(All!$V25="P4",All!$AE25="RDP"),Ruler!X$9,IF(AND(All!$V25="P5",All!$AE25="RDP"),Ruler!X$10,IF(AND(All!$V25="P6",All!$AE25="RDP"),Ruler!X$11,IF(AND(All!$V25="P7",All!$AE25="RDP"),Ruler!X$12,IF(AND(All!$V25="P8",All!$AE25="RDP"),Ruler!X$13,IF(AND(All!$V25="P9",All!$AE25="RDP"),Ruler!X$14,IF(AND(All!$V25="P1",All!$AE25="RMS"),Ruler!X$6,IF(AND(All!$V25="P2",All!$AE25="RMS"),Ruler!X$15,IF(AND(All!$V25="P3",All!$AE25="RMS"),Ruler!X$16,IF(AND(All!$V25="P4",All!$AE25="RMS"),Ruler!X$17,IF(AND(All!$V25="P5",All!$AE25="RMS"),Ruler!X$18,IF(AND(All!$V25="P6",All!$AE25="RMS"),Ruler!X$19,IF(AND(All!$V25="P7",All!$AE25="RMS"),Ruler!X$20,IF(AND(All!$V25="P8",All!$AE25="RMS"),Ruler!X$21,IF(AND(All!$V25="P9",All!$AE25="RMS"),Ruler!X$22,IF(AND(All!$V25="P1",All!$AE25="RSS"),Ruler!X$6,IF(AND(All!$V25="P2",All!$AE25="RSS"),Ruler!X$23,IF(AND(All!$V25="P3",All!$AE25="RSS"),Ruler!X$24,IF(AND(All!$V25="P4",All!$AE25="RSS"),Ruler!X$25,IF(AND(All!$V25="P5",All!$AE25="RSS"),Ruler!X$26,IF(AND(All!$V25="P6",All!$AE25="RSS"),Ruler!X$27,IF(AND(All!$V25="P7",All!$AE25="RSS"),Ruler!X$28,IF(AND(All!$V25="P8",All!$AE25="RSS"),Ruler!X$29,IF(AND(All!$V25="P9",All!$AE25="RSS"),Ruler!X$30,0)))))))))))))))))))))))))))</f>
        <v>1</v>
      </c>
      <c r="CF25" s="325">
        <f>IF(AND(All!$V25="P1",All!$AE25="RDP"),Ruler!Y$6,IF(AND(All!$V25="P2",All!$AE25="RDP"),Ruler!Y$7,IF(AND(All!$V25="P3",All!$AE25="RDP"),Ruler!Y$8,IF(AND(All!$V25="P4",All!$AE25="RDP"),Ruler!Y$9,IF(AND(All!$V25="P5",All!$AE25="RDP"),Ruler!Y$10,IF(AND(All!$V25="P6",All!$AE25="RDP"),Ruler!Y$11,IF(AND(All!$V25="P7",All!$AE25="RDP"),Ruler!Y$12,IF(AND(All!$V25="P8",All!$AE25="RDP"),Ruler!Y$13,IF(AND(All!$V25="P9",All!$AE25="RDP"),Ruler!Y$14,IF(AND(All!$V25="P1",All!$AE25="RMS"),Ruler!Y$6,IF(AND(All!$V25="P2",All!$AE25="RMS"),Ruler!Y$15,IF(AND(All!$V25="P3",All!$AE25="RMS"),Ruler!Y$16,IF(AND(All!$V25="P4",All!$AE25="RMS"),Ruler!Y$17,IF(AND(All!$V25="P5",All!$AE25="RMS"),Ruler!Y$18,IF(AND(All!$V25="P6",All!$AE25="RMS"),Ruler!Y$19,IF(AND(All!$V25="P7",All!$AE25="RMS"),Ruler!Y$20,IF(AND(All!$V25="P8",All!$AE25="RMS"),Ruler!Y$21,IF(AND(All!$V25="P9",All!$AE25="RMS"),Ruler!Y$22,IF(AND(All!$V25="P1",All!$AE25="RSS"),Ruler!Y$6,IF(AND(All!$V25="P2",All!$AE25="RSS"),Ruler!Y$23,IF(AND(All!$V25="P3",All!$AE25="RSS"),Ruler!Y$24,IF(AND(All!$V25="P4",All!$AE25="RSS"),Ruler!Y$25,IF(AND(All!$V25="P5",All!$AE25="RSS"),Ruler!Y$26,IF(AND(All!$V25="P6",All!$AE25="RSS"),Ruler!Y$27,IF(AND(All!$V25="P7",All!$AE25="RSS"),Ruler!Y$28,IF(AND(All!$V25="P8",All!$AE25="RSS"),Ruler!Y$29,IF(AND(All!$V25="P9",All!$AE25="RSS"),Ruler!Y$30,0)))))))))))))))))))))))))))</f>
        <v>1</v>
      </c>
      <c r="CG25" s="325">
        <f>IF(AND(All!$V25="P1",All!$AE25="RDP"),Ruler!Z$6,IF(AND(All!$V25="P2",All!$AE25="RDP"),Ruler!Z$7,IF(AND(All!$V25="P3",All!$AE25="RDP"),Ruler!Z$8,IF(AND(All!$V25="P4",All!$AE25="RDP"),Ruler!Z$9,IF(AND(All!$V25="P5",All!$AE25="RDP"),Ruler!Z$10,IF(AND(All!$V25="P6",All!$AE25="RDP"),Ruler!Z$11,IF(AND(All!$V25="P7",All!$AE25="RDP"),Ruler!Z$12,IF(AND(All!$V25="P8",All!$AE25="RDP"),Ruler!Z$13,IF(AND(All!$V25="P9",All!$AE25="RDP"),Ruler!Z$14,IF(AND(All!$V25="P1",All!$AE25="RMS"),Ruler!Z$6,IF(AND(All!$V25="P2",All!$AE25="RMS"),Ruler!Z$15,IF(AND(All!$V25="P3",All!$AE25="RMS"),Ruler!Z$16,IF(AND(All!$V25="P4",All!$AE25="RMS"),Ruler!Z$17,IF(AND(All!$V25="P5",All!$AE25="RMS"),Ruler!Z$18,IF(AND(All!$V25="P6",All!$AE25="RMS"),Ruler!Z$19,IF(AND(All!$V25="P7",All!$AE25="RMS"),Ruler!Z$20,IF(AND(All!$V25="P8",All!$AE25="RMS"),Ruler!Z$21,IF(AND(All!$V25="P9",All!$AE25="RMS"),Ruler!Z$22,IF(AND(All!$V25="P1",All!$AE25="RSS"),Ruler!Z$6,IF(AND(All!$V25="P2",All!$AE25="RSS"),Ruler!Z$23,IF(AND(All!$V25="P3",All!$AE25="RSS"),Ruler!Z$24,IF(AND(All!$V25="P4",All!$AE25="RSS"),Ruler!Z$25,IF(AND(All!$V25="P5",All!$AE25="RSS"),Ruler!Z$26,IF(AND(All!$V25="P6",All!$AE25="RSS"),Ruler!Z$27,IF(AND(All!$V25="P7",All!$AE25="RSS"),Ruler!Z$28,IF(AND(All!$V25="P8",All!$AE25="RSS"),Ruler!Z$29,IF(AND(All!$V25="P9",All!$AE25="RSS"),Ruler!Z$30,0)))))))))))))))))))))))))))</f>
        <v>1</v>
      </c>
      <c r="CH25" s="325">
        <f>IF(AND(All!$V25="P1",All!$AE25="RDP"),Ruler!AA$6,IF(AND(All!$V25="P2",All!$AE25="RDP"),Ruler!AA$7,IF(AND(All!$V25="P3",All!$AE25="RDP"),Ruler!AA$8,IF(AND(All!$V25="P4",All!$AE25="RDP"),Ruler!AA$9,IF(AND(All!$V25="P5",All!$AE25="RDP"),Ruler!AA$10,IF(AND(All!$V25="P6",All!$AE25="RDP"),Ruler!AA$11,IF(AND(All!$V25="P7",All!$AE25="RDP"),Ruler!AA$12,IF(AND(All!$V25="P8",All!$AE25="RDP"),Ruler!AA$13,IF(AND(All!$V25="P9",All!$AE25="RDP"),Ruler!AA$14,IF(AND(All!$V25="P1",All!$AE25="RMS"),Ruler!AA$6,IF(AND(All!$V25="P2",All!$AE25="RMS"),Ruler!AA$15,IF(AND(All!$V25="P3",All!$AE25="RMS"),Ruler!AA$16,IF(AND(All!$V25="P4",All!$AE25="RMS"),Ruler!AA$17,IF(AND(All!$V25="P5",All!$AE25="RMS"),Ruler!AA$18,IF(AND(All!$V25="P6",All!$AE25="RMS"),Ruler!AA$19,IF(AND(All!$V25="P7",All!$AE25="RMS"),Ruler!AA$20,IF(AND(All!$V25="P8",All!$AE25="RMS"),Ruler!AA$21,IF(AND(All!$V25="P9",All!$AE25="RMS"),Ruler!AA$22,IF(AND(All!$V25="P1",All!$AE25="RSS"),Ruler!AA$6,IF(AND(All!$V25="P2",All!$AE25="RSS"),Ruler!AA$23,IF(AND(All!$V25="P3",All!$AE25="RSS"),Ruler!AA$24,IF(AND(All!$V25="P4",All!$AE25="RSS"),Ruler!AA$25,IF(AND(All!$V25="P5",All!$AE25="RSS"),Ruler!AA$26,IF(AND(All!$V25="P6",All!$AE25="RSS"),Ruler!AA$27,IF(AND(All!$V25="P7",All!$AE25="RSS"),Ruler!AA$28,IF(AND(All!$V25="P8",All!$AE25="RSS"),Ruler!AA$29,IF(AND(All!$V25="P9",All!$AE25="RSS"),Ruler!AA$30,0)))))))))))))))))))))))))))</f>
        <v>0</v>
      </c>
      <c r="CI25" s="325">
        <f>IF(AND(All!$V25="P1",All!$AE25="RDP"),Ruler!AB$6,IF(AND(All!$V25="P2",All!$AE25="RDP"),Ruler!AB$7,IF(AND(All!$V25="P3",All!$AE25="RDP"),Ruler!AB$8,IF(AND(All!$V25="P4",All!$AE25="RDP"),Ruler!AB$9,IF(AND(All!$V25="P5",All!$AE25="RDP"),Ruler!AB$10,IF(AND(All!$V25="P6",All!$AE25="RDP"),Ruler!AB$11,IF(AND(All!$V25="P7",All!$AE25="RDP"),Ruler!AB$12,IF(AND(All!$V25="P8",All!$AE25="RDP"),Ruler!AB$13,IF(AND(All!$V25="P9",All!$AE25="RDP"),Ruler!AB$14,IF(AND(All!$V25="P1",All!$AE25="RMS"),Ruler!AB$6,IF(AND(All!$V25="P2",All!$AE25="RMS"),Ruler!AB$15,IF(AND(All!$V25="P3",All!$AE25="RMS"),Ruler!AB$16,IF(AND(All!$V25="P4",All!$AE25="RMS"),Ruler!AB$17,IF(AND(All!$V25="P5",All!$AE25="RMS"),Ruler!AB$18,IF(AND(All!$V25="P6",All!$AE25="RMS"),Ruler!AB$19,IF(AND(All!$V25="P7",All!$AE25="RMS"),Ruler!AB$20,IF(AND(All!$V25="P8",All!$AE25="RMS"),Ruler!AB$21,IF(AND(All!$V25="P9",All!$AE25="RMS"),Ruler!AB$22,IF(AND(All!$V25="P1",All!$AE25="RSS"),Ruler!AB$6,IF(AND(All!$V25="P2",All!$AE25="RSS"),Ruler!AB$23,IF(AND(All!$V25="P3",All!$AE25="RSS"),Ruler!AB$24,IF(AND(All!$V25="P4",All!$AE25="RSS"),Ruler!AB$25,IF(AND(All!$V25="P5",All!$AE25="RSS"),Ruler!AB$26,IF(AND(All!$V25="P6",All!$AE25="RSS"),Ruler!AB$27,IF(AND(All!$V25="P7",All!$AE25="RSS"),Ruler!AB$28,IF(AND(All!$V25="P8",All!$AE25="RSS"),Ruler!AB$29,IF(AND(All!$V25="P9",All!$AE25="RSS"),Ruler!AB$30,0)))))))))))))))))))))))))))</f>
        <v>0</v>
      </c>
      <c r="CJ25" s="323"/>
      <c r="DG25" s="328"/>
      <c r="DH25" s="43">
        <f>COUNTIF(Table9[[#This Row],[G-B1]:[G-B12]],"&lt;=0")/12*100</f>
        <v>0</v>
      </c>
      <c r="DI25" s="43">
        <f>COUNTIF(Table9[[#This Row],[G-K1]:[G-K5]],"&lt;=0")/5*100</f>
        <v>0</v>
      </c>
      <c r="DJ25" s="43">
        <f>COUNTIF(Table9[[#This Row],[G-P1]:[G-P5]],"&lt;=0")/5*100</f>
        <v>0</v>
      </c>
      <c r="DK25" s="43">
        <f>COUNTIF(Table9[[#This Row],[G-E1]:[G-E2]],"&lt;=0")/2*100</f>
        <v>0</v>
      </c>
      <c r="DL25" s="450">
        <f>IF(AE25="RDP",(COUNTIF(Table9[[#This Row],[G-B3]],"&lt;=0")+COUNTIF(Table9[[#This Row],[G-B4]],"&lt;=0")+COUNTIF(Table9[[#This Row],[G-B7]],"&lt;=0")+COUNTIF(Table9[[#This Row],[G-B11]],"&lt;=0")+COUNTIF(Table9[[#This Row],[G-K2]],"&lt;=0"))/5*100,IF(AE25="RMS",(COUNTIF(Table9[[#This Row],[G-B4]],"&lt;=0")+COUNTIF(Table9[[#This Row],[G-B5]],"&lt;=0")+COUNTIF(Table9[[#This Row],[G-B10]],"&lt;=0")+COUNTIF(Table9[[#This Row],[G-B12]],"&lt;=0")+COUNTIF(Table9[[#This Row],[G-K2]],"&lt;=0"))/5*100,IF(AE25="RSS",(COUNTIF(Table9[[#This Row],[G-B1]],"&lt;=0")+COUNTIF(Table9[[#This Row],[G-B2]],"&lt;=0")+COUNTIF(Table9[[#This Row],[G-B6]],"&lt;=0")+COUNTIF(Table9[[#This Row],[G-B11]],"&lt;=0")+COUNTIF(Table9[[#This Row],[G-B12]],"&lt;=0"))/5*100,0)))</f>
        <v>0</v>
      </c>
      <c r="DM25" s="332"/>
      <c r="DR25" s="332"/>
      <c r="DW25" s="332"/>
      <c r="DX25" s="42"/>
      <c r="DY25" s="42"/>
      <c r="DZ25" s="42"/>
      <c r="EA25" s="333"/>
      <c r="EB25" s="342"/>
      <c r="EC25" s="339"/>
      <c r="ED25" s="339"/>
      <c r="EE25" s="338"/>
    </row>
    <row r="26" spans="2:135" ht="44" hidden="1" thickBot="1" x14ac:dyDescent="0.4">
      <c r="B26" s="282">
        <v>23</v>
      </c>
      <c r="C26" s="285" t="s">
        <v>134</v>
      </c>
      <c r="D26" s="283">
        <v>46234</v>
      </c>
      <c r="E26" s="461" t="s">
        <v>341</v>
      </c>
      <c r="F26" s="282">
        <v>1125493</v>
      </c>
      <c r="G26" s="357">
        <f t="shared" ca="1" si="0"/>
        <v>26.064745937975655</v>
      </c>
      <c r="H26" s="283">
        <v>36802</v>
      </c>
      <c r="I26" s="282" t="s">
        <v>136</v>
      </c>
      <c r="J26" s="282" t="s">
        <v>137</v>
      </c>
      <c r="K26" s="282" t="s">
        <v>241</v>
      </c>
      <c r="L26" s="282" t="s">
        <v>202</v>
      </c>
      <c r="M26" s="285" t="s">
        <v>242</v>
      </c>
      <c r="N26" s="282"/>
      <c r="O26" s="282" t="s">
        <v>142</v>
      </c>
      <c r="P26" s="284" t="s">
        <v>342</v>
      </c>
      <c r="Q26" s="282" t="s">
        <v>144</v>
      </c>
      <c r="R26" s="282" t="s">
        <v>185</v>
      </c>
      <c r="S26" s="282"/>
      <c r="T26" s="286"/>
      <c r="U26" s="282"/>
      <c r="V26" s="282" t="s">
        <v>55</v>
      </c>
      <c r="W26" s="291"/>
      <c r="X26" s="286">
        <f ca="1">($T$1-Table9[[#This Row],[Date of Appointment to Current Grade]])/365</f>
        <v>0.55515689687976411</v>
      </c>
      <c r="Y26" s="283">
        <v>46113</v>
      </c>
      <c r="Z26" s="343" t="s">
        <v>244</v>
      </c>
      <c r="AA26" s="283">
        <v>45748</v>
      </c>
      <c r="AB26" s="286">
        <f ca="1">($T$1-Table9[[#This Row],[Date in Position]])/365</f>
        <v>1.5551568968797642</v>
      </c>
      <c r="AC26" s="282" t="s">
        <v>185</v>
      </c>
      <c r="AD26" s="282"/>
      <c r="AE26" s="282"/>
      <c r="AF26" s="282" t="s">
        <v>188</v>
      </c>
      <c r="AG26" s="287" t="s">
        <v>343</v>
      </c>
      <c r="AH26" s="287" t="s">
        <v>344</v>
      </c>
      <c r="AI26" s="287"/>
      <c r="AJ26" s="285"/>
      <c r="AK26" s="288" t="s">
        <v>345</v>
      </c>
      <c r="AL26" s="285" t="s">
        <v>153</v>
      </c>
      <c r="AM26" s="318"/>
      <c r="AN26" s="323"/>
      <c r="BK26" s="328"/>
      <c r="BL26" s="325">
        <f>IF(AND(All!$V26="P1",All!$AE26="RDP"),Ruler!E$6,IF(AND(All!$V26="P2",All!$AE26="RDP"),Ruler!E$7,IF(AND(All!$V26="P3",All!$AE26="RDP"),Ruler!E$8,IF(AND(All!$V26="P4",All!$AE26="RDP"),Ruler!E$9,IF(AND(All!$V26="P5",All!$AE26="RDP"),Ruler!E$10,IF(AND(All!$V26="P6",All!$AE26="RDP"),Ruler!E$11,IF(AND(All!$V26="P7",All!$AE26="RDP"),Ruler!E$12,IF(AND(All!$V26="P8",All!$AE26="RDP"),Ruler!E$13,IF(AND(All!$V26="P9",All!$AE26="RDP"),Ruler!E$14,IF(AND(All!$V26="P1",All!$AE26="RMS"),Ruler!E$6,IF(AND(All!$V26="P2",All!$AE26="RMS"),Ruler!E$15,IF(AND(All!$V26="P3",All!$AE26="RMS"),Ruler!E$16,IF(AND(All!$V26="P4",All!$AE26="RMS"),Ruler!E$17,IF(AND(All!$V26="P5",All!$AE26="RMS"),Ruler!E$18,IF(AND(All!$V26="P6",All!$AE26="RMS"),Ruler!E$19,IF(AND(All!$V26="P7",All!$AE26="RMS"),Ruler!E$20,IF(AND(All!$V26="P8",All!$AE26="RMS"),Ruler!E$21,IF(AND(All!$V26="P9",All!$AE26="RMS"),Ruler!E$22,IF(AND(All!$V26="P1",All!$AE26="RSS"),Ruler!E$6,IF(AND(All!$V26="P2",All!$AE26="RSS"),Ruler!E$23,IF(AND(All!$V26="P3",All!$AE26="RSS"),Ruler!E$24,IF(AND(All!$V26="P4",All!$AE26="RSS"),Ruler!E$25,IF(AND(All!$V26="P5",All!$AE26="RSS"),Ruler!E$26,IF(AND(All!$V26="P6",All!$AE26="RSS"),Ruler!E$27,IF(AND(All!$V26="P7",All!$AE26="RSS"),Ruler!E$28,IF(AND(All!$V26="P8",All!$AE26="RSS"),Ruler!E$29,IF(AND(All!$V26="P9",All!$AE26="RSS"),Ruler!E$30,0)))))))))))))))))))))))))))</f>
        <v>0</v>
      </c>
      <c r="BM26" s="325">
        <f>IF(AND(All!$V26="P1",All!$AE26="RDP"),Ruler!F$6,IF(AND(All!$V26="P2",All!$AE26="RDP"),Ruler!F$7,IF(AND(All!$V26="P3",All!$AE26="RDP"),Ruler!F$8,IF(AND(All!$V26="P4",All!$AE26="RDP"),Ruler!F$9,IF(AND(All!$V26="P5",All!$AE26="RDP"),Ruler!F$10,IF(AND(All!$V26="P6",All!$AE26="RDP"),Ruler!F$11,IF(AND(All!$V26="P7",All!$AE26="RDP"),Ruler!F$12,IF(AND(All!$V26="P8",All!$AE26="RDP"),Ruler!F$13,IF(AND(All!$V26="P9",All!$AE26="RDP"),Ruler!F$14,IF(AND(All!$V26="P1",All!$AE26="RMS"),Ruler!F$6,IF(AND(All!$V26="P2",All!$AE26="RMS"),Ruler!F$15,IF(AND(All!$V26="P3",All!$AE26="RMS"),Ruler!F$16,IF(AND(All!$V26="P4",All!$AE26="RMS"),Ruler!F$17,IF(AND(All!$V26="P5",All!$AE26="RMS"),Ruler!F$18,IF(AND(All!$V26="P6",All!$AE26="RMS"),Ruler!F$19,IF(AND(All!$V26="P7",All!$AE26="RMS"),Ruler!F$20,IF(AND(All!$V26="P8",All!$AE26="RMS"),Ruler!F$21,IF(AND(All!$V26="P9",All!$AE26="RMS"),Ruler!F$22,IF(AND(All!$V26="P1",All!$AE26="RSS"),Ruler!F$6,IF(AND(All!$V26="P2",All!$AE26="RSS"),Ruler!F$23,IF(AND(All!$V26="P3",All!$AE26="RSS"),Ruler!F$24,IF(AND(All!$V26="P4",All!$AE26="RSS"),Ruler!F$25,IF(AND(All!$V26="P5",All!$AE26="RSS"),Ruler!F$26,IF(AND(All!$V26="P6",All!$AE26="RSS"),Ruler!F$27,IF(AND(All!$V26="P7",All!$AE26="RSS"),Ruler!F$28,IF(AND(All!$V26="P8",All!$AE26="RSS"),Ruler!F$29,IF(AND(All!$V26="P9",All!$AE26="RSS"),Ruler!F$30,0)))))))))))))))))))))))))))</f>
        <v>0</v>
      </c>
      <c r="BN26" s="325">
        <f>IF(AND(All!$V26="P1",All!$AE26="RDP"),Ruler!G$6,IF(AND(All!$V26="P2",All!$AE26="RDP"),Ruler!G$7,IF(AND(All!$V26="P3",All!$AE26="RDP"),Ruler!G$8,IF(AND(All!$V26="P4",All!$AE26="RDP"),Ruler!G$9,IF(AND(All!$V26="P5",All!$AE26="RDP"),Ruler!G$10,IF(AND(All!$V26="P6",All!$AE26="RDP"),Ruler!G$11,IF(AND(All!$V26="P7",All!$AE26="RDP"),Ruler!G$12,IF(AND(All!$V26="P8",All!$AE26="RDP"),Ruler!G$13,IF(AND(All!$V26="P9",All!$AE26="RDP"),Ruler!G$14,IF(AND(All!$V26="P1",All!$AE26="RMS"),Ruler!G$6,IF(AND(All!$V26="P2",All!$AE26="RMS"),Ruler!G$15,IF(AND(All!$V26="P3",All!$AE26="RMS"),Ruler!G$16,IF(AND(All!$V26="P4",All!$AE26="RMS"),Ruler!G$17,IF(AND(All!$V26="P5",All!$AE26="RMS"),Ruler!G$18,IF(AND(All!$V26="P6",All!$AE26="RMS"),Ruler!G$19,IF(AND(All!$V26="P7",All!$AE26="RMS"),Ruler!G$20,IF(AND(All!$V26="P8",All!$AE26="RMS"),Ruler!G$21,IF(AND(All!$V26="P9",All!$AE26="RMS"),Ruler!G$22,IF(AND(All!$V26="P1",All!$AE26="RSS"),Ruler!G$6,IF(AND(All!$V26="P2",All!$AE26="RSS"),Ruler!G$23,IF(AND(All!$V26="P3",All!$AE26="RSS"),Ruler!G$24,IF(AND(All!$V26="P4",All!$AE26="RSS"),Ruler!G$25,IF(AND(All!$V26="P5",All!$AE26="RSS"),Ruler!G$26,IF(AND(All!$V26="P6",All!$AE26="RSS"),Ruler!G$27,IF(AND(All!$V26="P7",All!$AE26="RSS"),Ruler!G$28,IF(AND(All!$V26="P8",All!$AE26="RSS"),Ruler!G$29,IF(AND(All!$V26="P9",All!$AE26="RSS"),Ruler!G$30,0)))))))))))))))))))))))))))</f>
        <v>0</v>
      </c>
      <c r="BO26" s="325">
        <f>IF(AND(All!$V26="P1",All!$AE26="RDP"),Ruler!H$6,IF(AND(All!$V26="P2",All!$AE26="RDP"),Ruler!H$7,IF(AND(All!$V26="P3",All!$AE26="RDP"),Ruler!H$8,IF(AND(All!$V26="P4",All!$AE26="RDP"),Ruler!H$9,IF(AND(All!$V26="P5",All!$AE26="RDP"),Ruler!H$10,IF(AND(All!$V26="P6",All!$AE26="RDP"),Ruler!H$11,IF(AND(All!$V26="P7",All!$AE26="RDP"),Ruler!H$12,IF(AND(All!$V26="P8",All!$AE26="RDP"),Ruler!H$13,IF(AND(All!$V26="P9",All!$AE26="RDP"),Ruler!H$14,IF(AND(All!$V26="P1",All!$AE26="RMS"),Ruler!H$6,IF(AND(All!$V26="P2",All!$AE26="RMS"),Ruler!H$15,IF(AND(All!$V26="P3",All!$AE26="RMS"),Ruler!H$16,IF(AND(All!$V26="P4",All!$AE26="RMS"),Ruler!H$17,IF(AND(All!$V26="P5",All!$AE26="RMS"),Ruler!H$18,IF(AND(All!$V26="P6",All!$AE26="RMS"),Ruler!H$19,IF(AND(All!$V26="P7",All!$AE26="RMS"),Ruler!H$20,IF(AND(All!$V26="P8",All!$AE26="RMS"),Ruler!H$21,IF(AND(All!$V26="P9",All!$AE26="RMS"),Ruler!H$22,IF(AND(All!$V26="P1",All!$AE26="RSS"),Ruler!H$6,IF(AND(All!$V26="P2",All!$AE26="RSS"),Ruler!H$23,IF(AND(All!$V26="P3",All!$AE26="RSS"),Ruler!H$24,IF(AND(All!$V26="P4",All!$AE26="RSS"),Ruler!H$25,IF(AND(All!$V26="P5",All!$AE26="RSS"),Ruler!H$26,IF(AND(All!$V26="P6",All!$AE26="RSS"),Ruler!H$27,IF(AND(All!$V26="P7",All!$AE26="RSS"),Ruler!H$28,IF(AND(All!$V26="P8",All!$AE26="RSS"),Ruler!H$29,IF(AND(All!$V26="P9",All!$AE26="RSS"),Ruler!H$30,0)))))))))))))))))))))))))))</f>
        <v>0</v>
      </c>
      <c r="BP26" s="325">
        <f>IF(AND(All!$V26="P1",All!$AE26="RDP"),Ruler!I$6,IF(AND(All!$V26="P2",All!$AE26="RDP"),Ruler!I$7,IF(AND(All!$V26="P3",All!$AE26="RDP"),Ruler!I$8,IF(AND(All!$V26="P4",All!$AE26="RDP"),Ruler!I$9,IF(AND(All!$V26="P5",All!$AE26="RDP"),Ruler!I$10,IF(AND(All!$V26="P6",All!$AE26="RDP"),Ruler!I$11,IF(AND(All!$V26="P7",All!$AE26="RDP"),Ruler!I$12,IF(AND(All!$V26="P8",All!$AE26="RDP"),Ruler!I$13,IF(AND(All!$V26="P9",All!$AE26="RDP"),Ruler!I$14,IF(AND(All!$V26="P1",All!$AE26="RMS"),Ruler!I$6,IF(AND(All!$V26="P2",All!$AE26="RMS"),Ruler!I$15,IF(AND(All!$V26="P3",All!$AE26="RMS"),Ruler!I$16,IF(AND(All!$V26="P4",All!$AE26="RMS"),Ruler!I$17,IF(AND(All!$V26="P5",All!$AE26="RMS"),Ruler!I$18,IF(AND(All!$V26="P6",All!$AE26="RMS"),Ruler!I$19,IF(AND(All!$V26="P7",All!$AE26="RMS"),Ruler!I$20,IF(AND(All!$V26="P8",All!$AE26="RMS"),Ruler!I$21,IF(AND(All!$V26="P9",All!$AE26="RMS"),Ruler!I$22,IF(AND(All!$V26="P1",All!$AE26="RSS"),Ruler!I$6,IF(AND(All!$V26="P2",All!$AE26="RSS"),Ruler!I$23,IF(AND(All!$V26="P3",All!$AE26="RSS"),Ruler!I$24,IF(AND(All!$V26="P4",All!$AE26="RSS"),Ruler!I$25,IF(AND(All!$V26="P5",All!$AE26="RSS"),Ruler!I$26,IF(AND(All!$V26="P6",All!$AE26="RSS"),Ruler!I$27,IF(AND(All!$V26="P7",All!$AE26="RSS"),Ruler!I$28,IF(AND(All!$V26="P8",All!$AE26="RSS"),Ruler!I$29,IF(AND(All!$V26="P9",All!$AE26="RSS"),Ruler!I$30,0)))))))))))))))))))))))))))</f>
        <v>0</v>
      </c>
      <c r="BQ26" s="325">
        <f>IF(AND(All!$V26="P1",All!$AE26="RDP"),Ruler!J$6,IF(AND(All!$V26="P2",All!$AE26="RDP"),Ruler!J$7,IF(AND(All!$V26="P3",All!$AE26="RDP"),Ruler!J$8,IF(AND(All!$V26="P4",All!$AE26="RDP"),Ruler!J$9,IF(AND(All!$V26="P5",All!$AE26="RDP"),Ruler!J$10,IF(AND(All!$V26="P6",All!$AE26="RDP"),Ruler!J$11,IF(AND(All!$V26="P7",All!$AE26="RDP"),Ruler!J$12,IF(AND(All!$V26="P8",All!$AE26="RDP"),Ruler!J$13,IF(AND(All!$V26="P9",All!$AE26="RDP"),Ruler!J$14,IF(AND(All!$V26="P1",All!$AE26="RMS"),Ruler!J$6,IF(AND(All!$V26="P2",All!$AE26="RMS"),Ruler!J$15,IF(AND(All!$V26="P3",All!$AE26="RMS"),Ruler!J$16,IF(AND(All!$V26="P4",All!$AE26="RMS"),Ruler!J$17,IF(AND(All!$V26="P5",All!$AE26="RMS"),Ruler!J$18,IF(AND(All!$V26="P6",All!$AE26="RMS"),Ruler!J$19,IF(AND(All!$V26="P7",All!$AE26="RMS"),Ruler!J$20,IF(AND(All!$V26="P8",All!$AE26="RMS"),Ruler!J$21,IF(AND(All!$V26="P9",All!$AE26="RMS"),Ruler!J$22,IF(AND(All!$V26="P1",All!$AE26="RSS"),Ruler!J$6,IF(AND(All!$V26="P2",All!$AE26="RSS"),Ruler!J$23,IF(AND(All!$V26="P3",All!$AE26="RSS"),Ruler!J$24,IF(AND(All!$V26="P4",All!$AE26="RSS"),Ruler!J$25,IF(AND(All!$V26="P5",All!$AE26="RSS"),Ruler!J$26,IF(AND(All!$V26="P6",All!$AE26="RSS"),Ruler!J$27,IF(AND(All!$V26="P7",All!$AE26="RSS"),Ruler!J$28,IF(AND(All!$V26="P8",All!$AE26="RSS"),Ruler!J$29,IF(AND(All!$V26="P9",All!$AE26="RSS"),Ruler!J$30,0)))))))))))))))))))))))))))</f>
        <v>0</v>
      </c>
      <c r="BR26" s="325">
        <f>IF(AND(All!$V26="P1",All!$AE26="RDP"),Ruler!K$6,IF(AND(All!$V26="P2",All!$AE26="RDP"),Ruler!K$7,IF(AND(All!$V26="P3",All!$AE26="RDP"),Ruler!K$8,IF(AND(All!$V26="P4",All!$AE26="RDP"),Ruler!K$9,IF(AND(All!$V26="P5",All!$AE26="RDP"),Ruler!K$10,IF(AND(All!$V26="P6",All!$AE26="RDP"),Ruler!K$11,IF(AND(All!$V26="P7",All!$AE26="RDP"),Ruler!K$12,IF(AND(All!$V26="P8",All!$AE26="RDP"),Ruler!K$13,IF(AND(All!$V26="P9",All!$AE26="RDP"),Ruler!K$14,IF(AND(All!$V26="P1",All!$AE26="RMS"),Ruler!K$6,IF(AND(All!$V26="P2",All!$AE26="RMS"),Ruler!K$15,IF(AND(All!$V26="P3",All!$AE26="RMS"),Ruler!K$16,IF(AND(All!$V26="P4",All!$AE26="RMS"),Ruler!K$17,IF(AND(All!$V26="P5",All!$AE26="RMS"),Ruler!K$18,IF(AND(All!$V26="P6",All!$AE26="RMS"),Ruler!K$19,IF(AND(All!$V26="P7",All!$AE26="RMS"),Ruler!K$20,IF(AND(All!$V26="P8",All!$AE26="RMS"),Ruler!K$21,IF(AND(All!$V26="P9",All!$AE26="RMS"),Ruler!K$22,IF(AND(All!$V26="P1",All!$AE26="RSS"),Ruler!K$6,IF(AND(All!$V26="P2",All!$AE26="RSS"),Ruler!K$23,IF(AND(All!$V26="P3",All!$AE26="RSS"),Ruler!K$24,IF(AND(All!$V26="P4",All!$AE26="RSS"),Ruler!K$25,IF(AND(All!$V26="P5",All!$AE26="RSS"),Ruler!K$26,IF(AND(All!$V26="P6",All!$AE26="RSS"),Ruler!K$27,IF(AND(All!$V26="P7",All!$AE26="RSS"),Ruler!K$28,IF(AND(All!$V26="P8",All!$AE26="RSS"),Ruler!K$29,IF(AND(All!$V26="P9",All!$AE26="RSS"),Ruler!K$30,0)))))))))))))))))))))))))))</f>
        <v>0</v>
      </c>
      <c r="BS26" s="325">
        <f>IF(AND(All!$V26="P1",All!$AE26="RDP"),Ruler!L$6,IF(AND(All!$V26="P2",All!$AE26="RDP"),Ruler!L$7,IF(AND(All!$V26="P3",All!$AE26="RDP"),Ruler!L$8,IF(AND(All!$V26="P4",All!$AE26="RDP"),Ruler!L$9,IF(AND(All!$V26="P5",All!$AE26="RDP"),Ruler!L$10,IF(AND(All!$V26="P6",All!$AE26="RDP"),Ruler!L$11,IF(AND(All!$V26="P7",All!$AE26="RDP"),Ruler!L$12,IF(AND(All!$V26="P8",All!$AE26="RDP"),Ruler!L$13,IF(AND(All!$V26="P9",All!$AE26="RDP"),Ruler!L$14,IF(AND(All!$V26="P1",All!$AE26="RMS"),Ruler!L$6,IF(AND(All!$V26="P2",All!$AE26="RMS"),Ruler!L$15,IF(AND(All!$V26="P3",All!$AE26="RMS"),Ruler!L$16,IF(AND(All!$V26="P4",All!$AE26="RMS"),Ruler!L$17,IF(AND(All!$V26="P5",All!$AE26="RMS"),Ruler!L$18,IF(AND(All!$V26="P6",All!$AE26="RMS"),Ruler!L$19,IF(AND(All!$V26="P7",All!$AE26="RMS"),Ruler!L$20,IF(AND(All!$V26="P8",All!$AE26="RMS"),Ruler!L$21,IF(AND(All!$V26="P9",All!$AE26="RMS"),Ruler!L$22,IF(AND(All!$V26="P1",All!$AE26="RSS"),Ruler!L$6,IF(AND(All!$V26="P2",All!$AE26="RSS"),Ruler!L$23,IF(AND(All!$V26="P3",All!$AE26="RSS"),Ruler!L$24,IF(AND(All!$V26="P4",All!$AE26="RSS"),Ruler!L$25,IF(AND(All!$V26="P5",All!$AE26="RSS"),Ruler!L$26,IF(AND(All!$V26="P6",All!$AE26="RSS"),Ruler!L$27,IF(AND(All!$V26="P7",All!$AE26="RSS"),Ruler!L$28,IF(AND(All!$V26="P8",All!$AE26="RSS"),Ruler!L$29,IF(AND(All!$V26="P9",All!$AE26="RSS"),Ruler!L$30,0)))))))))))))))))))))))))))</f>
        <v>0</v>
      </c>
      <c r="BT26" s="325">
        <f>IF(AND(All!$V26="P1",All!$AE26="RDP"),Ruler!M$6,IF(AND(All!$V26="P2",All!$AE26="RDP"),Ruler!M$7,IF(AND(All!$V26="P3",All!$AE26="RDP"),Ruler!M$8,IF(AND(All!$V26="P4",All!$AE26="RDP"),Ruler!M$9,IF(AND(All!$V26="P5",All!$AE26="RDP"),Ruler!M$10,IF(AND(All!$V26="P6",All!$AE26="RDP"),Ruler!M$11,IF(AND(All!$V26="P7",All!$AE26="RDP"),Ruler!M$12,IF(AND(All!$V26="P8",All!$AE26="RDP"),Ruler!M$13,IF(AND(All!$V26="P9",All!$AE26="RDP"),Ruler!M$14,IF(AND(All!$V26="P1",All!$AE26="RMS"),Ruler!M$6,IF(AND(All!$V26="P2",All!$AE26="RMS"),Ruler!M$15,IF(AND(All!$V26="P3",All!$AE26="RMS"),Ruler!M$16,IF(AND(All!$V26="P4",All!$AE26="RMS"),Ruler!M$17,IF(AND(All!$V26="P5",All!$AE26="RMS"),Ruler!M$18,IF(AND(All!$V26="P6",All!$AE26="RMS"),Ruler!M$19,IF(AND(All!$V26="P7",All!$AE26="RMS"),Ruler!M$20,IF(AND(All!$V26="P8",All!$AE26="RMS"),Ruler!M$21,IF(AND(All!$V26="P9",All!$AE26="RMS"),Ruler!M$22,IF(AND(All!$V26="P1",All!$AE26="RSS"),Ruler!M$6,IF(AND(All!$V26="P2",All!$AE26="RSS"),Ruler!M$23,IF(AND(All!$V26="P3",All!$AE26="RSS"),Ruler!M$24,IF(AND(All!$V26="P4",All!$AE26="RSS"),Ruler!M$25,IF(AND(All!$V26="P5",All!$AE26="RSS"),Ruler!M$26,IF(AND(All!$V26="P6",All!$AE26="RSS"),Ruler!M$27,IF(AND(All!$V26="P7",All!$AE26="RSS"),Ruler!M$28,IF(AND(All!$V26="P8",All!$AE26="RSS"),Ruler!M$29,IF(AND(All!$V26="P9",All!$AE26="RSS"),Ruler!M$30,0)))))))))))))))))))))))))))</f>
        <v>0</v>
      </c>
      <c r="BU26" s="325">
        <f>IF(AND(All!$V26="P1",All!$AE26="RDP"),Ruler!N$6,IF(AND(All!$V26="P2",All!$AE26="RDP"),Ruler!N$7,IF(AND(All!$V26="P3",All!$AE26="RDP"),Ruler!N$8,IF(AND(All!$V26="P4",All!$AE26="RDP"),Ruler!N$9,IF(AND(All!$V26="P5",All!$AE26="RDP"),Ruler!N$10,IF(AND(All!$V26="P6",All!$AE26="RDP"),Ruler!N$11,IF(AND(All!$V26="P7",All!$AE26="RDP"),Ruler!N$12,IF(AND(All!$V26="P8",All!$AE26="RDP"),Ruler!N$13,IF(AND(All!$V26="P9",All!$AE26="RDP"),Ruler!N$14,IF(AND(All!$V26="P1",All!$AE26="RMS"),Ruler!N$6,IF(AND(All!$V26="P2",All!$AE26="RMS"),Ruler!N$15,IF(AND(All!$V26="P3",All!$AE26="RMS"),Ruler!N$16,IF(AND(All!$V26="P4",All!$AE26="RMS"),Ruler!N$17,IF(AND(All!$V26="P5",All!$AE26="RMS"),Ruler!N$18,IF(AND(All!$V26="P6",All!$AE26="RMS"),Ruler!N$19,IF(AND(All!$V26="P7",All!$AE26="RMS"),Ruler!N$20,IF(AND(All!$V26="P8",All!$AE26="RMS"),Ruler!N$21,IF(AND(All!$V26="P9",All!$AE26="RMS"),Ruler!N$22,IF(AND(All!$V26="P1",All!$AE26="RSS"),Ruler!N$6,IF(AND(All!$V26="P2",All!$AE26="RSS"),Ruler!N$23,IF(AND(All!$V26="P3",All!$AE26="RSS"),Ruler!N$24,IF(AND(All!$V26="P4",All!$AE26="RSS"),Ruler!N$25,IF(AND(All!$V26="P5",All!$AE26="RSS"),Ruler!N$26,IF(AND(All!$V26="P6",All!$AE26="RSS"),Ruler!N$27,IF(AND(All!$V26="P7",All!$AE26="RSS"),Ruler!N$28,IF(AND(All!$V26="P8",All!$AE26="RSS"),Ruler!N$29,IF(AND(All!$V26="P9",All!$AE26="RSS"),Ruler!N$30,0)))))))))))))))))))))))))))</f>
        <v>0</v>
      </c>
      <c r="BV26" s="325">
        <f>IF(AND(All!$V26="P1",All!$AE26="RDP"),Ruler!O$6,IF(AND(All!$V26="P2",All!$AE26="RDP"),Ruler!O$7,IF(AND(All!$V26="P3",All!$AE26="RDP"),Ruler!O$8,IF(AND(All!$V26="P4",All!$AE26="RDP"),Ruler!O$9,IF(AND(All!$V26="P5",All!$AE26="RDP"),Ruler!O$10,IF(AND(All!$V26="P6",All!$AE26="RDP"),Ruler!O$11,IF(AND(All!$V26="P7",All!$AE26="RDP"),Ruler!O$12,IF(AND(All!$V26="P8",All!$AE26="RDP"),Ruler!O$13,IF(AND(All!$V26="P9",All!$AE26="RDP"),Ruler!O$14,IF(AND(All!$V26="P1",All!$AE26="RMS"),Ruler!O$6,IF(AND(All!$V26="P2",All!$AE26="RMS"),Ruler!O$15,IF(AND(All!$V26="P3",All!$AE26="RMS"),Ruler!O$16,IF(AND(All!$V26="P4",All!$AE26="RMS"),Ruler!O$17,IF(AND(All!$V26="P5",All!$AE26="RMS"),Ruler!O$18,IF(AND(All!$V26="P6",All!$AE26="RMS"),Ruler!O$19,IF(AND(All!$V26="P7",All!$AE26="RMS"),Ruler!O$20,IF(AND(All!$V26="P8",All!$AE26="RMS"),Ruler!O$21,IF(AND(All!$V26="P9",All!$AE26="RMS"),Ruler!O$22,IF(AND(All!$V26="P1",All!$AE26="RSS"),Ruler!O$6,IF(AND(All!$V26="P2",All!$AE26="RSS"),Ruler!O$23,IF(AND(All!$V26="P3",All!$AE26="RSS"),Ruler!O$24,IF(AND(All!$V26="P4",All!$AE26="RSS"),Ruler!O$25,IF(AND(All!$V26="P5",All!$AE26="RSS"),Ruler!O$26,IF(AND(All!$V26="P6",All!$AE26="RSS"),Ruler!O$27,IF(AND(All!$V26="P7",All!$AE26="RSS"),Ruler!O$28,IF(AND(All!$V26="P8",All!$AE26="RSS"),Ruler!O$29,IF(AND(All!$V26="P9",All!$AE26="RSS"),Ruler!O$30,0)))))))))))))))))))))))))))</f>
        <v>0</v>
      </c>
      <c r="BW26" s="325">
        <f>IF(AND(All!$V26="P1",All!$AE26="RDP"),Ruler!P$6,IF(AND(All!$V26="P2",All!$AE26="RDP"),Ruler!P$7,IF(AND(All!$V26="P3",All!$AE26="RDP"),Ruler!P$8,IF(AND(All!$V26="P4",All!$AE26="RDP"),Ruler!P$9,IF(AND(All!$V26="P5",All!$AE26="RDP"),Ruler!P$10,IF(AND(All!$V26="P6",All!$AE26="RDP"),Ruler!P$11,IF(AND(All!$V26="P7",All!$AE26="RDP"),Ruler!P$12,IF(AND(All!$V26="P8",All!$AE26="RDP"),Ruler!P$13,IF(AND(All!$V26="P9",All!$AE26="RDP"),Ruler!P$14,IF(AND(All!$V26="P1",All!$AE26="RMS"),Ruler!P$6,IF(AND(All!$V26="P2",All!$AE26="RMS"),Ruler!P$15,IF(AND(All!$V26="P3",All!$AE26="RMS"),Ruler!P$16,IF(AND(All!$V26="P4",All!$AE26="RMS"),Ruler!P$17,IF(AND(All!$V26="P5",All!$AE26="RMS"),Ruler!P$18,IF(AND(All!$V26="P6",All!$AE26="RMS"),Ruler!P$19,IF(AND(All!$V26="P7",All!$AE26="RMS"),Ruler!P$20,IF(AND(All!$V26="P8",All!$AE26="RMS"),Ruler!P$21,IF(AND(All!$V26="P9",All!$AE26="RMS"),Ruler!P$22,IF(AND(All!$V26="P1",All!$AE26="RSS"),Ruler!P$6,IF(AND(All!$V26="P2",All!$AE26="RSS"),Ruler!P$23,IF(AND(All!$V26="P3",All!$AE26="RSS"),Ruler!P$24,IF(AND(All!$V26="P4",All!$AE26="RSS"),Ruler!P$25,IF(AND(All!$V26="P5",All!$AE26="RSS"),Ruler!P$26,IF(AND(All!$V26="P6",All!$AE26="RSS"),Ruler!P$27,IF(AND(All!$V26="P7",All!$AE26="RSS"),Ruler!P$28,IF(AND(All!$V26="P8",All!$AE26="RSS"),Ruler!P$29,IF(AND(All!$V26="P9",All!$AE26="RSS"),Ruler!P$30,0)))))))))))))))))))))))))))</f>
        <v>0</v>
      </c>
      <c r="BX26" s="325">
        <f>IF(AND(All!$V26="P1",All!$AE26="RDP"),Ruler!Q$6,IF(AND(All!$V26="P2",All!$AE26="RDP"),Ruler!Q$7,IF(AND(All!$V26="P3",All!$AE26="RDP"),Ruler!Q$8,IF(AND(All!$V26="P4",All!$AE26="RDP"),Ruler!Q$9,IF(AND(All!$V26="P5",All!$AE26="RDP"),Ruler!Q$10,IF(AND(All!$V26="P6",All!$AE26="RDP"),Ruler!Q$11,IF(AND(All!$V26="P7",All!$AE26="RDP"),Ruler!Q$12,IF(AND(All!$V26="P8",All!$AE26="RDP"),Ruler!Q$13,IF(AND(All!$V26="P9",All!$AE26="RDP"),Ruler!Q$14,IF(AND(All!$V26="P1",All!$AE26="RMS"),Ruler!Q$6,IF(AND(All!$V26="P2",All!$AE26="RMS"),Ruler!Q$15,IF(AND(All!$V26="P3",All!$AE26="RMS"),Ruler!Q$16,IF(AND(All!$V26="P4",All!$AE26="RMS"),Ruler!Q$17,IF(AND(All!$V26="P5",All!$AE26="RMS"),Ruler!Q$18,IF(AND(All!$V26="P6",All!$AE26="RMS"),Ruler!Q$19,IF(AND(All!$V26="P7",All!$AE26="RMS"),Ruler!Q$20,IF(AND(All!$V26="P8",All!$AE26="RMS"),Ruler!Q$21,IF(AND(All!$V26="P9",All!$AE26="RMS"),Ruler!Q$22,IF(AND(All!$V26="P1",All!$AE26="RSS"),Ruler!Q$6,IF(AND(All!$V26="P2",All!$AE26="RSS"),Ruler!Q$23,IF(AND(All!$V26="P3",All!$AE26="RSS"),Ruler!Q$24,IF(AND(All!$V26="P4",All!$AE26="RSS"),Ruler!Q$25,IF(AND(All!$V26="P5",All!$AE26="RSS"),Ruler!Q$26,IF(AND(All!$V26="P6",All!$AE26="RSS"),Ruler!Q$27,IF(AND(All!$V26="P7",All!$AE26="RSS"),Ruler!Q$28,IF(AND(All!$V26="P8",All!$AE26="RSS"),Ruler!Q$29,IF(AND(All!$V26="P9",All!$AE26="RSS"),Ruler!Q$30,0)))))))))))))))))))))))))))</f>
        <v>0</v>
      </c>
      <c r="BY26" s="325">
        <f>IF(AND(All!$V26="P1",All!$AE26="RDP"),Ruler!R$6,IF(AND(All!$V26="P2",All!$AE26="RDP"),Ruler!R$7,IF(AND(All!$V26="P3",All!$AE26="RDP"),Ruler!R$8,IF(AND(All!$V26="P4",All!$AE26="RDP"),Ruler!R$9,IF(AND(All!$V26="P5",All!$AE26="RDP"),Ruler!R$10,IF(AND(All!$V26="P6",All!$AE26="RDP"),Ruler!R$11,IF(AND(All!$V26="P7",All!$AE26="RDP"),Ruler!R$12,IF(AND(All!$V26="P8",All!$AE26="RDP"),Ruler!R$13,IF(AND(All!$V26="P9",All!$AE26="RDP"),Ruler!R$14,IF(AND(All!$V26="P1",All!$AE26="RMS"),Ruler!R$6,IF(AND(All!$V26="P2",All!$AE26="RMS"),Ruler!R$15,IF(AND(All!$V26="P3",All!$AE26="RMS"),Ruler!R$16,IF(AND(All!$V26="P4",All!$AE26="RMS"),Ruler!R$17,IF(AND(All!$V26="P5",All!$AE26="RMS"),Ruler!R$18,IF(AND(All!$V26="P6",All!$AE26="RMS"),Ruler!R$19,IF(AND(All!$V26="P7",All!$AE26="RMS"),Ruler!R$20,IF(AND(All!$V26="P8",All!$AE26="RMS"),Ruler!R$21,IF(AND(All!$V26="P9",All!$AE26="RMS"),Ruler!R$22,IF(AND(All!$V26="P1",All!$AE26="RSS"),Ruler!R$6,IF(AND(All!$V26="P2",All!$AE26="RSS"),Ruler!R$23,IF(AND(All!$V26="P3",All!$AE26="RSS"),Ruler!R$24,IF(AND(All!$V26="P4",All!$AE26="RSS"),Ruler!R$25,IF(AND(All!$V26="P5",All!$AE26="RSS"),Ruler!R$26,IF(AND(All!$V26="P6",All!$AE26="RSS"),Ruler!R$27,IF(AND(All!$V26="P7",All!$AE26="RSS"),Ruler!R$28,IF(AND(All!$V26="P8",All!$AE26="RSS"),Ruler!R$29,IF(AND(All!$V26="P9",All!$AE26="RSS"),Ruler!R$30,0)))))))))))))))))))))))))))</f>
        <v>0</v>
      </c>
      <c r="BZ26" s="325">
        <f>IF(AND(All!$V26="P1",All!$AE26="RDP"),Ruler!S$6,IF(AND(All!$V26="P2",All!$AE26="RDP"),Ruler!S$7,IF(AND(All!$V26="P3",All!$AE26="RDP"),Ruler!S$8,IF(AND(All!$V26="P4",All!$AE26="RDP"),Ruler!S$9,IF(AND(All!$V26="P5",All!$AE26="RDP"),Ruler!S$10,IF(AND(All!$V26="P6",All!$AE26="RDP"),Ruler!S$11,IF(AND(All!$V26="P7",All!$AE26="RDP"),Ruler!S$12,IF(AND(All!$V26="P8",All!$AE26="RDP"),Ruler!S$13,IF(AND(All!$V26="P9",All!$AE26="RDP"),Ruler!S$14,IF(AND(All!$V26="P1",All!$AE26="RMS"),Ruler!S$6,IF(AND(All!$V26="P2",All!$AE26="RMS"),Ruler!S$15,IF(AND(All!$V26="P3",All!$AE26="RMS"),Ruler!S$16,IF(AND(All!$V26="P4",All!$AE26="RMS"),Ruler!S$17,IF(AND(All!$V26="P5",All!$AE26="RMS"),Ruler!S$18,IF(AND(All!$V26="P6",All!$AE26="RMS"),Ruler!S$19,IF(AND(All!$V26="P7",All!$AE26="RMS"),Ruler!S$20,IF(AND(All!$V26="P8",All!$AE26="RMS"),Ruler!S$21,IF(AND(All!$V26="P9",All!$AE26="RMS"),Ruler!S$22,IF(AND(All!$V26="P1",All!$AE26="RSS"),Ruler!S$6,IF(AND(All!$V26="P2",All!$AE26="RSS"),Ruler!S$23,IF(AND(All!$V26="P3",All!$AE26="RSS"),Ruler!S$24,IF(AND(All!$V26="P4",All!$AE26="RSS"),Ruler!S$25,IF(AND(All!$V26="P5",All!$AE26="RSS"),Ruler!S$26,IF(AND(All!$V26="P6",All!$AE26="RSS"),Ruler!S$27,IF(AND(All!$V26="P7",All!$AE26="RSS"),Ruler!S$28,IF(AND(All!$V26="P8",All!$AE26="RSS"),Ruler!S$29,IF(AND(All!$V26="P9",All!$AE26="RSS"),Ruler!S$30,0)))))))))))))))))))))))))))</f>
        <v>0</v>
      </c>
      <c r="CA26" s="325">
        <f>IF(AND(All!$V26="P1",All!$AE26="RDP"),Ruler!T$6,IF(AND(All!$V26="P2",All!$AE26="RDP"),Ruler!T$7,IF(AND(All!$V26="P3",All!$AE26="RDP"),Ruler!T$8,IF(AND(All!$V26="P4",All!$AE26="RDP"),Ruler!T$9,IF(AND(All!$V26="P5",All!$AE26="RDP"),Ruler!T$10,IF(AND(All!$V26="P6",All!$AE26="RDP"),Ruler!T$11,IF(AND(All!$V26="P7",All!$AE26="RDP"),Ruler!T$12,IF(AND(All!$V26="P8",All!$AE26="RDP"),Ruler!T$13,IF(AND(All!$V26="P9",All!$AE26="RDP"),Ruler!T$14,IF(AND(All!$V26="P1",All!$AE26="RMS"),Ruler!T$6,IF(AND(All!$V26="P2",All!$AE26="RMS"),Ruler!T$15,IF(AND(All!$V26="P3",All!$AE26="RMS"),Ruler!T$16,IF(AND(All!$V26="P4",All!$AE26="RMS"),Ruler!T$17,IF(AND(All!$V26="P5",All!$AE26="RMS"),Ruler!T$18,IF(AND(All!$V26="P6",All!$AE26="RMS"),Ruler!T$19,IF(AND(All!$V26="P7",All!$AE26="RMS"),Ruler!T$20,IF(AND(All!$V26="P8",All!$AE26="RMS"),Ruler!T$21,IF(AND(All!$V26="P9",All!$AE26="RMS"),Ruler!T$22,IF(AND(All!$V26="P1",All!$AE26="RSS"),Ruler!T$6,IF(AND(All!$V26="P2",All!$AE26="RSS"),Ruler!T$23,IF(AND(All!$V26="P3",All!$AE26="RSS"),Ruler!T$24,IF(AND(All!$V26="P4",All!$AE26="RSS"),Ruler!T$25,IF(AND(All!$V26="P5",All!$AE26="RSS"),Ruler!T$26,IF(AND(All!$V26="P6",All!$AE26="RSS"),Ruler!T$27,IF(AND(All!$V26="P7",All!$AE26="RSS"),Ruler!T$28,IF(AND(All!$V26="P8",All!$AE26="RSS"),Ruler!T$29,IF(AND(All!$V26="P9",All!$AE26="RSS"),Ruler!T$30,0)))))))))))))))))))))))))))</f>
        <v>0</v>
      </c>
      <c r="CB26" s="325">
        <f>IF(AND(All!$V26="P1",All!$AE26="RDP"),Ruler!U$6,IF(AND(All!$V26="P2",All!$AE26="RDP"),Ruler!U$7,IF(AND(All!$V26="P3",All!$AE26="RDP"),Ruler!U$8,IF(AND(All!$V26="P4",All!$AE26="RDP"),Ruler!U$9,IF(AND(All!$V26="P5",All!$AE26="RDP"),Ruler!U$10,IF(AND(All!$V26="P6",All!$AE26="RDP"),Ruler!U$11,IF(AND(All!$V26="P7",All!$AE26="RDP"),Ruler!U$12,IF(AND(All!$V26="P8",All!$AE26="RDP"),Ruler!U$13,IF(AND(All!$V26="P9",All!$AE26="RDP"),Ruler!U$14,IF(AND(All!$V26="P1",All!$AE26="RMS"),Ruler!U$6,IF(AND(All!$V26="P2",All!$AE26="RMS"),Ruler!U$15,IF(AND(All!$V26="P3",All!$AE26="RMS"),Ruler!U$16,IF(AND(All!$V26="P4",All!$AE26="RMS"),Ruler!U$17,IF(AND(All!$V26="P5",All!$AE26="RMS"),Ruler!U$18,IF(AND(All!$V26="P6",All!$AE26="RMS"),Ruler!U$19,IF(AND(All!$V26="P7",All!$AE26="RMS"),Ruler!U$20,IF(AND(All!$V26="P8",All!$AE26="RMS"),Ruler!U$21,IF(AND(All!$V26="P9",All!$AE26="RMS"),Ruler!U$22,IF(AND(All!$V26="P1",All!$AE26="RSS"),Ruler!U$6,IF(AND(All!$V26="P2",All!$AE26="RSS"),Ruler!U$23,IF(AND(All!$V26="P3",All!$AE26="RSS"),Ruler!U$24,IF(AND(All!$V26="P4",All!$AE26="RSS"),Ruler!U$25,IF(AND(All!$V26="P5",All!$AE26="RSS"),Ruler!U$26,IF(AND(All!$V26="P6",All!$AE26="RSS"),Ruler!U$27,IF(AND(All!$V26="P7",All!$AE26="RSS"),Ruler!U$28,IF(AND(All!$V26="P8",All!$AE26="RSS"),Ruler!U$29,IF(AND(All!$V26="P9",All!$AE26="RSS"),Ruler!U$30,0)))))))))))))))))))))))))))</f>
        <v>0</v>
      </c>
      <c r="CC26" s="325">
        <f>IF(AND(All!$V26="P1",All!$AE26="RDP"),Ruler!V$6,IF(AND(All!$V26="P2",All!$AE26="RDP"),Ruler!V$7,IF(AND(All!$V26="P3",All!$AE26="RDP"),Ruler!V$8,IF(AND(All!$V26="P4",All!$AE26="RDP"),Ruler!V$9,IF(AND(All!$V26="P5",All!$AE26="RDP"),Ruler!V$10,IF(AND(All!$V26="P6",All!$AE26="RDP"),Ruler!V$11,IF(AND(All!$V26="P7",All!$AE26="RDP"),Ruler!V$12,IF(AND(All!$V26="P8",All!$AE26="RDP"),Ruler!V$13,IF(AND(All!$V26="P9",All!$AE26="RDP"),Ruler!V$14,IF(AND(All!$V26="P1",All!$AE26="RMS"),Ruler!V$6,IF(AND(All!$V26="P2",All!$AE26="RMS"),Ruler!V$15,IF(AND(All!$V26="P3",All!$AE26="RMS"),Ruler!V$16,IF(AND(All!$V26="P4",All!$AE26="RMS"),Ruler!V$17,IF(AND(All!$V26="P5",All!$AE26="RMS"),Ruler!V$18,IF(AND(All!$V26="P6",All!$AE26="RMS"),Ruler!V$19,IF(AND(All!$V26="P7",All!$AE26="RMS"),Ruler!V$20,IF(AND(All!$V26="P8",All!$AE26="RMS"),Ruler!V$21,IF(AND(All!$V26="P9",All!$AE26="RMS"),Ruler!V$22,IF(AND(All!$V26="P1",All!$AE26="RSS"),Ruler!V$6,IF(AND(All!$V26="P2",All!$AE26="RSS"),Ruler!V$23,IF(AND(All!$V26="P3",All!$AE26="RSS"),Ruler!V$24,IF(AND(All!$V26="P4",All!$AE26="RSS"),Ruler!V$25,IF(AND(All!$V26="P5",All!$AE26="RSS"),Ruler!V$26,IF(AND(All!$V26="P6",All!$AE26="RSS"),Ruler!V$27,IF(AND(All!$V26="P7",All!$AE26="RSS"),Ruler!V$28,IF(AND(All!$V26="P8",All!$AE26="RSS"),Ruler!V$29,IF(AND(All!$V26="P9",All!$AE26="RSS"),Ruler!V$30,0)))))))))))))))))))))))))))</f>
        <v>0</v>
      </c>
      <c r="CD26" s="325">
        <f>IF(AND(All!$V26="P1",All!$AE26="RDP"),Ruler!W$6,IF(AND(All!$V26="P2",All!$AE26="RDP"),Ruler!W$7,IF(AND(All!$V26="P3",All!$AE26="RDP"),Ruler!W$8,IF(AND(All!$V26="P4",All!$AE26="RDP"),Ruler!W$9,IF(AND(All!$V26="P5",All!$AE26="RDP"),Ruler!W$10,IF(AND(All!$V26="P6",All!$AE26="RDP"),Ruler!W$11,IF(AND(All!$V26="P7",All!$AE26="RDP"),Ruler!W$12,IF(AND(All!$V26="P8",All!$AE26="RDP"),Ruler!W$13,IF(AND(All!$V26="P9",All!$AE26="RDP"),Ruler!W$14,IF(AND(All!$V26="P1",All!$AE26="RMS"),Ruler!W$6,IF(AND(All!$V26="P2",All!$AE26="RMS"),Ruler!W$15,IF(AND(All!$V26="P3",All!$AE26="RMS"),Ruler!W$16,IF(AND(All!$V26="P4",All!$AE26="RMS"),Ruler!W$17,IF(AND(All!$V26="P5",All!$AE26="RMS"),Ruler!W$18,IF(AND(All!$V26="P6",All!$AE26="RMS"),Ruler!W$19,IF(AND(All!$V26="P7",All!$AE26="RMS"),Ruler!W$20,IF(AND(All!$V26="P8",All!$AE26="RMS"),Ruler!W$21,IF(AND(All!$V26="P9",All!$AE26="RMS"),Ruler!W$22,IF(AND(All!$V26="P1",All!$AE26="RSS"),Ruler!W$6,IF(AND(All!$V26="P2",All!$AE26="RSS"),Ruler!W$23,IF(AND(All!$V26="P3",All!$AE26="RSS"),Ruler!W$24,IF(AND(All!$V26="P4",All!$AE26="RSS"),Ruler!W$25,IF(AND(All!$V26="P5",All!$AE26="RSS"),Ruler!W$26,IF(AND(All!$V26="P6",All!$AE26="RSS"),Ruler!W$27,IF(AND(All!$V26="P7",All!$AE26="RSS"),Ruler!W$28,IF(AND(All!$V26="P8",All!$AE26="RSS"),Ruler!W$29,IF(AND(All!$V26="P9",All!$AE26="RSS"),Ruler!W$30,0)))))))))))))))))))))))))))</f>
        <v>0</v>
      </c>
      <c r="CE26" s="325">
        <f>IF(AND(All!$V26="P1",All!$AE26="RDP"),Ruler!X$6,IF(AND(All!$V26="P2",All!$AE26="RDP"),Ruler!X$7,IF(AND(All!$V26="P3",All!$AE26="RDP"),Ruler!X$8,IF(AND(All!$V26="P4",All!$AE26="RDP"),Ruler!X$9,IF(AND(All!$V26="P5",All!$AE26="RDP"),Ruler!X$10,IF(AND(All!$V26="P6",All!$AE26="RDP"),Ruler!X$11,IF(AND(All!$V26="P7",All!$AE26="RDP"),Ruler!X$12,IF(AND(All!$V26="P8",All!$AE26="RDP"),Ruler!X$13,IF(AND(All!$V26="P9",All!$AE26="RDP"),Ruler!X$14,IF(AND(All!$V26="P1",All!$AE26="RMS"),Ruler!X$6,IF(AND(All!$V26="P2",All!$AE26="RMS"),Ruler!X$15,IF(AND(All!$V26="P3",All!$AE26="RMS"),Ruler!X$16,IF(AND(All!$V26="P4",All!$AE26="RMS"),Ruler!X$17,IF(AND(All!$V26="P5",All!$AE26="RMS"),Ruler!X$18,IF(AND(All!$V26="P6",All!$AE26="RMS"),Ruler!X$19,IF(AND(All!$V26="P7",All!$AE26="RMS"),Ruler!X$20,IF(AND(All!$V26="P8",All!$AE26="RMS"),Ruler!X$21,IF(AND(All!$V26="P9",All!$AE26="RMS"),Ruler!X$22,IF(AND(All!$V26="P1",All!$AE26="RSS"),Ruler!X$6,IF(AND(All!$V26="P2",All!$AE26="RSS"),Ruler!X$23,IF(AND(All!$V26="P3",All!$AE26="RSS"),Ruler!X$24,IF(AND(All!$V26="P4",All!$AE26="RSS"),Ruler!X$25,IF(AND(All!$V26="P5",All!$AE26="RSS"),Ruler!X$26,IF(AND(All!$V26="P6",All!$AE26="RSS"),Ruler!X$27,IF(AND(All!$V26="P7",All!$AE26="RSS"),Ruler!X$28,IF(AND(All!$V26="P8",All!$AE26="RSS"),Ruler!X$29,IF(AND(All!$V26="P9",All!$AE26="RSS"),Ruler!X$30,0)))))))))))))))))))))))))))</f>
        <v>0</v>
      </c>
      <c r="CF26" s="325">
        <f>IF(AND(All!$V26="P1",All!$AE26="RDP"),Ruler!Y$6,IF(AND(All!$V26="P2",All!$AE26="RDP"),Ruler!Y$7,IF(AND(All!$V26="P3",All!$AE26="RDP"),Ruler!Y$8,IF(AND(All!$V26="P4",All!$AE26="RDP"),Ruler!Y$9,IF(AND(All!$V26="P5",All!$AE26="RDP"),Ruler!Y$10,IF(AND(All!$V26="P6",All!$AE26="RDP"),Ruler!Y$11,IF(AND(All!$V26="P7",All!$AE26="RDP"),Ruler!Y$12,IF(AND(All!$V26="P8",All!$AE26="RDP"),Ruler!Y$13,IF(AND(All!$V26="P9",All!$AE26="RDP"),Ruler!Y$14,IF(AND(All!$V26="P1",All!$AE26="RMS"),Ruler!Y$6,IF(AND(All!$V26="P2",All!$AE26="RMS"),Ruler!Y$15,IF(AND(All!$V26="P3",All!$AE26="RMS"),Ruler!Y$16,IF(AND(All!$V26="P4",All!$AE26="RMS"),Ruler!Y$17,IF(AND(All!$V26="P5",All!$AE26="RMS"),Ruler!Y$18,IF(AND(All!$V26="P6",All!$AE26="RMS"),Ruler!Y$19,IF(AND(All!$V26="P7",All!$AE26="RMS"),Ruler!Y$20,IF(AND(All!$V26="P8",All!$AE26="RMS"),Ruler!Y$21,IF(AND(All!$V26="P9",All!$AE26="RMS"),Ruler!Y$22,IF(AND(All!$V26="P1",All!$AE26="RSS"),Ruler!Y$6,IF(AND(All!$V26="P2",All!$AE26="RSS"),Ruler!Y$23,IF(AND(All!$V26="P3",All!$AE26="RSS"),Ruler!Y$24,IF(AND(All!$V26="P4",All!$AE26="RSS"),Ruler!Y$25,IF(AND(All!$V26="P5",All!$AE26="RSS"),Ruler!Y$26,IF(AND(All!$V26="P6",All!$AE26="RSS"),Ruler!Y$27,IF(AND(All!$V26="P7",All!$AE26="RSS"),Ruler!Y$28,IF(AND(All!$V26="P8",All!$AE26="RSS"),Ruler!Y$29,IF(AND(All!$V26="P9",All!$AE26="RSS"),Ruler!Y$30,0)))))))))))))))))))))))))))</f>
        <v>0</v>
      </c>
      <c r="CG26" s="325">
        <f>IF(AND(All!$V26="P1",All!$AE26="RDP"),Ruler!Z$6,IF(AND(All!$V26="P2",All!$AE26="RDP"),Ruler!Z$7,IF(AND(All!$V26="P3",All!$AE26="RDP"),Ruler!Z$8,IF(AND(All!$V26="P4",All!$AE26="RDP"),Ruler!Z$9,IF(AND(All!$V26="P5",All!$AE26="RDP"),Ruler!Z$10,IF(AND(All!$V26="P6",All!$AE26="RDP"),Ruler!Z$11,IF(AND(All!$V26="P7",All!$AE26="RDP"),Ruler!Z$12,IF(AND(All!$V26="P8",All!$AE26="RDP"),Ruler!Z$13,IF(AND(All!$V26="P9",All!$AE26="RDP"),Ruler!Z$14,IF(AND(All!$V26="P1",All!$AE26="RMS"),Ruler!Z$6,IF(AND(All!$V26="P2",All!$AE26="RMS"),Ruler!Z$15,IF(AND(All!$V26="P3",All!$AE26="RMS"),Ruler!Z$16,IF(AND(All!$V26="P4",All!$AE26="RMS"),Ruler!Z$17,IF(AND(All!$V26="P5",All!$AE26="RMS"),Ruler!Z$18,IF(AND(All!$V26="P6",All!$AE26="RMS"),Ruler!Z$19,IF(AND(All!$V26="P7",All!$AE26="RMS"),Ruler!Z$20,IF(AND(All!$V26="P8",All!$AE26="RMS"),Ruler!Z$21,IF(AND(All!$V26="P9",All!$AE26="RMS"),Ruler!Z$22,IF(AND(All!$V26="P1",All!$AE26="RSS"),Ruler!Z$6,IF(AND(All!$V26="P2",All!$AE26="RSS"),Ruler!Z$23,IF(AND(All!$V26="P3",All!$AE26="RSS"),Ruler!Z$24,IF(AND(All!$V26="P4",All!$AE26="RSS"),Ruler!Z$25,IF(AND(All!$V26="P5",All!$AE26="RSS"),Ruler!Z$26,IF(AND(All!$V26="P6",All!$AE26="RSS"),Ruler!Z$27,IF(AND(All!$V26="P7",All!$AE26="RSS"),Ruler!Z$28,IF(AND(All!$V26="P8",All!$AE26="RSS"),Ruler!Z$29,IF(AND(All!$V26="P9",All!$AE26="RSS"),Ruler!Z$30,0)))))))))))))))))))))))))))</f>
        <v>0</v>
      </c>
      <c r="CH26" s="325">
        <f>IF(AND(All!$V26="P1",All!$AE26="RDP"),Ruler!AA$6,IF(AND(All!$V26="P2",All!$AE26="RDP"),Ruler!AA$7,IF(AND(All!$V26="P3",All!$AE26="RDP"),Ruler!AA$8,IF(AND(All!$V26="P4",All!$AE26="RDP"),Ruler!AA$9,IF(AND(All!$V26="P5",All!$AE26="RDP"),Ruler!AA$10,IF(AND(All!$V26="P6",All!$AE26="RDP"),Ruler!AA$11,IF(AND(All!$V26="P7",All!$AE26="RDP"),Ruler!AA$12,IF(AND(All!$V26="P8",All!$AE26="RDP"),Ruler!AA$13,IF(AND(All!$V26="P9",All!$AE26="RDP"),Ruler!AA$14,IF(AND(All!$V26="P1",All!$AE26="RMS"),Ruler!AA$6,IF(AND(All!$V26="P2",All!$AE26="RMS"),Ruler!AA$15,IF(AND(All!$V26="P3",All!$AE26="RMS"),Ruler!AA$16,IF(AND(All!$V26="P4",All!$AE26="RMS"),Ruler!AA$17,IF(AND(All!$V26="P5",All!$AE26="RMS"),Ruler!AA$18,IF(AND(All!$V26="P6",All!$AE26="RMS"),Ruler!AA$19,IF(AND(All!$V26="P7",All!$AE26="RMS"),Ruler!AA$20,IF(AND(All!$V26="P8",All!$AE26="RMS"),Ruler!AA$21,IF(AND(All!$V26="P9",All!$AE26="RMS"),Ruler!AA$22,IF(AND(All!$V26="P1",All!$AE26="RSS"),Ruler!AA$6,IF(AND(All!$V26="P2",All!$AE26="RSS"),Ruler!AA$23,IF(AND(All!$V26="P3",All!$AE26="RSS"),Ruler!AA$24,IF(AND(All!$V26="P4",All!$AE26="RSS"),Ruler!AA$25,IF(AND(All!$V26="P5",All!$AE26="RSS"),Ruler!AA$26,IF(AND(All!$V26="P6",All!$AE26="RSS"),Ruler!AA$27,IF(AND(All!$V26="P7",All!$AE26="RSS"),Ruler!AA$28,IF(AND(All!$V26="P8",All!$AE26="RSS"),Ruler!AA$29,IF(AND(All!$V26="P9",All!$AE26="RSS"),Ruler!AA$30,0)))))))))))))))))))))))))))</f>
        <v>0</v>
      </c>
      <c r="CI26" s="325">
        <f>IF(AND(All!$V26="P1",All!$AE26="RDP"),Ruler!AB$6,IF(AND(All!$V26="P2",All!$AE26="RDP"),Ruler!AB$7,IF(AND(All!$V26="P3",All!$AE26="RDP"),Ruler!AB$8,IF(AND(All!$V26="P4",All!$AE26="RDP"),Ruler!AB$9,IF(AND(All!$V26="P5",All!$AE26="RDP"),Ruler!AB$10,IF(AND(All!$V26="P6",All!$AE26="RDP"),Ruler!AB$11,IF(AND(All!$V26="P7",All!$AE26="RDP"),Ruler!AB$12,IF(AND(All!$V26="P8",All!$AE26="RDP"),Ruler!AB$13,IF(AND(All!$V26="P9",All!$AE26="RDP"),Ruler!AB$14,IF(AND(All!$V26="P1",All!$AE26="RMS"),Ruler!AB$6,IF(AND(All!$V26="P2",All!$AE26="RMS"),Ruler!AB$15,IF(AND(All!$V26="P3",All!$AE26="RMS"),Ruler!AB$16,IF(AND(All!$V26="P4",All!$AE26="RMS"),Ruler!AB$17,IF(AND(All!$V26="P5",All!$AE26="RMS"),Ruler!AB$18,IF(AND(All!$V26="P6",All!$AE26="RMS"),Ruler!AB$19,IF(AND(All!$V26="P7",All!$AE26="RMS"),Ruler!AB$20,IF(AND(All!$V26="P8",All!$AE26="RMS"),Ruler!AB$21,IF(AND(All!$V26="P9",All!$AE26="RMS"),Ruler!AB$22,IF(AND(All!$V26="P1",All!$AE26="RSS"),Ruler!AB$6,IF(AND(All!$V26="P2",All!$AE26="RSS"),Ruler!AB$23,IF(AND(All!$V26="P3",All!$AE26="RSS"),Ruler!AB$24,IF(AND(All!$V26="P4",All!$AE26="RSS"),Ruler!AB$25,IF(AND(All!$V26="P5",All!$AE26="RSS"),Ruler!AB$26,IF(AND(All!$V26="P6",All!$AE26="RSS"),Ruler!AB$27,IF(AND(All!$V26="P7",All!$AE26="RSS"),Ruler!AB$28,IF(AND(All!$V26="P8",All!$AE26="RSS"),Ruler!AB$29,IF(AND(All!$V26="P9",All!$AE26="RSS"),Ruler!AB$30,0)))))))))))))))))))))))))))</f>
        <v>0</v>
      </c>
      <c r="CJ26" s="323">
        <f>Table9[[#This Row],[R-B1]]-Table9[[#This Row],[B1]]</f>
        <v>0</v>
      </c>
      <c r="CK26" s="43">
        <f>Table9[[#This Row],[R-B2]]-Table9[[#This Row],[B2]]</f>
        <v>0</v>
      </c>
      <c r="CL26" s="43">
        <f>Table9[[#This Row],[R-B3]]-Table9[[#This Row],[B3]]</f>
        <v>0</v>
      </c>
      <c r="CM26" s="43">
        <f>Table9[[#This Row],[R-B4]]-Table9[[#This Row],[B4]]</f>
        <v>0</v>
      </c>
      <c r="CN26" s="43">
        <f>Table9[[#This Row],[R-B5]]-Table9[[#This Row],[B5]]</f>
        <v>0</v>
      </c>
      <c r="CO26" s="43">
        <f>Table9[[#This Row],[R-B6]]-Table9[[#This Row],[B6]]</f>
        <v>0</v>
      </c>
      <c r="CP26" s="43">
        <f>Table9[[#This Row],[R-B7]]-Table9[[#This Row],[B7]]</f>
        <v>0</v>
      </c>
      <c r="CQ26" s="43">
        <f>Table9[[#This Row],[R-B8]]-Table9[[#This Row],[B8]]</f>
        <v>0</v>
      </c>
      <c r="CR26" s="43">
        <f>Table9[[#This Row],[R-B9]]-Table9[[#This Row],[B9]]</f>
        <v>0</v>
      </c>
      <c r="CS26" s="43">
        <f>Table9[[#This Row],[R-B10]]-Table9[[#This Row],[B10]]</f>
        <v>0</v>
      </c>
      <c r="CT26" s="43">
        <f>Table9[[#This Row],[R-B11]]-Table9[[#This Row],[B11]]</f>
        <v>0</v>
      </c>
      <c r="CU26" s="43">
        <f>Table9[[#This Row],[R-B12]]-Table9[[#This Row],[B12]]</f>
        <v>0</v>
      </c>
      <c r="CV26" s="43">
        <f>Table9[[#This Row],[R-K1]]-Table9[[#This Row],[K1]]</f>
        <v>0</v>
      </c>
      <c r="CW26" s="43">
        <f>Table9[[#This Row],[R-K2]]-Table9[[#This Row],[K2]]</f>
        <v>0</v>
      </c>
      <c r="CX26" s="43">
        <f>Table9[[#This Row],[R-K3]]-Table9[[#This Row],[K3]]</f>
        <v>0</v>
      </c>
      <c r="CY26" s="43">
        <f>Table9[[#This Row],[R-K4]]-Table9[[#This Row],[K4]]</f>
        <v>0</v>
      </c>
      <c r="CZ26" s="43">
        <f>Table9[[#This Row],[R-K5]]-Table9[[#This Row],[K5]]</f>
        <v>0</v>
      </c>
      <c r="DA26" s="43">
        <f>Table9[[#This Row],[R-P1]]-Table9[[#This Row],[P1]]</f>
        <v>0</v>
      </c>
      <c r="DB26" s="43">
        <f>Table9[[#This Row],[R-P2]]-Table9[[#This Row],[P2]]</f>
        <v>0</v>
      </c>
      <c r="DC26" s="43">
        <f>Table9[[#This Row],[R-P3]]-Table9[[#This Row],[P3]]</f>
        <v>0</v>
      </c>
      <c r="DD26" s="43">
        <f>Table9[[#This Row],[R-P4]]-Table9[[#This Row],[P4]]</f>
        <v>0</v>
      </c>
      <c r="DE26" s="43">
        <f>Table9[[#This Row],[R-P5]]-Table9[[#This Row],[P5]]</f>
        <v>0</v>
      </c>
      <c r="DF26" s="43">
        <f>Table9[[#This Row],[R-E1]]-Table9[[#This Row],[E1]]</f>
        <v>0</v>
      </c>
      <c r="DG26" s="328">
        <f>Table9[[#This Row],[R-E2]]-Table9[[#This Row],[E2]]</f>
        <v>0</v>
      </c>
      <c r="DH26" s="43">
        <f>COUNTIF(Table9[[#This Row],[G-B1]:[G-B12]],"&lt;=0")/12*100</f>
        <v>100</v>
      </c>
      <c r="DI26" s="43">
        <f>COUNTIF(Table9[[#This Row],[G-K1]:[G-K5]],"&lt;=0")/5*100</f>
        <v>100</v>
      </c>
      <c r="DJ26" s="43">
        <f>COUNTIF(Table9[[#This Row],[G-P1]:[G-P5]],"&lt;=0")/5*100</f>
        <v>100</v>
      </c>
      <c r="DK26" s="43">
        <f>COUNTIF(Table9[[#This Row],[G-E1]:[G-E2]],"&lt;=0")/2*100</f>
        <v>100</v>
      </c>
      <c r="DL26" s="450">
        <f>IF(AE26="RDP",(COUNTIF(Table9[[#This Row],[G-B3]],"&lt;=0")+COUNTIF(Table9[[#This Row],[G-B4]],"&lt;=0")+COUNTIF(Table9[[#This Row],[G-B7]],"&lt;=0")+COUNTIF(Table9[[#This Row],[G-B11]],"&lt;=0")+COUNTIF(Table9[[#This Row],[G-K2]],"&lt;=0"))/5*100,IF(AE26="RMS",(COUNTIF(Table9[[#This Row],[G-B4]],"&lt;=0")+COUNTIF(Table9[[#This Row],[G-B5]],"&lt;=0")+COUNTIF(Table9[[#This Row],[G-B10]],"&lt;=0")+COUNTIF(Table9[[#This Row],[G-B12]],"&lt;=0")+COUNTIF(Table9[[#This Row],[G-K2]],"&lt;=0"))/5*100,IF(AE26="RSS",(COUNTIF(Table9[[#This Row],[G-B1]],"&lt;=0")+COUNTIF(Table9[[#This Row],[G-B2]],"&lt;=0")+COUNTIF(Table9[[#This Row],[G-B6]],"&lt;=0")+COUNTIF(Table9[[#This Row],[G-B11]],"&lt;=0")+COUNTIF(Table9[[#This Row],[G-B12]],"&lt;=0"))/5*100,0)))</f>
        <v>0</v>
      </c>
      <c r="DM26" s="332"/>
      <c r="DR26" s="332"/>
      <c r="DW26" s="332"/>
      <c r="DX26" s="42"/>
      <c r="DY26" s="42"/>
      <c r="DZ26" s="42"/>
      <c r="EA26" s="333"/>
      <c r="EB26" s="342"/>
      <c r="EC26" s="339"/>
      <c r="ED26" s="339"/>
      <c r="EE26" s="338"/>
    </row>
    <row r="27" spans="2:135" ht="15" hidden="1" thickBot="1" x14ac:dyDescent="0.4">
      <c r="B27" s="282">
        <v>24</v>
      </c>
      <c r="C27" s="285" t="s">
        <v>198</v>
      </c>
      <c r="D27" s="297"/>
      <c r="E27" s="284" t="s">
        <v>346</v>
      </c>
      <c r="F27" s="282"/>
      <c r="G27" s="357">
        <f t="shared" ca="1" si="0"/>
        <v>26.820910321537298</v>
      </c>
      <c r="H27" s="492">
        <v>36526</v>
      </c>
      <c r="I27" s="282" t="s">
        <v>136</v>
      </c>
      <c r="J27" s="282" t="s">
        <v>137</v>
      </c>
      <c r="K27" s="282" t="s">
        <v>138</v>
      </c>
      <c r="L27" s="282" t="s">
        <v>263</v>
      </c>
      <c r="M27" s="282" t="s">
        <v>347</v>
      </c>
      <c r="N27" s="282"/>
      <c r="O27" s="282" t="s">
        <v>200</v>
      </c>
      <c r="P27" s="282"/>
      <c r="Q27" s="282" t="s">
        <v>144</v>
      </c>
      <c r="R27" s="282"/>
      <c r="S27" s="282"/>
      <c r="T27" s="286"/>
      <c r="U27" s="282"/>
      <c r="V27" s="282" t="s">
        <v>55</v>
      </c>
      <c r="W27" s="282"/>
      <c r="X27" s="291">
        <f ca="1">($T$1-Table9[[#This Row],[Date of Appointment to Current Grade]])/365</f>
        <v>126.89214319824963</v>
      </c>
      <c r="Y27" s="282"/>
      <c r="Z27" s="282" t="s">
        <v>263</v>
      </c>
      <c r="AA27" s="282"/>
      <c r="AB27" s="282"/>
      <c r="AC27" s="282"/>
      <c r="AD27" s="282"/>
      <c r="AE27" s="282"/>
      <c r="AF27" s="282"/>
      <c r="AG27" s="282"/>
      <c r="AH27" s="282"/>
      <c r="AI27" s="282"/>
      <c r="AJ27" s="282"/>
      <c r="AK27" s="282"/>
      <c r="AL27" s="282"/>
      <c r="AM27" s="317"/>
      <c r="AN27" s="323"/>
      <c r="BK27" s="328"/>
      <c r="BL27" s="325">
        <f>IF(AND(All!$V27="P1",All!$AE27="RDP"),Ruler!E$6,IF(AND(All!$V27="P2",All!$AE27="RDP"),Ruler!E$7,IF(AND(All!$V27="P3",All!$AE27="RDP"),Ruler!E$8,IF(AND(All!$V27="P4",All!$AE27="RDP"),Ruler!E$9,IF(AND(All!$V27="P5",All!$AE27="RDP"),Ruler!E$10,IF(AND(All!$V27="P6",All!$AE27="RDP"),Ruler!E$11,IF(AND(All!$V27="P7",All!$AE27="RDP"),Ruler!E$12,IF(AND(All!$V27="P8",All!$AE27="RDP"),Ruler!E$13,IF(AND(All!$V27="P9",All!$AE27="RDP"),Ruler!E$14,IF(AND(All!$V27="P1",All!$AE27="RMS"),Ruler!E$6,IF(AND(All!$V27="P2",All!$AE27="RMS"),Ruler!E$15,IF(AND(All!$V27="P3",All!$AE27="RMS"),Ruler!E$16,IF(AND(All!$V27="P4",All!$AE27="RMS"),Ruler!E$17,IF(AND(All!$V27="P5",All!$AE27="RMS"),Ruler!E$18,IF(AND(All!$V27="P6",All!$AE27="RMS"),Ruler!E$19,IF(AND(All!$V27="P7",All!$AE27="RMS"),Ruler!E$20,IF(AND(All!$V27="P8",All!$AE27="RMS"),Ruler!E$21,IF(AND(All!$V27="P9",All!$AE27="RMS"),Ruler!E$22,IF(AND(All!$V27="P1",All!$AE27="RSS"),Ruler!E$6,IF(AND(All!$V27="P2",All!$AE27="RSS"),Ruler!E$23,IF(AND(All!$V27="P3",All!$AE27="RSS"),Ruler!E$24,IF(AND(All!$V27="P4",All!$AE27="RSS"),Ruler!E$25,IF(AND(All!$V27="P5",All!$AE27="RSS"),Ruler!E$26,IF(AND(All!$V27="P6",All!$AE27="RSS"),Ruler!E$27,IF(AND(All!$V27="P7",All!$AE27="RSS"),Ruler!E$28,IF(AND(All!$V27="P8",All!$AE27="RSS"),Ruler!E$29,IF(AND(All!$V27="P9",All!$AE27="RSS"),Ruler!E$30,0)))))))))))))))))))))))))))</f>
        <v>0</v>
      </c>
      <c r="BM27" s="325">
        <f>IF(AND(All!$V27="P1",All!$AE27="RDP"),Ruler!F$6,IF(AND(All!$V27="P2",All!$AE27="RDP"),Ruler!F$7,IF(AND(All!$V27="P3",All!$AE27="RDP"),Ruler!F$8,IF(AND(All!$V27="P4",All!$AE27="RDP"),Ruler!F$9,IF(AND(All!$V27="P5",All!$AE27="RDP"),Ruler!F$10,IF(AND(All!$V27="P6",All!$AE27="RDP"),Ruler!F$11,IF(AND(All!$V27="P7",All!$AE27="RDP"),Ruler!F$12,IF(AND(All!$V27="P8",All!$AE27="RDP"),Ruler!F$13,IF(AND(All!$V27="P9",All!$AE27="RDP"),Ruler!F$14,IF(AND(All!$V27="P1",All!$AE27="RMS"),Ruler!F$6,IF(AND(All!$V27="P2",All!$AE27="RMS"),Ruler!F$15,IF(AND(All!$V27="P3",All!$AE27="RMS"),Ruler!F$16,IF(AND(All!$V27="P4",All!$AE27="RMS"),Ruler!F$17,IF(AND(All!$V27="P5",All!$AE27="RMS"),Ruler!F$18,IF(AND(All!$V27="P6",All!$AE27="RMS"),Ruler!F$19,IF(AND(All!$V27="P7",All!$AE27="RMS"),Ruler!F$20,IF(AND(All!$V27="P8",All!$AE27="RMS"),Ruler!F$21,IF(AND(All!$V27="P9",All!$AE27="RMS"),Ruler!F$22,IF(AND(All!$V27="P1",All!$AE27="RSS"),Ruler!F$6,IF(AND(All!$V27="P2",All!$AE27="RSS"),Ruler!F$23,IF(AND(All!$V27="P3",All!$AE27="RSS"),Ruler!F$24,IF(AND(All!$V27="P4",All!$AE27="RSS"),Ruler!F$25,IF(AND(All!$V27="P5",All!$AE27="RSS"),Ruler!F$26,IF(AND(All!$V27="P6",All!$AE27="RSS"),Ruler!F$27,IF(AND(All!$V27="P7",All!$AE27="RSS"),Ruler!F$28,IF(AND(All!$V27="P8",All!$AE27="RSS"),Ruler!F$29,IF(AND(All!$V27="P9",All!$AE27="RSS"),Ruler!F$30,0)))))))))))))))))))))))))))</f>
        <v>0</v>
      </c>
      <c r="BN27" s="325">
        <f>IF(AND(All!$V27="P1",All!$AE27="RDP"),Ruler!G$6,IF(AND(All!$V27="P2",All!$AE27="RDP"),Ruler!G$7,IF(AND(All!$V27="P3",All!$AE27="RDP"),Ruler!G$8,IF(AND(All!$V27="P4",All!$AE27="RDP"),Ruler!G$9,IF(AND(All!$V27="P5",All!$AE27="RDP"),Ruler!G$10,IF(AND(All!$V27="P6",All!$AE27="RDP"),Ruler!G$11,IF(AND(All!$V27="P7",All!$AE27="RDP"),Ruler!G$12,IF(AND(All!$V27="P8",All!$AE27="RDP"),Ruler!G$13,IF(AND(All!$V27="P9",All!$AE27="RDP"),Ruler!G$14,IF(AND(All!$V27="P1",All!$AE27="RMS"),Ruler!G$6,IF(AND(All!$V27="P2",All!$AE27="RMS"),Ruler!G$15,IF(AND(All!$V27="P3",All!$AE27="RMS"),Ruler!G$16,IF(AND(All!$V27="P4",All!$AE27="RMS"),Ruler!G$17,IF(AND(All!$V27="P5",All!$AE27="RMS"),Ruler!G$18,IF(AND(All!$V27="P6",All!$AE27="RMS"),Ruler!G$19,IF(AND(All!$V27="P7",All!$AE27="RMS"),Ruler!G$20,IF(AND(All!$V27="P8",All!$AE27="RMS"),Ruler!G$21,IF(AND(All!$V27="P9",All!$AE27="RMS"),Ruler!G$22,IF(AND(All!$V27="P1",All!$AE27="RSS"),Ruler!G$6,IF(AND(All!$V27="P2",All!$AE27="RSS"),Ruler!G$23,IF(AND(All!$V27="P3",All!$AE27="RSS"),Ruler!G$24,IF(AND(All!$V27="P4",All!$AE27="RSS"),Ruler!G$25,IF(AND(All!$V27="P5",All!$AE27="RSS"),Ruler!G$26,IF(AND(All!$V27="P6",All!$AE27="RSS"),Ruler!G$27,IF(AND(All!$V27="P7",All!$AE27="RSS"),Ruler!G$28,IF(AND(All!$V27="P8",All!$AE27="RSS"),Ruler!G$29,IF(AND(All!$V27="P9",All!$AE27="RSS"),Ruler!G$30,0)))))))))))))))))))))))))))</f>
        <v>0</v>
      </c>
      <c r="BO27" s="325">
        <f>IF(AND(All!$V27="P1",All!$AE27="RDP"),Ruler!H$6,IF(AND(All!$V27="P2",All!$AE27="RDP"),Ruler!H$7,IF(AND(All!$V27="P3",All!$AE27="RDP"),Ruler!H$8,IF(AND(All!$V27="P4",All!$AE27="RDP"),Ruler!H$9,IF(AND(All!$V27="P5",All!$AE27="RDP"),Ruler!H$10,IF(AND(All!$V27="P6",All!$AE27="RDP"),Ruler!H$11,IF(AND(All!$V27="P7",All!$AE27="RDP"),Ruler!H$12,IF(AND(All!$V27="P8",All!$AE27="RDP"),Ruler!H$13,IF(AND(All!$V27="P9",All!$AE27="RDP"),Ruler!H$14,IF(AND(All!$V27="P1",All!$AE27="RMS"),Ruler!H$6,IF(AND(All!$V27="P2",All!$AE27="RMS"),Ruler!H$15,IF(AND(All!$V27="P3",All!$AE27="RMS"),Ruler!H$16,IF(AND(All!$V27="P4",All!$AE27="RMS"),Ruler!H$17,IF(AND(All!$V27="P5",All!$AE27="RMS"),Ruler!H$18,IF(AND(All!$V27="P6",All!$AE27="RMS"),Ruler!H$19,IF(AND(All!$V27="P7",All!$AE27="RMS"),Ruler!H$20,IF(AND(All!$V27="P8",All!$AE27="RMS"),Ruler!H$21,IF(AND(All!$V27="P9",All!$AE27="RMS"),Ruler!H$22,IF(AND(All!$V27="P1",All!$AE27="RSS"),Ruler!H$6,IF(AND(All!$V27="P2",All!$AE27="RSS"),Ruler!H$23,IF(AND(All!$V27="P3",All!$AE27="RSS"),Ruler!H$24,IF(AND(All!$V27="P4",All!$AE27="RSS"),Ruler!H$25,IF(AND(All!$V27="P5",All!$AE27="RSS"),Ruler!H$26,IF(AND(All!$V27="P6",All!$AE27="RSS"),Ruler!H$27,IF(AND(All!$V27="P7",All!$AE27="RSS"),Ruler!H$28,IF(AND(All!$V27="P8",All!$AE27="RSS"),Ruler!H$29,IF(AND(All!$V27="P9",All!$AE27="RSS"),Ruler!H$30,0)))))))))))))))))))))))))))</f>
        <v>0</v>
      </c>
      <c r="BP27" s="325">
        <f>IF(AND(All!$V27="P1",All!$AE27="RDP"),Ruler!I$6,IF(AND(All!$V27="P2",All!$AE27="RDP"),Ruler!I$7,IF(AND(All!$V27="P3",All!$AE27="RDP"),Ruler!I$8,IF(AND(All!$V27="P4",All!$AE27="RDP"),Ruler!I$9,IF(AND(All!$V27="P5",All!$AE27="RDP"),Ruler!I$10,IF(AND(All!$V27="P6",All!$AE27="RDP"),Ruler!I$11,IF(AND(All!$V27="P7",All!$AE27="RDP"),Ruler!I$12,IF(AND(All!$V27="P8",All!$AE27="RDP"),Ruler!I$13,IF(AND(All!$V27="P9",All!$AE27="RDP"),Ruler!I$14,IF(AND(All!$V27="P1",All!$AE27="RMS"),Ruler!I$6,IF(AND(All!$V27="P2",All!$AE27="RMS"),Ruler!I$15,IF(AND(All!$V27="P3",All!$AE27="RMS"),Ruler!I$16,IF(AND(All!$V27="P4",All!$AE27="RMS"),Ruler!I$17,IF(AND(All!$V27="P5",All!$AE27="RMS"),Ruler!I$18,IF(AND(All!$V27="P6",All!$AE27="RMS"),Ruler!I$19,IF(AND(All!$V27="P7",All!$AE27="RMS"),Ruler!I$20,IF(AND(All!$V27="P8",All!$AE27="RMS"),Ruler!I$21,IF(AND(All!$V27="P9",All!$AE27="RMS"),Ruler!I$22,IF(AND(All!$V27="P1",All!$AE27="RSS"),Ruler!I$6,IF(AND(All!$V27="P2",All!$AE27="RSS"),Ruler!I$23,IF(AND(All!$V27="P3",All!$AE27="RSS"),Ruler!I$24,IF(AND(All!$V27="P4",All!$AE27="RSS"),Ruler!I$25,IF(AND(All!$V27="P5",All!$AE27="RSS"),Ruler!I$26,IF(AND(All!$V27="P6",All!$AE27="RSS"),Ruler!I$27,IF(AND(All!$V27="P7",All!$AE27="RSS"),Ruler!I$28,IF(AND(All!$V27="P8",All!$AE27="RSS"),Ruler!I$29,IF(AND(All!$V27="P9",All!$AE27="RSS"),Ruler!I$30,0)))))))))))))))))))))))))))</f>
        <v>0</v>
      </c>
      <c r="BQ27" s="325">
        <f>IF(AND(All!$V27="P1",All!$AE27="RDP"),Ruler!J$6,IF(AND(All!$V27="P2",All!$AE27="RDP"),Ruler!J$7,IF(AND(All!$V27="P3",All!$AE27="RDP"),Ruler!J$8,IF(AND(All!$V27="P4",All!$AE27="RDP"),Ruler!J$9,IF(AND(All!$V27="P5",All!$AE27="RDP"),Ruler!J$10,IF(AND(All!$V27="P6",All!$AE27="RDP"),Ruler!J$11,IF(AND(All!$V27="P7",All!$AE27="RDP"),Ruler!J$12,IF(AND(All!$V27="P8",All!$AE27="RDP"),Ruler!J$13,IF(AND(All!$V27="P9",All!$AE27="RDP"),Ruler!J$14,IF(AND(All!$V27="P1",All!$AE27="RMS"),Ruler!J$6,IF(AND(All!$V27="P2",All!$AE27="RMS"),Ruler!J$15,IF(AND(All!$V27="P3",All!$AE27="RMS"),Ruler!J$16,IF(AND(All!$V27="P4",All!$AE27="RMS"),Ruler!J$17,IF(AND(All!$V27="P5",All!$AE27="RMS"),Ruler!J$18,IF(AND(All!$V27="P6",All!$AE27="RMS"),Ruler!J$19,IF(AND(All!$V27="P7",All!$AE27="RMS"),Ruler!J$20,IF(AND(All!$V27="P8",All!$AE27="RMS"),Ruler!J$21,IF(AND(All!$V27="P9",All!$AE27="RMS"),Ruler!J$22,IF(AND(All!$V27="P1",All!$AE27="RSS"),Ruler!J$6,IF(AND(All!$V27="P2",All!$AE27="RSS"),Ruler!J$23,IF(AND(All!$V27="P3",All!$AE27="RSS"),Ruler!J$24,IF(AND(All!$V27="P4",All!$AE27="RSS"),Ruler!J$25,IF(AND(All!$V27="P5",All!$AE27="RSS"),Ruler!J$26,IF(AND(All!$V27="P6",All!$AE27="RSS"),Ruler!J$27,IF(AND(All!$V27="P7",All!$AE27="RSS"),Ruler!J$28,IF(AND(All!$V27="P8",All!$AE27="RSS"),Ruler!J$29,IF(AND(All!$V27="P9",All!$AE27="RSS"),Ruler!J$30,0)))))))))))))))))))))))))))</f>
        <v>0</v>
      </c>
      <c r="BR27" s="325">
        <f>IF(AND(All!$V27="P1",All!$AE27="RDP"),Ruler!K$6,IF(AND(All!$V27="P2",All!$AE27="RDP"),Ruler!K$7,IF(AND(All!$V27="P3",All!$AE27="RDP"),Ruler!K$8,IF(AND(All!$V27="P4",All!$AE27="RDP"),Ruler!K$9,IF(AND(All!$V27="P5",All!$AE27="RDP"),Ruler!K$10,IF(AND(All!$V27="P6",All!$AE27="RDP"),Ruler!K$11,IF(AND(All!$V27="P7",All!$AE27="RDP"),Ruler!K$12,IF(AND(All!$V27="P8",All!$AE27="RDP"),Ruler!K$13,IF(AND(All!$V27="P9",All!$AE27="RDP"),Ruler!K$14,IF(AND(All!$V27="P1",All!$AE27="RMS"),Ruler!K$6,IF(AND(All!$V27="P2",All!$AE27="RMS"),Ruler!K$15,IF(AND(All!$V27="P3",All!$AE27="RMS"),Ruler!K$16,IF(AND(All!$V27="P4",All!$AE27="RMS"),Ruler!K$17,IF(AND(All!$V27="P5",All!$AE27="RMS"),Ruler!K$18,IF(AND(All!$V27="P6",All!$AE27="RMS"),Ruler!K$19,IF(AND(All!$V27="P7",All!$AE27="RMS"),Ruler!K$20,IF(AND(All!$V27="P8",All!$AE27="RMS"),Ruler!K$21,IF(AND(All!$V27="P9",All!$AE27="RMS"),Ruler!K$22,IF(AND(All!$V27="P1",All!$AE27="RSS"),Ruler!K$6,IF(AND(All!$V27="P2",All!$AE27="RSS"),Ruler!K$23,IF(AND(All!$V27="P3",All!$AE27="RSS"),Ruler!K$24,IF(AND(All!$V27="P4",All!$AE27="RSS"),Ruler!K$25,IF(AND(All!$V27="P5",All!$AE27="RSS"),Ruler!K$26,IF(AND(All!$V27="P6",All!$AE27="RSS"),Ruler!K$27,IF(AND(All!$V27="P7",All!$AE27="RSS"),Ruler!K$28,IF(AND(All!$V27="P8",All!$AE27="RSS"),Ruler!K$29,IF(AND(All!$V27="P9",All!$AE27="RSS"),Ruler!K$30,0)))))))))))))))))))))))))))</f>
        <v>0</v>
      </c>
      <c r="BS27" s="325">
        <f>IF(AND(All!$V27="P1",All!$AE27="RDP"),Ruler!L$6,IF(AND(All!$V27="P2",All!$AE27="RDP"),Ruler!L$7,IF(AND(All!$V27="P3",All!$AE27="RDP"),Ruler!L$8,IF(AND(All!$V27="P4",All!$AE27="RDP"),Ruler!L$9,IF(AND(All!$V27="P5",All!$AE27="RDP"),Ruler!L$10,IF(AND(All!$V27="P6",All!$AE27="RDP"),Ruler!L$11,IF(AND(All!$V27="P7",All!$AE27="RDP"),Ruler!L$12,IF(AND(All!$V27="P8",All!$AE27="RDP"),Ruler!L$13,IF(AND(All!$V27="P9",All!$AE27="RDP"),Ruler!L$14,IF(AND(All!$V27="P1",All!$AE27="RMS"),Ruler!L$6,IF(AND(All!$V27="P2",All!$AE27="RMS"),Ruler!L$15,IF(AND(All!$V27="P3",All!$AE27="RMS"),Ruler!L$16,IF(AND(All!$V27="P4",All!$AE27="RMS"),Ruler!L$17,IF(AND(All!$V27="P5",All!$AE27="RMS"),Ruler!L$18,IF(AND(All!$V27="P6",All!$AE27="RMS"),Ruler!L$19,IF(AND(All!$V27="P7",All!$AE27="RMS"),Ruler!L$20,IF(AND(All!$V27="P8",All!$AE27="RMS"),Ruler!L$21,IF(AND(All!$V27="P9",All!$AE27="RMS"),Ruler!L$22,IF(AND(All!$V27="P1",All!$AE27="RSS"),Ruler!L$6,IF(AND(All!$V27="P2",All!$AE27="RSS"),Ruler!L$23,IF(AND(All!$V27="P3",All!$AE27="RSS"),Ruler!L$24,IF(AND(All!$V27="P4",All!$AE27="RSS"),Ruler!L$25,IF(AND(All!$V27="P5",All!$AE27="RSS"),Ruler!L$26,IF(AND(All!$V27="P6",All!$AE27="RSS"),Ruler!L$27,IF(AND(All!$V27="P7",All!$AE27="RSS"),Ruler!L$28,IF(AND(All!$V27="P8",All!$AE27="RSS"),Ruler!L$29,IF(AND(All!$V27="P9",All!$AE27="RSS"),Ruler!L$30,0)))))))))))))))))))))))))))</f>
        <v>0</v>
      </c>
      <c r="BT27" s="325">
        <f>IF(AND(All!$V27="P1",All!$AE27="RDP"),Ruler!M$6,IF(AND(All!$V27="P2",All!$AE27="RDP"),Ruler!M$7,IF(AND(All!$V27="P3",All!$AE27="RDP"),Ruler!M$8,IF(AND(All!$V27="P4",All!$AE27="RDP"),Ruler!M$9,IF(AND(All!$V27="P5",All!$AE27="RDP"),Ruler!M$10,IF(AND(All!$V27="P6",All!$AE27="RDP"),Ruler!M$11,IF(AND(All!$V27="P7",All!$AE27="RDP"),Ruler!M$12,IF(AND(All!$V27="P8",All!$AE27="RDP"),Ruler!M$13,IF(AND(All!$V27="P9",All!$AE27="RDP"),Ruler!M$14,IF(AND(All!$V27="P1",All!$AE27="RMS"),Ruler!M$6,IF(AND(All!$V27="P2",All!$AE27="RMS"),Ruler!M$15,IF(AND(All!$V27="P3",All!$AE27="RMS"),Ruler!M$16,IF(AND(All!$V27="P4",All!$AE27="RMS"),Ruler!M$17,IF(AND(All!$V27="P5",All!$AE27="RMS"),Ruler!M$18,IF(AND(All!$V27="P6",All!$AE27="RMS"),Ruler!M$19,IF(AND(All!$V27="P7",All!$AE27="RMS"),Ruler!M$20,IF(AND(All!$V27="P8",All!$AE27="RMS"),Ruler!M$21,IF(AND(All!$V27="P9",All!$AE27="RMS"),Ruler!M$22,IF(AND(All!$V27="P1",All!$AE27="RSS"),Ruler!M$6,IF(AND(All!$V27="P2",All!$AE27="RSS"),Ruler!M$23,IF(AND(All!$V27="P3",All!$AE27="RSS"),Ruler!M$24,IF(AND(All!$V27="P4",All!$AE27="RSS"),Ruler!M$25,IF(AND(All!$V27="P5",All!$AE27="RSS"),Ruler!M$26,IF(AND(All!$V27="P6",All!$AE27="RSS"),Ruler!M$27,IF(AND(All!$V27="P7",All!$AE27="RSS"),Ruler!M$28,IF(AND(All!$V27="P8",All!$AE27="RSS"),Ruler!M$29,IF(AND(All!$V27="P9",All!$AE27="RSS"),Ruler!M$30,0)))))))))))))))))))))))))))</f>
        <v>0</v>
      </c>
      <c r="BU27" s="325">
        <f>IF(AND(All!$V27="P1",All!$AE27="RDP"),Ruler!N$6,IF(AND(All!$V27="P2",All!$AE27="RDP"),Ruler!N$7,IF(AND(All!$V27="P3",All!$AE27="RDP"),Ruler!N$8,IF(AND(All!$V27="P4",All!$AE27="RDP"),Ruler!N$9,IF(AND(All!$V27="P5",All!$AE27="RDP"),Ruler!N$10,IF(AND(All!$V27="P6",All!$AE27="RDP"),Ruler!N$11,IF(AND(All!$V27="P7",All!$AE27="RDP"),Ruler!N$12,IF(AND(All!$V27="P8",All!$AE27="RDP"),Ruler!N$13,IF(AND(All!$V27="P9",All!$AE27="RDP"),Ruler!N$14,IF(AND(All!$V27="P1",All!$AE27="RMS"),Ruler!N$6,IF(AND(All!$V27="P2",All!$AE27="RMS"),Ruler!N$15,IF(AND(All!$V27="P3",All!$AE27="RMS"),Ruler!N$16,IF(AND(All!$V27="P4",All!$AE27="RMS"),Ruler!N$17,IF(AND(All!$V27="P5",All!$AE27="RMS"),Ruler!N$18,IF(AND(All!$V27="P6",All!$AE27="RMS"),Ruler!N$19,IF(AND(All!$V27="P7",All!$AE27="RMS"),Ruler!N$20,IF(AND(All!$V27="P8",All!$AE27="RMS"),Ruler!N$21,IF(AND(All!$V27="P9",All!$AE27="RMS"),Ruler!N$22,IF(AND(All!$V27="P1",All!$AE27="RSS"),Ruler!N$6,IF(AND(All!$V27="P2",All!$AE27="RSS"),Ruler!N$23,IF(AND(All!$V27="P3",All!$AE27="RSS"),Ruler!N$24,IF(AND(All!$V27="P4",All!$AE27="RSS"),Ruler!N$25,IF(AND(All!$V27="P5",All!$AE27="RSS"),Ruler!N$26,IF(AND(All!$V27="P6",All!$AE27="RSS"),Ruler!N$27,IF(AND(All!$V27="P7",All!$AE27="RSS"),Ruler!N$28,IF(AND(All!$V27="P8",All!$AE27="RSS"),Ruler!N$29,IF(AND(All!$V27="P9",All!$AE27="RSS"),Ruler!N$30,0)))))))))))))))))))))))))))</f>
        <v>0</v>
      </c>
      <c r="BV27" s="325">
        <f>IF(AND(All!$V27="P1",All!$AE27="RDP"),Ruler!O$6,IF(AND(All!$V27="P2",All!$AE27="RDP"),Ruler!O$7,IF(AND(All!$V27="P3",All!$AE27="RDP"),Ruler!O$8,IF(AND(All!$V27="P4",All!$AE27="RDP"),Ruler!O$9,IF(AND(All!$V27="P5",All!$AE27="RDP"),Ruler!O$10,IF(AND(All!$V27="P6",All!$AE27="RDP"),Ruler!O$11,IF(AND(All!$V27="P7",All!$AE27="RDP"),Ruler!O$12,IF(AND(All!$V27="P8",All!$AE27="RDP"),Ruler!O$13,IF(AND(All!$V27="P9",All!$AE27="RDP"),Ruler!O$14,IF(AND(All!$V27="P1",All!$AE27="RMS"),Ruler!O$6,IF(AND(All!$V27="P2",All!$AE27="RMS"),Ruler!O$15,IF(AND(All!$V27="P3",All!$AE27="RMS"),Ruler!O$16,IF(AND(All!$V27="P4",All!$AE27="RMS"),Ruler!O$17,IF(AND(All!$V27="P5",All!$AE27="RMS"),Ruler!O$18,IF(AND(All!$V27="P6",All!$AE27="RMS"),Ruler!O$19,IF(AND(All!$V27="P7",All!$AE27="RMS"),Ruler!O$20,IF(AND(All!$V27="P8",All!$AE27="RMS"),Ruler!O$21,IF(AND(All!$V27="P9",All!$AE27="RMS"),Ruler!O$22,IF(AND(All!$V27="P1",All!$AE27="RSS"),Ruler!O$6,IF(AND(All!$V27="P2",All!$AE27="RSS"),Ruler!O$23,IF(AND(All!$V27="P3",All!$AE27="RSS"),Ruler!O$24,IF(AND(All!$V27="P4",All!$AE27="RSS"),Ruler!O$25,IF(AND(All!$V27="P5",All!$AE27="RSS"),Ruler!O$26,IF(AND(All!$V27="P6",All!$AE27="RSS"),Ruler!O$27,IF(AND(All!$V27="P7",All!$AE27="RSS"),Ruler!O$28,IF(AND(All!$V27="P8",All!$AE27="RSS"),Ruler!O$29,IF(AND(All!$V27="P9",All!$AE27="RSS"),Ruler!O$30,0)))))))))))))))))))))))))))</f>
        <v>0</v>
      </c>
      <c r="BW27" s="325">
        <f>IF(AND(All!$V27="P1",All!$AE27="RDP"),Ruler!P$6,IF(AND(All!$V27="P2",All!$AE27="RDP"),Ruler!P$7,IF(AND(All!$V27="P3",All!$AE27="RDP"),Ruler!P$8,IF(AND(All!$V27="P4",All!$AE27="RDP"),Ruler!P$9,IF(AND(All!$V27="P5",All!$AE27="RDP"),Ruler!P$10,IF(AND(All!$V27="P6",All!$AE27="RDP"),Ruler!P$11,IF(AND(All!$V27="P7",All!$AE27="RDP"),Ruler!P$12,IF(AND(All!$V27="P8",All!$AE27="RDP"),Ruler!P$13,IF(AND(All!$V27="P9",All!$AE27="RDP"),Ruler!P$14,IF(AND(All!$V27="P1",All!$AE27="RMS"),Ruler!P$6,IF(AND(All!$V27="P2",All!$AE27="RMS"),Ruler!P$15,IF(AND(All!$V27="P3",All!$AE27="RMS"),Ruler!P$16,IF(AND(All!$V27="P4",All!$AE27="RMS"),Ruler!P$17,IF(AND(All!$V27="P5",All!$AE27="RMS"),Ruler!P$18,IF(AND(All!$V27="P6",All!$AE27="RMS"),Ruler!P$19,IF(AND(All!$V27="P7",All!$AE27="RMS"),Ruler!P$20,IF(AND(All!$V27="P8",All!$AE27="RMS"),Ruler!P$21,IF(AND(All!$V27="P9",All!$AE27="RMS"),Ruler!P$22,IF(AND(All!$V27="P1",All!$AE27="RSS"),Ruler!P$6,IF(AND(All!$V27="P2",All!$AE27="RSS"),Ruler!P$23,IF(AND(All!$V27="P3",All!$AE27="RSS"),Ruler!P$24,IF(AND(All!$V27="P4",All!$AE27="RSS"),Ruler!P$25,IF(AND(All!$V27="P5",All!$AE27="RSS"),Ruler!P$26,IF(AND(All!$V27="P6",All!$AE27="RSS"),Ruler!P$27,IF(AND(All!$V27="P7",All!$AE27="RSS"),Ruler!P$28,IF(AND(All!$V27="P8",All!$AE27="RSS"),Ruler!P$29,IF(AND(All!$V27="P9",All!$AE27="RSS"),Ruler!P$30,0)))))))))))))))))))))))))))</f>
        <v>0</v>
      </c>
      <c r="BX27" s="325">
        <f>IF(AND(All!$V27="P1",All!$AE27="RDP"),Ruler!Q$6,IF(AND(All!$V27="P2",All!$AE27="RDP"),Ruler!Q$7,IF(AND(All!$V27="P3",All!$AE27="RDP"),Ruler!Q$8,IF(AND(All!$V27="P4",All!$AE27="RDP"),Ruler!Q$9,IF(AND(All!$V27="P5",All!$AE27="RDP"),Ruler!Q$10,IF(AND(All!$V27="P6",All!$AE27="RDP"),Ruler!Q$11,IF(AND(All!$V27="P7",All!$AE27="RDP"),Ruler!Q$12,IF(AND(All!$V27="P8",All!$AE27="RDP"),Ruler!Q$13,IF(AND(All!$V27="P9",All!$AE27="RDP"),Ruler!Q$14,IF(AND(All!$V27="P1",All!$AE27="RMS"),Ruler!Q$6,IF(AND(All!$V27="P2",All!$AE27="RMS"),Ruler!Q$15,IF(AND(All!$V27="P3",All!$AE27="RMS"),Ruler!Q$16,IF(AND(All!$V27="P4",All!$AE27="RMS"),Ruler!Q$17,IF(AND(All!$V27="P5",All!$AE27="RMS"),Ruler!Q$18,IF(AND(All!$V27="P6",All!$AE27="RMS"),Ruler!Q$19,IF(AND(All!$V27="P7",All!$AE27="RMS"),Ruler!Q$20,IF(AND(All!$V27="P8",All!$AE27="RMS"),Ruler!Q$21,IF(AND(All!$V27="P9",All!$AE27="RMS"),Ruler!Q$22,IF(AND(All!$V27="P1",All!$AE27="RSS"),Ruler!Q$6,IF(AND(All!$V27="P2",All!$AE27="RSS"),Ruler!Q$23,IF(AND(All!$V27="P3",All!$AE27="RSS"),Ruler!Q$24,IF(AND(All!$V27="P4",All!$AE27="RSS"),Ruler!Q$25,IF(AND(All!$V27="P5",All!$AE27="RSS"),Ruler!Q$26,IF(AND(All!$V27="P6",All!$AE27="RSS"),Ruler!Q$27,IF(AND(All!$V27="P7",All!$AE27="RSS"),Ruler!Q$28,IF(AND(All!$V27="P8",All!$AE27="RSS"),Ruler!Q$29,IF(AND(All!$V27="P9",All!$AE27="RSS"),Ruler!Q$30,0)))))))))))))))))))))))))))</f>
        <v>0</v>
      </c>
      <c r="BY27" s="325">
        <f>IF(AND(All!$V27="P1",All!$AE27="RDP"),Ruler!R$6,IF(AND(All!$V27="P2",All!$AE27="RDP"),Ruler!R$7,IF(AND(All!$V27="P3",All!$AE27="RDP"),Ruler!R$8,IF(AND(All!$V27="P4",All!$AE27="RDP"),Ruler!R$9,IF(AND(All!$V27="P5",All!$AE27="RDP"),Ruler!R$10,IF(AND(All!$V27="P6",All!$AE27="RDP"),Ruler!R$11,IF(AND(All!$V27="P7",All!$AE27="RDP"),Ruler!R$12,IF(AND(All!$V27="P8",All!$AE27="RDP"),Ruler!R$13,IF(AND(All!$V27="P9",All!$AE27="RDP"),Ruler!R$14,IF(AND(All!$V27="P1",All!$AE27="RMS"),Ruler!R$6,IF(AND(All!$V27="P2",All!$AE27="RMS"),Ruler!R$15,IF(AND(All!$V27="P3",All!$AE27="RMS"),Ruler!R$16,IF(AND(All!$V27="P4",All!$AE27="RMS"),Ruler!R$17,IF(AND(All!$V27="P5",All!$AE27="RMS"),Ruler!R$18,IF(AND(All!$V27="P6",All!$AE27="RMS"),Ruler!R$19,IF(AND(All!$V27="P7",All!$AE27="RMS"),Ruler!R$20,IF(AND(All!$V27="P8",All!$AE27="RMS"),Ruler!R$21,IF(AND(All!$V27="P9",All!$AE27="RMS"),Ruler!R$22,IF(AND(All!$V27="P1",All!$AE27="RSS"),Ruler!R$6,IF(AND(All!$V27="P2",All!$AE27="RSS"),Ruler!R$23,IF(AND(All!$V27="P3",All!$AE27="RSS"),Ruler!R$24,IF(AND(All!$V27="P4",All!$AE27="RSS"),Ruler!R$25,IF(AND(All!$V27="P5",All!$AE27="RSS"),Ruler!R$26,IF(AND(All!$V27="P6",All!$AE27="RSS"),Ruler!R$27,IF(AND(All!$V27="P7",All!$AE27="RSS"),Ruler!R$28,IF(AND(All!$V27="P8",All!$AE27="RSS"),Ruler!R$29,IF(AND(All!$V27="P9",All!$AE27="RSS"),Ruler!R$30,0)))))))))))))))))))))))))))</f>
        <v>0</v>
      </c>
      <c r="BZ27" s="325">
        <f>IF(AND(All!$V27="P1",All!$AE27="RDP"),Ruler!S$6,IF(AND(All!$V27="P2",All!$AE27="RDP"),Ruler!S$7,IF(AND(All!$V27="P3",All!$AE27="RDP"),Ruler!S$8,IF(AND(All!$V27="P4",All!$AE27="RDP"),Ruler!S$9,IF(AND(All!$V27="P5",All!$AE27="RDP"),Ruler!S$10,IF(AND(All!$V27="P6",All!$AE27="RDP"),Ruler!S$11,IF(AND(All!$V27="P7",All!$AE27="RDP"),Ruler!S$12,IF(AND(All!$V27="P8",All!$AE27="RDP"),Ruler!S$13,IF(AND(All!$V27="P9",All!$AE27="RDP"),Ruler!S$14,IF(AND(All!$V27="P1",All!$AE27="RMS"),Ruler!S$6,IF(AND(All!$V27="P2",All!$AE27="RMS"),Ruler!S$15,IF(AND(All!$V27="P3",All!$AE27="RMS"),Ruler!S$16,IF(AND(All!$V27="P4",All!$AE27="RMS"),Ruler!S$17,IF(AND(All!$V27="P5",All!$AE27="RMS"),Ruler!S$18,IF(AND(All!$V27="P6",All!$AE27="RMS"),Ruler!S$19,IF(AND(All!$V27="P7",All!$AE27="RMS"),Ruler!S$20,IF(AND(All!$V27="P8",All!$AE27="RMS"),Ruler!S$21,IF(AND(All!$V27="P9",All!$AE27="RMS"),Ruler!S$22,IF(AND(All!$V27="P1",All!$AE27="RSS"),Ruler!S$6,IF(AND(All!$V27="P2",All!$AE27="RSS"),Ruler!S$23,IF(AND(All!$V27="P3",All!$AE27="RSS"),Ruler!S$24,IF(AND(All!$V27="P4",All!$AE27="RSS"),Ruler!S$25,IF(AND(All!$V27="P5",All!$AE27="RSS"),Ruler!S$26,IF(AND(All!$V27="P6",All!$AE27="RSS"),Ruler!S$27,IF(AND(All!$V27="P7",All!$AE27="RSS"),Ruler!S$28,IF(AND(All!$V27="P8",All!$AE27="RSS"),Ruler!S$29,IF(AND(All!$V27="P9",All!$AE27="RSS"),Ruler!S$30,0)))))))))))))))))))))))))))</f>
        <v>0</v>
      </c>
      <c r="CA27" s="325">
        <f>IF(AND(All!$V27="P1",All!$AE27="RDP"),Ruler!T$6,IF(AND(All!$V27="P2",All!$AE27="RDP"),Ruler!T$7,IF(AND(All!$V27="P3",All!$AE27="RDP"),Ruler!T$8,IF(AND(All!$V27="P4",All!$AE27="RDP"),Ruler!T$9,IF(AND(All!$V27="P5",All!$AE27="RDP"),Ruler!T$10,IF(AND(All!$V27="P6",All!$AE27="RDP"),Ruler!T$11,IF(AND(All!$V27="P7",All!$AE27="RDP"),Ruler!T$12,IF(AND(All!$V27="P8",All!$AE27="RDP"),Ruler!T$13,IF(AND(All!$V27="P9",All!$AE27="RDP"),Ruler!T$14,IF(AND(All!$V27="P1",All!$AE27="RMS"),Ruler!T$6,IF(AND(All!$V27="P2",All!$AE27="RMS"),Ruler!T$15,IF(AND(All!$V27="P3",All!$AE27="RMS"),Ruler!T$16,IF(AND(All!$V27="P4",All!$AE27="RMS"),Ruler!T$17,IF(AND(All!$V27="P5",All!$AE27="RMS"),Ruler!T$18,IF(AND(All!$V27="P6",All!$AE27="RMS"),Ruler!T$19,IF(AND(All!$V27="P7",All!$AE27="RMS"),Ruler!T$20,IF(AND(All!$V27="P8",All!$AE27="RMS"),Ruler!T$21,IF(AND(All!$V27="P9",All!$AE27="RMS"),Ruler!T$22,IF(AND(All!$V27="P1",All!$AE27="RSS"),Ruler!T$6,IF(AND(All!$V27="P2",All!$AE27="RSS"),Ruler!T$23,IF(AND(All!$V27="P3",All!$AE27="RSS"),Ruler!T$24,IF(AND(All!$V27="P4",All!$AE27="RSS"),Ruler!T$25,IF(AND(All!$V27="P5",All!$AE27="RSS"),Ruler!T$26,IF(AND(All!$V27="P6",All!$AE27="RSS"),Ruler!T$27,IF(AND(All!$V27="P7",All!$AE27="RSS"),Ruler!T$28,IF(AND(All!$V27="P8",All!$AE27="RSS"),Ruler!T$29,IF(AND(All!$V27="P9",All!$AE27="RSS"),Ruler!T$30,0)))))))))))))))))))))))))))</f>
        <v>0</v>
      </c>
      <c r="CB27" s="325">
        <f>IF(AND(All!$V27="P1",All!$AE27="RDP"),Ruler!U$6,IF(AND(All!$V27="P2",All!$AE27="RDP"),Ruler!U$7,IF(AND(All!$V27="P3",All!$AE27="RDP"),Ruler!U$8,IF(AND(All!$V27="P4",All!$AE27="RDP"),Ruler!U$9,IF(AND(All!$V27="P5",All!$AE27="RDP"),Ruler!U$10,IF(AND(All!$V27="P6",All!$AE27="RDP"),Ruler!U$11,IF(AND(All!$V27="P7",All!$AE27="RDP"),Ruler!U$12,IF(AND(All!$V27="P8",All!$AE27="RDP"),Ruler!U$13,IF(AND(All!$V27="P9",All!$AE27="RDP"),Ruler!U$14,IF(AND(All!$V27="P1",All!$AE27="RMS"),Ruler!U$6,IF(AND(All!$V27="P2",All!$AE27="RMS"),Ruler!U$15,IF(AND(All!$V27="P3",All!$AE27="RMS"),Ruler!U$16,IF(AND(All!$V27="P4",All!$AE27="RMS"),Ruler!U$17,IF(AND(All!$V27="P5",All!$AE27="RMS"),Ruler!U$18,IF(AND(All!$V27="P6",All!$AE27="RMS"),Ruler!U$19,IF(AND(All!$V27="P7",All!$AE27="RMS"),Ruler!U$20,IF(AND(All!$V27="P8",All!$AE27="RMS"),Ruler!U$21,IF(AND(All!$V27="P9",All!$AE27="RMS"),Ruler!U$22,IF(AND(All!$V27="P1",All!$AE27="RSS"),Ruler!U$6,IF(AND(All!$V27="P2",All!$AE27="RSS"),Ruler!U$23,IF(AND(All!$V27="P3",All!$AE27="RSS"),Ruler!U$24,IF(AND(All!$V27="P4",All!$AE27="RSS"),Ruler!U$25,IF(AND(All!$V27="P5",All!$AE27="RSS"),Ruler!U$26,IF(AND(All!$V27="P6",All!$AE27="RSS"),Ruler!U$27,IF(AND(All!$V27="P7",All!$AE27="RSS"),Ruler!U$28,IF(AND(All!$V27="P8",All!$AE27="RSS"),Ruler!U$29,IF(AND(All!$V27="P9",All!$AE27="RSS"),Ruler!U$30,0)))))))))))))))))))))))))))</f>
        <v>0</v>
      </c>
      <c r="CC27" s="325">
        <f>IF(AND(All!$V27="P1",All!$AE27="RDP"),Ruler!V$6,IF(AND(All!$V27="P2",All!$AE27="RDP"),Ruler!V$7,IF(AND(All!$V27="P3",All!$AE27="RDP"),Ruler!V$8,IF(AND(All!$V27="P4",All!$AE27="RDP"),Ruler!V$9,IF(AND(All!$V27="P5",All!$AE27="RDP"),Ruler!V$10,IF(AND(All!$V27="P6",All!$AE27="RDP"),Ruler!V$11,IF(AND(All!$V27="P7",All!$AE27="RDP"),Ruler!V$12,IF(AND(All!$V27="P8",All!$AE27="RDP"),Ruler!V$13,IF(AND(All!$V27="P9",All!$AE27="RDP"),Ruler!V$14,IF(AND(All!$V27="P1",All!$AE27="RMS"),Ruler!V$6,IF(AND(All!$V27="P2",All!$AE27="RMS"),Ruler!V$15,IF(AND(All!$V27="P3",All!$AE27="RMS"),Ruler!V$16,IF(AND(All!$V27="P4",All!$AE27="RMS"),Ruler!V$17,IF(AND(All!$V27="P5",All!$AE27="RMS"),Ruler!V$18,IF(AND(All!$V27="P6",All!$AE27="RMS"),Ruler!V$19,IF(AND(All!$V27="P7",All!$AE27="RMS"),Ruler!V$20,IF(AND(All!$V27="P8",All!$AE27="RMS"),Ruler!V$21,IF(AND(All!$V27="P9",All!$AE27="RMS"),Ruler!V$22,IF(AND(All!$V27="P1",All!$AE27="RSS"),Ruler!V$6,IF(AND(All!$V27="P2",All!$AE27="RSS"),Ruler!V$23,IF(AND(All!$V27="P3",All!$AE27="RSS"),Ruler!V$24,IF(AND(All!$V27="P4",All!$AE27="RSS"),Ruler!V$25,IF(AND(All!$V27="P5",All!$AE27="RSS"),Ruler!V$26,IF(AND(All!$V27="P6",All!$AE27="RSS"),Ruler!V$27,IF(AND(All!$V27="P7",All!$AE27="RSS"),Ruler!V$28,IF(AND(All!$V27="P8",All!$AE27="RSS"),Ruler!V$29,IF(AND(All!$V27="P9",All!$AE27="RSS"),Ruler!V$30,0)))))))))))))))))))))))))))</f>
        <v>0</v>
      </c>
      <c r="CD27" s="325">
        <f>IF(AND(All!$V27="P1",All!$AE27="RDP"),Ruler!W$6,IF(AND(All!$V27="P2",All!$AE27="RDP"),Ruler!W$7,IF(AND(All!$V27="P3",All!$AE27="RDP"),Ruler!W$8,IF(AND(All!$V27="P4",All!$AE27="RDP"),Ruler!W$9,IF(AND(All!$V27="P5",All!$AE27="RDP"),Ruler!W$10,IF(AND(All!$V27="P6",All!$AE27="RDP"),Ruler!W$11,IF(AND(All!$V27="P7",All!$AE27="RDP"),Ruler!W$12,IF(AND(All!$V27="P8",All!$AE27="RDP"),Ruler!W$13,IF(AND(All!$V27="P9",All!$AE27="RDP"),Ruler!W$14,IF(AND(All!$V27="P1",All!$AE27="RMS"),Ruler!W$6,IF(AND(All!$V27="P2",All!$AE27="RMS"),Ruler!W$15,IF(AND(All!$V27="P3",All!$AE27="RMS"),Ruler!W$16,IF(AND(All!$V27="P4",All!$AE27="RMS"),Ruler!W$17,IF(AND(All!$V27="P5",All!$AE27="RMS"),Ruler!W$18,IF(AND(All!$V27="P6",All!$AE27="RMS"),Ruler!W$19,IF(AND(All!$V27="P7",All!$AE27="RMS"),Ruler!W$20,IF(AND(All!$V27="P8",All!$AE27="RMS"),Ruler!W$21,IF(AND(All!$V27="P9",All!$AE27="RMS"),Ruler!W$22,IF(AND(All!$V27="P1",All!$AE27="RSS"),Ruler!W$6,IF(AND(All!$V27="P2",All!$AE27="RSS"),Ruler!W$23,IF(AND(All!$V27="P3",All!$AE27="RSS"),Ruler!W$24,IF(AND(All!$V27="P4",All!$AE27="RSS"),Ruler!W$25,IF(AND(All!$V27="P5",All!$AE27="RSS"),Ruler!W$26,IF(AND(All!$V27="P6",All!$AE27="RSS"),Ruler!W$27,IF(AND(All!$V27="P7",All!$AE27="RSS"),Ruler!W$28,IF(AND(All!$V27="P8",All!$AE27="RSS"),Ruler!W$29,IF(AND(All!$V27="P9",All!$AE27="RSS"),Ruler!W$30,0)))))))))))))))))))))))))))</f>
        <v>0</v>
      </c>
      <c r="CE27" s="325">
        <f>IF(AND(All!$V27="P1",All!$AE27="RDP"),Ruler!X$6,IF(AND(All!$V27="P2",All!$AE27="RDP"),Ruler!X$7,IF(AND(All!$V27="P3",All!$AE27="RDP"),Ruler!X$8,IF(AND(All!$V27="P4",All!$AE27="RDP"),Ruler!X$9,IF(AND(All!$V27="P5",All!$AE27="RDP"),Ruler!X$10,IF(AND(All!$V27="P6",All!$AE27="RDP"),Ruler!X$11,IF(AND(All!$V27="P7",All!$AE27="RDP"),Ruler!X$12,IF(AND(All!$V27="P8",All!$AE27="RDP"),Ruler!X$13,IF(AND(All!$V27="P9",All!$AE27="RDP"),Ruler!X$14,IF(AND(All!$V27="P1",All!$AE27="RMS"),Ruler!X$6,IF(AND(All!$V27="P2",All!$AE27="RMS"),Ruler!X$15,IF(AND(All!$V27="P3",All!$AE27="RMS"),Ruler!X$16,IF(AND(All!$V27="P4",All!$AE27="RMS"),Ruler!X$17,IF(AND(All!$V27="P5",All!$AE27="RMS"),Ruler!X$18,IF(AND(All!$V27="P6",All!$AE27="RMS"),Ruler!X$19,IF(AND(All!$V27="P7",All!$AE27="RMS"),Ruler!X$20,IF(AND(All!$V27="P8",All!$AE27="RMS"),Ruler!X$21,IF(AND(All!$V27="P9",All!$AE27="RMS"),Ruler!X$22,IF(AND(All!$V27="P1",All!$AE27="RSS"),Ruler!X$6,IF(AND(All!$V27="P2",All!$AE27="RSS"),Ruler!X$23,IF(AND(All!$V27="P3",All!$AE27="RSS"),Ruler!X$24,IF(AND(All!$V27="P4",All!$AE27="RSS"),Ruler!X$25,IF(AND(All!$V27="P5",All!$AE27="RSS"),Ruler!X$26,IF(AND(All!$V27="P6",All!$AE27="RSS"),Ruler!X$27,IF(AND(All!$V27="P7",All!$AE27="RSS"),Ruler!X$28,IF(AND(All!$V27="P8",All!$AE27="RSS"),Ruler!X$29,IF(AND(All!$V27="P9",All!$AE27="RSS"),Ruler!X$30,0)))))))))))))))))))))))))))</f>
        <v>0</v>
      </c>
      <c r="CF27" s="325">
        <f>IF(AND(All!$V27="P1",All!$AE27="RDP"),Ruler!Y$6,IF(AND(All!$V27="P2",All!$AE27="RDP"),Ruler!Y$7,IF(AND(All!$V27="P3",All!$AE27="RDP"),Ruler!Y$8,IF(AND(All!$V27="P4",All!$AE27="RDP"),Ruler!Y$9,IF(AND(All!$V27="P5",All!$AE27="RDP"),Ruler!Y$10,IF(AND(All!$V27="P6",All!$AE27="RDP"),Ruler!Y$11,IF(AND(All!$V27="P7",All!$AE27="RDP"),Ruler!Y$12,IF(AND(All!$V27="P8",All!$AE27="RDP"),Ruler!Y$13,IF(AND(All!$V27="P9",All!$AE27="RDP"),Ruler!Y$14,IF(AND(All!$V27="P1",All!$AE27="RMS"),Ruler!Y$6,IF(AND(All!$V27="P2",All!$AE27="RMS"),Ruler!Y$15,IF(AND(All!$V27="P3",All!$AE27="RMS"),Ruler!Y$16,IF(AND(All!$V27="P4",All!$AE27="RMS"),Ruler!Y$17,IF(AND(All!$V27="P5",All!$AE27="RMS"),Ruler!Y$18,IF(AND(All!$V27="P6",All!$AE27="RMS"),Ruler!Y$19,IF(AND(All!$V27="P7",All!$AE27="RMS"),Ruler!Y$20,IF(AND(All!$V27="P8",All!$AE27="RMS"),Ruler!Y$21,IF(AND(All!$V27="P9",All!$AE27="RMS"),Ruler!Y$22,IF(AND(All!$V27="P1",All!$AE27="RSS"),Ruler!Y$6,IF(AND(All!$V27="P2",All!$AE27="RSS"),Ruler!Y$23,IF(AND(All!$V27="P3",All!$AE27="RSS"),Ruler!Y$24,IF(AND(All!$V27="P4",All!$AE27="RSS"),Ruler!Y$25,IF(AND(All!$V27="P5",All!$AE27="RSS"),Ruler!Y$26,IF(AND(All!$V27="P6",All!$AE27="RSS"),Ruler!Y$27,IF(AND(All!$V27="P7",All!$AE27="RSS"),Ruler!Y$28,IF(AND(All!$V27="P8",All!$AE27="RSS"),Ruler!Y$29,IF(AND(All!$V27="P9",All!$AE27="RSS"),Ruler!Y$30,0)))))))))))))))))))))))))))</f>
        <v>0</v>
      </c>
      <c r="CG27" s="325">
        <f>IF(AND(All!$V27="P1",All!$AE27="RDP"),Ruler!Z$6,IF(AND(All!$V27="P2",All!$AE27="RDP"),Ruler!Z$7,IF(AND(All!$V27="P3",All!$AE27="RDP"),Ruler!Z$8,IF(AND(All!$V27="P4",All!$AE27="RDP"),Ruler!Z$9,IF(AND(All!$V27="P5",All!$AE27="RDP"),Ruler!Z$10,IF(AND(All!$V27="P6",All!$AE27="RDP"),Ruler!Z$11,IF(AND(All!$V27="P7",All!$AE27="RDP"),Ruler!Z$12,IF(AND(All!$V27="P8",All!$AE27="RDP"),Ruler!Z$13,IF(AND(All!$V27="P9",All!$AE27="RDP"),Ruler!Z$14,IF(AND(All!$V27="P1",All!$AE27="RMS"),Ruler!Z$6,IF(AND(All!$V27="P2",All!$AE27="RMS"),Ruler!Z$15,IF(AND(All!$V27="P3",All!$AE27="RMS"),Ruler!Z$16,IF(AND(All!$V27="P4",All!$AE27="RMS"),Ruler!Z$17,IF(AND(All!$V27="P5",All!$AE27="RMS"),Ruler!Z$18,IF(AND(All!$V27="P6",All!$AE27="RMS"),Ruler!Z$19,IF(AND(All!$V27="P7",All!$AE27="RMS"),Ruler!Z$20,IF(AND(All!$V27="P8",All!$AE27="RMS"),Ruler!Z$21,IF(AND(All!$V27="P9",All!$AE27="RMS"),Ruler!Z$22,IF(AND(All!$V27="P1",All!$AE27="RSS"),Ruler!Z$6,IF(AND(All!$V27="P2",All!$AE27="RSS"),Ruler!Z$23,IF(AND(All!$V27="P3",All!$AE27="RSS"),Ruler!Z$24,IF(AND(All!$V27="P4",All!$AE27="RSS"),Ruler!Z$25,IF(AND(All!$V27="P5",All!$AE27="RSS"),Ruler!Z$26,IF(AND(All!$V27="P6",All!$AE27="RSS"),Ruler!Z$27,IF(AND(All!$V27="P7",All!$AE27="RSS"),Ruler!Z$28,IF(AND(All!$V27="P8",All!$AE27="RSS"),Ruler!Z$29,IF(AND(All!$V27="P9",All!$AE27="RSS"),Ruler!Z$30,0)))))))))))))))))))))))))))</f>
        <v>0</v>
      </c>
      <c r="CH27" s="325">
        <f>IF(AND(All!$V27="P1",All!$AE27="RDP"),Ruler!AA$6,IF(AND(All!$V27="P2",All!$AE27="RDP"),Ruler!AA$7,IF(AND(All!$V27="P3",All!$AE27="RDP"),Ruler!AA$8,IF(AND(All!$V27="P4",All!$AE27="RDP"),Ruler!AA$9,IF(AND(All!$V27="P5",All!$AE27="RDP"),Ruler!AA$10,IF(AND(All!$V27="P6",All!$AE27="RDP"),Ruler!AA$11,IF(AND(All!$V27="P7",All!$AE27="RDP"),Ruler!AA$12,IF(AND(All!$V27="P8",All!$AE27="RDP"),Ruler!AA$13,IF(AND(All!$V27="P9",All!$AE27="RDP"),Ruler!AA$14,IF(AND(All!$V27="P1",All!$AE27="RMS"),Ruler!AA$6,IF(AND(All!$V27="P2",All!$AE27="RMS"),Ruler!AA$15,IF(AND(All!$V27="P3",All!$AE27="RMS"),Ruler!AA$16,IF(AND(All!$V27="P4",All!$AE27="RMS"),Ruler!AA$17,IF(AND(All!$V27="P5",All!$AE27="RMS"),Ruler!AA$18,IF(AND(All!$V27="P6",All!$AE27="RMS"),Ruler!AA$19,IF(AND(All!$V27="P7",All!$AE27="RMS"),Ruler!AA$20,IF(AND(All!$V27="P8",All!$AE27="RMS"),Ruler!AA$21,IF(AND(All!$V27="P9",All!$AE27="RMS"),Ruler!AA$22,IF(AND(All!$V27="P1",All!$AE27="RSS"),Ruler!AA$6,IF(AND(All!$V27="P2",All!$AE27="RSS"),Ruler!AA$23,IF(AND(All!$V27="P3",All!$AE27="RSS"),Ruler!AA$24,IF(AND(All!$V27="P4",All!$AE27="RSS"),Ruler!AA$25,IF(AND(All!$V27="P5",All!$AE27="RSS"),Ruler!AA$26,IF(AND(All!$V27="P6",All!$AE27="RSS"),Ruler!AA$27,IF(AND(All!$V27="P7",All!$AE27="RSS"),Ruler!AA$28,IF(AND(All!$V27="P8",All!$AE27="RSS"),Ruler!AA$29,IF(AND(All!$V27="P9",All!$AE27="RSS"),Ruler!AA$30,0)))))))))))))))))))))))))))</f>
        <v>0</v>
      </c>
      <c r="CI27" s="325">
        <f>IF(AND(All!$V27="P1",All!$AE27="RDP"),Ruler!AB$6,IF(AND(All!$V27="P2",All!$AE27="RDP"),Ruler!AB$7,IF(AND(All!$V27="P3",All!$AE27="RDP"),Ruler!AB$8,IF(AND(All!$V27="P4",All!$AE27="RDP"),Ruler!AB$9,IF(AND(All!$V27="P5",All!$AE27="RDP"),Ruler!AB$10,IF(AND(All!$V27="P6",All!$AE27="RDP"),Ruler!AB$11,IF(AND(All!$V27="P7",All!$AE27="RDP"),Ruler!AB$12,IF(AND(All!$V27="P8",All!$AE27="RDP"),Ruler!AB$13,IF(AND(All!$V27="P9",All!$AE27="RDP"),Ruler!AB$14,IF(AND(All!$V27="P1",All!$AE27="RMS"),Ruler!AB$6,IF(AND(All!$V27="P2",All!$AE27="RMS"),Ruler!AB$15,IF(AND(All!$V27="P3",All!$AE27="RMS"),Ruler!AB$16,IF(AND(All!$V27="P4",All!$AE27="RMS"),Ruler!AB$17,IF(AND(All!$V27="P5",All!$AE27="RMS"),Ruler!AB$18,IF(AND(All!$V27="P6",All!$AE27="RMS"),Ruler!AB$19,IF(AND(All!$V27="P7",All!$AE27="RMS"),Ruler!AB$20,IF(AND(All!$V27="P8",All!$AE27="RMS"),Ruler!AB$21,IF(AND(All!$V27="P9",All!$AE27="RMS"),Ruler!AB$22,IF(AND(All!$V27="P1",All!$AE27="RSS"),Ruler!AB$6,IF(AND(All!$V27="P2",All!$AE27="RSS"),Ruler!AB$23,IF(AND(All!$V27="P3",All!$AE27="RSS"),Ruler!AB$24,IF(AND(All!$V27="P4",All!$AE27="RSS"),Ruler!AB$25,IF(AND(All!$V27="P5",All!$AE27="RSS"),Ruler!AB$26,IF(AND(All!$V27="P6",All!$AE27="RSS"),Ruler!AB$27,IF(AND(All!$V27="P7",All!$AE27="RSS"),Ruler!AB$28,IF(AND(All!$V27="P8",All!$AE27="RSS"),Ruler!AB$29,IF(AND(All!$V27="P9",All!$AE27="RSS"),Ruler!AB$30,0)))))))))))))))))))))))))))</f>
        <v>0</v>
      </c>
      <c r="CJ27" s="323">
        <f>Table9[[#This Row],[R-B1]]-Table9[[#This Row],[B1]]</f>
        <v>0</v>
      </c>
      <c r="CK27" s="43">
        <f>Table9[[#This Row],[R-B2]]-Table9[[#This Row],[B2]]</f>
        <v>0</v>
      </c>
      <c r="CL27" s="43">
        <f>Table9[[#This Row],[R-B3]]-Table9[[#This Row],[B3]]</f>
        <v>0</v>
      </c>
      <c r="CM27" s="43">
        <f>Table9[[#This Row],[R-B4]]-Table9[[#This Row],[B4]]</f>
        <v>0</v>
      </c>
      <c r="CN27" s="43">
        <f>Table9[[#This Row],[R-B5]]-Table9[[#This Row],[B5]]</f>
        <v>0</v>
      </c>
      <c r="CO27" s="43">
        <f>Table9[[#This Row],[R-B6]]-Table9[[#This Row],[B6]]</f>
        <v>0</v>
      </c>
      <c r="CP27" s="43">
        <f>Table9[[#This Row],[R-B7]]-Table9[[#This Row],[B7]]</f>
        <v>0</v>
      </c>
      <c r="CQ27" s="43">
        <f>Table9[[#This Row],[R-B8]]-Table9[[#This Row],[B8]]</f>
        <v>0</v>
      </c>
      <c r="CR27" s="43">
        <f>Table9[[#This Row],[R-B9]]-Table9[[#This Row],[B9]]</f>
        <v>0</v>
      </c>
      <c r="CS27" s="43">
        <f>Table9[[#This Row],[R-B10]]-Table9[[#This Row],[B10]]</f>
        <v>0</v>
      </c>
      <c r="CT27" s="43">
        <f>Table9[[#This Row],[R-B11]]-Table9[[#This Row],[B11]]</f>
        <v>0</v>
      </c>
      <c r="CU27" s="43">
        <f>Table9[[#This Row],[R-B12]]-Table9[[#This Row],[B12]]</f>
        <v>0</v>
      </c>
      <c r="CV27" s="43">
        <f>Table9[[#This Row],[R-K1]]-Table9[[#This Row],[K1]]</f>
        <v>0</v>
      </c>
      <c r="CW27" s="43">
        <f>Table9[[#This Row],[R-K2]]-Table9[[#This Row],[K2]]</f>
        <v>0</v>
      </c>
      <c r="CX27" s="43">
        <f>Table9[[#This Row],[R-K3]]-Table9[[#This Row],[K3]]</f>
        <v>0</v>
      </c>
      <c r="CY27" s="43">
        <f>Table9[[#This Row],[R-K4]]-Table9[[#This Row],[K4]]</f>
        <v>0</v>
      </c>
      <c r="CZ27" s="43">
        <f>Table9[[#This Row],[R-K5]]-Table9[[#This Row],[K5]]</f>
        <v>0</v>
      </c>
      <c r="DA27" s="43">
        <f>Table9[[#This Row],[R-P1]]-Table9[[#This Row],[P1]]</f>
        <v>0</v>
      </c>
      <c r="DB27" s="43">
        <f>Table9[[#This Row],[R-P2]]-Table9[[#This Row],[P2]]</f>
        <v>0</v>
      </c>
      <c r="DC27" s="43">
        <f>Table9[[#This Row],[R-P3]]-Table9[[#This Row],[P3]]</f>
        <v>0</v>
      </c>
      <c r="DD27" s="43">
        <f>Table9[[#This Row],[R-P4]]-Table9[[#This Row],[P4]]</f>
        <v>0</v>
      </c>
      <c r="DE27" s="43">
        <f>Table9[[#This Row],[R-P5]]-Table9[[#This Row],[P5]]</f>
        <v>0</v>
      </c>
      <c r="DF27" s="43">
        <f>Table9[[#This Row],[R-E1]]-Table9[[#This Row],[E1]]</f>
        <v>0</v>
      </c>
      <c r="DG27" s="328">
        <f>Table9[[#This Row],[R-E2]]-Table9[[#This Row],[E2]]</f>
        <v>0</v>
      </c>
      <c r="DH27" s="43">
        <f>COUNTIF(Table9[[#This Row],[G-B1]:[G-B12]],"&lt;=0")/12*100</f>
        <v>100</v>
      </c>
      <c r="DI27" s="43">
        <f>COUNTIF(Table9[[#This Row],[G-K1]:[G-K5]],"&lt;=0")/5*100</f>
        <v>100</v>
      </c>
      <c r="DJ27" s="43">
        <f>COUNTIF(Table9[[#This Row],[G-P1]:[G-P5]],"&lt;=0")/5*100</f>
        <v>100</v>
      </c>
      <c r="DK27" s="43">
        <f>COUNTIF(Table9[[#This Row],[G-E1]:[G-E2]],"&lt;=0")/2*100</f>
        <v>100</v>
      </c>
      <c r="DL27" s="450">
        <f>IF(AE27="RDP",(COUNTIF(Table9[[#This Row],[G-B3]],"&lt;=0")+COUNTIF(Table9[[#This Row],[G-B4]],"&lt;=0")+COUNTIF(Table9[[#This Row],[G-B7]],"&lt;=0")+COUNTIF(Table9[[#This Row],[G-B11]],"&lt;=0")+COUNTIF(Table9[[#This Row],[G-K2]],"&lt;=0"))/5*100,IF(AE27="RMS",(COUNTIF(Table9[[#This Row],[G-B4]],"&lt;=0")+COUNTIF(Table9[[#This Row],[G-B5]],"&lt;=0")+COUNTIF(Table9[[#This Row],[G-B10]],"&lt;=0")+COUNTIF(Table9[[#This Row],[G-B12]],"&lt;=0")+COUNTIF(Table9[[#This Row],[G-K2]],"&lt;=0"))/5*100,IF(AE27="RSS",(COUNTIF(Table9[[#This Row],[G-B1]],"&lt;=0")+COUNTIF(Table9[[#This Row],[G-B2]],"&lt;=0")+COUNTIF(Table9[[#This Row],[G-B6]],"&lt;=0")+COUNTIF(Table9[[#This Row],[G-B11]],"&lt;=0")+COUNTIF(Table9[[#This Row],[G-B12]],"&lt;=0"))/5*100,0)))</f>
        <v>0</v>
      </c>
      <c r="DM27" s="332"/>
      <c r="DR27" s="332"/>
      <c r="DW27" s="332"/>
      <c r="DX27" s="42"/>
      <c r="DY27" s="42"/>
      <c r="DZ27" s="42"/>
      <c r="EA27" s="333"/>
      <c r="EB27" s="342"/>
      <c r="EC27" s="339"/>
      <c r="ED27" s="339"/>
      <c r="EE27" s="338"/>
    </row>
    <row r="28" spans="2:135" ht="73" hidden="1" thickBot="1" x14ac:dyDescent="0.35">
      <c r="B28" s="282">
        <v>25</v>
      </c>
      <c r="C28" s="285" t="s">
        <v>134</v>
      </c>
      <c r="D28" s="45">
        <v>46198</v>
      </c>
      <c r="E28" s="284" t="s">
        <v>348</v>
      </c>
      <c r="F28" s="282">
        <v>1044012</v>
      </c>
      <c r="G28" s="357">
        <f t="shared" ca="1" si="0"/>
        <v>32.546937718797572</v>
      </c>
      <c r="H28" s="283">
        <v>34436</v>
      </c>
      <c r="I28" s="282" t="s">
        <v>136</v>
      </c>
      <c r="J28" s="282" t="s">
        <v>137</v>
      </c>
      <c r="K28" s="282" t="s">
        <v>138</v>
      </c>
      <c r="L28" s="282" t="s">
        <v>147</v>
      </c>
      <c r="M28" s="285" t="s">
        <v>349</v>
      </c>
      <c r="N28" s="282" t="s">
        <v>305</v>
      </c>
      <c r="O28" s="282" t="s">
        <v>142</v>
      </c>
      <c r="P28" s="284" t="s">
        <v>350</v>
      </c>
      <c r="Q28" s="282" t="s">
        <v>144</v>
      </c>
      <c r="R28" s="282" t="s">
        <v>185</v>
      </c>
      <c r="S28" s="283">
        <v>43132</v>
      </c>
      <c r="T28" s="286">
        <f t="shared" ref="T28:T36" ca="1" si="2">YEARFRAC(S28,$T$1)</f>
        <v>8.719444444444445</v>
      </c>
      <c r="U28" s="282"/>
      <c r="V28" s="282" t="s">
        <v>57</v>
      </c>
      <c r="W28" s="286"/>
      <c r="X28" s="286">
        <f ca="1">($T$1-Table9[[#This Row],[Date of Appointment to Current Grade]])/365</f>
        <v>1.9688555270167505</v>
      </c>
      <c r="Y28" s="283">
        <v>45597</v>
      </c>
      <c r="Z28" s="282" t="s">
        <v>187</v>
      </c>
      <c r="AA28" s="283">
        <v>45383</v>
      </c>
      <c r="AB28" s="286">
        <f ca="1">($T$1-Table9[[#This Row],[Date in Position]])/365</f>
        <v>2.555156896879764</v>
      </c>
      <c r="AC28" s="282" t="s">
        <v>146</v>
      </c>
      <c r="AD28" s="282"/>
      <c r="AE28" s="282" t="s">
        <v>162</v>
      </c>
      <c r="AF28" s="282" t="s">
        <v>188</v>
      </c>
      <c r="AG28" s="287" t="s">
        <v>351</v>
      </c>
      <c r="AH28" s="287" t="s">
        <v>352</v>
      </c>
      <c r="AI28" s="287" t="s">
        <v>353</v>
      </c>
      <c r="AJ28" s="285" t="s">
        <v>354</v>
      </c>
      <c r="AK28" s="288" t="s">
        <v>355</v>
      </c>
      <c r="AL28" s="282" t="s">
        <v>153</v>
      </c>
      <c r="AM28" s="319" t="s">
        <v>356</v>
      </c>
      <c r="AN28" s="323">
        <v>1</v>
      </c>
      <c r="AO28" s="43">
        <v>1</v>
      </c>
      <c r="AP28" s="43">
        <v>1</v>
      </c>
      <c r="AQ28" s="43">
        <v>2</v>
      </c>
      <c r="AR28" s="43">
        <v>2</v>
      </c>
      <c r="AS28" s="43">
        <v>2</v>
      </c>
      <c r="AT28" s="43">
        <v>2</v>
      </c>
      <c r="AU28" s="43">
        <v>2</v>
      </c>
      <c r="AV28" s="43">
        <v>1</v>
      </c>
      <c r="AW28" s="43">
        <v>2</v>
      </c>
      <c r="AX28" s="43">
        <v>2</v>
      </c>
      <c r="AY28" s="43">
        <v>2</v>
      </c>
      <c r="AZ28" s="43">
        <v>2</v>
      </c>
      <c r="BA28" s="43">
        <v>2</v>
      </c>
      <c r="BB28" s="43">
        <v>0</v>
      </c>
      <c r="BC28" s="43">
        <v>1</v>
      </c>
      <c r="BD28" s="43">
        <v>0</v>
      </c>
      <c r="BE28" s="43">
        <v>1</v>
      </c>
      <c r="BF28" s="43">
        <v>1</v>
      </c>
      <c r="BG28" s="43">
        <v>2</v>
      </c>
      <c r="BH28" s="43">
        <v>0</v>
      </c>
      <c r="BI28" s="43">
        <v>0</v>
      </c>
      <c r="BJ28" s="43">
        <v>0</v>
      </c>
      <c r="BK28" s="328">
        <v>0</v>
      </c>
      <c r="BL28" s="325">
        <f>IF(AND(All!$V28="P1",All!$AE28="RDP"),Ruler!E$6,IF(AND(All!$V28="P2",All!$AE28="RDP"),Ruler!E$7,IF(AND(All!$V28="P3",All!$AE28="RDP"),Ruler!E$8,IF(AND(All!$V28="P4",All!$AE28="RDP"),Ruler!E$9,IF(AND(All!$V28="P5",All!$AE28="RDP"),Ruler!E$10,IF(AND(All!$V28="P6",All!$AE28="RDP"),Ruler!E$11,IF(AND(All!$V28="P7",All!$AE28="RDP"),Ruler!E$12,IF(AND(All!$V28="P8",All!$AE28="RDP"),Ruler!E$13,IF(AND(All!$V28="P9",All!$AE28="RDP"),Ruler!E$14,IF(AND(All!$V28="P1",All!$AE28="RMS"),Ruler!E$6,IF(AND(All!$V28="P2",All!$AE28="RMS"),Ruler!E$15,IF(AND(All!$V28="P3",All!$AE28="RMS"),Ruler!E$16,IF(AND(All!$V28="P4",All!$AE28="RMS"),Ruler!E$17,IF(AND(All!$V28="P5",All!$AE28="RMS"),Ruler!E$18,IF(AND(All!$V28="P6",All!$AE28="RMS"),Ruler!E$19,IF(AND(All!$V28="P7",All!$AE28="RMS"),Ruler!E$20,IF(AND(All!$V28="P8",All!$AE28="RMS"),Ruler!E$21,IF(AND(All!$V28="P9",All!$AE28="RMS"),Ruler!E$22,IF(AND(All!$V28="P1",All!$AE28="RSS"),Ruler!E$6,IF(AND(All!$V28="P2",All!$AE28="RSS"),Ruler!E$23,IF(AND(All!$V28="P3",All!$AE28="RSS"),Ruler!E$24,IF(AND(All!$V28="P4",All!$AE28="RSS"),Ruler!E$25,IF(AND(All!$V28="P5",All!$AE28="RSS"),Ruler!E$26,IF(AND(All!$V28="P6",All!$AE28="RSS"),Ruler!E$27,IF(AND(All!$V28="P7",All!$AE28="RSS"),Ruler!E$28,IF(AND(All!$V28="P8",All!$AE28="RSS"),Ruler!E$29,IF(AND(All!$V28="P9",All!$AE28="RSS"),Ruler!E$30,0)))))))))))))))))))))))))))</f>
        <v>2</v>
      </c>
      <c r="BM28" s="325">
        <f>IF(AND(All!$V28="P1",All!$AE28="RDP"),Ruler!F$6,IF(AND(All!$V28="P2",All!$AE28="RDP"),Ruler!F$7,IF(AND(All!$V28="P3",All!$AE28="RDP"),Ruler!F$8,IF(AND(All!$V28="P4",All!$AE28="RDP"),Ruler!F$9,IF(AND(All!$V28="P5",All!$AE28="RDP"),Ruler!F$10,IF(AND(All!$V28="P6",All!$AE28="RDP"),Ruler!F$11,IF(AND(All!$V28="P7",All!$AE28="RDP"),Ruler!F$12,IF(AND(All!$V28="P8",All!$AE28="RDP"),Ruler!F$13,IF(AND(All!$V28="P9",All!$AE28="RDP"),Ruler!F$14,IF(AND(All!$V28="P1",All!$AE28="RMS"),Ruler!F$6,IF(AND(All!$V28="P2",All!$AE28="RMS"),Ruler!F$15,IF(AND(All!$V28="P3",All!$AE28="RMS"),Ruler!F$16,IF(AND(All!$V28="P4",All!$AE28="RMS"),Ruler!F$17,IF(AND(All!$V28="P5",All!$AE28="RMS"),Ruler!F$18,IF(AND(All!$V28="P6",All!$AE28="RMS"),Ruler!F$19,IF(AND(All!$V28="P7",All!$AE28="RMS"),Ruler!F$20,IF(AND(All!$V28="P8",All!$AE28="RMS"),Ruler!F$21,IF(AND(All!$V28="P9",All!$AE28="RMS"),Ruler!F$22,IF(AND(All!$V28="P1",All!$AE28="RSS"),Ruler!F$6,IF(AND(All!$V28="P2",All!$AE28="RSS"),Ruler!F$23,IF(AND(All!$V28="P3",All!$AE28="RSS"),Ruler!F$24,IF(AND(All!$V28="P4",All!$AE28="RSS"),Ruler!F$25,IF(AND(All!$V28="P5",All!$AE28="RSS"),Ruler!F$26,IF(AND(All!$V28="P6",All!$AE28="RSS"),Ruler!F$27,IF(AND(All!$V28="P7",All!$AE28="RSS"),Ruler!F$28,IF(AND(All!$V28="P8",All!$AE28="RSS"),Ruler!F$29,IF(AND(All!$V28="P9",All!$AE28="RSS"),Ruler!F$30,0)))))))))))))))))))))))))))</f>
        <v>2</v>
      </c>
      <c r="BN28" s="325">
        <f>IF(AND(All!$V28="P1",All!$AE28="RDP"),Ruler!G$6,IF(AND(All!$V28="P2",All!$AE28="RDP"),Ruler!G$7,IF(AND(All!$V28="P3",All!$AE28="RDP"),Ruler!G$8,IF(AND(All!$V28="P4",All!$AE28="RDP"),Ruler!G$9,IF(AND(All!$V28="P5",All!$AE28="RDP"),Ruler!G$10,IF(AND(All!$V28="P6",All!$AE28="RDP"),Ruler!G$11,IF(AND(All!$V28="P7",All!$AE28="RDP"),Ruler!G$12,IF(AND(All!$V28="P8",All!$AE28="RDP"),Ruler!G$13,IF(AND(All!$V28="P9",All!$AE28="RDP"),Ruler!G$14,IF(AND(All!$V28="P1",All!$AE28="RMS"),Ruler!G$6,IF(AND(All!$V28="P2",All!$AE28="RMS"),Ruler!G$15,IF(AND(All!$V28="P3",All!$AE28="RMS"),Ruler!G$16,IF(AND(All!$V28="P4",All!$AE28="RMS"),Ruler!G$17,IF(AND(All!$V28="P5",All!$AE28="RMS"),Ruler!G$18,IF(AND(All!$V28="P6",All!$AE28="RMS"),Ruler!G$19,IF(AND(All!$V28="P7",All!$AE28="RMS"),Ruler!G$20,IF(AND(All!$V28="P8",All!$AE28="RMS"),Ruler!G$21,IF(AND(All!$V28="P9",All!$AE28="RMS"),Ruler!G$22,IF(AND(All!$V28="P1",All!$AE28="RSS"),Ruler!G$6,IF(AND(All!$V28="P2",All!$AE28="RSS"),Ruler!G$23,IF(AND(All!$V28="P3",All!$AE28="RSS"),Ruler!G$24,IF(AND(All!$V28="P4",All!$AE28="RSS"),Ruler!G$25,IF(AND(All!$V28="P5",All!$AE28="RSS"),Ruler!G$26,IF(AND(All!$V28="P6",All!$AE28="RSS"),Ruler!G$27,IF(AND(All!$V28="P7",All!$AE28="RSS"),Ruler!G$28,IF(AND(All!$V28="P8",All!$AE28="RSS"),Ruler!G$29,IF(AND(All!$V28="P9",All!$AE28="RSS"),Ruler!G$30,0)))))))))))))))))))))))))))</f>
        <v>2</v>
      </c>
      <c r="BO28" s="325">
        <f>IF(AND(All!$V28="P1",All!$AE28="RDP"),Ruler!H$6,IF(AND(All!$V28="P2",All!$AE28="RDP"),Ruler!H$7,IF(AND(All!$V28="P3",All!$AE28="RDP"),Ruler!H$8,IF(AND(All!$V28="P4",All!$AE28="RDP"),Ruler!H$9,IF(AND(All!$V28="P5",All!$AE28="RDP"),Ruler!H$10,IF(AND(All!$V28="P6",All!$AE28="RDP"),Ruler!H$11,IF(AND(All!$V28="P7",All!$AE28="RDP"),Ruler!H$12,IF(AND(All!$V28="P8",All!$AE28="RDP"),Ruler!H$13,IF(AND(All!$V28="P9",All!$AE28="RDP"),Ruler!H$14,IF(AND(All!$V28="P1",All!$AE28="RMS"),Ruler!H$6,IF(AND(All!$V28="P2",All!$AE28="RMS"),Ruler!H$15,IF(AND(All!$V28="P3",All!$AE28="RMS"),Ruler!H$16,IF(AND(All!$V28="P4",All!$AE28="RMS"),Ruler!H$17,IF(AND(All!$V28="P5",All!$AE28="RMS"),Ruler!H$18,IF(AND(All!$V28="P6",All!$AE28="RMS"),Ruler!H$19,IF(AND(All!$V28="P7",All!$AE28="RMS"),Ruler!H$20,IF(AND(All!$V28="P8",All!$AE28="RMS"),Ruler!H$21,IF(AND(All!$V28="P9",All!$AE28="RMS"),Ruler!H$22,IF(AND(All!$V28="P1",All!$AE28="RSS"),Ruler!H$6,IF(AND(All!$V28="P2",All!$AE28="RSS"),Ruler!H$23,IF(AND(All!$V28="P3",All!$AE28="RSS"),Ruler!H$24,IF(AND(All!$V28="P4",All!$AE28="RSS"),Ruler!H$25,IF(AND(All!$V28="P5",All!$AE28="RSS"),Ruler!H$26,IF(AND(All!$V28="P6",All!$AE28="RSS"),Ruler!H$27,IF(AND(All!$V28="P7",All!$AE28="RSS"),Ruler!H$28,IF(AND(All!$V28="P8",All!$AE28="RSS"),Ruler!H$29,IF(AND(All!$V28="P9",All!$AE28="RSS"),Ruler!H$30,0)))))))))))))))))))))))))))</f>
        <v>2</v>
      </c>
      <c r="BP28" s="325">
        <f>IF(AND(All!$V28="P1",All!$AE28="RDP"),Ruler!I$6,IF(AND(All!$V28="P2",All!$AE28="RDP"),Ruler!I$7,IF(AND(All!$V28="P3",All!$AE28="RDP"),Ruler!I$8,IF(AND(All!$V28="P4",All!$AE28="RDP"),Ruler!I$9,IF(AND(All!$V28="P5",All!$AE28="RDP"),Ruler!I$10,IF(AND(All!$V28="P6",All!$AE28="RDP"),Ruler!I$11,IF(AND(All!$V28="P7",All!$AE28="RDP"),Ruler!I$12,IF(AND(All!$V28="P8",All!$AE28="RDP"),Ruler!I$13,IF(AND(All!$V28="P9",All!$AE28="RDP"),Ruler!I$14,IF(AND(All!$V28="P1",All!$AE28="RMS"),Ruler!I$6,IF(AND(All!$V28="P2",All!$AE28="RMS"),Ruler!I$15,IF(AND(All!$V28="P3",All!$AE28="RMS"),Ruler!I$16,IF(AND(All!$V28="P4",All!$AE28="RMS"),Ruler!I$17,IF(AND(All!$V28="P5",All!$AE28="RMS"),Ruler!I$18,IF(AND(All!$V28="P6",All!$AE28="RMS"),Ruler!I$19,IF(AND(All!$V28="P7",All!$AE28="RMS"),Ruler!I$20,IF(AND(All!$V28="P8",All!$AE28="RMS"),Ruler!I$21,IF(AND(All!$V28="P9",All!$AE28="RMS"),Ruler!I$22,IF(AND(All!$V28="P1",All!$AE28="RSS"),Ruler!I$6,IF(AND(All!$V28="P2",All!$AE28="RSS"),Ruler!I$23,IF(AND(All!$V28="P3",All!$AE28="RSS"),Ruler!I$24,IF(AND(All!$V28="P4",All!$AE28="RSS"),Ruler!I$25,IF(AND(All!$V28="P5",All!$AE28="RSS"),Ruler!I$26,IF(AND(All!$V28="P6",All!$AE28="RSS"),Ruler!I$27,IF(AND(All!$V28="P7",All!$AE28="RSS"),Ruler!I$28,IF(AND(All!$V28="P8",All!$AE28="RSS"),Ruler!I$29,IF(AND(All!$V28="P9",All!$AE28="RSS"),Ruler!I$30,0)))))))))))))))))))))))))))</f>
        <v>2</v>
      </c>
      <c r="BQ28" s="325">
        <f>IF(AND(All!$V28="P1",All!$AE28="RDP"),Ruler!J$6,IF(AND(All!$V28="P2",All!$AE28="RDP"),Ruler!J$7,IF(AND(All!$V28="P3",All!$AE28="RDP"),Ruler!J$8,IF(AND(All!$V28="P4",All!$AE28="RDP"),Ruler!J$9,IF(AND(All!$V28="P5",All!$AE28="RDP"),Ruler!J$10,IF(AND(All!$V28="P6",All!$AE28="RDP"),Ruler!J$11,IF(AND(All!$V28="P7",All!$AE28="RDP"),Ruler!J$12,IF(AND(All!$V28="P8",All!$AE28="RDP"),Ruler!J$13,IF(AND(All!$V28="P9",All!$AE28="RDP"),Ruler!J$14,IF(AND(All!$V28="P1",All!$AE28="RMS"),Ruler!J$6,IF(AND(All!$V28="P2",All!$AE28="RMS"),Ruler!J$15,IF(AND(All!$V28="P3",All!$AE28="RMS"),Ruler!J$16,IF(AND(All!$V28="P4",All!$AE28="RMS"),Ruler!J$17,IF(AND(All!$V28="P5",All!$AE28="RMS"),Ruler!J$18,IF(AND(All!$V28="P6",All!$AE28="RMS"),Ruler!J$19,IF(AND(All!$V28="P7",All!$AE28="RMS"),Ruler!J$20,IF(AND(All!$V28="P8",All!$AE28="RMS"),Ruler!J$21,IF(AND(All!$V28="P9",All!$AE28="RMS"),Ruler!J$22,IF(AND(All!$V28="P1",All!$AE28="RSS"),Ruler!J$6,IF(AND(All!$V28="P2",All!$AE28="RSS"),Ruler!J$23,IF(AND(All!$V28="P3",All!$AE28="RSS"),Ruler!J$24,IF(AND(All!$V28="P4",All!$AE28="RSS"),Ruler!J$25,IF(AND(All!$V28="P5",All!$AE28="RSS"),Ruler!J$26,IF(AND(All!$V28="P6",All!$AE28="RSS"),Ruler!J$27,IF(AND(All!$V28="P7",All!$AE28="RSS"),Ruler!J$28,IF(AND(All!$V28="P8",All!$AE28="RSS"),Ruler!J$29,IF(AND(All!$V28="P9",All!$AE28="RSS"),Ruler!J$30,0)))))))))))))))))))))))))))</f>
        <v>3</v>
      </c>
      <c r="BR28" s="325">
        <f>IF(AND(All!$V28="P1",All!$AE28="RDP"),Ruler!K$6,IF(AND(All!$V28="P2",All!$AE28="RDP"),Ruler!K$7,IF(AND(All!$V28="P3",All!$AE28="RDP"),Ruler!K$8,IF(AND(All!$V28="P4",All!$AE28="RDP"),Ruler!K$9,IF(AND(All!$V28="P5",All!$AE28="RDP"),Ruler!K$10,IF(AND(All!$V28="P6",All!$AE28="RDP"),Ruler!K$11,IF(AND(All!$V28="P7",All!$AE28="RDP"),Ruler!K$12,IF(AND(All!$V28="P8",All!$AE28="RDP"),Ruler!K$13,IF(AND(All!$V28="P9",All!$AE28="RDP"),Ruler!K$14,IF(AND(All!$V28="P1",All!$AE28="RMS"),Ruler!K$6,IF(AND(All!$V28="P2",All!$AE28="RMS"),Ruler!K$15,IF(AND(All!$V28="P3",All!$AE28="RMS"),Ruler!K$16,IF(AND(All!$V28="P4",All!$AE28="RMS"),Ruler!K$17,IF(AND(All!$V28="P5",All!$AE28="RMS"),Ruler!K$18,IF(AND(All!$V28="P6",All!$AE28="RMS"),Ruler!K$19,IF(AND(All!$V28="P7",All!$AE28="RMS"),Ruler!K$20,IF(AND(All!$V28="P8",All!$AE28="RMS"),Ruler!K$21,IF(AND(All!$V28="P9",All!$AE28="RMS"),Ruler!K$22,IF(AND(All!$V28="P1",All!$AE28="RSS"),Ruler!K$6,IF(AND(All!$V28="P2",All!$AE28="RSS"),Ruler!K$23,IF(AND(All!$V28="P3",All!$AE28="RSS"),Ruler!K$24,IF(AND(All!$V28="P4",All!$AE28="RSS"),Ruler!K$25,IF(AND(All!$V28="P5",All!$AE28="RSS"),Ruler!K$26,IF(AND(All!$V28="P6",All!$AE28="RSS"),Ruler!K$27,IF(AND(All!$V28="P7",All!$AE28="RSS"),Ruler!K$28,IF(AND(All!$V28="P8",All!$AE28="RSS"),Ruler!K$29,IF(AND(All!$V28="P9",All!$AE28="RSS"),Ruler!K$30,0)))))))))))))))))))))))))))</f>
        <v>2</v>
      </c>
      <c r="BS28" s="325">
        <f>IF(AND(All!$V28="P1",All!$AE28="RDP"),Ruler!L$6,IF(AND(All!$V28="P2",All!$AE28="RDP"),Ruler!L$7,IF(AND(All!$V28="P3",All!$AE28="RDP"),Ruler!L$8,IF(AND(All!$V28="P4",All!$AE28="RDP"),Ruler!L$9,IF(AND(All!$V28="P5",All!$AE28="RDP"),Ruler!L$10,IF(AND(All!$V28="P6",All!$AE28="RDP"),Ruler!L$11,IF(AND(All!$V28="P7",All!$AE28="RDP"),Ruler!L$12,IF(AND(All!$V28="P8",All!$AE28="RDP"),Ruler!L$13,IF(AND(All!$V28="P9",All!$AE28="RDP"),Ruler!L$14,IF(AND(All!$V28="P1",All!$AE28="RMS"),Ruler!L$6,IF(AND(All!$V28="P2",All!$AE28="RMS"),Ruler!L$15,IF(AND(All!$V28="P3",All!$AE28="RMS"),Ruler!L$16,IF(AND(All!$V28="P4",All!$AE28="RMS"),Ruler!L$17,IF(AND(All!$V28="P5",All!$AE28="RMS"),Ruler!L$18,IF(AND(All!$V28="P6",All!$AE28="RMS"),Ruler!L$19,IF(AND(All!$V28="P7",All!$AE28="RMS"),Ruler!L$20,IF(AND(All!$V28="P8",All!$AE28="RMS"),Ruler!L$21,IF(AND(All!$V28="P9",All!$AE28="RMS"),Ruler!L$22,IF(AND(All!$V28="P1",All!$AE28="RSS"),Ruler!L$6,IF(AND(All!$V28="P2",All!$AE28="RSS"),Ruler!L$23,IF(AND(All!$V28="P3",All!$AE28="RSS"),Ruler!L$24,IF(AND(All!$V28="P4",All!$AE28="RSS"),Ruler!L$25,IF(AND(All!$V28="P5",All!$AE28="RSS"),Ruler!L$26,IF(AND(All!$V28="P6",All!$AE28="RSS"),Ruler!L$27,IF(AND(All!$V28="P7",All!$AE28="RSS"),Ruler!L$28,IF(AND(All!$V28="P8",All!$AE28="RSS"),Ruler!L$29,IF(AND(All!$V28="P9",All!$AE28="RSS"),Ruler!L$30,0)))))))))))))))))))))))))))</f>
        <v>2</v>
      </c>
      <c r="BT28" s="325">
        <f>IF(AND(All!$V28="P1",All!$AE28="RDP"),Ruler!M$6,IF(AND(All!$V28="P2",All!$AE28="RDP"),Ruler!M$7,IF(AND(All!$V28="P3",All!$AE28="RDP"),Ruler!M$8,IF(AND(All!$V28="P4",All!$AE28="RDP"),Ruler!M$9,IF(AND(All!$V28="P5",All!$AE28="RDP"),Ruler!M$10,IF(AND(All!$V28="P6",All!$AE28="RDP"),Ruler!M$11,IF(AND(All!$V28="P7",All!$AE28="RDP"),Ruler!M$12,IF(AND(All!$V28="P8",All!$AE28="RDP"),Ruler!M$13,IF(AND(All!$V28="P9",All!$AE28="RDP"),Ruler!M$14,IF(AND(All!$V28="P1",All!$AE28="RMS"),Ruler!M$6,IF(AND(All!$V28="P2",All!$AE28="RMS"),Ruler!M$15,IF(AND(All!$V28="P3",All!$AE28="RMS"),Ruler!M$16,IF(AND(All!$V28="P4",All!$AE28="RMS"),Ruler!M$17,IF(AND(All!$V28="P5",All!$AE28="RMS"),Ruler!M$18,IF(AND(All!$V28="P6",All!$AE28="RMS"),Ruler!M$19,IF(AND(All!$V28="P7",All!$AE28="RMS"),Ruler!M$20,IF(AND(All!$V28="P8",All!$AE28="RMS"),Ruler!M$21,IF(AND(All!$V28="P9",All!$AE28="RMS"),Ruler!M$22,IF(AND(All!$V28="P1",All!$AE28="RSS"),Ruler!M$6,IF(AND(All!$V28="P2",All!$AE28="RSS"),Ruler!M$23,IF(AND(All!$V28="P3",All!$AE28="RSS"),Ruler!M$24,IF(AND(All!$V28="P4",All!$AE28="RSS"),Ruler!M$25,IF(AND(All!$V28="P5",All!$AE28="RSS"),Ruler!M$26,IF(AND(All!$V28="P6",All!$AE28="RSS"),Ruler!M$27,IF(AND(All!$V28="P7",All!$AE28="RSS"),Ruler!M$28,IF(AND(All!$V28="P8",All!$AE28="RSS"),Ruler!M$29,IF(AND(All!$V28="P9",All!$AE28="RSS"),Ruler!M$30,0)))))))))))))))))))))))))))</f>
        <v>2</v>
      </c>
      <c r="BU28" s="325">
        <f>IF(AND(All!$V28="P1",All!$AE28="RDP"),Ruler!N$6,IF(AND(All!$V28="P2",All!$AE28="RDP"),Ruler!N$7,IF(AND(All!$V28="P3",All!$AE28="RDP"),Ruler!N$8,IF(AND(All!$V28="P4",All!$AE28="RDP"),Ruler!N$9,IF(AND(All!$V28="P5",All!$AE28="RDP"),Ruler!N$10,IF(AND(All!$V28="P6",All!$AE28="RDP"),Ruler!N$11,IF(AND(All!$V28="P7",All!$AE28="RDP"),Ruler!N$12,IF(AND(All!$V28="P8",All!$AE28="RDP"),Ruler!N$13,IF(AND(All!$V28="P9",All!$AE28="RDP"),Ruler!N$14,IF(AND(All!$V28="P1",All!$AE28="RMS"),Ruler!N$6,IF(AND(All!$V28="P2",All!$AE28="RMS"),Ruler!N$15,IF(AND(All!$V28="P3",All!$AE28="RMS"),Ruler!N$16,IF(AND(All!$V28="P4",All!$AE28="RMS"),Ruler!N$17,IF(AND(All!$V28="P5",All!$AE28="RMS"),Ruler!N$18,IF(AND(All!$V28="P6",All!$AE28="RMS"),Ruler!N$19,IF(AND(All!$V28="P7",All!$AE28="RMS"),Ruler!N$20,IF(AND(All!$V28="P8",All!$AE28="RMS"),Ruler!N$21,IF(AND(All!$V28="P9",All!$AE28="RMS"),Ruler!N$22,IF(AND(All!$V28="P1",All!$AE28="RSS"),Ruler!N$6,IF(AND(All!$V28="P2",All!$AE28="RSS"),Ruler!N$23,IF(AND(All!$V28="P3",All!$AE28="RSS"),Ruler!N$24,IF(AND(All!$V28="P4",All!$AE28="RSS"),Ruler!N$25,IF(AND(All!$V28="P5",All!$AE28="RSS"),Ruler!N$26,IF(AND(All!$V28="P6",All!$AE28="RSS"),Ruler!N$27,IF(AND(All!$V28="P7",All!$AE28="RSS"),Ruler!N$28,IF(AND(All!$V28="P8",All!$AE28="RSS"),Ruler!N$29,IF(AND(All!$V28="P9",All!$AE28="RSS"),Ruler!N$30,0)))))))))))))))))))))))))))</f>
        <v>1</v>
      </c>
      <c r="BV28" s="325">
        <f>IF(AND(All!$V28="P1",All!$AE28="RDP"),Ruler!O$6,IF(AND(All!$V28="P2",All!$AE28="RDP"),Ruler!O$7,IF(AND(All!$V28="P3",All!$AE28="RDP"),Ruler!O$8,IF(AND(All!$V28="P4",All!$AE28="RDP"),Ruler!O$9,IF(AND(All!$V28="P5",All!$AE28="RDP"),Ruler!O$10,IF(AND(All!$V28="P6",All!$AE28="RDP"),Ruler!O$11,IF(AND(All!$V28="P7",All!$AE28="RDP"),Ruler!O$12,IF(AND(All!$V28="P8",All!$AE28="RDP"),Ruler!O$13,IF(AND(All!$V28="P9",All!$AE28="RDP"),Ruler!O$14,IF(AND(All!$V28="P1",All!$AE28="RMS"),Ruler!O$6,IF(AND(All!$V28="P2",All!$AE28="RMS"),Ruler!O$15,IF(AND(All!$V28="P3",All!$AE28="RMS"),Ruler!O$16,IF(AND(All!$V28="P4",All!$AE28="RMS"),Ruler!O$17,IF(AND(All!$V28="P5",All!$AE28="RMS"),Ruler!O$18,IF(AND(All!$V28="P6",All!$AE28="RMS"),Ruler!O$19,IF(AND(All!$V28="P7",All!$AE28="RMS"),Ruler!O$20,IF(AND(All!$V28="P8",All!$AE28="RMS"),Ruler!O$21,IF(AND(All!$V28="P9",All!$AE28="RMS"),Ruler!O$22,IF(AND(All!$V28="P1",All!$AE28="RSS"),Ruler!O$6,IF(AND(All!$V28="P2",All!$AE28="RSS"),Ruler!O$23,IF(AND(All!$V28="P3",All!$AE28="RSS"),Ruler!O$24,IF(AND(All!$V28="P4",All!$AE28="RSS"),Ruler!O$25,IF(AND(All!$V28="P5",All!$AE28="RSS"),Ruler!O$26,IF(AND(All!$V28="P6",All!$AE28="RSS"),Ruler!O$27,IF(AND(All!$V28="P7",All!$AE28="RSS"),Ruler!O$28,IF(AND(All!$V28="P8",All!$AE28="RSS"),Ruler!O$29,IF(AND(All!$V28="P9",All!$AE28="RSS"),Ruler!O$30,0)))))))))))))))))))))))))))</f>
        <v>2</v>
      </c>
      <c r="BW28" s="325">
        <f>IF(AND(All!$V28="P1",All!$AE28="RDP"),Ruler!P$6,IF(AND(All!$V28="P2",All!$AE28="RDP"),Ruler!P$7,IF(AND(All!$V28="P3",All!$AE28="RDP"),Ruler!P$8,IF(AND(All!$V28="P4",All!$AE28="RDP"),Ruler!P$9,IF(AND(All!$V28="P5",All!$AE28="RDP"),Ruler!P$10,IF(AND(All!$V28="P6",All!$AE28="RDP"),Ruler!P$11,IF(AND(All!$V28="P7",All!$AE28="RDP"),Ruler!P$12,IF(AND(All!$V28="P8",All!$AE28="RDP"),Ruler!P$13,IF(AND(All!$V28="P9",All!$AE28="RDP"),Ruler!P$14,IF(AND(All!$V28="P1",All!$AE28="RMS"),Ruler!P$6,IF(AND(All!$V28="P2",All!$AE28="RMS"),Ruler!P$15,IF(AND(All!$V28="P3",All!$AE28="RMS"),Ruler!P$16,IF(AND(All!$V28="P4",All!$AE28="RMS"),Ruler!P$17,IF(AND(All!$V28="P5",All!$AE28="RMS"),Ruler!P$18,IF(AND(All!$V28="P6",All!$AE28="RMS"),Ruler!P$19,IF(AND(All!$V28="P7",All!$AE28="RMS"),Ruler!P$20,IF(AND(All!$V28="P8",All!$AE28="RMS"),Ruler!P$21,IF(AND(All!$V28="P9",All!$AE28="RMS"),Ruler!P$22,IF(AND(All!$V28="P1",All!$AE28="RSS"),Ruler!P$6,IF(AND(All!$V28="P2",All!$AE28="RSS"),Ruler!P$23,IF(AND(All!$V28="P3",All!$AE28="RSS"),Ruler!P$24,IF(AND(All!$V28="P4",All!$AE28="RSS"),Ruler!P$25,IF(AND(All!$V28="P5",All!$AE28="RSS"),Ruler!P$26,IF(AND(All!$V28="P6",All!$AE28="RSS"),Ruler!P$27,IF(AND(All!$V28="P7",All!$AE28="RSS"),Ruler!P$28,IF(AND(All!$V28="P8",All!$AE28="RSS"),Ruler!P$29,IF(AND(All!$V28="P9",All!$AE28="RSS"),Ruler!P$30,0)))))))))))))))))))))))))))</f>
        <v>2</v>
      </c>
      <c r="BX28" s="325">
        <f>IF(AND(All!$V28="P1",All!$AE28="RDP"),Ruler!Q$6,IF(AND(All!$V28="P2",All!$AE28="RDP"),Ruler!Q$7,IF(AND(All!$V28="P3",All!$AE28="RDP"),Ruler!Q$8,IF(AND(All!$V28="P4",All!$AE28="RDP"),Ruler!Q$9,IF(AND(All!$V28="P5",All!$AE28="RDP"),Ruler!Q$10,IF(AND(All!$V28="P6",All!$AE28="RDP"),Ruler!Q$11,IF(AND(All!$V28="P7",All!$AE28="RDP"),Ruler!Q$12,IF(AND(All!$V28="P8",All!$AE28="RDP"),Ruler!Q$13,IF(AND(All!$V28="P9",All!$AE28="RDP"),Ruler!Q$14,IF(AND(All!$V28="P1",All!$AE28="RMS"),Ruler!Q$6,IF(AND(All!$V28="P2",All!$AE28="RMS"),Ruler!Q$15,IF(AND(All!$V28="P3",All!$AE28="RMS"),Ruler!Q$16,IF(AND(All!$V28="P4",All!$AE28="RMS"),Ruler!Q$17,IF(AND(All!$V28="P5",All!$AE28="RMS"),Ruler!Q$18,IF(AND(All!$V28="P6",All!$AE28="RMS"),Ruler!Q$19,IF(AND(All!$V28="P7",All!$AE28="RMS"),Ruler!Q$20,IF(AND(All!$V28="P8",All!$AE28="RMS"),Ruler!Q$21,IF(AND(All!$V28="P9",All!$AE28="RMS"),Ruler!Q$22,IF(AND(All!$V28="P1",All!$AE28="RSS"),Ruler!Q$6,IF(AND(All!$V28="P2",All!$AE28="RSS"),Ruler!Q$23,IF(AND(All!$V28="P3",All!$AE28="RSS"),Ruler!Q$24,IF(AND(All!$V28="P4",All!$AE28="RSS"),Ruler!Q$25,IF(AND(All!$V28="P5",All!$AE28="RSS"),Ruler!Q$26,IF(AND(All!$V28="P6",All!$AE28="RSS"),Ruler!Q$27,IF(AND(All!$V28="P7",All!$AE28="RSS"),Ruler!Q$28,IF(AND(All!$V28="P8",All!$AE28="RSS"),Ruler!Q$29,IF(AND(All!$V28="P9",All!$AE28="RSS"),Ruler!Q$30,0)))))))))))))))))))))))))))</f>
        <v>2</v>
      </c>
      <c r="BY28" s="325">
        <f>IF(AND(All!$V28="P1",All!$AE28="RDP"),Ruler!R$6,IF(AND(All!$V28="P2",All!$AE28="RDP"),Ruler!R$7,IF(AND(All!$V28="P3",All!$AE28="RDP"),Ruler!R$8,IF(AND(All!$V28="P4",All!$AE28="RDP"),Ruler!R$9,IF(AND(All!$V28="P5",All!$AE28="RDP"),Ruler!R$10,IF(AND(All!$V28="P6",All!$AE28="RDP"),Ruler!R$11,IF(AND(All!$V28="P7",All!$AE28="RDP"),Ruler!R$12,IF(AND(All!$V28="P8",All!$AE28="RDP"),Ruler!R$13,IF(AND(All!$V28="P9",All!$AE28="RDP"),Ruler!R$14,IF(AND(All!$V28="P1",All!$AE28="RMS"),Ruler!R$6,IF(AND(All!$V28="P2",All!$AE28="RMS"),Ruler!R$15,IF(AND(All!$V28="P3",All!$AE28="RMS"),Ruler!R$16,IF(AND(All!$V28="P4",All!$AE28="RMS"),Ruler!R$17,IF(AND(All!$V28="P5",All!$AE28="RMS"),Ruler!R$18,IF(AND(All!$V28="P6",All!$AE28="RMS"),Ruler!R$19,IF(AND(All!$V28="P7",All!$AE28="RMS"),Ruler!R$20,IF(AND(All!$V28="P8",All!$AE28="RMS"),Ruler!R$21,IF(AND(All!$V28="P9",All!$AE28="RMS"),Ruler!R$22,IF(AND(All!$V28="P1",All!$AE28="RSS"),Ruler!R$6,IF(AND(All!$V28="P2",All!$AE28="RSS"),Ruler!R$23,IF(AND(All!$V28="P3",All!$AE28="RSS"),Ruler!R$24,IF(AND(All!$V28="P4",All!$AE28="RSS"),Ruler!R$25,IF(AND(All!$V28="P5",All!$AE28="RSS"),Ruler!R$26,IF(AND(All!$V28="P6",All!$AE28="RSS"),Ruler!R$27,IF(AND(All!$V28="P7",All!$AE28="RSS"),Ruler!R$28,IF(AND(All!$V28="P8",All!$AE28="RSS"),Ruler!R$29,IF(AND(All!$V28="P9",All!$AE28="RSS"),Ruler!R$30,0)))))))))))))))))))))))))))</f>
        <v>2</v>
      </c>
      <c r="BZ28" s="325">
        <f>IF(AND(All!$V28="P1",All!$AE28="RDP"),Ruler!S$6,IF(AND(All!$V28="P2",All!$AE28="RDP"),Ruler!S$7,IF(AND(All!$V28="P3",All!$AE28="RDP"),Ruler!S$8,IF(AND(All!$V28="P4",All!$AE28="RDP"),Ruler!S$9,IF(AND(All!$V28="P5",All!$AE28="RDP"),Ruler!S$10,IF(AND(All!$V28="P6",All!$AE28="RDP"),Ruler!S$11,IF(AND(All!$V28="P7",All!$AE28="RDP"),Ruler!S$12,IF(AND(All!$V28="P8",All!$AE28="RDP"),Ruler!S$13,IF(AND(All!$V28="P9",All!$AE28="RDP"),Ruler!S$14,IF(AND(All!$V28="P1",All!$AE28="RMS"),Ruler!S$6,IF(AND(All!$V28="P2",All!$AE28="RMS"),Ruler!S$15,IF(AND(All!$V28="P3",All!$AE28="RMS"),Ruler!S$16,IF(AND(All!$V28="P4",All!$AE28="RMS"),Ruler!S$17,IF(AND(All!$V28="P5",All!$AE28="RMS"),Ruler!S$18,IF(AND(All!$V28="P6",All!$AE28="RMS"),Ruler!S$19,IF(AND(All!$V28="P7",All!$AE28="RMS"),Ruler!S$20,IF(AND(All!$V28="P8",All!$AE28="RMS"),Ruler!S$21,IF(AND(All!$V28="P9",All!$AE28="RMS"),Ruler!S$22,IF(AND(All!$V28="P1",All!$AE28="RSS"),Ruler!S$6,IF(AND(All!$V28="P2",All!$AE28="RSS"),Ruler!S$23,IF(AND(All!$V28="P3",All!$AE28="RSS"),Ruler!S$24,IF(AND(All!$V28="P4",All!$AE28="RSS"),Ruler!S$25,IF(AND(All!$V28="P5",All!$AE28="RSS"),Ruler!S$26,IF(AND(All!$V28="P6",All!$AE28="RSS"),Ruler!S$27,IF(AND(All!$V28="P7",All!$AE28="RSS"),Ruler!S$28,IF(AND(All!$V28="P8",All!$AE28="RSS"),Ruler!S$29,IF(AND(All!$V28="P9",All!$AE28="RSS"),Ruler!S$30,0)))))))))))))))))))))))))))</f>
        <v>2</v>
      </c>
      <c r="CA28" s="325">
        <f>IF(AND(All!$V28="P1",All!$AE28="RDP"),Ruler!T$6,IF(AND(All!$V28="P2",All!$AE28="RDP"),Ruler!T$7,IF(AND(All!$V28="P3",All!$AE28="RDP"),Ruler!T$8,IF(AND(All!$V28="P4",All!$AE28="RDP"),Ruler!T$9,IF(AND(All!$V28="P5",All!$AE28="RDP"),Ruler!T$10,IF(AND(All!$V28="P6",All!$AE28="RDP"),Ruler!T$11,IF(AND(All!$V28="P7",All!$AE28="RDP"),Ruler!T$12,IF(AND(All!$V28="P8",All!$AE28="RDP"),Ruler!T$13,IF(AND(All!$V28="P9",All!$AE28="RDP"),Ruler!T$14,IF(AND(All!$V28="P1",All!$AE28="RMS"),Ruler!T$6,IF(AND(All!$V28="P2",All!$AE28="RMS"),Ruler!T$15,IF(AND(All!$V28="P3",All!$AE28="RMS"),Ruler!T$16,IF(AND(All!$V28="P4",All!$AE28="RMS"),Ruler!T$17,IF(AND(All!$V28="P5",All!$AE28="RMS"),Ruler!T$18,IF(AND(All!$V28="P6",All!$AE28="RMS"),Ruler!T$19,IF(AND(All!$V28="P7",All!$AE28="RMS"),Ruler!T$20,IF(AND(All!$V28="P8",All!$AE28="RMS"),Ruler!T$21,IF(AND(All!$V28="P9",All!$AE28="RMS"),Ruler!T$22,IF(AND(All!$V28="P1",All!$AE28="RSS"),Ruler!T$6,IF(AND(All!$V28="P2",All!$AE28="RSS"),Ruler!T$23,IF(AND(All!$V28="P3",All!$AE28="RSS"),Ruler!T$24,IF(AND(All!$V28="P4",All!$AE28="RSS"),Ruler!T$25,IF(AND(All!$V28="P5",All!$AE28="RSS"),Ruler!T$26,IF(AND(All!$V28="P6",All!$AE28="RSS"),Ruler!T$27,IF(AND(All!$V28="P7",All!$AE28="RSS"),Ruler!T$28,IF(AND(All!$V28="P8",All!$AE28="RSS"),Ruler!T$29,IF(AND(All!$V28="P9",All!$AE28="RSS"),Ruler!T$30,0)))))))))))))))))))))))))))</f>
        <v>1</v>
      </c>
      <c r="CB28" s="325">
        <f>IF(AND(All!$V28="P1",All!$AE28="RDP"),Ruler!U$6,IF(AND(All!$V28="P2",All!$AE28="RDP"),Ruler!U$7,IF(AND(All!$V28="P3",All!$AE28="RDP"),Ruler!U$8,IF(AND(All!$V28="P4",All!$AE28="RDP"),Ruler!U$9,IF(AND(All!$V28="P5",All!$AE28="RDP"),Ruler!U$10,IF(AND(All!$V28="P6",All!$AE28="RDP"),Ruler!U$11,IF(AND(All!$V28="P7",All!$AE28="RDP"),Ruler!U$12,IF(AND(All!$V28="P8",All!$AE28="RDP"),Ruler!U$13,IF(AND(All!$V28="P9",All!$AE28="RDP"),Ruler!U$14,IF(AND(All!$V28="P1",All!$AE28="RMS"),Ruler!U$6,IF(AND(All!$V28="P2",All!$AE28="RMS"),Ruler!U$15,IF(AND(All!$V28="P3",All!$AE28="RMS"),Ruler!U$16,IF(AND(All!$V28="P4",All!$AE28="RMS"),Ruler!U$17,IF(AND(All!$V28="P5",All!$AE28="RMS"),Ruler!U$18,IF(AND(All!$V28="P6",All!$AE28="RMS"),Ruler!U$19,IF(AND(All!$V28="P7",All!$AE28="RMS"),Ruler!U$20,IF(AND(All!$V28="P8",All!$AE28="RMS"),Ruler!U$21,IF(AND(All!$V28="P9",All!$AE28="RMS"),Ruler!U$22,IF(AND(All!$V28="P1",All!$AE28="RSS"),Ruler!U$6,IF(AND(All!$V28="P2",All!$AE28="RSS"),Ruler!U$23,IF(AND(All!$V28="P3",All!$AE28="RSS"),Ruler!U$24,IF(AND(All!$V28="P4",All!$AE28="RSS"),Ruler!U$25,IF(AND(All!$V28="P5",All!$AE28="RSS"),Ruler!U$26,IF(AND(All!$V28="P6",All!$AE28="RSS"),Ruler!U$27,IF(AND(All!$V28="P7",All!$AE28="RSS"),Ruler!U$28,IF(AND(All!$V28="P8",All!$AE28="RSS"),Ruler!U$29,IF(AND(All!$V28="P9",All!$AE28="RSS"),Ruler!U$30,0)))))))))))))))))))))))))))</f>
        <v>1</v>
      </c>
      <c r="CC28" s="325">
        <f>IF(AND(All!$V28="P1",All!$AE28="RDP"),Ruler!V$6,IF(AND(All!$V28="P2",All!$AE28="RDP"),Ruler!V$7,IF(AND(All!$V28="P3",All!$AE28="RDP"),Ruler!V$8,IF(AND(All!$V28="P4",All!$AE28="RDP"),Ruler!V$9,IF(AND(All!$V28="P5",All!$AE28="RDP"),Ruler!V$10,IF(AND(All!$V28="P6",All!$AE28="RDP"),Ruler!V$11,IF(AND(All!$V28="P7",All!$AE28="RDP"),Ruler!V$12,IF(AND(All!$V28="P8",All!$AE28="RDP"),Ruler!V$13,IF(AND(All!$V28="P9",All!$AE28="RDP"),Ruler!V$14,IF(AND(All!$V28="P1",All!$AE28="RMS"),Ruler!V$6,IF(AND(All!$V28="P2",All!$AE28="RMS"),Ruler!V$15,IF(AND(All!$V28="P3",All!$AE28="RMS"),Ruler!V$16,IF(AND(All!$V28="P4",All!$AE28="RMS"),Ruler!V$17,IF(AND(All!$V28="P5",All!$AE28="RMS"),Ruler!V$18,IF(AND(All!$V28="P6",All!$AE28="RMS"),Ruler!V$19,IF(AND(All!$V28="P7",All!$AE28="RMS"),Ruler!V$20,IF(AND(All!$V28="P8",All!$AE28="RMS"),Ruler!V$21,IF(AND(All!$V28="P9",All!$AE28="RMS"),Ruler!V$22,IF(AND(All!$V28="P1",All!$AE28="RSS"),Ruler!V$6,IF(AND(All!$V28="P2",All!$AE28="RSS"),Ruler!V$23,IF(AND(All!$V28="P3",All!$AE28="RSS"),Ruler!V$24,IF(AND(All!$V28="P4",All!$AE28="RSS"),Ruler!V$25,IF(AND(All!$V28="P5",All!$AE28="RSS"),Ruler!V$26,IF(AND(All!$V28="P6",All!$AE28="RSS"),Ruler!V$27,IF(AND(All!$V28="P7",All!$AE28="RSS"),Ruler!V$28,IF(AND(All!$V28="P8",All!$AE28="RSS"),Ruler!V$29,IF(AND(All!$V28="P9",All!$AE28="RSS"),Ruler!V$30,0)))))))))))))))))))))))))))</f>
        <v>1</v>
      </c>
      <c r="CD28" s="325">
        <f>IF(AND(All!$V28="P1",All!$AE28="RDP"),Ruler!W$6,IF(AND(All!$V28="P2",All!$AE28="RDP"),Ruler!W$7,IF(AND(All!$V28="P3",All!$AE28="RDP"),Ruler!W$8,IF(AND(All!$V28="P4",All!$AE28="RDP"),Ruler!W$9,IF(AND(All!$V28="P5",All!$AE28="RDP"),Ruler!W$10,IF(AND(All!$V28="P6",All!$AE28="RDP"),Ruler!W$11,IF(AND(All!$V28="P7",All!$AE28="RDP"),Ruler!W$12,IF(AND(All!$V28="P8",All!$AE28="RDP"),Ruler!W$13,IF(AND(All!$V28="P9",All!$AE28="RDP"),Ruler!W$14,IF(AND(All!$V28="P1",All!$AE28="RMS"),Ruler!W$6,IF(AND(All!$V28="P2",All!$AE28="RMS"),Ruler!W$15,IF(AND(All!$V28="P3",All!$AE28="RMS"),Ruler!W$16,IF(AND(All!$V28="P4",All!$AE28="RMS"),Ruler!W$17,IF(AND(All!$V28="P5",All!$AE28="RMS"),Ruler!W$18,IF(AND(All!$V28="P6",All!$AE28="RMS"),Ruler!W$19,IF(AND(All!$V28="P7",All!$AE28="RMS"),Ruler!W$20,IF(AND(All!$V28="P8",All!$AE28="RMS"),Ruler!W$21,IF(AND(All!$V28="P9",All!$AE28="RMS"),Ruler!W$22,IF(AND(All!$V28="P1",All!$AE28="RSS"),Ruler!W$6,IF(AND(All!$V28="P2",All!$AE28="RSS"),Ruler!W$23,IF(AND(All!$V28="P3",All!$AE28="RSS"),Ruler!W$24,IF(AND(All!$V28="P4",All!$AE28="RSS"),Ruler!W$25,IF(AND(All!$V28="P5",All!$AE28="RSS"),Ruler!W$26,IF(AND(All!$V28="P6",All!$AE28="RSS"),Ruler!W$27,IF(AND(All!$V28="P7",All!$AE28="RSS"),Ruler!W$28,IF(AND(All!$V28="P8",All!$AE28="RSS"),Ruler!W$29,IF(AND(All!$V28="P9",All!$AE28="RSS"),Ruler!W$30,0)))))))))))))))))))))))))))</f>
        <v>1</v>
      </c>
      <c r="CE28" s="325">
        <f>IF(AND(All!$V28="P1",All!$AE28="RDP"),Ruler!X$6,IF(AND(All!$V28="P2",All!$AE28="RDP"),Ruler!X$7,IF(AND(All!$V28="P3",All!$AE28="RDP"),Ruler!X$8,IF(AND(All!$V28="P4",All!$AE28="RDP"),Ruler!X$9,IF(AND(All!$V28="P5",All!$AE28="RDP"),Ruler!X$10,IF(AND(All!$V28="P6",All!$AE28="RDP"),Ruler!X$11,IF(AND(All!$V28="P7",All!$AE28="RDP"),Ruler!X$12,IF(AND(All!$V28="P8",All!$AE28="RDP"),Ruler!X$13,IF(AND(All!$V28="P9",All!$AE28="RDP"),Ruler!X$14,IF(AND(All!$V28="P1",All!$AE28="RMS"),Ruler!X$6,IF(AND(All!$V28="P2",All!$AE28="RMS"),Ruler!X$15,IF(AND(All!$V28="P3",All!$AE28="RMS"),Ruler!X$16,IF(AND(All!$V28="P4",All!$AE28="RMS"),Ruler!X$17,IF(AND(All!$V28="P5",All!$AE28="RMS"),Ruler!X$18,IF(AND(All!$V28="P6",All!$AE28="RMS"),Ruler!X$19,IF(AND(All!$V28="P7",All!$AE28="RMS"),Ruler!X$20,IF(AND(All!$V28="P8",All!$AE28="RMS"),Ruler!X$21,IF(AND(All!$V28="P9",All!$AE28="RMS"),Ruler!X$22,IF(AND(All!$V28="P1",All!$AE28="RSS"),Ruler!X$6,IF(AND(All!$V28="P2",All!$AE28="RSS"),Ruler!X$23,IF(AND(All!$V28="P3",All!$AE28="RSS"),Ruler!X$24,IF(AND(All!$V28="P4",All!$AE28="RSS"),Ruler!X$25,IF(AND(All!$V28="P5",All!$AE28="RSS"),Ruler!X$26,IF(AND(All!$V28="P6",All!$AE28="RSS"),Ruler!X$27,IF(AND(All!$V28="P7",All!$AE28="RSS"),Ruler!X$28,IF(AND(All!$V28="P8",All!$AE28="RSS"),Ruler!X$29,IF(AND(All!$V28="P9",All!$AE28="RSS"),Ruler!X$30,0)))))))))))))))))))))))))))</f>
        <v>1</v>
      </c>
      <c r="CF28" s="325">
        <f>IF(AND(All!$V28="P1",All!$AE28="RDP"),Ruler!Y$6,IF(AND(All!$V28="P2",All!$AE28="RDP"),Ruler!Y$7,IF(AND(All!$V28="P3",All!$AE28="RDP"),Ruler!Y$8,IF(AND(All!$V28="P4",All!$AE28="RDP"),Ruler!Y$9,IF(AND(All!$V28="P5",All!$AE28="RDP"),Ruler!Y$10,IF(AND(All!$V28="P6",All!$AE28="RDP"),Ruler!Y$11,IF(AND(All!$V28="P7",All!$AE28="RDP"),Ruler!Y$12,IF(AND(All!$V28="P8",All!$AE28="RDP"),Ruler!Y$13,IF(AND(All!$V28="P9",All!$AE28="RDP"),Ruler!Y$14,IF(AND(All!$V28="P1",All!$AE28="RMS"),Ruler!Y$6,IF(AND(All!$V28="P2",All!$AE28="RMS"),Ruler!Y$15,IF(AND(All!$V28="P3",All!$AE28="RMS"),Ruler!Y$16,IF(AND(All!$V28="P4",All!$AE28="RMS"),Ruler!Y$17,IF(AND(All!$V28="P5",All!$AE28="RMS"),Ruler!Y$18,IF(AND(All!$V28="P6",All!$AE28="RMS"),Ruler!Y$19,IF(AND(All!$V28="P7",All!$AE28="RMS"),Ruler!Y$20,IF(AND(All!$V28="P8",All!$AE28="RMS"),Ruler!Y$21,IF(AND(All!$V28="P9",All!$AE28="RMS"),Ruler!Y$22,IF(AND(All!$V28="P1",All!$AE28="RSS"),Ruler!Y$6,IF(AND(All!$V28="P2",All!$AE28="RSS"),Ruler!Y$23,IF(AND(All!$V28="P3",All!$AE28="RSS"),Ruler!Y$24,IF(AND(All!$V28="P4",All!$AE28="RSS"),Ruler!Y$25,IF(AND(All!$V28="P5",All!$AE28="RSS"),Ruler!Y$26,IF(AND(All!$V28="P6",All!$AE28="RSS"),Ruler!Y$27,IF(AND(All!$V28="P7",All!$AE28="RSS"),Ruler!Y$28,IF(AND(All!$V28="P8",All!$AE28="RSS"),Ruler!Y$29,IF(AND(All!$V28="P9",All!$AE28="RSS"),Ruler!Y$30,0)))))))))))))))))))))))))))</f>
        <v>1</v>
      </c>
      <c r="CG28" s="325">
        <f>IF(AND(All!$V28="P1",All!$AE28="RDP"),Ruler!Z$6,IF(AND(All!$V28="P2",All!$AE28="RDP"),Ruler!Z$7,IF(AND(All!$V28="P3",All!$AE28="RDP"),Ruler!Z$8,IF(AND(All!$V28="P4",All!$AE28="RDP"),Ruler!Z$9,IF(AND(All!$V28="P5",All!$AE28="RDP"),Ruler!Z$10,IF(AND(All!$V28="P6",All!$AE28="RDP"),Ruler!Z$11,IF(AND(All!$V28="P7",All!$AE28="RDP"),Ruler!Z$12,IF(AND(All!$V28="P8",All!$AE28="RDP"),Ruler!Z$13,IF(AND(All!$V28="P9",All!$AE28="RDP"),Ruler!Z$14,IF(AND(All!$V28="P1",All!$AE28="RMS"),Ruler!Z$6,IF(AND(All!$V28="P2",All!$AE28="RMS"),Ruler!Z$15,IF(AND(All!$V28="P3",All!$AE28="RMS"),Ruler!Z$16,IF(AND(All!$V28="P4",All!$AE28="RMS"),Ruler!Z$17,IF(AND(All!$V28="P5",All!$AE28="RMS"),Ruler!Z$18,IF(AND(All!$V28="P6",All!$AE28="RMS"),Ruler!Z$19,IF(AND(All!$V28="P7",All!$AE28="RMS"),Ruler!Z$20,IF(AND(All!$V28="P8",All!$AE28="RMS"),Ruler!Z$21,IF(AND(All!$V28="P9",All!$AE28="RMS"),Ruler!Z$22,IF(AND(All!$V28="P1",All!$AE28="RSS"),Ruler!Z$6,IF(AND(All!$V28="P2",All!$AE28="RSS"),Ruler!Z$23,IF(AND(All!$V28="P3",All!$AE28="RSS"),Ruler!Z$24,IF(AND(All!$V28="P4",All!$AE28="RSS"),Ruler!Z$25,IF(AND(All!$V28="P5",All!$AE28="RSS"),Ruler!Z$26,IF(AND(All!$V28="P6",All!$AE28="RSS"),Ruler!Z$27,IF(AND(All!$V28="P7",All!$AE28="RSS"),Ruler!Z$28,IF(AND(All!$V28="P8",All!$AE28="RSS"),Ruler!Z$29,IF(AND(All!$V28="P9",All!$AE28="RSS"),Ruler!Z$30,0)))))))))))))))))))))))))))</f>
        <v>1</v>
      </c>
      <c r="CH28" s="325">
        <f>IF(AND(All!$V28="P1",All!$AE28="RDP"),Ruler!AA$6,IF(AND(All!$V28="P2",All!$AE28="RDP"),Ruler!AA$7,IF(AND(All!$V28="P3",All!$AE28="RDP"),Ruler!AA$8,IF(AND(All!$V28="P4",All!$AE28="RDP"),Ruler!AA$9,IF(AND(All!$V28="P5",All!$AE28="RDP"),Ruler!AA$10,IF(AND(All!$V28="P6",All!$AE28="RDP"),Ruler!AA$11,IF(AND(All!$V28="P7",All!$AE28="RDP"),Ruler!AA$12,IF(AND(All!$V28="P8",All!$AE28="RDP"),Ruler!AA$13,IF(AND(All!$V28="P9",All!$AE28="RDP"),Ruler!AA$14,IF(AND(All!$V28="P1",All!$AE28="RMS"),Ruler!AA$6,IF(AND(All!$V28="P2",All!$AE28="RMS"),Ruler!AA$15,IF(AND(All!$V28="P3",All!$AE28="RMS"),Ruler!AA$16,IF(AND(All!$V28="P4",All!$AE28="RMS"),Ruler!AA$17,IF(AND(All!$V28="P5",All!$AE28="RMS"),Ruler!AA$18,IF(AND(All!$V28="P6",All!$AE28="RMS"),Ruler!AA$19,IF(AND(All!$V28="P7",All!$AE28="RMS"),Ruler!AA$20,IF(AND(All!$V28="P8",All!$AE28="RMS"),Ruler!AA$21,IF(AND(All!$V28="P9",All!$AE28="RMS"),Ruler!AA$22,IF(AND(All!$V28="P1",All!$AE28="RSS"),Ruler!AA$6,IF(AND(All!$V28="P2",All!$AE28="RSS"),Ruler!AA$23,IF(AND(All!$V28="P3",All!$AE28="RSS"),Ruler!AA$24,IF(AND(All!$V28="P4",All!$AE28="RSS"),Ruler!AA$25,IF(AND(All!$V28="P5",All!$AE28="RSS"),Ruler!AA$26,IF(AND(All!$V28="P6",All!$AE28="RSS"),Ruler!AA$27,IF(AND(All!$V28="P7",All!$AE28="RSS"),Ruler!AA$28,IF(AND(All!$V28="P8",All!$AE28="RSS"),Ruler!AA$29,IF(AND(All!$V28="P9",All!$AE28="RSS"),Ruler!AA$30,0)))))))))))))))))))))))))))</f>
        <v>0</v>
      </c>
      <c r="CI28" s="325">
        <f>IF(AND(All!$V28="P1",All!$AE28="RDP"),Ruler!AB$6,IF(AND(All!$V28="P2",All!$AE28="RDP"),Ruler!AB$7,IF(AND(All!$V28="P3",All!$AE28="RDP"),Ruler!AB$8,IF(AND(All!$V28="P4",All!$AE28="RDP"),Ruler!AB$9,IF(AND(All!$V28="P5",All!$AE28="RDP"),Ruler!AB$10,IF(AND(All!$V28="P6",All!$AE28="RDP"),Ruler!AB$11,IF(AND(All!$V28="P7",All!$AE28="RDP"),Ruler!AB$12,IF(AND(All!$V28="P8",All!$AE28="RDP"),Ruler!AB$13,IF(AND(All!$V28="P9",All!$AE28="RDP"),Ruler!AB$14,IF(AND(All!$V28="P1",All!$AE28="RMS"),Ruler!AB$6,IF(AND(All!$V28="P2",All!$AE28="RMS"),Ruler!AB$15,IF(AND(All!$V28="P3",All!$AE28="RMS"),Ruler!AB$16,IF(AND(All!$V28="P4",All!$AE28="RMS"),Ruler!AB$17,IF(AND(All!$V28="P5",All!$AE28="RMS"),Ruler!AB$18,IF(AND(All!$V28="P6",All!$AE28="RMS"),Ruler!AB$19,IF(AND(All!$V28="P7",All!$AE28="RMS"),Ruler!AB$20,IF(AND(All!$V28="P8",All!$AE28="RMS"),Ruler!AB$21,IF(AND(All!$V28="P9",All!$AE28="RMS"),Ruler!AB$22,IF(AND(All!$V28="P1",All!$AE28="RSS"),Ruler!AB$6,IF(AND(All!$V28="P2",All!$AE28="RSS"),Ruler!AB$23,IF(AND(All!$V28="P3",All!$AE28="RSS"),Ruler!AB$24,IF(AND(All!$V28="P4",All!$AE28="RSS"),Ruler!AB$25,IF(AND(All!$V28="P5",All!$AE28="RSS"),Ruler!AB$26,IF(AND(All!$V28="P6",All!$AE28="RSS"),Ruler!AB$27,IF(AND(All!$V28="P7",All!$AE28="RSS"),Ruler!AB$28,IF(AND(All!$V28="P8",All!$AE28="RSS"),Ruler!AB$29,IF(AND(All!$V28="P9",All!$AE28="RSS"),Ruler!AB$30,0)))))))))))))))))))))))))))</f>
        <v>0</v>
      </c>
      <c r="CJ28" s="323">
        <f>Table9[[#This Row],[R-B1]]-Table9[[#This Row],[B1]]</f>
        <v>1</v>
      </c>
      <c r="CK28" s="43">
        <f>Table9[[#This Row],[R-B2]]-Table9[[#This Row],[B2]]</f>
        <v>1</v>
      </c>
      <c r="CL28" s="43">
        <f>Table9[[#This Row],[R-B3]]-Table9[[#This Row],[B3]]</f>
        <v>1</v>
      </c>
      <c r="CM28" s="43">
        <f>Table9[[#This Row],[R-B4]]-Table9[[#This Row],[B4]]</f>
        <v>0</v>
      </c>
      <c r="CN28" s="43">
        <f>Table9[[#This Row],[R-B5]]-Table9[[#This Row],[B5]]</f>
        <v>0</v>
      </c>
      <c r="CO28" s="43">
        <f>Table9[[#This Row],[R-B6]]-Table9[[#This Row],[B6]]</f>
        <v>1</v>
      </c>
      <c r="CP28" s="43">
        <f>Table9[[#This Row],[R-B7]]-Table9[[#This Row],[B7]]</f>
        <v>0</v>
      </c>
      <c r="CQ28" s="43">
        <f>Table9[[#This Row],[R-B8]]-Table9[[#This Row],[B8]]</f>
        <v>0</v>
      </c>
      <c r="CR28" s="43">
        <f>Table9[[#This Row],[R-B9]]-Table9[[#This Row],[B9]]</f>
        <v>1</v>
      </c>
      <c r="CS28" s="43">
        <f>Table9[[#This Row],[R-B10]]-Table9[[#This Row],[B10]]</f>
        <v>-1</v>
      </c>
      <c r="CT28" s="43">
        <f>Table9[[#This Row],[R-B11]]-Table9[[#This Row],[B11]]</f>
        <v>0</v>
      </c>
      <c r="CU28" s="43">
        <f>Table9[[#This Row],[R-B12]]-Table9[[#This Row],[B12]]</f>
        <v>0</v>
      </c>
      <c r="CV28" s="43">
        <f>Table9[[#This Row],[R-K1]]-Table9[[#This Row],[K1]]</f>
        <v>0</v>
      </c>
      <c r="CW28" s="43">
        <f>Table9[[#This Row],[R-K2]]-Table9[[#This Row],[K2]]</f>
        <v>0</v>
      </c>
      <c r="CX28" s="43">
        <f>Table9[[#This Row],[R-K3]]-Table9[[#This Row],[K3]]</f>
        <v>2</v>
      </c>
      <c r="CY28" s="43">
        <f>Table9[[#This Row],[R-K4]]-Table9[[#This Row],[K4]]</f>
        <v>0</v>
      </c>
      <c r="CZ28" s="43">
        <f>Table9[[#This Row],[R-K5]]-Table9[[#This Row],[K5]]</f>
        <v>1</v>
      </c>
      <c r="DA28" s="43">
        <f>Table9[[#This Row],[R-P1]]-Table9[[#This Row],[P1]]</f>
        <v>0</v>
      </c>
      <c r="DB28" s="43">
        <f>Table9[[#This Row],[R-P2]]-Table9[[#This Row],[P2]]</f>
        <v>0</v>
      </c>
      <c r="DC28" s="43">
        <f>Table9[[#This Row],[R-P3]]-Table9[[#This Row],[P3]]</f>
        <v>-1</v>
      </c>
      <c r="DD28" s="43">
        <f>Table9[[#This Row],[R-P4]]-Table9[[#This Row],[P4]]</f>
        <v>1</v>
      </c>
      <c r="DE28" s="43">
        <f>Table9[[#This Row],[R-P5]]-Table9[[#This Row],[P5]]</f>
        <v>1</v>
      </c>
      <c r="DF28" s="43">
        <f>Table9[[#This Row],[R-E1]]-Table9[[#This Row],[E1]]</f>
        <v>0</v>
      </c>
      <c r="DG28" s="328">
        <f>Table9[[#This Row],[R-E2]]-Table9[[#This Row],[E2]]</f>
        <v>0</v>
      </c>
      <c r="DH28" s="43">
        <f>COUNTIF(Table9[[#This Row],[G-B1]:[G-B12]],"&lt;=0")/12*100</f>
        <v>58.333333333333336</v>
      </c>
      <c r="DI28" s="43">
        <f>COUNTIF(Table9[[#This Row],[G-K1]:[G-K5]],"&lt;=0")/5*100</f>
        <v>60</v>
      </c>
      <c r="DJ28" s="43">
        <f>COUNTIF(Table9[[#This Row],[G-P1]:[G-P5]],"&lt;=0")/5*100</f>
        <v>60</v>
      </c>
      <c r="DK28" s="43">
        <f>COUNTIF(Table9[[#This Row],[G-E1]:[G-E2]],"&lt;=0")/2*100</f>
        <v>100</v>
      </c>
      <c r="DL28" s="450">
        <f>IF(AE28="RDP",(COUNTIF(Table9[[#This Row],[G-B3]],"&lt;=0")+COUNTIF(Table9[[#This Row],[G-B4]],"&lt;=0")+COUNTIF(Table9[[#This Row],[G-B7]],"&lt;=0")+COUNTIF(Table9[[#This Row],[G-B11]],"&lt;=0")+COUNTIF(Table9[[#This Row],[G-K2]],"&lt;=0"))/5*100,IF(AE28="RMS",(COUNTIF(Table9[[#This Row],[G-B4]],"&lt;=0")+COUNTIF(Table9[[#This Row],[G-B5]],"&lt;=0")+COUNTIF(Table9[[#This Row],[G-B10]],"&lt;=0")+COUNTIF(Table9[[#This Row],[G-B12]],"&lt;=0")+COUNTIF(Table9[[#This Row],[G-K2]],"&lt;=0"))/5*100,IF(AE28="RSS",(COUNTIF(Table9[[#This Row],[G-B1]],"&lt;=0")+COUNTIF(Table9[[#This Row],[G-B2]],"&lt;=0")+COUNTIF(Table9[[#This Row],[G-B6]],"&lt;=0")+COUNTIF(Table9[[#This Row],[G-B11]],"&lt;=0")+COUNTIF(Table9[[#This Row],[G-B12]],"&lt;=0"))/5*100,0)))</f>
        <v>40</v>
      </c>
      <c r="DM28" s="332">
        <v>25</v>
      </c>
      <c r="DN28" s="42">
        <v>20</v>
      </c>
      <c r="DO28" s="42">
        <v>20</v>
      </c>
      <c r="DP28" s="42">
        <v>0</v>
      </c>
      <c r="DQ28" s="42">
        <v>20</v>
      </c>
      <c r="DR28" s="332">
        <v>8</v>
      </c>
      <c r="DS28" s="42">
        <v>0</v>
      </c>
      <c r="DT28" s="42">
        <v>20</v>
      </c>
      <c r="DU28" s="42">
        <v>0</v>
      </c>
      <c r="DV28" s="42">
        <v>0</v>
      </c>
      <c r="DW28" s="332">
        <v>0</v>
      </c>
      <c r="DX28" s="42">
        <v>0</v>
      </c>
      <c r="DY28" s="42">
        <v>0</v>
      </c>
      <c r="DZ28" s="42">
        <v>0</v>
      </c>
      <c r="EA28" s="333">
        <v>0</v>
      </c>
      <c r="EB28" s="342"/>
      <c r="EC28" s="339"/>
      <c r="ED28" s="339"/>
      <c r="EE28" s="338" t="s">
        <v>170</v>
      </c>
    </row>
    <row r="29" spans="2:135" ht="15" hidden="1" thickBot="1" x14ac:dyDescent="0.4">
      <c r="B29" s="282">
        <v>26</v>
      </c>
      <c r="C29" s="285" t="s">
        <v>198</v>
      </c>
      <c r="D29" s="282"/>
      <c r="E29" s="284" t="s">
        <v>357</v>
      </c>
      <c r="F29" s="282">
        <v>1091467</v>
      </c>
      <c r="G29" s="357">
        <f t="shared" ca="1" si="0"/>
        <v>26.820910321537298</v>
      </c>
      <c r="H29" s="492">
        <v>36526</v>
      </c>
      <c r="I29" s="282" t="s">
        <v>136</v>
      </c>
      <c r="J29" s="282" t="s">
        <v>137</v>
      </c>
      <c r="K29" s="282" t="s">
        <v>241</v>
      </c>
      <c r="L29" s="282" t="s">
        <v>202</v>
      </c>
      <c r="M29" s="285" t="s">
        <v>242</v>
      </c>
      <c r="N29" s="285" t="s">
        <v>358</v>
      </c>
      <c r="O29" s="282" t="s">
        <v>142</v>
      </c>
      <c r="P29" s="281" t="s">
        <v>359</v>
      </c>
      <c r="Q29" s="282" t="s">
        <v>144</v>
      </c>
      <c r="R29" s="282"/>
      <c r="S29" s="283">
        <v>44942</v>
      </c>
      <c r="T29" s="286">
        <f t="shared" ca="1" si="2"/>
        <v>3.7611111111111111</v>
      </c>
      <c r="U29" s="282"/>
      <c r="V29" s="282" t="s">
        <v>55</v>
      </c>
      <c r="W29" s="286"/>
      <c r="X29" s="286">
        <f ca="1">($T$1-Table9[[#This Row],[Date of Appointment to Current Grade]])/365</f>
        <v>3.7633760749619558</v>
      </c>
      <c r="Y29" s="283">
        <v>44942</v>
      </c>
      <c r="Z29" s="343" t="s">
        <v>244</v>
      </c>
      <c r="AA29" s="283">
        <v>46023</v>
      </c>
      <c r="AB29" s="286">
        <f ca="1">($T$1-Table9[[#This Row],[Date in Position]])/365</f>
        <v>0.80173223934551763</v>
      </c>
      <c r="AC29" s="282"/>
      <c r="AD29" s="282"/>
      <c r="AE29" s="282"/>
      <c r="AF29" s="282"/>
      <c r="AG29" s="287"/>
      <c r="AH29" s="287"/>
      <c r="AI29" s="287"/>
      <c r="AJ29" s="285"/>
      <c r="AK29" s="288"/>
      <c r="AL29" s="285"/>
      <c r="AM29" s="318"/>
      <c r="AN29" s="323"/>
      <c r="BK29" s="328"/>
      <c r="BL29" s="325">
        <f>IF(AND(All!$V29="P1",All!$AE29="RDP"),Ruler!E$6,IF(AND(All!$V29="P2",All!$AE29="RDP"),Ruler!E$7,IF(AND(All!$V29="P3",All!$AE29="RDP"),Ruler!E$8,IF(AND(All!$V29="P4",All!$AE29="RDP"),Ruler!E$9,IF(AND(All!$V29="P5",All!$AE29="RDP"),Ruler!E$10,IF(AND(All!$V29="P6",All!$AE29="RDP"),Ruler!E$11,IF(AND(All!$V29="P7",All!$AE29="RDP"),Ruler!E$12,IF(AND(All!$V29="P8",All!$AE29="RDP"),Ruler!E$13,IF(AND(All!$V29="P9",All!$AE29="RDP"),Ruler!E$14,IF(AND(All!$V29="P1",All!$AE29="RMS"),Ruler!E$6,IF(AND(All!$V29="P2",All!$AE29="RMS"),Ruler!E$15,IF(AND(All!$V29="P3",All!$AE29="RMS"),Ruler!E$16,IF(AND(All!$V29="P4",All!$AE29="RMS"),Ruler!E$17,IF(AND(All!$V29="P5",All!$AE29="RMS"),Ruler!E$18,IF(AND(All!$V29="P6",All!$AE29="RMS"),Ruler!E$19,IF(AND(All!$V29="P7",All!$AE29="RMS"),Ruler!E$20,IF(AND(All!$V29="P8",All!$AE29="RMS"),Ruler!E$21,IF(AND(All!$V29="P9",All!$AE29="RMS"),Ruler!E$22,IF(AND(All!$V29="P1",All!$AE29="RSS"),Ruler!E$6,IF(AND(All!$V29="P2",All!$AE29="RSS"),Ruler!E$23,IF(AND(All!$V29="P3",All!$AE29="RSS"),Ruler!E$24,IF(AND(All!$V29="P4",All!$AE29="RSS"),Ruler!E$25,IF(AND(All!$V29="P5",All!$AE29="RSS"),Ruler!E$26,IF(AND(All!$V29="P6",All!$AE29="RSS"),Ruler!E$27,IF(AND(All!$V29="P7",All!$AE29="RSS"),Ruler!E$28,IF(AND(All!$V29="P8",All!$AE29="RSS"),Ruler!E$29,IF(AND(All!$V29="P9",All!$AE29="RSS"),Ruler!E$30,0)))))))))))))))))))))))))))</f>
        <v>0</v>
      </c>
      <c r="BM29" s="325">
        <f>IF(AND(All!$V29="P1",All!$AE29="RDP"),Ruler!F$6,IF(AND(All!$V29="P2",All!$AE29="RDP"),Ruler!F$7,IF(AND(All!$V29="P3",All!$AE29="RDP"),Ruler!F$8,IF(AND(All!$V29="P4",All!$AE29="RDP"),Ruler!F$9,IF(AND(All!$V29="P5",All!$AE29="RDP"),Ruler!F$10,IF(AND(All!$V29="P6",All!$AE29="RDP"),Ruler!F$11,IF(AND(All!$V29="P7",All!$AE29="RDP"),Ruler!F$12,IF(AND(All!$V29="P8",All!$AE29="RDP"),Ruler!F$13,IF(AND(All!$V29="P9",All!$AE29="RDP"),Ruler!F$14,IF(AND(All!$V29="P1",All!$AE29="RMS"),Ruler!F$6,IF(AND(All!$V29="P2",All!$AE29="RMS"),Ruler!F$15,IF(AND(All!$V29="P3",All!$AE29="RMS"),Ruler!F$16,IF(AND(All!$V29="P4",All!$AE29="RMS"),Ruler!F$17,IF(AND(All!$V29="P5",All!$AE29="RMS"),Ruler!F$18,IF(AND(All!$V29="P6",All!$AE29="RMS"),Ruler!F$19,IF(AND(All!$V29="P7",All!$AE29="RMS"),Ruler!F$20,IF(AND(All!$V29="P8",All!$AE29="RMS"),Ruler!F$21,IF(AND(All!$V29="P9",All!$AE29="RMS"),Ruler!F$22,IF(AND(All!$V29="P1",All!$AE29="RSS"),Ruler!F$6,IF(AND(All!$V29="P2",All!$AE29="RSS"),Ruler!F$23,IF(AND(All!$V29="P3",All!$AE29="RSS"),Ruler!F$24,IF(AND(All!$V29="P4",All!$AE29="RSS"),Ruler!F$25,IF(AND(All!$V29="P5",All!$AE29="RSS"),Ruler!F$26,IF(AND(All!$V29="P6",All!$AE29="RSS"),Ruler!F$27,IF(AND(All!$V29="P7",All!$AE29="RSS"),Ruler!F$28,IF(AND(All!$V29="P8",All!$AE29="RSS"),Ruler!F$29,IF(AND(All!$V29="P9",All!$AE29="RSS"),Ruler!F$30,0)))))))))))))))))))))))))))</f>
        <v>0</v>
      </c>
      <c r="BN29" s="325">
        <f>IF(AND(All!$V29="P1",All!$AE29="RDP"),Ruler!G$6,IF(AND(All!$V29="P2",All!$AE29="RDP"),Ruler!G$7,IF(AND(All!$V29="P3",All!$AE29="RDP"),Ruler!G$8,IF(AND(All!$V29="P4",All!$AE29="RDP"),Ruler!G$9,IF(AND(All!$V29="P5",All!$AE29="RDP"),Ruler!G$10,IF(AND(All!$V29="P6",All!$AE29="RDP"),Ruler!G$11,IF(AND(All!$V29="P7",All!$AE29="RDP"),Ruler!G$12,IF(AND(All!$V29="P8",All!$AE29="RDP"),Ruler!G$13,IF(AND(All!$V29="P9",All!$AE29="RDP"),Ruler!G$14,IF(AND(All!$V29="P1",All!$AE29="RMS"),Ruler!G$6,IF(AND(All!$V29="P2",All!$AE29="RMS"),Ruler!G$15,IF(AND(All!$V29="P3",All!$AE29="RMS"),Ruler!G$16,IF(AND(All!$V29="P4",All!$AE29="RMS"),Ruler!G$17,IF(AND(All!$V29="P5",All!$AE29="RMS"),Ruler!G$18,IF(AND(All!$V29="P6",All!$AE29="RMS"),Ruler!G$19,IF(AND(All!$V29="P7",All!$AE29="RMS"),Ruler!G$20,IF(AND(All!$V29="P8",All!$AE29="RMS"),Ruler!G$21,IF(AND(All!$V29="P9",All!$AE29="RMS"),Ruler!G$22,IF(AND(All!$V29="P1",All!$AE29="RSS"),Ruler!G$6,IF(AND(All!$V29="P2",All!$AE29="RSS"),Ruler!G$23,IF(AND(All!$V29="P3",All!$AE29="RSS"),Ruler!G$24,IF(AND(All!$V29="P4",All!$AE29="RSS"),Ruler!G$25,IF(AND(All!$V29="P5",All!$AE29="RSS"),Ruler!G$26,IF(AND(All!$V29="P6",All!$AE29="RSS"),Ruler!G$27,IF(AND(All!$V29="P7",All!$AE29="RSS"),Ruler!G$28,IF(AND(All!$V29="P8",All!$AE29="RSS"),Ruler!G$29,IF(AND(All!$V29="P9",All!$AE29="RSS"),Ruler!G$30,0)))))))))))))))))))))))))))</f>
        <v>0</v>
      </c>
      <c r="BO29" s="325">
        <f>IF(AND(All!$V29="P1",All!$AE29="RDP"),Ruler!H$6,IF(AND(All!$V29="P2",All!$AE29="RDP"),Ruler!H$7,IF(AND(All!$V29="P3",All!$AE29="RDP"),Ruler!H$8,IF(AND(All!$V29="P4",All!$AE29="RDP"),Ruler!H$9,IF(AND(All!$V29="P5",All!$AE29="RDP"),Ruler!H$10,IF(AND(All!$V29="P6",All!$AE29="RDP"),Ruler!H$11,IF(AND(All!$V29="P7",All!$AE29="RDP"),Ruler!H$12,IF(AND(All!$V29="P8",All!$AE29="RDP"),Ruler!H$13,IF(AND(All!$V29="P9",All!$AE29="RDP"),Ruler!H$14,IF(AND(All!$V29="P1",All!$AE29="RMS"),Ruler!H$6,IF(AND(All!$V29="P2",All!$AE29="RMS"),Ruler!H$15,IF(AND(All!$V29="P3",All!$AE29="RMS"),Ruler!H$16,IF(AND(All!$V29="P4",All!$AE29="RMS"),Ruler!H$17,IF(AND(All!$V29="P5",All!$AE29="RMS"),Ruler!H$18,IF(AND(All!$V29="P6",All!$AE29="RMS"),Ruler!H$19,IF(AND(All!$V29="P7",All!$AE29="RMS"),Ruler!H$20,IF(AND(All!$V29="P8",All!$AE29="RMS"),Ruler!H$21,IF(AND(All!$V29="P9",All!$AE29="RMS"),Ruler!H$22,IF(AND(All!$V29="P1",All!$AE29="RSS"),Ruler!H$6,IF(AND(All!$V29="P2",All!$AE29="RSS"),Ruler!H$23,IF(AND(All!$V29="P3",All!$AE29="RSS"),Ruler!H$24,IF(AND(All!$V29="P4",All!$AE29="RSS"),Ruler!H$25,IF(AND(All!$V29="P5",All!$AE29="RSS"),Ruler!H$26,IF(AND(All!$V29="P6",All!$AE29="RSS"),Ruler!H$27,IF(AND(All!$V29="P7",All!$AE29="RSS"),Ruler!H$28,IF(AND(All!$V29="P8",All!$AE29="RSS"),Ruler!H$29,IF(AND(All!$V29="P9",All!$AE29="RSS"),Ruler!H$30,0)))))))))))))))))))))))))))</f>
        <v>0</v>
      </c>
      <c r="BP29" s="325">
        <f>IF(AND(All!$V29="P1",All!$AE29="RDP"),Ruler!I$6,IF(AND(All!$V29="P2",All!$AE29="RDP"),Ruler!I$7,IF(AND(All!$V29="P3",All!$AE29="RDP"),Ruler!I$8,IF(AND(All!$V29="P4",All!$AE29="RDP"),Ruler!I$9,IF(AND(All!$V29="P5",All!$AE29="RDP"),Ruler!I$10,IF(AND(All!$V29="P6",All!$AE29="RDP"),Ruler!I$11,IF(AND(All!$V29="P7",All!$AE29="RDP"),Ruler!I$12,IF(AND(All!$V29="P8",All!$AE29="RDP"),Ruler!I$13,IF(AND(All!$V29="P9",All!$AE29="RDP"),Ruler!I$14,IF(AND(All!$V29="P1",All!$AE29="RMS"),Ruler!I$6,IF(AND(All!$V29="P2",All!$AE29="RMS"),Ruler!I$15,IF(AND(All!$V29="P3",All!$AE29="RMS"),Ruler!I$16,IF(AND(All!$V29="P4",All!$AE29="RMS"),Ruler!I$17,IF(AND(All!$V29="P5",All!$AE29="RMS"),Ruler!I$18,IF(AND(All!$V29="P6",All!$AE29="RMS"),Ruler!I$19,IF(AND(All!$V29="P7",All!$AE29="RMS"),Ruler!I$20,IF(AND(All!$V29="P8",All!$AE29="RMS"),Ruler!I$21,IF(AND(All!$V29="P9",All!$AE29="RMS"),Ruler!I$22,IF(AND(All!$V29="P1",All!$AE29="RSS"),Ruler!I$6,IF(AND(All!$V29="P2",All!$AE29="RSS"),Ruler!I$23,IF(AND(All!$V29="P3",All!$AE29="RSS"),Ruler!I$24,IF(AND(All!$V29="P4",All!$AE29="RSS"),Ruler!I$25,IF(AND(All!$V29="P5",All!$AE29="RSS"),Ruler!I$26,IF(AND(All!$V29="P6",All!$AE29="RSS"),Ruler!I$27,IF(AND(All!$V29="P7",All!$AE29="RSS"),Ruler!I$28,IF(AND(All!$V29="P8",All!$AE29="RSS"),Ruler!I$29,IF(AND(All!$V29="P9",All!$AE29="RSS"),Ruler!I$30,0)))))))))))))))))))))))))))</f>
        <v>0</v>
      </c>
      <c r="BQ29" s="325">
        <f>IF(AND(All!$V29="P1",All!$AE29="RDP"),Ruler!J$6,IF(AND(All!$V29="P2",All!$AE29="RDP"),Ruler!J$7,IF(AND(All!$V29="P3",All!$AE29="RDP"),Ruler!J$8,IF(AND(All!$V29="P4",All!$AE29="RDP"),Ruler!J$9,IF(AND(All!$V29="P5",All!$AE29="RDP"),Ruler!J$10,IF(AND(All!$V29="P6",All!$AE29="RDP"),Ruler!J$11,IF(AND(All!$V29="P7",All!$AE29="RDP"),Ruler!J$12,IF(AND(All!$V29="P8",All!$AE29="RDP"),Ruler!J$13,IF(AND(All!$V29="P9",All!$AE29="RDP"),Ruler!J$14,IF(AND(All!$V29="P1",All!$AE29="RMS"),Ruler!J$6,IF(AND(All!$V29="P2",All!$AE29="RMS"),Ruler!J$15,IF(AND(All!$V29="P3",All!$AE29="RMS"),Ruler!J$16,IF(AND(All!$V29="P4",All!$AE29="RMS"),Ruler!J$17,IF(AND(All!$V29="P5",All!$AE29="RMS"),Ruler!J$18,IF(AND(All!$V29="P6",All!$AE29="RMS"),Ruler!J$19,IF(AND(All!$V29="P7",All!$AE29="RMS"),Ruler!J$20,IF(AND(All!$V29="P8",All!$AE29="RMS"),Ruler!J$21,IF(AND(All!$V29="P9",All!$AE29="RMS"),Ruler!J$22,IF(AND(All!$V29="P1",All!$AE29="RSS"),Ruler!J$6,IF(AND(All!$V29="P2",All!$AE29="RSS"),Ruler!J$23,IF(AND(All!$V29="P3",All!$AE29="RSS"),Ruler!J$24,IF(AND(All!$V29="P4",All!$AE29="RSS"),Ruler!J$25,IF(AND(All!$V29="P5",All!$AE29="RSS"),Ruler!J$26,IF(AND(All!$V29="P6",All!$AE29="RSS"),Ruler!J$27,IF(AND(All!$V29="P7",All!$AE29="RSS"),Ruler!J$28,IF(AND(All!$V29="P8",All!$AE29="RSS"),Ruler!J$29,IF(AND(All!$V29="P9",All!$AE29="RSS"),Ruler!J$30,0)))))))))))))))))))))))))))</f>
        <v>0</v>
      </c>
      <c r="BR29" s="325">
        <f>IF(AND(All!$V29="P1",All!$AE29="RDP"),Ruler!K$6,IF(AND(All!$V29="P2",All!$AE29="RDP"),Ruler!K$7,IF(AND(All!$V29="P3",All!$AE29="RDP"),Ruler!K$8,IF(AND(All!$V29="P4",All!$AE29="RDP"),Ruler!K$9,IF(AND(All!$V29="P5",All!$AE29="RDP"),Ruler!K$10,IF(AND(All!$V29="P6",All!$AE29="RDP"),Ruler!K$11,IF(AND(All!$V29="P7",All!$AE29="RDP"),Ruler!K$12,IF(AND(All!$V29="P8",All!$AE29="RDP"),Ruler!K$13,IF(AND(All!$V29="P9",All!$AE29="RDP"),Ruler!K$14,IF(AND(All!$V29="P1",All!$AE29="RMS"),Ruler!K$6,IF(AND(All!$V29="P2",All!$AE29="RMS"),Ruler!K$15,IF(AND(All!$V29="P3",All!$AE29="RMS"),Ruler!K$16,IF(AND(All!$V29="P4",All!$AE29="RMS"),Ruler!K$17,IF(AND(All!$V29="P5",All!$AE29="RMS"),Ruler!K$18,IF(AND(All!$V29="P6",All!$AE29="RMS"),Ruler!K$19,IF(AND(All!$V29="P7",All!$AE29="RMS"),Ruler!K$20,IF(AND(All!$V29="P8",All!$AE29="RMS"),Ruler!K$21,IF(AND(All!$V29="P9",All!$AE29="RMS"),Ruler!K$22,IF(AND(All!$V29="P1",All!$AE29="RSS"),Ruler!K$6,IF(AND(All!$V29="P2",All!$AE29="RSS"),Ruler!K$23,IF(AND(All!$V29="P3",All!$AE29="RSS"),Ruler!K$24,IF(AND(All!$V29="P4",All!$AE29="RSS"),Ruler!K$25,IF(AND(All!$V29="P5",All!$AE29="RSS"),Ruler!K$26,IF(AND(All!$V29="P6",All!$AE29="RSS"),Ruler!K$27,IF(AND(All!$V29="P7",All!$AE29="RSS"),Ruler!K$28,IF(AND(All!$V29="P8",All!$AE29="RSS"),Ruler!K$29,IF(AND(All!$V29="P9",All!$AE29="RSS"),Ruler!K$30,0)))))))))))))))))))))))))))</f>
        <v>0</v>
      </c>
      <c r="BS29" s="325">
        <f>IF(AND(All!$V29="P1",All!$AE29="RDP"),Ruler!L$6,IF(AND(All!$V29="P2",All!$AE29="RDP"),Ruler!L$7,IF(AND(All!$V29="P3",All!$AE29="RDP"),Ruler!L$8,IF(AND(All!$V29="P4",All!$AE29="RDP"),Ruler!L$9,IF(AND(All!$V29="P5",All!$AE29="RDP"),Ruler!L$10,IF(AND(All!$V29="P6",All!$AE29="RDP"),Ruler!L$11,IF(AND(All!$V29="P7",All!$AE29="RDP"),Ruler!L$12,IF(AND(All!$V29="P8",All!$AE29="RDP"),Ruler!L$13,IF(AND(All!$V29="P9",All!$AE29="RDP"),Ruler!L$14,IF(AND(All!$V29="P1",All!$AE29="RMS"),Ruler!L$6,IF(AND(All!$V29="P2",All!$AE29="RMS"),Ruler!L$15,IF(AND(All!$V29="P3",All!$AE29="RMS"),Ruler!L$16,IF(AND(All!$V29="P4",All!$AE29="RMS"),Ruler!L$17,IF(AND(All!$V29="P5",All!$AE29="RMS"),Ruler!L$18,IF(AND(All!$V29="P6",All!$AE29="RMS"),Ruler!L$19,IF(AND(All!$V29="P7",All!$AE29="RMS"),Ruler!L$20,IF(AND(All!$V29="P8",All!$AE29="RMS"),Ruler!L$21,IF(AND(All!$V29="P9",All!$AE29="RMS"),Ruler!L$22,IF(AND(All!$V29="P1",All!$AE29="RSS"),Ruler!L$6,IF(AND(All!$V29="P2",All!$AE29="RSS"),Ruler!L$23,IF(AND(All!$V29="P3",All!$AE29="RSS"),Ruler!L$24,IF(AND(All!$V29="P4",All!$AE29="RSS"),Ruler!L$25,IF(AND(All!$V29="P5",All!$AE29="RSS"),Ruler!L$26,IF(AND(All!$V29="P6",All!$AE29="RSS"),Ruler!L$27,IF(AND(All!$V29="P7",All!$AE29="RSS"),Ruler!L$28,IF(AND(All!$V29="P8",All!$AE29="RSS"),Ruler!L$29,IF(AND(All!$V29="P9",All!$AE29="RSS"),Ruler!L$30,0)))))))))))))))))))))))))))</f>
        <v>0</v>
      </c>
      <c r="BT29" s="325">
        <f>IF(AND(All!$V29="P1",All!$AE29="RDP"),Ruler!M$6,IF(AND(All!$V29="P2",All!$AE29="RDP"),Ruler!M$7,IF(AND(All!$V29="P3",All!$AE29="RDP"),Ruler!M$8,IF(AND(All!$V29="P4",All!$AE29="RDP"),Ruler!M$9,IF(AND(All!$V29="P5",All!$AE29="RDP"),Ruler!M$10,IF(AND(All!$V29="P6",All!$AE29="RDP"),Ruler!M$11,IF(AND(All!$V29="P7",All!$AE29="RDP"),Ruler!M$12,IF(AND(All!$V29="P8",All!$AE29="RDP"),Ruler!M$13,IF(AND(All!$V29="P9",All!$AE29="RDP"),Ruler!M$14,IF(AND(All!$V29="P1",All!$AE29="RMS"),Ruler!M$6,IF(AND(All!$V29="P2",All!$AE29="RMS"),Ruler!M$15,IF(AND(All!$V29="P3",All!$AE29="RMS"),Ruler!M$16,IF(AND(All!$V29="P4",All!$AE29="RMS"),Ruler!M$17,IF(AND(All!$V29="P5",All!$AE29="RMS"),Ruler!M$18,IF(AND(All!$V29="P6",All!$AE29="RMS"),Ruler!M$19,IF(AND(All!$V29="P7",All!$AE29="RMS"),Ruler!M$20,IF(AND(All!$V29="P8",All!$AE29="RMS"),Ruler!M$21,IF(AND(All!$V29="P9",All!$AE29="RMS"),Ruler!M$22,IF(AND(All!$V29="P1",All!$AE29="RSS"),Ruler!M$6,IF(AND(All!$V29="P2",All!$AE29="RSS"),Ruler!M$23,IF(AND(All!$V29="P3",All!$AE29="RSS"),Ruler!M$24,IF(AND(All!$V29="P4",All!$AE29="RSS"),Ruler!M$25,IF(AND(All!$V29="P5",All!$AE29="RSS"),Ruler!M$26,IF(AND(All!$V29="P6",All!$AE29="RSS"),Ruler!M$27,IF(AND(All!$V29="P7",All!$AE29="RSS"),Ruler!M$28,IF(AND(All!$V29="P8",All!$AE29="RSS"),Ruler!M$29,IF(AND(All!$V29="P9",All!$AE29="RSS"),Ruler!M$30,0)))))))))))))))))))))))))))</f>
        <v>0</v>
      </c>
      <c r="BU29" s="325">
        <f>IF(AND(All!$V29="P1",All!$AE29="RDP"),Ruler!N$6,IF(AND(All!$V29="P2",All!$AE29="RDP"),Ruler!N$7,IF(AND(All!$V29="P3",All!$AE29="RDP"),Ruler!N$8,IF(AND(All!$V29="P4",All!$AE29="RDP"),Ruler!N$9,IF(AND(All!$V29="P5",All!$AE29="RDP"),Ruler!N$10,IF(AND(All!$V29="P6",All!$AE29="RDP"),Ruler!N$11,IF(AND(All!$V29="P7",All!$AE29="RDP"),Ruler!N$12,IF(AND(All!$V29="P8",All!$AE29="RDP"),Ruler!N$13,IF(AND(All!$V29="P9",All!$AE29="RDP"),Ruler!N$14,IF(AND(All!$V29="P1",All!$AE29="RMS"),Ruler!N$6,IF(AND(All!$V29="P2",All!$AE29="RMS"),Ruler!N$15,IF(AND(All!$V29="P3",All!$AE29="RMS"),Ruler!N$16,IF(AND(All!$V29="P4",All!$AE29="RMS"),Ruler!N$17,IF(AND(All!$V29="P5",All!$AE29="RMS"),Ruler!N$18,IF(AND(All!$V29="P6",All!$AE29="RMS"),Ruler!N$19,IF(AND(All!$V29="P7",All!$AE29="RMS"),Ruler!N$20,IF(AND(All!$V29="P8",All!$AE29="RMS"),Ruler!N$21,IF(AND(All!$V29="P9",All!$AE29="RMS"),Ruler!N$22,IF(AND(All!$V29="P1",All!$AE29="RSS"),Ruler!N$6,IF(AND(All!$V29="P2",All!$AE29="RSS"),Ruler!N$23,IF(AND(All!$V29="P3",All!$AE29="RSS"),Ruler!N$24,IF(AND(All!$V29="P4",All!$AE29="RSS"),Ruler!N$25,IF(AND(All!$V29="P5",All!$AE29="RSS"),Ruler!N$26,IF(AND(All!$V29="P6",All!$AE29="RSS"),Ruler!N$27,IF(AND(All!$V29="P7",All!$AE29="RSS"),Ruler!N$28,IF(AND(All!$V29="P8",All!$AE29="RSS"),Ruler!N$29,IF(AND(All!$V29="P9",All!$AE29="RSS"),Ruler!N$30,0)))))))))))))))))))))))))))</f>
        <v>0</v>
      </c>
      <c r="BV29" s="325">
        <f>IF(AND(All!$V29="P1",All!$AE29="RDP"),Ruler!O$6,IF(AND(All!$V29="P2",All!$AE29="RDP"),Ruler!O$7,IF(AND(All!$V29="P3",All!$AE29="RDP"),Ruler!O$8,IF(AND(All!$V29="P4",All!$AE29="RDP"),Ruler!O$9,IF(AND(All!$V29="P5",All!$AE29="RDP"),Ruler!O$10,IF(AND(All!$V29="P6",All!$AE29="RDP"),Ruler!O$11,IF(AND(All!$V29="P7",All!$AE29="RDP"),Ruler!O$12,IF(AND(All!$V29="P8",All!$AE29="RDP"),Ruler!O$13,IF(AND(All!$V29="P9",All!$AE29="RDP"),Ruler!O$14,IF(AND(All!$V29="P1",All!$AE29="RMS"),Ruler!O$6,IF(AND(All!$V29="P2",All!$AE29="RMS"),Ruler!O$15,IF(AND(All!$V29="P3",All!$AE29="RMS"),Ruler!O$16,IF(AND(All!$V29="P4",All!$AE29="RMS"),Ruler!O$17,IF(AND(All!$V29="P5",All!$AE29="RMS"),Ruler!O$18,IF(AND(All!$V29="P6",All!$AE29="RMS"),Ruler!O$19,IF(AND(All!$V29="P7",All!$AE29="RMS"),Ruler!O$20,IF(AND(All!$V29="P8",All!$AE29="RMS"),Ruler!O$21,IF(AND(All!$V29="P9",All!$AE29="RMS"),Ruler!O$22,IF(AND(All!$V29="P1",All!$AE29="RSS"),Ruler!O$6,IF(AND(All!$V29="P2",All!$AE29="RSS"),Ruler!O$23,IF(AND(All!$V29="P3",All!$AE29="RSS"),Ruler!O$24,IF(AND(All!$V29="P4",All!$AE29="RSS"),Ruler!O$25,IF(AND(All!$V29="P5",All!$AE29="RSS"),Ruler!O$26,IF(AND(All!$V29="P6",All!$AE29="RSS"),Ruler!O$27,IF(AND(All!$V29="P7",All!$AE29="RSS"),Ruler!O$28,IF(AND(All!$V29="P8",All!$AE29="RSS"),Ruler!O$29,IF(AND(All!$V29="P9",All!$AE29="RSS"),Ruler!O$30,0)))))))))))))))))))))))))))</f>
        <v>0</v>
      </c>
      <c r="BW29" s="325">
        <f>IF(AND(All!$V29="P1",All!$AE29="RDP"),Ruler!P$6,IF(AND(All!$V29="P2",All!$AE29="RDP"),Ruler!P$7,IF(AND(All!$V29="P3",All!$AE29="RDP"),Ruler!P$8,IF(AND(All!$V29="P4",All!$AE29="RDP"),Ruler!P$9,IF(AND(All!$V29="P5",All!$AE29="RDP"),Ruler!P$10,IF(AND(All!$V29="P6",All!$AE29="RDP"),Ruler!P$11,IF(AND(All!$V29="P7",All!$AE29="RDP"),Ruler!P$12,IF(AND(All!$V29="P8",All!$AE29="RDP"),Ruler!P$13,IF(AND(All!$V29="P9",All!$AE29="RDP"),Ruler!P$14,IF(AND(All!$V29="P1",All!$AE29="RMS"),Ruler!P$6,IF(AND(All!$V29="P2",All!$AE29="RMS"),Ruler!P$15,IF(AND(All!$V29="P3",All!$AE29="RMS"),Ruler!P$16,IF(AND(All!$V29="P4",All!$AE29="RMS"),Ruler!P$17,IF(AND(All!$V29="P5",All!$AE29="RMS"),Ruler!P$18,IF(AND(All!$V29="P6",All!$AE29="RMS"),Ruler!P$19,IF(AND(All!$V29="P7",All!$AE29="RMS"),Ruler!P$20,IF(AND(All!$V29="P8",All!$AE29="RMS"),Ruler!P$21,IF(AND(All!$V29="P9",All!$AE29="RMS"),Ruler!P$22,IF(AND(All!$V29="P1",All!$AE29="RSS"),Ruler!P$6,IF(AND(All!$V29="P2",All!$AE29="RSS"),Ruler!P$23,IF(AND(All!$V29="P3",All!$AE29="RSS"),Ruler!P$24,IF(AND(All!$V29="P4",All!$AE29="RSS"),Ruler!P$25,IF(AND(All!$V29="P5",All!$AE29="RSS"),Ruler!P$26,IF(AND(All!$V29="P6",All!$AE29="RSS"),Ruler!P$27,IF(AND(All!$V29="P7",All!$AE29="RSS"),Ruler!P$28,IF(AND(All!$V29="P8",All!$AE29="RSS"),Ruler!P$29,IF(AND(All!$V29="P9",All!$AE29="RSS"),Ruler!P$30,0)))))))))))))))))))))))))))</f>
        <v>0</v>
      </c>
      <c r="BX29" s="325">
        <f>IF(AND(All!$V29="P1",All!$AE29="RDP"),Ruler!Q$6,IF(AND(All!$V29="P2",All!$AE29="RDP"),Ruler!Q$7,IF(AND(All!$V29="P3",All!$AE29="RDP"),Ruler!Q$8,IF(AND(All!$V29="P4",All!$AE29="RDP"),Ruler!Q$9,IF(AND(All!$V29="P5",All!$AE29="RDP"),Ruler!Q$10,IF(AND(All!$V29="P6",All!$AE29="RDP"),Ruler!Q$11,IF(AND(All!$V29="P7",All!$AE29="RDP"),Ruler!Q$12,IF(AND(All!$V29="P8",All!$AE29="RDP"),Ruler!Q$13,IF(AND(All!$V29="P9",All!$AE29="RDP"),Ruler!Q$14,IF(AND(All!$V29="P1",All!$AE29="RMS"),Ruler!Q$6,IF(AND(All!$V29="P2",All!$AE29="RMS"),Ruler!Q$15,IF(AND(All!$V29="P3",All!$AE29="RMS"),Ruler!Q$16,IF(AND(All!$V29="P4",All!$AE29="RMS"),Ruler!Q$17,IF(AND(All!$V29="P5",All!$AE29="RMS"),Ruler!Q$18,IF(AND(All!$V29="P6",All!$AE29="RMS"),Ruler!Q$19,IF(AND(All!$V29="P7",All!$AE29="RMS"),Ruler!Q$20,IF(AND(All!$V29="P8",All!$AE29="RMS"),Ruler!Q$21,IF(AND(All!$V29="P9",All!$AE29="RMS"),Ruler!Q$22,IF(AND(All!$V29="P1",All!$AE29="RSS"),Ruler!Q$6,IF(AND(All!$V29="P2",All!$AE29="RSS"),Ruler!Q$23,IF(AND(All!$V29="P3",All!$AE29="RSS"),Ruler!Q$24,IF(AND(All!$V29="P4",All!$AE29="RSS"),Ruler!Q$25,IF(AND(All!$V29="P5",All!$AE29="RSS"),Ruler!Q$26,IF(AND(All!$V29="P6",All!$AE29="RSS"),Ruler!Q$27,IF(AND(All!$V29="P7",All!$AE29="RSS"),Ruler!Q$28,IF(AND(All!$V29="P8",All!$AE29="RSS"),Ruler!Q$29,IF(AND(All!$V29="P9",All!$AE29="RSS"),Ruler!Q$30,0)))))))))))))))))))))))))))</f>
        <v>0</v>
      </c>
      <c r="BY29" s="325">
        <f>IF(AND(All!$V29="P1",All!$AE29="RDP"),Ruler!R$6,IF(AND(All!$V29="P2",All!$AE29="RDP"),Ruler!R$7,IF(AND(All!$V29="P3",All!$AE29="RDP"),Ruler!R$8,IF(AND(All!$V29="P4",All!$AE29="RDP"),Ruler!R$9,IF(AND(All!$V29="P5",All!$AE29="RDP"),Ruler!R$10,IF(AND(All!$V29="P6",All!$AE29="RDP"),Ruler!R$11,IF(AND(All!$V29="P7",All!$AE29="RDP"),Ruler!R$12,IF(AND(All!$V29="P8",All!$AE29="RDP"),Ruler!R$13,IF(AND(All!$V29="P9",All!$AE29="RDP"),Ruler!R$14,IF(AND(All!$V29="P1",All!$AE29="RMS"),Ruler!R$6,IF(AND(All!$V29="P2",All!$AE29="RMS"),Ruler!R$15,IF(AND(All!$V29="P3",All!$AE29="RMS"),Ruler!R$16,IF(AND(All!$V29="P4",All!$AE29="RMS"),Ruler!R$17,IF(AND(All!$V29="P5",All!$AE29="RMS"),Ruler!R$18,IF(AND(All!$V29="P6",All!$AE29="RMS"),Ruler!R$19,IF(AND(All!$V29="P7",All!$AE29="RMS"),Ruler!R$20,IF(AND(All!$V29="P8",All!$AE29="RMS"),Ruler!R$21,IF(AND(All!$V29="P9",All!$AE29="RMS"),Ruler!R$22,IF(AND(All!$V29="P1",All!$AE29="RSS"),Ruler!R$6,IF(AND(All!$V29="P2",All!$AE29="RSS"),Ruler!R$23,IF(AND(All!$V29="P3",All!$AE29="RSS"),Ruler!R$24,IF(AND(All!$V29="P4",All!$AE29="RSS"),Ruler!R$25,IF(AND(All!$V29="P5",All!$AE29="RSS"),Ruler!R$26,IF(AND(All!$V29="P6",All!$AE29="RSS"),Ruler!R$27,IF(AND(All!$V29="P7",All!$AE29="RSS"),Ruler!R$28,IF(AND(All!$V29="P8",All!$AE29="RSS"),Ruler!R$29,IF(AND(All!$V29="P9",All!$AE29="RSS"),Ruler!R$30,0)))))))))))))))))))))))))))</f>
        <v>0</v>
      </c>
      <c r="BZ29" s="325">
        <f>IF(AND(All!$V29="P1",All!$AE29="RDP"),Ruler!S$6,IF(AND(All!$V29="P2",All!$AE29="RDP"),Ruler!S$7,IF(AND(All!$V29="P3",All!$AE29="RDP"),Ruler!S$8,IF(AND(All!$V29="P4",All!$AE29="RDP"),Ruler!S$9,IF(AND(All!$V29="P5",All!$AE29="RDP"),Ruler!S$10,IF(AND(All!$V29="P6",All!$AE29="RDP"),Ruler!S$11,IF(AND(All!$V29="P7",All!$AE29="RDP"),Ruler!S$12,IF(AND(All!$V29="P8",All!$AE29="RDP"),Ruler!S$13,IF(AND(All!$V29="P9",All!$AE29="RDP"),Ruler!S$14,IF(AND(All!$V29="P1",All!$AE29="RMS"),Ruler!S$6,IF(AND(All!$V29="P2",All!$AE29="RMS"),Ruler!S$15,IF(AND(All!$V29="P3",All!$AE29="RMS"),Ruler!S$16,IF(AND(All!$V29="P4",All!$AE29="RMS"),Ruler!S$17,IF(AND(All!$V29="P5",All!$AE29="RMS"),Ruler!S$18,IF(AND(All!$V29="P6",All!$AE29="RMS"),Ruler!S$19,IF(AND(All!$V29="P7",All!$AE29="RMS"),Ruler!S$20,IF(AND(All!$V29="P8",All!$AE29="RMS"),Ruler!S$21,IF(AND(All!$V29="P9",All!$AE29="RMS"),Ruler!S$22,IF(AND(All!$V29="P1",All!$AE29="RSS"),Ruler!S$6,IF(AND(All!$V29="P2",All!$AE29="RSS"),Ruler!S$23,IF(AND(All!$V29="P3",All!$AE29="RSS"),Ruler!S$24,IF(AND(All!$V29="P4",All!$AE29="RSS"),Ruler!S$25,IF(AND(All!$V29="P5",All!$AE29="RSS"),Ruler!S$26,IF(AND(All!$V29="P6",All!$AE29="RSS"),Ruler!S$27,IF(AND(All!$V29="P7",All!$AE29="RSS"),Ruler!S$28,IF(AND(All!$V29="P8",All!$AE29="RSS"),Ruler!S$29,IF(AND(All!$V29="P9",All!$AE29="RSS"),Ruler!S$30,0)))))))))))))))))))))))))))</f>
        <v>0</v>
      </c>
      <c r="CA29" s="325">
        <f>IF(AND(All!$V29="P1",All!$AE29="RDP"),Ruler!T$6,IF(AND(All!$V29="P2",All!$AE29="RDP"),Ruler!T$7,IF(AND(All!$V29="P3",All!$AE29="RDP"),Ruler!T$8,IF(AND(All!$V29="P4",All!$AE29="RDP"),Ruler!T$9,IF(AND(All!$V29="P5",All!$AE29="RDP"),Ruler!T$10,IF(AND(All!$V29="P6",All!$AE29="RDP"),Ruler!T$11,IF(AND(All!$V29="P7",All!$AE29="RDP"),Ruler!T$12,IF(AND(All!$V29="P8",All!$AE29="RDP"),Ruler!T$13,IF(AND(All!$V29="P9",All!$AE29="RDP"),Ruler!T$14,IF(AND(All!$V29="P1",All!$AE29="RMS"),Ruler!T$6,IF(AND(All!$V29="P2",All!$AE29="RMS"),Ruler!T$15,IF(AND(All!$V29="P3",All!$AE29="RMS"),Ruler!T$16,IF(AND(All!$V29="P4",All!$AE29="RMS"),Ruler!T$17,IF(AND(All!$V29="P5",All!$AE29="RMS"),Ruler!T$18,IF(AND(All!$V29="P6",All!$AE29="RMS"),Ruler!T$19,IF(AND(All!$V29="P7",All!$AE29="RMS"),Ruler!T$20,IF(AND(All!$V29="P8",All!$AE29="RMS"),Ruler!T$21,IF(AND(All!$V29="P9",All!$AE29="RMS"),Ruler!T$22,IF(AND(All!$V29="P1",All!$AE29="RSS"),Ruler!T$6,IF(AND(All!$V29="P2",All!$AE29="RSS"),Ruler!T$23,IF(AND(All!$V29="P3",All!$AE29="RSS"),Ruler!T$24,IF(AND(All!$V29="P4",All!$AE29="RSS"),Ruler!T$25,IF(AND(All!$V29="P5",All!$AE29="RSS"),Ruler!T$26,IF(AND(All!$V29="P6",All!$AE29="RSS"),Ruler!T$27,IF(AND(All!$V29="P7",All!$AE29="RSS"),Ruler!T$28,IF(AND(All!$V29="P8",All!$AE29="RSS"),Ruler!T$29,IF(AND(All!$V29="P9",All!$AE29="RSS"),Ruler!T$30,0)))))))))))))))))))))))))))</f>
        <v>0</v>
      </c>
      <c r="CB29" s="325">
        <f>IF(AND(All!$V29="P1",All!$AE29="RDP"),Ruler!U$6,IF(AND(All!$V29="P2",All!$AE29="RDP"),Ruler!U$7,IF(AND(All!$V29="P3",All!$AE29="RDP"),Ruler!U$8,IF(AND(All!$V29="P4",All!$AE29="RDP"),Ruler!U$9,IF(AND(All!$V29="P5",All!$AE29="RDP"),Ruler!U$10,IF(AND(All!$V29="P6",All!$AE29="RDP"),Ruler!U$11,IF(AND(All!$V29="P7",All!$AE29="RDP"),Ruler!U$12,IF(AND(All!$V29="P8",All!$AE29="RDP"),Ruler!U$13,IF(AND(All!$V29="P9",All!$AE29="RDP"),Ruler!U$14,IF(AND(All!$V29="P1",All!$AE29="RMS"),Ruler!U$6,IF(AND(All!$V29="P2",All!$AE29="RMS"),Ruler!U$15,IF(AND(All!$V29="P3",All!$AE29="RMS"),Ruler!U$16,IF(AND(All!$V29="P4",All!$AE29="RMS"),Ruler!U$17,IF(AND(All!$V29="P5",All!$AE29="RMS"),Ruler!U$18,IF(AND(All!$V29="P6",All!$AE29="RMS"),Ruler!U$19,IF(AND(All!$V29="P7",All!$AE29="RMS"),Ruler!U$20,IF(AND(All!$V29="P8",All!$AE29="RMS"),Ruler!U$21,IF(AND(All!$V29="P9",All!$AE29="RMS"),Ruler!U$22,IF(AND(All!$V29="P1",All!$AE29="RSS"),Ruler!U$6,IF(AND(All!$V29="P2",All!$AE29="RSS"),Ruler!U$23,IF(AND(All!$V29="P3",All!$AE29="RSS"),Ruler!U$24,IF(AND(All!$V29="P4",All!$AE29="RSS"),Ruler!U$25,IF(AND(All!$V29="P5",All!$AE29="RSS"),Ruler!U$26,IF(AND(All!$V29="P6",All!$AE29="RSS"),Ruler!U$27,IF(AND(All!$V29="P7",All!$AE29="RSS"),Ruler!U$28,IF(AND(All!$V29="P8",All!$AE29="RSS"),Ruler!U$29,IF(AND(All!$V29="P9",All!$AE29="RSS"),Ruler!U$30,0)))))))))))))))))))))))))))</f>
        <v>0</v>
      </c>
      <c r="CC29" s="325">
        <f>IF(AND(All!$V29="P1",All!$AE29="RDP"),Ruler!V$6,IF(AND(All!$V29="P2",All!$AE29="RDP"),Ruler!V$7,IF(AND(All!$V29="P3",All!$AE29="RDP"),Ruler!V$8,IF(AND(All!$V29="P4",All!$AE29="RDP"),Ruler!V$9,IF(AND(All!$V29="P5",All!$AE29="RDP"),Ruler!V$10,IF(AND(All!$V29="P6",All!$AE29="RDP"),Ruler!V$11,IF(AND(All!$V29="P7",All!$AE29="RDP"),Ruler!V$12,IF(AND(All!$V29="P8",All!$AE29="RDP"),Ruler!V$13,IF(AND(All!$V29="P9",All!$AE29="RDP"),Ruler!V$14,IF(AND(All!$V29="P1",All!$AE29="RMS"),Ruler!V$6,IF(AND(All!$V29="P2",All!$AE29="RMS"),Ruler!V$15,IF(AND(All!$V29="P3",All!$AE29="RMS"),Ruler!V$16,IF(AND(All!$V29="P4",All!$AE29="RMS"),Ruler!V$17,IF(AND(All!$V29="P5",All!$AE29="RMS"),Ruler!V$18,IF(AND(All!$V29="P6",All!$AE29="RMS"),Ruler!V$19,IF(AND(All!$V29="P7",All!$AE29="RMS"),Ruler!V$20,IF(AND(All!$V29="P8",All!$AE29="RMS"),Ruler!V$21,IF(AND(All!$V29="P9",All!$AE29="RMS"),Ruler!V$22,IF(AND(All!$V29="P1",All!$AE29="RSS"),Ruler!V$6,IF(AND(All!$V29="P2",All!$AE29="RSS"),Ruler!V$23,IF(AND(All!$V29="P3",All!$AE29="RSS"),Ruler!V$24,IF(AND(All!$V29="P4",All!$AE29="RSS"),Ruler!V$25,IF(AND(All!$V29="P5",All!$AE29="RSS"),Ruler!V$26,IF(AND(All!$V29="P6",All!$AE29="RSS"),Ruler!V$27,IF(AND(All!$V29="P7",All!$AE29="RSS"),Ruler!V$28,IF(AND(All!$V29="P8",All!$AE29="RSS"),Ruler!V$29,IF(AND(All!$V29="P9",All!$AE29="RSS"),Ruler!V$30,0)))))))))))))))))))))))))))</f>
        <v>0</v>
      </c>
      <c r="CD29" s="325">
        <f>IF(AND(All!$V29="P1",All!$AE29="RDP"),Ruler!W$6,IF(AND(All!$V29="P2",All!$AE29="RDP"),Ruler!W$7,IF(AND(All!$V29="P3",All!$AE29="RDP"),Ruler!W$8,IF(AND(All!$V29="P4",All!$AE29="RDP"),Ruler!W$9,IF(AND(All!$V29="P5",All!$AE29="RDP"),Ruler!W$10,IF(AND(All!$V29="P6",All!$AE29="RDP"),Ruler!W$11,IF(AND(All!$V29="P7",All!$AE29="RDP"),Ruler!W$12,IF(AND(All!$V29="P8",All!$AE29="RDP"),Ruler!W$13,IF(AND(All!$V29="P9",All!$AE29="RDP"),Ruler!W$14,IF(AND(All!$V29="P1",All!$AE29="RMS"),Ruler!W$6,IF(AND(All!$V29="P2",All!$AE29="RMS"),Ruler!W$15,IF(AND(All!$V29="P3",All!$AE29="RMS"),Ruler!W$16,IF(AND(All!$V29="P4",All!$AE29="RMS"),Ruler!W$17,IF(AND(All!$V29="P5",All!$AE29="RMS"),Ruler!W$18,IF(AND(All!$V29="P6",All!$AE29="RMS"),Ruler!W$19,IF(AND(All!$V29="P7",All!$AE29="RMS"),Ruler!W$20,IF(AND(All!$V29="P8",All!$AE29="RMS"),Ruler!W$21,IF(AND(All!$V29="P9",All!$AE29="RMS"),Ruler!W$22,IF(AND(All!$V29="P1",All!$AE29="RSS"),Ruler!W$6,IF(AND(All!$V29="P2",All!$AE29="RSS"),Ruler!W$23,IF(AND(All!$V29="P3",All!$AE29="RSS"),Ruler!W$24,IF(AND(All!$V29="P4",All!$AE29="RSS"),Ruler!W$25,IF(AND(All!$V29="P5",All!$AE29="RSS"),Ruler!W$26,IF(AND(All!$V29="P6",All!$AE29="RSS"),Ruler!W$27,IF(AND(All!$V29="P7",All!$AE29="RSS"),Ruler!W$28,IF(AND(All!$V29="P8",All!$AE29="RSS"),Ruler!W$29,IF(AND(All!$V29="P9",All!$AE29="RSS"),Ruler!W$30,0)))))))))))))))))))))))))))</f>
        <v>0</v>
      </c>
      <c r="CE29" s="325">
        <f>IF(AND(All!$V29="P1",All!$AE29="RDP"),Ruler!X$6,IF(AND(All!$V29="P2",All!$AE29="RDP"),Ruler!X$7,IF(AND(All!$V29="P3",All!$AE29="RDP"),Ruler!X$8,IF(AND(All!$V29="P4",All!$AE29="RDP"),Ruler!X$9,IF(AND(All!$V29="P5",All!$AE29="RDP"),Ruler!X$10,IF(AND(All!$V29="P6",All!$AE29="RDP"),Ruler!X$11,IF(AND(All!$V29="P7",All!$AE29="RDP"),Ruler!X$12,IF(AND(All!$V29="P8",All!$AE29="RDP"),Ruler!X$13,IF(AND(All!$V29="P9",All!$AE29="RDP"),Ruler!X$14,IF(AND(All!$V29="P1",All!$AE29="RMS"),Ruler!X$6,IF(AND(All!$V29="P2",All!$AE29="RMS"),Ruler!X$15,IF(AND(All!$V29="P3",All!$AE29="RMS"),Ruler!X$16,IF(AND(All!$V29="P4",All!$AE29="RMS"),Ruler!X$17,IF(AND(All!$V29="P5",All!$AE29="RMS"),Ruler!X$18,IF(AND(All!$V29="P6",All!$AE29="RMS"),Ruler!X$19,IF(AND(All!$V29="P7",All!$AE29="RMS"),Ruler!X$20,IF(AND(All!$V29="P8",All!$AE29="RMS"),Ruler!X$21,IF(AND(All!$V29="P9",All!$AE29="RMS"),Ruler!X$22,IF(AND(All!$V29="P1",All!$AE29="RSS"),Ruler!X$6,IF(AND(All!$V29="P2",All!$AE29="RSS"),Ruler!X$23,IF(AND(All!$V29="P3",All!$AE29="RSS"),Ruler!X$24,IF(AND(All!$V29="P4",All!$AE29="RSS"),Ruler!X$25,IF(AND(All!$V29="P5",All!$AE29="RSS"),Ruler!X$26,IF(AND(All!$V29="P6",All!$AE29="RSS"),Ruler!X$27,IF(AND(All!$V29="P7",All!$AE29="RSS"),Ruler!X$28,IF(AND(All!$V29="P8",All!$AE29="RSS"),Ruler!X$29,IF(AND(All!$V29="P9",All!$AE29="RSS"),Ruler!X$30,0)))))))))))))))))))))))))))</f>
        <v>0</v>
      </c>
      <c r="CF29" s="325">
        <f>IF(AND(All!$V29="P1",All!$AE29="RDP"),Ruler!Y$6,IF(AND(All!$V29="P2",All!$AE29="RDP"),Ruler!Y$7,IF(AND(All!$V29="P3",All!$AE29="RDP"),Ruler!Y$8,IF(AND(All!$V29="P4",All!$AE29="RDP"),Ruler!Y$9,IF(AND(All!$V29="P5",All!$AE29="RDP"),Ruler!Y$10,IF(AND(All!$V29="P6",All!$AE29="RDP"),Ruler!Y$11,IF(AND(All!$V29="P7",All!$AE29="RDP"),Ruler!Y$12,IF(AND(All!$V29="P8",All!$AE29="RDP"),Ruler!Y$13,IF(AND(All!$V29="P9",All!$AE29="RDP"),Ruler!Y$14,IF(AND(All!$V29="P1",All!$AE29="RMS"),Ruler!Y$6,IF(AND(All!$V29="P2",All!$AE29="RMS"),Ruler!Y$15,IF(AND(All!$V29="P3",All!$AE29="RMS"),Ruler!Y$16,IF(AND(All!$V29="P4",All!$AE29="RMS"),Ruler!Y$17,IF(AND(All!$V29="P5",All!$AE29="RMS"),Ruler!Y$18,IF(AND(All!$V29="P6",All!$AE29="RMS"),Ruler!Y$19,IF(AND(All!$V29="P7",All!$AE29="RMS"),Ruler!Y$20,IF(AND(All!$V29="P8",All!$AE29="RMS"),Ruler!Y$21,IF(AND(All!$V29="P9",All!$AE29="RMS"),Ruler!Y$22,IF(AND(All!$V29="P1",All!$AE29="RSS"),Ruler!Y$6,IF(AND(All!$V29="P2",All!$AE29="RSS"),Ruler!Y$23,IF(AND(All!$V29="P3",All!$AE29="RSS"),Ruler!Y$24,IF(AND(All!$V29="P4",All!$AE29="RSS"),Ruler!Y$25,IF(AND(All!$V29="P5",All!$AE29="RSS"),Ruler!Y$26,IF(AND(All!$V29="P6",All!$AE29="RSS"),Ruler!Y$27,IF(AND(All!$V29="P7",All!$AE29="RSS"),Ruler!Y$28,IF(AND(All!$V29="P8",All!$AE29="RSS"),Ruler!Y$29,IF(AND(All!$V29="P9",All!$AE29="RSS"),Ruler!Y$30,0)))))))))))))))))))))))))))</f>
        <v>0</v>
      </c>
      <c r="CG29" s="325">
        <f>IF(AND(All!$V29="P1",All!$AE29="RDP"),Ruler!Z$6,IF(AND(All!$V29="P2",All!$AE29="RDP"),Ruler!Z$7,IF(AND(All!$V29="P3",All!$AE29="RDP"),Ruler!Z$8,IF(AND(All!$V29="P4",All!$AE29="RDP"),Ruler!Z$9,IF(AND(All!$V29="P5",All!$AE29="RDP"),Ruler!Z$10,IF(AND(All!$V29="P6",All!$AE29="RDP"),Ruler!Z$11,IF(AND(All!$V29="P7",All!$AE29="RDP"),Ruler!Z$12,IF(AND(All!$V29="P8",All!$AE29="RDP"),Ruler!Z$13,IF(AND(All!$V29="P9",All!$AE29="RDP"),Ruler!Z$14,IF(AND(All!$V29="P1",All!$AE29="RMS"),Ruler!Z$6,IF(AND(All!$V29="P2",All!$AE29="RMS"),Ruler!Z$15,IF(AND(All!$V29="P3",All!$AE29="RMS"),Ruler!Z$16,IF(AND(All!$V29="P4",All!$AE29="RMS"),Ruler!Z$17,IF(AND(All!$V29="P5",All!$AE29="RMS"),Ruler!Z$18,IF(AND(All!$V29="P6",All!$AE29="RMS"),Ruler!Z$19,IF(AND(All!$V29="P7",All!$AE29="RMS"),Ruler!Z$20,IF(AND(All!$V29="P8",All!$AE29="RMS"),Ruler!Z$21,IF(AND(All!$V29="P9",All!$AE29="RMS"),Ruler!Z$22,IF(AND(All!$V29="P1",All!$AE29="RSS"),Ruler!Z$6,IF(AND(All!$V29="P2",All!$AE29="RSS"),Ruler!Z$23,IF(AND(All!$V29="P3",All!$AE29="RSS"),Ruler!Z$24,IF(AND(All!$V29="P4",All!$AE29="RSS"),Ruler!Z$25,IF(AND(All!$V29="P5",All!$AE29="RSS"),Ruler!Z$26,IF(AND(All!$V29="P6",All!$AE29="RSS"),Ruler!Z$27,IF(AND(All!$V29="P7",All!$AE29="RSS"),Ruler!Z$28,IF(AND(All!$V29="P8",All!$AE29="RSS"),Ruler!Z$29,IF(AND(All!$V29="P9",All!$AE29="RSS"),Ruler!Z$30,0)))))))))))))))))))))))))))</f>
        <v>0</v>
      </c>
      <c r="CH29" s="325">
        <f>IF(AND(All!$V29="P1",All!$AE29="RDP"),Ruler!AA$6,IF(AND(All!$V29="P2",All!$AE29="RDP"),Ruler!AA$7,IF(AND(All!$V29="P3",All!$AE29="RDP"),Ruler!AA$8,IF(AND(All!$V29="P4",All!$AE29="RDP"),Ruler!AA$9,IF(AND(All!$V29="P5",All!$AE29="RDP"),Ruler!AA$10,IF(AND(All!$V29="P6",All!$AE29="RDP"),Ruler!AA$11,IF(AND(All!$V29="P7",All!$AE29="RDP"),Ruler!AA$12,IF(AND(All!$V29="P8",All!$AE29="RDP"),Ruler!AA$13,IF(AND(All!$V29="P9",All!$AE29="RDP"),Ruler!AA$14,IF(AND(All!$V29="P1",All!$AE29="RMS"),Ruler!AA$6,IF(AND(All!$V29="P2",All!$AE29="RMS"),Ruler!AA$15,IF(AND(All!$V29="P3",All!$AE29="RMS"),Ruler!AA$16,IF(AND(All!$V29="P4",All!$AE29="RMS"),Ruler!AA$17,IF(AND(All!$V29="P5",All!$AE29="RMS"),Ruler!AA$18,IF(AND(All!$V29="P6",All!$AE29="RMS"),Ruler!AA$19,IF(AND(All!$V29="P7",All!$AE29="RMS"),Ruler!AA$20,IF(AND(All!$V29="P8",All!$AE29="RMS"),Ruler!AA$21,IF(AND(All!$V29="P9",All!$AE29="RMS"),Ruler!AA$22,IF(AND(All!$V29="P1",All!$AE29="RSS"),Ruler!AA$6,IF(AND(All!$V29="P2",All!$AE29="RSS"),Ruler!AA$23,IF(AND(All!$V29="P3",All!$AE29="RSS"),Ruler!AA$24,IF(AND(All!$V29="P4",All!$AE29="RSS"),Ruler!AA$25,IF(AND(All!$V29="P5",All!$AE29="RSS"),Ruler!AA$26,IF(AND(All!$V29="P6",All!$AE29="RSS"),Ruler!AA$27,IF(AND(All!$V29="P7",All!$AE29="RSS"),Ruler!AA$28,IF(AND(All!$V29="P8",All!$AE29="RSS"),Ruler!AA$29,IF(AND(All!$V29="P9",All!$AE29="RSS"),Ruler!AA$30,0)))))))))))))))))))))))))))</f>
        <v>0</v>
      </c>
      <c r="CI29" s="325">
        <f>IF(AND(All!$V29="P1",All!$AE29="RDP"),Ruler!AB$6,IF(AND(All!$V29="P2",All!$AE29="RDP"),Ruler!AB$7,IF(AND(All!$V29="P3",All!$AE29="RDP"),Ruler!AB$8,IF(AND(All!$V29="P4",All!$AE29="RDP"),Ruler!AB$9,IF(AND(All!$V29="P5",All!$AE29="RDP"),Ruler!AB$10,IF(AND(All!$V29="P6",All!$AE29="RDP"),Ruler!AB$11,IF(AND(All!$V29="P7",All!$AE29="RDP"),Ruler!AB$12,IF(AND(All!$V29="P8",All!$AE29="RDP"),Ruler!AB$13,IF(AND(All!$V29="P9",All!$AE29="RDP"),Ruler!AB$14,IF(AND(All!$V29="P1",All!$AE29="RMS"),Ruler!AB$6,IF(AND(All!$V29="P2",All!$AE29="RMS"),Ruler!AB$15,IF(AND(All!$V29="P3",All!$AE29="RMS"),Ruler!AB$16,IF(AND(All!$V29="P4",All!$AE29="RMS"),Ruler!AB$17,IF(AND(All!$V29="P5",All!$AE29="RMS"),Ruler!AB$18,IF(AND(All!$V29="P6",All!$AE29="RMS"),Ruler!AB$19,IF(AND(All!$V29="P7",All!$AE29="RMS"),Ruler!AB$20,IF(AND(All!$V29="P8",All!$AE29="RMS"),Ruler!AB$21,IF(AND(All!$V29="P9",All!$AE29="RMS"),Ruler!AB$22,IF(AND(All!$V29="P1",All!$AE29="RSS"),Ruler!AB$6,IF(AND(All!$V29="P2",All!$AE29="RSS"),Ruler!AB$23,IF(AND(All!$V29="P3",All!$AE29="RSS"),Ruler!AB$24,IF(AND(All!$V29="P4",All!$AE29="RSS"),Ruler!AB$25,IF(AND(All!$V29="P5",All!$AE29="RSS"),Ruler!AB$26,IF(AND(All!$V29="P6",All!$AE29="RSS"),Ruler!AB$27,IF(AND(All!$V29="P7",All!$AE29="RSS"),Ruler!AB$28,IF(AND(All!$V29="P8",All!$AE29="RSS"),Ruler!AB$29,IF(AND(All!$V29="P9",All!$AE29="RSS"),Ruler!AB$30,0)))))))))))))))))))))))))))</f>
        <v>0</v>
      </c>
      <c r="CJ29" s="323">
        <f>Table9[[#This Row],[R-B1]]-Table9[[#This Row],[B1]]</f>
        <v>0</v>
      </c>
      <c r="CK29" s="43">
        <f>Table9[[#This Row],[R-B2]]-Table9[[#This Row],[B2]]</f>
        <v>0</v>
      </c>
      <c r="CL29" s="43">
        <f>Table9[[#This Row],[R-B3]]-Table9[[#This Row],[B3]]</f>
        <v>0</v>
      </c>
      <c r="CM29" s="43">
        <f>Table9[[#This Row],[R-B4]]-Table9[[#This Row],[B4]]</f>
        <v>0</v>
      </c>
      <c r="CN29" s="43">
        <f>Table9[[#This Row],[R-B5]]-Table9[[#This Row],[B5]]</f>
        <v>0</v>
      </c>
      <c r="CO29" s="43">
        <f>Table9[[#This Row],[R-B6]]-Table9[[#This Row],[B6]]</f>
        <v>0</v>
      </c>
      <c r="CP29" s="43">
        <f>Table9[[#This Row],[R-B7]]-Table9[[#This Row],[B7]]</f>
        <v>0</v>
      </c>
      <c r="CQ29" s="43">
        <f>Table9[[#This Row],[R-B8]]-Table9[[#This Row],[B8]]</f>
        <v>0</v>
      </c>
      <c r="CR29" s="43">
        <f>Table9[[#This Row],[R-B9]]-Table9[[#This Row],[B9]]</f>
        <v>0</v>
      </c>
      <c r="CS29" s="43">
        <f>Table9[[#This Row],[R-B10]]-Table9[[#This Row],[B10]]</f>
        <v>0</v>
      </c>
      <c r="CT29" s="43">
        <f>Table9[[#This Row],[R-B11]]-Table9[[#This Row],[B11]]</f>
        <v>0</v>
      </c>
      <c r="CU29" s="43">
        <f>Table9[[#This Row],[R-B12]]-Table9[[#This Row],[B12]]</f>
        <v>0</v>
      </c>
      <c r="CV29" s="43">
        <f>Table9[[#This Row],[R-K1]]-Table9[[#This Row],[K1]]</f>
        <v>0</v>
      </c>
      <c r="CW29" s="43">
        <f>Table9[[#This Row],[R-K2]]-Table9[[#This Row],[K2]]</f>
        <v>0</v>
      </c>
      <c r="CX29" s="43">
        <f>Table9[[#This Row],[R-K3]]-Table9[[#This Row],[K3]]</f>
        <v>0</v>
      </c>
      <c r="CY29" s="43">
        <f>Table9[[#This Row],[R-K4]]-Table9[[#This Row],[K4]]</f>
        <v>0</v>
      </c>
      <c r="CZ29" s="43">
        <f>Table9[[#This Row],[R-K5]]-Table9[[#This Row],[K5]]</f>
        <v>0</v>
      </c>
      <c r="DA29" s="43">
        <f>Table9[[#This Row],[R-P1]]-Table9[[#This Row],[P1]]</f>
        <v>0</v>
      </c>
      <c r="DB29" s="43">
        <f>Table9[[#This Row],[R-P2]]-Table9[[#This Row],[P2]]</f>
        <v>0</v>
      </c>
      <c r="DC29" s="43">
        <f>Table9[[#This Row],[R-P3]]-Table9[[#This Row],[P3]]</f>
        <v>0</v>
      </c>
      <c r="DD29" s="43">
        <f>Table9[[#This Row],[R-P4]]-Table9[[#This Row],[P4]]</f>
        <v>0</v>
      </c>
      <c r="DE29" s="43">
        <f>Table9[[#This Row],[R-P5]]-Table9[[#This Row],[P5]]</f>
        <v>0</v>
      </c>
      <c r="DF29" s="43">
        <f>Table9[[#This Row],[R-E1]]-Table9[[#This Row],[E1]]</f>
        <v>0</v>
      </c>
      <c r="DG29" s="328">
        <f>Table9[[#This Row],[R-E2]]-Table9[[#This Row],[E2]]</f>
        <v>0</v>
      </c>
      <c r="DH29" s="43">
        <f>COUNTIF(Table9[[#This Row],[G-B1]:[G-B12]],"&lt;=0")/12*100</f>
        <v>100</v>
      </c>
      <c r="DI29" s="43">
        <f>COUNTIF(Table9[[#This Row],[G-K1]:[G-K5]],"&lt;=0")/5*100</f>
        <v>100</v>
      </c>
      <c r="DJ29" s="43">
        <f>COUNTIF(Table9[[#This Row],[G-P1]:[G-P5]],"&lt;=0")/5*100</f>
        <v>100</v>
      </c>
      <c r="DK29" s="43">
        <f>COUNTIF(Table9[[#This Row],[G-E1]:[G-E2]],"&lt;=0")/2*100</f>
        <v>100</v>
      </c>
      <c r="DL29" s="450">
        <f>IF(AE29="RDP",(COUNTIF(Table9[[#This Row],[G-B3]],"&lt;=0")+COUNTIF(Table9[[#This Row],[G-B4]],"&lt;=0")+COUNTIF(Table9[[#This Row],[G-B7]],"&lt;=0")+COUNTIF(Table9[[#This Row],[G-B11]],"&lt;=0")+COUNTIF(Table9[[#This Row],[G-K2]],"&lt;=0"))/5*100,IF(AE29="RMS",(COUNTIF(Table9[[#This Row],[G-B4]],"&lt;=0")+COUNTIF(Table9[[#This Row],[G-B5]],"&lt;=0")+COUNTIF(Table9[[#This Row],[G-B10]],"&lt;=0")+COUNTIF(Table9[[#This Row],[G-B12]],"&lt;=0")+COUNTIF(Table9[[#This Row],[G-K2]],"&lt;=0"))/5*100,IF(AE29="RSS",(COUNTIF(Table9[[#This Row],[G-B1]],"&lt;=0")+COUNTIF(Table9[[#This Row],[G-B2]],"&lt;=0")+COUNTIF(Table9[[#This Row],[G-B6]],"&lt;=0")+COUNTIF(Table9[[#This Row],[G-B11]],"&lt;=0")+COUNTIF(Table9[[#This Row],[G-B12]],"&lt;=0"))/5*100,0)))</f>
        <v>0</v>
      </c>
      <c r="DM29" s="332"/>
      <c r="DR29" s="332"/>
      <c r="DW29" s="332"/>
      <c r="DX29" s="42"/>
      <c r="DY29" s="42"/>
      <c r="DZ29" s="42"/>
      <c r="EA29" s="333"/>
      <c r="EB29" s="342"/>
      <c r="EC29" s="339"/>
      <c r="ED29" s="339"/>
      <c r="EE29" s="338"/>
    </row>
    <row r="30" spans="2:135" ht="100.5" hidden="1" customHeight="1" thickBot="1" x14ac:dyDescent="0.35">
      <c r="B30" s="282">
        <v>27</v>
      </c>
      <c r="C30" s="421" t="s">
        <v>134</v>
      </c>
      <c r="D30" s="345">
        <v>46141</v>
      </c>
      <c r="E30" s="349" t="s">
        <v>360</v>
      </c>
      <c r="F30" s="343" t="s">
        <v>361</v>
      </c>
      <c r="G30" s="308">
        <f t="shared" ca="1" si="0"/>
        <v>43.585293883181137</v>
      </c>
      <c r="H30" s="283">
        <v>30407</v>
      </c>
      <c r="I30" s="343" t="s">
        <v>136</v>
      </c>
      <c r="J30" s="343" t="s">
        <v>362</v>
      </c>
      <c r="K30" s="343" t="s">
        <v>138</v>
      </c>
      <c r="L30" s="343" t="s">
        <v>147</v>
      </c>
      <c r="M30" s="423" t="s">
        <v>349</v>
      </c>
      <c r="N30" s="343" t="s">
        <v>363</v>
      </c>
      <c r="O30" s="343" t="s">
        <v>229</v>
      </c>
      <c r="P30" s="348" t="s">
        <v>364</v>
      </c>
      <c r="Q30" s="343" t="s">
        <v>177</v>
      </c>
      <c r="R30" s="345">
        <v>46784</v>
      </c>
      <c r="S30" s="345">
        <v>43133</v>
      </c>
      <c r="T30" s="286">
        <f t="shared" ca="1" si="2"/>
        <v>8.7166666666666668</v>
      </c>
      <c r="U30" s="343">
        <v>21</v>
      </c>
      <c r="V30" s="343" t="s">
        <v>231</v>
      </c>
      <c r="W30" s="356">
        <f ca="1">Table9[[#This Row],[Age]]-($T$1-Table9[[#This Row],[Date of Appointment to Current Grade]])/365</f>
        <v>42.945205479452056</v>
      </c>
      <c r="X30" s="360">
        <f ca="1">($T$1-Table9[[#This Row],[Date of Appointment to Current Grade]])/365</f>
        <v>0.64008840372907927</v>
      </c>
      <c r="Y30" s="345">
        <v>46082</v>
      </c>
      <c r="Z30" s="343" t="s">
        <v>187</v>
      </c>
      <c r="AA30" s="345">
        <v>45324</v>
      </c>
      <c r="AB30" s="360">
        <f ca="1">($T$1-Table9[[#This Row],[Date in Position]])/365</f>
        <v>2.7168007324962025</v>
      </c>
      <c r="AC30" s="343" t="s">
        <v>229</v>
      </c>
      <c r="AD30" s="345">
        <v>45847</v>
      </c>
      <c r="AE30" s="343" t="s">
        <v>147</v>
      </c>
      <c r="AF30" s="282" t="s">
        <v>148</v>
      </c>
      <c r="AG30" s="287" t="s">
        <v>365</v>
      </c>
      <c r="AH30" s="287" t="s">
        <v>366</v>
      </c>
      <c r="AI30" s="287" t="s">
        <v>367</v>
      </c>
      <c r="AJ30" s="288" t="s">
        <v>368</v>
      </c>
      <c r="AK30" s="288" t="s">
        <v>369</v>
      </c>
      <c r="AL30" s="282" t="s">
        <v>153</v>
      </c>
      <c r="AM30" s="398" t="s">
        <v>370</v>
      </c>
      <c r="AN30" s="313">
        <v>3</v>
      </c>
      <c r="AO30" s="304">
        <v>3</v>
      </c>
      <c r="AP30" s="304">
        <v>3</v>
      </c>
      <c r="AQ30" s="304">
        <v>4</v>
      </c>
      <c r="AR30" s="304">
        <v>4</v>
      </c>
      <c r="AS30" s="304">
        <v>3</v>
      </c>
      <c r="AT30" s="304">
        <v>4</v>
      </c>
      <c r="AU30" s="304">
        <v>3</v>
      </c>
      <c r="AV30" s="304">
        <v>3</v>
      </c>
      <c r="AW30" s="304">
        <v>3</v>
      </c>
      <c r="AX30" s="304">
        <v>4</v>
      </c>
      <c r="AY30" s="304">
        <v>3</v>
      </c>
      <c r="AZ30" s="304">
        <v>3</v>
      </c>
      <c r="BA30" s="304">
        <v>4</v>
      </c>
      <c r="BB30" s="304">
        <v>3</v>
      </c>
      <c r="BC30" s="304">
        <v>2</v>
      </c>
      <c r="BD30" s="304">
        <v>2</v>
      </c>
      <c r="BE30" s="304">
        <v>3</v>
      </c>
      <c r="BF30" s="304">
        <v>2</v>
      </c>
      <c r="BG30" s="304">
        <v>2</v>
      </c>
      <c r="BH30" s="304">
        <v>2</v>
      </c>
      <c r="BI30" s="304">
        <v>2</v>
      </c>
      <c r="BJ30" s="304">
        <v>2</v>
      </c>
      <c r="BK30" s="314">
        <v>2</v>
      </c>
      <c r="BL30" s="325">
        <f>IF(AND(All!$V30="P1",All!$AE30="RDP"),Ruler!E$6,IF(AND(All!$V30="P2",All!$AE30="RDP"),Ruler!E$7,IF(AND(All!$V30="P3",All!$AE30="RDP"),Ruler!E$8,IF(AND(All!$V30="P4",All!$AE30="RDP"),Ruler!E$9,IF(AND(All!$V30="P5",All!$AE30="RDP"),Ruler!E$10,IF(AND(All!$V30="P6",All!$AE30="RDP"),Ruler!E$11,IF(AND(All!$V30="P7",All!$AE30="RDP"),Ruler!E$12,IF(AND(All!$V30="P8",All!$AE30="RDP"),Ruler!E$13,IF(AND(All!$V30="P9",All!$AE30="RDP"),Ruler!E$14,IF(AND(All!$V30="P1",All!$AE30="RMS"),Ruler!E$6,IF(AND(All!$V30="P2",All!$AE30="RMS"),Ruler!E$15,IF(AND(All!$V30="P3",All!$AE30="RMS"),Ruler!E$16,IF(AND(All!$V30="P4",All!$AE30="RMS"),Ruler!E$17,IF(AND(All!$V30="P5",All!$AE30="RMS"),Ruler!E$18,IF(AND(All!$V30="P6",All!$AE30="RMS"),Ruler!E$19,IF(AND(All!$V30="P7",All!$AE30="RMS"),Ruler!E$20,IF(AND(All!$V30="P8",All!$AE30="RMS"),Ruler!E$21,IF(AND(All!$V30="P9",All!$AE30="RMS"),Ruler!E$22,IF(AND(All!$V30="P1",All!$AE30="RSS"),Ruler!E$6,IF(AND(All!$V30="P2",All!$AE30="RSS"),Ruler!E$23,IF(AND(All!$V30="P3",All!$AE30="RSS"),Ruler!E$24,IF(AND(All!$V30="P4",All!$AE30="RSS"),Ruler!E$25,IF(AND(All!$V30="P5",All!$AE30="RSS"),Ruler!E$26,IF(AND(All!$V30="P6",All!$AE30="RSS"),Ruler!E$27,IF(AND(All!$V30="P7",All!$AE30="RSS"),Ruler!E$28,IF(AND(All!$V30="P8",All!$AE30="RSS"),Ruler!E$29,IF(AND(All!$V30="P9",All!$AE30="RSS"),Ruler!E$30,0)))))))))))))))))))))))))))</f>
        <v>3</v>
      </c>
      <c r="BM30" s="325">
        <f>IF(AND(All!$V30="P1",All!$AE30="RDP"),Ruler!F$6,IF(AND(All!$V30="P2",All!$AE30="RDP"),Ruler!F$7,IF(AND(All!$V30="P3",All!$AE30="RDP"),Ruler!F$8,IF(AND(All!$V30="P4",All!$AE30="RDP"),Ruler!F$9,IF(AND(All!$V30="P5",All!$AE30="RDP"),Ruler!F$10,IF(AND(All!$V30="P6",All!$AE30="RDP"),Ruler!F$11,IF(AND(All!$V30="P7",All!$AE30="RDP"),Ruler!F$12,IF(AND(All!$V30="P8",All!$AE30="RDP"),Ruler!F$13,IF(AND(All!$V30="P9",All!$AE30="RDP"),Ruler!F$14,IF(AND(All!$V30="P1",All!$AE30="RMS"),Ruler!F$6,IF(AND(All!$V30="P2",All!$AE30="RMS"),Ruler!F$15,IF(AND(All!$V30="P3",All!$AE30="RMS"),Ruler!F$16,IF(AND(All!$V30="P4",All!$AE30="RMS"),Ruler!F$17,IF(AND(All!$V30="P5",All!$AE30="RMS"),Ruler!F$18,IF(AND(All!$V30="P6",All!$AE30="RMS"),Ruler!F$19,IF(AND(All!$V30="P7",All!$AE30="RMS"),Ruler!F$20,IF(AND(All!$V30="P8",All!$AE30="RMS"),Ruler!F$21,IF(AND(All!$V30="P9",All!$AE30="RMS"),Ruler!F$22,IF(AND(All!$V30="P1",All!$AE30="RSS"),Ruler!F$6,IF(AND(All!$V30="P2",All!$AE30="RSS"),Ruler!F$23,IF(AND(All!$V30="P3",All!$AE30="RSS"),Ruler!F$24,IF(AND(All!$V30="P4",All!$AE30="RSS"),Ruler!F$25,IF(AND(All!$V30="P5",All!$AE30="RSS"),Ruler!F$26,IF(AND(All!$V30="P6",All!$AE30="RSS"),Ruler!F$27,IF(AND(All!$V30="P7",All!$AE30="RSS"),Ruler!F$28,IF(AND(All!$V30="P8",All!$AE30="RSS"),Ruler!F$29,IF(AND(All!$V30="P9",All!$AE30="RSS"),Ruler!F$30,0)))))))))))))))))))))))))))</f>
        <v>3</v>
      </c>
      <c r="BN30" s="325">
        <f>IF(AND(All!$V30="P1",All!$AE30="RDP"),Ruler!G$6,IF(AND(All!$V30="P2",All!$AE30="RDP"),Ruler!G$7,IF(AND(All!$V30="P3",All!$AE30="RDP"),Ruler!G$8,IF(AND(All!$V30="P4",All!$AE30="RDP"),Ruler!G$9,IF(AND(All!$V30="P5",All!$AE30="RDP"),Ruler!G$10,IF(AND(All!$V30="P6",All!$AE30="RDP"),Ruler!G$11,IF(AND(All!$V30="P7",All!$AE30="RDP"),Ruler!G$12,IF(AND(All!$V30="P8",All!$AE30="RDP"),Ruler!G$13,IF(AND(All!$V30="P9",All!$AE30="RDP"),Ruler!G$14,IF(AND(All!$V30="P1",All!$AE30="RMS"),Ruler!G$6,IF(AND(All!$V30="P2",All!$AE30="RMS"),Ruler!G$15,IF(AND(All!$V30="P3",All!$AE30="RMS"),Ruler!G$16,IF(AND(All!$V30="P4",All!$AE30="RMS"),Ruler!G$17,IF(AND(All!$V30="P5",All!$AE30="RMS"),Ruler!G$18,IF(AND(All!$V30="P6",All!$AE30="RMS"),Ruler!G$19,IF(AND(All!$V30="P7",All!$AE30="RMS"),Ruler!G$20,IF(AND(All!$V30="P8",All!$AE30="RMS"),Ruler!G$21,IF(AND(All!$V30="P9",All!$AE30="RMS"),Ruler!G$22,IF(AND(All!$V30="P1",All!$AE30="RSS"),Ruler!G$6,IF(AND(All!$V30="P2",All!$AE30="RSS"),Ruler!G$23,IF(AND(All!$V30="P3",All!$AE30="RSS"),Ruler!G$24,IF(AND(All!$V30="P4",All!$AE30="RSS"),Ruler!G$25,IF(AND(All!$V30="P5",All!$AE30="RSS"),Ruler!G$26,IF(AND(All!$V30="P6",All!$AE30="RSS"),Ruler!G$27,IF(AND(All!$V30="P7",All!$AE30="RSS"),Ruler!G$28,IF(AND(All!$V30="P8",All!$AE30="RSS"),Ruler!G$29,IF(AND(All!$V30="P9",All!$AE30="RSS"),Ruler!G$30,0)))))))))))))))))))))))))))</f>
        <v>4</v>
      </c>
      <c r="BO30" s="325">
        <f>IF(AND(All!$V30="P1",All!$AE30="RDP"),Ruler!H$6,IF(AND(All!$V30="P2",All!$AE30="RDP"),Ruler!H$7,IF(AND(All!$V30="P3",All!$AE30="RDP"),Ruler!H$8,IF(AND(All!$V30="P4",All!$AE30="RDP"),Ruler!H$9,IF(AND(All!$V30="P5",All!$AE30="RDP"),Ruler!H$10,IF(AND(All!$V30="P6",All!$AE30="RDP"),Ruler!H$11,IF(AND(All!$V30="P7",All!$AE30="RDP"),Ruler!H$12,IF(AND(All!$V30="P8",All!$AE30="RDP"),Ruler!H$13,IF(AND(All!$V30="P9",All!$AE30="RDP"),Ruler!H$14,IF(AND(All!$V30="P1",All!$AE30="RMS"),Ruler!H$6,IF(AND(All!$V30="P2",All!$AE30="RMS"),Ruler!H$15,IF(AND(All!$V30="P3",All!$AE30="RMS"),Ruler!H$16,IF(AND(All!$V30="P4",All!$AE30="RMS"),Ruler!H$17,IF(AND(All!$V30="P5",All!$AE30="RMS"),Ruler!H$18,IF(AND(All!$V30="P6",All!$AE30="RMS"),Ruler!H$19,IF(AND(All!$V30="P7",All!$AE30="RMS"),Ruler!H$20,IF(AND(All!$V30="P8",All!$AE30="RMS"),Ruler!H$21,IF(AND(All!$V30="P9",All!$AE30="RMS"),Ruler!H$22,IF(AND(All!$V30="P1",All!$AE30="RSS"),Ruler!H$6,IF(AND(All!$V30="P2",All!$AE30="RSS"),Ruler!H$23,IF(AND(All!$V30="P3",All!$AE30="RSS"),Ruler!H$24,IF(AND(All!$V30="P4",All!$AE30="RSS"),Ruler!H$25,IF(AND(All!$V30="P5",All!$AE30="RSS"),Ruler!H$26,IF(AND(All!$V30="P6",All!$AE30="RSS"),Ruler!H$27,IF(AND(All!$V30="P7",All!$AE30="RSS"),Ruler!H$28,IF(AND(All!$V30="P8",All!$AE30="RSS"),Ruler!H$29,IF(AND(All!$V30="P9",All!$AE30="RSS"),Ruler!H$30,0)))))))))))))))))))))))))))</f>
        <v>4</v>
      </c>
      <c r="BP30" s="325">
        <f>IF(AND(All!$V30="P1",All!$AE30="RDP"),Ruler!I$6,IF(AND(All!$V30="P2",All!$AE30="RDP"),Ruler!I$7,IF(AND(All!$V30="P3",All!$AE30="RDP"),Ruler!I$8,IF(AND(All!$V30="P4",All!$AE30="RDP"),Ruler!I$9,IF(AND(All!$V30="P5",All!$AE30="RDP"),Ruler!I$10,IF(AND(All!$V30="P6",All!$AE30="RDP"),Ruler!I$11,IF(AND(All!$V30="P7",All!$AE30="RDP"),Ruler!I$12,IF(AND(All!$V30="P8",All!$AE30="RDP"),Ruler!I$13,IF(AND(All!$V30="P9",All!$AE30="RDP"),Ruler!I$14,IF(AND(All!$V30="P1",All!$AE30="RMS"),Ruler!I$6,IF(AND(All!$V30="P2",All!$AE30="RMS"),Ruler!I$15,IF(AND(All!$V30="P3",All!$AE30="RMS"),Ruler!I$16,IF(AND(All!$V30="P4",All!$AE30="RMS"),Ruler!I$17,IF(AND(All!$V30="P5",All!$AE30="RMS"),Ruler!I$18,IF(AND(All!$V30="P6",All!$AE30="RMS"),Ruler!I$19,IF(AND(All!$V30="P7",All!$AE30="RMS"),Ruler!I$20,IF(AND(All!$V30="P8",All!$AE30="RMS"),Ruler!I$21,IF(AND(All!$V30="P9",All!$AE30="RMS"),Ruler!I$22,IF(AND(All!$V30="P1",All!$AE30="RSS"),Ruler!I$6,IF(AND(All!$V30="P2",All!$AE30="RSS"),Ruler!I$23,IF(AND(All!$V30="P3",All!$AE30="RSS"),Ruler!I$24,IF(AND(All!$V30="P4",All!$AE30="RSS"),Ruler!I$25,IF(AND(All!$V30="P5",All!$AE30="RSS"),Ruler!I$26,IF(AND(All!$V30="P6",All!$AE30="RSS"),Ruler!I$27,IF(AND(All!$V30="P7",All!$AE30="RSS"),Ruler!I$28,IF(AND(All!$V30="P8",All!$AE30="RSS"),Ruler!I$29,IF(AND(All!$V30="P9",All!$AE30="RSS"),Ruler!I$30,0)))))))))))))))))))))))))))</f>
        <v>4</v>
      </c>
      <c r="BQ30" s="325">
        <f>IF(AND(All!$V30="P1",All!$AE30="RDP"),Ruler!J$6,IF(AND(All!$V30="P2",All!$AE30="RDP"),Ruler!J$7,IF(AND(All!$V30="P3",All!$AE30="RDP"),Ruler!J$8,IF(AND(All!$V30="P4",All!$AE30="RDP"),Ruler!J$9,IF(AND(All!$V30="P5",All!$AE30="RDP"),Ruler!J$10,IF(AND(All!$V30="P6",All!$AE30="RDP"),Ruler!J$11,IF(AND(All!$V30="P7",All!$AE30="RDP"),Ruler!J$12,IF(AND(All!$V30="P8",All!$AE30="RDP"),Ruler!J$13,IF(AND(All!$V30="P9",All!$AE30="RDP"),Ruler!J$14,IF(AND(All!$V30="P1",All!$AE30="RMS"),Ruler!J$6,IF(AND(All!$V30="P2",All!$AE30="RMS"),Ruler!J$15,IF(AND(All!$V30="P3",All!$AE30="RMS"),Ruler!J$16,IF(AND(All!$V30="P4",All!$AE30="RMS"),Ruler!J$17,IF(AND(All!$V30="P5",All!$AE30="RMS"),Ruler!J$18,IF(AND(All!$V30="P6",All!$AE30="RMS"),Ruler!J$19,IF(AND(All!$V30="P7",All!$AE30="RMS"),Ruler!J$20,IF(AND(All!$V30="P8",All!$AE30="RMS"),Ruler!J$21,IF(AND(All!$V30="P9",All!$AE30="RMS"),Ruler!J$22,IF(AND(All!$V30="P1",All!$AE30="RSS"),Ruler!J$6,IF(AND(All!$V30="P2",All!$AE30="RSS"),Ruler!J$23,IF(AND(All!$V30="P3",All!$AE30="RSS"),Ruler!J$24,IF(AND(All!$V30="P4",All!$AE30="RSS"),Ruler!J$25,IF(AND(All!$V30="P5",All!$AE30="RSS"),Ruler!J$26,IF(AND(All!$V30="P6",All!$AE30="RSS"),Ruler!J$27,IF(AND(All!$V30="P7",All!$AE30="RSS"),Ruler!J$28,IF(AND(All!$V30="P8",All!$AE30="RSS"),Ruler!J$29,IF(AND(All!$V30="P9",All!$AE30="RSS"),Ruler!J$30,0)))))))))))))))))))))))))))</f>
        <v>3</v>
      </c>
      <c r="BR30" s="325">
        <f>IF(AND(All!$V30="P1",All!$AE30="RDP"),Ruler!K$6,IF(AND(All!$V30="P2",All!$AE30="RDP"),Ruler!K$7,IF(AND(All!$V30="P3",All!$AE30="RDP"),Ruler!K$8,IF(AND(All!$V30="P4",All!$AE30="RDP"),Ruler!K$9,IF(AND(All!$V30="P5",All!$AE30="RDP"),Ruler!K$10,IF(AND(All!$V30="P6",All!$AE30="RDP"),Ruler!K$11,IF(AND(All!$V30="P7",All!$AE30="RDP"),Ruler!K$12,IF(AND(All!$V30="P8",All!$AE30="RDP"),Ruler!K$13,IF(AND(All!$V30="P9",All!$AE30="RDP"),Ruler!K$14,IF(AND(All!$V30="P1",All!$AE30="RMS"),Ruler!K$6,IF(AND(All!$V30="P2",All!$AE30="RMS"),Ruler!K$15,IF(AND(All!$V30="P3",All!$AE30="RMS"),Ruler!K$16,IF(AND(All!$V30="P4",All!$AE30="RMS"),Ruler!K$17,IF(AND(All!$V30="P5",All!$AE30="RMS"),Ruler!K$18,IF(AND(All!$V30="P6",All!$AE30="RMS"),Ruler!K$19,IF(AND(All!$V30="P7",All!$AE30="RMS"),Ruler!K$20,IF(AND(All!$V30="P8",All!$AE30="RMS"),Ruler!K$21,IF(AND(All!$V30="P9",All!$AE30="RMS"),Ruler!K$22,IF(AND(All!$V30="P1",All!$AE30="RSS"),Ruler!K$6,IF(AND(All!$V30="P2",All!$AE30="RSS"),Ruler!K$23,IF(AND(All!$V30="P3",All!$AE30="RSS"),Ruler!K$24,IF(AND(All!$V30="P4",All!$AE30="RSS"),Ruler!K$25,IF(AND(All!$V30="P5",All!$AE30="RSS"),Ruler!K$26,IF(AND(All!$V30="P6",All!$AE30="RSS"),Ruler!K$27,IF(AND(All!$V30="P7",All!$AE30="RSS"),Ruler!K$28,IF(AND(All!$V30="P8",All!$AE30="RSS"),Ruler!K$29,IF(AND(All!$V30="P9",All!$AE30="RSS"),Ruler!K$30,0)))))))))))))))))))))))))))</f>
        <v>4</v>
      </c>
      <c r="BS30" s="325">
        <f>IF(AND(All!$V30="P1",All!$AE30="RDP"),Ruler!L$6,IF(AND(All!$V30="P2",All!$AE30="RDP"),Ruler!L$7,IF(AND(All!$V30="P3",All!$AE30="RDP"),Ruler!L$8,IF(AND(All!$V30="P4",All!$AE30="RDP"),Ruler!L$9,IF(AND(All!$V30="P5",All!$AE30="RDP"),Ruler!L$10,IF(AND(All!$V30="P6",All!$AE30="RDP"),Ruler!L$11,IF(AND(All!$V30="P7",All!$AE30="RDP"),Ruler!L$12,IF(AND(All!$V30="P8",All!$AE30="RDP"),Ruler!L$13,IF(AND(All!$V30="P9",All!$AE30="RDP"),Ruler!L$14,IF(AND(All!$V30="P1",All!$AE30="RMS"),Ruler!L$6,IF(AND(All!$V30="P2",All!$AE30="RMS"),Ruler!L$15,IF(AND(All!$V30="P3",All!$AE30="RMS"),Ruler!L$16,IF(AND(All!$V30="P4",All!$AE30="RMS"),Ruler!L$17,IF(AND(All!$V30="P5",All!$AE30="RMS"),Ruler!L$18,IF(AND(All!$V30="P6",All!$AE30="RMS"),Ruler!L$19,IF(AND(All!$V30="P7",All!$AE30="RMS"),Ruler!L$20,IF(AND(All!$V30="P8",All!$AE30="RMS"),Ruler!L$21,IF(AND(All!$V30="P9",All!$AE30="RMS"),Ruler!L$22,IF(AND(All!$V30="P1",All!$AE30="RSS"),Ruler!L$6,IF(AND(All!$V30="P2",All!$AE30="RSS"),Ruler!L$23,IF(AND(All!$V30="P3",All!$AE30="RSS"),Ruler!L$24,IF(AND(All!$V30="P4",All!$AE30="RSS"),Ruler!L$25,IF(AND(All!$V30="P5",All!$AE30="RSS"),Ruler!L$26,IF(AND(All!$V30="P6",All!$AE30="RSS"),Ruler!L$27,IF(AND(All!$V30="P7",All!$AE30="RSS"),Ruler!L$28,IF(AND(All!$V30="P8",All!$AE30="RSS"),Ruler!L$29,IF(AND(All!$V30="P9",All!$AE30="RSS"),Ruler!L$30,0)))))))))))))))))))))))))))</f>
        <v>3</v>
      </c>
      <c r="BT30" s="325">
        <f>IF(AND(All!$V30="P1",All!$AE30="RDP"),Ruler!M$6,IF(AND(All!$V30="P2",All!$AE30="RDP"),Ruler!M$7,IF(AND(All!$V30="P3",All!$AE30="RDP"),Ruler!M$8,IF(AND(All!$V30="P4",All!$AE30="RDP"),Ruler!M$9,IF(AND(All!$V30="P5",All!$AE30="RDP"),Ruler!M$10,IF(AND(All!$V30="P6",All!$AE30="RDP"),Ruler!M$11,IF(AND(All!$V30="P7",All!$AE30="RDP"),Ruler!M$12,IF(AND(All!$V30="P8",All!$AE30="RDP"),Ruler!M$13,IF(AND(All!$V30="P9",All!$AE30="RDP"),Ruler!M$14,IF(AND(All!$V30="P1",All!$AE30="RMS"),Ruler!M$6,IF(AND(All!$V30="P2",All!$AE30="RMS"),Ruler!M$15,IF(AND(All!$V30="P3",All!$AE30="RMS"),Ruler!M$16,IF(AND(All!$V30="P4",All!$AE30="RMS"),Ruler!M$17,IF(AND(All!$V30="P5",All!$AE30="RMS"),Ruler!M$18,IF(AND(All!$V30="P6",All!$AE30="RMS"),Ruler!M$19,IF(AND(All!$V30="P7",All!$AE30="RMS"),Ruler!M$20,IF(AND(All!$V30="P8",All!$AE30="RMS"),Ruler!M$21,IF(AND(All!$V30="P9",All!$AE30="RMS"),Ruler!M$22,IF(AND(All!$V30="P1",All!$AE30="RSS"),Ruler!M$6,IF(AND(All!$V30="P2",All!$AE30="RSS"),Ruler!M$23,IF(AND(All!$V30="P3",All!$AE30="RSS"),Ruler!M$24,IF(AND(All!$V30="P4",All!$AE30="RSS"),Ruler!M$25,IF(AND(All!$V30="P5",All!$AE30="RSS"),Ruler!M$26,IF(AND(All!$V30="P6",All!$AE30="RSS"),Ruler!M$27,IF(AND(All!$V30="P7",All!$AE30="RSS"),Ruler!M$28,IF(AND(All!$V30="P8",All!$AE30="RSS"),Ruler!M$29,IF(AND(All!$V30="P9",All!$AE30="RSS"),Ruler!M$30,0)))))))))))))))))))))))))))</f>
        <v>3</v>
      </c>
      <c r="BU30" s="325">
        <f>IF(AND(All!$V30="P1",All!$AE30="RDP"),Ruler!N$6,IF(AND(All!$V30="P2",All!$AE30="RDP"),Ruler!N$7,IF(AND(All!$V30="P3",All!$AE30="RDP"),Ruler!N$8,IF(AND(All!$V30="P4",All!$AE30="RDP"),Ruler!N$9,IF(AND(All!$V30="P5",All!$AE30="RDP"),Ruler!N$10,IF(AND(All!$V30="P6",All!$AE30="RDP"),Ruler!N$11,IF(AND(All!$V30="P7",All!$AE30="RDP"),Ruler!N$12,IF(AND(All!$V30="P8",All!$AE30="RDP"),Ruler!N$13,IF(AND(All!$V30="P9",All!$AE30="RDP"),Ruler!N$14,IF(AND(All!$V30="P1",All!$AE30="RMS"),Ruler!N$6,IF(AND(All!$V30="P2",All!$AE30="RMS"),Ruler!N$15,IF(AND(All!$V30="P3",All!$AE30="RMS"),Ruler!N$16,IF(AND(All!$V30="P4",All!$AE30="RMS"),Ruler!N$17,IF(AND(All!$V30="P5",All!$AE30="RMS"),Ruler!N$18,IF(AND(All!$V30="P6",All!$AE30="RMS"),Ruler!N$19,IF(AND(All!$V30="P7",All!$AE30="RMS"),Ruler!N$20,IF(AND(All!$V30="P8",All!$AE30="RMS"),Ruler!N$21,IF(AND(All!$V30="P9",All!$AE30="RMS"),Ruler!N$22,IF(AND(All!$V30="P1",All!$AE30="RSS"),Ruler!N$6,IF(AND(All!$V30="P2",All!$AE30="RSS"),Ruler!N$23,IF(AND(All!$V30="P3",All!$AE30="RSS"),Ruler!N$24,IF(AND(All!$V30="P4",All!$AE30="RSS"),Ruler!N$25,IF(AND(All!$V30="P5",All!$AE30="RSS"),Ruler!N$26,IF(AND(All!$V30="P6",All!$AE30="RSS"),Ruler!N$27,IF(AND(All!$V30="P7",All!$AE30="RSS"),Ruler!N$28,IF(AND(All!$V30="P8",All!$AE30="RSS"),Ruler!N$29,IF(AND(All!$V30="P9",All!$AE30="RSS"),Ruler!N$30,0)))))))))))))))))))))))))))</f>
        <v>3</v>
      </c>
      <c r="BV30" s="325">
        <f>IF(AND(All!$V30="P1",All!$AE30="RDP"),Ruler!O$6,IF(AND(All!$V30="P2",All!$AE30="RDP"),Ruler!O$7,IF(AND(All!$V30="P3",All!$AE30="RDP"),Ruler!O$8,IF(AND(All!$V30="P4",All!$AE30="RDP"),Ruler!O$9,IF(AND(All!$V30="P5",All!$AE30="RDP"),Ruler!O$10,IF(AND(All!$V30="P6",All!$AE30="RDP"),Ruler!O$11,IF(AND(All!$V30="P7",All!$AE30="RDP"),Ruler!O$12,IF(AND(All!$V30="P8",All!$AE30="RDP"),Ruler!O$13,IF(AND(All!$V30="P9",All!$AE30="RDP"),Ruler!O$14,IF(AND(All!$V30="P1",All!$AE30="RMS"),Ruler!O$6,IF(AND(All!$V30="P2",All!$AE30="RMS"),Ruler!O$15,IF(AND(All!$V30="P3",All!$AE30="RMS"),Ruler!O$16,IF(AND(All!$V30="P4",All!$AE30="RMS"),Ruler!O$17,IF(AND(All!$V30="P5",All!$AE30="RMS"),Ruler!O$18,IF(AND(All!$V30="P6",All!$AE30="RMS"),Ruler!O$19,IF(AND(All!$V30="P7",All!$AE30="RMS"),Ruler!O$20,IF(AND(All!$V30="P8",All!$AE30="RMS"),Ruler!O$21,IF(AND(All!$V30="P9",All!$AE30="RMS"),Ruler!O$22,IF(AND(All!$V30="P1",All!$AE30="RSS"),Ruler!O$6,IF(AND(All!$V30="P2",All!$AE30="RSS"),Ruler!O$23,IF(AND(All!$V30="P3",All!$AE30="RSS"),Ruler!O$24,IF(AND(All!$V30="P4",All!$AE30="RSS"),Ruler!O$25,IF(AND(All!$V30="P5",All!$AE30="RSS"),Ruler!O$26,IF(AND(All!$V30="P6",All!$AE30="RSS"),Ruler!O$27,IF(AND(All!$V30="P7",All!$AE30="RSS"),Ruler!O$28,IF(AND(All!$V30="P8",All!$AE30="RSS"),Ruler!O$29,IF(AND(All!$V30="P9",All!$AE30="RSS"),Ruler!O$30,0)))))))))))))))))))))))))))</f>
        <v>4</v>
      </c>
      <c r="BW30" s="325">
        <f>IF(AND(All!$V30="P1",All!$AE30="RDP"),Ruler!P$6,IF(AND(All!$V30="P2",All!$AE30="RDP"),Ruler!P$7,IF(AND(All!$V30="P3",All!$AE30="RDP"),Ruler!P$8,IF(AND(All!$V30="P4",All!$AE30="RDP"),Ruler!P$9,IF(AND(All!$V30="P5",All!$AE30="RDP"),Ruler!P$10,IF(AND(All!$V30="P6",All!$AE30="RDP"),Ruler!P$11,IF(AND(All!$V30="P7",All!$AE30="RDP"),Ruler!P$12,IF(AND(All!$V30="P8",All!$AE30="RDP"),Ruler!P$13,IF(AND(All!$V30="P9",All!$AE30="RDP"),Ruler!P$14,IF(AND(All!$V30="P1",All!$AE30="RMS"),Ruler!P$6,IF(AND(All!$V30="P2",All!$AE30="RMS"),Ruler!P$15,IF(AND(All!$V30="P3",All!$AE30="RMS"),Ruler!P$16,IF(AND(All!$V30="P4",All!$AE30="RMS"),Ruler!P$17,IF(AND(All!$V30="P5",All!$AE30="RMS"),Ruler!P$18,IF(AND(All!$V30="P6",All!$AE30="RMS"),Ruler!P$19,IF(AND(All!$V30="P7",All!$AE30="RMS"),Ruler!P$20,IF(AND(All!$V30="P8",All!$AE30="RMS"),Ruler!P$21,IF(AND(All!$V30="P9",All!$AE30="RMS"),Ruler!P$22,IF(AND(All!$V30="P1",All!$AE30="RSS"),Ruler!P$6,IF(AND(All!$V30="P2",All!$AE30="RSS"),Ruler!P$23,IF(AND(All!$V30="P3",All!$AE30="RSS"),Ruler!P$24,IF(AND(All!$V30="P4",All!$AE30="RSS"),Ruler!P$25,IF(AND(All!$V30="P5",All!$AE30="RSS"),Ruler!P$26,IF(AND(All!$V30="P6",All!$AE30="RSS"),Ruler!P$27,IF(AND(All!$V30="P7",All!$AE30="RSS"),Ruler!P$28,IF(AND(All!$V30="P8",All!$AE30="RSS"),Ruler!P$29,IF(AND(All!$V30="P9",All!$AE30="RSS"),Ruler!P$30,0)))))))))))))))))))))))))))</f>
        <v>4</v>
      </c>
      <c r="BX30" s="325">
        <f>IF(AND(All!$V30="P1",All!$AE30="RDP"),Ruler!Q$6,IF(AND(All!$V30="P2",All!$AE30="RDP"),Ruler!Q$7,IF(AND(All!$V30="P3",All!$AE30="RDP"),Ruler!Q$8,IF(AND(All!$V30="P4",All!$AE30="RDP"),Ruler!Q$9,IF(AND(All!$V30="P5",All!$AE30="RDP"),Ruler!Q$10,IF(AND(All!$V30="P6",All!$AE30="RDP"),Ruler!Q$11,IF(AND(All!$V30="P7",All!$AE30="RDP"),Ruler!Q$12,IF(AND(All!$V30="P8",All!$AE30="RDP"),Ruler!Q$13,IF(AND(All!$V30="P9",All!$AE30="RDP"),Ruler!Q$14,IF(AND(All!$V30="P1",All!$AE30="RMS"),Ruler!Q$6,IF(AND(All!$V30="P2",All!$AE30="RMS"),Ruler!Q$15,IF(AND(All!$V30="P3",All!$AE30="RMS"),Ruler!Q$16,IF(AND(All!$V30="P4",All!$AE30="RMS"),Ruler!Q$17,IF(AND(All!$V30="P5",All!$AE30="RMS"),Ruler!Q$18,IF(AND(All!$V30="P6",All!$AE30="RMS"),Ruler!Q$19,IF(AND(All!$V30="P7",All!$AE30="RMS"),Ruler!Q$20,IF(AND(All!$V30="P8",All!$AE30="RMS"),Ruler!Q$21,IF(AND(All!$V30="P9",All!$AE30="RMS"),Ruler!Q$22,IF(AND(All!$V30="P1",All!$AE30="RSS"),Ruler!Q$6,IF(AND(All!$V30="P2",All!$AE30="RSS"),Ruler!Q$23,IF(AND(All!$V30="P3",All!$AE30="RSS"),Ruler!Q$24,IF(AND(All!$V30="P4",All!$AE30="RSS"),Ruler!Q$25,IF(AND(All!$V30="P5",All!$AE30="RSS"),Ruler!Q$26,IF(AND(All!$V30="P6",All!$AE30="RSS"),Ruler!Q$27,IF(AND(All!$V30="P7",All!$AE30="RSS"),Ruler!Q$28,IF(AND(All!$V30="P8",All!$AE30="RSS"),Ruler!Q$29,IF(AND(All!$V30="P9",All!$AE30="RSS"),Ruler!Q$30,0)))))))))))))))))))))))))))</f>
        <v>3</v>
      </c>
      <c r="BY30" s="325">
        <f>IF(AND(All!$V30="P1",All!$AE30="RDP"),Ruler!R$6,IF(AND(All!$V30="P2",All!$AE30="RDP"),Ruler!R$7,IF(AND(All!$V30="P3",All!$AE30="RDP"),Ruler!R$8,IF(AND(All!$V30="P4",All!$AE30="RDP"),Ruler!R$9,IF(AND(All!$V30="P5",All!$AE30="RDP"),Ruler!R$10,IF(AND(All!$V30="P6",All!$AE30="RDP"),Ruler!R$11,IF(AND(All!$V30="P7",All!$AE30="RDP"),Ruler!R$12,IF(AND(All!$V30="P8",All!$AE30="RDP"),Ruler!R$13,IF(AND(All!$V30="P9",All!$AE30="RDP"),Ruler!R$14,IF(AND(All!$V30="P1",All!$AE30="RMS"),Ruler!R$6,IF(AND(All!$V30="P2",All!$AE30="RMS"),Ruler!R$15,IF(AND(All!$V30="P3",All!$AE30="RMS"),Ruler!R$16,IF(AND(All!$V30="P4",All!$AE30="RMS"),Ruler!R$17,IF(AND(All!$V30="P5",All!$AE30="RMS"),Ruler!R$18,IF(AND(All!$V30="P6",All!$AE30="RMS"),Ruler!R$19,IF(AND(All!$V30="P7",All!$AE30="RMS"),Ruler!R$20,IF(AND(All!$V30="P8",All!$AE30="RMS"),Ruler!R$21,IF(AND(All!$V30="P9",All!$AE30="RMS"),Ruler!R$22,IF(AND(All!$V30="P1",All!$AE30="RSS"),Ruler!R$6,IF(AND(All!$V30="P2",All!$AE30="RSS"),Ruler!R$23,IF(AND(All!$V30="P3",All!$AE30="RSS"),Ruler!R$24,IF(AND(All!$V30="P4",All!$AE30="RSS"),Ruler!R$25,IF(AND(All!$V30="P5",All!$AE30="RSS"),Ruler!R$26,IF(AND(All!$V30="P6",All!$AE30="RSS"),Ruler!R$27,IF(AND(All!$V30="P7",All!$AE30="RSS"),Ruler!R$28,IF(AND(All!$V30="P8",All!$AE30="RSS"),Ruler!R$29,IF(AND(All!$V30="P9",All!$AE30="RSS"),Ruler!R$30,0)))))))))))))))))))))))))))</f>
        <v>4</v>
      </c>
      <c r="BZ30" s="325">
        <f>IF(AND(All!$V30="P1",All!$AE30="RDP"),Ruler!S$6,IF(AND(All!$V30="P2",All!$AE30="RDP"),Ruler!S$7,IF(AND(All!$V30="P3",All!$AE30="RDP"),Ruler!S$8,IF(AND(All!$V30="P4",All!$AE30="RDP"),Ruler!S$9,IF(AND(All!$V30="P5",All!$AE30="RDP"),Ruler!S$10,IF(AND(All!$V30="P6",All!$AE30="RDP"),Ruler!S$11,IF(AND(All!$V30="P7",All!$AE30="RDP"),Ruler!S$12,IF(AND(All!$V30="P8",All!$AE30="RDP"),Ruler!S$13,IF(AND(All!$V30="P9",All!$AE30="RDP"),Ruler!S$14,IF(AND(All!$V30="P1",All!$AE30="RMS"),Ruler!S$6,IF(AND(All!$V30="P2",All!$AE30="RMS"),Ruler!S$15,IF(AND(All!$V30="P3",All!$AE30="RMS"),Ruler!S$16,IF(AND(All!$V30="P4",All!$AE30="RMS"),Ruler!S$17,IF(AND(All!$V30="P5",All!$AE30="RMS"),Ruler!S$18,IF(AND(All!$V30="P6",All!$AE30="RMS"),Ruler!S$19,IF(AND(All!$V30="P7",All!$AE30="RMS"),Ruler!S$20,IF(AND(All!$V30="P8",All!$AE30="RMS"),Ruler!S$21,IF(AND(All!$V30="P9",All!$AE30="RMS"),Ruler!S$22,IF(AND(All!$V30="P1",All!$AE30="RSS"),Ruler!S$6,IF(AND(All!$V30="P2",All!$AE30="RSS"),Ruler!S$23,IF(AND(All!$V30="P3",All!$AE30="RSS"),Ruler!S$24,IF(AND(All!$V30="P4",All!$AE30="RSS"),Ruler!S$25,IF(AND(All!$V30="P5",All!$AE30="RSS"),Ruler!S$26,IF(AND(All!$V30="P6",All!$AE30="RSS"),Ruler!S$27,IF(AND(All!$V30="P7",All!$AE30="RSS"),Ruler!S$28,IF(AND(All!$V30="P8",All!$AE30="RSS"),Ruler!S$29,IF(AND(All!$V30="P9",All!$AE30="RSS"),Ruler!S$30,0)))))))))))))))))))))))))))</f>
        <v>3</v>
      </c>
      <c r="CA30" s="325">
        <f>IF(AND(All!$V30="P1",All!$AE30="RDP"),Ruler!T$6,IF(AND(All!$V30="P2",All!$AE30="RDP"),Ruler!T$7,IF(AND(All!$V30="P3",All!$AE30="RDP"),Ruler!T$8,IF(AND(All!$V30="P4",All!$AE30="RDP"),Ruler!T$9,IF(AND(All!$V30="P5",All!$AE30="RDP"),Ruler!T$10,IF(AND(All!$V30="P6",All!$AE30="RDP"),Ruler!T$11,IF(AND(All!$V30="P7",All!$AE30="RDP"),Ruler!T$12,IF(AND(All!$V30="P8",All!$AE30="RDP"),Ruler!T$13,IF(AND(All!$V30="P9",All!$AE30="RDP"),Ruler!T$14,IF(AND(All!$V30="P1",All!$AE30="RMS"),Ruler!T$6,IF(AND(All!$V30="P2",All!$AE30="RMS"),Ruler!T$15,IF(AND(All!$V30="P3",All!$AE30="RMS"),Ruler!T$16,IF(AND(All!$V30="P4",All!$AE30="RMS"),Ruler!T$17,IF(AND(All!$V30="P5",All!$AE30="RMS"),Ruler!T$18,IF(AND(All!$V30="P6",All!$AE30="RMS"),Ruler!T$19,IF(AND(All!$V30="P7",All!$AE30="RMS"),Ruler!T$20,IF(AND(All!$V30="P8",All!$AE30="RMS"),Ruler!T$21,IF(AND(All!$V30="P9",All!$AE30="RMS"),Ruler!T$22,IF(AND(All!$V30="P1",All!$AE30="RSS"),Ruler!T$6,IF(AND(All!$V30="P2",All!$AE30="RSS"),Ruler!T$23,IF(AND(All!$V30="P3",All!$AE30="RSS"),Ruler!T$24,IF(AND(All!$V30="P4",All!$AE30="RSS"),Ruler!T$25,IF(AND(All!$V30="P5",All!$AE30="RSS"),Ruler!T$26,IF(AND(All!$V30="P6",All!$AE30="RSS"),Ruler!T$27,IF(AND(All!$V30="P7",All!$AE30="RSS"),Ruler!T$28,IF(AND(All!$V30="P8",All!$AE30="RSS"),Ruler!T$29,IF(AND(All!$V30="P9",All!$AE30="RSS"),Ruler!T$30,0)))))))))))))))))))))))))))</f>
        <v>3</v>
      </c>
      <c r="CB30" s="325">
        <f>IF(AND(All!$V30="P1",All!$AE30="RDP"),Ruler!U$6,IF(AND(All!$V30="P2",All!$AE30="RDP"),Ruler!U$7,IF(AND(All!$V30="P3",All!$AE30="RDP"),Ruler!U$8,IF(AND(All!$V30="P4",All!$AE30="RDP"),Ruler!U$9,IF(AND(All!$V30="P5",All!$AE30="RDP"),Ruler!U$10,IF(AND(All!$V30="P6",All!$AE30="RDP"),Ruler!U$11,IF(AND(All!$V30="P7",All!$AE30="RDP"),Ruler!U$12,IF(AND(All!$V30="P8",All!$AE30="RDP"),Ruler!U$13,IF(AND(All!$V30="P9",All!$AE30="RDP"),Ruler!U$14,IF(AND(All!$V30="P1",All!$AE30="RMS"),Ruler!U$6,IF(AND(All!$V30="P2",All!$AE30="RMS"),Ruler!U$15,IF(AND(All!$V30="P3",All!$AE30="RMS"),Ruler!U$16,IF(AND(All!$V30="P4",All!$AE30="RMS"),Ruler!U$17,IF(AND(All!$V30="P5",All!$AE30="RMS"),Ruler!U$18,IF(AND(All!$V30="P6",All!$AE30="RMS"),Ruler!U$19,IF(AND(All!$V30="P7",All!$AE30="RMS"),Ruler!U$20,IF(AND(All!$V30="P8",All!$AE30="RMS"),Ruler!U$21,IF(AND(All!$V30="P9",All!$AE30="RMS"),Ruler!U$22,IF(AND(All!$V30="P1",All!$AE30="RSS"),Ruler!U$6,IF(AND(All!$V30="P2",All!$AE30="RSS"),Ruler!U$23,IF(AND(All!$V30="P3",All!$AE30="RSS"),Ruler!U$24,IF(AND(All!$V30="P4",All!$AE30="RSS"),Ruler!U$25,IF(AND(All!$V30="P5",All!$AE30="RSS"),Ruler!U$26,IF(AND(All!$V30="P6",All!$AE30="RSS"),Ruler!U$27,IF(AND(All!$V30="P7",All!$AE30="RSS"),Ruler!U$28,IF(AND(All!$V30="P8",All!$AE30="RSS"),Ruler!U$29,IF(AND(All!$V30="P9",All!$AE30="RSS"),Ruler!U$30,0)))))))))))))))))))))))))))</f>
        <v>3</v>
      </c>
      <c r="CC30" s="325">
        <f>IF(AND(All!$V30="P1",All!$AE30="RDP"),Ruler!V$6,IF(AND(All!$V30="P2",All!$AE30="RDP"),Ruler!V$7,IF(AND(All!$V30="P3",All!$AE30="RDP"),Ruler!V$8,IF(AND(All!$V30="P4",All!$AE30="RDP"),Ruler!V$9,IF(AND(All!$V30="P5",All!$AE30="RDP"),Ruler!V$10,IF(AND(All!$V30="P6",All!$AE30="RDP"),Ruler!V$11,IF(AND(All!$V30="P7",All!$AE30="RDP"),Ruler!V$12,IF(AND(All!$V30="P8",All!$AE30="RDP"),Ruler!V$13,IF(AND(All!$V30="P9",All!$AE30="RDP"),Ruler!V$14,IF(AND(All!$V30="P1",All!$AE30="RMS"),Ruler!V$6,IF(AND(All!$V30="P2",All!$AE30="RMS"),Ruler!V$15,IF(AND(All!$V30="P3",All!$AE30="RMS"),Ruler!V$16,IF(AND(All!$V30="P4",All!$AE30="RMS"),Ruler!V$17,IF(AND(All!$V30="P5",All!$AE30="RMS"),Ruler!V$18,IF(AND(All!$V30="P6",All!$AE30="RMS"),Ruler!V$19,IF(AND(All!$V30="P7",All!$AE30="RMS"),Ruler!V$20,IF(AND(All!$V30="P8",All!$AE30="RMS"),Ruler!V$21,IF(AND(All!$V30="P9",All!$AE30="RMS"),Ruler!V$22,IF(AND(All!$V30="P1",All!$AE30="RSS"),Ruler!V$6,IF(AND(All!$V30="P2",All!$AE30="RSS"),Ruler!V$23,IF(AND(All!$V30="P3",All!$AE30="RSS"),Ruler!V$24,IF(AND(All!$V30="P4",All!$AE30="RSS"),Ruler!V$25,IF(AND(All!$V30="P5",All!$AE30="RSS"),Ruler!V$26,IF(AND(All!$V30="P6",All!$AE30="RSS"),Ruler!V$27,IF(AND(All!$V30="P7",All!$AE30="RSS"),Ruler!V$28,IF(AND(All!$V30="P8",All!$AE30="RSS"),Ruler!V$29,IF(AND(All!$V30="P9",All!$AE30="RSS"),Ruler!V$30,0)))))))))))))))))))))))))))</f>
        <v>3</v>
      </c>
      <c r="CD30" s="325">
        <f>IF(AND(All!$V30="P1",All!$AE30="RDP"),Ruler!W$6,IF(AND(All!$V30="P2",All!$AE30="RDP"),Ruler!W$7,IF(AND(All!$V30="P3",All!$AE30="RDP"),Ruler!W$8,IF(AND(All!$V30="P4",All!$AE30="RDP"),Ruler!W$9,IF(AND(All!$V30="P5",All!$AE30="RDP"),Ruler!W$10,IF(AND(All!$V30="P6",All!$AE30="RDP"),Ruler!W$11,IF(AND(All!$V30="P7",All!$AE30="RDP"),Ruler!W$12,IF(AND(All!$V30="P8",All!$AE30="RDP"),Ruler!W$13,IF(AND(All!$V30="P9",All!$AE30="RDP"),Ruler!W$14,IF(AND(All!$V30="P1",All!$AE30="RMS"),Ruler!W$6,IF(AND(All!$V30="P2",All!$AE30="RMS"),Ruler!W$15,IF(AND(All!$V30="P3",All!$AE30="RMS"),Ruler!W$16,IF(AND(All!$V30="P4",All!$AE30="RMS"),Ruler!W$17,IF(AND(All!$V30="P5",All!$AE30="RMS"),Ruler!W$18,IF(AND(All!$V30="P6",All!$AE30="RMS"),Ruler!W$19,IF(AND(All!$V30="P7",All!$AE30="RMS"),Ruler!W$20,IF(AND(All!$V30="P8",All!$AE30="RMS"),Ruler!W$21,IF(AND(All!$V30="P9",All!$AE30="RMS"),Ruler!W$22,IF(AND(All!$V30="P1",All!$AE30="RSS"),Ruler!W$6,IF(AND(All!$V30="P2",All!$AE30="RSS"),Ruler!W$23,IF(AND(All!$V30="P3",All!$AE30="RSS"),Ruler!W$24,IF(AND(All!$V30="P4",All!$AE30="RSS"),Ruler!W$25,IF(AND(All!$V30="P5",All!$AE30="RSS"),Ruler!W$26,IF(AND(All!$V30="P6",All!$AE30="RSS"),Ruler!W$27,IF(AND(All!$V30="P7",All!$AE30="RSS"),Ruler!W$28,IF(AND(All!$V30="P8",All!$AE30="RSS"),Ruler!W$29,IF(AND(All!$V30="P9",All!$AE30="RSS"),Ruler!W$30,0)))))))))))))))))))))))))))</f>
        <v>2</v>
      </c>
      <c r="CE30" s="325">
        <f>IF(AND(All!$V30="P1",All!$AE30="RDP"),Ruler!X$6,IF(AND(All!$V30="P2",All!$AE30="RDP"),Ruler!X$7,IF(AND(All!$V30="P3",All!$AE30="RDP"),Ruler!X$8,IF(AND(All!$V30="P4",All!$AE30="RDP"),Ruler!X$9,IF(AND(All!$V30="P5",All!$AE30="RDP"),Ruler!X$10,IF(AND(All!$V30="P6",All!$AE30="RDP"),Ruler!X$11,IF(AND(All!$V30="P7",All!$AE30="RDP"),Ruler!X$12,IF(AND(All!$V30="P8",All!$AE30="RDP"),Ruler!X$13,IF(AND(All!$V30="P9",All!$AE30="RDP"),Ruler!X$14,IF(AND(All!$V30="P1",All!$AE30="RMS"),Ruler!X$6,IF(AND(All!$V30="P2",All!$AE30="RMS"),Ruler!X$15,IF(AND(All!$V30="P3",All!$AE30="RMS"),Ruler!X$16,IF(AND(All!$V30="P4",All!$AE30="RMS"),Ruler!X$17,IF(AND(All!$V30="P5",All!$AE30="RMS"),Ruler!X$18,IF(AND(All!$V30="P6",All!$AE30="RMS"),Ruler!X$19,IF(AND(All!$V30="P7",All!$AE30="RMS"),Ruler!X$20,IF(AND(All!$V30="P8",All!$AE30="RMS"),Ruler!X$21,IF(AND(All!$V30="P9",All!$AE30="RMS"),Ruler!X$22,IF(AND(All!$V30="P1",All!$AE30="RSS"),Ruler!X$6,IF(AND(All!$V30="P2",All!$AE30="RSS"),Ruler!X$23,IF(AND(All!$V30="P3",All!$AE30="RSS"),Ruler!X$24,IF(AND(All!$V30="P4",All!$AE30="RSS"),Ruler!X$25,IF(AND(All!$V30="P5",All!$AE30="RSS"),Ruler!X$26,IF(AND(All!$V30="P6",All!$AE30="RSS"),Ruler!X$27,IF(AND(All!$V30="P7",All!$AE30="RSS"),Ruler!X$28,IF(AND(All!$V30="P8",All!$AE30="RSS"),Ruler!X$29,IF(AND(All!$V30="P9",All!$AE30="RSS"),Ruler!X$30,0)))))))))))))))))))))))))))</f>
        <v>3</v>
      </c>
      <c r="CF30" s="325">
        <f>IF(AND(All!$V30="P1",All!$AE30="RDP"),Ruler!Y$6,IF(AND(All!$V30="P2",All!$AE30="RDP"),Ruler!Y$7,IF(AND(All!$V30="P3",All!$AE30="RDP"),Ruler!Y$8,IF(AND(All!$V30="P4",All!$AE30="RDP"),Ruler!Y$9,IF(AND(All!$V30="P5",All!$AE30="RDP"),Ruler!Y$10,IF(AND(All!$V30="P6",All!$AE30="RDP"),Ruler!Y$11,IF(AND(All!$V30="P7",All!$AE30="RDP"),Ruler!Y$12,IF(AND(All!$V30="P8",All!$AE30="RDP"),Ruler!Y$13,IF(AND(All!$V30="P9",All!$AE30="RDP"),Ruler!Y$14,IF(AND(All!$V30="P1",All!$AE30="RMS"),Ruler!Y$6,IF(AND(All!$V30="P2",All!$AE30="RMS"),Ruler!Y$15,IF(AND(All!$V30="P3",All!$AE30="RMS"),Ruler!Y$16,IF(AND(All!$V30="P4",All!$AE30="RMS"),Ruler!Y$17,IF(AND(All!$V30="P5",All!$AE30="RMS"),Ruler!Y$18,IF(AND(All!$V30="P6",All!$AE30="RMS"),Ruler!Y$19,IF(AND(All!$V30="P7",All!$AE30="RMS"),Ruler!Y$20,IF(AND(All!$V30="P8",All!$AE30="RMS"),Ruler!Y$21,IF(AND(All!$V30="P9",All!$AE30="RMS"),Ruler!Y$22,IF(AND(All!$V30="P1",All!$AE30="RSS"),Ruler!Y$6,IF(AND(All!$V30="P2",All!$AE30="RSS"),Ruler!Y$23,IF(AND(All!$V30="P3",All!$AE30="RSS"),Ruler!Y$24,IF(AND(All!$V30="P4",All!$AE30="RSS"),Ruler!Y$25,IF(AND(All!$V30="P5",All!$AE30="RSS"),Ruler!Y$26,IF(AND(All!$V30="P6",All!$AE30="RSS"),Ruler!Y$27,IF(AND(All!$V30="P7",All!$AE30="RSS"),Ruler!Y$28,IF(AND(All!$V30="P8",All!$AE30="RSS"),Ruler!Y$29,IF(AND(All!$V30="P9",All!$AE30="RSS"),Ruler!Y$30,0)))))))))))))))))))))))))))</f>
        <v>2</v>
      </c>
      <c r="CG30" s="325">
        <f>IF(AND(All!$V30="P1",All!$AE30="RDP"),Ruler!Z$6,IF(AND(All!$V30="P2",All!$AE30="RDP"),Ruler!Z$7,IF(AND(All!$V30="P3",All!$AE30="RDP"),Ruler!Z$8,IF(AND(All!$V30="P4",All!$AE30="RDP"),Ruler!Z$9,IF(AND(All!$V30="P5",All!$AE30="RDP"),Ruler!Z$10,IF(AND(All!$V30="P6",All!$AE30="RDP"),Ruler!Z$11,IF(AND(All!$V30="P7",All!$AE30="RDP"),Ruler!Z$12,IF(AND(All!$V30="P8",All!$AE30="RDP"),Ruler!Z$13,IF(AND(All!$V30="P9",All!$AE30="RDP"),Ruler!Z$14,IF(AND(All!$V30="P1",All!$AE30="RMS"),Ruler!Z$6,IF(AND(All!$V30="P2",All!$AE30="RMS"),Ruler!Z$15,IF(AND(All!$V30="P3",All!$AE30="RMS"),Ruler!Z$16,IF(AND(All!$V30="P4",All!$AE30="RMS"),Ruler!Z$17,IF(AND(All!$V30="P5",All!$AE30="RMS"),Ruler!Z$18,IF(AND(All!$V30="P6",All!$AE30="RMS"),Ruler!Z$19,IF(AND(All!$V30="P7",All!$AE30="RMS"),Ruler!Z$20,IF(AND(All!$V30="P8",All!$AE30="RMS"),Ruler!Z$21,IF(AND(All!$V30="P9",All!$AE30="RMS"),Ruler!Z$22,IF(AND(All!$V30="P1",All!$AE30="RSS"),Ruler!Z$6,IF(AND(All!$V30="P2",All!$AE30="RSS"),Ruler!Z$23,IF(AND(All!$V30="P3",All!$AE30="RSS"),Ruler!Z$24,IF(AND(All!$V30="P4",All!$AE30="RSS"),Ruler!Z$25,IF(AND(All!$V30="P5",All!$AE30="RSS"),Ruler!Z$26,IF(AND(All!$V30="P6",All!$AE30="RSS"),Ruler!Z$27,IF(AND(All!$V30="P7",All!$AE30="RSS"),Ruler!Z$28,IF(AND(All!$V30="P8",All!$AE30="RSS"),Ruler!Z$29,IF(AND(All!$V30="P9",All!$AE30="RSS"),Ruler!Z$30,0)))))))))))))))))))))))))))</f>
        <v>2</v>
      </c>
      <c r="CH30" s="325">
        <f>IF(AND(All!$V30="P1",All!$AE30="RDP"),Ruler!AA$6,IF(AND(All!$V30="P2",All!$AE30="RDP"),Ruler!AA$7,IF(AND(All!$V30="P3",All!$AE30="RDP"),Ruler!AA$8,IF(AND(All!$V30="P4",All!$AE30="RDP"),Ruler!AA$9,IF(AND(All!$V30="P5",All!$AE30="RDP"),Ruler!AA$10,IF(AND(All!$V30="P6",All!$AE30="RDP"),Ruler!AA$11,IF(AND(All!$V30="P7",All!$AE30="RDP"),Ruler!AA$12,IF(AND(All!$V30="P8",All!$AE30="RDP"),Ruler!AA$13,IF(AND(All!$V30="P9",All!$AE30="RDP"),Ruler!AA$14,IF(AND(All!$V30="P1",All!$AE30="RMS"),Ruler!AA$6,IF(AND(All!$V30="P2",All!$AE30="RMS"),Ruler!AA$15,IF(AND(All!$V30="P3",All!$AE30="RMS"),Ruler!AA$16,IF(AND(All!$V30="P4",All!$AE30="RMS"),Ruler!AA$17,IF(AND(All!$V30="P5",All!$AE30="RMS"),Ruler!AA$18,IF(AND(All!$V30="P6",All!$AE30="RMS"),Ruler!AA$19,IF(AND(All!$V30="P7",All!$AE30="RMS"),Ruler!AA$20,IF(AND(All!$V30="P8",All!$AE30="RMS"),Ruler!AA$21,IF(AND(All!$V30="P9",All!$AE30="RMS"),Ruler!AA$22,IF(AND(All!$V30="P1",All!$AE30="RSS"),Ruler!AA$6,IF(AND(All!$V30="P2",All!$AE30="RSS"),Ruler!AA$23,IF(AND(All!$V30="P3",All!$AE30="RSS"),Ruler!AA$24,IF(AND(All!$V30="P4",All!$AE30="RSS"),Ruler!AA$25,IF(AND(All!$V30="P5",All!$AE30="RSS"),Ruler!AA$26,IF(AND(All!$V30="P6",All!$AE30="RSS"),Ruler!AA$27,IF(AND(All!$V30="P7",All!$AE30="RSS"),Ruler!AA$28,IF(AND(All!$V30="P8",All!$AE30="RSS"),Ruler!AA$29,IF(AND(All!$V30="P9",All!$AE30="RSS"),Ruler!AA$30,0)))))))))))))))))))))))))))</f>
        <v>2</v>
      </c>
      <c r="CI30" s="325">
        <f>IF(AND(All!$V30="P1",All!$AE30="RDP"),Ruler!AB$6,IF(AND(All!$V30="P2",All!$AE30="RDP"),Ruler!AB$7,IF(AND(All!$V30="P3",All!$AE30="RDP"),Ruler!AB$8,IF(AND(All!$V30="P4",All!$AE30="RDP"),Ruler!AB$9,IF(AND(All!$V30="P5",All!$AE30="RDP"),Ruler!AB$10,IF(AND(All!$V30="P6",All!$AE30="RDP"),Ruler!AB$11,IF(AND(All!$V30="P7",All!$AE30="RDP"),Ruler!AB$12,IF(AND(All!$V30="P8",All!$AE30="RDP"),Ruler!AB$13,IF(AND(All!$V30="P9",All!$AE30="RDP"),Ruler!AB$14,IF(AND(All!$V30="P1",All!$AE30="RMS"),Ruler!AB$6,IF(AND(All!$V30="P2",All!$AE30="RMS"),Ruler!AB$15,IF(AND(All!$V30="P3",All!$AE30="RMS"),Ruler!AB$16,IF(AND(All!$V30="P4",All!$AE30="RMS"),Ruler!AB$17,IF(AND(All!$V30="P5",All!$AE30="RMS"),Ruler!AB$18,IF(AND(All!$V30="P6",All!$AE30="RMS"),Ruler!AB$19,IF(AND(All!$V30="P7",All!$AE30="RMS"),Ruler!AB$20,IF(AND(All!$V30="P8",All!$AE30="RMS"),Ruler!AB$21,IF(AND(All!$V30="P9",All!$AE30="RMS"),Ruler!AB$22,IF(AND(All!$V30="P1",All!$AE30="RSS"),Ruler!AB$6,IF(AND(All!$V30="P2",All!$AE30="RSS"),Ruler!AB$23,IF(AND(All!$V30="P3",All!$AE30="RSS"),Ruler!AB$24,IF(AND(All!$V30="P4",All!$AE30="RSS"),Ruler!AB$25,IF(AND(All!$V30="P5",All!$AE30="RSS"),Ruler!AB$26,IF(AND(All!$V30="P6",All!$AE30="RSS"),Ruler!AB$27,IF(AND(All!$V30="P7",All!$AE30="RSS"),Ruler!AB$28,IF(AND(All!$V30="P8",All!$AE30="RSS"),Ruler!AB$29,IF(AND(All!$V30="P9",All!$AE30="RSS"),Ruler!AB$30,0)))))))))))))))))))))))))))</f>
        <v>2</v>
      </c>
      <c r="CJ30" s="377">
        <f>Table9[[#This Row],[R-B1]]-Table9[[#This Row],[B1]]</f>
        <v>0</v>
      </c>
      <c r="CK30" s="378">
        <f>Table9[[#This Row],[R-B2]]-Table9[[#This Row],[B2]]</f>
        <v>0</v>
      </c>
      <c r="CL30" s="378">
        <f>Table9[[#This Row],[R-B3]]-Table9[[#This Row],[B3]]</f>
        <v>1</v>
      </c>
      <c r="CM30" s="378">
        <f>Table9[[#This Row],[R-B4]]-Table9[[#This Row],[B4]]</f>
        <v>0</v>
      </c>
      <c r="CN30" s="378">
        <f>Table9[[#This Row],[R-B5]]-Table9[[#This Row],[B5]]</f>
        <v>0</v>
      </c>
      <c r="CO30" s="378">
        <f>Table9[[#This Row],[R-B6]]-Table9[[#This Row],[B6]]</f>
        <v>0</v>
      </c>
      <c r="CP30" s="378">
        <f>Table9[[#This Row],[R-B7]]-Table9[[#This Row],[B7]]</f>
        <v>0</v>
      </c>
      <c r="CQ30" s="378">
        <f>Table9[[#This Row],[R-B8]]-Table9[[#This Row],[B8]]</f>
        <v>0</v>
      </c>
      <c r="CR30" s="378">
        <f>Table9[[#This Row],[R-B9]]-Table9[[#This Row],[B9]]</f>
        <v>0</v>
      </c>
      <c r="CS30" s="378">
        <f>Table9[[#This Row],[R-B10]]-Table9[[#This Row],[B10]]</f>
        <v>0</v>
      </c>
      <c r="CT30" s="378">
        <f>Table9[[#This Row],[R-B11]]-Table9[[#This Row],[B11]]</f>
        <v>0</v>
      </c>
      <c r="CU30" s="378">
        <f>Table9[[#This Row],[R-B12]]-Table9[[#This Row],[B12]]</f>
        <v>1</v>
      </c>
      <c r="CV30" s="378">
        <f>Table9[[#This Row],[R-K1]]-Table9[[#This Row],[K1]]</f>
        <v>0</v>
      </c>
      <c r="CW30" s="378">
        <f>Table9[[#This Row],[R-K2]]-Table9[[#This Row],[K2]]</f>
        <v>0</v>
      </c>
      <c r="CX30" s="378">
        <f>Table9[[#This Row],[R-K3]]-Table9[[#This Row],[K3]]</f>
        <v>0</v>
      </c>
      <c r="CY30" s="378">
        <f>Table9[[#This Row],[R-K4]]-Table9[[#This Row],[K4]]</f>
        <v>1</v>
      </c>
      <c r="CZ30" s="378">
        <f>Table9[[#This Row],[R-K5]]-Table9[[#This Row],[K5]]</f>
        <v>1</v>
      </c>
      <c r="DA30" s="378">
        <f>Table9[[#This Row],[R-P1]]-Table9[[#This Row],[P1]]</f>
        <v>0</v>
      </c>
      <c r="DB30" s="378">
        <f>Table9[[#This Row],[R-P2]]-Table9[[#This Row],[P2]]</f>
        <v>0</v>
      </c>
      <c r="DC30" s="378">
        <f>Table9[[#This Row],[R-P3]]-Table9[[#This Row],[P3]]</f>
        <v>1</v>
      </c>
      <c r="DD30" s="378">
        <f>Table9[[#This Row],[R-P4]]-Table9[[#This Row],[P4]]</f>
        <v>0</v>
      </c>
      <c r="DE30" s="378">
        <f>Table9[[#This Row],[R-P5]]-Table9[[#This Row],[P5]]</f>
        <v>0</v>
      </c>
      <c r="DF30" s="378">
        <f>Table9[[#This Row],[R-E1]]-Table9[[#This Row],[E1]]</f>
        <v>0</v>
      </c>
      <c r="DG30" s="379">
        <f>Table9[[#This Row],[R-E2]]-Table9[[#This Row],[E2]]</f>
        <v>0</v>
      </c>
      <c r="DH30" s="43">
        <f>COUNTIF(Table9[[#This Row],[G-B1]:[G-B12]],"&lt;=0")/12*100</f>
        <v>83.333333333333343</v>
      </c>
      <c r="DI30" s="43">
        <f>COUNTIF(Table9[[#This Row],[G-K1]:[G-K5]],"&lt;=0")/5*100</f>
        <v>60</v>
      </c>
      <c r="DJ30" s="43">
        <f>COUNTIF(Table9[[#This Row],[G-P1]:[G-P5]],"&lt;=0")/5*100</f>
        <v>80</v>
      </c>
      <c r="DK30" s="43">
        <f>COUNTIF(Table9[[#This Row],[G-E1]:[G-E2]],"&lt;=0")/2*100</f>
        <v>100</v>
      </c>
      <c r="DL30" s="450">
        <f>IF(AE30="RDP",(COUNTIF(Table9[[#This Row],[G-B3]],"&lt;=0")+COUNTIF(Table9[[#This Row],[G-B4]],"&lt;=0")+COUNTIF(Table9[[#This Row],[G-B7]],"&lt;=0")+COUNTIF(Table9[[#This Row],[G-B11]],"&lt;=0")+COUNTIF(Table9[[#This Row],[G-K2]],"&lt;=0"))/5*100,IF(AE30="RMS",(COUNTIF(Table9[[#This Row],[G-B4]],"&lt;=0")+COUNTIF(Table9[[#This Row],[G-B5]],"&lt;=0")+COUNTIF(Table9[[#This Row],[G-B10]],"&lt;=0")+COUNTIF(Table9[[#This Row],[G-B12]],"&lt;=0")+COUNTIF(Table9[[#This Row],[G-K2]],"&lt;=0"))/5*100,IF(AE30="RSS",(COUNTIF(Table9[[#This Row],[G-B1]],"&lt;=0")+COUNTIF(Table9[[#This Row],[G-B2]],"&lt;=0")+COUNTIF(Table9[[#This Row],[G-B6]],"&lt;=0")+COUNTIF(Table9[[#This Row],[G-B11]],"&lt;=0")+COUNTIF(Table9[[#This Row],[G-B12]],"&lt;=0"))/5*100,0)))</f>
        <v>80</v>
      </c>
      <c r="DM30" s="332">
        <v>100</v>
      </c>
      <c r="DN30" s="42">
        <v>100</v>
      </c>
      <c r="DO30" s="42">
        <v>100</v>
      </c>
      <c r="DP30" s="42">
        <v>100</v>
      </c>
      <c r="DQ30" s="42">
        <v>100</v>
      </c>
      <c r="DR30" s="380">
        <v>100</v>
      </c>
      <c r="DS30" s="381">
        <v>80</v>
      </c>
      <c r="DT30" s="381">
        <v>100</v>
      </c>
      <c r="DU30" s="381">
        <v>100</v>
      </c>
      <c r="DV30" s="381">
        <v>100</v>
      </c>
      <c r="DW30" s="380">
        <v>67</v>
      </c>
      <c r="DX30" s="381">
        <v>60</v>
      </c>
      <c r="DY30" s="381">
        <v>40</v>
      </c>
      <c r="DZ30" s="381">
        <v>100</v>
      </c>
      <c r="EA30" s="382">
        <v>40</v>
      </c>
      <c r="EB30" s="335" t="s">
        <v>238</v>
      </c>
      <c r="EC30" s="324" t="s">
        <v>371</v>
      </c>
      <c r="ED30" s="324" t="s">
        <v>372</v>
      </c>
      <c r="EE30" s="397"/>
    </row>
    <row r="31" spans="2:135" ht="79" hidden="1" customHeight="1" thickBot="1" x14ac:dyDescent="0.35">
      <c r="B31" s="282">
        <v>28</v>
      </c>
      <c r="C31" s="285" t="s">
        <v>134</v>
      </c>
      <c r="D31" s="45">
        <v>46195</v>
      </c>
      <c r="E31" s="284" t="s">
        <v>373</v>
      </c>
      <c r="F31" s="282">
        <v>1043029</v>
      </c>
      <c r="G31" s="357">
        <f t="shared" ca="1" si="0"/>
        <v>32.125019910578395</v>
      </c>
      <c r="H31" s="283">
        <v>34590</v>
      </c>
      <c r="I31" s="282" t="s">
        <v>136</v>
      </c>
      <c r="J31" s="282" t="s">
        <v>137</v>
      </c>
      <c r="K31" s="282" t="s">
        <v>138</v>
      </c>
      <c r="L31" s="282" t="s">
        <v>204</v>
      </c>
      <c r="M31" s="285"/>
      <c r="N31" s="282"/>
      <c r="O31" s="282" t="s">
        <v>142</v>
      </c>
      <c r="P31" s="284" t="s">
        <v>374</v>
      </c>
      <c r="Q31" s="282" t="s">
        <v>144</v>
      </c>
      <c r="R31" s="282" t="s">
        <v>185</v>
      </c>
      <c r="S31" s="283">
        <v>43040</v>
      </c>
      <c r="T31" s="286">
        <f t="shared" ca="1" si="2"/>
        <v>8.969444444444445</v>
      </c>
      <c r="U31" s="286">
        <f ca="1">Table9[[#This Row],[Years in PET]]-2</f>
        <v>6.969444444444445</v>
      </c>
      <c r="V31" s="282" t="s">
        <v>57</v>
      </c>
      <c r="W31" s="286"/>
      <c r="X31" s="286">
        <f ca="1">($T$1-Table9[[#This Row],[Date of Appointment to Current Grade]])/365</f>
        <v>3.0565267598934627</v>
      </c>
      <c r="Y31" s="283">
        <v>45200</v>
      </c>
      <c r="Z31" s="282" t="s">
        <v>187</v>
      </c>
      <c r="AA31" s="283">
        <v>45658</v>
      </c>
      <c r="AB31" s="286">
        <f ca="1">($T$1-Table9[[#This Row],[Date in Position]])/365</f>
        <v>1.8017322393455175</v>
      </c>
      <c r="AC31" s="282" t="s">
        <v>146</v>
      </c>
      <c r="AD31" s="282"/>
      <c r="AE31" s="282" t="s">
        <v>147</v>
      </c>
      <c r="AF31" s="282" t="s">
        <v>188</v>
      </c>
      <c r="AG31" s="287" t="s">
        <v>375</v>
      </c>
      <c r="AH31" s="287" t="s">
        <v>376</v>
      </c>
      <c r="AI31" s="287" t="s">
        <v>377</v>
      </c>
      <c r="AJ31" s="285" t="s">
        <v>378</v>
      </c>
      <c r="AK31" s="288" t="s">
        <v>379</v>
      </c>
      <c r="AL31" s="285" t="s">
        <v>380</v>
      </c>
      <c r="AM31" s="319" t="s">
        <v>381</v>
      </c>
      <c r="AN31" s="323">
        <v>1</v>
      </c>
      <c r="AO31" s="43">
        <v>2</v>
      </c>
      <c r="AP31" s="43">
        <v>2</v>
      </c>
      <c r="AQ31" s="43">
        <v>2</v>
      </c>
      <c r="AR31" s="43">
        <v>2</v>
      </c>
      <c r="AS31" s="43">
        <v>2</v>
      </c>
      <c r="AT31" s="43">
        <v>2</v>
      </c>
      <c r="AU31" s="43">
        <v>2</v>
      </c>
      <c r="AV31" s="43">
        <v>2</v>
      </c>
      <c r="AW31" s="43">
        <v>2</v>
      </c>
      <c r="AX31" s="43">
        <v>2</v>
      </c>
      <c r="AY31" s="43">
        <v>2</v>
      </c>
      <c r="AZ31" s="43">
        <v>2</v>
      </c>
      <c r="BA31" s="43">
        <v>2</v>
      </c>
      <c r="BB31" s="43">
        <v>0</v>
      </c>
      <c r="BC31" s="43">
        <v>2</v>
      </c>
      <c r="BD31" s="43">
        <v>0</v>
      </c>
      <c r="BE31" s="43">
        <v>1</v>
      </c>
      <c r="BF31" s="43">
        <v>1</v>
      </c>
      <c r="BG31" s="43">
        <v>1</v>
      </c>
      <c r="BH31" s="43">
        <v>1</v>
      </c>
      <c r="BI31" s="43">
        <v>0</v>
      </c>
      <c r="BJ31" s="43">
        <v>0</v>
      </c>
      <c r="BK31" s="328">
        <v>0</v>
      </c>
      <c r="BL31" s="325">
        <f>IF(AND(All!$V31="P1",All!$AE31="RDP"),Ruler!E$6,IF(AND(All!$V31="P2",All!$AE31="RDP"),Ruler!E$7,IF(AND(All!$V31="P3",All!$AE31="RDP"),Ruler!E$8,IF(AND(All!$V31="P4",All!$AE31="RDP"),Ruler!E$9,IF(AND(All!$V31="P5",All!$AE31="RDP"),Ruler!E$10,IF(AND(All!$V31="P6",All!$AE31="RDP"),Ruler!E$11,IF(AND(All!$V31="P7",All!$AE31="RDP"),Ruler!E$12,IF(AND(All!$V31="P8",All!$AE31="RDP"),Ruler!E$13,IF(AND(All!$V31="P9",All!$AE31="RDP"),Ruler!E$14,IF(AND(All!$V31="P1",All!$AE31="RMS"),Ruler!E$6,IF(AND(All!$V31="P2",All!$AE31="RMS"),Ruler!E$15,IF(AND(All!$V31="P3",All!$AE31="RMS"),Ruler!E$16,IF(AND(All!$V31="P4",All!$AE31="RMS"),Ruler!E$17,IF(AND(All!$V31="P5",All!$AE31="RMS"),Ruler!E$18,IF(AND(All!$V31="P6",All!$AE31="RMS"),Ruler!E$19,IF(AND(All!$V31="P7",All!$AE31="RMS"),Ruler!E$20,IF(AND(All!$V31="P8",All!$AE31="RMS"),Ruler!E$21,IF(AND(All!$V31="P9",All!$AE31="RMS"),Ruler!E$22,IF(AND(All!$V31="P1",All!$AE31="RSS"),Ruler!E$6,IF(AND(All!$V31="P2",All!$AE31="RSS"),Ruler!E$23,IF(AND(All!$V31="P3",All!$AE31="RSS"),Ruler!E$24,IF(AND(All!$V31="P4",All!$AE31="RSS"),Ruler!E$25,IF(AND(All!$V31="P5",All!$AE31="RSS"),Ruler!E$26,IF(AND(All!$V31="P6",All!$AE31="RSS"),Ruler!E$27,IF(AND(All!$V31="P7",All!$AE31="RSS"),Ruler!E$28,IF(AND(All!$V31="P8",All!$AE31="RSS"),Ruler!E$29,IF(AND(All!$V31="P9",All!$AE31="RSS"),Ruler!E$30,0)))))))))))))))))))))))))))</f>
        <v>2</v>
      </c>
      <c r="BM31" s="325">
        <f>IF(AND(All!$V31="P1",All!$AE31="RDP"),Ruler!F$6,IF(AND(All!$V31="P2",All!$AE31="RDP"),Ruler!F$7,IF(AND(All!$V31="P3",All!$AE31="RDP"),Ruler!F$8,IF(AND(All!$V31="P4",All!$AE31="RDP"),Ruler!F$9,IF(AND(All!$V31="P5",All!$AE31="RDP"),Ruler!F$10,IF(AND(All!$V31="P6",All!$AE31="RDP"),Ruler!F$11,IF(AND(All!$V31="P7",All!$AE31="RDP"),Ruler!F$12,IF(AND(All!$V31="P8",All!$AE31="RDP"),Ruler!F$13,IF(AND(All!$V31="P9",All!$AE31="RDP"),Ruler!F$14,IF(AND(All!$V31="P1",All!$AE31="RMS"),Ruler!F$6,IF(AND(All!$V31="P2",All!$AE31="RMS"),Ruler!F$15,IF(AND(All!$V31="P3",All!$AE31="RMS"),Ruler!F$16,IF(AND(All!$V31="P4",All!$AE31="RMS"),Ruler!F$17,IF(AND(All!$V31="P5",All!$AE31="RMS"),Ruler!F$18,IF(AND(All!$V31="P6",All!$AE31="RMS"),Ruler!F$19,IF(AND(All!$V31="P7",All!$AE31="RMS"),Ruler!F$20,IF(AND(All!$V31="P8",All!$AE31="RMS"),Ruler!F$21,IF(AND(All!$V31="P9",All!$AE31="RMS"),Ruler!F$22,IF(AND(All!$V31="P1",All!$AE31="RSS"),Ruler!F$6,IF(AND(All!$V31="P2",All!$AE31="RSS"),Ruler!F$23,IF(AND(All!$V31="P3",All!$AE31="RSS"),Ruler!F$24,IF(AND(All!$V31="P4",All!$AE31="RSS"),Ruler!F$25,IF(AND(All!$V31="P5",All!$AE31="RSS"),Ruler!F$26,IF(AND(All!$V31="P6",All!$AE31="RSS"),Ruler!F$27,IF(AND(All!$V31="P7",All!$AE31="RSS"),Ruler!F$28,IF(AND(All!$V31="P8",All!$AE31="RSS"),Ruler!F$29,IF(AND(All!$V31="P9",All!$AE31="RSS"),Ruler!F$30,0)))))))))))))))))))))))))))</f>
        <v>2</v>
      </c>
      <c r="BN31" s="325">
        <f>IF(AND(All!$V31="P1",All!$AE31="RDP"),Ruler!G$6,IF(AND(All!$V31="P2",All!$AE31="RDP"),Ruler!G$7,IF(AND(All!$V31="P3",All!$AE31="RDP"),Ruler!G$8,IF(AND(All!$V31="P4",All!$AE31="RDP"),Ruler!G$9,IF(AND(All!$V31="P5",All!$AE31="RDP"),Ruler!G$10,IF(AND(All!$V31="P6",All!$AE31="RDP"),Ruler!G$11,IF(AND(All!$V31="P7",All!$AE31="RDP"),Ruler!G$12,IF(AND(All!$V31="P8",All!$AE31="RDP"),Ruler!G$13,IF(AND(All!$V31="P9",All!$AE31="RDP"),Ruler!G$14,IF(AND(All!$V31="P1",All!$AE31="RMS"),Ruler!G$6,IF(AND(All!$V31="P2",All!$AE31="RMS"),Ruler!G$15,IF(AND(All!$V31="P3",All!$AE31="RMS"),Ruler!G$16,IF(AND(All!$V31="P4",All!$AE31="RMS"),Ruler!G$17,IF(AND(All!$V31="P5",All!$AE31="RMS"),Ruler!G$18,IF(AND(All!$V31="P6",All!$AE31="RMS"),Ruler!G$19,IF(AND(All!$V31="P7",All!$AE31="RMS"),Ruler!G$20,IF(AND(All!$V31="P8",All!$AE31="RMS"),Ruler!G$21,IF(AND(All!$V31="P9",All!$AE31="RMS"),Ruler!G$22,IF(AND(All!$V31="P1",All!$AE31="RSS"),Ruler!G$6,IF(AND(All!$V31="P2",All!$AE31="RSS"),Ruler!G$23,IF(AND(All!$V31="P3",All!$AE31="RSS"),Ruler!G$24,IF(AND(All!$V31="P4",All!$AE31="RSS"),Ruler!G$25,IF(AND(All!$V31="P5",All!$AE31="RSS"),Ruler!G$26,IF(AND(All!$V31="P6",All!$AE31="RSS"),Ruler!G$27,IF(AND(All!$V31="P7",All!$AE31="RSS"),Ruler!G$28,IF(AND(All!$V31="P8",All!$AE31="RSS"),Ruler!G$29,IF(AND(All!$V31="P9",All!$AE31="RSS"),Ruler!G$30,0)))))))))))))))))))))))))))</f>
        <v>1</v>
      </c>
      <c r="BO31" s="325">
        <f>IF(AND(All!$V31="P1",All!$AE31="RDP"),Ruler!H$6,IF(AND(All!$V31="P2",All!$AE31="RDP"),Ruler!H$7,IF(AND(All!$V31="P3",All!$AE31="RDP"),Ruler!H$8,IF(AND(All!$V31="P4",All!$AE31="RDP"),Ruler!H$9,IF(AND(All!$V31="P5",All!$AE31="RDP"),Ruler!H$10,IF(AND(All!$V31="P6",All!$AE31="RDP"),Ruler!H$11,IF(AND(All!$V31="P7",All!$AE31="RDP"),Ruler!H$12,IF(AND(All!$V31="P8",All!$AE31="RDP"),Ruler!H$13,IF(AND(All!$V31="P9",All!$AE31="RDP"),Ruler!H$14,IF(AND(All!$V31="P1",All!$AE31="RMS"),Ruler!H$6,IF(AND(All!$V31="P2",All!$AE31="RMS"),Ruler!H$15,IF(AND(All!$V31="P3",All!$AE31="RMS"),Ruler!H$16,IF(AND(All!$V31="P4",All!$AE31="RMS"),Ruler!H$17,IF(AND(All!$V31="P5",All!$AE31="RMS"),Ruler!H$18,IF(AND(All!$V31="P6",All!$AE31="RMS"),Ruler!H$19,IF(AND(All!$V31="P7",All!$AE31="RMS"),Ruler!H$20,IF(AND(All!$V31="P8",All!$AE31="RMS"),Ruler!H$21,IF(AND(All!$V31="P9",All!$AE31="RMS"),Ruler!H$22,IF(AND(All!$V31="P1",All!$AE31="RSS"),Ruler!H$6,IF(AND(All!$V31="P2",All!$AE31="RSS"),Ruler!H$23,IF(AND(All!$V31="P3",All!$AE31="RSS"),Ruler!H$24,IF(AND(All!$V31="P4",All!$AE31="RSS"),Ruler!H$25,IF(AND(All!$V31="P5",All!$AE31="RSS"),Ruler!H$26,IF(AND(All!$V31="P6",All!$AE31="RSS"),Ruler!H$27,IF(AND(All!$V31="P7",All!$AE31="RSS"),Ruler!H$28,IF(AND(All!$V31="P8",All!$AE31="RSS"),Ruler!H$29,IF(AND(All!$V31="P9",All!$AE31="RSS"),Ruler!H$30,0)))))))))))))))))))))))))))</f>
        <v>2</v>
      </c>
      <c r="BP31" s="325">
        <f>IF(AND(All!$V31="P1",All!$AE31="RDP"),Ruler!I$6,IF(AND(All!$V31="P2",All!$AE31="RDP"),Ruler!I$7,IF(AND(All!$V31="P3",All!$AE31="RDP"),Ruler!I$8,IF(AND(All!$V31="P4",All!$AE31="RDP"),Ruler!I$9,IF(AND(All!$V31="P5",All!$AE31="RDP"),Ruler!I$10,IF(AND(All!$V31="P6",All!$AE31="RDP"),Ruler!I$11,IF(AND(All!$V31="P7",All!$AE31="RDP"),Ruler!I$12,IF(AND(All!$V31="P8",All!$AE31="RDP"),Ruler!I$13,IF(AND(All!$V31="P9",All!$AE31="RDP"),Ruler!I$14,IF(AND(All!$V31="P1",All!$AE31="RMS"),Ruler!I$6,IF(AND(All!$V31="P2",All!$AE31="RMS"),Ruler!I$15,IF(AND(All!$V31="P3",All!$AE31="RMS"),Ruler!I$16,IF(AND(All!$V31="P4",All!$AE31="RMS"),Ruler!I$17,IF(AND(All!$V31="P5",All!$AE31="RMS"),Ruler!I$18,IF(AND(All!$V31="P6",All!$AE31="RMS"),Ruler!I$19,IF(AND(All!$V31="P7",All!$AE31="RMS"),Ruler!I$20,IF(AND(All!$V31="P8",All!$AE31="RMS"),Ruler!I$21,IF(AND(All!$V31="P9",All!$AE31="RMS"),Ruler!I$22,IF(AND(All!$V31="P1",All!$AE31="RSS"),Ruler!I$6,IF(AND(All!$V31="P2",All!$AE31="RSS"),Ruler!I$23,IF(AND(All!$V31="P3",All!$AE31="RSS"),Ruler!I$24,IF(AND(All!$V31="P4",All!$AE31="RSS"),Ruler!I$25,IF(AND(All!$V31="P5",All!$AE31="RSS"),Ruler!I$26,IF(AND(All!$V31="P6",All!$AE31="RSS"),Ruler!I$27,IF(AND(All!$V31="P7",All!$AE31="RSS"),Ruler!I$28,IF(AND(All!$V31="P8",All!$AE31="RSS"),Ruler!I$29,IF(AND(All!$V31="P9",All!$AE31="RSS"),Ruler!I$30,0)))))))))))))))))))))))))))</f>
        <v>2</v>
      </c>
      <c r="BQ31" s="325">
        <f>IF(AND(All!$V31="P1",All!$AE31="RDP"),Ruler!J$6,IF(AND(All!$V31="P2",All!$AE31="RDP"),Ruler!J$7,IF(AND(All!$V31="P3",All!$AE31="RDP"),Ruler!J$8,IF(AND(All!$V31="P4",All!$AE31="RDP"),Ruler!J$9,IF(AND(All!$V31="P5",All!$AE31="RDP"),Ruler!J$10,IF(AND(All!$V31="P6",All!$AE31="RDP"),Ruler!J$11,IF(AND(All!$V31="P7",All!$AE31="RDP"),Ruler!J$12,IF(AND(All!$V31="P8",All!$AE31="RDP"),Ruler!J$13,IF(AND(All!$V31="P9",All!$AE31="RDP"),Ruler!J$14,IF(AND(All!$V31="P1",All!$AE31="RMS"),Ruler!J$6,IF(AND(All!$V31="P2",All!$AE31="RMS"),Ruler!J$15,IF(AND(All!$V31="P3",All!$AE31="RMS"),Ruler!J$16,IF(AND(All!$V31="P4",All!$AE31="RMS"),Ruler!J$17,IF(AND(All!$V31="P5",All!$AE31="RMS"),Ruler!J$18,IF(AND(All!$V31="P6",All!$AE31="RMS"),Ruler!J$19,IF(AND(All!$V31="P7",All!$AE31="RMS"),Ruler!J$20,IF(AND(All!$V31="P8",All!$AE31="RMS"),Ruler!J$21,IF(AND(All!$V31="P9",All!$AE31="RMS"),Ruler!J$22,IF(AND(All!$V31="P1",All!$AE31="RSS"),Ruler!J$6,IF(AND(All!$V31="P2",All!$AE31="RSS"),Ruler!J$23,IF(AND(All!$V31="P3",All!$AE31="RSS"),Ruler!J$24,IF(AND(All!$V31="P4",All!$AE31="RSS"),Ruler!J$25,IF(AND(All!$V31="P5",All!$AE31="RSS"),Ruler!J$26,IF(AND(All!$V31="P6",All!$AE31="RSS"),Ruler!J$27,IF(AND(All!$V31="P7",All!$AE31="RSS"),Ruler!J$28,IF(AND(All!$V31="P8",All!$AE31="RSS"),Ruler!J$29,IF(AND(All!$V31="P9",All!$AE31="RSS"),Ruler!J$30,0)))))))))))))))))))))))))))</f>
        <v>2</v>
      </c>
      <c r="BR31" s="325">
        <f>IF(AND(All!$V31="P1",All!$AE31="RDP"),Ruler!K$6,IF(AND(All!$V31="P2",All!$AE31="RDP"),Ruler!K$7,IF(AND(All!$V31="P3",All!$AE31="RDP"),Ruler!K$8,IF(AND(All!$V31="P4",All!$AE31="RDP"),Ruler!K$9,IF(AND(All!$V31="P5",All!$AE31="RDP"),Ruler!K$10,IF(AND(All!$V31="P6",All!$AE31="RDP"),Ruler!K$11,IF(AND(All!$V31="P7",All!$AE31="RDP"),Ruler!K$12,IF(AND(All!$V31="P8",All!$AE31="RDP"),Ruler!K$13,IF(AND(All!$V31="P9",All!$AE31="RDP"),Ruler!K$14,IF(AND(All!$V31="P1",All!$AE31="RMS"),Ruler!K$6,IF(AND(All!$V31="P2",All!$AE31="RMS"),Ruler!K$15,IF(AND(All!$V31="P3",All!$AE31="RMS"),Ruler!K$16,IF(AND(All!$V31="P4",All!$AE31="RMS"),Ruler!K$17,IF(AND(All!$V31="P5",All!$AE31="RMS"),Ruler!K$18,IF(AND(All!$V31="P6",All!$AE31="RMS"),Ruler!K$19,IF(AND(All!$V31="P7",All!$AE31="RMS"),Ruler!K$20,IF(AND(All!$V31="P8",All!$AE31="RMS"),Ruler!K$21,IF(AND(All!$V31="P9",All!$AE31="RMS"),Ruler!K$22,IF(AND(All!$V31="P1",All!$AE31="RSS"),Ruler!K$6,IF(AND(All!$V31="P2",All!$AE31="RSS"),Ruler!K$23,IF(AND(All!$V31="P3",All!$AE31="RSS"),Ruler!K$24,IF(AND(All!$V31="P4",All!$AE31="RSS"),Ruler!K$25,IF(AND(All!$V31="P5",All!$AE31="RSS"),Ruler!K$26,IF(AND(All!$V31="P6",All!$AE31="RSS"),Ruler!K$27,IF(AND(All!$V31="P7",All!$AE31="RSS"),Ruler!K$28,IF(AND(All!$V31="P8",All!$AE31="RSS"),Ruler!K$29,IF(AND(All!$V31="P9",All!$AE31="RSS"),Ruler!K$30,0)))))))))))))))))))))))))))</f>
        <v>3</v>
      </c>
      <c r="BS31" s="325">
        <f>IF(AND(All!$V31="P1",All!$AE31="RDP"),Ruler!L$6,IF(AND(All!$V31="P2",All!$AE31="RDP"),Ruler!L$7,IF(AND(All!$V31="P3",All!$AE31="RDP"),Ruler!L$8,IF(AND(All!$V31="P4",All!$AE31="RDP"),Ruler!L$9,IF(AND(All!$V31="P5",All!$AE31="RDP"),Ruler!L$10,IF(AND(All!$V31="P6",All!$AE31="RDP"),Ruler!L$11,IF(AND(All!$V31="P7",All!$AE31="RDP"),Ruler!L$12,IF(AND(All!$V31="P8",All!$AE31="RDP"),Ruler!L$13,IF(AND(All!$V31="P9",All!$AE31="RDP"),Ruler!L$14,IF(AND(All!$V31="P1",All!$AE31="RMS"),Ruler!L$6,IF(AND(All!$V31="P2",All!$AE31="RMS"),Ruler!L$15,IF(AND(All!$V31="P3",All!$AE31="RMS"),Ruler!L$16,IF(AND(All!$V31="P4",All!$AE31="RMS"),Ruler!L$17,IF(AND(All!$V31="P5",All!$AE31="RMS"),Ruler!L$18,IF(AND(All!$V31="P6",All!$AE31="RMS"),Ruler!L$19,IF(AND(All!$V31="P7",All!$AE31="RMS"),Ruler!L$20,IF(AND(All!$V31="P8",All!$AE31="RMS"),Ruler!L$21,IF(AND(All!$V31="P9",All!$AE31="RMS"),Ruler!L$22,IF(AND(All!$V31="P1",All!$AE31="RSS"),Ruler!L$6,IF(AND(All!$V31="P2",All!$AE31="RSS"),Ruler!L$23,IF(AND(All!$V31="P3",All!$AE31="RSS"),Ruler!L$24,IF(AND(All!$V31="P4",All!$AE31="RSS"),Ruler!L$25,IF(AND(All!$V31="P5",All!$AE31="RSS"),Ruler!L$26,IF(AND(All!$V31="P6",All!$AE31="RSS"),Ruler!L$27,IF(AND(All!$V31="P7",All!$AE31="RSS"),Ruler!L$28,IF(AND(All!$V31="P8",All!$AE31="RSS"),Ruler!L$29,IF(AND(All!$V31="P9",All!$AE31="RSS"),Ruler!L$30,0)))))))))))))))))))))))))))</f>
        <v>2</v>
      </c>
      <c r="BT31" s="325">
        <f>IF(AND(All!$V31="P1",All!$AE31="RDP"),Ruler!M$6,IF(AND(All!$V31="P2",All!$AE31="RDP"),Ruler!M$7,IF(AND(All!$V31="P3",All!$AE31="RDP"),Ruler!M$8,IF(AND(All!$V31="P4",All!$AE31="RDP"),Ruler!M$9,IF(AND(All!$V31="P5",All!$AE31="RDP"),Ruler!M$10,IF(AND(All!$V31="P6",All!$AE31="RDP"),Ruler!M$11,IF(AND(All!$V31="P7",All!$AE31="RDP"),Ruler!M$12,IF(AND(All!$V31="P8",All!$AE31="RDP"),Ruler!M$13,IF(AND(All!$V31="P9",All!$AE31="RDP"),Ruler!M$14,IF(AND(All!$V31="P1",All!$AE31="RMS"),Ruler!M$6,IF(AND(All!$V31="P2",All!$AE31="RMS"),Ruler!M$15,IF(AND(All!$V31="P3",All!$AE31="RMS"),Ruler!M$16,IF(AND(All!$V31="P4",All!$AE31="RMS"),Ruler!M$17,IF(AND(All!$V31="P5",All!$AE31="RMS"),Ruler!M$18,IF(AND(All!$V31="P6",All!$AE31="RMS"),Ruler!M$19,IF(AND(All!$V31="P7",All!$AE31="RMS"),Ruler!M$20,IF(AND(All!$V31="P8",All!$AE31="RMS"),Ruler!M$21,IF(AND(All!$V31="P9",All!$AE31="RMS"),Ruler!M$22,IF(AND(All!$V31="P1",All!$AE31="RSS"),Ruler!M$6,IF(AND(All!$V31="P2",All!$AE31="RSS"),Ruler!M$23,IF(AND(All!$V31="P3",All!$AE31="RSS"),Ruler!M$24,IF(AND(All!$V31="P4",All!$AE31="RSS"),Ruler!M$25,IF(AND(All!$V31="P5",All!$AE31="RSS"),Ruler!M$26,IF(AND(All!$V31="P6",All!$AE31="RSS"),Ruler!M$27,IF(AND(All!$V31="P7",All!$AE31="RSS"),Ruler!M$28,IF(AND(All!$V31="P8",All!$AE31="RSS"),Ruler!M$29,IF(AND(All!$V31="P9",All!$AE31="RSS"),Ruler!M$30,0)))))))))))))))))))))))))))</f>
        <v>2</v>
      </c>
      <c r="BU31" s="325">
        <f>IF(AND(All!$V31="P1",All!$AE31="RDP"),Ruler!N$6,IF(AND(All!$V31="P2",All!$AE31="RDP"),Ruler!N$7,IF(AND(All!$V31="P3",All!$AE31="RDP"),Ruler!N$8,IF(AND(All!$V31="P4",All!$AE31="RDP"),Ruler!N$9,IF(AND(All!$V31="P5",All!$AE31="RDP"),Ruler!N$10,IF(AND(All!$V31="P6",All!$AE31="RDP"),Ruler!N$11,IF(AND(All!$V31="P7",All!$AE31="RDP"),Ruler!N$12,IF(AND(All!$V31="P8",All!$AE31="RDP"),Ruler!N$13,IF(AND(All!$V31="P9",All!$AE31="RDP"),Ruler!N$14,IF(AND(All!$V31="P1",All!$AE31="RMS"),Ruler!N$6,IF(AND(All!$V31="P2",All!$AE31="RMS"),Ruler!N$15,IF(AND(All!$V31="P3",All!$AE31="RMS"),Ruler!N$16,IF(AND(All!$V31="P4",All!$AE31="RMS"),Ruler!N$17,IF(AND(All!$V31="P5",All!$AE31="RMS"),Ruler!N$18,IF(AND(All!$V31="P6",All!$AE31="RMS"),Ruler!N$19,IF(AND(All!$V31="P7",All!$AE31="RMS"),Ruler!N$20,IF(AND(All!$V31="P8",All!$AE31="RMS"),Ruler!N$21,IF(AND(All!$V31="P9",All!$AE31="RMS"),Ruler!N$22,IF(AND(All!$V31="P1",All!$AE31="RSS"),Ruler!N$6,IF(AND(All!$V31="P2",All!$AE31="RSS"),Ruler!N$23,IF(AND(All!$V31="P3",All!$AE31="RSS"),Ruler!N$24,IF(AND(All!$V31="P4",All!$AE31="RSS"),Ruler!N$25,IF(AND(All!$V31="P5",All!$AE31="RSS"),Ruler!N$26,IF(AND(All!$V31="P6",All!$AE31="RSS"),Ruler!N$27,IF(AND(All!$V31="P7",All!$AE31="RSS"),Ruler!N$28,IF(AND(All!$V31="P8",All!$AE31="RSS"),Ruler!N$29,IF(AND(All!$V31="P9",All!$AE31="RSS"),Ruler!N$30,0)))))))))))))))))))))))))))</f>
        <v>2</v>
      </c>
      <c r="BV31" s="325">
        <f>IF(AND(All!$V31="P1",All!$AE31="RDP"),Ruler!O$6,IF(AND(All!$V31="P2",All!$AE31="RDP"),Ruler!O$7,IF(AND(All!$V31="P3",All!$AE31="RDP"),Ruler!O$8,IF(AND(All!$V31="P4",All!$AE31="RDP"),Ruler!O$9,IF(AND(All!$V31="P5",All!$AE31="RDP"),Ruler!O$10,IF(AND(All!$V31="P6",All!$AE31="RDP"),Ruler!O$11,IF(AND(All!$V31="P7",All!$AE31="RDP"),Ruler!O$12,IF(AND(All!$V31="P8",All!$AE31="RDP"),Ruler!O$13,IF(AND(All!$V31="P9",All!$AE31="RDP"),Ruler!O$14,IF(AND(All!$V31="P1",All!$AE31="RMS"),Ruler!O$6,IF(AND(All!$V31="P2",All!$AE31="RMS"),Ruler!O$15,IF(AND(All!$V31="P3",All!$AE31="RMS"),Ruler!O$16,IF(AND(All!$V31="P4",All!$AE31="RMS"),Ruler!O$17,IF(AND(All!$V31="P5",All!$AE31="RMS"),Ruler!O$18,IF(AND(All!$V31="P6",All!$AE31="RMS"),Ruler!O$19,IF(AND(All!$V31="P7",All!$AE31="RMS"),Ruler!O$20,IF(AND(All!$V31="P8",All!$AE31="RMS"),Ruler!O$21,IF(AND(All!$V31="P9",All!$AE31="RMS"),Ruler!O$22,IF(AND(All!$V31="P1",All!$AE31="RSS"),Ruler!O$6,IF(AND(All!$V31="P2",All!$AE31="RSS"),Ruler!O$23,IF(AND(All!$V31="P3",All!$AE31="RSS"),Ruler!O$24,IF(AND(All!$V31="P4",All!$AE31="RSS"),Ruler!O$25,IF(AND(All!$V31="P5",All!$AE31="RSS"),Ruler!O$26,IF(AND(All!$V31="P6",All!$AE31="RSS"),Ruler!O$27,IF(AND(All!$V31="P7",All!$AE31="RSS"),Ruler!O$28,IF(AND(All!$V31="P8",All!$AE31="RSS"),Ruler!O$29,IF(AND(All!$V31="P9",All!$AE31="RSS"),Ruler!O$30,0)))))))))))))))))))))))))))</f>
        <v>2</v>
      </c>
      <c r="BW31" s="325">
        <f>IF(AND(All!$V31="P1",All!$AE31="RDP"),Ruler!P$6,IF(AND(All!$V31="P2",All!$AE31="RDP"),Ruler!P$7,IF(AND(All!$V31="P3",All!$AE31="RDP"),Ruler!P$8,IF(AND(All!$V31="P4",All!$AE31="RDP"),Ruler!P$9,IF(AND(All!$V31="P5",All!$AE31="RDP"),Ruler!P$10,IF(AND(All!$V31="P6",All!$AE31="RDP"),Ruler!P$11,IF(AND(All!$V31="P7",All!$AE31="RDP"),Ruler!P$12,IF(AND(All!$V31="P8",All!$AE31="RDP"),Ruler!P$13,IF(AND(All!$V31="P9",All!$AE31="RDP"),Ruler!P$14,IF(AND(All!$V31="P1",All!$AE31="RMS"),Ruler!P$6,IF(AND(All!$V31="P2",All!$AE31="RMS"),Ruler!P$15,IF(AND(All!$V31="P3",All!$AE31="RMS"),Ruler!P$16,IF(AND(All!$V31="P4",All!$AE31="RMS"),Ruler!P$17,IF(AND(All!$V31="P5",All!$AE31="RMS"),Ruler!P$18,IF(AND(All!$V31="P6",All!$AE31="RMS"),Ruler!P$19,IF(AND(All!$V31="P7",All!$AE31="RMS"),Ruler!P$20,IF(AND(All!$V31="P8",All!$AE31="RMS"),Ruler!P$21,IF(AND(All!$V31="P9",All!$AE31="RMS"),Ruler!P$22,IF(AND(All!$V31="P1",All!$AE31="RSS"),Ruler!P$6,IF(AND(All!$V31="P2",All!$AE31="RSS"),Ruler!P$23,IF(AND(All!$V31="P3",All!$AE31="RSS"),Ruler!P$24,IF(AND(All!$V31="P4",All!$AE31="RSS"),Ruler!P$25,IF(AND(All!$V31="P5",All!$AE31="RSS"),Ruler!P$26,IF(AND(All!$V31="P6",All!$AE31="RSS"),Ruler!P$27,IF(AND(All!$V31="P7",All!$AE31="RSS"),Ruler!P$28,IF(AND(All!$V31="P8",All!$AE31="RSS"),Ruler!P$29,IF(AND(All!$V31="P9",All!$AE31="RSS"),Ruler!P$30,0)))))))))))))))))))))))))))</f>
        <v>2</v>
      </c>
      <c r="BX31" s="325">
        <f>IF(AND(All!$V31="P1",All!$AE31="RDP"),Ruler!Q$6,IF(AND(All!$V31="P2",All!$AE31="RDP"),Ruler!Q$7,IF(AND(All!$V31="P3",All!$AE31="RDP"),Ruler!Q$8,IF(AND(All!$V31="P4",All!$AE31="RDP"),Ruler!Q$9,IF(AND(All!$V31="P5",All!$AE31="RDP"),Ruler!Q$10,IF(AND(All!$V31="P6",All!$AE31="RDP"),Ruler!Q$11,IF(AND(All!$V31="P7",All!$AE31="RDP"),Ruler!Q$12,IF(AND(All!$V31="P8",All!$AE31="RDP"),Ruler!Q$13,IF(AND(All!$V31="P9",All!$AE31="RDP"),Ruler!Q$14,IF(AND(All!$V31="P1",All!$AE31="RMS"),Ruler!Q$6,IF(AND(All!$V31="P2",All!$AE31="RMS"),Ruler!Q$15,IF(AND(All!$V31="P3",All!$AE31="RMS"),Ruler!Q$16,IF(AND(All!$V31="P4",All!$AE31="RMS"),Ruler!Q$17,IF(AND(All!$V31="P5",All!$AE31="RMS"),Ruler!Q$18,IF(AND(All!$V31="P6",All!$AE31="RMS"),Ruler!Q$19,IF(AND(All!$V31="P7",All!$AE31="RMS"),Ruler!Q$20,IF(AND(All!$V31="P8",All!$AE31="RMS"),Ruler!Q$21,IF(AND(All!$V31="P9",All!$AE31="RMS"),Ruler!Q$22,IF(AND(All!$V31="P1",All!$AE31="RSS"),Ruler!Q$6,IF(AND(All!$V31="P2",All!$AE31="RSS"),Ruler!Q$23,IF(AND(All!$V31="P3",All!$AE31="RSS"),Ruler!Q$24,IF(AND(All!$V31="P4",All!$AE31="RSS"),Ruler!Q$25,IF(AND(All!$V31="P5",All!$AE31="RSS"),Ruler!Q$26,IF(AND(All!$V31="P6",All!$AE31="RSS"),Ruler!Q$27,IF(AND(All!$V31="P7",All!$AE31="RSS"),Ruler!Q$28,IF(AND(All!$V31="P8",All!$AE31="RSS"),Ruler!Q$29,IF(AND(All!$V31="P9",All!$AE31="RSS"),Ruler!Q$30,0)))))))))))))))))))))))))))</f>
        <v>2</v>
      </c>
      <c r="BY31" s="325">
        <f>IF(AND(All!$V31="P1",All!$AE31="RDP"),Ruler!R$6,IF(AND(All!$V31="P2",All!$AE31="RDP"),Ruler!R$7,IF(AND(All!$V31="P3",All!$AE31="RDP"),Ruler!R$8,IF(AND(All!$V31="P4",All!$AE31="RDP"),Ruler!R$9,IF(AND(All!$V31="P5",All!$AE31="RDP"),Ruler!R$10,IF(AND(All!$V31="P6",All!$AE31="RDP"),Ruler!R$11,IF(AND(All!$V31="P7",All!$AE31="RDP"),Ruler!R$12,IF(AND(All!$V31="P8",All!$AE31="RDP"),Ruler!R$13,IF(AND(All!$V31="P9",All!$AE31="RDP"),Ruler!R$14,IF(AND(All!$V31="P1",All!$AE31="RMS"),Ruler!R$6,IF(AND(All!$V31="P2",All!$AE31="RMS"),Ruler!R$15,IF(AND(All!$V31="P3",All!$AE31="RMS"),Ruler!R$16,IF(AND(All!$V31="P4",All!$AE31="RMS"),Ruler!R$17,IF(AND(All!$V31="P5",All!$AE31="RMS"),Ruler!R$18,IF(AND(All!$V31="P6",All!$AE31="RMS"),Ruler!R$19,IF(AND(All!$V31="P7",All!$AE31="RMS"),Ruler!R$20,IF(AND(All!$V31="P8",All!$AE31="RMS"),Ruler!R$21,IF(AND(All!$V31="P9",All!$AE31="RMS"),Ruler!R$22,IF(AND(All!$V31="P1",All!$AE31="RSS"),Ruler!R$6,IF(AND(All!$V31="P2",All!$AE31="RSS"),Ruler!R$23,IF(AND(All!$V31="P3",All!$AE31="RSS"),Ruler!R$24,IF(AND(All!$V31="P4",All!$AE31="RSS"),Ruler!R$25,IF(AND(All!$V31="P5",All!$AE31="RSS"),Ruler!R$26,IF(AND(All!$V31="P6",All!$AE31="RSS"),Ruler!R$27,IF(AND(All!$V31="P7",All!$AE31="RSS"),Ruler!R$28,IF(AND(All!$V31="P8",All!$AE31="RSS"),Ruler!R$29,IF(AND(All!$V31="P9",All!$AE31="RSS"),Ruler!R$30,0)))))))))))))))))))))))))))</f>
        <v>2</v>
      </c>
      <c r="BZ31" s="325">
        <f>IF(AND(All!$V31="P1",All!$AE31="RDP"),Ruler!S$6,IF(AND(All!$V31="P2",All!$AE31="RDP"),Ruler!S$7,IF(AND(All!$V31="P3",All!$AE31="RDP"),Ruler!S$8,IF(AND(All!$V31="P4",All!$AE31="RDP"),Ruler!S$9,IF(AND(All!$V31="P5",All!$AE31="RDP"),Ruler!S$10,IF(AND(All!$V31="P6",All!$AE31="RDP"),Ruler!S$11,IF(AND(All!$V31="P7",All!$AE31="RDP"),Ruler!S$12,IF(AND(All!$V31="P8",All!$AE31="RDP"),Ruler!S$13,IF(AND(All!$V31="P9",All!$AE31="RDP"),Ruler!S$14,IF(AND(All!$V31="P1",All!$AE31="RMS"),Ruler!S$6,IF(AND(All!$V31="P2",All!$AE31="RMS"),Ruler!S$15,IF(AND(All!$V31="P3",All!$AE31="RMS"),Ruler!S$16,IF(AND(All!$V31="P4",All!$AE31="RMS"),Ruler!S$17,IF(AND(All!$V31="P5",All!$AE31="RMS"),Ruler!S$18,IF(AND(All!$V31="P6",All!$AE31="RMS"),Ruler!S$19,IF(AND(All!$V31="P7",All!$AE31="RMS"),Ruler!S$20,IF(AND(All!$V31="P8",All!$AE31="RMS"),Ruler!S$21,IF(AND(All!$V31="P9",All!$AE31="RMS"),Ruler!S$22,IF(AND(All!$V31="P1",All!$AE31="RSS"),Ruler!S$6,IF(AND(All!$V31="P2",All!$AE31="RSS"),Ruler!S$23,IF(AND(All!$V31="P3",All!$AE31="RSS"),Ruler!S$24,IF(AND(All!$V31="P4",All!$AE31="RSS"),Ruler!S$25,IF(AND(All!$V31="P5",All!$AE31="RSS"),Ruler!S$26,IF(AND(All!$V31="P6",All!$AE31="RSS"),Ruler!S$27,IF(AND(All!$V31="P7",All!$AE31="RSS"),Ruler!S$28,IF(AND(All!$V31="P8",All!$AE31="RSS"),Ruler!S$29,IF(AND(All!$V31="P9",All!$AE31="RSS"),Ruler!S$30,0)))))))))))))))))))))))))))</f>
        <v>1</v>
      </c>
      <c r="CA31" s="325">
        <f>IF(AND(All!$V31="P1",All!$AE31="RDP"),Ruler!T$6,IF(AND(All!$V31="P2",All!$AE31="RDP"),Ruler!T$7,IF(AND(All!$V31="P3",All!$AE31="RDP"),Ruler!T$8,IF(AND(All!$V31="P4",All!$AE31="RDP"),Ruler!T$9,IF(AND(All!$V31="P5",All!$AE31="RDP"),Ruler!T$10,IF(AND(All!$V31="P6",All!$AE31="RDP"),Ruler!T$11,IF(AND(All!$V31="P7",All!$AE31="RDP"),Ruler!T$12,IF(AND(All!$V31="P8",All!$AE31="RDP"),Ruler!T$13,IF(AND(All!$V31="P9",All!$AE31="RDP"),Ruler!T$14,IF(AND(All!$V31="P1",All!$AE31="RMS"),Ruler!T$6,IF(AND(All!$V31="P2",All!$AE31="RMS"),Ruler!T$15,IF(AND(All!$V31="P3",All!$AE31="RMS"),Ruler!T$16,IF(AND(All!$V31="P4",All!$AE31="RMS"),Ruler!T$17,IF(AND(All!$V31="P5",All!$AE31="RMS"),Ruler!T$18,IF(AND(All!$V31="P6",All!$AE31="RMS"),Ruler!T$19,IF(AND(All!$V31="P7",All!$AE31="RMS"),Ruler!T$20,IF(AND(All!$V31="P8",All!$AE31="RMS"),Ruler!T$21,IF(AND(All!$V31="P9",All!$AE31="RMS"),Ruler!T$22,IF(AND(All!$V31="P1",All!$AE31="RSS"),Ruler!T$6,IF(AND(All!$V31="P2",All!$AE31="RSS"),Ruler!T$23,IF(AND(All!$V31="P3",All!$AE31="RSS"),Ruler!T$24,IF(AND(All!$V31="P4",All!$AE31="RSS"),Ruler!T$25,IF(AND(All!$V31="P5",All!$AE31="RSS"),Ruler!T$26,IF(AND(All!$V31="P6",All!$AE31="RSS"),Ruler!T$27,IF(AND(All!$V31="P7",All!$AE31="RSS"),Ruler!T$28,IF(AND(All!$V31="P8",All!$AE31="RSS"),Ruler!T$29,IF(AND(All!$V31="P9",All!$AE31="RSS"),Ruler!T$30,0)))))))))))))))))))))))))))</f>
        <v>1</v>
      </c>
      <c r="CB31" s="325">
        <f>IF(AND(All!$V31="P1",All!$AE31="RDP"),Ruler!U$6,IF(AND(All!$V31="P2",All!$AE31="RDP"),Ruler!U$7,IF(AND(All!$V31="P3",All!$AE31="RDP"),Ruler!U$8,IF(AND(All!$V31="P4",All!$AE31="RDP"),Ruler!U$9,IF(AND(All!$V31="P5",All!$AE31="RDP"),Ruler!U$10,IF(AND(All!$V31="P6",All!$AE31="RDP"),Ruler!U$11,IF(AND(All!$V31="P7",All!$AE31="RDP"),Ruler!U$12,IF(AND(All!$V31="P8",All!$AE31="RDP"),Ruler!U$13,IF(AND(All!$V31="P9",All!$AE31="RDP"),Ruler!U$14,IF(AND(All!$V31="P1",All!$AE31="RMS"),Ruler!U$6,IF(AND(All!$V31="P2",All!$AE31="RMS"),Ruler!U$15,IF(AND(All!$V31="P3",All!$AE31="RMS"),Ruler!U$16,IF(AND(All!$V31="P4",All!$AE31="RMS"),Ruler!U$17,IF(AND(All!$V31="P5",All!$AE31="RMS"),Ruler!U$18,IF(AND(All!$V31="P6",All!$AE31="RMS"),Ruler!U$19,IF(AND(All!$V31="P7",All!$AE31="RMS"),Ruler!U$20,IF(AND(All!$V31="P8",All!$AE31="RMS"),Ruler!U$21,IF(AND(All!$V31="P9",All!$AE31="RMS"),Ruler!U$22,IF(AND(All!$V31="P1",All!$AE31="RSS"),Ruler!U$6,IF(AND(All!$V31="P2",All!$AE31="RSS"),Ruler!U$23,IF(AND(All!$V31="P3",All!$AE31="RSS"),Ruler!U$24,IF(AND(All!$V31="P4",All!$AE31="RSS"),Ruler!U$25,IF(AND(All!$V31="P5",All!$AE31="RSS"),Ruler!U$26,IF(AND(All!$V31="P6",All!$AE31="RSS"),Ruler!U$27,IF(AND(All!$V31="P7",All!$AE31="RSS"),Ruler!U$28,IF(AND(All!$V31="P8",All!$AE31="RSS"),Ruler!U$29,IF(AND(All!$V31="P9",All!$AE31="RSS"),Ruler!U$30,0)))))))))))))))))))))))))))</f>
        <v>1</v>
      </c>
      <c r="CC31" s="325">
        <f>IF(AND(All!$V31="P1",All!$AE31="RDP"),Ruler!V$6,IF(AND(All!$V31="P2",All!$AE31="RDP"),Ruler!V$7,IF(AND(All!$V31="P3",All!$AE31="RDP"),Ruler!V$8,IF(AND(All!$V31="P4",All!$AE31="RDP"),Ruler!V$9,IF(AND(All!$V31="P5",All!$AE31="RDP"),Ruler!V$10,IF(AND(All!$V31="P6",All!$AE31="RDP"),Ruler!V$11,IF(AND(All!$V31="P7",All!$AE31="RDP"),Ruler!V$12,IF(AND(All!$V31="P8",All!$AE31="RDP"),Ruler!V$13,IF(AND(All!$V31="P9",All!$AE31="RDP"),Ruler!V$14,IF(AND(All!$V31="P1",All!$AE31="RMS"),Ruler!V$6,IF(AND(All!$V31="P2",All!$AE31="RMS"),Ruler!V$15,IF(AND(All!$V31="P3",All!$AE31="RMS"),Ruler!V$16,IF(AND(All!$V31="P4",All!$AE31="RMS"),Ruler!V$17,IF(AND(All!$V31="P5",All!$AE31="RMS"),Ruler!V$18,IF(AND(All!$V31="P6",All!$AE31="RMS"),Ruler!V$19,IF(AND(All!$V31="P7",All!$AE31="RMS"),Ruler!V$20,IF(AND(All!$V31="P8",All!$AE31="RMS"),Ruler!V$21,IF(AND(All!$V31="P9",All!$AE31="RMS"),Ruler!V$22,IF(AND(All!$V31="P1",All!$AE31="RSS"),Ruler!V$6,IF(AND(All!$V31="P2",All!$AE31="RSS"),Ruler!V$23,IF(AND(All!$V31="P3",All!$AE31="RSS"),Ruler!V$24,IF(AND(All!$V31="P4",All!$AE31="RSS"),Ruler!V$25,IF(AND(All!$V31="P5",All!$AE31="RSS"),Ruler!V$26,IF(AND(All!$V31="P6",All!$AE31="RSS"),Ruler!V$27,IF(AND(All!$V31="P7",All!$AE31="RSS"),Ruler!V$28,IF(AND(All!$V31="P8",All!$AE31="RSS"),Ruler!V$29,IF(AND(All!$V31="P9",All!$AE31="RSS"),Ruler!V$30,0)))))))))))))))))))))))))))</f>
        <v>1</v>
      </c>
      <c r="CD31" s="325">
        <f>IF(AND(All!$V31="P1",All!$AE31="RDP"),Ruler!W$6,IF(AND(All!$V31="P2",All!$AE31="RDP"),Ruler!W$7,IF(AND(All!$V31="P3",All!$AE31="RDP"),Ruler!W$8,IF(AND(All!$V31="P4",All!$AE31="RDP"),Ruler!W$9,IF(AND(All!$V31="P5",All!$AE31="RDP"),Ruler!W$10,IF(AND(All!$V31="P6",All!$AE31="RDP"),Ruler!W$11,IF(AND(All!$V31="P7",All!$AE31="RDP"),Ruler!W$12,IF(AND(All!$V31="P8",All!$AE31="RDP"),Ruler!W$13,IF(AND(All!$V31="P9",All!$AE31="RDP"),Ruler!W$14,IF(AND(All!$V31="P1",All!$AE31="RMS"),Ruler!W$6,IF(AND(All!$V31="P2",All!$AE31="RMS"),Ruler!W$15,IF(AND(All!$V31="P3",All!$AE31="RMS"),Ruler!W$16,IF(AND(All!$V31="P4",All!$AE31="RMS"),Ruler!W$17,IF(AND(All!$V31="P5",All!$AE31="RMS"),Ruler!W$18,IF(AND(All!$V31="P6",All!$AE31="RMS"),Ruler!W$19,IF(AND(All!$V31="P7",All!$AE31="RMS"),Ruler!W$20,IF(AND(All!$V31="P8",All!$AE31="RMS"),Ruler!W$21,IF(AND(All!$V31="P9",All!$AE31="RMS"),Ruler!W$22,IF(AND(All!$V31="P1",All!$AE31="RSS"),Ruler!W$6,IF(AND(All!$V31="P2",All!$AE31="RSS"),Ruler!W$23,IF(AND(All!$V31="P3",All!$AE31="RSS"),Ruler!W$24,IF(AND(All!$V31="P4",All!$AE31="RSS"),Ruler!W$25,IF(AND(All!$V31="P5",All!$AE31="RSS"),Ruler!W$26,IF(AND(All!$V31="P6",All!$AE31="RSS"),Ruler!W$27,IF(AND(All!$V31="P7",All!$AE31="RSS"),Ruler!W$28,IF(AND(All!$V31="P8",All!$AE31="RSS"),Ruler!W$29,IF(AND(All!$V31="P9",All!$AE31="RSS"),Ruler!W$30,0)))))))))))))))))))))))))))</f>
        <v>1</v>
      </c>
      <c r="CE31" s="325">
        <f>IF(AND(All!$V31="P1",All!$AE31="RDP"),Ruler!X$6,IF(AND(All!$V31="P2",All!$AE31="RDP"),Ruler!X$7,IF(AND(All!$V31="P3",All!$AE31="RDP"),Ruler!X$8,IF(AND(All!$V31="P4",All!$AE31="RDP"),Ruler!X$9,IF(AND(All!$V31="P5",All!$AE31="RDP"),Ruler!X$10,IF(AND(All!$V31="P6",All!$AE31="RDP"),Ruler!X$11,IF(AND(All!$V31="P7",All!$AE31="RDP"),Ruler!X$12,IF(AND(All!$V31="P8",All!$AE31="RDP"),Ruler!X$13,IF(AND(All!$V31="P9",All!$AE31="RDP"),Ruler!X$14,IF(AND(All!$V31="P1",All!$AE31="RMS"),Ruler!X$6,IF(AND(All!$V31="P2",All!$AE31="RMS"),Ruler!X$15,IF(AND(All!$V31="P3",All!$AE31="RMS"),Ruler!X$16,IF(AND(All!$V31="P4",All!$AE31="RMS"),Ruler!X$17,IF(AND(All!$V31="P5",All!$AE31="RMS"),Ruler!X$18,IF(AND(All!$V31="P6",All!$AE31="RMS"),Ruler!X$19,IF(AND(All!$V31="P7",All!$AE31="RMS"),Ruler!X$20,IF(AND(All!$V31="P8",All!$AE31="RMS"),Ruler!X$21,IF(AND(All!$V31="P9",All!$AE31="RMS"),Ruler!X$22,IF(AND(All!$V31="P1",All!$AE31="RSS"),Ruler!X$6,IF(AND(All!$V31="P2",All!$AE31="RSS"),Ruler!X$23,IF(AND(All!$V31="P3",All!$AE31="RSS"),Ruler!X$24,IF(AND(All!$V31="P4",All!$AE31="RSS"),Ruler!X$25,IF(AND(All!$V31="P5",All!$AE31="RSS"),Ruler!X$26,IF(AND(All!$V31="P6",All!$AE31="RSS"),Ruler!X$27,IF(AND(All!$V31="P7",All!$AE31="RSS"),Ruler!X$28,IF(AND(All!$V31="P8",All!$AE31="RSS"),Ruler!X$29,IF(AND(All!$V31="P9",All!$AE31="RSS"),Ruler!X$30,0)))))))))))))))))))))))))))</f>
        <v>1</v>
      </c>
      <c r="CF31" s="325">
        <f>IF(AND(All!$V31="P1",All!$AE31="RDP"),Ruler!Y$6,IF(AND(All!$V31="P2",All!$AE31="RDP"),Ruler!Y$7,IF(AND(All!$V31="P3",All!$AE31="RDP"),Ruler!Y$8,IF(AND(All!$V31="P4",All!$AE31="RDP"),Ruler!Y$9,IF(AND(All!$V31="P5",All!$AE31="RDP"),Ruler!Y$10,IF(AND(All!$V31="P6",All!$AE31="RDP"),Ruler!Y$11,IF(AND(All!$V31="P7",All!$AE31="RDP"),Ruler!Y$12,IF(AND(All!$V31="P8",All!$AE31="RDP"),Ruler!Y$13,IF(AND(All!$V31="P9",All!$AE31="RDP"),Ruler!Y$14,IF(AND(All!$V31="P1",All!$AE31="RMS"),Ruler!Y$6,IF(AND(All!$V31="P2",All!$AE31="RMS"),Ruler!Y$15,IF(AND(All!$V31="P3",All!$AE31="RMS"),Ruler!Y$16,IF(AND(All!$V31="P4",All!$AE31="RMS"),Ruler!Y$17,IF(AND(All!$V31="P5",All!$AE31="RMS"),Ruler!Y$18,IF(AND(All!$V31="P6",All!$AE31="RMS"),Ruler!Y$19,IF(AND(All!$V31="P7",All!$AE31="RMS"),Ruler!Y$20,IF(AND(All!$V31="P8",All!$AE31="RMS"),Ruler!Y$21,IF(AND(All!$V31="P9",All!$AE31="RMS"),Ruler!Y$22,IF(AND(All!$V31="P1",All!$AE31="RSS"),Ruler!Y$6,IF(AND(All!$V31="P2",All!$AE31="RSS"),Ruler!Y$23,IF(AND(All!$V31="P3",All!$AE31="RSS"),Ruler!Y$24,IF(AND(All!$V31="P4",All!$AE31="RSS"),Ruler!Y$25,IF(AND(All!$V31="P5",All!$AE31="RSS"),Ruler!Y$26,IF(AND(All!$V31="P6",All!$AE31="RSS"),Ruler!Y$27,IF(AND(All!$V31="P7",All!$AE31="RSS"),Ruler!Y$28,IF(AND(All!$V31="P8",All!$AE31="RSS"),Ruler!Y$29,IF(AND(All!$V31="P9",All!$AE31="RSS"),Ruler!Y$30,0)))))))))))))))))))))))))))</f>
        <v>1</v>
      </c>
      <c r="CG31" s="325">
        <f>IF(AND(All!$V31="P1",All!$AE31="RDP"),Ruler!Z$6,IF(AND(All!$V31="P2",All!$AE31="RDP"),Ruler!Z$7,IF(AND(All!$V31="P3",All!$AE31="RDP"),Ruler!Z$8,IF(AND(All!$V31="P4",All!$AE31="RDP"),Ruler!Z$9,IF(AND(All!$V31="P5",All!$AE31="RDP"),Ruler!Z$10,IF(AND(All!$V31="P6",All!$AE31="RDP"),Ruler!Z$11,IF(AND(All!$V31="P7",All!$AE31="RDP"),Ruler!Z$12,IF(AND(All!$V31="P8",All!$AE31="RDP"),Ruler!Z$13,IF(AND(All!$V31="P9",All!$AE31="RDP"),Ruler!Z$14,IF(AND(All!$V31="P1",All!$AE31="RMS"),Ruler!Z$6,IF(AND(All!$V31="P2",All!$AE31="RMS"),Ruler!Z$15,IF(AND(All!$V31="P3",All!$AE31="RMS"),Ruler!Z$16,IF(AND(All!$V31="P4",All!$AE31="RMS"),Ruler!Z$17,IF(AND(All!$V31="P5",All!$AE31="RMS"),Ruler!Z$18,IF(AND(All!$V31="P6",All!$AE31="RMS"),Ruler!Z$19,IF(AND(All!$V31="P7",All!$AE31="RMS"),Ruler!Z$20,IF(AND(All!$V31="P8",All!$AE31="RMS"),Ruler!Z$21,IF(AND(All!$V31="P9",All!$AE31="RMS"),Ruler!Z$22,IF(AND(All!$V31="P1",All!$AE31="RSS"),Ruler!Z$6,IF(AND(All!$V31="P2",All!$AE31="RSS"),Ruler!Z$23,IF(AND(All!$V31="P3",All!$AE31="RSS"),Ruler!Z$24,IF(AND(All!$V31="P4",All!$AE31="RSS"),Ruler!Z$25,IF(AND(All!$V31="P5",All!$AE31="RSS"),Ruler!Z$26,IF(AND(All!$V31="P6",All!$AE31="RSS"),Ruler!Z$27,IF(AND(All!$V31="P7",All!$AE31="RSS"),Ruler!Z$28,IF(AND(All!$V31="P8",All!$AE31="RSS"),Ruler!Z$29,IF(AND(All!$V31="P9",All!$AE31="RSS"),Ruler!Z$30,0)))))))))))))))))))))))))))</f>
        <v>1</v>
      </c>
      <c r="CH31" s="325">
        <f>IF(AND(All!$V31="P1",All!$AE31="RDP"),Ruler!AA$6,IF(AND(All!$V31="P2",All!$AE31="RDP"),Ruler!AA$7,IF(AND(All!$V31="P3",All!$AE31="RDP"),Ruler!AA$8,IF(AND(All!$V31="P4",All!$AE31="RDP"),Ruler!AA$9,IF(AND(All!$V31="P5",All!$AE31="RDP"),Ruler!AA$10,IF(AND(All!$V31="P6",All!$AE31="RDP"),Ruler!AA$11,IF(AND(All!$V31="P7",All!$AE31="RDP"),Ruler!AA$12,IF(AND(All!$V31="P8",All!$AE31="RDP"),Ruler!AA$13,IF(AND(All!$V31="P9",All!$AE31="RDP"),Ruler!AA$14,IF(AND(All!$V31="P1",All!$AE31="RMS"),Ruler!AA$6,IF(AND(All!$V31="P2",All!$AE31="RMS"),Ruler!AA$15,IF(AND(All!$V31="P3",All!$AE31="RMS"),Ruler!AA$16,IF(AND(All!$V31="P4",All!$AE31="RMS"),Ruler!AA$17,IF(AND(All!$V31="P5",All!$AE31="RMS"),Ruler!AA$18,IF(AND(All!$V31="P6",All!$AE31="RMS"),Ruler!AA$19,IF(AND(All!$V31="P7",All!$AE31="RMS"),Ruler!AA$20,IF(AND(All!$V31="P8",All!$AE31="RMS"),Ruler!AA$21,IF(AND(All!$V31="P9",All!$AE31="RMS"),Ruler!AA$22,IF(AND(All!$V31="P1",All!$AE31="RSS"),Ruler!AA$6,IF(AND(All!$V31="P2",All!$AE31="RSS"),Ruler!AA$23,IF(AND(All!$V31="P3",All!$AE31="RSS"),Ruler!AA$24,IF(AND(All!$V31="P4",All!$AE31="RSS"),Ruler!AA$25,IF(AND(All!$V31="P5",All!$AE31="RSS"),Ruler!AA$26,IF(AND(All!$V31="P6",All!$AE31="RSS"),Ruler!AA$27,IF(AND(All!$V31="P7",All!$AE31="RSS"),Ruler!AA$28,IF(AND(All!$V31="P8",All!$AE31="RSS"),Ruler!AA$29,IF(AND(All!$V31="P9",All!$AE31="RSS"),Ruler!AA$30,0)))))))))))))))))))))))))))</f>
        <v>0</v>
      </c>
      <c r="CI31" s="325">
        <f>IF(AND(All!$V31="P1",All!$AE31="RDP"),Ruler!AB$6,IF(AND(All!$V31="P2",All!$AE31="RDP"),Ruler!AB$7,IF(AND(All!$V31="P3",All!$AE31="RDP"),Ruler!AB$8,IF(AND(All!$V31="P4",All!$AE31="RDP"),Ruler!AB$9,IF(AND(All!$V31="P5",All!$AE31="RDP"),Ruler!AB$10,IF(AND(All!$V31="P6",All!$AE31="RDP"),Ruler!AB$11,IF(AND(All!$V31="P7",All!$AE31="RDP"),Ruler!AB$12,IF(AND(All!$V31="P8",All!$AE31="RDP"),Ruler!AB$13,IF(AND(All!$V31="P9",All!$AE31="RDP"),Ruler!AB$14,IF(AND(All!$V31="P1",All!$AE31="RMS"),Ruler!AB$6,IF(AND(All!$V31="P2",All!$AE31="RMS"),Ruler!AB$15,IF(AND(All!$V31="P3",All!$AE31="RMS"),Ruler!AB$16,IF(AND(All!$V31="P4",All!$AE31="RMS"),Ruler!AB$17,IF(AND(All!$V31="P5",All!$AE31="RMS"),Ruler!AB$18,IF(AND(All!$V31="P6",All!$AE31="RMS"),Ruler!AB$19,IF(AND(All!$V31="P7",All!$AE31="RMS"),Ruler!AB$20,IF(AND(All!$V31="P8",All!$AE31="RMS"),Ruler!AB$21,IF(AND(All!$V31="P9",All!$AE31="RMS"),Ruler!AB$22,IF(AND(All!$V31="P1",All!$AE31="RSS"),Ruler!AB$6,IF(AND(All!$V31="P2",All!$AE31="RSS"),Ruler!AB$23,IF(AND(All!$V31="P3",All!$AE31="RSS"),Ruler!AB$24,IF(AND(All!$V31="P4",All!$AE31="RSS"),Ruler!AB$25,IF(AND(All!$V31="P5",All!$AE31="RSS"),Ruler!AB$26,IF(AND(All!$V31="P6",All!$AE31="RSS"),Ruler!AB$27,IF(AND(All!$V31="P7",All!$AE31="RSS"),Ruler!AB$28,IF(AND(All!$V31="P8",All!$AE31="RSS"),Ruler!AB$29,IF(AND(All!$V31="P9",All!$AE31="RSS"),Ruler!AB$30,0)))))))))))))))))))))))))))</f>
        <v>0</v>
      </c>
      <c r="CJ31" s="323">
        <f>Table9[[#This Row],[R-B1]]-Table9[[#This Row],[B1]]</f>
        <v>1</v>
      </c>
      <c r="CK31" s="43">
        <f>Table9[[#This Row],[R-B2]]-Table9[[#This Row],[B2]]</f>
        <v>0</v>
      </c>
      <c r="CL31" s="43">
        <f>Table9[[#This Row],[R-B3]]-Table9[[#This Row],[B3]]</f>
        <v>-1</v>
      </c>
      <c r="CM31" s="43">
        <f>Table9[[#This Row],[R-B4]]-Table9[[#This Row],[B4]]</f>
        <v>0</v>
      </c>
      <c r="CN31" s="43">
        <f>Table9[[#This Row],[R-B5]]-Table9[[#This Row],[B5]]</f>
        <v>0</v>
      </c>
      <c r="CO31" s="43">
        <f>Table9[[#This Row],[R-B6]]-Table9[[#This Row],[B6]]</f>
        <v>0</v>
      </c>
      <c r="CP31" s="43">
        <f>Table9[[#This Row],[R-B7]]-Table9[[#This Row],[B7]]</f>
        <v>1</v>
      </c>
      <c r="CQ31" s="43">
        <f>Table9[[#This Row],[R-B8]]-Table9[[#This Row],[B8]]</f>
        <v>0</v>
      </c>
      <c r="CR31" s="43">
        <f>Table9[[#This Row],[R-B9]]-Table9[[#This Row],[B9]]</f>
        <v>0</v>
      </c>
      <c r="CS31" s="43">
        <f>Table9[[#This Row],[R-B10]]-Table9[[#This Row],[B10]]</f>
        <v>0</v>
      </c>
      <c r="CT31" s="43">
        <f>Table9[[#This Row],[R-B11]]-Table9[[#This Row],[B11]]</f>
        <v>0</v>
      </c>
      <c r="CU31" s="43">
        <f>Table9[[#This Row],[R-B12]]-Table9[[#This Row],[B12]]</f>
        <v>0</v>
      </c>
      <c r="CV31" s="43">
        <f>Table9[[#This Row],[R-K1]]-Table9[[#This Row],[K1]]</f>
        <v>0</v>
      </c>
      <c r="CW31" s="43">
        <f>Table9[[#This Row],[R-K2]]-Table9[[#This Row],[K2]]</f>
        <v>0</v>
      </c>
      <c r="CX31" s="43">
        <f>Table9[[#This Row],[R-K3]]-Table9[[#This Row],[K3]]</f>
        <v>1</v>
      </c>
      <c r="CY31" s="43">
        <f>Table9[[#This Row],[R-K4]]-Table9[[#This Row],[K4]]</f>
        <v>-1</v>
      </c>
      <c r="CZ31" s="43">
        <f>Table9[[#This Row],[R-K5]]-Table9[[#This Row],[K5]]</f>
        <v>1</v>
      </c>
      <c r="DA31" s="43">
        <f>Table9[[#This Row],[R-P1]]-Table9[[#This Row],[P1]]</f>
        <v>0</v>
      </c>
      <c r="DB31" s="43">
        <f>Table9[[#This Row],[R-P2]]-Table9[[#This Row],[P2]]</f>
        <v>0</v>
      </c>
      <c r="DC31" s="43">
        <f>Table9[[#This Row],[R-P3]]-Table9[[#This Row],[P3]]</f>
        <v>0</v>
      </c>
      <c r="DD31" s="43">
        <f>Table9[[#This Row],[R-P4]]-Table9[[#This Row],[P4]]</f>
        <v>0</v>
      </c>
      <c r="DE31" s="43">
        <f>Table9[[#This Row],[R-P5]]-Table9[[#This Row],[P5]]</f>
        <v>1</v>
      </c>
      <c r="DF31" s="43">
        <f>Table9[[#This Row],[R-E1]]-Table9[[#This Row],[E1]]</f>
        <v>0</v>
      </c>
      <c r="DG31" s="328">
        <f>Table9[[#This Row],[R-E2]]-Table9[[#This Row],[E2]]</f>
        <v>0</v>
      </c>
      <c r="DH31" s="43">
        <f>COUNTIF(Table9[[#This Row],[G-B1]:[G-B12]],"&lt;=0")/12*100</f>
        <v>83.333333333333343</v>
      </c>
      <c r="DI31" s="43">
        <f>COUNTIF(Table9[[#This Row],[G-K1]:[G-K5]],"&lt;=0")/5*100</f>
        <v>60</v>
      </c>
      <c r="DJ31" s="43">
        <f>COUNTIF(Table9[[#This Row],[G-P1]:[G-P5]],"&lt;=0")/5*100</f>
        <v>80</v>
      </c>
      <c r="DK31" s="43">
        <f>COUNTIF(Table9[[#This Row],[G-E1]:[G-E2]],"&lt;=0")/2*100</f>
        <v>100</v>
      </c>
      <c r="DL31" s="450">
        <f>IF(AE31="RDP",(COUNTIF(Table9[[#This Row],[G-B3]],"&lt;=0")+COUNTIF(Table9[[#This Row],[G-B4]],"&lt;=0")+COUNTIF(Table9[[#This Row],[G-B7]],"&lt;=0")+COUNTIF(Table9[[#This Row],[G-B11]],"&lt;=0")+COUNTIF(Table9[[#This Row],[G-K2]],"&lt;=0"))/5*100,IF(AE31="RMS",(COUNTIF(Table9[[#This Row],[G-B4]],"&lt;=0")+COUNTIF(Table9[[#This Row],[G-B5]],"&lt;=0")+COUNTIF(Table9[[#This Row],[G-B10]],"&lt;=0")+COUNTIF(Table9[[#This Row],[G-B12]],"&lt;=0")+COUNTIF(Table9[[#This Row],[G-K2]],"&lt;=0"))/5*100,IF(AE31="RSS",(COUNTIF(Table9[[#This Row],[G-B1]],"&lt;=0")+COUNTIF(Table9[[#This Row],[G-B2]],"&lt;=0")+COUNTIF(Table9[[#This Row],[G-B6]],"&lt;=0")+COUNTIF(Table9[[#This Row],[G-B11]],"&lt;=0")+COUNTIF(Table9[[#This Row],[G-B12]],"&lt;=0"))/5*100,0)))</f>
        <v>80</v>
      </c>
      <c r="DM31" s="332">
        <v>33</v>
      </c>
      <c r="DN31" s="42">
        <v>20</v>
      </c>
      <c r="DO31" s="42">
        <v>20</v>
      </c>
      <c r="DP31" s="42">
        <v>0</v>
      </c>
      <c r="DQ31" s="42">
        <v>20</v>
      </c>
      <c r="DR31" s="332">
        <v>0</v>
      </c>
      <c r="DS31" s="42">
        <v>20</v>
      </c>
      <c r="DT31" s="42">
        <v>0</v>
      </c>
      <c r="DU31" s="42">
        <v>0</v>
      </c>
      <c r="DV31" s="42">
        <v>0</v>
      </c>
      <c r="DW31" s="332">
        <v>0</v>
      </c>
      <c r="DX31" s="42">
        <v>0</v>
      </c>
      <c r="DY31" s="42">
        <v>0</v>
      </c>
      <c r="DZ31" s="42">
        <v>0</v>
      </c>
      <c r="EA31" s="333">
        <v>0</v>
      </c>
      <c r="EB31" s="342"/>
      <c r="EC31" s="339"/>
      <c r="ED31" s="339"/>
      <c r="EE31" s="338" t="s">
        <v>382</v>
      </c>
    </row>
    <row r="32" spans="2:135" ht="102.75" hidden="1" customHeight="1" thickBot="1" x14ac:dyDescent="0.35">
      <c r="B32" s="282">
        <v>29</v>
      </c>
      <c r="C32" s="285" t="s">
        <v>134</v>
      </c>
      <c r="D32" s="283">
        <v>46241</v>
      </c>
      <c r="E32" s="284" t="s">
        <v>383</v>
      </c>
      <c r="F32" s="282">
        <v>1091471</v>
      </c>
      <c r="G32" s="357">
        <f t="shared" ca="1" si="0"/>
        <v>27.651047307838667</v>
      </c>
      <c r="H32" s="283">
        <v>36223</v>
      </c>
      <c r="I32" s="282" t="s">
        <v>136</v>
      </c>
      <c r="J32" s="282" t="s">
        <v>137</v>
      </c>
      <c r="K32" s="282" t="s">
        <v>138</v>
      </c>
      <c r="L32" s="282" t="s">
        <v>204</v>
      </c>
      <c r="M32" s="285"/>
      <c r="N32" s="282"/>
      <c r="O32" s="282" t="s">
        <v>142</v>
      </c>
      <c r="P32" s="281" t="s">
        <v>384</v>
      </c>
      <c r="Q32" s="282" t="s">
        <v>144</v>
      </c>
      <c r="R32" s="282" t="s">
        <v>185</v>
      </c>
      <c r="S32" s="283">
        <v>44942</v>
      </c>
      <c r="T32" s="286">
        <f t="shared" ca="1" si="2"/>
        <v>3.7611111111111111</v>
      </c>
      <c r="U32" s="286">
        <f ca="1">Table9[[#This Row],[Years in PET]]</f>
        <v>3.7611111111111111</v>
      </c>
      <c r="V32" s="282" t="s">
        <v>56</v>
      </c>
      <c r="W32" s="286"/>
      <c r="X32" s="286">
        <f ca="1">($T$1-Table9[[#This Row],[Date of Appointment to Current Grade]])/365</f>
        <v>0.64008840372907927</v>
      </c>
      <c r="Y32" s="283">
        <v>46082</v>
      </c>
      <c r="Z32" s="282" t="s">
        <v>187</v>
      </c>
      <c r="AA32" s="283">
        <v>46023</v>
      </c>
      <c r="AB32" s="286">
        <f ca="1">($T$1-Table9[[#This Row],[Date in Position]])/365</f>
        <v>0.80173223934551763</v>
      </c>
      <c r="AC32" s="282" t="s">
        <v>146</v>
      </c>
      <c r="AD32" s="282"/>
      <c r="AE32" s="282" t="s">
        <v>147</v>
      </c>
      <c r="AF32" s="282" t="s">
        <v>385</v>
      </c>
      <c r="AG32" s="287" t="s">
        <v>386</v>
      </c>
      <c r="AH32" s="287" t="s">
        <v>387</v>
      </c>
      <c r="AI32" s="319" t="s">
        <v>388</v>
      </c>
      <c r="AJ32" s="285"/>
      <c r="AK32" s="288" t="s">
        <v>389</v>
      </c>
      <c r="AL32" s="285" t="s">
        <v>153</v>
      </c>
      <c r="AM32" s="319" t="s">
        <v>390</v>
      </c>
      <c r="AN32" s="323">
        <v>1</v>
      </c>
      <c r="AO32" s="43">
        <v>1</v>
      </c>
      <c r="AP32" s="43">
        <v>1</v>
      </c>
      <c r="AQ32" s="43">
        <v>2</v>
      </c>
      <c r="AR32" s="43">
        <v>2</v>
      </c>
      <c r="AS32" s="43">
        <v>2</v>
      </c>
      <c r="AT32" s="43">
        <v>2</v>
      </c>
      <c r="AU32" s="43">
        <v>1</v>
      </c>
      <c r="AV32" s="43">
        <v>1</v>
      </c>
      <c r="AW32" s="43">
        <v>2</v>
      </c>
      <c r="AX32" s="43">
        <v>1</v>
      </c>
      <c r="AY32" s="43">
        <v>2</v>
      </c>
      <c r="AZ32" s="43">
        <v>2</v>
      </c>
      <c r="BA32" s="43">
        <v>1</v>
      </c>
      <c r="BB32" s="43">
        <v>0</v>
      </c>
      <c r="BC32" s="43">
        <v>0</v>
      </c>
      <c r="BD32" s="43">
        <v>0</v>
      </c>
      <c r="BE32" s="43">
        <v>0</v>
      </c>
      <c r="BF32" s="43">
        <v>0</v>
      </c>
      <c r="BG32" s="43">
        <v>1</v>
      </c>
      <c r="BH32" s="43">
        <v>0</v>
      </c>
      <c r="BI32" s="43">
        <v>0</v>
      </c>
      <c r="BJ32" s="43">
        <v>0</v>
      </c>
      <c r="BK32" s="328">
        <v>0</v>
      </c>
      <c r="BL32" s="325">
        <f>IF(AND(All!$V32="P1",All!$AE32="RDP"),Ruler!E$6,IF(AND(All!$V32="P2",All!$AE32="RDP"),Ruler!E$7,IF(AND(All!$V32="P3",All!$AE32="RDP"),Ruler!E$8,IF(AND(All!$V32="P4",All!$AE32="RDP"),Ruler!E$9,IF(AND(All!$V32="P5",All!$AE32="RDP"),Ruler!E$10,IF(AND(All!$V32="P6",All!$AE32="RDP"),Ruler!E$11,IF(AND(All!$V32="P7",All!$AE32="RDP"),Ruler!E$12,IF(AND(All!$V32="P8",All!$AE32="RDP"),Ruler!E$13,IF(AND(All!$V32="P9",All!$AE32="RDP"),Ruler!E$14,IF(AND(All!$V32="P1",All!$AE32="RMS"),Ruler!E$6,IF(AND(All!$V32="P2",All!$AE32="RMS"),Ruler!E$15,IF(AND(All!$V32="P3",All!$AE32="RMS"),Ruler!E$16,IF(AND(All!$V32="P4",All!$AE32="RMS"),Ruler!E$17,IF(AND(All!$V32="P5",All!$AE32="RMS"),Ruler!E$18,IF(AND(All!$V32="P6",All!$AE32="RMS"),Ruler!E$19,IF(AND(All!$V32="P7",All!$AE32="RMS"),Ruler!E$20,IF(AND(All!$V32="P8",All!$AE32="RMS"),Ruler!E$21,IF(AND(All!$V32="P9",All!$AE32="RMS"),Ruler!E$22,IF(AND(All!$V32="P1",All!$AE32="RSS"),Ruler!E$6,IF(AND(All!$V32="P2",All!$AE32="RSS"),Ruler!E$23,IF(AND(All!$V32="P3",All!$AE32="RSS"),Ruler!E$24,IF(AND(All!$V32="P4",All!$AE32="RSS"),Ruler!E$25,IF(AND(All!$V32="P5",All!$AE32="RSS"),Ruler!E$26,IF(AND(All!$V32="P6",All!$AE32="RSS"),Ruler!E$27,IF(AND(All!$V32="P7",All!$AE32="RSS"),Ruler!E$28,IF(AND(All!$V32="P8",All!$AE32="RSS"),Ruler!E$29,IF(AND(All!$V32="P9",All!$AE32="RSS"),Ruler!E$30,0)))))))))))))))))))))))))))</f>
        <v>2</v>
      </c>
      <c r="BM32" s="325">
        <f>IF(AND(All!$V32="P1",All!$AE32="RDP"),Ruler!F$6,IF(AND(All!$V32="P2",All!$AE32="RDP"),Ruler!F$7,IF(AND(All!$V32="P3",All!$AE32="RDP"),Ruler!F$8,IF(AND(All!$V32="P4",All!$AE32="RDP"),Ruler!F$9,IF(AND(All!$V32="P5",All!$AE32="RDP"),Ruler!F$10,IF(AND(All!$V32="P6",All!$AE32="RDP"),Ruler!F$11,IF(AND(All!$V32="P7",All!$AE32="RDP"),Ruler!F$12,IF(AND(All!$V32="P8",All!$AE32="RDP"),Ruler!F$13,IF(AND(All!$V32="P9",All!$AE32="RDP"),Ruler!F$14,IF(AND(All!$V32="P1",All!$AE32="RMS"),Ruler!F$6,IF(AND(All!$V32="P2",All!$AE32="RMS"),Ruler!F$15,IF(AND(All!$V32="P3",All!$AE32="RMS"),Ruler!F$16,IF(AND(All!$V32="P4",All!$AE32="RMS"),Ruler!F$17,IF(AND(All!$V32="P5",All!$AE32="RMS"),Ruler!F$18,IF(AND(All!$V32="P6",All!$AE32="RMS"),Ruler!F$19,IF(AND(All!$V32="P7",All!$AE32="RMS"),Ruler!F$20,IF(AND(All!$V32="P8",All!$AE32="RMS"),Ruler!F$21,IF(AND(All!$V32="P9",All!$AE32="RMS"),Ruler!F$22,IF(AND(All!$V32="P1",All!$AE32="RSS"),Ruler!F$6,IF(AND(All!$V32="P2",All!$AE32="RSS"),Ruler!F$23,IF(AND(All!$V32="P3",All!$AE32="RSS"),Ruler!F$24,IF(AND(All!$V32="P4",All!$AE32="RSS"),Ruler!F$25,IF(AND(All!$V32="P5",All!$AE32="RSS"),Ruler!F$26,IF(AND(All!$V32="P6",All!$AE32="RSS"),Ruler!F$27,IF(AND(All!$V32="P7",All!$AE32="RSS"),Ruler!F$28,IF(AND(All!$V32="P8",All!$AE32="RSS"),Ruler!F$29,IF(AND(All!$V32="P9",All!$AE32="RSS"),Ruler!F$30,0)))))))))))))))))))))))))))</f>
        <v>2</v>
      </c>
      <c r="BN32" s="325">
        <f>IF(AND(All!$V32="P1",All!$AE32="RDP"),Ruler!G$6,IF(AND(All!$V32="P2",All!$AE32="RDP"),Ruler!G$7,IF(AND(All!$V32="P3",All!$AE32="RDP"),Ruler!G$8,IF(AND(All!$V32="P4",All!$AE32="RDP"),Ruler!G$9,IF(AND(All!$V32="P5",All!$AE32="RDP"),Ruler!G$10,IF(AND(All!$V32="P6",All!$AE32="RDP"),Ruler!G$11,IF(AND(All!$V32="P7",All!$AE32="RDP"),Ruler!G$12,IF(AND(All!$V32="P8",All!$AE32="RDP"),Ruler!G$13,IF(AND(All!$V32="P9",All!$AE32="RDP"),Ruler!G$14,IF(AND(All!$V32="P1",All!$AE32="RMS"),Ruler!G$6,IF(AND(All!$V32="P2",All!$AE32="RMS"),Ruler!G$15,IF(AND(All!$V32="P3",All!$AE32="RMS"),Ruler!G$16,IF(AND(All!$V32="P4",All!$AE32="RMS"),Ruler!G$17,IF(AND(All!$V32="P5",All!$AE32="RMS"),Ruler!G$18,IF(AND(All!$V32="P6",All!$AE32="RMS"),Ruler!G$19,IF(AND(All!$V32="P7",All!$AE32="RMS"),Ruler!G$20,IF(AND(All!$V32="P8",All!$AE32="RMS"),Ruler!G$21,IF(AND(All!$V32="P9",All!$AE32="RMS"),Ruler!G$22,IF(AND(All!$V32="P1",All!$AE32="RSS"),Ruler!G$6,IF(AND(All!$V32="P2",All!$AE32="RSS"),Ruler!G$23,IF(AND(All!$V32="P3",All!$AE32="RSS"),Ruler!G$24,IF(AND(All!$V32="P4",All!$AE32="RSS"),Ruler!G$25,IF(AND(All!$V32="P5",All!$AE32="RSS"),Ruler!G$26,IF(AND(All!$V32="P6",All!$AE32="RSS"),Ruler!G$27,IF(AND(All!$V32="P7",All!$AE32="RSS"),Ruler!G$28,IF(AND(All!$V32="P8",All!$AE32="RSS"),Ruler!G$29,IF(AND(All!$V32="P9",All!$AE32="RSS"),Ruler!G$30,0)))))))))))))))))))))))))))</f>
        <v>1</v>
      </c>
      <c r="BO32" s="325">
        <f>IF(AND(All!$V32="P1",All!$AE32="RDP"),Ruler!H$6,IF(AND(All!$V32="P2",All!$AE32="RDP"),Ruler!H$7,IF(AND(All!$V32="P3",All!$AE32="RDP"),Ruler!H$8,IF(AND(All!$V32="P4",All!$AE32="RDP"),Ruler!H$9,IF(AND(All!$V32="P5",All!$AE32="RDP"),Ruler!H$10,IF(AND(All!$V32="P6",All!$AE32="RDP"),Ruler!H$11,IF(AND(All!$V32="P7",All!$AE32="RDP"),Ruler!H$12,IF(AND(All!$V32="P8",All!$AE32="RDP"),Ruler!H$13,IF(AND(All!$V32="P9",All!$AE32="RDP"),Ruler!H$14,IF(AND(All!$V32="P1",All!$AE32="RMS"),Ruler!H$6,IF(AND(All!$V32="P2",All!$AE32="RMS"),Ruler!H$15,IF(AND(All!$V32="P3",All!$AE32="RMS"),Ruler!H$16,IF(AND(All!$V32="P4",All!$AE32="RMS"),Ruler!H$17,IF(AND(All!$V32="P5",All!$AE32="RMS"),Ruler!H$18,IF(AND(All!$V32="P6",All!$AE32="RMS"),Ruler!H$19,IF(AND(All!$V32="P7",All!$AE32="RMS"),Ruler!H$20,IF(AND(All!$V32="P8",All!$AE32="RMS"),Ruler!H$21,IF(AND(All!$V32="P9",All!$AE32="RMS"),Ruler!H$22,IF(AND(All!$V32="P1",All!$AE32="RSS"),Ruler!H$6,IF(AND(All!$V32="P2",All!$AE32="RSS"),Ruler!H$23,IF(AND(All!$V32="P3",All!$AE32="RSS"),Ruler!H$24,IF(AND(All!$V32="P4",All!$AE32="RSS"),Ruler!H$25,IF(AND(All!$V32="P5",All!$AE32="RSS"),Ruler!H$26,IF(AND(All!$V32="P6",All!$AE32="RSS"),Ruler!H$27,IF(AND(All!$V32="P7",All!$AE32="RSS"),Ruler!H$28,IF(AND(All!$V32="P8",All!$AE32="RSS"),Ruler!H$29,IF(AND(All!$V32="P9",All!$AE32="RSS"),Ruler!H$30,0)))))))))))))))))))))))))))</f>
        <v>2</v>
      </c>
      <c r="BP32" s="325">
        <f>IF(AND(All!$V32="P1",All!$AE32="RDP"),Ruler!I$6,IF(AND(All!$V32="P2",All!$AE32="RDP"),Ruler!I$7,IF(AND(All!$V32="P3",All!$AE32="RDP"),Ruler!I$8,IF(AND(All!$V32="P4",All!$AE32="RDP"),Ruler!I$9,IF(AND(All!$V32="P5",All!$AE32="RDP"),Ruler!I$10,IF(AND(All!$V32="P6",All!$AE32="RDP"),Ruler!I$11,IF(AND(All!$V32="P7",All!$AE32="RDP"),Ruler!I$12,IF(AND(All!$V32="P8",All!$AE32="RDP"),Ruler!I$13,IF(AND(All!$V32="P9",All!$AE32="RDP"),Ruler!I$14,IF(AND(All!$V32="P1",All!$AE32="RMS"),Ruler!I$6,IF(AND(All!$V32="P2",All!$AE32="RMS"),Ruler!I$15,IF(AND(All!$V32="P3",All!$AE32="RMS"),Ruler!I$16,IF(AND(All!$V32="P4",All!$AE32="RMS"),Ruler!I$17,IF(AND(All!$V32="P5",All!$AE32="RMS"),Ruler!I$18,IF(AND(All!$V32="P6",All!$AE32="RMS"),Ruler!I$19,IF(AND(All!$V32="P7",All!$AE32="RMS"),Ruler!I$20,IF(AND(All!$V32="P8",All!$AE32="RMS"),Ruler!I$21,IF(AND(All!$V32="P9",All!$AE32="RMS"),Ruler!I$22,IF(AND(All!$V32="P1",All!$AE32="RSS"),Ruler!I$6,IF(AND(All!$V32="P2",All!$AE32="RSS"),Ruler!I$23,IF(AND(All!$V32="P3",All!$AE32="RSS"),Ruler!I$24,IF(AND(All!$V32="P4",All!$AE32="RSS"),Ruler!I$25,IF(AND(All!$V32="P5",All!$AE32="RSS"),Ruler!I$26,IF(AND(All!$V32="P6",All!$AE32="RSS"),Ruler!I$27,IF(AND(All!$V32="P7",All!$AE32="RSS"),Ruler!I$28,IF(AND(All!$V32="P8",All!$AE32="RSS"),Ruler!I$29,IF(AND(All!$V32="P9",All!$AE32="RSS"),Ruler!I$30,0)))))))))))))))))))))))))))</f>
        <v>2</v>
      </c>
      <c r="BQ32" s="325">
        <f>IF(AND(All!$V32="P1",All!$AE32="RDP"),Ruler!J$6,IF(AND(All!$V32="P2",All!$AE32="RDP"),Ruler!J$7,IF(AND(All!$V32="P3",All!$AE32="RDP"),Ruler!J$8,IF(AND(All!$V32="P4",All!$AE32="RDP"),Ruler!J$9,IF(AND(All!$V32="P5",All!$AE32="RDP"),Ruler!J$10,IF(AND(All!$V32="P6",All!$AE32="RDP"),Ruler!J$11,IF(AND(All!$V32="P7",All!$AE32="RDP"),Ruler!J$12,IF(AND(All!$V32="P8",All!$AE32="RDP"),Ruler!J$13,IF(AND(All!$V32="P9",All!$AE32="RDP"),Ruler!J$14,IF(AND(All!$V32="P1",All!$AE32="RMS"),Ruler!J$6,IF(AND(All!$V32="P2",All!$AE32="RMS"),Ruler!J$15,IF(AND(All!$V32="P3",All!$AE32="RMS"),Ruler!J$16,IF(AND(All!$V32="P4",All!$AE32="RMS"),Ruler!J$17,IF(AND(All!$V32="P5",All!$AE32="RMS"),Ruler!J$18,IF(AND(All!$V32="P6",All!$AE32="RMS"),Ruler!J$19,IF(AND(All!$V32="P7",All!$AE32="RMS"),Ruler!J$20,IF(AND(All!$V32="P8",All!$AE32="RMS"),Ruler!J$21,IF(AND(All!$V32="P9",All!$AE32="RMS"),Ruler!J$22,IF(AND(All!$V32="P1",All!$AE32="RSS"),Ruler!J$6,IF(AND(All!$V32="P2",All!$AE32="RSS"),Ruler!J$23,IF(AND(All!$V32="P3",All!$AE32="RSS"),Ruler!J$24,IF(AND(All!$V32="P4",All!$AE32="RSS"),Ruler!J$25,IF(AND(All!$V32="P5",All!$AE32="RSS"),Ruler!J$26,IF(AND(All!$V32="P6",All!$AE32="RSS"),Ruler!J$27,IF(AND(All!$V32="P7",All!$AE32="RSS"),Ruler!J$28,IF(AND(All!$V32="P8",All!$AE32="RSS"),Ruler!J$29,IF(AND(All!$V32="P9",All!$AE32="RSS"),Ruler!J$30,0)))))))))))))))))))))))))))</f>
        <v>2</v>
      </c>
      <c r="BR32" s="325">
        <f>IF(AND(All!$V32="P1",All!$AE32="RDP"),Ruler!K$6,IF(AND(All!$V32="P2",All!$AE32="RDP"),Ruler!K$7,IF(AND(All!$V32="P3",All!$AE32="RDP"),Ruler!K$8,IF(AND(All!$V32="P4",All!$AE32="RDP"),Ruler!K$9,IF(AND(All!$V32="P5",All!$AE32="RDP"),Ruler!K$10,IF(AND(All!$V32="P6",All!$AE32="RDP"),Ruler!K$11,IF(AND(All!$V32="P7",All!$AE32="RDP"),Ruler!K$12,IF(AND(All!$V32="P8",All!$AE32="RDP"),Ruler!K$13,IF(AND(All!$V32="P9",All!$AE32="RDP"),Ruler!K$14,IF(AND(All!$V32="P1",All!$AE32="RMS"),Ruler!K$6,IF(AND(All!$V32="P2",All!$AE32="RMS"),Ruler!K$15,IF(AND(All!$V32="P3",All!$AE32="RMS"),Ruler!K$16,IF(AND(All!$V32="P4",All!$AE32="RMS"),Ruler!K$17,IF(AND(All!$V32="P5",All!$AE32="RMS"),Ruler!K$18,IF(AND(All!$V32="P6",All!$AE32="RMS"),Ruler!K$19,IF(AND(All!$V32="P7",All!$AE32="RMS"),Ruler!K$20,IF(AND(All!$V32="P8",All!$AE32="RMS"),Ruler!K$21,IF(AND(All!$V32="P9",All!$AE32="RMS"),Ruler!K$22,IF(AND(All!$V32="P1",All!$AE32="RSS"),Ruler!K$6,IF(AND(All!$V32="P2",All!$AE32="RSS"),Ruler!K$23,IF(AND(All!$V32="P3",All!$AE32="RSS"),Ruler!K$24,IF(AND(All!$V32="P4",All!$AE32="RSS"),Ruler!K$25,IF(AND(All!$V32="P5",All!$AE32="RSS"),Ruler!K$26,IF(AND(All!$V32="P6",All!$AE32="RSS"),Ruler!K$27,IF(AND(All!$V32="P7",All!$AE32="RSS"),Ruler!K$28,IF(AND(All!$V32="P8",All!$AE32="RSS"),Ruler!K$29,IF(AND(All!$V32="P9",All!$AE32="RSS"),Ruler!K$30,0)))))))))))))))))))))))))))</f>
        <v>2</v>
      </c>
      <c r="BS32" s="325">
        <f>IF(AND(All!$V32="P1",All!$AE32="RDP"),Ruler!L$6,IF(AND(All!$V32="P2",All!$AE32="RDP"),Ruler!L$7,IF(AND(All!$V32="P3",All!$AE32="RDP"),Ruler!L$8,IF(AND(All!$V32="P4",All!$AE32="RDP"),Ruler!L$9,IF(AND(All!$V32="P5",All!$AE32="RDP"),Ruler!L$10,IF(AND(All!$V32="P6",All!$AE32="RDP"),Ruler!L$11,IF(AND(All!$V32="P7",All!$AE32="RDP"),Ruler!L$12,IF(AND(All!$V32="P8",All!$AE32="RDP"),Ruler!L$13,IF(AND(All!$V32="P9",All!$AE32="RDP"),Ruler!L$14,IF(AND(All!$V32="P1",All!$AE32="RMS"),Ruler!L$6,IF(AND(All!$V32="P2",All!$AE32="RMS"),Ruler!L$15,IF(AND(All!$V32="P3",All!$AE32="RMS"),Ruler!L$16,IF(AND(All!$V32="P4",All!$AE32="RMS"),Ruler!L$17,IF(AND(All!$V32="P5",All!$AE32="RMS"),Ruler!L$18,IF(AND(All!$V32="P6",All!$AE32="RMS"),Ruler!L$19,IF(AND(All!$V32="P7",All!$AE32="RMS"),Ruler!L$20,IF(AND(All!$V32="P8",All!$AE32="RMS"),Ruler!L$21,IF(AND(All!$V32="P9",All!$AE32="RMS"),Ruler!L$22,IF(AND(All!$V32="P1",All!$AE32="RSS"),Ruler!L$6,IF(AND(All!$V32="P2",All!$AE32="RSS"),Ruler!L$23,IF(AND(All!$V32="P3",All!$AE32="RSS"),Ruler!L$24,IF(AND(All!$V32="P4",All!$AE32="RSS"),Ruler!L$25,IF(AND(All!$V32="P5",All!$AE32="RSS"),Ruler!L$26,IF(AND(All!$V32="P6",All!$AE32="RSS"),Ruler!L$27,IF(AND(All!$V32="P7",All!$AE32="RSS"),Ruler!L$28,IF(AND(All!$V32="P8",All!$AE32="RSS"),Ruler!L$29,IF(AND(All!$V32="P9",All!$AE32="RSS"),Ruler!L$30,0)))))))))))))))))))))))))))</f>
        <v>2</v>
      </c>
      <c r="BT32" s="325">
        <f>IF(AND(All!$V32="P1",All!$AE32="RDP"),Ruler!M$6,IF(AND(All!$V32="P2",All!$AE32="RDP"),Ruler!M$7,IF(AND(All!$V32="P3",All!$AE32="RDP"),Ruler!M$8,IF(AND(All!$V32="P4",All!$AE32="RDP"),Ruler!M$9,IF(AND(All!$V32="P5",All!$AE32="RDP"),Ruler!M$10,IF(AND(All!$V32="P6",All!$AE32="RDP"),Ruler!M$11,IF(AND(All!$V32="P7",All!$AE32="RDP"),Ruler!M$12,IF(AND(All!$V32="P8",All!$AE32="RDP"),Ruler!M$13,IF(AND(All!$V32="P9",All!$AE32="RDP"),Ruler!M$14,IF(AND(All!$V32="P1",All!$AE32="RMS"),Ruler!M$6,IF(AND(All!$V32="P2",All!$AE32="RMS"),Ruler!M$15,IF(AND(All!$V32="P3",All!$AE32="RMS"),Ruler!M$16,IF(AND(All!$V32="P4",All!$AE32="RMS"),Ruler!M$17,IF(AND(All!$V32="P5",All!$AE32="RMS"),Ruler!M$18,IF(AND(All!$V32="P6",All!$AE32="RMS"),Ruler!M$19,IF(AND(All!$V32="P7",All!$AE32="RMS"),Ruler!M$20,IF(AND(All!$V32="P8",All!$AE32="RMS"),Ruler!M$21,IF(AND(All!$V32="P9",All!$AE32="RMS"),Ruler!M$22,IF(AND(All!$V32="P1",All!$AE32="RSS"),Ruler!M$6,IF(AND(All!$V32="P2",All!$AE32="RSS"),Ruler!M$23,IF(AND(All!$V32="P3",All!$AE32="RSS"),Ruler!M$24,IF(AND(All!$V32="P4",All!$AE32="RSS"),Ruler!M$25,IF(AND(All!$V32="P5",All!$AE32="RSS"),Ruler!M$26,IF(AND(All!$V32="P6",All!$AE32="RSS"),Ruler!M$27,IF(AND(All!$V32="P7",All!$AE32="RSS"),Ruler!M$28,IF(AND(All!$V32="P8",All!$AE32="RSS"),Ruler!M$29,IF(AND(All!$V32="P9",All!$AE32="RSS"),Ruler!M$30,0)))))))))))))))))))))))))))</f>
        <v>2</v>
      </c>
      <c r="BU32" s="325">
        <f>IF(AND(All!$V32="P1",All!$AE32="RDP"),Ruler!N$6,IF(AND(All!$V32="P2",All!$AE32="RDP"),Ruler!N$7,IF(AND(All!$V32="P3",All!$AE32="RDP"),Ruler!N$8,IF(AND(All!$V32="P4",All!$AE32="RDP"),Ruler!N$9,IF(AND(All!$V32="P5",All!$AE32="RDP"),Ruler!N$10,IF(AND(All!$V32="P6",All!$AE32="RDP"),Ruler!N$11,IF(AND(All!$V32="P7",All!$AE32="RDP"),Ruler!N$12,IF(AND(All!$V32="P8",All!$AE32="RDP"),Ruler!N$13,IF(AND(All!$V32="P9",All!$AE32="RDP"),Ruler!N$14,IF(AND(All!$V32="P1",All!$AE32="RMS"),Ruler!N$6,IF(AND(All!$V32="P2",All!$AE32="RMS"),Ruler!N$15,IF(AND(All!$V32="P3",All!$AE32="RMS"),Ruler!N$16,IF(AND(All!$V32="P4",All!$AE32="RMS"),Ruler!N$17,IF(AND(All!$V32="P5",All!$AE32="RMS"),Ruler!N$18,IF(AND(All!$V32="P6",All!$AE32="RMS"),Ruler!N$19,IF(AND(All!$V32="P7",All!$AE32="RMS"),Ruler!N$20,IF(AND(All!$V32="P8",All!$AE32="RMS"),Ruler!N$21,IF(AND(All!$V32="P9",All!$AE32="RMS"),Ruler!N$22,IF(AND(All!$V32="P1",All!$AE32="RSS"),Ruler!N$6,IF(AND(All!$V32="P2",All!$AE32="RSS"),Ruler!N$23,IF(AND(All!$V32="P3",All!$AE32="RSS"),Ruler!N$24,IF(AND(All!$V32="P4",All!$AE32="RSS"),Ruler!N$25,IF(AND(All!$V32="P5",All!$AE32="RSS"),Ruler!N$26,IF(AND(All!$V32="P6",All!$AE32="RSS"),Ruler!N$27,IF(AND(All!$V32="P7",All!$AE32="RSS"),Ruler!N$28,IF(AND(All!$V32="P8",All!$AE32="RSS"),Ruler!N$29,IF(AND(All!$V32="P9",All!$AE32="RSS"),Ruler!N$30,0)))))))))))))))))))))))))))</f>
        <v>2</v>
      </c>
      <c r="BV32" s="325">
        <f>IF(AND(All!$V32="P1",All!$AE32="RDP"),Ruler!O$6,IF(AND(All!$V32="P2",All!$AE32="RDP"),Ruler!O$7,IF(AND(All!$V32="P3",All!$AE32="RDP"),Ruler!O$8,IF(AND(All!$V32="P4",All!$AE32="RDP"),Ruler!O$9,IF(AND(All!$V32="P5",All!$AE32="RDP"),Ruler!O$10,IF(AND(All!$V32="P6",All!$AE32="RDP"),Ruler!O$11,IF(AND(All!$V32="P7",All!$AE32="RDP"),Ruler!O$12,IF(AND(All!$V32="P8",All!$AE32="RDP"),Ruler!O$13,IF(AND(All!$V32="P9",All!$AE32="RDP"),Ruler!O$14,IF(AND(All!$V32="P1",All!$AE32="RMS"),Ruler!O$6,IF(AND(All!$V32="P2",All!$AE32="RMS"),Ruler!O$15,IF(AND(All!$V32="P3",All!$AE32="RMS"),Ruler!O$16,IF(AND(All!$V32="P4",All!$AE32="RMS"),Ruler!O$17,IF(AND(All!$V32="P5",All!$AE32="RMS"),Ruler!O$18,IF(AND(All!$V32="P6",All!$AE32="RMS"),Ruler!O$19,IF(AND(All!$V32="P7",All!$AE32="RMS"),Ruler!O$20,IF(AND(All!$V32="P8",All!$AE32="RMS"),Ruler!O$21,IF(AND(All!$V32="P9",All!$AE32="RMS"),Ruler!O$22,IF(AND(All!$V32="P1",All!$AE32="RSS"),Ruler!O$6,IF(AND(All!$V32="P2",All!$AE32="RSS"),Ruler!O$23,IF(AND(All!$V32="P3",All!$AE32="RSS"),Ruler!O$24,IF(AND(All!$V32="P4",All!$AE32="RSS"),Ruler!O$25,IF(AND(All!$V32="P5",All!$AE32="RSS"),Ruler!O$26,IF(AND(All!$V32="P6",All!$AE32="RSS"),Ruler!O$27,IF(AND(All!$V32="P7",All!$AE32="RSS"),Ruler!O$28,IF(AND(All!$V32="P8",All!$AE32="RSS"),Ruler!O$29,IF(AND(All!$V32="P9",All!$AE32="RSS"),Ruler!O$30,0)))))))))))))))))))))))))))</f>
        <v>2</v>
      </c>
      <c r="BW32" s="325">
        <f>IF(AND(All!$V32="P1",All!$AE32="RDP"),Ruler!P$6,IF(AND(All!$V32="P2",All!$AE32="RDP"),Ruler!P$7,IF(AND(All!$V32="P3",All!$AE32="RDP"),Ruler!P$8,IF(AND(All!$V32="P4",All!$AE32="RDP"),Ruler!P$9,IF(AND(All!$V32="P5",All!$AE32="RDP"),Ruler!P$10,IF(AND(All!$V32="P6",All!$AE32="RDP"),Ruler!P$11,IF(AND(All!$V32="P7",All!$AE32="RDP"),Ruler!P$12,IF(AND(All!$V32="P8",All!$AE32="RDP"),Ruler!P$13,IF(AND(All!$V32="P9",All!$AE32="RDP"),Ruler!P$14,IF(AND(All!$V32="P1",All!$AE32="RMS"),Ruler!P$6,IF(AND(All!$V32="P2",All!$AE32="RMS"),Ruler!P$15,IF(AND(All!$V32="P3",All!$AE32="RMS"),Ruler!P$16,IF(AND(All!$V32="P4",All!$AE32="RMS"),Ruler!P$17,IF(AND(All!$V32="P5",All!$AE32="RMS"),Ruler!P$18,IF(AND(All!$V32="P6",All!$AE32="RMS"),Ruler!P$19,IF(AND(All!$V32="P7",All!$AE32="RMS"),Ruler!P$20,IF(AND(All!$V32="P8",All!$AE32="RMS"),Ruler!P$21,IF(AND(All!$V32="P9",All!$AE32="RMS"),Ruler!P$22,IF(AND(All!$V32="P1",All!$AE32="RSS"),Ruler!P$6,IF(AND(All!$V32="P2",All!$AE32="RSS"),Ruler!P$23,IF(AND(All!$V32="P3",All!$AE32="RSS"),Ruler!P$24,IF(AND(All!$V32="P4",All!$AE32="RSS"),Ruler!P$25,IF(AND(All!$V32="P5",All!$AE32="RSS"),Ruler!P$26,IF(AND(All!$V32="P6",All!$AE32="RSS"),Ruler!P$27,IF(AND(All!$V32="P7",All!$AE32="RSS"),Ruler!P$28,IF(AND(All!$V32="P8",All!$AE32="RSS"),Ruler!P$29,IF(AND(All!$V32="P9",All!$AE32="RSS"),Ruler!P$30,0)))))))))))))))))))))))))))</f>
        <v>2</v>
      </c>
      <c r="BX32" s="325">
        <f>IF(AND(All!$V32="P1",All!$AE32="RDP"),Ruler!Q$6,IF(AND(All!$V32="P2",All!$AE32="RDP"),Ruler!Q$7,IF(AND(All!$V32="P3",All!$AE32="RDP"),Ruler!Q$8,IF(AND(All!$V32="P4",All!$AE32="RDP"),Ruler!Q$9,IF(AND(All!$V32="P5",All!$AE32="RDP"),Ruler!Q$10,IF(AND(All!$V32="P6",All!$AE32="RDP"),Ruler!Q$11,IF(AND(All!$V32="P7",All!$AE32="RDP"),Ruler!Q$12,IF(AND(All!$V32="P8",All!$AE32="RDP"),Ruler!Q$13,IF(AND(All!$V32="P9",All!$AE32="RDP"),Ruler!Q$14,IF(AND(All!$V32="P1",All!$AE32="RMS"),Ruler!Q$6,IF(AND(All!$V32="P2",All!$AE32="RMS"),Ruler!Q$15,IF(AND(All!$V32="P3",All!$AE32="RMS"),Ruler!Q$16,IF(AND(All!$V32="P4",All!$AE32="RMS"),Ruler!Q$17,IF(AND(All!$V32="P5",All!$AE32="RMS"),Ruler!Q$18,IF(AND(All!$V32="P6",All!$AE32="RMS"),Ruler!Q$19,IF(AND(All!$V32="P7",All!$AE32="RMS"),Ruler!Q$20,IF(AND(All!$V32="P8",All!$AE32="RMS"),Ruler!Q$21,IF(AND(All!$V32="P9",All!$AE32="RMS"),Ruler!Q$22,IF(AND(All!$V32="P1",All!$AE32="RSS"),Ruler!Q$6,IF(AND(All!$V32="P2",All!$AE32="RSS"),Ruler!Q$23,IF(AND(All!$V32="P3",All!$AE32="RSS"),Ruler!Q$24,IF(AND(All!$V32="P4",All!$AE32="RSS"),Ruler!Q$25,IF(AND(All!$V32="P5",All!$AE32="RSS"),Ruler!Q$26,IF(AND(All!$V32="P6",All!$AE32="RSS"),Ruler!Q$27,IF(AND(All!$V32="P7",All!$AE32="RSS"),Ruler!Q$28,IF(AND(All!$V32="P8",All!$AE32="RSS"),Ruler!Q$29,IF(AND(All!$V32="P9",All!$AE32="RSS"),Ruler!Q$30,0)))))))))))))))))))))))))))</f>
        <v>2</v>
      </c>
      <c r="BY32" s="325">
        <f>IF(AND(All!$V32="P1",All!$AE32="RDP"),Ruler!R$6,IF(AND(All!$V32="P2",All!$AE32="RDP"),Ruler!R$7,IF(AND(All!$V32="P3",All!$AE32="RDP"),Ruler!R$8,IF(AND(All!$V32="P4",All!$AE32="RDP"),Ruler!R$9,IF(AND(All!$V32="P5",All!$AE32="RDP"),Ruler!R$10,IF(AND(All!$V32="P6",All!$AE32="RDP"),Ruler!R$11,IF(AND(All!$V32="P7",All!$AE32="RDP"),Ruler!R$12,IF(AND(All!$V32="P8",All!$AE32="RDP"),Ruler!R$13,IF(AND(All!$V32="P9",All!$AE32="RDP"),Ruler!R$14,IF(AND(All!$V32="P1",All!$AE32="RMS"),Ruler!R$6,IF(AND(All!$V32="P2",All!$AE32="RMS"),Ruler!R$15,IF(AND(All!$V32="P3",All!$AE32="RMS"),Ruler!R$16,IF(AND(All!$V32="P4",All!$AE32="RMS"),Ruler!R$17,IF(AND(All!$V32="P5",All!$AE32="RMS"),Ruler!R$18,IF(AND(All!$V32="P6",All!$AE32="RMS"),Ruler!R$19,IF(AND(All!$V32="P7",All!$AE32="RMS"),Ruler!R$20,IF(AND(All!$V32="P8",All!$AE32="RMS"),Ruler!R$21,IF(AND(All!$V32="P9",All!$AE32="RMS"),Ruler!R$22,IF(AND(All!$V32="P1",All!$AE32="RSS"),Ruler!R$6,IF(AND(All!$V32="P2",All!$AE32="RSS"),Ruler!R$23,IF(AND(All!$V32="P3",All!$AE32="RSS"),Ruler!R$24,IF(AND(All!$V32="P4",All!$AE32="RSS"),Ruler!R$25,IF(AND(All!$V32="P5",All!$AE32="RSS"),Ruler!R$26,IF(AND(All!$V32="P6",All!$AE32="RSS"),Ruler!R$27,IF(AND(All!$V32="P7",All!$AE32="RSS"),Ruler!R$28,IF(AND(All!$V32="P8",All!$AE32="RSS"),Ruler!R$29,IF(AND(All!$V32="P9",All!$AE32="RSS"),Ruler!R$30,0)))))))))))))))))))))))))))</f>
        <v>2</v>
      </c>
      <c r="BZ32" s="325">
        <f>IF(AND(All!$V32="P1",All!$AE32="RDP"),Ruler!S$6,IF(AND(All!$V32="P2",All!$AE32="RDP"),Ruler!S$7,IF(AND(All!$V32="P3",All!$AE32="RDP"),Ruler!S$8,IF(AND(All!$V32="P4",All!$AE32="RDP"),Ruler!S$9,IF(AND(All!$V32="P5",All!$AE32="RDP"),Ruler!S$10,IF(AND(All!$V32="P6",All!$AE32="RDP"),Ruler!S$11,IF(AND(All!$V32="P7",All!$AE32="RDP"),Ruler!S$12,IF(AND(All!$V32="P8",All!$AE32="RDP"),Ruler!S$13,IF(AND(All!$V32="P9",All!$AE32="RDP"),Ruler!S$14,IF(AND(All!$V32="P1",All!$AE32="RMS"),Ruler!S$6,IF(AND(All!$V32="P2",All!$AE32="RMS"),Ruler!S$15,IF(AND(All!$V32="P3",All!$AE32="RMS"),Ruler!S$16,IF(AND(All!$V32="P4",All!$AE32="RMS"),Ruler!S$17,IF(AND(All!$V32="P5",All!$AE32="RMS"),Ruler!S$18,IF(AND(All!$V32="P6",All!$AE32="RMS"),Ruler!S$19,IF(AND(All!$V32="P7",All!$AE32="RMS"),Ruler!S$20,IF(AND(All!$V32="P8",All!$AE32="RMS"),Ruler!S$21,IF(AND(All!$V32="P9",All!$AE32="RMS"),Ruler!S$22,IF(AND(All!$V32="P1",All!$AE32="RSS"),Ruler!S$6,IF(AND(All!$V32="P2",All!$AE32="RSS"),Ruler!S$23,IF(AND(All!$V32="P3",All!$AE32="RSS"),Ruler!S$24,IF(AND(All!$V32="P4",All!$AE32="RSS"),Ruler!S$25,IF(AND(All!$V32="P5",All!$AE32="RSS"),Ruler!S$26,IF(AND(All!$V32="P6",All!$AE32="RSS"),Ruler!S$27,IF(AND(All!$V32="P7",All!$AE32="RSS"),Ruler!S$28,IF(AND(All!$V32="P8",All!$AE32="RSS"),Ruler!S$29,IF(AND(All!$V32="P9",All!$AE32="RSS"),Ruler!S$30,0)))))))))))))))))))))))))))</f>
        <v>1</v>
      </c>
      <c r="CA32" s="325">
        <f>IF(AND(All!$V32="P1",All!$AE32="RDP"),Ruler!T$6,IF(AND(All!$V32="P2",All!$AE32="RDP"),Ruler!T$7,IF(AND(All!$V32="P3",All!$AE32="RDP"),Ruler!T$8,IF(AND(All!$V32="P4",All!$AE32="RDP"),Ruler!T$9,IF(AND(All!$V32="P5",All!$AE32="RDP"),Ruler!T$10,IF(AND(All!$V32="P6",All!$AE32="RDP"),Ruler!T$11,IF(AND(All!$V32="P7",All!$AE32="RDP"),Ruler!T$12,IF(AND(All!$V32="P8",All!$AE32="RDP"),Ruler!T$13,IF(AND(All!$V32="P9",All!$AE32="RDP"),Ruler!T$14,IF(AND(All!$V32="P1",All!$AE32="RMS"),Ruler!T$6,IF(AND(All!$V32="P2",All!$AE32="RMS"),Ruler!T$15,IF(AND(All!$V32="P3",All!$AE32="RMS"),Ruler!T$16,IF(AND(All!$V32="P4",All!$AE32="RMS"),Ruler!T$17,IF(AND(All!$V32="P5",All!$AE32="RMS"),Ruler!T$18,IF(AND(All!$V32="P6",All!$AE32="RMS"),Ruler!T$19,IF(AND(All!$V32="P7",All!$AE32="RMS"),Ruler!T$20,IF(AND(All!$V32="P8",All!$AE32="RMS"),Ruler!T$21,IF(AND(All!$V32="P9",All!$AE32="RMS"),Ruler!T$22,IF(AND(All!$V32="P1",All!$AE32="RSS"),Ruler!T$6,IF(AND(All!$V32="P2",All!$AE32="RSS"),Ruler!T$23,IF(AND(All!$V32="P3",All!$AE32="RSS"),Ruler!T$24,IF(AND(All!$V32="P4",All!$AE32="RSS"),Ruler!T$25,IF(AND(All!$V32="P5",All!$AE32="RSS"),Ruler!T$26,IF(AND(All!$V32="P6",All!$AE32="RSS"),Ruler!T$27,IF(AND(All!$V32="P7",All!$AE32="RSS"),Ruler!T$28,IF(AND(All!$V32="P8",All!$AE32="RSS"),Ruler!T$29,IF(AND(All!$V32="P9",All!$AE32="RSS"),Ruler!T$30,0)))))))))))))))))))))))))))</f>
        <v>1</v>
      </c>
      <c r="CB32" s="325">
        <f>IF(AND(All!$V32="P1",All!$AE32="RDP"),Ruler!U$6,IF(AND(All!$V32="P2",All!$AE32="RDP"),Ruler!U$7,IF(AND(All!$V32="P3",All!$AE32="RDP"),Ruler!U$8,IF(AND(All!$V32="P4",All!$AE32="RDP"),Ruler!U$9,IF(AND(All!$V32="P5",All!$AE32="RDP"),Ruler!U$10,IF(AND(All!$V32="P6",All!$AE32="RDP"),Ruler!U$11,IF(AND(All!$V32="P7",All!$AE32="RDP"),Ruler!U$12,IF(AND(All!$V32="P8",All!$AE32="RDP"),Ruler!U$13,IF(AND(All!$V32="P9",All!$AE32="RDP"),Ruler!U$14,IF(AND(All!$V32="P1",All!$AE32="RMS"),Ruler!U$6,IF(AND(All!$V32="P2",All!$AE32="RMS"),Ruler!U$15,IF(AND(All!$V32="P3",All!$AE32="RMS"),Ruler!U$16,IF(AND(All!$V32="P4",All!$AE32="RMS"),Ruler!U$17,IF(AND(All!$V32="P5",All!$AE32="RMS"),Ruler!U$18,IF(AND(All!$V32="P6",All!$AE32="RMS"),Ruler!U$19,IF(AND(All!$V32="P7",All!$AE32="RMS"),Ruler!U$20,IF(AND(All!$V32="P8",All!$AE32="RMS"),Ruler!U$21,IF(AND(All!$V32="P9",All!$AE32="RMS"),Ruler!U$22,IF(AND(All!$V32="P1",All!$AE32="RSS"),Ruler!U$6,IF(AND(All!$V32="P2",All!$AE32="RSS"),Ruler!U$23,IF(AND(All!$V32="P3",All!$AE32="RSS"),Ruler!U$24,IF(AND(All!$V32="P4",All!$AE32="RSS"),Ruler!U$25,IF(AND(All!$V32="P5",All!$AE32="RSS"),Ruler!U$26,IF(AND(All!$V32="P6",All!$AE32="RSS"),Ruler!U$27,IF(AND(All!$V32="P7",All!$AE32="RSS"),Ruler!U$28,IF(AND(All!$V32="P8",All!$AE32="RSS"),Ruler!U$29,IF(AND(All!$V32="P9",All!$AE32="RSS"),Ruler!U$30,0)))))))))))))))))))))))))))</f>
        <v>1</v>
      </c>
      <c r="CC32" s="325">
        <f>IF(AND(All!$V32="P1",All!$AE32="RDP"),Ruler!V$6,IF(AND(All!$V32="P2",All!$AE32="RDP"),Ruler!V$7,IF(AND(All!$V32="P3",All!$AE32="RDP"),Ruler!V$8,IF(AND(All!$V32="P4",All!$AE32="RDP"),Ruler!V$9,IF(AND(All!$V32="P5",All!$AE32="RDP"),Ruler!V$10,IF(AND(All!$V32="P6",All!$AE32="RDP"),Ruler!V$11,IF(AND(All!$V32="P7",All!$AE32="RDP"),Ruler!V$12,IF(AND(All!$V32="P8",All!$AE32="RDP"),Ruler!V$13,IF(AND(All!$V32="P9",All!$AE32="RDP"),Ruler!V$14,IF(AND(All!$V32="P1",All!$AE32="RMS"),Ruler!V$6,IF(AND(All!$V32="P2",All!$AE32="RMS"),Ruler!V$15,IF(AND(All!$V32="P3",All!$AE32="RMS"),Ruler!V$16,IF(AND(All!$V32="P4",All!$AE32="RMS"),Ruler!V$17,IF(AND(All!$V32="P5",All!$AE32="RMS"),Ruler!V$18,IF(AND(All!$V32="P6",All!$AE32="RMS"),Ruler!V$19,IF(AND(All!$V32="P7",All!$AE32="RMS"),Ruler!V$20,IF(AND(All!$V32="P8",All!$AE32="RMS"),Ruler!V$21,IF(AND(All!$V32="P9",All!$AE32="RMS"),Ruler!V$22,IF(AND(All!$V32="P1",All!$AE32="RSS"),Ruler!V$6,IF(AND(All!$V32="P2",All!$AE32="RSS"),Ruler!V$23,IF(AND(All!$V32="P3",All!$AE32="RSS"),Ruler!V$24,IF(AND(All!$V32="P4",All!$AE32="RSS"),Ruler!V$25,IF(AND(All!$V32="P5",All!$AE32="RSS"),Ruler!V$26,IF(AND(All!$V32="P6",All!$AE32="RSS"),Ruler!V$27,IF(AND(All!$V32="P7",All!$AE32="RSS"),Ruler!V$28,IF(AND(All!$V32="P8",All!$AE32="RSS"),Ruler!V$29,IF(AND(All!$V32="P9",All!$AE32="RSS"),Ruler!V$30,0)))))))))))))))))))))))))))</f>
        <v>1</v>
      </c>
      <c r="CD32" s="325">
        <f>IF(AND(All!$V32="P1",All!$AE32="RDP"),Ruler!W$6,IF(AND(All!$V32="P2",All!$AE32="RDP"),Ruler!W$7,IF(AND(All!$V32="P3",All!$AE32="RDP"),Ruler!W$8,IF(AND(All!$V32="P4",All!$AE32="RDP"),Ruler!W$9,IF(AND(All!$V32="P5",All!$AE32="RDP"),Ruler!W$10,IF(AND(All!$V32="P6",All!$AE32="RDP"),Ruler!W$11,IF(AND(All!$V32="P7",All!$AE32="RDP"),Ruler!W$12,IF(AND(All!$V32="P8",All!$AE32="RDP"),Ruler!W$13,IF(AND(All!$V32="P9",All!$AE32="RDP"),Ruler!W$14,IF(AND(All!$V32="P1",All!$AE32="RMS"),Ruler!W$6,IF(AND(All!$V32="P2",All!$AE32="RMS"),Ruler!W$15,IF(AND(All!$V32="P3",All!$AE32="RMS"),Ruler!W$16,IF(AND(All!$V32="P4",All!$AE32="RMS"),Ruler!W$17,IF(AND(All!$V32="P5",All!$AE32="RMS"),Ruler!W$18,IF(AND(All!$V32="P6",All!$AE32="RMS"),Ruler!W$19,IF(AND(All!$V32="P7",All!$AE32="RMS"),Ruler!W$20,IF(AND(All!$V32="P8",All!$AE32="RMS"),Ruler!W$21,IF(AND(All!$V32="P9",All!$AE32="RMS"),Ruler!W$22,IF(AND(All!$V32="P1",All!$AE32="RSS"),Ruler!W$6,IF(AND(All!$V32="P2",All!$AE32="RSS"),Ruler!W$23,IF(AND(All!$V32="P3",All!$AE32="RSS"),Ruler!W$24,IF(AND(All!$V32="P4",All!$AE32="RSS"),Ruler!W$25,IF(AND(All!$V32="P5",All!$AE32="RSS"),Ruler!W$26,IF(AND(All!$V32="P6",All!$AE32="RSS"),Ruler!W$27,IF(AND(All!$V32="P7",All!$AE32="RSS"),Ruler!W$28,IF(AND(All!$V32="P8",All!$AE32="RSS"),Ruler!W$29,IF(AND(All!$V32="P9",All!$AE32="RSS"),Ruler!W$30,0)))))))))))))))))))))))))))</f>
        <v>1</v>
      </c>
      <c r="CE32" s="325">
        <f>IF(AND(All!$V32="P1",All!$AE32="RDP"),Ruler!X$6,IF(AND(All!$V32="P2",All!$AE32="RDP"),Ruler!X$7,IF(AND(All!$V32="P3",All!$AE32="RDP"),Ruler!X$8,IF(AND(All!$V32="P4",All!$AE32="RDP"),Ruler!X$9,IF(AND(All!$V32="P5",All!$AE32="RDP"),Ruler!X$10,IF(AND(All!$V32="P6",All!$AE32="RDP"),Ruler!X$11,IF(AND(All!$V32="P7",All!$AE32="RDP"),Ruler!X$12,IF(AND(All!$V32="P8",All!$AE32="RDP"),Ruler!X$13,IF(AND(All!$V32="P9",All!$AE32="RDP"),Ruler!X$14,IF(AND(All!$V32="P1",All!$AE32="RMS"),Ruler!X$6,IF(AND(All!$V32="P2",All!$AE32="RMS"),Ruler!X$15,IF(AND(All!$V32="P3",All!$AE32="RMS"),Ruler!X$16,IF(AND(All!$V32="P4",All!$AE32="RMS"),Ruler!X$17,IF(AND(All!$V32="P5",All!$AE32="RMS"),Ruler!X$18,IF(AND(All!$V32="P6",All!$AE32="RMS"),Ruler!X$19,IF(AND(All!$V32="P7",All!$AE32="RMS"),Ruler!X$20,IF(AND(All!$V32="P8",All!$AE32="RMS"),Ruler!X$21,IF(AND(All!$V32="P9",All!$AE32="RMS"),Ruler!X$22,IF(AND(All!$V32="P1",All!$AE32="RSS"),Ruler!X$6,IF(AND(All!$V32="P2",All!$AE32="RSS"),Ruler!X$23,IF(AND(All!$V32="P3",All!$AE32="RSS"),Ruler!X$24,IF(AND(All!$V32="P4",All!$AE32="RSS"),Ruler!X$25,IF(AND(All!$V32="P5",All!$AE32="RSS"),Ruler!X$26,IF(AND(All!$V32="P6",All!$AE32="RSS"),Ruler!X$27,IF(AND(All!$V32="P7",All!$AE32="RSS"),Ruler!X$28,IF(AND(All!$V32="P8",All!$AE32="RSS"),Ruler!X$29,IF(AND(All!$V32="P9",All!$AE32="RSS"),Ruler!X$30,0)))))))))))))))))))))))))))</f>
        <v>1</v>
      </c>
      <c r="CF32" s="325">
        <f>IF(AND(All!$V32="P1",All!$AE32="RDP"),Ruler!Y$6,IF(AND(All!$V32="P2",All!$AE32="RDP"),Ruler!Y$7,IF(AND(All!$V32="P3",All!$AE32="RDP"),Ruler!Y$8,IF(AND(All!$V32="P4",All!$AE32="RDP"),Ruler!Y$9,IF(AND(All!$V32="P5",All!$AE32="RDP"),Ruler!Y$10,IF(AND(All!$V32="P6",All!$AE32="RDP"),Ruler!Y$11,IF(AND(All!$V32="P7",All!$AE32="RDP"),Ruler!Y$12,IF(AND(All!$V32="P8",All!$AE32="RDP"),Ruler!Y$13,IF(AND(All!$V32="P9",All!$AE32="RDP"),Ruler!Y$14,IF(AND(All!$V32="P1",All!$AE32="RMS"),Ruler!Y$6,IF(AND(All!$V32="P2",All!$AE32="RMS"),Ruler!Y$15,IF(AND(All!$V32="P3",All!$AE32="RMS"),Ruler!Y$16,IF(AND(All!$V32="P4",All!$AE32="RMS"),Ruler!Y$17,IF(AND(All!$V32="P5",All!$AE32="RMS"),Ruler!Y$18,IF(AND(All!$V32="P6",All!$AE32="RMS"),Ruler!Y$19,IF(AND(All!$V32="P7",All!$AE32="RMS"),Ruler!Y$20,IF(AND(All!$V32="P8",All!$AE32="RMS"),Ruler!Y$21,IF(AND(All!$V32="P9",All!$AE32="RMS"),Ruler!Y$22,IF(AND(All!$V32="P1",All!$AE32="RSS"),Ruler!Y$6,IF(AND(All!$V32="P2",All!$AE32="RSS"),Ruler!Y$23,IF(AND(All!$V32="P3",All!$AE32="RSS"),Ruler!Y$24,IF(AND(All!$V32="P4",All!$AE32="RSS"),Ruler!Y$25,IF(AND(All!$V32="P5",All!$AE32="RSS"),Ruler!Y$26,IF(AND(All!$V32="P6",All!$AE32="RSS"),Ruler!Y$27,IF(AND(All!$V32="P7",All!$AE32="RSS"),Ruler!Y$28,IF(AND(All!$V32="P8",All!$AE32="RSS"),Ruler!Y$29,IF(AND(All!$V32="P9",All!$AE32="RSS"),Ruler!Y$30,0)))))))))))))))))))))))))))</f>
        <v>0</v>
      </c>
      <c r="CG32" s="325">
        <f>IF(AND(All!$V32="P1",All!$AE32="RDP"),Ruler!Z$6,IF(AND(All!$V32="P2",All!$AE32="RDP"),Ruler!Z$7,IF(AND(All!$V32="P3",All!$AE32="RDP"),Ruler!Z$8,IF(AND(All!$V32="P4",All!$AE32="RDP"),Ruler!Z$9,IF(AND(All!$V32="P5",All!$AE32="RDP"),Ruler!Z$10,IF(AND(All!$V32="P6",All!$AE32="RDP"),Ruler!Z$11,IF(AND(All!$V32="P7",All!$AE32="RDP"),Ruler!Z$12,IF(AND(All!$V32="P8",All!$AE32="RDP"),Ruler!Z$13,IF(AND(All!$V32="P9",All!$AE32="RDP"),Ruler!Z$14,IF(AND(All!$V32="P1",All!$AE32="RMS"),Ruler!Z$6,IF(AND(All!$V32="P2",All!$AE32="RMS"),Ruler!Z$15,IF(AND(All!$V32="P3",All!$AE32="RMS"),Ruler!Z$16,IF(AND(All!$V32="P4",All!$AE32="RMS"),Ruler!Z$17,IF(AND(All!$V32="P5",All!$AE32="RMS"),Ruler!Z$18,IF(AND(All!$V32="P6",All!$AE32="RMS"),Ruler!Z$19,IF(AND(All!$V32="P7",All!$AE32="RMS"),Ruler!Z$20,IF(AND(All!$V32="P8",All!$AE32="RMS"),Ruler!Z$21,IF(AND(All!$V32="P9",All!$AE32="RMS"),Ruler!Z$22,IF(AND(All!$V32="P1",All!$AE32="RSS"),Ruler!Z$6,IF(AND(All!$V32="P2",All!$AE32="RSS"),Ruler!Z$23,IF(AND(All!$V32="P3",All!$AE32="RSS"),Ruler!Z$24,IF(AND(All!$V32="P4",All!$AE32="RSS"),Ruler!Z$25,IF(AND(All!$V32="P5",All!$AE32="RSS"),Ruler!Z$26,IF(AND(All!$V32="P6",All!$AE32="RSS"),Ruler!Z$27,IF(AND(All!$V32="P7",All!$AE32="RSS"),Ruler!Z$28,IF(AND(All!$V32="P8",All!$AE32="RSS"),Ruler!Z$29,IF(AND(All!$V32="P9",All!$AE32="RSS"),Ruler!Z$30,0)))))))))))))))))))))))))))</f>
        <v>1</v>
      </c>
      <c r="CH32" s="325">
        <f>IF(AND(All!$V32="P1",All!$AE32="RDP"),Ruler!AA$6,IF(AND(All!$V32="P2",All!$AE32="RDP"),Ruler!AA$7,IF(AND(All!$V32="P3",All!$AE32="RDP"),Ruler!AA$8,IF(AND(All!$V32="P4",All!$AE32="RDP"),Ruler!AA$9,IF(AND(All!$V32="P5",All!$AE32="RDP"),Ruler!AA$10,IF(AND(All!$V32="P6",All!$AE32="RDP"),Ruler!AA$11,IF(AND(All!$V32="P7",All!$AE32="RDP"),Ruler!AA$12,IF(AND(All!$V32="P8",All!$AE32="RDP"),Ruler!AA$13,IF(AND(All!$V32="P9",All!$AE32="RDP"),Ruler!AA$14,IF(AND(All!$V32="P1",All!$AE32="RMS"),Ruler!AA$6,IF(AND(All!$V32="P2",All!$AE32="RMS"),Ruler!AA$15,IF(AND(All!$V32="P3",All!$AE32="RMS"),Ruler!AA$16,IF(AND(All!$V32="P4",All!$AE32="RMS"),Ruler!AA$17,IF(AND(All!$V32="P5",All!$AE32="RMS"),Ruler!AA$18,IF(AND(All!$V32="P6",All!$AE32="RMS"),Ruler!AA$19,IF(AND(All!$V32="P7",All!$AE32="RMS"),Ruler!AA$20,IF(AND(All!$V32="P8",All!$AE32="RMS"),Ruler!AA$21,IF(AND(All!$V32="P9",All!$AE32="RMS"),Ruler!AA$22,IF(AND(All!$V32="P1",All!$AE32="RSS"),Ruler!AA$6,IF(AND(All!$V32="P2",All!$AE32="RSS"),Ruler!AA$23,IF(AND(All!$V32="P3",All!$AE32="RSS"),Ruler!AA$24,IF(AND(All!$V32="P4",All!$AE32="RSS"),Ruler!AA$25,IF(AND(All!$V32="P5",All!$AE32="RSS"),Ruler!AA$26,IF(AND(All!$V32="P6",All!$AE32="RSS"),Ruler!AA$27,IF(AND(All!$V32="P7",All!$AE32="RSS"),Ruler!AA$28,IF(AND(All!$V32="P8",All!$AE32="RSS"),Ruler!AA$29,IF(AND(All!$V32="P9",All!$AE32="RSS"),Ruler!AA$30,0)))))))))))))))))))))))))))</f>
        <v>0</v>
      </c>
      <c r="CI32" s="325">
        <f>IF(AND(All!$V32="P1",All!$AE32="RDP"),Ruler!AB$6,IF(AND(All!$V32="P2",All!$AE32="RDP"),Ruler!AB$7,IF(AND(All!$V32="P3",All!$AE32="RDP"),Ruler!AB$8,IF(AND(All!$V32="P4",All!$AE32="RDP"),Ruler!AB$9,IF(AND(All!$V32="P5",All!$AE32="RDP"),Ruler!AB$10,IF(AND(All!$V32="P6",All!$AE32="RDP"),Ruler!AB$11,IF(AND(All!$V32="P7",All!$AE32="RDP"),Ruler!AB$12,IF(AND(All!$V32="P8",All!$AE32="RDP"),Ruler!AB$13,IF(AND(All!$V32="P9",All!$AE32="RDP"),Ruler!AB$14,IF(AND(All!$V32="P1",All!$AE32="RMS"),Ruler!AB$6,IF(AND(All!$V32="P2",All!$AE32="RMS"),Ruler!AB$15,IF(AND(All!$V32="P3",All!$AE32="RMS"),Ruler!AB$16,IF(AND(All!$V32="P4",All!$AE32="RMS"),Ruler!AB$17,IF(AND(All!$V32="P5",All!$AE32="RMS"),Ruler!AB$18,IF(AND(All!$V32="P6",All!$AE32="RMS"),Ruler!AB$19,IF(AND(All!$V32="P7",All!$AE32="RMS"),Ruler!AB$20,IF(AND(All!$V32="P8",All!$AE32="RMS"),Ruler!AB$21,IF(AND(All!$V32="P9",All!$AE32="RMS"),Ruler!AB$22,IF(AND(All!$V32="P1",All!$AE32="RSS"),Ruler!AB$6,IF(AND(All!$V32="P2",All!$AE32="RSS"),Ruler!AB$23,IF(AND(All!$V32="P3",All!$AE32="RSS"),Ruler!AB$24,IF(AND(All!$V32="P4",All!$AE32="RSS"),Ruler!AB$25,IF(AND(All!$V32="P5",All!$AE32="RSS"),Ruler!AB$26,IF(AND(All!$V32="P6",All!$AE32="RSS"),Ruler!AB$27,IF(AND(All!$V32="P7",All!$AE32="RSS"),Ruler!AB$28,IF(AND(All!$V32="P8",All!$AE32="RSS"),Ruler!AB$29,IF(AND(All!$V32="P9",All!$AE32="RSS"),Ruler!AB$30,0)))))))))))))))))))))))))))</f>
        <v>0</v>
      </c>
      <c r="CJ32" s="323">
        <f>Table9[[#This Row],[R-B1]]-Table9[[#This Row],[B1]]</f>
        <v>1</v>
      </c>
      <c r="CK32" s="43">
        <f>Table9[[#This Row],[R-B2]]-Table9[[#This Row],[B2]]</f>
        <v>1</v>
      </c>
      <c r="CL32" s="43">
        <f>Table9[[#This Row],[R-B3]]-Table9[[#This Row],[B3]]</f>
        <v>0</v>
      </c>
      <c r="CM32" s="43">
        <f>Table9[[#This Row],[R-B4]]-Table9[[#This Row],[B4]]</f>
        <v>0</v>
      </c>
      <c r="CN32" s="43">
        <f>Table9[[#This Row],[R-B5]]-Table9[[#This Row],[B5]]</f>
        <v>0</v>
      </c>
      <c r="CO32" s="43">
        <f>Table9[[#This Row],[R-B6]]-Table9[[#This Row],[B6]]</f>
        <v>0</v>
      </c>
      <c r="CP32" s="43">
        <f>Table9[[#This Row],[R-B7]]-Table9[[#This Row],[B7]]</f>
        <v>0</v>
      </c>
      <c r="CQ32" s="43">
        <f>Table9[[#This Row],[R-B8]]-Table9[[#This Row],[B8]]</f>
        <v>1</v>
      </c>
      <c r="CR32" s="43">
        <f>Table9[[#This Row],[R-B9]]-Table9[[#This Row],[B9]]</f>
        <v>1</v>
      </c>
      <c r="CS32" s="43">
        <f>Table9[[#This Row],[R-B10]]-Table9[[#This Row],[B10]]</f>
        <v>0</v>
      </c>
      <c r="CT32" s="43">
        <f>Table9[[#This Row],[R-B11]]-Table9[[#This Row],[B11]]</f>
        <v>1</v>
      </c>
      <c r="CU32" s="43">
        <f>Table9[[#This Row],[R-B12]]-Table9[[#This Row],[B12]]</f>
        <v>0</v>
      </c>
      <c r="CV32" s="43">
        <f>Table9[[#This Row],[R-K1]]-Table9[[#This Row],[K1]]</f>
        <v>0</v>
      </c>
      <c r="CW32" s="43">
        <f>Table9[[#This Row],[R-K2]]-Table9[[#This Row],[K2]]</f>
        <v>1</v>
      </c>
      <c r="CX32" s="43">
        <f>Table9[[#This Row],[R-K3]]-Table9[[#This Row],[K3]]</f>
        <v>1</v>
      </c>
      <c r="CY32" s="43">
        <f>Table9[[#This Row],[R-K4]]-Table9[[#This Row],[K4]]</f>
        <v>1</v>
      </c>
      <c r="CZ32" s="43">
        <f>Table9[[#This Row],[R-K5]]-Table9[[#This Row],[K5]]</f>
        <v>1</v>
      </c>
      <c r="DA32" s="43">
        <f>Table9[[#This Row],[R-P1]]-Table9[[#This Row],[P1]]</f>
        <v>1</v>
      </c>
      <c r="DB32" s="43">
        <f>Table9[[#This Row],[R-P2]]-Table9[[#This Row],[P2]]</f>
        <v>1</v>
      </c>
      <c r="DC32" s="43">
        <f>Table9[[#This Row],[R-P3]]-Table9[[#This Row],[P3]]</f>
        <v>0</v>
      </c>
      <c r="DD32" s="43">
        <f>Table9[[#This Row],[R-P4]]-Table9[[#This Row],[P4]]</f>
        <v>0</v>
      </c>
      <c r="DE32" s="43">
        <f>Table9[[#This Row],[R-P5]]-Table9[[#This Row],[P5]]</f>
        <v>1</v>
      </c>
      <c r="DF32" s="43">
        <f>Table9[[#This Row],[R-E1]]-Table9[[#This Row],[E1]]</f>
        <v>0</v>
      </c>
      <c r="DG32" s="328">
        <f>Table9[[#This Row],[R-E2]]-Table9[[#This Row],[E2]]</f>
        <v>0</v>
      </c>
      <c r="DH32" s="43">
        <f>COUNTIF(Table9[[#This Row],[G-B1]:[G-B12]],"&lt;=0")/12*100</f>
        <v>58.333333333333336</v>
      </c>
      <c r="DI32" s="43">
        <f>COUNTIF(Table9[[#This Row],[G-K1]:[G-K5]],"&lt;=0")/5*100</f>
        <v>20</v>
      </c>
      <c r="DJ32" s="43">
        <f>COUNTIF(Table9[[#This Row],[G-P1]:[G-P5]],"&lt;=0")/5*100</f>
        <v>40</v>
      </c>
      <c r="DK32" s="43">
        <f>COUNTIF(Table9[[#This Row],[G-E1]:[G-E2]],"&lt;=0")/2*100</f>
        <v>100</v>
      </c>
      <c r="DL32" s="450">
        <f>IF(AE32="RDP",(COUNTIF(Table9[[#This Row],[G-B3]],"&lt;=0")+COUNTIF(Table9[[#This Row],[G-B4]],"&lt;=0")+COUNTIF(Table9[[#This Row],[G-B7]],"&lt;=0")+COUNTIF(Table9[[#This Row],[G-B11]],"&lt;=0")+COUNTIF(Table9[[#This Row],[G-K2]],"&lt;=0"))/5*100,IF(AE32="RMS",(COUNTIF(Table9[[#This Row],[G-B4]],"&lt;=0")+COUNTIF(Table9[[#This Row],[G-B5]],"&lt;=0")+COUNTIF(Table9[[#This Row],[G-B10]],"&lt;=0")+COUNTIF(Table9[[#This Row],[G-B12]],"&lt;=0")+COUNTIF(Table9[[#This Row],[G-K2]],"&lt;=0"))/5*100,IF(AE32="RSS",(COUNTIF(Table9[[#This Row],[G-B1]],"&lt;=0")+COUNTIF(Table9[[#This Row],[G-B2]],"&lt;=0")+COUNTIF(Table9[[#This Row],[G-B6]],"&lt;=0")+COUNTIF(Table9[[#This Row],[G-B11]],"&lt;=0")+COUNTIF(Table9[[#This Row],[G-B12]],"&lt;=0"))/5*100,0)))</f>
        <v>60</v>
      </c>
      <c r="DM32" s="332"/>
      <c r="DR32" s="332"/>
      <c r="DW32" s="332"/>
      <c r="DX32" s="42"/>
      <c r="DY32" s="42"/>
      <c r="DZ32" s="42"/>
      <c r="EA32" s="333"/>
      <c r="EB32" s="342"/>
      <c r="EC32" s="339"/>
      <c r="ED32" s="339"/>
      <c r="EE32" s="338"/>
    </row>
    <row r="33" spans="2:135" ht="29.5" hidden="1" thickBot="1" x14ac:dyDescent="0.4">
      <c r="B33" s="282">
        <v>30</v>
      </c>
      <c r="C33" s="285" t="s">
        <v>391</v>
      </c>
      <c r="D33" s="282"/>
      <c r="E33" s="284" t="s">
        <v>392</v>
      </c>
      <c r="F33" s="282">
        <v>1058412</v>
      </c>
      <c r="G33" s="357">
        <f t="shared" ca="1" si="0"/>
        <v>32.66200621194826</v>
      </c>
      <c r="H33" s="283">
        <v>34394</v>
      </c>
      <c r="I33" s="282" t="s">
        <v>179</v>
      </c>
      <c r="J33" s="282" t="s">
        <v>137</v>
      </c>
      <c r="K33" s="282" t="s">
        <v>138</v>
      </c>
      <c r="L33" s="282" t="s">
        <v>139</v>
      </c>
      <c r="M33" s="285" t="s">
        <v>263</v>
      </c>
      <c r="N33" s="282"/>
      <c r="O33" s="282" t="s">
        <v>142</v>
      </c>
      <c r="P33" s="281" t="s">
        <v>393</v>
      </c>
      <c r="Q33" s="282" t="s">
        <v>144</v>
      </c>
      <c r="R33" s="282"/>
      <c r="S33" s="283">
        <v>43693</v>
      </c>
      <c r="T33" s="286">
        <f t="shared" ca="1" si="2"/>
        <v>7.177777777777778</v>
      </c>
      <c r="U33" s="282"/>
      <c r="V33" s="282" t="s">
        <v>56</v>
      </c>
      <c r="W33" s="286"/>
      <c r="X33" s="286">
        <f ca="1">($T$1-Table9[[#This Row],[Date of Appointment to Current Grade]])/365</f>
        <v>4.0565267598934627</v>
      </c>
      <c r="Y33" s="283">
        <v>44835</v>
      </c>
      <c r="Z33" s="282" t="s">
        <v>263</v>
      </c>
      <c r="AA33" s="283">
        <v>45383</v>
      </c>
      <c r="AB33" s="286">
        <f ca="1">($T$1-Table9[[#This Row],[Date in Position]])/365</f>
        <v>2.555156896879764</v>
      </c>
      <c r="AC33" s="282"/>
      <c r="AD33" s="282"/>
      <c r="AE33" s="282"/>
      <c r="AF33" s="282"/>
      <c r="AG33" s="287"/>
      <c r="AH33" s="287"/>
      <c r="AI33" s="287"/>
      <c r="AJ33" s="285"/>
      <c r="AK33" s="288"/>
      <c r="AL33" s="285"/>
      <c r="AM33" s="318"/>
      <c r="AN33" s="323"/>
      <c r="BK33" s="328"/>
      <c r="BL33" s="325">
        <f>IF(AND(All!$V33="P1",All!$AE33="RDP"),Ruler!E$6,IF(AND(All!$V33="P2",All!$AE33="RDP"),Ruler!E$7,IF(AND(All!$V33="P3",All!$AE33="RDP"),Ruler!E$8,IF(AND(All!$V33="P4",All!$AE33="RDP"),Ruler!E$9,IF(AND(All!$V33="P5",All!$AE33="RDP"),Ruler!E$10,IF(AND(All!$V33="P6",All!$AE33="RDP"),Ruler!E$11,IF(AND(All!$V33="P7",All!$AE33="RDP"),Ruler!E$12,IF(AND(All!$V33="P8",All!$AE33="RDP"),Ruler!E$13,IF(AND(All!$V33="P9",All!$AE33="RDP"),Ruler!E$14,IF(AND(All!$V33="P1",All!$AE33="RMS"),Ruler!E$6,IF(AND(All!$V33="P2",All!$AE33="RMS"),Ruler!E$15,IF(AND(All!$V33="P3",All!$AE33="RMS"),Ruler!E$16,IF(AND(All!$V33="P4",All!$AE33="RMS"),Ruler!E$17,IF(AND(All!$V33="P5",All!$AE33="RMS"),Ruler!E$18,IF(AND(All!$V33="P6",All!$AE33="RMS"),Ruler!E$19,IF(AND(All!$V33="P7",All!$AE33="RMS"),Ruler!E$20,IF(AND(All!$V33="P8",All!$AE33="RMS"),Ruler!E$21,IF(AND(All!$V33="P9",All!$AE33="RMS"),Ruler!E$22,IF(AND(All!$V33="P1",All!$AE33="RSS"),Ruler!E$6,IF(AND(All!$V33="P2",All!$AE33="RSS"),Ruler!E$23,IF(AND(All!$V33="P3",All!$AE33="RSS"),Ruler!E$24,IF(AND(All!$V33="P4",All!$AE33="RSS"),Ruler!E$25,IF(AND(All!$V33="P5",All!$AE33="RSS"),Ruler!E$26,IF(AND(All!$V33="P6",All!$AE33="RSS"),Ruler!E$27,IF(AND(All!$V33="P7",All!$AE33="RSS"),Ruler!E$28,IF(AND(All!$V33="P8",All!$AE33="RSS"),Ruler!E$29,IF(AND(All!$V33="P9",All!$AE33="RSS"),Ruler!E$30,0)))))))))))))))))))))))))))</f>
        <v>0</v>
      </c>
      <c r="BM33" s="325">
        <f>IF(AND(All!$V33="P1",All!$AE33="RDP"),Ruler!F$6,IF(AND(All!$V33="P2",All!$AE33="RDP"),Ruler!F$7,IF(AND(All!$V33="P3",All!$AE33="RDP"),Ruler!F$8,IF(AND(All!$V33="P4",All!$AE33="RDP"),Ruler!F$9,IF(AND(All!$V33="P5",All!$AE33="RDP"),Ruler!F$10,IF(AND(All!$V33="P6",All!$AE33="RDP"),Ruler!F$11,IF(AND(All!$V33="P7",All!$AE33="RDP"),Ruler!F$12,IF(AND(All!$V33="P8",All!$AE33="RDP"),Ruler!F$13,IF(AND(All!$V33="P9",All!$AE33="RDP"),Ruler!F$14,IF(AND(All!$V33="P1",All!$AE33="RMS"),Ruler!F$6,IF(AND(All!$V33="P2",All!$AE33="RMS"),Ruler!F$15,IF(AND(All!$V33="P3",All!$AE33="RMS"),Ruler!F$16,IF(AND(All!$V33="P4",All!$AE33="RMS"),Ruler!F$17,IF(AND(All!$V33="P5",All!$AE33="RMS"),Ruler!F$18,IF(AND(All!$V33="P6",All!$AE33="RMS"),Ruler!F$19,IF(AND(All!$V33="P7",All!$AE33="RMS"),Ruler!F$20,IF(AND(All!$V33="P8",All!$AE33="RMS"),Ruler!F$21,IF(AND(All!$V33="P9",All!$AE33="RMS"),Ruler!F$22,IF(AND(All!$V33="P1",All!$AE33="RSS"),Ruler!F$6,IF(AND(All!$V33="P2",All!$AE33="RSS"),Ruler!F$23,IF(AND(All!$V33="P3",All!$AE33="RSS"),Ruler!F$24,IF(AND(All!$V33="P4",All!$AE33="RSS"),Ruler!F$25,IF(AND(All!$V33="P5",All!$AE33="RSS"),Ruler!F$26,IF(AND(All!$V33="P6",All!$AE33="RSS"),Ruler!F$27,IF(AND(All!$V33="P7",All!$AE33="RSS"),Ruler!F$28,IF(AND(All!$V33="P8",All!$AE33="RSS"),Ruler!F$29,IF(AND(All!$V33="P9",All!$AE33="RSS"),Ruler!F$30,0)))))))))))))))))))))))))))</f>
        <v>0</v>
      </c>
      <c r="BN33" s="325">
        <f>IF(AND(All!$V33="P1",All!$AE33="RDP"),Ruler!G$6,IF(AND(All!$V33="P2",All!$AE33="RDP"),Ruler!G$7,IF(AND(All!$V33="P3",All!$AE33="RDP"),Ruler!G$8,IF(AND(All!$V33="P4",All!$AE33="RDP"),Ruler!G$9,IF(AND(All!$V33="P5",All!$AE33="RDP"),Ruler!G$10,IF(AND(All!$V33="P6",All!$AE33="RDP"),Ruler!G$11,IF(AND(All!$V33="P7",All!$AE33="RDP"),Ruler!G$12,IF(AND(All!$V33="P8",All!$AE33="RDP"),Ruler!G$13,IF(AND(All!$V33="P9",All!$AE33="RDP"),Ruler!G$14,IF(AND(All!$V33="P1",All!$AE33="RMS"),Ruler!G$6,IF(AND(All!$V33="P2",All!$AE33="RMS"),Ruler!G$15,IF(AND(All!$V33="P3",All!$AE33="RMS"),Ruler!G$16,IF(AND(All!$V33="P4",All!$AE33="RMS"),Ruler!G$17,IF(AND(All!$V33="P5",All!$AE33="RMS"),Ruler!G$18,IF(AND(All!$V33="P6",All!$AE33="RMS"),Ruler!G$19,IF(AND(All!$V33="P7",All!$AE33="RMS"),Ruler!G$20,IF(AND(All!$V33="P8",All!$AE33="RMS"),Ruler!G$21,IF(AND(All!$V33="P9",All!$AE33="RMS"),Ruler!G$22,IF(AND(All!$V33="P1",All!$AE33="RSS"),Ruler!G$6,IF(AND(All!$V33="P2",All!$AE33="RSS"),Ruler!G$23,IF(AND(All!$V33="P3",All!$AE33="RSS"),Ruler!G$24,IF(AND(All!$V33="P4",All!$AE33="RSS"),Ruler!G$25,IF(AND(All!$V33="P5",All!$AE33="RSS"),Ruler!G$26,IF(AND(All!$V33="P6",All!$AE33="RSS"),Ruler!G$27,IF(AND(All!$V33="P7",All!$AE33="RSS"),Ruler!G$28,IF(AND(All!$V33="P8",All!$AE33="RSS"),Ruler!G$29,IF(AND(All!$V33="P9",All!$AE33="RSS"),Ruler!G$30,0)))))))))))))))))))))))))))</f>
        <v>0</v>
      </c>
      <c r="BO33" s="325">
        <f>IF(AND(All!$V33="P1",All!$AE33="RDP"),Ruler!H$6,IF(AND(All!$V33="P2",All!$AE33="RDP"),Ruler!H$7,IF(AND(All!$V33="P3",All!$AE33="RDP"),Ruler!H$8,IF(AND(All!$V33="P4",All!$AE33="RDP"),Ruler!H$9,IF(AND(All!$V33="P5",All!$AE33="RDP"),Ruler!H$10,IF(AND(All!$V33="P6",All!$AE33="RDP"),Ruler!H$11,IF(AND(All!$V33="P7",All!$AE33="RDP"),Ruler!H$12,IF(AND(All!$V33="P8",All!$AE33="RDP"),Ruler!H$13,IF(AND(All!$V33="P9",All!$AE33="RDP"),Ruler!H$14,IF(AND(All!$V33="P1",All!$AE33="RMS"),Ruler!H$6,IF(AND(All!$V33="P2",All!$AE33="RMS"),Ruler!H$15,IF(AND(All!$V33="P3",All!$AE33="RMS"),Ruler!H$16,IF(AND(All!$V33="P4",All!$AE33="RMS"),Ruler!H$17,IF(AND(All!$V33="P5",All!$AE33="RMS"),Ruler!H$18,IF(AND(All!$V33="P6",All!$AE33="RMS"),Ruler!H$19,IF(AND(All!$V33="P7",All!$AE33="RMS"),Ruler!H$20,IF(AND(All!$V33="P8",All!$AE33="RMS"),Ruler!H$21,IF(AND(All!$V33="P9",All!$AE33="RMS"),Ruler!H$22,IF(AND(All!$V33="P1",All!$AE33="RSS"),Ruler!H$6,IF(AND(All!$V33="P2",All!$AE33="RSS"),Ruler!H$23,IF(AND(All!$V33="P3",All!$AE33="RSS"),Ruler!H$24,IF(AND(All!$V33="P4",All!$AE33="RSS"),Ruler!H$25,IF(AND(All!$V33="P5",All!$AE33="RSS"),Ruler!H$26,IF(AND(All!$V33="P6",All!$AE33="RSS"),Ruler!H$27,IF(AND(All!$V33="P7",All!$AE33="RSS"),Ruler!H$28,IF(AND(All!$V33="P8",All!$AE33="RSS"),Ruler!H$29,IF(AND(All!$V33="P9",All!$AE33="RSS"),Ruler!H$30,0)))))))))))))))))))))))))))</f>
        <v>0</v>
      </c>
      <c r="BP33" s="325">
        <f>IF(AND(All!$V33="P1",All!$AE33="RDP"),Ruler!I$6,IF(AND(All!$V33="P2",All!$AE33="RDP"),Ruler!I$7,IF(AND(All!$V33="P3",All!$AE33="RDP"),Ruler!I$8,IF(AND(All!$V33="P4",All!$AE33="RDP"),Ruler!I$9,IF(AND(All!$V33="P5",All!$AE33="RDP"),Ruler!I$10,IF(AND(All!$V33="P6",All!$AE33="RDP"),Ruler!I$11,IF(AND(All!$V33="P7",All!$AE33="RDP"),Ruler!I$12,IF(AND(All!$V33="P8",All!$AE33="RDP"),Ruler!I$13,IF(AND(All!$V33="P9",All!$AE33="RDP"),Ruler!I$14,IF(AND(All!$V33="P1",All!$AE33="RMS"),Ruler!I$6,IF(AND(All!$V33="P2",All!$AE33="RMS"),Ruler!I$15,IF(AND(All!$V33="P3",All!$AE33="RMS"),Ruler!I$16,IF(AND(All!$V33="P4",All!$AE33="RMS"),Ruler!I$17,IF(AND(All!$V33="P5",All!$AE33="RMS"),Ruler!I$18,IF(AND(All!$V33="P6",All!$AE33="RMS"),Ruler!I$19,IF(AND(All!$V33="P7",All!$AE33="RMS"),Ruler!I$20,IF(AND(All!$V33="P8",All!$AE33="RMS"),Ruler!I$21,IF(AND(All!$V33="P9",All!$AE33="RMS"),Ruler!I$22,IF(AND(All!$V33="P1",All!$AE33="RSS"),Ruler!I$6,IF(AND(All!$V33="P2",All!$AE33="RSS"),Ruler!I$23,IF(AND(All!$V33="P3",All!$AE33="RSS"),Ruler!I$24,IF(AND(All!$V33="P4",All!$AE33="RSS"),Ruler!I$25,IF(AND(All!$V33="P5",All!$AE33="RSS"),Ruler!I$26,IF(AND(All!$V33="P6",All!$AE33="RSS"),Ruler!I$27,IF(AND(All!$V33="P7",All!$AE33="RSS"),Ruler!I$28,IF(AND(All!$V33="P8",All!$AE33="RSS"),Ruler!I$29,IF(AND(All!$V33="P9",All!$AE33="RSS"),Ruler!I$30,0)))))))))))))))))))))))))))</f>
        <v>0</v>
      </c>
      <c r="BQ33" s="325">
        <f>IF(AND(All!$V33="P1",All!$AE33="RDP"),Ruler!J$6,IF(AND(All!$V33="P2",All!$AE33="RDP"),Ruler!J$7,IF(AND(All!$V33="P3",All!$AE33="RDP"),Ruler!J$8,IF(AND(All!$V33="P4",All!$AE33="RDP"),Ruler!J$9,IF(AND(All!$V33="P5",All!$AE33="RDP"),Ruler!J$10,IF(AND(All!$V33="P6",All!$AE33="RDP"),Ruler!J$11,IF(AND(All!$V33="P7",All!$AE33="RDP"),Ruler!J$12,IF(AND(All!$V33="P8",All!$AE33="RDP"),Ruler!J$13,IF(AND(All!$V33="P9",All!$AE33="RDP"),Ruler!J$14,IF(AND(All!$V33="P1",All!$AE33="RMS"),Ruler!J$6,IF(AND(All!$V33="P2",All!$AE33="RMS"),Ruler!J$15,IF(AND(All!$V33="P3",All!$AE33="RMS"),Ruler!J$16,IF(AND(All!$V33="P4",All!$AE33="RMS"),Ruler!J$17,IF(AND(All!$V33="P5",All!$AE33="RMS"),Ruler!J$18,IF(AND(All!$V33="P6",All!$AE33="RMS"),Ruler!J$19,IF(AND(All!$V33="P7",All!$AE33="RMS"),Ruler!J$20,IF(AND(All!$V33="P8",All!$AE33="RMS"),Ruler!J$21,IF(AND(All!$V33="P9",All!$AE33="RMS"),Ruler!J$22,IF(AND(All!$V33="P1",All!$AE33="RSS"),Ruler!J$6,IF(AND(All!$V33="P2",All!$AE33="RSS"),Ruler!J$23,IF(AND(All!$V33="P3",All!$AE33="RSS"),Ruler!J$24,IF(AND(All!$V33="P4",All!$AE33="RSS"),Ruler!J$25,IF(AND(All!$V33="P5",All!$AE33="RSS"),Ruler!J$26,IF(AND(All!$V33="P6",All!$AE33="RSS"),Ruler!J$27,IF(AND(All!$V33="P7",All!$AE33="RSS"),Ruler!J$28,IF(AND(All!$V33="P8",All!$AE33="RSS"),Ruler!J$29,IF(AND(All!$V33="P9",All!$AE33="RSS"),Ruler!J$30,0)))))))))))))))))))))))))))</f>
        <v>0</v>
      </c>
      <c r="BR33" s="325">
        <f>IF(AND(All!$V33="P1",All!$AE33="RDP"),Ruler!K$6,IF(AND(All!$V33="P2",All!$AE33="RDP"),Ruler!K$7,IF(AND(All!$V33="P3",All!$AE33="RDP"),Ruler!K$8,IF(AND(All!$V33="P4",All!$AE33="RDP"),Ruler!K$9,IF(AND(All!$V33="P5",All!$AE33="RDP"),Ruler!K$10,IF(AND(All!$V33="P6",All!$AE33="RDP"),Ruler!K$11,IF(AND(All!$V33="P7",All!$AE33="RDP"),Ruler!K$12,IF(AND(All!$V33="P8",All!$AE33="RDP"),Ruler!K$13,IF(AND(All!$V33="P9",All!$AE33="RDP"),Ruler!K$14,IF(AND(All!$V33="P1",All!$AE33="RMS"),Ruler!K$6,IF(AND(All!$V33="P2",All!$AE33="RMS"),Ruler!K$15,IF(AND(All!$V33="P3",All!$AE33="RMS"),Ruler!K$16,IF(AND(All!$V33="P4",All!$AE33="RMS"),Ruler!K$17,IF(AND(All!$V33="P5",All!$AE33="RMS"),Ruler!K$18,IF(AND(All!$V33="P6",All!$AE33="RMS"),Ruler!K$19,IF(AND(All!$V33="P7",All!$AE33="RMS"),Ruler!K$20,IF(AND(All!$V33="P8",All!$AE33="RMS"),Ruler!K$21,IF(AND(All!$V33="P9",All!$AE33="RMS"),Ruler!K$22,IF(AND(All!$V33="P1",All!$AE33="RSS"),Ruler!K$6,IF(AND(All!$V33="P2",All!$AE33="RSS"),Ruler!K$23,IF(AND(All!$V33="P3",All!$AE33="RSS"),Ruler!K$24,IF(AND(All!$V33="P4",All!$AE33="RSS"),Ruler!K$25,IF(AND(All!$V33="P5",All!$AE33="RSS"),Ruler!K$26,IF(AND(All!$V33="P6",All!$AE33="RSS"),Ruler!K$27,IF(AND(All!$V33="P7",All!$AE33="RSS"),Ruler!K$28,IF(AND(All!$V33="P8",All!$AE33="RSS"),Ruler!K$29,IF(AND(All!$V33="P9",All!$AE33="RSS"),Ruler!K$30,0)))))))))))))))))))))))))))</f>
        <v>0</v>
      </c>
      <c r="BS33" s="325">
        <f>IF(AND(All!$V33="P1",All!$AE33="RDP"),Ruler!L$6,IF(AND(All!$V33="P2",All!$AE33="RDP"),Ruler!L$7,IF(AND(All!$V33="P3",All!$AE33="RDP"),Ruler!L$8,IF(AND(All!$V33="P4",All!$AE33="RDP"),Ruler!L$9,IF(AND(All!$V33="P5",All!$AE33="RDP"),Ruler!L$10,IF(AND(All!$V33="P6",All!$AE33="RDP"),Ruler!L$11,IF(AND(All!$V33="P7",All!$AE33="RDP"),Ruler!L$12,IF(AND(All!$V33="P8",All!$AE33="RDP"),Ruler!L$13,IF(AND(All!$V33="P9",All!$AE33="RDP"),Ruler!L$14,IF(AND(All!$V33="P1",All!$AE33="RMS"),Ruler!L$6,IF(AND(All!$V33="P2",All!$AE33="RMS"),Ruler!L$15,IF(AND(All!$V33="P3",All!$AE33="RMS"),Ruler!L$16,IF(AND(All!$V33="P4",All!$AE33="RMS"),Ruler!L$17,IF(AND(All!$V33="P5",All!$AE33="RMS"),Ruler!L$18,IF(AND(All!$V33="P6",All!$AE33="RMS"),Ruler!L$19,IF(AND(All!$V33="P7",All!$AE33="RMS"),Ruler!L$20,IF(AND(All!$V33="P8",All!$AE33="RMS"),Ruler!L$21,IF(AND(All!$V33="P9",All!$AE33="RMS"),Ruler!L$22,IF(AND(All!$V33="P1",All!$AE33="RSS"),Ruler!L$6,IF(AND(All!$V33="P2",All!$AE33="RSS"),Ruler!L$23,IF(AND(All!$V33="P3",All!$AE33="RSS"),Ruler!L$24,IF(AND(All!$V33="P4",All!$AE33="RSS"),Ruler!L$25,IF(AND(All!$V33="P5",All!$AE33="RSS"),Ruler!L$26,IF(AND(All!$V33="P6",All!$AE33="RSS"),Ruler!L$27,IF(AND(All!$V33="P7",All!$AE33="RSS"),Ruler!L$28,IF(AND(All!$V33="P8",All!$AE33="RSS"),Ruler!L$29,IF(AND(All!$V33="P9",All!$AE33="RSS"),Ruler!L$30,0)))))))))))))))))))))))))))</f>
        <v>0</v>
      </c>
      <c r="BT33" s="325">
        <f>IF(AND(All!$V33="P1",All!$AE33="RDP"),Ruler!M$6,IF(AND(All!$V33="P2",All!$AE33="RDP"),Ruler!M$7,IF(AND(All!$V33="P3",All!$AE33="RDP"),Ruler!M$8,IF(AND(All!$V33="P4",All!$AE33="RDP"),Ruler!M$9,IF(AND(All!$V33="P5",All!$AE33="RDP"),Ruler!M$10,IF(AND(All!$V33="P6",All!$AE33="RDP"),Ruler!M$11,IF(AND(All!$V33="P7",All!$AE33="RDP"),Ruler!M$12,IF(AND(All!$V33="P8",All!$AE33="RDP"),Ruler!M$13,IF(AND(All!$V33="P9",All!$AE33="RDP"),Ruler!M$14,IF(AND(All!$V33="P1",All!$AE33="RMS"),Ruler!M$6,IF(AND(All!$V33="P2",All!$AE33="RMS"),Ruler!M$15,IF(AND(All!$V33="P3",All!$AE33="RMS"),Ruler!M$16,IF(AND(All!$V33="P4",All!$AE33="RMS"),Ruler!M$17,IF(AND(All!$V33="P5",All!$AE33="RMS"),Ruler!M$18,IF(AND(All!$V33="P6",All!$AE33="RMS"),Ruler!M$19,IF(AND(All!$V33="P7",All!$AE33="RMS"),Ruler!M$20,IF(AND(All!$V33="P8",All!$AE33="RMS"),Ruler!M$21,IF(AND(All!$V33="P9",All!$AE33="RMS"),Ruler!M$22,IF(AND(All!$V33="P1",All!$AE33="RSS"),Ruler!M$6,IF(AND(All!$V33="P2",All!$AE33="RSS"),Ruler!M$23,IF(AND(All!$V33="P3",All!$AE33="RSS"),Ruler!M$24,IF(AND(All!$V33="P4",All!$AE33="RSS"),Ruler!M$25,IF(AND(All!$V33="P5",All!$AE33="RSS"),Ruler!M$26,IF(AND(All!$V33="P6",All!$AE33="RSS"),Ruler!M$27,IF(AND(All!$V33="P7",All!$AE33="RSS"),Ruler!M$28,IF(AND(All!$V33="P8",All!$AE33="RSS"),Ruler!M$29,IF(AND(All!$V33="P9",All!$AE33="RSS"),Ruler!M$30,0)))))))))))))))))))))))))))</f>
        <v>0</v>
      </c>
      <c r="BU33" s="325">
        <f>IF(AND(All!$V33="P1",All!$AE33="RDP"),Ruler!N$6,IF(AND(All!$V33="P2",All!$AE33="RDP"),Ruler!N$7,IF(AND(All!$V33="P3",All!$AE33="RDP"),Ruler!N$8,IF(AND(All!$V33="P4",All!$AE33="RDP"),Ruler!N$9,IF(AND(All!$V33="P5",All!$AE33="RDP"),Ruler!N$10,IF(AND(All!$V33="P6",All!$AE33="RDP"),Ruler!N$11,IF(AND(All!$V33="P7",All!$AE33="RDP"),Ruler!N$12,IF(AND(All!$V33="P8",All!$AE33="RDP"),Ruler!N$13,IF(AND(All!$V33="P9",All!$AE33="RDP"),Ruler!N$14,IF(AND(All!$V33="P1",All!$AE33="RMS"),Ruler!N$6,IF(AND(All!$V33="P2",All!$AE33="RMS"),Ruler!N$15,IF(AND(All!$V33="P3",All!$AE33="RMS"),Ruler!N$16,IF(AND(All!$V33="P4",All!$AE33="RMS"),Ruler!N$17,IF(AND(All!$V33="P5",All!$AE33="RMS"),Ruler!N$18,IF(AND(All!$V33="P6",All!$AE33="RMS"),Ruler!N$19,IF(AND(All!$V33="P7",All!$AE33="RMS"),Ruler!N$20,IF(AND(All!$V33="P8",All!$AE33="RMS"),Ruler!N$21,IF(AND(All!$V33="P9",All!$AE33="RMS"),Ruler!N$22,IF(AND(All!$V33="P1",All!$AE33="RSS"),Ruler!N$6,IF(AND(All!$V33="P2",All!$AE33="RSS"),Ruler!N$23,IF(AND(All!$V33="P3",All!$AE33="RSS"),Ruler!N$24,IF(AND(All!$V33="P4",All!$AE33="RSS"),Ruler!N$25,IF(AND(All!$V33="P5",All!$AE33="RSS"),Ruler!N$26,IF(AND(All!$V33="P6",All!$AE33="RSS"),Ruler!N$27,IF(AND(All!$V33="P7",All!$AE33="RSS"),Ruler!N$28,IF(AND(All!$V33="P8",All!$AE33="RSS"),Ruler!N$29,IF(AND(All!$V33="P9",All!$AE33="RSS"),Ruler!N$30,0)))))))))))))))))))))))))))</f>
        <v>0</v>
      </c>
      <c r="BV33" s="325">
        <f>IF(AND(All!$V33="P1",All!$AE33="RDP"),Ruler!O$6,IF(AND(All!$V33="P2",All!$AE33="RDP"),Ruler!O$7,IF(AND(All!$V33="P3",All!$AE33="RDP"),Ruler!O$8,IF(AND(All!$V33="P4",All!$AE33="RDP"),Ruler!O$9,IF(AND(All!$V33="P5",All!$AE33="RDP"),Ruler!O$10,IF(AND(All!$V33="P6",All!$AE33="RDP"),Ruler!O$11,IF(AND(All!$V33="P7",All!$AE33="RDP"),Ruler!O$12,IF(AND(All!$V33="P8",All!$AE33="RDP"),Ruler!O$13,IF(AND(All!$V33="P9",All!$AE33="RDP"),Ruler!O$14,IF(AND(All!$V33="P1",All!$AE33="RMS"),Ruler!O$6,IF(AND(All!$V33="P2",All!$AE33="RMS"),Ruler!O$15,IF(AND(All!$V33="P3",All!$AE33="RMS"),Ruler!O$16,IF(AND(All!$V33="P4",All!$AE33="RMS"),Ruler!O$17,IF(AND(All!$V33="P5",All!$AE33="RMS"),Ruler!O$18,IF(AND(All!$V33="P6",All!$AE33="RMS"),Ruler!O$19,IF(AND(All!$V33="P7",All!$AE33="RMS"),Ruler!O$20,IF(AND(All!$V33="P8",All!$AE33="RMS"),Ruler!O$21,IF(AND(All!$V33="P9",All!$AE33="RMS"),Ruler!O$22,IF(AND(All!$V33="P1",All!$AE33="RSS"),Ruler!O$6,IF(AND(All!$V33="P2",All!$AE33="RSS"),Ruler!O$23,IF(AND(All!$V33="P3",All!$AE33="RSS"),Ruler!O$24,IF(AND(All!$V33="P4",All!$AE33="RSS"),Ruler!O$25,IF(AND(All!$V33="P5",All!$AE33="RSS"),Ruler!O$26,IF(AND(All!$V33="P6",All!$AE33="RSS"),Ruler!O$27,IF(AND(All!$V33="P7",All!$AE33="RSS"),Ruler!O$28,IF(AND(All!$V33="P8",All!$AE33="RSS"),Ruler!O$29,IF(AND(All!$V33="P9",All!$AE33="RSS"),Ruler!O$30,0)))))))))))))))))))))))))))</f>
        <v>0</v>
      </c>
      <c r="BW33" s="325">
        <f>IF(AND(All!$V33="P1",All!$AE33="RDP"),Ruler!P$6,IF(AND(All!$V33="P2",All!$AE33="RDP"),Ruler!P$7,IF(AND(All!$V33="P3",All!$AE33="RDP"),Ruler!P$8,IF(AND(All!$V33="P4",All!$AE33="RDP"),Ruler!P$9,IF(AND(All!$V33="P5",All!$AE33="RDP"),Ruler!P$10,IF(AND(All!$V33="P6",All!$AE33="RDP"),Ruler!P$11,IF(AND(All!$V33="P7",All!$AE33="RDP"),Ruler!P$12,IF(AND(All!$V33="P8",All!$AE33="RDP"),Ruler!P$13,IF(AND(All!$V33="P9",All!$AE33="RDP"),Ruler!P$14,IF(AND(All!$V33="P1",All!$AE33="RMS"),Ruler!P$6,IF(AND(All!$V33="P2",All!$AE33="RMS"),Ruler!P$15,IF(AND(All!$V33="P3",All!$AE33="RMS"),Ruler!P$16,IF(AND(All!$V33="P4",All!$AE33="RMS"),Ruler!P$17,IF(AND(All!$V33="P5",All!$AE33="RMS"),Ruler!P$18,IF(AND(All!$V33="P6",All!$AE33="RMS"),Ruler!P$19,IF(AND(All!$V33="P7",All!$AE33="RMS"),Ruler!P$20,IF(AND(All!$V33="P8",All!$AE33="RMS"),Ruler!P$21,IF(AND(All!$V33="P9",All!$AE33="RMS"),Ruler!P$22,IF(AND(All!$V33="P1",All!$AE33="RSS"),Ruler!P$6,IF(AND(All!$V33="P2",All!$AE33="RSS"),Ruler!P$23,IF(AND(All!$V33="P3",All!$AE33="RSS"),Ruler!P$24,IF(AND(All!$V33="P4",All!$AE33="RSS"),Ruler!P$25,IF(AND(All!$V33="P5",All!$AE33="RSS"),Ruler!P$26,IF(AND(All!$V33="P6",All!$AE33="RSS"),Ruler!P$27,IF(AND(All!$V33="P7",All!$AE33="RSS"),Ruler!P$28,IF(AND(All!$V33="P8",All!$AE33="RSS"),Ruler!P$29,IF(AND(All!$V33="P9",All!$AE33="RSS"),Ruler!P$30,0)))))))))))))))))))))))))))</f>
        <v>0</v>
      </c>
      <c r="BX33" s="325">
        <f>IF(AND(All!$V33="P1",All!$AE33="RDP"),Ruler!Q$6,IF(AND(All!$V33="P2",All!$AE33="RDP"),Ruler!Q$7,IF(AND(All!$V33="P3",All!$AE33="RDP"),Ruler!Q$8,IF(AND(All!$V33="P4",All!$AE33="RDP"),Ruler!Q$9,IF(AND(All!$V33="P5",All!$AE33="RDP"),Ruler!Q$10,IF(AND(All!$V33="P6",All!$AE33="RDP"),Ruler!Q$11,IF(AND(All!$V33="P7",All!$AE33="RDP"),Ruler!Q$12,IF(AND(All!$V33="P8",All!$AE33="RDP"),Ruler!Q$13,IF(AND(All!$V33="P9",All!$AE33="RDP"),Ruler!Q$14,IF(AND(All!$V33="P1",All!$AE33="RMS"),Ruler!Q$6,IF(AND(All!$V33="P2",All!$AE33="RMS"),Ruler!Q$15,IF(AND(All!$V33="P3",All!$AE33="RMS"),Ruler!Q$16,IF(AND(All!$V33="P4",All!$AE33="RMS"),Ruler!Q$17,IF(AND(All!$V33="P5",All!$AE33="RMS"),Ruler!Q$18,IF(AND(All!$V33="P6",All!$AE33="RMS"),Ruler!Q$19,IF(AND(All!$V33="P7",All!$AE33="RMS"),Ruler!Q$20,IF(AND(All!$V33="P8",All!$AE33="RMS"),Ruler!Q$21,IF(AND(All!$V33="P9",All!$AE33="RMS"),Ruler!Q$22,IF(AND(All!$V33="P1",All!$AE33="RSS"),Ruler!Q$6,IF(AND(All!$V33="P2",All!$AE33="RSS"),Ruler!Q$23,IF(AND(All!$V33="P3",All!$AE33="RSS"),Ruler!Q$24,IF(AND(All!$V33="P4",All!$AE33="RSS"),Ruler!Q$25,IF(AND(All!$V33="P5",All!$AE33="RSS"),Ruler!Q$26,IF(AND(All!$V33="P6",All!$AE33="RSS"),Ruler!Q$27,IF(AND(All!$V33="P7",All!$AE33="RSS"),Ruler!Q$28,IF(AND(All!$V33="P8",All!$AE33="RSS"),Ruler!Q$29,IF(AND(All!$V33="P9",All!$AE33="RSS"),Ruler!Q$30,0)))))))))))))))))))))))))))</f>
        <v>0</v>
      </c>
      <c r="BY33" s="325">
        <f>IF(AND(All!$V33="P1",All!$AE33="RDP"),Ruler!R$6,IF(AND(All!$V33="P2",All!$AE33="RDP"),Ruler!R$7,IF(AND(All!$V33="P3",All!$AE33="RDP"),Ruler!R$8,IF(AND(All!$V33="P4",All!$AE33="RDP"),Ruler!R$9,IF(AND(All!$V33="P5",All!$AE33="RDP"),Ruler!R$10,IF(AND(All!$V33="P6",All!$AE33="RDP"),Ruler!R$11,IF(AND(All!$V33="P7",All!$AE33="RDP"),Ruler!R$12,IF(AND(All!$V33="P8",All!$AE33="RDP"),Ruler!R$13,IF(AND(All!$V33="P9",All!$AE33="RDP"),Ruler!R$14,IF(AND(All!$V33="P1",All!$AE33="RMS"),Ruler!R$6,IF(AND(All!$V33="P2",All!$AE33="RMS"),Ruler!R$15,IF(AND(All!$V33="P3",All!$AE33="RMS"),Ruler!R$16,IF(AND(All!$V33="P4",All!$AE33="RMS"),Ruler!R$17,IF(AND(All!$V33="P5",All!$AE33="RMS"),Ruler!R$18,IF(AND(All!$V33="P6",All!$AE33="RMS"),Ruler!R$19,IF(AND(All!$V33="P7",All!$AE33="RMS"),Ruler!R$20,IF(AND(All!$V33="P8",All!$AE33="RMS"),Ruler!R$21,IF(AND(All!$V33="P9",All!$AE33="RMS"),Ruler!R$22,IF(AND(All!$V33="P1",All!$AE33="RSS"),Ruler!R$6,IF(AND(All!$V33="P2",All!$AE33="RSS"),Ruler!R$23,IF(AND(All!$V33="P3",All!$AE33="RSS"),Ruler!R$24,IF(AND(All!$V33="P4",All!$AE33="RSS"),Ruler!R$25,IF(AND(All!$V33="P5",All!$AE33="RSS"),Ruler!R$26,IF(AND(All!$V33="P6",All!$AE33="RSS"),Ruler!R$27,IF(AND(All!$V33="P7",All!$AE33="RSS"),Ruler!R$28,IF(AND(All!$V33="P8",All!$AE33="RSS"),Ruler!R$29,IF(AND(All!$V33="P9",All!$AE33="RSS"),Ruler!R$30,0)))))))))))))))))))))))))))</f>
        <v>0</v>
      </c>
      <c r="BZ33" s="325">
        <f>IF(AND(All!$V33="P1",All!$AE33="RDP"),Ruler!S$6,IF(AND(All!$V33="P2",All!$AE33="RDP"),Ruler!S$7,IF(AND(All!$V33="P3",All!$AE33="RDP"),Ruler!S$8,IF(AND(All!$V33="P4",All!$AE33="RDP"),Ruler!S$9,IF(AND(All!$V33="P5",All!$AE33="RDP"),Ruler!S$10,IF(AND(All!$V33="P6",All!$AE33="RDP"),Ruler!S$11,IF(AND(All!$V33="P7",All!$AE33="RDP"),Ruler!S$12,IF(AND(All!$V33="P8",All!$AE33="RDP"),Ruler!S$13,IF(AND(All!$V33="P9",All!$AE33="RDP"),Ruler!S$14,IF(AND(All!$V33="P1",All!$AE33="RMS"),Ruler!S$6,IF(AND(All!$V33="P2",All!$AE33="RMS"),Ruler!S$15,IF(AND(All!$V33="P3",All!$AE33="RMS"),Ruler!S$16,IF(AND(All!$V33="P4",All!$AE33="RMS"),Ruler!S$17,IF(AND(All!$V33="P5",All!$AE33="RMS"),Ruler!S$18,IF(AND(All!$V33="P6",All!$AE33="RMS"),Ruler!S$19,IF(AND(All!$V33="P7",All!$AE33="RMS"),Ruler!S$20,IF(AND(All!$V33="P8",All!$AE33="RMS"),Ruler!S$21,IF(AND(All!$V33="P9",All!$AE33="RMS"),Ruler!S$22,IF(AND(All!$V33="P1",All!$AE33="RSS"),Ruler!S$6,IF(AND(All!$V33="P2",All!$AE33="RSS"),Ruler!S$23,IF(AND(All!$V33="P3",All!$AE33="RSS"),Ruler!S$24,IF(AND(All!$V33="P4",All!$AE33="RSS"),Ruler!S$25,IF(AND(All!$V33="P5",All!$AE33="RSS"),Ruler!S$26,IF(AND(All!$V33="P6",All!$AE33="RSS"),Ruler!S$27,IF(AND(All!$V33="P7",All!$AE33="RSS"),Ruler!S$28,IF(AND(All!$V33="P8",All!$AE33="RSS"),Ruler!S$29,IF(AND(All!$V33="P9",All!$AE33="RSS"),Ruler!S$30,0)))))))))))))))))))))))))))</f>
        <v>0</v>
      </c>
      <c r="CA33" s="325">
        <f>IF(AND(All!$V33="P1",All!$AE33="RDP"),Ruler!T$6,IF(AND(All!$V33="P2",All!$AE33="RDP"),Ruler!T$7,IF(AND(All!$V33="P3",All!$AE33="RDP"),Ruler!T$8,IF(AND(All!$V33="P4",All!$AE33="RDP"),Ruler!T$9,IF(AND(All!$V33="P5",All!$AE33="RDP"),Ruler!T$10,IF(AND(All!$V33="P6",All!$AE33="RDP"),Ruler!T$11,IF(AND(All!$V33="P7",All!$AE33="RDP"),Ruler!T$12,IF(AND(All!$V33="P8",All!$AE33="RDP"),Ruler!T$13,IF(AND(All!$V33="P9",All!$AE33="RDP"),Ruler!T$14,IF(AND(All!$V33="P1",All!$AE33="RMS"),Ruler!T$6,IF(AND(All!$V33="P2",All!$AE33="RMS"),Ruler!T$15,IF(AND(All!$V33="P3",All!$AE33="RMS"),Ruler!T$16,IF(AND(All!$V33="P4",All!$AE33="RMS"),Ruler!T$17,IF(AND(All!$V33="P5",All!$AE33="RMS"),Ruler!T$18,IF(AND(All!$V33="P6",All!$AE33="RMS"),Ruler!T$19,IF(AND(All!$V33="P7",All!$AE33="RMS"),Ruler!T$20,IF(AND(All!$V33="P8",All!$AE33="RMS"),Ruler!T$21,IF(AND(All!$V33="P9",All!$AE33="RMS"),Ruler!T$22,IF(AND(All!$V33="P1",All!$AE33="RSS"),Ruler!T$6,IF(AND(All!$V33="P2",All!$AE33="RSS"),Ruler!T$23,IF(AND(All!$V33="P3",All!$AE33="RSS"),Ruler!T$24,IF(AND(All!$V33="P4",All!$AE33="RSS"),Ruler!T$25,IF(AND(All!$V33="P5",All!$AE33="RSS"),Ruler!T$26,IF(AND(All!$V33="P6",All!$AE33="RSS"),Ruler!T$27,IF(AND(All!$V33="P7",All!$AE33="RSS"),Ruler!T$28,IF(AND(All!$V33="P8",All!$AE33="RSS"),Ruler!T$29,IF(AND(All!$V33="P9",All!$AE33="RSS"),Ruler!T$30,0)))))))))))))))))))))))))))</f>
        <v>0</v>
      </c>
      <c r="CB33" s="325">
        <f>IF(AND(All!$V33="P1",All!$AE33="RDP"),Ruler!U$6,IF(AND(All!$V33="P2",All!$AE33="RDP"),Ruler!U$7,IF(AND(All!$V33="P3",All!$AE33="RDP"),Ruler!U$8,IF(AND(All!$V33="P4",All!$AE33="RDP"),Ruler!U$9,IF(AND(All!$V33="P5",All!$AE33="RDP"),Ruler!U$10,IF(AND(All!$V33="P6",All!$AE33="RDP"),Ruler!U$11,IF(AND(All!$V33="P7",All!$AE33="RDP"),Ruler!U$12,IF(AND(All!$V33="P8",All!$AE33="RDP"),Ruler!U$13,IF(AND(All!$V33="P9",All!$AE33="RDP"),Ruler!U$14,IF(AND(All!$V33="P1",All!$AE33="RMS"),Ruler!U$6,IF(AND(All!$V33="P2",All!$AE33="RMS"),Ruler!U$15,IF(AND(All!$V33="P3",All!$AE33="RMS"),Ruler!U$16,IF(AND(All!$V33="P4",All!$AE33="RMS"),Ruler!U$17,IF(AND(All!$V33="P5",All!$AE33="RMS"),Ruler!U$18,IF(AND(All!$V33="P6",All!$AE33="RMS"),Ruler!U$19,IF(AND(All!$V33="P7",All!$AE33="RMS"),Ruler!U$20,IF(AND(All!$V33="P8",All!$AE33="RMS"),Ruler!U$21,IF(AND(All!$V33="P9",All!$AE33="RMS"),Ruler!U$22,IF(AND(All!$V33="P1",All!$AE33="RSS"),Ruler!U$6,IF(AND(All!$V33="P2",All!$AE33="RSS"),Ruler!U$23,IF(AND(All!$V33="P3",All!$AE33="RSS"),Ruler!U$24,IF(AND(All!$V33="P4",All!$AE33="RSS"),Ruler!U$25,IF(AND(All!$V33="P5",All!$AE33="RSS"),Ruler!U$26,IF(AND(All!$V33="P6",All!$AE33="RSS"),Ruler!U$27,IF(AND(All!$V33="P7",All!$AE33="RSS"),Ruler!U$28,IF(AND(All!$V33="P8",All!$AE33="RSS"),Ruler!U$29,IF(AND(All!$V33="P9",All!$AE33="RSS"),Ruler!U$30,0)))))))))))))))))))))))))))</f>
        <v>0</v>
      </c>
      <c r="CC33" s="325">
        <f>IF(AND(All!$V33="P1",All!$AE33="RDP"),Ruler!V$6,IF(AND(All!$V33="P2",All!$AE33="RDP"),Ruler!V$7,IF(AND(All!$V33="P3",All!$AE33="RDP"),Ruler!V$8,IF(AND(All!$V33="P4",All!$AE33="RDP"),Ruler!V$9,IF(AND(All!$V33="P5",All!$AE33="RDP"),Ruler!V$10,IF(AND(All!$V33="P6",All!$AE33="RDP"),Ruler!V$11,IF(AND(All!$V33="P7",All!$AE33="RDP"),Ruler!V$12,IF(AND(All!$V33="P8",All!$AE33="RDP"),Ruler!V$13,IF(AND(All!$V33="P9",All!$AE33="RDP"),Ruler!V$14,IF(AND(All!$V33="P1",All!$AE33="RMS"),Ruler!V$6,IF(AND(All!$V33="P2",All!$AE33="RMS"),Ruler!V$15,IF(AND(All!$V33="P3",All!$AE33="RMS"),Ruler!V$16,IF(AND(All!$V33="P4",All!$AE33="RMS"),Ruler!V$17,IF(AND(All!$V33="P5",All!$AE33="RMS"),Ruler!V$18,IF(AND(All!$V33="P6",All!$AE33="RMS"),Ruler!V$19,IF(AND(All!$V33="P7",All!$AE33="RMS"),Ruler!V$20,IF(AND(All!$V33="P8",All!$AE33="RMS"),Ruler!V$21,IF(AND(All!$V33="P9",All!$AE33="RMS"),Ruler!V$22,IF(AND(All!$V33="P1",All!$AE33="RSS"),Ruler!V$6,IF(AND(All!$V33="P2",All!$AE33="RSS"),Ruler!V$23,IF(AND(All!$V33="P3",All!$AE33="RSS"),Ruler!V$24,IF(AND(All!$V33="P4",All!$AE33="RSS"),Ruler!V$25,IF(AND(All!$V33="P5",All!$AE33="RSS"),Ruler!V$26,IF(AND(All!$V33="P6",All!$AE33="RSS"),Ruler!V$27,IF(AND(All!$V33="P7",All!$AE33="RSS"),Ruler!V$28,IF(AND(All!$V33="P8",All!$AE33="RSS"),Ruler!V$29,IF(AND(All!$V33="P9",All!$AE33="RSS"),Ruler!V$30,0)))))))))))))))))))))))))))</f>
        <v>0</v>
      </c>
      <c r="CD33" s="325">
        <f>IF(AND(All!$V33="P1",All!$AE33="RDP"),Ruler!W$6,IF(AND(All!$V33="P2",All!$AE33="RDP"),Ruler!W$7,IF(AND(All!$V33="P3",All!$AE33="RDP"),Ruler!W$8,IF(AND(All!$V33="P4",All!$AE33="RDP"),Ruler!W$9,IF(AND(All!$V33="P5",All!$AE33="RDP"),Ruler!W$10,IF(AND(All!$V33="P6",All!$AE33="RDP"),Ruler!W$11,IF(AND(All!$V33="P7",All!$AE33="RDP"),Ruler!W$12,IF(AND(All!$V33="P8",All!$AE33="RDP"),Ruler!W$13,IF(AND(All!$V33="P9",All!$AE33="RDP"),Ruler!W$14,IF(AND(All!$V33="P1",All!$AE33="RMS"),Ruler!W$6,IF(AND(All!$V33="P2",All!$AE33="RMS"),Ruler!W$15,IF(AND(All!$V33="P3",All!$AE33="RMS"),Ruler!W$16,IF(AND(All!$V33="P4",All!$AE33="RMS"),Ruler!W$17,IF(AND(All!$V33="P5",All!$AE33="RMS"),Ruler!W$18,IF(AND(All!$V33="P6",All!$AE33="RMS"),Ruler!W$19,IF(AND(All!$V33="P7",All!$AE33="RMS"),Ruler!W$20,IF(AND(All!$V33="P8",All!$AE33="RMS"),Ruler!W$21,IF(AND(All!$V33="P9",All!$AE33="RMS"),Ruler!W$22,IF(AND(All!$V33="P1",All!$AE33="RSS"),Ruler!W$6,IF(AND(All!$V33="P2",All!$AE33="RSS"),Ruler!W$23,IF(AND(All!$V33="P3",All!$AE33="RSS"),Ruler!W$24,IF(AND(All!$V33="P4",All!$AE33="RSS"),Ruler!W$25,IF(AND(All!$V33="P5",All!$AE33="RSS"),Ruler!W$26,IF(AND(All!$V33="P6",All!$AE33="RSS"),Ruler!W$27,IF(AND(All!$V33="P7",All!$AE33="RSS"),Ruler!W$28,IF(AND(All!$V33="P8",All!$AE33="RSS"),Ruler!W$29,IF(AND(All!$V33="P9",All!$AE33="RSS"),Ruler!W$30,0)))))))))))))))))))))))))))</f>
        <v>0</v>
      </c>
      <c r="CE33" s="325">
        <f>IF(AND(All!$V33="P1",All!$AE33="RDP"),Ruler!X$6,IF(AND(All!$V33="P2",All!$AE33="RDP"),Ruler!X$7,IF(AND(All!$V33="P3",All!$AE33="RDP"),Ruler!X$8,IF(AND(All!$V33="P4",All!$AE33="RDP"),Ruler!X$9,IF(AND(All!$V33="P5",All!$AE33="RDP"),Ruler!X$10,IF(AND(All!$V33="P6",All!$AE33="RDP"),Ruler!X$11,IF(AND(All!$V33="P7",All!$AE33="RDP"),Ruler!X$12,IF(AND(All!$V33="P8",All!$AE33="RDP"),Ruler!X$13,IF(AND(All!$V33="P9",All!$AE33="RDP"),Ruler!X$14,IF(AND(All!$V33="P1",All!$AE33="RMS"),Ruler!X$6,IF(AND(All!$V33="P2",All!$AE33="RMS"),Ruler!X$15,IF(AND(All!$V33="P3",All!$AE33="RMS"),Ruler!X$16,IF(AND(All!$V33="P4",All!$AE33="RMS"),Ruler!X$17,IF(AND(All!$V33="P5",All!$AE33="RMS"),Ruler!X$18,IF(AND(All!$V33="P6",All!$AE33="RMS"),Ruler!X$19,IF(AND(All!$V33="P7",All!$AE33="RMS"),Ruler!X$20,IF(AND(All!$V33="P8",All!$AE33="RMS"),Ruler!X$21,IF(AND(All!$V33="P9",All!$AE33="RMS"),Ruler!X$22,IF(AND(All!$V33="P1",All!$AE33="RSS"),Ruler!X$6,IF(AND(All!$V33="P2",All!$AE33="RSS"),Ruler!X$23,IF(AND(All!$V33="P3",All!$AE33="RSS"),Ruler!X$24,IF(AND(All!$V33="P4",All!$AE33="RSS"),Ruler!X$25,IF(AND(All!$V33="P5",All!$AE33="RSS"),Ruler!X$26,IF(AND(All!$V33="P6",All!$AE33="RSS"),Ruler!X$27,IF(AND(All!$V33="P7",All!$AE33="RSS"),Ruler!X$28,IF(AND(All!$V33="P8",All!$AE33="RSS"),Ruler!X$29,IF(AND(All!$V33="P9",All!$AE33="RSS"),Ruler!X$30,0)))))))))))))))))))))))))))</f>
        <v>0</v>
      </c>
      <c r="CF33" s="325">
        <f>IF(AND(All!$V33="P1",All!$AE33="RDP"),Ruler!Y$6,IF(AND(All!$V33="P2",All!$AE33="RDP"),Ruler!Y$7,IF(AND(All!$V33="P3",All!$AE33="RDP"),Ruler!Y$8,IF(AND(All!$V33="P4",All!$AE33="RDP"),Ruler!Y$9,IF(AND(All!$V33="P5",All!$AE33="RDP"),Ruler!Y$10,IF(AND(All!$V33="P6",All!$AE33="RDP"),Ruler!Y$11,IF(AND(All!$V33="P7",All!$AE33="RDP"),Ruler!Y$12,IF(AND(All!$V33="P8",All!$AE33="RDP"),Ruler!Y$13,IF(AND(All!$V33="P9",All!$AE33="RDP"),Ruler!Y$14,IF(AND(All!$V33="P1",All!$AE33="RMS"),Ruler!Y$6,IF(AND(All!$V33="P2",All!$AE33="RMS"),Ruler!Y$15,IF(AND(All!$V33="P3",All!$AE33="RMS"),Ruler!Y$16,IF(AND(All!$V33="P4",All!$AE33="RMS"),Ruler!Y$17,IF(AND(All!$V33="P5",All!$AE33="RMS"),Ruler!Y$18,IF(AND(All!$V33="P6",All!$AE33="RMS"),Ruler!Y$19,IF(AND(All!$V33="P7",All!$AE33="RMS"),Ruler!Y$20,IF(AND(All!$V33="P8",All!$AE33="RMS"),Ruler!Y$21,IF(AND(All!$V33="P9",All!$AE33="RMS"),Ruler!Y$22,IF(AND(All!$V33="P1",All!$AE33="RSS"),Ruler!Y$6,IF(AND(All!$V33="P2",All!$AE33="RSS"),Ruler!Y$23,IF(AND(All!$V33="P3",All!$AE33="RSS"),Ruler!Y$24,IF(AND(All!$V33="P4",All!$AE33="RSS"),Ruler!Y$25,IF(AND(All!$V33="P5",All!$AE33="RSS"),Ruler!Y$26,IF(AND(All!$V33="P6",All!$AE33="RSS"),Ruler!Y$27,IF(AND(All!$V33="P7",All!$AE33="RSS"),Ruler!Y$28,IF(AND(All!$V33="P8",All!$AE33="RSS"),Ruler!Y$29,IF(AND(All!$V33="P9",All!$AE33="RSS"),Ruler!Y$30,0)))))))))))))))))))))))))))</f>
        <v>0</v>
      </c>
      <c r="CG33" s="325">
        <f>IF(AND(All!$V33="P1",All!$AE33="RDP"),Ruler!Z$6,IF(AND(All!$V33="P2",All!$AE33="RDP"),Ruler!Z$7,IF(AND(All!$V33="P3",All!$AE33="RDP"),Ruler!Z$8,IF(AND(All!$V33="P4",All!$AE33="RDP"),Ruler!Z$9,IF(AND(All!$V33="P5",All!$AE33="RDP"),Ruler!Z$10,IF(AND(All!$V33="P6",All!$AE33="RDP"),Ruler!Z$11,IF(AND(All!$V33="P7",All!$AE33="RDP"),Ruler!Z$12,IF(AND(All!$V33="P8",All!$AE33="RDP"),Ruler!Z$13,IF(AND(All!$V33="P9",All!$AE33="RDP"),Ruler!Z$14,IF(AND(All!$V33="P1",All!$AE33="RMS"),Ruler!Z$6,IF(AND(All!$V33="P2",All!$AE33="RMS"),Ruler!Z$15,IF(AND(All!$V33="P3",All!$AE33="RMS"),Ruler!Z$16,IF(AND(All!$V33="P4",All!$AE33="RMS"),Ruler!Z$17,IF(AND(All!$V33="P5",All!$AE33="RMS"),Ruler!Z$18,IF(AND(All!$V33="P6",All!$AE33="RMS"),Ruler!Z$19,IF(AND(All!$V33="P7",All!$AE33="RMS"),Ruler!Z$20,IF(AND(All!$V33="P8",All!$AE33="RMS"),Ruler!Z$21,IF(AND(All!$V33="P9",All!$AE33="RMS"),Ruler!Z$22,IF(AND(All!$V33="P1",All!$AE33="RSS"),Ruler!Z$6,IF(AND(All!$V33="P2",All!$AE33="RSS"),Ruler!Z$23,IF(AND(All!$V33="P3",All!$AE33="RSS"),Ruler!Z$24,IF(AND(All!$V33="P4",All!$AE33="RSS"),Ruler!Z$25,IF(AND(All!$V33="P5",All!$AE33="RSS"),Ruler!Z$26,IF(AND(All!$V33="P6",All!$AE33="RSS"),Ruler!Z$27,IF(AND(All!$V33="P7",All!$AE33="RSS"),Ruler!Z$28,IF(AND(All!$V33="P8",All!$AE33="RSS"),Ruler!Z$29,IF(AND(All!$V33="P9",All!$AE33="RSS"),Ruler!Z$30,0)))))))))))))))))))))))))))</f>
        <v>0</v>
      </c>
      <c r="CH33" s="325">
        <f>IF(AND(All!$V33="P1",All!$AE33="RDP"),Ruler!AA$6,IF(AND(All!$V33="P2",All!$AE33="RDP"),Ruler!AA$7,IF(AND(All!$V33="P3",All!$AE33="RDP"),Ruler!AA$8,IF(AND(All!$V33="P4",All!$AE33="RDP"),Ruler!AA$9,IF(AND(All!$V33="P5",All!$AE33="RDP"),Ruler!AA$10,IF(AND(All!$V33="P6",All!$AE33="RDP"),Ruler!AA$11,IF(AND(All!$V33="P7",All!$AE33="RDP"),Ruler!AA$12,IF(AND(All!$V33="P8",All!$AE33="RDP"),Ruler!AA$13,IF(AND(All!$V33="P9",All!$AE33="RDP"),Ruler!AA$14,IF(AND(All!$V33="P1",All!$AE33="RMS"),Ruler!AA$6,IF(AND(All!$V33="P2",All!$AE33="RMS"),Ruler!AA$15,IF(AND(All!$V33="P3",All!$AE33="RMS"),Ruler!AA$16,IF(AND(All!$V33="P4",All!$AE33="RMS"),Ruler!AA$17,IF(AND(All!$V33="P5",All!$AE33="RMS"),Ruler!AA$18,IF(AND(All!$V33="P6",All!$AE33="RMS"),Ruler!AA$19,IF(AND(All!$V33="P7",All!$AE33="RMS"),Ruler!AA$20,IF(AND(All!$V33="P8",All!$AE33="RMS"),Ruler!AA$21,IF(AND(All!$V33="P9",All!$AE33="RMS"),Ruler!AA$22,IF(AND(All!$V33="P1",All!$AE33="RSS"),Ruler!AA$6,IF(AND(All!$V33="P2",All!$AE33="RSS"),Ruler!AA$23,IF(AND(All!$V33="P3",All!$AE33="RSS"),Ruler!AA$24,IF(AND(All!$V33="P4",All!$AE33="RSS"),Ruler!AA$25,IF(AND(All!$V33="P5",All!$AE33="RSS"),Ruler!AA$26,IF(AND(All!$V33="P6",All!$AE33="RSS"),Ruler!AA$27,IF(AND(All!$V33="P7",All!$AE33="RSS"),Ruler!AA$28,IF(AND(All!$V33="P8",All!$AE33="RSS"),Ruler!AA$29,IF(AND(All!$V33="P9",All!$AE33="RSS"),Ruler!AA$30,0)))))))))))))))))))))))))))</f>
        <v>0</v>
      </c>
      <c r="CI33" s="325">
        <f>IF(AND(All!$V33="P1",All!$AE33="RDP"),Ruler!AB$6,IF(AND(All!$V33="P2",All!$AE33="RDP"),Ruler!AB$7,IF(AND(All!$V33="P3",All!$AE33="RDP"),Ruler!AB$8,IF(AND(All!$V33="P4",All!$AE33="RDP"),Ruler!AB$9,IF(AND(All!$V33="P5",All!$AE33="RDP"),Ruler!AB$10,IF(AND(All!$V33="P6",All!$AE33="RDP"),Ruler!AB$11,IF(AND(All!$V33="P7",All!$AE33="RDP"),Ruler!AB$12,IF(AND(All!$V33="P8",All!$AE33="RDP"),Ruler!AB$13,IF(AND(All!$V33="P9",All!$AE33="RDP"),Ruler!AB$14,IF(AND(All!$V33="P1",All!$AE33="RMS"),Ruler!AB$6,IF(AND(All!$V33="P2",All!$AE33="RMS"),Ruler!AB$15,IF(AND(All!$V33="P3",All!$AE33="RMS"),Ruler!AB$16,IF(AND(All!$V33="P4",All!$AE33="RMS"),Ruler!AB$17,IF(AND(All!$V33="P5",All!$AE33="RMS"),Ruler!AB$18,IF(AND(All!$V33="P6",All!$AE33="RMS"),Ruler!AB$19,IF(AND(All!$V33="P7",All!$AE33="RMS"),Ruler!AB$20,IF(AND(All!$V33="P8",All!$AE33="RMS"),Ruler!AB$21,IF(AND(All!$V33="P9",All!$AE33="RMS"),Ruler!AB$22,IF(AND(All!$V33="P1",All!$AE33="RSS"),Ruler!AB$6,IF(AND(All!$V33="P2",All!$AE33="RSS"),Ruler!AB$23,IF(AND(All!$V33="P3",All!$AE33="RSS"),Ruler!AB$24,IF(AND(All!$V33="P4",All!$AE33="RSS"),Ruler!AB$25,IF(AND(All!$V33="P5",All!$AE33="RSS"),Ruler!AB$26,IF(AND(All!$V33="P6",All!$AE33="RSS"),Ruler!AB$27,IF(AND(All!$V33="P7",All!$AE33="RSS"),Ruler!AB$28,IF(AND(All!$V33="P8",All!$AE33="RSS"),Ruler!AB$29,IF(AND(All!$V33="P9",All!$AE33="RSS"),Ruler!AB$30,0)))))))))))))))))))))))))))</f>
        <v>0</v>
      </c>
      <c r="CJ33" s="323">
        <f>Table9[[#This Row],[R-B1]]-Table9[[#This Row],[B1]]</f>
        <v>0</v>
      </c>
      <c r="CK33" s="43">
        <f>Table9[[#This Row],[R-B2]]-Table9[[#This Row],[B2]]</f>
        <v>0</v>
      </c>
      <c r="CL33" s="43">
        <f>Table9[[#This Row],[R-B3]]-Table9[[#This Row],[B3]]</f>
        <v>0</v>
      </c>
      <c r="CM33" s="43">
        <f>Table9[[#This Row],[R-B4]]-Table9[[#This Row],[B4]]</f>
        <v>0</v>
      </c>
      <c r="CN33" s="43">
        <f>Table9[[#This Row],[R-B5]]-Table9[[#This Row],[B5]]</f>
        <v>0</v>
      </c>
      <c r="CO33" s="43">
        <f>Table9[[#This Row],[R-B6]]-Table9[[#This Row],[B6]]</f>
        <v>0</v>
      </c>
      <c r="CP33" s="43">
        <f>Table9[[#This Row],[R-B7]]-Table9[[#This Row],[B7]]</f>
        <v>0</v>
      </c>
      <c r="CQ33" s="43">
        <f>Table9[[#This Row],[R-B8]]-Table9[[#This Row],[B8]]</f>
        <v>0</v>
      </c>
      <c r="CR33" s="43">
        <f>Table9[[#This Row],[R-B9]]-Table9[[#This Row],[B9]]</f>
        <v>0</v>
      </c>
      <c r="CS33" s="43">
        <f>Table9[[#This Row],[R-B10]]-Table9[[#This Row],[B10]]</f>
        <v>0</v>
      </c>
      <c r="CT33" s="43">
        <f>Table9[[#This Row],[R-B11]]-Table9[[#This Row],[B11]]</f>
        <v>0</v>
      </c>
      <c r="CU33" s="43">
        <f>Table9[[#This Row],[R-B12]]-Table9[[#This Row],[B12]]</f>
        <v>0</v>
      </c>
      <c r="CV33" s="43">
        <f>Table9[[#This Row],[R-K1]]-Table9[[#This Row],[K1]]</f>
        <v>0</v>
      </c>
      <c r="CW33" s="43">
        <f>Table9[[#This Row],[R-K2]]-Table9[[#This Row],[K2]]</f>
        <v>0</v>
      </c>
      <c r="CX33" s="43">
        <f>Table9[[#This Row],[R-K3]]-Table9[[#This Row],[K3]]</f>
        <v>0</v>
      </c>
      <c r="CY33" s="43">
        <f>Table9[[#This Row],[R-K4]]-Table9[[#This Row],[K4]]</f>
        <v>0</v>
      </c>
      <c r="CZ33" s="43">
        <f>Table9[[#This Row],[R-K5]]-Table9[[#This Row],[K5]]</f>
        <v>0</v>
      </c>
      <c r="DA33" s="43">
        <f>Table9[[#This Row],[R-P1]]-Table9[[#This Row],[P1]]</f>
        <v>0</v>
      </c>
      <c r="DB33" s="43">
        <f>Table9[[#This Row],[R-P2]]-Table9[[#This Row],[P2]]</f>
        <v>0</v>
      </c>
      <c r="DC33" s="43">
        <f>Table9[[#This Row],[R-P3]]-Table9[[#This Row],[P3]]</f>
        <v>0</v>
      </c>
      <c r="DD33" s="43">
        <f>Table9[[#This Row],[R-P4]]-Table9[[#This Row],[P4]]</f>
        <v>0</v>
      </c>
      <c r="DE33" s="43">
        <f>Table9[[#This Row],[R-P5]]-Table9[[#This Row],[P5]]</f>
        <v>0</v>
      </c>
      <c r="DF33" s="43">
        <f>Table9[[#This Row],[R-E1]]-Table9[[#This Row],[E1]]</f>
        <v>0</v>
      </c>
      <c r="DG33" s="328">
        <f>Table9[[#This Row],[R-E2]]-Table9[[#This Row],[E2]]</f>
        <v>0</v>
      </c>
      <c r="DH33" s="43">
        <f>COUNTIF(Table9[[#This Row],[G-B1]:[G-B12]],"&lt;=0")/12*100</f>
        <v>100</v>
      </c>
      <c r="DI33" s="43">
        <f>COUNTIF(Table9[[#This Row],[G-K1]:[G-K5]],"&lt;=0")/5*100</f>
        <v>100</v>
      </c>
      <c r="DJ33" s="43">
        <f>COUNTIF(Table9[[#This Row],[G-P1]:[G-P5]],"&lt;=0")/5*100</f>
        <v>100</v>
      </c>
      <c r="DK33" s="43">
        <f>COUNTIF(Table9[[#This Row],[G-E1]:[G-E2]],"&lt;=0")/2*100</f>
        <v>100</v>
      </c>
      <c r="DL33" s="450">
        <f>IF(AE33="RDP",(COUNTIF(Table9[[#This Row],[G-B3]],"&lt;=0")+COUNTIF(Table9[[#This Row],[G-B4]],"&lt;=0")+COUNTIF(Table9[[#This Row],[G-B7]],"&lt;=0")+COUNTIF(Table9[[#This Row],[G-B11]],"&lt;=0")+COUNTIF(Table9[[#This Row],[G-K2]],"&lt;=0"))/5*100,IF(AE33="RMS",(COUNTIF(Table9[[#This Row],[G-B4]],"&lt;=0")+COUNTIF(Table9[[#This Row],[G-B5]],"&lt;=0")+COUNTIF(Table9[[#This Row],[G-B10]],"&lt;=0")+COUNTIF(Table9[[#This Row],[G-B12]],"&lt;=0")+COUNTIF(Table9[[#This Row],[G-K2]],"&lt;=0"))/5*100,IF(AE33="RSS",(COUNTIF(Table9[[#This Row],[G-B1]],"&lt;=0")+COUNTIF(Table9[[#This Row],[G-B2]],"&lt;=0")+COUNTIF(Table9[[#This Row],[G-B6]],"&lt;=0")+COUNTIF(Table9[[#This Row],[G-B11]],"&lt;=0")+COUNTIF(Table9[[#This Row],[G-B12]],"&lt;=0"))/5*100,0)))</f>
        <v>0</v>
      </c>
      <c r="DM33" s="332"/>
      <c r="DR33" s="332"/>
      <c r="DW33" s="332"/>
      <c r="DX33" s="42"/>
      <c r="DY33" s="42"/>
      <c r="DZ33" s="42"/>
      <c r="EA33" s="333"/>
      <c r="EB33" s="342"/>
      <c r="EC33" s="339"/>
      <c r="ED33" s="339"/>
      <c r="EE33" s="338"/>
    </row>
    <row r="34" spans="2:135" ht="58.5" hidden="1" thickBot="1" x14ac:dyDescent="0.35">
      <c r="B34" s="282">
        <v>31</v>
      </c>
      <c r="C34" s="285" t="s">
        <v>134</v>
      </c>
      <c r="D34" s="283">
        <v>46167</v>
      </c>
      <c r="E34" s="284" t="s">
        <v>394</v>
      </c>
      <c r="F34" s="282">
        <v>1082029</v>
      </c>
      <c r="G34" s="357">
        <f t="shared" ca="1" si="0"/>
        <v>37.826389773592091</v>
      </c>
      <c r="H34" s="283">
        <v>32509</v>
      </c>
      <c r="I34" s="282" t="s">
        <v>179</v>
      </c>
      <c r="J34" s="282" t="s">
        <v>137</v>
      </c>
      <c r="K34" s="282" t="s">
        <v>395</v>
      </c>
      <c r="L34" s="282"/>
      <c r="M34" s="285"/>
      <c r="N34" s="282"/>
      <c r="O34" s="282" t="s">
        <v>159</v>
      </c>
      <c r="P34" s="284" t="s">
        <v>396</v>
      </c>
      <c r="Q34" s="282" t="s">
        <v>144</v>
      </c>
      <c r="R34" s="282" t="s">
        <v>185</v>
      </c>
      <c r="S34" s="283">
        <v>41365</v>
      </c>
      <c r="T34" s="286">
        <f t="shared" ca="1" si="2"/>
        <v>13.552777777777777</v>
      </c>
      <c r="U34" s="286">
        <f ca="1">Table9[[#This Row],[Years in PET]]</f>
        <v>13.552777777777777</v>
      </c>
      <c r="V34" s="282" t="s">
        <v>58</v>
      </c>
      <c r="W34" s="286"/>
      <c r="X34" s="286">
        <f ca="1">($T$1-Table9[[#This Row],[Date of Appointment to Current Grade]])/365</f>
        <v>0.55515689687976411</v>
      </c>
      <c r="Y34" s="283">
        <v>46113</v>
      </c>
      <c r="Z34" s="282" t="s">
        <v>397</v>
      </c>
      <c r="AA34" s="283">
        <v>46082</v>
      </c>
      <c r="AB34" s="286">
        <f ca="1">($T$1-Table9[[#This Row],[Date in Position]])/365</f>
        <v>0.64008840372907927</v>
      </c>
      <c r="AC34" s="282" t="s">
        <v>146</v>
      </c>
      <c r="AD34" s="282"/>
      <c r="AE34" s="282" t="s">
        <v>147</v>
      </c>
      <c r="AF34" s="282" t="s">
        <v>148</v>
      </c>
      <c r="AG34" s="287" t="s">
        <v>398</v>
      </c>
      <c r="AH34" s="287" t="s">
        <v>399</v>
      </c>
      <c r="AI34" s="287" t="s">
        <v>400</v>
      </c>
      <c r="AJ34" s="285" t="s">
        <v>401</v>
      </c>
      <c r="AK34" s="288" t="s">
        <v>402</v>
      </c>
      <c r="AL34" s="285" t="s">
        <v>380</v>
      </c>
      <c r="AM34" s="319" t="s">
        <v>403</v>
      </c>
      <c r="AN34" s="323">
        <v>2</v>
      </c>
      <c r="AO34" s="43">
        <v>2</v>
      </c>
      <c r="AP34" s="43">
        <v>2</v>
      </c>
      <c r="AQ34" s="43">
        <v>2</v>
      </c>
      <c r="AR34" s="43">
        <v>2</v>
      </c>
      <c r="AS34" s="43">
        <v>2</v>
      </c>
      <c r="AT34" s="43">
        <v>2</v>
      </c>
      <c r="AU34" s="43">
        <v>2</v>
      </c>
      <c r="AV34" s="43">
        <v>2</v>
      </c>
      <c r="AW34" s="43">
        <v>2</v>
      </c>
      <c r="AX34" s="43">
        <v>2</v>
      </c>
      <c r="AY34" s="43">
        <v>1</v>
      </c>
      <c r="AZ34" s="43">
        <v>2</v>
      </c>
      <c r="BA34" s="43">
        <v>2</v>
      </c>
      <c r="BB34" s="43">
        <v>0</v>
      </c>
      <c r="BC34" s="43">
        <v>1</v>
      </c>
      <c r="BD34" s="43">
        <v>0</v>
      </c>
      <c r="BE34" s="43">
        <v>1</v>
      </c>
      <c r="BF34" s="43">
        <v>1</v>
      </c>
      <c r="BG34" s="43">
        <v>2</v>
      </c>
      <c r="BH34" s="43">
        <v>1</v>
      </c>
      <c r="BI34" s="43">
        <v>0</v>
      </c>
      <c r="BJ34" s="43">
        <v>0</v>
      </c>
      <c r="BK34" s="328">
        <v>0</v>
      </c>
      <c r="BL34" s="325">
        <f>IF(AND(All!$V34="P1",All!$AE34="RDP"),Ruler!E$6,IF(AND(All!$V34="P2",All!$AE34="RDP"),Ruler!E$7,IF(AND(All!$V34="P3",All!$AE34="RDP"),Ruler!E$8,IF(AND(All!$V34="P4",All!$AE34="RDP"),Ruler!E$9,IF(AND(All!$V34="P5",All!$AE34="RDP"),Ruler!E$10,IF(AND(All!$V34="P6",All!$AE34="RDP"),Ruler!E$11,IF(AND(All!$V34="P7",All!$AE34="RDP"),Ruler!E$12,IF(AND(All!$V34="P8",All!$AE34="RDP"),Ruler!E$13,IF(AND(All!$V34="P9",All!$AE34="RDP"),Ruler!E$14,IF(AND(All!$V34="P1",All!$AE34="RMS"),Ruler!E$6,IF(AND(All!$V34="P2",All!$AE34="RMS"),Ruler!E$15,IF(AND(All!$V34="P3",All!$AE34="RMS"),Ruler!E$16,IF(AND(All!$V34="P4",All!$AE34="RMS"),Ruler!E$17,IF(AND(All!$V34="P5",All!$AE34="RMS"),Ruler!E$18,IF(AND(All!$V34="P6",All!$AE34="RMS"),Ruler!E$19,IF(AND(All!$V34="P7",All!$AE34="RMS"),Ruler!E$20,IF(AND(All!$V34="P8",All!$AE34="RMS"),Ruler!E$21,IF(AND(All!$V34="P9",All!$AE34="RMS"),Ruler!E$22,IF(AND(All!$V34="P1",All!$AE34="RSS"),Ruler!E$6,IF(AND(All!$V34="P2",All!$AE34="RSS"),Ruler!E$23,IF(AND(All!$V34="P3",All!$AE34="RSS"),Ruler!E$24,IF(AND(All!$V34="P4",All!$AE34="RSS"),Ruler!E$25,IF(AND(All!$V34="P5",All!$AE34="RSS"),Ruler!E$26,IF(AND(All!$V34="P6",All!$AE34="RSS"),Ruler!E$27,IF(AND(All!$V34="P7",All!$AE34="RSS"),Ruler!E$28,IF(AND(All!$V34="P8",All!$AE34="RSS"),Ruler!E$29,IF(AND(All!$V34="P9",All!$AE34="RSS"),Ruler!E$30,0)))))))))))))))))))))))))))</f>
        <v>3</v>
      </c>
      <c r="BM34" s="325">
        <f>IF(AND(All!$V34="P1",All!$AE34="RDP"),Ruler!F$6,IF(AND(All!$V34="P2",All!$AE34="RDP"),Ruler!F$7,IF(AND(All!$V34="P3",All!$AE34="RDP"),Ruler!F$8,IF(AND(All!$V34="P4",All!$AE34="RDP"),Ruler!F$9,IF(AND(All!$V34="P5",All!$AE34="RDP"),Ruler!F$10,IF(AND(All!$V34="P6",All!$AE34="RDP"),Ruler!F$11,IF(AND(All!$V34="P7",All!$AE34="RDP"),Ruler!F$12,IF(AND(All!$V34="P8",All!$AE34="RDP"),Ruler!F$13,IF(AND(All!$V34="P9",All!$AE34="RDP"),Ruler!F$14,IF(AND(All!$V34="P1",All!$AE34="RMS"),Ruler!F$6,IF(AND(All!$V34="P2",All!$AE34="RMS"),Ruler!F$15,IF(AND(All!$V34="P3",All!$AE34="RMS"),Ruler!F$16,IF(AND(All!$V34="P4",All!$AE34="RMS"),Ruler!F$17,IF(AND(All!$V34="P5",All!$AE34="RMS"),Ruler!F$18,IF(AND(All!$V34="P6",All!$AE34="RMS"),Ruler!F$19,IF(AND(All!$V34="P7",All!$AE34="RMS"),Ruler!F$20,IF(AND(All!$V34="P8",All!$AE34="RMS"),Ruler!F$21,IF(AND(All!$V34="P9",All!$AE34="RMS"),Ruler!F$22,IF(AND(All!$V34="P1",All!$AE34="RSS"),Ruler!F$6,IF(AND(All!$V34="P2",All!$AE34="RSS"),Ruler!F$23,IF(AND(All!$V34="P3",All!$AE34="RSS"),Ruler!F$24,IF(AND(All!$V34="P4",All!$AE34="RSS"),Ruler!F$25,IF(AND(All!$V34="P5",All!$AE34="RSS"),Ruler!F$26,IF(AND(All!$V34="P6",All!$AE34="RSS"),Ruler!F$27,IF(AND(All!$V34="P7",All!$AE34="RSS"),Ruler!F$28,IF(AND(All!$V34="P8",All!$AE34="RSS"),Ruler!F$29,IF(AND(All!$V34="P9",All!$AE34="RSS"),Ruler!F$30,0)))))))))))))))))))))))))))</f>
        <v>3</v>
      </c>
      <c r="BN34" s="325">
        <f>IF(AND(All!$V34="P1",All!$AE34="RDP"),Ruler!G$6,IF(AND(All!$V34="P2",All!$AE34="RDP"),Ruler!G$7,IF(AND(All!$V34="P3",All!$AE34="RDP"),Ruler!G$8,IF(AND(All!$V34="P4",All!$AE34="RDP"),Ruler!G$9,IF(AND(All!$V34="P5",All!$AE34="RDP"),Ruler!G$10,IF(AND(All!$V34="P6",All!$AE34="RDP"),Ruler!G$11,IF(AND(All!$V34="P7",All!$AE34="RDP"),Ruler!G$12,IF(AND(All!$V34="P8",All!$AE34="RDP"),Ruler!G$13,IF(AND(All!$V34="P9",All!$AE34="RDP"),Ruler!G$14,IF(AND(All!$V34="P1",All!$AE34="RMS"),Ruler!G$6,IF(AND(All!$V34="P2",All!$AE34="RMS"),Ruler!G$15,IF(AND(All!$V34="P3",All!$AE34="RMS"),Ruler!G$16,IF(AND(All!$V34="P4",All!$AE34="RMS"),Ruler!G$17,IF(AND(All!$V34="P5",All!$AE34="RMS"),Ruler!G$18,IF(AND(All!$V34="P6",All!$AE34="RMS"),Ruler!G$19,IF(AND(All!$V34="P7",All!$AE34="RMS"),Ruler!G$20,IF(AND(All!$V34="P8",All!$AE34="RMS"),Ruler!G$21,IF(AND(All!$V34="P9",All!$AE34="RMS"),Ruler!G$22,IF(AND(All!$V34="P1",All!$AE34="RSS"),Ruler!G$6,IF(AND(All!$V34="P2",All!$AE34="RSS"),Ruler!G$23,IF(AND(All!$V34="P3",All!$AE34="RSS"),Ruler!G$24,IF(AND(All!$V34="P4",All!$AE34="RSS"),Ruler!G$25,IF(AND(All!$V34="P5",All!$AE34="RSS"),Ruler!G$26,IF(AND(All!$V34="P6",All!$AE34="RSS"),Ruler!G$27,IF(AND(All!$V34="P7",All!$AE34="RSS"),Ruler!G$28,IF(AND(All!$V34="P8",All!$AE34="RSS"),Ruler!G$29,IF(AND(All!$V34="P9",All!$AE34="RSS"),Ruler!G$30,0)))))))))))))))))))))))))))</f>
        <v>2</v>
      </c>
      <c r="BO34" s="325">
        <f>IF(AND(All!$V34="P1",All!$AE34="RDP"),Ruler!H$6,IF(AND(All!$V34="P2",All!$AE34="RDP"),Ruler!H$7,IF(AND(All!$V34="P3",All!$AE34="RDP"),Ruler!H$8,IF(AND(All!$V34="P4",All!$AE34="RDP"),Ruler!H$9,IF(AND(All!$V34="P5",All!$AE34="RDP"),Ruler!H$10,IF(AND(All!$V34="P6",All!$AE34="RDP"),Ruler!H$11,IF(AND(All!$V34="P7",All!$AE34="RDP"),Ruler!H$12,IF(AND(All!$V34="P8",All!$AE34="RDP"),Ruler!H$13,IF(AND(All!$V34="P9",All!$AE34="RDP"),Ruler!H$14,IF(AND(All!$V34="P1",All!$AE34="RMS"),Ruler!H$6,IF(AND(All!$V34="P2",All!$AE34="RMS"),Ruler!H$15,IF(AND(All!$V34="P3",All!$AE34="RMS"),Ruler!H$16,IF(AND(All!$V34="P4",All!$AE34="RMS"),Ruler!H$17,IF(AND(All!$V34="P5",All!$AE34="RMS"),Ruler!H$18,IF(AND(All!$V34="P6",All!$AE34="RMS"),Ruler!H$19,IF(AND(All!$V34="P7",All!$AE34="RMS"),Ruler!H$20,IF(AND(All!$V34="P8",All!$AE34="RMS"),Ruler!H$21,IF(AND(All!$V34="P9",All!$AE34="RMS"),Ruler!H$22,IF(AND(All!$V34="P1",All!$AE34="RSS"),Ruler!H$6,IF(AND(All!$V34="P2",All!$AE34="RSS"),Ruler!H$23,IF(AND(All!$V34="P3",All!$AE34="RSS"),Ruler!H$24,IF(AND(All!$V34="P4",All!$AE34="RSS"),Ruler!H$25,IF(AND(All!$V34="P5",All!$AE34="RSS"),Ruler!H$26,IF(AND(All!$V34="P6",All!$AE34="RSS"),Ruler!H$27,IF(AND(All!$V34="P7",All!$AE34="RSS"),Ruler!H$28,IF(AND(All!$V34="P8",All!$AE34="RSS"),Ruler!H$29,IF(AND(All!$V34="P9",All!$AE34="RSS"),Ruler!H$30,0)))))))))))))))))))))))))))</f>
        <v>3</v>
      </c>
      <c r="BP34" s="325">
        <f>IF(AND(All!$V34="P1",All!$AE34="RDP"),Ruler!I$6,IF(AND(All!$V34="P2",All!$AE34="RDP"),Ruler!I$7,IF(AND(All!$V34="P3",All!$AE34="RDP"),Ruler!I$8,IF(AND(All!$V34="P4",All!$AE34="RDP"),Ruler!I$9,IF(AND(All!$V34="P5",All!$AE34="RDP"),Ruler!I$10,IF(AND(All!$V34="P6",All!$AE34="RDP"),Ruler!I$11,IF(AND(All!$V34="P7",All!$AE34="RDP"),Ruler!I$12,IF(AND(All!$V34="P8",All!$AE34="RDP"),Ruler!I$13,IF(AND(All!$V34="P9",All!$AE34="RDP"),Ruler!I$14,IF(AND(All!$V34="P1",All!$AE34="RMS"),Ruler!I$6,IF(AND(All!$V34="P2",All!$AE34="RMS"),Ruler!I$15,IF(AND(All!$V34="P3",All!$AE34="RMS"),Ruler!I$16,IF(AND(All!$V34="P4",All!$AE34="RMS"),Ruler!I$17,IF(AND(All!$V34="P5",All!$AE34="RMS"),Ruler!I$18,IF(AND(All!$V34="P6",All!$AE34="RMS"),Ruler!I$19,IF(AND(All!$V34="P7",All!$AE34="RMS"),Ruler!I$20,IF(AND(All!$V34="P8",All!$AE34="RMS"),Ruler!I$21,IF(AND(All!$V34="P9",All!$AE34="RMS"),Ruler!I$22,IF(AND(All!$V34="P1",All!$AE34="RSS"),Ruler!I$6,IF(AND(All!$V34="P2",All!$AE34="RSS"),Ruler!I$23,IF(AND(All!$V34="P3",All!$AE34="RSS"),Ruler!I$24,IF(AND(All!$V34="P4",All!$AE34="RSS"),Ruler!I$25,IF(AND(All!$V34="P5",All!$AE34="RSS"),Ruler!I$26,IF(AND(All!$V34="P6",All!$AE34="RSS"),Ruler!I$27,IF(AND(All!$V34="P7",All!$AE34="RSS"),Ruler!I$28,IF(AND(All!$V34="P8",All!$AE34="RSS"),Ruler!I$29,IF(AND(All!$V34="P9",All!$AE34="RSS"),Ruler!I$30,0)))))))))))))))))))))))))))</f>
        <v>3</v>
      </c>
      <c r="BQ34" s="325">
        <f>IF(AND(All!$V34="P1",All!$AE34="RDP"),Ruler!J$6,IF(AND(All!$V34="P2",All!$AE34="RDP"),Ruler!J$7,IF(AND(All!$V34="P3",All!$AE34="RDP"),Ruler!J$8,IF(AND(All!$V34="P4",All!$AE34="RDP"),Ruler!J$9,IF(AND(All!$V34="P5",All!$AE34="RDP"),Ruler!J$10,IF(AND(All!$V34="P6",All!$AE34="RDP"),Ruler!J$11,IF(AND(All!$V34="P7",All!$AE34="RDP"),Ruler!J$12,IF(AND(All!$V34="P8",All!$AE34="RDP"),Ruler!J$13,IF(AND(All!$V34="P9",All!$AE34="RDP"),Ruler!J$14,IF(AND(All!$V34="P1",All!$AE34="RMS"),Ruler!J$6,IF(AND(All!$V34="P2",All!$AE34="RMS"),Ruler!J$15,IF(AND(All!$V34="P3",All!$AE34="RMS"),Ruler!J$16,IF(AND(All!$V34="P4",All!$AE34="RMS"),Ruler!J$17,IF(AND(All!$V34="P5",All!$AE34="RMS"),Ruler!J$18,IF(AND(All!$V34="P6",All!$AE34="RMS"),Ruler!J$19,IF(AND(All!$V34="P7",All!$AE34="RMS"),Ruler!J$20,IF(AND(All!$V34="P8",All!$AE34="RMS"),Ruler!J$21,IF(AND(All!$V34="P9",All!$AE34="RMS"),Ruler!J$22,IF(AND(All!$V34="P1",All!$AE34="RSS"),Ruler!J$6,IF(AND(All!$V34="P2",All!$AE34="RSS"),Ruler!J$23,IF(AND(All!$V34="P3",All!$AE34="RSS"),Ruler!J$24,IF(AND(All!$V34="P4",All!$AE34="RSS"),Ruler!J$25,IF(AND(All!$V34="P5",All!$AE34="RSS"),Ruler!J$26,IF(AND(All!$V34="P6",All!$AE34="RSS"),Ruler!J$27,IF(AND(All!$V34="P7",All!$AE34="RSS"),Ruler!J$28,IF(AND(All!$V34="P8",All!$AE34="RSS"),Ruler!J$29,IF(AND(All!$V34="P9",All!$AE34="RSS"),Ruler!J$30,0)))))))))))))))))))))))))))</f>
        <v>2</v>
      </c>
      <c r="BR34" s="325">
        <f>IF(AND(All!$V34="P1",All!$AE34="RDP"),Ruler!K$6,IF(AND(All!$V34="P2",All!$AE34="RDP"),Ruler!K$7,IF(AND(All!$V34="P3",All!$AE34="RDP"),Ruler!K$8,IF(AND(All!$V34="P4",All!$AE34="RDP"),Ruler!K$9,IF(AND(All!$V34="P5",All!$AE34="RDP"),Ruler!K$10,IF(AND(All!$V34="P6",All!$AE34="RDP"),Ruler!K$11,IF(AND(All!$V34="P7",All!$AE34="RDP"),Ruler!K$12,IF(AND(All!$V34="P8",All!$AE34="RDP"),Ruler!K$13,IF(AND(All!$V34="P9",All!$AE34="RDP"),Ruler!K$14,IF(AND(All!$V34="P1",All!$AE34="RMS"),Ruler!K$6,IF(AND(All!$V34="P2",All!$AE34="RMS"),Ruler!K$15,IF(AND(All!$V34="P3",All!$AE34="RMS"),Ruler!K$16,IF(AND(All!$V34="P4",All!$AE34="RMS"),Ruler!K$17,IF(AND(All!$V34="P5",All!$AE34="RMS"),Ruler!K$18,IF(AND(All!$V34="P6",All!$AE34="RMS"),Ruler!K$19,IF(AND(All!$V34="P7",All!$AE34="RMS"),Ruler!K$20,IF(AND(All!$V34="P8",All!$AE34="RMS"),Ruler!K$21,IF(AND(All!$V34="P9",All!$AE34="RMS"),Ruler!K$22,IF(AND(All!$V34="P1",All!$AE34="RSS"),Ruler!K$6,IF(AND(All!$V34="P2",All!$AE34="RSS"),Ruler!K$23,IF(AND(All!$V34="P3",All!$AE34="RSS"),Ruler!K$24,IF(AND(All!$V34="P4",All!$AE34="RSS"),Ruler!K$25,IF(AND(All!$V34="P5",All!$AE34="RSS"),Ruler!K$26,IF(AND(All!$V34="P6",All!$AE34="RSS"),Ruler!K$27,IF(AND(All!$V34="P7",All!$AE34="RSS"),Ruler!K$28,IF(AND(All!$V34="P8",All!$AE34="RSS"),Ruler!K$29,IF(AND(All!$V34="P9",All!$AE34="RSS"),Ruler!K$30,0)))))))))))))))))))))))))))</f>
        <v>3</v>
      </c>
      <c r="BS34" s="325">
        <f>IF(AND(All!$V34="P1",All!$AE34="RDP"),Ruler!L$6,IF(AND(All!$V34="P2",All!$AE34="RDP"),Ruler!L$7,IF(AND(All!$V34="P3",All!$AE34="RDP"),Ruler!L$8,IF(AND(All!$V34="P4",All!$AE34="RDP"),Ruler!L$9,IF(AND(All!$V34="P5",All!$AE34="RDP"),Ruler!L$10,IF(AND(All!$V34="P6",All!$AE34="RDP"),Ruler!L$11,IF(AND(All!$V34="P7",All!$AE34="RDP"),Ruler!L$12,IF(AND(All!$V34="P8",All!$AE34="RDP"),Ruler!L$13,IF(AND(All!$V34="P9",All!$AE34="RDP"),Ruler!L$14,IF(AND(All!$V34="P1",All!$AE34="RMS"),Ruler!L$6,IF(AND(All!$V34="P2",All!$AE34="RMS"),Ruler!L$15,IF(AND(All!$V34="P3",All!$AE34="RMS"),Ruler!L$16,IF(AND(All!$V34="P4",All!$AE34="RMS"),Ruler!L$17,IF(AND(All!$V34="P5",All!$AE34="RMS"),Ruler!L$18,IF(AND(All!$V34="P6",All!$AE34="RMS"),Ruler!L$19,IF(AND(All!$V34="P7",All!$AE34="RMS"),Ruler!L$20,IF(AND(All!$V34="P8",All!$AE34="RMS"),Ruler!L$21,IF(AND(All!$V34="P9",All!$AE34="RMS"),Ruler!L$22,IF(AND(All!$V34="P1",All!$AE34="RSS"),Ruler!L$6,IF(AND(All!$V34="P2",All!$AE34="RSS"),Ruler!L$23,IF(AND(All!$V34="P3",All!$AE34="RSS"),Ruler!L$24,IF(AND(All!$V34="P4",All!$AE34="RSS"),Ruler!L$25,IF(AND(All!$V34="P5",All!$AE34="RSS"),Ruler!L$26,IF(AND(All!$V34="P6",All!$AE34="RSS"),Ruler!L$27,IF(AND(All!$V34="P7",All!$AE34="RSS"),Ruler!L$28,IF(AND(All!$V34="P8",All!$AE34="RSS"),Ruler!L$29,IF(AND(All!$V34="P9",All!$AE34="RSS"),Ruler!L$30,0)))))))))))))))))))))))))))</f>
        <v>3</v>
      </c>
      <c r="BT34" s="325">
        <f>IF(AND(All!$V34="P1",All!$AE34="RDP"),Ruler!M$6,IF(AND(All!$V34="P2",All!$AE34="RDP"),Ruler!M$7,IF(AND(All!$V34="P3",All!$AE34="RDP"),Ruler!M$8,IF(AND(All!$V34="P4",All!$AE34="RDP"),Ruler!M$9,IF(AND(All!$V34="P5",All!$AE34="RDP"),Ruler!M$10,IF(AND(All!$V34="P6",All!$AE34="RDP"),Ruler!M$11,IF(AND(All!$V34="P7",All!$AE34="RDP"),Ruler!M$12,IF(AND(All!$V34="P8",All!$AE34="RDP"),Ruler!M$13,IF(AND(All!$V34="P9",All!$AE34="RDP"),Ruler!M$14,IF(AND(All!$V34="P1",All!$AE34="RMS"),Ruler!M$6,IF(AND(All!$V34="P2",All!$AE34="RMS"),Ruler!M$15,IF(AND(All!$V34="P3",All!$AE34="RMS"),Ruler!M$16,IF(AND(All!$V34="P4",All!$AE34="RMS"),Ruler!M$17,IF(AND(All!$V34="P5",All!$AE34="RMS"),Ruler!M$18,IF(AND(All!$V34="P6",All!$AE34="RMS"),Ruler!M$19,IF(AND(All!$V34="P7",All!$AE34="RMS"),Ruler!M$20,IF(AND(All!$V34="P8",All!$AE34="RMS"),Ruler!M$21,IF(AND(All!$V34="P9",All!$AE34="RMS"),Ruler!M$22,IF(AND(All!$V34="P1",All!$AE34="RSS"),Ruler!M$6,IF(AND(All!$V34="P2",All!$AE34="RSS"),Ruler!M$23,IF(AND(All!$V34="P3",All!$AE34="RSS"),Ruler!M$24,IF(AND(All!$V34="P4",All!$AE34="RSS"),Ruler!M$25,IF(AND(All!$V34="P5",All!$AE34="RSS"),Ruler!M$26,IF(AND(All!$V34="P6",All!$AE34="RSS"),Ruler!M$27,IF(AND(All!$V34="P7",All!$AE34="RSS"),Ruler!M$28,IF(AND(All!$V34="P8",All!$AE34="RSS"),Ruler!M$29,IF(AND(All!$V34="P9",All!$AE34="RSS"),Ruler!M$30,0)))))))))))))))))))))))))))</f>
        <v>3</v>
      </c>
      <c r="BU34" s="325">
        <f>IF(AND(All!$V34="P1",All!$AE34="RDP"),Ruler!N$6,IF(AND(All!$V34="P2",All!$AE34="RDP"),Ruler!N$7,IF(AND(All!$V34="P3",All!$AE34="RDP"),Ruler!N$8,IF(AND(All!$V34="P4",All!$AE34="RDP"),Ruler!N$9,IF(AND(All!$V34="P5",All!$AE34="RDP"),Ruler!N$10,IF(AND(All!$V34="P6",All!$AE34="RDP"),Ruler!N$11,IF(AND(All!$V34="P7",All!$AE34="RDP"),Ruler!N$12,IF(AND(All!$V34="P8",All!$AE34="RDP"),Ruler!N$13,IF(AND(All!$V34="P9",All!$AE34="RDP"),Ruler!N$14,IF(AND(All!$V34="P1",All!$AE34="RMS"),Ruler!N$6,IF(AND(All!$V34="P2",All!$AE34="RMS"),Ruler!N$15,IF(AND(All!$V34="P3",All!$AE34="RMS"),Ruler!N$16,IF(AND(All!$V34="P4",All!$AE34="RMS"),Ruler!N$17,IF(AND(All!$V34="P5",All!$AE34="RMS"),Ruler!N$18,IF(AND(All!$V34="P6",All!$AE34="RMS"),Ruler!N$19,IF(AND(All!$V34="P7",All!$AE34="RMS"),Ruler!N$20,IF(AND(All!$V34="P8",All!$AE34="RMS"),Ruler!N$21,IF(AND(All!$V34="P9",All!$AE34="RMS"),Ruler!N$22,IF(AND(All!$V34="P1",All!$AE34="RSS"),Ruler!N$6,IF(AND(All!$V34="P2",All!$AE34="RSS"),Ruler!N$23,IF(AND(All!$V34="P3",All!$AE34="RSS"),Ruler!N$24,IF(AND(All!$V34="P4",All!$AE34="RSS"),Ruler!N$25,IF(AND(All!$V34="P5",All!$AE34="RSS"),Ruler!N$26,IF(AND(All!$V34="P6",All!$AE34="RSS"),Ruler!N$27,IF(AND(All!$V34="P7",All!$AE34="RSS"),Ruler!N$28,IF(AND(All!$V34="P8",All!$AE34="RSS"),Ruler!N$29,IF(AND(All!$V34="P9",All!$AE34="RSS"),Ruler!N$30,0)))))))))))))))))))))))))))</f>
        <v>2</v>
      </c>
      <c r="BV34" s="325">
        <f>IF(AND(All!$V34="P1",All!$AE34="RDP"),Ruler!O$6,IF(AND(All!$V34="P2",All!$AE34="RDP"),Ruler!O$7,IF(AND(All!$V34="P3",All!$AE34="RDP"),Ruler!O$8,IF(AND(All!$V34="P4",All!$AE34="RDP"),Ruler!O$9,IF(AND(All!$V34="P5",All!$AE34="RDP"),Ruler!O$10,IF(AND(All!$V34="P6",All!$AE34="RDP"),Ruler!O$11,IF(AND(All!$V34="P7",All!$AE34="RDP"),Ruler!O$12,IF(AND(All!$V34="P8",All!$AE34="RDP"),Ruler!O$13,IF(AND(All!$V34="P9",All!$AE34="RDP"),Ruler!O$14,IF(AND(All!$V34="P1",All!$AE34="RMS"),Ruler!O$6,IF(AND(All!$V34="P2",All!$AE34="RMS"),Ruler!O$15,IF(AND(All!$V34="P3",All!$AE34="RMS"),Ruler!O$16,IF(AND(All!$V34="P4",All!$AE34="RMS"),Ruler!O$17,IF(AND(All!$V34="P5",All!$AE34="RMS"),Ruler!O$18,IF(AND(All!$V34="P6",All!$AE34="RMS"),Ruler!O$19,IF(AND(All!$V34="P7",All!$AE34="RMS"),Ruler!O$20,IF(AND(All!$V34="P8",All!$AE34="RMS"),Ruler!O$21,IF(AND(All!$V34="P9",All!$AE34="RMS"),Ruler!O$22,IF(AND(All!$V34="P1",All!$AE34="RSS"),Ruler!O$6,IF(AND(All!$V34="P2",All!$AE34="RSS"),Ruler!O$23,IF(AND(All!$V34="P3",All!$AE34="RSS"),Ruler!O$24,IF(AND(All!$V34="P4",All!$AE34="RSS"),Ruler!O$25,IF(AND(All!$V34="P5",All!$AE34="RSS"),Ruler!O$26,IF(AND(All!$V34="P6",All!$AE34="RSS"),Ruler!O$27,IF(AND(All!$V34="P7",All!$AE34="RSS"),Ruler!O$28,IF(AND(All!$V34="P8",All!$AE34="RSS"),Ruler!O$29,IF(AND(All!$V34="P9",All!$AE34="RSS"),Ruler!O$30,0)))))))))))))))))))))))))))</f>
        <v>3</v>
      </c>
      <c r="BW34" s="325">
        <f>IF(AND(All!$V34="P1",All!$AE34="RDP"),Ruler!P$6,IF(AND(All!$V34="P2",All!$AE34="RDP"),Ruler!P$7,IF(AND(All!$V34="P3",All!$AE34="RDP"),Ruler!P$8,IF(AND(All!$V34="P4",All!$AE34="RDP"),Ruler!P$9,IF(AND(All!$V34="P5",All!$AE34="RDP"),Ruler!P$10,IF(AND(All!$V34="P6",All!$AE34="RDP"),Ruler!P$11,IF(AND(All!$V34="P7",All!$AE34="RDP"),Ruler!P$12,IF(AND(All!$V34="P8",All!$AE34="RDP"),Ruler!P$13,IF(AND(All!$V34="P9",All!$AE34="RDP"),Ruler!P$14,IF(AND(All!$V34="P1",All!$AE34="RMS"),Ruler!P$6,IF(AND(All!$V34="P2",All!$AE34="RMS"),Ruler!P$15,IF(AND(All!$V34="P3",All!$AE34="RMS"),Ruler!P$16,IF(AND(All!$V34="P4",All!$AE34="RMS"),Ruler!P$17,IF(AND(All!$V34="P5",All!$AE34="RMS"),Ruler!P$18,IF(AND(All!$V34="P6",All!$AE34="RMS"),Ruler!P$19,IF(AND(All!$V34="P7",All!$AE34="RMS"),Ruler!P$20,IF(AND(All!$V34="P8",All!$AE34="RMS"),Ruler!P$21,IF(AND(All!$V34="P9",All!$AE34="RMS"),Ruler!P$22,IF(AND(All!$V34="P1",All!$AE34="RSS"),Ruler!P$6,IF(AND(All!$V34="P2",All!$AE34="RSS"),Ruler!P$23,IF(AND(All!$V34="P3",All!$AE34="RSS"),Ruler!P$24,IF(AND(All!$V34="P4",All!$AE34="RSS"),Ruler!P$25,IF(AND(All!$V34="P5",All!$AE34="RSS"),Ruler!P$26,IF(AND(All!$V34="P6",All!$AE34="RSS"),Ruler!P$27,IF(AND(All!$V34="P7",All!$AE34="RSS"),Ruler!P$28,IF(AND(All!$V34="P8",All!$AE34="RSS"),Ruler!P$29,IF(AND(All!$V34="P9",All!$AE34="RSS"),Ruler!P$30,0)))))))))))))))))))))))))))</f>
        <v>2</v>
      </c>
      <c r="BX34" s="325">
        <f>IF(AND(All!$V34="P1",All!$AE34="RDP"),Ruler!Q$6,IF(AND(All!$V34="P2",All!$AE34="RDP"),Ruler!Q$7,IF(AND(All!$V34="P3",All!$AE34="RDP"),Ruler!Q$8,IF(AND(All!$V34="P4",All!$AE34="RDP"),Ruler!Q$9,IF(AND(All!$V34="P5",All!$AE34="RDP"),Ruler!Q$10,IF(AND(All!$V34="P6",All!$AE34="RDP"),Ruler!Q$11,IF(AND(All!$V34="P7",All!$AE34="RDP"),Ruler!Q$12,IF(AND(All!$V34="P8",All!$AE34="RDP"),Ruler!Q$13,IF(AND(All!$V34="P9",All!$AE34="RDP"),Ruler!Q$14,IF(AND(All!$V34="P1",All!$AE34="RMS"),Ruler!Q$6,IF(AND(All!$V34="P2",All!$AE34="RMS"),Ruler!Q$15,IF(AND(All!$V34="P3",All!$AE34="RMS"),Ruler!Q$16,IF(AND(All!$V34="P4",All!$AE34="RMS"),Ruler!Q$17,IF(AND(All!$V34="P5",All!$AE34="RMS"),Ruler!Q$18,IF(AND(All!$V34="P6",All!$AE34="RMS"),Ruler!Q$19,IF(AND(All!$V34="P7",All!$AE34="RMS"),Ruler!Q$20,IF(AND(All!$V34="P8",All!$AE34="RMS"),Ruler!Q$21,IF(AND(All!$V34="P9",All!$AE34="RMS"),Ruler!Q$22,IF(AND(All!$V34="P1",All!$AE34="RSS"),Ruler!Q$6,IF(AND(All!$V34="P2",All!$AE34="RSS"),Ruler!Q$23,IF(AND(All!$V34="P3",All!$AE34="RSS"),Ruler!Q$24,IF(AND(All!$V34="P4",All!$AE34="RSS"),Ruler!Q$25,IF(AND(All!$V34="P5",All!$AE34="RSS"),Ruler!Q$26,IF(AND(All!$V34="P6",All!$AE34="RSS"),Ruler!Q$27,IF(AND(All!$V34="P7",All!$AE34="RSS"),Ruler!Q$28,IF(AND(All!$V34="P8",All!$AE34="RSS"),Ruler!Q$29,IF(AND(All!$V34="P9",All!$AE34="RSS"),Ruler!Q$30,0)))))))))))))))))))))))))))</f>
        <v>3</v>
      </c>
      <c r="BY34" s="325">
        <f>IF(AND(All!$V34="P1",All!$AE34="RDP"),Ruler!R$6,IF(AND(All!$V34="P2",All!$AE34="RDP"),Ruler!R$7,IF(AND(All!$V34="P3",All!$AE34="RDP"),Ruler!R$8,IF(AND(All!$V34="P4",All!$AE34="RDP"),Ruler!R$9,IF(AND(All!$V34="P5",All!$AE34="RDP"),Ruler!R$10,IF(AND(All!$V34="P6",All!$AE34="RDP"),Ruler!R$11,IF(AND(All!$V34="P7",All!$AE34="RDP"),Ruler!R$12,IF(AND(All!$V34="P8",All!$AE34="RDP"),Ruler!R$13,IF(AND(All!$V34="P9",All!$AE34="RDP"),Ruler!R$14,IF(AND(All!$V34="P1",All!$AE34="RMS"),Ruler!R$6,IF(AND(All!$V34="P2",All!$AE34="RMS"),Ruler!R$15,IF(AND(All!$V34="P3",All!$AE34="RMS"),Ruler!R$16,IF(AND(All!$V34="P4",All!$AE34="RMS"),Ruler!R$17,IF(AND(All!$V34="P5",All!$AE34="RMS"),Ruler!R$18,IF(AND(All!$V34="P6",All!$AE34="RMS"),Ruler!R$19,IF(AND(All!$V34="P7",All!$AE34="RMS"),Ruler!R$20,IF(AND(All!$V34="P8",All!$AE34="RMS"),Ruler!R$21,IF(AND(All!$V34="P9",All!$AE34="RMS"),Ruler!R$22,IF(AND(All!$V34="P1",All!$AE34="RSS"),Ruler!R$6,IF(AND(All!$V34="P2",All!$AE34="RSS"),Ruler!R$23,IF(AND(All!$V34="P3",All!$AE34="RSS"),Ruler!R$24,IF(AND(All!$V34="P4",All!$AE34="RSS"),Ruler!R$25,IF(AND(All!$V34="P5",All!$AE34="RSS"),Ruler!R$26,IF(AND(All!$V34="P6",All!$AE34="RSS"),Ruler!R$27,IF(AND(All!$V34="P7",All!$AE34="RSS"),Ruler!R$28,IF(AND(All!$V34="P8",All!$AE34="RSS"),Ruler!R$29,IF(AND(All!$V34="P9",All!$AE34="RSS"),Ruler!R$30,0)))))))))))))))))))))))))))</f>
        <v>3</v>
      </c>
      <c r="BZ34" s="325">
        <f>IF(AND(All!$V34="P1",All!$AE34="RDP"),Ruler!S$6,IF(AND(All!$V34="P2",All!$AE34="RDP"),Ruler!S$7,IF(AND(All!$V34="P3",All!$AE34="RDP"),Ruler!S$8,IF(AND(All!$V34="P4",All!$AE34="RDP"),Ruler!S$9,IF(AND(All!$V34="P5",All!$AE34="RDP"),Ruler!S$10,IF(AND(All!$V34="P6",All!$AE34="RDP"),Ruler!S$11,IF(AND(All!$V34="P7",All!$AE34="RDP"),Ruler!S$12,IF(AND(All!$V34="P8",All!$AE34="RDP"),Ruler!S$13,IF(AND(All!$V34="P9",All!$AE34="RDP"),Ruler!S$14,IF(AND(All!$V34="P1",All!$AE34="RMS"),Ruler!S$6,IF(AND(All!$V34="P2",All!$AE34="RMS"),Ruler!S$15,IF(AND(All!$V34="P3",All!$AE34="RMS"),Ruler!S$16,IF(AND(All!$V34="P4",All!$AE34="RMS"),Ruler!S$17,IF(AND(All!$V34="P5",All!$AE34="RMS"),Ruler!S$18,IF(AND(All!$V34="P6",All!$AE34="RMS"),Ruler!S$19,IF(AND(All!$V34="P7",All!$AE34="RMS"),Ruler!S$20,IF(AND(All!$V34="P8",All!$AE34="RMS"),Ruler!S$21,IF(AND(All!$V34="P9",All!$AE34="RMS"),Ruler!S$22,IF(AND(All!$V34="P1",All!$AE34="RSS"),Ruler!S$6,IF(AND(All!$V34="P2",All!$AE34="RSS"),Ruler!S$23,IF(AND(All!$V34="P3",All!$AE34="RSS"),Ruler!S$24,IF(AND(All!$V34="P4",All!$AE34="RSS"),Ruler!S$25,IF(AND(All!$V34="P5",All!$AE34="RSS"),Ruler!S$26,IF(AND(All!$V34="P6",All!$AE34="RSS"),Ruler!S$27,IF(AND(All!$V34="P7",All!$AE34="RSS"),Ruler!S$28,IF(AND(All!$V34="P8",All!$AE34="RSS"),Ruler!S$29,IF(AND(All!$V34="P9",All!$AE34="RSS"),Ruler!S$30,0)))))))))))))))))))))))))))</f>
        <v>2</v>
      </c>
      <c r="CA34" s="325">
        <f>IF(AND(All!$V34="P1",All!$AE34="RDP"),Ruler!T$6,IF(AND(All!$V34="P2",All!$AE34="RDP"),Ruler!T$7,IF(AND(All!$V34="P3",All!$AE34="RDP"),Ruler!T$8,IF(AND(All!$V34="P4",All!$AE34="RDP"),Ruler!T$9,IF(AND(All!$V34="P5",All!$AE34="RDP"),Ruler!T$10,IF(AND(All!$V34="P6",All!$AE34="RDP"),Ruler!T$11,IF(AND(All!$V34="P7",All!$AE34="RDP"),Ruler!T$12,IF(AND(All!$V34="P8",All!$AE34="RDP"),Ruler!T$13,IF(AND(All!$V34="P9",All!$AE34="RDP"),Ruler!T$14,IF(AND(All!$V34="P1",All!$AE34="RMS"),Ruler!T$6,IF(AND(All!$V34="P2",All!$AE34="RMS"),Ruler!T$15,IF(AND(All!$V34="P3",All!$AE34="RMS"),Ruler!T$16,IF(AND(All!$V34="P4",All!$AE34="RMS"),Ruler!T$17,IF(AND(All!$V34="P5",All!$AE34="RMS"),Ruler!T$18,IF(AND(All!$V34="P6",All!$AE34="RMS"),Ruler!T$19,IF(AND(All!$V34="P7",All!$AE34="RMS"),Ruler!T$20,IF(AND(All!$V34="P8",All!$AE34="RMS"),Ruler!T$21,IF(AND(All!$V34="P9",All!$AE34="RMS"),Ruler!T$22,IF(AND(All!$V34="P1",All!$AE34="RSS"),Ruler!T$6,IF(AND(All!$V34="P2",All!$AE34="RSS"),Ruler!T$23,IF(AND(All!$V34="P3",All!$AE34="RSS"),Ruler!T$24,IF(AND(All!$V34="P4",All!$AE34="RSS"),Ruler!T$25,IF(AND(All!$V34="P5",All!$AE34="RSS"),Ruler!T$26,IF(AND(All!$V34="P6",All!$AE34="RSS"),Ruler!T$27,IF(AND(All!$V34="P7",All!$AE34="RSS"),Ruler!T$28,IF(AND(All!$V34="P8",All!$AE34="RSS"),Ruler!T$29,IF(AND(All!$V34="P9",All!$AE34="RSS"),Ruler!T$30,0)))))))))))))))))))))))))))</f>
        <v>2</v>
      </c>
      <c r="CB34" s="325">
        <f>IF(AND(All!$V34="P1",All!$AE34="RDP"),Ruler!U$6,IF(AND(All!$V34="P2",All!$AE34="RDP"),Ruler!U$7,IF(AND(All!$V34="P3",All!$AE34="RDP"),Ruler!U$8,IF(AND(All!$V34="P4",All!$AE34="RDP"),Ruler!U$9,IF(AND(All!$V34="P5",All!$AE34="RDP"),Ruler!U$10,IF(AND(All!$V34="P6",All!$AE34="RDP"),Ruler!U$11,IF(AND(All!$V34="P7",All!$AE34="RDP"),Ruler!U$12,IF(AND(All!$V34="P8",All!$AE34="RDP"),Ruler!U$13,IF(AND(All!$V34="P9",All!$AE34="RDP"),Ruler!U$14,IF(AND(All!$V34="P1",All!$AE34="RMS"),Ruler!U$6,IF(AND(All!$V34="P2",All!$AE34="RMS"),Ruler!U$15,IF(AND(All!$V34="P3",All!$AE34="RMS"),Ruler!U$16,IF(AND(All!$V34="P4",All!$AE34="RMS"),Ruler!U$17,IF(AND(All!$V34="P5",All!$AE34="RMS"),Ruler!U$18,IF(AND(All!$V34="P6",All!$AE34="RMS"),Ruler!U$19,IF(AND(All!$V34="P7",All!$AE34="RMS"),Ruler!U$20,IF(AND(All!$V34="P8",All!$AE34="RMS"),Ruler!U$21,IF(AND(All!$V34="P9",All!$AE34="RMS"),Ruler!U$22,IF(AND(All!$V34="P1",All!$AE34="RSS"),Ruler!U$6,IF(AND(All!$V34="P2",All!$AE34="RSS"),Ruler!U$23,IF(AND(All!$V34="P3",All!$AE34="RSS"),Ruler!U$24,IF(AND(All!$V34="P4",All!$AE34="RSS"),Ruler!U$25,IF(AND(All!$V34="P5",All!$AE34="RSS"),Ruler!U$26,IF(AND(All!$V34="P6",All!$AE34="RSS"),Ruler!U$27,IF(AND(All!$V34="P7",All!$AE34="RSS"),Ruler!U$28,IF(AND(All!$V34="P8",All!$AE34="RSS"),Ruler!U$29,IF(AND(All!$V34="P9",All!$AE34="RSS"),Ruler!U$30,0)))))))))))))))))))))))))))</f>
        <v>2</v>
      </c>
      <c r="CC34" s="325">
        <f>IF(AND(All!$V34="P1",All!$AE34="RDP"),Ruler!V$6,IF(AND(All!$V34="P2",All!$AE34="RDP"),Ruler!V$7,IF(AND(All!$V34="P3",All!$AE34="RDP"),Ruler!V$8,IF(AND(All!$V34="P4",All!$AE34="RDP"),Ruler!V$9,IF(AND(All!$V34="P5",All!$AE34="RDP"),Ruler!V$10,IF(AND(All!$V34="P6",All!$AE34="RDP"),Ruler!V$11,IF(AND(All!$V34="P7",All!$AE34="RDP"),Ruler!V$12,IF(AND(All!$V34="P8",All!$AE34="RDP"),Ruler!V$13,IF(AND(All!$V34="P9",All!$AE34="RDP"),Ruler!V$14,IF(AND(All!$V34="P1",All!$AE34="RMS"),Ruler!V$6,IF(AND(All!$V34="P2",All!$AE34="RMS"),Ruler!V$15,IF(AND(All!$V34="P3",All!$AE34="RMS"),Ruler!V$16,IF(AND(All!$V34="P4",All!$AE34="RMS"),Ruler!V$17,IF(AND(All!$V34="P5",All!$AE34="RMS"),Ruler!V$18,IF(AND(All!$V34="P6",All!$AE34="RMS"),Ruler!V$19,IF(AND(All!$V34="P7",All!$AE34="RMS"),Ruler!V$20,IF(AND(All!$V34="P8",All!$AE34="RMS"),Ruler!V$21,IF(AND(All!$V34="P9",All!$AE34="RMS"),Ruler!V$22,IF(AND(All!$V34="P1",All!$AE34="RSS"),Ruler!V$6,IF(AND(All!$V34="P2",All!$AE34="RSS"),Ruler!V$23,IF(AND(All!$V34="P3",All!$AE34="RSS"),Ruler!V$24,IF(AND(All!$V34="P4",All!$AE34="RSS"),Ruler!V$25,IF(AND(All!$V34="P5",All!$AE34="RSS"),Ruler!V$26,IF(AND(All!$V34="P6",All!$AE34="RSS"),Ruler!V$27,IF(AND(All!$V34="P7",All!$AE34="RSS"),Ruler!V$28,IF(AND(All!$V34="P8",All!$AE34="RSS"),Ruler!V$29,IF(AND(All!$V34="P9",All!$AE34="RSS"),Ruler!V$30,0)))))))))))))))))))))))))))</f>
        <v>2</v>
      </c>
      <c r="CD34" s="325">
        <f>IF(AND(All!$V34="P1",All!$AE34="RDP"),Ruler!W$6,IF(AND(All!$V34="P2",All!$AE34="RDP"),Ruler!W$7,IF(AND(All!$V34="P3",All!$AE34="RDP"),Ruler!W$8,IF(AND(All!$V34="P4",All!$AE34="RDP"),Ruler!W$9,IF(AND(All!$V34="P5",All!$AE34="RDP"),Ruler!W$10,IF(AND(All!$V34="P6",All!$AE34="RDP"),Ruler!W$11,IF(AND(All!$V34="P7",All!$AE34="RDP"),Ruler!W$12,IF(AND(All!$V34="P8",All!$AE34="RDP"),Ruler!W$13,IF(AND(All!$V34="P9",All!$AE34="RDP"),Ruler!W$14,IF(AND(All!$V34="P1",All!$AE34="RMS"),Ruler!W$6,IF(AND(All!$V34="P2",All!$AE34="RMS"),Ruler!W$15,IF(AND(All!$V34="P3",All!$AE34="RMS"),Ruler!W$16,IF(AND(All!$V34="P4",All!$AE34="RMS"),Ruler!W$17,IF(AND(All!$V34="P5",All!$AE34="RMS"),Ruler!W$18,IF(AND(All!$V34="P6",All!$AE34="RMS"),Ruler!W$19,IF(AND(All!$V34="P7",All!$AE34="RMS"),Ruler!W$20,IF(AND(All!$V34="P8",All!$AE34="RMS"),Ruler!W$21,IF(AND(All!$V34="P9",All!$AE34="RMS"),Ruler!W$22,IF(AND(All!$V34="P1",All!$AE34="RSS"),Ruler!W$6,IF(AND(All!$V34="P2",All!$AE34="RSS"),Ruler!W$23,IF(AND(All!$V34="P3",All!$AE34="RSS"),Ruler!W$24,IF(AND(All!$V34="P4",All!$AE34="RSS"),Ruler!W$25,IF(AND(All!$V34="P5",All!$AE34="RSS"),Ruler!W$26,IF(AND(All!$V34="P6",All!$AE34="RSS"),Ruler!W$27,IF(AND(All!$V34="P7",All!$AE34="RSS"),Ruler!W$28,IF(AND(All!$V34="P8",All!$AE34="RSS"),Ruler!W$29,IF(AND(All!$V34="P9",All!$AE34="RSS"),Ruler!W$30,0)))))))))))))))))))))))))))</f>
        <v>2</v>
      </c>
      <c r="CE34" s="325">
        <f>IF(AND(All!$V34="P1",All!$AE34="RDP"),Ruler!X$6,IF(AND(All!$V34="P2",All!$AE34="RDP"),Ruler!X$7,IF(AND(All!$V34="P3",All!$AE34="RDP"),Ruler!X$8,IF(AND(All!$V34="P4",All!$AE34="RDP"),Ruler!X$9,IF(AND(All!$V34="P5",All!$AE34="RDP"),Ruler!X$10,IF(AND(All!$V34="P6",All!$AE34="RDP"),Ruler!X$11,IF(AND(All!$V34="P7",All!$AE34="RDP"),Ruler!X$12,IF(AND(All!$V34="P8",All!$AE34="RDP"),Ruler!X$13,IF(AND(All!$V34="P9",All!$AE34="RDP"),Ruler!X$14,IF(AND(All!$V34="P1",All!$AE34="RMS"),Ruler!X$6,IF(AND(All!$V34="P2",All!$AE34="RMS"),Ruler!X$15,IF(AND(All!$V34="P3",All!$AE34="RMS"),Ruler!X$16,IF(AND(All!$V34="P4",All!$AE34="RMS"),Ruler!X$17,IF(AND(All!$V34="P5",All!$AE34="RMS"),Ruler!X$18,IF(AND(All!$V34="P6",All!$AE34="RMS"),Ruler!X$19,IF(AND(All!$V34="P7",All!$AE34="RMS"),Ruler!X$20,IF(AND(All!$V34="P8",All!$AE34="RMS"),Ruler!X$21,IF(AND(All!$V34="P9",All!$AE34="RMS"),Ruler!X$22,IF(AND(All!$V34="P1",All!$AE34="RSS"),Ruler!X$6,IF(AND(All!$V34="P2",All!$AE34="RSS"),Ruler!X$23,IF(AND(All!$V34="P3",All!$AE34="RSS"),Ruler!X$24,IF(AND(All!$V34="P4",All!$AE34="RSS"),Ruler!X$25,IF(AND(All!$V34="P5",All!$AE34="RSS"),Ruler!X$26,IF(AND(All!$V34="P6",All!$AE34="RSS"),Ruler!X$27,IF(AND(All!$V34="P7",All!$AE34="RSS"),Ruler!X$28,IF(AND(All!$V34="P8",All!$AE34="RSS"),Ruler!X$29,IF(AND(All!$V34="P9",All!$AE34="RSS"),Ruler!X$30,0)))))))))))))))))))))))))))</f>
        <v>2</v>
      </c>
      <c r="CF34" s="325">
        <f>IF(AND(All!$V34="P1",All!$AE34="RDP"),Ruler!Y$6,IF(AND(All!$V34="P2",All!$AE34="RDP"),Ruler!Y$7,IF(AND(All!$V34="P3",All!$AE34="RDP"),Ruler!Y$8,IF(AND(All!$V34="P4",All!$AE34="RDP"),Ruler!Y$9,IF(AND(All!$V34="P5",All!$AE34="RDP"),Ruler!Y$10,IF(AND(All!$V34="P6",All!$AE34="RDP"),Ruler!Y$11,IF(AND(All!$V34="P7",All!$AE34="RDP"),Ruler!Y$12,IF(AND(All!$V34="P8",All!$AE34="RDP"),Ruler!Y$13,IF(AND(All!$V34="P9",All!$AE34="RDP"),Ruler!Y$14,IF(AND(All!$V34="P1",All!$AE34="RMS"),Ruler!Y$6,IF(AND(All!$V34="P2",All!$AE34="RMS"),Ruler!Y$15,IF(AND(All!$V34="P3",All!$AE34="RMS"),Ruler!Y$16,IF(AND(All!$V34="P4",All!$AE34="RMS"),Ruler!Y$17,IF(AND(All!$V34="P5",All!$AE34="RMS"),Ruler!Y$18,IF(AND(All!$V34="P6",All!$AE34="RMS"),Ruler!Y$19,IF(AND(All!$V34="P7",All!$AE34="RMS"),Ruler!Y$20,IF(AND(All!$V34="P8",All!$AE34="RMS"),Ruler!Y$21,IF(AND(All!$V34="P9",All!$AE34="RMS"),Ruler!Y$22,IF(AND(All!$V34="P1",All!$AE34="RSS"),Ruler!Y$6,IF(AND(All!$V34="P2",All!$AE34="RSS"),Ruler!Y$23,IF(AND(All!$V34="P3",All!$AE34="RSS"),Ruler!Y$24,IF(AND(All!$V34="P4",All!$AE34="RSS"),Ruler!Y$25,IF(AND(All!$V34="P5",All!$AE34="RSS"),Ruler!Y$26,IF(AND(All!$V34="P6",All!$AE34="RSS"),Ruler!Y$27,IF(AND(All!$V34="P7",All!$AE34="RSS"),Ruler!Y$28,IF(AND(All!$V34="P8",All!$AE34="RSS"),Ruler!Y$29,IF(AND(All!$V34="P9",All!$AE34="RSS"),Ruler!Y$30,0)))))))))))))))))))))))))))</f>
        <v>1</v>
      </c>
      <c r="CG34" s="325">
        <f>IF(AND(All!$V34="P1",All!$AE34="RDP"),Ruler!Z$6,IF(AND(All!$V34="P2",All!$AE34="RDP"),Ruler!Z$7,IF(AND(All!$V34="P3",All!$AE34="RDP"),Ruler!Z$8,IF(AND(All!$V34="P4",All!$AE34="RDP"),Ruler!Z$9,IF(AND(All!$V34="P5",All!$AE34="RDP"),Ruler!Z$10,IF(AND(All!$V34="P6",All!$AE34="RDP"),Ruler!Z$11,IF(AND(All!$V34="P7",All!$AE34="RDP"),Ruler!Z$12,IF(AND(All!$V34="P8",All!$AE34="RDP"),Ruler!Z$13,IF(AND(All!$V34="P9",All!$AE34="RDP"),Ruler!Z$14,IF(AND(All!$V34="P1",All!$AE34="RMS"),Ruler!Z$6,IF(AND(All!$V34="P2",All!$AE34="RMS"),Ruler!Z$15,IF(AND(All!$V34="P3",All!$AE34="RMS"),Ruler!Z$16,IF(AND(All!$V34="P4",All!$AE34="RMS"),Ruler!Z$17,IF(AND(All!$V34="P5",All!$AE34="RMS"),Ruler!Z$18,IF(AND(All!$V34="P6",All!$AE34="RMS"),Ruler!Z$19,IF(AND(All!$V34="P7",All!$AE34="RMS"),Ruler!Z$20,IF(AND(All!$V34="P8",All!$AE34="RMS"),Ruler!Z$21,IF(AND(All!$V34="P9",All!$AE34="RMS"),Ruler!Z$22,IF(AND(All!$V34="P1",All!$AE34="RSS"),Ruler!Z$6,IF(AND(All!$V34="P2",All!$AE34="RSS"),Ruler!Z$23,IF(AND(All!$V34="P3",All!$AE34="RSS"),Ruler!Z$24,IF(AND(All!$V34="P4",All!$AE34="RSS"),Ruler!Z$25,IF(AND(All!$V34="P5",All!$AE34="RSS"),Ruler!Z$26,IF(AND(All!$V34="P6",All!$AE34="RSS"),Ruler!Z$27,IF(AND(All!$V34="P7",All!$AE34="RSS"),Ruler!Z$28,IF(AND(All!$V34="P8",All!$AE34="RSS"),Ruler!Z$29,IF(AND(All!$V34="P9",All!$AE34="RSS"),Ruler!Z$30,0)))))))))))))))))))))))))))</f>
        <v>2</v>
      </c>
      <c r="CH34" s="325">
        <f>IF(AND(All!$V34="P1",All!$AE34="RDP"),Ruler!AA$6,IF(AND(All!$V34="P2",All!$AE34="RDP"),Ruler!AA$7,IF(AND(All!$V34="P3",All!$AE34="RDP"),Ruler!AA$8,IF(AND(All!$V34="P4",All!$AE34="RDP"),Ruler!AA$9,IF(AND(All!$V34="P5",All!$AE34="RDP"),Ruler!AA$10,IF(AND(All!$V34="P6",All!$AE34="RDP"),Ruler!AA$11,IF(AND(All!$V34="P7",All!$AE34="RDP"),Ruler!AA$12,IF(AND(All!$V34="P8",All!$AE34="RDP"),Ruler!AA$13,IF(AND(All!$V34="P9",All!$AE34="RDP"),Ruler!AA$14,IF(AND(All!$V34="P1",All!$AE34="RMS"),Ruler!AA$6,IF(AND(All!$V34="P2",All!$AE34="RMS"),Ruler!AA$15,IF(AND(All!$V34="P3",All!$AE34="RMS"),Ruler!AA$16,IF(AND(All!$V34="P4",All!$AE34="RMS"),Ruler!AA$17,IF(AND(All!$V34="P5",All!$AE34="RMS"),Ruler!AA$18,IF(AND(All!$V34="P6",All!$AE34="RMS"),Ruler!AA$19,IF(AND(All!$V34="P7",All!$AE34="RMS"),Ruler!AA$20,IF(AND(All!$V34="P8",All!$AE34="RMS"),Ruler!AA$21,IF(AND(All!$V34="P9",All!$AE34="RMS"),Ruler!AA$22,IF(AND(All!$V34="P1",All!$AE34="RSS"),Ruler!AA$6,IF(AND(All!$V34="P2",All!$AE34="RSS"),Ruler!AA$23,IF(AND(All!$V34="P3",All!$AE34="RSS"),Ruler!AA$24,IF(AND(All!$V34="P4",All!$AE34="RSS"),Ruler!AA$25,IF(AND(All!$V34="P5",All!$AE34="RSS"),Ruler!AA$26,IF(AND(All!$V34="P6",All!$AE34="RSS"),Ruler!AA$27,IF(AND(All!$V34="P7",All!$AE34="RSS"),Ruler!AA$28,IF(AND(All!$V34="P8",All!$AE34="RSS"),Ruler!AA$29,IF(AND(All!$V34="P9",All!$AE34="RSS"),Ruler!AA$30,0)))))))))))))))))))))))))))</f>
        <v>1</v>
      </c>
      <c r="CI34" s="325">
        <f>IF(AND(All!$V34="P1",All!$AE34="RDP"),Ruler!AB$6,IF(AND(All!$V34="P2",All!$AE34="RDP"),Ruler!AB$7,IF(AND(All!$V34="P3",All!$AE34="RDP"),Ruler!AB$8,IF(AND(All!$V34="P4",All!$AE34="RDP"),Ruler!AB$9,IF(AND(All!$V34="P5",All!$AE34="RDP"),Ruler!AB$10,IF(AND(All!$V34="P6",All!$AE34="RDP"),Ruler!AB$11,IF(AND(All!$V34="P7",All!$AE34="RDP"),Ruler!AB$12,IF(AND(All!$V34="P8",All!$AE34="RDP"),Ruler!AB$13,IF(AND(All!$V34="P9",All!$AE34="RDP"),Ruler!AB$14,IF(AND(All!$V34="P1",All!$AE34="RMS"),Ruler!AB$6,IF(AND(All!$V34="P2",All!$AE34="RMS"),Ruler!AB$15,IF(AND(All!$V34="P3",All!$AE34="RMS"),Ruler!AB$16,IF(AND(All!$V34="P4",All!$AE34="RMS"),Ruler!AB$17,IF(AND(All!$V34="P5",All!$AE34="RMS"),Ruler!AB$18,IF(AND(All!$V34="P6",All!$AE34="RMS"),Ruler!AB$19,IF(AND(All!$V34="P7",All!$AE34="RMS"),Ruler!AB$20,IF(AND(All!$V34="P8",All!$AE34="RMS"),Ruler!AB$21,IF(AND(All!$V34="P9",All!$AE34="RMS"),Ruler!AB$22,IF(AND(All!$V34="P1",All!$AE34="RSS"),Ruler!AB$6,IF(AND(All!$V34="P2",All!$AE34="RSS"),Ruler!AB$23,IF(AND(All!$V34="P3",All!$AE34="RSS"),Ruler!AB$24,IF(AND(All!$V34="P4",All!$AE34="RSS"),Ruler!AB$25,IF(AND(All!$V34="P5",All!$AE34="RSS"),Ruler!AB$26,IF(AND(All!$V34="P6",All!$AE34="RSS"),Ruler!AB$27,IF(AND(All!$V34="P7",All!$AE34="RSS"),Ruler!AB$28,IF(AND(All!$V34="P8",All!$AE34="RSS"),Ruler!AB$29,IF(AND(All!$V34="P9",All!$AE34="RSS"),Ruler!AB$30,0)))))))))))))))))))))))))))</f>
        <v>1</v>
      </c>
      <c r="CJ34" s="377">
        <f>Table9[[#This Row],[R-B1]]-Table9[[#This Row],[B1]]</f>
        <v>1</v>
      </c>
      <c r="CK34" s="378">
        <f>Table9[[#This Row],[R-B2]]-Table9[[#This Row],[B2]]</f>
        <v>1</v>
      </c>
      <c r="CL34" s="378">
        <f>Table9[[#This Row],[R-B3]]-Table9[[#This Row],[B3]]</f>
        <v>0</v>
      </c>
      <c r="CM34" s="378">
        <f>Table9[[#This Row],[R-B4]]-Table9[[#This Row],[B4]]</f>
        <v>1</v>
      </c>
      <c r="CN34" s="378">
        <f>Table9[[#This Row],[R-B5]]-Table9[[#This Row],[B5]]</f>
        <v>1</v>
      </c>
      <c r="CO34" s="378">
        <f>Table9[[#This Row],[R-B6]]-Table9[[#This Row],[B6]]</f>
        <v>0</v>
      </c>
      <c r="CP34" s="378">
        <f>Table9[[#This Row],[R-B7]]-Table9[[#This Row],[B7]]</f>
        <v>1</v>
      </c>
      <c r="CQ34" s="378">
        <f>Table9[[#This Row],[R-B8]]-Table9[[#This Row],[B8]]</f>
        <v>1</v>
      </c>
      <c r="CR34" s="378">
        <f>Table9[[#This Row],[R-B9]]-Table9[[#This Row],[B9]]</f>
        <v>1</v>
      </c>
      <c r="CS34" s="378">
        <f>Table9[[#This Row],[R-B10]]-Table9[[#This Row],[B10]]</f>
        <v>0</v>
      </c>
      <c r="CT34" s="378">
        <f>Table9[[#This Row],[R-B11]]-Table9[[#This Row],[B11]]</f>
        <v>1</v>
      </c>
      <c r="CU34" s="378">
        <f>Table9[[#This Row],[R-B12]]-Table9[[#This Row],[B12]]</f>
        <v>1</v>
      </c>
      <c r="CV34" s="378">
        <f>Table9[[#This Row],[R-K1]]-Table9[[#This Row],[K1]]</f>
        <v>1</v>
      </c>
      <c r="CW34" s="378">
        <f>Table9[[#This Row],[R-K2]]-Table9[[#This Row],[K2]]</f>
        <v>1</v>
      </c>
      <c r="CX34" s="378">
        <f>Table9[[#This Row],[R-K3]]-Table9[[#This Row],[K3]]</f>
        <v>2</v>
      </c>
      <c r="CY34" s="378">
        <f>Table9[[#This Row],[R-K4]]-Table9[[#This Row],[K4]]</f>
        <v>1</v>
      </c>
      <c r="CZ34" s="378">
        <f>Table9[[#This Row],[R-K5]]-Table9[[#This Row],[K5]]</f>
        <v>2</v>
      </c>
      <c r="DA34" s="378">
        <f>Table9[[#This Row],[R-P1]]-Table9[[#This Row],[P1]]</f>
        <v>1</v>
      </c>
      <c r="DB34" s="378">
        <f>Table9[[#This Row],[R-P2]]-Table9[[#This Row],[P2]]</f>
        <v>1</v>
      </c>
      <c r="DC34" s="378">
        <f>Table9[[#This Row],[R-P3]]-Table9[[#This Row],[P3]]</f>
        <v>0</v>
      </c>
      <c r="DD34" s="378">
        <f>Table9[[#This Row],[R-P4]]-Table9[[#This Row],[P4]]</f>
        <v>0</v>
      </c>
      <c r="DE34" s="378">
        <f>Table9[[#This Row],[R-P5]]-Table9[[#This Row],[P5]]</f>
        <v>2</v>
      </c>
      <c r="DF34" s="378">
        <f>Table9[[#This Row],[R-E1]]-Table9[[#This Row],[E1]]</f>
        <v>1</v>
      </c>
      <c r="DG34" s="379">
        <f>Table9[[#This Row],[R-E2]]-Table9[[#This Row],[E2]]</f>
        <v>1</v>
      </c>
      <c r="DH34" s="43">
        <f>COUNTIF(Table9[[#This Row],[G-B1]:[G-B12]],"&lt;=0")/12*100</f>
        <v>25</v>
      </c>
      <c r="DI34" s="43">
        <f>COUNTIF(Table9[[#This Row],[G-K1]:[G-K5]],"&lt;=0")/5*100</f>
        <v>0</v>
      </c>
      <c r="DJ34" s="43">
        <f>COUNTIF(Table9[[#This Row],[G-P1]:[G-P5]],"&lt;=0")/5*100</f>
        <v>40</v>
      </c>
      <c r="DK34" s="43">
        <f>COUNTIF(Table9[[#This Row],[G-E1]:[G-E2]],"&lt;=0")/2*100</f>
        <v>0</v>
      </c>
      <c r="DL34" s="450">
        <f>IF(AE34="RDP",(COUNTIF(Table9[[#This Row],[G-B3]],"&lt;=0")+COUNTIF(Table9[[#This Row],[G-B4]],"&lt;=0")+COUNTIF(Table9[[#This Row],[G-B7]],"&lt;=0")+COUNTIF(Table9[[#This Row],[G-B11]],"&lt;=0")+COUNTIF(Table9[[#This Row],[G-K2]],"&lt;=0"))/5*100,IF(AE34="RMS",(COUNTIF(Table9[[#This Row],[G-B4]],"&lt;=0")+COUNTIF(Table9[[#This Row],[G-B5]],"&lt;=0")+COUNTIF(Table9[[#This Row],[G-B10]],"&lt;=0")+COUNTIF(Table9[[#This Row],[G-B12]],"&lt;=0")+COUNTIF(Table9[[#This Row],[G-K2]],"&lt;=0"))/5*100,IF(AE34="RSS",(COUNTIF(Table9[[#This Row],[G-B1]],"&lt;=0")+COUNTIF(Table9[[#This Row],[G-B2]],"&lt;=0")+COUNTIF(Table9[[#This Row],[G-B6]],"&lt;=0")+COUNTIF(Table9[[#This Row],[G-B11]],"&lt;=0")+COUNTIF(Table9[[#This Row],[G-B12]],"&lt;=0"))/5*100,0)))</f>
        <v>20</v>
      </c>
      <c r="DM34" s="332">
        <v>25</v>
      </c>
      <c r="DN34" s="42">
        <v>0</v>
      </c>
      <c r="DO34" s="42">
        <v>40</v>
      </c>
      <c r="DP34" s="42">
        <v>0</v>
      </c>
      <c r="DQ34" s="42">
        <v>20</v>
      </c>
      <c r="DR34" s="332">
        <v>0</v>
      </c>
      <c r="DS34" s="42">
        <v>0</v>
      </c>
      <c r="DT34" s="42">
        <v>20</v>
      </c>
      <c r="DU34" s="42">
        <v>0</v>
      </c>
      <c r="DV34" s="42">
        <v>0</v>
      </c>
      <c r="DW34" s="332">
        <v>0</v>
      </c>
      <c r="DX34" s="42">
        <v>0</v>
      </c>
      <c r="DY34" s="42">
        <v>0</v>
      </c>
      <c r="DZ34" s="42">
        <v>0</v>
      </c>
      <c r="EA34" s="333">
        <v>0</v>
      </c>
      <c r="EB34" s="342"/>
      <c r="EC34" s="339"/>
      <c r="ED34" s="339"/>
      <c r="EE34" s="338" t="s">
        <v>154</v>
      </c>
    </row>
    <row r="35" spans="2:135" ht="131" hidden="1" thickBot="1" x14ac:dyDescent="0.35">
      <c r="B35" s="282">
        <v>32</v>
      </c>
      <c r="C35" s="421" t="s">
        <v>134</v>
      </c>
      <c r="D35" s="345">
        <v>46085</v>
      </c>
      <c r="E35" s="349" t="s">
        <v>404</v>
      </c>
      <c r="F35" s="343">
        <v>135218</v>
      </c>
      <c r="G35" s="286">
        <f t="shared" ca="1" si="0"/>
        <v>41.829129499619491</v>
      </c>
      <c r="H35" s="283">
        <v>31048</v>
      </c>
      <c r="I35" s="343" t="s">
        <v>136</v>
      </c>
      <c r="J35" s="343" t="s">
        <v>137</v>
      </c>
      <c r="K35" s="343" t="s">
        <v>405</v>
      </c>
      <c r="L35" s="343" t="s">
        <v>406</v>
      </c>
      <c r="M35" s="343" t="s">
        <v>349</v>
      </c>
      <c r="N35" s="343" t="s">
        <v>407</v>
      </c>
      <c r="O35" s="343" t="s">
        <v>183</v>
      </c>
      <c r="P35" s="349" t="s">
        <v>408</v>
      </c>
      <c r="Q35" s="343" t="s">
        <v>144</v>
      </c>
      <c r="R35" s="343" t="s">
        <v>185</v>
      </c>
      <c r="S35" s="345">
        <v>39904</v>
      </c>
      <c r="T35" s="286">
        <f t="shared" ca="1" si="2"/>
        <v>17.552777777777777</v>
      </c>
      <c r="U35" s="357">
        <f ca="1">Table9[[#This Row],[Years in PET]]</f>
        <v>17.552777777777777</v>
      </c>
      <c r="V35" s="343" t="s">
        <v>59</v>
      </c>
      <c r="W35" s="356">
        <f ca="1">Table9[[#This Row],[Age]]-($T$1-Table9[[#This Row],[Date of Appointment to Current Grade]])/365</f>
        <v>38.271232876712332</v>
      </c>
      <c r="X35" s="360">
        <f ca="1">($T$1-Table9[[#This Row],[Date of Appointment to Current Grade]])/365</f>
        <v>3.5578966229071614</v>
      </c>
      <c r="Y35" s="345">
        <v>45017</v>
      </c>
      <c r="Z35" s="343" t="s">
        <v>405</v>
      </c>
      <c r="AA35" s="345">
        <v>46174</v>
      </c>
      <c r="AB35" s="360">
        <f ca="1">($T$1-Table9[[#This Row],[Date in Position]])/365</f>
        <v>0.3880336092085313</v>
      </c>
      <c r="AC35" s="343" t="s">
        <v>183</v>
      </c>
      <c r="AD35" s="345">
        <v>44880</v>
      </c>
      <c r="AE35" s="343" t="s">
        <v>162</v>
      </c>
      <c r="AF35" s="343" t="s">
        <v>148</v>
      </c>
      <c r="AG35" s="287" t="s">
        <v>409</v>
      </c>
      <c r="AH35" s="287" t="s">
        <v>410</v>
      </c>
      <c r="AI35" s="287" t="s">
        <v>280</v>
      </c>
      <c r="AJ35" s="288" t="s">
        <v>411</v>
      </c>
      <c r="AK35" s="288" t="s">
        <v>412</v>
      </c>
      <c r="AL35" s="282" t="s">
        <v>153</v>
      </c>
      <c r="AM35" s="320" t="s">
        <v>413</v>
      </c>
      <c r="AN35" s="313">
        <v>3</v>
      </c>
      <c r="AO35" s="304">
        <v>3</v>
      </c>
      <c r="AP35" s="304">
        <v>2</v>
      </c>
      <c r="AQ35" s="304">
        <v>2</v>
      </c>
      <c r="AR35" s="304">
        <v>3</v>
      </c>
      <c r="AS35" s="304">
        <v>3</v>
      </c>
      <c r="AT35" s="304">
        <v>3</v>
      </c>
      <c r="AU35" s="304">
        <v>2</v>
      </c>
      <c r="AV35" s="304">
        <v>2</v>
      </c>
      <c r="AW35" s="304">
        <v>1</v>
      </c>
      <c r="AX35" s="304">
        <v>3</v>
      </c>
      <c r="AY35" s="304">
        <v>2</v>
      </c>
      <c r="AZ35" s="304">
        <v>3</v>
      </c>
      <c r="BA35" s="304">
        <v>2</v>
      </c>
      <c r="BB35" s="304">
        <v>2</v>
      </c>
      <c r="BC35" s="304">
        <v>1</v>
      </c>
      <c r="BD35" s="304">
        <v>1</v>
      </c>
      <c r="BE35" s="304">
        <v>1</v>
      </c>
      <c r="BF35" s="304">
        <v>2</v>
      </c>
      <c r="BG35" s="304">
        <v>1</v>
      </c>
      <c r="BH35" s="304">
        <v>1</v>
      </c>
      <c r="BI35" s="304">
        <v>2</v>
      </c>
      <c r="BJ35" s="304">
        <v>2</v>
      </c>
      <c r="BK35" s="314">
        <v>1</v>
      </c>
      <c r="BL35" s="325">
        <f>IF(AND(All!$V35="P1",All!$AE35="RDP"),Ruler!E$6,IF(AND(All!$V35="P2",All!$AE35="RDP"),Ruler!E$7,IF(AND(All!$V35="P3",All!$AE35="RDP"),Ruler!E$8,IF(AND(All!$V35="P4",All!$AE35="RDP"),Ruler!E$9,IF(AND(All!$V35="P5",All!$AE35="RDP"),Ruler!E$10,IF(AND(All!$V35="P6",All!$AE35="RDP"),Ruler!E$11,IF(AND(All!$V35="P7",All!$AE35="RDP"),Ruler!E$12,IF(AND(All!$V35="P8",All!$AE35="RDP"),Ruler!E$13,IF(AND(All!$V35="P9",All!$AE35="RDP"),Ruler!E$14,IF(AND(All!$V35="P1",All!$AE35="RMS"),Ruler!E$6,IF(AND(All!$V35="P2",All!$AE35="RMS"),Ruler!E$15,IF(AND(All!$V35="P3",All!$AE35="RMS"),Ruler!E$16,IF(AND(All!$V35="P4",All!$AE35="RMS"),Ruler!E$17,IF(AND(All!$V35="P5",All!$AE35="RMS"),Ruler!E$18,IF(AND(All!$V35="P6",All!$AE35="RMS"),Ruler!E$19,IF(AND(All!$V35="P7",All!$AE35="RMS"),Ruler!E$20,IF(AND(All!$V35="P8",All!$AE35="RMS"),Ruler!E$21,IF(AND(All!$V35="P9",All!$AE35="RMS"),Ruler!E$22,IF(AND(All!$V35="P1",All!$AE35="RSS"),Ruler!E$6,IF(AND(All!$V35="P2",All!$AE35="RSS"),Ruler!E$23,IF(AND(All!$V35="P3",All!$AE35="RSS"),Ruler!E$24,IF(AND(All!$V35="P4",All!$AE35="RSS"),Ruler!E$25,IF(AND(All!$V35="P5",All!$AE35="RSS"),Ruler!E$26,IF(AND(All!$V35="P6",All!$AE35="RSS"),Ruler!E$27,IF(AND(All!$V35="P7",All!$AE35="RSS"),Ruler!E$28,IF(AND(All!$V35="P8",All!$AE35="RSS"),Ruler!E$29,IF(AND(All!$V35="P9",All!$AE35="RSS"),Ruler!E$30,0)))))))))))))))))))))))))))</f>
        <v>3</v>
      </c>
      <c r="BM35" s="325">
        <f>IF(AND(All!$V35="P1",All!$AE35="RDP"),Ruler!F$6,IF(AND(All!$V35="P2",All!$AE35="RDP"),Ruler!F$7,IF(AND(All!$V35="P3",All!$AE35="RDP"),Ruler!F$8,IF(AND(All!$V35="P4",All!$AE35="RDP"),Ruler!F$9,IF(AND(All!$V35="P5",All!$AE35="RDP"),Ruler!F$10,IF(AND(All!$V35="P6",All!$AE35="RDP"),Ruler!F$11,IF(AND(All!$V35="P7",All!$AE35="RDP"),Ruler!F$12,IF(AND(All!$V35="P8",All!$AE35="RDP"),Ruler!F$13,IF(AND(All!$V35="P9",All!$AE35="RDP"),Ruler!F$14,IF(AND(All!$V35="P1",All!$AE35="RMS"),Ruler!F$6,IF(AND(All!$V35="P2",All!$AE35="RMS"),Ruler!F$15,IF(AND(All!$V35="P3",All!$AE35="RMS"),Ruler!F$16,IF(AND(All!$V35="P4",All!$AE35="RMS"),Ruler!F$17,IF(AND(All!$V35="P5",All!$AE35="RMS"),Ruler!F$18,IF(AND(All!$V35="P6",All!$AE35="RMS"),Ruler!F$19,IF(AND(All!$V35="P7",All!$AE35="RMS"),Ruler!F$20,IF(AND(All!$V35="P8",All!$AE35="RMS"),Ruler!F$21,IF(AND(All!$V35="P9",All!$AE35="RMS"),Ruler!F$22,IF(AND(All!$V35="P1",All!$AE35="RSS"),Ruler!F$6,IF(AND(All!$V35="P2",All!$AE35="RSS"),Ruler!F$23,IF(AND(All!$V35="P3",All!$AE35="RSS"),Ruler!F$24,IF(AND(All!$V35="P4",All!$AE35="RSS"),Ruler!F$25,IF(AND(All!$V35="P5",All!$AE35="RSS"),Ruler!F$26,IF(AND(All!$V35="P6",All!$AE35="RSS"),Ruler!F$27,IF(AND(All!$V35="P7",All!$AE35="RSS"),Ruler!F$28,IF(AND(All!$V35="P8",All!$AE35="RSS"),Ruler!F$29,IF(AND(All!$V35="P9",All!$AE35="RSS"),Ruler!F$30,0)))))))))))))))))))))))))))</f>
        <v>3</v>
      </c>
      <c r="BN35" s="325">
        <f>IF(AND(All!$V35="P1",All!$AE35="RDP"),Ruler!G$6,IF(AND(All!$V35="P2",All!$AE35="RDP"),Ruler!G$7,IF(AND(All!$V35="P3",All!$AE35="RDP"),Ruler!G$8,IF(AND(All!$V35="P4",All!$AE35="RDP"),Ruler!G$9,IF(AND(All!$V35="P5",All!$AE35="RDP"),Ruler!G$10,IF(AND(All!$V35="P6",All!$AE35="RDP"),Ruler!G$11,IF(AND(All!$V35="P7",All!$AE35="RDP"),Ruler!G$12,IF(AND(All!$V35="P8",All!$AE35="RDP"),Ruler!G$13,IF(AND(All!$V35="P9",All!$AE35="RDP"),Ruler!G$14,IF(AND(All!$V35="P1",All!$AE35="RMS"),Ruler!G$6,IF(AND(All!$V35="P2",All!$AE35="RMS"),Ruler!G$15,IF(AND(All!$V35="P3",All!$AE35="RMS"),Ruler!G$16,IF(AND(All!$V35="P4",All!$AE35="RMS"),Ruler!G$17,IF(AND(All!$V35="P5",All!$AE35="RMS"),Ruler!G$18,IF(AND(All!$V35="P6",All!$AE35="RMS"),Ruler!G$19,IF(AND(All!$V35="P7",All!$AE35="RMS"),Ruler!G$20,IF(AND(All!$V35="P8",All!$AE35="RMS"),Ruler!G$21,IF(AND(All!$V35="P9",All!$AE35="RMS"),Ruler!G$22,IF(AND(All!$V35="P1",All!$AE35="RSS"),Ruler!G$6,IF(AND(All!$V35="P2",All!$AE35="RSS"),Ruler!G$23,IF(AND(All!$V35="P3",All!$AE35="RSS"),Ruler!G$24,IF(AND(All!$V35="P4",All!$AE35="RSS"),Ruler!G$25,IF(AND(All!$V35="P5",All!$AE35="RSS"),Ruler!G$26,IF(AND(All!$V35="P6",All!$AE35="RSS"),Ruler!G$27,IF(AND(All!$V35="P7",All!$AE35="RSS"),Ruler!G$28,IF(AND(All!$V35="P8",All!$AE35="RSS"),Ruler!G$29,IF(AND(All!$V35="P9",All!$AE35="RSS"),Ruler!G$30,0)))))))))))))))))))))))))))</f>
        <v>3</v>
      </c>
      <c r="BO35" s="325">
        <f>IF(AND(All!$V35="P1",All!$AE35="RDP"),Ruler!H$6,IF(AND(All!$V35="P2",All!$AE35="RDP"),Ruler!H$7,IF(AND(All!$V35="P3",All!$AE35="RDP"),Ruler!H$8,IF(AND(All!$V35="P4",All!$AE35="RDP"),Ruler!H$9,IF(AND(All!$V35="P5",All!$AE35="RDP"),Ruler!H$10,IF(AND(All!$V35="P6",All!$AE35="RDP"),Ruler!H$11,IF(AND(All!$V35="P7",All!$AE35="RDP"),Ruler!H$12,IF(AND(All!$V35="P8",All!$AE35="RDP"),Ruler!H$13,IF(AND(All!$V35="P9",All!$AE35="RDP"),Ruler!H$14,IF(AND(All!$V35="P1",All!$AE35="RMS"),Ruler!H$6,IF(AND(All!$V35="P2",All!$AE35="RMS"),Ruler!H$15,IF(AND(All!$V35="P3",All!$AE35="RMS"),Ruler!H$16,IF(AND(All!$V35="P4",All!$AE35="RMS"),Ruler!H$17,IF(AND(All!$V35="P5",All!$AE35="RMS"),Ruler!H$18,IF(AND(All!$V35="P6",All!$AE35="RMS"),Ruler!H$19,IF(AND(All!$V35="P7",All!$AE35="RMS"),Ruler!H$20,IF(AND(All!$V35="P8",All!$AE35="RMS"),Ruler!H$21,IF(AND(All!$V35="P9",All!$AE35="RMS"),Ruler!H$22,IF(AND(All!$V35="P1",All!$AE35="RSS"),Ruler!H$6,IF(AND(All!$V35="P2",All!$AE35="RSS"),Ruler!H$23,IF(AND(All!$V35="P3",All!$AE35="RSS"),Ruler!H$24,IF(AND(All!$V35="P4",All!$AE35="RSS"),Ruler!H$25,IF(AND(All!$V35="P5",All!$AE35="RSS"),Ruler!H$26,IF(AND(All!$V35="P6",All!$AE35="RSS"),Ruler!H$27,IF(AND(All!$V35="P7",All!$AE35="RSS"),Ruler!H$28,IF(AND(All!$V35="P8",All!$AE35="RSS"),Ruler!H$29,IF(AND(All!$V35="P9",All!$AE35="RSS"),Ruler!H$30,0)))))))))))))))))))))))))))</f>
        <v>3</v>
      </c>
      <c r="BP35" s="325">
        <f>IF(AND(All!$V35="P1",All!$AE35="RDP"),Ruler!I$6,IF(AND(All!$V35="P2",All!$AE35="RDP"),Ruler!I$7,IF(AND(All!$V35="P3",All!$AE35="RDP"),Ruler!I$8,IF(AND(All!$V35="P4",All!$AE35="RDP"),Ruler!I$9,IF(AND(All!$V35="P5",All!$AE35="RDP"),Ruler!I$10,IF(AND(All!$V35="P6",All!$AE35="RDP"),Ruler!I$11,IF(AND(All!$V35="P7",All!$AE35="RDP"),Ruler!I$12,IF(AND(All!$V35="P8",All!$AE35="RDP"),Ruler!I$13,IF(AND(All!$V35="P9",All!$AE35="RDP"),Ruler!I$14,IF(AND(All!$V35="P1",All!$AE35="RMS"),Ruler!I$6,IF(AND(All!$V35="P2",All!$AE35="RMS"),Ruler!I$15,IF(AND(All!$V35="P3",All!$AE35="RMS"),Ruler!I$16,IF(AND(All!$V35="P4",All!$AE35="RMS"),Ruler!I$17,IF(AND(All!$V35="P5",All!$AE35="RMS"),Ruler!I$18,IF(AND(All!$V35="P6",All!$AE35="RMS"),Ruler!I$19,IF(AND(All!$V35="P7",All!$AE35="RMS"),Ruler!I$20,IF(AND(All!$V35="P8",All!$AE35="RMS"),Ruler!I$21,IF(AND(All!$V35="P9",All!$AE35="RMS"),Ruler!I$22,IF(AND(All!$V35="P1",All!$AE35="RSS"),Ruler!I$6,IF(AND(All!$V35="P2",All!$AE35="RSS"),Ruler!I$23,IF(AND(All!$V35="P3",All!$AE35="RSS"),Ruler!I$24,IF(AND(All!$V35="P4",All!$AE35="RSS"),Ruler!I$25,IF(AND(All!$V35="P5",All!$AE35="RSS"),Ruler!I$26,IF(AND(All!$V35="P6",All!$AE35="RSS"),Ruler!I$27,IF(AND(All!$V35="P7",All!$AE35="RSS"),Ruler!I$28,IF(AND(All!$V35="P8",All!$AE35="RSS"),Ruler!I$29,IF(AND(All!$V35="P9",All!$AE35="RSS"),Ruler!I$30,0)))))))))))))))))))))))))))</f>
        <v>3</v>
      </c>
      <c r="BQ35" s="325">
        <f>IF(AND(All!$V35="P1",All!$AE35="RDP"),Ruler!J$6,IF(AND(All!$V35="P2",All!$AE35="RDP"),Ruler!J$7,IF(AND(All!$V35="P3",All!$AE35="RDP"),Ruler!J$8,IF(AND(All!$V35="P4",All!$AE35="RDP"),Ruler!J$9,IF(AND(All!$V35="P5",All!$AE35="RDP"),Ruler!J$10,IF(AND(All!$V35="P6",All!$AE35="RDP"),Ruler!J$11,IF(AND(All!$V35="P7",All!$AE35="RDP"),Ruler!J$12,IF(AND(All!$V35="P8",All!$AE35="RDP"),Ruler!J$13,IF(AND(All!$V35="P9",All!$AE35="RDP"),Ruler!J$14,IF(AND(All!$V35="P1",All!$AE35="RMS"),Ruler!J$6,IF(AND(All!$V35="P2",All!$AE35="RMS"),Ruler!J$15,IF(AND(All!$V35="P3",All!$AE35="RMS"),Ruler!J$16,IF(AND(All!$V35="P4",All!$AE35="RMS"),Ruler!J$17,IF(AND(All!$V35="P5",All!$AE35="RMS"),Ruler!J$18,IF(AND(All!$V35="P6",All!$AE35="RMS"),Ruler!J$19,IF(AND(All!$V35="P7",All!$AE35="RMS"),Ruler!J$20,IF(AND(All!$V35="P8",All!$AE35="RMS"),Ruler!J$21,IF(AND(All!$V35="P9",All!$AE35="RMS"),Ruler!J$22,IF(AND(All!$V35="P1",All!$AE35="RSS"),Ruler!J$6,IF(AND(All!$V35="P2",All!$AE35="RSS"),Ruler!J$23,IF(AND(All!$V35="P3",All!$AE35="RSS"),Ruler!J$24,IF(AND(All!$V35="P4",All!$AE35="RSS"),Ruler!J$25,IF(AND(All!$V35="P5",All!$AE35="RSS"),Ruler!J$26,IF(AND(All!$V35="P6",All!$AE35="RSS"),Ruler!J$27,IF(AND(All!$V35="P7",All!$AE35="RSS"),Ruler!J$28,IF(AND(All!$V35="P8",All!$AE35="RSS"),Ruler!J$29,IF(AND(All!$V35="P9",All!$AE35="RSS"),Ruler!J$30,0)))))))))))))))))))))))))))</f>
        <v>3</v>
      </c>
      <c r="BR35" s="325">
        <f>IF(AND(All!$V35="P1",All!$AE35="RDP"),Ruler!K$6,IF(AND(All!$V35="P2",All!$AE35="RDP"),Ruler!K$7,IF(AND(All!$V35="P3",All!$AE35="RDP"),Ruler!K$8,IF(AND(All!$V35="P4",All!$AE35="RDP"),Ruler!K$9,IF(AND(All!$V35="P5",All!$AE35="RDP"),Ruler!K$10,IF(AND(All!$V35="P6",All!$AE35="RDP"),Ruler!K$11,IF(AND(All!$V35="P7",All!$AE35="RDP"),Ruler!K$12,IF(AND(All!$V35="P8",All!$AE35="RDP"),Ruler!K$13,IF(AND(All!$V35="P9",All!$AE35="RDP"),Ruler!K$14,IF(AND(All!$V35="P1",All!$AE35="RMS"),Ruler!K$6,IF(AND(All!$V35="P2",All!$AE35="RMS"),Ruler!K$15,IF(AND(All!$V35="P3",All!$AE35="RMS"),Ruler!K$16,IF(AND(All!$V35="P4",All!$AE35="RMS"),Ruler!K$17,IF(AND(All!$V35="P5",All!$AE35="RMS"),Ruler!K$18,IF(AND(All!$V35="P6",All!$AE35="RMS"),Ruler!K$19,IF(AND(All!$V35="P7",All!$AE35="RMS"),Ruler!K$20,IF(AND(All!$V35="P8",All!$AE35="RMS"),Ruler!K$21,IF(AND(All!$V35="P9",All!$AE35="RMS"),Ruler!K$22,IF(AND(All!$V35="P1",All!$AE35="RSS"),Ruler!K$6,IF(AND(All!$V35="P2",All!$AE35="RSS"),Ruler!K$23,IF(AND(All!$V35="P3",All!$AE35="RSS"),Ruler!K$24,IF(AND(All!$V35="P4",All!$AE35="RSS"),Ruler!K$25,IF(AND(All!$V35="P5",All!$AE35="RSS"),Ruler!K$26,IF(AND(All!$V35="P6",All!$AE35="RSS"),Ruler!K$27,IF(AND(All!$V35="P7",All!$AE35="RSS"),Ruler!K$28,IF(AND(All!$V35="P8",All!$AE35="RSS"),Ruler!K$29,IF(AND(All!$V35="P9",All!$AE35="RSS"),Ruler!K$30,0)))))))))))))))))))))))))))</f>
        <v>3</v>
      </c>
      <c r="BS35" s="325">
        <f>IF(AND(All!$V35="P1",All!$AE35="RDP"),Ruler!L$6,IF(AND(All!$V35="P2",All!$AE35="RDP"),Ruler!L$7,IF(AND(All!$V35="P3",All!$AE35="RDP"),Ruler!L$8,IF(AND(All!$V35="P4",All!$AE35="RDP"),Ruler!L$9,IF(AND(All!$V35="P5",All!$AE35="RDP"),Ruler!L$10,IF(AND(All!$V35="P6",All!$AE35="RDP"),Ruler!L$11,IF(AND(All!$V35="P7",All!$AE35="RDP"),Ruler!L$12,IF(AND(All!$V35="P8",All!$AE35="RDP"),Ruler!L$13,IF(AND(All!$V35="P9",All!$AE35="RDP"),Ruler!L$14,IF(AND(All!$V35="P1",All!$AE35="RMS"),Ruler!L$6,IF(AND(All!$V35="P2",All!$AE35="RMS"),Ruler!L$15,IF(AND(All!$V35="P3",All!$AE35="RMS"),Ruler!L$16,IF(AND(All!$V35="P4",All!$AE35="RMS"),Ruler!L$17,IF(AND(All!$V35="P5",All!$AE35="RMS"),Ruler!L$18,IF(AND(All!$V35="P6",All!$AE35="RMS"),Ruler!L$19,IF(AND(All!$V35="P7",All!$AE35="RMS"),Ruler!L$20,IF(AND(All!$V35="P8",All!$AE35="RMS"),Ruler!L$21,IF(AND(All!$V35="P9",All!$AE35="RMS"),Ruler!L$22,IF(AND(All!$V35="P1",All!$AE35="RSS"),Ruler!L$6,IF(AND(All!$V35="P2",All!$AE35="RSS"),Ruler!L$23,IF(AND(All!$V35="P3",All!$AE35="RSS"),Ruler!L$24,IF(AND(All!$V35="P4",All!$AE35="RSS"),Ruler!L$25,IF(AND(All!$V35="P5",All!$AE35="RSS"),Ruler!L$26,IF(AND(All!$V35="P6",All!$AE35="RSS"),Ruler!L$27,IF(AND(All!$V35="P7",All!$AE35="RSS"),Ruler!L$28,IF(AND(All!$V35="P8",All!$AE35="RSS"),Ruler!L$29,IF(AND(All!$V35="P9",All!$AE35="RSS"),Ruler!L$30,0)))))))))))))))))))))))))))</f>
        <v>3</v>
      </c>
      <c r="BT35" s="325">
        <f>IF(AND(All!$V35="P1",All!$AE35="RDP"),Ruler!M$6,IF(AND(All!$V35="P2",All!$AE35="RDP"),Ruler!M$7,IF(AND(All!$V35="P3",All!$AE35="RDP"),Ruler!M$8,IF(AND(All!$V35="P4",All!$AE35="RDP"),Ruler!M$9,IF(AND(All!$V35="P5",All!$AE35="RDP"),Ruler!M$10,IF(AND(All!$V35="P6",All!$AE35="RDP"),Ruler!M$11,IF(AND(All!$V35="P7",All!$AE35="RDP"),Ruler!M$12,IF(AND(All!$V35="P8",All!$AE35="RDP"),Ruler!M$13,IF(AND(All!$V35="P9",All!$AE35="RDP"),Ruler!M$14,IF(AND(All!$V35="P1",All!$AE35="RMS"),Ruler!M$6,IF(AND(All!$V35="P2",All!$AE35="RMS"),Ruler!M$15,IF(AND(All!$V35="P3",All!$AE35="RMS"),Ruler!M$16,IF(AND(All!$V35="P4",All!$AE35="RMS"),Ruler!M$17,IF(AND(All!$V35="P5",All!$AE35="RMS"),Ruler!M$18,IF(AND(All!$V35="P6",All!$AE35="RMS"),Ruler!M$19,IF(AND(All!$V35="P7",All!$AE35="RMS"),Ruler!M$20,IF(AND(All!$V35="P8",All!$AE35="RMS"),Ruler!M$21,IF(AND(All!$V35="P9",All!$AE35="RMS"),Ruler!M$22,IF(AND(All!$V35="P1",All!$AE35="RSS"),Ruler!M$6,IF(AND(All!$V35="P2",All!$AE35="RSS"),Ruler!M$23,IF(AND(All!$V35="P3",All!$AE35="RSS"),Ruler!M$24,IF(AND(All!$V35="P4",All!$AE35="RSS"),Ruler!M$25,IF(AND(All!$V35="P5",All!$AE35="RSS"),Ruler!M$26,IF(AND(All!$V35="P6",All!$AE35="RSS"),Ruler!M$27,IF(AND(All!$V35="P7",All!$AE35="RSS"),Ruler!M$28,IF(AND(All!$V35="P8",All!$AE35="RSS"),Ruler!M$29,IF(AND(All!$V35="P9",All!$AE35="RSS"),Ruler!M$30,0)))))))))))))))))))))))))))</f>
        <v>3</v>
      </c>
      <c r="BU35" s="325">
        <f>IF(AND(All!$V35="P1",All!$AE35="RDP"),Ruler!N$6,IF(AND(All!$V35="P2",All!$AE35="RDP"),Ruler!N$7,IF(AND(All!$V35="P3",All!$AE35="RDP"),Ruler!N$8,IF(AND(All!$V35="P4",All!$AE35="RDP"),Ruler!N$9,IF(AND(All!$V35="P5",All!$AE35="RDP"),Ruler!N$10,IF(AND(All!$V35="P6",All!$AE35="RDP"),Ruler!N$11,IF(AND(All!$V35="P7",All!$AE35="RDP"),Ruler!N$12,IF(AND(All!$V35="P8",All!$AE35="RDP"),Ruler!N$13,IF(AND(All!$V35="P9",All!$AE35="RDP"),Ruler!N$14,IF(AND(All!$V35="P1",All!$AE35="RMS"),Ruler!N$6,IF(AND(All!$V35="P2",All!$AE35="RMS"),Ruler!N$15,IF(AND(All!$V35="P3",All!$AE35="RMS"),Ruler!N$16,IF(AND(All!$V35="P4",All!$AE35="RMS"),Ruler!N$17,IF(AND(All!$V35="P5",All!$AE35="RMS"),Ruler!N$18,IF(AND(All!$V35="P6",All!$AE35="RMS"),Ruler!N$19,IF(AND(All!$V35="P7",All!$AE35="RMS"),Ruler!N$20,IF(AND(All!$V35="P8",All!$AE35="RMS"),Ruler!N$21,IF(AND(All!$V35="P9",All!$AE35="RMS"),Ruler!N$22,IF(AND(All!$V35="P1",All!$AE35="RSS"),Ruler!N$6,IF(AND(All!$V35="P2",All!$AE35="RSS"),Ruler!N$23,IF(AND(All!$V35="P3",All!$AE35="RSS"),Ruler!N$24,IF(AND(All!$V35="P4",All!$AE35="RSS"),Ruler!N$25,IF(AND(All!$V35="P5",All!$AE35="RSS"),Ruler!N$26,IF(AND(All!$V35="P6",All!$AE35="RSS"),Ruler!N$27,IF(AND(All!$V35="P7",All!$AE35="RSS"),Ruler!N$28,IF(AND(All!$V35="P8",All!$AE35="RSS"),Ruler!N$29,IF(AND(All!$V35="P9",All!$AE35="RSS"),Ruler!N$30,0)))))))))))))))))))))))))))</f>
        <v>1</v>
      </c>
      <c r="BV35" s="325">
        <f>IF(AND(All!$V35="P1",All!$AE35="RDP"),Ruler!O$6,IF(AND(All!$V35="P2",All!$AE35="RDP"),Ruler!O$7,IF(AND(All!$V35="P3",All!$AE35="RDP"),Ruler!O$8,IF(AND(All!$V35="P4",All!$AE35="RDP"),Ruler!O$9,IF(AND(All!$V35="P5",All!$AE35="RDP"),Ruler!O$10,IF(AND(All!$V35="P6",All!$AE35="RDP"),Ruler!O$11,IF(AND(All!$V35="P7",All!$AE35="RDP"),Ruler!O$12,IF(AND(All!$V35="P8",All!$AE35="RDP"),Ruler!O$13,IF(AND(All!$V35="P9",All!$AE35="RDP"),Ruler!O$14,IF(AND(All!$V35="P1",All!$AE35="RMS"),Ruler!O$6,IF(AND(All!$V35="P2",All!$AE35="RMS"),Ruler!O$15,IF(AND(All!$V35="P3",All!$AE35="RMS"),Ruler!O$16,IF(AND(All!$V35="P4",All!$AE35="RMS"),Ruler!O$17,IF(AND(All!$V35="P5",All!$AE35="RMS"),Ruler!O$18,IF(AND(All!$V35="P6",All!$AE35="RMS"),Ruler!O$19,IF(AND(All!$V35="P7",All!$AE35="RMS"),Ruler!O$20,IF(AND(All!$V35="P8",All!$AE35="RMS"),Ruler!O$21,IF(AND(All!$V35="P9",All!$AE35="RMS"),Ruler!O$22,IF(AND(All!$V35="P1",All!$AE35="RSS"),Ruler!O$6,IF(AND(All!$V35="P2",All!$AE35="RSS"),Ruler!O$23,IF(AND(All!$V35="P3",All!$AE35="RSS"),Ruler!O$24,IF(AND(All!$V35="P4",All!$AE35="RSS"),Ruler!O$25,IF(AND(All!$V35="P5",All!$AE35="RSS"),Ruler!O$26,IF(AND(All!$V35="P6",All!$AE35="RSS"),Ruler!O$27,IF(AND(All!$V35="P7",All!$AE35="RSS"),Ruler!O$28,IF(AND(All!$V35="P8",All!$AE35="RSS"),Ruler!O$29,IF(AND(All!$V35="P9",All!$AE35="RSS"),Ruler!O$30,0)))))))))))))))))))))))))))</f>
        <v>3</v>
      </c>
      <c r="BW35" s="325">
        <f>IF(AND(All!$V35="P1",All!$AE35="RDP"),Ruler!P$6,IF(AND(All!$V35="P2",All!$AE35="RDP"),Ruler!P$7,IF(AND(All!$V35="P3",All!$AE35="RDP"),Ruler!P$8,IF(AND(All!$V35="P4",All!$AE35="RDP"),Ruler!P$9,IF(AND(All!$V35="P5",All!$AE35="RDP"),Ruler!P$10,IF(AND(All!$V35="P6",All!$AE35="RDP"),Ruler!P$11,IF(AND(All!$V35="P7",All!$AE35="RDP"),Ruler!P$12,IF(AND(All!$V35="P8",All!$AE35="RDP"),Ruler!P$13,IF(AND(All!$V35="P9",All!$AE35="RDP"),Ruler!P$14,IF(AND(All!$V35="P1",All!$AE35="RMS"),Ruler!P$6,IF(AND(All!$V35="P2",All!$AE35="RMS"),Ruler!P$15,IF(AND(All!$V35="P3",All!$AE35="RMS"),Ruler!P$16,IF(AND(All!$V35="P4",All!$AE35="RMS"),Ruler!P$17,IF(AND(All!$V35="P5",All!$AE35="RMS"),Ruler!P$18,IF(AND(All!$V35="P6",All!$AE35="RMS"),Ruler!P$19,IF(AND(All!$V35="P7",All!$AE35="RMS"),Ruler!P$20,IF(AND(All!$V35="P8",All!$AE35="RMS"),Ruler!P$21,IF(AND(All!$V35="P9",All!$AE35="RMS"),Ruler!P$22,IF(AND(All!$V35="P1",All!$AE35="RSS"),Ruler!P$6,IF(AND(All!$V35="P2",All!$AE35="RSS"),Ruler!P$23,IF(AND(All!$V35="P3",All!$AE35="RSS"),Ruler!P$24,IF(AND(All!$V35="P4",All!$AE35="RSS"),Ruler!P$25,IF(AND(All!$V35="P5",All!$AE35="RSS"),Ruler!P$26,IF(AND(All!$V35="P6",All!$AE35="RSS"),Ruler!P$27,IF(AND(All!$V35="P7",All!$AE35="RSS"),Ruler!P$28,IF(AND(All!$V35="P8",All!$AE35="RSS"),Ruler!P$29,IF(AND(All!$V35="P9",All!$AE35="RSS"),Ruler!P$30,0)))))))))))))))))))))))))))</f>
        <v>3</v>
      </c>
      <c r="BX35" s="325">
        <f>IF(AND(All!$V35="P1",All!$AE35="RDP"),Ruler!Q$6,IF(AND(All!$V35="P2",All!$AE35="RDP"),Ruler!Q$7,IF(AND(All!$V35="P3",All!$AE35="RDP"),Ruler!Q$8,IF(AND(All!$V35="P4",All!$AE35="RDP"),Ruler!Q$9,IF(AND(All!$V35="P5",All!$AE35="RDP"),Ruler!Q$10,IF(AND(All!$V35="P6",All!$AE35="RDP"),Ruler!Q$11,IF(AND(All!$V35="P7",All!$AE35="RDP"),Ruler!Q$12,IF(AND(All!$V35="P8",All!$AE35="RDP"),Ruler!Q$13,IF(AND(All!$V35="P9",All!$AE35="RDP"),Ruler!Q$14,IF(AND(All!$V35="P1",All!$AE35="RMS"),Ruler!Q$6,IF(AND(All!$V35="P2",All!$AE35="RMS"),Ruler!Q$15,IF(AND(All!$V35="P3",All!$AE35="RMS"),Ruler!Q$16,IF(AND(All!$V35="P4",All!$AE35="RMS"),Ruler!Q$17,IF(AND(All!$V35="P5",All!$AE35="RMS"),Ruler!Q$18,IF(AND(All!$V35="P6",All!$AE35="RMS"),Ruler!Q$19,IF(AND(All!$V35="P7",All!$AE35="RMS"),Ruler!Q$20,IF(AND(All!$V35="P8",All!$AE35="RMS"),Ruler!Q$21,IF(AND(All!$V35="P9",All!$AE35="RMS"),Ruler!Q$22,IF(AND(All!$V35="P1",All!$AE35="RSS"),Ruler!Q$6,IF(AND(All!$V35="P2",All!$AE35="RSS"),Ruler!Q$23,IF(AND(All!$V35="P3",All!$AE35="RSS"),Ruler!Q$24,IF(AND(All!$V35="P4",All!$AE35="RSS"),Ruler!Q$25,IF(AND(All!$V35="P5",All!$AE35="RSS"),Ruler!Q$26,IF(AND(All!$V35="P6",All!$AE35="RSS"),Ruler!Q$27,IF(AND(All!$V35="P7",All!$AE35="RSS"),Ruler!Q$28,IF(AND(All!$V35="P8",All!$AE35="RSS"),Ruler!Q$29,IF(AND(All!$V35="P9",All!$AE35="RSS"),Ruler!Q$30,0)))))))))))))))))))))))))))</f>
        <v>3</v>
      </c>
      <c r="BY35" s="325">
        <f>IF(AND(All!$V35="P1",All!$AE35="RDP"),Ruler!R$6,IF(AND(All!$V35="P2",All!$AE35="RDP"),Ruler!R$7,IF(AND(All!$V35="P3",All!$AE35="RDP"),Ruler!R$8,IF(AND(All!$V35="P4",All!$AE35="RDP"),Ruler!R$9,IF(AND(All!$V35="P5",All!$AE35="RDP"),Ruler!R$10,IF(AND(All!$V35="P6",All!$AE35="RDP"),Ruler!R$11,IF(AND(All!$V35="P7",All!$AE35="RDP"),Ruler!R$12,IF(AND(All!$V35="P8",All!$AE35="RDP"),Ruler!R$13,IF(AND(All!$V35="P9",All!$AE35="RDP"),Ruler!R$14,IF(AND(All!$V35="P1",All!$AE35="RMS"),Ruler!R$6,IF(AND(All!$V35="P2",All!$AE35="RMS"),Ruler!R$15,IF(AND(All!$V35="P3",All!$AE35="RMS"),Ruler!R$16,IF(AND(All!$V35="P4",All!$AE35="RMS"),Ruler!R$17,IF(AND(All!$V35="P5",All!$AE35="RMS"),Ruler!R$18,IF(AND(All!$V35="P6",All!$AE35="RMS"),Ruler!R$19,IF(AND(All!$V35="P7",All!$AE35="RMS"),Ruler!R$20,IF(AND(All!$V35="P8",All!$AE35="RMS"),Ruler!R$21,IF(AND(All!$V35="P9",All!$AE35="RMS"),Ruler!R$22,IF(AND(All!$V35="P1",All!$AE35="RSS"),Ruler!R$6,IF(AND(All!$V35="P2",All!$AE35="RSS"),Ruler!R$23,IF(AND(All!$V35="P3",All!$AE35="RSS"),Ruler!R$24,IF(AND(All!$V35="P4",All!$AE35="RSS"),Ruler!R$25,IF(AND(All!$V35="P5",All!$AE35="RSS"),Ruler!R$26,IF(AND(All!$V35="P6",All!$AE35="RSS"),Ruler!R$27,IF(AND(All!$V35="P7",All!$AE35="RSS"),Ruler!R$28,IF(AND(All!$V35="P8",All!$AE35="RSS"),Ruler!R$29,IF(AND(All!$V35="P9",All!$AE35="RSS"),Ruler!R$30,0)))))))))))))))))))))))))))</f>
        <v>3</v>
      </c>
      <c r="BZ35" s="325">
        <f>IF(AND(All!$V35="P1",All!$AE35="RDP"),Ruler!S$6,IF(AND(All!$V35="P2",All!$AE35="RDP"),Ruler!S$7,IF(AND(All!$V35="P3",All!$AE35="RDP"),Ruler!S$8,IF(AND(All!$V35="P4",All!$AE35="RDP"),Ruler!S$9,IF(AND(All!$V35="P5",All!$AE35="RDP"),Ruler!S$10,IF(AND(All!$V35="P6",All!$AE35="RDP"),Ruler!S$11,IF(AND(All!$V35="P7",All!$AE35="RDP"),Ruler!S$12,IF(AND(All!$V35="P8",All!$AE35="RDP"),Ruler!S$13,IF(AND(All!$V35="P9",All!$AE35="RDP"),Ruler!S$14,IF(AND(All!$V35="P1",All!$AE35="RMS"),Ruler!S$6,IF(AND(All!$V35="P2",All!$AE35="RMS"),Ruler!S$15,IF(AND(All!$V35="P3",All!$AE35="RMS"),Ruler!S$16,IF(AND(All!$V35="P4",All!$AE35="RMS"),Ruler!S$17,IF(AND(All!$V35="P5",All!$AE35="RMS"),Ruler!S$18,IF(AND(All!$V35="P6",All!$AE35="RMS"),Ruler!S$19,IF(AND(All!$V35="P7",All!$AE35="RMS"),Ruler!S$20,IF(AND(All!$V35="P8",All!$AE35="RMS"),Ruler!S$21,IF(AND(All!$V35="P9",All!$AE35="RMS"),Ruler!S$22,IF(AND(All!$V35="P1",All!$AE35="RSS"),Ruler!S$6,IF(AND(All!$V35="P2",All!$AE35="RSS"),Ruler!S$23,IF(AND(All!$V35="P3",All!$AE35="RSS"),Ruler!S$24,IF(AND(All!$V35="P4",All!$AE35="RSS"),Ruler!S$25,IF(AND(All!$V35="P5",All!$AE35="RSS"),Ruler!S$26,IF(AND(All!$V35="P6",All!$AE35="RSS"),Ruler!S$27,IF(AND(All!$V35="P7",All!$AE35="RSS"),Ruler!S$28,IF(AND(All!$V35="P8",All!$AE35="RSS"),Ruler!S$29,IF(AND(All!$V35="P9",All!$AE35="RSS"),Ruler!S$30,0)))))))))))))))))))))))))))</f>
        <v>2</v>
      </c>
      <c r="CA35" s="325">
        <f>IF(AND(All!$V35="P1",All!$AE35="RDP"),Ruler!T$6,IF(AND(All!$V35="P2",All!$AE35="RDP"),Ruler!T$7,IF(AND(All!$V35="P3",All!$AE35="RDP"),Ruler!T$8,IF(AND(All!$V35="P4",All!$AE35="RDP"),Ruler!T$9,IF(AND(All!$V35="P5",All!$AE35="RDP"),Ruler!T$10,IF(AND(All!$V35="P6",All!$AE35="RDP"),Ruler!T$11,IF(AND(All!$V35="P7",All!$AE35="RDP"),Ruler!T$12,IF(AND(All!$V35="P8",All!$AE35="RDP"),Ruler!T$13,IF(AND(All!$V35="P9",All!$AE35="RDP"),Ruler!T$14,IF(AND(All!$V35="P1",All!$AE35="RMS"),Ruler!T$6,IF(AND(All!$V35="P2",All!$AE35="RMS"),Ruler!T$15,IF(AND(All!$V35="P3",All!$AE35="RMS"),Ruler!T$16,IF(AND(All!$V35="P4",All!$AE35="RMS"),Ruler!T$17,IF(AND(All!$V35="P5",All!$AE35="RMS"),Ruler!T$18,IF(AND(All!$V35="P6",All!$AE35="RMS"),Ruler!T$19,IF(AND(All!$V35="P7",All!$AE35="RMS"),Ruler!T$20,IF(AND(All!$V35="P8",All!$AE35="RMS"),Ruler!T$21,IF(AND(All!$V35="P9",All!$AE35="RMS"),Ruler!T$22,IF(AND(All!$V35="P1",All!$AE35="RSS"),Ruler!T$6,IF(AND(All!$V35="P2",All!$AE35="RSS"),Ruler!T$23,IF(AND(All!$V35="P3",All!$AE35="RSS"),Ruler!T$24,IF(AND(All!$V35="P4",All!$AE35="RSS"),Ruler!T$25,IF(AND(All!$V35="P5",All!$AE35="RSS"),Ruler!T$26,IF(AND(All!$V35="P6",All!$AE35="RSS"),Ruler!T$27,IF(AND(All!$V35="P7",All!$AE35="RSS"),Ruler!T$28,IF(AND(All!$V35="P8",All!$AE35="RSS"),Ruler!T$29,IF(AND(All!$V35="P9",All!$AE35="RSS"),Ruler!T$30,0)))))))))))))))))))))))))))</f>
        <v>2</v>
      </c>
      <c r="CB35" s="325">
        <f>IF(AND(All!$V35="P1",All!$AE35="RDP"),Ruler!U$6,IF(AND(All!$V35="P2",All!$AE35="RDP"),Ruler!U$7,IF(AND(All!$V35="P3",All!$AE35="RDP"),Ruler!U$8,IF(AND(All!$V35="P4",All!$AE35="RDP"),Ruler!U$9,IF(AND(All!$V35="P5",All!$AE35="RDP"),Ruler!U$10,IF(AND(All!$V35="P6",All!$AE35="RDP"),Ruler!U$11,IF(AND(All!$V35="P7",All!$AE35="RDP"),Ruler!U$12,IF(AND(All!$V35="P8",All!$AE35="RDP"),Ruler!U$13,IF(AND(All!$V35="P9",All!$AE35="RDP"),Ruler!U$14,IF(AND(All!$V35="P1",All!$AE35="RMS"),Ruler!U$6,IF(AND(All!$V35="P2",All!$AE35="RMS"),Ruler!U$15,IF(AND(All!$V35="P3",All!$AE35="RMS"),Ruler!U$16,IF(AND(All!$V35="P4",All!$AE35="RMS"),Ruler!U$17,IF(AND(All!$V35="P5",All!$AE35="RMS"),Ruler!U$18,IF(AND(All!$V35="P6",All!$AE35="RMS"),Ruler!U$19,IF(AND(All!$V35="P7",All!$AE35="RMS"),Ruler!U$20,IF(AND(All!$V35="P8",All!$AE35="RMS"),Ruler!U$21,IF(AND(All!$V35="P9",All!$AE35="RMS"),Ruler!U$22,IF(AND(All!$V35="P1",All!$AE35="RSS"),Ruler!U$6,IF(AND(All!$V35="P2",All!$AE35="RSS"),Ruler!U$23,IF(AND(All!$V35="P3",All!$AE35="RSS"),Ruler!U$24,IF(AND(All!$V35="P4",All!$AE35="RSS"),Ruler!U$25,IF(AND(All!$V35="P5",All!$AE35="RSS"),Ruler!U$26,IF(AND(All!$V35="P6",All!$AE35="RSS"),Ruler!U$27,IF(AND(All!$V35="P7",All!$AE35="RSS"),Ruler!U$28,IF(AND(All!$V35="P8",All!$AE35="RSS"),Ruler!U$29,IF(AND(All!$V35="P9",All!$AE35="RSS"),Ruler!U$30,0)))))))))))))))))))))))))))</f>
        <v>2</v>
      </c>
      <c r="CC35" s="325">
        <f>IF(AND(All!$V35="P1",All!$AE35="RDP"),Ruler!V$6,IF(AND(All!$V35="P2",All!$AE35="RDP"),Ruler!V$7,IF(AND(All!$V35="P3",All!$AE35="RDP"),Ruler!V$8,IF(AND(All!$V35="P4",All!$AE35="RDP"),Ruler!V$9,IF(AND(All!$V35="P5",All!$AE35="RDP"),Ruler!V$10,IF(AND(All!$V35="P6",All!$AE35="RDP"),Ruler!V$11,IF(AND(All!$V35="P7",All!$AE35="RDP"),Ruler!V$12,IF(AND(All!$V35="P8",All!$AE35="RDP"),Ruler!V$13,IF(AND(All!$V35="P9",All!$AE35="RDP"),Ruler!V$14,IF(AND(All!$V35="P1",All!$AE35="RMS"),Ruler!V$6,IF(AND(All!$V35="P2",All!$AE35="RMS"),Ruler!V$15,IF(AND(All!$V35="P3",All!$AE35="RMS"),Ruler!V$16,IF(AND(All!$V35="P4",All!$AE35="RMS"),Ruler!V$17,IF(AND(All!$V35="P5",All!$AE35="RMS"),Ruler!V$18,IF(AND(All!$V35="P6",All!$AE35="RMS"),Ruler!V$19,IF(AND(All!$V35="P7",All!$AE35="RMS"),Ruler!V$20,IF(AND(All!$V35="P8",All!$AE35="RMS"),Ruler!V$21,IF(AND(All!$V35="P9",All!$AE35="RMS"),Ruler!V$22,IF(AND(All!$V35="P1",All!$AE35="RSS"),Ruler!V$6,IF(AND(All!$V35="P2",All!$AE35="RSS"),Ruler!V$23,IF(AND(All!$V35="P3",All!$AE35="RSS"),Ruler!V$24,IF(AND(All!$V35="P4",All!$AE35="RSS"),Ruler!V$25,IF(AND(All!$V35="P5",All!$AE35="RSS"),Ruler!V$26,IF(AND(All!$V35="P6",All!$AE35="RSS"),Ruler!V$27,IF(AND(All!$V35="P7",All!$AE35="RSS"),Ruler!V$28,IF(AND(All!$V35="P8",All!$AE35="RSS"),Ruler!V$29,IF(AND(All!$V35="P9",All!$AE35="RSS"),Ruler!V$30,0)))))))))))))))))))))))))))</f>
        <v>2</v>
      </c>
      <c r="CD35" s="325">
        <f>IF(AND(All!$V35="P1",All!$AE35="RDP"),Ruler!W$6,IF(AND(All!$V35="P2",All!$AE35="RDP"),Ruler!W$7,IF(AND(All!$V35="P3",All!$AE35="RDP"),Ruler!W$8,IF(AND(All!$V35="P4",All!$AE35="RDP"),Ruler!W$9,IF(AND(All!$V35="P5",All!$AE35="RDP"),Ruler!W$10,IF(AND(All!$V35="P6",All!$AE35="RDP"),Ruler!W$11,IF(AND(All!$V35="P7",All!$AE35="RDP"),Ruler!W$12,IF(AND(All!$V35="P8",All!$AE35="RDP"),Ruler!W$13,IF(AND(All!$V35="P9",All!$AE35="RDP"),Ruler!W$14,IF(AND(All!$V35="P1",All!$AE35="RMS"),Ruler!W$6,IF(AND(All!$V35="P2",All!$AE35="RMS"),Ruler!W$15,IF(AND(All!$V35="P3",All!$AE35="RMS"),Ruler!W$16,IF(AND(All!$V35="P4",All!$AE35="RMS"),Ruler!W$17,IF(AND(All!$V35="P5",All!$AE35="RMS"),Ruler!W$18,IF(AND(All!$V35="P6",All!$AE35="RMS"),Ruler!W$19,IF(AND(All!$V35="P7",All!$AE35="RMS"),Ruler!W$20,IF(AND(All!$V35="P8",All!$AE35="RMS"),Ruler!W$21,IF(AND(All!$V35="P9",All!$AE35="RMS"),Ruler!W$22,IF(AND(All!$V35="P1",All!$AE35="RSS"),Ruler!W$6,IF(AND(All!$V35="P2",All!$AE35="RSS"),Ruler!W$23,IF(AND(All!$V35="P3",All!$AE35="RSS"),Ruler!W$24,IF(AND(All!$V35="P4",All!$AE35="RSS"),Ruler!W$25,IF(AND(All!$V35="P5",All!$AE35="RSS"),Ruler!W$26,IF(AND(All!$V35="P6",All!$AE35="RSS"),Ruler!W$27,IF(AND(All!$V35="P7",All!$AE35="RSS"),Ruler!W$28,IF(AND(All!$V35="P8",All!$AE35="RSS"),Ruler!W$29,IF(AND(All!$V35="P9",All!$AE35="RSS"),Ruler!W$30,0)))))))))))))))))))))))))))</f>
        <v>2</v>
      </c>
      <c r="CE35" s="325">
        <f>IF(AND(All!$V35="P1",All!$AE35="RDP"),Ruler!X$6,IF(AND(All!$V35="P2",All!$AE35="RDP"),Ruler!X$7,IF(AND(All!$V35="P3",All!$AE35="RDP"),Ruler!X$8,IF(AND(All!$V35="P4",All!$AE35="RDP"),Ruler!X$9,IF(AND(All!$V35="P5",All!$AE35="RDP"),Ruler!X$10,IF(AND(All!$V35="P6",All!$AE35="RDP"),Ruler!X$11,IF(AND(All!$V35="P7",All!$AE35="RDP"),Ruler!X$12,IF(AND(All!$V35="P8",All!$AE35="RDP"),Ruler!X$13,IF(AND(All!$V35="P9",All!$AE35="RDP"),Ruler!X$14,IF(AND(All!$V35="P1",All!$AE35="RMS"),Ruler!X$6,IF(AND(All!$V35="P2",All!$AE35="RMS"),Ruler!X$15,IF(AND(All!$V35="P3",All!$AE35="RMS"),Ruler!X$16,IF(AND(All!$V35="P4",All!$AE35="RMS"),Ruler!X$17,IF(AND(All!$V35="P5",All!$AE35="RMS"),Ruler!X$18,IF(AND(All!$V35="P6",All!$AE35="RMS"),Ruler!X$19,IF(AND(All!$V35="P7",All!$AE35="RMS"),Ruler!X$20,IF(AND(All!$V35="P8",All!$AE35="RMS"),Ruler!X$21,IF(AND(All!$V35="P9",All!$AE35="RMS"),Ruler!X$22,IF(AND(All!$V35="P1",All!$AE35="RSS"),Ruler!X$6,IF(AND(All!$V35="P2",All!$AE35="RSS"),Ruler!X$23,IF(AND(All!$V35="P3",All!$AE35="RSS"),Ruler!X$24,IF(AND(All!$V35="P4",All!$AE35="RSS"),Ruler!X$25,IF(AND(All!$V35="P5",All!$AE35="RSS"),Ruler!X$26,IF(AND(All!$V35="P6",All!$AE35="RSS"),Ruler!X$27,IF(AND(All!$V35="P7",All!$AE35="RSS"),Ruler!X$28,IF(AND(All!$V35="P8",All!$AE35="RSS"),Ruler!X$29,IF(AND(All!$V35="P9",All!$AE35="RSS"),Ruler!X$30,0)))))))))))))))))))))))))))</f>
        <v>2</v>
      </c>
      <c r="CF35" s="325">
        <f>IF(AND(All!$V35="P1",All!$AE35="RDP"),Ruler!Y$6,IF(AND(All!$V35="P2",All!$AE35="RDP"),Ruler!Y$7,IF(AND(All!$V35="P3",All!$AE35="RDP"),Ruler!Y$8,IF(AND(All!$V35="P4",All!$AE35="RDP"),Ruler!Y$9,IF(AND(All!$V35="P5",All!$AE35="RDP"),Ruler!Y$10,IF(AND(All!$V35="P6",All!$AE35="RDP"),Ruler!Y$11,IF(AND(All!$V35="P7",All!$AE35="RDP"),Ruler!Y$12,IF(AND(All!$V35="P8",All!$AE35="RDP"),Ruler!Y$13,IF(AND(All!$V35="P9",All!$AE35="RDP"),Ruler!Y$14,IF(AND(All!$V35="P1",All!$AE35="RMS"),Ruler!Y$6,IF(AND(All!$V35="P2",All!$AE35="RMS"),Ruler!Y$15,IF(AND(All!$V35="P3",All!$AE35="RMS"),Ruler!Y$16,IF(AND(All!$V35="P4",All!$AE35="RMS"),Ruler!Y$17,IF(AND(All!$V35="P5",All!$AE35="RMS"),Ruler!Y$18,IF(AND(All!$V35="P6",All!$AE35="RMS"),Ruler!Y$19,IF(AND(All!$V35="P7",All!$AE35="RMS"),Ruler!Y$20,IF(AND(All!$V35="P8",All!$AE35="RMS"),Ruler!Y$21,IF(AND(All!$V35="P9",All!$AE35="RMS"),Ruler!Y$22,IF(AND(All!$V35="P1",All!$AE35="RSS"),Ruler!Y$6,IF(AND(All!$V35="P2",All!$AE35="RSS"),Ruler!Y$23,IF(AND(All!$V35="P3",All!$AE35="RSS"),Ruler!Y$24,IF(AND(All!$V35="P4",All!$AE35="RSS"),Ruler!Y$25,IF(AND(All!$V35="P5",All!$AE35="RSS"),Ruler!Y$26,IF(AND(All!$V35="P6",All!$AE35="RSS"),Ruler!Y$27,IF(AND(All!$V35="P7",All!$AE35="RSS"),Ruler!Y$28,IF(AND(All!$V35="P8",All!$AE35="RSS"),Ruler!Y$29,IF(AND(All!$V35="P9",All!$AE35="RSS"),Ruler!Y$30,0)))))))))))))))))))))))))))</f>
        <v>1</v>
      </c>
      <c r="CG35" s="325">
        <f>IF(AND(All!$V35="P1",All!$AE35="RDP"),Ruler!Z$6,IF(AND(All!$V35="P2",All!$AE35="RDP"),Ruler!Z$7,IF(AND(All!$V35="P3",All!$AE35="RDP"),Ruler!Z$8,IF(AND(All!$V35="P4",All!$AE35="RDP"),Ruler!Z$9,IF(AND(All!$V35="P5",All!$AE35="RDP"),Ruler!Z$10,IF(AND(All!$V35="P6",All!$AE35="RDP"),Ruler!Z$11,IF(AND(All!$V35="P7",All!$AE35="RDP"),Ruler!Z$12,IF(AND(All!$V35="P8",All!$AE35="RDP"),Ruler!Z$13,IF(AND(All!$V35="P9",All!$AE35="RDP"),Ruler!Z$14,IF(AND(All!$V35="P1",All!$AE35="RMS"),Ruler!Z$6,IF(AND(All!$V35="P2",All!$AE35="RMS"),Ruler!Z$15,IF(AND(All!$V35="P3",All!$AE35="RMS"),Ruler!Z$16,IF(AND(All!$V35="P4",All!$AE35="RMS"),Ruler!Z$17,IF(AND(All!$V35="P5",All!$AE35="RMS"),Ruler!Z$18,IF(AND(All!$V35="P6",All!$AE35="RMS"),Ruler!Z$19,IF(AND(All!$V35="P7",All!$AE35="RMS"),Ruler!Z$20,IF(AND(All!$V35="P8",All!$AE35="RMS"),Ruler!Z$21,IF(AND(All!$V35="P9",All!$AE35="RMS"),Ruler!Z$22,IF(AND(All!$V35="P1",All!$AE35="RSS"),Ruler!Z$6,IF(AND(All!$V35="P2",All!$AE35="RSS"),Ruler!Z$23,IF(AND(All!$V35="P3",All!$AE35="RSS"),Ruler!Z$24,IF(AND(All!$V35="P4",All!$AE35="RSS"),Ruler!Z$25,IF(AND(All!$V35="P5",All!$AE35="RSS"),Ruler!Z$26,IF(AND(All!$V35="P6",All!$AE35="RSS"),Ruler!Z$27,IF(AND(All!$V35="P7",All!$AE35="RSS"),Ruler!Z$28,IF(AND(All!$V35="P8",All!$AE35="RSS"),Ruler!Z$29,IF(AND(All!$V35="P9",All!$AE35="RSS"),Ruler!Z$30,0)))))))))))))))))))))))))))</f>
        <v>2</v>
      </c>
      <c r="CH35" s="325">
        <f>IF(AND(All!$V35="P1",All!$AE35="RDP"),Ruler!AA$6,IF(AND(All!$V35="P2",All!$AE35="RDP"),Ruler!AA$7,IF(AND(All!$V35="P3",All!$AE35="RDP"),Ruler!AA$8,IF(AND(All!$V35="P4",All!$AE35="RDP"),Ruler!AA$9,IF(AND(All!$V35="P5",All!$AE35="RDP"),Ruler!AA$10,IF(AND(All!$V35="P6",All!$AE35="RDP"),Ruler!AA$11,IF(AND(All!$V35="P7",All!$AE35="RDP"),Ruler!AA$12,IF(AND(All!$V35="P8",All!$AE35="RDP"),Ruler!AA$13,IF(AND(All!$V35="P9",All!$AE35="RDP"),Ruler!AA$14,IF(AND(All!$V35="P1",All!$AE35="RMS"),Ruler!AA$6,IF(AND(All!$V35="P2",All!$AE35="RMS"),Ruler!AA$15,IF(AND(All!$V35="P3",All!$AE35="RMS"),Ruler!AA$16,IF(AND(All!$V35="P4",All!$AE35="RMS"),Ruler!AA$17,IF(AND(All!$V35="P5",All!$AE35="RMS"),Ruler!AA$18,IF(AND(All!$V35="P6",All!$AE35="RMS"),Ruler!AA$19,IF(AND(All!$V35="P7",All!$AE35="RMS"),Ruler!AA$20,IF(AND(All!$V35="P8",All!$AE35="RMS"),Ruler!AA$21,IF(AND(All!$V35="P9",All!$AE35="RMS"),Ruler!AA$22,IF(AND(All!$V35="P1",All!$AE35="RSS"),Ruler!AA$6,IF(AND(All!$V35="P2",All!$AE35="RSS"),Ruler!AA$23,IF(AND(All!$V35="P3",All!$AE35="RSS"),Ruler!AA$24,IF(AND(All!$V35="P4",All!$AE35="RSS"),Ruler!AA$25,IF(AND(All!$V35="P5",All!$AE35="RSS"),Ruler!AA$26,IF(AND(All!$V35="P6",All!$AE35="RSS"),Ruler!AA$27,IF(AND(All!$V35="P7",All!$AE35="RSS"),Ruler!AA$28,IF(AND(All!$V35="P8",All!$AE35="RSS"),Ruler!AA$29,IF(AND(All!$V35="P9",All!$AE35="RSS"),Ruler!AA$30,0)))))))))))))))))))))))))))</f>
        <v>1</v>
      </c>
      <c r="CI35" s="325">
        <f>IF(AND(All!$V35="P1",All!$AE35="RDP"),Ruler!AB$6,IF(AND(All!$V35="P2",All!$AE35="RDP"),Ruler!AB$7,IF(AND(All!$V35="P3",All!$AE35="RDP"),Ruler!AB$8,IF(AND(All!$V35="P4",All!$AE35="RDP"),Ruler!AB$9,IF(AND(All!$V35="P5",All!$AE35="RDP"),Ruler!AB$10,IF(AND(All!$V35="P6",All!$AE35="RDP"),Ruler!AB$11,IF(AND(All!$V35="P7",All!$AE35="RDP"),Ruler!AB$12,IF(AND(All!$V35="P8",All!$AE35="RDP"),Ruler!AB$13,IF(AND(All!$V35="P9",All!$AE35="RDP"),Ruler!AB$14,IF(AND(All!$V35="P1",All!$AE35="RMS"),Ruler!AB$6,IF(AND(All!$V35="P2",All!$AE35="RMS"),Ruler!AB$15,IF(AND(All!$V35="P3",All!$AE35="RMS"),Ruler!AB$16,IF(AND(All!$V35="P4",All!$AE35="RMS"),Ruler!AB$17,IF(AND(All!$V35="P5",All!$AE35="RMS"),Ruler!AB$18,IF(AND(All!$V35="P6",All!$AE35="RMS"),Ruler!AB$19,IF(AND(All!$V35="P7",All!$AE35="RMS"),Ruler!AB$20,IF(AND(All!$V35="P8",All!$AE35="RMS"),Ruler!AB$21,IF(AND(All!$V35="P9",All!$AE35="RMS"),Ruler!AB$22,IF(AND(All!$V35="P1",All!$AE35="RSS"),Ruler!AB$6,IF(AND(All!$V35="P2",All!$AE35="RSS"),Ruler!AB$23,IF(AND(All!$V35="P3",All!$AE35="RSS"),Ruler!AB$24,IF(AND(All!$V35="P4",All!$AE35="RSS"),Ruler!AB$25,IF(AND(All!$V35="P5",All!$AE35="RSS"),Ruler!AB$26,IF(AND(All!$V35="P6",All!$AE35="RSS"),Ruler!AB$27,IF(AND(All!$V35="P7",All!$AE35="RSS"),Ruler!AB$28,IF(AND(All!$V35="P8",All!$AE35="RSS"),Ruler!AB$29,IF(AND(All!$V35="P9",All!$AE35="RSS"),Ruler!AB$30,0)))))))))))))))))))))))))))</f>
        <v>1</v>
      </c>
      <c r="CJ35" s="377">
        <f>Table9[[#This Row],[R-B1]]-Table9[[#This Row],[B1]]</f>
        <v>0</v>
      </c>
      <c r="CK35" s="378">
        <f>Table9[[#This Row],[R-B2]]-Table9[[#This Row],[B2]]</f>
        <v>0</v>
      </c>
      <c r="CL35" s="378">
        <f>Table9[[#This Row],[R-B3]]-Table9[[#This Row],[B3]]</f>
        <v>1</v>
      </c>
      <c r="CM35" s="378">
        <f>Table9[[#This Row],[R-B4]]-Table9[[#This Row],[B4]]</f>
        <v>1</v>
      </c>
      <c r="CN35" s="378">
        <f>Table9[[#This Row],[R-B5]]-Table9[[#This Row],[B5]]</f>
        <v>0</v>
      </c>
      <c r="CO35" s="378">
        <f>Table9[[#This Row],[R-B6]]-Table9[[#This Row],[B6]]</f>
        <v>0</v>
      </c>
      <c r="CP35" s="378">
        <f>Table9[[#This Row],[R-B7]]-Table9[[#This Row],[B7]]</f>
        <v>0</v>
      </c>
      <c r="CQ35" s="378">
        <f>Table9[[#This Row],[R-B8]]-Table9[[#This Row],[B8]]</f>
        <v>1</v>
      </c>
      <c r="CR35" s="378">
        <f>Table9[[#This Row],[R-B9]]-Table9[[#This Row],[B9]]</f>
        <v>1</v>
      </c>
      <c r="CS35" s="378">
        <f>Table9[[#This Row],[R-B10]]-Table9[[#This Row],[B10]]</f>
        <v>0</v>
      </c>
      <c r="CT35" s="378">
        <f>Table9[[#This Row],[R-B11]]-Table9[[#This Row],[B11]]</f>
        <v>0</v>
      </c>
      <c r="CU35" s="378">
        <f>Table9[[#This Row],[R-B12]]-Table9[[#This Row],[B12]]</f>
        <v>1</v>
      </c>
      <c r="CV35" s="378">
        <f>Table9[[#This Row],[R-K1]]-Table9[[#This Row],[K1]]</f>
        <v>0</v>
      </c>
      <c r="CW35" s="378">
        <f>Table9[[#This Row],[R-K2]]-Table9[[#This Row],[K2]]</f>
        <v>1</v>
      </c>
      <c r="CX35" s="378">
        <f>Table9[[#This Row],[R-K3]]-Table9[[#This Row],[K3]]</f>
        <v>0</v>
      </c>
      <c r="CY35" s="378">
        <f>Table9[[#This Row],[R-K4]]-Table9[[#This Row],[K4]]</f>
        <v>1</v>
      </c>
      <c r="CZ35" s="378">
        <f>Table9[[#This Row],[R-K5]]-Table9[[#This Row],[K5]]</f>
        <v>1</v>
      </c>
      <c r="DA35" s="378">
        <f>Table9[[#This Row],[R-P1]]-Table9[[#This Row],[P1]]</f>
        <v>1</v>
      </c>
      <c r="DB35" s="378">
        <f>Table9[[#This Row],[R-P2]]-Table9[[#This Row],[P2]]</f>
        <v>0</v>
      </c>
      <c r="DC35" s="378">
        <f>Table9[[#This Row],[R-P3]]-Table9[[#This Row],[P3]]</f>
        <v>1</v>
      </c>
      <c r="DD35" s="378">
        <f>Table9[[#This Row],[R-P4]]-Table9[[#This Row],[P4]]</f>
        <v>0</v>
      </c>
      <c r="DE35" s="378">
        <f>Table9[[#This Row],[R-P5]]-Table9[[#This Row],[P5]]</f>
        <v>0</v>
      </c>
      <c r="DF35" s="378">
        <f>Table9[[#This Row],[R-E1]]-Table9[[#This Row],[E1]]</f>
        <v>-1</v>
      </c>
      <c r="DG35" s="379">
        <f>Table9[[#This Row],[R-E2]]-Table9[[#This Row],[E2]]</f>
        <v>0</v>
      </c>
      <c r="DH35" s="43">
        <f>COUNTIF(Table9[[#This Row],[G-B1]:[G-B12]],"&lt;=0")/12*100</f>
        <v>58.333333333333336</v>
      </c>
      <c r="DI35" s="43">
        <f>COUNTIF(Table9[[#This Row],[G-K1]:[G-K5]],"&lt;=0")/5*100</f>
        <v>40</v>
      </c>
      <c r="DJ35" s="43">
        <f>COUNTIF(Table9[[#This Row],[G-P1]:[G-P5]],"&lt;=0")/5*100</f>
        <v>60</v>
      </c>
      <c r="DK35" s="43">
        <f>COUNTIF(Table9[[#This Row],[G-E1]:[G-E2]],"&lt;=0")/2*100</f>
        <v>100</v>
      </c>
      <c r="DL35" s="450">
        <f>IF(AE35="RDP",(COUNTIF(Table9[[#This Row],[G-B3]],"&lt;=0")+COUNTIF(Table9[[#This Row],[G-B4]],"&lt;=0")+COUNTIF(Table9[[#This Row],[G-B7]],"&lt;=0")+COUNTIF(Table9[[#This Row],[G-B11]],"&lt;=0")+COUNTIF(Table9[[#This Row],[G-K2]],"&lt;=0"))/5*100,IF(AE35="RMS",(COUNTIF(Table9[[#This Row],[G-B4]],"&lt;=0")+COUNTIF(Table9[[#This Row],[G-B5]],"&lt;=0")+COUNTIF(Table9[[#This Row],[G-B10]],"&lt;=0")+COUNTIF(Table9[[#This Row],[G-B12]],"&lt;=0")+COUNTIF(Table9[[#This Row],[G-K2]],"&lt;=0"))/5*100,IF(AE35="RSS",(COUNTIF(Table9[[#This Row],[G-B1]],"&lt;=0")+COUNTIF(Table9[[#This Row],[G-B2]],"&lt;=0")+COUNTIF(Table9[[#This Row],[G-B6]],"&lt;=0")+COUNTIF(Table9[[#This Row],[G-B11]],"&lt;=0")+COUNTIF(Table9[[#This Row],[G-B12]],"&lt;=0"))/5*100,0)))</f>
        <v>80</v>
      </c>
      <c r="DM35" s="380">
        <v>91</v>
      </c>
      <c r="DN35" s="381">
        <v>100</v>
      </c>
      <c r="DO35" s="381">
        <v>80</v>
      </c>
      <c r="DP35" s="381">
        <v>100</v>
      </c>
      <c r="DQ35" s="381">
        <v>100</v>
      </c>
      <c r="DR35" s="380">
        <v>8</v>
      </c>
      <c r="DS35" s="381">
        <v>20</v>
      </c>
      <c r="DT35" s="381">
        <v>40</v>
      </c>
      <c r="DU35" s="381">
        <v>50</v>
      </c>
      <c r="DV35" s="381">
        <v>0</v>
      </c>
      <c r="DW35" s="380">
        <v>8</v>
      </c>
      <c r="DX35" s="381">
        <v>20</v>
      </c>
      <c r="DY35" s="381">
        <v>20</v>
      </c>
      <c r="DZ35" s="381">
        <v>50</v>
      </c>
      <c r="EA35" s="382">
        <v>0</v>
      </c>
      <c r="EB35" s="335" t="s">
        <v>251</v>
      </c>
      <c r="EC35" s="324" t="s">
        <v>414</v>
      </c>
      <c r="ED35" s="324" t="s">
        <v>415</v>
      </c>
      <c r="EE35" s="338" t="s">
        <v>253</v>
      </c>
    </row>
    <row r="36" spans="2:135" ht="29.5" hidden="1" thickBot="1" x14ac:dyDescent="0.4">
      <c r="B36" s="282">
        <v>33</v>
      </c>
      <c r="C36" s="285" t="s">
        <v>134</v>
      </c>
      <c r="D36" s="283">
        <v>46239</v>
      </c>
      <c r="E36" s="284" t="s">
        <v>416</v>
      </c>
      <c r="F36" s="282"/>
      <c r="G36" s="357">
        <f t="shared" ca="1" si="0"/>
        <v>27.492143198249629</v>
      </c>
      <c r="H36" s="283">
        <v>36281</v>
      </c>
      <c r="I36" s="282" t="s">
        <v>136</v>
      </c>
      <c r="J36" s="282" t="s">
        <v>137</v>
      </c>
      <c r="K36" s="282" t="s">
        <v>216</v>
      </c>
      <c r="L36" s="43" t="s">
        <v>217</v>
      </c>
      <c r="M36" s="285"/>
      <c r="N36" s="282"/>
      <c r="O36" s="282" t="s">
        <v>142</v>
      </c>
      <c r="P36" s="284" t="s">
        <v>417</v>
      </c>
      <c r="Q36" s="282" t="s">
        <v>144</v>
      </c>
      <c r="R36" s="282" t="s">
        <v>185</v>
      </c>
      <c r="S36" s="283">
        <v>44927</v>
      </c>
      <c r="T36" s="286">
        <f t="shared" ca="1" si="2"/>
        <v>3.8027777777777776</v>
      </c>
      <c r="U36" s="286">
        <f ca="1">Table9[[#This Row],[Years in PET]]</f>
        <v>3.8027777777777776</v>
      </c>
      <c r="V36" s="282" t="s">
        <v>55</v>
      </c>
      <c r="W36" s="297"/>
      <c r="X36" s="286">
        <f ca="1">($T$1-Table9[[#This Row],[Date of Appointment to Current Grade]])/365</f>
        <v>3.8044719653729149</v>
      </c>
      <c r="Y36" s="283">
        <v>44927</v>
      </c>
      <c r="Z36" s="282" t="s">
        <v>216</v>
      </c>
      <c r="AA36" s="282"/>
      <c r="AB36" s="282"/>
      <c r="AC36" s="282"/>
      <c r="AD36" s="282"/>
      <c r="AE36" s="282"/>
      <c r="AF36" s="282"/>
      <c r="AG36" s="288" t="s">
        <v>418</v>
      </c>
      <c r="AH36" s="287" t="s">
        <v>419</v>
      </c>
      <c r="AI36" s="288" t="s">
        <v>420</v>
      </c>
      <c r="AJ36" s="282" t="s">
        <v>421</v>
      </c>
      <c r="AK36" s="282"/>
      <c r="AL36" s="282" t="s">
        <v>153</v>
      </c>
      <c r="AM36" s="317"/>
      <c r="AN36" s="323"/>
      <c r="BK36" s="328"/>
      <c r="BL36" s="325">
        <f>IF(AND(All!$V36="P1",All!$AE36="RDP"),Ruler!E$6,IF(AND(All!$V36="P2",All!$AE36="RDP"),Ruler!E$7,IF(AND(All!$V36="P3",All!$AE36="RDP"),Ruler!E$8,IF(AND(All!$V36="P4",All!$AE36="RDP"),Ruler!E$9,IF(AND(All!$V36="P5",All!$AE36="RDP"),Ruler!E$10,IF(AND(All!$V36="P6",All!$AE36="RDP"),Ruler!E$11,IF(AND(All!$V36="P7",All!$AE36="RDP"),Ruler!E$12,IF(AND(All!$V36="P8",All!$AE36="RDP"),Ruler!E$13,IF(AND(All!$V36="P9",All!$AE36="RDP"),Ruler!E$14,IF(AND(All!$V36="P1",All!$AE36="RMS"),Ruler!E$6,IF(AND(All!$V36="P2",All!$AE36="RMS"),Ruler!E$15,IF(AND(All!$V36="P3",All!$AE36="RMS"),Ruler!E$16,IF(AND(All!$V36="P4",All!$AE36="RMS"),Ruler!E$17,IF(AND(All!$V36="P5",All!$AE36="RMS"),Ruler!E$18,IF(AND(All!$V36="P6",All!$AE36="RMS"),Ruler!E$19,IF(AND(All!$V36="P7",All!$AE36="RMS"),Ruler!E$20,IF(AND(All!$V36="P8",All!$AE36="RMS"),Ruler!E$21,IF(AND(All!$V36="P9",All!$AE36="RMS"),Ruler!E$22,IF(AND(All!$V36="P1",All!$AE36="RSS"),Ruler!E$6,IF(AND(All!$V36="P2",All!$AE36="RSS"),Ruler!E$23,IF(AND(All!$V36="P3",All!$AE36="RSS"),Ruler!E$24,IF(AND(All!$V36="P4",All!$AE36="RSS"),Ruler!E$25,IF(AND(All!$V36="P5",All!$AE36="RSS"),Ruler!E$26,IF(AND(All!$V36="P6",All!$AE36="RSS"),Ruler!E$27,IF(AND(All!$V36="P7",All!$AE36="RSS"),Ruler!E$28,IF(AND(All!$V36="P8",All!$AE36="RSS"),Ruler!E$29,IF(AND(All!$V36="P9",All!$AE36="RSS"),Ruler!E$30,0)))))))))))))))))))))))))))</f>
        <v>0</v>
      </c>
      <c r="BM36" s="325">
        <f>IF(AND(All!$V36="P1",All!$AE36="RDP"),Ruler!F$6,IF(AND(All!$V36="P2",All!$AE36="RDP"),Ruler!F$7,IF(AND(All!$V36="P3",All!$AE36="RDP"),Ruler!F$8,IF(AND(All!$V36="P4",All!$AE36="RDP"),Ruler!F$9,IF(AND(All!$V36="P5",All!$AE36="RDP"),Ruler!F$10,IF(AND(All!$V36="P6",All!$AE36="RDP"),Ruler!F$11,IF(AND(All!$V36="P7",All!$AE36="RDP"),Ruler!F$12,IF(AND(All!$V36="P8",All!$AE36="RDP"),Ruler!F$13,IF(AND(All!$V36="P9",All!$AE36="RDP"),Ruler!F$14,IF(AND(All!$V36="P1",All!$AE36="RMS"),Ruler!F$6,IF(AND(All!$V36="P2",All!$AE36="RMS"),Ruler!F$15,IF(AND(All!$V36="P3",All!$AE36="RMS"),Ruler!F$16,IF(AND(All!$V36="P4",All!$AE36="RMS"),Ruler!F$17,IF(AND(All!$V36="P5",All!$AE36="RMS"),Ruler!F$18,IF(AND(All!$V36="P6",All!$AE36="RMS"),Ruler!F$19,IF(AND(All!$V36="P7",All!$AE36="RMS"),Ruler!F$20,IF(AND(All!$V36="P8",All!$AE36="RMS"),Ruler!F$21,IF(AND(All!$V36="P9",All!$AE36="RMS"),Ruler!F$22,IF(AND(All!$V36="P1",All!$AE36="RSS"),Ruler!F$6,IF(AND(All!$V36="P2",All!$AE36="RSS"),Ruler!F$23,IF(AND(All!$V36="P3",All!$AE36="RSS"),Ruler!F$24,IF(AND(All!$V36="P4",All!$AE36="RSS"),Ruler!F$25,IF(AND(All!$V36="P5",All!$AE36="RSS"),Ruler!F$26,IF(AND(All!$V36="P6",All!$AE36="RSS"),Ruler!F$27,IF(AND(All!$V36="P7",All!$AE36="RSS"),Ruler!F$28,IF(AND(All!$V36="P8",All!$AE36="RSS"),Ruler!F$29,IF(AND(All!$V36="P9",All!$AE36="RSS"),Ruler!F$30,0)))))))))))))))))))))))))))</f>
        <v>0</v>
      </c>
      <c r="BN36" s="325">
        <f>IF(AND(All!$V36="P1",All!$AE36="RDP"),Ruler!G$6,IF(AND(All!$V36="P2",All!$AE36="RDP"),Ruler!G$7,IF(AND(All!$V36="P3",All!$AE36="RDP"),Ruler!G$8,IF(AND(All!$V36="P4",All!$AE36="RDP"),Ruler!G$9,IF(AND(All!$V36="P5",All!$AE36="RDP"),Ruler!G$10,IF(AND(All!$V36="P6",All!$AE36="RDP"),Ruler!G$11,IF(AND(All!$V36="P7",All!$AE36="RDP"),Ruler!G$12,IF(AND(All!$V36="P8",All!$AE36="RDP"),Ruler!G$13,IF(AND(All!$V36="P9",All!$AE36="RDP"),Ruler!G$14,IF(AND(All!$V36="P1",All!$AE36="RMS"),Ruler!G$6,IF(AND(All!$V36="P2",All!$AE36="RMS"),Ruler!G$15,IF(AND(All!$V36="P3",All!$AE36="RMS"),Ruler!G$16,IF(AND(All!$V36="P4",All!$AE36="RMS"),Ruler!G$17,IF(AND(All!$V36="P5",All!$AE36="RMS"),Ruler!G$18,IF(AND(All!$V36="P6",All!$AE36="RMS"),Ruler!G$19,IF(AND(All!$V36="P7",All!$AE36="RMS"),Ruler!G$20,IF(AND(All!$V36="P8",All!$AE36="RMS"),Ruler!G$21,IF(AND(All!$V36="P9",All!$AE36="RMS"),Ruler!G$22,IF(AND(All!$V36="P1",All!$AE36="RSS"),Ruler!G$6,IF(AND(All!$V36="P2",All!$AE36="RSS"),Ruler!G$23,IF(AND(All!$V36="P3",All!$AE36="RSS"),Ruler!G$24,IF(AND(All!$V36="P4",All!$AE36="RSS"),Ruler!G$25,IF(AND(All!$V36="P5",All!$AE36="RSS"),Ruler!G$26,IF(AND(All!$V36="P6",All!$AE36="RSS"),Ruler!G$27,IF(AND(All!$V36="P7",All!$AE36="RSS"),Ruler!G$28,IF(AND(All!$V36="P8",All!$AE36="RSS"),Ruler!G$29,IF(AND(All!$V36="P9",All!$AE36="RSS"),Ruler!G$30,0)))))))))))))))))))))))))))</f>
        <v>0</v>
      </c>
      <c r="BO36" s="325">
        <f>IF(AND(All!$V36="P1",All!$AE36="RDP"),Ruler!H$6,IF(AND(All!$V36="P2",All!$AE36="RDP"),Ruler!H$7,IF(AND(All!$V36="P3",All!$AE36="RDP"),Ruler!H$8,IF(AND(All!$V36="P4",All!$AE36="RDP"),Ruler!H$9,IF(AND(All!$V36="P5",All!$AE36="RDP"),Ruler!H$10,IF(AND(All!$V36="P6",All!$AE36="RDP"),Ruler!H$11,IF(AND(All!$V36="P7",All!$AE36="RDP"),Ruler!H$12,IF(AND(All!$V36="P8",All!$AE36="RDP"),Ruler!H$13,IF(AND(All!$V36="P9",All!$AE36="RDP"),Ruler!H$14,IF(AND(All!$V36="P1",All!$AE36="RMS"),Ruler!H$6,IF(AND(All!$V36="P2",All!$AE36="RMS"),Ruler!H$15,IF(AND(All!$V36="P3",All!$AE36="RMS"),Ruler!H$16,IF(AND(All!$V36="P4",All!$AE36="RMS"),Ruler!H$17,IF(AND(All!$V36="P5",All!$AE36="RMS"),Ruler!H$18,IF(AND(All!$V36="P6",All!$AE36="RMS"),Ruler!H$19,IF(AND(All!$V36="P7",All!$AE36="RMS"),Ruler!H$20,IF(AND(All!$V36="P8",All!$AE36="RMS"),Ruler!H$21,IF(AND(All!$V36="P9",All!$AE36="RMS"),Ruler!H$22,IF(AND(All!$V36="P1",All!$AE36="RSS"),Ruler!H$6,IF(AND(All!$V36="P2",All!$AE36="RSS"),Ruler!H$23,IF(AND(All!$V36="P3",All!$AE36="RSS"),Ruler!H$24,IF(AND(All!$V36="P4",All!$AE36="RSS"),Ruler!H$25,IF(AND(All!$V36="P5",All!$AE36="RSS"),Ruler!H$26,IF(AND(All!$V36="P6",All!$AE36="RSS"),Ruler!H$27,IF(AND(All!$V36="P7",All!$AE36="RSS"),Ruler!H$28,IF(AND(All!$V36="P8",All!$AE36="RSS"),Ruler!H$29,IF(AND(All!$V36="P9",All!$AE36="RSS"),Ruler!H$30,0)))))))))))))))))))))))))))</f>
        <v>0</v>
      </c>
      <c r="BP36" s="325">
        <f>IF(AND(All!$V36="P1",All!$AE36="RDP"),Ruler!I$6,IF(AND(All!$V36="P2",All!$AE36="RDP"),Ruler!I$7,IF(AND(All!$V36="P3",All!$AE36="RDP"),Ruler!I$8,IF(AND(All!$V36="P4",All!$AE36="RDP"),Ruler!I$9,IF(AND(All!$V36="P5",All!$AE36="RDP"),Ruler!I$10,IF(AND(All!$V36="P6",All!$AE36="RDP"),Ruler!I$11,IF(AND(All!$V36="P7",All!$AE36="RDP"),Ruler!I$12,IF(AND(All!$V36="P8",All!$AE36="RDP"),Ruler!I$13,IF(AND(All!$V36="P9",All!$AE36="RDP"),Ruler!I$14,IF(AND(All!$V36="P1",All!$AE36="RMS"),Ruler!I$6,IF(AND(All!$V36="P2",All!$AE36="RMS"),Ruler!I$15,IF(AND(All!$V36="P3",All!$AE36="RMS"),Ruler!I$16,IF(AND(All!$V36="P4",All!$AE36="RMS"),Ruler!I$17,IF(AND(All!$V36="P5",All!$AE36="RMS"),Ruler!I$18,IF(AND(All!$V36="P6",All!$AE36="RMS"),Ruler!I$19,IF(AND(All!$V36="P7",All!$AE36="RMS"),Ruler!I$20,IF(AND(All!$V36="P8",All!$AE36="RMS"),Ruler!I$21,IF(AND(All!$V36="P9",All!$AE36="RMS"),Ruler!I$22,IF(AND(All!$V36="P1",All!$AE36="RSS"),Ruler!I$6,IF(AND(All!$V36="P2",All!$AE36="RSS"),Ruler!I$23,IF(AND(All!$V36="P3",All!$AE36="RSS"),Ruler!I$24,IF(AND(All!$V36="P4",All!$AE36="RSS"),Ruler!I$25,IF(AND(All!$V36="P5",All!$AE36="RSS"),Ruler!I$26,IF(AND(All!$V36="P6",All!$AE36="RSS"),Ruler!I$27,IF(AND(All!$V36="P7",All!$AE36="RSS"),Ruler!I$28,IF(AND(All!$V36="P8",All!$AE36="RSS"),Ruler!I$29,IF(AND(All!$V36="P9",All!$AE36="RSS"),Ruler!I$30,0)))))))))))))))))))))))))))</f>
        <v>0</v>
      </c>
      <c r="BQ36" s="325">
        <f>IF(AND(All!$V36="P1",All!$AE36="RDP"),Ruler!J$6,IF(AND(All!$V36="P2",All!$AE36="RDP"),Ruler!J$7,IF(AND(All!$V36="P3",All!$AE36="RDP"),Ruler!J$8,IF(AND(All!$V36="P4",All!$AE36="RDP"),Ruler!J$9,IF(AND(All!$V36="P5",All!$AE36="RDP"),Ruler!J$10,IF(AND(All!$V36="P6",All!$AE36="RDP"),Ruler!J$11,IF(AND(All!$V36="P7",All!$AE36="RDP"),Ruler!J$12,IF(AND(All!$V36="P8",All!$AE36="RDP"),Ruler!J$13,IF(AND(All!$V36="P9",All!$AE36="RDP"),Ruler!J$14,IF(AND(All!$V36="P1",All!$AE36="RMS"),Ruler!J$6,IF(AND(All!$V36="P2",All!$AE36="RMS"),Ruler!J$15,IF(AND(All!$V36="P3",All!$AE36="RMS"),Ruler!J$16,IF(AND(All!$V36="P4",All!$AE36="RMS"),Ruler!J$17,IF(AND(All!$V36="P5",All!$AE36="RMS"),Ruler!J$18,IF(AND(All!$V36="P6",All!$AE36="RMS"),Ruler!J$19,IF(AND(All!$V36="P7",All!$AE36="RMS"),Ruler!J$20,IF(AND(All!$V36="P8",All!$AE36="RMS"),Ruler!J$21,IF(AND(All!$V36="P9",All!$AE36="RMS"),Ruler!J$22,IF(AND(All!$V36="P1",All!$AE36="RSS"),Ruler!J$6,IF(AND(All!$V36="P2",All!$AE36="RSS"),Ruler!J$23,IF(AND(All!$V36="P3",All!$AE36="RSS"),Ruler!J$24,IF(AND(All!$V36="P4",All!$AE36="RSS"),Ruler!J$25,IF(AND(All!$V36="P5",All!$AE36="RSS"),Ruler!J$26,IF(AND(All!$V36="P6",All!$AE36="RSS"),Ruler!J$27,IF(AND(All!$V36="P7",All!$AE36="RSS"),Ruler!J$28,IF(AND(All!$V36="P8",All!$AE36="RSS"),Ruler!J$29,IF(AND(All!$V36="P9",All!$AE36="RSS"),Ruler!J$30,0)))))))))))))))))))))))))))</f>
        <v>0</v>
      </c>
      <c r="BR36" s="325">
        <f>IF(AND(All!$V36="P1",All!$AE36="RDP"),Ruler!K$6,IF(AND(All!$V36="P2",All!$AE36="RDP"),Ruler!K$7,IF(AND(All!$V36="P3",All!$AE36="RDP"),Ruler!K$8,IF(AND(All!$V36="P4",All!$AE36="RDP"),Ruler!K$9,IF(AND(All!$V36="P5",All!$AE36="RDP"),Ruler!K$10,IF(AND(All!$V36="P6",All!$AE36="RDP"),Ruler!K$11,IF(AND(All!$V36="P7",All!$AE36="RDP"),Ruler!K$12,IF(AND(All!$V36="P8",All!$AE36="RDP"),Ruler!K$13,IF(AND(All!$V36="P9",All!$AE36="RDP"),Ruler!K$14,IF(AND(All!$V36="P1",All!$AE36="RMS"),Ruler!K$6,IF(AND(All!$V36="P2",All!$AE36="RMS"),Ruler!K$15,IF(AND(All!$V36="P3",All!$AE36="RMS"),Ruler!K$16,IF(AND(All!$V36="P4",All!$AE36="RMS"),Ruler!K$17,IF(AND(All!$V36="P5",All!$AE36="RMS"),Ruler!K$18,IF(AND(All!$V36="P6",All!$AE36="RMS"),Ruler!K$19,IF(AND(All!$V36="P7",All!$AE36="RMS"),Ruler!K$20,IF(AND(All!$V36="P8",All!$AE36="RMS"),Ruler!K$21,IF(AND(All!$V36="P9",All!$AE36="RMS"),Ruler!K$22,IF(AND(All!$V36="P1",All!$AE36="RSS"),Ruler!K$6,IF(AND(All!$V36="P2",All!$AE36="RSS"),Ruler!K$23,IF(AND(All!$V36="P3",All!$AE36="RSS"),Ruler!K$24,IF(AND(All!$V36="P4",All!$AE36="RSS"),Ruler!K$25,IF(AND(All!$V36="P5",All!$AE36="RSS"),Ruler!K$26,IF(AND(All!$V36="P6",All!$AE36="RSS"),Ruler!K$27,IF(AND(All!$V36="P7",All!$AE36="RSS"),Ruler!K$28,IF(AND(All!$V36="P8",All!$AE36="RSS"),Ruler!K$29,IF(AND(All!$V36="P9",All!$AE36="RSS"),Ruler!K$30,0)))))))))))))))))))))))))))</f>
        <v>0</v>
      </c>
      <c r="BS36" s="325">
        <f>IF(AND(All!$V36="P1",All!$AE36="RDP"),Ruler!L$6,IF(AND(All!$V36="P2",All!$AE36="RDP"),Ruler!L$7,IF(AND(All!$V36="P3",All!$AE36="RDP"),Ruler!L$8,IF(AND(All!$V36="P4",All!$AE36="RDP"),Ruler!L$9,IF(AND(All!$V36="P5",All!$AE36="RDP"),Ruler!L$10,IF(AND(All!$V36="P6",All!$AE36="RDP"),Ruler!L$11,IF(AND(All!$V36="P7",All!$AE36="RDP"),Ruler!L$12,IF(AND(All!$V36="P8",All!$AE36="RDP"),Ruler!L$13,IF(AND(All!$V36="P9",All!$AE36="RDP"),Ruler!L$14,IF(AND(All!$V36="P1",All!$AE36="RMS"),Ruler!L$6,IF(AND(All!$V36="P2",All!$AE36="RMS"),Ruler!L$15,IF(AND(All!$V36="P3",All!$AE36="RMS"),Ruler!L$16,IF(AND(All!$V36="P4",All!$AE36="RMS"),Ruler!L$17,IF(AND(All!$V36="P5",All!$AE36="RMS"),Ruler!L$18,IF(AND(All!$V36="P6",All!$AE36="RMS"),Ruler!L$19,IF(AND(All!$V36="P7",All!$AE36="RMS"),Ruler!L$20,IF(AND(All!$V36="P8",All!$AE36="RMS"),Ruler!L$21,IF(AND(All!$V36="P9",All!$AE36="RMS"),Ruler!L$22,IF(AND(All!$V36="P1",All!$AE36="RSS"),Ruler!L$6,IF(AND(All!$V36="P2",All!$AE36="RSS"),Ruler!L$23,IF(AND(All!$V36="P3",All!$AE36="RSS"),Ruler!L$24,IF(AND(All!$V36="P4",All!$AE36="RSS"),Ruler!L$25,IF(AND(All!$V36="P5",All!$AE36="RSS"),Ruler!L$26,IF(AND(All!$V36="P6",All!$AE36="RSS"),Ruler!L$27,IF(AND(All!$V36="P7",All!$AE36="RSS"),Ruler!L$28,IF(AND(All!$V36="P8",All!$AE36="RSS"),Ruler!L$29,IF(AND(All!$V36="P9",All!$AE36="RSS"),Ruler!L$30,0)))))))))))))))))))))))))))</f>
        <v>0</v>
      </c>
      <c r="BT36" s="325">
        <f>IF(AND(All!$V36="P1",All!$AE36="RDP"),Ruler!M$6,IF(AND(All!$V36="P2",All!$AE36="RDP"),Ruler!M$7,IF(AND(All!$V36="P3",All!$AE36="RDP"),Ruler!M$8,IF(AND(All!$V36="P4",All!$AE36="RDP"),Ruler!M$9,IF(AND(All!$V36="P5",All!$AE36="RDP"),Ruler!M$10,IF(AND(All!$V36="P6",All!$AE36="RDP"),Ruler!M$11,IF(AND(All!$V36="P7",All!$AE36="RDP"),Ruler!M$12,IF(AND(All!$V36="P8",All!$AE36="RDP"),Ruler!M$13,IF(AND(All!$V36="P9",All!$AE36="RDP"),Ruler!M$14,IF(AND(All!$V36="P1",All!$AE36="RMS"),Ruler!M$6,IF(AND(All!$V36="P2",All!$AE36="RMS"),Ruler!M$15,IF(AND(All!$V36="P3",All!$AE36="RMS"),Ruler!M$16,IF(AND(All!$V36="P4",All!$AE36="RMS"),Ruler!M$17,IF(AND(All!$V36="P5",All!$AE36="RMS"),Ruler!M$18,IF(AND(All!$V36="P6",All!$AE36="RMS"),Ruler!M$19,IF(AND(All!$V36="P7",All!$AE36="RMS"),Ruler!M$20,IF(AND(All!$V36="P8",All!$AE36="RMS"),Ruler!M$21,IF(AND(All!$V36="P9",All!$AE36="RMS"),Ruler!M$22,IF(AND(All!$V36="P1",All!$AE36="RSS"),Ruler!M$6,IF(AND(All!$V36="P2",All!$AE36="RSS"),Ruler!M$23,IF(AND(All!$V36="P3",All!$AE36="RSS"),Ruler!M$24,IF(AND(All!$V36="P4",All!$AE36="RSS"),Ruler!M$25,IF(AND(All!$V36="P5",All!$AE36="RSS"),Ruler!M$26,IF(AND(All!$V36="P6",All!$AE36="RSS"),Ruler!M$27,IF(AND(All!$V36="P7",All!$AE36="RSS"),Ruler!M$28,IF(AND(All!$V36="P8",All!$AE36="RSS"),Ruler!M$29,IF(AND(All!$V36="P9",All!$AE36="RSS"),Ruler!M$30,0)))))))))))))))))))))))))))</f>
        <v>0</v>
      </c>
      <c r="BU36" s="325">
        <f>IF(AND(All!$V36="P1",All!$AE36="RDP"),Ruler!N$6,IF(AND(All!$V36="P2",All!$AE36="RDP"),Ruler!N$7,IF(AND(All!$V36="P3",All!$AE36="RDP"),Ruler!N$8,IF(AND(All!$V36="P4",All!$AE36="RDP"),Ruler!N$9,IF(AND(All!$V36="P5",All!$AE36="RDP"),Ruler!N$10,IF(AND(All!$V36="P6",All!$AE36="RDP"),Ruler!N$11,IF(AND(All!$V36="P7",All!$AE36="RDP"),Ruler!N$12,IF(AND(All!$V36="P8",All!$AE36="RDP"),Ruler!N$13,IF(AND(All!$V36="P9",All!$AE36="RDP"),Ruler!N$14,IF(AND(All!$V36="P1",All!$AE36="RMS"),Ruler!N$6,IF(AND(All!$V36="P2",All!$AE36="RMS"),Ruler!N$15,IF(AND(All!$V36="P3",All!$AE36="RMS"),Ruler!N$16,IF(AND(All!$V36="P4",All!$AE36="RMS"),Ruler!N$17,IF(AND(All!$V36="P5",All!$AE36="RMS"),Ruler!N$18,IF(AND(All!$V36="P6",All!$AE36="RMS"),Ruler!N$19,IF(AND(All!$V36="P7",All!$AE36="RMS"),Ruler!N$20,IF(AND(All!$V36="P8",All!$AE36="RMS"),Ruler!N$21,IF(AND(All!$V36="P9",All!$AE36="RMS"),Ruler!N$22,IF(AND(All!$V36="P1",All!$AE36="RSS"),Ruler!N$6,IF(AND(All!$V36="P2",All!$AE36="RSS"),Ruler!N$23,IF(AND(All!$V36="P3",All!$AE36="RSS"),Ruler!N$24,IF(AND(All!$V36="P4",All!$AE36="RSS"),Ruler!N$25,IF(AND(All!$V36="P5",All!$AE36="RSS"),Ruler!N$26,IF(AND(All!$V36="P6",All!$AE36="RSS"),Ruler!N$27,IF(AND(All!$V36="P7",All!$AE36="RSS"),Ruler!N$28,IF(AND(All!$V36="P8",All!$AE36="RSS"),Ruler!N$29,IF(AND(All!$V36="P9",All!$AE36="RSS"),Ruler!N$30,0)))))))))))))))))))))))))))</f>
        <v>0</v>
      </c>
      <c r="BV36" s="325">
        <f>IF(AND(All!$V36="P1",All!$AE36="RDP"),Ruler!O$6,IF(AND(All!$V36="P2",All!$AE36="RDP"),Ruler!O$7,IF(AND(All!$V36="P3",All!$AE36="RDP"),Ruler!O$8,IF(AND(All!$V36="P4",All!$AE36="RDP"),Ruler!O$9,IF(AND(All!$V36="P5",All!$AE36="RDP"),Ruler!O$10,IF(AND(All!$V36="P6",All!$AE36="RDP"),Ruler!O$11,IF(AND(All!$V36="P7",All!$AE36="RDP"),Ruler!O$12,IF(AND(All!$V36="P8",All!$AE36="RDP"),Ruler!O$13,IF(AND(All!$V36="P9",All!$AE36="RDP"),Ruler!O$14,IF(AND(All!$V36="P1",All!$AE36="RMS"),Ruler!O$6,IF(AND(All!$V36="P2",All!$AE36="RMS"),Ruler!O$15,IF(AND(All!$V36="P3",All!$AE36="RMS"),Ruler!O$16,IF(AND(All!$V36="P4",All!$AE36="RMS"),Ruler!O$17,IF(AND(All!$V36="P5",All!$AE36="RMS"),Ruler!O$18,IF(AND(All!$V36="P6",All!$AE36="RMS"),Ruler!O$19,IF(AND(All!$V36="P7",All!$AE36="RMS"),Ruler!O$20,IF(AND(All!$V36="P8",All!$AE36="RMS"),Ruler!O$21,IF(AND(All!$V36="P9",All!$AE36="RMS"),Ruler!O$22,IF(AND(All!$V36="P1",All!$AE36="RSS"),Ruler!O$6,IF(AND(All!$V36="P2",All!$AE36="RSS"),Ruler!O$23,IF(AND(All!$V36="P3",All!$AE36="RSS"),Ruler!O$24,IF(AND(All!$V36="P4",All!$AE36="RSS"),Ruler!O$25,IF(AND(All!$V36="P5",All!$AE36="RSS"),Ruler!O$26,IF(AND(All!$V36="P6",All!$AE36="RSS"),Ruler!O$27,IF(AND(All!$V36="P7",All!$AE36="RSS"),Ruler!O$28,IF(AND(All!$V36="P8",All!$AE36="RSS"),Ruler!O$29,IF(AND(All!$V36="P9",All!$AE36="RSS"),Ruler!O$30,0)))))))))))))))))))))))))))</f>
        <v>0</v>
      </c>
      <c r="BW36" s="325">
        <f>IF(AND(All!$V36="P1",All!$AE36="RDP"),Ruler!P$6,IF(AND(All!$V36="P2",All!$AE36="RDP"),Ruler!P$7,IF(AND(All!$V36="P3",All!$AE36="RDP"),Ruler!P$8,IF(AND(All!$V36="P4",All!$AE36="RDP"),Ruler!P$9,IF(AND(All!$V36="P5",All!$AE36="RDP"),Ruler!P$10,IF(AND(All!$V36="P6",All!$AE36="RDP"),Ruler!P$11,IF(AND(All!$V36="P7",All!$AE36="RDP"),Ruler!P$12,IF(AND(All!$V36="P8",All!$AE36="RDP"),Ruler!P$13,IF(AND(All!$V36="P9",All!$AE36="RDP"),Ruler!P$14,IF(AND(All!$V36="P1",All!$AE36="RMS"),Ruler!P$6,IF(AND(All!$V36="P2",All!$AE36="RMS"),Ruler!P$15,IF(AND(All!$V36="P3",All!$AE36="RMS"),Ruler!P$16,IF(AND(All!$V36="P4",All!$AE36="RMS"),Ruler!P$17,IF(AND(All!$V36="P5",All!$AE36="RMS"),Ruler!P$18,IF(AND(All!$V36="P6",All!$AE36="RMS"),Ruler!P$19,IF(AND(All!$V36="P7",All!$AE36="RMS"),Ruler!P$20,IF(AND(All!$V36="P8",All!$AE36="RMS"),Ruler!P$21,IF(AND(All!$V36="P9",All!$AE36="RMS"),Ruler!P$22,IF(AND(All!$V36="P1",All!$AE36="RSS"),Ruler!P$6,IF(AND(All!$V36="P2",All!$AE36="RSS"),Ruler!P$23,IF(AND(All!$V36="P3",All!$AE36="RSS"),Ruler!P$24,IF(AND(All!$V36="P4",All!$AE36="RSS"),Ruler!P$25,IF(AND(All!$V36="P5",All!$AE36="RSS"),Ruler!P$26,IF(AND(All!$V36="P6",All!$AE36="RSS"),Ruler!P$27,IF(AND(All!$V36="P7",All!$AE36="RSS"),Ruler!P$28,IF(AND(All!$V36="P8",All!$AE36="RSS"),Ruler!P$29,IF(AND(All!$V36="P9",All!$AE36="RSS"),Ruler!P$30,0)))))))))))))))))))))))))))</f>
        <v>0</v>
      </c>
      <c r="BX36" s="325">
        <f>IF(AND(All!$V36="P1",All!$AE36="RDP"),Ruler!Q$6,IF(AND(All!$V36="P2",All!$AE36="RDP"),Ruler!Q$7,IF(AND(All!$V36="P3",All!$AE36="RDP"),Ruler!Q$8,IF(AND(All!$V36="P4",All!$AE36="RDP"),Ruler!Q$9,IF(AND(All!$V36="P5",All!$AE36="RDP"),Ruler!Q$10,IF(AND(All!$V36="P6",All!$AE36="RDP"),Ruler!Q$11,IF(AND(All!$V36="P7",All!$AE36="RDP"),Ruler!Q$12,IF(AND(All!$V36="P8",All!$AE36="RDP"),Ruler!Q$13,IF(AND(All!$V36="P9",All!$AE36="RDP"),Ruler!Q$14,IF(AND(All!$V36="P1",All!$AE36="RMS"),Ruler!Q$6,IF(AND(All!$V36="P2",All!$AE36="RMS"),Ruler!Q$15,IF(AND(All!$V36="P3",All!$AE36="RMS"),Ruler!Q$16,IF(AND(All!$V36="P4",All!$AE36="RMS"),Ruler!Q$17,IF(AND(All!$V36="P5",All!$AE36="RMS"),Ruler!Q$18,IF(AND(All!$V36="P6",All!$AE36="RMS"),Ruler!Q$19,IF(AND(All!$V36="P7",All!$AE36="RMS"),Ruler!Q$20,IF(AND(All!$V36="P8",All!$AE36="RMS"),Ruler!Q$21,IF(AND(All!$V36="P9",All!$AE36="RMS"),Ruler!Q$22,IF(AND(All!$V36="P1",All!$AE36="RSS"),Ruler!Q$6,IF(AND(All!$V36="P2",All!$AE36="RSS"),Ruler!Q$23,IF(AND(All!$V36="P3",All!$AE36="RSS"),Ruler!Q$24,IF(AND(All!$V36="P4",All!$AE36="RSS"),Ruler!Q$25,IF(AND(All!$V36="P5",All!$AE36="RSS"),Ruler!Q$26,IF(AND(All!$V36="P6",All!$AE36="RSS"),Ruler!Q$27,IF(AND(All!$V36="P7",All!$AE36="RSS"),Ruler!Q$28,IF(AND(All!$V36="P8",All!$AE36="RSS"),Ruler!Q$29,IF(AND(All!$V36="P9",All!$AE36="RSS"),Ruler!Q$30,0)))))))))))))))))))))))))))</f>
        <v>0</v>
      </c>
      <c r="BY36" s="325">
        <f>IF(AND(All!$V36="P1",All!$AE36="RDP"),Ruler!R$6,IF(AND(All!$V36="P2",All!$AE36="RDP"),Ruler!R$7,IF(AND(All!$V36="P3",All!$AE36="RDP"),Ruler!R$8,IF(AND(All!$V36="P4",All!$AE36="RDP"),Ruler!R$9,IF(AND(All!$V36="P5",All!$AE36="RDP"),Ruler!R$10,IF(AND(All!$V36="P6",All!$AE36="RDP"),Ruler!R$11,IF(AND(All!$V36="P7",All!$AE36="RDP"),Ruler!R$12,IF(AND(All!$V36="P8",All!$AE36="RDP"),Ruler!R$13,IF(AND(All!$V36="P9",All!$AE36="RDP"),Ruler!R$14,IF(AND(All!$V36="P1",All!$AE36="RMS"),Ruler!R$6,IF(AND(All!$V36="P2",All!$AE36="RMS"),Ruler!R$15,IF(AND(All!$V36="P3",All!$AE36="RMS"),Ruler!R$16,IF(AND(All!$V36="P4",All!$AE36="RMS"),Ruler!R$17,IF(AND(All!$V36="P5",All!$AE36="RMS"),Ruler!R$18,IF(AND(All!$V36="P6",All!$AE36="RMS"),Ruler!R$19,IF(AND(All!$V36="P7",All!$AE36="RMS"),Ruler!R$20,IF(AND(All!$V36="P8",All!$AE36="RMS"),Ruler!R$21,IF(AND(All!$V36="P9",All!$AE36="RMS"),Ruler!R$22,IF(AND(All!$V36="P1",All!$AE36="RSS"),Ruler!R$6,IF(AND(All!$V36="P2",All!$AE36="RSS"),Ruler!R$23,IF(AND(All!$V36="P3",All!$AE36="RSS"),Ruler!R$24,IF(AND(All!$V36="P4",All!$AE36="RSS"),Ruler!R$25,IF(AND(All!$V36="P5",All!$AE36="RSS"),Ruler!R$26,IF(AND(All!$V36="P6",All!$AE36="RSS"),Ruler!R$27,IF(AND(All!$V36="P7",All!$AE36="RSS"),Ruler!R$28,IF(AND(All!$V36="P8",All!$AE36="RSS"),Ruler!R$29,IF(AND(All!$V36="P9",All!$AE36="RSS"),Ruler!R$30,0)))))))))))))))))))))))))))</f>
        <v>0</v>
      </c>
      <c r="BZ36" s="325">
        <f>IF(AND(All!$V36="P1",All!$AE36="RDP"),Ruler!S$6,IF(AND(All!$V36="P2",All!$AE36="RDP"),Ruler!S$7,IF(AND(All!$V36="P3",All!$AE36="RDP"),Ruler!S$8,IF(AND(All!$V36="P4",All!$AE36="RDP"),Ruler!S$9,IF(AND(All!$V36="P5",All!$AE36="RDP"),Ruler!S$10,IF(AND(All!$V36="P6",All!$AE36="RDP"),Ruler!S$11,IF(AND(All!$V36="P7",All!$AE36="RDP"),Ruler!S$12,IF(AND(All!$V36="P8",All!$AE36="RDP"),Ruler!S$13,IF(AND(All!$V36="P9",All!$AE36="RDP"),Ruler!S$14,IF(AND(All!$V36="P1",All!$AE36="RMS"),Ruler!S$6,IF(AND(All!$V36="P2",All!$AE36="RMS"),Ruler!S$15,IF(AND(All!$V36="P3",All!$AE36="RMS"),Ruler!S$16,IF(AND(All!$V36="P4",All!$AE36="RMS"),Ruler!S$17,IF(AND(All!$V36="P5",All!$AE36="RMS"),Ruler!S$18,IF(AND(All!$V36="P6",All!$AE36="RMS"),Ruler!S$19,IF(AND(All!$V36="P7",All!$AE36="RMS"),Ruler!S$20,IF(AND(All!$V36="P8",All!$AE36="RMS"),Ruler!S$21,IF(AND(All!$V36="P9",All!$AE36="RMS"),Ruler!S$22,IF(AND(All!$V36="P1",All!$AE36="RSS"),Ruler!S$6,IF(AND(All!$V36="P2",All!$AE36="RSS"),Ruler!S$23,IF(AND(All!$V36="P3",All!$AE36="RSS"),Ruler!S$24,IF(AND(All!$V36="P4",All!$AE36="RSS"),Ruler!S$25,IF(AND(All!$V36="P5",All!$AE36="RSS"),Ruler!S$26,IF(AND(All!$V36="P6",All!$AE36="RSS"),Ruler!S$27,IF(AND(All!$V36="P7",All!$AE36="RSS"),Ruler!S$28,IF(AND(All!$V36="P8",All!$AE36="RSS"),Ruler!S$29,IF(AND(All!$V36="P9",All!$AE36="RSS"),Ruler!S$30,0)))))))))))))))))))))))))))</f>
        <v>0</v>
      </c>
      <c r="CA36" s="325">
        <f>IF(AND(All!$V36="P1",All!$AE36="RDP"),Ruler!T$6,IF(AND(All!$V36="P2",All!$AE36="RDP"),Ruler!T$7,IF(AND(All!$V36="P3",All!$AE36="RDP"),Ruler!T$8,IF(AND(All!$V36="P4",All!$AE36="RDP"),Ruler!T$9,IF(AND(All!$V36="P5",All!$AE36="RDP"),Ruler!T$10,IF(AND(All!$V36="P6",All!$AE36="RDP"),Ruler!T$11,IF(AND(All!$V36="P7",All!$AE36="RDP"),Ruler!T$12,IF(AND(All!$V36="P8",All!$AE36="RDP"),Ruler!T$13,IF(AND(All!$V36="P9",All!$AE36="RDP"),Ruler!T$14,IF(AND(All!$V36="P1",All!$AE36="RMS"),Ruler!T$6,IF(AND(All!$V36="P2",All!$AE36="RMS"),Ruler!T$15,IF(AND(All!$V36="P3",All!$AE36="RMS"),Ruler!T$16,IF(AND(All!$V36="P4",All!$AE36="RMS"),Ruler!T$17,IF(AND(All!$V36="P5",All!$AE36="RMS"),Ruler!T$18,IF(AND(All!$V36="P6",All!$AE36="RMS"),Ruler!T$19,IF(AND(All!$V36="P7",All!$AE36="RMS"),Ruler!T$20,IF(AND(All!$V36="P8",All!$AE36="RMS"),Ruler!T$21,IF(AND(All!$V36="P9",All!$AE36="RMS"),Ruler!T$22,IF(AND(All!$V36="P1",All!$AE36="RSS"),Ruler!T$6,IF(AND(All!$V36="P2",All!$AE36="RSS"),Ruler!T$23,IF(AND(All!$V36="P3",All!$AE36="RSS"),Ruler!T$24,IF(AND(All!$V36="P4",All!$AE36="RSS"),Ruler!T$25,IF(AND(All!$V36="P5",All!$AE36="RSS"),Ruler!T$26,IF(AND(All!$V36="P6",All!$AE36="RSS"),Ruler!T$27,IF(AND(All!$V36="P7",All!$AE36="RSS"),Ruler!T$28,IF(AND(All!$V36="P8",All!$AE36="RSS"),Ruler!T$29,IF(AND(All!$V36="P9",All!$AE36="RSS"),Ruler!T$30,0)))))))))))))))))))))))))))</f>
        <v>0</v>
      </c>
      <c r="CB36" s="325">
        <f>IF(AND(All!$V36="P1",All!$AE36="RDP"),Ruler!U$6,IF(AND(All!$V36="P2",All!$AE36="RDP"),Ruler!U$7,IF(AND(All!$V36="P3",All!$AE36="RDP"),Ruler!U$8,IF(AND(All!$V36="P4",All!$AE36="RDP"),Ruler!U$9,IF(AND(All!$V36="P5",All!$AE36="RDP"),Ruler!U$10,IF(AND(All!$V36="P6",All!$AE36="RDP"),Ruler!U$11,IF(AND(All!$V36="P7",All!$AE36="RDP"),Ruler!U$12,IF(AND(All!$V36="P8",All!$AE36="RDP"),Ruler!U$13,IF(AND(All!$V36="P9",All!$AE36="RDP"),Ruler!U$14,IF(AND(All!$V36="P1",All!$AE36="RMS"),Ruler!U$6,IF(AND(All!$V36="P2",All!$AE36="RMS"),Ruler!U$15,IF(AND(All!$V36="P3",All!$AE36="RMS"),Ruler!U$16,IF(AND(All!$V36="P4",All!$AE36="RMS"),Ruler!U$17,IF(AND(All!$V36="P5",All!$AE36="RMS"),Ruler!U$18,IF(AND(All!$V36="P6",All!$AE36="RMS"),Ruler!U$19,IF(AND(All!$V36="P7",All!$AE36="RMS"),Ruler!U$20,IF(AND(All!$V36="P8",All!$AE36="RMS"),Ruler!U$21,IF(AND(All!$V36="P9",All!$AE36="RMS"),Ruler!U$22,IF(AND(All!$V36="P1",All!$AE36="RSS"),Ruler!U$6,IF(AND(All!$V36="P2",All!$AE36="RSS"),Ruler!U$23,IF(AND(All!$V36="P3",All!$AE36="RSS"),Ruler!U$24,IF(AND(All!$V36="P4",All!$AE36="RSS"),Ruler!U$25,IF(AND(All!$V36="P5",All!$AE36="RSS"),Ruler!U$26,IF(AND(All!$V36="P6",All!$AE36="RSS"),Ruler!U$27,IF(AND(All!$V36="P7",All!$AE36="RSS"),Ruler!U$28,IF(AND(All!$V36="P8",All!$AE36="RSS"),Ruler!U$29,IF(AND(All!$V36="P9",All!$AE36="RSS"),Ruler!U$30,0)))))))))))))))))))))))))))</f>
        <v>0</v>
      </c>
      <c r="CC36" s="325">
        <f>IF(AND(All!$V36="P1",All!$AE36="RDP"),Ruler!V$6,IF(AND(All!$V36="P2",All!$AE36="RDP"),Ruler!V$7,IF(AND(All!$V36="P3",All!$AE36="RDP"),Ruler!V$8,IF(AND(All!$V36="P4",All!$AE36="RDP"),Ruler!V$9,IF(AND(All!$V36="P5",All!$AE36="RDP"),Ruler!V$10,IF(AND(All!$V36="P6",All!$AE36="RDP"),Ruler!V$11,IF(AND(All!$V36="P7",All!$AE36="RDP"),Ruler!V$12,IF(AND(All!$V36="P8",All!$AE36="RDP"),Ruler!V$13,IF(AND(All!$V36="P9",All!$AE36="RDP"),Ruler!V$14,IF(AND(All!$V36="P1",All!$AE36="RMS"),Ruler!V$6,IF(AND(All!$V36="P2",All!$AE36="RMS"),Ruler!V$15,IF(AND(All!$V36="P3",All!$AE36="RMS"),Ruler!V$16,IF(AND(All!$V36="P4",All!$AE36="RMS"),Ruler!V$17,IF(AND(All!$V36="P5",All!$AE36="RMS"),Ruler!V$18,IF(AND(All!$V36="P6",All!$AE36="RMS"),Ruler!V$19,IF(AND(All!$V36="P7",All!$AE36="RMS"),Ruler!V$20,IF(AND(All!$V36="P8",All!$AE36="RMS"),Ruler!V$21,IF(AND(All!$V36="P9",All!$AE36="RMS"),Ruler!V$22,IF(AND(All!$V36="P1",All!$AE36="RSS"),Ruler!V$6,IF(AND(All!$V36="P2",All!$AE36="RSS"),Ruler!V$23,IF(AND(All!$V36="P3",All!$AE36="RSS"),Ruler!V$24,IF(AND(All!$V36="P4",All!$AE36="RSS"),Ruler!V$25,IF(AND(All!$V36="P5",All!$AE36="RSS"),Ruler!V$26,IF(AND(All!$V36="P6",All!$AE36="RSS"),Ruler!V$27,IF(AND(All!$V36="P7",All!$AE36="RSS"),Ruler!V$28,IF(AND(All!$V36="P8",All!$AE36="RSS"),Ruler!V$29,IF(AND(All!$V36="P9",All!$AE36="RSS"),Ruler!V$30,0)))))))))))))))))))))))))))</f>
        <v>0</v>
      </c>
      <c r="CD36" s="325">
        <f>IF(AND(All!$V36="P1",All!$AE36="RDP"),Ruler!W$6,IF(AND(All!$V36="P2",All!$AE36="RDP"),Ruler!W$7,IF(AND(All!$V36="P3",All!$AE36="RDP"),Ruler!W$8,IF(AND(All!$V36="P4",All!$AE36="RDP"),Ruler!W$9,IF(AND(All!$V36="P5",All!$AE36="RDP"),Ruler!W$10,IF(AND(All!$V36="P6",All!$AE36="RDP"),Ruler!W$11,IF(AND(All!$V36="P7",All!$AE36="RDP"),Ruler!W$12,IF(AND(All!$V36="P8",All!$AE36="RDP"),Ruler!W$13,IF(AND(All!$V36="P9",All!$AE36="RDP"),Ruler!W$14,IF(AND(All!$V36="P1",All!$AE36="RMS"),Ruler!W$6,IF(AND(All!$V36="P2",All!$AE36="RMS"),Ruler!W$15,IF(AND(All!$V36="P3",All!$AE36="RMS"),Ruler!W$16,IF(AND(All!$V36="P4",All!$AE36="RMS"),Ruler!W$17,IF(AND(All!$V36="P5",All!$AE36="RMS"),Ruler!W$18,IF(AND(All!$V36="P6",All!$AE36="RMS"),Ruler!W$19,IF(AND(All!$V36="P7",All!$AE36="RMS"),Ruler!W$20,IF(AND(All!$V36="P8",All!$AE36="RMS"),Ruler!W$21,IF(AND(All!$V36="P9",All!$AE36="RMS"),Ruler!W$22,IF(AND(All!$V36="P1",All!$AE36="RSS"),Ruler!W$6,IF(AND(All!$V36="P2",All!$AE36="RSS"),Ruler!W$23,IF(AND(All!$V36="P3",All!$AE36="RSS"),Ruler!W$24,IF(AND(All!$V36="P4",All!$AE36="RSS"),Ruler!W$25,IF(AND(All!$V36="P5",All!$AE36="RSS"),Ruler!W$26,IF(AND(All!$V36="P6",All!$AE36="RSS"),Ruler!W$27,IF(AND(All!$V36="P7",All!$AE36="RSS"),Ruler!W$28,IF(AND(All!$V36="P8",All!$AE36="RSS"),Ruler!W$29,IF(AND(All!$V36="P9",All!$AE36="RSS"),Ruler!W$30,0)))))))))))))))))))))))))))</f>
        <v>0</v>
      </c>
      <c r="CE36" s="325">
        <f>IF(AND(All!$V36="P1",All!$AE36="RDP"),Ruler!X$6,IF(AND(All!$V36="P2",All!$AE36="RDP"),Ruler!X$7,IF(AND(All!$V36="P3",All!$AE36="RDP"),Ruler!X$8,IF(AND(All!$V36="P4",All!$AE36="RDP"),Ruler!X$9,IF(AND(All!$V36="P5",All!$AE36="RDP"),Ruler!X$10,IF(AND(All!$V36="P6",All!$AE36="RDP"),Ruler!X$11,IF(AND(All!$V36="P7",All!$AE36="RDP"),Ruler!X$12,IF(AND(All!$V36="P8",All!$AE36="RDP"),Ruler!X$13,IF(AND(All!$V36="P9",All!$AE36="RDP"),Ruler!X$14,IF(AND(All!$V36="P1",All!$AE36="RMS"),Ruler!X$6,IF(AND(All!$V36="P2",All!$AE36="RMS"),Ruler!X$15,IF(AND(All!$V36="P3",All!$AE36="RMS"),Ruler!X$16,IF(AND(All!$V36="P4",All!$AE36="RMS"),Ruler!X$17,IF(AND(All!$V36="P5",All!$AE36="RMS"),Ruler!X$18,IF(AND(All!$V36="P6",All!$AE36="RMS"),Ruler!X$19,IF(AND(All!$V36="P7",All!$AE36="RMS"),Ruler!X$20,IF(AND(All!$V36="P8",All!$AE36="RMS"),Ruler!X$21,IF(AND(All!$V36="P9",All!$AE36="RMS"),Ruler!X$22,IF(AND(All!$V36="P1",All!$AE36="RSS"),Ruler!X$6,IF(AND(All!$V36="P2",All!$AE36="RSS"),Ruler!X$23,IF(AND(All!$V36="P3",All!$AE36="RSS"),Ruler!X$24,IF(AND(All!$V36="P4",All!$AE36="RSS"),Ruler!X$25,IF(AND(All!$V36="P5",All!$AE36="RSS"),Ruler!X$26,IF(AND(All!$V36="P6",All!$AE36="RSS"),Ruler!X$27,IF(AND(All!$V36="P7",All!$AE36="RSS"),Ruler!X$28,IF(AND(All!$V36="P8",All!$AE36="RSS"),Ruler!X$29,IF(AND(All!$V36="P9",All!$AE36="RSS"),Ruler!X$30,0)))))))))))))))))))))))))))</f>
        <v>0</v>
      </c>
      <c r="CF36" s="325">
        <f>IF(AND(All!$V36="P1",All!$AE36="RDP"),Ruler!Y$6,IF(AND(All!$V36="P2",All!$AE36="RDP"),Ruler!Y$7,IF(AND(All!$V36="P3",All!$AE36="RDP"),Ruler!Y$8,IF(AND(All!$V36="P4",All!$AE36="RDP"),Ruler!Y$9,IF(AND(All!$V36="P5",All!$AE36="RDP"),Ruler!Y$10,IF(AND(All!$V36="P6",All!$AE36="RDP"),Ruler!Y$11,IF(AND(All!$V36="P7",All!$AE36="RDP"),Ruler!Y$12,IF(AND(All!$V36="P8",All!$AE36="RDP"),Ruler!Y$13,IF(AND(All!$V36="P9",All!$AE36="RDP"),Ruler!Y$14,IF(AND(All!$V36="P1",All!$AE36="RMS"),Ruler!Y$6,IF(AND(All!$V36="P2",All!$AE36="RMS"),Ruler!Y$15,IF(AND(All!$V36="P3",All!$AE36="RMS"),Ruler!Y$16,IF(AND(All!$V36="P4",All!$AE36="RMS"),Ruler!Y$17,IF(AND(All!$V36="P5",All!$AE36="RMS"),Ruler!Y$18,IF(AND(All!$V36="P6",All!$AE36="RMS"),Ruler!Y$19,IF(AND(All!$V36="P7",All!$AE36="RMS"),Ruler!Y$20,IF(AND(All!$V36="P8",All!$AE36="RMS"),Ruler!Y$21,IF(AND(All!$V36="P9",All!$AE36="RMS"),Ruler!Y$22,IF(AND(All!$V36="P1",All!$AE36="RSS"),Ruler!Y$6,IF(AND(All!$V36="P2",All!$AE36="RSS"),Ruler!Y$23,IF(AND(All!$V36="P3",All!$AE36="RSS"),Ruler!Y$24,IF(AND(All!$V36="P4",All!$AE36="RSS"),Ruler!Y$25,IF(AND(All!$V36="P5",All!$AE36="RSS"),Ruler!Y$26,IF(AND(All!$V36="P6",All!$AE36="RSS"),Ruler!Y$27,IF(AND(All!$V36="P7",All!$AE36="RSS"),Ruler!Y$28,IF(AND(All!$V36="P8",All!$AE36="RSS"),Ruler!Y$29,IF(AND(All!$V36="P9",All!$AE36="RSS"),Ruler!Y$30,0)))))))))))))))))))))))))))</f>
        <v>0</v>
      </c>
      <c r="CG36" s="325">
        <f>IF(AND(All!$V36="P1",All!$AE36="RDP"),Ruler!Z$6,IF(AND(All!$V36="P2",All!$AE36="RDP"),Ruler!Z$7,IF(AND(All!$V36="P3",All!$AE36="RDP"),Ruler!Z$8,IF(AND(All!$V36="P4",All!$AE36="RDP"),Ruler!Z$9,IF(AND(All!$V36="P5",All!$AE36="RDP"),Ruler!Z$10,IF(AND(All!$V36="P6",All!$AE36="RDP"),Ruler!Z$11,IF(AND(All!$V36="P7",All!$AE36="RDP"),Ruler!Z$12,IF(AND(All!$V36="P8",All!$AE36="RDP"),Ruler!Z$13,IF(AND(All!$V36="P9",All!$AE36="RDP"),Ruler!Z$14,IF(AND(All!$V36="P1",All!$AE36="RMS"),Ruler!Z$6,IF(AND(All!$V36="P2",All!$AE36="RMS"),Ruler!Z$15,IF(AND(All!$V36="P3",All!$AE36="RMS"),Ruler!Z$16,IF(AND(All!$V36="P4",All!$AE36="RMS"),Ruler!Z$17,IF(AND(All!$V36="P5",All!$AE36="RMS"),Ruler!Z$18,IF(AND(All!$V36="P6",All!$AE36="RMS"),Ruler!Z$19,IF(AND(All!$V36="P7",All!$AE36="RMS"),Ruler!Z$20,IF(AND(All!$V36="P8",All!$AE36="RMS"),Ruler!Z$21,IF(AND(All!$V36="P9",All!$AE36="RMS"),Ruler!Z$22,IF(AND(All!$V36="P1",All!$AE36="RSS"),Ruler!Z$6,IF(AND(All!$V36="P2",All!$AE36="RSS"),Ruler!Z$23,IF(AND(All!$V36="P3",All!$AE36="RSS"),Ruler!Z$24,IF(AND(All!$V36="P4",All!$AE36="RSS"),Ruler!Z$25,IF(AND(All!$V36="P5",All!$AE36="RSS"),Ruler!Z$26,IF(AND(All!$V36="P6",All!$AE36="RSS"),Ruler!Z$27,IF(AND(All!$V36="P7",All!$AE36="RSS"),Ruler!Z$28,IF(AND(All!$V36="P8",All!$AE36="RSS"),Ruler!Z$29,IF(AND(All!$V36="P9",All!$AE36="RSS"),Ruler!Z$30,0)))))))))))))))))))))))))))</f>
        <v>0</v>
      </c>
      <c r="CH36" s="325">
        <f>IF(AND(All!$V36="P1",All!$AE36="RDP"),Ruler!AA$6,IF(AND(All!$V36="P2",All!$AE36="RDP"),Ruler!AA$7,IF(AND(All!$V36="P3",All!$AE36="RDP"),Ruler!AA$8,IF(AND(All!$V36="P4",All!$AE36="RDP"),Ruler!AA$9,IF(AND(All!$V36="P5",All!$AE36="RDP"),Ruler!AA$10,IF(AND(All!$V36="P6",All!$AE36="RDP"),Ruler!AA$11,IF(AND(All!$V36="P7",All!$AE36="RDP"),Ruler!AA$12,IF(AND(All!$V36="P8",All!$AE36="RDP"),Ruler!AA$13,IF(AND(All!$V36="P9",All!$AE36="RDP"),Ruler!AA$14,IF(AND(All!$V36="P1",All!$AE36="RMS"),Ruler!AA$6,IF(AND(All!$V36="P2",All!$AE36="RMS"),Ruler!AA$15,IF(AND(All!$V36="P3",All!$AE36="RMS"),Ruler!AA$16,IF(AND(All!$V36="P4",All!$AE36="RMS"),Ruler!AA$17,IF(AND(All!$V36="P5",All!$AE36="RMS"),Ruler!AA$18,IF(AND(All!$V36="P6",All!$AE36="RMS"),Ruler!AA$19,IF(AND(All!$V36="P7",All!$AE36="RMS"),Ruler!AA$20,IF(AND(All!$V36="P8",All!$AE36="RMS"),Ruler!AA$21,IF(AND(All!$V36="P9",All!$AE36="RMS"),Ruler!AA$22,IF(AND(All!$V36="P1",All!$AE36="RSS"),Ruler!AA$6,IF(AND(All!$V36="P2",All!$AE36="RSS"),Ruler!AA$23,IF(AND(All!$V36="P3",All!$AE36="RSS"),Ruler!AA$24,IF(AND(All!$V36="P4",All!$AE36="RSS"),Ruler!AA$25,IF(AND(All!$V36="P5",All!$AE36="RSS"),Ruler!AA$26,IF(AND(All!$V36="P6",All!$AE36="RSS"),Ruler!AA$27,IF(AND(All!$V36="P7",All!$AE36="RSS"),Ruler!AA$28,IF(AND(All!$V36="P8",All!$AE36="RSS"),Ruler!AA$29,IF(AND(All!$V36="P9",All!$AE36="RSS"),Ruler!AA$30,0)))))))))))))))))))))))))))</f>
        <v>0</v>
      </c>
      <c r="CI36" s="325">
        <f>IF(AND(All!$V36="P1",All!$AE36="RDP"),Ruler!AB$6,IF(AND(All!$V36="P2",All!$AE36="RDP"),Ruler!AB$7,IF(AND(All!$V36="P3",All!$AE36="RDP"),Ruler!AB$8,IF(AND(All!$V36="P4",All!$AE36="RDP"),Ruler!AB$9,IF(AND(All!$V36="P5",All!$AE36="RDP"),Ruler!AB$10,IF(AND(All!$V36="P6",All!$AE36="RDP"),Ruler!AB$11,IF(AND(All!$V36="P7",All!$AE36="RDP"),Ruler!AB$12,IF(AND(All!$V36="P8",All!$AE36="RDP"),Ruler!AB$13,IF(AND(All!$V36="P9",All!$AE36="RDP"),Ruler!AB$14,IF(AND(All!$V36="P1",All!$AE36="RMS"),Ruler!AB$6,IF(AND(All!$V36="P2",All!$AE36="RMS"),Ruler!AB$15,IF(AND(All!$V36="P3",All!$AE36="RMS"),Ruler!AB$16,IF(AND(All!$V36="P4",All!$AE36="RMS"),Ruler!AB$17,IF(AND(All!$V36="P5",All!$AE36="RMS"),Ruler!AB$18,IF(AND(All!$V36="P6",All!$AE36="RMS"),Ruler!AB$19,IF(AND(All!$V36="P7",All!$AE36="RMS"),Ruler!AB$20,IF(AND(All!$V36="P8",All!$AE36="RMS"),Ruler!AB$21,IF(AND(All!$V36="P9",All!$AE36="RMS"),Ruler!AB$22,IF(AND(All!$V36="P1",All!$AE36="RSS"),Ruler!AB$6,IF(AND(All!$V36="P2",All!$AE36="RSS"),Ruler!AB$23,IF(AND(All!$V36="P3",All!$AE36="RSS"),Ruler!AB$24,IF(AND(All!$V36="P4",All!$AE36="RSS"),Ruler!AB$25,IF(AND(All!$V36="P5",All!$AE36="RSS"),Ruler!AB$26,IF(AND(All!$V36="P6",All!$AE36="RSS"),Ruler!AB$27,IF(AND(All!$V36="P7",All!$AE36="RSS"),Ruler!AB$28,IF(AND(All!$V36="P8",All!$AE36="RSS"),Ruler!AB$29,IF(AND(All!$V36="P9",All!$AE36="RSS"),Ruler!AB$30,0)))))))))))))))))))))))))))</f>
        <v>0</v>
      </c>
      <c r="CJ36" s="323"/>
      <c r="DG36" s="328"/>
      <c r="DH36" s="43">
        <f>COUNTIF(Table9[[#This Row],[G-B1]:[G-B12]],"&lt;=0")/12*100</f>
        <v>0</v>
      </c>
      <c r="DI36" s="43">
        <f>COUNTIF(Table9[[#This Row],[G-K1]:[G-K5]],"&lt;=0")/5*100</f>
        <v>0</v>
      </c>
      <c r="DJ36" s="43">
        <f>COUNTIF(Table9[[#This Row],[G-P1]:[G-P5]],"&lt;=0")/5*100</f>
        <v>0</v>
      </c>
      <c r="DK36" s="43">
        <f>COUNTIF(Table9[[#This Row],[G-E1]:[G-E2]],"&lt;=0")/2*100</f>
        <v>0</v>
      </c>
      <c r="DL36" s="450">
        <f>IF(AE36="RDP",(COUNTIF(Table9[[#This Row],[G-B3]],"&lt;=0")+COUNTIF(Table9[[#This Row],[G-B4]],"&lt;=0")+COUNTIF(Table9[[#This Row],[G-B7]],"&lt;=0")+COUNTIF(Table9[[#This Row],[G-B11]],"&lt;=0")+COUNTIF(Table9[[#This Row],[G-K2]],"&lt;=0"))/5*100,IF(AE36="RMS",(COUNTIF(Table9[[#This Row],[G-B4]],"&lt;=0")+COUNTIF(Table9[[#This Row],[G-B5]],"&lt;=0")+COUNTIF(Table9[[#This Row],[G-B10]],"&lt;=0")+COUNTIF(Table9[[#This Row],[G-B12]],"&lt;=0")+COUNTIF(Table9[[#This Row],[G-K2]],"&lt;=0"))/5*100,IF(AE36="RSS",(COUNTIF(Table9[[#This Row],[G-B1]],"&lt;=0")+COUNTIF(Table9[[#This Row],[G-B2]],"&lt;=0")+COUNTIF(Table9[[#This Row],[G-B6]],"&lt;=0")+COUNTIF(Table9[[#This Row],[G-B11]],"&lt;=0")+COUNTIF(Table9[[#This Row],[G-B12]],"&lt;=0"))/5*100,0)))</f>
        <v>0</v>
      </c>
      <c r="DM36" s="332"/>
      <c r="DR36" s="332"/>
      <c r="DW36" s="332"/>
      <c r="DX36" s="42"/>
      <c r="DY36" s="42"/>
      <c r="DZ36" s="42"/>
      <c r="EA36" s="333"/>
      <c r="EB36" s="342"/>
      <c r="EC36" s="339"/>
      <c r="ED36" s="339"/>
      <c r="EE36" s="338"/>
    </row>
    <row r="37" spans="2:135" ht="100" hidden="1" customHeight="1" thickBot="1" x14ac:dyDescent="0.35">
      <c r="B37" s="282">
        <v>34</v>
      </c>
      <c r="C37" s="421" t="s">
        <v>134</v>
      </c>
      <c r="D37" s="345">
        <v>46125</v>
      </c>
      <c r="E37" s="460" t="s">
        <v>422</v>
      </c>
      <c r="F37" s="343">
        <v>1120359</v>
      </c>
      <c r="G37" s="357">
        <f t="shared" ca="1" si="0"/>
        <v>58.259266485920861</v>
      </c>
      <c r="H37" s="283">
        <v>25051</v>
      </c>
      <c r="I37" s="343" t="s">
        <v>136</v>
      </c>
      <c r="J37" s="343" t="s">
        <v>423</v>
      </c>
      <c r="K37" s="343" t="s">
        <v>138</v>
      </c>
      <c r="L37" s="343" t="s">
        <v>162</v>
      </c>
      <c r="M37" s="343" t="s">
        <v>228</v>
      </c>
      <c r="N37" s="343"/>
      <c r="O37" s="343" t="s">
        <v>183</v>
      </c>
      <c r="P37" s="349" t="s">
        <v>424</v>
      </c>
      <c r="Q37" s="343" t="s">
        <v>425</v>
      </c>
      <c r="R37" s="403">
        <v>46676</v>
      </c>
      <c r="S37" s="345">
        <v>45566</v>
      </c>
      <c r="T37" s="286">
        <f t="shared" ref="T37:T51" ca="1" si="3">YEARFRAC(S37,$T$1)</f>
        <v>2.0527777777777776</v>
      </c>
      <c r="U37" s="343">
        <v>30</v>
      </c>
      <c r="V37" s="343" t="s">
        <v>59</v>
      </c>
      <c r="W37" s="343"/>
      <c r="X37" s="360">
        <f ca="1">($T$1-Table9[[#This Row],[Date of Appointment to Current Grade]])/365</f>
        <v>2.0537870338660653</v>
      </c>
      <c r="Y37" s="345">
        <v>45566</v>
      </c>
      <c r="Z37" s="343" t="s">
        <v>187</v>
      </c>
      <c r="AA37" s="345">
        <v>45566</v>
      </c>
      <c r="AB37" s="360">
        <f ca="1">($T$1-Table9[[#This Row],[Date in Position]])/365</f>
        <v>2.0537870338660653</v>
      </c>
      <c r="AC37" s="401" t="s">
        <v>426</v>
      </c>
      <c r="AD37" s="401"/>
      <c r="AE37" s="401" t="s">
        <v>162</v>
      </c>
      <c r="AF37" s="343" t="s">
        <v>148</v>
      </c>
      <c r="AG37" s="287" t="s">
        <v>427</v>
      </c>
      <c r="AH37" s="287" t="s">
        <v>428</v>
      </c>
      <c r="AI37" s="287" t="s">
        <v>429</v>
      </c>
      <c r="AJ37" s="285" t="s">
        <v>430</v>
      </c>
      <c r="AK37" s="288" t="s">
        <v>431</v>
      </c>
      <c r="AL37" s="282" t="s">
        <v>153</v>
      </c>
      <c r="AM37" s="319" t="s">
        <v>432</v>
      </c>
      <c r="AN37" s="383"/>
      <c r="AO37" s="306"/>
      <c r="AP37" s="306"/>
      <c r="AQ37" s="306"/>
      <c r="AR37" s="306"/>
      <c r="AS37" s="306"/>
      <c r="AT37" s="306"/>
      <c r="AU37" s="306"/>
      <c r="AV37" s="306"/>
      <c r="AW37" s="306"/>
      <c r="AX37" s="306"/>
      <c r="AY37" s="306"/>
      <c r="AZ37" s="306"/>
      <c r="BA37" s="306"/>
      <c r="BB37" s="306"/>
      <c r="BC37" s="306"/>
      <c r="BD37" s="306"/>
      <c r="BE37" s="306"/>
      <c r="BF37" s="306"/>
      <c r="BG37" s="306"/>
      <c r="BH37" s="306"/>
      <c r="BI37" s="306"/>
      <c r="BJ37" s="306"/>
      <c r="BK37" s="384"/>
      <c r="BL37" s="325">
        <f>IF(AND(All!$V37="P1",All!$AE37="RDP"),Ruler!E$6,IF(AND(All!$V37="P2",All!$AE37="RDP"),Ruler!E$7,IF(AND(All!$V37="P3",All!$AE37="RDP"),Ruler!E$8,IF(AND(All!$V37="P4",All!$AE37="RDP"),Ruler!E$9,IF(AND(All!$V37="P5",All!$AE37="RDP"),Ruler!E$10,IF(AND(All!$V37="P6",All!$AE37="RDP"),Ruler!E$11,IF(AND(All!$V37="P7",All!$AE37="RDP"),Ruler!E$12,IF(AND(All!$V37="P8",All!$AE37="RDP"),Ruler!E$13,IF(AND(All!$V37="P9",All!$AE37="RDP"),Ruler!E$14,IF(AND(All!$V37="P1",All!$AE37="RMS"),Ruler!E$6,IF(AND(All!$V37="P2",All!$AE37="RMS"),Ruler!E$15,IF(AND(All!$V37="P3",All!$AE37="RMS"),Ruler!E$16,IF(AND(All!$V37="P4",All!$AE37="RMS"),Ruler!E$17,IF(AND(All!$V37="P5",All!$AE37="RMS"),Ruler!E$18,IF(AND(All!$V37="P6",All!$AE37="RMS"),Ruler!E$19,IF(AND(All!$V37="P7",All!$AE37="RMS"),Ruler!E$20,IF(AND(All!$V37="P8",All!$AE37="RMS"),Ruler!E$21,IF(AND(All!$V37="P9",All!$AE37="RMS"),Ruler!E$22,IF(AND(All!$V37="P1",All!$AE37="RSS"),Ruler!E$6,IF(AND(All!$V37="P2",All!$AE37="RSS"),Ruler!E$23,IF(AND(All!$V37="P3",All!$AE37="RSS"),Ruler!E$24,IF(AND(All!$V37="P4",All!$AE37="RSS"),Ruler!E$25,IF(AND(All!$V37="P5",All!$AE37="RSS"),Ruler!E$26,IF(AND(All!$V37="P6",All!$AE37="RSS"),Ruler!E$27,IF(AND(All!$V37="P7",All!$AE37="RSS"),Ruler!E$28,IF(AND(All!$V37="P8",All!$AE37="RSS"),Ruler!E$29,IF(AND(All!$V37="P9",All!$AE37="RSS"),Ruler!E$30,0)))))))))))))))))))))))))))</f>
        <v>3</v>
      </c>
      <c r="BM37" s="325">
        <f>IF(AND(All!$V37="P1",All!$AE37="RDP"),Ruler!F$6,IF(AND(All!$V37="P2",All!$AE37="RDP"),Ruler!F$7,IF(AND(All!$V37="P3",All!$AE37="RDP"),Ruler!F$8,IF(AND(All!$V37="P4",All!$AE37="RDP"),Ruler!F$9,IF(AND(All!$V37="P5",All!$AE37="RDP"),Ruler!F$10,IF(AND(All!$V37="P6",All!$AE37="RDP"),Ruler!F$11,IF(AND(All!$V37="P7",All!$AE37="RDP"),Ruler!F$12,IF(AND(All!$V37="P8",All!$AE37="RDP"),Ruler!F$13,IF(AND(All!$V37="P9",All!$AE37="RDP"),Ruler!F$14,IF(AND(All!$V37="P1",All!$AE37="RMS"),Ruler!F$6,IF(AND(All!$V37="P2",All!$AE37="RMS"),Ruler!F$15,IF(AND(All!$V37="P3",All!$AE37="RMS"),Ruler!F$16,IF(AND(All!$V37="P4",All!$AE37="RMS"),Ruler!F$17,IF(AND(All!$V37="P5",All!$AE37="RMS"),Ruler!F$18,IF(AND(All!$V37="P6",All!$AE37="RMS"),Ruler!F$19,IF(AND(All!$V37="P7",All!$AE37="RMS"),Ruler!F$20,IF(AND(All!$V37="P8",All!$AE37="RMS"),Ruler!F$21,IF(AND(All!$V37="P9",All!$AE37="RMS"),Ruler!F$22,IF(AND(All!$V37="P1",All!$AE37="RSS"),Ruler!F$6,IF(AND(All!$V37="P2",All!$AE37="RSS"),Ruler!F$23,IF(AND(All!$V37="P3",All!$AE37="RSS"),Ruler!F$24,IF(AND(All!$V37="P4",All!$AE37="RSS"),Ruler!F$25,IF(AND(All!$V37="P5",All!$AE37="RSS"),Ruler!F$26,IF(AND(All!$V37="P6",All!$AE37="RSS"),Ruler!F$27,IF(AND(All!$V37="P7",All!$AE37="RSS"),Ruler!F$28,IF(AND(All!$V37="P8",All!$AE37="RSS"),Ruler!F$29,IF(AND(All!$V37="P9",All!$AE37="RSS"),Ruler!F$30,0)))))))))))))))))))))))))))</f>
        <v>3</v>
      </c>
      <c r="BN37" s="325">
        <f>IF(AND(All!$V37="P1",All!$AE37="RDP"),Ruler!G$6,IF(AND(All!$V37="P2",All!$AE37="RDP"),Ruler!G$7,IF(AND(All!$V37="P3",All!$AE37="RDP"),Ruler!G$8,IF(AND(All!$V37="P4",All!$AE37="RDP"),Ruler!G$9,IF(AND(All!$V37="P5",All!$AE37="RDP"),Ruler!G$10,IF(AND(All!$V37="P6",All!$AE37="RDP"),Ruler!G$11,IF(AND(All!$V37="P7",All!$AE37="RDP"),Ruler!G$12,IF(AND(All!$V37="P8",All!$AE37="RDP"),Ruler!G$13,IF(AND(All!$V37="P9",All!$AE37="RDP"),Ruler!G$14,IF(AND(All!$V37="P1",All!$AE37="RMS"),Ruler!G$6,IF(AND(All!$V37="P2",All!$AE37="RMS"),Ruler!G$15,IF(AND(All!$V37="P3",All!$AE37="RMS"),Ruler!G$16,IF(AND(All!$V37="P4",All!$AE37="RMS"),Ruler!G$17,IF(AND(All!$V37="P5",All!$AE37="RMS"),Ruler!G$18,IF(AND(All!$V37="P6",All!$AE37="RMS"),Ruler!G$19,IF(AND(All!$V37="P7",All!$AE37="RMS"),Ruler!G$20,IF(AND(All!$V37="P8",All!$AE37="RMS"),Ruler!G$21,IF(AND(All!$V37="P9",All!$AE37="RMS"),Ruler!G$22,IF(AND(All!$V37="P1",All!$AE37="RSS"),Ruler!G$6,IF(AND(All!$V37="P2",All!$AE37="RSS"),Ruler!G$23,IF(AND(All!$V37="P3",All!$AE37="RSS"),Ruler!G$24,IF(AND(All!$V37="P4",All!$AE37="RSS"),Ruler!G$25,IF(AND(All!$V37="P5",All!$AE37="RSS"),Ruler!G$26,IF(AND(All!$V37="P6",All!$AE37="RSS"),Ruler!G$27,IF(AND(All!$V37="P7",All!$AE37="RSS"),Ruler!G$28,IF(AND(All!$V37="P8",All!$AE37="RSS"),Ruler!G$29,IF(AND(All!$V37="P9",All!$AE37="RSS"),Ruler!G$30,0)))))))))))))))))))))))))))</f>
        <v>3</v>
      </c>
      <c r="BO37" s="325">
        <f>IF(AND(All!$V37="P1",All!$AE37="RDP"),Ruler!H$6,IF(AND(All!$V37="P2",All!$AE37="RDP"),Ruler!H$7,IF(AND(All!$V37="P3",All!$AE37="RDP"),Ruler!H$8,IF(AND(All!$V37="P4",All!$AE37="RDP"),Ruler!H$9,IF(AND(All!$V37="P5",All!$AE37="RDP"),Ruler!H$10,IF(AND(All!$V37="P6",All!$AE37="RDP"),Ruler!H$11,IF(AND(All!$V37="P7",All!$AE37="RDP"),Ruler!H$12,IF(AND(All!$V37="P8",All!$AE37="RDP"),Ruler!H$13,IF(AND(All!$V37="P9",All!$AE37="RDP"),Ruler!H$14,IF(AND(All!$V37="P1",All!$AE37="RMS"),Ruler!H$6,IF(AND(All!$V37="P2",All!$AE37="RMS"),Ruler!H$15,IF(AND(All!$V37="P3",All!$AE37="RMS"),Ruler!H$16,IF(AND(All!$V37="P4",All!$AE37="RMS"),Ruler!H$17,IF(AND(All!$V37="P5",All!$AE37="RMS"),Ruler!H$18,IF(AND(All!$V37="P6",All!$AE37="RMS"),Ruler!H$19,IF(AND(All!$V37="P7",All!$AE37="RMS"),Ruler!H$20,IF(AND(All!$V37="P8",All!$AE37="RMS"),Ruler!H$21,IF(AND(All!$V37="P9",All!$AE37="RMS"),Ruler!H$22,IF(AND(All!$V37="P1",All!$AE37="RSS"),Ruler!H$6,IF(AND(All!$V37="P2",All!$AE37="RSS"),Ruler!H$23,IF(AND(All!$V37="P3",All!$AE37="RSS"),Ruler!H$24,IF(AND(All!$V37="P4",All!$AE37="RSS"),Ruler!H$25,IF(AND(All!$V37="P5",All!$AE37="RSS"),Ruler!H$26,IF(AND(All!$V37="P6",All!$AE37="RSS"),Ruler!H$27,IF(AND(All!$V37="P7",All!$AE37="RSS"),Ruler!H$28,IF(AND(All!$V37="P8",All!$AE37="RSS"),Ruler!H$29,IF(AND(All!$V37="P9",All!$AE37="RSS"),Ruler!H$30,0)))))))))))))))))))))))))))</f>
        <v>3</v>
      </c>
      <c r="BP37" s="325">
        <f>IF(AND(All!$V37="P1",All!$AE37="RDP"),Ruler!I$6,IF(AND(All!$V37="P2",All!$AE37="RDP"),Ruler!I$7,IF(AND(All!$V37="P3",All!$AE37="RDP"),Ruler!I$8,IF(AND(All!$V37="P4",All!$AE37="RDP"),Ruler!I$9,IF(AND(All!$V37="P5",All!$AE37="RDP"),Ruler!I$10,IF(AND(All!$V37="P6",All!$AE37="RDP"),Ruler!I$11,IF(AND(All!$V37="P7",All!$AE37="RDP"),Ruler!I$12,IF(AND(All!$V37="P8",All!$AE37="RDP"),Ruler!I$13,IF(AND(All!$V37="P9",All!$AE37="RDP"),Ruler!I$14,IF(AND(All!$V37="P1",All!$AE37="RMS"),Ruler!I$6,IF(AND(All!$V37="P2",All!$AE37="RMS"),Ruler!I$15,IF(AND(All!$V37="P3",All!$AE37="RMS"),Ruler!I$16,IF(AND(All!$V37="P4",All!$AE37="RMS"),Ruler!I$17,IF(AND(All!$V37="P5",All!$AE37="RMS"),Ruler!I$18,IF(AND(All!$V37="P6",All!$AE37="RMS"),Ruler!I$19,IF(AND(All!$V37="P7",All!$AE37="RMS"),Ruler!I$20,IF(AND(All!$V37="P8",All!$AE37="RMS"),Ruler!I$21,IF(AND(All!$V37="P9",All!$AE37="RMS"),Ruler!I$22,IF(AND(All!$V37="P1",All!$AE37="RSS"),Ruler!I$6,IF(AND(All!$V37="P2",All!$AE37="RSS"),Ruler!I$23,IF(AND(All!$V37="P3",All!$AE37="RSS"),Ruler!I$24,IF(AND(All!$V37="P4",All!$AE37="RSS"),Ruler!I$25,IF(AND(All!$V37="P5",All!$AE37="RSS"),Ruler!I$26,IF(AND(All!$V37="P6",All!$AE37="RSS"),Ruler!I$27,IF(AND(All!$V37="P7",All!$AE37="RSS"),Ruler!I$28,IF(AND(All!$V37="P8",All!$AE37="RSS"),Ruler!I$29,IF(AND(All!$V37="P9",All!$AE37="RSS"),Ruler!I$30,0)))))))))))))))))))))))))))</f>
        <v>3</v>
      </c>
      <c r="BQ37" s="325">
        <f>IF(AND(All!$V37="P1",All!$AE37="RDP"),Ruler!J$6,IF(AND(All!$V37="P2",All!$AE37="RDP"),Ruler!J$7,IF(AND(All!$V37="P3",All!$AE37="RDP"),Ruler!J$8,IF(AND(All!$V37="P4",All!$AE37="RDP"),Ruler!J$9,IF(AND(All!$V37="P5",All!$AE37="RDP"),Ruler!J$10,IF(AND(All!$V37="P6",All!$AE37="RDP"),Ruler!J$11,IF(AND(All!$V37="P7",All!$AE37="RDP"),Ruler!J$12,IF(AND(All!$V37="P8",All!$AE37="RDP"),Ruler!J$13,IF(AND(All!$V37="P9",All!$AE37="RDP"),Ruler!J$14,IF(AND(All!$V37="P1",All!$AE37="RMS"),Ruler!J$6,IF(AND(All!$V37="P2",All!$AE37="RMS"),Ruler!J$15,IF(AND(All!$V37="P3",All!$AE37="RMS"),Ruler!J$16,IF(AND(All!$V37="P4",All!$AE37="RMS"),Ruler!J$17,IF(AND(All!$V37="P5",All!$AE37="RMS"),Ruler!J$18,IF(AND(All!$V37="P6",All!$AE37="RMS"),Ruler!J$19,IF(AND(All!$V37="P7",All!$AE37="RMS"),Ruler!J$20,IF(AND(All!$V37="P8",All!$AE37="RMS"),Ruler!J$21,IF(AND(All!$V37="P9",All!$AE37="RMS"),Ruler!J$22,IF(AND(All!$V37="P1",All!$AE37="RSS"),Ruler!J$6,IF(AND(All!$V37="P2",All!$AE37="RSS"),Ruler!J$23,IF(AND(All!$V37="P3",All!$AE37="RSS"),Ruler!J$24,IF(AND(All!$V37="P4",All!$AE37="RSS"),Ruler!J$25,IF(AND(All!$V37="P5",All!$AE37="RSS"),Ruler!J$26,IF(AND(All!$V37="P6",All!$AE37="RSS"),Ruler!J$27,IF(AND(All!$V37="P7",All!$AE37="RSS"),Ruler!J$28,IF(AND(All!$V37="P8",All!$AE37="RSS"),Ruler!J$29,IF(AND(All!$V37="P9",All!$AE37="RSS"),Ruler!J$30,0)))))))))))))))))))))))))))</f>
        <v>3</v>
      </c>
      <c r="BR37" s="325">
        <f>IF(AND(All!$V37="P1",All!$AE37="RDP"),Ruler!K$6,IF(AND(All!$V37="P2",All!$AE37="RDP"),Ruler!K$7,IF(AND(All!$V37="P3",All!$AE37="RDP"),Ruler!K$8,IF(AND(All!$V37="P4",All!$AE37="RDP"),Ruler!K$9,IF(AND(All!$V37="P5",All!$AE37="RDP"),Ruler!K$10,IF(AND(All!$V37="P6",All!$AE37="RDP"),Ruler!K$11,IF(AND(All!$V37="P7",All!$AE37="RDP"),Ruler!K$12,IF(AND(All!$V37="P8",All!$AE37="RDP"),Ruler!K$13,IF(AND(All!$V37="P9",All!$AE37="RDP"),Ruler!K$14,IF(AND(All!$V37="P1",All!$AE37="RMS"),Ruler!K$6,IF(AND(All!$V37="P2",All!$AE37="RMS"),Ruler!K$15,IF(AND(All!$V37="P3",All!$AE37="RMS"),Ruler!K$16,IF(AND(All!$V37="P4",All!$AE37="RMS"),Ruler!K$17,IF(AND(All!$V37="P5",All!$AE37="RMS"),Ruler!K$18,IF(AND(All!$V37="P6",All!$AE37="RMS"),Ruler!K$19,IF(AND(All!$V37="P7",All!$AE37="RMS"),Ruler!K$20,IF(AND(All!$V37="P8",All!$AE37="RMS"),Ruler!K$21,IF(AND(All!$V37="P9",All!$AE37="RMS"),Ruler!K$22,IF(AND(All!$V37="P1",All!$AE37="RSS"),Ruler!K$6,IF(AND(All!$V37="P2",All!$AE37="RSS"),Ruler!K$23,IF(AND(All!$V37="P3",All!$AE37="RSS"),Ruler!K$24,IF(AND(All!$V37="P4",All!$AE37="RSS"),Ruler!K$25,IF(AND(All!$V37="P5",All!$AE37="RSS"),Ruler!K$26,IF(AND(All!$V37="P6",All!$AE37="RSS"),Ruler!K$27,IF(AND(All!$V37="P7",All!$AE37="RSS"),Ruler!K$28,IF(AND(All!$V37="P8",All!$AE37="RSS"),Ruler!K$29,IF(AND(All!$V37="P9",All!$AE37="RSS"),Ruler!K$30,0)))))))))))))))))))))))))))</f>
        <v>3</v>
      </c>
      <c r="BS37" s="325">
        <f>IF(AND(All!$V37="P1",All!$AE37="RDP"),Ruler!L$6,IF(AND(All!$V37="P2",All!$AE37="RDP"),Ruler!L$7,IF(AND(All!$V37="P3",All!$AE37="RDP"),Ruler!L$8,IF(AND(All!$V37="P4",All!$AE37="RDP"),Ruler!L$9,IF(AND(All!$V37="P5",All!$AE37="RDP"),Ruler!L$10,IF(AND(All!$V37="P6",All!$AE37="RDP"),Ruler!L$11,IF(AND(All!$V37="P7",All!$AE37="RDP"),Ruler!L$12,IF(AND(All!$V37="P8",All!$AE37="RDP"),Ruler!L$13,IF(AND(All!$V37="P9",All!$AE37="RDP"),Ruler!L$14,IF(AND(All!$V37="P1",All!$AE37="RMS"),Ruler!L$6,IF(AND(All!$V37="P2",All!$AE37="RMS"),Ruler!L$15,IF(AND(All!$V37="P3",All!$AE37="RMS"),Ruler!L$16,IF(AND(All!$V37="P4",All!$AE37="RMS"),Ruler!L$17,IF(AND(All!$V37="P5",All!$AE37="RMS"),Ruler!L$18,IF(AND(All!$V37="P6",All!$AE37="RMS"),Ruler!L$19,IF(AND(All!$V37="P7",All!$AE37="RMS"),Ruler!L$20,IF(AND(All!$V37="P8",All!$AE37="RMS"),Ruler!L$21,IF(AND(All!$V37="P9",All!$AE37="RMS"),Ruler!L$22,IF(AND(All!$V37="P1",All!$AE37="RSS"),Ruler!L$6,IF(AND(All!$V37="P2",All!$AE37="RSS"),Ruler!L$23,IF(AND(All!$V37="P3",All!$AE37="RSS"),Ruler!L$24,IF(AND(All!$V37="P4",All!$AE37="RSS"),Ruler!L$25,IF(AND(All!$V37="P5",All!$AE37="RSS"),Ruler!L$26,IF(AND(All!$V37="P6",All!$AE37="RSS"),Ruler!L$27,IF(AND(All!$V37="P7",All!$AE37="RSS"),Ruler!L$28,IF(AND(All!$V37="P8",All!$AE37="RSS"),Ruler!L$29,IF(AND(All!$V37="P9",All!$AE37="RSS"),Ruler!L$30,0)))))))))))))))))))))))))))</f>
        <v>3</v>
      </c>
      <c r="BT37" s="325">
        <f>IF(AND(All!$V37="P1",All!$AE37="RDP"),Ruler!M$6,IF(AND(All!$V37="P2",All!$AE37="RDP"),Ruler!M$7,IF(AND(All!$V37="P3",All!$AE37="RDP"),Ruler!M$8,IF(AND(All!$V37="P4",All!$AE37="RDP"),Ruler!M$9,IF(AND(All!$V37="P5",All!$AE37="RDP"),Ruler!M$10,IF(AND(All!$V37="P6",All!$AE37="RDP"),Ruler!M$11,IF(AND(All!$V37="P7",All!$AE37="RDP"),Ruler!M$12,IF(AND(All!$V37="P8",All!$AE37="RDP"),Ruler!M$13,IF(AND(All!$V37="P9",All!$AE37="RDP"),Ruler!M$14,IF(AND(All!$V37="P1",All!$AE37="RMS"),Ruler!M$6,IF(AND(All!$V37="P2",All!$AE37="RMS"),Ruler!M$15,IF(AND(All!$V37="P3",All!$AE37="RMS"),Ruler!M$16,IF(AND(All!$V37="P4",All!$AE37="RMS"),Ruler!M$17,IF(AND(All!$V37="P5",All!$AE37="RMS"),Ruler!M$18,IF(AND(All!$V37="P6",All!$AE37="RMS"),Ruler!M$19,IF(AND(All!$V37="P7",All!$AE37="RMS"),Ruler!M$20,IF(AND(All!$V37="P8",All!$AE37="RMS"),Ruler!M$21,IF(AND(All!$V37="P9",All!$AE37="RMS"),Ruler!M$22,IF(AND(All!$V37="P1",All!$AE37="RSS"),Ruler!M$6,IF(AND(All!$V37="P2",All!$AE37="RSS"),Ruler!M$23,IF(AND(All!$V37="P3",All!$AE37="RSS"),Ruler!M$24,IF(AND(All!$V37="P4",All!$AE37="RSS"),Ruler!M$25,IF(AND(All!$V37="P5",All!$AE37="RSS"),Ruler!M$26,IF(AND(All!$V37="P6",All!$AE37="RSS"),Ruler!M$27,IF(AND(All!$V37="P7",All!$AE37="RSS"),Ruler!M$28,IF(AND(All!$V37="P8",All!$AE37="RSS"),Ruler!M$29,IF(AND(All!$V37="P9",All!$AE37="RSS"),Ruler!M$30,0)))))))))))))))))))))))))))</f>
        <v>3</v>
      </c>
      <c r="BU37" s="325">
        <f>IF(AND(All!$V37="P1",All!$AE37="RDP"),Ruler!N$6,IF(AND(All!$V37="P2",All!$AE37="RDP"),Ruler!N$7,IF(AND(All!$V37="P3",All!$AE37="RDP"),Ruler!N$8,IF(AND(All!$V37="P4",All!$AE37="RDP"),Ruler!N$9,IF(AND(All!$V37="P5",All!$AE37="RDP"),Ruler!N$10,IF(AND(All!$V37="P6",All!$AE37="RDP"),Ruler!N$11,IF(AND(All!$V37="P7",All!$AE37="RDP"),Ruler!N$12,IF(AND(All!$V37="P8",All!$AE37="RDP"),Ruler!N$13,IF(AND(All!$V37="P9",All!$AE37="RDP"),Ruler!N$14,IF(AND(All!$V37="P1",All!$AE37="RMS"),Ruler!N$6,IF(AND(All!$V37="P2",All!$AE37="RMS"),Ruler!N$15,IF(AND(All!$V37="P3",All!$AE37="RMS"),Ruler!N$16,IF(AND(All!$V37="P4",All!$AE37="RMS"),Ruler!N$17,IF(AND(All!$V37="P5",All!$AE37="RMS"),Ruler!N$18,IF(AND(All!$V37="P6",All!$AE37="RMS"),Ruler!N$19,IF(AND(All!$V37="P7",All!$AE37="RMS"),Ruler!N$20,IF(AND(All!$V37="P8",All!$AE37="RMS"),Ruler!N$21,IF(AND(All!$V37="P9",All!$AE37="RMS"),Ruler!N$22,IF(AND(All!$V37="P1",All!$AE37="RSS"),Ruler!N$6,IF(AND(All!$V37="P2",All!$AE37="RSS"),Ruler!N$23,IF(AND(All!$V37="P3",All!$AE37="RSS"),Ruler!N$24,IF(AND(All!$V37="P4",All!$AE37="RSS"),Ruler!N$25,IF(AND(All!$V37="P5",All!$AE37="RSS"),Ruler!N$26,IF(AND(All!$V37="P6",All!$AE37="RSS"),Ruler!N$27,IF(AND(All!$V37="P7",All!$AE37="RSS"),Ruler!N$28,IF(AND(All!$V37="P8",All!$AE37="RSS"),Ruler!N$29,IF(AND(All!$V37="P9",All!$AE37="RSS"),Ruler!N$30,0)))))))))))))))))))))))))))</f>
        <v>1</v>
      </c>
      <c r="BV37" s="325">
        <f>IF(AND(All!$V37="P1",All!$AE37="RDP"),Ruler!O$6,IF(AND(All!$V37="P2",All!$AE37="RDP"),Ruler!O$7,IF(AND(All!$V37="P3",All!$AE37="RDP"),Ruler!O$8,IF(AND(All!$V37="P4",All!$AE37="RDP"),Ruler!O$9,IF(AND(All!$V37="P5",All!$AE37="RDP"),Ruler!O$10,IF(AND(All!$V37="P6",All!$AE37="RDP"),Ruler!O$11,IF(AND(All!$V37="P7",All!$AE37="RDP"),Ruler!O$12,IF(AND(All!$V37="P8",All!$AE37="RDP"),Ruler!O$13,IF(AND(All!$V37="P9",All!$AE37="RDP"),Ruler!O$14,IF(AND(All!$V37="P1",All!$AE37="RMS"),Ruler!O$6,IF(AND(All!$V37="P2",All!$AE37="RMS"),Ruler!O$15,IF(AND(All!$V37="P3",All!$AE37="RMS"),Ruler!O$16,IF(AND(All!$V37="P4",All!$AE37="RMS"),Ruler!O$17,IF(AND(All!$V37="P5",All!$AE37="RMS"),Ruler!O$18,IF(AND(All!$V37="P6",All!$AE37="RMS"),Ruler!O$19,IF(AND(All!$V37="P7",All!$AE37="RMS"),Ruler!O$20,IF(AND(All!$V37="P8",All!$AE37="RMS"),Ruler!O$21,IF(AND(All!$V37="P9",All!$AE37="RMS"),Ruler!O$22,IF(AND(All!$V37="P1",All!$AE37="RSS"),Ruler!O$6,IF(AND(All!$V37="P2",All!$AE37="RSS"),Ruler!O$23,IF(AND(All!$V37="P3",All!$AE37="RSS"),Ruler!O$24,IF(AND(All!$V37="P4",All!$AE37="RSS"),Ruler!O$25,IF(AND(All!$V37="P5",All!$AE37="RSS"),Ruler!O$26,IF(AND(All!$V37="P6",All!$AE37="RSS"),Ruler!O$27,IF(AND(All!$V37="P7",All!$AE37="RSS"),Ruler!O$28,IF(AND(All!$V37="P8",All!$AE37="RSS"),Ruler!O$29,IF(AND(All!$V37="P9",All!$AE37="RSS"),Ruler!O$30,0)))))))))))))))))))))))))))</f>
        <v>3</v>
      </c>
      <c r="BW37" s="325">
        <f>IF(AND(All!$V37="P1",All!$AE37="RDP"),Ruler!P$6,IF(AND(All!$V37="P2",All!$AE37="RDP"),Ruler!P$7,IF(AND(All!$V37="P3",All!$AE37="RDP"),Ruler!P$8,IF(AND(All!$V37="P4",All!$AE37="RDP"),Ruler!P$9,IF(AND(All!$V37="P5",All!$AE37="RDP"),Ruler!P$10,IF(AND(All!$V37="P6",All!$AE37="RDP"),Ruler!P$11,IF(AND(All!$V37="P7",All!$AE37="RDP"),Ruler!P$12,IF(AND(All!$V37="P8",All!$AE37="RDP"),Ruler!P$13,IF(AND(All!$V37="P9",All!$AE37="RDP"),Ruler!P$14,IF(AND(All!$V37="P1",All!$AE37="RMS"),Ruler!P$6,IF(AND(All!$V37="P2",All!$AE37="RMS"),Ruler!P$15,IF(AND(All!$V37="P3",All!$AE37="RMS"),Ruler!P$16,IF(AND(All!$V37="P4",All!$AE37="RMS"),Ruler!P$17,IF(AND(All!$V37="P5",All!$AE37="RMS"),Ruler!P$18,IF(AND(All!$V37="P6",All!$AE37="RMS"),Ruler!P$19,IF(AND(All!$V37="P7",All!$AE37="RMS"),Ruler!P$20,IF(AND(All!$V37="P8",All!$AE37="RMS"),Ruler!P$21,IF(AND(All!$V37="P9",All!$AE37="RMS"),Ruler!P$22,IF(AND(All!$V37="P1",All!$AE37="RSS"),Ruler!P$6,IF(AND(All!$V37="P2",All!$AE37="RSS"),Ruler!P$23,IF(AND(All!$V37="P3",All!$AE37="RSS"),Ruler!P$24,IF(AND(All!$V37="P4",All!$AE37="RSS"),Ruler!P$25,IF(AND(All!$V37="P5",All!$AE37="RSS"),Ruler!P$26,IF(AND(All!$V37="P6",All!$AE37="RSS"),Ruler!P$27,IF(AND(All!$V37="P7",All!$AE37="RSS"),Ruler!P$28,IF(AND(All!$V37="P8",All!$AE37="RSS"),Ruler!P$29,IF(AND(All!$V37="P9",All!$AE37="RSS"),Ruler!P$30,0)))))))))))))))))))))))))))</f>
        <v>3</v>
      </c>
      <c r="BX37" s="325">
        <f>IF(AND(All!$V37="P1",All!$AE37="RDP"),Ruler!Q$6,IF(AND(All!$V37="P2",All!$AE37="RDP"),Ruler!Q$7,IF(AND(All!$V37="P3",All!$AE37="RDP"),Ruler!Q$8,IF(AND(All!$V37="P4",All!$AE37="RDP"),Ruler!Q$9,IF(AND(All!$V37="P5",All!$AE37="RDP"),Ruler!Q$10,IF(AND(All!$V37="P6",All!$AE37="RDP"),Ruler!Q$11,IF(AND(All!$V37="P7",All!$AE37="RDP"),Ruler!Q$12,IF(AND(All!$V37="P8",All!$AE37="RDP"),Ruler!Q$13,IF(AND(All!$V37="P9",All!$AE37="RDP"),Ruler!Q$14,IF(AND(All!$V37="P1",All!$AE37="RMS"),Ruler!Q$6,IF(AND(All!$V37="P2",All!$AE37="RMS"),Ruler!Q$15,IF(AND(All!$V37="P3",All!$AE37="RMS"),Ruler!Q$16,IF(AND(All!$V37="P4",All!$AE37="RMS"),Ruler!Q$17,IF(AND(All!$V37="P5",All!$AE37="RMS"),Ruler!Q$18,IF(AND(All!$V37="P6",All!$AE37="RMS"),Ruler!Q$19,IF(AND(All!$V37="P7",All!$AE37="RMS"),Ruler!Q$20,IF(AND(All!$V37="P8",All!$AE37="RMS"),Ruler!Q$21,IF(AND(All!$V37="P9",All!$AE37="RMS"),Ruler!Q$22,IF(AND(All!$V37="P1",All!$AE37="RSS"),Ruler!Q$6,IF(AND(All!$V37="P2",All!$AE37="RSS"),Ruler!Q$23,IF(AND(All!$V37="P3",All!$AE37="RSS"),Ruler!Q$24,IF(AND(All!$V37="P4",All!$AE37="RSS"),Ruler!Q$25,IF(AND(All!$V37="P5",All!$AE37="RSS"),Ruler!Q$26,IF(AND(All!$V37="P6",All!$AE37="RSS"),Ruler!Q$27,IF(AND(All!$V37="P7",All!$AE37="RSS"),Ruler!Q$28,IF(AND(All!$V37="P8",All!$AE37="RSS"),Ruler!Q$29,IF(AND(All!$V37="P9",All!$AE37="RSS"),Ruler!Q$30,0)))))))))))))))))))))))))))</f>
        <v>3</v>
      </c>
      <c r="BY37" s="325">
        <f>IF(AND(All!$V37="P1",All!$AE37="RDP"),Ruler!R$6,IF(AND(All!$V37="P2",All!$AE37="RDP"),Ruler!R$7,IF(AND(All!$V37="P3",All!$AE37="RDP"),Ruler!R$8,IF(AND(All!$V37="P4",All!$AE37="RDP"),Ruler!R$9,IF(AND(All!$V37="P5",All!$AE37="RDP"),Ruler!R$10,IF(AND(All!$V37="P6",All!$AE37="RDP"),Ruler!R$11,IF(AND(All!$V37="P7",All!$AE37="RDP"),Ruler!R$12,IF(AND(All!$V37="P8",All!$AE37="RDP"),Ruler!R$13,IF(AND(All!$V37="P9",All!$AE37="RDP"),Ruler!R$14,IF(AND(All!$V37="P1",All!$AE37="RMS"),Ruler!R$6,IF(AND(All!$V37="P2",All!$AE37="RMS"),Ruler!R$15,IF(AND(All!$V37="P3",All!$AE37="RMS"),Ruler!R$16,IF(AND(All!$V37="P4",All!$AE37="RMS"),Ruler!R$17,IF(AND(All!$V37="P5",All!$AE37="RMS"),Ruler!R$18,IF(AND(All!$V37="P6",All!$AE37="RMS"),Ruler!R$19,IF(AND(All!$V37="P7",All!$AE37="RMS"),Ruler!R$20,IF(AND(All!$V37="P8",All!$AE37="RMS"),Ruler!R$21,IF(AND(All!$V37="P9",All!$AE37="RMS"),Ruler!R$22,IF(AND(All!$V37="P1",All!$AE37="RSS"),Ruler!R$6,IF(AND(All!$V37="P2",All!$AE37="RSS"),Ruler!R$23,IF(AND(All!$V37="P3",All!$AE37="RSS"),Ruler!R$24,IF(AND(All!$V37="P4",All!$AE37="RSS"),Ruler!R$25,IF(AND(All!$V37="P5",All!$AE37="RSS"),Ruler!R$26,IF(AND(All!$V37="P6",All!$AE37="RSS"),Ruler!R$27,IF(AND(All!$V37="P7",All!$AE37="RSS"),Ruler!R$28,IF(AND(All!$V37="P8",All!$AE37="RSS"),Ruler!R$29,IF(AND(All!$V37="P9",All!$AE37="RSS"),Ruler!R$30,0)))))))))))))))))))))))))))</f>
        <v>3</v>
      </c>
      <c r="BZ37" s="325">
        <f>IF(AND(All!$V37="P1",All!$AE37="RDP"),Ruler!S$6,IF(AND(All!$V37="P2",All!$AE37="RDP"),Ruler!S$7,IF(AND(All!$V37="P3",All!$AE37="RDP"),Ruler!S$8,IF(AND(All!$V37="P4",All!$AE37="RDP"),Ruler!S$9,IF(AND(All!$V37="P5",All!$AE37="RDP"),Ruler!S$10,IF(AND(All!$V37="P6",All!$AE37="RDP"),Ruler!S$11,IF(AND(All!$V37="P7",All!$AE37="RDP"),Ruler!S$12,IF(AND(All!$V37="P8",All!$AE37="RDP"),Ruler!S$13,IF(AND(All!$V37="P9",All!$AE37="RDP"),Ruler!S$14,IF(AND(All!$V37="P1",All!$AE37="RMS"),Ruler!S$6,IF(AND(All!$V37="P2",All!$AE37="RMS"),Ruler!S$15,IF(AND(All!$V37="P3",All!$AE37="RMS"),Ruler!S$16,IF(AND(All!$V37="P4",All!$AE37="RMS"),Ruler!S$17,IF(AND(All!$V37="P5",All!$AE37="RMS"),Ruler!S$18,IF(AND(All!$V37="P6",All!$AE37="RMS"),Ruler!S$19,IF(AND(All!$V37="P7",All!$AE37="RMS"),Ruler!S$20,IF(AND(All!$V37="P8",All!$AE37="RMS"),Ruler!S$21,IF(AND(All!$V37="P9",All!$AE37="RMS"),Ruler!S$22,IF(AND(All!$V37="P1",All!$AE37="RSS"),Ruler!S$6,IF(AND(All!$V37="P2",All!$AE37="RSS"),Ruler!S$23,IF(AND(All!$V37="P3",All!$AE37="RSS"),Ruler!S$24,IF(AND(All!$V37="P4",All!$AE37="RSS"),Ruler!S$25,IF(AND(All!$V37="P5",All!$AE37="RSS"),Ruler!S$26,IF(AND(All!$V37="P6",All!$AE37="RSS"),Ruler!S$27,IF(AND(All!$V37="P7",All!$AE37="RSS"),Ruler!S$28,IF(AND(All!$V37="P8",All!$AE37="RSS"),Ruler!S$29,IF(AND(All!$V37="P9",All!$AE37="RSS"),Ruler!S$30,0)))))))))))))))))))))))))))</f>
        <v>2</v>
      </c>
      <c r="CA37" s="325">
        <f>IF(AND(All!$V37="P1",All!$AE37="RDP"),Ruler!T$6,IF(AND(All!$V37="P2",All!$AE37="RDP"),Ruler!T$7,IF(AND(All!$V37="P3",All!$AE37="RDP"),Ruler!T$8,IF(AND(All!$V37="P4",All!$AE37="RDP"),Ruler!T$9,IF(AND(All!$V37="P5",All!$AE37="RDP"),Ruler!T$10,IF(AND(All!$V37="P6",All!$AE37="RDP"),Ruler!T$11,IF(AND(All!$V37="P7",All!$AE37="RDP"),Ruler!T$12,IF(AND(All!$V37="P8",All!$AE37="RDP"),Ruler!T$13,IF(AND(All!$V37="P9",All!$AE37="RDP"),Ruler!T$14,IF(AND(All!$V37="P1",All!$AE37="RMS"),Ruler!T$6,IF(AND(All!$V37="P2",All!$AE37="RMS"),Ruler!T$15,IF(AND(All!$V37="P3",All!$AE37="RMS"),Ruler!T$16,IF(AND(All!$V37="P4",All!$AE37="RMS"),Ruler!T$17,IF(AND(All!$V37="P5",All!$AE37="RMS"),Ruler!T$18,IF(AND(All!$V37="P6",All!$AE37="RMS"),Ruler!T$19,IF(AND(All!$V37="P7",All!$AE37="RMS"),Ruler!T$20,IF(AND(All!$V37="P8",All!$AE37="RMS"),Ruler!T$21,IF(AND(All!$V37="P9",All!$AE37="RMS"),Ruler!T$22,IF(AND(All!$V37="P1",All!$AE37="RSS"),Ruler!T$6,IF(AND(All!$V37="P2",All!$AE37="RSS"),Ruler!T$23,IF(AND(All!$V37="P3",All!$AE37="RSS"),Ruler!T$24,IF(AND(All!$V37="P4",All!$AE37="RSS"),Ruler!T$25,IF(AND(All!$V37="P5",All!$AE37="RSS"),Ruler!T$26,IF(AND(All!$V37="P6",All!$AE37="RSS"),Ruler!T$27,IF(AND(All!$V37="P7",All!$AE37="RSS"),Ruler!T$28,IF(AND(All!$V37="P8",All!$AE37="RSS"),Ruler!T$29,IF(AND(All!$V37="P9",All!$AE37="RSS"),Ruler!T$30,0)))))))))))))))))))))))))))</f>
        <v>2</v>
      </c>
      <c r="CB37" s="325">
        <f>IF(AND(All!$V37="P1",All!$AE37="RDP"),Ruler!U$6,IF(AND(All!$V37="P2",All!$AE37="RDP"),Ruler!U$7,IF(AND(All!$V37="P3",All!$AE37="RDP"),Ruler!U$8,IF(AND(All!$V37="P4",All!$AE37="RDP"),Ruler!U$9,IF(AND(All!$V37="P5",All!$AE37="RDP"),Ruler!U$10,IF(AND(All!$V37="P6",All!$AE37="RDP"),Ruler!U$11,IF(AND(All!$V37="P7",All!$AE37="RDP"),Ruler!U$12,IF(AND(All!$V37="P8",All!$AE37="RDP"),Ruler!U$13,IF(AND(All!$V37="P9",All!$AE37="RDP"),Ruler!U$14,IF(AND(All!$V37="P1",All!$AE37="RMS"),Ruler!U$6,IF(AND(All!$V37="P2",All!$AE37="RMS"),Ruler!U$15,IF(AND(All!$V37="P3",All!$AE37="RMS"),Ruler!U$16,IF(AND(All!$V37="P4",All!$AE37="RMS"),Ruler!U$17,IF(AND(All!$V37="P5",All!$AE37="RMS"),Ruler!U$18,IF(AND(All!$V37="P6",All!$AE37="RMS"),Ruler!U$19,IF(AND(All!$V37="P7",All!$AE37="RMS"),Ruler!U$20,IF(AND(All!$V37="P8",All!$AE37="RMS"),Ruler!U$21,IF(AND(All!$V37="P9",All!$AE37="RMS"),Ruler!U$22,IF(AND(All!$V37="P1",All!$AE37="RSS"),Ruler!U$6,IF(AND(All!$V37="P2",All!$AE37="RSS"),Ruler!U$23,IF(AND(All!$V37="P3",All!$AE37="RSS"),Ruler!U$24,IF(AND(All!$V37="P4",All!$AE37="RSS"),Ruler!U$25,IF(AND(All!$V37="P5",All!$AE37="RSS"),Ruler!U$26,IF(AND(All!$V37="P6",All!$AE37="RSS"),Ruler!U$27,IF(AND(All!$V37="P7",All!$AE37="RSS"),Ruler!U$28,IF(AND(All!$V37="P8",All!$AE37="RSS"),Ruler!U$29,IF(AND(All!$V37="P9",All!$AE37="RSS"),Ruler!U$30,0)))))))))))))))))))))))))))</f>
        <v>2</v>
      </c>
      <c r="CC37" s="325">
        <f>IF(AND(All!$V37="P1",All!$AE37="RDP"),Ruler!V$6,IF(AND(All!$V37="P2",All!$AE37="RDP"),Ruler!V$7,IF(AND(All!$V37="P3",All!$AE37="RDP"),Ruler!V$8,IF(AND(All!$V37="P4",All!$AE37="RDP"),Ruler!V$9,IF(AND(All!$V37="P5",All!$AE37="RDP"),Ruler!V$10,IF(AND(All!$V37="P6",All!$AE37="RDP"),Ruler!V$11,IF(AND(All!$V37="P7",All!$AE37="RDP"),Ruler!V$12,IF(AND(All!$V37="P8",All!$AE37="RDP"),Ruler!V$13,IF(AND(All!$V37="P9",All!$AE37="RDP"),Ruler!V$14,IF(AND(All!$V37="P1",All!$AE37="RMS"),Ruler!V$6,IF(AND(All!$V37="P2",All!$AE37="RMS"),Ruler!V$15,IF(AND(All!$V37="P3",All!$AE37="RMS"),Ruler!V$16,IF(AND(All!$V37="P4",All!$AE37="RMS"),Ruler!V$17,IF(AND(All!$V37="P5",All!$AE37="RMS"),Ruler!V$18,IF(AND(All!$V37="P6",All!$AE37="RMS"),Ruler!V$19,IF(AND(All!$V37="P7",All!$AE37="RMS"),Ruler!V$20,IF(AND(All!$V37="P8",All!$AE37="RMS"),Ruler!V$21,IF(AND(All!$V37="P9",All!$AE37="RMS"),Ruler!V$22,IF(AND(All!$V37="P1",All!$AE37="RSS"),Ruler!V$6,IF(AND(All!$V37="P2",All!$AE37="RSS"),Ruler!V$23,IF(AND(All!$V37="P3",All!$AE37="RSS"),Ruler!V$24,IF(AND(All!$V37="P4",All!$AE37="RSS"),Ruler!V$25,IF(AND(All!$V37="P5",All!$AE37="RSS"),Ruler!V$26,IF(AND(All!$V37="P6",All!$AE37="RSS"),Ruler!V$27,IF(AND(All!$V37="P7",All!$AE37="RSS"),Ruler!V$28,IF(AND(All!$V37="P8",All!$AE37="RSS"),Ruler!V$29,IF(AND(All!$V37="P9",All!$AE37="RSS"),Ruler!V$30,0)))))))))))))))))))))))))))</f>
        <v>2</v>
      </c>
      <c r="CD37" s="325">
        <f>IF(AND(All!$V37="P1",All!$AE37="RDP"),Ruler!W$6,IF(AND(All!$V37="P2",All!$AE37="RDP"),Ruler!W$7,IF(AND(All!$V37="P3",All!$AE37="RDP"),Ruler!W$8,IF(AND(All!$V37="P4",All!$AE37="RDP"),Ruler!W$9,IF(AND(All!$V37="P5",All!$AE37="RDP"),Ruler!W$10,IF(AND(All!$V37="P6",All!$AE37="RDP"),Ruler!W$11,IF(AND(All!$V37="P7",All!$AE37="RDP"),Ruler!W$12,IF(AND(All!$V37="P8",All!$AE37="RDP"),Ruler!W$13,IF(AND(All!$V37="P9",All!$AE37="RDP"),Ruler!W$14,IF(AND(All!$V37="P1",All!$AE37="RMS"),Ruler!W$6,IF(AND(All!$V37="P2",All!$AE37="RMS"),Ruler!W$15,IF(AND(All!$V37="P3",All!$AE37="RMS"),Ruler!W$16,IF(AND(All!$V37="P4",All!$AE37="RMS"),Ruler!W$17,IF(AND(All!$V37="P5",All!$AE37="RMS"),Ruler!W$18,IF(AND(All!$V37="P6",All!$AE37="RMS"),Ruler!W$19,IF(AND(All!$V37="P7",All!$AE37="RMS"),Ruler!W$20,IF(AND(All!$V37="P8",All!$AE37="RMS"),Ruler!W$21,IF(AND(All!$V37="P9",All!$AE37="RMS"),Ruler!W$22,IF(AND(All!$V37="P1",All!$AE37="RSS"),Ruler!W$6,IF(AND(All!$V37="P2",All!$AE37="RSS"),Ruler!W$23,IF(AND(All!$V37="P3",All!$AE37="RSS"),Ruler!W$24,IF(AND(All!$V37="P4",All!$AE37="RSS"),Ruler!W$25,IF(AND(All!$V37="P5",All!$AE37="RSS"),Ruler!W$26,IF(AND(All!$V37="P6",All!$AE37="RSS"),Ruler!W$27,IF(AND(All!$V37="P7",All!$AE37="RSS"),Ruler!W$28,IF(AND(All!$V37="P8",All!$AE37="RSS"),Ruler!W$29,IF(AND(All!$V37="P9",All!$AE37="RSS"),Ruler!W$30,0)))))))))))))))))))))))))))</f>
        <v>2</v>
      </c>
      <c r="CE37" s="325">
        <f>IF(AND(All!$V37="P1",All!$AE37="RDP"),Ruler!X$6,IF(AND(All!$V37="P2",All!$AE37="RDP"),Ruler!X$7,IF(AND(All!$V37="P3",All!$AE37="RDP"),Ruler!X$8,IF(AND(All!$V37="P4",All!$AE37="RDP"),Ruler!X$9,IF(AND(All!$V37="P5",All!$AE37="RDP"),Ruler!X$10,IF(AND(All!$V37="P6",All!$AE37="RDP"),Ruler!X$11,IF(AND(All!$V37="P7",All!$AE37="RDP"),Ruler!X$12,IF(AND(All!$V37="P8",All!$AE37="RDP"),Ruler!X$13,IF(AND(All!$V37="P9",All!$AE37="RDP"),Ruler!X$14,IF(AND(All!$V37="P1",All!$AE37="RMS"),Ruler!X$6,IF(AND(All!$V37="P2",All!$AE37="RMS"),Ruler!X$15,IF(AND(All!$V37="P3",All!$AE37="RMS"),Ruler!X$16,IF(AND(All!$V37="P4",All!$AE37="RMS"),Ruler!X$17,IF(AND(All!$V37="P5",All!$AE37="RMS"),Ruler!X$18,IF(AND(All!$V37="P6",All!$AE37="RMS"),Ruler!X$19,IF(AND(All!$V37="P7",All!$AE37="RMS"),Ruler!X$20,IF(AND(All!$V37="P8",All!$AE37="RMS"),Ruler!X$21,IF(AND(All!$V37="P9",All!$AE37="RMS"),Ruler!X$22,IF(AND(All!$V37="P1",All!$AE37="RSS"),Ruler!X$6,IF(AND(All!$V37="P2",All!$AE37="RSS"),Ruler!X$23,IF(AND(All!$V37="P3",All!$AE37="RSS"),Ruler!X$24,IF(AND(All!$V37="P4",All!$AE37="RSS"),Ruler!X$25,IF(AND(All!$V37="P5",All!$AE37="RSS"),Ruler!X$26,IF(AND(All!$V37="P6",All!$AE37="RSS"),Ruler!X$27,IF(AND(All!$V37="P7",All!$AE37="RSS"),Ruler!X$28,IF(AND(All!$V37="P8",All!$AE37="RSS"),Ruler!X$29,IF(AND(All!$V37="P9",All!$AE37="RSS"),Ruler!X$30,0)))))))))))))))))))))))))))</f>
        <v>2</v>
      </c>
      <c r="CF37" s="325">
        <f>IF(AND(All!$V37="P1",All!$AE37="RDP"),Ruler!Y$6,IF(AND(All!$V37="P2",All!$AE37="RDP"),Ruler!Y$7,IF(AND(All!$V37="P3",All!$AE37="RDP"),Ruler!Y$8,IF(AND(All!$V37="P4",All!$AE37="RDP"),Ruler!Y$9,IF(AND(All!$V37="P5",All!$AE37="RDP"),Ruler!Y$10,IF(AND(All!$V37="P6",All!$AE37="RDP"),Ruler!Y$11,IF(AND(All!$V37="P7",All!$AE37="RDP"),Ruler!Y$12,IF(AND(All!$V37="P8",All!$AE37="RDP"),Ruler!Y$13,IF(AND(All!$V37="P9",All!$AE37="RDP"),Ruler!Y$14,IF(AND(All!$V37="P1",All!$AE37="RMS"),Ruler!Y$6,IF(AND(All!$V37="P2",All!$AE37="RMS"),Ruler!Y$15,IF(AND(All!$V37="P3",All!$AE37="RMS"),Ruler!Y$16,IF(AND(All!$V37="P4",All!$AE37="RMS"),Ruler!Y$17,IF(AND(All!$V37="P5",All!$AE37="RMS"),Ruler!Y$18,IF(AND(All!$V37="P6",All!$AE37="RMS"),Ruler!Y$19,IF(AND(All!$V37="P7",All!$AE37="RMS"),Ruler!Y$20,IF(AND(All!$V37="P8",All!$AE37="RMS"),Ruler!Y$21,IF(AND(All!$V37="P9",All!$AE37="RMS"),Ruler!Y$22,IF(AND(All!$V37="P1",All!$AE37="RSS"),Ruler!Y$6,IF(AND(All!$V37="P2",All!$AE37="RSS"),Ruler!Y$23,IF(AND(All!$V37="P3",All!$AE37="RSS"),Ruler!Y$24,IF(AND(All!$V37="P4",All!$AE37="RSS"),Ruler!Y$25,IF(AND(All!$V37="P5",All!$AE37="RSS"),Ruler!Y$26,IF(AND(All!$V37="P6",All!$AE37="RSS"),Ruler!Y$27,IF(AND(All!$V37="P7",All!$AE37="RSS"),Ruler!Y$28,IF(AND(All!$V37="P8",All!$AE37="RSS"),Ruler!Y$29,IF(AND(All!$V37="P9",All!$AE37="RSS"),Ruler!Y$30,0)))))))))))))))))))))))))))</f>
        <v>1</v>
      </c>
      <c r="CG37" s="325">
        <f>IF(AND(All!$V37="P1",All!$AE37="RDP"),Ruler!Z$6,IF(AND(All!$V37="P2",All!$AE37="RDP"),Ruler!Z$7,IF(AND(All!$V37="P3",All!$AE37="RDP"),Ruler!Z$8,IF(AND(All!$V37="P4",All!$AE37="RDP"),Ruler!Z$9,IF(AND(All!$V37="P5",All!$AE37="RDP"),Ruler!Z$10,IF(AND(All!$V37="P6",All!$AE37="RDP"),Ruler!Z$11,IF(AND(All!$V37="P7",All!$AE37="RDP"),Ruler!Z$12,IF(AND(All!$V37="P8",All!$AE37="RDP"),Ruler!Z$13,IF(AND(All!$V37="P9",All!$AE37="RDP"),Ruler!Z$14,IF(AND(All!$V37="P1",All!$AE37="RMS"),Ruler!Z$6,IF(AND(All!$V37="P2",All!$AE37="RMS"),Ruler!Z$15,IF(AND(All!$V37="P3",All!$AE37="RMS"),Ruler!Z$16,IF(AND(All!$V37="P4",All!$AE37="RMS"),Ruler!Z$17,IF(AND(All!$V37="P5",All!$AE37="RMS"),Ruler!Z$18,IF(AND(All!$V37="P6",All!$AE37="RMS"),Ruler!Z$19,IF(AND(All!$V37="P7",All!$AE37="RMS"),Ruler!Z$20,IF(AND(All!$V37="P8",All!$AE37="RMS"),Ruler!Z$21,IF(AND(All!$V37="P9",All!$AE37="RMS"),Ruler!Z$22,IF(AND(All!$V37="P1",All!$AE37="RSS"),Ruler!Z$6,IF(AND(All!$V37="P2",All!$AE37="RSS"),Ruler!Z$23,IF(AND(All!$V37="P3",All!$AE37="RSS"),Ruler!Z$24,IF(AND(All!$V37="P4",All!$AE37="RSS"),Ruler!Z$25,IF(AND(All!$V37="P5",All!$AE37="RSS"),Ruler!Z$26,IF(AND(All!$V37="P6",All!$AE37="RSS"),Ruler!Z$27,IF(AND(All!$V37="P7",All!$AE37="RSS"),Ruler!Z$28,IF(AND(All!$V37="P8",All!$AE37="RSS"),Ruler!Z$29,IF(AND(All!$V37="P9",All!$AE37="RSS"),Ruler!Z$30,0)))))))))))))))))))))))))))</f>
        <v>2</v>
      </c>
      <c r="CH37" s="325">
        <f>IF(AND(All!$V37="P1",All!$AE37="RDP"),Ruler!AA$6,IF(AND(All!$V37="P2",All!$AE37="RDP"),Ruler!AA$7,IF(AND(All!$V37="P3",All!$AE37="RDP"),Ruler!AA$8,IF(AND(All!$V37="P4",All!$AE37="RDP"),Ruler!AA$9,IF(AND(All!$V37="P5",All!$AE37="RDP"),Ruler!AA$10,IF(AND(All!$V37="P6",All!$AE37="RDP"),Ruler!AA$11,IF(AND(All!$V37="P7",All!$AE37="RDP"),Ruler!AA$12,IF(AND(All!$V37="P8",All!$AE37="RDP"),Ruler!AA$13,IF(AND(All!$V37="P9",All!$AE37="RDP"),Ruler!AA$14,IF(AND(All!$V37="P1",All!$AE37="RMS"),Ruler!AA$6,IF(AND(All!$V37="P2",All!$AE37="RMS"),Ruler!AA$15,IF(AND(All!$V37="P3",All!$AE37="RMS"),Ruler!AA$16,IF(AND(All!$V37="P4",All!$AE37="RMS"),Ruler!AA$17,IF(AND(All!$V37="P5",All!$AE37="RMS"),Ruler!AA$18,IF(AND(All!$V37="P6",All!$AE37="RMS"),Ruler!AA$19,IF(AND(All!$V37="P7",All!$AE37="RMS"),Ruler!AA$20,IF(AND(All!$V37="P8",All!$AE37="RMS"),Ruler!AA$21,IF(AND(All!$V37="P9",All!$AE37="RMS"),Ruler!AA$22,IF(AND(All!$V37="P1",All!$AE37="RSS"),Ruler!AA$6,IF(AND(All!$V37="P2",All!$AE37="RSS"),Ruler!AA$23,IF(AND(All!$V37="P3",All!$AE37="RSS"),Ruler!AA$24,IF(AND(All!$V37="P4",All!$AE37="RSS"),Ruler!AA$25,IF(AND(All!$V37="P5",All!$AE37="RSS"),Ruler!AA$26,IF(AND(All!$V37="P6",All!$AE37="RSS"),Ruler!AA$27,IF(AND(All!$V37="P7",All!$AE37="RSS"),Ruler!AA$28,IF(AND(All!$V37="P8",All!$AE37="RSS"),Ruler!AA$29,IF(AND(All!$V37="P9",All!$AE37="RSS"),Ruler!AA$30,0)))))))))))))))))))))))))))</f>
        <v>1</v>
      </c>
      <c r="CI37" s="325">
        <f>IF(AND(All!$V37="P1",All!$AE37="RDP"),Ruler!AB$6,IF(AND(All!$V37="P2",All!$AE37="RDP"),Ruler!AB$7,IF(AND(All!$V37="P3",All!$AE37="RDP"),Ruler!AB$8,IF(AND(All!$V37="P4",All!$AE37="RDP"),Ruler!AB$9,IF(AND(All!$V37="P5",All!$AE37="RDP"),Ruler!AB$10,IF(AND(All!$V37="P6",All!$AE37="RDP"),Ruler!AB$11,IF(AND(All!$V37="P7",All!$AE37="RDP"),Ruler!AB$12,IF(AND(All!$V37="P8",All!$AE37="RDP"),Ruler!AB$13,IF(AND(All!$V37="P9",All!$AE37="RDP"),Ruler!AB$14,IF(AND(All!$V37="P1",All!$AE37="RMS"),Ruler!AB$6,IF(AND(All!$V37="P2",All!$AE37="RMS"),Ruler!AB$15,IF(AND(All!$V37="P3",All!$AE37="RMS"),Ruler!AB$16,IF(AND(All!$V37="P4",All!$AE37="RMS"),Ruler!AB$17,IF(AND(All!$V37="P5",All!$AE37="RMS"),Ruler!AB$18,IF(AND(All!$V37="P6",All!$AE37="RMS"),Ruler!AB$19,IF(AND(All!$V37="P7",All!$AE37="RMS"),Ruler!AB$20,IF(AND(All!$V37="P8",All!$AE37="RMS"),Ruler!AB$21,IF(AND(All!$V37="P9",All!$AE37="RMS"),Ruler!AB$22,IF(AND(All!$V37="P1",All!$AE37="RSS"),Ruler!AB$6,IF(AND(All!$V37="P2",All!$AE37="RSS"),Ruler!AB$23,IF(AND(All!$V37="P3",All!$AE37="RSS"),Ruler!AB$24,IF(AND(All!$V37="P4",All!$AE37="RSS"),Ruler!AB$25,IF(AND(All!$V37="P5",All!$AE37="RSS"),Ruler!AB$26,IF(AND(All!$V37="P6",All!$AE37="RSS"),Ruler!AB$27,IF(AND(All!$V37="P7",All!$AE37="RSS"),Ruler!AB$28,IF(AND(All!$V37="P8",All!$AE37="RSS"),Ruler!AB$29,IF(AND(All!$V37="P9",All!$AE37="RSS"),Ruler!AB$30,0)))))))))))))))))))))))))))</f>
        <v>1</v>
      </c>
      <c r="CJ37" s="377">
        <f>Table9[[#This Row],[R-B1]]-Table9[[#This Row],[B1]]</f>
        <v>3</v>
      </c>
      <c r="CK37" s="378">
        <f>Table9[[#This Row],[R-B2]]-Table9[[#This Row],[B2]]</f>
        <v>3</v>
      </c>
      <c r="CL37" s="378">
        <f>Table9[[#This Row],[R-B3]]-Table9[[#This Row],[B3]]</f>
        <v>3</v>
      </c>
      <c r="CM37" s="378">
        <f>Table9[[#This Row],[R-B4]]-Table9[[#This Row],[B4]]</f>
        <v>3</v>
      </c>
      <c r="CN37" s="378">
        <f>Table9[[#This Row],[R-B5]]-Table9[[#This Row],[B5]]</f>
        <v>3</v>
      </c>
      <c r="CO37" s="378">
        <f>Table9[[#This Row],[R-B6]]-Table9[[#This Row],[B6]]</f>
        <v>3</v>
      </c>
      <c r="CP37" s="378">
        <f>Table9[[#This Row],[R-B7]]-Table9[[#This Row],[B7]]</f>
        <v>3</v>
      </c>
      <c r="CQ37" s="378">
        <f>Table9[[#This Row],[R-B8]]-Table9[[#This Row],[B8]]</f>
        <v>3</v>
      </c>
      <c r="CR37" s="378">
        <f>Table9[[#This Row],[R-B9]]-Table9[[#This Row],[B9]]</f>
        <v>3</v>
      </c>
      <c r="CS37" s="378">
        <f>Table9[[#This Row],[R-B10]]-Table9[[#This Row],[B10]]</f>
        <v>1</v>
      </c>
      <c r="CT37" s="378">
        <f>Table9[[#This Row],[R-B11]]-Table9[[#This Row],[B11]]</f>
        <v>3</v>
      </c>
      <c r="CU37" s="378">
        <f>Table9[[#This Row],[R-B12]]-Table9[[#This Row],[B12]]</f>
        <v>3</v>
      </c>
      <c r="CV37" s="378">
        <f>Table9[[#This Row],[R-K1]]-Table9[[#This Row],[K1]]</f>
        <v>3</v>
      </c>
      <c r="CW37" s="378">
        <f>Table9[[#This Row],[R-K2]]-Table9[[#This Row],[K2]]</f>
        <v>3</v>
      </c>
      <c r="CX37" s="378">
        <f>Table9[[#This Row],[R-K3]]-Table9[[#This Row],[K3]]</f>
        <v>2</v>
      </c>
      <c r="CY37" s="378">
        <f>Table9[[#This Row],[R-K4]]-Table9[[#This Row],[K4]]</f>
        <v>2</v>
      </c>
      <c r="CZ37" s="378">
        <f>Table9[[#This Row],[R-K5]]-Table9[[#This Row],[K5]]</f>
        <v>2</v>
      </c>
      <c r="DA37" s="378">
        <f>Table9[[#This Row],[R-P1]]-Table9[[#This Row],[P1]]</f>
        <v>2</v>
      </c>
      <c r="DB37" s="378">
        <f>Table9[[#This Row],[R-P2]]-Table9[[#This Row],[P2]]</f>
        <v>2</v>
      </c>
      <c r="DC37" s="378">
        <f>Table9[[#This Row],[R-P3]]-Table9[[#This Row],[P3]]</f>
        <v>2</v>
      </c>
      <c r="DD37" s="378">
        <f>Table9[[#This Row],[R-P4]]-Table9[[#This Row],[P4]]</f>
        <v>1</v>
      </c>
      <c r="DE37" s="378">
        <f>Table9[[#This Row],[R-P5]]-Table9[[#This Row],[P5]]</f>
        <v>2</v>
      </c>
      <c r="DF37" s="378">
        <f>Table9[[#This Row],[R-E1]]-Table9[[#This Row],[E1]]</f>
        <v>1</v>
      </c>
      <c r="DG37" s="379">
        <f>Table9[[#This Row],[R-E2]]-Table9[[#This Row],[E2]]</f>
        <v>1</v>
      </c>
      <c r="DH37" s="43">
        <f>COUNTIF(Table9[[#This Row],[G-B1]:[G-B12]],"&lt;=0")/12*100</f>
        <v>0</v>
      </c>
      <c r="DI37" s="43">
        <f>COUNTIF(Table9[[#This Row],[G-K1]:[G-K5]],"&lt;=0")/5*100</f>
        <v>0</v>
      </c>
      <c r="DJ37" s="43">
        <f>COUNTIF(Table9[[#This Row],[G-P1]:[G-P5]],"&lt;=0")/5*100</f>
        <v>0</v>
      </c>
      <c r="DK37" s="43">
        <f>COUNTIF(Table9[[#This Row],[G-E1]:[G-E2]],"&lt;=0")/2*100</f>
        <v>0</v>
      </c>
      <c r="DL37" s="450">
        <f>IF(AE37="RDP",(COUNTIF(Table9[[#This Row],[G-B3]],"&lt;=0")+COUNTIF(Table9[[#This Row],[G-B4]],"&lt;=0")+COUNTIF(Table9[[#This Row],[G-B7]],"&lt;=0")+COUNTIF(Table9[[#This Row],[G-B11]],"&lt;=0")+COUNTIF(Table9[[#This Row],[G-K2]],"&lt;=0"))/5*100,IF(AE37="RMS",(COUNTIF(Table9[[#This Row],[G-B4]],"&lt;=0")+COUNTIF(Table9[[#This Row],[G-B5]],"&lt;=0")+COUNTIF(Table9[[#This Row],[G-B10]],"&lt;=0")+COUNTIF(Table9[[#This Row],[G-B12]],"&lt;=0")+COUNTIF(Table9[[#This Row],[G-K2]],"&lt;=0"))/5*100,IF(AE37="RSS",(COUNTIF(Table9[[#This Row],[G-B1]],"&lt;=0")+COUNTIF(Table9[[#This Row],[G-B2]],"&lt;=0")+COUNTIF(Table9[[#This Row],[G-B6]],"&lt;=0")+COUNTIF(Table9[[#This Row],[G-B11]],"&lt;=0")+COUNTIF(Table9[[#This Row],[G-B12]],"&lt;=0"))/5*100,0)))</f>
        <v>0</v>
      </c>
      <c r="DM37" s="332"/>
      <c r="DR37" s="332"/>
      <c r="DW37" s="332"/>
      <c r="DX37" s="42"/>
      <c r="DY37" s="42"/>
      <c r="DZ37" s="42"/>
      <c r="EA37" s="333"/>
      <c r="EB37" s="342"/>
      <c r="EC37" s="339"/>
      <c r="ED37" s="339"/>
      <c r="EE37" s="338"/>
    </row>
    <row r="38" spans="2:135" ht="15" hidden="1" thickBot="1" x14ac:dyDescent="0.4">
      <c r="B38" s="282">
        <v>35</v>
      </c>
      <c r="C38" s="285" t="s">
        <v>198</v>
      </c>
      <c r="D38" s="282"/>
      <c r="E38" s="284" t="s">
        <v>433</v>
      </c>
      <c r="F38" s="282">
        <v>1062866</v>
      </c>
      <c r="G38" s="357">
        <f t="shared" ca="1" si="0"/>
        <v>32.494882924277022</v>
      </c>
      <c r="H38" s="283">
        <v>34455</v>
      </c>
      <c r="I38" s="282" t="s">
        <v>179</v>
      </c>
      <c r="J38" s="282" t="s">
        <v>137</v>
      </c>
      <c r="K38" s="282" t="s">
        <v>138</v>
      </c>
      <c r="L38" s="282" t="s">
        <v>139</v>
      </c>
      <c r="M38" s="285" t="s">
        <v>263</v>
      </c>
      <c r="N38" s="282"/>
      <c r="O38" s="282" t="s">
        <v>142</v>
      </c>
      <c r="P38" s="284" t="s">
        <v>434</v>
      </c>
      <c r="Q38" s="282" t="s">
        <v>144</v>
      </c>
      <c r="R38" s="282"/>
      <c r="S38" s="283">
        <v>44319</v>
      </c>
      <c r="T38" s="286">
        <f t="shared" ca="1" si="3"/>
        <v>5.4638888888888886</v>
      </c>
      <c r="U38" s="282"/>
      <c r="V38" s="282" t="s">
        <v>55</v>
      </c>
      <c r="W38" s="286"/>
      <c r="X38" s="286">
        <f ca="1">($T$1-Table9[[#This Row],[Date of Appointment to Current Grade]])/365</f>
        <v>5.4702253900304489</v>
      </c>
      <c r="Y38" s="283">
        <v>44319</v>
      </c>
      <c r="Z38" s="282" t="s">
        <v>263</v>
      </c>
      <c r="AA38" s="283">
        <v>45658</v>
      </c>
      <c r="AB38" s="286">
        <f ca="1">($T$1-Table9[[#This Row],[Date in Position]])/365</f>
        <v>1.8017322393455175</v>
      </c>
      <c r="AC38" s="282"/>
      <c r="AD38" s="282"/>
      <c r="AE38" s="282"/>
      <c r="AF38" s="282"/>
      <c r="AG38" s="287"/>
      <c r="AH38" s="287"/>
      <c r="AI38" s="287"/>
      <c r="AJ38" s="285"/>
      <c r="AK38" s="288"/>
      <c r="AL38" s="285"/>
      <c r="AM38" s="318"/>
      <c r="AN38" s="323"/>
      <c r="BK38" s="328"/>
      <c r="BL38" s="325">
        <f>IF(AND(All!$V38="P1",All!$AE38="RDP"),Ruler!E$6,IF(AND(All!$V38="P2",All!$AE38="RDP"),Ruler!E$7,IF(AND(All!$V38="P3",All!$AE38="RDP"),Ruler!E$8,IF(AND(All!$V38="P4",All!$AE38="RDP"),Ruler!E$9,IF(AND(All!$V38="P5",All!$AE38="RDP"),Ruler!E$10,IF(AND(All!$V38="P6",All!$AE38="RDP"),Ruler!E$11,IF(AND(All!$V38="P7",All!$AE38="RDP"),Ruler!E$12,IF(AND(All!$V38="P8",All!$AE38="RDP"),Ruler!E$13,IF(AND(All!$V38="P9",All!$AE38="RDP"),Ruler!E$14,IF(AND(All!$V38="P1",All!$AE38="RMS"),Ruler!E$6,IF(AND(All!$V38="P2",All!$AE38="RMS"),Ruler!E$15,IF(AND(All!$V38="P3",All!$AE38="RMS"),Ruler!E$16,IF(AND(All!$V38="P4",All!$AE38="RMS"),Ruler!E$17,IF(AND(All!$V38="P5",All!$AE38="RMS"),Ruler!E$18,IF(AND(All!$V38="P6",All!$AE38="RMS"),Ruler!E$19,IF(AND(All!$V38="P7",All!$AE38="RMS"),Ruler!E$20,IF(AND(All!$V38="P8",All!$AE38="RMS"),Ruler!E$21,IF(AND(All!$V38="P9",All!$AE38="RMS"),Ruler!E$22,IF(AND(All!$V38="P1",All!$AE38="RSS"),Ruler!E$6,IF(AND(All!$V38="P2",All!$AE38="RSS"),Ruler!E$23,IF(AND(All!$V38="P3",All!$AE38="RSS"),Ruler!E$24,IF(AND(All!$V38="P4",All!$AE38="RSS"),Ruler!E$25,IF(AND(All!$V38="P5",All!$AE38="RSS"),Ruler!E$26,IF(AND(All!$V38="P6",All!$AE38="RSS"),Ruler!E$27,IF(AND(All!$V38="P7",All!$AE38="RSS"),Ruler!E$28,IF(AND(All!$V38="P8",All!$AE38="RSS"),Ruler!E$29,IF(AND(All!$V38="P9",All!$AE38="RSS"),Ruler!E$30,0)))))))))))))))))))))))))))</f>
        <v>0</v>
      </c>
      <c r="BM38" s="325">
        <f>IF(AND(All!$V38="P1",All!$AE38="RDP"),Ruler!F$6,IF(AND(All!$V38="P2",All!$AE38="RDP"),Ruler!F$7,IF(AND(All!$V38="P3",All!$AE38="RDP"),Ruler!F$8,IF(AND(All!$V38="P4",All!$AE38="RDP"),Ruler!F$9,IF(AND(All!$V38="P5",All!$AE38="RDP"),Ruler!F$10,IF(AND(All!$V38="P6",All!$AE38="RDP"),Ruler!F$11,IF(AND(All!$V38="P7",All!$AE38="RDP"),Ruler!F$12,IF(AND(All!$V38="P8",All!$AE38="RDP"),Ruler!F$13,IF(AND(All!$V38="P9",All!$AE38="RDP"),Ruler!F$14,IF(AND(All!$V38="P1",All!$AE38="RMS"),Ruler!F$6,IF(AND(All!$V38="P2",All!$AE38="RMS"),Ruler!F$15,IF(AND(All!$V38="P3",All!$AE38="RMS"),Ruler!F$16,IF(AND(All!$V38="P4",All!$AE38="RMS"),Ruler!F$17,IF(AND(All!$V38="P5",All!$AE38="RMS"),Ruler!F$18,IF(AND(All!$V38="P6",All!$AE38="RMS"),Ruler!F$19,IF(AND(All!$V38="P7",All!$AE38="RMS"),Ruler!F$20,IF(AND(All!$V38="P8",All!$AE38="RMS"),Ruler!F$21,IF(AND(All!$V38="P9",All!$AE38="RMS"),Ruler!F$22,IF(AND(All!$V38="P1",All!$AE38="RSS"),Ruler!F$6,IF(AND(All!$V38="P2",All!$AE38="RSS"),Ruler!F$23,IF(AND(All!$V38="P3",All!$AE38="RSS"),Ruler!F$24,IF(AND(All!$V38="P4",All!$AE38="RSS"),Ruler!F$25,IF(AND(All!$V38="P5",All!$AE38="RSS"),Ruler!F$26,IF(AND(All!$V38="P6",All!$AE38="RSS"),Ruler!F$27,IF(AND(All!$V38="P7",All!$AE38="RSS"),Ruler!F$28,IF(AND(All!$V38="P8",All!$AE38="RSS"),Ruler!F$29,IF(AND(All!$V38="P9",All!$AE38="RSS"),Ruler!F$30,0)))))))))))))))))))))))))))</f>
        <v>0</v>
      </c>
      <c r="BN38" s="325">
        <f>IF(AND(All!$V38="P1",All!$AE38="RDP"),Ruler!G$6,IF(AND(All!$V38="P2",All!$AE38="RDP"),Ruler!G$7,IF(AND(All!$V38="P3",All!$AE38="RDP"),Ruler!G$8,IF(AND(All!$V38="P4",All!$AE38="RDP"),Ruler!G$9,IF(AND(All!$V38="P5",All!$AE38="RDP"),Ruler!G$10,IF(AND(All!$V38="P6",All!$AE38="RDP"),Ruler!G$11,IF(AND(All!$V38="P7",All!$AE38="RDP"),Ruler!G$12,IF(AND(All!$V38="P8",All!$AE38="RDP"),Ruler!G$13,IF(AND(All!$V38="P9",All!$AE38="RDP"),Ruler!G$14,IF(AND(All!$V38="P1",All!$AE38="RMS"),Ruler!G$6,IF(AND(All!$V38="P2",All!$AE38="RMS"),Ruler!G$15,IF(AND(All!$V38="P3",All!$AE38="RMS"),Ruler!G$16,IF(AND(All!$V38="P4",All!$AE38="RMS"),Ruler!G$17,IF(AND(All!$V38="P5",All!$AE38="RMS"),Ruler!G$18,IF(AND(All!$V38="P6",All!$AE38="RMS"),Ruler!G$19,IF(AND(All!$V38="P7",All!$AE38="RMS"),Ruler!G$20,IF(AND(All!$V38="P8",All!$AE38="RMS"),Ruler!G$21,IF(AND(All!$V38="P9",All!$AE38="RMS"),Ruler!G$22,IF(AND(All!$V38="P1",All!$AE38="RSS"),Ruler!G$6,IF(AND(All!$V38="P2",All!$AE38="RSS"),Ruler!G$23,IF(AND(All!$V38="P3",All!$AE38="RSS"),Ruler!G$24,IF(AND(All!$V38="P4",All!$AE38="RSS"),Ruler!G$25,IF(AND(All!$V38="P5",All!$AE38="RSS"),Ruler!G$26,IF(AND(All!$V38="P6",All!$AE38="RSS"),Ruler!G$27,IF(AND(All!$V38="P7",All!$AE38="RSS"),Ruler!G$28,IF(AND(All!$V38="P8",All!$AE38="RSS"),Ruler!G$29,IF(AND(All!$V38="P9",All!$AE38="RSS"),Ruler!G$30,0)))))))))))))))))))))))))))</f>
        <v>0</v>
      </c>
      <c r="BO38" s="325">
        <f>IF(AND(All!$V38="P1",All!$AE38="RDP"),Ruler!H$6,IF(AND(All!$V38="P2",All!$AE38="RDP"),Ruler!H$7,IF(AND(All!$V38="P3",All!$AE38="RDP"),Ruler!H$8,IF(AND(All!$V38="P4",All!$AE38="RDP"),Ruler!H$9,IF(AND(All!$V38="P5",All!$AE38="RDP"),Ruler!H$10,IF(AND(All!$V38="P6",All!$AE38="RDP"),Ruler!H$11,IF(AND(All!$V38="P7",All!$AE38="RDP"),Ruler!H$12,IF(AND(All!$V38="P8",All!$AE38="RDP"),Ruler!H$13,IF(AND(All!$V38="P9",All!$AE38="RDP"),Ruler!H$14,IF(AND(All!$V38="P1",All!$AE38="RMS"),Ruler!H$6,IF(AND(All!$V38="P2",All!$AE38="RMS"),Ruler!H$15,IF(AND(All!$V38="P3",All!$AE38="RMS"),Ruler!H$16,IF(AND(All!$V38="P4",All!$AE38="RMS"),Ruler!H$17,IF(AND(All!$V38="P5",All!$AE38="RMS"),Ruler!H$18,IF(AND(All!$V38="P6",All!$AE38="RMS"),Ruler!H$19,IF(AND(All!$V38="P7",All!$AE38="RMS"),Ruler!H$20,IF(AND(All!$V38="P8",All!$AE38="RMS"),Ruler!H$21,IF(AND(All!$V38="P9",All!$AE38="RMS"),Ruler!H$22,IF(AND(All!$V38="P1",All!$AE38="RSS"),Ruler!H$6,IF(AND(All!$V38="P2",All!$AE38="RSS"),Ruler!H$23,IF(AND(All!$V38="P3",All!$AE38="RSS"),Ruler!H$24,IF(AND(All!$V38="P4",All!$AE38="RSS"),Ruler!H$25,IF(AND(All!$V38="P5",All!$AE38="RSS"),Ruler!H$26,IF(AND(All!$V38="P6",All!$AE38="RSS"),Ruler!H$27,IF(AND(All!$V38="P7",All!$AE38="RSS"),Ruler!H$28,IF(AND(All!$V38="P8",All!$AE38="RSS"),Ruler!H$29,IF(AND(All!$V38="P9",All!$AE38="RSS"),Ruler!H$30,0)))))))))))))))))))))))))))</f>
        <v>0</v>
      </c>
      <c r="BP38" s="325">
        <f>IF(AND(All!$V38="P1",All!$AE38="RDP"),Ruler!I$6,IF(AND(All!$V38="P2",All!$AE38="RDP"),Ruler!I$7,IF(AND(All!$V38="P3",All!$AE38="RDP"),Ruler!I$8,IF(AND(All!$V38="P4",All!$AE38="RDP"),Ruler!I$9,IF(AND(All!$V38="P5",All!$AE38="RDP"),Ruler!I$10,IF(AND(All!$V38="P6",All!$AE38="RDP"),Ruler!I$11,IF(AND(All!$V38="P7",All!$AE38="RDP"),Ruler!I$12,IF(AND(All!$V38="P8",All!$AE38="RDP"),Ruler!I$13,IF(AND(All!$V38="P9",All!$AE38="RDP"),Ruler!I$14,IF(AND(All!$V38="P1",All!$AE38="RMS"),Ruler!I$6,IF(AND(All!$V38="P2",All!$AE38="RMS"),Ruler!I$15,IF(AND(All!$V38="P3",All!$AE38="RMS"),Ruler!I$16,IF(AND(All!$V38="P4",All!$AE38="RMS"),Ruler!I$17,IF(AND(All!$V38="P5",All!$AE38="RMS"),Ruler!I$18,IF(AND(All!$V38="P6",All!$AE38="RMS"),Ruler!I$19,IF(AND(All!$V38="P7",All!$AE38="RMS"),Ruler!I$20,IF(AND(All!$V38="P8",All!$AE38="RMS"),Ruler!I$21,IF(AND(All!$V38="P9",All!$AE38="RMS"),Ruler!I$22,IF(AND(All!$V38="P1",All!$AE38="RSS"),Ruler!I$6,IF(AND(All!$V38="P2",All!$AE38="RSS"),Ruler!I$23,IF(AND(All!$V38="P3",All!$AE38="RSS"),Ruler!I$24,IF(AND(All!$V38="P4",All!$AE38="RSS"),Ruler!I$25,IF(AND(All!$V38="P5",All!$AE38="RSS"),Ruler!I$26,IF(AND(All!$V38="P6",All!$AE38="RSS"),Ruler!I$27,IF(AND(All!$V38="P7",All!$AE38="RSS"),Ruler!I$28,IF(AND(All!$V38="P8",All!$AE38="RSS"),Ruler!I$29,IF(AND(All!$V38="P9",All!$AE38="RSS"),Ruler!I$30,0)))))))))))))))))))))))))))</f>
        <v>0</v>
      </c>
      <c r="BQ38" s="325">
        <f>IF(AND(All!$V38="P1",All!$AE38="RDP"),Ruler!J$6,IF(AND(All!$V38="P2",All!$AE38="RDP"),Ruler!J$7,IF(AND(All!$V38="P3",All!$AE38="RDP"),Ruler!J$8,IF(AND(All!$V38="P4",All!$AE38="RDP"),Ruler!J$9,IF(AND(All!$V38="P5",All!$AE38="RDP"),Ruler!J$10,IF(AND(All!$V38="P6",All!$AE38="RDP"),Ruler!J$11,IF(AND(All!$V38="P7",All!$AE38="RDP"),Ruler!J$12,IF(AND(All!$V38="P8",All!$AE38="RDP"),Ruler!J$13,IF(AND(All!$V38="P9",All!$AE38="RDP"),Ruler!J$14,IF(AND(All!$V38="P1",All!$AE38="RMS"),Ruler!J$6,IF(AND(All!$V38="P2",All!$AE38="RMS"),Ruler!J$15,IF(AND(All!$V38="P3",All!$AE38="RMS"),Ruler!J$16,IF(AND(All!$V38="P4",All!$AE38="RMS"),Ruler!J$17,IF(AND(All!$V38="P5",All!$AE38="RMS"),Ruler!J$18,IF(AND(All!$V38="P6",All!$AE38="RMS"),Ruler!J$19,IF(AND(All!$V38="P7",All!$AE38="RMS"),Ruler!J$20,IF(AND(All!$V38="P8",All!$AE38="RMS"),Ruler!J$21,IF(AND(All!$V38="P9",All!$AE38="RMS"),Ruler!J$22,IF(AND(All!$V38="P1",All!$AE38="RSS"),Ruler!J$6,IF(AND(All!$V38="P2",All!$AE38="RSS"),Ruler!J$23,IF(AND(All!$V38="P3",All!$AE38="RSS"),Ruler!J$24,IF(AND(All!$V38="P4",All!$AE38="RSS"),Ruler!J$25,IF(AND(All!$V38="P5",All!$AE38="RSS"),Ruler!J$26,IF(AND(All!$V38="P6",All!$AE38="RSS"),Ruler!J$27,IF(AND(All!$V38="P7",All!$AE38="RSS"),Ruler!J$28,IF(AND(All!$V38="P8",All!$AE38="RSS"),Ruler!J$29,IF(AND(All!$V38="P9",All!$AE38="RSS"),Ruler!J$30,0)))))))))))))))))))))))))))</f>
        <v>0</v>
      </c>
      <c r="BR38" s="325">
        <f>IF(AND(All!$V38="P1",All!$AE38="RDP"),Ruler!K$6,IF(AND(All!$V38="P2",All!$AE38="RDP"),Ruler!K$7,IF(AND(All!$V38="P3",All!$AE38="RDP"),Ruler!K$8,IF(AND(All!$V38="P4",All!$AE38="RDP"),Ruler!K$9,IF(AND(All!$V38="P5",All!$AE38="RDP"),Ruler!K$10,IF(AND(All!$V38="P6",All!$AE38="RDP"),Ruler!K$11,IF(AND(All!$V38="P7",All!$AE38="RDP"),Ruler!K$12,IF(AND(All!$V38="P8",All!$AE38="RDP"),Ruler!K$13,IF(AND(All!$V38="P9",All!$AE38="RDP"),Ruler!K$14,IF(AND(All!$V38="P1",All!$AE38="RMS"),Ruler!K$6,IF(AND(All!$V38="P2",All!$AE38="RMS"),Ruler!K$15,IF(AND(All!$V38="P3",All!$AE38="RMS"),Ruler!K$16,IF(AND(All!$V38="P4",All!$AE38="RMS"),Ruler!K$17,IF(AND(All!$V38="P5",All!$AE38="RMS"),Ruler!K$18,IF(AND(All!$V38="P6",All!$AE38="RMS"),Ruler!K$19,IF(AND(All!$V38="P7",All!$AE38="RMS"),Ruler!K$20,IF(AND(All!$V38="P8",All!$AE38="RMS"),Ruler!K$21,IF(AND(All!$V38="P9",All!$AE38="RMS"),Ruler!K$22,IF(AND(All!$V38="P1",All!$AE38="RSS"),Ruler!K$6,IF(AND(All!$V38="P2",All!$AE38="RSS"),Ruler!K$23,IF(AND(All!$V38="P3",All!$AE38="RSS"),Ruler!K$24,IF(AND(All!$V38="P4",All!$AE38="RSS"),Ruler!K$25,IF(AND(All!$V38="P5",All!$AE38="RSS"),Ruler!K$26,IF(AND(All!$V38="P6",All!$AE38="RSS"),Ruler!K$27,IF(AND(All!$V38="P7",All!$AE38="RSS"),Ruler!K$28,IF(AND(All!$V38="P8",All!$AE38="RSS"),Ruler!K$29,IF(AND(All!$V38="P9",All!$AE38="RSS"),Ruler!K$30,0)))))))))))))))))))))))))))</f>
        <v>0</v>
      </c>
      <c r="BS38" s="325">
        <f>IF(AND(All!$V38="P1",All!$AE38="RDP"),Ruler!L$6,IF(AND(All!$V38="P2",All!$AE38="RDP"),Ruler!L$7,IF(AND(All!$V38="P3",All!$AE38="RDP"),Ruler!L$8,IF(AND(All!$V38="P4",All!$AE38="RDP"),Ruler!L$9,IF(AND(All!$V38="P5",All!$AE38="RDP"),Ruler!L$10,IF(AND(All!$V38="P6",All!$AE38="RDP"),Ruler!L$11,IF(AND(All!$V38="P7",All!$AE38="RDP"),Ruler!L$12,IF(AND(All!$V38="P8",All!$AE38="RDP"),Ruler!L$13,IF(AND(All!$V38="P9",All!$AE38="RDP"),Ruler!L$14,IF(AND(All!$V38="P1",All!$AE38="RMS"),Ruler!L$6,IF(AND(All!$V38="P2",All!$AE38="RMS"),Ruler!L$15,IF(AND(All!$V38="P3",All!$AE38="RMS"),Ruler!L$16,IF(AND(All!$V38="P4",All!$AE38="RMS"),Ruler!L$17,IF(AND(All!$V38="P5",All!$AE38="RMS"),Ruler!L$18,IF(AND(All!$V38="P6",All!$AE38="RMS"),Ruler!L$19,IF(AND(All!$V38="P7",All!$AE38="RMS"),Ruler!L$20,IF(AND(All!$V38="P8",All!$AE38="RMS"),Ruler!L$21,IF(AND(All!$V38="P9",All!$AE38="RMS"),Ruler!L$22,IF(AND(All!$V38="P1",All!$AE38="RSS"),Ruler!L$6,IF(AND(All!$V38="P2",All!$AE38="RSS"),Ruler!L$23,IF(AND(All!$V38="P3",All!$AE38="RSS"),Ruler!L$24,IF(AND(All!$V38="P4",All!$AE38="RSS"),Ruler!L$25,IF(AND(All!$V38="P5",All!$AE38="RSS"),Ruler!L$26,IF(AND(All!$V38="P6",All!$AE38="RSS"),Ruler!L$27,IF(AND(All!$V38="P7",All!$AE38="RSS"),Ruler!L$28,IF(AND(All!$V38="P8",All!$AE38="RSS"),Ruler!L$29,IF(AND(All!$V38="P9",All!$AE38="RSS"),Ruler!L$30,0)))))))))))))))))))))))))))</f>
        <v>0</v>
      </c>
      <c r="BT38" s="325">
        <f>IF(AND(All!$V38="P1",All!$AE38="RDP"),Ruler!M$6,IF(AND(All!$V38="P2",All!$AE38="RDP"),Ruler!M$7,IF(AND(All!$V38="P3",All!$AE38="RDP"),Ruler!M$8,IF(AND(All!$V38="P4",All!$AE38="RDP"),Ruler!M$9,IF(AND(All!$V38="P5",All!$AE38="RDP"),Ruler!M$10,IF(AND(All!$V38="P6",All!$AE38="RDP"),Ruler!M$11,IF(AND(All!$V38="P7",All!$AE38="RDP"),Ruler!M$12,IF(AND(All!$V38="P8",All!$AE38="RDP"),Ruler!M$13,IF(AND(All!$V38="P9",All!$AE38="RDP"),Ruler!M$14,IF(AND(All!$V38="P1",All!$AE38="RMS"),Ruler!M$6,IF(AND(All!$V38="P2",All!$AE38="RMS"),Ruler!M$15,IF(AND(All!$V38="P3",All!$AE38="RMS"),Ruler!M$16,IF(AND(All!$V38="P4",All!$AE38="RMS"),Ruler!M$17,IF(AND(All!$V38="P5",All!$AE38="RMS"),Ruler!M$18,IF(AND(All!$V38="P6",All!$AE38="RMS"),Ruler!M$19,IF(AND(All!$V38="P7",All!$AE38="RMS"),Ruler!M$20,IF(AND(All!$V38="P8",All!$AE38="RMS"),Ruler!M$21,IF(AND(All!$V38="P9",All!$AE38="RMS"),Ruler!M$22,IF(AND(All!$V38="P1",All!$AE38="RSS"),Ruler!M$6,IF(AND(All!$V38="P2",All!$AE38="RSS"),Ruler!M$23,IF(AND(All!$V38="P3",All!$AE38="RSS"),Ruler!M$24,IF(AND(All!$V38="P4",All!$AE38="RSS"),Ruler!M$25,IF(AND(All!$V38="P5",All!$AE38="RSS"),Ruler!M$26,IF(AND(All!$V38="P6",All!$AE38="RSS"),Ruler!M$27,IF(AND(All!$V38="P7",All!$AE38="RSS"),Ruler!M$28,IF(AND(All!$V38="P8",All!$AE38="RSS"),Ruler!M$29,IF(AND(All!$V38="P9",All!$AE38="RSS"),Ruler!M$30,0)))))))))))))))))))))))))))</f>
        <v>0</v>
      </c>
      <c r="BU38" s="325">
        <f>IF(AND(All!$V38="P1",All!$AE38="RDP"),Ruler!N$6,IF(AND(All!$V38="P2",All!$AE38="RDP"),Ruler!N$7,IF(AND(All!$V38="P3",All!$AE38="RDP"),Ruler!N$8,IF(AND(All!$V38="P4",All!$AE38="RDP"),Ruler!N$9,IF(AND(All!$V38="P5",All!$AE38="RDP"),Ruler!N$10,IF(AND(All!$V38="P6",All!$AE38="RDP"),Ruler!N$11,IF(AND(All!$V38="P7",All!$AE38="RDP"),Ruler!N$12,IF(AND(All!$V38="P8",All!$AE38="RDP"),Ruler!N$13,IF(AND(All!$V38="P9",All!$AE38="RDP"),Ruler!N$14,IF(AND(All!$V38="P1",All!$AE38="RMS"),Ruler!N$6,IF(AND(All!$V38="P2",All!$AE38="RMS"),Ruler!N$15,IF(AND(All!$V38="P3",All!$AE38="RMS"),Ruler!N$16,IF(AND(All!$V38="P4",All!$AE38="RMS"),Ruler!N$17,IF(AND(All!$V38="P5",All!$AE38="RMS"),Ruler!N$18,IF(AND(All!$V38="P6",All!$AE38="RMS"),Ruler!N$19,IF(AND(All!$V38="P7",All!$AE38="RMS"),Ruler!N$20,IF(AND(All!$V38="P8",All!$AE38="RMS"),Ruler!N$21,IF(AND(All!$V38="P9",All!$AE38="RMS"),Ruler!N$22,IF(AND(All!$V38="P1",All!$AE38="RSS"),Ruler!N$6,IF(AND(All!$V38="P2",All!$AE38="RSS"),Ruler!N$23,IF(AND(All!$V38="P3",All!$AE38="RSS"),Ruler!N$24,IF(AND(All!$V38="P4",All!$AE38="RSS"),Ruler!N$25,IF(AND(All!$V38="P5",All!$AE38="RSS"),Ruler!N$26,IF(AND(All!$V38="P6",All!$AE38="RSS"),Ruler!N$27,IF(AND(All!$V38="P7",All!$AE38="RSS"),Ruler!N$28,IF(AND(All!$V38="P8",All!$AE38="RSS"),Ruler!N$29,IF(AND(All!$V38="P9",All!$AE38="RSS"),Ruler!N$30,0)))))))))))))))))))))))))))</f>
        <v>0</v>
      </c>
      <c r="BV38" s="325">
        <f>IF(AND(All!$V38="P1",All!$AE38="RDP"),Ruler!O$6,IF(AND(All!$V38="P2",All!$AE38="RDP"),Ruler!O$7,IF(AND(All!$V38="P3",All!$AE38="RDP"),Ruler!O$8,IF(AND(All!$V38="P4",All!$AE38="RDP"),Ruler!O$9,IF(AND(All!$V38="P5",All!$AE38="RDP"),Ruler!O$10,IF(AND(All!$V38="P6",All!$AE38="RDP"),Ruler!O$11,IF(AND(All!$V38="P7",All!$AE38="RDP"),Ruler!O$12,IF(AND(All!$V38="P8",All!$AE38="RDP"),Ruler!O$13,IF(AND(All!$V38="P9",All!$AE38="RDP"),Ruler!O$14,IF(AND(All!$V38="P1",All!$AE38="RMS"),Ruler!O$6,IF(AND(All!$V38="P2",All!$AE38="RMS"),Ruler!O$15,IF(AND(All!$V38="P3",All!$AE38="RMS"),Ruler!O$16,IF(AND(All!$V38="P4",All!$AE38="RMS"),Ruler!O$17,IF(AND(All!$V38="P5",All!$AE38="RMS"),Ruler!O$18,IF(AND(All!$V38="P6",All!$AE38="RMS"),Ruler!O$19,IF(AND(All!$V38="P7",All!$AE38="RMS"),Ruler!O$20,IF(AND(All!$V38="P8",All!$AE38="RMS"),Ruler!O$21,IF(AND(All!$V38="P9",All!$AE38="RMS"),Ruler!O$22,IF(AND(All!$V38="P1",All!$AE38="RSS"),Ruler!O$6,IF(AND(All!$V38="P2",All!$AE38="RSS"),Ruler!O$23,IF(AND(All!$V38="P3",All!$AE38="RSS"),Ruler!O$24,IF(AND(All!$V38="P4",All!$AE38="RSS"),Ruler!O$25,IF(AND(All!$V38="P5",All!$AE38="RSS"),Ruler!O$26,IF(AND(All!$V38="P6",All!$AE38="RSS"),Ruler!O$27,IF(AND(All!$V38="P7",All!$AE38="RSS"),Ruler!O$28,IF(AND(All!$V38="P8",All!$AE38="RSS"),Ruler!O$29,IF(AND(All!$V38="P9",All!$AE38="RSS"),Ruler!O$30,0)))))))))))))))))))))))))))</f>
        <v>0</v>
      </c>
      <c r="BW38" s="325">
        <f>IF(AND(All!$V38="P1",All!$AE38="RDP"),Ruler!P$6,IF(AND(All!$V38="P2",All!$AE38="RDP"),Ruler!P$7,IF(AND(All!$V38="P3",All!$AE38="RDP"),Ruler!P$8,IF(AND(All!$V38="P4",All!$AE38="RDP"),Ruler!P$9,IF(AND(All!$V38="P5",All!$AE38="RDP"),Ruler!P$10,IF(AND(All!$V38="P6",All!$AE38="RDP"),Ruler!P$11,IF(AND(All!$V38="P7",All!$AE38="RDP"),Ruler!P$12,IF(AND(All!$V38="P8",All!$AE38="RDP"),Ruler!P$13,IF(AND(All!$V38="P9",All!$AE38="RDP"),Ruler!P$14,IF(AND(All!$V38="P1",All!$AE38="RMS"),Ruler!P$6,IF(AND(All!$V38="P2",All!$AE38="RMS"),Ruler!P$15,IF(AND(All!$V38="P3",All!$AE38="RMS"),Ruler!P$16,IF(AND(All!$V38="P4",All!$AE38="RMS"),Ruler!P$17,IF(AND(All!$V38="P5",All!$AE38="RMS"),Ruler!P$18,IF(AND(All!$V38="P6",All!$AE38="RMS"),Ruler!P$19,IF(AND(All!$V38="P7",All!$AE38="RMS"),Ruler!P$20,IF(AND(All!$V38="P8",All!$AE38="RMS"),Ruler!P$21,IF(AND(All!$V38="P9",All!$AE38="RMS"),Ruler!P$22,IF(AND(All!$V38="P1",All!$AE38="RSS"),Ruler!P$6,IF(AND(All!$V38="P2",All!$AE38="RSS"),Ruler!P$23,IF(AND(All!$V38="P3",All!$AE38="RSS"),Ruler!P$24,IF(AND(All!$V38="P4",All!$AE38="RSS"),Ruler!P$25,IF(AND(All!$V38="P5",All!$AE38="RSS"),Ruler!P$26,IF(AND(All!$V38="P6",All!$AE38="RSS"),Ruler!P$27,IF(AND(All!$V38="P7",All!$AE38="RSS"),Ruler!P$28,IF(AND(All!$V38="P8",All!$AE38="RSS"),Ruler!P$29,IF(AND(All!$V38="P9",All!$AE38="RSS"),Ruler!P$30,0)))))))))))))))))))))))))))</f>
        <v>0</v>
      </c>
      <c r="BX38" s="325">
        <f>IF(AND(All!$V38="P1",All!$AE38="RDP"),Ruler!Q$6,IF(AND(All!$V38="P2",All!$AE38="RDP"),Ruler!Q$7,IF(AND(All!$V38="P3",All!$AE38="RDP"),Ruler!Q$8,IF(AND(All!$V38="P4",All!$AE38="RDP"),Ruler!Q$9,IF(AND(All!$V38="P5",All!$AE38="RDP"),Ruler!Q$10,IF(AND(All!$V38="P6",All!$AE38="RDP"),Ruler!Q$11,IF(AND(All!$V38="P7",All!$AE38="RDP"),Ruler!Q$12,IF(AND(All!$V38="P8",All!$AE38="RDP"),Ruler!Q$13,IF(AND(All!$V38="P9",All!$AE38="RDP"),Ruler!Q$14,IF(AND(All!$V38="P1",All!$AE38="RMS"),Ruler!Q$6,IF(AND(All!$V38="P2",All!$AE38="RMS"),Ruler!Q$15,IF(AND(All!$V38="P3",All!$AE38="RMS"),Ruler!Q$16,IF(AND(All!$V38="P4",All!$AE38="RMS"),Ruler!Q$17,IF(AND(All!$V38="P5",All!$AE38="RMS"),Ruler!Q$18,IF(AND(All!$V38="P6",All!$AE38="RMS"),Ruler!Q$19,IF(AND(All!$V38="P7",All!$AE38="RMS"),Ruler!Q$20,IF(AND(All!$V38="P8",All!$AE38="RMS"),Ruler!Q$21,IF(AND(All!$V38="P9",All!$AE38="RMS"),Ruler!Q$22,IF(AND(All!$V38="P1",All!$AE38="RSS"),Ruler!Q$6,IF(AND(All!$V38="P2",All!$AE38="RSS"),Ruler!Q$23,IF(AND(All!$V38="P3",All!$AE38="RSS"),Ruler!Q$24,IF(AND(All!$V38="P4",All!$AE38="RSS"),Ruler!Q$25,IF(AND(All!$V38="P5",All!$AE38="RSS"),Ruler!Q$26,IF(AND(All!$V38="P6",All!$AE38="RSS"),Ruler!Q$27,IF(AND(All!$V38="P7",All!$AE38="RSS"),Ruler!Q$28,IF(AND(All!$V38="P8",All!$AE38="RSS"),Ruler!Q$29,IF(AND(All!$V38="P9",All!$AE38="RSS"),Ruler!Q$30,0)))))))))))))))))))))))))))</f>
        <v>0</v>
      </c>
      <c r="BY38" s="325">
        <f>IF(AND(All!$V38="P1",All!$AE38="RDP"),Ruler!R$6,IF(AND(All!$V38="P2",All!$AE38="RDP"),Ruler!R$7,IF(AND(All!$V38="P3",All!$AE38="RDP"),Ruler!R$8,IF(AND(All!$V38="P4",All!$AE38="RDP"),Ruler!R$9,IF(AND(All!$V38="P5",All!$AE38="RDP"),Ruler!R$10,IF(AND(All!$V38="P6",All!$AE38="RDP"),Ruler!R$11,IF(AND(All!$V38="P7",All!$AE38="RDP"),Ruler!R$12,IF(AND(All!$V38="P8",All!$AE38="RDP"),Ruler!R$13,IF(AND(All!$V38="P9",All!$AE38="RDP"),Ruler!R$14,IF(AND(All!$V38="P1",All!$AE38="RMS"),Ruler!R$6,IF(AND(All!$V38="P2",All!$AE38="RMS"),Ruler!R$15,IF(AND(All!$V38="P3",All!$AE38="RMS"),Ruler!R$16,IF(AND(All!$V38="P4",All!$AE38="RMS"),Ruler!R$17,IF(AND(All!$V38="P5",All!$AE38="RMS"),Ruler!R$18,IF(AND(All!$V38="P6",All!$AE38="RMS"),Ruler!R$19,IF(AND(All!$V38="P7",All!$AE38="RMS"),Ruler!R$20,IF(AND(All!$V38="P8",All!$AE38="RMS"),Ruler!R$21,IF(AND(All!$V38="P9",All!$AE38="RMS"),Ruler!R$22,IF(AND(All!$V38="P1",All!$AE38="RSS"),Ruler!R$6,IF(AND(All!$V38="P2",All!$AE38="RSS"),Ruler!R$23,IF(AND(All!$V38="P3",All!$AE38="RSS"),Ruler!R$24,IF(AND(All!$V38="P4",All!$AE38="RSS"),Ruler!R$25,IF(AND(All!$V38="P5",All!$AE38="RSS"),Ruler!R$26,IF(AND(All!$V38="P6",All!$AE38="RSS"),Ruler!R$27,IF(AND(All!$V38="P7",All!$AE38="RSS"),Ruler!R$28,IF(AND(All!$V38="P8",All!$AE38="RSS"),Ruler!R$29,IF(AND(All!$V38="P9",All!$AE38="RSS"),Ruler!R$30,0)))))))))))))))))))))))))))</f>
        <v>0</v>
      </c>
      <c r="BZ38" s="325">
        <f>IF(AND(All!$V38="P1",All!$AE38="RDP"),Ruler!S$6,IF(AND(All!$V38="P2",All!$AE38="RDP"),Ruler!S$7,IF(AND(All!$V38="P3",All!$AE38="RDP"),Ruler!S$8,IF(AND(All!$V38="P4",All!$AE38="RDP"),Ruler!S$9,IF(AND(All!$V38="P5",All!$AE38="RDP"),Ruler!S$10,IF(AND(All!$V38="P6",All!$AE38="RDP"),Ruler!S$11,IF(AND(All!$V38="P7",All!$AE38="RDP"),Ruler!S$12,IF(AND(All!$V38="P8",All!$AE38="RDP"),Ruler!S$13,IF(AND(All!$V38="P9",All!$AE38="RDP"),Ruler!S$14,IF(AND(All!$V38="P1",All!$AE38="RMS"),Ruler!S$6,IF(AND(All!$V38="P2",All!$AE38="RMS"),Ruler!S$15,IF(AND(All!$V38="P3",All!$AE38="RMS"),Ruler!S$16,IF(AND(All!$V38="P4",All!$AE38="RMS"),Ruler!S$17,IF(AND(All!$V38="P5",All!$AE38="RMS"),Ruler!S$18,IF(AND(All!$V38="P6",All!$AE38="RMS"),Ruler!S$19,IF(AND(All!$V38="P7",All!$AE38="RMS"),Ruler!S$20,IF(AND(All!$V38="P8",All!$AE38="RMS"),Ruler!S$21,IF(AND(All!$V38="P9",All!$AE38="RMS"),Ruler!S$22,IF(AND(All!$V38="P1",All!$AE38="RSS"),Ruler!S$6,IF(AND(All!$V38="P2",All!$AE38="RSS"),Ruler!S$23,IF(AND(All!$V38="P3",All!$AE38="RSS"),Ruler!S$24,IF(AND(All!$V38="P4",All!$AE38="RSS"),Ruler!S$25,IF(AND(All!$V38="P5",All!$AE38="RSS"),Ruler!S$26,IF(AND(All!$V38="P6",All!$AE38="RSS"),Ruler!S$27,IF(AND(All!$V38="P7",All!$AE38="RSS"),Ruler!S$28,IF(AND(All!$V38="P8",All!$AE38="RSS"),Ruler!S$29,IF(AND(All!$V38="P9",All!$AE38="RSS"),Ruler!S$30,0)))))))))))))))))))))))))))</f>
        <v>0</v>
      </c>
      <c r="CA38" s="325">
        <f>IF(AND(All!$V38="P1",All!$AE38="RDP"),Ruler!T$6,IF(AND(All!$V38="P2",All!$AE38="RDP"),Ruler!T$7,IF(AND(All!$V38="P3",All!$AE38="RDP"),Ruler!T$8,IF(AND(All!$V38="P4",All!$AE38="RDP"),Ruler!T$9,IF(AND(All!$V38="P5",All!$AE38="RDP"),Ruler!T$10,IF(AND(All!$V38="P6",All!$AE38="RDP"),Ruler!T$11,IF(AND(All!$V38="P7",All!$AE38="RDP"),Ruler!T$12,IF(AND(All!$V38="P8",All!$AE38="RDP"),Ruler!T$13,IF(AND(All!$V38="P9",All!$AE38="RDP"),Ruler!T$14,IF(AND(All!$V38="P1",All!$AE38="RMS"),Ruler!T$6,IF(AND(All!$V38="P2",All!$AE38="RMS"),Ruler!T$15,IF(AND(All!$V38="P3",All!$AE38="RMS"),Ruler!T$16,IF(AND(All!$V38="P4",All!$AE38="RMS"),Ruler!T$17,IF(AND(All!$V38="P5",All!$AE38="RMS"),Ruler!T$18,IF(AND(All!$V38="P6",All!$AE38="RMS"),Ruler!T$19,IF(AND(All!$V38="P7",All!$AE38="RMS"),Ruler!T$20,IF(AND(All!$V38="P8",All!$AE38="RMS"),Ruler!T$21,IF(AND(All!$V38="P9",All!$AE38="RMS"),Ruler!T$22,IF(AND(All!$V38="P1",All!$AE38="RSS"),Ruler!T$6,IF(AND(All!$V38="P2",All!$AE38="RSS"),Ruler!T$23,IF(AND(All!$V38="P3",All!$AE38="RSS"),Ruler!T$24,IF(AND(All!$V38="P4",All!$AE38="RSS"),Ruler!T$25,IF(AND(All!$V38="P5",All!$AE38="RSS"),Ruler!T$26,IF(AND(All!$V38="P6",All!$AE38="RSS"),Ruler!T$27,IF(AND(All!$V38="P7",All!$AE38="RSS"),Ruler!T$28,IF(AND(All!$V38="P8",All!$AE38="RSS"),Ruler!T$29,IF(AND(All!$V38="P9",All!$AE38="RSS"),Ruler!T$30,0)))))))))))))))))))))))))))</f>
        <v>0</v>
      </c>
      <c r="CB38" s="325">
        <f>IF(AND(All!$V38="P1",All!$AE38="RDP"),Ruler!U$6,IF(AND(All!$V38="P2",All!$AE38="RDP"),Ruler!U$7,IF(AND(All!$V38="P3",All!$AE38="RDP"),Ruler!U$8,IF(AND(All!$V38="P4",All!$AE38="RDP"),Ruler!U$9,IF(AND(All!$V38="P5",All!$AE38="RDP"),Ruler!U$10,IF(AND(All!$V38="P6",All!$AE38="RDP"),Ruler!U$11,IF(AND(All!$V38="P7",All!$AE38="RDP"),Ruler!U$12,IF(AND(All!$V38="P8",All!$AE38="RDP"),Ruler!U$13,IF(AND(All!$V38="P9",All!$AE38="RDP"),Ruler!U$14,IF(AND(All!$V38="P1",All!$AE38="RMS"),Ruler!U$6,IF(AND(All!$V38="P2",All!$AE38="RMS"),Ruler!U$15,IF(AND(All!$V38="P3",All!$AE38="RMS"),Ruler!U$16,IF(AND(All!$V38="P4",All!$AE38="RMS"),Ruler!U$17,IF(AND(All!$V38="P5",All!$AE38="RMS"),Ruler!U$18,IF(AND(All!$V38="P6",All!$AE38="RMS"),Ruler!U$19,IF(AND(All!$V38="P7",All!$AE38="RMS"),Ruler!U$20,IF(AND(All!$V38="P8",All!$AE38="RMS"),Ruler!U$21,IF(AND(All!$V38="P9",All!$AE38="RMS"),Ruler!U$22,IF(AND(All!$V38="P1",All!$AE38="RSS"),Ruler!U$6,IF(AND(All!$V38="P2",All!$AE38="RSS"),Ruler!U$23,IF(AND(All!$V38="P3",All!$AE38="RSS"),Ruler!U$24,IF(AND(All!$V38="P4",All!$AE38="RSS"),Ruler!U$25,IF(AND(All!$V38="P5",All!$AE38="RSS"),Ruler!U$26,IF(AND(All!$V38="P6",All!$AE38="RSS"),Ruler!U$27,IF(AND(All!$V38="P7",All!$AE38="RSS"),Ruler!U$28,IF(AND(All!$V38="P8",All!$AE38="RSS"),Ruler!U$29,IF(AND(All!$V38="P9",All!$AE38="RSS"),Ruler!U$30,0)))))))))))))))))))))))))))</f>
        <v>0</v>
      </c>
      <c r="CC38" s="325">
        <f>IF(AND(All!$V38="P1",All!$AE38="RDP"),Ruler!V$6,IF(AND(All!$V38="P2",All!$AE38="RDP"),Ruler!V$7,IF(AND(All!$V38="P3",All!$AE38="RDP"),Ruler!V$8,IF(AND(All!$V38="P4",All!$AE38="RDP"),Ruler!V$9,IF(AND(All!$V38="P5",All!$AE38="RDP"),Ruler!V$10,IF(AND(All!$V38="P6",All!$AE38="RDP"),Ruler!V$11,IF(AND(All!$V38="P7",All!$AE38="RDP"),Ruler!V$12,IF(AND(All!$V38="P8",All!$AE38="RDP"),Ruler!V$13,IF(AND(All!$V38="P9",All!$AE38="RDP"),Ruler!V$14,IF(AND(All!$V38="P1",All!$AE38="RMS"),Ruler!V$6,IF(AND(All!$V38="P2",All!$AE38="RMS"),Ruler!V$15,IF(AND(All!$V38="P3",All!$AE38="RMS"),Ruler!V$16,IF(AND(All!$V38="P4",All!$AE38="RMS"),Ruler!V$17,IF(AND(All!$V38="P5",All!$AE38="RMS"),Ruler!V$18,IF(AND(All!$V38="P6",All!$AE38="RMS"),Ruler!V$19,IF(AND(All!$V38="P7",All!$AE38="RMS"),Ruler!V$20,IF(AND(All!$V38="P8",All!$AE38="RMS"),Ruler!V$21,IF(AND(All!$V38="P9",All!$AE38="RMS"),Ruler!V$22,IF(AND(All!$V38="P1",All!$AE38="RSS"),Ruler!V$6,IF(AND(All!$V38="P2",All!$AE38="RSS"),Ruler!V$23,IF(AND(All!$V38="P3",All!$AE38="RSS"),Ruler!V$24,IF(AND(All!$V38="P4",All!$AE38="RSS"),Ruler!V$25,IF(AND(All!$V38="P5",All!$AE38="RSS"),Ruler!V$26,IF(AND(All!$V38="P6",All!$AE38="RSS"),Ruler!V$27,IF(AND(All!$V38="P7",All!$AE38="RSS"),Ruler!V$28,IF(AND(All!$V38="P8",All!$AE38="RSS"),Ruler!V$29,IF(AND(All!$V38="P9",All!$AE38="RSS"),Ruler!V$30,0)))))))))))))))))))))))))))</f>
        <v>0</v>
      </c>
      <c r="CD38" s="325">
        <f>IF(AND(All!$V38="P1",All!$AE38="RDP"),Ruler!W$6,IF(AND(All!$V38="P2",All!$AE38="RDP"),Ruler!W$7,IF(AND(All!$V38="P3",All!$AE38="RDP"),Ruler!W$8,IF(AND(All!$V38="P4",All!$AE38="RDP"),Ruler!W$9,IF(AND(All!$V38="P5",All!$AE38="RDP"),Ruler!W$10,IF(AND(All!$V38="P6",All!$AE38="RDP"),Ruler!W$11,IF(AND(All!$V38="P7",All!$AE38="RDP"),Ruler!W$12,IF(AND(All!$V38="P8",All!$AE38="RDP"),Ruler!W$13,IF(AND(All!$V38="P9",All!$AE38="RDP"),Ruler!W$14,IF(AND(All!$V38="P1",All!$AE38="RMS"),Ruler!W$6,IF(AND(All!$V38="P2",All!$AE38="RMS"),Ruler!W$15,IF(AND(All!$V38="P3",All!$AE38="RMS"),Ruler!W$16,IF(AND(All!$V38="P4",All!$AE38="RMS"),Ruler!W$17,IF(AND(All!$V38="P5",All!$AE38="RMS"),Ruler!W$18,IF(AND(All!$V38="P6",All!$AE38="RMS"),Ruler!W$19,IF(AND(All!$V38="P7",All!$AE38="RMS"),Ruler!W$20,IF(AND(All!$V38="P8",All!$AE38="RMS"),Ruler!W$21,IF(AND(All!$V38="P9",All!$AE38="RMS"),Ruler!W$22,IF(AND(All!$V38="P1",All!$AE38="RSS"),Ruler!W$6,IF(AND(All!$V38="P2",All!$AE38="RSS"),Ruler!W$23,IF(AND(All!$V38="P3",All!$AE38="RSS"),Ruler!W$24,IF(AND(All!$V38="P4",All!$AE38="RSS"),Ruler!W$25,IF(AND(All!$V38="P5",All!$AE38="RSS"),Ruler!W$26,IF(AND(All!$V38="P6",All!$AE38="RSS"),Ruler!W$27,IF(AND(All!$V38="P7",All!$AE38="RSS"),Ruler!W$28,IF(AND(All!$V38="P8",All!$AE38="RSS"),Ruler!W$29,IF(AND(All!$V38="P9",All!$AE38="RSS"),Ruler!W$30,0)))))))))))))))))))))))))))</f>
        <v>0</v>
      </c>
      <c r="CE38" s="325">
        <f>IF(AND(All!$V38="P1",All!$AE38="RDP"),Ruler!X$6,IF(AND(All!$V38="P2",All!$AE38="RDP"),Ruler!X$7,IF(AND(All!$V38="P3",All!$AE38="RDP"),Ruler!X$8,IF(AND(All!$V38="P4",All!$AE38="RDP"),Ruler!X$9,IF(AND(All!$V38="P5",All!$AE38="RDP"),Ruler!X$10,IF(AND(All!$V38="P6",All!$AE38="RDP"),Ruler!X$11,IF(AND(All!$V38="P7",All!$AE38="RDP"),Ruler!X$12,IF(AND(All!$V38="P8",All!$AE38="RDP"),Ruler!X$13,IF(AND(All!$V38="P9",All!$AE38="RDP"),Ruler!X$14,IF(AND(All!$V38="P1",All!$AE38="RMS"),Ruler!X$6,IF(AND(All!$V38="P2",All!$AE38="RMS"),Ruler!X$15,IF(AND(All!$V38="P3",All!$AE38="RMS"),Ruler!X$16,IF(AND(All!$V38="P4",All!$AE38="RMS"),Ruler!X$17,IF(AND(All!$V38="P5",All!$AE38="RMS"),Ruler!X$18,IF(AND(All!$V38="P6",All!$AE38="RMS"),Ruler!X$19,IF(AND(All!$V38="P7",All!$AE38="RMS"),Ruler!X$20,IF(AND(All!$V38="P8",All!$AE38="RMS"),Ruler!X$21,IF(AND(All!$V38="P9",All!$AE38="RMS"),Ruler!X$22,IF(AND(All!$V38="P1",All!$AE38="RSS"),Ruler!X$6,IF(AND(All!$V38="P2",All!$AE38="RSS"),Ruler!X$23,IF(AND(All!$V38="P3",All!$AE38="RSS"),Ruler!X$24,IF(AND(All!$V38="P4",All!$AE38="RSS"),Ruler!X$25,IF(AND(All!$V38="P5",All!$AE38="RSS"),Ruler!X$26,IF(AND(All!$V38="P6",All!$AE38="RSS"),Ruler!X$27,IF(AND(All!$V38="P7",All!$AE38="RSS"),Ruler!X$28,IF(AND(All!$V38="P8",All!$AE38="RSS"),Ruler!X$29,IF(AND(All!$V38="P9",All!$AE38="RSS"),Ruler!X$30,0)))))))))))))))))))))))))))</f>
        <v>0</v>
      </c>
      <c r="CF38" s="325">
        <f>IF(AND(All!$V38="P1",All!$AE38="RDP"),Ruler!Y$6,IF(AND(All!$V38="P2",All!$AE38="RDP"),Ruler!Y$7,IF(AND(All!$V38="P3",All!$AE38="RDP"),Ruler!Y$8,IF(AND(All!$V38="P4",All!$AE38="RDP"),Ruler!Y$9,IF(AND(All!$V38="P5",All!$AE38="RDP"),Ruler!Y$10,IF(AND(All!$V38="P6",All!$AE38="RDP"),Ruler!Y$11,IF(AND(All!$V38="P7",All!$AE38="RDP"),Ruler!Y$12,IF(AND(All!$V38="P8",All!$AE38="RDP"),Ruler!Y$13,IF(AND(All!$V38="P9",All!$AE38="RDP"),Ruler!Y$14,IF(AND(All!$V38="P1",All!$AE38="RMS"),Ruler!Y$6,IF(AND(All!$V38="P2",All!$AE38="RMS"),Ruler!Y$15,IF(AND(All!$V38="P3",All!$AE38="RMS"),Ruler!Y$16,IF(AND(All!$V38="P4",All!$AE38="RMS"),Ruler!Y$17,IF(AND(All!$V38="P5",All!$AE38="RMS"),Ruler!Y$18,IF(AND(All!$V38="P6",All!$AE38="RMS"),Ruler!Y$19,IF(AND(All!$V38="P7",All!$AE38="RMS"),Ruler!Y$20,IF(AND(All!$V38="P8",All!$AE38="RMS"),Ruler!Y$21,IF(AND(All!$V38="P9",All!$AE38="RMS"),Ruler!Y$22,IF(AND(All!$V38="P1",All!$AE38="RSS"),Ruler!Y$6,IF(AND(All!$V38="P2",All!$AE38="RSS"),Ruler!Y$23,IF(AND(All!$V38="P3",All!$AE38="RSS"),Ruler!Y$24,IF(AND(All!$V38="P4",All!$AE38="RSS"),Ruler!Y$25,IF(AND(All!$V38="P5",All!$AE38="RSS"),Ruler!Y$26,IF(AND(All!$V38="P6",All!$AE38="RSS"),Ruler!Y$27,IF(AND(All!$V38="P7",All!$AE38="RSS"),Ruler!Y$28,IF(AND(All!$V38="P8",All!$AE38="RSS"),Ruler!Y$29,IF(AND(All!$V38="P9",All!$AE38="RSS"),Ruler!Y$30,0)))))))))))))))))))))))))))</f>
        <v>0</v>
      </c>
      <c r="CG38" s="325">
        <f>IF(AND(All!$V38="P1",All!$AE38="RDP"),Ruler!Z$6,IF(AND(All!$V38="P2",All!$AE38="RDP"),Ruler!Z$7,IF(AND(All!$V38="P3",All!$AE38="RDP"),Ruler!Z$8,IF(AND(All!$V38="P4",All!$AE38="RDP"),Ruler!Z$9,IF(AND(All!$V38="P5",All!$AE38="RDP"),Ruler!Z$10,IF(AND(All!$V38="P6",All!$AE38="RDP"),Ruler!Z$11,IF(AND(All!$V38="P7",All!$AE38="RDP"),Ruler!Z$12,IF(AND(All!$V38="P8",All!$AE38="RDP"),Ruler!Z$13,IF(AND(All!$V38="P9",All!$AE38="RDP"),Ruler!Z$14,IF(AND(All!$V38="P1",All!$AE38="RMS"),Ruler!Z$6,IF(AND(All!$V38="P2",All!$AE38="RMS"),Ruler!Z$15,IF(AND(All!$V38="P3",All!$AE38="RMS"),Ruler!Z$16,IF(AND(All!$V38="P4",All!$AE38="RMS"),Ruler!Z$17,IF(AND(All!$V38="P5",All!$AE38="RMS"),Ruler!Z$18,IF(AND(All!$V38="P6",All!$AE38="RMS"),Ruler!Z$19,IF(AND(All!$V38="P7",All!$AE38="RMS"),Ruler!Z$20,IF(AND(All!$V38="P8",All!$AE38="RMS"),Ruler!Z$21,IF(AND(All!$V38="P9",All!$AE38="RMS"),Ruler!Z$22,IF(AND(All!$V38="P1",All!$AE38="RSS"),Ruler!Z$6,IF(AND(All!$V38="P2",All!$AE38="RSS"),Ruler!Z$23,IF(AND(All!$V38="P3",All!$AE38="RSS"),Ruler!Z$24,IF(AND(All!$V38="P4",All!$AE38="RSS"),Ruler!Z$25,IF(AND(All!$V38="P5",All!$AE38="RSS"),Ruler!Z$26,IF(AND(All!$V38="P6",All!$AE38="RSS"),Ruler!Z$27,IF(AND(All!$V38="P7",All!$AE38="RSS"),Ruler!Z$28,IF(AND(All!$V38="P8",All!$AE38="RSS"),Ruler!Z$29,IF(AND(All!$V38="P9",All!$AE38="RSS"),Ruler!Z$30,0)))))))))))))))))))))))))))</f>
        <v>0</v>
      </c>
      <c r="CH38" s="325">
        <f>IF(AND(All!$V38="P1",All!$AE38="RDP"),Ruler!AA$6,IF(AND(All!$V38="P2",All!$AE38="RDP"),Ruler!AA$7,IF(AND(All!$V38="P3",All!$AE38="RDP"),Ruler!AA$8,IF(AND(All!$V38="P4",All!$AE38="RDP"),Ruler!AA$9,IF(AND(All!$V38="P5",All!$AE38="RDP"),Ruler!AA$10,IF(AND(All!$V38="P6",All!$AE38="RDP"),Ruler!AA$11,IF(AND(All!$V38="P7",All!$AE38="RDP"),Ruler!AA$12,IF(AND(All!$V38="P8",All!$AE38="RDP"),Ruler!AA$13,IF(AND(All!$V38="P9",All!$AE38="RDP"),Ruler!AA$14,IF(AND(All!$V38="P1",All!$AE38="RMS"),Ruler!AA$6,IF(AND(All!$V38="P2",All!$AE38="RMS"),Ruler!AA$15,IF(AND(All!$V38="P3",All!$AE38="RMS"),Ruler!AA$16,IF(AND(All!$V38="P4",All!$AE38="RMS"),Ruler!AA$17,IF(AND(All!$V38="P5",All!$AE38="RMS"),Ruler!AA$18,IF(AND(All!$V38="P6",All!$AE38="RMS"),Ruler!AA$19,IF(AND(All!$V38="P7",All!$AE38="RMS"),Ruler!AA$20,IF(AND(All!$V38="P8",All!$AE38="RMS"),Ruler!AA$21,IF(AND(All!$V38="P9",All!$AE38="RMS"),Ruler!AA$22,IF(AND(All!$V38="P1",All!$AE38="RSS"),Ruler!AA$6,IF(AND(All!$V38="P2",All!$AE38="RSS"),Ruler!AA$23,IF(AND(All!$V38="P3",All!$AE38="RSS"),Ruler!AA$24,IF(AND(All!$V38="P4",All!$AE38="RSS"),Ruler!AA$25,IF(AND(All!$V38="P5",All!$AE38="RSS"),Ruler!AA$26,IF(AND(All!$V38="P6",All!$AE38="RSS"),Ruler!AA$27,IF(AND(All!$V38="P7",All!$AE38="RSS"),Ruler!AA$28,IF(AND(All!$V38="P8",All!$AE38="RSS"),Ruler!AA$29,IF(AND(All!$V38="P9",All!$AE38="RSS"),Ruler!AA$30,0)))))))))))))))))))))))))))</f>
        <v>0</v>
      </c>
      <c r="CI38" s="325">
        <f>IF(AND(All!$V38="P1",All!$AE38="RDP"),Ruler!AB$6,IF(AND(All!$V38="P2",All!$AE38="RDP"),Ruler!AB$7,IF(AND(All!$V38="P3",All!$AE38="RDP"),Ruler!AB$8,IF(AND(All!$V38="P4",All!$AE38="RDP"),Ruler!AB$9,IF(AND(All!$V38="P5",All!$AE38="RDP"),Ruler!AB$10,IF(AND(All!$V38="P6",All!$AE38="RDP"),Ruler!AB$11,IF(AND(All!$V38="P7",All!$AE38="RDP"),Ruler!AB$12,IF(AND(All!$V38="P8",All!$AE38="RDP"),Ruler!AB$13,IF(AND(All!$V38="P9",All!$AE38="RDP"),Ruler!AB$14,IF(AND(All!$V38="P1",All!$AE38="RMS"),Ruler!AB$6,IF(AND(All!$V38="P2",All!$AE38="RMS"),Ruler!AB$15,IF(AND(All!$V38="P3",All!$AE38="RMS"),Ruler!AB$16,IF(AND(All!$V38="P4",All!$AE38="RMS"),Ruler!AB$17,IF(AND(All!$V38="P5",All!$AE38="RMS"),Ruler!AB$18,IF(AND(All!$V38="P6",All!$AE38="RMS"),Ruler!AB$19,IF(AND(All!$V38="P7",All!$AE38="RMS"),Ruler!AB$20,IF(AND(All!$V38="P8",All!$AE38="RMS"),Ruler!AB$21,IF(AND(All!$V38="P9",All!$AE38="RMS"),Ruler!AB$22,IF(AND(All!$V38="P1",All!$AE38="RSS"),Ruler!AB$6,IF(AND(All!$V38="P2",All!$AE38="RSS"),Ruler!AB$23,IF(AND(All!$V38="P3",All!$AE38="RSS"),Ruler!AB$24,IF(AND(All!$V38="P4",All!$AE38="RSS"),Ruler!AB$25,IF(AND(All!$V38="P5",All!$AE38="RSS"),Ruler!AB$26,IF(AND(All!$V38="P6",All!$AE38="RSS"),Ruler!AB$27,IF(AND(All!$V38="P7",All!$AE38="RSS"),Ruler!AB$28,IF(AND(All!$V38="P8",All!$AE38="RSS"),Ruler!AB$29,IF(AND(All!$V38="P9",All!$AE38="RSS"),Ruler!AB$30,0)))))))))))))))))))))))))))</f>
        <v>0</v>
      </c>
      <c r="CJ38" s="323">
        <f>Table9[[#This Row],[R-B1]]-Table9[[#This Row],[B1]]</f>
        <v>0</v>
      </c>
      <c r="CK38" s="43">
        <f>Table9[[#This Row],[R-B2]]-Table9[[#This Row],[B2]]</f>
        <v>0</v>
      </c>
      <c r="CL38" s="43">
        <f>Table9[[#This Row],[R-B3]]-Table9[[#This Row],[B3]]</f>
        <v>0</v>
      </c>
      <c r="CM38" s="43">
        <f>Table9[[#This Row],[R-B4]]-Table9[[#This Row],[B4]]</f>
        <v>0</v>
      </c>
      <c r="CN38" s="43">
        <f>Table9[[#This Row],[R-B5]]-Table9[[#This Row],[B5]]</f>
        <v>0</v>
      </c>
      <c r="CO38" s="43">
        <f>Table9[[#This Row],[R-B6]]-Table9[[#This Row],[B6]]</f>
        <v>0</v>
      </c>
      <c r="CP38" s="43">
        <f>Table9[[#This Row],[R-B7]]-Table9[[#This Row],[B7]]</f>
        <v>0</v>
      </c>
      <c r="CQ38" s="43">
        <f>Table9[[#This Row],[R-B8]]-Table9[[#This Row],[B8]]</f>
        <v>0</v>
      </c>
      <c r="CR38" s="43">
        <f>Table9[[#This Row],[R-B9]]-Table9[[#This Row],[B9]]</f>
        <v>0</v>
      </c>
      <c r="CS38" s="43">
        <f>Table9[[#This Row],[R-B10]]-Table9[[#This Row],[B10]]</f>
        <v>0</v>
      </c>
      <c r="CT38" s="43">
        <f>Table9[[#This Row],[R-B11]]-Table9[[#This Row],[B11]]</f>
        <v>0</v>
      </c>
      <c r="CU38" s="43">
        <f>Table9[[#This Row],[R-B12]]-Table9[[#This Row],[B12]]</f>
        <v>0</v>
      </c>
      <c r="CV38" s="43">
        <f>Table9[[#This Row],[R-K1]]-Table9[[#This Row],[K1]]</f>
        <v>0</v>
      </c>
      <c r="CW38" s="43">
        <f>Table9[[#This Row],[R-K2]]-Table9[[#This Row],[K2]]</f>
        <v>0</v>
      </c>
      <c r="CX38" s="43">
        <f>Table9[[#This Row],[R-K3]]-Table9[[#This Row],[K3]]</f>
        <v>0</v>
      </c>
      <c r="CY38" s="43">
        <f>Table9[[#This Row],[R-K4]]-Table9[[#This Row],[K4]]</f>
        <v>0</v>
      </c>
      <c r="CZ38" s="43">
        <f>Table9[[#This Row],[R-K5]]-Table9[[#This Row],[K5]]</f>
        <v>0</v>
      </c>
      <c r="DA38" s="43">
        <f>Table9[[#This Row],[R-P1]]-Table9[[#This Row],[P1]]</f>
        <v>0</v>
      </c>
      <c r="DB38" s="43">
        <f>Table9[[#This Row],[R-P2]]-Table9[[#This Row],[P2]]</f>
        <v>0</v>
      </c>
      <c r="DC38" s="43">
        <f>Table9[[#This Row],[R-P3]]-Table9[[#This Row],[P3]]</f>
        <v>0</v>
      </c>
      <c r="DD38" s="43">
        <f>Table9[[#This Row],[R-P4]]-Table9[[#This Row],[P4]]</f>
        <v>0</v>
      </c>
      <c r="DE38" s="43">
        <f>Table9[[#This Row],[R-P5]]-Table9[[#This Row],[P5]]</f>
        <v>0</v>
      </c>
      <c r="DF38" s="43">
        <f>Table9[[#This Row],[R-E1]]-Table9[[#This Row],[E1]]</f>
        <v>0</v>
      </c>
      <c r="DG38" s="328">
        <f>Table9[[#This Row],[R-E2]]-Table9[[#This Row],[E2]]</f>
        <v>0</v>
      </c>
      <c r="DH38" s="43">
        <f>COUNTIF(Table9[[#This Row],[G-B1]:[G-B12]],"&lt;=0")/12*100</f>
        <v>100</v>
      </c>
      <c r="DI38" s="43">
        <f>COUNTIF(Table9[[#This Row],[G-K1]:[G-K5]],"&lt;=0")/5*100</f>
        <v>100</v>
      </c>
      <c r="DJ38" s="43">
        <f>COUNTIF(Table9[[#This Row],[G-P1]:[G-P5]],"&lt;=0")/5*100</f>
        <v>100</v>
      </c>
      <c r="DK38" s="43">
        <f>COUNTIF(Table9[[#This Row],[G-E1]:[G-E2]],"&lt;=0")/2*100</f>
        <v>100</v>
      </c>
      <c r="DL38" s="450">
        <f>IF(AE38="RDP",(COUNTIF(Table9[[#This Row],[G-B3]],"&lt;=0")+COUNTIF(Table9[[#This Row],[G-B4]],"&lt;=0")+COUNTIF(Table9[[#This Row],[G-B7]],"&lt;=0")+COUNTIF(Table9[[#This Row],[G-B11]],"&lt;=0")+COUNTIF(Table9[[#This Row],[G-K2]],"&lt;=0"))/5*100,IF(AE38="RMS",(COUNTIF(Table9[[#This Row],[G-B4]],"&lt;=0")+COUNTIF(Table9[[#This Row],[G-B5]],"&lt;=0")+COUNTIF(Table9[[#This Row],[G-B10]],"&lt;=0")+COUNTIF(Table9[[#This Row],[G-B12]],"&lt;=0")+COUNTIF(Table9[[#This Row],[G-K2]],"&lt;=0"))/5*100,IF(AE38="RSS",(COUNTIF(Table9[[#This Row],[G-B1]],"&lt;=0")+COUNTIF(Table9[[#This Row],[G-B2]],"&lt;=0")+COUNTIF(Table9[[#This Row],[G-B6]],"&lt;=0")+COUNTIF(Table9[[#This Row],[G-B11]],"&lt;=0")+COUNTIF(Table9[[#This Row],[G-B12]],"&lt;=0"))/5*100,0)))</f>
        <v>0</v>
      </c>
      <c r="DM38" s="332"/>
      <c r="DR38" s="332"/>
      <c r="DW38" s="332"/>
      <c r="DX38" s="42"/>
      <c r="DY38" s="42"/>
      <c r="DZ38" s="42"/>
      <c r="EA38" s="333"/>
      <c r="EB38" s="342"/>
      <c r="EC38" s="339"/>
      <c r="ED38" s="339"/>
      <c r="EE38" s="338"/>
    </row>
    <row r="39" spans="2:135" ht="15" hidden="1" thickBot="1" x14ac:dyDescent="0.4">
      <c r="B39" s="282">
        <v>36</v>
      </c>
      <c r="C39" s="285" t="s">
        <v>198</v>
      </c>
      <c r="D39" s="282"/>
      <c r="E39" s="284" t="s">
        <v>435</v>
      </c>
      <c r="F39" s="282">
        <v>1061595</v>
      </c>
      <c r="G39" s="357">
        <f t="shared" ca="1" si="0"/>
        <v>29.820910321537298</v>
      </c>
      <c r="H39" s="492">
        <v>35431</v>
      </c>
      <c r="I39" s="282" t="s">
        <v>136</v>
      </c>
      <c r="J39" s="282" t="s">
        <v>137</v>
      </c>
      <c r="K39" s="282" t="s">
        <v>138</v>
      </c>
      <c r="L39" s="282" t="s">
        <v>139</v>
      </c>
      <c r="M39" s="285" t="s">
        <v>263</v>
      </c>
      <c r="N39" s="282"/>
      <c r="O39" s="282" t="s">
        <v>142</v>
      </c>
      <c r="P39" s="284" t="s">
        <v>436</v>
      </c>
      <c r="Q39" s="282" t="s">
        <v>144</v>
      </c>
      <c r="R39" s="282"/>
      <c r="S39" s="283">
        <v>44166</v>
      </c>
      <c r="T39" s="286">
        <f t="shared" ca="1" si="3"/>
        <v>5.8861111111111111</v>
      </c>
      <c r="U39" s="282"/>
      <c r="V39" s="282" t="s">
        <v>56</v>
      </c>
      <c r="W39" s="286"/>
      <c r="X39" s="286">
        <f ca="1">($T$1-Table9[[#This Row],[Date of Appointment to Current Grade]])/365</f>
        <v>2.555156896879764</v>
      </c>
      <c r="Y39" s="283">
        <v>45383</v>
      </c>
      <c r="Z39" s="282" t="s">
        <v>263</v>
      </c>
      <c r="AA39" s="283">
        <v>45658</v>
      </c>
      <c r="AB39" s="286">
        <f ca="1">($T$1-Table9[[#This Row],[Date in Position]])/365</f>
        <v>1.8017322393455175</v>
      </c>
      <c r="AC39" s="282"/>
      <c r="AD39" s="282"/>
      <c r="AE39" s="282"/>
      <c r="AF39" s="282"/>
      <c r="AG39" s="287"/>
      <c r="AH39" s="287"/>
      <c r="AI39" s="287"/>
      <c r="AJ39" s="285"/>
      <c r="AK39" s="288"/>
      <c r="AL39" s="285"/>
      <c r="AM39" s="318"/>
      <c r="AN39" s="323"/>
      <c r="BK39" s="328"/>
      <c r="BL39" s="325">
        <f>IF(AND(All!$V39="P1",All!$AE39="RDP"),Ruler!E$6,IF(AND(All!$V39="P2",All!$AE39="RDP"),Ruler!E$7,IF(AND(All!$V39="P3",All!$AE39="RDP"),Ruler!E$8,IF(AND(All!$V39="P4",All!$AE39="RDP"),Ruler!E$9,IF(AND(All!$V39="P5",All!$AE39="RDP"),Ruler!E$10,IF(AND(All!$V39="P6",All!$AE39="RDP"),Ruler!E$11,IF(AND(All!$V39="P7",All!$AE39="RDP"),Ruler!E$12,IF(AND(All!$V39="P8",All!$AE39="RDP"),Ruler!E$13,IF(AND(All!$V39="P9",All!$AE39="RDP"),Ruler!E$14,IF(AND(All!$V39="P1",All!$AE39="RMS"),Ruler!E$6,IF(AND(All!$V39="P2",All!$AE39="RMS"),Ruler!E$15,IF(AND(All!$V39="P3",All!$AE39="RMS"),Ruler!E$16,IF(AND(All!$V39="P4",All!$AE39="RMS"),Ruler!E$17,IF(AND(All!$V39="P5",All!$AE39="RMS"),Ruler!E$18,IF(AND(All!$V39="P6",All!$AE39="RMS"),Ruler!E$19,IF(AND(All!$V39="P7",All!$AE39="RMS"),Ruler!E$20,IF(AND(All!$V39="P8",All!$AE39="RMS"),Ruler!E$21,IF(AND(All!$V39="P9",All!$AE39="RMS"),Ruler!E$22,IF(AND(All!$V39="P1",All!$AE39="RSS"),Ruler!E$6,IF(AND(All!$V39="P2",All!$AE39="RSS"),Ruler!E$23,IF(AND(All!$V39="P3",All!$AE39="RSS"),Ruler!E$24,IF(AND(All!$V39="P4",All!$AE39="RSS"),Ruler!E$25,IF(AND(All!$V39="P5",All!$AE39="RSS"),Ruler!E$26,IF(AND(All!$V39="P6",All!$AE39="RSS"),Ruler!E$27,IF(AND(All!$V39="P7",All!$AE39="RSS"),Ruler!E$28,IF(AND(All!$V39="P8",All!$AE39="RSS"),Ruler!E$29,IF(AND(All!$V39="P9",All!$AE39="RSS"),Ruler!E$30,0)))))))))))))))))))))))))))</f>
        <v>0</v>
      </c>
      <c r="BM39" s="325">
        <f>IF(AND(All!$V39="P1",All!$AE39="RDP"),Ruler!F$6,IF(AND(All!$V39="P2",All!$AE39="RDP"),Ruler!F$7,IF(AND(All!$V39="P3",All!$AE39="RDP"),Ruler!F$8,IF(AND(All!$V39="P4",All!$AE39="RDP"),Ruler!F$9,IF(AND(All!$V39="P5",All!$AE39="RDP"),Ruler!F$10,IF(AND(All!$V39="P6",All!$AE39="RDP"),Ruler!F$11,IF(AND(All!$V39="P7",All!$AE39="RDP"),Ruler!F$12,IF(AND(All!$V39="P8",All!$AE39="RDP"),Ruler!F$13,IF(AND(All!$V39="P9",All!$AE39="RDP"),Ruler!F$14,IF(AND(All!$V39="P1",All!$AE39="RMS"),Ruler!F$6,IF(AND(All!$V39="P2",All!$AE39="RMS"),Ruler!F$15,IF(AND(All!$V39="P3",All!$AE39="RMS"),Ruler!F$16,IF(AND(All!$V39="P4",All!$AE39="RMS"),Ruler!F$17,IF(AND(All!$V39="P5",All!$AE39="RMS"),Ruler!F$18,IF(AND(All!$V39="P6",All!$AE39="RMS"),Ruler!F$19,IF(AND(All!$V39="P7",All!$AE39="RMS"),Ruler!F$20,IF(AND(All!$V39="P8",All!$AE39="RMS"),Ruler!F$21,IF(AND(All!$V39="P9",All!$AE39="RMS"),Ruler!F$22,IF(AND(All!$V39="P1",All!$AE39="RSS"),Ruler!F$6,IF(AND(All!$V39="P2",All!$AE39="RSS"),Ruler!F$23,IF(AND(All!$V39="P3",All!$AE39="RSS"),Ruler!F$24,IF(AND(All!$V39="P4",All!$AE39="RSS"),Ruler!F$25,IF(AND(All!$V39="P5",All!$AE39="RSS"),Ruler!F$26,IF(AND(All!$V39="P6",All!$AE39="RSS"),Ruler!F$27,IF(AND(All!$V39="P7",All!$AE39="RSS"),Ruler!F$28,IF(AND(All!$V39="P8",All!$AE39="RSS"),Ruler!F$29,IF(AND(All!$V39="P9",All!$AE39="RSS"),Ruler!F$30,0)))))))))))))))))))))))))))</f>
        <v>0</v>
      </c>
      <c r="BN39" s="325">
        <f>IF(AND(All!$V39="P1",All!$AE39="RDP"),Ruler!G$6,IF(AND(All!$V39="P2",All!$AE39="RDP"),Ruler!G$7,IF(AND(All!$V39="P3",All!$AE39="RDP"),Ruler!G$8,IF(AND(All!$V39="P4",All!$AE39="RDP"),Ruler!G$9,IF(AND(All!$V39="P5",All!$AE39="RDP"),Ruler!G$10,IF(AND(All!$V39="P6",All!$AE39="RDP"),Ruler!G$11,IF(AND(All!$V39="P7",All!$AE39="RDP"),Ruler!G$12,IF(AND(All!$V39="P8",All!$AE39="RDP"),Ruler!G$13,IF(AND(All!$V39="P9",All!$AE39="RDP"),Ruler!G$14,IF(AND(All!$V39="P1",All!$AE39="RMS"),Ruler!G$6,IF(AND(All!$V39="P2",All!$AE39="RMS"),Ruler!G$15,IF(AND(All!$V39="P3",All!$AE39="RMS"),Ruler!G$16,IF(AND(All!$V39="P4",All!$AE39="RMS"),Ruler!G$17,IF(AND(All!$V39="P5",All!$AE39="RMS"),Ruler!G$18,IF(AND(All!$V39="P6",All!$AE39="RMS"),Ruler!G$19,IF(AND(All!$V39="P7",All!$AE39="RMS"),Ruler!G$20,IF(AND(All!$V39="P8",All!$AE39="RMS"),Ruler!G$21,IF(AND(All!$V39="P9",All!$AE39="RMS"),Ruler!G$22,IF(AND(All!$V39="P1",All!$AE39="RSS"),Ruler!G$6,IF(AND(All!$V39="P2",All!$AE39="RSS"),Ruler!G$23,IF(AND(All!$V39="P3",All!$AE39="RSS"),Ruler!G$24,IF(AND(All!$V39="P4",All!$AE39="RSS"),Ruler!G$25,IF(AND(All!$V39="P5",All!$AE39="RSS"),Ruler!G$26,IF(AND(All!$V39="P6",All!$AE39="RSS"),Ruler!G$27,IF(AND(All!$V39="P7",All!$AE39="RSS"),Ruler!G$28,IF(AND(All!$V39="P8",All!$AE39="RSS"),Ruler!G$29,IF(AND(All!$V39="P9",All!$AE39="RSS"),Ruler!G$30,0)))))))))))))))))))))))))))</f>
        <v>0</v>
      </c>
      <c r="BO39" s="325">
        <f>IF(AND(All!$V39="P1",All!$AE39="RDP"),Ruler!H$6,IF(AND(All!$V39="P2",All!$AE39="RDP"),Ruler!H$7,IF(AND(All!$V39="P3",All!$AE39="RDP"),Ruler!H$8,IF(AND(All!$V39="P4",All!$AE39="RDP"),Ruler!H$9,IF(AND(All!$V39="P5",All!$AE39="RDP"),Ruler!H$10,IF(AND(All!$V39="P6",All!$AE39="RDP"),Ruler!H$11,IF(AND(All!$V39="P7",All!$AE39="RDP"),Ruler!H$12,IF(AND(All!$V39="P8",All!$AE39="RDP"),Ruler!H$13,IF(AND(All!$V39="P9",All!$AE39="RDP"),Ruler!H$14,IF(AND(All!$V39="P1",All!$AE39="RMS"),Ruler!H$6,IF(AND(All!$V39="P2",All!$AE39="RMS"),Ruler!H$15,IF(AND(All!$V39="P3",All!$AE39="RMS"),Ruler!H$16,IF(AND(All!$V39="P4",All!$AE39="RMS"),Ruler!H$17,IF(AND(All!$V39="P5",All!$AE39="RMS"),Ruler!H$18,IF(AND(All!$V39="P6",All!$AE39="RMS"),Ruler!H$19,IF(AND(All!$V39="P7",All!$AE39="RMS"),Ruler!H$20,IF(AND(All!$V39="P8",All!$AE39="RMS"),Ruler!H$21,IF(AND(All!$V39="P9",All!$AE39="RMS"),Ruler!H$22,IF(AND(All!$V39="P1",All!$AE39="RSS"),Ruler!H$6,IF(AND(All!$V39="P2",All!$AE39="RSS"),Ruler!H$23,IF(AND(All!$V39="P3",All!$AE39="RSS"),Ruler!H$24,IF(AND(All!$V39="P4",All!$AE39="RSS"),Ruler!H$25,IF(AND(All!$V39="P5",All!$AE39="RSS"),Ruler!H$26,IF(AND(All!$V39="P6",All!$AE39="RSS"),Ruler!H$27,IF(AND(All!$V39="P7",All!$AE39="RSS"),Ruler!H$28,IF(AND(All!$V39="P8",All!$AE39="RSS"),Ruler!H$29,IF(AND(All!$V39="P9",All!$AE39="RSS"),Ruler!H$30,0)))))))))))))))))))))))))))</f>
        <v>0</v>
      </c>
      <c r="BP39" s="325">
        <f>IF(AND(All!$V39="P1",All!$AE39="RDP"),Ruler!I$6,IF(AND(All!$V39="P2",All!$AE39="RDP"),Ruler!I$7,IF(AND(All!$V39="P3",All!$AE39="RDP"),Ruler!I$8,IF(AND(All!$V39="P4",All!$AE39="RDP"),Ruler!I$9,IF(AND(All!$V39="P5",All!$AE39="RDP"),Ruler!I$10,IF(AND(All!$V39="P6",All!$AE39="RDP"),Ruler!I$11,IF(AND(All!$V39="P7",All!$AE39="RDP"),Ruler!I$12,IF(AND(All!$V39="P8",All!$AE39="RDP"),Ruler!I$13,IF(AND(All!$V39="P9",All!$AE39="RDP"),Ruler!I$14,IF(AND(All!$V39="P1",All!$AE39="RMS"),Ruler!I$6,IF(AND(All!$V39="P2",All!$AE39="RMS"),Ruler!I$15,IF(AND(All!$V39="P3",All!$AE39="RMS"),Ruler!I$16,IF(AND(All!$V39="P4",All!$AE39="RMS"),Ruler!I$17,IF(AND(All!$V39="P5",All!$AE39="RMS"),Ruler!I$18,IF(AND(All!$V39="P6",All!$AE39="RMS"),Ruler!I$19,IF(AND(All!$V39="P7",All!$AE39="RMS"),Ruler!I$20,IF(AND(All!$V39="P8",All!$AE39="RMS"),Ruler!I$21,IF(AND(All!$V39="P9",All!$AE39="RMS"),Ruler!I$22,IF(AND(All!$V39="P1",All!$AE39="RSS"),Ruler!I$6,IF(AND(All!$V39="P2",All!$AE39="RSS"),Ruler!I$23,IF(AND(All!$V39="P3",All!$AE39="RSS"),Ruler!I$24,IF(AND(All!$V39="P4",All!$AE39="RSS"),Ruler!I$25,IF(AND(All!$V39="P5",All!$AE39="RSS"),Ruler!I$26,IF(AND(All!$V39="P6",All!$AE39="RSS"),Ruler!I$27,IF(AND(All!$V39="P7",All!$AE39="RSS"),Ruler!I$28,IF(AND(All!$V39="P8",All!$AE39="RSS"),Ruler!I$29,IF(AND(All!$V39="P9",All!$AE39="RSS"),Ruler!I$30,0)))))))))))))))))))))))))))</f>
        <v>0</v>
      </c>
      <c r="BQ39" s="325">
        <f>IF(AND(All!$V39="P1",All!$AE39="RDP"),Ruler!J$6,IF(AND(All!$V39="P2",All!$AE39="RDP"),Ruler!J$7,IF(AND(All!$V39="P3",All!$AE39="RDP"),Ruler!J$8,IF(AND(All!$V39="P4",All!$AE39="RDP"),Ruler!J$9,IF(AND(All!$V39="P5",All!$AE39="RDP"),Ruler!J$10,IF(AND(All!$V39="P6",All!$AE39="RDP"),Ruler!J$11,IF(AND(All!$V39="P7",All!$AE39="RDP"),Ruler!J$12,IF(AND(All!$V39="P8",All!$AE39="RDP"),Ruler!J$13,IF(AND(All!$V39="P9",All!$AE39="RDP"),Ruler!J$14,IF(AND(All!$V39="P1",All!$AE39="RMS"),Ruler!J$6,IF(AND(All!$V39="P2",All!$AE39="RMS"),Ruler!J$15,IF(AND(All!$V39="P3",All!$AE39="RMS"),Ruler!J$16,IF(AND(All!$V39="P4",All!$AE39="RMS"),Ruler!J$17,IF(AND(All!$V39="P5",All!$AE39="RMS"),Ruler!J$18,IF(AND(All!$V39="P6",All!$AE39="RMS"),Ruler!J$19,IF(AND(All!$V39="P7",All!$AE39="RMS"),Ruler!J$20,IF(AND(All!$V39="P8",All!$AE39="RMS"),Ruler!J$21,IF(AND(All!$V39="P9",All!$AE39="RMS"),Ruler!J$22,IF(AND(All!$V39="P1",All!$AE39="RSS"),Ruler!J$6,IF(AND(All!$V39="P2",All!$AE39="RSS"),Ruler!J$23,IF(AND(All!$V39="P3",All!$AE39="RSS"),Ruler!J$24,IF(AND(All!$V39="P4",All!$AE39="RSS"),Ruler!J$25,IF(AND(All!$V39="P5",All!$AE39="RSS"),Ruler!J$26,IF(AND(All!$V39="P6",All!$AE39="RSS"),Ruler!J$27,IF(AND(All!$V39="P7",All!$AE39="RSS"),Ruler!J$28,IF(AND(All!$V39="P8",All!$AE39="RSS"),Ruler!J$29,IF(AND(All!$V39="P9",All!$AE39="RSS"),Ruler!J$30,0)))))))))))))))))))))))))))</f>
        <v>0</v>
      </c>
      <c r="BR39" s="325">
        <f>IF(AND(All!$V39="P1",All!$AE39="RDP"),Ruler!K$6,IF(AND(All!$V39="P2",All!$AE39="RDP"),Ruler!K$7,IF(AND(All!$V39="P3",All!$AE39="RDP"),Ruler!K$8,IF(AND(All!$V39="P4",All!$AE39="RDP"),Ruler!K$9,IF(AND(All!$V39="P5",All!$AE39="RDP"),Ruler!K$10,IF(AND(All!$V39="P6",All!$AE39="RDP"),Ruler!K$11,IF(AND(All!$V39="P7",All!$AE39="RDP"),Ruler!K$12,IF(AND(All!$V39="P8",All!$AE39="RDP"),Ruler!K$13,IF(AND(All!$V39="P9",All!$AE39="RDP"),Ruler!K$14,IF(AND(All!$V39="P1",All!$AE39="RMS"),Ruler!K$6,IF(AND(All!$V39="P2",All!$AE39="RMS"),Ruler!K$15,IF(AND(All!$V39="P3",All!$AE39="RMS"),Ruler!K$16,IF(AND(All!$V39="P4",All!$AE39="RMS"),Ruler!K$17,IF(AND(All!$V39="P5",All!$AE39="RMS"),Ruler!K$18,IF(AND(All!$V39="P6",All!$AE39="RMS"),Ruler!K$19,IF(AND(All!$V39="P7",All!$AE39="RMS"),Ruler!K$20,IF(AND(All!$V39="P8",All!$AE39="RMS"),Ruler!K$21,IF(AND(All!$V39="P9",All!$AE39="RMS"),Ruler!K$22,IF(AND(All!$V39="P1",All!$AE39="RSS"),Ruler!K$6,IF(AND(All!$V39="P2",All!$AE39="RSS"),Ruler!K$23,IF(AND(All!$V39="P3",All!$AE39="RSS"),Ruler!K$24,IF(AND(All!$V39="P4",All!$AE39="RSS"),Ruler!K$25,IF(AND(All!$V39="P5",All!$AE39="RSS"),Ruler!K$26,IF(AND(All!$V39="P6",All!$AE39="RSS"),Ruler!K$27,IF(AND(All!$V39="P7",All!$AE39="RSS"),Ruler!K$28,IF(AND(All!$V39="P8",All!$AE39="RSS"),Ruler!K$29,IF(AND(All!$V39="P9",All!$AE39="RSS"),Ruler!K$30,0)))))))))))))))))))))))))))</f>
        <v>0</v>
      </c>
      <c r="BS39" s="325">
        <f>IF(AND(All!$V39="P1",All!$AE39="RDP"),Ruler!L$6,IF(AND(All!$V39="P2",All!$AE39="RDP"),Ruler!L$7,IF(AND(All!$V39="P3",All!$AE39="RDP"),Ruler!L$8,IF(AND(All!$V39="P4",All!$AE39="RDP"),Ruler!L$9,IF(AND(All!$V39="P5",All!$AE39="RDP"),Ruler!L$10,IF(AND(All!$V39="P6",All!$AE39="RDP"),Ruler!L$11,IF(AND(All!$V39="P7",All!$AE39="RDP"),Ruler!L$12,IF(AND(All!$V39="P8",All!$AE39="RDP"),Ruler!L$13,IF(AND(All!$V39="P9",All!$AE39="RDP"),Ruler!L$14,IF(AND(All!$V39="P1",All!$AE39="RMS"),Ruler!L$6,IF(AND(All!$V39="P2",All!$AE39="RMS"),Ruler!L$15,IF(AND(All!$V39="P3",All!$AE39="RMS"),Ruler!L$16,IF(AND(All!$V39="P4",All!$AE39="RMS"),Ruler!L$17,IF(AND(All!$V39="P5",All!$AE39="RMS"),Ruler!L$18,IF(AND(All!$V39="P6",All!$AE39="RMS"),Ruler!L$19,IF(AND(All!$V39="P7",All!$AE39="RMS"),Ruler!L$20,IF(AND(All!$V39="P8",All!$AE39="RMS"),Ruler!L$21,IF(AND(All!$V39="P9",All!$AE39="RMS"),Ruler!L$22,IF(AND(All!$V39="P1",All!$AE39="RSS"),Ruler!L$6,IF(AND(All!$V39="P2",All!$AE39="RSS"),Ruler!L$23,IF(AND(All!$V39="P3",All!$AE39="RSS"),Ruler!L$24,IF(AND(All!$V39="P4",All!$AE39="RSS"),Ruler!L$25,IF(AND(All!$V39="P5",All!$AE39="RSS"),Ruler!L$26,IF(AND(All!$V39="P6",All!$AE39="RSS"),Ruler!L$27,IF(AND(All!$V39="P7",All!$AE39="RSS"),Ruler!L$28,IF(AND(All!$V39="P8",All!$AE39="RSS"),Ruler!L$29,IF(AND(All!$V39="P9",All!$AE39="RSS"),Ruler!L$30,0)))))))))))))))))))))))))))</f>
        <v>0</v>
      </c>
      <c r="BT39" s="325">
        <f>IF(AND(All!$V39="P1",All!$AE39="RDP"),Ruler!M$6,IF(AND(All!$V39="P2",All!$AE39="RDP"),Ruler!M$7,IF(AND(All!$V39="P3",All!$AE39="RDP"),Ruler!M$8,IF(AND(All!$V39="P4",All!$AE39="RDP"),Ruler!M$9,IF(AND(All!$V39="P5",All!$AE39="RDP"),Ruler!M$10,IF(AND(All!$V39="P6",All!$AE39="RDP"),Ruler!M$11,IF(AND(All!$V39="P7",All!$AE39="RDP"),Ruler!M$12,IF(AND(All!$V39="P8",All!$AE39="RDP"),Ruler!M$13,IF(AND(All!$V39="P9",All!$AE39="RDP"),Ruler!M$14,IF(AND(All!$V39="P1",All!$AE39="RMS"),Ruler!M$6,IF(AND(All!$V39="P2",All!$AE39="RMS"),Ruler!M$15,IF(AND(All!$V39="P3",All!$AE39="RMS"),Ruler!M$16,IF(AND(All!$V39="P4",All!$AE39="RMS"),Ruler!M$17,IF(AND(All!$V39="P5",All!$AE39="RMS"),Ruler!M$18,IF(AND(All!$V39="P6",All!$AE39="RMS"),Ruler!M$19,IF(AND(All!$V39="P7",All!$AE39="RMS"),Ruler!M$20,IF(AND(All!$V39="P8",All!$AE39="RMS"),Ruler!M$21,IF(AND(All!$V39="P9",All!$AE39="RMS"),Ruler!M$22,IF(AND(All!$V39="P1",All!$AE39="RSS"),Ruler!M$6,IF(AND(All!$V39="P2",All!$AE39="RSS"),Ruler!M$23,IF(AND(All!$V39="P3",All!$AE39="RSS"),Ruler!M$24,IF(AND(All!$V39="P4",All!$AE39="RSS"),Ruler!M$25,IF(AND(All!$V39="P5",All!$AE39="RSS"),Ruler!M$26,IF(AND(All!$V39="P6",All!$AE39="RSS"),Ruler!M$27,IF(AND(All!$V39="P7",All!$AE39="RSS"),Ruler!M$28,IF(AND(All!$V39="P8",All!$AE39="RSS"),Ruler!M$29,IF(AND(All!$V39="P9",All!$AE39="RSS"),Ruler!M$30,0)))))))))))))))))))))))))))</f>
        <v>0</v>
      </c>
      <c r="BU39" s="325">
        <f>IF(AND(All!$V39="P1",All!$AE39="RDP"),Ruler!N$6,IF(AND(All!$V39="P2",All!$AE39="RDP"),Ruler!N$7,IF(AND(All!$V39="P3",All!$AE39="RDP"),Ruler!N$8,IF(AND(All!$V39="P4",All!$AE39="RDP"),Ruler!N$9,IF(AND(All!$V39="P5",All!$AE39="RDP"),Ruler!N$10,IF(AND(All!$V39="P6",All!$AE39="RDP"),Ruler!N$11,IF(AND(All!$V39="P7",All!$AE39="RDP"),Ruler!N$12,IF(AND(All!$V39="P8",All!$AE39="RDP"),Ruler!N$13,IF(AND(All!$V39="P9",All!$AE39="RDP"),Ruler!N$14,IF(AND(All!$V39="P1",All!$AE39="RMS"),Ruler!N$6,IF(AND(All!$V39="P2",All!$AE39="RMS"),Ruler!N$15,IF(AND(All!$V39="P3",All!$AE39="RMS"),Ruler!N$16,IF(AND(All!$V39="P4",All!$AE39="RMS"),Ruler!N$17,IF(AND(All!$V39="P5",All!$AE39="RMS"),Ruler!N$18,IF(AND(All!$V39="P6",All!$AE39="RMS"),Ruler!N$19,IF(AND(All!$V39="P7",All!$AE39="RMS"),Ruler!N$20,IF(AND(All!$V39="P8",All!$AE39="RMS"),Ruler!N$21,IF(AND(All!$V39="P9",All!$AE39="RMS"),Ruler!N$22,IF(AND(All!$V39="P1",All!$AE39="RSS"),Ruler!N$6,IF(AND(All!$V39="P2",All!$AE39="RSS"),Ruler!N$23,IF(AND(All!$V39="P3",All!$AE39="RSS"),Ruler!N$24,IF(AND(All!$V39="P4",All!$AE39="RSS"),Ruler!N$25,IF(AND(All!$V39="P5",All!$AE39="RSS"),Ruler!N$26,IF(AND(All!$V39="P6",All!$AE39="RSS"),Ruler!N$27,IF(AND(All!$V39="P7",All!$AE39="RSS"),Ruler!N$28,IF(AND(All!$V39="P8",All!$AE39="RSS"),Ruler!N$29,IF(AND(All!$V39="P9",All!$AE39="RSS"),Ruler!N$30,0)))))))))))))))))))))))))))</f>
        <v>0</v>
      </c>
      <c r="BV39" s="325">
        <f>IF(AND(All!$V39="P1",All!$AE39="RDP"),Ruler!O$6,IF(AND(All!$V39="P2",All!$AE39="RDP"),Ruler!O$7,IF(AND(All!$V39="P3",All!$AE39="RDP"),Ruler!O$8,IF(AND(All!$V39="P4",All!$AE39="RDP"),Ruler!O$9,IF(AND(All!$V39="P5",All!$AE39="RDP"),Ruler!O$10,IF(AND(All!$V39="P6",All!$AE39="RDP"),Ruler!O$11,IF(AND(All!$V39="P7",All!$AE39="RDP"),Ruler!O$12,IF(AND(All!$V39="P8",All!$AE39="RDP"),Ruler!O$13,IF(AND(All!$V39="P9",All!$AE39="RDP"),Ruler!O$14,IF(AND(All!$V39="P1",All!$AE39="RMS"),Ruler!O$6,IF(AND(All!$V39="P2",All!$AE39="RMS"),Ruler!O$15,IF(AND(All!$V39="P3",All!$AE39="RMS"),Ruler!O$16,IF(AND(All!$V39="P4",All!$AE39="RMS"),Ruler!O$17,IF(AND(All!$V39="P5",All!$AE39="RMS"),Ruler!O$18,IF(AND(All!$V39="P6",All!$AE39="RMS"),Ruler!O$19,IF(AND(All!$V39="P7",All!$AE39="RMS"),Ruler!O$20,IF(AND(All!$V39="P8",All!$AE39="RMS"),Ruler!O$21,IF(AND(All!$V39="P9",All!$AE39="RMS"),Ruler!O$22,IF(AND(All!$V39="P1",All!$AE39="RSS"),Ruler!O$6,IF(AND(All!$V39="P2",All!$AE39="RSS"),Ruler!O$23,IF(AND(All!$V39="P3",All!$AE39="RSS"),Ruler!O$24,IF(AND(All!$V39="P4",All!$AE39="RSS"),Ruler!O$25,IF(AND(All!$V39="P5",All!$AE39="RSS"),Ruler!O$26,IF(AND(All!$V39="P6",All!$AE39="RSS"),Ruler!O$27,IF(AND(All!$V39="P7",All!$AE39="RSS"),Ruler!O$28,IF(AND(All!$V39="P8",All!$AE39="RSS"),Ruler!O$29,IF(AND(All!$V39="P9",All!$AE39="RSS"),Ruler!O$30,0)))))))))))))))))))))))))))</f>
        <v>0</v>
      </c>
      <c r="BW39" s="325">
        <f>IF(AND(All!$V39="P1",All!$AE39="RDP"),Ruler!P$6,IF(AND(All!$V39="P2",All!$AE39="RDP"),Ruler!P$7,IF(AND(All!$V39="P3",All!$AE39="RDP"),Ruler!P$8,IF(AND(All!$V39="P4",All!$AE39="RDP"),Ruler!P$9,IF(AND(All!$V39="P5",All!$AE39="RDP"),Ruler!P$10,IF(AND(All!$V39="P6",All!$AE39="RDP"),Ruler!P$11,IF(AND(All!$V39="P7",All!$AE39="RDP"),Ruler!P$12,IF(AND(All!$V39="P8",All!$AE39="RDP"),Ruler!P$13,IF(AND(All!$V39="P9",All!$AE39="RDP"),Ruler!P$14,IF(AND(All!$V39="P1",All!$AE39="RMS"),Ruler!P$6,IF(AND(All!$V39="P2",All!$AE39="RMS"),Ruler!P$15,IF(AND(All!$V39="P3",All!$AE39="RMS"),Ruler!P$16,IF(AND(All!$V39="P4",All!$AE39="RMS"),Ruler!P$17,IF(AND(All!$V39="P5",All!$AE39="RMS"),Ruler!P$18,IF(AND(All!$V39="P6",All!$AE39="RMS"),Ruler!P$19,IF(AND(All!$V39="P7",All!$AE39="RMS"),Ruler!P$20,IF(AND(All!$V39="P8",All!$AE39="RMS"),Ruler!P$21,IF(AND(All!$V39="P9",All!$AE39="RMS"),Ruler!P$22,IF(AND(All!$V39="P1",All!$AE39="RSS"),Ruler!P$6,IF(AND(All!$V39="P2",All!$AE39="RSS"),Ruler!P$23,IF(AND(All!$V39="P3",All!$AE39="RSS"),Ruler!P$24,IF(AND(All!$V39="P4",All!$AE39="RSS"),Ruler!P$25,IF(AND(All!$V39="P5",All!$AE39="RSS"),Ruler!P$26,IF(AND(All!$V39="P6",All!$AE39="RSS"),Ruler!P$27,IF(AND(All!$V39="P7",All!$AE39="RSS"),Ruler!P$28,IF(AND(All!$V39="P8",All!$AE39="RSS"),Ruler!P$29,IF(AND(All!$V39="P9",All!$AE39="RSS"),Ruler!P$30,0)))))))))))))))))))))))))))</f>
        <v>0</v>
      </c>
      <c r="BX39" s="325">
        <f>IF(AND(All!$V39="P1",All!$AE39="RDP"),Ruler!Q$6,IF(AND(All!$V39="P2",All!$AE39="RDP"),Ruler!Q$7,IF(AND(All!$V39="P3",All!$AE39="RDP"),Ruler!Q$8,IF(AND(All!$V39="P4",All!$AE39="RDP"),Ruler!Q$9,IF(AND(All!$V39="P5",All!$AE39="RDP"),Ruler!Q$10,IF(AND(All!$V39="P6",All!$AE39="RDP"),Ruler!Q$11,IF(AND(All!$V39="P7",All!$AE39="RDP"),Ruler!Q$12,IF(AND(All!$V39="P8",All!$AE39="RDP"),Ruler!Q$13,IF(AND(All!$V39="P9",All!$AE39="RDP"),Ruler!Q$14,IF(AND(All!$V39="P1",All!$AE39="RMS"),Ruler!Q$6,IF(AND(All!$V39="P2",All!$AE39="RMS"),Ruler!Q$15,IF(AND(All!$V39="P3",All!$AE39="RMS"),Ruler!Q$16,IF(AND(All!$V39="P4",All!$AE39="RMS"),Ruler!Q$17,IF(AND(All!$V39="P5",All!$AE39="RMS"),Ruler!Q$18,IF(AND(All!$V39="P6",All!$AE39="RMS"),Ruler!Q$19,IF(AND(All!$V39="P7",All!$AE39="RMS"),Ruler!Q$20,IF(AND(All!$V39="P8",All!$AE39="RMS"),Ruler!Q$21,IF(AND(All!$V39="P9",All!$AE39="RMS"),Ruler!Q$22,IF(AND(All!$V39="P1",All!$AE39="RSS"),Ruler!Q$6,IF(AND(All!$V39="P2",All!$AE39="RSS"),Ruler!Q$23,IF(AND(All!$V39="P3",All!$AE39="RSS"),Ruler!Q$24,IF(AND(All!$V39="P4",All!$AE39="RSS"),Ruler!Q$25,IF(AND(All!$V39="P5",All!$AE39="RSS"),Ruler!Q$26,IF(AND(All!$V39="P6",All!$AE39="RSS"),Ruler!Q$27,IF(AND(All!$V39="P7",All!$AE39="RSS"),Ruler!Q$28,IF(AND(All!$V39="P8",All!$AE39="RSS"),Ruler!Q$29,IF(AND(All!$V39="P9",All!$AE39="RSS"),Ruler!Q$30,0)))))))))))))))))))))))))))</f>
        <v>0</v>
      </c>
      <c r="BY39" s="325">
        <f>IF(AND(All!$V39="P1",All!$AE39="RDP"),Ruler!R$6,IF(AND(All!$V39="P2",All!$AE39="RDP"),Ruler!R$7,IF(AND(All!$V39="P3",All!$AE39="RDP"),Ruler!R$8,IF(AND(All!$V39="P4",All!$AE39="RDP"),Ruler!R$9,IF(AND(All!$V39="P5",All!$AE39="RDP"),Ruler!R$10,IF(AND(All!$V39="P6",All!$AE39="RDP"),Ruler!R$11,IF(AND(All!$V39="P7",All!$AE39="RDP"),Ruler!R$12,IF(AND(All!$V39="P8",All!$AE39="RDP"),Ruler!R$13,IF(AND(All!$V39="P9",All!$AE39="RDP"),Ruler!R$14,IF(AND(All!$V39="P1",All!$AE39="RMS"),Ruler!R$6,IF(AND(All!$V39="P2",All!$AE39="RMS"),Ruler!R$15,IF(AND(All!$V39="P3",All!$AE39="RMS"),Ruler!R$16,IF(AND(All!$V39="P4",All!$AE39="RMS"),Ruler!R$17,IF(AND(All!$V39="P5",All!$AE39="RMS"),Ruler!R$18,IF(AND(All!$V39="P6",All!$AE39="RMS"),Ruler!R$19,IF(AND(All!$V39="P7",All!$AE39="RMS"),Ruler!R$20,IF(AND(All!$V39="P8",All!$AE39="RMS"),Ruler!R$21,IF(AND(All!$V39="P9",All!$AE39="RMS"),Ruler!R$22,IF(AND(All!$V39="P1",All!$AE39="RSS"),Ruler!R$6,IF(AND(All!$V39="P2",All!$AE39="RSS"),Ruler!R$23,IF(AND(All!$V39="P3",All!$AE39="RSS"),Ruler!R$24,IF(AND(All!$V39="P4",All!$AE39="RSS"),Ruler!R$25,IF(AND(All!$V39="P5",All!$AE39="RSS"),Ruler!R$26,IF(AND(All!$V39="P6",All!$AE39="RSS"),Ruler!R$27,IF(AND(All!$V39="P7",All!$AE39="RSS"),Ruler!R$28,IF(AND(All!$V39="P8",All!$AE39="RSS"),Ruler!R$29,IF(AND(All!$V39="P9",All!$AE39="RSS"),Ruler!R$30,0)))))))))))))))))))))))))))</f>
        <v>0</v>
      </c>
      <c r="BZ39" s="325">
        <f>IF(AND(All!$V39="P1",All!$AE39="RDP"),Ruler!S$6,IF(AND(All!$V39="P2",All!$AE39="RDP"),Ruler!S$7,IF(AND(All!$V39="P3",All!$AE39="RDP"),Ruler!S$8,IF(AND(All!$V39="P4",All!$AE39="RDP"),Ruler!S$9,IF(AND(All!$V39="P5",All!$AE39="RDP"),Ruler!S$10,IF(AND(All!$V39="P6",All!$AE39="RDP"),Ruler!S$11,IF(AND(All!$V39="P7",All!$AE39="RDP"),Ruler!S$12,IF(AND(All!$V39="P8",All!$AE39="RDP"),Ruler!S$13,IF(AND(All!$V39="P9",All!$AE39="RDP"),Ruler!S$14,IF(AND(All!$V39="P1",All!$AE39="RMS"),Ruler!S$6,IF(AND(All!$V39="P2",All!$AE39="RMS"),Ruler!S$15,IF(AND(All!$V39="P3",All!$AE39="RMS"),Ruler!S$16,IF(AND(All!$V39="P4",All!$AE39="RMS"),Ruler!S$17,IF(AND(All!$V39="P5",All!$AE39="RMS"),Ruler!S$18,IF(AND(All!$V39="P6",All!$AE39="RMS"),Ruler!S$19,IF(AND(All!$V39="P7",All!$AE39="RMS"),Ruler!S$20,IF(AND(All!$V39="P8",All!$AE39="RMS"),Ruler!S$21,IF(AND(All!$V39="P9",All!$AE39="RMS"),Ruler!S$22,IF(AND(All!$V39="P1",All!$AE39="RSS"),Ruler!S$6,IF(AND(All!$V39="P2",All!$AE39="RSS"),Ruler!S$23,IF(AND(All!$V39="P3",All!$AE39="RSS"),Ruler!S$24,IF(AND(All!$V39="P4",All!$AE39="RSS"),Ruler!S$25,IF(AND(All!$V39="P5",All!$AE39="RSS"),Ruler!S$26,IF(AND(All!$V39="P6",All!$AE39="RSS"),Ruler!S$27,IF(AND(All!$V39="P7",All!$AE39="RSS"),Ruler!S$28,IF(AND(All!$V39="P8",All!$AE39="RSS"),Ruler!S$29,IF(AND(All!$V39="P9",All!$AE39="RSS"),Ruler!S$30,0)))))))))))))))))))))))))))</f>
        <v>0</v>
      </c>
      <c r="CA39" s="325">
        <f>IF(AND(All!$V39="P1",All!$AE39="RDP"),Ruler!T$6,IF(AND(All!$V39="P2",All!$AE39="RDP"),Ruler!T$7,IF(AND(All!$V39="P3",All!$AE39="RDP"),Ruler!T$8,IF(AND(All!$V39="P4",All!$AE39="RDP"),Ruler!T$9,IF(AND(All!$V39="P5",All!$AE39="RDP"),Ruler!T$10,IF(AND(All!$V39="P6",All!$AE39="RDP"),Ruler!T$11,IF(AND(All!$V39="P7",All!$AE39="RDP"),Ruler!T$12,IF(AND(All!$V39="P8",All!$AE39="RDP"),Ruler!T$13,IF(AND(All!$V39="P9",All!$AE39="RDP"),Ruler!T$14,IF(AND(All!$V39="P1",All!$AE39="RMS"),Ruler!T$6,IF(AND(All!$V39="P2",All!$AE39="RMS"),Ruler!T$15,IF(AND(All!$V39="P3",All!$AE39="RMS"),Ruler!T$16,IF(AND(All!$V39="P4",All!$AE39="RMS"),Ruler!T$17,IF(AND(All!$V39="P5",All!$AE39="RMS"),Ruler!T$18,IF(AND(All!$V39="P6",All!$AE39="RMS"),Ruler!T$19,IF(AND(All!$V39="P7",All!$AE39="RMS"),Ruler!T$20,IF(AND(All!$V39="P8",All!$AE39="RMS"),Ruler!T$21,IF(AND(All!$V39="P9",All!$AE39="RMS"),Ruler!T$22,IF(AND(All!$V39="P1",All!$AE39="RSS"),Ruler!T$6,IF(AND(All!$V39="P2",All!$AE39="RSS"),Ruler!T$23,IF(AND(All!$V39="P3",All!$AE39="RSS"),Ruler!T$24,IF(AND(All!$V39="P4",All!$AE39="RSS"),Ruler!T$25,IF(AND(All!$V39="P5",All!$AE39="RSS"),Ruler!T$26,IF(AND(All!$V39="P6",All!$AE39="RSS"),Ruler!T$27,IF(AND(All!$V39="P7",All!$AE39="RSS"),Ruler!T$28,IF(AND(All!$V39="P8",All!$AE39="RSS"),Ruler!T$29,IF(AND(All!$V39="P9",All!$AE39="RSS"),Ruler!T$30,0)))))))))))))))))))))))))))</f>
        <v>0</v>
      </c>
      <c r="CB39" s="325">
        <f>IF(AND(All!$V39="P1",All!$AE39="RDP"),Ruler!U$6,IF(AND(All!$V39="P2",All!$AE39="RDP"),Ruler!U$7,IF(AND(All!$V39="P3",All!$AE39="RDP"),Ruler!U$8,IF(AND(All!$V39="P4",All!$AE39="RDP"),Ruler!U$9,IF(AND(All!$V39="P5",All!$AE39="RDP"),Ruler!U$10,IF(AND(All!$V39="P6",All!$AE39="RDP"),Ruler!U$11,IF(AND(All!$V39="P7",All!$AE39="RDP"),Ruler!U$12,IF(AND(All!$V39="P8",All!$AE39="RDP"),Ruler!U$13,IF(AND(All!$V39="P9",All!$AE39="RDP"),Ruler!U$14,IF(AND(All!$V39="P1",All!$AE39="RMS"),Ruler!U$6,IF(AND(All!$V39="P2",All!$AE39="RMS"),Ruler!U$15,IF(AND(All!$V39="P3",All!$AE39="RMS"),Ruler!U$16,IF(AND(All!$V39="P4",All!$AE39="RMS"),Ruler!U$17,IF(AND(All!$V39="P5",All!$AE39="RMS"),Ruler!U$18,IF(AND(All!$V39="P6",All!$AE39="RMS"),Ruler!U$19,IF(AND(All!$V39="P7",All!$AE39="RMS"),Ruler!U$20,IF(AND(All!$V39="P8",All!$AE39="RMS"),Ruler!U$21,IF(AND(All!$V39="P9",All!$AE39="RMS"),Ruler!U$22,IF(AND(All!$V39="P1",All!$AE39="RSS"),Ruler!U$6,IF(AND(All!$V39="P2",All!$AE39="RSS"),Ruler!U$23,IF(AND(All!$V39="P3",All!$AE39="RSS"),Ruler!U$24,IF(AND(All!$V39="P4",All!$AE39="RSS"),Ruler!U$25,IF(AND(All!$V39="P5",All!$AE39="RSS"),Ruler!U$26,IF(AND(All!$V39="P6",All!$AE39="RSS"),Ruler!U$27,IF(AND(All!$V39="P7",All!$AE39="RSS"),Ruler!U$28,IF(AND(All!$V39="P8",All!$AE39="RSS"),Ruler!U$29,IF(AND(All!$V39="P9",All!$AE39="RSS"),Ruler!U$30,0)))))))))))))))))))))))))))</f>
        <v>0</v>
      </c>
      <c r="CC39" s="325">
        <f>IF(AND(All!$V39="P1",All!$AE39="RDP"),Ruler!V$6,IF(AND(All!$V39="P2",All!$AE39="RDP"),Ruler!V$7,IF(AND(All!$V39="P3",All!$AE39="RDP"),Ruler!V$8,IF(AND(All!$V39="P4",All!$AE39="RDP"),Ruler!V$9,IF(AND(All!$V39="P5",All!$AE39="RDP"),Ruler!V$10,IF(AND(All!$V39="P6",All!$AE39="RDP"),Ruler!V$11,IF(AND(All!$V39="P7",All!$AE39="RDP"),Ruler!V$12,IF(AND(All!$V39="P8",All!$AE39="RDP"),Ruler!V$13,IF(AND(All!$V39="P9",All!$AE39="RDP"),Ruler!V$14,IF(AND(All!$V39="P1",All!$AE39="RMS"),Ruler!V$6,IF(AND(All!$V39="P2",All!$AE39="RMS"),Ruler!V$15,IF(AND(All!$V39="P3",All!$AE39="RMS"),Ruler!V$16,IF(AND(All!$V39="P4",All!$AE39="RMS"),Ruler!V$17,IF(AND(All!$V39="P5",All!$AE39="RMS"),Ruler!V$18,IF(AND(All!$V39="P6",All!$AE39="RMS"),Ruler!V$19,IF(AND(All!$V39="P7",All!$AE39="RMS"),Ruler!V$20,IF(AND(All!$V39="P8",All!$AE39="RMS"),Ruler!V$21,IF(AND(All!$V39="P9",All!$AE39="RMS"),Ruler!V$22,IF(AND(All!$V39="P1",All!$AE39="RSS"),Ruler!V$6,IF(AND(All!$V39="P2",All!$AE39="RSS"),Ruler!V$23,IF(AND(All!$V39="P3",All!$AE39="RSS"),Ruler!V$24,IF(AND(All!$V39="P4",All!$AE39="RSS"),Ruler!V$25,IF(AND(All!$V39="P5",All!$AE39="RSS"),Ruler!V$26,IF(AND(All!$V39="P6",All!$AE39="RSS"),Ruler!V$27,IF(AND(All!$V39="P7",All!$AE39="RSS"),Ruler!V$28,IF(AND(All!$V39="P8",All!$AE39="RSS"),Ruler!V$29,IF(AND(All!$V39="P9",All!$AE39="RSS"),Ruler!V$30,0)))))))))))))))))))))))))))</f>
        <v>0</v>
      </c>
      <c r="CD39" s="325">
        <f>IF(AND(All!$V39="P1",All!$AE39="RDP"),Ruler!W$6,IF(AND(All!$V39="P2",All!$AE39="RDP"),Ruler!W$7,IF(AND(All!$V39="P3",All!$AE39="RDP"),Ruler!W$8,IF(AND(All!$V39="P4",All!$AE39="RDP"),Ruler!W$9,IF(AND(All!$V39="P5",All!$AE39="RDP"),Ruler!W$10,IF(AND(All!$V39="P6",All!$AE39="RDP"),Ruler!W$11,IF(AND(All!$V39="P7",All!$AE39="RDP"),Ruler!W$12,IF(AND(All!$V39="P8",All!$AE39="RDP"),Ruler!W$13,IF(AND(All!$V39="P9",All!$AE39="RDP"),Ruler!W$14,IF(AND(All!$V39="P1",All!$AE39="RMS"),Ruler!W$6,IF(AND(All!$V39="P2",All!$AE39="RMS"),Ruler!W$15,IF(AND(All!$V39="P3",All!$AE39="RMS"),Ruler!W$16,IF(AND(All!$V39="P4",All!$AE39="RMS"),Ruler!W$17,IF(AND(All!$V39="P5",All!$AE39="RMS"),Ruler!W$18,IF(AND(All!$V39="P6",All!$AE39="RMS"),Ruler!W$19,IF(AND(All!$V39="P7",All!$AE39="RMS"),Ruler!W$20,IF(AND(All!$V39="P8",All!$AE39="RMS"),Ruler!W$21,IF(AND(All!$V39="P9",All!$AE39="RMS"),Ruler!W$22,IF(AND(All!$V39="P1",All!$AE39="RSS"),Ruler!W$6,IF(AND(All!$V39="P2",All!$AE39="RSS"),Ruler!W$23,IF(AND(All!$V39="P3",All!$AE39="RSS"),Ruler!W$24,IF(AND(All!$V39="P4",All!$AE39="RSS"),Ruler!W$25,IF(AND(All!$V39="P5",All!$AE39="RSS"),Ruler!W$26,IF(AND(All!$V39="P6",All!$AE39="RSS"),Ruler!W$27,IF(AND(All!$V39="P7",All!$AE39="RSS"),Ruler!W$28,IF(AND(All!$V39="P8",All!$AE39="RSS"),Ruler!W$29,IF(AND(All!$V39="P9",All!$AE39="RSS"),Ruler!W$30,0)))))))))))))))))))))))))))</f>
        <v>0</v>
      </c>
      <c r="CE39" s="325">
        <f>IF(AND(All!$V39="P1",All!$AE39="RDP"),Ruler!X$6,IF(AND(All!$V39="P2",All!$AE39="RDP"),Ruler!X$7,IF(AND(All!$V39="P3",All!$AE39="RDP"),Ruler!X$8,IF(AND(All!$V39="P4",All!$AE39="RDP"),Ruler!X$9,IF(AND(All!$V39="P5",All!$AE39="RDP"),Ruler!X$10,IF(AND(All!$V39="P6",All!$AE39="RDP"),Ruler!X$11,IF(AND(All!$V39="P7",All!$AE39="RDP"),Ruler!X$12,IF(AND(All!$V39="P8",All!$AE39="RDP"),Ruler!X$13,IF(AND(All!$V39="P9",All!$AE39="RDP"),Ruler!X$14,IF(AND(All!$V39="P1",All!$AE39="RMS"),Ruler!X$6,IF(AND(All!$V39="P2",All!$AE39="RMS"),Ruler!X$15,IF(AND(All!$V39="P3",All!$AE39="RMS"),Ruler!X$16,IF(AND(All!$V39="P4",All!$AE39="RMS"),Ruler!X$17,IF(AND(All!$V39="P5",All!$AE39="RMS"),Ruler!X$18,IF(AND(All!$V39="P6",All!$AE39="RMS"),Ruler!X$19,IF(AND(All!$V39="P7",All!$AE39="RMS"),Ruler!X$20,IF(AND(All!$V39="P8",All!$AE39="RMS"),Ruler!X$21,IF(AND(All!$V39="P9",All!$AE39="RMS"),Ruler!X$22,IF(AND(All!$V39="P1",All!$AE39="RSS"),Ruler!X$6,IF(AND(All!$V39="P2",All!$AE39="RSS"),Ruler!X$23,IF(AND(All!$V39="P3",All!$AE39="RSS"),Ruler!X$24,IF(AND(All!$V39="P4",All!$AE39="RSS"),Ruler!X$25,IF(AND(All!$V39="P5",All!$AE39="RSS"),Ruler!X$26,IF(AND(All!$V39="P6",All!$AE39="RSS"),Ruler!X$27,IF(AND(All!$V39="P7",All!$AE39="RSS"),Ruler!X$28,IF(AND(All!$V39="P8",All!$AE39="RSS"),Ruler!X$29,IF(AND(All!$V39="P9",All!$AE39="RSS"),Ruler!X$30,0)))))))))))))))))))))))))))</f>
        <v>0</v>
      </c>
      <c r="CF39" s="325">
        <f>IF(AND(All!$V39="P1",All!$AE39="RDP"),Ruler!Y$6,IF(AND(All!$V39="P2",All!$AE39="RDP"),Ruler!Y$7,IF(AND(All!$V39="P3",All!$AE39="RDP"),Ruler!Y$8,IF(AND(All!$V39="P4",All!$AE39="RDP"),Ruler!Y$9,IF(AND(All!$V39="P5",All!$AE39="RDP"),Ruler!Y$10,IF(AND(All!$V39="P6",All!$AE39="RDP"),Ruler!Y$11,IF(AND(All!$V39="P7",All!$AE39="RDP"),Ruler!Y$12,IF(AND(All!$V39="P8",All!$AE39="RDP"),Ruler!Y$13,IF(AND(All!$V39="P9",All!$AE39="RDP"),Ruler!Y$14,IF(AND(All!$V39="P1",All!$AE39="RMS"),Ruler!Y$6,IF(AND(All!$V39="P2",All!$AE39="RMS"),Ruler!Y$15,IF(AND(All!$V39="P3",All!$AE39="RMS"),Ruler!Y$16,IF(AND(All!$V39="P4",All!$AE39="RMS"),Ruler!Y$17,IF(AND(All!$V39="P5",All!$AE39="RMS"),Ruler!Y$18,IF(AND(All!$V39="P6",All!$AE39="RMS"),Ruler!Y$19,IF(AND(All!$V39="P7",All!$AE39="RMS"),Ruler!Y$20,IF(AND(All!$V39="P8",All!$AE39="RMS"),Ruler!Y$21,IF(AND(All!$V39="P9",All!$AE39="RMS"),Ruler!Y$22,IF(AND(All!$V39="P1",All!$AE39="RSS"),Ruler!Y$6,IF(AND(All!$V39="P2",All!$AE39="RSS"),Ruler!Y$23,IF(AND(All!$V39="P3",All!$AE39="RSS"),Ruler!Y$24,IF(AND(All!$V39="P4",All!$AE39="RSS"),Ruler!Y$25,IF(AND(All!$V39="P5",All!$AE39="RSS"),Ruler!Y$26,IF(AND(All!$V39="P6",All!$AE39="RSS"),Ruler!Y$27,IF(AND(All!$V39="P7",All!$AE39="RSS"),Ruler!Y$28,IF(AND(All!$V39="P8",All!$AE39="RSS"),Ruler!Y$29,IF(AND(All!$V39="P9",All!$AE39="RSS"),Ruler!Y$30,0)))))))))))))))))))))))))))</f>
        <v>0</v>
      </c>
      <c r="CG39" s="325">
        <f>IF(AND(All!$V39="P1",All!$AE39="RDP"),Ruler!Z$6,IF(AND(All!$V39="P2",All!$AE39="RDP"),Ruler!Z$7,IF(AND(All!$V39="P3",All!$AE39="RDP"),Ruler!Z$8,IF(AND(All!$V39="P4",All!$AE39="RDP"),Ruler!Z$9,IF(AND(All!$V39="P5",All!$AE39="RDP"),Ruler!Z$10,IF(AND(All!$V39="P6",All!$AE39="RDP"),Ruler!Z$11,IF(AND(All!$V39="P7",All!$AE39="RDP"),Ruler!Z$12,IF(AND(All!$V39="P8",All!$AE39="RDP"),Ruler!Z$13,IF(AND(All!$V39="P9",All!$AE39="RDP"),Ruler!Z$14,IF(AND(All!$V39="P1",All!$AE39="RMS"),Ruler!Z$6,IF(AND(All!$V39="P2",All!$AE39="RMS"),Ruler!Z$15,IF(AND(All!$V39="P3",All!$AE39="RMS"),Ruler!Z$16,IF(AND(All!$V39="P4",All!$AE39="RMS"),Ruler!Z$17,IF(AND(All!$V39="P5",All!$AE39="RMS"),Ruler!Z$18,IF(AND(All!$V39="P6",All!$AE39="RMS"),Ruler!Z$19,IF(AND(All!$V39="P7",All!$AE39="RMS"),Ruler!Z$20,IF(AND(All!$V39="P8",All!$AE39="RMS"),Ruler!Z$21,IF(AND(All!$V39="P9",All!$AE39="RMS"),Ruler!Z$22,IF(AND(All!$V39="P1",All!$AE39="RSS"),Ruler!Z$6,IF(AND(All!$V39="P2",All!$AE39="RSS"),Ruler!Z$23,IF(AND(All!$V39="P3",All!$AE39="RSS"),Ruler!Z$24,IF(AND(All!$V39="P4",All!$AE39="RSS"),Ruler!Z$25,IF(AND(All!$V39="P5",All!$AE39="RSS"),Ruler!Z$26,IF(AND(All!$V39="P6",All!$AE39="RSS"),Ruler!Z$27,IF(AND(All!$V39="P7",All!$AE39="RSS"),Ruler!Z$28,IF(AND(All!$V39="P8",All!$AE39="RSS"),Ruler!Z$29,IF(AND(All!$V39="P9",All!$AE39="RSS"),Ruler!Z$30,0)))))))))))))))))))))))))))</f>
        <v>0</v>
      </c>
      <c r="CH39" s="325">
        <f>IF(AND(All!$V39="P1",All!$AE39="RDP"),Ruler!AA$6,IF(AND(All!$V39="P2",All!$AE39="RDP"),Ruler!AA$7,IF(AND(All!$V39="P3",All!$AE39="RDP"),Ruler!AA$8,IF(AND(All!$V39="P4",All!$AE39="RDP"),Ruler!AA$9,IF(AND(All!$V39="P5",All!$AE39="RDP"),Ruler!AA$10,IF(AND(All!$V39="P6",All!$AE39="RDP"),Ruler!AA$11,IF(AND(All!$V39="P7",All!$AE39="RDP"),Ruler!AA$12,IF(AND(All!$V39="P8",All!$AE39="RDP"),Ruler!AA$13,IF(AND(All!$V39="P9",All!$AE39="RDP"),Ruler!AA$14,IF(AND(All!$V39="P1",All!$AE39="RMS"),Ruler!AA$6,IF(AND(All!$V39="P2",All!$AE39="RMS"),Ruler!AA$15,IF(AND(All!$V39="P3",All!$AE39="RMS"),Ruler!AA$16,IF(AND(All!$V39="P4",All!$AE39="RMS"),Ruler!AA$17,IF(AND(All!$V39="P5",All!$AE39="RMS"),Ruler!AA$18,IF(AND(All!$V39="P6",All!$AE39="RMS"),Ruler!AA$19,IF(AND(All!$V39="P7",All!$AE39="RMS"),Ruler!AA$20,IF(AND(All!$V39="P8",All!$AE39="RMS"),Ruler!AA$21,IF(AND(All!$V39="P9",All!$AE39="RMS"),Ruler!AA$22,IF(AND(All!$V39="P1",All!$AE39="RSS"),Ruler!AA$6,IF(AND(All!$V39="P2",All!$AE39="RSS"),Ruler!AA$23,IF(AND(All!$V39="P3",All!$AE39="RSS"),Ruler!AA$24,IF(AND(All!$V39="P4",All!$AE39="RSS"),Ruler!AA$25,IF(AND(All!$V39="P5",All!$AE39="RSS"),Ruler!AA$26,IF(AND(All!$V39="P6",All!$AE39="RSS"),Ruler!AA$27,IF(AND(All!$V39="P7",All!$AE39="RSS"),Ruler!AA$28,IF(AND(All!$V39="P8",All!$AE39="RSS"),Ruler!AA$29,IF(AND(All!$V39="P9",All!$AE39="RSS"),Ruler!AA$30,0)))))))))))))))))))))))))))</f>
        <v>0</v>
      </c>
      <c r="CI39" s="325">
        <f>IF(AND(All!$V39="P1",All!$AE39="RDP"),Ruler!AB$6,IF(AND(All!$V39="P2",All!$AE39="RDP"),Ruler!AB$7,IF(AND(All!$V39="P3",All!$AE39="RDP"),Ruler!AB$8,IF(AND(All!$V39="P4",All!$AE39="RDP"),Ruler!AB$9,IF(AND(All!$V39="P5",All!$AE39="RDP"),Ruler!AB$10,IF(AND(All!$V39="P6",All!$AE39="RDP"),Ruler!AB$11,IF(AND(All!$V39="P7",All!$AE39="RDP"),Ruler!AB$12,IF(AND(All!$V39="P8",All!$AE39="RDP"),Ruler!AB$13,IF(AND(All!$V39="P9",All!$AE39="RDP"),Ruler!AB$14,IF(AND(All!$V39="P1",All!$AE39="RMS"),Ruler!AB$6,IF(AND(All!$V39="P2",All!$AE39="RMS"),Ruler!AB$15,IF(AND(All!$V39="P3",All!$AE39="RMS"),Ruler!AB$16,IF(AND(All!$V39="P4",All!$AE39="RMS"),Ruler!AB$17,IF(AND(All!$V39="P5",All!$AE39="RMS"),Ruler!AB$18,IF(AND(All!$V39="P6",All!$AE39="RMS"),Ruler!AB$19,IF(AND(All!$V39="P7",All!$AE39="RMS"),Ruler!AB$20,IF(AND(All!$V39="P8",All!$AE39="RMS"),Ruler!AB$21,IF(AND(All!$V39="P9",All!$AE39="RMS"),Ruler!AB$22,IF(AND(All!$V39="P1",All!$AE39="RSS"),Ruler!AB$6,IF(AND(All!$V39="P2",All!$AE39="RSS"),Ruler!AB$23,IF(AND(All!$V39="P3",All!$AE39="RSS"),Ruler!AB$24,IF(AND(All!$V39="P4",All!$AE39="RSS"),Ruler!AB$25,IF(AND(All!$V39="P5",All!$AE39="RSS"),Ruler!AB$26,IF(AND(All!$V39="P6",All!$AE39="RSS"),Ruler!AB$27,IF(AND(All!$V39="P7",All!$AE39="RSS"),Ruler!AB$28,IF(AND(All!$V39="P8",All!$AE39="RSS"),Ruler!AB$29,IF(AND(All!$V39="P9",All!$AE39="RSS"),Ruler!AB$30,0)))))))))))))))))))))))))))</f>
        <v>0</v>
      </c>
      <c r="CJ39" s="323">
        <f>Table9[[#This Row],[R-B1]]-Table9[[#This Row],[B1]]</f>
        <v>0</v>
      </c>
      <c r="CK39" s="43">
        <f>Table9[[#This Row],[R-B2]]-Table9[[#This Row],[B2]]</f>
        <v>0</v>
      </c>
      <c r="CL39" s="43">
        <f>Table9[[#This Row],[R-B3]]-Table9[[#This Row],[B3]]</f>
        <v>0</v>
      </c>
      <c r="CM39" s="43">
        <f>Table9[[#This Row],[R-B4]]-Table9[[#This Row],[B4]]</f>
        <v>0</v>
      </c>
      <c r="CN39" s="43">
        <f>Table9[[#This Row],[R-B5]]-Table9[[#This Row],[B5]]</f>
        <v>0</v>
      </c>
      <c r="CO39" s="43">
        <f>Table9[[#This Row],[R-B6]]-Table9[[#This Row],[B6]]</f>
        <v>0</v>
      </c>
      <c r="CP39" s="43">
        <f>Table9[[#This Row],[R-B7]]-Table9[[#This Row],[B7]]</f>
        <v>0</v>
      </c>
      <c r="CQ39" s="43">
        <f>Table9[[#This Row],[R-B8]]-Table9[[#This Row],[B8]]</f>
        <v>0</v>
      </c>
      <c r="CR39" s="43">
        <f>Table9[[#This Row],[R-B9]]-Table9[[#This Row],[B9]]</f>
        <v>0</v>
      </c>
      <c r="CS39" s="43">
        <f>Table9[[#This Row],[R-B10]]-Table9[[#This Row],[B10]]</f>
        <v>0</v>
      </c>
      <c r="CT39" s="43">
        <f>Table9[[#This Row],[R-B11]]-Table9[[#This Row],[B11]]</f>
        <v>0</v>
      </c>
      <c r="CU39" s="43">
        <f>Table9[[#This Row],[R-B12]]-Table9[[#This Row],[B12]]</f>
        <v>0</v>
      </c>
      <c r="CV39" s="43">
        <f>Table9[[#This Row],[R-K1]]-Table9[[#This Row],[K1]]</f>
        <v>0</v>
      </c>
      <c r="CW39" s="43">
        <f>Table9[[#This Row],[R-K2]]-Table9[[#This Row],[K2]]</f>
        <v>0</v>
      </c>
      <c r="CX39" s="43">
        <f>Table9[[#This Row],[R-K3]]-Table9[[#This Row],[K3]]</f>
        <v>0</v>
      </c>
      <c r="CY39" s="43">
        <f>Table9[[#This Row],[R-K4]]-Table9[[#This Row],[K4]]</f>
        <v>0</v>
      </c>
      <c r="CZ39" s="43">
        <f>Table9[[#This Row],[R-K5]]-Table9[[#This Row],[K5]]</f>
        <v>0</v>
      </c>
      <c r="DA39" s="43">
        <f>Table9[[#This Row],[R-P1]]-Table9[[#This Row],[P1]]</f>
        <v>0</v>
      </c>
      <c r="DB39" s="43">
        <f>Table9[[#This Row],[R-P2]]-Table9[[#This Row],[P2]]</f>
        <v>0</v>
      </c>
      <c r="DC39" s="43">
        <f>Table9[[#This Row],[R-P3]]-Table9[[#This Row],[P3]]</f>
        <v>0</v>
      </c>
      <c r="DD39" s="43">
        <f>Table9[[#This Row],[R-P4]]-Table9[[#This Row],[P4]]</f>
        <v>0</v>
      </c>
      <c r="DE39" s="43">
        <f>Table9[[#This Row],[R-P5]]-Table9[[#This Row],[P5]]</f>
        <v>0</v>
      </c>
      <c r="DF39" s="43">
        <f>Table9[[#This Row],[R-E1]]-Table9[[#This Row],[E1]]</f>
        <v>0</v>
      </c>
      <c r="DG39" s="328">
        <f>Table9[[#This Row],[R-E2]]-Table9[[#This Row],[E2]]</f>
        <v>0</v>
      </c>
      <c r="DH39" s="43">
        <f>COUNTIF(Table9[[#This Row],[G-B1]:[G-B12]],"&lt;=0")/12*100</f>
        <v>100</v>
      </c>
      <c r="DI39" s="43">
        <f>COUNTIF(Table9[[#This Row],[G-K1]:[G-K5]],"&lt;=0")/5*100</f>
        <v>100</v>
      </c>
      <c r="DJ39" s="43">
        <f>COUNTIF(Table9[[#This Row],[G-P1]:[G-P5]],"&lt;=0")/5*100</f>
        <v>100</v>
      </c>
      <c r="DK39" s="43">
        <f>COUNTIF(Table9[[#This Row],[G-E1]:[G-E2]],"&lt;=0")/2*100</f>
        <v>100</v>
      </c>
      <c r="DL39" s="450">
        <f>IF(AE39="RDP",(COUNTIF(Table9[[#This Row],[G-B3]],"&lt;=0")+COUNTIF(Table9[[#This Row],[G-B4]],"&lt;=0")+COUNTIF(Table9[[#This Row],[G-B7]],"&lt;=0")+COUNTIF(Table9[[#This Row],[G-B11]],"&lt;=0")+COUNTIF(Table9[[#This Row],[G-K2]],"&lt;=0"))/5*100,IF(AE39="RMS",(COUNTIF(Table9[[#This Row],[G-B4]],"&lt;=0")+COUNTIF(Table9[[#This Row],[G-B5]],"&lt;=0")+COUNTIF(Table9[[#This Row],[G-B10]],"&lt;=0")+COUNTIF(Table9[[#This Row],[G-B12]],"&lt;=0")+COUNTIF(Table9[[#This Row],[G-K2]],"&lt;=0"))/5*100,IF(AE39="RSS",(COUNTIF(Table9[[#This Row],[G-B1]],"&lt;=0")+COUNTIF(Table9[[#This Row],[G-B2]],"&lt;=0")+COUNTIF(Table9[[#This Row],[G-B6]],"&lt;=0")+COUNTIF(Table9[[#This Row],[G-B11]],"&lt;=0")+COUNTIF(Table9[[#This Row],[G-B12]],"&lt;=0"))/5*100,0)))</f>
        <v>0</v>
      </c>
      <c r="DM39" s="332"/>
      <c r="DR39" s="332"/>
      <c r="DW39" s="332"/>
      <c r="DX39" s="42"/>
      <c r="DY39" s="42"/>
      <c r="DZ39" s="42"/>
      <c r="EA39" s="333"/>
      <c r="EB39" s="342"/>
      <c r="EC39" s="339"/>
      <c r="ED39" s="339"/>
      <c r="EE39" s="338"/>
    </row>
    <row r="40" spans="2:135" ht="102" hidden="1" thickBot="1" x14ac:dyDescent="0.35">
      <c r="B40" s="282">
        <v>37</v>
      </c>
      <c r="C40" s="421" t="s">
        <v>134</v>
      </c>
      <c r="D40" s="345">
        <v>46099</v>
      </c>
      <c r="E40" s="349" t="s">
        <v>437</v>
      </c>
      <c r="F40" s="343">
        <v>140250</v>
      </c>
      <c r="G40" s="308">
        <f t="shared" ca="1" si="0"/>
        <v>55.840088403729077</v>
      </c>
      <c r="H40" s="283">
        <v>25934</v>
      </c>
      <c r="I40" s="343" t="s">
        <v>136</v>
      </c>
      <c r="J40" s="343" t="s">
        <v>438</v>
      </c>
      <c r="K40" s="343" t="s">
        <v>138</v>
      </c>
      <c r="L40" s="343" t="s">
        <v>147</v>
      </c>
      <c r="M40" s="343" t="s">
        <v>242</v>
      </c>
      <c r="N40" s="343" t="s">
        <v>439</v>
      </c>
      <c r="O40" s="343" t="s">
        <v>183</v>
      </c>
      <c r="P40" s="349" t="s">
        <v>440</v>
      </c>
      <c r="Q40" s="343" t="s">
        <v>144</v>
      </c>
      <c r="R40" s="343" t="s">
        <v>185</v>
      </c>
      <c r="S40" s="345">
        <v>43754</v>
      </c>
      <c r="T40" s="286">
        <f t="shared" ca="1" si="3"/>
        <v>7.0111111111111111</v>
      </c>
      <c r="U40" s="343">
        <v>28</v>
      </c>
      <c r="V40" s="343" t="s">
        <v>186</v>
      </c>
      <c r="W40" s="356">
        <f ca="1">Table9[[#This Row],[Age]]-($T$1-Table9[[#This Row],[Date of Appointment to Current Grade]])/365</f>
        <v>53.367123287671234</v>
      </c>
      <c r="X40" s="357">
        <f ca="1">($T$1-Table9[[#This Row],[Date of Appointment to Current Grade]])/365</f>
        <v>2.4729651160578463</v>
      </c>
      <c r="Y40" s="345">
        <v>45413</v>
      </c>
      <c r="Z40" s="343" t="s">
        <v>187</v>
      </c>
      <c r="AA40" s="345">
        <v>46023</v>
      </c>
      <c r="AB40" s="360">
        <f ca="1">($T$1-Table9[[#This Row],[Date in Position]])/365</f>
        <v>0.80173223934551763</v>
      </c>
      <c r="AC40" s="343" t="s">
        <v>183</v>
      </c>
      <c r="AD40" s="345">
        <v>43656</v>
      </c>
      <c r="AE40" s="343" t="s">
        <v>162</v>
      </c>
      <c r="AF40" s="343" t="s">
        <v>148</v>
      </c>
      <c r="AG40" s="287" t="s">
        <v>441</v>
      </c>
      <c r="AH40" s="287" t="s">
        <v>442</v>
      </c>
      <c r="AI40" s="287" t="s">
        <v>443</v>
      </c>
      <c r="AJ40" s="288" t="s">
        <v>444</v>
      </c>
      <c r="AK40" s="288" t="s">
        <v>445</v>
      </c>
      <c r="AL40" s="282" t="s">
        <v>153</v>
      </c>
      <c r="AM40" s="320" t="s">
        <v>446</v>
      </c>
      <c r="AN40" s="313">
        <v>3</v>
      </c>
      <c r="AO40" s="304">
        <v>3</v>
      </c>
      <c r="AP40" s="304">
        <v>3</v>
      </c>
      <c r="AQ40" s="304">
        <v>2</v>
      </c>
      <c r="AR40" s="304">
        <v>3</v>
      </c>
      <c r="AS40" s="304">
        <v>3</v>
      </c>
      <c r="AT40" s="304">
        <v>3</v>
      </c>
      <c r="AU40" s="304">
        <v>2</v>
      </c>
      <c r="AV40" s="304">
        <v>3</v>
      </c>
      <c r="AW40" s="304">
        <v>2</v>
      </c>
      <c r="AX40" s="304">
        <v>3</v>
      </c>
      <c r="AY40" s="304">
        <v>3</v>
      </c>
      <c r="AZ40" s="304">
        <v>3</v>
      </c>
      <c r="BA40" s="304">
        <v>2</v>
      </c>
      <c r="BB40" s="304">
        <v>2</v>
      </c>
      <c r="BC40" s="304">
        <v>2</v>
      </c>
      <c r="BD40" s="304">
        <v>1</v>
      </c>
      <c r="BE40" s="304">
        <v>2</v>
      </c>
      <c r="BF40" s="304">
        <v>2</v>
      </c>
      <c r="BG40" s="304">
        <v>2</v>
      </c>
      <c r="BH40" s="304">
        <v>2</v>
      </c>
      <c r="BI40" s="304">
        <v>2</v>
      </c>
      <c r="BJ40" s="304">
        <v>1</v>
      </c>
      <c r="BK40" s="314">
        <v>1</v>
      </c>
      <c r="BL40" s="325">
        <f>IF(AND(All!$V40="P1",All!$AE40="RDP"),Ruler!E$6,IF(AND(All!$V40="P2",All!$AE40="RDP"),Ruler!E$7,IF(AND(All!$V40="P3",All!$AE40="RDP"),Ruler!E$8,IF(AND(All!$V40="P4",All!$AE40="RDP"),Ruler!E$9,IF(AND(All!$V40="P5",All!$AE40="RDP"),Ruler!E$10,IF(AND(All!$V40="P6",All!$AE40="RDP"),Ruler!E$11,IF(AND(All!$V40="P7",All!$AE40="RDP"),Ruler!E$12,IF(AND(All!$V40="P8",All!$AE40="RDP"),Ruler!E$13,IF(AND(All!$V40="P9",All!$AE40="RDP"),Ruler!E$14,IF(AND(All!$V40="P1",All!$AE40="RMS"),Ruler!E$6,IF(AND(All!$V40="P2",All!$AE40="RMS"),Ruler!E$15,IF(AND(All!$V40="P3",All!$AE40="RMS"),Ruler!E$16,IF(AND(All!$V40="P4",All!$AE40="RMS"),Ruler!E$17,IF(AND(All!$V40="P5",All!$AE40="RMS"),Ruler!E$18,IF(AND(All!$V40="P6",All!$AE40="RMS"),Ruler!E$19,IF(AND(All!$V40="P7",All!$AE40="RMS"),Ruler!E$20,IF(AND(All!$V40="P8",All!$AE40="RMS"),Ruler!E$21,IF(AND(All!$V40="P9",All!$AE40="RMS"),Ruler!E$22,IF(AND(All!$V40="P1",All!$AE40="RSS"),Ruler!E$6,IF(AND(All!$V40="P2",All!$AE40="RSS"),Ruler!E$23,IF(AND(All!$V40="P3",All!$AE40="RSS"),Ruler!E$24,IF(AND(All!$V40="P4",All!$AE40="RSS"),Ruler!E$25,IF(AND(All!$V40="P5",All!$AE40="RSS"),Ruler!E$26,IF(AND(All!$V40="P6",All!$AE40="RSS"),Ruler!E$27,IF(AND(All!$V40="P7",All!$AE40="RSS"),Ruler!E$28,IF(AND(All!$V40="P8",All!$AE40="RSS"),Ruler!E$29,IF(AND(All!$V40="P9",All!$AE40="RSS"),Ruler!E$30,0)))))))))))))))))))))))))))</f>
        <v>4</v>
      </c>
      <c r="BM40" s="325">
        <f>IF(AND(All!$V40="P1",All!$AE40="RDP"),Ruler!F$6,IF(AND(All!$V40="P2",All!$AE40="RDP"),Ruler!F$7,IF(AND(All!$V40="P3",All!$AE40="RDP"),Ruler!F$8,IF(AND(All!$V40="P4",All!$AE40="RDP"),Ruler!F$9,IF(AND(All!$V40="P5",All!$AE40="RDP"),Ruler!F$10,IF(AND(All!$V40="P6",All!$AE40="RDP"),Ruler!F$11,IF(AND(All!$V40="P7",All!$AE40="RDP"),Ruler!F$12,IF(AND(All!$V40="P8",All!$AE40="RDP"),Ruler!F$13,IF(AND(All!$V40="P9",All!$AE40="RDP"),Ruler!F$14,IF(AND(All!$V40="P1",All!$AE40="RMS"),Ruler!F$6,IF(AND(All!$V40="P2",All!$AE40="RMS"),Ruler!F$15,IF(AND(All!$V40="P3",All!$AE40="RMS"),Ruler!F$16,IF(AND(All!$V40="P4",All!$AE40="RMS"),Ruler!F$17,IF(AND(All!$V40="P5",All!$AE40="RMS"),Ruler!F$18,IF(AND(All!$V40="P6",All!$AE40="RMS"),Ruler!F$19,IF(AND(All!$V40="P7",All!$AE40="RMS"),Ruler!F$20,IF(AND(All!$V40="P8",All!$AE40="RMS"),Ruler!F$21,IF(AND(All!$V40="P9",All!$AE40="RMS"),Ruler!F$22,IF(AND(All!$V40="P1",All!$AE40="RSS"),Ruler!F$6,IF(AND(All!$V40="P2",All!$AE40="RSS"),Ruler!F$23,IF(AND(All!$V40="P3",All!$AE40="RSS"),Ruler!F$24,IF(AND(All!$V40="P4",All!$AE40="RSS"),Ruler!F$25,IF(AND(All!$V40="P5",All!$AE40="RSS"),Ruler!F$26,IF(AND(All!$V40="P6",All!$AE40="RSS"),Ruler!F$27,IF(AND(All!$V40="P7",All!$AE40="RSS"),Ruler!F$28,IF(AND(All!$V40="P8",All!$AE40="RSS"),Ruler!F$29,IF(AND(All!$V40="P9",All!$AE40="RSS"),Ruler!F$30,0)))))))))))))))))))))))))))</f>
        <v>4</v>
      </c>
      <c r="BN40" s="325">
        <f>IF(AND(All!$V40="P1",All!$AE40="RDP"),Ruler!G$6,IF(AND(All!$V40="P2",All!$AE40="RDP"),Ruler!G$7,IF(AND(All!$V40="P3",All!$AE40="RDP"),Ruler!G$8,IF(AND(All!$V40="P4",All!$AE40="RDP"),Ruler!G$9,IF(AND(All!$V40="P5",All!$AE40="RDP"),Ruler!G$10,IF(AND(All!$V40="P6",All!$AE40="RDP"),Ruler!G$11,IF(AND(All!$V40="P7",All!$AE40="RDP"),Ruler!G$12,IF(AND(All!$V40="P8",All!$AE40="RDP"),Ruler!G$13,IF(AND(All!$V40="P9",All!$AE40="RDP"),Ruler!G$14,IF(AND(All!$V40="P1",All!$AE40="RMS"),Ruler!G$6,IF(AND(All!$V40="P2",All!$AE40="RMS"),Ruler!G$15,IF(AND(All!$V40="P3",All!$AE40="RMS"),Ruler!G$16,IF(AND(All!$V40="P4",All!$AE40="RMS"),Ruler!G$17,IF(AND(All!$V40="P5",All!$AE40="RMS"),Ruler!G$18,IF(AND(All!$V40="P6",All!$AE40="RMS"),Ruler!G$19,IF(AND(All!$V40="P7",All!$AE40="RMS"),Ruler!G$20,IF(AND(All!$V40="P8",All!$AE40="RMS"),Ruler!G$21,IF(AND(All!$V40="P9",All!$AE40="RMS"),Ruler!G$22,IF(AND(All!$V40="P1",All!$AE40="RSS"),Ruler!G$6,IF(AND(All!$V40="P2",All!$AE40="RSS"),Ruler!G$23,IF(AND(All!$V40="P3",All!$AE40="RSS"),Ruler!G$24,IF(AND(All!$V40="P4",All!$AE40="RSS"),Ruler!G$25,IF(AND(All!$V40="P5",All!$AE40="RSS"),Ruler!G$26,IF(AND(All!$V40="P6",All!$AE40="RSS"),Ruler!G$27,IF(AND(All!$V40="P7",All!$AE40="RSS"),Ruler!G$28,IF(AND(All!$V40="P8",All!$AE40="RSS"),Ruler!G$29,IF(AND(All!$V40="P9",All!$AE40="RSS"),Ruler!G$30,0)))))))))))))))))))))))))))</f>
        <v>3</v>
      </c>
      <c r="BO40" s="325">
        <f>IF(AND(All!$V40="P1",All!$AE40="RDP"),Ruler!H$6,IF(AND(All!$V40="P2",All!$AE40="RDP"),Ruler!H$7,IF(AND(All!$V40="P3",All!$AE40="RDP"),Ruler!H$8,IF(AND(All!$V40="P4",All!$AE40="RDP"),Ruler!H$9,IF(AND(All!$V40="P5",All!$AE40="RDP"),Ruler!H$10,IF(AND(All!$V40="P6",All!$AE40="RDP"),Ruler!H$11,IF(AND(All!$V40="P7",All!$AE40="RDP"),Ruler!H$12,IF(AND(All!$V40="P8",All!$AE40="RDP"),Ruler!H$13,IF(AND(All!$V40="P9",All!$AE40="RDP"),Ruler!H$14,IF(AND(All!$V40="P1",All!$AE40="RMS"),Ruler!H$6,IF(AND(All!$V40="P2",All!$AE40="RMS"),Ruler!H$15,IF(AND(All!$V40="P3",All!$AE40="RMS"),Ruler!H$16,IF(AND(All!$V40="P4",All!$AE40="RMS"),Ruler!H$17,IF(AND(All!$V40="P5",All!$AE40="RMS"),Ruler!H$18,IF(AND(All!$V40="P6",All!$AE40="RMS"),Ruler!H$19,IF(AND(All!$V40="P7",All!$AE40="RMS"),Ruler!H$20,IF(AND(All!$V40="P8",All!$AE40="RMS"),Ruler!H$21,IF(AND(All!$V40="P9",All!$AE40="RMS"),Ruler!H$22,IF(AND(All!$V40="P1",All!$AE40="RSS"),Ruler!H$6,IF(AND(All!$V40="P2",All!$AE40="RSS"),Ruler!H$23,IF(AND(All!$V40="P3",All!$AE40="RSS"),Ruler!H$24,IF(AND(All!$V40="P4",All!$AE40="RSS"),Ruler!H$25,IF(AND(All!$V40="P5",All!$AE40="RSS"),Ruler!H$26,IF(AND(All!$V40="P6",All!$AE40="RSS"),Ruler!H$27,IF(AND(All!$V40="P7",All!$AE40="RSS"),Ruler!H$28,IF(AND(All!$V40="P8",All!$AE40="RSS"),Ruler!H$29,IF(AND(All!$V40="P9",All!$AE40="RSS"),Ruler!H$30,0)))))))))))))))))))))))))))</f>
        <v>3</v>
      </c>
      <c r="BP40" s="325">
        <f>IF(AND(All!$V40="P1",All!$AE40="RDP"),Ruler!I$6,IF(AND(All!$V40="P2",All!$AE40="RDP"),Ruler!I$7,IF(AND(All!$V40="P3",All!$AE40="RDP"),Ruler!I$8,IF(AND(All!$V40="P4",All!$AE40="RDP"),Ruler!I$9,IF(AND(All!$V40="P5",All!$AE40="RDP"),Ruler!I$10,IF(AND(All!$V40="P6",All!$AE40="RDP"),Ruler!I$11,IF(AND(All!$V40="P7",All!$AE40="RDP"),Ruler!I$12,IF(AND(All!$V40="P8",All!$AE40="RDP"),Ruler!I$13,IF(AND(All!$V40="P9",All!$AE40="RDP"),Ruler!I$14,IF(AND(All!$V40="P1",All!$AE40="RMS"),Ruler!I$6,IF(AND(All!$V40="P2",All!$AE40="RMS"),Ruler!I$15,IF(AND(All!$V40="P3",All!$AE40="RMS"),Ruler!I$16,IF(AND(All!$V40="P4",All!$AE40="RMS"),Ruler!I$17,IF(AND(All!$V40="P5",All!$AE40="RMS"),Ruler!I$18,IF(AND(All!$V40="P6",All!$AE40="RMS"),Ruler!I$19,IF(AND(All!$V40="P7",All!$AE40="RMS"),Ruler!I$20,IF(AND(All!$V40="P8",All!$AE40="RMS"),Ruler!I$21,IF(AND(All!$V40="P9",All!$AE40="RMS"),Ruler!I$22,IF(AND(All!$V40="P1",All!$AE40="RSS"),Ruler!I$6,IF(AND(All!$V40="P2",All!$AE40="RSS"),Ruler!I$23,IF(AND(All!$V40="P3",All!$AE40="RSS"),Ruler!I$24,IF(AND(All!$V40="P4",All!$AE40="RSS"),Ruler!I$25,IF(AND(All!$V40="P5",All!$AE40="RSS"),Ruler!I$26,IF(AND(All!$V40="P6",All!$AE40="RSS"),Ruler!I$27,IF(AND(All!$V40="P7",All!$AE40="RSS"),Ruler!I$28,IF(AND(All!$V40="P8",All!$AE40="RSS"),Ruler!I$29,IF(AND(All!$V40="P9",All!$AE40="RSS"),Ruler!I$30,0)))))))))))))))))))))))))))</f>
        <v>3</v>
      </c>
      <c r="BQ40" s="325">
        <f>IF(AND(All!$V40="P1",All!$AE40="RDP"),Ruler!J$6,IF(AND(All!$V40="P2",All!$AE40="RDP"),Ruler!J$7,IF(AND(All!$V40="P3",All!$AE40="RDP"),Ruler!J$8,IF(AND(All!$V40="P4",All!$AE40="RDP"),Ruler!J$9,IF(AND(All!$V40="P5",All!$AE40="RDP"),Ruler!J$10,IF(AND(All!$V40="P6",All!$AE40="RDP"),Ruler!J$11,IF(AND(All!$V40="P7",All!$AE40="RDP"),Ruler!J$12,IF(AND(All!$V40="P8",All!$AE40="RDP"),Ruler!J$13,IF(AND(All!$V40="P9",All!$AE40="RDP"),Ruler!J$14,IF(AND(All!$V40="P1",All!$AE40="RMS"),Ruler!J$6,IF(AND(All!$V40="P2",All!$AE40="RMS"),Ruler!J$15,IF(AND(All!$V40="P3",All!$AE40="RMS"),Ruler!J$16,IF(AND(All!$V40="P4",All!$AE40="RMS"),Ruler!J$17,IF(AND(All!$V40="P5",All!$AE40="RMS"),Ruler!J$18,IF(AND(All!$V40="P6",All!$AE40="RMS"),Ruler!J$19,IF(AND(All!$V40="P7",All!$AE40="RMS"),Ruler!J$20,IF(AND(All!$V40="P8",All!$AE40="RMS"),Ruler!J$21,IF(AND(All!$V40="P9",All!$AE40="RMS"),Ruler!J$22,IF(AND(All!$V40="P1",All!$AE40="RSS"),Ruler!J$6,IF(AND(All!$V40="P2",All!$AE40="RSS"),Ruler!J$23,IF(AND(All!$V40="P3",All!$AE40="RSS"),Ruler!J$24,IF(AND(All!$V40="P4",All!$AE40="RSS"),Ruler!J$25,IF(AND(All!$V40="P5",All!$AE40="RSS"),Ruler!J$26,IF(AND(All!$V40="P6",All!$AE40="RSS"),Ruler!J$27,IF(AND(All!$V40="P7",All!$AE40="RSS"),Ruler!J$28,IF(AND(All!$V40="P8",All!$AE40="RSS"),Ruler!J$29,IF(AND(All!$V40="P9",All!$AE40="RSS"),Ruler!J$30,0)))))))))))))))))))))))))))</f>
        <v>4</v>
      </c>
      <c r="BR40" s="325">
        <f>IF(AND(All!$V40="P1",All!$AE40="RDP"),Ruler!K$6,IF(AND(All!$V40="P2",All!$AE40="RDP"),Ruler!K$7,IF(AND(All!$V40="P3",All!$AE40="RDP"),Ruler!K$8,IF(AND(All!$V40="P4",All!$AE40="RDP"),Ruler!K$9,IF(AND(All!$V40="P5",All!$AE40="RDP"),Ruler!K$10,IF(AND(All!$V40="P6",All!$AE40="RDP"),Ruler!K$11,IF(AND(All!$V40="P7",All!$AE40="RDP"),Ruler!K$12,IF(AND(All!$V40="P8",All!$AE40="RDP"),Ruler!K$13,IF(AND(All!$V40="P9",All!$AE40="RDP"),Ruler!K$14,IF(AND(All!$V40="P1",All!$AE40="RMS"),Ruler!K$6,IF(AND(All!$V40="P2",All!$AE40="RMS"),Ruler!K$15,IF(AND(All!$V40="P3",All!$AE40="RMS"),Ruler!K$16,IF(AND(All!$V40="P4",All!$AE40="RMS"),Ruler!K$17,IF(AND(All!$V40="P5",All!$AE40="RMS"),Ruler!K$18,IF(AND(All!$V40="P6",All!$AE40="RMS"),Ruler!K$19,IF(AND(All!$V40="P7",All!$AE40="RMS"),Ruler!K$20,IF(AND(All!$V40="P8",All!$AE40="RMS"),Ruler!K$21,IF(AND(All!$V40="P9",All!$AE40="RMS"),Ruler!K$22,IF(AND(All!$V40="P1",All!$AE40="RSS"),Ruler!K$6,IF(AND(All!$V40="P2",All!$AE40="RSS"),Ruler!K$23,IF(AND(All!$V40="P3",All!$AE40="RSS"),Ruler!K$24,IF(AND(All!$V40="P4",All!$AE40="RSS"),Ruler!K$25,IF(AND(All!$V40="P5",All!$AE40="RSS"),Ruler!K$26,IF(AND(All!$V40="P6",All!$AE40="RSS"),Ruler!K$27,IF(AND(All!$V40="P7",All!$AE40="RSS"),Ruler!K$28,IF(AND(All!$V40="P8",All!$AE40="RSS"),Ruler!K$29,IF(AND(All!$V40="P9",All!$AE40="RSS"),Ruler!K$30,0)))))))))))))))))))))))))))</f>
        <v>4</v>
      </c>
      <c r="BS40" s="325">
        <f>IF(AND(All!$V40="P1",All!$AE40="RDP"),Ruler!L$6,IF(AND(All!$V40="P2",All!$AE40="RDP"),Ruler!L$7,IF(AND(All!$V40="P3",All!$AE40="RDP"),Ruler!L$8,IF(AND(All!$V40="P4",All!$AE40="RDP"),Ruler!L$9,IF(AND(All!$V40="P5",All!$AE40="RDP"),Ruler!L$10,IF(AND(All!$V40="P6",All!$AE40="RDP"),Ruler!L$11,IF(AND(All!$V40="P7",All!$AE40="RDP"),Ruler!L$12,IF(AND(All!$V40="P8",All!$AE40="RDP"),Ruler!L$13,IF(AND(All!$V40="P9",All!$AE40="RDP"),Ruler!L$14,IF(AND(All!$V40="P1",All!$AE40="RMS"),Ruler!L$6,IF(AND(All!$V40="P2",All!$AE40="RMS"),Ruler!L$15,IF(AND(All!$V40="P3",All!$AE40="RMS"),Ruler!L$16,IF(AND(All!$V40="P4",All!$AE40="RMS"),Ruler!L$17,IF(AND(All!$V40="P5",All!$AE40="RMS"),Ruler!L$18,IF(AND(All!$V40="P6",All!$AE40="RMS"),Ruler!L$19,IF(AND(All!$V40="P7",All!$AE40="RMS"),Ruler!L$20,IF(AND(All!$V40="P8",All!$AE40="RMS"),Ruler!L$21,IF(AND(All!$V40="P9",All!$AE40="RMS"),Ruler!L$22,IF(AND(All!$V40="P1",All!$AE40="RSS"),Ruler!L$6,IF(AND(All!$V40="P2",All!$AE40="RSS"),Ruler!L$23,IF(AND(All!$V40="P3",All!$AE40="RSS"),Ruler!L$24,IF(AND(All!$V40="P4",All!$AE40="RSS"),Ruler!L$25,IF(AND(All!$V40="P5",All!$AE40="RSS"),Ruler!L$26,IF(AND(All!$V40="P6",All!$AE40="RSS"),Ruler!L$27,IF(AND(All!$V40="P7",All!$AE40="RSS"),Ruler!L$28,IF(AND(All!$V40="P8",All!$AE40="RSS"),Ruler!L$29,IF(AND(All!$V40="P9",All!$AE40="RSS"),Ruler!L$30,0)))))))))))))))))))))))))))</f>
        <v>3</v>
      </c>
      <c r="BT40" s="325">
        <f>IF(AND(All!$V40="P1",All!$AE40="RDP"),Ruler!M$6,IF(AND(All!$V40="P2",All!$AE40="RDP"),Ruler!M$7,IF(AND(All!$V40="P3",All!$AE40="RDP"),Ruler!M$8,IF(AND(All!$V40="P4",All!$AE40="RDP"),Ruler!M$9,IF(AND(All!$V40="P5",All!$AE40="RDP"),Ruler!M$10,IF(AND(All!$V40="P6",All!$AE40="RDP"),Ruler!M$11,IF(AND(All!$V40="P7",All!$AE40="RDP"),Ruler!M$12,IF(AND(All!$V40="P8",All!$AE40="RDP"),Ruler!M$13,IF(AND(All!$V40="P9",All!$AE40="RDP"),Ruler!M$14,IF(AND(All!$V40="P1",All!$AE40="RMS"),Ruler!M$6,IF(AND(All!$V40="P2",All!$AE40="RMS"),Ruler!M$15,IF(AND(All!$V40="P3",All!$AE40="RMS"),Ruler!M$16,IF(AND(All!$V40="P4",All!$AE40="RMS"),Ruler!M$17,IF(AND(All!$V40="P5",All!$AE40="RMS"),Ruler!M$18,IF(AND(All!$V40="P6",All!$AE40="RMS"),Ruler!M$19,IF(AND(All!$V40="P7",All!$AE40="RMS"),Ruler!M$20,IF(AND(All!$V40="P8",All!$AE40="RMS"),Ruler!M$21,IF(AND(All!$V40="P9",All!$AE40="RMS"),Ruler!M$22,IF(AND(All!$V40="P1",All!$AE40="RSS"),Ruler!M$6,IF(AND(All!$V40="P2",All!$AE40="RSS"),Ruler!M$23,IF(AND(All!$V40="P3",All!$AE40="RSS"),Ruler!M$24,IF(AND(All!$V40="P4",All!$AE40="RSS"),Ruler!M$25,IF(AND(All!$V40="P5",All!$AE40="RSS"),Ruler!M$26,IF(AND(All!$V40="P6",All!$AE40="RSS"),Ruler!M$27,IF(AND(All!$V40="P7",All!$AE40="RSS"),Ruler!M$28,IF(AND(All!$V40="P8",All!$AE40="RSS"),Ruler!M$29,IF(AND(All!$V40="P9",All!$AE40="RSS"),Ruler!M$30,0)))))))))))))))))))))))))))</f>
        <v>3</v>
      </c>
      <c r="BU40" s="325">
        <f>IF(AND(All!$V40="P1",All!$AE40="RDP"),Ruler!N$6,IF(AND(All!$V40="P2",All!$AE40="RDP"),Ruler!N$7,IF(AND(All!$V40="P3",All!$AE40="RDP"),Ruler!N$8,IF(AND(All!$V40="P4",All!$AE40="RDP"),Ruler!N$9,IF(AND(All!$V40="P5",All!$AE40="RDP"),Ruler!N$10,IF(AND(All!$V40="P6",All!$AE40="RDP"),Ruler!N$11,IF(AND(All!$V40="P7",All!$AE40="RDP"),Ruler!N$12,IF(AND(All!$V40="P8",All!$AE40="RDP"),Ruler!N$13,IF(AND(All!$V40="P9",All!$AE40="RDP"),Ruler!N$14,IF(AND(All!$V40="P1",All!$AE40="RMS"),Ruler!N$6,IF(AND(All!$V40="P2",All!$AE40="RMS"),Ruler!N$15,IF(AND(All!$V40="P3",All!$AE40="RMS"),Ruler!N$16,IF(AND(All!$V40="P4",All!$AE40="RMS"),Ruler!N$17,IF(AND(All!$V40="P5",All!$AE40="RMS"),Ruler!N$18,IF(AND(All!$V40="P6",All!$AE40="RMS"),Ruler!N$19,IF(AND(All!$V40="P7",All!$AE40="RMS"),Ruler!N$20,IF(AND(All!$V40="P8",All!$AE40="RMS"),Ruler!N$21,IF(AND(All!$V40="P9",All!$AE40="RMS"),Ruler!N$22,IF(AND(All!$V40="P1",All!$AE40="RSS"),Ruler!N$6,IF(AND(All!$V40="P2",All!$AE40="RSS"),Ruler!N$23,IF(AND(All!$V40="P3",All!$AE40="RSS"),Ruler!N$24,IF(AND(All!$V40="P4",All!$AE40="RSS"),Ruler!N$25,IF(AND(All!$V40="P5",All!$AE40="RSS"),Ruler!N$26,IF(AND(All!$V40="P6",All!$AE40="RSS"),Ruler!N$27,IF(AND(All!$V40="P7",All!$AE40="RSS"),Ruler!N$28,IF(AND(All!$V40="P8",All!$AE40="RSS"),Ruler!N$29,IF(AND(All!$V40="P9",All!$AE40="RSS"),Ruler!N$30,0)))))))))))))))))))))))))))</f>
        <v>2</v>
      </c>
      <c r="BV40" s="325">
        <f>IF(AND(All!$V40="P1",All!$AE40="RDP"),Ruler!O$6,IF(AND(All!$V40="P2",All!$AE40="RDP"),Ruler!O$7,IF(AND(All!$V40="P3",All!$AE40="RDP"),Ruler!O$8,IF(AND(All!$V40="P4",All!$AE40="RDP"),Ruler!O$9,IF(AND(All!$V40="P5",All!$AE40="RDP"),Ruler!O$10,IF(AND(All!$V40="P6",All!$AE40="RDP"),Ruler!O$11,IF(AND(All!$V40="P7",All!$AE40="RDP"),Ruler!O$12,IF(AND(All!$V40="P8",All!$AE40="RDP"),Ruler!O$13,IF(AND(All!$V40="P9",All!$AE40="RDP"),Ruler!O$14,IF(AND(All!$V40="P1",All!$AE40="RMS"),Ruler!O$6,IF(AND(All!$V40="P2",All!$AE40="RMS"),Ruler!O$15,IF(AND(All!$V40="P3",All!$AE40="RMS"),Ruler!O$16,IF(AND(All!$V40="P4",All!$AE40="RMS"),Ruler!O$17,IF(AND(All!$V40="P5",All!$AE40="RMS"),Ruler!O$18,IF(AND(All!$V40="P6",All!$AE40="RMS"),Ruler!O$19,IF(AND(All!$V40="P7",All!$AE40="RMS"),Ruler!O$20,IF(AND(All!$V40="P8",All!$AE40="RMS"),Ruler!O$21,IF(AND(All!$V40="P9",All!$AE40="RMS"),Ruler!O$22,IF(AND(All!$V40="P1",All!$AE40="RSS"),Ruler!O$6,IF(AND(All!$V40="P2",All!$AE40="RSS"),Ruler!O$23,IF(AND(All!$V40="P3",All!$AE40="RSS"),Ruler!O$24,IF(AND(All!$V40="P4",All!$AE40="RSS"),Ruler!O$25,IF(AND(All!$V40="P5",All!$AE40="RSS"),Ruler!O$26,IF(AND(All!$V40="P6",All!$AE40="RSS"),Ruler!O$27,IF(AND(All!$V40="P7",All!$AE40="RSS"),Ruler!O$28,IF(AND(All!$V40="P8",All!$AE40="RSS"),Ruler!O$29,IF(AND(All!$V40="P9",All!$AE40="RSS"),Ruler!O$30,0)))))))))))))))))))))))))))</f>
        <v>4</v>
      </c>
      <c r="BW40" s="325">
        <f>IF(AND(All!$V40="P1",All!$AE40="RDP"),Ruler!P$6,IF(AND(All!$V40="P2",All!$AE40="RDP"),Ruler!P$7,IF(AND(All!$V40="P3",All!$AE40="RDP"),Ruler!P$8,IF(AND(All!$V40="P4",All!$AE40="RDP"),Ruler!P$9,IF(AND(All!$V40="P5",All!$AE40="RDP"),Ruler!P$10,IF(AND(All!$V40="P6",All!$AE40="RDP"),Ruler!P$11,IF(AND(All!$V40="P7",All!$AE40="RDP"),Ruler!P$12,IF(AND(All!$V40="P8",All!$AE40="RDP"),Ruler!P$13,IF(AND(All!$V40="P9",All!$AE40="RDP"),Ruler!P$14,IF(AND(All!$V40="P1",All!$AE40="RMS"),Ruler!P$6,IF(AND(All!$V40="P2",All!$AE40="RMS"),Ruler!P$15,IF(AND(All!$V40="P3",All!$AE40="RMS"),Ruler!P$16,IF(AND(All!$V40="P4",All!$AE40="RMS"),Ruler!P$17,IF(AND(All!$V40="P5",All!$AE40="RMS"),Ruler!P$18,IF(AND(All!$V40="P6",All!$AE40="RMS"),Ruler!P$19,IF(AND(All!$V40="P7",All!$AE40="RMS"),Ruler!P$20,IF(AND(All!$V40="P8",All!$AE40="RMS"),Ruler!P$21,IF(AND(All!$V40="P9",All!$AE40="RMS"),Ruler!P$22,IF(AND(All!$V40="P1",All!$AE40="RSS"),Ruler!P$6,IF(AND(All!$V40="P2",All!$AE40="RSS"),Ruler!P$23,IF(AND(All!$V40="P3",All!$AE40="RSS"),Ruler!P$24,IF(AND(All!$V40="P4",All!$AE40="RSS"),Ruler!P$25,IF(AND(All!$V40="P5",All!$AE40="RSS"),Ruler!P$26,IF(AND(All!$V40="P6",All!$AE40="RSS"),Ruler!P$27,IF(AND(All!$V40="P7",All!$AE40="RSS"),Ruler!P$28,IF(AND(All!$V40="P8",All!$AE40="RSS"),Ruler!P$29,IF(AND(All!$V40="P9",All!$AE40="RSS"),Ruler!P$30,0)))))))))))))))))))))))))))</f>
        <v>3</v>
      </c>
      <c r="BX40" s="325">
        <f>IF(AND(All!$V40="P1",All!$AE40="RDP"),Ruler!Q$6,IF(AND(All!$V40="P2",All!$AE40="RDP"),Ruler!Q$7,IF(AND(All!$V40="P3",All!$AE40="RDP"),Ruler!Q$8,IF(AND(All!$V40="P4",All!$AE40="RDP"),Ruler!Q$9,IF(AND(All!$V40="P5",All!$AE40="RDP"),Ruler!Q$10,IF(AND(All!$V40="P6",All!$AE40="RDP"),Ruler!Q$11,IF(AND(All!$V40="P7",All!$AE40="RDP"),Ruler!Q$12,IF(AND(All!$V40="P8",All!$AE40="RDP"),Ruler!Q$13,IF(AND(All!$V40="P9",All!$AE40="RDP"),Ruler!Q$14,IF(AND(All!$V40="P1",All!$AE40="RMS"),Ruler!Q$6,IF(AND(All!$V40="P2",All!$AE40="RMS"),Ruler!Q$15,IF(AND(All!$V40="P3",All!$AE40="RMS"),Ruler!Q$16,IF(AND(All!$V40="P4",All!$AE40="RMS"),Ruler!Q$17,IF(AND(All!$V40="P5",All!$AE40="RMS"),Ruler!Q$18,IF(AND(All!$V40="P6",All!$AE40="RMS"),Ruler!Q$19,IF(AND(All!$V40="P7",All!$AE40="RMS"),Ruler!Q$20,IF(AND(All!$V40="P8",All!$AE40="RMS"),Ruler!Q$21,IF(AND(All!$V40="P9",All!$AE40="RMS"),Ruler!Q$22,IF(AND(All!$V40="P1",All!$AE40="RSS"),Ruler!Q$6,IF(AND(All!$V40="P2",All!$AE40="RSS"),Ruler!Q$23,IF(AND(All!$V40="P3",All!$AE40="RSS"),Ruler!Q$24,IF(AND(All!$V40="P4",All!$AE40="RSS"),Ruler!Q$25,IF(AND(All!$V40="P5",All!$AE40="RSS"),Ruler!Q$26,IF(AND(All!$V40="P6",All!$AE40="RSS"),Ruler!Q$27,IF(AND(All!$V40="P7",All!$AE40="RSS"),Ruler!Q$28,IF(AND(All!$V40="P8",All!$AE40="RSS"),Ruler!Q$29,IF(AND(All!$V40="P9",All!$AE40="RSS"),Ruler!Q$30,0)))))))))))))))))))))))))))</f>
        <v>3</v>
      </c>
      <c r="BY40" s="325">
        <f>IF(AND(All!$V40="P1",All!$AE40="RDP"),Ruler!R$6,IF(AND(All!$V40="P2",All!$AE40="RDP"),Ruler!R$7,IF(AND(All!$V40="P3",All!$AE40="RDP"),Ruler!R$8,IF(AND(All!$V40="P4",All!$AE40="RDP"),Ruler!R$9,IF(AND(All!$V40="P5",All!$AE40="RDP"),Ruler!R$10,IF(AND(All!$V40="P6",All!$AE40="RDP"),Ruler!R$11,IF(AND(All!$V40="P7",All!$AE40="RDP"),Ruler!R$12,IF(AND(All!$V40="P8",All!$AE40="RDP"),Ruler!R$13,IF(AND(All!$V40="P9",All!$AE40="RDP"),Ruler!R$14,IF(AND(All!$V40="P1",All!$AE40="RMS"),Ruler!R$6,IF(AND(All!$V40="P2",All!$AE40="RMS"),Ruler!R$15,IF(AND(All!$V40="P3",All!$AE40="RMS"),Ruler!R$16,IF(AND(All!$V40="P4",All!$AE40="RMS"),Ruler!R$17,IF(AND(All!$V40="P5",All!$AE40="RMS"),Ruler!R$18,IF(AND(All!$V40="P6",All!$AE40="RMS"),Ruler!R$19,IF(AND(All!$V40="P7",All!$AE40="RMS"),Ruler!R$20,IF(AND(All!$V40="P8",All!$AE40="RMS"),Ruler!R$21,IF(AND(All!$V40="P9",All!$AE40="RMS"),Ruler!R$22,IF(AND(All!$V40="P1",All!$AE40="RSS"),Ruler!R$6,IF(AND(All!$V40="P2",All!$AE40="RSS"),Ruler!R$23,IF(AND(All!$V40="P3",All!$AE40="RSS"),Ruler!R$24,IF(AND(All!$V40="P4",All!$AE40="RSS"),Ruler!R$25,IF(AND(All!$V40="P5",All!$AE40="RSS"),Ruler!R$26,IF(AND(All!$V40="P6",All!$AE40="RSS"),Ruler!R$27,IF(AND(All!$V40="P7",All!$AE40="RSS"),Ruler!R$28,IF(AND(All!$V40="P8",All!$AE40="RSS"),Ruler!R$29,IF(AND(All!$V40="P9",All!$AE40="RSS"),Ruler!R$30,0)))))))))))))))))))))))))))</f>
        <v>3</v>
      </c>
      <c r="BZ40" s="325">
        <f>IF(AND(All!$V40="P1",All!$AE40="RDP"),Ruler!S$6,IF(AND(All!$V40="P2",All!$AE40="RDP"),Ruler!S$7,IF(AND(All!$V40="P3",All!$AE40="RDP"),Ruler!S$8,IF(AND(All!$V40="P4",All!$AE40="RDP"),Ruler!S$9,IF(AND(All!$V40="P5",All!$AE40="RDP"),Ruler!S$10,IF(AND(All!$V40="P6",All!$AE40="RDP"),Ruler!S$11,IF(AND(All!$V40="P7",All!$AE40="RDP"),Ruler!S$12,IF(AND(All!$V40="P8",All!$AE40="RDP"),Ruler!S$13,IF(AND(All!$V40="P9",All!$AE40="RDP"),Ruler!S$14,IF(AND(All!$V40="P1",All!$AE40="RMS"),Ruler!S$6,IF(AND(All!$V40="P2",All!$AE40="RMS"),Ruler!S$15,IF(AND(All!$V40="P3",All!$AE40="RMS"),Ruler!S$16,IF(AND(All!$V40="P4",All!$AE40="RMS"),Ruler!S$17,IF(AND(All!$V40="P5",All!$AE40="RMS"),Ruler!S$18,IF(AND(All!$V40="P6",All!$AE40="RMS"),Ruler!S$19,IF(AND(All!$V40="P7",All!$AE40="RMS"),Ruler!S$20,IF(AND(All!$V40="P8",All!$AE40="RMS"),Ruler!S$21,IF(AND(All!$V40="P9",All!$AE40="RMS"),Ruler!S$22,IF(AND(All!$V40="P1",All!$AE40="RSS"),Ruler!S$6,IF(AND(All!$V40="P2",All!$AE40="RSS"),Ruler!S$23,IF(AND(All!$V40="P3",All!$AE40="RSS"),Ruler!S$24,IF(AND(All!$V40="P4",All!$AE40="RSS"),Ruler!S$25,IF(AND(All!$V40="P5",All!$AE40="RSS"),Ruler!S$26,IF(AND(All!$V40="P6",All!$AE40="RSS"),Ruler!S$27,IF(AND(All!$V40="P7",All!$AE40="RSS"),Ruler!S$28,IF(AND(All!$V40="P8",All!$AE40="RSS"),Ruler!S$29,IF(AND(All!$V40="P9",All!$AE40="RSS"),Ruler!S$30,0)))))))))))))))))))))))))))</f>
        <v>3</v>
      </c>
      <c r="CA40" s="325">
        <f>IF(AND(All!$V40="P1",All!$AE40="RDP"),Ruler!T$6,IF(AND(All!$V40="P2",All!$AE40="RDP"),Ruler!T$7,IF(AND(All!$V40="P3",All!$AE40="RDP"),Ruler!T$8,IF(AND(All!$V40="P4",All!$AE40="RDP"),Ruler!T$9,IF(AND(All!$V40="P5",All!$AE40="RDP"),Ruler!T$10,IF(AND(All!$V40="P6",All!$AE40="RDP"),Ruler!T$11,IF(AND(All!$V40="P7",All!$AE40="RDP"),Ruler!T$12,IF(AND(All!$V40="P8",All!$AE40="RDP"),Ruler!T$13,IF(AND(All!$V40="P9",All!$AE40="RDP"),Ruler!T$14,IF(AND(All!$V40="P1",All!$AE40="RMS"),Ruler!T$6,IF(AND(All!$V40="P2",All!$AE40="RMS"),Ruler!T$15,IF(AND(All!$V40="P3",All!$AE40="RMS"),Ruler!T$16,IF(AND(All!$V40="P4",All!$AE40="RMS"),Ruler!T$17,IF(AND(All!$V40="P5",All!$AE40="RMS"),Ruler!T$18,IF(AND(All!$V40="P6",All!$AE40="RMS"),Ruler!T$19,IF(AND(All!$V40="P7",All!$AE40="RMS"),Ruler!T$20,IF(AND(All!$V40="P8",All!$AE40="RMS"),Ruler!T$21,IF(AND(All!$V40="P9",All!$AE40="RMS"),Ruler!T$22,IF(AND(All!$V40="P1",All!$AE40="RSS"),Ruler!T$6,IF(AND(All!$V40="P2",All!$AE40="RSS"),Ruler!T$23,IF(AND(All!$V40="P3",All!$AE40="RSS"),Ruler!T$24,IF(AND(All!$V40="P4",All!$AE40="RSS"),Ruler!T$25,IF(AND(All!$V40="P5",All!$AE40="RSS"),Ruler!T$26,IF(AND(All!$V40="P6",All!$AE40="RSS"),Ruler!T$27,IF(AND(All!$V40="P7",All!$AE40="RSS"),Ruler!T$28,IF(AND(All!$V40="P8",All!$AE40="RSS"),Ruler!T$29,IF(AND(All!$V40="P9",All!$AE40="RSS"),Ruler!T$30,0)))))))))))))))))))))))))))</f>
        <v>2</v>
      </c>
      <c r="CB40" s="325">
        <f>IF(AND(All!$V40="P1",All!$AE40="RDP"),Ruler!U$6,IF(AND(All!$V40="P2",All!$AE40="RDP"),Ruler!U$7,IF(AND(All!$V40="P3",All!$AE40="RDP"),Ruler!U$8,IF(AND(All!$V40="P4",All!$AE40="RDP"),Ruler!U$9,IF(AND(All!$V40="P5",All!$AE40="RDP"),Ruler!U$10,IF(AND(All!$V40="P6",All!$AE40="RDP"),Ruler!U$11,IF(AND(All!$V40="P7",All!$AE40="RDP"),Ruler!U$12,IF(AND(All!$V40="P8",All!$AE40="RDP"),Ruler!U$13,IF(AND(All!$V40="P9",All!$AE40="RDP"),Ruler!U$14,IF(AND(All!$V40="P1",All!$AE40="RMS"),Ruler!U$6,IF(AND(All!$V40="P2",All!$AE40="RMS"),Ruler!U$15,IF(AND(All!$V40="P3",All!$AE40="RMS"),Ruler!U$16,IF(AND(All!$V40="P4",All!$AE40="RMS"),Ruler!U$17,IF(AND(All!$V40="P5",All!$AE40="RMS"),Ruler!U$18,IF(AND(All!$V40="P6",All!$AE40="RMS"),Ruler!U$19,IF(AND(All!$V40="P7",All!$AE40="RMS"),Ruler!U$20,IF(AND(All!$V40="P8",All!$AE40="RMS"),Ruler!U$21,IF(AND(All!$V40="P9",All!$AE40="RMS"),Ruler!U$22,IF(AND(All!$V40="P1",All!$AE40="RSS"),Ruler!U$6,IF(AND(All!$V40="P2",All!$AE40="RSS"),Ruler!U$23,IF(AND(All!$V40="P3",All!$AE40="RSS"),Ruler!U$24,IF(AND(All!$V40="P4",All!$AE40="RSS"),Ruler!U$25,IF(AND(All!$V40="P5",All!$AE40="RSS"),Ruler!U$26,IF(AND(All!$V40="P6",All!$AE40="RSS"),Ruler!U$27,IF(AND(All!$V40="P7",All!$AE40="RSS"),Ruler!U$28,IF(AND(All!$V40="P8",All!$AE40="RSS"),Ruler!U$29,IF(AND(All!$V40="P9",All!$AE40="RSS"),Ruler!U$30,0)))))))))))))))))))))))))))</f>
        <v>3</v>
      </c>
      <c r="CC40" s="325">
        <f>IF(AND(All!$V40="P1",All!$AE40="RDP"),Ruler!V$6,IF(AND(All!$V40="P2",All!$AE40="RDP"),Ruler!V$7,IF(AND(All!$V40="P3",All!$AE40="RDP"),Ruler!V$8,IF(AND(All!$V40="P4",All!$AE40="RDP"),Ruler!V$9,IF(AND(All!$V40="P5",All!$AE40="RDP"),Ruler!V$10,IF(AND(All!$V40="P6",All!$AE40="RDP"),Ruler!V$11,IF(AND(All!$V40="P7",All!$AE40="RDP"),Ruler!V$12,IF(AND(All!$V40="P8",All!$AE40="RDP"),Ruler!V$13,IF(AND(All!$V40="P9",All!$AE40="RDP"),Ruler!V$14,IF(AND(All!$V40="P1",All!$AE40="RMS"),Ruler!V$6,IF(AND(All!$V40="P2",All!$AE40="RMS"),Ruler!V$15,IF(AND(All!$V40="P3",All!$AE40="RMS"),Ruler!V$16,IF(AND(All!$V40="P4",All!$AE40="RMS"),Ruler!V$17,IF(AND(All!$V40="P5",All!$AE40="RMS"),Ruler!V$18,IF(AND(All!$V40="P6",All!$AE40="RMS"),Ruler!V$19,IF(AND(All!$V40="P7",All!$AE40="RMS"),Ruler!V$20,IF(AND(All!$V40="P8",All!$AE40="RMS"),Ruler!V$21,IF(AND(All!$V40="P9",All!$AE40="RMS"),Ruler!V$22,IF(AND(All!$V40="P1",All!$AE40="RSS"),Ruler!V$6,IF(AND(All!$V40="P2",All!$AE40="RSS"),Ruler!V$23,IF(AND(All!$V40="P3",All!$AE40="RSS"),Ruler!V$24,IF(AND(All!$V40="P4",All!$AE40="RSS"),Ruler!V$25,IF(AND(All!$V40="P5",All!$AE40="RSS"),Ruler!V$26,IF(AND(All!$V40="P6",All!$AE40="RSS"),Ruler!V$27,IF(AND(All!$V40="P7",All!$AE40="RSS"),Ruler!V$28,IF(AND(All!$V40="P8",All!$AE40="RSS"),Ruler!V$29,IF(AND(All!$V40="P9",All!$AE40="RSS"),Ruler!V$30,0)))))))))))))))))))))))))))</f>
        <v>3</v>
      </c>
      <c r="CD40" s="325">
        <f>IF(AND(All!$V40="P1",All!$AE40="RDP"),Ruler!W$6,IF(AND(All!$V40="P2",All!$AE40="RDP"),Ruler!W$7,IF(AND(All!$V40="P3",All!$AE40="RDP"),Ruler!W$8,IF(AND(All!$V40="P4",All!$AE40="RDP"),Ruler!W$9,IF(AND(All!$V40="P5",All!$AE40="RDP"),Ruler!W$10,IF(AND(All!$V40="P6",All!$AE40="RDP"),Ruler!W$11,IF(AND(All!$V40="P7",All!$AE40="RDP"),Ruler!W$12,IF(AND(All!$V40="P8",All!$AE40="RDP"),Ruler!W$13,IF(AND(All!$V40="P9",All!$AE40="RDP"),Ruler!W$14,IF(AND(All!$V40="P1",All!$AE40="RMS"),Ruler!W$6,IF(AND(All!$V40="P2",All!$AE40="RMS"),Ruler!W$15,IF(AND(All!$V40="P3",All!$AE40="RMS"),Ruler!W$16,IF(AND(All!$V40="P4",All!$AE40="RMS"),Ruler!W$17,IF(AND(All!$V40="P5",All!$AE40="RMS"),Ruler!W$18,IF(AND(All!$V40="P6",All!$AE40="RMS"),Ruler!W$19,IF(AND(All!$V40="P7",All!$AE40="RMS"),Ruler!W$20,IF(AND(All!$V40="P8",All!$AE40="RMS"),Ruler!W$21,IF(AND(All!$V40="P9",All!$AE40="RMS"),Ruler!W$22,IF(AND(All!$V40="P1",All!$AE40="RSS"),Ruler!W$6,IF(AND(All!$V40="P2",All!$AE40="RSS"),Ruler!W$23,IF(AND(All!$V40="P3",All!$AE40="RSS"),Ruler!W$24,IF(AND(All!$V40="P4",All!$AE40="RSS"),Ruler!W$25,IF(AND(All!$V40="P5",All!$AE40="RSS"),Ruler!W$26,IF(AND(All!$V40="P6",All!$AE40="RSS"),Ruler!W$27,IF(AND(All!$V40="P7",All!$AE40="RSS"),Ruler!W$28,IF(AND(All!$V40="P8",All!$AE40="RSS"),Ruler!W$29,IF(AND(All!$V40="P9",All!$AE40="RSS"),Ruler!W$30,0)))))))))))))))))))))))))))</f>
        <v>2</v>
      </c>
      <c r="CE40" s="325">
        <f>IF(AND(All!$V40="P1",All!$AE40="RDP"),Ruler!X$6,IF(AND(All!$V40="P2",All!$AE40="RDP"),Ruler!X$7,IF(AND(All!$V40="P3",All!$AE40="RDP"),Ruler!X$8,IF(AND(All!$V40="P4",All!$AE40="RDP"),Ruler!X$9,IF(AND(All!$V40="P5",All!$AE40="RDP"),Ruler!X$10,IF(AND(All!$V40="P6",All!$AE40="RDP"),Ruler!X$11,IF(AND(All!$V40="P7",All!$AE40="RDP"),Ruler!X$12,IF(AND(All!$V40="P8",All!$AE40="RDP"),Ruler!X$13,IF(AND(All!$V40="P9",All!$AE40="RDP"),Ruler!X$14,IF(AND(All!$V40="P1",All!$AE40="RMS"),Ruler!X$6,IF(AND(All!$V40="P2",All!$AE40="RMS"),Ruler!X$15,IF(AND(All!$V40="P3",All!$AE40="RMS"),Ruler!X$16,IF(AND(All!$V40="P4",All!$AE40="RMS"),Ruler!X$17,IF(AND(All!$V40="P5",All!$AE40="RMS"),Ruler!X$18,IF(AND(All!$V40="P6",All!$AE40="RMS"),Ruler!X$19,IF(AND(All!$V40="P7",All!$AE40="RMS"),Ruler!X$20,IF(AND(All!$V40="P8",All!$AE40="RMS"),Ruler!X$21,IF(AND(All!$V40="P9",All!$AE40="RMS"),Ruler!X$22,IF(AND(All!$V40="P1",All!$AE40="RSS"),Ruler!X$6,IF(AND(All!$V40="P2",All!$AE40="RSS"),Ruler!X$23,IF(AND(All!$V40="P3",All!$AE40="RSS"),Ruler!X$24,IF(AND(All!$V40="P4",All!$AE40="RSS"),Ruler!X$25,IF(AND(All!$V40="P5",All!$AE40="RSS"),Ruler!X$26,IF(AND(All!$V40="P6",All!$AE40="RSS"),Ruler!X$27,IF(AND(All!$V40="P7",All!$AE40="RSS"),Ruler!X$28,IF(AND(All!$V40="P8",All!$AE40="RSS"),Ruler!X$29,IF(AND(All!$V40="P9",All!$AE40="RSS"),Ruler!X$30,0)))))))))))))))))))))))))))</f>
        <v>2</v>
      </c>
      <c r="CF40" s="325">
        <f>IF(AND(All!$V40="P1",All!$AE40="RDP"),Ruler!Y$6,IF(AND(All!$V40="P2",All!$AE40="RDP"),Ruler!Y$7,IF(AND(All!$V40="P3",All!$AE40="RDP"),Ruler!Y$8,IF(AND(All!$V40="P4",All!$AE40="RDP"),Ruler!Y$9,IF(AND(All!$V40="P5",All!$AE40="RDP"),Ruler!Y$10,IF(AND(All!$V40="P6",All!$AE40="RDP"),Ruler!Y$11,IF(AND(All!$V40="P7",All!$AE40="RDP"),Ruler!Y$12,IF(AND(All!$V40="P8",All!$AE40="RDP"),Ruler!Y$13,IF(AND(All!$V40="P9",All!$AE40="RDP"),Ruler!Y$14,IF(AND(All!$V40="P1",All!$AE40="RMS"),Ruler!Y$6,IF(AND(All!$V40="P2",All!$AE40="RMS"),Ruler!Y$15,IF(AND(All!$V40="P3",All!$AE40="RMS"),Ruler!Y$16,IF(AND(All!$V40="P4",All!$AE40="RMS"),Ruler!Y$17,IF(AND(All!$V40="P5",All!$AE40="RMS"),Ruler!Y$18,IF(AND(All!$V40="P6",All!$AE40="RMS"),Ruler!Y$19,IF(AND(All!$V40="P7",All!$AE40="RMS"),Ruler!Y$20,IF(AND(All!$V40="P8",All!$AE40="RMS"),Ruler!Y$21,IF(AND(All!$V40="P9",All!$AE40="RMS"),Ruler!Y$22,IF(AND(All!$V40="P1",All!$AE40="RSS"),Ruler!Y$6,IF(AND(All!$V40="P2",All!$AE40="RSS"),Ruler!Y$23,IF(AND(All!$V40="P3",All!$AE40="RSS"),Ruler!Y$24,IF(AND(All!$V40="P4",All!$AE40="RSS"),Ruler!Y$25,IF(AND(All!$V40="P5",All!$AE40="RSS"),Ruler!Y$26,IF(AND(All!$V40="P6",All!$AE40="RSS"),Ruler!Y$27,IF(AND(All!$V40="P7",All!$AE40="RSS"),Ruler!Y$28,IF(AND(All!$V40="P8",All!$AE40="RSS"),Ruler!Y$29,IF(AND(All!$V40="P9",All!$AE40="RSS"),Ruler!Y$30,0)))))))))))))))))))))))))))</f>
        <v>2</v>
      </c>
      <c r="CG40" s="325">
        <f>IF(AND(All!$V40="P1",All!$AE40="RDP"),Ruler!Z$6,IF(AND(All!$V40="P2",All!$AE40="RDP"),Ruler!Z$7,IF(AND(All!$V40="P3",All!$AE40="RDP"),Ruler!Z$8,IF(AND(All!$V40="P4",All!$AE40="RDP"),Ruler!Z$9,IF(AND(All!$V40="P5",All!$AE40="RDP"),Ruler!Z$10,IF(AND(All!$V40="P6",All!$AE40="RDP"),Ruler!Z$11,IF(AND(All!$V40="P7",All!$AE40="RDP"),Ruler!Z$12,IF(AND(All!$V40="P8",All!$AE40="RDP"),Ruler!Z$13,IF(AND(All!$V40="P9",All!$AE40="RDP"),Ruler!Z$14,IF(AND(All!$V40="P1",All!$AE40="RMS"),Ruler!Z$6,IF(AND(All!$V40="P2",All!$AE40="RMS"),Ruler!Z$15,IF(AND(All!$V40="P3",All!$AE40="RMS"),Ruler!Z$16,IF(AND(All!$V40="P4",All!$AE40="RMS"),Ruler!Z$17,IF(AND(All!$V40="P5",All!$AE40="RMS"),Ruler!Z$18,IF(AND(All!$V40="P6",All!$AE40="RMS"),Ruler!Z$19,IF(AND(All!$V40="P7",All!$AE40="RMS"),Ruler!Z$20,IF(AND(All!$V40="P8",All!$AE40="RMS"),Ruler!Z$21,IF(AND(All!$V40="P9",All!$AE40="RMS"),Ruler!Z$22,IF(AND(All!$V40="P1",All!$AE40="RSS"),Ruler!Z$6,IF(AND(All!$V40="P2",All!$AE40="RSS"),Ruler!Z$23,IF(AND(All!$V40="P3",All!$AE40="RSS"),Ruler!Z$24,IF(AND(All!$V40="P4",All!$AE40="RSS"),Ruler!Z$25,IF(AND(All!$V40="P5",All!$AE40="RSS"),Ruler!Z$26,IF(AND(All!$V40="P6",All!$AE40="RSS"),Ruler!Z$27,IF(AND(All!$V40="P7",All!$AE40="RSS"),Ruler!Z$28,IF(AND(All!$V40="P8",All!$AE40="RSS"),Ruler!Z$29,IF(AND(All!$V40="P9",All!$AE40="RSS"),Ruler!Z$30,0)))))))))))))))))))))))))))</f>
        <v>2</v>
      </c>
      <c r="CH40" s="325">
        <f>IF(AND(All!$V40="P1",All!$AE40="RDP"),Ruler!AA$6,IF(AND(All!$V40="P2",All!$AE40="RDP"),Ruler!AA$7,IF(AND(All!$V40="P3",All!$AE40="RDP"),Ruler!AA$8,IF(AND(All!$V40="P4",All!$AE40="RDP"),Ruler!AA$9,IF(AND(All!$V40="P5",All!$AE40="RDP"),Ruler!AA$10,IF(AND(All!$V40="P6",All!$AE40="RDP"),Ruler!AA$11,IF(AND(All!$V40="P7",All!$AE40="RDP"),Ruler!AA$12,IF(AND(All!$V40="P8",All!$AE40="RDP"),Ruler!AA$13,IF(AND(All!$V40="P9",All!$AE40="RDP"),Ruler!AA$14,IF(AND(All!$V40="P1",All!$AE40="RMS"),Ruler!AA$6,IF(AND(All!$V40="P2",All!$AE40="RMS"),Ruler!AA$15,IF(AND(All!$V40="P3",All!$AE40="RMS"),Ruler!AA$16,IF(AND(All!$V40="P4",All!$AE40="RMS"),Ruler!AA$17,IF(AND(All!$V40="P5",All!$AE40="RMS"),Ruler!AA$18,IF(AND(All!$V40="P6",All!$AE40="RMS"),Ruler!AA$19,IF(AND(All!$V40="P7",All!$AE40="RMS"),Ruler!AA$20,IF(AND(All!$V40="P8",All!$AE40="RMS"),Ruler!AA$21,IF(AND(All!$V40="P9",All!$AE40="RMS"),Ruler!AA$22,IF(AND(All!$V40="P1",All!$AE40="RSS"),Ruler!AA$6,IF(AND(All!$V40="P2",All!$AE40="RSS"),Ruler!AA$23,IF(AND(All!$V40="P3",All!$AE40="RSS"),Ruler!AA$24,IF(AND(All!$V40="P4",All!$AE40="RSS"),Ruler!AA$25,IF(AND(All!$V40="P5",All!$AE40="RSS"),Ruler!AA$26,IF(AND(All!$V40="P6",All!$AE40="RSS"),Ruler!AA$27,IF(AND(All!$V40="P7",All!$AE40="RSS"),Ruler!AA$28,IF(AND(All!$V40="P8",All!$AE40="RSS"),Ruler!AA$29,IF(AND(All!$V40="P9",All!$AE40="RSS"),Ruler!AA$30,0)))))))))))))))))))))))))))</f>
        <v>2</v>
      </c>
      <c r="CI40" s="325">
        <f>IF(AND(All!$V40="P1",All!$AE40="RDP"),Ruler!AB$6,IF(AND(All!$V40="P2",All!$AE40="RDP"),Ruler!AB$7,IF(AND(All!$V40="P3",All!$AE40="RDP"),Ruler!AB$8,IF(AND(All!$V40="P4",All!$AE40="RDP"),Ruler!AB$9,IF(AND(All!$V40="P5",All!$AE40="RDP"),Ruler!AB$10,IF(AND(All!$V40="P6",All!$AE40="RDP"),Ruler!AB$11,IF(AND(All!$V40="P7",All!$AE40="RDP"),Ruler!AB$12,IF(AND(All!$V40="P8",All!$AE40="RDP"),Ruler!AB$13,IF(AND(All!$V40="P9",All!$AE40="RDP"),Ruler!AB$14,IF(AND(All!$V40="P1",All!$AE40="RMS"),Ruler!AB$6,IF(AND(All!$V40="P2",All!$AE40="RMS"),Ruler!AB$15,IF(AND(All!$V40="P3",All!$AE40="RMS"),Ruler!AB$16,IF(AND(All!$V40="P4",All!$AE40="RMS"),Ruler!AB$17,IF(AND(All!$V40="P5",All!$AE40="RMS"),Ruler!AB$18,IF(AND(All!$V40="P6",All!$AE40="RMS"),Ruler!AB$19,IF(AND(All!$V40="P7",All!$AE40="RMS"),Ruler!AB$20,IF(AND(All!$V40="P8",All!$AE40="RMS"),Ruler!AB$21,IF(AND(All!$V40="P9",All!$AE40="RMS"),Ruler!AB$22,IF(AND(All!$V40="P1",All!$AE40="RSS"),Ruler!AB$6,IF(AND(All!$V40="P2",All!$AE40="RSS"),Ruler!AB$23,IF(AND(All!$V40="P3",All!$AE40="RSS"),Ruler!AB$24,IF(AND(All!$V40="P4",All!$AE40="RSS"),Ruler!AB$25,IF(AND(All!$V40="P5",All!$AE40="RSS"),Ruler!AB$26,IF(AND(All!$V40="P6",All!$AE40="RSS"),Ruler!AB$27,IF(AND(All!$V40="P7",All!$AE40="RSS"),Ruler!AB$28,IF(AND(All!$V40="P8",All!$AE40="RSS"),Ruler!AB$29,IF(AND(All!$V40="P9",All!$AE40="RSS"),Ruler!AB$30,0)))))))))))))))))))))))))))</f>
        <v>2</v>
      </c>
      <c r="CJ40" s="377">
        <f>Table9[[#This Row],[R-B1]]-Table9[[#This Row],[B1]]</f>
        <v>1</v>
      </c>
      <c r="CK40" s="378">
        <f>Table9[[#This Row],[R-B2]]-Table9[[#This Row],[B2]]</f>
        <v>1</v>
      </c>
      <c r="CL40" s="378">
        <f>Table9[[#This Row],[R-B3]]-Table9[[#This Row],[B3]]</f>
        <v>0</v>
      </c>
      <c r="CM40" s="378">
        <f>Table9[[#This Row],[R-B4]]-Table9[[#This Row],[B4]]</f>
        <v>1</v>
      </c>
      <c r="CN40" s="378">
        <f>Table9[[#This Row],[R-B5]]-Table9[[#This Row],[B5]]</f>
        <v>0</v>
      </c>
      <c r="CO40" s="378">
        <f>Table9[[#This Row],[R-B6]]-Table9[[#This Row],[B6]]</f>
        <v>1</v>
      </c>
      <c r="CP40" s="378">
        <f>Table9[[#This Row],[R-B7]]-Table9[[#This Row],[B7]]</f>
        <v>1</v>
      </c>
      <c r="CQ40" s="378">
        <f>Table9[[#This Row],[R-B8]]-Table9[[#This Row],[B8]]</f>
        <v>1</v>
      </c>
      <c r="CR40" s="378">
        <f>Table9[[#This Row],[R-B9]]-Table9[[#This Row],[B9]]</f>
        <v>0</v>
      </c>
      <c r="CS40" s="378">
        <f>Table9[[#This Row],[R-B10]]-Table9[[#This Row],[B10]]</f>
        <v>0</v>
      </c>
      <c r="CT40" s="378">
        <f>Table9[[#This Row],[R-B11]]-Table9[[#This Row],[B11]]</f>
        <v>1</v>
      </c>
      <c r="CU40" s="378">
        <f>Table9[[#This Row],[R-B12]]-Table9[[#This Row],[B12]]</f>
        <v>0</v>
      </c>
      <c r="CV40" s="378">
        <f>Table9[[#This Row],[R-K1]]-Table9[[#This Row],[K1]]</f>
        <v>0</v>
      </c>
      <c r="CW40" s="378">
        <f>Table9[[#This Row],[R-K2]]-Table9[[#This Row],[K2]]</f>
        <v>1</v>
      </c>
      <c r="CX40" s="378">
        <f>Table9[[#This Row],[R-K3]]-Table9[[#This Row],[K3]]</f>
        <v>1</v>
      </c>
      <c r="CY40" s="378">
        <f>Table9[[#This Row],[R-K4]]-Table9[[#This Row],[K4]]</f>
        <v>0</v>
      </c>
      <c r="CZ40" s="378">
        <f>Table9[[#This Row],[R-K5]]-Table9[[#This Row],[K5]]</f>
        <v>2</v>
      </c>
      <c r="DA40" s="378">
        <f>Table9[[#This Row],[R-P1]]-Table9[[#This Row],[P1]]</f>
        <v>1</v>
      </c>
      <c r="DB40" s="378">
        <f>Table9[[#This Row],[R-P2]]-Table9[[#This Row],[P2]]</f>
        <v>0</v>
      </c>
      <c r="DC40" s="378">
        <f>Table9[[#This Row],[R-P3]]-Table9[[#This Row],[P3]]</f>
        <v>0</v>
      </c>
      <c r="DD40" s="378">
        <f>Table9[[#This Row],[R-P4]]-Table9[[#This Row],[P4]]</f>
        <v>0</v>
      </c>
      <c r="DE40" s="378">
        <f>Table9[[#This Row],[R-P5]]-Table9[[#This Row],[P5]]</f>
        <v>0</v>
      </c>
      <c r="DF40" s="378">
        <f>Table9[[#This Row],[R-E1]]-Table9[[#This Row],[E1]]</f>
        <v>1</v>
      </c>
      <c r="DG40" s="379">
        <f>Table9[[#This Row],[R-E2]]-Table9[[#This Row],[E2]]</f>
        <v>1</v>
      </c>
      <c r="DH40" s="43">
        <f>COUNTIF(Table9[[#This Row],[G-B1]:[G-B12]],"&lt;=0")/12*100</f>
        <v>41.666666666666671</v>
      </c>
      <c r="DI40" s="43">
        <f>COUNTIF(Table9[[#This Row],[G-K1]:[G-K5]],"&lt;=0")/5*100</f>
        <v>40</v>
      </c>
      <c r="DJ40" s="43">
        <f>COUNTIF(Table9[[#This Row],[G-P1]:[G-P5]],"&lt;=0")/5*100</f>
        <v>80</v>
      </c>
      <c r="DK40" s="43">
        <f>COUNTIF(Table9[[#This Row],[G-E1]:[G-E2]],"&lt;=0")/2*100</f>
        <v>0</v>
      </c>
      <c r="DL40" s="450">
        <f>IF(AE40="RDP",(COUNTIF(Table9[[#This Row],[G-B3]],"&lt;=0")+COUNTIF(Table9[[#This Row],[G-B4]],"&lt;=0")+COUNTIF(Table9[[#This Row],[G-B7]],"&lt;=0")+COUNTIF(Table9[[#This Row],[G-B11]],"&lt;=0")+COUNTIF(Table9[[#This Row],[G-K2]],"&lt;=0"))/5*100,IF(AE40="RMS",(COUNTIF(Table9[[#This Row],[G-B4]],"&lt;=0")+COUNTIF(Table9[[#This Row],[G-B5]],"&lt;=0")+COUNTIF(Table9[[#This Row],[G-B10]],"&lt;=0")+COUNTIF(Table9[[#This Row],[G-B12]],"&lt;=0")+COUNTIF(Table9[[#This Row],[G-K2]],"&lt;=0"))/5*100,IF(AE40="RSS",(COUNTIF(Table9[[#This Row],[G-B1]],"&lt;=0")+COUNTIF(Table9[[#This Row],[G-B2]],"&lt;=0")+COUNTIF(Table9[[#This Row],[G-B6]],"&lt;=0")+COUNTIF(Table9[[#This Row],[G-B11]],"&lt;=0")+COUNTIF(Table9[[#This Row],[G-B12]],"&lt;=0"))/5*100,0)))</f>
        <v>20</v>
      </c>
      <c r="DM40" s="380">
        <v>100</v>
      </c>
      <c r="DN40" s="381">
        <v>100</v>
      </c>
      <c r="DO40" s="381">
        <v>80</v>
      </c>
      <c r="DP40" s="381">
        <v>100</v>
      </c>
      <c r="DQ40" s="381">
        <v>100</v>
      </c>
      <c r="DR40" s="380">
        <v>42</v>
      </c>
      <c r="DS40" s="381">
        <v>40</v>
      </c>
      <c r="DT40" s="381">
        <v>80</v>
      </c>
      <c r="DU40" s="381">
        <v>0</v>
      </c>
      <c r="DV40" s="395"/>
      <c r="DW40" s="380">
        <v>33</v>
      </c>
      <c r="DX40" s="381">
        <v>20</v>
      </c>
      <c r="DY40" s="381">
        <v>40</v>
      </c>
      <c r="DZ40" s="381">
        <v>0</v>
      </c>
      <c r="EA40" s="396">
        <v>0</v>
      </c>
      <c r="EB40" s="335" t="s">
        <v>447</v>
      </c>
      <c r="EC40" s="324" t="s">
        <v>448</v>
      </c>
      <c r="ED40" s="324" t="s">
        <v>449</v>
      </c>
      <c r="EE40" s="338" t="s">
        <v>253</v>
      </c>
    </row>
    <row r="41" spans="2:135" ht="73" hidden="1" thickBot="1" x14ac:dyDescent="0.35">
      <c r="B41" s="282">
        <v>38</v>
      </c>
      <c r="C41" s="421" t="s">
        <v>134</v>
      </c>
      <c r="D41" s="345">
        <v>46132</v>
      </c>
      <c r="E41" s="349" t="s">
        <v>450</v>
      </c>
      <c r="F41" s="343">
        <v>1082229</v>
      </c>
      <c r="G41" s="308">
        <f t="shared" ca="1" si="0"/>
        <v>57.840088403729077</v>
      </c>
      <c r="H41" s="283">
        <v>25204</v>
      </c>
      <c r="I41" s="343" t="s">
        <v>136</v>
      </c>
      <c r="J41" s="343" t="s">
        <v>362</v>
      </c>
      <c r="K41" s="343" t="s">
        <v>138</v>
      </c>
      <c r="L41" s="343" t="s">
        <v>162</v>
      </c>
      <c r="M41" s="343"/>
      <c r="N41" s="343"/>
      <c r="O41" s="343" t="s">
        <v>183</v>
      </c>
      <c r="P41" s="349" t="s">
        <v>451</v>
      </c>
      <c r="Q41" s="343" t="s">
        <v>177</v>
      </c>
      <c r="R41" s="283">
        <v>46785</v>
      </c>
      <c r="S41" s="345">
        <v>44713</v>
      </c>
      <c r="T41" s="286">
        <f t="shared" ca="1" si="3"/>
        <v>4.3861111111111111</v>
      </c>
      <c r="U41" s="343">
        <v>29</v>
      </c>
      <c r="V41" s="343" t="s">
        <v>186</v>
      </c>
      <c r="W41" s="356">
        <f ca="1">Table9[[#This Row],[Age]]-($T$1-Table9[[#This Row],[Date of Appointment to Current Grade]])/365</f>
        <v>54.660273972602738</v>
      </c>
      <c r="X41" s="357">
        <f ca="1">($T$1-Table9[[#This Row],[Date of Appointment to Current Grade]])/365</f>
        <v>3.1798144311263394</v>
      </c>
      <c r="Y41" s="345">
        <v>45155</v>
      </c>
      <c r="Z41" s="343" t="s">
        <v>187</v>
      </c>
      <c r="AA41" s="345">
        <v>46174</v>
      </c>
      <c r="AB41" s="360">
        <f ca="1">($T$1-Table9[[#This Row],[Date in Position]])/365</f>
        <v>0.3880336092085313</v>
      </c>
      <c r="AC41" s="343" t="s">
        <v>183</v>
      </c>
      <c r="AD41" s="345">
        <v>45155</v>
      </c>
      <c r="AE41" s="343" t="s">
        <v>162</v>
      </c>
      <c r="AF41" s="343" t="s">
        <v>148</v>
      </c>
      <c r="AG41" s="287" t="s">
        <v>452</v>
      </c>
      <c r="AH41" s="287" t="s">
        <v>453</v>
      </c>
      <c r="AI41" s="287" t="s">
        <v>454</v>
      </c>
      <c r="AJ41" s="288" t="s">
        <v>455</v>
      </c>
      <c r="AK41" s="288" t="s">
        <v>456</v>
      </c>
      <c r="AL41" s="282" t="s">
        <v>153</v>
      </c>
      <c r="AM41" s="319" t="s">
        <v>457</v>
      </c>
      <c r="AN41" s="313">
        <v>4</v>
      </c>
      <c r="AO41" s="304">
        <v>4</v>
      </c>
      <c r="AP41" s="304">
        <v>3</v>
      </c>
      <c r="AQ41" s="304">
        <v>3</v>
      </c>
      <c r="AR41" s="304">
        <v>3</v>
      </c>
      <c r="AS41" s="304">
        <v>4</v>
      </c>
      <c r="AT41" s="304">
        <v>3</v>
      </c>
      <c r="AU41" s="304">
        <v>3</v>
      </c>
      <c r="AV41" s="304">
        <v>4</v>
      </c>
      <c r="AW41" s="304">
        <v>3</v>
      </c>
      <c r="AX41" s="304">
        <v>4</v>
      </c>
      <c r="AY41" s="304">
        <v>3</v>
      </c>
      <c r="AZ41" s="304">
        <v>3</v>
      </c>
      <c r="BA41" s="304">
        <v>3</v>
      </c>
      <c r="BB41" s="304">
        <v>3</v>
      </c>
      <c r="BC41" s="304">
        <v>3</v>
      </c>
      <c r="BD41" s="304">
        <v>2</v>
      </c>
      <c r="BE41" s="304">
        <v>3</v>
      </c>
      <c r="BF41" s="304">
        <v>3</v>
      </c>
      <c r="BG41" s="304">
        <v>3</v>
      </c>
      <c r="BH41" s="304">
        <v>1</v>
      </c>
      <c r="BI41" s="304">
        <v>2</v>
      </c>
      <c r="BJ41" s="304">
        <v>2</v>
      </c>
      <c r="BK41" s="314">
        <v>2</v>
      </c>
      <c r="BL41" s="325">
        <f>IF(AND(All!$V41="P1",All!$AE41="RDP"),Ruler!E$6,IF(AND(All!$V41="P2",All!$AE41="RDP"),Ruler!E$7,IF(AND(All!$V41="P3",All!$AE41="RDP"),Ruler!E$8,IF(AND(All!$V41="P4",All!$AE41="RDP"),Ruler!E$9,IF(AND(All!$V41="P5",All!$AE41="RDP"),Ruler!E$10,IF(AND(All!$V41="P6",All!$AE41="RDP"),Ruler!E$11,IF(AND(All!$V41="P7",All!$AE41="RDP"),Ruler!E$12,IF(AND(All!$V41="P8",All!$AE41="RDP"),Ruler!E$13,IF(AND(All!$V41="P9",All!$AE41="RDP"),Ruler!E$14,IF(AND(All!$V41="P1",All!$AE41="RMS"),Ruler!E$6,IF(AND(All!$V41="P2",All!$AE41="RMS"),Ruler!E$15,IF(AND(All!$V41="P3",All!$AE41="RMS"),Ruler!E$16,IF(AND(All!$V41="P4",All!$AE41="RMS"),Ruler!E$17,IF(AND(All!$V41="P5",All!$AE41="RMS"),Ruler!E$18,IF(AND(All!$V41="P6",All!$AE41="RMS"),Ruler!E$19,IF(AND(All!$V41="P7",All!$AE41="RMS"),Ruler!E$20,IF(AND(All!$V41="P8",All!$AE41="RMS"),Ruler!E$21,IF(AND(All!$V41="P9",All!$AE41="RMS"),Ruler!E$22,IF(AND(All!$V41="P1",All!$AE41="RSS"),Ruler!E$6,IF(AND(All!$V41="P2",All!$AE41="RSS"),Ruler!E$23,IF(AND(All!$V41="P3",All!$AE41="RSS"),Ruler!E$24,IF(AND(All!$V41="P4",All!$AE41="RSS"),Ruler!E$25,IF(AND(All!$V41="P5",All!$AE41="RSS"),Ruler!E$26,IF(AND(All!$V41="P6",All!$AE41="RSS"),Ruler!E$27,IF(AND(All!$V41="P7",All!$AE41="RSS"),Ruler!E$28,IF(AND(All!$V41="P8",All!$AE41="RSS"),Ruler!E$29,IF(AND(All!$V41="P9",All!$AE41="RSS"),Ruler!E$30,0)))))))))))))))))))))))))))</f>
        <v>4</v>
      </c>
      <c r="BM41" s="325">
        <f>IF(AND(All!$V41="P1",All!$AE41="RDP"),Ruler!F$6,IF(AND(All!$V41="P2",All!$AE41="RDP"),Ruler!F$7,IF(AND(All!$V41="P3",All!$AE41="RDP"),Ruler!F$8,IF(AND(All!$V41="P4",All!$AE41="RDP"),Ruler!F$9,IF(AND(All!$V41="P5",All!$AE41="RDP"),Ruler!F$10,IF(AND(All!$V41="P6",All!$AE41="RDP"),Ruler!F$11,IF(AND(All!$V41="P7",All!$AE41="RDP"),Ruler!F$12,IF(AND(All!$V41="P8",All!$AE41="RDP"),Ruler!F$13,IF(AND(All!$V41="P9",All!$AE41="RDP"),Ruler!F$14,IF(AND(All!$V41="P1",All!$AE41="RMS"),Ruler!F$6,IF(AND(All!$V41="P2",All!$AE41="RMS"),Ruler!F$15,IF(AND(All!$V41="P3",All!$AE41="RMS"),Ruler!F$16,IF(AND(All!$V41="P4",All!$AE41="RMS"),Ruler!F$17,IF(AND(All!$V41="P5",All!$AE41="RMS"),Ruler!F$18,IF(AND(All!$V41="P6",All!$AE41="RMS"),Ruler!F$19,IF(AND(All!$V41="P7",All!$AE41="RMS"),Ruler!F$20,IF(AND(All!$V41="P8",All!$AE41="RMS"),Ruler!F$21,IF(AND(All!$V41="P9",All!$AE41="RMS"),Ruler!F$22,IF(AND(All!$V41="P1",All!$AE41="RSS"),Ruler!F$6,IF(AND(All!$V41="P2",All!$AE41="RSS"),Ruler!F$23,IF(AND(All!$V41="P3",All!$AE41="RSS"),Ruler!F$24,IF(AND(All!$V41="P4",All!$AE41="RSS"),Ruler!F$25,IF(AND(All!$V41="P5",All!$AE41="RSS"),Ruler!F$26,IF(AND(All!$V41="P6",All!$AE41="RSS"),Ruler!F$27,IF(AND(All!$V41="P7",All!$AE41="RSS"),Ruler!F$28,IF(AND(All!$V41="P8",All!$AE41="RSS"),Ruler!F$29,IF(AND(All!$V41="P9",All!$AE41="RSS"),Ruler!F$30,0)))))))))))))))))))))))))))</f>
        <v>4</v>
      </c>
      <c r="BN41" s="325">
        <f>IF(AND(All!$V41="P1",All!$AE41="RDP"),Ruler!G$6,IF(AND(All!$V41="P2",All!$AE41="RDP"),Ruler!G$7,IF(AND(All!$V41="P3",All!$AE41="RDP"),Ruler!G$8,IF(AND(All!$V41="P4",All!$AE41="RDP"),Ruler!G$9,IF(AND(All!$V41="P5",All!$AE41="RDP"),Ruler!G$10,IF(AND(All!$V41="P6",All!$AE41="RDP"),Ruler!G$11,IF(AND(All!$V41="P7",All!$AE41="RDP"),Ruler!G$12,IF(AND(All!$V41="P8",All!$AE41="RDP"),Ruler!G$13,IF(AND(All!$V41="P9",All!$AE41="RDP"),Ruler!G$14,IF(AND(All!$V41="P1",All!$AE41="RMS"),Ruler!G$6,IF(AND(All!$V41="P2",All!$AE41="RMS"),Ruler!G$15,IF(AND(All!$V41="P3",All!$AE41="RMS"),Ruler!G$16,IF(AND(All!$V41="P4",All!$AE41="RMS"),Ruler!G$17,IF(AND(All!$V41="P5",All!$AE41="RMS"),Ruler!G$18,IF(AND(All!$V41="P6",All!$AE41="RMS"),Ruler!G$19,IF(AND(All!$V41="P7",All!$AE41="RMS"),Ruler!G$20,IF(AND(All!$V41="P8",All!$AE41="RMS"),Ruler!G$21,IF(AND(All!$V41="P9",All!$AE41="RMS"),Ruler!G$22,IF(AND(All!$V41="P1",All!$AE41="RSS"),Ruler!G$6,IF(AND(All!$V41="P2",All!$AE41="RSS"),Ruler!G$23,IF(AND(All!$V41="P3",All!$AE41="RSS"),Ruler!G$24,IF(AND(All!$V41="P4",All!$AE41="RSS"),Ruler!G$25,IF(AND(All!$V41="P5",All!$AE41="RSS"),Ruler!G$26,IF(AND(All!$V41="P6",All!$AE41="RSS"),Ruler!G$27,IF(AND(All!$V41="P7",All!$AE41="RSS"),Ruler!G$28,IF(AND(All!$V41="P8",All!$AE41="RSS"),Ruler!G$29,IF(AND(All!$V41="P9",All!$AE41="RSS"),Ruler!G$30,0)))))))))))))))))))))))))))</f>
        <v>3</v>
      </c>
      <c r="BO41" s="325">
        <f>IF(AND(All!$V41="P1",All!$AE41="RDP"),Ruler!H$6,IF(AND(All!$V41="P2",All!$AE41="RDP"),Ruler!H$7,IF(AND(All!$V41="P3",All!$AE41="RDP"),Ruler!H$8,IF(AND(All!$V41="P4",All!$AE41="RDP"),Ruler!H$9,IF(AND(All!$V41="P5",All!$AE41="RDP"),Ruler!H$10,IF(AND(All!$V41="P6",All!$AE41="RDP"),Ruler!H$11,IF(AND(All!$V41="P7",All!$AE41="RDP"),Ruler!H$12,IF(AND(All!$V41="P8",All!$AE41="RDP"),Ruler!H$13,IF(AND(All!$V41="P9",All!$AE41="RDP"),Ruler!H$14,IF(AND(All!$V41="P1",All!$AE41="RMS"),Ruler!H$6,IF(AND(All!$V41="P2",All!$AE41="RMS"),Ruler!H$15,IF(AND(All!$V41="P3",All!$AE41="RMS"),Ruler!H$16,IF(AND(All!$V41="P4",All!$AE41="RMS"),Ruler!H$17,IF(AND(All!$V41="P5",All!$AE41="RMS"),Ruler!H$18,IF(AND(All!$V41="P6",All!$AE41="RMS"),Ruler!H$19,IF(AND(All!$V41="P7",All!$AE41="RMS"),Ruler!H$20,IF(AND(All!$V41="P8",All!$AE41="RMS"),Ruler!H$21,IF(AND(All!$V41="P9",All!$AE41="RMS"),Ruler!H$22,IF(AND(All!$V41="P1",All!$AE41="RSS"),Ruler!H$6,IF(AND(All!$V41="P2",All!$AE41="RSS"),Ruler!H$23,IF(AND(All!$V41="P3",All!$AE41="RSS"),Ruler!H$24,IF(AND(All!$V41="P4",All!$AE41="RSS"),Ruler!H$25,IF(AND(All!$V41="P5",All!$AE41="RSS"),Ruler!H$26,IF(AND(All!$V41="P6",All!$AE41="RSS"),Ruler!H$27,IF(AND(All!$V41="P7",All!$AE41="RSS"),Ruler!H$28,IF(AND(All!$V41="P8",All!$AE41="RSS"),Ruler!H$29,IF(AND(All!$V41="P9",All!$AE41="RSS"),Ruler!H$30,0)))))))))))))))))))))))))))</f>
        <v>3</v>
      </c>
      <c r="BP41" s="325">
        <f>IF(AND(All!$V41="P1",All!$AE41="RDP"),Ruler!I$6,IF(AND(All!$V41="P2",All!$AE41="RDP"),Ruler!I$7,IF(AND(All!$V41="P3",All!$AE41="RDP"),Ruler!I$8,IF(AND(All!$V41="P4",All!$AE41="RDP"),Ruler!I$9,IF(AND(All!$V41="P5",All!$AE41="RDP"),Ruler!I$10,IF(AND(All!$V41="P6",All!$AE41="RDP"),Ruler!I$11,IF(AND(All!$V41="P7",All!$AE41="RDP"),Ruler!I$12,IF(AND(All!$V41="P8",All!$AE41="RDP"),Ruler!I$13,IF(AND(All!$V41="P9",All!$AE41="RDP"),Ruler!I$14,IF(AND(All!$V41="P1",All!$AE41="RMS"),Ruler!I$6,IF(AND(All!$V41="P2",All!$AE41="RMS"),Ruler!I$15,IF(AND(All!$V41="P3",All!$AE41="RMS"),Ruler!I$16,IF(AND(All!$V41="P4",All!$AE41="RMS"),Ruler!I$17,IF(AND(All!$V41="P5",All!$AE41="RMS"),Ruler!I$18,IF(AND(All!$V41="P6",All!$AE41="RMS"),Ruler!I$19,IF(AND(All!$V41="P7",All!$AE41="RMS"),Ruler!I$20,IF(AND(All!$V41="P8",All!$AE41="RMS"),Ruler!I$21,IF(AND(All!$V41="P9",All!$AE41="RMS"),Ruler!I$22,IF(AND(All!$V41="P1",All!$AE41="RSS"),Ruler!I$6,IF(AND(All!$V41="P2",All!$AE41="RSS"),Ruler!I$23,IF(AND(All!$V41="P3",All!$AE41="RSS"),Ruler!I$24,IF(AND(All!$V41="P4",All!$AE41="RSS"),Ruler!I$25,IF(AND(All!$V41="P5",All!$AE41="RSS"),Ruler!I$26,IF(AND(All!$V41="P6",All!$AE41="RSS"),Ruler!I$27,IF(AND(All!$V41="P7",All!$AE41="RSS"),Ruler!I$28,IF(AND(All!$V41="P8",All!$AE41="RSS"),Ruler!I$29,IF(AND(All!$V41="P9",All!$AE41="RSS"),Ruler!I$30,0)))))))))))))))))))))))))))</f>
        <v>3</v>
      </c>
      <c r="BQ41" s="325">
        <f>IF(AND(All!$V41="P1",All!$AE41="RDP"),Ruler!J$6,IF(AND(All!$V41="P2",All!$AE41="RDP"),Ruler!J$7,IF(AND(All!$V41="P3",All!$AE41="RDP"),Ruler!J$8,IF(AND(All!$V41="P4",All!$AE41="RDP"),Ruler!J$9,IF(AND(All!$V41="P5",All!$AE41="RDP"),Ruler!J$10,IF(AND(All!$V41="P6",All!$AE41="RDP"),Ruler!J$11,IF(AND(All!$V41="P7",All!$AE41="RDP"),Ruler!J$12,IF(AND(All!$V41="P8",All!$AE41="RDP"),Ruler!J$13,IF(AND(All!$V41="P9",All!$AE41="RDP"),Ruler!J$14,IF(AND(All!$V41="P1",All!$AE41="RMS"),Ruler!J$6,IF(AND(All!$V41="P2",All!$AE41="RMS"),Ruler!J$15,IF(AND(All!$V41="P3",All!$AE41="RMS"),Ruler!J$16,IF(AND(All!$V41="P4",All!$AE41="RMS"),Ruler!J$17,IF(AND(All!$V41="P5",All!$AE41="RMS"),Ruler!J$18,IF(AND(All!$V41="P6",All!$AE41="RMS"),Ruler!J$19,IF(AND(All!$V41="P7",All!$AE41="RMS"),Ruler!J$20,IF(AND(All!$V41="P8",All!$AE41="RMS"),Ruler!J$21,IF(AND(All!$V41="P9",All!$AE41="RMS"),Ruler!J$22,IF(AND(All!$V41="P1",All!$AE41="RSS"),Ruler!J$6,IF(AND(All!$V41="P2",All!$AE41="RSS"),Ruler!J$23,IF(AND(All!$V41="P3",All!$AE41="RSS"),Ruler!J$24,IF(AND(All!$V41="P4",All!$AE41="RSS"),Ruler!J$25,IF(AND(All!$V41="P5",All!$AE41="RSS"),Ruler!J$26,IF(AND(All!$V41="P6",All!$AE41="RSS"),Ruler!J$27,IF(AND(All!$V41="P7",All!$AE41="RSS"),Ruler!J$28,IF(AND(All!$V41="P8",All!$AE41="RSS"),Ruler!J$29,IF(AND(All!$V41="P9",All!$AE41="RSS"),Ruler!J$30,0)))))))))))))))))))))))))))</f>
        <v>4</v>
      </c>
      <c r="BR41" s="325">
        <f>IF(AND(All!$V41="P1",All!$AE41="RDP"),Ruler!K$6,IF(AND(All!$V41="P2",All!$AE41="RDP"),Ruler!K$7,IF(AND(All!$V41="P3",All!$AE41="RDP"),Ruler!K$8,IF(AND(All!$V41="P4",All!$AE41="RDP"),Ruler!K$9,IF(AND(All!$V41="P5",All!$AE41="RDP"),Ruler!K$10,IF(AND(All!$V41="P6",All!$AE41="RDP"),Ruler!K$11,IF(AND(All!$V41="P7",All!$AE41="RDP"),Ruler!K$12,IF(AND(All!$V41="P8",All!$AE41="RDP"),Ruler!K$13,IF(AND(All!$V41="P9",All!$AE41="RDP"),Ruler!K$14,IF(AND(All!$V41="P1",All!$AE41="RMS"),Ruler!K$6,IF(AND(All!$V41="P2",All!$AE41="RMS"),Ruler!K$15,IF(AND(All!$V41="P3",All!$AE41="RMS"),Ruler!K$16,IF(AND(All!$V41="P4",All!$AE41="RMS"),Ruler!K$17,IF(AND(All!$V41="P5",All!$AE41="RMS"),Ruler!K$18,IF(AND(All!$V41="P6",All!$AE41="RMS"),Ruler!K$19,IF(AND(All!$V41="P7",All!$AE41="RMS"),Ruler!K$20,IF(AND(All!$V41="P8",All!$AE41="RMS"),Ruler!K$21,IF(AND(All!$V41="P9",All!$AE41="RMS"),Ruler!K$22,IF(AND(All!$V41="P1",All!$AE41="RSS"),Ruler!K$6,IF(AND(All!$V41="P2",All!$AE41="RSS"),Ruler!K$23,IF(AND(All!$V41="P3",All!$AE41="RSS"),Ruler!K$24,IF(AND(All!$V41="P4",All!$AE41="RSS"),Ruler!K$25,IF(AND(All!$V41="P5",All!$AE41="RSS"),Ruler!K$26,IF(AND(All!$V41="P6",All!$AE41="RSS"),Ruler!K$27,IF(AND(All!$V41="P7",All!$AE41="RSS"),Ruler!K$28,IF(AND(All!$V41="P8",All!$AE41="RSS"),Ruler!K$29,IF(AND(All!$V41="P9",All!$AE41="RSS"),Ruler!K$30,0)))))))))))))))))))))))))))</f>
        <v>4</v>
      </c>
      <c r="BS41" s="325">
        <f>IF(AND(All!$V41="P1",All!$AE41="RDP"),Ruler!L$6,IF(AND(All!$V41="P2",All!$AE41="RDP"),Ruler!L$7,IF(AND(All!$V41="P3",All!$AE41="RDP"),Ruler!L$8,IF(AND(All!$V41="P4",All!$AE41="RDP"),Ruler!L$9,IF(AND(All!$V41="P5",All!$AE41="RDP"),Ruler!L$10,IF(AND(All!$V41="P6",All!$AE41="RDP"),Ruler!L$11,IF(AND(All!$V41="P7",All!$AE41="RDP"),Ruler!L$12,IF(AND(All!$V41="P8",All!$AE41="RDP"),Ruler!L$13,IF(AND(All!$V41="P9",All!$AE41="RDP"),Ruler!L$14,IF(AND(All!$V41="P1",All!$AE41="RMS"),Ruler!L$6,IF(AND(All!$V41="P2",All!$AE41="RMS"),Ruler!L$15,IF(AND(All!$V41="P3",All!$AE41="RMS"),Ruler!L$16,IF(AND(All!$V41="P4",All!$AE41="RMS"),Ruler!L$17,IF(AND(All!$V41="P5",All!$AE41="RMS"),Ruler!L$18,IF(AND(All!$V41="P6",All!$AE41="RMS"),Ruler!L$19,IF(AND(All!$V41="P7",All!$AE41="RMS"),Ruler!L$20,IF(AND(All!$V41="P8",All!$AE41="RMS"),Ruler!L$21,IF(AND(All!$V41="P9",All!$AE41="RMS"),Ruler!L$22,IF(AND(All!$V41="P1",All!$AE41="RSS"),Ruler!L$6,IF(AND(All!$V41="P2",All!$AE41="RSS"),Ruler!L$23,IF(AND(All!$V41="P3",All!$AE41="RSS"),Ruler!L$24,IF(AND(All!$V41="P4",All!$AE41="RSS"),Ruler!L$25,IF(AND(All!$V41="P5",All!$AE41="RSS"),Ruler!L$26,IF(AND(All!$V41="P6",All!$AE41="RSS"),Ruler!L$27,IF(AND(All!$V41="P7",All!$AE41="RSS"),Ruler!L$28,IF(AND(All!$V41="P8",All!$AE41="RSS"),Ruler!L$29,IF(AND(All!$V41="P9",All!$AE41="RSS"),Ruler!L$30,0)))))))))))))))))))))))))))</f>
        <v>3</v>
      </c>
      <c r="BT41" s="325">
        <f>IF(AND(All!$V41="P1",All!$AE41="RDP"),Ruler!M$6,IF(AND(All!$V41="P2",All!$AE41="RDP"),Ruler!M$7,IF(AND(All!$V41="P3",All!$AE41="RDP"),Ruler!M$8,IF(AND(All!$V41="P4",All!$AE41="RDP"),Ruler!M$9,IF(AND(All!$V41="P5",All!$AE41="RDP"),Ruler!M$10,IF(AND(All!$V41="P6",All!$AE41="RDP"),Ruler!M$11,IF(AND(All!$V41="P7",All!$AE41="RDP"),Ruler!M$12,IF(AND(All!$V41="P8",All!$AE41="RDP"),Ruler!M$13,IF(AND(All!$V41="P9",All!$AE41="RDP"),Ruler!M$14,IF(AND(All!$V41="P1",All!$AE41="RMS"),Ruler!M$6,IF(AND(All!$V41="P2",All!$AE41="RMS"),Ruler!M$15,IF(AND(All!$V41="P3",All!$AE41="RMS"),Ruler!M$16,IF(AND(All!$V41="P4",All!$AE41="RMS"),Ruler!M$17,IF(AND(All!$V41="P5",All!$AE41="RMS"),Ruler!M$18,IF(AND(All!$V41="P6",All!$AE41="RMS"),Ruler!M$19,IF(AND(All!$V41="P7",All!$AE41="RMS"),Ruler!M$20,IF(AND(All!$V41="P8",All!$AE41="RMS"),Ruler!M$21,IF(AND(All!$V41="P9",All!$AE41="RMS"),Ruler!M$22,IF(AND(All!$V41="P1",All!$AE41="RSS"),Ruler!M$6,IF(AND(All!$V41="P2",All!$AE41="RSS"),Ruler!M$23,IF(AND(All!$V41="P3",All!$AE41="RSS"),Ruler!M$24,IF(AND(All!$V41="P4",All!$AE41="RSS"),Ruler!M$25,IF(AND(All!$V41="P5",All!$AE41="RSS"),Ruler!M$26,IF(AND(All!$V41="P6",All!$AE41="RSS"),Ruler!M$27,IF(AND(All!$V41="P7",All!$AE41="RSS"),Ruler!M$28,IF(AND(All!$V41="P8",All!$AE41="RSS"),Ruler!M$29,IF(AND(All!$V41="P9",All!$AE41="RSS"),Ruler!M$30,0)))))))))))))))))))))))))))</f>
        <v>3</v>
      </c>
      <c r="BU41" s="325">
        <f>IF(AND(All!$V41="P1",All!$AE41="RDP"),Ruler!N$6,IF(AND(All!$V41="P2",All!$AE41="RDP"),Ruler!N$7,IF(AND(All!$V41="P3",All!$AE41="RDP"),Ruler!N$8,IF(AND(All!$V41="P4",All!$AE41="RDP"),Ruler!N$9,IF(AND(All!$V41="P5",All!$AE41="RDP"),Ruler!N$10,IF(AND(All!$V41="P6",All!$AE41="RDP"),Ruler!N$11,IF(AND(All!$V41="P7",All!$AE41="RDP"),Ruler!N$12,IF(AND(All!$V41="P8",All!$AE41="RDP"),Ruler!N$13,IF(AND(All!$V41="P9",All!$AE41="RDP"),Ruler!N$14,IF(AND(All!$V41="P1",All!$AE41="RMS"),Ruler!N$6,IF(AND(All!$V41="P2",All!$AE41="RMS"),Ruler!N$15,IF(AND(All!$V41="P3",All!$AE41="RMS"),Ruler!N$16,IF(AND(All!$V41="P4",All!$AE41="RMS"),Ruler!N$17,IF(AND(All!$V41="P5",All!$AE41="RMS"),Ruler!N$18,IF(AND(All!$V41="P6",All!$AE41="RMS"),Ruler!N$19,IF(AND(All!$V41="P7",All!$AE41="RMS"),Ruler!N$20,IF(AND(All!$V41="P8",All!$AE41="RMS"),Ruler!N$21,IF(AND(All!$V41="P9",All!$AE41="RMS"),Ruler!N$22,IF(AND(All!$V41="P1",All!$AE41="RSS"),Ruler!N$6,IF(AND(All!$V41="P2",All!$AE41="RSS"),Ruler!N$23,IF(AND(All!$V41="P3",All!$AE41="RSS"),Ruler!N$24,IF(AND(All!$V41="P4",All!$AE41="RSS"),Ruler!N$25,IF(AND(All!$V41="P5",All!$AE41="RSS"),Ruler!N$26,IF(AND(All!$V41="P6",All!$AE41="RSS"),Ruler!N$27,IF(AND(All!$V41="P7",All!$AE41="RSS"),Ruler!N$28,IF(AND(All!$V41="P8",All!$AE41="RSS"),Ruler!N$29,IF(AND(All!$V41="P9",All!$AE41="RSS"),Ruler!N$30,0)))))))))))))))))))))))))))</f>
        <v>2</v>
      </c>
      <c r="BV41" s="325">
        <f>IF(AND(All!$V41="P1",All!$AE41="RDP"),Ruler!O$6,IF(AND(All!$V41="P2",All!$AE41="RDP"),Ruler!O$7,IF(AND(All!$V41="P3",All!$AE41="RDP"),Ruler!O$8,IF(AND(All!$V41="P4",All!$AE41="RDP"),Ruler!O$9,IF(AND(All!$V41="P5",All!$AE41="RDP"),Ruler!O$10,IF(AND(All!$V41="P6",All!$AE41="RDP"),Ruler!O$11,IF(AND(All!$V41="P7",All!$AE41="RDP"),Ruler!O$12,IF(AND(All!$V41="P8",All!$AE41="RDP"),Ruler!O$13,IF(AND(All!$V41="P9",All!$AE41="RDP"),Ruler!O$14,IF(AND(All!$V41="P1",All!$AE41="RMS"),Ruler!O$6,IF(AND(All!$V41="P2",All!$AE41="RMS"),Ruler!O$15,IF(AND(All!$V41="P3",All!$AE41="RMS"),Ruler!O$16,IF(AND(All!$V41="P4",All!$AE41="RMS"),Ruler!O$17,IF(AND(All!$V41="P5",All!$AE41="RMS"),Ruler!O$18,IF(AND(All!$V41="P6",All!$AE41="RMS"),Ruler!O$19,IF(AND(All!$V41="P7",All!$AE41="RMS"),Ruler!O$20,IF(AND(All!$V41="P8",All!$AE41="RMS"),Ruler!O$21,IF(AND(All!$V41="P9",All!$AE41="RMS"),Ruler!O$22,IF(AND(All!$V41="P1",All!$AE41="RSS"),Ruler!O$6,IF(AND(All!$V41="P2",All!$AE41="RSS"),Ruler!O$23,IF(AND(All!$V41="P3",All!$AE41="RSS"),Ruler!O$24,IF(AND(All!$V41="P4",All!$AE41="RSS"),Ruler!O$25,IF(AND(All!$V41="P5",All!$AE41="RSS"),Ruler!O$26,IF(AND(All!$V41="P6",All!$AE41="RSS"),Ruler!O$27,IF(AND(All!$V41="P7",All!$AE41="RSS"),Ruler!O$28,IF(AND(All!$V41="P8",All!$AE41="RSS"),Ruler!O$29,IF(AND(All!$V41="P9",All!$AE41="RSS"),Ruler!O$30,0)))))))))))))))))))))))))))</f>
        <v>4</v>
      </c>
      <c r="BW41" s="325">
        <f>IF(AND(All!$V41="P1",All!$AE41="RDP"),Ruler!P$6,IF(AND(All!$V41="P2",All!$AE41="RDP"),Ruler!P$7,IF(AND(All!$V41="P3",All!$AE41="RDP"),Ruler!P$8,IF(AND(All!$V41="P4",All!$AE41="RDP"),Ruler!P$9,IF(AND(All!$V41="P5",All!$AE41="RDP"),Ruler!P$10,IF(AND(All!$V41="P6",All!$AE41="RDP"),Ruler!P$11,IF(AND(All!$V41="P7",All!$AE41="RDP"),Ruler!P$12,IF(AND(All!$V41="P8",All!$AE41="RDP"),Ruler!P$13,IF(AND(All!$V41="P9",All!$AE41="RDP"),Ruler!P$14,IF(AND(All!$V41="P1",All!$AE41="RMS"),Ruler!P$6,IF(AND(All!$V41="P2",All!$AE41="RMS"),Ruler!P$15,IF(AND(All!$V41="P3",All!$AE41="RMS"),Ruler!P$16,IF(AND(All!$V41="P4",All!$AE41="RMS"),Ruler!P$17,IF(AND(All!$V41="P5",All!$AE41="RMS"),Ruler!P$18,IF(AND(All!$V41="P6",All!$AE41="RMS"),Ruler!P$19,IF(AND(All!$V41="P7",All!$AE41="RMS"),Ruler!P$20,IF(AND(All!$V41="P8",All!$AE41="RMS"),Ruler!P$21,IF(AND(All!$V41="P9",All!$AE41="RMS"),Ruler!P$22,IF(AND(All!$V41="P1",All!$AE41="RSS"),Ruler!P$6,IF(AND(All!$V41="P2",All!$AE41="RSS"),Ruler!P$23,IF(AND(All!$V41="P3",All!$AE41="RSS"),Ruler!P$24,IF(AND(All!$V41="P4",All!$AE41="RSS"),Ruler!P$25,IF(AND(All!$V41="P5",All!$AE41="RSS"),Ruler!P$26,IF(AND(All!$V41="P6",All!$AE41="RSS"),Ruler!P$27,IF(AND(All!$V41="P7",All!$AE41="RSS"),Ruler!P$28,IF(AND(All!$V41="P8",All!$AE41="RSS"),Ruler!P$29,IF(AND(All!$V41="P9",All!$AE41="RSS"),Ruler!P$30,0)))))))))))))))))))))))))))</f>
        <v>3</v>
      </c>
      <c r="BX41" s="325">
        <f>IF(AND(All!$V41="P1",All!$AE41="RDP"),Ruler!Q$6,IF(AND(All!$V41="P2",All!$AE41="RDP"),Ruler!Q$7,IF(AND(All!$V41="P3",All!$AE41="RDP"),Ruler!Q$8,IF(AND(All!$V41="P4",All!$AE41="RDP"),Ruler!Q$9,IF(AND(All!$V41="P5",All!$AE41="RDP"),Ruler!Q$10,IF(AND(All!$V41="P6",All!$AE41="RDP"),Ruler!Q$11,IF(AND(All!$V41="P7",All!$AE41="RDP"),Ruler!Q$12,IF(AND(All!$V41="P8",All!$AE41="RDP"),Ruler!Q$13,IF(AND(All!$V41="P9",All!$AE41="RDP"),Ruler!Q$14,IF(AND(All!$V41="P1",All!$AE41="RMS"),Ruler!Q$6,IF(AND(All!$V41="P2",All!$AE41="RMS"),Ruler!Q$15,IF(AND(All!$V41="P3",All!$AE41="RMS"),Ruler!Q$16,IF(AND(All!$V41="P4",All!$AE41="RMS"),Ruler!Q$17,IF(AND(All!$V41="P5",All!$AE41="RMS"),Ruler!Q$18,IF(AND(All!$V41="P6",All!$AE41="RMS"),Ruler!Q$19,IF(AND(All!$V41="P7",All!$AE41="RMS"),Ruler!Q$20,IF(AND(All!$V41="P8",All!$AE41="RMS"),Ruler!Q$21,IF(AND(All!$V41="P9",All!$AE41="RMS"),Ruler!Q$22,IF(AND(All!$V41="P1",All!$AE41="RSS"),Ruler!Q$6,IF(AND(All!$V41="P2",All!$AE41="RSS"),Ruler!Q$23,IF(AND(All!$V41="P3",All!$AE41="RSS"),Ruler!Q$24,IF(AND(All!$V41="P4",All!$AE41="RSS"),Ruler!Q$25,IF(AND(All!$V41="P5",All!$AE41="RSS"),Ruler!Q$26,IF(AND(All!$V41="P6",All!$AE41="RSS"),Ruler!Q$27,IF(AND(All!$V41="P7",All!$AE41="RSS"),Ruler!Q$28,IF(AND(All!$V41="P8",All!$AE41="RSS"),Ruler!Q$29,IF(AND(All!$V41="P9",All!$AE41="RSS"),Ruler!Q$30,0)))))))))))))))))))))))))))</f>
        <v>3</v>
      </c>
      <c r="BY41" s="325">
        <f>IF(AND(All!$V41="P1",All!$AE41="RDP"),Ruler!R$6,IF(AND(All!$V41="P2",All!$AE41="RDP"),Ruler!R$7,IF(AND(All!$V41="P3",All!$AE41="RDP"),Ruler!R$8,IF(AND(All!$V41="P4",All!$AE41="RDP"),Ruler!R$9,IF(AND(All!$V41="P5",All!$AE41="RDP"),Ruler!R$10,IF(AND(All!$V41="P6",All!$AE41="RDP"),Ruler!R$11,IF(AND(All!$V41="P7",All!$AE41="RDP"),Ruler!R$12,IF(AND(All!$V41="P8",All!$AE41="RDP"),Ruler!R$13,IF(AND(All!$V41="P9",All!$AE41="RDP"),Ruler!R$14,IF(AND(All!$V41="P1",All!$AE41="RMS"),Ruler!R$6,IF(AND(All!$V41="P2",All!$AE41="RMS"),Ruler!R$15,IF(AND(All!$V41="P3",All!$AE41="RMS"),Ruler!R$16,IF(AND(All!$V41="P4",All!$AE41="RMS"),Ruler!R$17,IF(AND(All!$V41="P5",All!$AE41="RMS"),Ruler!R$18,IF(AND(All!$V41="P6",All!$AE41="RMS"),Ruler!R$19,IF(AND(All!$V41="P7",All!$AE41="RMS"),Ruler!R$20,IF(AND(All!$V41="P8",All!$AE41="RMS"),Ruler!R$21,IF(AND(All!$V41="P9",All!$AE41="RMS"),Ruler!R$22,IF(AND(All!$V41="P1",All!$AE41="RSS"),Ruler!R$6,IF(AND(All!$V41="P2",All!$AE41="RSS"),Ruler!R$23,IF(AND(All!$V41="P3",All!$AE41="RSS"),Ruler!R$24,IF(AND(All!$V41="P4",All!$AE41="RSS"),Ruler!R$25,IF(AND(All!$V41="P5",All!$AE41="RSS"),Ruler!R$26,IF(AND(All!$V41="P6",All!$AE41="RSS"),Ruler!R$27,IF(AND(All!$V41="P7",All!$AE41="RSS"),Ruler!R$28,IF(AND(All!$V41="P8",All!$AE41="RSS"),Ruler!R$29,IF(AND(All!$V41="P9",All!$AE41="RSS"),Ruler!R$30,0)))))))))))))))))))))))))))</f>
        <v>3</v>
      </c>
      <c r="BZ41" s="325">
        <f>IF(AND(All!$V41="P1",All!$AE41="RDP"),Ruler!S$6,IF(AND(All!$V41="P2",All!$AE41="RDP"),Ruler!S$7,IF(AND(All!$V41="P3",All!$AE41="RDP"),Ruler!S$8,IF(AND(All!$V41="P4",All!$AE41="RDP"),Ruler!S$9,IF(AND(All!$V41="P5",All!$AE41="RDP"),Ruler!S$10,IF(AND(All!$V41="P6",All!$AE41="RDP"),Ruler!S$11,IF(AND(All!$V41="P7",All!$AE41="RDP"),Ruler!S$12,IF(AND(All!$V41="P8",All!$AE41="RDP"),Ruler!S$13,IF(AND(All!$V41="P9",All!$AE41="RDP"),Ruler!S$14,IF(AND(All!$V41="P1",All!$AE41="RMS"),Ruler!S$6,IF(AND(All!$V41="P2",All!$AE41="RMS"),Ruler!S$15,IF(AND(All!$V41="P3",All!$AE41="RMS"),Ruler!S$16,IF(AND(All!$V41="P4",All!$AE41="RMS"),Ruler!S$17,IF(AND(All!$V41="P5",All!$AE41="RMS"),Ruler!S$18,IF(AND(All!$V41="P6",All!$AE41="RMS"),Ruler!S$19,IF(AND(All!$V41="P7",All!$AE41="RMS"),Ruler!S$20,IF(AND(All!$V41="P8",All!$AE41="RMS"),Ruler!S$21,IF(AND(All!$V41="P9",All!$AE41="RMS"),Ruler!S$22,IF(AND(All!$V41="P1",All!$AE41="RSS"),Ruler!S$6,IF(AND(All!$V41="P2",All!$AE41="RSS"),Ruler!S$23,IF(AND(All!$V41="P3",All!$AE41="RSS"),Ruler!S$24,IF(AND(All!$V41="P4",All!$AE41="RSS"),Ruler!S$25,IF(AND(All!$V41="P5",All!$AE41="RSS"),Ruler!S$26,IF(AND(All!$V41="P6",All!$AE41="RSS"),Ruler!S$27,IF(AND(All!$V41="P7",All!$AE41="RSS"),Ruler!S$28,IF(AND(All!$V41="P8",All!$AE41="RSS"),Ruler!S$29,IF(AND(All!$V41="P9",All!$AE41="RSS"),Ruler!S$30,0)))))))))))))))))))))))))))</f>
        <v>3</v>
      </c>
      <c r="CA41" s="325">
        <f>IF(AND(All!$V41="P1",All!$AE41="RDP"),Ruler!T$6,IF(AND(All!$V41="P2",All!$AE41="RDP"),Ruler!T$7,IF(AND(All!$V41="P3",All!$AE41="RDP"),Ruler!T$8,IF(AND(All!$V41="P4",All!$AE41="RDP"),Ruler!T$9,IF(AND(All!$V41="P5",All!$AE41="RDP"),Ruler!T$10,IF(AND(All!$V41="P6",All!$AE41="RDP"),Ruler!T$11,IF(AND(All!$V41="P7",All!$AE41="RDP"),Ruler!T$12,IF(AND(All!$V41="P8",All!$AE41="RDP"),Ruler!T$13,IF(AND(All!$V41="P9",All!$AE41="RDP"),Ruler!T$14,IF(AND(All!$V41="P1",All!$AE41="RMS"),Ruler!T$6,IF(AND(All!$V41="P2",All!$AE41="RMS"),Ruler!T$15,IF(AND(All!$V41="P3",All!$AE41="RMS"),Ruler!T$16,IF(AND(All!$V41="P4",All!$AE41="RMS"),Ruler!T$17,IF(AND(All!$V41="P5",All!$AE41="RMS"),Ruler!T$18,IF(AND(All!$V41="P6",All!$AE41="RMS"),Ruler!T$19,IF(AND(All!$V41="P7",All!$AE41="RMS"),Ruler!T$20,IF(AND(All!$V41="P8",All!$AE41="RMS"),Ruler!T$21,IF(AND(All!$V41="P9",All!$AE41="RMS"),Ruler!T$22,IF(AND(All!$V41="P1",All!$AE41="RSS"),Ruler!T$6,IF(AND(All!$V41="P2",All!$AE41="RSS"),Ruler!T$23,IF(AND(All!$V41="P3",All!$AE41="RSS"),Ruler!T$24,IF(AND(All!$V41="P4",All!$AE41="RSS"),Ruler!T$25,IF(AND(All!$V41="P5",All!$AE41="RSS"),Ruler!T$26,IF(AND(All!$V41="P6",All!$AE41="RSS"),Ruler!T$27,IF(AND(All!$V41="P7",All!$AE41="RSS"),Ruler!T$28,IF(AND(All!$V41="P8",All!$AE41="RSS"),Ruler!T$29,IF(AND(All!$V41="P9",All!$AE41="RSS"),Ruler!T$30,0)))))))))))))))))))))))))))</f>
        <v>2</v>
      </c>
      <c r="CB41" s="325">
        <f>IF(AND(All!$V41="P1",All!$AE41="RDP"),Ruler!U$6,IF(AND(All!$V41="P2",All!$AE41="RDP"),Ruler!U$7,IF(AND(All!$V41="P3",All!$AE41="RDP"),Ruler!U$8,IF(AND(All!$V41="P4",All!$AE41="RDP"),Ruler!U$9,IF(AND(All!$V41="P5",All!$AE41="RDP"),Ruler!U$10,IF(AND(All!$V41="P6",All!$AE41="RDP"),Ruler!U$11,IF(AND(All!$V41="P7",All!$AE41="RDP"),Ruler!U$12,IF(AND(All!$V41="P8",All!$AE41="RDP"),Ruler!U$13,IF(AND(All!$V41="P9",All!$AE41="RDP"),Ruler!U$14,IF(AND(All!$V41="P1",All!$AE41="RMS"),Ruler!U$6,IF(AND(All!$V41="P2",All!$AE41="RMS"),Ruler!U$15,IF(AND(All!$V41="P3",All!$AE41="RMS"),Ruler!U$16,IF(AND(All!$V41="P4",All!$AE41="RMS"),Ruler!U$17,IF(AND(All!$V41="P5",All!$AE41="RMS"),Ruler!U$18,IF(AND(All!$V41="P6",All!$AE41="RMS"),Ruler!U$19,IF(AND(All!$V41="P7",All!$AE41="RMS"),Ruler!U$20,IF(AND(All!$V41="P8",All!$AE41="RMS"),Ruler!U$21,IF(AND(All!$V41="P9",All!$AE41="RMS"),Ruler!U$22,IF(AND(All!$V41="P1",All!$AE41="RSS"),Ruler!U$6,IF(AND(All!$V41="P2",All!$AE41="RSS"),Ruler!U$23,IF(AND(All!$V41="P3",All!$AE41="RSS"),Ruler!U$24,IF(AND(All!$V41="P4",All!$AE41="RSS"),Ruler!U$25,IF(AND(All!$V41="P5",All!$AE41="RSS"),Ruler!U$26,IF(AND(All!$V41="P6",All!$AE41="RSS"),Ruler!U$27,IF(AND(All!$V41="P7",All!$AE41="RSS"),Ruler!U$28,IF(AND(All!$V41="P8",All!$AE41="RSS"),Ruler!U$29,IF(AND(All!$V41="P9",All!$AE41="RSS"),Ruler!U$30,0)))))))))))))))))))))))))))</f>
        <v>3</v>
      </c>
      <c r="CC41" s="325">
        <f>IF(AND(All!$V41="P1",All!$AE41="RDP"),Ruler!V$6,IF(AND(All!$V41="P2",All!$AE41="RDP"),Ruler!V$7,IF(AND(All!$V41="P3",All!$AE41="RDP"),Ruler!V$8,IF(AND(All!$V41="P4",All!$AE41="RDP"),Ruler!V$9,IF(AND(All!$V41="P5",All!$AE41="RDP"),Ruler!V$10,IF(AND(All!$V41="P6",All!$AE41="RDP"),Ruler!V$11,IF(AND(All!$V41="P7",All!$AE41="RDP"),Ruler!V$12,IF(AND(All!$V41="P8",All!$AE41="RDP"),Ruler!V$13,IF(AND(All!$V41="P9",All!$AE41="RDP"),Ruler!V$14,IF(AND(All!$V41="P1",All!$AE41="RMS"),Ruler!V$6,IF(AND(All!$V41="P2",All!$AE41="RMS"),Ruler!V$15,IF(AND(All!$V41="P3",All!$AE41="RMS"),Ruler!V$16,IF(AND(All!$V41="P4",All!$AE41="RMS"),Ruler!V$17,IF(AND(All!$V41="P5",All!$AE41="RMS"),Ruler!V$18,IF(AND(All!$V41="P6",All!$AE41="RMS"),Ruler!V$19,IF(AND(All!$V41="P7",All!$AE41="RMS"),Ruler!V$20,IF(AND(All!$V41="P8",All!$AE41="RMS"),Ruler!V$21,IF(AND(All!$V41="P9",All!$AE41="RMS"),Ruler!V$22,IF(AND(All!$V41="P1",All!$AE41="RSS"),Ruler!V$6,IF(AND(All!$V41="P2",All!$AE41="RSS"),Ruler!V$23,IF(AND(All!$V41="P3",All!$AE41="RSS"),Ruler!V$24,IF(AND(All!$V41="P4",All!$AE41="RSS"),Ruler!V$25,IF(AND(All!$V41="P5",All!$AE41="RSS"),Ruler!V$26,IF(AND(All!$V41="P6",All!$AE41="RSS"),Ruler!V$27,IF(AND(All!$V41="P7",All!$AE41="RSS"),Ruler!V$28,IF(AND(All!$V41="P8",All!$AE41="RSS"),Ruler!V$29,IF(AND(All!$V41="P9",All!$AE41="RSS"),Ruler!V$30,0)))))))))))))))))))))))))))</f>
        <v>3</v>
      </c>
      <c r="CD41" s="325">
        <f>IF(AND(All!$V41="P1",All!$AE41="RDP"),Ruler!W$6,IF(AND(All!$V41="P2",All!$AE41="RDP"),Ruler!W$7,IF(AND(All!$V41="P3",All!$AE41="RDP"),Ruler!W$8,IF(AND(All!$V41="P4",All!$AE41="RDP"),Ruler!W$9,IF(AND(All!$V41="P5",All!$AE41="RDP"),Ruler!W$10,IF(AND(All!$V41="P6",All!$AE41="RDP"),Ruler!W$11,IF(AND(All!$V41="P7",All!$AE41="RDP"),Ruler!W$12,IF(AND(All!$V41="P8",All!$AE41="RDP"),Ruler!W$13,IF(AND(All!$V41="P9",All!$AE41="RDP"),Ruler!W$14,IF(AND(All!$V41="P1",All!$AE41="RMS"),Ruler!W$6,IF(AND(All!$V41="P2",All!$AE41="RMS"),Ruler!W$15,IF(AND(All!$V41="P3",All!$AE41="RMS"),Ruler!W$16,IF(AND(All!$V41="P4",All!$AE41="RMS"),Ruler!W$17,IF(AND(All!$V41="P5",All!$AE41="RMS"),Ruler!W$18,IF(AND(All!$V41="P6",All!$AE41="RMS"),Ruler!W$19,IF(AND(All!$V41="P7",All!$AE41="RMS"),Ruler!W$20,IF(AND(All!$V41="P8",All!$AE41="RMS"),Ruler!W$21,IF(AND(All!$V41="P9",All!$AE41="RMS"),Ruler!W$22,IF(AND(All!$V41="P1",All!$AE41="RSS"),Ruler!W$6,IF(AND(All!$V41="P2",All!$AE41="RSS"),Ruler!W$23,IF(AND(All!$V41="P3",All!$AE41="RSS"),Ruler!W$24,IF(AND(All!$V41="P4",All!$AE41="RSS"),Ruler!W$25,IF(AND(All!$V41="P5",All!$AE41="RSS"),Ruler!W$26,IF(AND(All!$V41="P6",All!$AE41="RSS"),Ruler!W$27,IF(AND(All!$V41="P7",All!$AE41="RSS"),Ruler!W$28,IF(AND(All!$V41="P8",All!$AE41="RSS"),Ruler!W$29,IF(AND(All!$V41="P9",All!$AE41="RSS"),Ruler!W$30,0)))))))))))))))))))))))))))</f>
        <v>2</v>
      </c>
      <c r="CE41" s="325">
        <f>IF(AND(All!$V41="P1",All!$AE41="RDP"),Ruler!X$6,IF(AND(All!$V41="P2",All!$AE41="RDP"),Ruler!X$7,IF(AND(All!$V41="P3",All!$AE41="RDP"),Ruler!X$8,IF(AND(All!$V41="P4",All!$AE41="RDP"),Ruler!X$9,IF(AND(All!$V41="P5",All!$AE41="RDP"),Ruler!X$10,IF(AND(All!$V41="P6",All!$AE41="RDP"),Ruler!X$11,IF(AND(All!$V41="P7",All!$AE41="RDP"),Ruler!X$12,IF(AND(All!$V41="P8",All!$AE41="RDP"),Ruler!X$13,IF(AND(All!$V41="P9",All!$AE41="RDP"),Ruler!X$14,IF(AND(All!$V41="P1",All!$AE41="RMS"),Ruler!X$6,IF(AND(All!$V41="P2",All!$AE41="RMS"),Ruler!X$15,IF(AND(All!$V41="P3",All!$AE41="RMS"),Ruler!X$16,IF(AND(All!$V41="P4",All!$AE41="RMS"),Ruler!X$17,IF(AND(All!$V41="P5",All!$AE41="RMS"),Ruler!X$18,IF(AND(All!$V41="P6",All!$AE41="RMS"),Ruler!X$19,IF(AND(All!$V41="P7",All!$AE41="RMS"),Ruler!X$20,IF(AND(All!$V41="P8",All!$AE41="RMS"),Ruler!X$21,IF(AND(All!$V41="P9",All!$AE41="RMS"),Ruler!X$22,IF(AND(All!$V41="P1",All!$AE41="RSS"),Ruler!X$6,IF(AND(All!$V41="P2",All!$AE41="RSS"),Ruler!X$23,IF(AND(All!$V41="P3",All!$AE41="RSS"),Ruler!X$24,IF(AND(All!$V41="P4",All!$AE41="RSS"),Ruler!X$25,IF(AND(All!$V41="P5",All!$AE41="RSS"),Ruler!X$26,IF(AND(All!$V41="P6",All!$AE41="RSS"),Ruler!X$27,IF(AND(All!$V41="P7",All!$AE41="RSS"),Ruler!X$28,IF(AND(All!$V41="P8",All!$AE41="RSS"),Ruler!X$29,IF(AND(All!$V41="P9",All!$AE41="RSS"),Ruler!X$30,0)))))))))))))))))))))))))))</f>
        <v>2</v>
      </c>
      <c r="CF41" s="325">
        <f>IF(AND(All!$V41="P1",All!$AE41="RDP"),Ruler!Y$6,IF(AND(All!$V41="P2",All!$AE41="RDP"),Ruler!Y$7,IF(AND(All!$V41="P3",All!$AE41="RDP"),Ruler!Y$8,IF(AND(All!$V41="P4",All!$AE41="RDP"),Ruler!Y$9,IF(AND(All!$V41="P5",All!$AE41="RDP"),Ruler!Y$10,IF(AND(All!$V41="P6",All!$AE41="RDP"),Ruler!Y$11,IF(AND(All!$V41="P7",All!$AE41="RDP"),Ruler!Y$12,IF(AND(All!$V41="P8",All!$AE41="RDP"),Ruler!Y$13,IF(AND(All!$V41="P9",All!$AE41="RDP"),Ruler!Y$14,IF(AND(All!$V41="P1",All!$AE41="RMS"),Ruler!Y$6,IF(AND(All!$V41="P2",All!$AE41="RMS"),Ruler!Y$15,IF(AND(All!$V41="P3",All!$AE41="RMS"),Ruler!Y$16,IF(AND(All!$V41="P4",All!$AE41="RMS"),Ruler!Y$17,IF(AND(All!$V41="P5",All!$AE41="RMS"),Ruler!Y$18,IF(AND(All!$V41="P6",All!$AE41="RMS"),Ruler!Y$19,IF(AND(All!$V41="P7",All!$AE41="RMS"),Ruler!Y$20,IF(AND(All!$V41="P8",All!$AE41="RMS"),Ruler!Y$21,IF(AND(All!$V41="P9",All!$AE41="RMS"),Ruler!Y$22,IF(AND(All!$V41="P1",All!$AE41="RSS"),Ruler!Y$6,IF(AND(All!$V41="P2",All!$AE41="RSS"),Ruler!Y$23,IF(AND(All!$V41="P3",All!$AE41="RSS"),Ruler!Y$24,IF(AND(All!$V41="P4",All!$AE41="RSS"),Ruler!Y$25,IF(AND(All!$V41="P5",All!$AE41="RSS"),Ruler!Y$26,IF(AND(All!$V41="P6",All!$AE41="RSS"),Ruler!Y$27,IF(AND(All!$V41="P7",All!$AE41="RSS"),Ruler!Y$28,IF(AND(All!$V41="P8",All!$AE41="RSS"),Ruler!Y$29,IF(AND(All!$V41="P9",All!$AE41="RSS"),Ruler!Y$30,0)))))))))))))))))))))))))))</f>
        <v>2</v>
      </c>
      <c r="CG41" s="325">
        <f>IF(AND(All!$V41="P1",All!$AE41="RDP"),Ruler!Z$6,IF(AND(All!$V41="P2",All!$AE41="RDP"),Ruler!Z$7,IF(AND(All!$V41="P3",All!$AE41="RDP"),Ruler!Z$8,IF(AND(All!$V41="P4",All!$AE41="RDP"),Ruler!Z$9,IF(AND(All!$V41="P5",All!$AE41="RDP"),Ruler!Z$10,IF(AND(All!$V41="P6",All!$AE41="RDP"),Ruler!Z$11,IF(AND(All!$V41="P7",All!$AE41="RDP"),Ruler!Z$12,IF(AND(All!$V41="P8",All!$AE41="RDP"),Ruler!Z$13,IF(AND(All!$V41="P9",All!$AE41="RDP"),Ruler!Z$14,IF(AND(All!$V41="P1",All!$AE41="RMS"),Ruler!Z$6,IF(AND(All!$V41="P2",All!$AE41="RMS"),Ruler!Z$15,IF(AND(All!$V41="P3",All!$AE41="RMS"),Ruler!Z$16,IF(AND(All!$V41="P4",All!$AE41="RMS"),Ruler!Z$17,IF(AND(All!$V41="P5",All!$AE41="RMS"),Ruler!Z$18,IF(AND(All!$V41="P6",All!$AE41="RMS"),Ruler!Z$19,IF(AND(All!$V41="P7",All!$AE41="RMS"),Ruler!Z$20,IF(AND(All!$V41="P8",All!$AE41="RMS"),Ruler!Z$21,IF(AND(All!$V41="P9",All!$AE41="RMS"),Ruler!Z$22,IF(AND(All!$V41="P1",All!$AE41="RSS"),Ruler!Z$6,IF(AND(All!$V41="P2",All!$AE41="RSS"),Ruler!Z$23,IF(AND(All!$V41="P3",All!$AE41="RSS"),Ruler!Z$24,IF(AND(All!$V41="P4",All!$AE41="RSS"),Ruler!Z$25,IF(AND(All!$V41="P5",All!$AE41="RSS"),Ruler!Z$26,IF(AND(All!$V41="P6",All!$AE41="RSS"),Ruler!Z$27,IF(AND(All!$V41="P7",All!$AE41="RSS"),Ruler!Z$28,IF(AND(All!$V41="P8",All!$AE41="RSS"),Ruler!Z$29,IF(AND(All!$V41="P9",All!$AE41="RSS"),Ruler!Z$30,0)))))))))))))))))))))))))))</f>
        <v>2</v>
      </c>
      <c r="CH41" s="325">
        <f>IF(AND(All!$V41="P1",All!$AE41="RDP"),Ruler!AA$6,IF(AND(All!$V41="P2",All!$AE41="RDP"),Ruler!AA$7,IF(AND(All!$V41="P3",All!$AE41="RDP"),Ruler!AA$8,IF(AND(All!$V41="P4",All!$AE41="RDP"),Ruler!AA$9,IF(AND(All!$V41="P5",All!$AE41="RDP"),Ruler!AA$10,IF(AND(All!$V41="P6",All!$AE41="RDP"),Ruler!AA$11,IF(AND(All!$V41="P7",All!$AE41="RDP"),Ruler!AA$12,IF(AND(All!$V41="P8",All!$AE41="RDP"),Ruler!AA$13,IF(AND(All!$V41="P9",All!$AE41="RDP"),Ruler!AA$14,IF(AND(All!$V41="P1",All!$AE41="RMS"),Ruler!AA$6,IF(AND(All!$V41="P2",All!$AE41="RMS"),Ruler!AA$15,IF(AND(All!$V41="P3",All!$AE41="RMS"),Ruler!AA$16,IF(AND(All!$V41="P4",All!$AE41="RMS"),Ruler!AA$17,IF(AND(All!$V41="P5",All!$AE41="RMS"),Ruler!AA$18,IF(AND(All!$V41="P6",All!$AE41="RMS"),Ruler!AA$19,IF(AND(All!$V41="P7",All!$AE41="RMS"),Ruler!AA$20,IF(AND(All!$V41="P8",All!$AE41="RMS"),Ruler!AA$21,IF(AND(All!$V41="P9",All!$AE41="RMS"),Ruler!AA$22,IF(AND(All!$V41="P1",All!$AE41="RSS"),Ruler!AA$6,IF(AND(All!$V41="P2",All!$AE41="RSS"),Ruler!AA$23,IF(AND(All!$V41="P3",All!$AE41="RSS"),Ruler!AA$24,IF(AND(All!$V41="P4",All!$AE41="RSS"),Ruler!AA$25,IF(AND(All!$V41="P5",All!$AE41="RSS"),Ruler!AA$26,IF(AND(All!$V41="P6",All!$AE41="RSS"),Ruler!AA$27,IF(AND(All!$V41="P7",All!$AE41="RSS"),Ruler!AA$28,IF(AND(All!$V41="P8",All!$AE41="RSS"),Ruler!AA$29,IF(AND(All!$V41="P9",All!$AE41="RSS"),Ruler!AA$30,0)))))))))))))))))))))))))))</f>
        <v>2</v>
      </c>
      <c r="CI41" s="325">
        <f>IF(AND(All!$V41="P1",All!$AE41="RDP"),Ruler!AB$6,IF(AND(All!$V41="P2",All!$AE41="RDP"),Ruler!AB$7,IF(AND(All!$V41="P3",All!$AE41="RDP"),Ruler!AB$8,IF(AND(All!$V41="P4",All!$AE41="RDP"),Ruler!AB$9,IF(AND(All!$V41="P5",All!$AE41="RDP"),Ruler!AB$10,IF(AND(All!$V41="P6",All!$AE41="RDP"),Ruler!AB$11,IF(AND(All!$V41="P7",All!$AE41="RDP"),Ruler!AB$12,IF(AND(All!$V41="P8",All!$AE41="RDP"),Ruler!AB$13,IF(AND(All!$V41="P9",All!$AE41="RDP"),Ruler!AB$14,IF(AND(All!$V41="P1",All!$AE41="RMS"),Ruler!AB$6,IF(AND(All!$V41="P2",All!$AE41="RMS"),Ruler!AB$15,IF(AND(All!$V41="P3",All!$AE41="RMS"),Ruler!AB$16,IF(AND(All!$V41="P4",All!$AE41="RMS"),Ruler!AB$17,IF(AND(All!$V41="P5",All!$AE41="RMS"),Ruler!AB$18,IF(AND(All!$V41="P6",All!$AE41="RMS"),Ruler!AB$19,IF(AND(All!$V41="P7",All!$AE41="RMS"),Ruler!AB$20,IF(AND(All!$V41="P8",All!$AE41="RMS"),Ruler!AB$21,IF(AND(All!$V41="P9",All!$AE41="RMS"),Ruler!AB$22,IF(AND(All!$V41="P1",All!$AE41="RSS"),Ruler!AB$6,IF(AND(All!$V41="P2",All!$AE41="RSS"),Ruler!AB$23,IF(AND(All!$V41="P3",All!$AE41="RSS"),Ruler!AB$24,IF(AND(All!$V41="P4",All!$AE41="RSS"),Ruler!AB$25,IF(AND(All!$V41="P5",All!$AE41="RSS"),Ruler!AB$26,IF(AND(All!$V41="P6",All!$AE41="RSS"),Ruler!AB$27,IF(AND(All!$V41="P7",All!$AE41="RSS"),Ruler!AB$28,IF(AND(All!$V41="P8",All!$AE41="RSS"),Ruler!AB$29,IF(AND(All!$V41="P9",All!$AE41="RSS"),Ruler!AB$30,0)))))))))))))))))))))))))))</f>
        <v>2</v>
      </c>
      <c r="CJ41" s="377">
        <f>Table9[[#This Row],[R-B1]]-Table9[[#This Row],[B1]]</f>
        <v>0</v>
      </c>
      <c r="CK41" s="378">
        <f>Table9[[#This Row],[R-B2]]-Table9[[#This Row],[B2]]</f>
        <v>0</v>
      </c>
      <c r="CL41" s="378">
        <f>Table9[[#This Row],[R-B3]]-Table9[[#This Row],[B3]]</f>
        <v>0</v>
      </c>
      <c r="CM41" s="378">
        <f>Table9[[#This Row],[R-B4]]-Table9[[#This Row],[B4]]</f>
        <v>0</v>
      </c>
      <c r="CN41" s="378">
        <f>Table9[[#This Row],[R-B5]]-Table9[[#This Row],[B5]]</f>
        <v>0</v>
      </c>
      <c r="CO41" s="378">
        <f>Table9[[#This Row],[R-B6]]-Table9[[#This Row],[B6]]</f>
        <v>0</v>
      </c>
      <c r="CP41" s="378">
        <f>Table9[[#This Row],[R-B7]]-Table9[[#This Row],[B7]]</f>
        <v>1</v>
      </c>
      <c r="CQ41" s="378">
        <f>Table9[[#This Row],[R-B8]]-Table9[[#This Row],[B8]]</f>
        <v>0</v>
      </c>
      <c r="CR41" s="378">
        <f>Table9[[#This Row],[R-B9]]-Table9[[#This Row],[B9]]</f>
        <v>-1</v>
      </c>
      <c r="CS41" s="378">
        <f>Table9[[#This Row],[R-B10]]-Table9[[#This Row],[B10]]</f>
        <v>-1</v>
      </c>
      <c r="CT41" s="378">
        <f>Table9[[#This Row],[R-B11]]-Table9[[#This Row],[B11]]</f>
        <v>0</v>
      </c>
      <c r="CU41" s="378">
        <f>Table9[[#This Row],[R-B12]]-Table9[[#This Row],[B12]]</f>
        <v>0</v>
      </c>
      <c r="CV41" s="378">
        <f>Table9[[#This Row],[R-K1]]-Table9[[#This Row],[K1]]</f>
        <v>0</v>
      </c>
      <c r="CW41" s="378">
        <f>Table9[[#This Row],[R-K2]]-Table9[[#This Row],[K2]]</f>
        <v>0</v>
      </c>
      <c r="CX41" s="378">
        <f>Table9[[#This Row],[R-K3]]-Table9[[#This Row],[K3]]</f>
        <v>0</v>
      </c>
      <c r="CY41" s="378">
        <f>Table9[[#This Row],[R-K4]]-Table9[[#This Row],[K4]]</f>
        <v>-1</v>
      </c>
      <c r="CZ41" s="378">
        <f>Table9[[#This Row],[R-K5]]-Table9[[#This Row],[K5]]</f>
        <v>1</v>
      </c>
      <c r="DA41" s="378">
        <f>Table9[[#This Row],[R-P1]]-Table9[[#This Row],[P1]]</f>
        <v>0</v>
      </c>
      <c r="DB41" s="378">
        <f>Table9[[#This Row],[R-P2]]-Table9[[#This Row],[P2]]</f>
        <v>-1</v>
      </c>
      <c r="DC41" s="378">
        <f>Table9[[#This Row],[R-P3]]-Table9[[#This Row],[P3]]</f>
        <v>-1</v>
      </c>
      <c r="DD41" s="378">
        <f>Table9[[#This Row],[R-P4]]-Table9[[#This Row],[P4]]</f>
        <v>1</v>
      </c>
      <c r="DE41" s="378">
        <f>Table9[[#This Row],[R-P5]]-Table9[[#This Row],[P5]]</f>
        <v>0</v>
      </c>
      <c r="DF41" s="378">
        <f>Table9[[#This Row],[R-E1]]-Table9[[#This Row],[E1]]</f>
        <v>0</v>
      </c>
      <c r="DG41" s="379">
        <f>Table9[[#This Row],[R-E2]]-Table9[[#This Row],[E2]]</f>
        <v>0</v>
      </c>
      <c r="DH41" s="43">
        <f>COUNTIF(Table9[[#This Row],[G-B1]:[G-B12]],"&lt;=0")/12*100</f>
        <v>91.666666666666657</v>
      </c>
      <c r="DI41" s="43">
        <f>COUNTIF(Table9[[#This Row],[G-K1]:[G-K5]],"&lt;=0")/5*100</f>
        <v>80</v>
      </c>
      <c r="DJ41" s="43">
        <f>COUNTIF(Table9[[#This Row],[G-P1]:[G-P5]],"&lt;=0")/5*100</f>
        <v>80</v>
      </c>
      <c r="DK41" s="43">
        <f>COUNTIF(Table9[[#This Row],[G-E1]:[G-E2]],"&lt;=0")/2*100</f>
        <v>100</v>
      </c>
      <c r="DL41" s="450">
        <f>IF(AE41="RDP",(COUNTIF(Table9[[#This Row],[G-B3]],"&lt;=0")+COUNTIF(Table9[[#This Row],[G-B4]],"&lt;=0")+COUNTIF(Table9[[#This Row],[G-B7]],"&lt;=0")+COUNTIF(Table9[[#This Row],[G-B11]],"&lt;=0")+COUNTIF(Table9[[#This Row],[G-K2]],"&lt;=0"))/5*100,IF(AE41="RMS",(COUNTIF(Table9[[#This Row],[G-B4]],"&lt;=0")+COUNTIF(Table9[[#This Row],[G-B5]],"&lt;=0")+COUNTIF(Table9[[#This Row],[G-B10]],"&lt;=0")+COUNTIF(Table9[[#This Row],[G-B12]],"&lt;=0")+COUNTIF(Table9[[#This Row],[G-K2]],"&lt;=0"))/5*100,IF(AE41="RSS",(COUNTIF(Table9[[#This Row],[G-B1]],"&lt;=0")+COUNTIF(Table9[[#This Row],[G-B2]],"&lt;=0")+COUNTIF(Table9[[#This Row],[G-B6]],"&lt;=0")+COUNTIF(Table9[[#This Row],[G-B11]],"&lt;=0")+COUNTIF(Table9[[#This Row],[G-B12]],"&lt;=0"))/5*100,0)))</f>
        <v>100</v>
      </c>
      <c r="DM41" s="380">
        <v>100</v>
      </c>
      <c r="DN41" s="381">
        <v>100</v>
      </c>
      <c r="DO41" s="381">
        <v>100</v>
      </c>
      <c r="DP41" s="381">
        <v>100</v>
      </c>
      <c r="DQ41" s="381">
        <v>100</v>
      </c>
      <c r="DR41" s="380">
        <v>92</v>
      </c>
      <c r="DS41" s="381">
        <v>80</v>
      </c>
      <c r="DT41" s="381">
        <v>80</v>
      </c>
      <c r="DU41" s="381">
        <v>100</v>
      </c>
      <c r="DV41" s="395">
        <v>100</v>
      </c>
      <c r="DW41" s="380">
        <v>67</v>
      </c>
      <c r="DX41" s="381">
        <v>60</v>
      </c>
      <c r="DY41" s="381">
        <v>60</v>
      </c>
      <c r="DZ41" s="381">
        <v>100</v>
      </c>
      <c r="EA41" s="396">
        <v>40</v>
      </c>
      <c r="EB41" s="335" t="s">
        <v>251</v>
      </c>
      <c r="EC41" s="324" t="s">
        <v>458</v>
      </c>
      <c r="ED41" s="324" t="s">
        <v>459</v>
      </c>
      <c r="EE41" s="338"/>
    </row>
    <row r="42" spans="2:135" ht="126" hidden="1" customHeight="1" thickBot="1" x14ac:dyDescent="0.35">
      <c r="B42" s="282">
        <v>40</v>
      </c>
      <c r="C42" s="421" t="s">
        <v>134</v>
      </c>
      <c r="D42" s="345">
        <v>46125</v>
      </c>
      <c r="E42" s="349" t="s">
        <v>460</v>
      </c>
      <c r="F42" s="343">
        <v>1120224</v>
      </c>
      <c r="G42" s="286">
        <f t="shared" ca="1" si="0"/>
        <v>40.744197992770175</v>
      </c>
      <c r="H42" s="283">
        <v>31444</v>
      </c>
      <c r="I42" s="343" t="s">
        <v>136</v>
      </c>
      <c r="J42" s="343" t="s">
        <v>461</v>
      </c>
      <c r="K42" s="343" t="s">
        <v>138</v>
      </c>
      <c r="L42" s="343" t="s">
        <v>147</v>
      </c>
      <c r="M42" s="343" t="s">
        <v>145</v>
      </c>
      <c r="N42" s="343" t="s">
        <v>462</v>
      </c>
      <c r="O42" s="343" t="s">
        <v>183</v>
      </c>
      <c r="P42" s="349" t="s">
        <v>463</v>
      </c>
      <c r="Q42" s="343" t="s">
        <v>425</v>
      </c>
      <c r="R42" s="404">
        <v>46301</v>
      </c>
      <c r="S42" s="345">
        <v>45566</v>
      </c>
      <c r="T42" s="286">
        <f t="shared" ca="1" si="3"/>
        <v>2.0527777777777776</v>
      </c>
      <c r="U42" s="343">
        <v>17</v>
      </c>
      <c r="V42" s="343" t="s">
        <v>59</v>
      </c>
      <c r="W42" s="356"/>
      <c r="X42" s="357">
        <f ca="1">($T$1-Table9[[#This Row],[Date of Appointment to Current Grade]])/365</f>
        <v>2.0537870338660653</v>
      </c>
      <c r="Y42" s="345">
        <v>45566</v>
      </c>
      <c r="Z42" s="343" t="s">
        <v>187</v>
      </c>
      <c r="AA42" s="345">
        <v>45566</v>
      </c>
      <c r="AB42" s="360">
        <f ca="1">($T$1-Table9[[#This Row],[Date in Position]])/365</f>
        <v>2.0537870338660653</v>
      </c>
      <c r="AC42" s="343" t="s">
        <v>183</v>
      </c>
      <c r="AD42" s="345">
        <v>45894</v>
      </c>
      <c r="AE42" s="343" t="s">
        <v>147</v>
      </c>
      <c r="AF42" s="343" t="s">
        <v>148</v>
      </c>
      <c r="AG42" s="287" t="s">
        <v>464</v>
      </c>
      <c r="AH42" s="287" t="s">
        <v>465</v>
      </c>
      <c r="AI42" s="287" t="s">
        <v>466</v>
      </c>
      <c r="AJ42" s="285" t="s">
        <v>467</v>
      </c>
      <c r="AK42" s="288" t="s">
        <v>468</v>
      </c>
      <c r="AL42" s="282" t="s">
        <v>153</v>
      </c>
      <c r="AM42" s="319" t="s">
        <v>469</v>
      </c>
      <c r="AN42" s="313">
        <v>3</v>
      </c>
      <c r="AO42" s="304">
        <v>2</v>
      </c>
      <c r="AP42" s="304">
        <v>2</v>
      </c>
      <c r="AQ42" s="304">
        <v>2</v>
      </c>
      <c r="AR42" s="304">
        <v>2</v>
      </c>
      <c r="AS42" s="304">
        <v>3</v>
      </c>
      <c r="AT42" s="304">
        <v>3</v>
      </c>
      <c r="AU42" s="304">
        <v>2</v>
      </c>
      <c r="AV42" s="304">
        <v>2</v>
      </c>
      <c r="AW42" s="304">
        <v>2</v>
      </c>
      <c r="AX42" s="304">
        <v>3</v>
      </c>
      <c r="AY42" s="304">
        <v>2</v>
      </c>
      <c r="AZ42" s="304">
        <v>3</v>
      </c>
      <c r="BA42" s="304">
        <v>3</v>
      </c>
      <c r="BB42" s="304">
        <v>2</v>
      </c>
      <c r="BC42" s="304">
        <v>2</v>
      </c>
      <c r="BD42" s="304">
        <v>1</v>
      </c>
      <c r="BE42" s="304">
        <v>2</v>
      </c>
      <c r="BF42" s="304">
        <v>2</v>
      </c>
      <c r="BG42" s="304">
        <v>2</v>
      </c>
      <c r="BH42" s="304">
        <v>1</v>
      </c>
      <c r="BI42" s="304">
        <v>1</v>
      </c>
      <c r="BJ42" s="304">
        <v>1</v>
      </c>
      <c r="BK42" s="314">
        <v>1</v>
      </c>
      <c r="BL42" s="325">
        <f>IF(AND(All!$V42="P1",All!$AE42="RDP"),Ruler!E$6,IF(AND(All!$V42="P2",All!$AE42="RDP"),Ruler!E$7,IF(AND(All!$V42="P3",All!$AE42="RDP"),Ruler!E$8,IF(AND(All!$V42="P4",All!$AE42="RDP"),Ruler!E$9,IF(AND(All!$V42="P5",All!$AE42="RDP"),Ruler!E$10,IF(AND(All!$V42="P6",All!$AE42="RDP"),Ruler!E$11,IF(AND(All!$V42="P7",All!$AE42="RDP"),Ruler!E$12,IF(AND(All!$V42="P8",All!$AE42="RDP"),Ruler!E$13,IF(AND(All!$V42="P9",All!$AE42="RDP"),Ruler!E$14,IF(AND(All!$V42="P1",All!$AE42="RMS"),Ruler!E$6,IF(AND(All!$V42="P2",All!$AE42="RMS"),Ruler!E$15,IF(AND(All!$V42="P3",All!$AE42="RMS"),Ruler!E$16,IF(AND(All!$V42="P4",All!$AE42="RMS"),Ruler!E$17,IF(AND(All!$V42="P5",All!$AE42="RMS"),Ruler!E$18,IF(AND(All!$V42="P6",All!$AE42="RMS"),Ruler!E$19,IF(AND(All!$V42="P7",All!$AE42="RMS"),Ruler!E$20,IF(AND(All!$V42="P8",All!$AE42="RMS"),Ruler!E$21,IF(AND(All!$V42="P9",All!$AE42="RMS"),Ruler!E$22,IF(AND(All!$V42="P1",All!$AE42="RSS"),Ruler!E$6,IF(AND(All!$V42="P2",All!$AE42="RSS"),Ruler!E$23,IF(AND(All!$V42="P3",All!$AE42="RSS"),Ruler!E$24,IF(AND(All!$V42="P4",All!$AE42="RSS"),Ruler!E$25,IF(AND(All!$V42="P5",All!$AE42="RSS"),Ruler!E$26,IF(AND(All!$V42="P6",All!$AE42="RSS"),Ruler!E$27,IF(AND(All!$V42="P7",All!$AE42="RSS"),Ruler!E$28,IF(AND(All!$V42="P8",All!$AE42="RSS"),Ruler!E$29,IF(AND(All!$V42="P9",All!$AE42="RSS"),Ruler!E$30,0)))))))))))))))))))))))))))</f>
        <v>3</v>
      </c>
      <c r="BM42" s="325">
        <f>IF(AND(All!$V42="P1",All!$AE42="RDP"),Ruler!F$6,IF(AND(All!$V42="P2",All!$AE42="RDP"),Ruler!F$7,IF(AND(All!$V42="P3",All!$AE42="RDP"),Ruler!F$8,IF(AND(All!$V42="P4",All!$AE42="RDP"),Ruler!F$9,IF(AND(All!$V42="P5",All!$AE42="RDP"),Ruler!F$10,IF(AND(All!$V42="P6",All!$AE42="RDP"),Ruler!F$11,IF(AND(All!$V42="P7",All!$AE42="RDP"),Ruler!F$12,IF(AND(All!$V42="P8",All!$AE42="RDP"),Ruler!F$13,IF(AND(All!$V42="P9",All!$AE42="RDP"),Ruler!F$14,IF(AND(All!$V42="P1",All!$AE42="RMS"),Ruler!F$6,IF(AND(All!$V42="P2",All!$AE42="RMS"),Ruler!F$15,IF(AND(All!$V42="P3",All!$AE42="RMS"),Ruler!F$16,IF(AND(All!$V42="P4",All!$AE42="RMS"),Ruler!F$17,IF(AND(All!$V42="P5",All!$AE42="RMS"),Ruler!F$18,IF(AND(All!$V42="P6",All!$AE42="RMS"),Ruler!F$19,IF(AND(All!$V42="P7",All!$AE42="RMS"),Ruler!F$20,IF(AND(All!$V42="P8",All!$AE42="RMS"),Ruler!F$21,IF(AND(All!$V42="P9",All!$AE42="RMS"),Ruler!F$22,IF(AND(All!$V42="P1",All!$AE42="RSS"),Ruler!F$6,IF(AND(All!$V42="P2",All!$AE42="RSS"),Ruler!F$23,IF(AND(All!$V42="P3",All!$AE42="RSS"),Ruler!F$24,IF(AND(All!$V42="P4",All!$AE42="RSS"),Ruler!F$25,IF(AND(All!$V42="P5",All!$AE42="RSS"),Ruler!F$26,IF(AND(All!$V42="P6",All!$AE42="RSS"),Ruler!F$27,IF(AND(All!$V42="P7",All!$AE42="RSS"),Ruler!F$28,IF(AND(All!$V42="P8",All!$AE42="RSS"),Ruler!F$29,IF(AND(All!$V42="P9",All!$AE42="RSS"),Ruler!F$30,0)))))))))))))))))))))))))))</f>
        <v>3</v>
      </c>
      <c r="BN42" s="325">
        <f>IF(AND(All!$V42="P1",All!$AE42="RDP"),Ruler!G$6,IF(AND(All!$V42="P2",All!$AE42="RDP"),Ruler!G$7,IF(AND(All!$V42="P3",All!$AE42="RDP"),Ruler!G$8,IF(AND(All!$V42="P4",All!$AE42="RDP"),Ruler!G$9,IF(AND(All!$V42="P5",All!$AE42="RDP"),Ruler!G$10,IF(AND(All!$V42="P6",All!$AE42="RDP"),Ruler!G$11,IF(AND(All!$V42="P7",All!$AE42="RDP"),Ruler!G$12,IF(AND(All!$V42="P8",All!$AE42="RDP"),Ruler!G$13,IF(AND(All!$V42="P9",All!$AE42="RDP"),Ruler!G$14,IF(AND(All!$V42="P1",All!$AE42="RMS"),Ruler!G$6,IF(AND(All!$V42="P2",All!$AE42="RMS"),Ruler!G$15,IF(AND(All!$V42="P3",All!$AE42="RMS"),Ruler!G$16,IF(AND(All!$V42="P4",All!$AE42="RMS"),Ruler!G$17,IF(AND(All!$V42="P5",All!$AE42="RMS"),Ruler!G$18,IF(AND(All!$V42="P6",All!$AE42="RMS"),Ruler!G$19,IF(AND(All!$V42="P7",All!$AE42="RMS"),Ruler!G$20,IF(AND(All!$V42="P8",All!$AE42="RMS"),Ruler!G$21,IF(AND(All!$V42="P9",All!$AE42="RMS"),Ruler!G$22,IF(AND(All!$V42="P1",All!$AE42="RSS"),Ruler!G$6,IF(AND(All!$V42="P2",All!$AE42="RSS"),Ruler!G$23,IF(AND(All!$V42="P3",All!$AE42="RSS"),Ruler!G$24,IF(AND(All!$V42="P4",All!$AE42="RSS"),Ruler!G$25,IF(AND(All!$V42="P5",All!$AE42="RSS"),Ruler!G$26,IF(AND(All!$V42="P6",All!$AE42="RSS"),Ruler!G$27,IF(AND(All!$V42="P7",All!$AE42="RSS"),Ruler!G$28,IF(AND(All!$V42="P8",All!$AE42="RSS"),Ruler!G$29,IF(AND(All!$V42="P9",All!$AE42="RSS"),Ruler!G$30,0)))))))))))))))))))))))))))</f>
        <v>3</v>
      </c>
      <c r="BO42" s="325">
        <f>IF(AND(All!$V42="P1",All!$AE42="RDP"),Ruler!H$6,IF(AND(All!$V42="P2",All!$AE42="RDP"),Ruler!H$7,IF(AND(All!$V42="P3",All!$AE42="RDP"),Ruler!H$8,IF(AND(All!$V42="P4",All!$AE42="RDP"),Ruler!H$9,IF(AND(All!$V42="P5",All!$AE42="RDP"),Ruler!H$10,IF(AND(All!$V42="P6",All!$AE42="RDP"),Ruler!H$11,IF(AND(All!$V42="P7",All!$AE42="RDP"),Ruler!H$12,IF(AND(All!$V42="P8",All!$AE42="RDP"),Ruler!H$13,IF(AND(All!$V42="P9",All!$AE42="RDP"),Ruler!H$14,IF(AND(All!$V42="P1",All!$AE42="RMS"),Ruler!H$6,IF(AND(All!$V42="P2",All!$AE42="RMS"),Ruler!H$15,IF(AND(All!$V42="P3",All!$AE42="RMS"),Ruler!H$16,IF(AND(All!$V42="P4",All!$AE42="RMS"),Ruler!H$17,IF(AND(All!$V42="P5",All!$AE42="RMS"),Ruler!H$18,IF(AND(All!$V42="P6",All!$AE42="RMS"),Ruler!H$19,IF(AND(All!$V42="P7",All!$AE42="RMS"),Ruler!H$20,IF(AND(All!$V42="P8",All!$AE42="RMS"),Ruler!H$21,IF(AND(All!$V42="P9",All!$AE42="RMS"),Ruler!H$22,IF(AND(All!$V42="P1",All!$AE42="RSS"),Ruler!H$6,IF(AND(All!$V42="P2",All!$AE42="RSS"),Ruler!H$23,IF(AND(All!$V42="P3",All!$AE42="RSS"),Ruler!H$24,IF(AND(All!$V42="P4",All!$AE42="RSS"),Ruler!H$25,IF(AND(All!$V42="P5",All!$AE42="RSS"),Ruler!H$26,IF(AND(All!$V42="P6",All!$AE42="RSS"),Ruler!H$27,IF(AND(All!$V42="P7",All!$AE42="RSS"),Ruler!H$28,IF(AND(All!$V42="P8",All!$AE42="RSS"),Ruler!H$29,IF(AND(All!$V42="P9",All!$AE42="RSS"),Ruler!H$30,0)))))))))))))))))))))))))))</f>
        <v>3</v>
      </c>
      <c r="BP42" s="325">
        <f>IF(AND(All!$V42="P1",All!$AE42="RDP"),Ruler!I$6,IF(AND(All!$V42="P2",All!$AE42="RDP"),Ruler!I$7,IF(AND(All!$V42="P3",All!$AE42="RDP"),Ruler!I$8,IF(AND(All!$V42="P4",All!$AE42="RDP"),Ruler!I$9,IF(AND(All!$V42="P5",All!$AE42="RDP"),Ruler!I$10,IF(AND(All!$V42="P6",All!$AE42="RDP"),Ruler!I$11,IF(AND(All!$V42="P7",All!$AE42="RDP"),Ruler!I$12,IF(AND(All!$V42="P8",All!$AE42="RDP"),Ruler!I$13,IF(AND(All!$V42="P9",All!$AE42="RDP"),Ruler!I$14,IF(AND(All!$V42="P1",All!$AE42="RMS"),Ruler!I$6,IF(AND(All!$V42="P2",All!$AE42="RMS"),Ruler!I$15,IF(AND(All!$V42="P3",All!$AE42="RMS"),Ruler!I$16,IF(AND(All!$V42="P4",All!$AE42="RMS"),Ruler!I$17,IF(AND(All!$V42="P5",All!$AE42="RMS"),Ruler!I$18,IF(AND(All!$V42="P6",All!$AE42="RMS"),Ruler!I$19,IF(AND(All!$V42="P7",All!$AE42="RMS"),Ruler!I$20,IF(AND(All!$V42="P8",All!$AE42="RMS"),Ruler!I$21,IF(AND(All!$V42="P9",All!$AE42="RMS"),Ruler!I$22,IF(AND(All!$V42="P1",All!$AE42="RSS"),Ruler!I$6,IF(AND(All!$V42="P2",All!$AE42="RSS"),Ruler!I$23,IF(AND(All!$V42="P3",All!$AE42="RSS"),Ruler!I$24,IF(AND(All!$V42="P4",All!$AE42="RSS"),Ruler!I$25,IF(AND(All!$V42="P5",All!$AE42="RSS"),Ruler!I$26,IF(AND(All!$V42="P6",All!$AE42="RSS"),Ruler!I$27,IF(AND(All!$V42="P7",All!$AE42="RSS"),Ruler!I$28,IF(AND(All!$V42="P8",All!$AE42="RSS"),Ruler!I$29,IF(AND(All!$V42="P9",All!$AE42="RSS"),Ruler!I$30,0)))))))))))))))))))))))))))</f>
        <v>3</v>
      </c>
      <c r="BQ42" s="325">
        <f>IF(AND(All!$V42="P1",All!$AE42="RDP"),Ruler!J$6,IF(AND(All!$V42="P2",All!$AE42="RDP"),Ruler!J$7,IF(AND(All!$V42="P3",All!$AE42="RDP"),Ruler!J$8,IF(AND(All!$V42="P4",All!$AE42="RDP"),Ruler!J$9,IF(AND(All!$V42="P5",All!$AE42="RDP"),Ruler!J$10,IF(AND(All!$V42="P6",All!$AE42="RDP"),Ruler!J$11,IF(AND(All!$V42="P7",All!$AE42="RDP"),Ruler!J$12,IF(AND(All!$V42="P8",All!$AE42="RDP"),Ruler!J$13,IF(AND(All!$V42="P9",All!$AE42="RDP"),Ruler!J$14,IF(AND(All!$V42="P1",All!$AE42="RMS"),Ruler!J$6,IF(AND(All!$V42="P2",All!$AE42="RMS"),Ruler!J$15,IF(AND(All!$V42="P3",All!$AE42="RMS"),Ruler!J$16,IF(AND(All!$V42="P4",All!$AE42="RMS"),Ruler!J$17,IF(AND(All!$V42="P5",All!$AE42="RMS"),Ruler!J$18,IF(AND(All!$V42="P6",All!$AE42="RMS"),Ruler!J$19,IF(AND(All!$V42="P7",All!$AE42="RMS"),Ruler!J$20,IF(AND(All!$V42="P8",All!$AE42="RMS"),Ruler!J$21,IF(AND(All!$V42="P9",All!$AE42="RMS"),Ruler!J$22,IF(AND(All!$V42="P1",All!$AE42="RSS"),Ruler!J$6,IF(AND(All!$V42="P2",All!$AE42="RSS"),Ruler!J$23,IF(AND(All!$V42="P3",All!$AE42="RSS"),Ruler!J$24,IF(AND(All!$V42="P4",All!$AE42="RSS"),Ruler!J$25,IF(AND(All!$V42="P5",All!$AE42="RSS"),Ruler!J$26,IF(AND(All!$V42="P6",All!$AE42="RSS"),Ruler!J$27,IF(AND(All!$V42="P7",All!$AE42="RSS"),Ruler!J$28,IF(AND(All!$V42="P8",All!$AE42="RSS"),Ruler!J$29,IF(AND(All!$V42="P9",All!$AE42="RSS"),Ruler!J$30,0)))))))))))))))))))))))))))</f>
        <v>2</v>
      </c>
      <c r="BR42" s="325">
        <f>IF(AND(All!$V42="P1",All!$AE42="RDP"),Ruler!K$6,IF(AND(All!$V42="P2",All!$AE42="RDP"),Ruler!K$7,IF(AND(All!$V42="P3",All!$AE42="RDP"),Ruler!K$8,IF(AND(All!$V42="P4",All!$AE42="RDP"),Ruler!K$9,IF(AND(All!$V42="P5",All!$AE42="RDP"),Ruler!K$10,IF(AND(All!$V42="P6",All!$AE42="RDP"),Ruler!K$11,IF(AND(All!$V42="P7",All!$AE42="RDP"),Ruler!K$12,IF(AND(All!$V42="P8",All!$AE42="RDP"),Ruler!K$13,IF(AND(All!$V42="P9",All!$AE42="RDP"),Ruler!K$14,IF(AND(All!$V42="P1",All!$AE42="RMS"),Ruler!K$6,IF(AND(All!$V42="P2",All!$AE42="RMS"),Ruler!K$15,IF(AND(All!$V42="P3",All!$AE42="RMS"),Ruler!K$16,IF(AND(All!$V42="P4",All!$AE42="RMS"),Ruler!K$17,IF(AND(All!$V42="P5",All!$AE42="RMS"),Ruler!K$18,IF(AND(All!$V42="P6",All!$AE42="RMS"),Ruler!K$19,IF(AND(All!$V42="P7",All!$AE42="RMS"),Ruler!K$20,IF(AND(All!$V42="P8",All!$AE42="RMS"),Ruler!K$21,IF(AND(All!$V42="P9",All!$AE42="RMS"),Ruler!K$22,IF(AND(All!$V42="P1",All!$AE42="RSS"),Ruler!K$6,IF(AND(All!$V42="P2",All!$AE42="RSS"),Ruler!K$23,IF(AND(All!$V42="P3",All!$AE42="RSS"),Ruler!K$24,IF(AND(All!$V42="P4",All!$AE42="RSS"),Ruler!K$25,IF(AND(All!$V42="P5",All!$AE42="RSS"),Ruler!K$26,IF(AND(All!$V42="P6",All!$AE42="RSS"),Ruler!K$27,IF(AND(All!$V42="P7",All!$AE42="RSS"),Ruler!K$28,IF(AND(All!$V42="P8",All!$AE42="RSS"),Ruler!K$29,IF(AND(All!$V42="P9",All!$AE42="RSS"),Ruler!K$30,0)))))))))))))))))))))))))))</f>
        <v>3</v>
      </c>
      <c r="BS42" s="325">
        <f>IF(AND(All!$V42="P1",All!$AE42="RDP"),Ruler!L$6,IF(AND(All!$V42="P2",All!$AE42="RDP"),Ruler!L$7,IF(AND(All!$V42="P3",All!$AE42="RDP"),Ruler!L$8,IF(AND(All!$V42="P4",All!$AE42="RDP"),Ruler!L$9,IF(AND(All!$V42="P5",All!$AE42="RDP"),Ruler!L$10,IF(AND(All!$V42="P6",All!$AE42="RDP"),Ruler!L$11,IF(AND(All!$V42="P7",All!$AE42="RDP"),Ruler!L$12,IF(AND(All!$V42="P8",All!$AE42="RDP"),Ruler!L$13,IF(AND(All!$V42="P9",All!$AE42="RDP"),Ruler!L$14,IF(AND(All!$V42="P1",All!$AE42="RMS"),Ruler!L$6,IF(AND(All!$V42="P2",All!$AE42="RMS"),Ruler!L$15,IF(AND(All!$V42="P3",All!$AE42="RMS"),Ruler!L$16,IF(AND(All!$V42="P4",All!$AE42="RMS"),Ruler!L$17,IF(AND(All!$V42="P5",All!$AE42="RMS"),Ruler!L$18,IF(AND(All!$V42="P6",All!$AE42="RMS"),Ruler!L$19,IF(AND(All!$V42="P7",All!$AE42="RMS"),Ruler!L$20,IF(AND(All!$V42="P8",All!$AE42="RMS"),Ruler!L$21,IF(AND(All!$V42="P9",All!$AE42="RMS"),Ruler!L$22,IF(AND(All!$V42="P1",All!$AE42="RSS"),Ruler!L$6,IF(AND(All!$V42="P2",All!$AE42="RSS"),Ruler!L$23,IF(AND(All!$V42="P3",All!$AE42="RSS"),Ruler!L$24,IF(AND(All!$V42="P4",All!$AE42="RSS"),Ruler!L$25,IF(AND(All!$V42="P5",All!$AE42="RSS"),Ruler!L$26,IF(AND(All!$V42="P6",All!$AE42="RSS"),Ruler!L$27,IF(AND(All!$V42="P7",All!$AE42="RSS"),Ruler!L$28,IF(AND(All!$V42="P8",All!$AE42="RSS"),Ruler!L$29,IF(AND(All!$V42="P9",All!$AE42="RSS"),Ruler!L$30,0)))))))))))))))))))))))))))</f>
        <v>3</v>
      </c>
      <c r="BT42" s="325">
        <f>IF(AND(All!$V42="P1",All!$AE42="RDP"),Ruler!M$6,IF(AND(All!$V42="P2",All!$AE42="RDP"),Ruler!M$7,IF(AND(All!$V42="P3",All!$AE42="RDP"),Ruler!M$8,IF(AND(All!$V42="P4",All!$AE42="RDP"),Ruler!M$9,IF(AND(All!$V42="P5",All!$AE42="RDP"),Ruler!M$10,IF(AND(All!$V42="P6",All!$AE42="RDP"),Ruler!M$11,IF(AND(All!$V42="P7",All!$AE42="RDP"),Ruler!M$12,IF(AND(All!$V42="P8",All!$AE42="RDP"),Ruler!M$13,IF(AND(All!$V42="P9",All!$AE42="RDP"),Ruler!M$14,IF(AND(All!$V42="P1",All!$AE42="RMS"),Ruler!M$6,IF(AND(All!$V42="P2",All!$AE42="RMS"),Ruler!M$15,IF(AND(All!$V42="P3",All!$AE42="RMS"),Ruler!M$16,IF(AND(All!$V42="P4",All!$AE42="RMS"),Ruler!M$17,IF(AND(All!$V42="P5",All!$AE42="RMS"),Ruler!M$18,IF(AND(All!$V42="P6",All!$AE42="RMS"),Ruler!M$19,IF(AND(All!$V42="P7",All!$AE42="RMS"),Ruler!M$20,IF(AND(All!$V42="P8",All!$AE42="RMS"),Ruler!M$21,IF(AND(All!$V42="P9",All!$AE42="RMS"),Ruler!M$22,IF(AND(All!$V42="P1",All!$AE42="RSS"),Ruler!M$6,IF(AND(All!$V42="P2",All!$AE42="RSS"),Ruler!M$23,IF(AND(All!$V42="P3",All!$AE42="RSS"),Ruler!M$24,IF(AND(All!$V42="P4",All!$AE42="RSS"),Ruler!M$25,IF(AND(All!$V42="P5",All!$AE42="RSS"),Ruler!M$26,IF(AND(All!$V42="P6",All!$AE42="RSS"),Ruler!M$27,IF(AND(All!$V42="P7",All!$AE42="RSS"),Ruler!M$28,IF(AND(All!$V42="P8",All!$AE42="RSS"),Ruler!M$29,IF(AND(All!$V42="P9",All!$AE42="RSS"),Ruler!M$30,0)))))))))))))))))))))))))))</f>
        <v>3</v>
      </c>
      <c r="BU42" s="325">
        <f>IF(AND(All!$V42="P1",All!$AE42="RDP"),Ruler!N$6,IF(AND(All!$V42="P2",All!$AE42="RDP"),Ruler!N$7,IF(AND(All!$V42="P3",All!$AE42="RDP"),Ruler!N$8,IF(AND(All!$V42="P4",All!$AE42="RDP"),Ruler!N$9,IF(AND(All!$V42="P5",All!$AE42="RDP"),Ruler!N$10,IF(AND(All!$V42="P6",All!$AE42="RDP"),Ruler!N$11,IF(AND(All!$V42="P7",All!$AE42="RDP"),Ruler!N$12,IF(AND(All!$V42="P8",All!$AE42="RDP"),Ruler!N$13,IF(AND(All!$V42="P9",All!$AE42="RDP"),Ruler!N$14,IF(AND(All!$V42="P1",All!$AE42="RMS"),Ruler!N$6,IF(AND(All!$V42="P2",All!$AE42="RMS"),Ruler!N$15,IF(AND(All!$V42="P3",All!$AE42="RMS"),Ruler!N$16,IF(AND(All!$V42="P4",All!$AE42="RMS"),Ruler!N$17,IF(AND(All!$V42="P5",All!$AE42="RMS"),Ruler!N$18,IF(AND(All!$V42="P6",All!$AE42="RMS"),Ruler!N$19,IF(AND(All!$V42="P7",All!$AE42="RMS"),Ruler!N$20,IF(AND(All!$V42="P8",All!$AE42="RMS"),Ruler!N$21,IF(AND(All!$V42="P9",All!$AE42="RMS"),Ruler!N$22,IF(AND(All!$V42="P1",All!$AE42="RSS"),Ruler!N$6,IF(AND(All!$V42="P2",All!$AE42="RSS"),Ruler!N$23,IF(AND(All!$V42="P3",All!$AE42="RSS"),Ruler!N$24,IF(AND(All!$V42="P4",All!$AE42="RSS"),Ruler!N$25,IF(AND(All!$V42="P5",All!$AE42="RSS"),Ruler!N$26,IF(AND(All!$V42="P6",All!$AE42="RSS"),Ruler!N$27,IF(AND(All!$V42="P7",All!$AE42="RSS"),Ruler!N$28,IF(AND(All!$V42="P8",All!$AE42="RSS"),Ruler!N$29,IF(AND(All!$V42="P9",All!$AE42="RSS"),Ruler!N$30,0)))))))))))))))))))))))))))</f>
        <v>2</v>
      </c>
      <c r="BV42" s="325">
        <f>IF(AND(All!$V42="P1",All!$AE42="RDP"),Ruler!O$6,IF(AND(All!$V42="P2",All!$AE42="RDP"),Ruler!O$7,IF(AND(All!$V42="P3",All!$AE42="RDP"),Ruler!O$8,IF(AND(All!$V42="P4",All!$AE42="RDP"),Ruler!O$9,IF(AND(All!$V42="P5",All!$AE42="RDP"),Ruler!O$10,IF(AND(All!$V42="P6",All!$AE42="RDP"),Ruler!O$11,IF(AND(All!$V42="P7",All!$AE42="RDP"),Ruler!O$12,IF(AND(All!$V42="P8",All!$AE42="RDP"),Ruler!O$13,IF(AND(All!$V42="P9",All!$AE42="RDP"),Ruler!O$14,IF(AND(All!$V42="P1",All!$AE42="RMS"),Ruler!O$6,IF(AND(All!$V42="P2",All!$AE42="RMS"),Ruler!O$15,IF(AND(All!$V42="P3",All!$AE42="RMS"),Ruler!O$16,IF(AND(All!$V42="P4",All!$AE42="RMS"),Ruler!O$17,IF(AND(All!$V42="P5",All!$AE42="RMS"),Ruler!O$18,IF(AND(All!$V42="P6",All!$AE42="RMS"),Ruler!O$19,IF(AND(All!$V42="P7",All!$AE42="RMS"),Ruler!O$20,IF(AND(All!$V42="P8",All!$AE42="RMS"),Ruler!O$21,IF(AND(All!$V42="P9",All!$AE42="RMS"),Ruler!O$22,IF(AND(All!$V42="P1",All!$AE42="RSS"),Ruler!O$6,IF(AND(All!$V42="P2",All!$AE42="RSS"),Ruler!O$23,IF(AND(All!$V42="P3",All!$AE42="RSS"),Ruler!O$24,IF(AND(All!$V42="P4",All!$AE42="RSS"),Ruler!O$25,IF(AND(All!$V42="P5",All!$AE42="RSS"),Ruler!O$26,IF(AND(All!$V42="P6",All!$AE42="RSS"),Ruler!O$27,IF(AND(All!$V42="P7",All!$AE42="RSS"),Ruler!O$28,IF(AND(All!$V42="P8",All!$AE42="RSS"),Ruler!O$29,IF(AND(All!$V42="P9",All!$AE42="RSS"),Ruler!O$30,0)))))))))))))))))))))))))))</f>
        <v>3</v>
      </c>
      <c r="BW42" s="325">
        <f>IF(AND(All!$V42="P1",All!$AE42="RDP"),Ruler!P$6,IF(AND(All!$V42="P2",All!$AE42="RDP"),Ruler!P$7,IF(AND(All!$V42="P3",All!$AE42="RDP"),Ruler!P$8,IF(AND(All!$V42="P4",All!$AE42="RDP"),Ruler!P$9,IF(AND(All!$V42="P5",All!$AE42="RDP"),Ruler!P$10,IF(AND(All!$V42="P6",All!$AE42="RDP"),Ruler!P$11,IF(AND(All!$V42="P7",All!$AE42="RDP"),Ruler!P$12,IF(AND(All!$V42="P8",All!$AE42="RDP"),Ruler!P$13,IF(AND(All!$V42="P9",All!$AE42="RDP"),Ruler!P$14,IF(AND(All!$V42="P1",All!$AE42="RMS"),Ruler!P$6,IF(AND(All!$V42="P2",All!$AE42="RMS"),Ruler!P$15,IF(AND(All!$V42="P3",All!$AE42="RMS"),Ruler!P$16,IF(AND(All!$V42="P4",All!$AE42="RMS"),Ruler!P$17,IF(AND(All!$V42="P5",All!$AE42="RMS"),Ruler!P$18,IF(AND(All!$V42="P6",All!$AE42="RMS"),Ruler!P$19,IF(AND(All!$V42="P7",All!$AE42="RMS"),Ruler!P$20,IF(AND(All!$V42="P8",All!$AE42="RMS"),Ruler!P$21,IF(AND(All!$V42="P9",All!$AE42="RMS"),Ruler!P$22,IF(AND(All!$V42="P1",All!$AE42="RSS"),Ruler!P$6,IF(AND(All!$V42="P2",All!$AE42="RSS"),Ruler!P$23,IF(AND(All!$V42="P3",All!$AE42="RSS"),Ruler!P$24,IF(AND(All!$V42="P4",All!$AE42="RSS"),Ruler!P$25,IF(AND(All!$V42="P5",All!$AE42="RSS"),Ruler!P$26,IF(AND(All!$V42="P6",All!$AE42="RSS"),Ruler!P$27,IF(AND(All!$V42="P7",All!$AE42="RSS"),Ruler!P$28,IF(AND(All!$V42="P8",All!$AE42="RSS"),Ruler!P$29,IF(AND(All!$V42="P9",All!$AE42="RSS"),Ruler!P$30,0)))))))))))))))))))))))))))</f>
        <v>3</v>
      </c>
      <c r="BX42" s="325">
        <f>IF(AND(All!$V42="P1",All!$AE42="RDP"),Ruler!Q$6,IF(AND(All!$V42="P2",All!$AE42="RDP"),Ruler!Q$7,IF(AND(All!$V42="P3",All!$AE42="RDP"),Ruler!Q$8,IF(AND(All!$V42="P4",All!$AE42="RDP"),Ruler!Q$9,IF(AND(All!$V42="P5",All!$AE42="RDP"),Ruler!Q$10,IF(AND(All!$V42="P6",All!$AE42="RDP"),Ruler!Q$11,IF(AND(All!$V42="P7",All!$AE42="RDP"),Ruler!Q$12,IF(AND(All!$V42="P8",All!$AE42="RDP"),Ruler!Q$13,IF(AND(All!$V42="P9",All!$AE42="RDP"),Ruler!Q$14,IF(AND(All!$V42="P1",All!$AE42="RMS"),Ruler!Q$6,IF(AND(All!$V42="P2",All!$AE42="RMS"),Ruler!Q$15,IF(AND(All!$V42="P3",All!$AE42="RMS"),Ruler!Q$16,IF(AND(All!$V42="P4",All!$AE42="RMS"),Ruler!Q$17,IF(AND(All!$V42="P5",All!$AE42="RMS"),Ruler!Q$18,IF(AND(All!$V42="P6",All!$AE42="RMS"),Ruler!Q$19,IF(AND(All!$V42="P7",All!$AE42="RMS"),Ruler!Q$20,IF(AND(All!$V42="P8",All!$AE42="RMS"),Ruler!Q$21,IF(AND(All!$V42="P9",All!$AE42="RMS"),Ruler!Q$22,IF(AND(All!$V42="P1",All!$AE42="RSS"),Ruler!Q$6,IF(AND(All!$V42="P2",All!$AE42="RSS"),Ruler!Q$23,IF(AND(All!$V42="P3",All!$AE42="RSS"),Ruler!Q$24,IF(AND(All!$V42="P4",All!$AE42="RSS"),Ruler!Q$25,IF(AND(All!$V42="P5",All!$AE42="RSS"),Ruler!Q$26,IF(AND(All!$V42="P6",All!$AE42="RSS"),Ruler!Q$27,IF(AND(All!$V42="P7",All!$AE42="RSS"),Ruler!Q$28,IF(AND(All!$V42="P8",All!$AE42="RSS"),Ruler!Q$29,IF(AND(All!$V42="P9",All!$AE42="RSS"),Ruler!Q$30,0)))))))))))))))))))))))))))</f>
        <v>3</v>
      </c>
      <c r="BY42" s="325">
        <f>IF(AND(All!$V42="P1",All!$AE42="RDP"),Ruler!R$6,IF(AND(All!$V42="P2",All!$AE42="RDP"),Ruler!R$7,IF(AND(All!$V42="P3",All!$AE42="RDP"),Ruler!R$8,IF(AND(All!$V42="P4",All!$AE42="RDP"),Ruler!R$9,IF(AND(All!$V42="P5",All!$AE42="RDP"),Ruler!R$10,IF(AND(All!$V42="P6",All!$AE42="RDP"),Ruler!R$11,IF(AND(All!$V42="P7",All!$AE42="RDP"),Ruler!R$12,IF(AND(All!$V42="P8",All!$AE42="RDP"),Ruler!R$13,IF(AND(All!$V42="P9",All!$AE42="RDP"),Ruler!R$14,IF(AND(All!$V42="P1",All!$AE42="RMS"),Ruler!R$6,IF(AND(All!$V42="P2",All!$AE42="RMS"),Ruler!R$15,IF(AND(All!$V42="P3",All!$AE42="RMS"),Ruler!R$16,IF(AND(All!$V42="P4",All!$AE42="RMS"),Ruler!R$17,IF(AND(All!$V42="P5",All!$AE42="RMS"),Ruler!R$18,IF(AND(All!$V42="P6",All!$AE42="RMS"),Ruler!R$19,IF(AND(All!$V42="P7",All!$AE42="RMS"),Ruler!R$20,IF(AND(All!$V42="P8",All!$AE42="RMS"),Ruler!R$21,IF(AND(All!$V42="P9",All!$AE42="RMS"),Ruler!R$22,IF(AND(All!$V42="P1",All!$AE42="RSS"),Ruler!R$6,IF(AND(All!$V42="P2",All!$AE42="RSS"),Ruler!R$23,IF(AND(All!$V42="P3",All!$AE42="RSS"),Ruler!R$24,IF(AND(All!$V42="P4",All!$AE42="RSS"),Ruler!R$25,IF(AND(All!$V42="P5",All!$AE42="RSS"),Ruler!R$26,IF(AND(All!$V42="P6",All!$AE42="RSS"),Ruler!R$27,IF(AND(All!$V42="P7",All!$AE42="RSS"),Ruler!R$28,IF(AND(All!$V42="P8",All!$AE42="RSS"),Ruler!R$29,IF(AND(All!$V42="P9",All!$AE42="RSS"),Ruler!R$30,0)))))))))))))))))))))))))))</f>
        <v>3</v>
      </c>
      <c r="BZ42" s="325">
        <f>IF(AND(All!$V42="P1",All!$AE42="RDP"),Ruler!S$6,IF(AND(All!$V42="P2",All!$AE42="RDP"),Ruler!S$7,IF(AND(All!$V42="P3",All!$AE42="RDP"),Ruler!S$8,IF(AND(All!$V42="P4",All!$AE42="RDP"),Ruler!S$9,IF(AND(All!$V42="P5",All!$AE42="RDP"),Ruler!S$10,IF(AND(All!$V42="P6",All!$AE42="RDP"),Ruler!S$11,IF(AND(All!$V42="P7",All!$AE42="RDP"),Ruler!S$12,IF(AND(All!$V42="P8",All!$AE42="RDP"),Ruler!S$13,IF(AND(All!$V42="P9",All!$AE42="RDP"),Ruler!S$14,IF(AND(All!$V42="P1",All!$AE42="RMS"),Ruler!S$6,IF(AND(All!$V42="P2",All!$AE42="RMS"),Ruler!S$15,IF(AND(All!$V42="P3",All!$AE42="RMS"),Ruler!S$16,IF(AND(All!$V42="P4",All!$AE42="RMS"),Ruler!S$17,IF(AND(All!$V42="P5",All!$AE42="RMS"),Ruler!S$18,IF(AND(All!$V42="P6",All!$AE42="RMS"),Ruler!S$19,IF(AND(All!$V42="P7",All!$AE42="RMS"),Ruler!S$20,IF(AND(All!$V42="P8",All!$AE42="RMS"),Ruler!S$21,IF(AND(All!$V42="P9",All!$AE42="RMS"),Ruler!S$22,IF(AND(All!$V42="P1",All!$AE42="RSS"),Ruler!S$6,IF(AND(All!$V42="P2",All!$AE42="RSS"),Ruler!S$23,IF(AND(All!$V42="P3",All!$AE42="RSS"),Ruler!S$24,IF(AND(All!$V42="P4",All!$AE42="RSS"),Ruler!S$25,IF(AND(All!$V42="P5",All!$AE42="RSS"),Ruler!S$26,IF(AND(All!$V42="P6",All!$AE42="RSS"),Ruler!S$27,IF(AND(All!$V42="P7",All!$AE42="RSS"),Ruler!S$28,IF(AND(All!$V42="P8",All!$AE42="RSS"),Ruler!S$29,IF(AND(All!$V42="P9",All!$AE42="RSS"),Ruler!S$30,0)))))))))))))))))))))))))))</f>
        <v>2</v>
      </c>
      <c r="CA42" s="325">
        <f>IF(AND(All!$V42="P1",All!$AE42="RDP"),Ruler!T$6,IF(AND(All!$V42="P2",All!$AE42="RDP"),Ruler!T$7,IF(AND(All!$V42="P3",All!$AE42="RDP"),Ruler!T$8,IF(AND(All!$V42="P4",All!$AE42="RDP"),Ruler!T$9,IF(AND(All!$V42="P5",All!$AE42="RDP"),Ruler!T$10,IF(AND(All!$V42="P6",All!$AE42="RDP"),Ruler!T$11,IF(AND(All!$V42="P7",All!$AE42="RDP"),Ruler!T$12,IF(AND(All!$V42="P8",All!$AE42="RDP"),Ruler!T$13,IF(AND(All!$V42="P9",All!$AE42="RDP"),Ruler!T$14,IF(AND(All!$V42="P1",All!$AE42="RMS"),Ruler!T$6,IF(AND(All!$V42="P2",All!$AE42="RMS"),Ruler!T$15,IF(AND(All!$V42="P3",All!$AE42="RMS"),Ruler!T$16,IF(AND(All!$V42="P4",All!$AE42="RMS"),Ruler!T$17,IF(AND(All!$V42="P5",All!$AE42="RMS"),Ruler!T$18,IF(AND(All!$V42="P6",All!$AE42="RMS"),Ruler!T$19,IF(AND(All!$V42="P7",All!$AE42="RMS"),Ruler!T$20,IF(AND(All!$V42="P8",All!$AE42="RMS"),Ruler!T$21,IF(AND(All!$V42="P9",All!$AE42="RMS"),Ruler!T$22,IF(AND(All!$V42="P1",All!$AE42="RSS"),Ruler!T$6,IF(AND(All!$V42="P2",All!$AE42="RSS"),Ruler!T$23,IF(AND(All!$V42="P3",All!$AE42="RSS"),Ruler!T$24,IF(AND(All!$V42="P4",All!$AE42="RSS"),Ruler!T$25,IF(AND(All!$V42="P5",All!$AE42="RSS"),Ruler!T$26,IF(AND(All!$V42="P6",All!$AE42="RSS"),Ruler!T$27,IF(AND(All!$V42="P7",All!$AE42="RSS"),Ruler!T$28,IF(AND(All!$V42="P8",All!$AE42="RSS"),Ruler!T$29,IF(AND(All!$V42="P9",All!$AE42="RSS"),Ruler!T$30,0)))))))))))))))))))))))))))</f>
        <v>2</v>
      </c>
      <c r="CB42" s="325">
        <f>IF(AND(All!$V42="P1",All!$AE42="RDP"),Ruler!U$6,IF(AND(All!$V42="P2",All!$AE42="RDP"),Ruler!U$7,IF(AND(All!$V42="P3",All!$AE42="RDP"),Ruler!U$8,IF(AND(All!$V42="P4",All!$AE42="RDP"),Ruler!U$9,IF(AND(All!$V42="P5",All!$AE42="RDP"),Ruler!U$10,IF(AND(All!$V42="P6",All!$AE42="RDP"),Ruler!U$11,IF(AND(All!$V42="P7",All!$AE42="RDP"),Ruler!U$12,IF(AND(All!$V42="P8",All!$AE42="RDP"),Ruler!U$13,IF(AND(All!$V42="P9",All!$AE42="RDP"),Ruler!U$14,IF(AND(All!$V42="P1",All!$AE42="RMS"),Ruler!U$6,IF(AND(All!$V42="P2",All!$AE42="RMS"),Ruler!U$15,IF(AND(All!$V42="P3",All!$AE42="RMS"),Ruler!U$16,IF(AND(All!$V42="P4",All!$AE42="RMS"),Ruler!U$17,IF(AND(All!$V42="P5",All!$AE42="RMS"),Ruler!U$18,IF(AND(All!$V42="P6",All!$AE42="RMS"),Ruler!U$19,IF(AND(All!$V42="P7",All!$AE42="RMS"),Ruler!U$20,IF(AND(All!$V42="P8",All!$AE42="RMS"),Ruler!U$21,IF(AND(All!$V42="P9",All!$AE42="RMS"),Ruler!U$22,IF(AND(All!$V42="P1",All!$AE42="RSS"),Ruler!U$6,IF(AND(All!$V42="P2",All!$AE42="RSS"),Ruler!U$23,IF(AND(All!$V42="P3",All!$AE42="RSS"),Ruler!U$24,IF(AND(All!$V42="P4",All!$AE42="RSS"),Ruler!U$25,IF(AND(All!$V42="P5",All!$AE42="RSS"),Ruler!U$26,IF(AND(All!$V42="P6",All!$AE42="RSS"),Ruler!U$27,IF(AND(All!$V42="P7",All!$AE42="RSS"),Ruler!U$28,IF(AND(All!$V42="P8",All!$AE42="RSS"),Ruler!U$29,IF(AND(All!$V42="P9",All!$AE42="RSS"),Ruler!U$30,0)))))))))))))))))))))))))))</f>
        <v>2</v>
      </c>
      <c r="CC42" s="325">
        <f>IF(AND(All!$V42="P1",All!$AE42="RDP"),Ruler!V$6,IF(AND(All!$V42="P2",All!$AE42="RDP"),Ruler!V$7,IF(AND(All!$V42="P3",All!$AE42="RDP"),Ruler!V$8,IF(AND(All!$V42="P4",All!$AE42="RDP"),Ruler!V$9,IF(AND(All!$V42="P5",All!$AE42="RDP"),Ruler!V$10,IF(AND(All!$V42="P6",All!$AE42="RDP"),Ruler!V$11,IF(AND(All!$V42="P7",All!$AE42="RDP"),Ruler!V$12,IF(AND(All!$V42="P8",All!$AE42="RDP"),Ruler!V$13,IF(AND(All!$V42="P9",All!$AE42="RDP"),Ruler!V$14,IF(AND(All!$V42="P1",All!$AE42="RMS"),Ruler!V$6,IF(AND(All!$V42="P2",All!$AE42="RMS"),Ruler!V$15,IF(AND(All!$V42="P3",All!$AE42="RMS"),Ruler!V$16,IF(AND(All!$V42="P4",All!$AE42="RMS"),Ruler!V$17,IF(AND(All!$V42="P5",All!$AE42="RMS"),Ruler!V$18,IF(AND(All!$V42="P6",All!$AE42="RMS"),Ruler!V$19,IF(AND(All!$V42="P7",All!$AE42="RMS"),Ruler!V$20,IF(AND(All!$V42="P8",All!$AE42="RMS"),Ruler!V$21,IF(AND(All!$V42="P9",All!$AE42="RMS"),Ruler!V$22,IF(AND(All!$V42="P1",All!$AE42="RSS"),Ruler!V$6,IF(AND(All!$V42="P2",All!$AE42="RSS"),Ruler!V$23,IF(AND(All!$V42="P3",All!$AE42="RSS"),Ruler!V$24,IF(AND(All!$V42="P4",All!$AE42="RSS"),Ruler!V$25,IF(AND(All!$V42="P5",All!$AE42="RSS"),Ruler!V$26,IF(AND(All!$V42="P6",All!$AE42="RSS"),Ruler!V$27,IF(AND(All!$V42="P7",All!$AE42="RSS"),Ruler!V$28,IF(AND(All!$V42="P8",All!$AE42="RSS"),Ruler!V$29,IF(AND(All!$V42="P9",All!$AE42="RSS"),Ruler!V$30,0)))))))))))))))))))))))))))</f>
        <v>2</v>
      </c>
      <c r="CD42" s="325">
        <f>IF(AND(All!$V42="P1",All!$AE42="RDP"),Ruler!W$6,IF(AND(All!$V42="P2",All!$AE42="RDP"),Ruler!W$7,IF(AND(All!$V42="P3",All!$AE42="RDP"),Ruler!W$8,IF(AND(All!$V42="P4",All!$AE42="RDP"),Ruler!W$9,IF(AND(All!$V42="P5",All!$AE42="RDP"),Ruler!W$10,IF(AND(All!$V42="P6",All!$AE42="RDP"),Ruler!W$11,IF(AND(All!$V42="P7",All!$AE42="RDP"),Ruler!W$12,IF(AND(All!$V42="P8",All!$AE42="RDP"),Ruler!W$13,IF(AND(All!$V42="P9",All!$AE42="RDP"),Ruler!W$14,IF(AND(All!$V42="P1",All!$AE42="RMS"),Ruler!W$6,IF(AND(All!$V42="P2",All!$AE42="RMS"),Ruler!W$15,IF(AND(All!$V42="P3",All!$AE42="RMS"),Ruler!W$16,IF(AND(All!$V42="P4",All!$AE42="RMS"),Ruler!W$17,IF(AND(All!$V42="P5",All!$AE42="RMS"),Ruler!W$18,IF(AND(All!$V42="P6",All!$AE42="RMS"),Ruler!W$19,IF(AND(All!$V42="P7",All!$AE42="RMS"),Ruler!W$20,IF(AND(All!$V42="P8",All!$AE42="RMS"),Ruler!W$21,IF(AND(All!$V42="P9",All!$AE42="RMS"),Ruler!W$22,IF(AND(All!$V42="P1",All!$AE42="RSS"),Ruler!W$6,IF(AND(All!$V42="P2",All!$AE42="RSS"),Ruler!W$23,IF(AND(All!$V42="P3",All!$AE42="RSS"),Ruler!W$24,IF(AND(All!$V42="P4",All!$AE42="RSS"),Ruler!W$25,IF(AND(All!$V42="P5",All!$AE42="RSS"),Ruler!W$26,IF(AND(All!$V42="P6",All!$AE42="RSS"),Ruler!W$27,IF(AND(All!$V42="P7",All!$AE42="RSS"),Ruler!W$28,IF(AND(All!$V42="P8",All!$AE42="RSS"),Ruler!W$29,IF(AND(All!$V42="P9",All!$AE42="RSS"),Ruler!W$30,0)))))))))))))))))))))))))))</f>
        <v>2</v>
      </c>
      <c r="CE42" s="325">
        <f>IF(AND(All!$V42="P1",All!$AE42="RDP"),Ruler!X$6,IF(AND(All!$V42="P2",All!$AE42="RDP"),Ruler!X$7,IF(AND(All!$V42="P3",All!$AE42="RDP"),Ruler!X$8,IF(AND(All!$V42="P4",All!$AE42="RDP"),Ruler!X$9,IF(AND(All!$V42="P5",All!$AE42="RDP"),Ruler!X$10,IF(AND(All!$V42="P6",All!$AE42="RDP"),Ruler!X$11,IF(AND(All!$V42="P7",All!$AE42="RDP"),Ruler!X$12,IF(AND(All!$V42="P8",All!$AE42="RDP"),Ruler!X$13,IF(AND(All!$V42="P9",All!$AE42="RDP"),Ruler!X$14,IF(AND(All!$V42="P1",All!$AE42="RMS"),Ruler!X$6,IF(AND(All!$V42="P2",All!$AE42="RMS"),Ruler!X$15,IF(AND(All!$V42="P3",All!$AE42="RMS"),Ruler!X$16,IF(AND(All!$V42="P4",All!$AE42="RMS"),Ruler!X$17,IF(AND(All!$V42="P5",All!$AE42="RMS"),Ruler!X$18,IF(AND(All!$V42="P6",All!$AE42="RMS"),Ruler!X$19,IF(AND(All!$V42="P7",All!$AE42="RMS"),Ruler!X$20,IF(AND(All!$V42="P8",All!$AE42="RMS"),Ruler!X$21,IF(AND(All!$V42="P9",All!$AE42="RMS"),Ruler!X$22,IF(AND(All!$V42="P1",All!$AE42="RSS"),Ruler!X$6,IF(AND(All!$V42="P2",All!$AE42="RSS"),Ruler!X$23,IF(AND(All!$V42="P3",All!$AE42="RSS"),Ruler!X$24,IF(AND(All!$V42="P4",All!$AE42="RSS"),Ruler!X$25,IF(AND(All!$V42="P5",All!$AE42="RSS"),Ruler!X$26,IF(AND(All!$V42="P6",All!$AE42="RSS"),Ruler!X$27,IF(AND(All!$V42="P7",All!$AE42="RSS"),Ruler!X$28,IF(AND(All!$V42="P8",All!$AE42="RSS"),Ruler!X$29,IF(AND(All!$V42="P9",All!$AE42="RSS"),Ruler!X$30,0)))))))))))))))))))))))))))</f>
        <v>2</v>
      </c>
      <c r="CF42" s="325">
        <f>IF(AND(All!$V42="P1",All!$AE42="RDP"),Ruler!Y$6,IF(AND(All!$V42="P2",All!$AE42="RDP"),Ruler!Y$7,IF(AND(All!$V42="P3",All!$AE42="RDP"),Ruler!Y$8,IF(AND(All!$V42="P4",All!$AE42="RDP"),Ruler!Y$9,IF(AND(All!$V42="P5",All!$AE42="RDP"),Ruler!Y$10,IF(AND(All!$V42="P6",All!$AE42="RDP"),Ruler!Y$11,IF(AND(All!$V42="P7",All!$AE42="RDP"),Ruler!Y$12,IF(AND(All!$V42="P8",All!$AE42="RDP"),Ruler!Y$13,IF(AND(All!$V42="P9",All!$AE42="RDP"),Ruler!Y$14,IF(AND(All!$V42="P1",All!$AE42="RMS"),Ruler!Y$6,IF(AND(All!$V42="P2",All!$AE42="RMS"),Ruler!Y$15,IF(AND(All!$V42="P3",All!$AE42="RMS"),Ruler!Y$16,IF(AND(All!$V42="P4",All!$AE42="RMS"),Ruler!Y$17,IF(AND(All!$V42="P5",All!$AE42="RMS"),Ruler!Y$18,IF(AND(All!$V42="P6",All!$AE42="RMS"),Ruler!Y$19,IF(AND(All!$V42="P7",All!$AE42="RMS"),Ruler!Y$20,IF(AND(All!$V42="P8",All!$AE42="RMS"),Ruler!Y$21,IF(AND(All!$V42="P9",All!$AE42="RMS"),Ruler!Y$22,IF(AND(All!$V42="P1",All!$AE42="RSS"),Ruler!Y$6,IF(AND(All!$V42="P2",All!$AE42="RSS"),Ruler!Y$23,IF(AND(All!$V42="P3",All!$AE42="RSS"),Ruler!Y$24,IF(AND(All!$V42="P4",All!$AE42="RSS"),Ruler!Y$25,IF(AND(All!$V42="P5",All!$AE42="RSS"),Ruler!Y$26,IF(AND(All!$V42="P6",All!$AE42="RSS"),Ruler!Y$27,IF(AND(All!$V42="P7",All!$AE42="RSS"),Ruler!Y$28,IF(AND(All!$V42="P8",All!$AE42="RSS"),Ruler!Y$29,IF(AND(All!$V42="P9",All!$AE42="RSS"),Ruler!Y$30,0)))))))))))))))))))))))))))</f>
        <v>1</v>
      </c>
      <c r="CG42" s="325">
        <f>IF(AND(All!$V42="P1",All!$AE42="RDP"),Ruler!Z$6,IF(AND(All!$V42="P2",All!$AE42="RDP"),Ruler!Z$7,IF(AND(All!$V42="P3",All!$AE42="RDP"),Ruler!Z$8,IF(AND(All!$V42="P4",All!$AE42="RDP"),Ruler!Z$9,IF(AND(All!$V42="P5",All!$AE42="RDP"),Ruler!Z$10,IF(AND(All!$V42="P6",All!$AE42="RDP"),Ruler!Z$11,IF(AND(All!$V42="P7",All!$AE42="RDP"),Ruler!Z$12,IF(AND(All!$V42="P8",All!$AE42="RDP"),Ruler!Z$13,IF(AND(All!$V42="P9",All!$AE42="RDP"),Ruler!Z$14,IF(AND(All!$V42="P1",All!$AE42="RMS"),Ruler!Z$6,IF(AND(All!$V42="P2",All!$AE42="RMS"),Ruler!Z$15,IF(AND(All!$V42="P3",All!$AE42="RMS"),Ruler!Z$16,IF(AND(All!$V42="P4",All!$AE42="RMS"),Ruler!Z$17,IF(AND(All!$V42="P5",All!$AE42="RMS"),Ruler!Z$18,IF(AND(All!$V42="P6",All!$AE42="RMS"),Ruler!Z$19,IF(AND(All!$V42="P7",All!$AE42="RMS"),Ruler!Z$20,IF(AND(All!$V42="P8",All!$AE42="RMS"),Ruler!Z$21,IF(AND(All!$V42="P9",All!$AE42="RMS"),Ruler!Z$22,IF(AND(All!$V42="P1",All!$AE42="RSS"),Ruler!Z$6,IF(AND(All!$V42="P2",All!$AE42="RSS"),Ruler!Z$23,IF(AND(All!$V42="P3",All!$AE42="RSS"),Ruler!Z$24,IF(AND(All!$V42="P4",All!$AE42="RSS"),Ruler!Z$25,IF(AND(All!$V42="P5",All!$AE42="RSS"),Ruler!Z$26,IF(AND(All!$V42="P6",All!$AE42="RSS"),Ruler!Z$27,IF(AND(All!$V42="P7",All!$AE42="RSS"),Ruler!Z$28,IF(AND(All!$V42="P8",All!$AE42="RSS"),Ruler!Z$29,IF(AND(All!$V42="P9",All!$AE42="RSS"),Ruler!Z$30,0)))))))))))))))))))))))))))</f>
        <v>2</v>
      </c>
      <c r="CH42" s="325">
        <f>IF(AND(All!$V42="P1",All!$AE42="RDP"),Ruler!AA$6,IF(AND(All!$V42="P2",All!$AE42="RDP"),Ruler!AA$7,IF(AND(All!$V42="P3",All!$AE42="RDP"),Ruler!AA$8,IF(AND(All!$V42="P4",All!$AE42="RDP"),Ruler!AA$9,IF(AND(All!$V42="P5",All!$AE42="RDP"),Ruler!AA$10,IF(AND(All!$V42="P6",All!$AE42="RDP"),Ruler!AA$11,IF(AND(All!$V42="P7",All!$AE42="RDP"),Ruler!AA$12,IF(AND(All!$V42="P8",All!$AE42="RDP"),Ruler!AA$13,IF(AND(All!$V42="P9",All!$AE42="RDP"),Ruler!AA$14,IF(AND(All!$V42="P1",All!$AE42="RMS"),Ruler!AA$6,IF(AND(All!$V42="P2",All!$AE42="RMS"),Ruler!AA$15,IF(AND(All!$V42="P3",All!$AE42="RMS"),Ruler!AA$16,IF(AND(All!$V42="P4",All!$AE42="RMS"),Ruler!AA$17,IF(AND(All!$V42="P5",All!$AE42="RMS"),Ruler!AA$18,IF(AND(All!$V42="P6",All!$AE42="RMS"),Ruler!AA$19,IF(AND(All!$V42="P7",All!$AE42="RMS"),Ruler!AA$20,IF(AND(All!$V42="P8",All!$AE42="RMS"),Ruler!AA$21,IF(AND(All!$V42="P9",All!$AE42="RMS"),Ruler!AA$22,IF(AND(All!$V42="P1",All!$AE42="RSS"),Ruler!AA$6,IF(AND(All!$V42="P2",All!$AE42="RSS"),Ruler!AA$23,IF(AND(All!$V42="P3",All!$AE42="RSS"),Ruler!AA$24,IF(AND(All!$V42="P4",All!$AE42="RSS"),Ruler!AA$25,IF(AND(All!$V42="P5",All!$AE42="RSS"),Ruler!AA$26,IF(AND(All!$V42="P6",All!$AE42="RSS"),Ruler!AA$27,IF(AND(All!$V42="P7",All!$AE42="RSS"),Ruler!AA$28,IF(AND(All!$V42="P8",All!$AE42="RSS"),Ruler!AA$29,IF(AND(All!$V42="P9",All!$AE42="RSS"),Ruler!AA$30,0)))))))))))))))))))))))))))</f>
        <v>1</v>
      </c>
      <c r="CI42" s="325">
        <f>IF(AND(All!$V42="P1",All!$AE42="RDP"),Ruler!AB$6,IF(AND(All!$V42="P2",All!$AE42="RDP"),Ruler!AB$7,IF(AND(All!$V42="P3",All!$AE42="RDP"),Ruler!AB$8,IF(AND(All!$V42="P4",All!$AE42="RDP"),Ruler!AB$9,IF(AND(All!$V42="P5",All!$AE42="RDP"),Ruler!AB$10,IF(AND(All!$V42="P6",All!$AE42="RDP"),Ruler!AB$11,IF(AND(All!$V42="P7",All!$AE42="RDP"),Ruler!AB$12,IF(AND(All!$V42="P8",All!$AE42="RDP"),Ruler!AB$13,IF(AND(All!$V42="P9",All!$AE42="RDP"),Ruler!AB$14,IF(AND(All!$V42="P1",All!$AE42="RMS"),Ruler!AB$6,IF(AND(All!$V42="P2",All!$AE42="RMS"),Ruler!AB$15,IF(AND(All!$V42="P3",All!$AE42="RMS"),Ruler!AB$16,IF(AND(All!$V42="P4",All!$AE42="RMS"),Ruler!AB$17,IF(AND(All!$V42="P5",All!$AE42="RMS"),Ruler!AB$18,IF(AND(All!$V42="P6",All!$AE42="RMS"),Ruler!AB$19,IF(AND(All!$V42="P7",All!$AE42="RMS"),Ruler!AB$20,IF(AND(All!$V42="P8",All!$AE42="RMS"),Ruler!AB$21,IF(AND(All!$V42="P9",All!$AE42="RMS"),Ruler!AB$22,IF(AND(All!$V42="P1",All!$AE42="RSS"),Ruler!AB$6,IF(AND(All!$V42="P2",All!$AE42="RSS"),Ruler!AB$23,IF(AND(All!$V42="P3",All!$AE42="RSS"),Ruler!AB$24,IF(AND(All!$V42="P4",All!$AE42="RSS"),Ruler!AB$25,IF(AND(All!$V42="P5",All!$AE42="RSS"),Ruler!AB$26,IF(AND(All!$V42="P6",All!$AE42="RSS"),Ruler!AB$27,IF(AND(All!$V42="P7",All!$AE42="RSS"),Ruler!AB$28,IF(AND(All!$V42="P8",All!$AE42="RSS"),Ruler!AB$29,IF(AND(All!$V42="P9",All!$AE42="RSS"),Ruler!AB$30,0)))))))))))))))))))))))))))</f>
        <v>1</v>
      </c>
      <c r="CJ42" s="377">
        <f>Table9[[#This Row],[R-B1]]-Table9[[#This Row],[B1]]</f>
        <v>0</v>
      </c>
      <c r="CK42" s="378">
        <f>Table9[[#This Row],[R-B2]]-Table9[[#This Row],[B2]]</f>
        <v>1</v>
      </c>
      <c r="CL42" s="378">
        <f>Table9[[#This Row],[R-B3]]-Table9[[#This Row],[B3]]</f>
        <v>1</v>
      </c>
      <c r="CM42" s="378">
        <f>Table9[[#This Row],[R-B4]]-Table9[[#This Row],[B4]]</f>
        <v>1</v>
      </c>
      <c r="CN42" s="378">
        <f>Table9[[#This Row],[R-B5]]-Table9[[#This Row],[B5]]</f>
        <v>1</v>
      </c>
      <c r="CO42" s="378">
        <f>Table9[[#This Row],[R-B6]]-Table9[[#This Row],[B6]]</f>
        <v>-1</v>
      </c>
      <c r="CP42" s="378">
        <f>Table9[[#This Row],[R-B7]]-Table9[[#This Row],[B7]]</f>
        <v>0</v>
      </c>
      <c r="CQ42" s="378">
        <f>Table9[[#This Row],[R-B8]]-Table9[[#This Row],[B8]]</f>
        <v>1</v>
      </c>
      <c r="CR42" s="378">
        <f>Table9[[#This Row],[R-B9]]-Table9[[#This Row],[B9]]</f>
        <v>1</v>
      </c>
      <c r="CS42" s="378">
        <f>Table9[[#This Row],[R-B10]]-Table9[[#This Row],[B10]]</f>
        <v>0</v>
      </c>
      <c r="CT42" s="378">
        <f>Table9[[#This Row],[R-B11]]-Table9[[#This Row],[B11]]</f>
        <v>0</v>
      </c>
      <c r="CU42" s="378">
        <f>Table9[[#This Row],[R-B12]]-Table9[[#This Row],[B12]]</f>
        <v>1</v>
      </c>
      <c r="CV42" s="378">
        <f>Table9[[#This Row],[R-K1]]-Table9[[#This Row],[K1]]</f>
        <v>0</v>
      </c>
      <c r="CW42" s="378">
        <f>Table9[[#This Row],[R-K2]]-Table9[[#This Row],[K2]]</f>
        <v>0</v>
      </c>
      <c r="CX42" s="378">
        <f>Table9[[#This Row],[R-K3]]-Table9[[#This Row],[K3]]</f>
        <v>0</v>
      </c>
      <c r="CY42" s="378">
        <f>Table9[[#This Row],[R-K4]]-Table9[[#This Row],[K4]]</f>
        <v>0</v>
      </c>
      <c r="CZ42" s="378">
        <f>Table9[[#This Row],[R-K5]]-Table9[[#This Row],[K5]]</f>
        <v>1</v>
      </c>
      <c r="DA42" s="378">
        <f>Table9[[#This Row],[R-P1]]-Table9[[#This Row],[P1]]</f>
        <v>0</v>
      </c>
      <c r="DB42" s="378">
        <f>Table9[[#This Row],[R-P2]]-Table9[[#This Row],[P2]]</f>
        <v>0</v>
      </c>
      <c r="DC42" s="378">
        <f>Table9[[#This Row],[R-P3]]-Table9[[#This Row],[P3]]</f>
        <v>0</v>
      </c>
      <c r="DD42" s="378">
        <f>Table9[[#This Row],[R-P4]]-Table9[[#This Row],[P4]]</f>
        <v>0</v>
      </c>
      <c r="DE42" s="378">
        <f>Table9[[#This Row],[R-P5]]-Table9[[#This Row],[P5]]</f>
        <v>1</v>
      </c>
      <c r="DF42" s="378">
        <f>Table9[[#This Row],[R-E1]]-Table9[[#This Row],[E1]]</f>
        <v>0</v>
      </c>
      <c r="DG42" s="379">
        <f>Table9[[#This Row],[R-E2]]-Table9[[#This Row],[E2]]</f>
        <v>0</v>
      </c>
      <c r="DH42" s="43">
        <f>COUNTIF(Table9[[#This Row],[G-B1]:[G-B12]],"&lt;=0")/12*100</f>
        <v>41.666666666666671</v>
      </c>
      <c r="DI42" s="43">
        <f>COUNTIF(Table9[[#This Row],[G-K1]:[G-K5]],"&lt;=0")/5*100</f>
        <v>80</v>
      </c>
      <c r="DJ42" s="43">
        <f>COUNTIF(Table9[[#This Row],[G-P1]:[G-P5]],"&lt;=0")/5*100</f>
        <v>80</v>
      </c>
      <c r="DK42" s="43">
        <f>COUNTIF(Table9[[#This Row],[G-E1]:[G-E2]],"&lt;=0")/2*100</f>
        <v>100</v>
      </c>
      <c r="DL42" s="450">
        <f>IF(AE42="RDP",(COUNTIF(Table9[[#This Row],[G-B3]],"&lt;=0")+COUNTIF(Table9[[#This Row],[G-B4]],"&lt;=0")+COUNTIF(Table9[[#This Row],[G-B7]],"&lt;=0")+COUNTIF(Table9[[#This Row],[G-B11]],"&lt;=0")+COUNTIF(Table9[[#This Row],[G-K2]],"&lt;=0"))/5*100,IF(AE42="RMS",(COUNTIF(Table9[[#This Row],[G-B4]],"&lt;=0")+COUNTIF(Table9[[#This Row],[G-B5]],"&lt;=0")+COUNTIF(Table9[[#This Row],[G-B10]],"&lt;=0")+COUNTIF(Table9[[#This Row],[G-B12]],"&lt;=0")+COUNTIF(Table9[[#This Row],[G-K2]],"&lt;=0"))/5*100,IF(AE42="RSS",(COUNTIF(Table9[[#This Row],[G-B1]],"&lt;=0")+COUNTIF(Table9[[#This Row],[G-B2]],"&lt;=0")+COUNTIF(Table9[[#This Row],[G-B6]],"&lt;=0")+COUNTIF(Table9[[#This Row],[G-B11]],"&lt;=0")+COUNTIF(Table9[[#This Row],[G-B12]],"&lt;=0"))/5*100,0)))</f>
        <v>60</v>
      </c>
      <c r="DM42" s="332">
        <v>58</v>
      </c>
      <c r="DN42" s="42">
        <v>80</v>
      </c>
      <c r="DO42" s="42">
        <v>80</v>
      </c>
      <c r="DP42" s="42">
        <v>100</v>
      </c>
      <c r="DQ42" s="42">
        <v>80</v>
      </c>
      <c r="DR42" s="332">
        <v>17</v>
      </c>
      <c r="DS42" s="42">
        <v>40</v>
      </c>
      <c r="DT42" s="42">
        <v>40</v>
      </c>
      <c r="DU42" s="42">
        <v>0</v>
      </c>
      <c r="DV42" s="42">
        <v>0</v>
      </c>
      <c r="DW42" s="332">
        <v>17</v>
      </c>
      <c r="DX42" s="42">
        <v>20</v>
      </c>
      <c r="DY42" s="42">
        <v>0</v>
      </c>
      <c r="DZ42" s="42">
        <v>0</v>
      </c>
      <c r="EA42" s="333">
        <v>0</v>
      </c>
      <c r="EB42" s="342" t="s">
        <v>470</v>
      </c>
      <c r="EC42" s="339" t="s">
        <v>185</v>
      </c>
      <c r="ED42" s="339" t="s">
        <v>471</v>
      </c>
      <c r="EE42" s="338"/>
    </row>
    <row r="43" spans="2:135" ht="87.5" hidden="1" thickBot="1" x14ac:dyDescent="0.35">
      <c r="B43" s="282">
        <v>41</v>
      </c>
      <c r="C43" s="421" t="s">
        <v>134</v>
      </c>
      <c r="D43" s="345">
        <v>46084</v>
      </c>
      <c r="E43" s="352" t="s">
        <v>472</v>
      </c>
      <c r="F43" s="343">
        <v>130726</v>
      </c>
      <c r="G43" s="286">
        <f t="shared" ca="1" si="0"/>
        <v>41.667485664003053</v>
      </c>
      <c r="H43" s="283">
        <v>31107</v>
      </c>
      <c r="I43" s="343" t="s">
        <v>179</v>
      </c>
      <c r="J43" s="343" t="s">
        <v>137</v>
      </c>
      <c r="K43" s="343" t="s">
        <v>138</v>
      </c>
      <c r="L43" s="343" t="s">
        <v>162</v>
      </c>
      <c r="M43" s="343" t="s">
        <v>162</v>
      </c>
      <c r="N43" s="343"/>
      <c r="O43" s="343" t="s">
        <v>183</v>
      </c>
      <c r="P43" s="349" t="s">
        <v>473</v>
      </c>
      <c r="Q43" s="343" t="s">
        <v>144</v>
      </c>
      <c r="R43" s="343" t="s">
        <v>185</v>
      </c>
      <c r="S43" s="345">
        <v>39356</v>
      </c>
      <c r="T43" s="286">
        <f t="shared" ca="1" si="3"/>
        <v>19.052777777777777</v>
      </c>
      <c r="U43" s="357">
        <f ca="1">Table9[[#This Row],[Years in PET]]</f>
        <v>19.052777777777777</v>
      </c>
      <c r="V43" s="343" t="s">
        <v>59</v>
      </c>
      <c r="W43" s="356">
        <f ca="1">Table9[[#This Row],[Age]]-($T$1-Table9[[#This Row],[Date of Appointment to Current Grade]])/365</f>
        <v>38.109589041095894</v>
      </c>
      <c r="X43" s="360">
        <f ca="1">($T$1-Table9[[#This Row],[Date of Appointment to Current Grade]])/365</f>
        <v>3.5578966229071614</v>
      </c>
      <c r="Y43" s="345">
        <v>45017</v>
      </c>
      <c r="Z43" s="343" t="s">
        <v>187</v>
      </c>
      <c r="AA43" s="345">
        <v>45931</v>
      </c>
      <c r="AB43" s="360">
        <f ca="1">($T$1-Table9[[#This Row],[Date in Position]])/365</f>
        <v>1.0537870338660655</v>
      </c>
      <c r="AC43" s="343" t="s">
        <v>183</v>
      </c>
      <c r="AD43" s="345">
        <v>44880</v>
      </c>
      <c r="AE43" s="343" t="s">
        <v>162</v>
      </c>
      <c r="AF43" s="343" t="s">
        <v>188</v>
      </c>
      <c r="AG43" s="287" t="s">
        <v>474</v>
      </c>
      <c r="AH43" s="287" t="s">
        <v>475</v>
      </c>
      <c r="AI43" s="287" t="s">
        <v>476</v>
      </c>
      <c r="AJ43" s="288" t="s">
        <v>477</v>
      </c>
      <c r="AK43" s="288" t="s">
        <v>478</v>
      </c>
      <c r="AL43" s="282" t="s">
        <v>153</v>
      </c>
      <c r="AM43" s="320" t="s">
        <v>479</v>
      </c>
      <c r="AN43" s="313">
        <v>3</v>
      </c>
      <c r="AO43" s="304">
        <v>4</v>
      </c>
      <c r="AP43" s="304">
        <v>2</v>
      </c>
      <c r="AQ43" s="304">
        <v>2</v>
      </c>
      <c r="AR43" s="304">
        <v>2</v>
      </c>
      <c r="AS43" s="304">
        <v>2</v>
      </c>
      <c r="AT43" s="304">
        <v>2</v>
      </c>
      <c r="AU43" s="304">
        <v>2</v>
      </c>
      <c r="AV43" s="304">
        <v>2</v>
      </c>
      <c r="AW43" s="304">
        <v>1</v>
      </c>
      <c r="AX43" s="304">
        <v>2</v>
      </c>
      <c r="AY43" s="304">
        <v>1</v>
      </c>
      <c r="AZ43" s="304">
        <v>2</v>
      </c>
      <c r="BA43" s="304">
        <v>2</v>
      </c>
      <c r="BB43" s="304">
        <v>3</v>
      </c>
      <c r="BC43" s="304">
        <v>2</v>
      </c>
      <c r="BD43" s="304">
        <v>1</v>
      </c>
      <c r="BE43" s="304">
        <v>3</v>
      </c>
      <c r="BF43" s="304">
        <v>2</v>
      </c>
      <c r="BG43" s="304">
        <v>2</v>
      </c>
      <c r="BH43" s="304">
        <v>0</v>
      </c>
      <c r="BI43" s="304">
        <v>2</v>
      </c>
      <c r="BJ43" s="304">
        <v>1</v>
      </c>
      <c r="BK43" s="314">
        <v>3</v>
      </c>
      <c r="BL43" s="325">
        <f>IF(AND(All!$V43="P1",All!$AE43="RDP"),Ruler!E$6,IF(AND(All!$V43="P2",All!$AE43="RDP"),Ruler!E$7,IF(AND(All!$V43="P3",All!$AE43="RDP"),Ruler!E$8,IF(AND(All!$V43="P4",All!$AE43="RDP"),Ruler!E$9,IF(AND(All!$V43="P5",All!$AE43="RDP"),Ruler!E$10,IF(AND(All!$V43="P6",All!$AE43="RDP"),Ruler!E$11,IF(AND(All!$V43="P7",All!$AE43="RDP"),Ruler!E$12,IF(AND(All!$V43="P8",All!$AE43="RDP"),Ruler!E$13,IF(AND(All!$V43="P9",All!$AE43="RDP"),Ruler!E$14,IF(AND(All!$V43="P1",All!$AE43="RMS"),Ruler!E$6,IF(AND(All!$V43="P2",All!$AE43="RMS"),Ruler!E$15,IF(AND(All!$V43="P3",All!$AE43="RMS"),Ruler!E$16,IF(AND(All!$V43="P4",All!$AE43="RMS"),Ruler!E$17,IF(AND(All!$V43="P5",All!$AE43="RMS"),Ruler!E$18,IF(AND(All!$V43="P6",All!$AE43="RMS"),Ruler!E$19,IF(AND(All!$V43="P7",All!$AE43="RMS"),Ruler!E$20,IF(AND(All!$V43="P8",All!$AE43="RMS"),Ruler!E$21,IF(AND(All!$V43="P9",All!$AE43="RMS"),Ruler!E$22,IF(AND(All!$V43="P1",All!$AE43="RSS"),Ruler!E$6,IF(AND(All!$V43="P2",All!$AE43="RSS"),Ruler!E$23,IF(AND(All!$V43="P3",All!$AE43="RSS"),Ruler!E$24,IF(AND(All!$V43="P4",All!$AE43="RSS"),Ruler!E$25,IF(AND(All!$V43="P5",All!$AE43="RSS"),Ruler!E$26,IF(AND(All!$V43="P6",All!$AE43="RSS"),Ruler!E$27,IF(AND(All!$V43="P7",All!$AE43="RSS"),Ruler!E$28,IF(AND(All!$V43="P8",All!$AE43="RSS"),Ruler!E$29,IF(AND(All!$V43="P9",All!$AE43="RSS"),Ruler!E$30,0)))))))))))))))))))))))))))</f>
        <v>3</v>
      </c>
      <c r="BM43" s="325">
        <f>IF(AND(All!$V43="P1",All!$AE43="RDP"),Ruler!F$6,IF(AND(All!$V43="P2",All!$AE43="RDP"),Ruler!F$7,IF(AND(All!$V43="P3",All!$AE43="RDP"),Ruler!F$8,IF(AND(All!$V43="P4",All!$AE43="RDP"),Ruler!F$9,IF(AND(All!$V43="P5",All!$AE43="RDP"),Ruler!F$10,IF(AND(All!$V43="P6",All!$AE43="RDP"),Ruler!F$11,IF(AND(All!$V43="P7",All!$AE43="RDP"),Ruler!F$12,IF(AND(All!$V43="P8",All!$AE43="RDP"),Ruler!F$13,IF(AND(All!$V43="P9",All!$AE43="RDP"),Ruler!F$14,IF(AND(All!$V43="P1",All!$AE43="RMS"),Ruler!F$6,IF(AND(All!$V43="P2",All!$AE43="RMS"),Ruler!F$15,IF(AND(All!$V43="P3",All!$AE43="RMS"),Ruler!F$16,IF(AND(All!$V43="P4",All!$AE43="RMS"),Ruler!F$17,IF(AND(All!$V43="P5",All!$AE43="RMS"),Ruler!F$18,IF(AND(All!$V43="P6",All!$AE43="RMS"),Ruler!F$19,IF(AND(All!$V43="P7",All!$AE43="RMS"),Ruler!F$20,IF(AND(All!$V43="P8",All!$AE43="RMS"),Ruler!F$21,IF(AND(All!$V43="P9",All!$AE43="RMS"),Ruler!F$22,IF(AND(All!$V43="P1",All!$AE43="RSS"),Ruler!F$6,IF(AND(All!$V43="P2",All!$AE43="RSS"),Ruler!F$23,IF(AND(All!$V43="P3",All!$AE43="RSS"),Ruler!F$24,IF(AND(All!$V43="P4",All!$AE43="RSS"),Ruler!F$25,IF(AND(All!$V43="P5",All!$AE43="RSS"),Ruler!F$26,IF(AND(All!$V43="P6",All!$AE43="RSS"),Ruler!F$27,IF(AND(All!$V43="P7",All!$AE43="RSS"),Ruler!F$28,IF(AND(All!$V43="P8",All!$AE43="RSS"),Ruler!F$29,IF(AND(All!$V43="P9",All!$AE43="RSS"),Ruler!F$30,0)))))))))))))))))))))))))))</f>
        <v>3</v>
      </c>
      <c r="BN43" s="325">
        <f>IF(AND(All!$V43="P1",All!$AE43="RDP"),Ruler!G$6,IF(AND(All!$V43="P2",All!$AE43="RDP"),Ruler!G$7,IF(AND(All!$V43="P3",All!$AE43="RDP"),Ruler!G$8,IF(AND(All!$V43="P4",All!$AE43="RDP"),Ruler!G$9,IF(AND(All!$V43="P5",All!$AE43="RDP"),Ruler!G$10,IF(AND(All!$V43="P6",All!$AE43="RDP"),Ruler!G$11,IF(AND(All!$V43="P7",All!$AE43="RDP"),Ruler!G$12,IF(AND(All!$V43="P8",All!$AE43="RDP"),Ruler!G$13,IF(AND(All!$V43="P9",All!$AE43="RDP"),Ruler!G$14,IF(AND(All!$V43="P1",All!$AE43="RMS"),Ruler!G$6,IF(AND(All!$V43="P2",All!$AE43="RMS"),Ruler!G$15,IF(AND(All!$V43="P3",All!$AE43="RMS"),Ruler!G$16,IF(AND(All!$V43="P4",All!$AE43="RMS"),Ruler!G$17,IF(AND(All!$V43="P5",All!$AE43="RMS"),Ruler!G$18,IF(AND(All!$V43="P6",All!$AE43="RMS"),Ruler!G$19,IF(AND(All!$V43="P7",All!$AE43="RMS"),Ruler!G$20,IF(AND(All!$V43="P8",All!$AE43="RMS"),Ruler!G$21,IF(AND(All!$V43="P9",All!$AE43="RMS"),Ruler!G$22,IF(AND(All!$V43="P1",All!$AE43="RSS"),Ruler!G$6,IF(AND(All!$V43="P2",All!$AE43="RSS"),Ruler!G$23,IF(AND(All!$V43="P3",All!$AE43="RSS"),Ruler!G$24,IF(AND(All!$V43="P4",All!$AE43="RSS"),Ruler!G$25,IF(AND(All!$V43="P5",All!$AE43="RSS"),Ruler!G$26,IF(AND(All!$V43="P6",All!$AE43="RSS"),Ruler!G$27,IF(AND(All!$V43="P7",All!$AE43="RSS"),Ruler!G$28,IF(AND(All!$V43="P8",All!$AE43="RSS"),Ruler!G$29,IF(AND(All!$V43="P9",All!$AE43="RSS"),Ruler!G$30,0)))))))))))))))))))))))))))</f>
        <v>3</v>
      </c>
      <c r="BO43" s="325">
        <f>IF(AND(All!$V43="P1",All!$AE43="RDP"),Ruler!H$6,IF(AND(All!$V43="P2",All!$AE43="RDP"),Ruler!H$7,IF(AND(All!$V43="P3",All!$AE43="RDP"),Ruler!H$8,IF(AND(All!$V43="P4",All!$AE43="RDP"),Ruler!H$9,IF(AND(All!$V43="P5",All!$AE43="RDP"),Ruler!H$10,IF(AND(All!$V43="P6",All!$AE43="RDP"),Ruler!H$11,IF(AND(All!$V43="P7",All!$AE43="RDP"),Ruler!H$12,IF(AND(All!$V43="P8",All!$AE43="RDP"),Ruler!H$13,IF(AND(All!$V43="P9",All!$AE43="RDP"),Ruler!H$14,IF(AND(All!$V43="P1",All!$AE43="RMS"),Ruler!H$6,IF(AND(All!$V43="P2",All!$AE43="RMS"),Ruler!H$15,IF(AND(All!$V43="P3",All!$AE43="RMS"),Ruler!H$16,IF(AND(All!$V43="P4",All!$AE43="RMS"),Ruler!H$17,IF(AND(All!$V43="P5",All!$AE43="RMS"),Ruler!H$18,IF(AND(All!$V43="P6",All!$AE43="RMS"),Ruler!H$19,IF(AND(All!$V43="P7",All!$AE43="RMS"),Ruler!H$20,IF(AND(All!$V43="P8",All!$AE43="RMS"),Ruler!H$21,IF(AND(All!$V43="P9",All!$AE43="RMS"),Ruler!H$22,IF(AND(All!$V43="P1",All!$AE43="RSS"),Ruler!H$6,IF(AND(All!$V43="P2",All!$AE43="RSS"),Ruler!H$23,IF(AND(All!$V43="P3",All!$AE43="RSS"),Ruler!H$24,IF(AND(All!$V43="P4",All!$AE43="RSS"),Ruler!H$25,IF(AND(All!$V43="P5",All!$AE43="RSS"),Ruler!H$26,IF(AND(All!$V43="P6",All!$AE43="RSS"),Ruler!H$27,IF(AND(All!$V43="P7",All!$AE43="RSS"),Ruler!H$28,IF(AND(All!$V43="P8",All!$AE43="RSS"),Ruler!H$29,IF(AND(All!$V43="P9",All!$AE43="RSS"),Ruler!H$30,0)))))))))))))))))))))))))))</f>
        <v>3</v>
      </c>
      <c r="BP43" s="325">
        <f>IF(AND(All!$V43="P1",All!$AE43="RDP"),Ruler!I$6,IF(AND(All!$V43="P2",All!$AE43="RDP"),Ruler!I$7,IF(AND(All!$V43="P3",All!$AE43="RDP"),Ruler!I$8,IF(AND(All!$V43="P4",All!$AE43="RDP"),Ruler!I$9,IF(AND(All!$V43="P5",All!$AE43="RDP"),Ruler!I$10,IF(AND(All!$V43="P6",All!$AE43="RDP"),Ruler!I$11,IF(AND(All!$V43="P7",All!$AE43="RDP"),Ruler!I$12,IF(AND(All!$V43="P8",All!$AE43="RDP"),Ruler!I$13,IF(AND(All!$V43="P9",All!$AE43="RDP"),Ruler!I$14,IF(AND(All!$V43="P1",All!$AE43="RMS"),Ruler!I$6,IF(AND(All!$V43="P2",All!$AE43="RMS"),Ruler!I$15,IF(AND(All!$V43="P3",All!$AE43="RMS"),Ruler!I$16,IF(AND(All!$V43="P4",All!$AE43="RMS"),Ruler!I$17,IF(AND(All!$V43="P5",All!$AE43="RMS"),Ruler!I$18,IF(AND(All!$V43="P6",All!$AE43="RMS"),Ruler!I$19,IF(AND(All!$V43="P7",All!$AE43="RMS"),Ruler!I$20,IF(AND(All!$V43="P8",All!$AE43="RMS"),Ruler!I$21,IF(AND(All!$V43="P9",All!$AE43="RMS"),Ruler!I$22,IF(AND(All!$V43="P1",All!$AE43="RSS"),Ruler!I$6,IF(AND(All!$V43="P2",All!$AE43="RSS"),Ruler!I$23,IF(AND(All!$V43="P3",All!$AE43="RSS"),Ruler!I$24,IF(AND(All!$V43="P4",All!$AE43="RSS"),Ruler!I$25,IF(AND(All!$V43="P5",All!$AE43="RSS"),Ruler!I$26,IF(AND(All!$V43="P6",All!$AE43="RSS"),Ruler!I$27,IF(AND(All!$V43="P7",All!$AE43="RSS"),Ruler!I$28,IF(AND(All!$V43="P8",All!$AE43="RSS"),Ruler!I$29,IF(AND(All!$V43="P9",All!$AE43="RSS"),Ruler!I$30,0)))))))))))))))))))))))))))</f>
        <v>3</v>
      </c>
      <c r="BQ43" s="325">
        <f>IF(AND(All!$V43="P1",All!$AE43="RDP"),Ruler!J$6,IF(AND(All!$V43="P2",All!$AE43="RDP"),Ruler!J$7,IF(AND(All!$V43="P3",All!$AE43="RDP"),Ruler!J$8,IF(AND(All!$V43="P4",All!$AE43="RDP"),Ruler!J$9,IF(AND(All!$V43="P5",All!$AE43="RDP"),Ruler!J$10,IF(AND(All!$V43="P6",All!$AE43="RDP"),Ruler!J$11,IF(AND(All!$V43="P7",All!$AE43="RDP"),Ruler!J$12,IF(AND(All!$V43="P8",All!$AE43="RDP"),Ruler!J$13,IF(AND(All!$V43="P9",All!$AE43="RDP"),Ruler!J$14,IF(AND(All!$V43="P1",All!$AE43="RMS"),Ruler!J$6,IF(AND(All!$V43="P2",All!$AE43="RMS"),Ruler!J$15,IF(AND(All!$V43="P3",All!$AE43="RMS"),Ruler!J$16,IF(AND(All!$V43="P4",All!$AE43="RMS"),Ruler!J$17,IF(AND(All!$V43="P5",All!$AE43="RMS"),Ruler!J$18,IF(AND(All!$V43="P6",All!$AE43="RMS"),Ruler!J$19,IF(AND(All!$V43="P7",All!$AE43="RMS"),Ruler!J$20,IF(AND(All!$V43="P8",All!$AE43="RMS"),Ruler!J$21,IF(AND(All!$V43="P9",All!$AE43="RMS"),Ruler!J$22,IF(AND(All!$V43="P1",All!$AE43="RSS"),Ruler!J$6,IF(AND(All!$V43="P2",All!$AE43="RSS"),Ruler!J$23,IF(AND(All!$V43="P3",All!$AE43="RSS"),Ruler!J$24,IF(AND(All!$V43="P4",All!$AE43="RSS"),Ruler!J$25,IF(AND(All!$V43="P5",All!$AE43="RSS"),Ruler!J$26,IF(AND(All!$V43="P6",All!$AE43="RSS"),Ruler!J$27,IF(AND(All!$V43="P7",All!$AE43="RSS"),Ruler!J$28,IF(AND(All!$V43="P8",All!$AE43="RSS"),Ruler!J$29,IF(AND(All!$V43="P9",All!$AE43="RSS"),Ruler!J$30,0)))))))))))))))))))))))))))</f>
        <v>3</v>
      </c>
      <c r="BR43" s="325">
        <f>IF(AND(All!$V43="P1",All!$AE43="RDP"),Ruler!K$6,IF(AND(All!$V43="P2",All!$AE43="RDP"),Ruler!K$7,IF(AND(All!$V43="P3",All!$AE43="RDP"),Ruler!K$8,IF(AND(All!$V43="P4",All!$AE43="RDP"),Ruler!K$9,IF(AND(All!$V43="P5",All!$AE43="RDP"),Ruler!K$10,IF(AND(All!$V43="P6",All!$AE43="RDP"),Ruler!K$11,IF(AND(All!$V43="P7",All!$AE43="RDP"),Ruler!K$12,IF(AND(All!$V43="P8",All!$AE43="RDP"),Ruler!K$13,IF(AND(All!$V43="P9",All!$AE43="RDP"),Ruler!K$14,IF(AND(All!$V43="P1",All!$AE43="RMS"),Ruler!K$6,IF(AND(All!$V43="P2",All!$AE43="RMS"),Ruler!K$15,IF(AND(All!$V43="P3",All!$AE43="RMS"),Ruler!K$16,IF(AND(All!$V43="P4",All!$AE43="RMS"),Ruler!K$17,IF(AND(All!$V43="P5",All!$AE43="RMS"),Ruler!K$18,IF(AND(All!$V43="P6",All!$AE43="RMS"),Ruler!K$19,IF(AND(All!$V43="P7",All!$AE43="RMS"),Ruler!K$20,IF(AND(All!$V43="P8",All!$AE43="RMS"),Ruler!K$21,IF(AND(All!$V43="P9",All!$AE43="RMS"),Ruler!K$22,IF(AND(All!$V43="P1",All!$AE43="RSS"),Ruler!K$6,IF(AND(All!$V43="P2",All!$AE43="RSS"),Ruler!K$23,IF(AND(All!$V43="P3",All!$AE43="RSS"),Ruler!K$24,IF(AND(All!$V43="P4",All!$AE43="RSS"),Ruler!K$25,IF(AND(All!$V43="P5",All!$AE43="RSS"),Ruler!K$26,IF(AND(All!$V43="P6",All!$AE43="RSS"),Ruler!K$27,IF(AND(All!$V43="P7",All!$AE43="RSS"),Ruler!K$28,IF(AND(All!$V43="P8",All!$AE43="RSS"),Ruler!K$29,IF(AND(All!$V43="P9",All!$AE43="RSS"),Ruler!K$30,0)))))))))))))))))))))))))))</f>
        <v>3</v>
      </c>
      <c r="BS43" s="325">
        <f>IF(AND(All!$V43="P1",All!$AE43="RDP"),Ruler!L$6,IF(AND(All!$V43="P2",All!$AE43="RDP"),Ruler!L$7,IF(AND(All!$V43="P3",All!$AE43="RDP"),Ruler!L$8,IF(AND(All!$V43="P4",All!$AE43="RDP"),Ruler!L$9,IF(AND(All!$V43="P5",All!$AE43="RDP"),Ruler!L$10,IF(AND(All!$V43="P6",All!$AE43="RDP"),Ruler!L$11,IF(AND(All!$V43="P7",All!$AE43="RDP"),Ruler!L$12,IF(AND(All!$V43="P8",All!$AE43="RDP"),Ruler!L$13,IF(AND(All!$V43="P9",All!$AE43="RDP"),Ruler!L$14,IF(AND(All!$V43="P1",All!$AE43="RMS"),Ruler!L$6,IF(AND(All!$V43="P2",All!$AE43="RMS"),Ruler!L$15,IF(AND(All!$V43="P3",All!$AE43="RMS"),Ruler!L$16,IF(AND(All!$V43="P4",All!$AE43="RMS"),Ruler!L$17,IF(AND(All!$V43="P5",All!$AE43="RMS"),Ruler!L$18,IF(AND(All!$V43="P6",All!$AE43="RMS"),Ruler!L$19,IF(AND(All!$V43="P7",All!$AE43="RMS"),Ruler!L$20,IF(AND(All!$V43="P8",All!$AE43="RMS"),Ruler!L$21,IF(AND(All!$V43="P9",All!$AE43="RMS"),Ruler!L$22,IF(AND(All!$V43="P1",All!$AE43="RSS"),Ruler!L$6,IF(AND(All!$V43="P2",All!$AE43="RSS"),Ruler!L$23,IF(AND(All!$V43="P3",All!$AE43="RSS"),Ruler!L$24,IF(AND(All!$V43="P4",All!$AE43="RSS"),Ruler!L$25,IF(AND(All!$V43="P5",All!$AE43="RSS"),Ruler!L$26,IF(AND(All!$V43="P6",All!$AE43="RSS"),Ruler!L$27,IF(AND(All!$V43="P7",All!$AE43="RSS"),Ruler!L$28,IF(AND(All!$V43="P8",All!$AE43="RSS"),Ruler!L$29,IF(AND(All!$V43="P9",All!$AE43="RSS"),Ruler!L$30,0)))))))))))))))))))))))))))</f>
        <v>3</v>
      </c>
      <c r="BT43" s="325">
        <f>IF(AND(All!$V43="P1",All!$AE43="RDP"),Ruler!M$6,IF(AND(All!$V43="P2",All!$AE43="RDP"),Ruler!M$7,IF(AND(All!$V43="P3",All!$AE43="RDP"),Ruler!M$8,IF(AND(All!$V43="P4",All!$AE43="RDP"),Ruler!M$9,IF(AND(All!$V43="P5",All!$AE43="RDP"),Ruler!M$10,IF(AND(All!$V43="P6",All!$AE43="RDP"),Ruler!M$11,IF(AND(All!$V43="P7",All!$AE43="RDP"),Ruler!M$12,IF(AND(All!$V43="P8",All!$AE43="RDP"),Ruler!M$13,IF(AND(All!$V43="P9",All!$AE43="RDP"),Ruler!M$14,IF(AND(All!$V43="P1",All!$AE43="RMS"),Ruler!M$6,IF(AND(All!$V43="P2",All!$AE43="RMS"),Ruler!M$15,IF(AND(All!$V43="P3",All!$AE43="RMS"),Ruler!M$16,IF(AND(All!$V43="P4",All!$AE43="RMS"),Ruler!M$17,IF(AND(All!$V43="P5",All!$AE43="RMS"),Ruler!M$18,IF(AND(All!$V43="P6",All!$AE43="RMS"),Ruler!M$19,IF(AND(All!$V43="P7",All!$AE43="RMS"),Ruler!M$20,IF(AND(All!$V43="P8",All!$AE43="RMS"),Ruler!M$21,IF(AND(All!$V43="P9",All!$AE43="RMS"),Ruler!M$22,IF(AND(All!$V43="P1",All!$AE43="RSS"),Ruler!M$6,IF(AND(All!$V43="P2",All!$AE43="RSS"),Ruler!M$23,IF(AND(All!$V43="P3",All!$AE43="RSS"),Ruler!M$24,IF(AND(All!$V43="P4",All!$AE43="RSS"),Ruler!M$25,IF(AND(All!$V43="P5",All!$AE43="RSS"),Ruler!M$26,IF(AND(All!$V43="P6",All!$AE43="RSS"),Ruler!M$27,IF(AND(All!$V43="P7",All!$AE43="RSS"),Ruler!M$28,IF(AND(All!$V43="P8",All!$AE43="RSS"),Ruler!M$29,IF(AND(All!$V43="P9",All!$AE43="RSS"),Ruler!M$30,0)))))))))))))))))))))))))))</f>
        <v>3</v>
      </c>
      <c r="BU43" s="325">
        <f>IF(AND(All!$V43="P1",All!$AE43="RDP"),Ruler!N$6,IF(AND(All!$V43="P2",All!$AE43="RDP"),Ruler!N$7,IF(AND(All!$V43="P3",All!$AE43="RDP"),Ruler!N$8,IF(AND(All!$V43="P4",All!$AE43="RDP"),Ruler!N$9,IF(AND(All!$V43="P5",All!$AE43="RDP"),Ruler!N$10,IF(AND(All!$V43="P6",All!$AE43="RDP"),Ruler!N$11,IF(AND(All!$V43="P7",All!$AE43="RDP"),Ruler!N$12,IF(AND(All!$V43="P8",All!$AE43="RDP"),Ruler!N$13,IF(AND(All!$V43="P9",All!$AE43="RDP"),Ruler!N$14,IF(AND(All!$V43="P1",All!$AE43="RMS"),Ruler!N$6,IF(AND(All!$V43="P2",All!$AE43="RMS"),Ruler!N$15,IF(AND(All!$V43="P3",All!$AE43="RMS"),Ruler!N$16,IF(AND(All!$V43="P4",All!$AE43="RMS"),Ruler!N$17,IF(AND(All!$V43="P5",All!$AE43="RMS"),Ruler!N$18,IF(AND(All!$V43="P6",All!$AE43="RMS"),Ruler!N$19,IF(AND(All!$V43="P7",All!$AE43="RMS"),Ruler!N$20,IF(AND(All!$V43="P8",All!$AE43="RMS"),Ruler!N$21,IF(AND(All!$V43="P9",All!$AE43="RMS"),Ruler!N$22,IF(AND(All!$V43="P1",All!$AE43="RSS"),Ruler!N$6,IF(AND(All!$V43="P2",All!$AE43="RSS"),Ruler!N$23,IF(AND(All!$V43="P3",All!$AE43="RSS"),Ruler!N$24,IF(AND(All!$V43="P4",All!$AE43="RSS"),Ruler!N$25,IF(AND(All!$V43="P5",All!$AE43="RSS"),Ruler!N$26,IF(AND(All!$V43="P6",All!$AE43="RSS"),Ruler!N$27,IF(AND(All!$V43="P7",All!$AE43="RSS"),Ruler!N$28,IF(AND(All!$V43="P8",All!$AE43="RSS"),Ruler!N$29,IF(AND(All!$V43="P9",All!$AE43="RSS"),Ruler!N$30,0)))))))))))))))))))))))))))</f>
        <v>1</v>
      </c>
      <c r="BV43" s="325">
        <f>IF(AND(All!$V43="P1",All!$AE43="RDP"),Ruler!O$6,IF(AND(All!$V43="P2",All!$AE43="RDP"),Ruler!O$7,IF(AND(All!$V43="P3",All!$AE43="RDP"),Ruler!O$8,IF(AND(All!$V43="P4",All!$AE43="RDP"),Ruler!O$9,IF(AND(All!$V43="P5",All!$AE43="RDP"),Ruler!O$10,IF(AND(All!$V43="P6",All!$AE43="RDP"),Ruler!O$11,IF(AND(All!$V43="P7",All!$AE43="RDP"),Ruler!O$12,IF(AND(All!$V43="P8",All!$AE43="RDP"),Ruler!O$13,IF(AND(All!$V43="P9",All!$AE43="RDP"),Ruler!O$14,IF(AND(All!$V43="P1",All!$AE43="RMS"),Ruler!O$6,IF(AND(All!$V43="P2",All!$AE43="RMS"),Ruler!O$15,IF(AND(All!$V43="P3",All!$AE43="RMS"),Ruler!O$16,IF(AND(All!$V43="P4",All!$AE43="RMS"),Ruler!O$17,IF(AND(All!$V43="P5",All!$AE43="RMS"),Ruler!O$18,IF(AND(All!$V43="P6",All!$AE43="RMS"),Ruler!O$19,IF(AND(All!$V43="P7",All!$AE43="RMS"),Ruler!O$20,IF(AND(All!$V43="P8",All!$AE43="RMS"),Ruler!O$21,IF(AND(All!$V43="P9",All!$AE43="RMS"),Ruler!O$22,IF(AND(All!$V43="P1",All!$AE43="RSS"),Ruler!O$6,IF(AND(All!$V43="P2",All!$AE43="RSS"),Ruler!O$23,IF(AND(All!$V43="P3",All!$AE43="RSS"),Ruler!O$24,IF(AND(All!$V43="P4",All!$AE43="RSS"),Ruler!O$25,IF(AND(All!$V43="P5",All!$AE43="RSS"),Ruler!O$26,IF(AND(All!$V43="P6",All!$AE43="RSS"),Ruler!O$27,IF(AND(All!$V43="P7",All!$AE43="RSS"),Ruler!O$28,IF(AND(All!$V43="P8",All!$AE43="RSS"),Ruler!O$29,IF(AND(All!$V43="P9",All!$AE43="RSS"),Ruler!O$30,0)))))))))))))))))))))))))))</f>
        <v>3</v>
      </c>
      <c r="BW43" s="325">
        <f>IF(AND(All!$V43="P1",All!$AE43="RDP"),Ruler!P$6,IF(AND(All!$V43="P2",All!$AE43="RDP"),Ruler!P$7,IF(AND(All!$V43="P3",All!$AE43="RDP"),Ruler!P$8,IF(AND(All!$V43="P4",All!$AE43="RDP"),Ruler!P$9,IF(AND(All!$V43="P5",All!$AE43="RDP"),Ruler!P$10,IF(AND(All!$V43="P6",All!$AE43="RDP"),Ruler!P$11,IF(AND(All!$V43="P7",All!$AE43="RDP"),Ruler!P$12,IF(AND(All!$V43="P8",All!$AE43="RDP"),Ruler!P$13,IF(AND(All!$V43="P9",All!$AE43="RDP"),Ruler!P$14,IF(AND(All!$V43="P1",All!$AE43="RMS"),Ruler!P$6,IF(AND(All!$V43="P2",All!$AE43="RMS"),Ruler!P$15,IF(AND(All!$V43="P3",All!$AE43="RMS"),Ruler!P$16,IF(AND(All!$V43="P4",All!$AE43="RMS"),Ruler!P$17,IF(AND(All!$V43="P5",All!$AE43="RMS"),Ruler!P$18,IF(AND(All!$V43="P6",All!$AE43="RMS"),Ruler!P$19,IF(AND(All!$V43="P7",All!$AE43="RMS"),Ruler!P$20,IF(AND(All!$V43="P8",All!$AE43="RMS"),Ruler!P$21,IF(AND(All!$V43="P9",All!$AE43="RMS"),Ruler!P$22,IF(AND(All!$V43="P1",All!$AE43="RSS"),Ruler!P$6,IF(AND(All!$V43="P2",All!$AE43="RSS"),Ruler!P$23,IF(AND(All!$V43="P3",All!$AE43="RSS"),Ruler!P$24,IF(AND(All!$V43="P4",All!$AE43="RSS"),Ruler!P$25,IF(AND(All!$V43="P5",All!$AE43="RSS"),Ruler!P$26,IF(AND(All!$V43="P6",All!$AE43="RSS"),Ruler!P$27,IF(AND(All!$V43="P7",All!$AE43="RSS"),Ruler!P$28,IF(AND(All!$V43="P8",All!$AE43="RSS"),Ruler!P$29,IF(AND(All!$V43="P9",All!$AE43="RSS"),Ruler!P$30,0)))))))))))))))))))))))))))</f>
        <v>3</v>
      </c>
      <c r="BX43" s="325">
        <f>IF(AND(All!$V43="P1",All!$AE43="RDP"),Ruler!Q$6,IF(AND(All!$V43="P2",All!$AE43="RDP"),Ruler!Q$7,IF(AND(All!$V43="P3",All!$AE43="RDP"),Ruler!Q$8,IF(AND(All!$V43="P4",All!$AE43="RDP"),Ruler!Q$9,IF(AND(All!$V43="P5",All!$AE43="RDP"),Ruler!Q$10,IF(AND(All!$V43="P6",All!$AE43="RDP"),Ruler!Q$11,IF(AND(All!$V43="P7",All!$AE43="RDP"),Ruler!Q$12,IF(AND(All!$V43="P8",All!$AE43="RDP"),Ruler!Q$13,IF(AND(All!$V43="P9",All!$AE43="RDP"),Ruler!Q$14,IF(AND(All!$V43="P1",All!$AE43="RMS"),Ruler!Q$6,IF(AND(All!$V43="P2",All!$AE43="RMS"),Ruler!Q$15,IF(AND(All!$V43="P3",All!$AE43="RMS"),Ruler!Q$16,IF(AND(All!$V43="P4",All!$AE43="RMS"),Ruler!Q$17,IF(AND(All!$V43="P5",All!$AE43="RMS"),Ruler!Q$18,IF(AND(All!$V43="P6",All!$AE43="RMS"),Ruler!Q$19,IF(AND(All!$V43="P7",All!$AE43="RMS"),Ruler!Q$20,IF(AND(All!$V43="P8",All!$AE43="RMS"),Ruler!Q$21,IF(AND(All!$V43="P9",All!$AE43="RMS"),Ruler!Q$22,IF(AND(All!$V43="P1",All!$AE43="RSS"),Ruler!Q$6,IF(AND(All!$V43="P2",All!$AE43="RSS"),Ruler!Q$23,IF(AND(All!$V43="P3",All!$AE43="RSS"),Ruler!Q$24,IF(AND(All!$V43="P4",All!$AE43="RSS"),Ruler!Q$25,IF(AND(All!$V43="P5",All!$AE43="RSS"),Ruler!Q$26,IF(AND(All!$V43="P6",All!$AE43="RSS"),Ruler!Q$27,IF(AND(All!$V43="P7",All!$AE43="RSS"),Ruler!Q$28,IF(AND(All!$V43="P8",All!$AE43="RSS"),Ruler!Q$29,IF(AND(All!$V43="P9",All!$AE43="RSS"),Ruler!Q$30,0)))))))))))))))))))))))))))</f>
        <v>3</v>
      </c>
      <c r="BY43" s="325">
        <f>IF(AND(All!$V43="P1",All!$AE43="RDP"),Ruler!R$6,IF(AND(All!$V43="P2",All!$AE43="RDP"),Ruler!R$7,IF(AND(All!$V43="P3",All!$AE43="RDP"),Ruler!R$8,IF(AND(All!$V43="P4",All!$AE43="RDP"),Ruler!R$9,IF(AND(All!$V43="P5",All!$AE43="RDP"),Ruler!R$10,IF(AND(All!$V43="P6",All!$AE43="RDP"),Ruler!R$11,IF(AND(All!$V43="P7",All!$AE43="RDP"),Ruler!R$12,IF(AND(All!$V43="P8",All!$AE43="RDP"),Ruler!R$13,IF(AND(All!$V43="P9",All!$AE43="RDP"),Ruler!R$14,IF(AND(All!$V43="P1",All!$AE43="RMS"),Ruler!R$6,IF(AND(All!$V43="P2",All!$AE43="RMS"),Ruler!R$15,IF(AND(All!$V43="P3",All!$AE43="RMS"),Ruler!R$16,IF(AND(All!$V43="P4",All!$AE43="RMS"),Ruler!R$17,IF(AND(All!$V43="P5",All!$AE43="RMS"),Ruler!R$18,IF(AND(All!$V43="P6",All!$AE43="RMS"),Ruler!R$19,IF(AND(All!$V43="P7",All!$AE43="RMS"),Ruler!R$20,IF(AND(All!$V43="P8",All!$AE43="RMS"),Ruler!R$21,IF(AND(All!$V43="P9",All!$AE43="RMS"),Ruler!R$22,IF(AND(All!$V43="P1",All!$AE43="RSS"),Ruler!R$6,IF(AND(All!$V43="P2",All!$AE43="RSS"),Ruler!R$23,IF(AND(All!$V43="P3",All!$AE43="RSS"),Ruler!R$24,IF(AND(All!$V43="P4",All!$AE43="RSS"),Ruler!R$25,IF(AND(All!$V43="P5",All!$AE43="RSS"),Ruler!R$26,IF(AND(All!$V43="P6",All!$AE43="RSS"),Ruler!R$27,IF(AND(All!$V43="P7",All!$AE43="RSS"),Ruler!R$28,IF(AND(All!$V43="P8",All!$AE43="RSS"),Ruler!R$29,IF(AND(All!$V43="P9",All!$AE43="RSS"),Ruler!R$30,0)))))))))))))))))))))))))))</f>
        <v>3</v>
      </c>
      <c r="BZ43" s="325">
        <f>IF(AND(All!$V43="P1",All!$AE43="RDP"),Ruler!S$6,IF(AND(All!$V43="P2",All!$AE43="RDP"),Ruler!S$7,IF(AND(All!$V43="P3",All!$AE43="RDP"),Ruler!S$8,IF(AND(All!$V43="P4",All!$AE43="RDP"),Ruler!S$9,IF(AND(All!$V43="P5",All!$AE43="RDP"),Ruler!S$10,IF(AND(All!$V43="P6",All!$AE43="RDP"),Ruler!S$11,IF(AND(All!$V43="P7",All!$AE43="RDP"),Ruler!S$12,IF(AND(All!$V43="P8",All!$AE43="RDP"),Ruler!S$13,IF(AND(All!$V43="P9",All!$AE43="RDP"),Ruler!S$14,IF(AND(All!$V43="P1",All!$AE43="RMS"),Ruler!S$6,IF(AND(All!$V43="P2",All!$AE43="RMS"),Ruler!S$15,IF(AND(All!$V43="P3",All!$AE43="RMS"),Ruler!S$16,IF(AND(All!$V43="P4",All!$AE43="RMS"),Ruler!S$17,IF(AND(All!$V43="P5",All!$AE43="RMS"),Ruler!S$18,IF(AND(All!$V43="P6",All!$AE43="RMS"),Ruler!S$19,IF(AND(All!$V43="P7",All!$AE43="RMS"),Ruler!S$20,IF(AND(All!$V43="P8",All!$AE43="RMS"),Ruler!S$21,IF(AND(All!$V43="P9",All!$AE43="RMS"),Ruler!S$22,IF(AND(All!$V43="P1",All!$AE43="RSS"),Ruler!S$6,IF(AND(All!$V43="P2",All!$AE43="RSS"),Ruler!S$23,IF(AND(All!$V43="P3",All!$AE43="RSS"),Ruler!S$24,IF(AND(All!$V43="P4",All!$AE43="RSS"),Ruler!S$25,IF(AND(All!$V43="P5",All!$AE43="RSS"),Ruler!S$26,IF(AND(All!$V43="P6",All!$AE43="RSS"),Ruler!S$27,IF(AND(All!$V43="P7",All!$AE43="RSS"),Ruler!S$28,IF(AND(All!$V43="P8",All!$AE43="RSS"),Ruler!S$29,IF(AND(All!$V43="P9",All!$AE43="RSS"),Ruler!S$30,0)))))))))))))))))))))))))))</f>
        <v>2</v>
      </c>
      <c r="CA43" s="325">
        <f>IF(AND(All!$V43="P1",All!$AE43="RDP"),Ruler!T$6,IF(AND(All!$V43="P2",All!$AE43="RDP"),Ruler!T$7,IF(AND(All!$V43="P3",All!$AE43="RDP"),Ruler!T$8,IF(AND(All!$V43="P4",All!$AE43="RDP"),Ruler!T$9,IF(AND(All!$V43="P5",All!$AE43="RDP"),Ruler!T$10,IF(AND(All!$V43="P6",All!$AE43="RDP"),Ruler!T$11,IF(AND(All!$V43="P7",All!$AE43="RDP"),Ruler!T$12,IF(AND(All!$V43="P8",All!$AE43="RDP"),Ruler!T$13,IF(AND(All!$V43="P9",All!$AE43="RDP"),Ruler!T$14,IF(AND(All!$V43="P1",All!$AE43="RMS"),Ruler!T$6,IF(AND(All!$V43="P2",All!$AE43="RMS"),Ruler!T$15,IF(AND(All!$V43="P3",All!$AE43="RMS"),Ruler!T$16,IF(AND(All!$V43="P4",All!$AE43="RMS"),Ruler!T$17,IF(AND(All!$V43="P5",All!$AE43="RMS"),Ruler!T$18,IF(AND(All!$V43="P6",All!$AE43="RMS"),Ruler!T$19,IF(AND(All!$V43="P7",All!$AE43="RMS"),Ruler!T$20,IF(AND(All!$V43="P8",All!$AE43="RMS"),Ruler!T$21,IF(AND(All!$V43="P9",All!$AE43="RMS"),Ruler!T$22,IF(AND(All!$V43="P1",All!$AE43="RSS"),Ruler!T$6,IF(AND(All!$V43="P2",All!$AE43="RSS"),Ruler!T$23,IF(AND(All!$V43="P3",All!$AE43="RSS"),Ruler!T$24,IF(AND(All!$V43="P4",All!$AE43="RSS"),Ruler!T$25,IF(AND(All!$V43="P5",All!$AE43="RSS"),Ruler!T$26,IF(AND(All!$V43="P6",All!$AE43="RSS"),Ruler!T$27,IF(AND(All!$V43="P7",All!$AE43="RSS"),Ruler!T$28,IF(AND(All!$V43="P8",All!$AE43="RSS"),Ruler!T$29,IF(AND(All!$V43="P9",All!$AE43="RSS"),Ruler!T$30,0)))))))))))))))))))))))))))</f>
        <v>2</v>
      </c>
      <c r="CB43" s="325">
        <f>IF(AND(All!$V43="P1",All!$AE43="RDP"),Ruler!U$6,IF(AND(All!$V43="P2",All!$AE43="RDP"),Ruler!U$7,IF(AND(All!$V43="P3",All!$AE43="RDP"),Ruler!U$8,IF(AND(All!$V43="P4",All!$AE43="RDP"),Ruler!U$9,IF(AND(All!$V43="P5",All!$AE43="RDP"),Ruler!U$10,IF(AND(All!$V43="P6",All!$AE43="RDP"),Ruler!U$11,IF(AND(All!$V43="P7",All!$AE43="RDP"),Ruler!U$12,IF(AND(All!$V43="P8",All!$AE43="RDP"),Ruler!U$13,IF(AND(All!$V43="P9",All!$AE43="RDP"),Ruler!U$14,IF(AND(All!$V43="P1",All!$AE43="RMS"),Ruler!U$6,IF(AND(All!$V43="P2",All!$AE43="RMS"),Ruler!U$15,IF(AND(All!$V43="P3",All!$AE43="RMS"),Ruler!U$16,IF(AND(All!$V43="P4",All!$AE43="RMS"),Ruler!U$17,IF(AND(All!$V43="P5",All!$AE43="RMS"),Ruler!U$18,IF(AND(All!$V43="P6",All!$AE43="RMS"),Ruler!U$19,IF(AND(All!$V43="P7",All!$AE43="RMS"),Ruler!U$20,IF(AND(All!$V43="P8",All!$AE43="RMS"),Ruler!U$21,IF(AND(All!$V43="P9",All!$AE43="RMS"),Ruler!U$22,IF(AND(All!$V43="P1",All!$AE43="RSS"),Ruler!U$6,IF(AND(All!$V43="P2",All!$AE43="RSS"),Ruler!U$23,IF(AND(All!$V43="P3",All!$AE43="RSS"),Ruler!U$24,IF(AND(All!$V43="P4",All!$AE43="RSS"),Ruler!U$25,IF(AND(All!$V43="P5",All!$AE43="RSS"),Ruler!U$26,IF(AND(All!$V43="P6",All!$AE43="RSS"),Ruler!U$27,IF(AND(All!$V43="P7",All!$AE43="RSS"),Ruler!U$28,IF(AND(All!$V43="P8",All!$AE43="RSS"),Ruler!U$29,IF(AND(All!$V43="P9",All!$AE43="RSS"),Ruler!U$30,0)))))))))))))))))))))))))))</f>
        <v>2</v>
      </c>
      <c r="CC43" s="325">
        <f>IF(AND(All!$V43="P1",All!$AE43="RDP"),Ruler!V$6,IF(AND(All!$V43="P2",All!$AE43="RDP"),Ruler!V$7,IF(AND(All!$V43="P3",All!$AE43="RDP"),Ruler!V$8,IF(AND(All!$V43="P4",All!$AE43="RDP"),Ruler!V$9,IF(AND(All!$V43="P5",All!$AE43="RDP"),Ruler!V$10,IF(AND(All!$V43="P6",All!$AE43="RDP"),Ruler!V$11,IF(AND(All!$V43="P7",All!$AE43="RDP"),Ruler!V$12,IF(AND(All!$V43="P8",All!$AE43="RDP"),Ruler!V$13,IF(AND(All!$V43="P9",All!$AE43="RDP"),Ruler!V$14,IF(AND(All!$V43="P1",All!$AE43="RMS"),Ruler!V$6,IF(AND(All!$V43="P2",All!$AE43="RMS"),Ruler!V$15,IF(AND(All!$V43="P3",All!$AE43="RMS"),Ruler!V$16,IF(AND(All!$V43="P4",All!$AE43="RMS"),Ruler!V$17,IF(AND(All!$V43="P5",All!$AE43="RMS"),Ruler!V$18,IF(AND(All!$V43="P6",All!$AE43="RMS"),Ruler!V$19,IF(AND(All!$V43="P7",All!$AE43="RMS"),Ruler!V$20,IF(AND(All!$V43="P8",All!$AE43="RMS"),Ruler!V$21,IF(AND(All!$V43="P9",All!$AE43="RMS"),Ruler!V$22,IF(AND(All!$V43="P1",All!$AE43="RSS"),Ruler!V$6,IF(AND(All!$V43="P2",All!$AE43="RSS"),Ruler!V$23,IF(AND(All!$V43="P3",All!$AE43="RSS"),Ruler!V$24,IF(AND(All!$V43="P4",All!$AE43="RSS"),Ruler!V$25,IF(AND(All!$V43="P5",All!$AE43="RSS"),Ruler!V$26,IF(AND(All!$V43="P6",All!$AE43="RSS"),Ruler!V$27,IF(AND(All!$V43="P7",All!$AE43="RSS"),Ruler!V$28,IF(AND(All!$V43="P8",All!$AE43="RSS"),Ruler!V$29,IF(AND(All!$V43="P9",All!$AE43="RSS"),Ruler!V$30,0)))))))))))))))))))))))))))</f>
        <v>2</v>
      </c>
      <c r="CD43" s="325">
        <f>IF(AND(All!$V43="P1",All!$AE43="RDP"),Ruler!W$6,IF(AND(All!$V43="P2",All!$AE43="RDP"),Ruler!W$7,IF(AND(All!$V43="P3",All!$AE43="RDP"),Ruler!W$8,IF(AND(All!$V43="P4",All!$AE43="RDP"),Ruler!W$9,IF(AND(All!$V43="P5",All!$AE43="RDP"),Ruler!W$10,IF(AND(All!$V43="P6",All!$AE43="RDP"),Ruler!W$11,IF(AND(All!$V43="P7",All!$AE43="RDP"),Ruler!W$12,IF(AND(All!$V43="P8",All!$AE43="RDP"),Ruler!W$13,IF(AND(All!$V43="P9",All!$AE43="RDP"),Ruler!W$14,IF(AND(All!$V43="P1",All!$AE43="RMS"),Ruler!W$6,IF(AND(All!$V43="P2",All!$AE43="RMS"),Ruler!W$15,IF(AND(All!$V43="P3",All!$AE43="RMS"),Ruler!W$16,IF(AND(All!$V43="P4",All!$AE43="RMS"),Ruler!W$17,IF(AND(All!$V43="P5",All!$AE43="RMS"),Ruler!W$18,IF(AND(All!$V43="P6",All!$AE43="RMS"),Ruler!W$19,IF(AND(All!$V43="P7",All!$AE43="RMS"),Ruler!W$20,IF(AND(All!$V43="P8",All!$AE43="RMS"),Ruler!W$21,IF(AND(All!$V43="P9",All!$AE43="RMS"),Ruler!W$22,IF(AND(All!$V43="P1",All!$AE43="RSS"),Ruler!W$6,IF(AND(All!$V43="P2",All!$AE43="RSS"),Ruler!W$23,IF(AND(All!$V43="P3",All!$AE43="RSS"),Ruler!W$24,IF(AND(All!$V43="P4",All!$AE43="RSS"),Ruler!W$25,IF(AND(All!$V43="P5",All!$AE43="RSS"),Ruler!W$26,IF(AND(All!$V43="P6",All!$AE43="RSS"),Ruler!W$27,IF(AND(All!$V43="P7",All!$AE43="RSS"),Ruler!W$28,IF(AND(All!$V43="P8",All!$AE43="RSS"),Ruler!W$29,IF(AND(All!$V43="P9",All!$AE43="RSS"),Ruler!W$30,0)))))))))))))))))))))))))))</f>
        <v>2</v>
      </c>
      <c r="CE43" s="325">
        <f>IF(AND(All!$V43="P1",All!$AE43="RDP"),Ruler!X$6,IF(AND(All!$V43="P2",All!$AE43="RDP"),Ruler!X$7,IF(AND(All!$V43="P3",All!$AE43="RDP"),Ruler!X$8,IF(AND(All!$V43="P4",All!$AE43="RDP"),Ruler!X$9,IF(AND(All!$V43="P5",All!$AE43="RDP"),Ruler!X$10,IF(AND(All!$V43="P6",All!$AE43="RDP"),Ruler!X$11,IF(AND(All!$V43="P7",All!$AE43="RDP"),Ruler!X$12,IF(AND(All!$V43="P8",All!$AE43="RDP"),Ruler!X$13,IF(AND(All!$V43="P9",All!$AE43="RDP"),Ruler!X$14,IF(AND(All!$V43="P1",All!$AE43="RMS"),Ruler!X$6,IF(AND(All!$V43="P2",All!$AE43="RMS"),Ruler!X$15,IF(AND(All!$V43="P3",All!$AE43="RMS"),Ruler!X$16,IF(AND(All!$V43="P4",All!$AE43="RMS"),Ruler!X$17,IF(AND(All!$V43="P5",All!$AE43="RMS"),Ruler!X$18,IF(AND(All!$V43="P6",All!$AE43="RMS"),Ruler!X$19,IF(AND(All!$V43="P7",All!$AE43="RMS"),Ruler!X$20,IF(AND(All!$V43="P8",All!$AE43="RMS"),Ruler!X$21,IF(AND(All!$V43="P9",All!$AE43="RMS"),Ruler!X$22,IF(AND(All!$V43="P1",All!$AE43="RSS"),Ruler!X$6,IF(AND(All!$V43="P2",All!$AE43="RSS"),Ruler!X$23,IF(AND(All!$V43="P3",All!$AE43="RSS"),Ruler!X$24,IF(AND(All!$V43="P4",All!$AE43="RSS"),Ruler!X$25,IF(AND(All!$V43="P5",All!$AE43="RSS"),Ruler!X$26,IF(AND(All!$V43="P6",All!$AE43="RSS"),Ruler!X$27,IF(AND(All!$V43="P7",All!$AE43="RSS"),Ruler!X$28,IF(AND(All!$V43="P8",All!$AE43="RSS"),Ruler!X$29,IF(AND(All!$V43="P9",All!$AE43="RSS"),Ruler!X$30,0)))))))))))))))))))))))))))</f>
        <v>2</v>
      </c>
      <c r="CF43" s="325">
        <f>IF(AND(All!$V43="P1",All!$AE43="RDP"),Ruler!Y$6,IF(AND(All!$V43="P2",All!$AE43="RDP"),Ruler!Y$7,IF(AND(All!$V43="P3",All!$AE43="RDP"),Ruler!Y$8,IF(AND(All!$V43="P4",All!$AE43="RDP"),Ruler!Y$9,IF(AND(All!$V43="P5",All!$AE43="RDP"),Ruler!Y$10,IF(AND(All!$V43="P6",All!$AE43="RDP"),Ruler!Y$11,IF(AND(All!$V43="P7",All!$AE43="RDP"),Ruler!Y$12,IF(AND(All!$V43="P8",All!$AE43="RDP"),Ruler!Y$13,IF(AND(All!$V43="P9",All!$AE43="RDP"),Ruler!Y$14,IF(AND(All!$V43="P1",All!$AE43="RMS"),Ruler!Y$6,IF(AND(All!$V43="P2",All!$AE43="RMS"),Ruler!Y$15,IF(AND(All!$V43="P3",All!$AE43="RMS"),Ruler!Y$16,IF(AND(All!$V43="P4",All!$AE43="RMS"),Ruler!Y$17,IF(AND(All!$V43="P5",All!$AE43="RMS"),Ruler!Y$18,IF(AND(All!$V43="P6",All!$AE43="RMS"),Ruler!Y$19,IF(AND(All!$V43="P7",All!$AE43="RMS"),Ruler!Y$20,IF(AND(All!$V43="P8",All!$AE43="RMS"),Ruler!Y$21,IF(AND(All!$V43="P9",All!$AE43="RMS"),Ruler!Y$22,IF(AND(All!$V43="P1",All!$AE43="RSS"),Ruler!Y$6,IF(AND(All!$V43="P2",All!$AE43="RSS"),Ruler!Y$23,IF(AND(All!$V43="P3",All!$AE43="RSS"),Ruler!Y$24,IF(AND(All!$V43="P4",All!$AE43="RSS"),Ruler!Y$25,IF(AND(All!$V43="P5",All!$AE43="RSS"),Ruler!Y$26,IF(AND(All!$V43="P6",All!$AE43="RSS"),Ruler!Y$27,IF(AND(All!$V43="P7",All!$AE43="RSS"),Ruler!Y$28,IF(AND(All!$V43="P8",All!$AE43="RSS"),Ruler!Y$29,IF(AND(All!$V43="P9",All!$AE43="RSS"),Ruler!Y$30,0)))))))))))))))))))))))))))</f>
        <v>1</v>
      </c>
      <c r="CG43" s="325">
        <f>IF(AND(All!$V43="P1",All!$AE43="RDP"),Ruler!Z$6,IF(AND(All!$V43="P2",All!$AE43="RDP"),Ruler!Z$7,IF(AND(All!$V43="P3",All!$AE43="RDP"),Ruler!Z$8,IF(AND(All!$V43="P4",All!$AE43="RDP"),Ruler!Z$9,IF(AND(All!$V43="P5",All!$AE43="RDP"),Ruler!Z$10,IF(AND(All!$V43="P6",All!$AE43="RDP"),Ruler!Z$11,IF(AND(All!$V43="P7",All!$AE43="RDP"),Ruler!Z$12,IF(AND(All!$V43="P8",All!$AE43="RDP"),Ruler!Z$13,IF(AND(All!$V43="P9",All!$AE43="RDP"),Ruler!Z$14,IF(AND(All!$V43="P1",All!$AE43="RMS"),Ruler!Z$6,IF(AND(All!$V43="P2",All!$AE43="RMS"),Ruler!Z$15,IF(AND(All!$V43="P3",All!$AE43="RMS"),Ruler!Z$16,IF(AND(All!$V43="P4",All!$AE43="RMS"),Ruler!Z$17,IF(AND(All!$V43="P5",All!$AE43="RMS"),Ruler!Z$18,IF(AND(All!$V43="P6",All!$AE43="RMS"),Ruler!Z$19,IF(AND(All!$V43="P7",All!$AE43="RMS"),Ruler!Z$20,IF(AND(All!$V43="P8",All!$AE43="RMS"),Ruler!Z$21,IF(AND(All!$V43="P9",All!$AE43="RMS"),Ruler!Z$22,IF(AND(All!$V43="P1",All!$AE43="RSS"),Ruler!Z$6,IF(AND(All!$V43="P2",All!$AE43="RSS"),Ruler!Z$23,IF(AND(All!$V43="P3",All!$AE43="RSS"),Ruler!Z$24,IF(AND(All!$V43="P4",All!$AE43="RSS"),Ruler!Z$25,IF(AND(All!$V43="P5",All!$AE43="RSS"),Ruler!Z$26,IF(AND(All!$V43="P6",All!$AE43="RSS"),Ruler!Z$27,IF(AND(All!$V43="P7",All!$AE43="RSS"),Ruler!Z$28,IF(AND(All!$V43="P8",All!$AE43="RSS"),Ruler!Z$29,IF(AND(All!$V43="P9",All!$AE43="RSS"),Ruler!Z$30,0)))))))))))))))))))))))))))</f>
        <v>2</v>
      </c>
      <c r="CH43" s="325">
        <f>IF(AND(All!$V43="P1",All!$AE43="RDP"),Ruler!AA$6,IF(AND(All!$V43="P2",All!$AE43="RDP"),Ruler!AA$7,IF(AND(All!$V43="P3",All!$AE43="RDP"),Ruler!AA$8,IF(AND(All!$V43="P4",All!$AE43="RDP"),Ruler!AA$9,IF(AND(All!$V43="P5",All!$AE43="RDP"),Ruler!AA$10,IF(AND(All!$V43="P6",All!$AE43="RDP"),Ruler!AA$11,IF(AND(All!$V43="P7",All!$AE43="RDP"),Ruler!AA$12,IF(AND(All!$V43="P8",All!$AE43="RDP"),Ruler!AA$13,IF(AND(All!$V43="P9",All!$AE43="RDP"),Ruler!AA$14,IF(AND(All!$V43="P1",All!$AE43="RMS"),Ruler!AA$6,IF(AND(All!$V43="P2",All!$AE43="RMS"),Ruler!AA$15,IF(AND(All!$V43="P3",All!$AE43="RMS"),Ruler!AA$16,IF(AND(All!$V43="P4",All!$AE43="RMS"),Ruler!AA$17,IF(AND(All!$V43="P5",All!$AE43="RMS"),Ruler!AA$18,IF(AND(All!$V43="P6",All!$AE43="RMS"),Ruler!AA$19,IF(AND(All!$V43="P7",All!$AE43="RMS"),Ruler!AA$20,IF(AND(All!$V43="P8",All!$AE43="RMS"),Ruler!AA$21,IF(AND(All!$V43="P9",All!$AE43="RMS"),Ruler!AA$22,IF(AND(All!$V43="P1",All!$AE43="RSS"),Ruler!AA$6,IF(AND(All!$V43="P2",All!$AE43="RSS"),Ruler!AA$23,IF(AND(All!$V43="P3",All!$AE43="RSS"),Ruler!AA$24,IF(AND(All!$V43="P4",All!$AE43="RSS"),Ruler!AA$25,IF(AND(All!$V43="P5",All!$AE43="RSS"),Ruler!AA$26,IF(AND(All!$V43="P6",All!$AE43="RSS"),Ruler!AA$27,IF(AND(All!$V43="P7",All!$AE43="RSS"),Ruler!AA$28,IF(AND(All!$V43="P8",All!$AE43="RSS"),Ruler!AA$29,IF(AND(All!$V43="P9",All!$AE43="RSS"),Ruler!AA$30,0)))))))))))))))))))))))))))</f>
        <v>1</v>
      </c>
      <c r="CI43" s="325">
        <f>IF(AND(All!$V43="P1",All!$AE43="RDP"),Ruler!AB$6,IF(AND(All!$V43="P2",All!$AE43="RDP"),Ruler!AB$7,IF(AND(All!$V43="P3",All!$AE43="RDP"),Ruler!AB$8,IF(AND(All!$V43="P4",All!$AE43="RDP"),Ruler!AB$9,IF(AND(All!$V43="P5",All!$AE43="RDP"),Ruler!AB$10,IF(AND(All!$V43="P6",All!$AE43="RDP"),Ruler!AB$11,IF(AND(All!$V43="P7",All!$AE43="RDP"),Ruler!AB$12,IF(AND(All!$V43="P8",All!$AE43="RDP"),Ruler!AB$13,IF(AND(All!$V43="P9",All!$AE43="RDP"),Ruler!AB$14,IF(AND(All!$V43="P1",All!$AE43="RMS"),Ruler!AB$6,IF(AND(All!$V43="P2",All!$AE43="RMS"),Ruler!AB$15,IF(AND(All!$V43="P3",All!$AE43="RMS"),Ruler!AB$16,IF(AND(All!$V43="P4",All!$AE43="RMS"),Ruler!AB$17,IF(AND(All!$V43="P5",All!$AE43="RMS"),Ruler!AB$18,IF(AND(All!$V43="P6",All!$AE43="RMS"),Ruler!AB$19,IF(AND(All!$V43="P7",All!$AE43="RMS"),Ruler!AB$20,IF(AND(All!$V43="P8",All!$AE43="RMS"),Ruler!AB$21,IF(AND(All!$V43="P9",All!$AE43="RMS"),Ruler!AB$22,IF(AND(All!$V43="P1",All!$AE43="RSS"),Ruler!AB$6,IF(AND(All!$V43="P2",All!$AE43="RSS"),Ruler!AB$23,IF(AND(All!$V43="P3",All!$AE43="RSS"),Ruler!AB$24,IF(AND(All!$V43="P4",All!$AE43="RSS"),Ruler!AB$25,IF(AND(All!$V43="P5",All!$AE43="RSS"),Ruler!AB$26,IF(AND(All!$V43="P6",All!$AE43="RSS"),Ruler!AB$27,IF(AND(All!$V43="P7",All!$AE43="RSS"),Ruler!AB$28,IF(AND(All!$V43="P8",All!$AE43="RSS"),Ruler!AB$29,IF(AND(All!$V43="P9",All!$AE43="RSS"),Ruler!AB$30,0)))))))))))))))))))))))))))</f>
        <v>1</v>
      </c>
      <c r="CJ43" s="377">
        <f>Table9[[#This Row],[R-B1]]-Table9[[#This Row],[B1]]</f>
        <v>0</v>
      </c>
      <c r="CK43" s="378">
        <f>Table9[[#This Row],[R-B2]]-Table9[[#This Row],[B2]]</f>
        <v>-1</v>
      </c>
      <c r="CL43" s="378">
        <f>Table9[[#This Row],[R-B3]]-Table9[[#This Row],[B3]]</f>
        <v>1</v>
      </c>
      <c r="CM43" s="378">
        <f>Table9[[#This Row],[R-B4]]-Table9[[#This Row],[B4]]</f>
        <v>1</v>
      </c>
      <c r="CN43" s="378">
        <f>Table9[[#This Row],[R-B5]]-Table9[[#This Row],[B5]]</f>
        <v>1</v>
      </c>
      <c r="CO43" s="378">
        <f>Table9[[#This Row],[R-B6]]-Table9[[#This Row],[B6]]</f>
        <v>1</v>
      </c>
      <c r="CP43" s="378">
        <f>Table9[[#This Row],[R-B7]]-Table9[[#This Row],[B7]]</f>
        <v>1</v>
      </c>
      <c r="CQ43" s="378">
        <f>Table9[[#This Row],[R-B8]]-Table9[[#This Row],[B8]]</f>
        <v>1</v>
      </c>
      <c r="CR43" s="378">
        <f>Table9[[#This Row],[R-B9]]-Table9[[#This Row],[B9]]</f>
        <v>1</v>
      </c>
      <c r="CS43" s="378">
        <f>Table9[[#This Row],[R-B10]]-Table9[[#This Row],[B10]]</f>
        <v>0</v>
      </c>
      <c r="CT43" s="378">
        <f>Table9[[#This Row],[R-B11]]-Table9[[#This Row],[B11]]</f>
        <v>1</v>
      </c>
      <c r="CU43" s="378">
        <f>Table9[[#This Row],[R-B12]]-Table9[[#This Row],[B12]]</f>
        <v>2</v>
      </c>
      <c r="CV43" s="378">
        <f>Table9[[#This Row],[R-K1]]-Table9[[#This Row],[K1]]</f>
        <v>1</v>
      </c>
      <c r="CW43" s="378">
        <f>Table9[[#This Row],[R-K2]]-Table9[[#This Row],[K2]]</f>
        <v>1</v>
      </c>
      <c r="CX43" s="378">
        <f>Table9[[#This Row],[R-K3]]-Table9[[#This Row],[K3]]</f>
        <v>-1</v>
      </c>
      <c r="CY43" s="378">
        <f>Table9[[#This Row],[R-K4]]-Table9[[#This Row],[K4]]</f>
        <v>0</v>
      </c>
      <c r="CZ43" s="378">
        <f>Table9[[#This Row],[R-K5]]-Table9[[#This Row],[K5]]</f>
        <v>1</v>
      </c>
      <c r="DA43" s="378">
        <f>Table9[[#This Row],[R-P1]]-Table9[[#This Row],[P1]]</f>
        <v>-1</v>
      </c>
      <c r="DB43" s="378">
        <f>Table9[[#This Row],[R-P2]]-Table9[[#This Row],[P2]]</f>
        <v>0</v>
      </c>
      <c r="DC43" s="378">
        <f>Table9[[#This Row],[R-P3]]-Table9[[#This Row],[P3]]</f>
        <v>0</v>
      </c>
      <c r="DD43" s="378">
        <f>Table9[[#This Row],[R-P4]]-Table9[[#This Row],[P4]]</f>
        <v>1</v>
      </c>
      <c r="DE43" s="378">
        <f>Table9[[#This Row],[R-P5]]-Table9[[#This Row],[P5]]</f>
        <v>0</v>
      </c>
      <c r="DF43" s="378">
        <f>Table9[[#This Row],[R-E1]]-Table9[[#This Row],[E1]]</f>
        <v>0</v>
      </c>
      <c r="DG43" s="379">
        <f>Table9[[#This Row],[R-E2]]-Table9[[#This Row],[E2]]</f>
        <v>-2</v>
      </c>
      <c r="DH43" s="43">
        <f>COUNTIF(Table9[[#This Row],[G-B1]:[G-B12]],"&lt;=0")/12*100</f>
        <v>25</v>
      </c>
      <c r="DI43" s="43">
        <f>COUNTIF(Table9[[#This Row],[G-K1]:[G-K5]],"&lt;=0")/5*100</f>
        <v>40</v>
      </c>
      <c r="DJ43" s="43">
        <f>COUNTIF(Table9[[#This Row],[G-P1]:[G-P5]],"&lt;=0")/5*100</f>
        <v>80</v>
      </c>
      <c r="DK43" s="43">
        <f>COUNTIF(Table9[[#This Row],[G-E1]:[G-E2]],"&lt;=0")/2*100</f>
        <v>100</v>
      </c>
      <c r="DL43" s="450">
        <f>IF(AE43="RDP",(COUNTIF(Table9[[#This Row],[G-B3]],"&lt;=0")+COUNTIF(Table9[[#This Row],[G-B4]],"&lt;=0")+COUNTIF(Table9[[#This Row],[G-B7]],"&lt;=0")+COUNTIF(Table9[[#This Row],[G-B11]],"&lt;=0")+COUNTIF(Table9[[#This Row],[G-K2]],"&lt;=0"))/5*100,IF(AE43="RMS",(COUNTIF(Table9[[#This Row],[G-B4]],"&lt;=0")+COUNTIF(Table9[[#This Row],[G-B5]],"&lt;=0")+COUNTIF(Table9[[#This Row],[G-B10]],"&lt;=0")+COUNTIF(Table9[[#This Row],[G-B12]],"&lt;=0")+COUNTIF(Table9[[#This Row],[G-K2]],"&lt;=0"))/5*100,IF(AE43="RSS",(COUNTIF(Table9[[#This Row],[G-B1]],"&lt;=0")+COUNTIF(Table9[[#This Row],[G-B2]],"&lt;=0")+COUNTIF(Table9[[#This Row],[G-B6]],"&lt;=0")+COUNTIF(Table9[[#This Row],[G-B11]],"&lt;=0")+COUNTIF(Table9[[#This Row],[G-B12]],"&lt;=0"))/5*100,0)))</f>
        <v>40</v>
      </c>
      <c r="DM43" s="380">
        <v>82</v>
      </c>
      <c r="DN43" s="381">
        <v>80</v>
      </c>
      <c r="DO43" s="381">
        <v>80</v>
      </c>
      <c r="DP43" s="381">
        <v>100</v>
      </c>
      <c r="DQ43" s="381">
        <v>100</v>
      </c>
      <c r="DR43" s="380"/>
      <c r="DS43" s="381"/>
      <c r="DT43" s="381"/>
      <c r="DU43" s="381"/>
      <c r="DV43" s="381"/>
      <c r="DW43" s="380"/>
      <c r="DX43" s="381"/>
      <c r="DY43" s="381"/>
      <c r="DZ43" s="381"/>
      <c r="EA43" s="382"/>
      <c r="EB43" s="335" t="s">
        <v>480</v>
      </c>
      <c r="EC43" s="324" t="s">
        <v>481</v>
      </c>
      <c r="ED43" s="324" t="s">
        <v>482</v>
      </c>
      <c r="EE43" s="338" t="s">
        <v>483</v>
      </c>
    </row>
    <row r="44" spans="2:135" ht="58.5" hidden="1" thickBot="1" x14ac:dyDescent="0.35">
      <c r="B44" s="282">
        <v>42</v>
      </c>
      <c r="C44" s="285" t="s">
        <v>134</v>
      </c>
      <c r="D44" s="45">
        <v>46191</v>
      </c>
      <c r="E44" s="284" t="s">
        <v>484</v>
      </c>
      <c r="F44" s="282">
        <v>1058183</v>
      </c>
      <c r="G44" s="357">
        <f t="shared" ca="1" si="0"/>
        <v>30.65926648592086</v>
      </c>
      <c r="H44" s="283">
        <v>35125</v>
      </c>
      <c r="I44" s="282" t="s">
        <v>136</v>
      </c>
      <c r="J44" s="282" t="s">
        <v>137</v>
      </c>
      <c r="K44" s="282" t="s">
        <v>138</v>
      </c>
      <c r="L44" s="282" t="s">
        <v>139</v>
      </c>
      <c r="M44" s="285" t="s">
        <v>263</v>
      </c>
      <c r="N44" s="282"/>
      <c r="O44" s="282" t="s">
        <v>142</v>
      </c>
      <c r="P44" s="284" t="s">
        <v>485</v>
      </c>
      <c r="Q44" s="282" t="s">
        <v>144</v>
      </c>
      <c r="R44" s="282" t="s">
        <v>185</v>
      </c>
      <c r="S44" s="283">
        <v>43693</v>
      </c>
      <c r="T44" s="286">
        <f t="shared" ca="1" si="3"/>
        <v>7.177777777777778</v>
      </c>
      <c r="U44" s="286">
        <f ca="1">Table9[[#This Row],[Years in PET]]</f>
        <v>7.177777777777778</v>
      </c>
      <c r="V44" s="282" t="s">
        <v>57</v>
      </c>
      <c r="W44" s="286"/>
      <c r="X44" s="286">
        <f ca="1">($T$1-Table9[[#This Row],[Date of Appointment to Current Grade]])/365</f>
        <v>1.3880336092085312</v>
      </c>
      <c r="Y44" s="283">
        <v>45809</v>
      </c>
      <c r="Z44" s="282" t="s">
        <v>263</v>
      </c>
      <c r="AA44" s="283">
        <v>45658</v>
      </c>
      <c r="AB44" s="286">
        <f ca="1">($T$1-Table9[[#This Row],[Date in Position]])/365</f>
        <v>1.8017322393455175</v>
      </c>
      <c r="AC44" s="282" t="s">
        <v>146</v>
      </c>
      <c r="AD44" s="282"/>
      <c r="AE44" s="282" t="s">
        <v>139</v>
      </c>
      <c r="AF44" s="282" t="s">
        <v>148</v>
      </c>
      <c r="AG44" s="287" t="s">
        <v>486</v>
      </c>
      <c r="AH44" s="287" t="s">
        <v>487</v>
      </c>
      <c r="AI44" s="287" t="s">
        <v>488</v>
      </c>
      <c r="AJ44" s="285" t="s">
        <v>489</v>
      </c>
      <c r="AK44" s="288" t="s">
        <v>490</v>
      </c>
      <c r="AL44" s="282" t="s">
        <v>153</v>
      </c>
      <c r="AM44" s="319" t="s">
        <v>491</v>
      </c>
      <c r="AN44" s="323">
        <v>1</v>
      </c>
      <c r="AO44" s="43">
        <v>1</v>
      </c>
      <c r="AP44" s="43">
        <v>1</v>
      </c>
      <c r="AQ44" s="43">
        <v>2</v>
      </c>
      <c r="AR44" s="43">
        <v>2</v>
      </c>
      <c r="AS44" s="43">
        <v>2</v>
      </c>
      <c r="AT44" s="43">
        <v>2</v>
      </c>
      <c r="AU44" s="43">
        <v>2</v>
      </c>
      <c r="AV44" s="43">
        <v>2</v>
      </c>
      <c r="AW44" s="43">
        <v>2</v>
      </c>
      <c r="AX44" s="43">
        <v>1</v>
      </c>
      <c r="AY44" s="43">
        <v>2</v>
      </c>
      <c r="AZ44" s="43">
        <v>2</v>
      </c>
      <c r="BA44" s="43">
        <v>2</v>
      </c>
      <c r="BB44" s="43">
        <v>0</v>
      </c>
      <c r="BC44" s="43">
        <v>1</v>
      </c>
      <c r="BD44" s="43">
        <v>0</v>
      </c>
      <c r="BE44" s="43">
        <v>1</v>
      </c>
      <c r="BF44" s="43">
        <v>1</v>
      </c>
      <c r="BG44" s="43">
        <v>2</v>
      </c>
      <c r="BH44" s="43">
        <v>1</v>
      </c>
      <c r="BI44" s="43">
        <v>0</v>
      </c>
      <c r="BJ44" s="43">
        <v>0</v>
      </c>
      <c r="BK44" s="328">
        <v>0</v>
      </c>
      <c r="BL44" s="325">
        <f>IF(AND(All!$V44="P1",All!$AE44="RDP"),Ruler!E$6,IF(AND(All!$V44="P2",All!$AE44="RDP"),Ruler!E$7,IF(AND(All!$V44="P3",All!$AE44="RDP"),Ruler!E$8,IF(AND(All!$V44="P4",All!$AE44="RDP"),Ruler!E$9,IF(AND(All!$V44="P5",All!$AE44="RDP"),Ruler!E$10,IF(AND(All!$V44="P6",All!$AE44="RDP"),Ruler!E$11,IF(AND(All!$V44="P7",All!$AE44="RDP"),Ruler!E$12,IF(AND(All!$V44="P8",All!$AE44="RDP"),Ruler!E$13,IF(AND(All!$V44="P9",All!$AE44="RDP"),Ruler!E$14,IF(AND(All!$V44="P1",All!$AE44="RMS"),Ruler!E$6,IF(AND(All!$V44="P2",All!$AE44="RMS"),Ruler!E$15,IF(AND(All!$V44="P3",All!$AE44="RMS"),Ruler!E$16,IF(AND(All!$V44="P4",All!$AE44="RMS"),Ruler!E$17,IF(AND(All!$V44="P5",All!$AE44="RMS"),Ruler!E$18,IF(AND(All!$V44="P6",All!$AE44="RMS"),Ruler!E$19,IF(AND(All!$V44="P7",All!$AE44="RMS"),Ruler!E$20,IF(AND(All!$V44="P8",All!$AE44="RMS"),Ruler!E$21,IF(AND(All!$V44="P9",All!$AE44="RMS"),Ruler!E$22,IF(AND(All!$V44="P1",All!$AE44="RSS"),Ruler!E$6,IF(AND(All!$V44="P2",All!$AE44="RSS"),Ruler!E$23,IF(AND(All!$V44="P3",All!$AE44="RSS"),Ruler!E$24,IF(AND(All!$V44="P4",All!$AE44="RSS"),Ruler!E$25,IF(AND(All!$V44="P5",All!$AE44="RSS"),Ruler!E$26,IF(AND(All!$V44="P6",All!$AE44="RSS"),Ruler!E$27,IF(AND(All!$V44="P7",All!$AE44="RSS"),Ruler!E$28,IF(AND(All!$V44="P8",All!$AE44="RSS"),Ruler!E$29,IF(AND(All!$V44="P9",All!$AE44="RSS"),Ruler!E$30,0)))))))))))))))))))))))))))</f>
        <v>2</v>
      </c>
      <c r="BM44" s="325">
        <f>IF(AND(All!$V44="P1",All!$AE44="RDP"),Ruler!F$6,IF(AND(All!$V44="P2",All!$AE44="RDP"),Ruler!F$7,IF(AND(All!$V44="P3",All!$AE44="RDP"),Ruler!F$8,IF(AND(All!$V44="P4",All!$AE44="RDP"),Ruler!F$9,IF(AND(All!$V44="P5",All!$AE44="RDP"),Ruler!F$10,IF(AND(All!$V44="P6",All!$AE44="RDP"),Ruler!F$11,IF(AND(All!$V44="P7",All!$AE44="RDP"),Ruler!F$12,IF(AND(All!$V44="P8",All!$AE44="RDP"),Ruler!F$13,IF(AND(All!$V44="P9",All!$AE44="RDP"),Ruler!F$14,IF(AND(All!$V44="P1",All!$AE44="RMS"),Ruler!F$6,IF(AND(All!$V44="P2",All!$AE44="RMS"),Ruler!F$15,IF(AND(All!$V44="P3",All!$AE44="RMS"),Ruler!F$16,IF(AND(All!$V44="P4",All!$AE44="RMS"),Ruler!F$17,IF(AND(All!$V44="P5",All!$AE44="RMS"),Ruler!F$18,IF(AND(All!$V44="P6",All!$AE44="RMS"),Ruler!F$19,IF(AND(All!$V44="P7",All!$AE44="RMS"),Ruler!F$20,IF(AND(All!$V44="P8",All!$AE44="RMS"),Ruler!F$21,IF(AND(All!$V44="P9",All!$AE44="RMS"),Ruler!F$22,IF(AND(All!$V44="P1",All!$AE44="RSS"),Ruler!F$6,IF(AND(All!$V44="P2",All!$AE44="RSS"),Ruler!F$23,IF(AND(All!$V44="P3",All!$AE44="RSS"),Ruler!F$24,IF(AND(All!$V44="P4",All!$AE44="RSS"),Ruler!F$25,IF(AND(All!$V44="P5",All!$AE44="RSS"),Ruler!F$26,IF(AND(All!$V44="P6",All!$AE44="RSS"),Ruler!F$27,IF(AND(All!$V44="P7",All!$AE44="RSS"),Ruler!F$28,IF(AND(All!$V44="P8",All!$AE44="RSS"),Ruler!F$29,IF(AND(All!$V44="P9",All!$AE44="RSS"),Ruler!F$30,0)))))))))))))))))))))))))))</f>
        <v>2</v>
      </c>
      <c r="BN44" s="325">
        <f>IF(AND(All!$V44="P1",All!$AE44="RDP"),Ruler!G$6,IF(AND(All!$V44="P2",All!$AE44="RDP"),Ruler!G$7,IF(AND(All!$V44="P3",All!$AE44="RDP"),Ruler!G$8,IF(AND(All!$V44="P4",All!$AE44="RDP"),Ruler!G$9,IF(AND(All!$V44="P5",All!$AE44="RDP"),Ruler!G$10,IF(AND(All!$V44="P6",All!$AE44="RDP"),Ruler!G$11,IF(AND(All!$V44="P7",All!$AE44="RDP"),Ruler!G$12,IF(AND(All!$V44="P8",All!$AE44="RDP"),Ruler!G$13,IF(AND(All!$V44="P9",All!$AE44="RDP"),Ruler!G$14,IF(AND(All!$V44="P1",All!$AE44="RMS"),Ruler!G$6,IF(AND(All!$V44="P2",All!$AE44="RMS"),Ruler!G$15,IF(AND(All!$V44="P3",All!$AE44="RMS"),Ruler!G$16,IF(AND(All!$V44="P4",All!$AE44="RMS"),Ruler!G$17,IF(AND(All!$V44="P5",All!$AE44="RMS"),Ruler!G$18,IF(AND(All!$V44="P6",All!$AE44="RMS"),Ruler!G$19,IF(AND(All!$V44="P7",All!$AE44="RMS"),Ruler!G$20,IF(AND(All!$V44="P8",All!$AE44="RMS"),Ruler!G$21,IF(AND(All!$V44="P9",All!$AE44="RMS"),Ruler!G$22,IF(AND(All!$V44="P1",All!$AE44="RSS"),Ruler!G$6,IF(AND(All!$V44="P2",All!$AE44="RSS"),Ruler!G$23,IF(AND(All!$V44="P3",All!$AE44="RSS"),Ruler!G$24,IF(AND(All!$V44="P4",All!$AE44="RSS"),Ruler!G$25,IF(AND(All!$V44="P5",All!$AE44="RSS"),Ruler!G$26,IF(AND(All!$V44="P6",All!$AE44="RSS"),Ruler!G$27,IF(AND(All!$V44="P7",All!$AE44="RSS"),Ruler!G$28,IF(AND(All!$V44="P8",All!$AE44="RSS"),Ruler!G$29,IF(AND(All!$V44="P9",All!$AE44="RSS"),Ruler!G$30,0)))))))))))))))))))))))))))</f>
        <v>2</v>
      </c>
      <c r="BO44" s="325">
        <f>IF(AND(All!$V44="P1",All!$AE44="RDP"),Ruler!H$6,IF(AND(All!$V44="P2",All!$AE44="RDP"),Ruler!H$7,IF(AND(All!$V44="P3",All!$AE44="RDP"),Ruler!H$8,IF(AND(All!$V44="P4",All!$AE44="RDP"),Ruler!H$9,IF(AND(All!$V44="P5",All!$AE44="RDP"),Ruler!H$10,IF(AND(All!$V44="P6",All!$AE44="RDP"),Ruler!H$11,IF(AND(All!$V44="P7",All!$AE44="RDP"),Ruler!H$12,IF(AND(All!$V44="P8",All!$AE44="RDP"),Ruler!H$13,IF(AND(All!$V44="P9",All!$AE44="RDP"),Ruler!H$14,IF(AND(All!$V44="P1",All!$AE44="RMS"),Ruler!H$6,IF(AND(All!$V44="P2",All!$AE44="RMS"),Ruler!H$15,IF(AND(All!$V44="P3",All!$AE44="RMS"),Ruler!H$16,IF(AND(All!$V44="P4",All!$AE44="RMS"),Ruler!H$17,IF(AND(All!$V44="P5",All!$AE44="RMS"),Ruler!H$18,IF(AND(All!$V44="P6",All!$AE44="RMS"),Ruler!H$19,IF(AND(All!$V44="P7",All!$AE44="RMS"),Ruler!H$20,IF(AND(All!$V44="P8",All!$AE44="RMS"),Ruler!H$21,IF(AND(All!$V44="P9",All!$AE44="RMS"),Ruler!H$22,IF(AND(All!$V44="P1",All!$AE44="RSS"),Ruler!H$6,IF(AND(All!$V44="P2",All!$AE44="RSS"),Ruler!H$23,IF(AND(All!$V44="P3",All!$AE44="RSS"),Ruler!H$24,IF(AND(All!$V44="P4",All!$AE44="RSS"),Ruler!H$25,IF(AND(All!$V44="P5",All!$AE44="RSS"),Ruler!H$26,IF(AND(All!$V44="P6",All!$AE44="RSS"),Ruler!H$27,IF(AND(All!$V44="P7",All!$AE44="RSS"),Ruler!H$28,IF(AND(All!$V44="P8",All!$AE44="RSS"),Ruler!H$29,IF(AND(All!$V44="P9",All!$AE44="RSS"),Ruler!H$30,0)))))))))))))))))))))))))))</f>
        <v>2</v>
      </c>
      <c r="BP44" s="325">
        <f>IF(AND(All!$V44="P1",All!$AE44="RDP"),Ruler!I$6,IF(AND(All!$V44="P2",All!$AE44="RDP"),Ruler!I$7,IF(AND(All!$V44="P3",All!$AE44="RDP"),Ruler!I$8,IF(AND(All!$V44="P4",All!$AE44="RDP"),Ruler!I$9,IF(AND(All!$V44="P5",All!$AE44="RDP"),Ruler!I$10,IF(AND(All!$V44="P6",All!$AE44="RDP"),Ruler!I$11,IF(AND(All!$V44="P7",All!$AE44="RDP"),Ruler!I$12,IF(AND(All!$V44="P8",All!$AE44="RDP"),Ruler!I$13,IF(AND(All!$V44="P9",All!$AE44="RDP"),Ruler!I$14,IF(AND(All!$V44="P1",All!$AE44="RMS"),Ruler!I$6,IF(AND(All!$V44="P2",All!$AE44="RMS"),Ruler!I$15,IF(AND(All!$V44="P3",All!$AE44="RMS"),Ruler!I$16,IF(AND(All!$V44="P4",All!$AE44="RMS"),Ruler!I$17,IF(AND(All!$V44="P5",All!$AE44="RMS"),Ruler!I$18,IF(AND(All!$V44="P6",All!$AE44="RMS"),Ruler!I$19,IF(AND(All!$V44="P7",All!$AE44="RMS"),Ruler!I$20,IF(AND(All!$V44="P8",All!$AE44="RMS"),Ruler!I$21,IF(AND(All!$V44="P9",All!$AE44="RMS"),Ruler!I$22,IF(AND(All!$V44="P1",All!$AE44="RSS"),Ruler!I$6,IF(AND(All!$V44="P2",All!$AE44="RSS"),Ruler!I$23,IF(AND(All!$V44="P3",All!$AE44="RSS"),Ruler!I$24,IF(AND(All!$V44="P4",All!$AE44="RSS"),Ruler!I$25,IF(AND(All!$V44="P5",All!$AE44="RSS"),Ruler!I$26,IF(AND(All!$V44="P6",All!$AE44="RSS"),Ruler!I$27,IF(AND(All!$V44="P7",All!$AE44="RSS"),Ruler!I$28,IF(AND(All!$V44="P8",All!$AE44="RSS"),Ruler!I$29,IF(AND(All!$V44="P9",All!$AE44="RSS"),Ruler!I$30,0)))))))))))))))))))))))))))</f>
        <v>3</v>
      </c>
      <c r="BQ44" s="325">
        <f>IF(AND(All!$V44="P1",All!$AE44="RDP"),Ruler!J$6,IF(AND(All!$V44="P2",All!$AE44="RDP"),Ruler!J$7,IF(AND(All!$V44="P3",All!$AE44="RDP"),Ruler!J$8,IF(AND(All!$V44="P4",All!$AE44="RDP"),Ruler!J$9,IF(AND(All!$V44="P5",All!$AE44="RDP"),Ruler!J$10,IF(AND(All!$V44="P6",All!$AE44="RDP"),Ruler!J$11,IF(AND(All!$V44="P7",All!$AE44="RDP"),Ruler!J$12,IF(AND(All!$V44="P8",All!$AE44="RDP"),Ruler!J$13,IF(AND(All!$V44="P9",All!$AE44="RDP"),Ruler!J$14,IF(AND(All!$V44="P1",All!$AE44="RMS"),Ruler!J$6,IF(AND(All!$V44="P2",All!$AE44="RMS"),Ruler!J$15,IF(AND(All!$V44="P3",All!$AE44="RMS"),Ruler!J$16,IF(AND(All!$V44="P4",All!$AE44="RMS"),Ruler!J$17,IF(AND(All!$V44="P5",All!$AE44="RMS"),Ruler!J$18,IF(AND(All!$V44="P6",All!$AE44="RMS"),Ruler!J$19,IF(AND(All!$V44="P7",All!$AE44="RMS"),Ruler!J$20,IF(AND(All!$V44="P8",All!$AE44="RMS"),Ruler!J$21,IF(AND(All!$V44="P9",All!$AE44="RMS"),Ruler!J$22,IF(AND(All!$V44="P1",All!$AE44="RSS"),Ruler!J$6,IF(AND(All!$V44="P2",All!$AE44="RSS"),Ruler!J$23,IF(AND(All!$V44="P3",All!$AE44="RSS"),Ruler!J$24,IF(AND(All!$V44="P4",All!$AE44="RSS"),Ruler!J$25,IF(AND(All!$V44="P5",All!$AE44="RSS"),Ruler!J$26,IF(AND(All!$V44="P6",All!$AE44="RSS"),Ruler!J$27,IF(AND(All!$V44="P7",All!$AE44="RSS"),Ruler!J$28,IF(AND(All!$V44="P8",All!$AE44="RSS"),Ruler!J$29,IF(AND(All!$V44="P9",All!$AE44="RSS"),Ruler!J$30,0)))))))))))))))))))))))))))</f>
        <v>1</v>
      </c>
      <c r="BR44" s="325">
        <f>IF(AND(All!$V44="P1",All!$AE44="RDP"),Ruler!K$6,IF(AND(All!$V44="P2",All!$AE44="RDP"),Ruler!K$7,IF(AND(All!$V44="P3",All!$AE44="RDP"),Ruler!K$8,IF(AND(All!$V44="P4",All!$AE44="RDP"),Ruler!K$9,IF(AND(All!$V44="P5",All!$AE44="RDP"),Ruler!K$10,IF(AND(All!$V44="P6",All!$AE44="RDP"),Ruler!K$11,IF(AND(All!$V44="P7",All!$AE44="RDP"),Ruler!K$12,IF(AND(All!$V44="P8",All!$AE44="RDP"),Ruler!K$13,IF(AND(All!$V44="P9",All!$AE44="RDP"),Ruler!K$14,IF(AND(All!$V44="P1",All!$AE44="RMS"),Ruler!K$6,IF(AND(All!$V44="P2",All!$AE44="RMS"),Ruler!K$15,IF(AND(All!$V44="P3",All!$AE44="RMS"),Ruler!K$16,IF(AND(All!$V44="P4",All!$AE44="RMS"),Ruler!K$17,IF(AND(All!$V44="P5",All!$AE44="RMS"),Ruler!K$18,IF(AND(All!$V44="P6",All!$AE44="RMS"),Ruler!K$19,IF(AND(All!$V44="P7",All!$AE44="RMS"),Ruler!K$20,IF(AND(All!$V44="P8",All!$AE44="RMS"),Ruler!K$21,IF(AND(All!$V44="P9",All!$AE44="RMS"),Ruler!K$22,IF(AND(All!$V44="P1",All!$AE44="RSS"),Ruler!K$6,IF(AND(All!$V44="P2",All!$AE44="RSS"),Ruler!K$23,IF(AND(All!$V44="P3",All!$AE44="RSS"),Ruler!K$24,IF(AND(All!$V44="P4",All!$AE44="RSS"),Ruler!K$25,IF(AND(All!$V44="P5",All!$AE44="RSS"),Ruler!K$26,IF(AND(All!$V44="P6",All!$AE44="RSS"),Ruler!K$27,IF(AND(All!$V44="P7",All!$AE44="RSS"),Ruler!K$28,IF(AND(All!$V44="P8",All!$AE44="RSS"),Ruler!K$29,IF(AND(All!$V44="P9",All!$AE44="RSS"),Ruler!K$30,0)))))))))))))))))))))))))))</f>
        <v>2</v>
      </c>
      <c r="BS44" s="325">
        <f>IF(AND(All!$V44="P1",All!$AE44="RDP"),Ruler!L$6,IF(AND(All!$V44="P2",All!$AE44="RDP"),Ruler!L$7,IF(AND(All!$V44="P3",All!$AE44="RDP"),Ruler!L$8,IF(AND(All!$V44="P4",All!$AE44="RDP"),Ruler!L$9,IF(AND(All!$V44="P5",All!$AE44="RDP"),Ruler!L$10,IF(AND(All!$V44="P6",All!$AE44="RDP"),Ruler!L$11,IF(AND(All!$V44="P7",All!$AE44="RDP"),Ruler!L$12,IF(AND(All!$V44="P8",All!$AE44="RDP"),Ruler!L$13,IF(AND(All!$V44="P9",All!$AE44="RDP"),Ruler!L$14,IF(AND(All!$V44="P1",All!$AE44="RMS"),Ruler!L$6,IF(AND(All!$V44="P2",All!$AE44="RMS"),Ruler!L$15,IF(AND(All!$V44="P3",All!$AE44="RMS"),Ruler!L$16,IF(AND(All!$V44="P4",All!$AE44="RMS"),Ruler!L$17,IF(AND(All!$V44="P5",All!$AE44="RMS"),Ruler!L$18,IF(AND(All!$V44="P6",All!$AE44="RMS"),Ruler!L$19,IF(AND(All!$V44="P7",All!$AE44="RMS"),Ruler!L$20,IF(AND(All!$V44="P8",All!$AE44="RMS"),Ruler!L$21,IF(AND(All!$V44="P9",All!$AE44="RMS"),Ruler!L$22,IF(AND(All!$V44="P1",All!$AE44="RSS"),Ruler!L$6,IF(AND(All!$V44="P2",All!$AE44="RSS"),Ruler!L$23,IF(AND(All!$V44="P3",All!$AE44="RSS"),Ruler!L$24,IF(AND(All!$V44="P4",All!$AE44="RSS"),Ruler!L$25,IF(AND(All!$V44="P5",All!$AE44="RSS"),Ruler!L$26,IF(AND(All!$V44="P6",All!$AE44="RSS"),Ruler!L$27,IF(AND(All!$V44="P7",All!$AE44="RSS"),Ruler!L$28,IF(AND(All!$V44="P8",All!$AE44="RSS"),Ruler!L$29,IF(AND(All!$V44="P9",All!$AE44="RSS"),Ruler!L$30,0)))))))))))))))))))))))))))</f>
        <v>2</v>
      </c>
      <c r="BT44" s="325">
        <f>IF(AND(All!$V44="P1",All!$AE44="RDP"),Ruler!M$6,IF(AND(All!$V44="P2",All!$AE44="RDP"),Ruler!M$7,IF(AND(All!$V44="P3",All!$AE44="RDP"),Ruler!M$8,IF(AND(All!$V44="P4",All!$AE44="RDP"),Ruler!M$9,IF(AND(All!$V44="P5",All!$AE44="RDP"),Ruler!M$10,IF(AND(All!$V44="P6",All!$AE44="RDP"),Ruler!M$11,IF(AND(All!$V44="P7",All!$AE44="RDP"),Ruler!M$12,IF(AND(All!$V44="P8",All!$AE44="RDP"),Ruler!M$13,IF(AND(All!$V44="P9",All!$AE44="RDP"),Ruler!M$14,IF(AND(All!$V44="P1",All!$AE44="RMS"),Ruler!M$6,IF(AND(All!$V44="P2",All!$AE44="RMS"),Ruler!M$15,IF(AND(All!$V44="P3",All!$AE44="RMS"),Ruler!M$16,IF(AND(All!$V44="P4",All!$AE44="RMS"),Ruler!M$17,IF(AND(All!$V44="P5",All!$AE44="RMS"),Ruler!M$18,IF(AND(All!$V44="P6",All!$AE44="RMS"),Ruler!M$19,IF(AND(All!$V44="P7",All!$AE44="RMS"),Ruler!M$20,IF(AND(All!$V44="P8",All!$AE44="RMS"),Ruler!M$21,IF(AND(All!$V44="P9",All!$AE44="RMS"),Ruler!M$22,IF(AND(All!$V44="P1",All!$AE44="RSS"),Ruler!M$6,IF(AND(All!$V44="P2",All!$AE44="RSS"),Ruler!M$23,IF(AND(All!$V44="P3",All!$AE44="RSS"),Ruler!M$24,IF(AND(All!$V44="P4",All!$AE44="RSS"),Ruler!M$25,IF(AND(All!$V44="P5",All!$AE44="RSS"),Ruler!M$26,IF(AND(All!$V44="P6",All!$AE44="RSS"),Ruler!M$27,IF(AND(All!$V44="P7",All!$AE44="RSS"),Ruler!M$28,IF(AND(All!$V44="P8",All!$AE44="RSS"),Ruler!M$29,IF(AND(All!$V44="P9",All!$AE44="RSS"),Ruler!M$30,0)))))))))))))))))))))))))))</f>
        <v>2</v>
      </c>
      <c r="BU44" s="325">
        <f>IF(AND(All!$V44="P1",All!$AE44="RDP"),Ruler!N$6,IF(AND(All!$V44="P2",All!$AE44="RDP"),Ruler!N$7,IF(AND(All!$V44="P3",All!$AE44="RDP"),Ruler!N$8,IF(AND(All!$V44="P4",All!$AE44="RDP"),Ruler!N$9,IF(AND(All!$V44="P5",All!$AE44="RDP"),Ruler!N$10,IF(AND(All!$V44="P6",All!$AE44="RDP"),Ruler!N$11,IF(AND(All!$V44="P7",All!$AE44="RDP"),Ruler!N$12,IF(AND(All!$V44="P8",All!$AE44="RDP"),Ruler!N$13,IF(AND(All!$V44="P9",All!$AE44="RDP"),Ruler!N$14,IF(AND(All!$V44="P1",All!$AE44="RMS"),Ruler!N$6,IF(AND(All!$V44="P2",All!$AE44="RMS"),Ruler!N$15,IF(AND(All!$V44="P3",All!$AE44="RMS"),Ruler!N$16,IF(AND(All!$V44="P4",All!$AE44="RMS"),Ruler!N$17,IF(AND(All!$V44="P5",All!$AE44="RMS"),Ruler!N$18,IF(AND(All!$V44="P6",All!$AE44="RMS"),Ruler!N$19,IF(AND(All!$V44="P7",All!$AE44="RMS"),Ruler!N$20,IF(AND(All!$V44="P8",All!$AE44="RMS"),Ruler!N$21,IF(AND(All!$V44="P9",All!$AE44="RMS"),Ruler!N$22,IF(AND(All!$V44="P1",All!$AE44="RSS"),Ruler!N$6,IF(AND(All!$V44="P2",All!$AE44="RSS"),Ruler!N$23,IF(AND(All!$V44="P3",All!$AE44="RSS"),Ruler!N$24,IF(AND(All!$V44="P4",All!$AE44="RSS"),Ruler!N$25,IF(AND(All!$V44="P5",All!$AE44="RSS"),Ruler!N$26,IF(AND(All!$V44="P6",All!$AE44="RSS"),Ruler!N$27,IF(AND(All!$V44="P7",All!$AE44="RSS"),Ruler!N$28,IF(AND(All!$V44="P8",All!$AE44="RSS"),Ruler!N$29,IF(AND(All!$V44="P9",All!$AE44="RSS"),Ruler!N$30,0)))))))))))))))))))))))))))</f>
        <v>2</v>
      </c>
      <c r="BV44" s="325">
        <f>IF(AND(All!$V44="P1",All!$AE44="RDP"),Ruler!O$6,IF(AND(All!$V44="P2",All!$AE44="RDP"),Ruler!O$7,IF(AND(All!$V44="P3",All!$AE44="RDP"),Ruler!O$8,IF(AND(All!$V44="P4",All!$AE44="RDP"),Ruler!O$9,IF(AND(All!$V44="P5",All!$AE44="RDP"),Ruler!O$10,IF(AND(All!$V44="P6",All!$AE44="RDP"),Ruler!O$11,IF(AND(All!$V44="P7",All!$AE44="RDP"),Ruler!O$12,IF(AND(All!$V44="P8",All!$AE44="RDP"),Ruler!O$13,IF(AND(All!$V44="P9",All!$AE44="RDP"),Ruler!O$14,IF(AND(All!$V44="P1",All!$AE44="RMS"),Ruler!O$6,IF(AND(All!$V44="P2",All!$AE44="RMS"),Ruler!O$15,IF(AND(All!$V44="P3",All!$AE44="RMS"),Ruler!O$16,IF(AND(All!$V44="P4",All!$AE44="RMS"),Ruler!O$17,IF(AND(All!$V44="P5",All!$AE44="RMS"),Ruler!O$18,IF(AND(All!$V44="P6",All!$AE44="RMS"),Ruler!O$19,IF(AND(All!$V44="P7",All!$AE44="RMS"),Ruler!O$20,IF(AND(All!$V44="P8",All!$AE44="RMS"),Ruler!O$21,IF(AND(All!$V44="P9",All!$AE44="RMS"),Ruler!O$22,IF(AND(All!$V44="P1",All!$AE44="RSS"),Ruler!O$6,IF(AND(All!$V44="P2",All!$AE44="RSS"),Ruler!O$23,IF(AND(All!$V44="P3",All!$AE44="RSS"),Ruler!O$24,IF(AND(All!$V44="P4",All!$AE44="RSS"),Ruler!O$25,IF(AND(All!$V44="P5",All!$AE44="RSS"),Ruler!O$26,IF(AND(All!$V44="P6",All!$AE44="RSS"),Ruler!O$27,IF(AND(All!$V44="P7",All!$AE44="RSS"),Ruler!O$28,IF(AND(All!$V44="P8",All!$AE44="RSS"),Ruler!O$29,IF(AND(All!$V44="P9",All!$AE44="RSS"),Ruler!O$30,0)))))))))))))))))))))))))))</f>
        <v>1</v>
      </c>
      <c r="BW44" s="325">
        <f>IF(AND(All!$V44="P1",All!$AE44="RDP"),Ruler!P$6,IF(AND(All!$V44="P2",All!$AE44="RDP"),Ruler!P$7,IF(AND(All!$V44="P3",All!$AE44="RDP"),Ruler!P$8,IF(AND(All!$V44="P4",All!$AE44="RDP"),Ruler!P$9,IF(AND(All!$V44="P5",All!$AE44="RDP"),Ruler!P$10,IF(AND(All!$V44="P6",All!$AE44="RDP"),Ruler!P$11,IF(AND(All!$V44="P7",All!$AE44="RDP"),Ruler!P$12,IF(AND(All!$V44="P8",All!$AE44="RDP"),Ruler!P$13,IF(AND(All!$V44="P9",All!$AE44="RDP"),Ruler!P$14,IF(AND(All!$V44="P1",All!$AE44="RMS"),Ruler!P$6,IF(AND(All!$V44="P2",All!$AE44="RMS"),Ruler!P$15,IF(AND(All!$V44="P3",All!$AE44="RMS"),Ruler!P$16,IF(AND(All!$V44="P4",All!$AE44="RMS"),Ruler!P$17,IF(AND(All!$V44="P5",All!$AE44="RMS"),Ruler!P$18,IF(AND(All!$V44="P6",All!$AE44="RMS"),Ruler!P$19,IF(AND(All!$V44="P7",All!$AE44="RMS"),Ruler!P$20,IF(AND(All!$V44="P8",All!$AE44="RMS"),Ruler!P$21,IF(AND(All!$V44="P9",All!$AE44="RMS"),Ruler!P$22,IF(AND(All!$V44="P1",All!$AE44="RSS"),Ruler!P$6,IF(AND(All!$V44="P2",All!$AE44="RSS"),Ruler!P$23,IF(AND(All!$V44="P3",All!$AE44="RSS"),Ruler!P$24,IF(AND(All!$V44="P4",All!$AE44="RSS"),Ruler!P$25,IF(AND(All!$V44="P5",All!$AE44="RSS"),Ruler!P$26,IF(AND(All!$V44="P6",All!$AE44="RSS"),Ruler!P$27,IF(AND(All!$V44="P7",All!$AE44="RSS"),Ruler!P$28,IF(AND(All!$V44="P8",All!$AE44="RSS"),Ruler!P$29,IF(AND(All!$V44="P9",All!$AE44="RSS"),Ruler!P$30,0)))))))))))))))))))))))))))</f>
        <v>2</v>
      </c>
      <c r="BX44" s="325">
        <f>IF(AND(All!$V44="P1",All!$AE44="RDP"),Ruler!Q$6,IF(AND(All!$V44="P2",All!$AE44="RDP"),Ruler!Q$7,IF(AND(All!$V44="P3",All!$AE44="RDP"),Ruler!Q$8,IF(AND(All!$V44="P4",All!$AE44="RDP"),Ruler!Q$9,IF(AND(All!$V44="P5",All!$AE44="RDP"),Ruler!Q$10,IF(AND(All!$V44="P6",All!$AE44="RDP"),Ruler!Q$11,IF(AND(All!$V44="P7",All!$AE44="RDP"),Ruler!Q$12,IF(AND(All!$V44="P8",All!$AE44="RDP"),Ruler!Q$13,IF(AND(All!$V44="P9",All!$AE44="RDP"),Ruler!Q$14,IF(AND(All!$V44="P1",All!$AE44="RMS"),Ruler!Q$6,IF(AND(All!$V44="P2",All!$AE44="RMS"),Ruler!Q$15,IF(AND(All!$V44="P3",All!$AE44="RMS"),Ruler!Q$16,IF(AND(All!$V44="P4",All!$AE44="RMS"),Ruler!Q$17,IF(AND(All!$V44="P5",All!$AE44="RMS"),Ruler!Q$18,IF(AND(All!$V44="P6",All!$AE44="RMS"),Ruler!Q$19,IF(AND(All!$V44="P7",All!$AE44="RMS"),Ruler!Q$20,IF(AND(All!$V44="P8",All!$AE44="RMS"),Ruler!Q$21,IF(AND(All!$V44="P9",All!$AE44="RMS"),Ruler!Q$22,IF(AND(All!$V44="P1",All!$AE44="RSS"),Ruler!Q$6,IF(AND(All!$V44="P2",All!$AE44="RSS"),Ruler!Q$23,IF(AND(All!$V44="P3",All!$AE44="RSS"),Ruler!Q$24,IF(AND(All!$V44="P4",All!$AE44="RSS"),Ruler!Q$25,IF(AND(All!$V44="P5",All!$AE44="RSS"),Ruler!Q$26,IF(AND(All!$V44="P6",All!$AE44="RSS"),Ruler!Q$27,IF(AND(All!$V44="P7",All!$AE44="RSS"),Ruler!Q$28,IF(AND(All!$V44="P8",All!$AE44="RSS"),Ruler!Q$29,IF(AND(All!$V44="P9",All!$AE44="RSS"),Ruler!Q$30,0)))))))))))))))))))))))))))</f>
        <v>2</v>
      </c>
      <c r="BY44" s="325">
        <f>IF(AND(All!$V44="P1",All!$AE44="RDP"),Ruler!R$6,IF(AND(All!$V44="P2",All!$AE44="RDP"),Ruler!R$7,IF(AND(All!$V44="P3",All!$AE44="RDP"),Ruler!R$8,IF(AND(All!$V44="P4",All!$AE44="RDP"),Ruler!R$9,IF(AND(All!$V44="P5",All!$AE44="RDP"),Ruler!R$10,IF(AND(All!$V44="P6",All!$AE44="RDP"),Ruler!R$11,IF(AND(All!$V44="P7",All!$AE44="RDP"),Ruler!R$12,IF(AND(All!$V44="P8",All!$AE44="RDP"),Ruler!R$13,IF(AND(All!$V44="P9",All!$AE44="RDP"),Ruler!R$14,IF(AND(All!$V44="P1",All!$AE44="RMS"),Ruler!R$6,IF(AND(All!$V44="P2",All!$AE44="RMS"),Ruler!R$15,IF(AND(All!$V44="P3",All!$AE44="RMS"),Ruler!R$16,IF(AND(All!$V44="P4",All!$AE44="RMS"),Ruler!R$17,IF(AND(All!$V44="P5",All!$AE44="RMS"),Ruler!R$18,IF(AND(All!$V44="P6",All!$AE44="RMS"),Ruler!R$19,IF(AND(All!$V44="P7",All!$AE44="RMS"),Ruler!R$20,IF(AND(All!$V44="P8",All!$AE44="RMS"),Ruler!R$21,IF(AND(All!$V44="P9",All!$AE44="RMS"),Ruler!R$22,IF(AND(All!$V44="P1",All!$AE44="RSS"),Ruler!R$6,IF(AND(All!$V44="P2",All!$AE44="RSS"),Ruler!R$23,IF(AND(All!$V44="P3",All!$AE44="RSS"),Ruler!R$24,IF(AND(All!$V44="P4",All!$AE44="RSS"),Ruler!R$25,IF(AND(All!$V44="P5",All!$AE44="RSS"),Ruler!R$26,IF(AND(All!$V44="P6",All!$AE44="RSS"),Ruler!R$27,IF(AND(All!$V44="P7",All!$AE44="RSS"),Ruler!R$28,IF(AND(All!$V44="P8",All!$AE44="RSS"),Ruler!R$29,IF(AND(All!$V44="P9",All!$AE44="RSS"),Ruler!R$30,0)))))))))))))))))))))))))))</f>
        <v>2</v>
      </c>
      <c r="BZ44" s="325">
        <f>IF(AND(All!$V44="P1",All!$AE44="RDP"),Ruler!S$6,IF(AND(All!$V44="P2",All!$AE44="RDP"),Ruler!S$7,IF(AND(All!$V44="P3",All!$AE44="RDP"),Ruler!S$8,IF(AND(All!$V44="P4",All!$AE44="RDP"),Ruler!S$9,IF(AND(All!$V44="P5",All!$AE44="RDP"),Ruler!S$10,IF(AND(All!$V44="P6",All!$AE44="RDP"),Ruler!S$11,IF(AND(All!$V44="P7",All!$AE44="RDP"),Ruler!S$12,IF(AND(All!$V44="P8",All!$AE44="RDP"),Ruler!S$13,IF(AND(All!$V44="P9",All!$AE44="RDP"),Ruler!S$14,IF(AND(All!$V44="P1",All!$AE44="RMS"),Ruler!S$6,IF(AND(All!$V44="P2",All!$AE44="RMS"),Ruler!S$15,IF(AND(All!$V44="P3",All!$AE44="RMS"),Ruler!S$16,IF(AND(All!$V44="P4",All!$AE44="RMS"),Ruler!S$17,IF(AND(All!$V44="P5",All!$AE44="RMS"),Ruler!S$18,IF(AND(All!$V44="P6",All!$AE44="RMS"),Ruler!S$19,IF(AND(All!$V44="P7",All!$AE44="RMS"),Ruler!S$20,IF(AND(All!$V44="P8",All!$AE44="RMS"),Ruler!S$21,IF(AND(All!$V44="P9",All!$AE44="RMS"),Ruler!S$22,IF(AND(All!$V44="P1",All!$AE44="RSS"),Ruler!S$6,IF(AND(All!$V44="P2",All!$AE44="RSS"),Ruler!S$23,IF(AND(All!$V44="P3",All!$AE44="RSS"),Ruler!S$24,IF(AND(All!$V44="P4",All!$AE44="RSS"),Ruler!S$25,IF(AND(All!$V44="P5",All!$AE44="RSS"),Ruler!S$26,IF(AND(All!$V44="P6",All!$AE44="RSS"),Ruler!S$27,IF(AND(All!$V44="P7",All!$AE44="RSS"),Ruler!S$28,IF(AND(All!$V44="P8",All!$AE44="RSS"),Ruler!S$29,IF(AND(All!$V44="P9",All!$AE44="RSS"),Ruler!S$30,0)))))))))))))))))))))))))))</f>
        <v>1</v>
      </c>
      <c r="CA44" s="325">
        <f>IF(AND(All!$V44="P1",All!$AE44="RDP"),Ruler!T$6,IF(AND(All!$V44="P2",All!$AE44="RDP"),Ruler!T$7,IF(AND(All!$V44="P3",All!$AE44="RDP"),Ruler!T$8,IF(AND(All!$V44="P4",All!$AE44="RDP"),Ruler!T$9,IF(AND(All!$V44="P5",All!$AE44="RDP"),Ruler!T$10,IF(AND(All!$V44="P6",All!$AE44="RDP"),Ruler!T$11,IF(AND(All!$V44="P7",All!$AE44="RDP"),Ruler!T$12,IF(AND(All!$V44="P8",All!$AE44="RDP"),Ruler!T$13,IF(AND(All!$V44="P9",All!$AE44="RDP"),Ruler!T$14,IF(AND(All!$V44="P1",All!$AE44="RMS"),Ruler!T$6,IF(AND(All!$V44="P2",All!$AE44="RMS"),Ruler!T$15,IF(AND(All!$V44="P3",All!$AE44="RMS"),Ruler!T$16,IF(AND(All!$V44="P4",All!$AE44="RMS"),Ruler!T$17,IF(AND(All!$V44="P5",All!$AE44="RMS"),Ruler!T$18,IF(AND(All!$V44="P6",All!$AE44="RMS"),Ruler!T$19,IF(AND(All!$V44="P7",All!$AE44="RMS"),Ruler!T$20,IF(AND(All!$V44="P8",All!$AE44="RMS"),Ruler!T$21,IF(AND(All!$V44="P9",All!$AE44="RMS"),Ruler!T$22,IF(AND(All!$V44="P1",All!$AE44="RSS"),Ruler!T$6,IF(AND(All!$V44="P2",All!$AE44="RSS"),Ruler!T$23,IF(AND(All!$V44="P3",All!$AE44="RSS"),Ruler!T$24,IF(AND(All!$V44="P4",All!$AE44="RSS"),Ruler!T$25,IF(AND(All!$V44="P5",All!$AE44="RSS"),Ruler!T$26,IF(AND(All!$V44="P6",All!$AE44="RSS"),Ruler!T$27,IF(AND(All!$V44="P7",All!$AE44="RSS"),Ruler!T$28,IF(AND(All!$V44="P8",All!$AE44="RSS"),Ruler!T$29,IF(AND(All!$V44="P9",All!$AE44="RSS"),Ruler!T$30,0)))))))))))))))))))))))))))</f>
        <v>2</v>
      </c>
      <c r="CB44" s="325">
        <f>IF(AND(All!$V44="P1",All!$AE44="RDP"),Ruler!U$6,IF(AND(All!$V44="P2",All!$AE44="RDP"),Ruler!U$7,IF(AND(All!$V44="P3",All!$AE44="RDP"),Ruler!U$8,IF(AND(All!$V44="P4",All!$AE44="RDP"),Ruler!U$9,IF(AND(All!$V44="P5",All!$AE44="RDP"),Ruler!U$10,IF(AND(All!$V44="P6",All!$AE44="RDP"),Ruler!U$11,IF(AND(All!$V44="P7",All!$AE44="RDP"),Ruler!U$12,IF(AND(All!$V44="P8",All!$AE44="RDP"),Ruler!U$13,IF(AND(All!$V44="P9",All!$AE44="RDP"),Ruler!U$14,IF(AND(All!$V44="P1",All!$AE44="RMS"),Ruler!U$6,IF(AND(All!$V44="P2",All!$AE44="RMS"),Ruler!U$15,IF(AND(All!$V44="P3",All!$AE44="RMS"),Ruler!U$16,IF(AND(All!$V44="P4",All!$AE44="RMS"),Ruler!U$17,IF(AND(All!$V44="P5",All!$AE44="RMS"),Ruler!U$18,IF(AND(All!$V44="P6",All!$AE44="RMS"),Ruler!U$19,IF(AND(All!$V44="P7",All!$AE44="RMS"),Ruler!U$20,IF(AND(All!$V44="P8",All!$AE44="RMS"),Ruler!U$21,IF(AND(All!$V44="P9",All!$AE44="RMS"),Ruler!U$22,IF(AND(All!$V44="P1",All!$AE44="RSS"),Ruler!U$6,IF(AND(All!$V44="P2",All!$AE44="RSS"),Ruler!U$23,IF(AND(All!$V44="P3",All!$AE44="RSS"),Ruler!U$24,IF(AND(All!$V44="P4",All!$AE44="RSS"),Ruler!U$25,IF(AND(All!$V44="P5",All!$AE44="RSS"),Ruler!U$26,IF(AND(All!$V44="P6",All!$AE44="RSS"),Ruler!U$27,IF(AND(All!$V44="P7",All!$AE44="RSS"),Ruler!U$28,IF(AND(All!$V44="P8",All!$AE44="RSS"),Ruler!U$29,IF(AND(All!$V44="P9",All!$AE44="RSS"),Ruler!U$30,0)))))))))))))))))))))))))))</f>
        <v>1</v>
      </c>
      <c r="CC44" s="325">
        <f>IF(AND(All!$V44="P1",All!$AE44="RDP"),Ruler!V$6,IF(AND(All!$V44="P2",All!$AE44="RDP"),Ruler!V$7,IF(AND(All!$V44="P3",All!$AE44="RDP"),Ruler!V$8,IF(AND(All!$V44="P4",All!$AE44="RDP"),Ruler!V$9,IF(AND(All!$V44="P5",All!$AE44="RDP"),Ruler!V$10,IF(AND(All!$V44="P6",All!$AE44="RDP"),Ruler!V$11,IF(AND(All!$V44="P7",All!$AE44="RDP"),Ruler!V$12,IF(AND(All!$V44="P8",All!$AE44="RDP"),Ruler!V$13,IF(AND(All!$V44="P9",All!$AE44="RDP"),Ruler!V$14,IF(AND(All!$V44="P1",All!$AE44="RMS"),Ruler!V$6,IF(AND(All!$V44="P2",All!$AE44="RMS"),Ruler!V$15,IF(AND(All!$V44="P3",All!$AE44="RMS"),Ruler!V$16,IF(AND(All!$V44="P4",All!$AE44="RMS"),Ruler!V$17,IF(AND(All!$V44="P5",All!$AE44="RMS"),Ruler!V$18,IF(AND(All!$V44="P6",All!$AE44="RMS"),Ruler!V$19,IF(AND(All!$V44="P7",All!$AE44="RMS"),Ruler!V$20,IF(AND(All!$V44="P8",All!$AE44="RMS"),Ruler!V$21,IF(AND(All!$V44="P9",All!$AE44="RMS"),Ruler!V$22,IF(AND(All!$V44="P1",All!$AE44="RSS"),Ruler!V$6,IF(AND(All!$V44="P2",All!$AE44="RSS"),Ruler!V$23,IF(AND(All!$V44="P3",All!$AE44="RSS"),Ruler!V$24,IF(AND(All!$V44="P4",All!$AE44="RSS"),Ruler!V$25,IF(AND(All!$V44="P5",All!$AE44="RSS"),Ruler!V$26,IF(AND(All!$V44="P6",All!$AE44="RSS"),Ruler!V$27,IF(AND(All!$V44="P7",All!$AE44="RSS"),Ruler!V$28,IF(AND(All!$V44="P8",All!$AE44="RSS"),Ruler!V$29,IF(AND(All!$V44="P9",All!$AE44="RSS"),Ruler!V$30,0)))))))))))))))))))))))))))</f>
        <v>2</v>
      </c>
      <c r="CD44" s="325">
        <f>IF(AND(All!$V44="P1",All!$AE44="RDP"),Ruler!W$6,IF(AND(All!$V44="P2",All!$AE44="RDP"),Ruler!W$7,IF(AND(All!$V44="P3",All!$AE44="RDP"),Ruler!W$8,IF(AND(All!$V44="P4",All!$AE44="RDP"),Ruler!W$9,IF(AND(All!$V44="P5",All!$AE44="RDP"),Ruler!W$10,IF(AND(All!$V44="P6",All!$AE44="RDP"),Ruler!W$11,IF(AND(All!$V44="P7",All!$AE44="RDP"),Ruler!W$12,IF(AND(All!$V44="P8",All!$AE44="RDP"),Ruler!W$13,IF(AND(All!$V44="P9",All!$AE44="RDP"),Ruler!W$14,IF(AND(All!$V44="P1",All!$AE44="RMS"),Ruler!W$6,IF(AND(All!$V44="P2",All!$AE44="RMS"),Ruler!W$15,IF(AND(All!$V44="P3",All!$AE44="RMS"),Ruler!W$16,IF(AND(All!$V44="P4",All!$AE44="RMS"),Ruler!W$17,IF(AND(All!$V44="P5",All!$AE44="RMS"),Ruler!W$18,IF(AND(All!$V44="P6",All!$AE44="RMS"),Ruler!W$19,IF(AND(All!$V44="P7",All!$AE44="RMS"),Ruler!W$20,IF(AND(All!$V44="P8",All!$AE44="RMS"),Ruler!W$21,IF(AND(All!$V44="P9",All!$AE44="RMS"),Ruler!W$22,IF(AND(All!$V44="P1",All!$AE44="RSS"),Ruler!W$6,IF(AND(All!$V44="P2",All!$AE44="RSS"),Ruler!W$23,IF(AND(All!$V44="P3",All!$AE44="RSS"),Ruler!W$24,IF(AND(All!$V44="P4",All!$AE44="RSS"),Ruler!W$25,IF(AND(All!$V44="P5",All!$AE44="RSS"),Ruler!W$26,IF(AND(All!$V44="P6",All!$AE44="RSS"),Ruler!W$27,IF(AND(All!$V44="P7",All!$AE44="RSS"),Ruler!W$28,IF(AND(All!$V44="P8",All!$AE44="RSS"),Ruler!W$29,IF(AND(All!$V44="P9",All!$AE44="RSS"),Ruler!W$30,0)))))))))))))))))))))))))))</f>
        <v>1</v>
      </c>
      <c r="CE44" s="325">
        <f>IF(AND(All!$V44="P1",All!$AE44="RDP"),Ruler!X$6,IF(AND(All!$V44="P2",All!$AE44="RDP"),Ruler!X$7,IF(AND(All!$V44="P3",All!$AE44="RDP"),Ruler!X$8,IF(AND(All!$V44="P4",All!$AE44="RDP"),Ruler!X$9,IF(AND(All!$V44="P5",All!$AE44="RDP"),Ruler!X$10,IF(AND(All!$V44="P6",All!$AE44="RDP"),Ruler!X$11,IF(AND(All!$V44="P7",All!$AE44="RDP"),Ruler!X$12,IF(AND(All!$V44="P8",All!$AE44="RDP"),Ruler!X$13,IF(AND(All!$V44="P9",All!$AE44="RDP"),Ruler!X$14,IF(AND(All!$V44="P1",All!$AE44="RMS"),Ruler!X$6,IF(AND(All!$V44="P2",All!$AE44="RMS"),Ruler!X$15,IF(AND(All!$V44="P3",All!$AE44="RMS"),Ruler!X$16,IF(AND(All!$V44="P4",All!$AE44="RMS"),Ruler!X$17,IF(AND(All!$V44="P5",All!$AE44="RMS"),Ruler!X$18,IF(AND(All!$V44="P6",All!$AE44="RMS"),Ruler!X$19,IF(AND(All!$V44="P7",All!$AE44="RMS"),Ruler!X$20,IF(AND(All!$V44="P8",All!$AE44="RMS"),Ruler!X$21,IF(AND(All!$V44="P9",All!$AE44="RMS"),Ruler!X$22,IF(AND(All!$V44="P1",All!$AE44="RSS"),Ruler!X$6,IF(AND(All!$V44="P2",All!$AE44="RSS"),Ruler!X$23,IF(AND(All!$V44="P3",All!$AE44="RSS"),Ruler!X$24,IF(AND(All!$V44="P4",All!$AE44="RSS"),Ruler!X$25,IF(AND(All!$V44="P5",All!$AE44="RSS"),Ruler!X$26,IF(AND(All!$V44="P6",All!$AE44="RSS"),Ruler!X$27,IF(AND(All!$V44="P7",All!$AE44="RSS"),Ruler!X$28,IF(AND(All!$V44="P8",All!$AE44="RSS"),Ruler!X$29,IF(AND(All!$V44="P9",All!$AE44="RSS"),Ruler!X$30,0)))))))))))))))))))))))))))</f>
        <v>1</v>
      </c>
      <c r="CF44" s="325">
        <f>IF(AND(All!$V44="P1",All!$AE44="RDP"),Ruler!Y$6,IF(AND(All!$V44="P2",All!$AE44="RDP"),Ruler!Y$7,IF(AND(All!$V44="P3",All!$AE44="RDP"),Ruler!Y$8,IF(AND(All!$V44="P4",All!$AE44="RDP"),Ruler!Y$9,IF(AND(All!$V44="P5",All!$AE44="RDP"),Ruler!Y$10,IF(AND(All!$V44="P6",All!$AE44="RDP"),Ruler!Y$11,IF(AND(All!$V44="P7",All!$AE44="RDP"),Ruler!Y$12,IF(AND(All!$V44="P8",All!$AE44="RDP"),Ruler!Y$13,IF(AND(All!$V44="P9",All!$AE44="RDP"),Ruler!Y$14,IF(AND(All!$V44="P1",All!$AE44="RMS"),Ruler!Y$6,IF(AND(All!$V44="P2",All!$AE44="RMS"),Ruler!Y$15,IF(AND(All!$V44="P3",All!$AE44="RMS"),Ruler!Y$16,IF(AND(All!$V44="P4",All!$AE44="RMS"),Ruler!Y$17,IF(AND(All!$V44="P5",All!$AE44="RMS"),Ruler!Y$18,IF(AND(All!$V44="P6",All!$AE44="RMS"),Ruler!Y$19,IF(AND(All!$V44="P7",All!$AE44="RMS"),Ruler!Y$20,IF(AND(All!$V44="P8",All!$AE44="RMS"),Ruler!Y$21,IF(AND(All!$V44="P9",All!$AE44="RMS"),Ruler!Y$22,IF(AND(All!$V44="P1",All!$AE44="RSS"),Ruler!Y$6,IF(AND(All!$V44="P2",All!$AE44="RSS"),Ruler!Y$23,IF(AND(All!$V44="P3",All!$AE44="RSS"),Ruler!Y$24,IF(AND(All!$V44="P4",All!$AE44="RSS"),Ruler!Y$25,IF(AND(All!$V44="P5",All!$AE44="RSS"),Ruler!Y$26,IF(AND(All!$V44="P6",All!$AE44="RSS"),Ruler!Y$27,IF(AND(All!$V44="P7",All!$AE44="RSS"),Ruler!Y$28,IF(AND(All!$V44="P8",All!$AE44="RSS"),Ruler!Y$29,IF(AND(All!$V44="P9",All!$AE44="RSS"),Ruler!Y$30,0)))))))))))))))))))))))))))</f>
        <v>1</v>
      </c>
      <c r="CG44" s="325">
        <f>IF(AND(All!$V44="P1",All!$AE44="RDP"),Ruler!Z$6,IF(AND(All!$V44="P2",All!$AE44="RDP"),Ruler!Z$7,IF(AND(All!$V44="P3",All!$AE44="RDP"),Ruler!Z$8,IF(AND(All!$V44="P4",All!$AE44="RDP"),Ruler!Z$9,IF(AND(All!$V44="P5",All!$AE44="RDP"),Ruler!Z$10,IF(AND(All!$V44="P6",All!$AE44="RDP"),Ruler!Z$11,IF(AND(All!$V44="P7",All!$AE44="RDP"),Ruler!Z$12,IF(AND(All!$V44="P8",All!$AE44="RDP"),Ruler!Z$13,IF(AND(All!$V44="P9",All!$AE44="RDP"),Ruler!Z$14,IF(AND(All!$V44="P1",All!$AE44="RMS"),Ruler!Z$6,IF(AND(All!$V44="P2",All!$AE44="RMS"),Ruler!Z$15,IF(AND(All!$V44="P3",All!$AE44="RMS"),Ruler!Z$16,IF(AND(All!$V44="P4",All!$AE44="RMS"),Ruler!Z$17,IF(AND(All!$V44="P5",All!$AE44="RMS"),Ruler!Z$18,IF(AND(All!$V44="P6",All!$AE44="RMS"),Ruler!Z$19,IF(AND(All!$V44="P7",All!$AE44="RMS"),Ruler!Z$20,IF(AND(All!$V44="P8",All!$AE44="RMS"),Ruler!Z$21,IF(AND(All!$V44="P9",All!$AE44="RMS"),Ruler!Z$22,IF(AND(All!$V44="P1",All!$AE44="RSS"),Ruler!Z$6,IF(AND(All!$V44="P2",All!$AE44="RSS"),Ruler!Z$23,IF(AND(All!$V44="P3",All!$AE44="RSS"),Ruler!Z$24,IF(AND(All!$V44="P4",All!$AE44="RSS"),Ruler!Z$25,IF(AND(All!$V44="P5",All!$AE44="RSS"),Ruler!Z$26,IF(AND(All!$V44="P6",All!$AE44="RSS"),Ruler!Z$27,IF(AND(All!$V44="P7",All!$AE44="RSS"),Ruler!Z$28,IF(AND(All!$V44="P8",All!$AE44="RSS"),Ruler!Z$29,IF(AND(All!$V44="P9",All!$AE44="RSS"),Ruler!Z$30,0)))))))))))))))))))))))))))</f>
        <v>1</v>
      </c>
      <c r="CH44" s="325">
        <f>IF(AND(All!$V44="P1",All!$AE44="RDP"),Ruler!AA$6,IF(AND(All!$V44="P2",All!$AE44="RDP"),Ruler!AA$7,IF(AND(All!$V44="P3",All!$AE44="RDP"),Ruler!AA$8,IF(AND(All!$V44="P4",All!$AE44="RDP"),Ruler!AA$9,IF(AND(All!$V44="P5",All!$AE44="RDP"),Ruler!AA$10,IF(AND(All!$V44="P6",All!$AE44="RDP"),Ruler!AA$11,IF(AND(All!$V44="P7",All!$AE44="RDP"),Ruler!AA$12,IF(AND(All!$V44="P8",All!$AE44="RDP"),Ruler!AA$13,IF(AND(All!$V44="P9",All!$AE44="RDP"),Ruler!AA$14,IF(AND(All!$V44="P1",All!$AE44="RMS"),Ruler!AA$6,IF(AND(All!$V44="P2",All!$AE44="RMS"),Ruler!AA$15,IF(AND(All!$V44="P3",All!$AE44="RMS"),Ruler!AA$16,IF(AND(All!$V44="P4",All!$AE44="RMS"),Ruler!AA$17,IF(AND(All!$V44="P5",All!$AE44="RMS"),Ruler!AA$18,IF(AND(All!$V44="P6",All!$AE44="RMS"),Ruler!AA$19,IF(AND(All!$V44="P7",All!$AE44="RMS"),Ruler!AA$20,IF(AND(All!$V44="P8",All!$AE44="RMS"),Ruler!AA$21,IF(AND(All!$V44="P9",All!$AE44="RMS"),Ruler!AA$22,IF(AND(All!$V44="P1",All!$AE44="RSS"),Ruler!AA$6,IF(AND(All!$V44="P2",All!$AE44="RSS"),Ruler!AA$23,IF(AND(All!$V44="P3",All!$AE44="RSS"),Ruler!AA$24,IF(AND(All!$V44="P4",All!$AE44="RSS"),Ruler!AA$25,IF(AND(All!$V44="P5",All!$AE44="RSS"),Ruler!AA$26,IF(AND(All!$V44="P6",All!$AE44="RSS"),Ruler!AA$27,IF(AND(All!$V44="P7",All!$AE44="RSS"),Ruler!AA$28,IF(AND(All!$V44="P8",All!$AE44="RSS"),Ruler!AA$29,IF(AND(All!$V44="P9",All!$AE44="RSS"),Ruler!AA$30,0)))))))))))))))))))))))))))</f>
        <v>0</v>
      </c>
      <c r="CI44" s="325">
        <f>IF(AND(All!$V44="P1",All!$AE44="RDP"),Ruler!AB$6,IF(AND(All!$V44="P2",All!$AE44="RDP"),Ruler!AB$7,IF(AND(All!$V44="P3",All!$AE44="RDP"),Ruler!AB$8,IF(AND(All!$V44="P4",All!$AE44="RDP"),Ruler!AB$9,IF(AND(All!$V44="P5",All!$AE44="RDP"),Ruler!AB$10,IF(AND(All!$V44="P6",All!$AE44="RDP"),Ruler!AB$11,IF(AND(All!$V44="P7",All!$AE44="RDP"),Ruler!AB$12,IF(AND(All!$V44="P8",All!$AE44="RDP"),Ruler!AB$13,IF(AND(All!$V44="P9",All!$AE44="RDP"),Ruler!AB$14,IF(AND(All!$V44="P1",All!$AE44="RMS"),Ruler!AB$6,IF(AND(All!$V44="P2",All!$AE44="RMS"),Ruler!AB$15,IF(AND(All!$V44="P3",All!$AE44="RMS"),Ruler!AB$16,IF(AND(All!$V44="P4",All!$AE44="RMS"),Ruler!AB$17,IF(AND(All!$V44="P5",All!$AE44="RMS"),Ruler!AB$18,IF(AND(All!$V44="P6",All!$AE44="RMS"),Ruler!AB$19,IF(AND(All!$V44="P7",All!$AE44="RMS"),Ruler!AB$20,IF(AND(All!$V44="P8",All!$AE44="RMS"),Ruler!AB$21,IF(AND(All!$V44="P9",All!$AE44="RMS"),Ruler!AB$22,IF(AND(All!$V44="P1",All!$AE44="RSS"),Ruler!AB$6,IF(AND(All!$V44="P2",All!$AE44="RSS"),Ruler!AB$23,IF(AND(All!$V44="P3",All!$AE44="RSS"),Ruler!AB$24,IF(AND(All!$V44="P4",All!$AE44="RSS"),Ruler!AB$25,IF(AND(All!$V44="P5",All!$AE44="RSS"),Ruler!AB$26,IF(AND(All!$V44="P6",All!$AE44="RSS"),Ruler!AB$27,IF(AND(All!$V44="P7",All!$AE44="RSS"),Ruler!AB$28,IF(AND(All!$V44="P8",All!$AE44="RSS"),Ruler!AB$29,IF(AND(All!$V44="P9",All!$AE44="RSS"),Ruler!AB$30,0)))))))))))))))))))))))))))</f>
        <v>0</v>
      </c>
      <c r="CJ44" s="323">
        <f>Table9[[#This Row],[R-B1]]-Table9[[#This Row],[B1]]</f>
        <v>1</v>
      </c>
      <c r="CK44" s="43">
        <f>Table9[[#This Row],[R-B2]]-Table9[[#This Row],[B2]]</f>
        <v>1</v>
      </c>
      <c r="CL44" s="43">
        <f>Table9[[#This Row],[R-B3]]-Table9[[#This Row],[B3]]</f>
        <v>1</v>
      </c>
      <c r="CM44" s="43">
        <f>Table9[[#This Row],[R-B4]]-Table9[[#This Row],[B4]]</f>
        <v>0</v>
      </c>
      <c r="CN44" s="43">
        <f>Table9[[#This Row],[R-B5]]-Table9[[#This Row],[B5]]</f>
        <v>1</v>
      </c>
      <c r="CO44" s="43">
        <f>Table9[[#This Row],[R-B6]]-Table9[[#This Row],[B6]]</f>
        <v>-1</v>
      </c>
      <c r="CP44" s="43">
        <f>Table9[[#This Row],[R-B7]]-Table9[[#This Row],[B7]]</f>
        <v>0</v>
      </c>
      <c r="CQ44" s="43">
        <f>Table9[[#This Row],[R-B8]]-Table9[[#This Row],[B8]]</f>
        <v>0</v>
      </c>
      <c r="CR44" s="43">
        <f>Table9[[#This Row],[R-B9]]-Table9[[#This Row],[B9]]</f>
        <v>0</v>
      </c>
      <c r="CS44" s="43">
        <f>Table9[[#This Row],[R-B10]]-Table9[[#This Row],[B10]]</f>
        <v>0</v>
      </c>
      <c r="CT44" s="43">
        <f>Table9[[#This Row],[R-B11]]-Table9[[#This Row],[B11]]</f>
        <v>0</v>
      </c>
      <c r="CU44" s="43">
        <f>Table9[[#This Row],[R-B12]]-Table9[[#This Row],[B12]]</f>
        <v>0</v>
      </c>
      <c r="CV44" s="43">
        <f>Table9[[#This Row],[R-K1]]-Table9[[#This Row],[K1]]</f>
        <v>0</v>
      </c>
      <c r="CW44" s="43">
        <f>Table9[[#This Row],[R-K2]]-Table9[[#This Row],[K2]]</f>
        <v>0</v>
      </c>
      <c r="CX44" s="43">
        <f>Table9[[#This Row],[R-K3]]-Table9[[#This Row],[K3]]</f>
        <v>1</v>
      </c>
      <c r="CY44" s="43">
        <f>Table9[[#This Row],[R-K4]]-Table9[[#This Row],[K4]]</f>
        <v>1</v>
      </c>
      <c r="CZ44" s="43">
        <f>Table9[[#This Row],[R-K5]]-Table9[[#This Row],[K5]]</f>
        <v>1</v>
      </c>
      <c r="DA44" s="43">
        <f>Table9[[#This Row],[R-P1]]-Table9[[#This Row],[P1]]</f>
        <v>1</v>
      </c>
      <c r="DB44" s="43">
        <f>Table9[[#This Row],[R-P2]]-Table9[[#This Row],[P2]]</f>
        <v>0</v>
      </c>
      <c r="DC44" s="43">
        <f>Table9[[#This Row],[R-P3]]-Table9[[#This Row],[P3]]</f>
        <v>-1</v>
      </c>
      <c r="DD44" s="43">
        <f>Table9[[#This Row],[R-P4]]-Table9[[#This Row],[P4]]</f>
        <v>0</v>
      </c>
      <c r="DE44" s="43">
        <f>Table9[[#This Row],[R-P5]]-Table9[[#This Row],[P5]]</f>
        <v>1</v>
      </c>
      <c r="DF44" s="43">
        <f>Table9[[#This Row],[R-E1]]-Table9[[#This Row],[E1]]</f>
        <v>0</v>
      </c>
      <c r="DG44" s="328">
        <f>Table9[[#This Row],[R-E2]]-Table9[[#This Row],[E2]]</f>
        <v>0</v>
      </c>
      <c r="DH44" s="43">
        <f>COUNTIF(Table9[[#This Row],[G-B1]:[G-B12]],"&lt;=0")/12*100</f>
        <v>66.666666666666657</v>
      </c>
      <c r="DI44" s="43">
        <f>COUNTIF(Table9[[#This Row],[G-K1]:[G-K5]],"&lt;=0")/5*100</f>
        <v>40</v>
      </c>
      <c r="DJ44" s="43">
        <f>COUNTIF(Table9[[#This Row],[G-P1]:[G-P5]],"&lt;=0")/5*100</f>
        <v>60</v>
      </c>
      <c r="DK44" s="43">
        <f>COUNTIF(Table9[[#This Row],[G-E1]:[G-E2]],"&lt;=0")/2*100</f>
        <v>100</v>
      </c>
      <c r="DL44" s="450">
        <f>IF(AE44="RDP",(COUNTIF(Table9[[#This Row],[G-B3]],"&lt;=0")+COUNTIF(Table9[[#This Row],[G-B4]],"&lt;=0")+COUNTIF(Table9[[#This Row],[G-B7]],"&lt;=0")+COUNTIF(Table9[[#This Row],[G-B11]],"&lt;=0")+COUNTIF(Table9[[#This Row],[G-K2]],"&lt;=0"))/5*100,IF(AE44="RMS",(COUNTIF(Table9[[#This Row],[G-B4]],"&lt;=0")+COUNTIF(Table9[[#This Row],[G-B5]],"&lt;=0")+COUNTIF(Table9[[#This Row],[G-B10]],"&lt;=0")+COUNTIF(Table9[[#This Row],[G-B12]],"&lt;=0")+COUNTIF(Table9[[#This Row],[G-K2]],"&lt;=0"))/5*100,IF(AE44="RSS",(COUNTIF(Table9[[#This Row],[G-B1]],"&lt;=0")+COUNTIF(Table9[[#This Row],[G-B2]],"&lt;=0")+COUNTIF(Table9[[#This Row],[G-B6]],"&lt;=0")+COUNTIF(Table9[[#This Row],[G-B11]],"&lt;=0")+COUNTIF(Table9[[#This Row],[G-B12]],"&lt;=0"))/5*100,0)))</f>
        <v>80</v>
      </c>
      <c r="DM44" s="332">
        <v>17</v>
      </c>
      <c r="DN44" s="42">
        <v>0</v>
      </c>
      <c r="DO44" s="42">
        <v>40</v>
      </c>
      <c r="DP44" s="42">
        <v>0</v>
      </c>
      <c r="DQ44" s="42">
        <v>0</v>
      </c>
      <c r="DR44" s="332"/>
      <c r="DW44" s="332"/>
      <c r="DX44" s="42"/>
      <c r="DY44" s="42"/>
      <c r="DZ44" s="42"/>
      <c r="EA44" s="333"/>
      <c r="EB44" s="342"/>
      <c r="EC44" s="339"/>
      <c r="ED44" s="339"/>
      <c r="EE44" s="338"/>
    </row>
    <row r="45" spans="2:135" ht="44" hidden="1" thickBot="1" x14ac:dyDescent="0.35">
      <c r="B45" s="282">
        <v>43</v>
      </c>
      <c r="C45" s="285" t="s">
        <v>134</v>
      </c>
      <c r="D45" s="283">
        <v>46197</v>
      </c>
      <c r="E45" s="284" t="s">
        <v>492</v>
      </c>
      <c r="F45" s="282">
        <v>137088</v>
      </c>
      <c r="G45" s="357">
        <f t="shared" ca="1" si="0"/>
        <v>39.694882924277024</v>
      </c>
      <c r="H45" s="283">
        <v>31827</v>
      </c>
      <c r="I45" s="282" t="s">
        <v>179</v>
      </c>
      <c r="J45" s="282" t="s">
        <v>137</v>
      </c>
      <c r="K45" s="282" t="s">
        <v>138</v>
      </c>
      <c r="L45" s="282" t="s">
        <v>139</v>
      </c>
      <c r="M45" s="285" t="s">
        <v>157</v>
      </c>
      <c r="N45" s="282"/>
      <c r="O45" s="282" t="s">
        <v>159</v>
      </c>
      <c r="P45" s="284" t="s">
        <v>493</v>
      </c>
      <c r="Q45" s="282" t="s">
        <v>144</v>
      </c>
      <c r="R45" s="282"/>
      <c r="S45" s="283">
        <v>38369</v>
      </c>
      <c r="T45" s="286">
        <f t="shared" ca="1" si="3"/>
        <v>21.758333333333333</v>
      </c>
      <c r="U45" s="286">
        <f ca="1">Table9[[#This Row],[Years in PET]]-2</f>
        <v>19.758333333333333</v>
      </c>
      <c r="V45" s="282" t="s">
        <v>58</v>
      </c>
      <c r="W45" s="286"/>
      <c r="X45" s="286">
        <f ca="1">($T$1-Table9[[#This Row],[Date of Appointment to Current Grade]])/365</f>
        <v>14.812691143455107</v>
      </c>
      <c r="Y45" s="283">
        <v>40909</v>
      </c>
      <c r="Z45" s="282" t="s">
        <v>187</v>
      </c>
      <c r="AA45" s="283">
        <v>46023</v>
      </c>
      <c r="AB45" s="286">
        <f ca="1">($T$1-Table9[[#This Row],[Date in Position]])/365</f>
        <v>0.80173223934551763</v>
      </c>
      <c r="AC45" s="282" t="s">
        <v>146</v>
      </c>
      <c r="AD45" s="283">
        <v>42887</v>
      </c>
      <c r="AE45" s="282" t="s">
        <v>162</v>
      </c>
      <c r="AF45" s="282" t="s">
        <v>188</v>
      </c>
      <c r="AG45" s="287" t="s">
        <v>494</v>
      </c>
      <c r="AH45" s="287" t="s">
        <v>495</v>
      </c>
      <c r="AI45" s="287" t="s">
        <v>496</v>
      </c>
      <c r="AJ45" s="285" t="s">
        <v>497</v>
      </c>
      <c r="AK45" s="288" t="s">
        <v>498</v>
      </c>
      <c r="AL45" s="282" t="s">
        <v>153</v>
      </c>
      <c r="AM45" s="319" t="s">
        <v>499</v>
      </c>
      <c r="AN45" s="323">
        <v>3</v>
      </c>
      <c r="AO45" s="43">
        <v>3</v>
      </c>
      <c r="AP45" s="43">
        <v>2</v>
      </c>
      <c r="AQ45" s="43">
        <v>3</v>
      </c>
      <c r="AR45" s="43">
        <v>2</v>
      </c>
      <c r="AS45" s="43">
        <v>2</v>
      </c>
      <c r="AT45" s="43">
        <v>3</v>
      </c>
      <c r="AU45" s="43">
        <v>2</v>
      </c>
      <c r="AV45" s="43">
        <v>3</v>
      </c>
      <c r="AW45" s="43">
        <v>1</v>
      </c>
      <c r="AX45" s="43">
        <v>3</v>
      </c>
      <c r="AY45" s="43">
        <v>2</v>
      </c>
      <c r="AZ45" s="43">
        <v>3</v>
      </c>
      <c r="BA45" s="43">
        <v>2</v>
      </c>
      <c r="BB45" s="43">
        <v>1</v>
      </c>
      <c r="BC45" s="43">
        <v>2</v>
      </c>
      <c r="BD45" s="43">
        <v>1</v>
      </c>
      <c r="BE45" s="43">
        <v>2</v>
      </c>
      <c r="BF45" s="43">
        <v>1</v>
      </c>
      <c r="BG45" s="43">
        <v>1</v>
      </c>
      <c r="BH45" s="43">
        <v>1</v>
      </c>
      <c r="BI45" s="43">
        <v>1</v>
      </c>
      <c r="BJ45" s="43">
        <v>0</v>
      </c>
      <c r="BK45" s="328">
        <v>0</v>
      </c>
      <c r="BL45" s="325">
        <f>IF(AND(All!$V45="P1",All!$AE45="RDP"),Ruler!E$6,IF(AND(All!$V45="P2",All!$AE45="RDP"),Ruler!E$7,IF(AND(All!$V45="P3",All!$AE45="RDP"),Ruler!E$8,IF(AND(All!$V45="P4",All!$AE45="RDP"),Ruler!E$9,IF(AND(All!$V45="P5",All!$AE45="RDP"),Ruler!E$10,IF(AND(All!$V45="P6",All!$AE45="RDP"),Ruler!E$11,IF(AND(All!$V45="P7",All!$AE45="RDP"),Ruler!E$12,IF(AND(All!$V45="P8",All!$AE45="RDP"),Ruler!E$13,IF(AND(All!$V45="P9",All!$AE45="RDP"),Ruler!E$14,IF(AND(All!$V45="P1",All!$AE45="RMS"),Ruler!E$6,IF(AND(All!$V45="P2",All!$AE45="RMS"),Ruler!E$15,IF(AND(All!$V45="P3",All!$AE45="RMS"),Ruler!E$16,IF(AND(All!$V45="P4",All!$AE45="RMS"),Ruler!E$17,IF(AND(All!$V45="P5",All!$AE45="RMS"),Ruler!E$18,IF(AND(All!$V45="P6",All!$AE45="RMS"),Ruler!E$19,IF(AND(All!$V45="P7",All!$AE45="RMS"),Ruler!E$20,IF(AND(All!$V45="P8",All!$AE45="RMS"),Ruler!E$21,IF(AND(All!$V45="P9",All!$AE45="RMS"),Ruler!E$22,IF(AND(All!$V45="P1",All!$AE45="RSS"),Ruler!E$6,IF(AND(All!$V45="P2",All!$AE45="RSS"),Ruler!E$23,IF(AND(All!$V45="P3",All!$AE45="RSS"),Ruler!E$24,IF(AND(All!$V45="P4",All!$AE45="RSS"),Ruler!E$25,IF(AND(All!$V45="P5",All!$AE45="RSS"),Ruler!E$26,IF(AND(All!$V45="P6",All!$AE45="RSS"),Ruler!E$27,IF(AND(All!$V45="P7",All!$AE45="RSS"),Ruler!E$28,IF(AND(All!$V45="P8",All!$AE45="RSS"),Ruler!E$29,IF(AND(All!$V45="P9",All!$AE45="RSS"),Ruler!E$30,0)))))))))))))))))))))))))))</f>
        <v>3</v>
      </c>
      <c r="BM45" s="325">
        <f>IF(AND(All!$V45="P1",All!$AE45="RDP"),Ruler!F$6,IF(AND(All!$V45="P2",All!$AE45="RDP"),Ruler!F$7,IF(AND(All!$V45="P3",All!$AE45="RDP"),Ruler!F$8,IF(AND(All!$V45="P4",All!$AE45="RDP"),Ruler!F$9,IF(AND(All!$V45="P5",All!$AE45="RDP"),Ruler!F$10,IF(AND(All!$V45="P6",All!$AE45="RDP"),Ruler!F$11,IF(AND(All!$V45="P7",All!$AE45="RDP"),Ruler!F$12,IF(AND(All!$V45="P8",All!$AE45="RDP"),Ruler!F$13,IF(AND(All!$V45="P9",All!$AE45="RDP"),Ruler!F$14,IF(AND(All!$V45="P1",All!$AE45="RMS"),Ruler!F$6,IF(AND(All!$V45="P2",All!$AE45="RMS"),Ruler!F$15,IF(AND(All!$V45="P3",All!$AE45="RMS"),Ruler!F$16,IF(AND(All!$V45="P4",All!$AE45="RMS"),Ruler!F$17,IF(AND(All!$V45="P5",All!$AE45="RMS"),Ruler!F$18,IF(AND(All!$V45="P6",All!$AE45="RMS"),Ruler!F$19,IF(AND(All!$V45="P7",All!$AE45="RMS"),Ruler!F$20,IF(AND(All!$V45="P8",All!$AE45="RMS"),Ruler!F$21,IF(AND(All!$V45="P9",All!$AE45="RMS"),Ruler!F$22,IF(AND(All!$V45="P1",All!$AE45="RSS"),Ruler!F$6,IF(AND(All!$V45="P2",All!$AE45="RSS"),Ruler!F$23,IF(AND(All!$V45="P3",All!$AE45="RSS"),Ruler!F$24,IF(AND(All!$V45="P4",All!$AE45="RSS"),Ruler!F$25,IF(AND(All!$V45="P5",All!$AE45="RSS"),Ruler!F$26,IF(AND(All!$V45="P6",All!$AE45="RSS"),Ruler!F$27,IF(AND(All!$V45="P7",All!$AE45="RSS"),Ruler!F$28,IF(AND(All!$V45="P8",All!$AE45="RSS"),Ruler!F$29,IF(AND(All!$V45="P9",All!$AE45="RSS"),Ruler!F$30,0)))))))))))))))))))))))))))</f>
        <v>3</v>
      </c>
      <c r="BN45" s="325">
        <f>IF(AND(All!$V45="P1",All!$AE45="RDP"),Ruler!G$6,IF(AND(All!$V45="P2",All!$AE45="RDP"),Ruler!G$7,IF(AND(All!$V45="P3",All!$AE45="RDP"),Ruler!G$8,IF(AND(All!$V45="P4",All!$AE45="RDP"),Ruler!G$9,IF(AND(All!$V45="P5",All!$AE45="RDP"),Ruler!G$10,IF(AND(All!$V45="P6",All!$AE45="RDP"),Ruler!G$11,IF(AND(All!$V45="P7",All!$AE45="RDP"),Ruler!G$12,IF(AND(All!$V45="P8",All!$AE45="RDP"),Ruler!G$13,IF(AND(All!$V45="P9",All!$AE45="RDP"),Ruler!G$14,IF(AND(All!$V45="P1",All!$AE45="RMS"),Ruler!G$6,IF(AND(All!$V45="P2",All!$AE45="RMS"),Ruler!G$15,IF(AND(All!$V45="P3",All!$AE45="RMS"),Ruler!G$16,IF(AND(All!$V45="P4",All!$AE45="RMS"),Ruler!G$17,IF(AND(All!$V45="P5",All!$AE45="RMS"),Ruler!G$18,IF(AND(All!$V45="P6",All!$AE45="RMS"),Ruler!G$19,IF(AND(All!$V45="P7",All!$AE45="RMS"),Ruler!G$20,IF(AND(All!$V45="P8",All!$AE45="RMS"),Ruler!G$21,IF(AND(All!$V45="P9",All!$AE45="RMS"),Ruler!G$22,IF(AND(All!$V45="P1",All!$AE45="RSS"),Ruler!G$6,IF(AND(All!$V45="P2",All!$AE45="RSS"),Ruler!G$23,IF(AND(All!$V45="P3",All!$AE45="RSS"),Ruler!G$24,IF(AND(All!$V45="P4",All!$AE45="RSS"),Ruler!G$25,IF(AND(All!$V45="P5",All!$AE45="RSS"),Ruler!G$26,IF(AND(All!$V45="P6",All!$AE45="RSS"),Ruler!G$27,IF(AND(All!$V45="P7",All!$AE45="RSS"),Ruler!G$28,IF(AND(All!$V45="P8",All!$AE45="RSS"),Ruler!G$29,IF(AND(All!$V45="P9",All!$AE45="RSS"),Ruler!G$30,0)))))))))))))))))))))))))))</f>
        <v>2</v>
      </c>
      <c r="BO45" s="325">
        <f>IF(AND(All!$V45="P1",All!$AE45="RDP"),Ruler!H$6,IF(AND(All!$V45="P2",All!$AE45="RDP"),Ruler!H$7,IF(AND(All!$V45="P3",All!$AE45="RDP"),Ruler!H$8,IF(AND(All!$V45="P4",All!$AE45="RDP"),Ruler!H$9,IF(AND(All!$V45="P5",All!$AE45="RDP"),Ruler!H$10,IF(AND(All!$V45="P6",All!$AE45="RDP"),Ruler!H$11,IF(AND(All!$V45="P7",All!$AE45="RDP"),Ruler!H$12,IF(AND(All!$V45="P8",All!$AE45="RDP"),Ruler!H$13,IF(AND(All!$V45="P9",All!$AE45="RDP"),Ruler!H$14,IF(AND(All!$V45="P1",All!$AE45="RMS"),Ruler!H$6,IF(AND(All!$V45="P2",All!$AE45="RMS"),Ruler!H$15,IF(AND(All!$V45="P3",All!$AE45="RMS"),Ruler!H$16,IF(AND(All!$V45="P4",All!$AE45="RMS"),Ruler!H$17,IF(AND(All!$V45="P5",All!$AE45="RMS"),Ruler!H$18,IF(AND(All!$V45="P6",All!$AE45="RMS"),Ruler!H$19,IF(AND(All!$V45="P7",All!$AE45="RMS"),Ruler!H$20,IF(AND(All!$V45="P8",All!$AE45="RMS"),Ruler!H$21,IF(AND(All!$V45="P9",All!$AE45="RMS"),Ruler!H$22,IF(AND(All!$V45="P1",All!$AE45="RSS"),Ruler!H$6,IF(AND(All!$V45="P2",All!$AE45="RSS"),Ruler!H$23,IF(AND(All!$V45="P3",All!$AE45="RSS"),Ruler!H$24,IF(AND(All!$V45="P4",All!$AE45="RSS"),Ruler!H$25,IF(AND(All!$V45="P5",All!$AE45="RSS"),Ruler!H$26,IF(AND(All!$V45="P6",All!$AE45="RSS"),Ruler!H$27,IF(AND(All!$V45="P7",All!$AE45="RSS"),Ruler!H$28,IF(AND(All!$V45="P8",All!$AE45="RSS"),Ruler!H$29,IF(AND(All!$V45="P9",All!$AE45="RSS"),Ruler!H$30,0)))))))))))))))))))))))))))</f>
        <v>3</v>
      </c>
      <c r="BP45" s="325">
        <f>IF(AND(All!$V45="P1",All!$AE45="RDP"),Ruler!I$6,IF(AND(All!$V45="P2",All!$AE45="RDP"),Ruler!I$7,IF(AND(All!$V45="P3",All!$AE45="RDP"),Ruler!I$8,IF(AND(All!$V45="P4",All!$AE45="RDP"),Ruler!I$9,IF(AND(All!$V45="P5",All!$AE45="RDP"),Ruler!I$10,IF(AND(All!$V45="P6",All!$AE45="RDP"),Ruler!I$11,IF(AND(All!$V45="P7",All!$AE45="RDP"),Ruler!I$12,IF(AND(All!$V45="P8",All!$AE45="RDP"),Ruler!I$13,IF(AND(All!$V45="P9",All!$AE45="RDP"),Ruler!I$14,IF(AND(All!$V45="P1",All!$AE45="RMS"),Ruler!I$6,IF(AND(All!$V45="P2",All!$AE45="RMS"),Ruler!I$15,IF(AND(All!$V45="P3",All!$AE45="RMS"),Ruler!I$16,IF(AND(All!$V45="P4",All!$AE45="RMS"),Ruler!I$17,IF(AND(All!$V45="P5",All!$AE45="RMS"),Ruler!I$18,IF(AND(All!$V45="P6",All!$AE45="RMS"),Ruler!I$19,IF(AND(All!$V45="P7",All!$AE45="RMS"),Ruler!I$20,IF(AND(All!$V45="P8",All!$AE45="RMS"),Ruler!I$21,IF(AND(All!$V45="P9",All!$AE45="RMS"),Ruler!I$22,IF(AND(All!$V45="P1",All!$AE45="RSS"),Ruler!I$6,IF(AND(All!$V45="P2",All!$AE45="RSS"),Ruler!I$23,IF(AND(All!$V45="P3",All!$AE45="RSS"),Ruler!I$24,IF(AND(All!$V45="P4",All!$AE45="RSS"),Ruler!I$25,IF(AND(All!$V45="P5",All!$AE45="RSS"),Ruler!I$26,IF(AND(All!$V45="P6",All!$AE45="RSS"),Ruler!I$27,IF(AND(All!$V45="P7",All!$AE45="RSS"),Ruler!I$28,IF(AND(All!$V45="P8",All!$AE45="RSS"),Ruler!I$29,IF(AND(All!$V45="P9",All!$AE45="RSS"),Ruler!I$30,0)))))))))))))))))))))))))))</f>
        <v>3</v>
      </c>
      <c r="BQ45" s="325">
        <f>IF(AND(All!$V45="P1",All!$AE45="RDP"),Ruler!J$6,IF(AND(All!$V45="P2",All!$AE45="RDP"),Ruler!J$7,IF(AND(All!$V45="P3",All!$AE45="RDP"),Ruler!J$8,IF(AND(All!$V45="P4",All!$AE45="RDP"),Ruler!J$9,IF(AND(All!$V45="P5",All!$AE45="RDP"),Ruler!J$10,IF(AND(All!$V45="P6",All!$AE45="RDP"),Ruler!J$11,IF(AND(All!$V45="P7",All!$AE45="RDP"),Ruler!J$12,IF(AND(All!$V45="P8",All!$AE45="RDP"),Ruler!J$13,IF(AND(All!$V45="P9",All!$AE45="RDP"),Ruler!J$14,IF(AND(All!$V45="P1",All!$AE45="RMS"),Ruler!J$6,IF(AND(All!$V45="P2",All!$AE45="RMS"),Ruler!J$15,IF(AND(All!$V45="P3",All!$AE45="RMS"),Ruler!J$16,IF(AND(All!$V45="P4",All!$AE45="RMS"),Ruler!J$17,IF(AND(All!$V45="P5",All!$AE45="RMS"),Ruler!J$18,IF(AND(All!$V45="P6",All!$AE45="RMS"),Ruler!J$19,IF(AND(All!$V45="P7",All!$AE45="RMS"),Ruler!J$20,IF(AND(All!$V45="P8",All!$AE45="RMS"),Ruler!J$21,IF(AND(All!$V45="P9",All!$AE45="RMS"),Ruler!J$22,IF(AND(All!$V45="P1",All!$AE45="RSS"),Ruler!J$6,IF(AND(All!$V45="P2",All!$AE45="RSS"),Ruler!J$23,IF(AND(All!$V45="P3",All!$AE45="RSS"),Ruler!J$24,IF(AND(All!$V45="P4",All!$AE45="RSS"),Ruler!J$25,IF(AND(All!$V45="P5",All!$AE45="RSS"),Ruler!J$26,IF(AND(All!$V45="P6",All!$AE45="RSS"),Ruler!J$27,IF(AND(All!$V45="P7",All!$AE45="RSS"),Ruler!J$28,IF(AND(All!$V45="P8",All!$AE45="RSS"),Ruler!J$29,IF(AND(All!$V45="P9",All!$AE45="RSS"),Ruler!J$30,0)))))))))))))))))))))))))))</f>
        <v>3</v>
      </c>
      <c r="BR45" s="325">
        <f>IF(AND(All!$V45="P1",All!$AE45="RDP"),Ruler!K$6,IF(AND(All!$V45="P2",All!$AE45="RDP"),Ruler!K$7,IF(AND(All!$V45="P3",All!$AE45="RDP"),Ruler!K$8,IF(AND(All!$V45="P4",All!$AE45="RDP"),Ruler!K$9,IF(AND(All!$V45="P5",All!$AE45="RDP"),Ruler!K$10,IF(AND(All!$V45="P6",All!$AE45="RDP"),Ruler!K$11,IF(AND(All!$V45="P7",All!$AE45="RDP"),Ruler!K$12,IF(AND(All!$V45="P8",All!$AE45="RDP"),Ruler!K$13,IF(AND(All!$V45="P9",All!$AE45="RDP"),Ruler!K$14,IF(AND(All!$V45="P1",All!$AE45="RMS"),Ruler!K$6,IF(AND(All!$V45="P2",All!$AE45="RMS"),Ruler!K$15,IF(AND(All!$V45="P3",All!$AE45="RMS"),Ruler!K$16,IF(AND(All!$V45="P4",All!$AE45="RMS"),Ruler!K$17,IF(AND(All!$V45="P5",All!$AE45="RMS"),Ruler!K$18,IF(AND(All!$V45="P6",All!$AE45="RMS"),Ruler!K$19,IF(AND(All!$V45="P7",All!$AE45="RMS"),Ruler!K$20,IF(AND(All!$V45="P8",All!$AE45="RMS"),Ruler!K$21,IF(AND(All!$V45="P9",All!$AE45="RMS"),Ruler!K$22,IF(AND(All!$V45="P1",All!$AE45="RSS"),Ruler!K$6,IF(AND(All!$V45="P2",All!$AE45="RSS"),Ruler!K$23,IF(AND(All!$V45="P3",All!$AE45="RSS"),Ruler!K$24,IF(AND(All!$V45="P4",All!$AE45="RSS"),Ruler!K$25,IF(AND(All!$V45="P5",All!$AE45="RSS"),Ruler!K$26,IF(AND(All!$V45="P6",All!$AE45="RSS"),Ruler!K$27,IF(AND(All!$V45="P7",All!$AE45="RSS"),Ruler!K$28,IF(AND(All!$V45="P8",All!$AE45="RSS"),Ruler!K$29,IF(AND(All!$V45="P9",All!$AE45="RSS"),Ruler!K$30,0)))))))))))))))))))))))))))</f>
        <v>3</v>
      </c>
      <c r="BS45" s="325">
        <f>IF(AND(All!$V45="P1",All!$AE45="RDP"),Ruler!L$6,IF(AND(All!$V45="P2",All!$AE45="RDP"),Ruler!L$7,IF(AND(All!$V45="P3",All!$AE45="RDP"),Ruler!L$8,IF(AND(All!$V45="P4",All!$AE45="RDP"),Ruler!L$9,IF(AND(All!$V45="P5",All!$AE45="RDP"),Ruler!L$10,IF(AND(All!$V45="P6",All!$AE45="RDP"),Ruler!L$11,IF(AND(All!$V45="P7",All!$AE45="RDP"),Ruler!L$12,IF(AND(All!$V45="P8",All!$AE45="RDP"),Ruler!L$13,IF(AND(All!$V45="P9",All!$AE45="RDP"),Ruler!L$14,IF(AND(All!$V45="P1",All!$AE45="RMS"),Ruler!L$6,IF(AND(All!$V45="P2",All!$AE45="RMS"),Ruler!L$15,IF(AND(All!$V45="P3",All!$AE45="RMS"),Ruler!L$16,IF(AND(All!$V45="P4",All!$AE45="RMS"),Ruler!L$17,IF(AND(All!$V45="P5",All!$AE45="RMS"),Ruler!L$18,IF(AND(All!$V45="P6",All!$AE45="RMS"),Ruler!L$19,IF(AND(All!$V45="P7",All!$AE45="RMS"),Ruler!L$20,IF(AND(All!$V45="P8",All!$AE45="RMS"),Ruler!L$21,IF(AND(All!$V45="P9",All!$AE45="RMS"),Ruler!L$22,IF(AND(All!$V45="P1",All!$AE45="RSS"),Ruler!L$6,IF(AND(All!$V45="P2",All!$AE45="RSS"),Ruler!L$23,IF(AND(All!$V45="P3",All!$AE45="RSS"),Ruler!L$24,IF(AND(All!$V45="P4",All!$AE45="RSS"),Ruler!L$25,IF(AND(All!$V45="P5",All!$AE45="RSS"),Ruler!L$26,IF(AND(All!$V45="P6",All!$AE45="RSS"),Ruler!L$27,IF(AND(All!$V45="P7",All!$AE45="RSS"),Ruler!L$28,IF(AND(All!$V45="P8",All!$AE45="RSS"),Ruler!L$29,IF(AND(All!$V45="P9",All!$AE45="RSS"),Ruler!L$30,0)))))))))))))))))))))))))))</f>
        <v>2</v>
      </c>
      <c r="BT45" s="325">
        <f>IF(AND(All!$V45="P1",All!$AE45="RDP"),Ruler!M$6,IF(AND(All!$V45="P2",All!$AE45="RDP"),Ruler!M$7,IF(AND(All!$V45="P3",All!$AE45="RDP"),Ruler!M$8,IF(AND(All!$V45="P4",All!$AE45="RDP"),Ruler!M$9,IF(AND(All!$V45="P5",All!$AE45="RDP"),Ruler!M$10,IF(AND(All!$V45="P6",All!$AE45="RDP"),Ruler!M$11,IF(AND(All!$V45="P7",All!$AE45="RDP"),Ruler!M$12,IF(AND(All!$V45="P8",All!$AE45="RDP"),Ruler!M$13,IF(AND(All!$V45="P9",All!$AE45="RDP"),Ruler!M$14,IF(AND(All!$V45="P1",All!$AE45="RMS"),Ruler!M$6,IF(AND(All!$V45="P2",All!$AE45="RMS"),Ruler!M$15,IF(AND(All!$V45="P3",All!$AE45="RMS"),Ruler!M$16,IF(AND(All!$V45="P4",All!$AE45="RMS"),Ruler!M$17,IF(AND(All!$V45="P5",All!$AE45="RMS"),Ruler!M$18,IF(AND(All!$V45="P6",All!$AE45="RMS"),Ruler!M$19,IF(AND(All!$V45="P7",All!$AE45="RMS"),Ruler!M$20,IF(AND(All!$V45="P8",All!$AE45="RMS"),Ruler!M$21,IF(AND(All!$V45="P9",All!$AE45="RMS"),Ruler!M$22,IF(AND(All!$V45="P1",All!$AE45="RSS"),Ruler!M$6,IF(AND(All!$V45="P2",All!$AE45="RSS"),Ruler!M$23,IF(AND(All!$V45="P3",All!$AE45="RSS"),Ruler!M$24,IF(AND(All!$V45="P4",All!$AE45="RSS"),Ruler!M$25,IF(AND(All!$V45="P5",All!$AE45="RSS"),Ruler!M$26,IF(AND(All!$V45="P6",All!$AE45="RSS"),Ruler!M$27,IF(AND(All!$V45="P7",All!$AE45="RSS"),Ruler!M$28,IF(AND(All!$V45="P8",All!$AE45="RSS"),Ruler!M$29,IF(AND(All!$V45="P9",All!$AE45="RSS"),Ruler!M$30,0)))))))))))))))))))))))))))</f>
        <v>3</v>
      </c>
      <c r="BU45" s="325">
        <f>IF(AND(All!$V45="P1",All!$AE45="RDP"),Ruler!N$6,IF(AND(All!$V45="P2",All!$AE45="RDP"),Ruler!N$7,IF(AND(All!$V45="P3",All!$AE45="RDP"),Ruler!N$8,IF(AND(All!$V45="P4",All!$AE45="RDP"),Ruler!N$9,IF(AND(All!$V45="P5",All!$AE45="RDP"),Ruler!N$10,IF(AND(All!$V45="P6",All!$AE45="RDP"),Ruler!N$11,IF(AND(All!$V45="P7",All!$AE45="RDP"),Ruler!N$12,IF(AND(All!$V45="P8",All!$AE45="RDP"),Ruler!N$13,IF(AND(All!$V45="P9",All!$AE45="RDP"),Ruler!N$14,IF(AND(All!$V45="P1",All!$AE45="RMS"),Ruler!N$6,IF(AND(All!$V45="P2",All!$AE45="RMS"),Ruler!N$15,IF(AND(All!$V45="P3",All!$AE45="RMS"),Ruler!N$16,IF(AND(All!$V45="P4",All!$AE45="RMS"),Ruler!N$17,IF(AND(All!$V45="P5",All!$AE45="RMS"),Ruler!N$18,IF(AND(All!$V45="P6",All!$AE45="RMS"),Ruler!N$19,IF(AND(All!$V45="P7",All!$AE45="RMS"),Ruler!N$20,IF(AND(All!$V45="P8",All!$AE45="RMS"),Ruler!N$21,IF(AND(All!$V45="P9",All!$AE45="RMS"),Ruler!N$22,IF(AND(All!$V45="P1",All!$AE45="RSS"),Ruler!N$6,IF(AND(All!$V45="P2",All!$AE45="RSS"),Ruler!N$23,IF(AND(All!$V45="P3",All!$AE45="RSS"),Ruler!N$24,IF(AND(All!$V45="P4",All!$AE45="RSS"),Ruler!N$25,IF(AND(All!$V45="P5",All!$AE45="RSS"),Ruler!N$26,IF(AND(All!$V45="P6",All!$AE45="RSS"),Ruler!N$27,IF(AND(All!$V45="P7",All!$AE45="RSS"),Ruler!N$28,IF(AND(All!$V45="P8",All!$AE45="RSS"),Ruler!N$29,IF(AND(All!$V45="P9",All!$AE45="RSS"),Ruler!N$30,0)))))))))))))))))))))))))))</f>
        <v>1</v>
      </c>
      <c r="BV45" s="325">
        <f>IF(AND(All!$V45="P1",All!$AE45="RDP"),Ruler!O$6,IF(AND(All!$V45="P2",All!$AE45="RDP"),Ruler!O$7,IF(AND(All!$V45="P3",All!$AE45="RDP"),Ruler!O$8,IF(AND(All!$V45="P4",All!$AE45="RDP"),Ruler!O$9,IF(AND(All!$V45="P5",All!$AE45="RDP"),Ruler!O$10,IF(AND(All!$V45="P6",All!$AE45="RDP"),Ruler!O$11,IF(AND(All!$V45="P7",All!$AE45="RDP"),Ruler!O$12,IF(AND(All!$V45="P8",All!$AE45="RDP"),Ruler!O$13,IF(AND(All!$V45="P9",All!$AE45="RDP"),Ruler!O$14,IF(AND(All!$V45="P1",All!$AE45="RMS"),Ruler!O$6,IF(AND(All!$V45="P2",All!$AE45="RMS"),Ruler!O$15,IF(AND(All!$V45="P3",All!$AE45="RMS"),Ruler!O$16,IF(AND(All!$V45="P4",All!$AE45="RMS"),Ruler!O$17,IF(AND(All!$V45="P5",All!$AE45="RMS"),Ruler!O$18,IF(AND(All!$V45="P6",All!$AE45="RMS"),Ruler!O$19,IF(AND(All!$V45="P7",All!$AE45="RMS"),Ruler!O$20,IF(AND(All!$V45="P8",All!$AE45="RMS"),Ruler!O$21,IF(AND(All!$V45="P9",All!$AE45="RMS"),Ruler!O$22,IF(AND(All!$V45="P1",All!$AE45="RSS"),Ruler!O$6,IF(AND(All!$V45="P2",All!$AE45="RSS"),Ruler!O$23,IF(AND(All!$V45="P3",All!$AE45="RSS"),Ruler!O$24,IF(AND(All!$V45="P4",All!$AE45="RSS"),Ruler!O$25,IF(AND(All!$V45="P5",All!$AE45="RSS"),Ruler!O$26,IF(AND(All!$V45="P6",All!$AE45="RSS"),Ruler!O$27,IF(AND(All!$V45="P7",All!$AE45="RSS"),Ruler!O$28,IF(AND(All!$V45="P8",All!$AE45="RSS"),Ruler!O$29,IF(AND(All!$V45="P9",All!$AE45="RSS"),Ruler!O$30,0)))))))))))))))))))))))))))</f>
        <v>3</v>
      </c>
      <c r="BW45" s="325">
        <f>IF(AND(All!$V45="P1",All!$AE45="RDP"),Ruler!P$6,IF(AND(All!$V45="P2",All!$AE45="RDP"),Ruler!P$7,IF(AND(All!$V45="P3",All!$AE45="RDP"),Ruler!P$8,IF(AND(All!$V45="P4",All!$AE45="RDP"),Ruler!P$9,IF(AND(All!$V45="P5",All!$AE45="RDP"),Ruler!P$10,IF(AND(All!$V45="P6",All!$AE45="RDP"),Ruler!P$11,IF(AND(All!$V45="P7",All!$AE45="RDP"),Ruler!P$12,IF(AND(All!$V45="P8",All!$AE45="RDP"),Ruler!P$13,IF(AND(All!$V45="P9",All!$AE45="RDP"),Ruler!P$14,IF(AND(All!$V45="P1",All!$AE45="RMS"),Ruler!P$6,IF(AND(All!$V45="P2",All!$AE45="RMS"),Ruler!P$15,IF(AND(All!$V45="P3",All!$AE45="RMS"),Ruler!P$16,IF(AND(All!$V45="P4",All!$AE45="RMS"),Ruler!P$17,IF(AND(All!$V45="P5",All!$AE45="RMS"),Ruler!P$18,IF(AND(All!$V45="P6",All!$AE45="RMS"),Ruler!P$19,IF(AND(All!$V45="P7",All!$AE45="RMS"),Ruler!P$20,IF(AND(All!$V45="P8",All!$AE45="RMS"),Ruler!P$21,IF(AND(All!$V45="P9",All!$AE45="RMS"),Ruler!P$22,IF(AND(All!$V45="P1",All!$AE45="RSS"),Ruler!P$6,IF(AND(All!$V45="P2",All!$AE45="RSS"),Ruler!P$23,IF(AND(All!$V45="P3",All!$AE45="RSS"),Ruler!P$24,IF(AND(All!$V45="P4",All!$AE45="RSS"),Ruler!P$25,IF(AND(All!$V45="P5",All!$AE45="RSS"),Ruler!P$26,IF(AND(All!$V45="P6",All!$AE45="RSS"),Ruler!P$27,IF(AND(All!$V45="P7",All!$AE45="RSS"),Ruler!P$28,IF(AND(All!$V45="P8",All!$AE45="RSS"),Ruler!P$29,IF(AND(All!$V45="P9",All!$AE45="RSS"),Ruler!P$30,0)))))))))))))))))))))))))))</f>
        <v>2</v>
      </c>
      <c r="BX45" s="325">
        <f>IF(AND(All!$V45="P1",All!$AE45="RDP"),Ruler!Q$6,IF(AND(All!$V45="P2",All!$AE45="RDP"),Ruler!Q$7,IF(AND(All!$V45="P3",All!$AE45="RDP"),Ruler!Q$8,IF(AND(All!$V45="P4",All!$AE45="RDP"),Ruler!Q$9,IF(AND(All!$V45="P5",All!$AE45="RDP"),Ruler!Q$10,IF(AND(All!$V45="P6",All!$AE45="RDP"),Ruler!Q$11,IF(AND(All!$V45="P7",All!$AE45="RDP"),Ruler!Q$12,IF(AND(All!$V45="P8",All!$AE45="RDP"),Ruler!Q$13,IF(AND(All!$V45="P9",All!$AE45="RDP"),Ruler!Q$14,IF(AND(All!$V45="P1",All!$AE45="RMS"),Ruler!Q$6,IF(AND(All!$V45="P2",All!$AE45="RMS"),Ruler!Q$15,IF(AND(All!$V45="P3",All!$AE45="RMS"),Ruler!Q$16,IF(AND(All!$V45="P4",All!$AE45="RMS"),Ruler!Q$17,IF(AND(All!$V45="P5",All!$AE45="RMS"),Ruler!Q$18,IF(AND(All!$V45="P6",All!$AE45="RMS"),Ruler!Q$19,IF(AND(All!$V45="P7",All!$AE45="RMS"),Ruler!Q$20,IF(AND(All!$V45="P8",All!$AE45="RMS"),Ruler!Q$21,IF(AND(All!$V45="P9",All!$AE45="RMS"),Ruler!Q$22,IF(AND(All!$V45="P1",All!$AE45="RSS"),Ruler!Q$6,IF(AND(All!$V45="P2",All!$AE45="RSS"),Ruler!Q$23,IF(AND(All!$V45="P3",All!$AE45="RSS"),Ruler!Q$24,IF(AND(All!$V45="P4",All!$AE45="RSS"),Ruler!Q$25,IF(AND(All!$V45="P5",All!$AE45="RSS"),Ruler!Q$26,IF(AND(All!$V45="P6",All!$AE45="RSS"),Ruler!Q$27,IF(AND(All!$V45="P7",All!$AE45="RSS"),Ruler!Q$28,IF(AND(All!$V45="P8",All!$AE45="RSS"),Ruler!Q$29,IF(AND(All!$V45="P9",All!$AE45="RSS"),Ruler!Q$30,0)))))))))))))))))))))))))))</f>
        <v>3</v>
      </c>
      <c r="BY45" s="325">
        <f>IF(AND(All!$V45="P1",All!$AE45="RDP"),Ruler!R$6,IF(AND(All!$V45="P2",All!$AE45="RDP"),Ruler!R$7,IF(AND(All!$V45="P3",All!$AE45="RDP"),Ruler!R$8,IF(AND(All!$V45="P4",All!$AE45="RDP"),Ruler!R$9,IF(AND(All!$V45="P5",All!$AE45="RDP"),Ruler!R$10,IF(AND(All!$V45="P6",All!$AE45="RDP"),Ruler!R$11,IF(AND(All!$V45="P7",All!$AE45="RDP"),Ruler!R$12,IF(AND(All!$V45="P8",All!$AE45="RDP"),Ruler!R$13,IF(AND(All!$V45="P9",All!$AE45="RDP"),Ruler!R$14,IF(AND(All!$V45="P1",All!$AE45="RMS"),Ruler!R$6,IF(AND(All!$V45="P2",All!$AE45="RMS"),Ruler!R$15,IF(AND(All!$V45="P3",All!$AE45="RMS"),Ruler!R$16,IF(AND(All!$V45="P4",All!$AE45="RMS"),Ruler!R$17,IF(AND(All!$V45="P5",All!$AE45="RMS"),Ruler!R$18,IF(AND(All!$V45="P6",All!$AE45="RMS"),Ruler!R$19,IF(AND(All!$V45="P7",All!$AE45="RMS"),Ruler!R$20,IF(AND(All!$V45="P8",All!$AE45="RMS"),Ruler!R$21,IF(AND(All!$V45="P9",All!$AE45="RMS"),Ruler!R$22,IF(AND(All!$V45="P1",All!$AE45="RSS"),Ruler!R$6,IF(AND(All!$V45="P2",All!$AE45="RSS"),Ruler!R$23,IF(AND(All!$V45="P3",All!$AE45="RSS"),Ruler!R$24,IF(AND(All!$V45="P4",All!$AE45="RSS"),Ruler!R$25,IF(AND(All!$V45="P5",All!$AE45="RSS"),Ruler!R$26,IF(AND(All!$V45="P6",All!$AE45="RSS"),Ruler!R$27,IF(AND(All!$V45="P7",All!$AE45="RSS"),Ruler!R$28,IF(AND(All!$V45="P8",All!$AE45="RSS"),Ruler!R$29,IF(AND(All!$V45="P9",All!$AE45="RSS"),Ruler!R$30,0)))))))))))))))))))))))))))</f>
        <v>2</v>
      </c>
      <c r="BZ45" s="325">
        <f>IF(AND(All!$V45="P1",All!$AE45="RDP"),Ruler!S$6,IF(AND(All!$V45="P2",All!$AE45="RDP"),Ruler!S$7,IF(AND(All!$V45="P3",All!$AE45="RDP"),Ruler!S$8,IF(AND(All!$V45="P4",All!$AE45="RDP"),Ruler!S$9,IF(AND(All!$V45="P5",All!$AE45="RDP"),Ruler!S$10,IF(AND(All!$V45="P6",All!$AE45="RDP"),Ruler!S$11,IF(AND(All!$V45="P7",All!$AE45="RDP"),Ruler!S$12,IF(AND(All!$V45="P8",All!$AE45="RDP"),Ruler!S$13,IF(AND(All!$V45="P9",All!$AE45="RDP"),Ruler!S$14,IF(AND(All!$V45="P1",All!$AE45="RMS"),Ruler!S$6,IF(AND(All!$V45="P2",All!$AE45="RMS"),Ruler!S$15,IF(AND(All!$V45="P3",All!$AE45="RMS"),Ruler!S$16,IF(AND(All!$V45="P4",All!$AE45="RMS"),Ruler!S$17,IF(AND(All!$V45="P5",All!$AE45="RMS"),Ruler!S$18,IF(AND(All!$V45="P6",All!$AE45="RMS"),Ruler!S$19,IF(AND(All!$V45="P7",All!$AE45="RMS"),Ruler!S$20,IF(AND(All!$V45="P8",All!$AE45="RMS"),Ruler!S$21,IF(AND(All!$V45="P9",All!$AE45="RMS"),Ruler!S$22,IF(AND(All!$V45="P1",All!$AE45="RSS"),Ruler!S$6,IF(AND(All!$V45="P2",All!$AE45="RSS"),Ruler!S$23,IF(AND(All!$V45="P3",All!$AE45="RSS"),Ruler!S$24,IF(AND(All!$V45="P4",All!$AE45="RSS"),Ruler!S$25,IF(AND(All!$V45="P5",All!$AE45="RSS"),Ruler!S$26,IF(AND(All!$V45="P6",All!$AE45="RSS"),Ruler!S$27,IF(AND(All!$V45="P7",All!$AE45="RSS"),Ruler!S$28,IF(AND(All!$V45="P8",All!$AE45="RSS"),Ruler!S$29,IF(AND(All!$V45="P9",All!$AE45="RSS"),Ruler!S$30,0)))))))))))))))))))))))))))</f>
        <v>2</v>
      </c>
      <c r="CA45" s="325">
        <f>IF(AND(All!$V45="P1",All!$AE45="RDP"),Ruler!T$6,IF(AND(All!$V45="P2",All!$AE45="RDP"),Ruler!T$7,IF(AND(All!$V45="P3",All!$AE45="RDP"),Ruler!T$8,IF(AND(All!$V45="P4",All!$AE45="RDP"),Ruler!T$9,IF(AND(All!$V45="P5",All!$AE45="RDP"),Ruler!T$10,IF(AND(All!$V45="P6",All!$AE45="RDP"),Ruler!T$11,IF(AND(All!$V45="P7",All!$AE45="RDP"),Ruler!T$12,IF(AND(All!$V45="P8",All!$AE45="RDP"),Ruler!T$13,IF(AND(All!$V45="P9",All!$AE45="RDP"),Ruler!T$14,IF(AND(All!$V45="P1",All!$AE45="RMS"),Ruler!T$6,IF(AND(All!$V45="P2",All!$AE45="RMS"),Ruler!T$15,IF(AND(All!$V45="P3",All!$AE45="RMS"),Ruler!T$16,IF(AND(All!$V45="P4",All!$AE45="RMS"),Ruler!T$17,IF(AND(All!$V45="P5",All!$AE45="RMS"),Ruler!T$18,IF(AND(All!$V45="P6",All!$AE45="RMS"),Ruler!T$19,IF(AND(All!$V45="P7",All!$AE45="RMS"),Ruler!T$20,IF(AND(All!$V45="P8",All!$AE45="RMS"),Ruler!T$21,IF(AND(All!$V45="P9",All!$AE45="RMS"),Ruler!T$22,IF(AND(All!$V45="P1",All!$AE45="RSS"),Ruler!T$6,IF(AND(All!$V45="P2",All!$AE45="RSS"),Ruler!T$23,IF(AND(All!$V45="P3",All!$AE45="RSS"),Ruler!T$24,IF(AND(All!$V45="P4",All!$AE45="RSS"),Ruler!T$25,IF(AND(All!$V45="P5",All!$AE45="RSS"),Ruler!T$26,IF(AND(All!$V45="P6",All!$AE45="RSS"),Ruler!T$27,IF(AND(All!$V45="P7",All!$AE45="RSS"),Ruler!T$28,IF(AND(All!$V45="P8",All!$AE45="RSS"),Ruler!T$29,IF(AND(All!$V45="P9",All!$AE45="RSS"),Ruler!T$30,0)))))))))))))))))))))))))))</f>
        <v>2</v>
      </c>
      <c r="CB45" s="325">
        <f>IF(AND(All!$V45="P1",All!$AE45="RDP"),Ruler!U$6,IF(AND(All!$V45="P2",All!$AE45="RDP"),Ruler!U$7,IF(AND(All!$V45="P3",All!$AE45="RDP"),Ruler!U$8,IF(AND(All!$V45="P4",All!$AE45="RDP"),Ruler!U$9,IF(AND(All!$V45="P5",All!$AE45="RDP"),Ruler!U$10,IF(AND(All!$V45="P6",All!$AE45="RDP"),Ruler!U$11,IF(AND(All!$V45="P7",All!$AE45="RDP"),Ruler!U$12,IF(AND(All!$V45="P8",All!$AE45="RDP"),Ruler!U$13,IF(AND(All!$V45="P9",All!$AE45="RDP"),Ruler!U$14,IF(AND(All!$V45="P1",All!$AE45="RMS"),Ruler!U$6,IF(AND(All!$V45="P2",All!$AE45="RMS"),Ruler!U$15,IF(AND(All!$V45="P3",All!$AE45="RMS"),Ruler!U$16,IF(AND(All!$V45="P4",All!$AE45="RMS"),Ruler!U$17,IF(AND(All!$V45="P5",All!$AE45="RMS"),Ruler!U$18,IF(AND(All!$V45="P6",All!$AE45="RMS"),Ruler!U$19,IF(AND(All!$V45="P7",All!$AE45="RMS"),Ruler!U$20,IF(AND(All!$V45="P8",All!$AE45="RMS"),Ruler!U$21,IF(AND(All!$V45="P9",All!$AE45="RMS"),Ruler!U$22,IF(AND(All!$V45="P1",All!$AE45="RSS"),Ruler!U$6,IF(AND(All!$V45="P2",All!$AE45="RSS"),Ruler!U$23,IF(AND(All!$V45="P3",All!$AE45="RSS"),Ruler!U$24,IF(AND(All!$V45="P4",All!$AE45="RSS"),Ruler!U$25,IF(AND(All!$V45="P5",All!$AE45="RSS"),Ruler!U$26,IF(AND(All!$V45="P6",All!$AE45="RSS"),Ruler!U$27,IF(AND(All!$V45="P7",All!$AE45="RSS"),Ruler!U$28,IF(AND(All!$V45="P8",All!$AE45="RSS"),Ruler!U$29,IF(AND(All!$V45="P9",All!$AE45="RSS"),Ruler!U$30,0)))))))))))))))))))))))))))</f>
        <v>2</v>
      </c>
      <c r="CC45" s="325">
        <f>IF(AND(All!$V45="P1",All!$AE45="RDP"),Ruler!V$6,IF(AND(All!$V45="P2",All!$AE45="RDP"),Ruler!V$7,IF(AND(All!$V45="P3",All!$AE45="RDP"),Ruler!V$8,IF(AND(All!$V45="P4",All!$AE45="RDP"),Ruler!V$9,IF(AND(All!$V45="P5",All!$AE45="RDP"),Ruler!V$10,IF(AND(All!$V45="P6",All!$AE45="RDP"),Ruler!V$11,IF(AND(All!$V45="P7",All!$AE45="RDP"),Ruler!V$12,IF(AND(All!$V45="P8",All!$AE45="RDP"),Ruler!V$13,IF(AND(All!$V45="P9",All!$AE45="RDP"),Ruler!V$14,IF(AND(All!$V45="P1",All!$AE45="RMS"),Ruler!V$6,IF(AND(All!$V45="P2",All!$AE45="RMS"),Ruler!V$15,IF(AND(All!$V45="P3",All!$AE45="RMS"),Ruler!V$16,IF(AND(All!$V45="P4",All!$AE45="RMS"),Ruler!V$17,IF(AND(All!$V45="P5",All!$AE45="RMS"),Ruler!V$18,IF(AND(All!$V45="P6",All!$AE45="RMS"),Ruler!V$19,IF(AND(All!$V45="P7",All!$AE45="RMS"),Ruler!V$20,IF(AND(All!$V45="P8",All!$AE45="RMS"),Ruler!V$21,IF(AND(All!$V45="P9",All!$AE45="RMS"),Ruler!V$22,IF(AND(All!$V45="P1",All!$AE45="RSS"),Ruler!V$6,IF(AND(All!$V45="P2",All!$AE45="RSS"),Ruler!V$23,IF(AND(All!$V45="P3",All!$AE45="RSS"),Ruler!V$24,IF(AND(All!$V45="P4",All!$AE45="RSS"),Ruler!V$25,IF(AND(All!$V45="P5",All!$AE45="RSS"),Ruler!V$26,IF(AND(All!$V45="P6",All!$AE45="RSS"),Ruler!V$27,IF(AND(All!$V45="P7",All!$AE45="RSS"),Ruler!V$28,IF(AND(All!$V45="P8",All!$AE45="RSS"),Ruler!V$29,IF(AND(All!$V45="P9",All!$AE45="RSS"),Ruler!V$30,0)))))))))))))))))))))))))))</f>
        <v>2</v>
      </c>
      <c r="CD45" s="325">
        <f>IF(AND(All!$V45="P1",All!$AE45="RDP"),Ruler!W$6,IF(AND(All!$V45="P2",All!$AE45="RDP"),Ruler!W$7,IF(AND(All!$V45="P3",All!$AE45="RDP"),Ruler!W$8,IF(AND(All!$V45="P4",All!$AE45="RDP"),Ruler!W$9,IF(AND(All!$V45="P5",All!$AE45="RDP"),Ruler!W$10,IF(AND(All!$V45="P6",All!$AE45="RDP"),Ruler!W$11,IF(AND(All!$V45="P7",All!$AE45="RDP"),Ruler!W$12,IF(AND(All!$V45="P8",All!$AE45="RDP"),Ruler!W$13,IF(AND(All!$V45="P9",All!$AE45="RDP"),Ruler!W$14,IF(AND(All!$V45="P1",All!$AE45="RMS"),Ruler!W$6,IF(AND(All!$V45="P2",All!$AE45="RMS"),Ruler!W$15,IF(AND(All!$V45="P3",All!$AE45="RMS"),Ruler!W$16,IF(AND(All!$V45="P4",All!$AE45="RMS"),Ruler!W$17,IF(AND(All!$V45="P5",All!$AE45="RMS"),Ruler!W$18,IF(AND(All!$V45="P6",All!$AE45="RMS"),Ruler!W$19,IF(AND(All!$V45="P7",All!$AE45="RMS"),Ruler!W$20,IF(AND(All!$V45="P8",All!$AE45="RMS"),Ruler!W$21,IF(AND(All!$V45="P9",All!$AE45="RMS"),Ruler!W$22,IF(AND(All!$V45="P1",All!$AE45="RSS"),Ruler!W$6,IF(AND(All!$V45="P2",All!$AE45="RSS"),Ruler!W$23,IF(AND(All!$V45="P3",All!$AE45="RSS"),Ruler!W$24,IF(AND(All!$V45="P4",All!$AE45="RSS"),Ruler!W$25,IF(AND(All!$V45="P5",All!$AE45="RSS"),Ruler!W$26,IF(AND(All!$V45="P6",All!$AE45="RSS"),Ruler!W$27,IF(AND(All!$V45="P7",All!$AE45="RSS"),Ruler!W$28,IF(AND(All!$V45="P8",All!$AE45="RSS"),Ruler!W$29,IF(AND(All!$V45="P9",All!$AE45="RSS"),Ruler!W$30,0)))))))))))))))))))))))))))</f>
        <v>2</v>
      </c>
      <c r="CE45" s="325">
        <f>IF(AND(All!$V45="P1",All!$AE45="RDP"),Ruler!X$6,IF(AND(All!$V45="P2",All!$AE45="RDP"),Ruler!X$7,IF(AND(All!$V45="P3",All!$AE45="RDP"),Ruler!X$8,IF(AND(All!$V45="P4",All!$AE45="RDP"),Ruler!X$9,IF(AND(All!$V45="P5",All!$AE45="RDP"),Ruler!X$10,IF(AND(All!$V45="P6",All!$AE45="RDP"),Ruler!X$11,IF(AND(All!$V45="P7",All!$AE45="RDP"),Ruler!X$12,IF(AND(All!$V45="P8",All!$AE45="RDP"),Ruler!X$13,IF(AND(All!$V45="P9",All!$AE45="RDP"),Ruler!X$14,IF(AND(All!$V45="P1",All!$AE45="RMS"),Ruler!X$6,IF(AND(All!$V45="P2",All!$AE45="RMS"),Ruler!X$15,IF(AND(All!$V45="P3",All!$AE45="RMS"),Ruler!X$16,IF(AND(All!$V45="P4",All!$AE45="RMS"),Ruler!X$17,IF(AND(All!$V45="P5",All!$AE45="RMS"),Ruler!X$18,IF(AND(All!$V45="P6",All!$AE45="RMS"),Ruler!X$19,IF(AND(All!$V45="P7",All!$AE45="RMS"),Ruler!X$20,IF(AND(All!$V45="P8",All!$AE45="RMS"),Ruler!X$21,IF(AND(All!$V45="P9",All!$AE45="RMS"),Ruler!X$22,IF(AND(All!$V45="P1",All!$AE45="RSS"),Ruler!X$6,IF(AND(All!$V45="P2",All!$AE45="RSS"),Ruler!X$23,IF(AND(All!$V45="P3",All!$AE45="RSS"),Ruler!X$24,IF(AND(All!$V45="P4",All!$AE45="RSS"),Ruler!X$25,IF(AND(All!$V45="P5",All!$AE45="RSS"),Ruler!X$26,IF(AND(All!$V45="P6",All!$AE45="RSS"),Ruler!X$27,IF(AND(All!$V45="P7",All!$AE45="RSS"),Ruler!X$28,IF(AND(All!$V45="P8",All!$AE45="RSS"),Ruler!X$29,IF(AND(All!$V45="P9",All!$AE45="RSS"),Ruler!X$30,0)))))))))))))))))))))))))))</f>
        <v>2</v>
      </c>
      <c r="CF45" s="325">
        <f>IF(AND(All!$V45="P1",All!$AE45="RDP"),Ruler!Y$6,IF(AND(All!$V45="P2",All!$AE45="RDP"),Ruler!Y$7,IF(AND(All!$V45="P3",All!$AE45="RDP"),Ruler!Y$8,IF(AND(All!$V45="P4",All!$AE45="RDP"),Ruler!Y$9,IF(AND(All!$V45="P5",All!$AE45="RDP"),Ruler!Y$10,IF(AND(All!$V45="P6",All!$AE45="RDP"),Ruler!Y$11,IF(AND(All!$V45="P7",All!$AE45="RDP"),Ruler!Y$12,IF(AND(All!$V45="P8",All!$AE45="RDP"),Ruler!Y$13,IF(AND(All!$V45="P9",All!$AE45="RDP"),Ruler!Y$14,IF(AND(All!$V45="P1",All!$AE45="RMS"),Ruler!Y$6,IF(AND(All!$V45="P2",All!$AE45="RMS"),Ruler!Y$15,IF(AND(All!$V45="P3",All!$AE45="RMS"),Ruler!Y$16,IF(AND(All!$V45="P4",All!$AE45="RMS"),Ruler!Y$17,IF(AND(All!$V45="P5",All!$AE45="RMS"),Ruler!Y$18,IF(AND(All!$V45="P6",All!$AE45="RMS"),Ruler!Y$19,IF(AND(All!$V45="P7",All!$AE45="RMS"),Ruler!Y$20,IF(AND(All!$V45="P8",All!$AE45="RMS"),Ruler!Y$21,IF(AND(All!$V45="P9",All!$AE45="RMS"),Ruler!Y$22,IF(AND(All!$V45="P1",All!$AE45="RSS"),Ruler!Y$6,IF(AND(All!$V45="P2",All!$AE45="RSS"),Ruler!Y$23,IF(AND(All!$V45="P3",All!$AE45="RSS"),Ruler!Y$24,IF(AND(All!$V45="P4",All!$AE45="RSS"),Ruler!Y$25,IF(AND(All!$V45="P5",All!$AE45="RSS"),Ruler!Y$26,IF(AND(All!$V45="P6",All!$AE45="RSS"),Ruler!Y$27,IF(AND(All!$V45="P7",All!$AE45="RSS"),Ruler!Y$28,IF(AND(All!$V45="P8",All!$AE45="RSS"),Ruler!Y$29,IF(AND(All!$V45="P9",All!$AE45="RSS"),Ruler!Y$30,0)))))))))))))))))))))))))))</f>
        <v>1</v>
      </c>
      <c r="CG45" s="325">
        <f>IF(AND(All!$V45="P1",All!$AE45="RDP"),Ruler!Z$6,IF(AND(All!$V45="P2",All!$AE45="RDP"),Ruler!Z$7,IF(AND(All!$V45="P3",All!$AE45="RDP"),Ruler!Z$8,IF(AND(All!$V45="P4",All!$AE45="RDP"),Ruler!Z$9,IF(AND(All!$V45="P5",All!$AE45="RDP"),Ruler!Z$10,IF(AND(All!$V45="P6",All!$AE45="RDP"),Ruler!Z$11,IF(AND(All!$V45="P7",All!$AE45="RDP"),Ruler!Z$12,IF(AND(All!$V45="P8",All!$AE45="RDP"),Ruler!Z$13,IF(AND(All!$V45="P9",All!$AE45="RDP"),Ruler!Z$14,IF(AND(All!$V45="P1",All!$AE45="RMS"),Ruler!Z$6,IF(AND(All!$V45="P2",All!$AE45="RMS"),Ruler!Z$15,IF(AND(All!$V45="P3",All!$AE45="RMS"),Ruler!Z$16,IF(AND(All!$V45="P4",All!$AE45="RMS"),Ruler!Z$17,IF(AND(All!$V45="P5",All!$AE45="RMS"),Ruler!Z$18,IF(AND(All!$V45="P6",All!$AE45="RMS"),Ruler!Z$19,IF(AND(All!$V45="P7",All!$AE45="RMS"),Ruler!Z$20,IF(AND(All!$V45="P8",All!$AE45="RMS"),Ruler!Z$21,IF(AND(All!$V45="P9",All!$AE45="RMS"),Ruler!Z$22,IF(AND(All!$V45="P1",All!$AE45="RSS"),Ruler!Z$6,IF(AND(All!$V45="P2",All!$AE45="RSS"),Ruler!Z$23,IF(AND(All!$V45="P3",All!$AE45="RSS"),Ruler!Z$24,IF(AND(All!$V45="P4",All!$AE45="RSS"),Ruler!Z$25,IF(AND(All!$V45="P5",All!$AE45="RSS"),Ruler!Z$26,IF(AND(All!$V45="P6",All!$AE45="RSS"),Ruler!Z$27,IF(AND(All!$V45="P7",All!$AE45="RSS"),Ruler!Z$28,IF(AND(All!$V45="P8",All!$AE45="RSS"),Ruler!Z$29,IF(AND(All!$V45="P9",All!$AE45="RSS"),Ruler!Z$30,0)))))))))))))))))))))))))))</f>
        <v>2</v>
      </c>
      <c r="CH45" s="325">
        <f>IF(AND(All!$V45="P1",All!$AE45="RDP"),Ruler!AA$6,IF(AND(All!$V45="P2",All!$AE45="RDP"),Ruler!AA$7,IF(AND(All!$V45="P3",All!$AE45="RDP"),Ruler!AA$8,IF(AND(All!$V45="P4",All!$AE45="RDP"),Ruler!AA$9,IF(AND(All!$V45="P5",All!$AE45="RDP"),Ruler!AA$10,IF(AND(All!$V45="P6",All!$AE45="RDP"),Ruler!AA$11,IF(AND(All!$V45="P7",All!$AE45="RDP"),Ruler!AA$12,IF(AND(All!$V45="P8",All!$AE45="RDP"),Ruler!AA$13,IF(AND(All!$V45="P9",All!$AE45="RDP"),Ruler!AA$14,IF(AND(All!$V45="P1",All!$AE45="RMS"),Ruler!AA$6,IF(AND(All!$V45="P2",All!$AE45="RMS"),Ruler!AA$15,IF(AND(All!$V45="P3",All!$AE45="RMS"),Ruler!AA$16,IF(AND(All!$V45="P4",All!$AE45="RMS"),Ruler!AA$17,IF(AND(All!$V45="P5",All!$AE45="RMS"),Ruler!AA$18,IF(AND(All!$V45="P6",All!$AE45="RMS"),Ruler!AA$19,IF(AND(All!$V45="P7",All!$AE45="RMS"),Ruler!AA$20,IF(AND(All!$V45="P8",All!$AE45="RMS"),Ruler!AA$21,IF(AND(All!$V45="P9",All!$AE45="RMS"),Ruler!AA$22,IF(AND(All!$V45="P1",All!$AE45="RSS"),Ruler!AA$6,IF(AND(All!$V45="P2",All!$AE45="RSS"),Ruler!AA$23,IF(AND(All!$V45="P3",All!$AE45="RSS"),Ruler!AA$24,IF(AND(All!$V45="P4",All!$AE45="RSS"),Ruler!AA$25,IF(AND(All!$V45="P5",All!$AE45="RSS"),Ruler!AA$26,IF(AND(All!$V45="P6",All!$AE45="RSS"),Ruler!AA$27,IF(AND(All!$V45="P7",All!$AE45="RSS"),Ruler!AA$28,IF(AND(All!$V45="P8",All!$AE45="RSS"),Ruler!AA$29,IF(AND(All!$V45="P9",All!$AE45="RSS"),Ruler!AA$30,0)))))))))))))))))))))))))))</f>
        <v>1</v>
      </c>
      <c r="CI45" s="325">
        <f>IF(AND(All!$V45="P1",All!$AE45="RDP"),Ruler!AB$6,IF(AND(All!$V45="P2",All!$AE45="RDP"),Ruler!AB$7,IF(AND(All!$V45="P3",All!$AE45="RDP"),Ruler!AB$8,IF(AND(All!$V45="P4",All!$AE45="RDP"),Ruler!AB$9,IF(AND(All!$V45="P5",All!$AE45="RDP"),Ruler!AB$10,IF(AND(All!$V45="P6",All!$AE45="RDP"),Ruler!AB$11,IF(AND(All!$V45="P7",All!$AE45="RDP"),Ruler!AB$12,IF(AND(All!$V45="P8",All!$AE45="RDP"),Ruler!AB$13,IF(AND(All!$V45="P9",All!$AE45="RDP"),Ruler!AB$14,IF(AND(All!$V45="P1",All!$AE45="RMS"),Ruler!AB$6,IF(AND(All!$V45="P2",All!$AE45="RMS"),Ruler!AB$15,IF(AND(All!$V45="P3",All!$AE45="RMS"),Ruler!AB$16,IF(AND(All!$V45="P4",All!$AE45="RMS"),Ruler!AB$17,IF(AND(All!$V45="P5",All!$AE45="RMS"),Ruler!AB$18,IF(AND(All!$V45="P6",All!$AE45="RMS"),Ruler!AB$19,IF(AND(All!$V45="P7",All!$AE45="RMS"),Ruler!AB$20,IF(AND(All!$V45="P8",All!$AE45="RMS"),Ruler!AB$21,IF(AND(All!$V45="P9",All!$AE45="RMS"),Ruler!AB$22,IF(AND(All!$V45="P1",All!$AE45="RSS"),Ruler!AB$6,IF(AND(All!$V45="P2",All!$AE45="RSS"),Ruler!AB$23,IF(AND(All!$V45="P3",All!$AE45="RSS"),Ruler!AB$24,IF(AND(All!$V45="P4",All!$AE45="RSS"),Ruler!AB$25,IF(AND(All!$V45="P5",All!$AE45="RSS"),Ruler!AB$26,IF(AND(All!$V45="P6",All!$AE45="RSS"),Ruler!AB$27,IF(AND(All!$V45="P7",All!$AE45="RSS"),Ruler!AB$28,IF(AND(All!$V45="P8",All!$AE45="RSS"),Ruler!AB$29,IF(AND(All!$V45="P9",All!$AE45="RSS"),Ruler!AB$30,0)))))))))))))))))))))))))))</f>
        <v>1</v>
      </c>
      <c r="CJ45" s="323">
        <f>Table9[[#This Row],[R-B1]]-Table9[[#This Row],[B1]]</f>
        <v>0</v>
      </c>
      <c r="CK45" s="43">
        <f>Table9[[#This Row],[R-B2]]-Table9[[#This Row],[B2]]</f>
        <v>0</v>
      </c>
      <c r="CL45" s="43">
        <f>Table9[[#This Row],[R-B3]]-Table9[[#This Row],[B3]]</f>
        <v>0</v>
      </c>
      <c r="CM45" s="43">
        <f>Table9[[#This Row],[R-B4]]-Table9[[#This Row],[B4]]</f>
        <v>0</v>
      </c>
      <c r="CN45" s="43">
        <f>Table9[[#This Row],[R-B5]]-Table9[[#This Row],[B5]]</f>
        <v>1</v>
      </c>
      <c r="CO45" s="43">
        <f>Table9[[#This Row],[R-B6]]-Table9[[#This Row],[B6]]</f>
        <v>1</v>
      </c>
      <c r="CP45" s="43">
        <f>Table9[[#This Row],[R-B7]]-Table9[[#This Row],[B7]]</f>
        <v>0</v>
      </c>
      <c r="CQ45" s="43">
        <f>Table9[[#This Row],[R-B8]]-Table9[[#This Row],[B8]]</f>
        <v>0</v>
      </c>
      <c r="CR45" s="43">
        <f>Table9[[#This Row],[R-B9]]-Table9[[#This Row],[B9]]</f>
        <v>0</v>
      </c>
      <c r="CS45" s="43">
        <f>Table9[[#This Row],[R-B10]]-Table9[[#This Row],[B10]]</f>
        <v>0</v>
      </c>
      <c r="CT45" s="43">
        <f>Table9[[#This Row],[R-B11]]-Table9[[#This Row],[B11]]</f>
        <v>0</v>
      </c>
      <c r="CU45" s="43">
        <f>Table9[[#This Row],[R-B12]]-Table9[[#This Row],[B12]]</f>
        <v>0</v>
      </c>
      <c r="CV45" s="43">
        <f>Table9[[#This Row],[R-K1]]-Table9[[#This Row],[K1]]</f>
        <v>0</v>
      </c>
      <c r="CW45" s="43">
        <f>Table9[[#This Row],[R-K2]]-Table9[[#This Row],[K2]]</f>
        <v>0</v>
      </c>
      <c r="CX45" s="43">
        <f>Table9[[#This Row],[R-K3]]-Table9[[#This Row],[K3]]</f>
        <v>1</v>
      </c>
      <c r="CY45" s="43">
        <f>Table9[[#This Row],[R-K4]]-Table9[[#This Row],[K4]]</f>
        <v>0</v>
      </c>
      <c r="CZ45" s="43">
        <f>Table9[[#This Row],[R-K5]]-Table9[[#This Row],[K5]]</f>
        <v>1</v>
      </c>
      <c r="DA45" s="43">
        <f>Table9[[#This Row],[R-P1]]-Table9[[#This Row],[P1]]</f>
        <v>0</v>
      </c>
      <c r="DB45" s="43">
        <f>Table9[[#This Row],[R-P2]]-Table9[[#This Row],[P2]]</f>
        <v>1</v>
      </c>
      <c r="DC45" s="43">
        <f>Table9[[#This Row],[R-P3]]-Table9[[#This Row],[P3]]</f>
        <v>1</v>
      </c>
      <c r="DD45" s="43">
        <f>Table9[[#This Row],[R-P4]]-Table9[[#This Row],[P4]]</f>
        <v>0</v>
      </c>
      <c r="DE45" s="43">
        <f>Table9[[#This Row],[R-P5]]-Table9[[#This Row],[P5]]</f>
        <v>1</v>
      </c>
      <c r="DF45" s="43">
        <f>Table9[[#This Row],[R-E1]]-Table9[[#This Row],[E1]]</f>
        <v>1</v>
      </c>
      <c r="DG45" s="328">
        <f>Table9[[#This Row],[R-E2]]-Table9[[#This Row],[E2]]</f>
        <v>1</v>
      </c>
      <c r="DH45" s="43">
        <f>COUNTIF(Table9[[#This Row],[G-B1]:[G-B12]],"&lt;=0")/12*100</f>
        <v>83.333333333333343</v>
      </c>
      <c r="DI45" s="43">
        <f>COUNTIF(Table9[[#This Row],[G-K1]:[G-K5]],"&lt;=0")/5*100</f>
        <v>60</v>
      </c>
      <c r="DJ45" s="43">
        <f>COUNTIF(Table9[[#This Row],[G-P1]:[G-P5]],"&lt;=0")/5*100</f>
        <v>40</v>
      </c>
      <c r="DK45" s="43">
        <f>COUNTIF(Table9[[#This Row],[G-E1]:[G-E2]],"&lt;=0")/2*100</f>
        <v>0</v>
      </c>
      <c r="DL45" s="450">
        <f>IF(AE45="RDP",(COUNTIF(Table9[[#This Row],[G-B3]],"&lt;=0")+COUNTIF(Table9[[#This Row],[G-B4]],"&lt;=0")+COUNTIF(Table9[[#This Row],[G-B7]],"&lt;=0")+COUNTIF(Table9[[#This Row],[G-B11]],"&lt;=0")+COUNTIF(Table9[[#This Row],[G-K2]],"&lt;=0"))/5*100,IF(AE45="RMS",(COUNTIF(Table9[[#This Row],[G-B4]],"&lt;=0")+COUNTIF(Table9[[#This Row],[G-B5]],"&lt;=0")+COUNTIF(Table9[[#This Row],[G-B10]],"&lt;=0")+COUNTIF(Table9[[#This Row],[G-B12]],"&lt;=0")+COUNTIF(Table9[[#This Row],[G-K2]],"&lt;=0"))/5*100,IF(AE45="RSS",(COUNTIF(Table9[[#This Row],[G-B1]],"&lt;=0")+COUNTIF(Table9[[#This Row],[G-B2]],"&lt;=0")+COUNTIF(Table9[[#This Row],[G-B6]],"&lt;=0")+COUNTIF(Table9[[#This Row],[G-B11]],"&lt;=0")+COUNTIF(Table9[[#This Row],[G-B12]],"&lt;=0"))/5*100,0)))</f>
        <v>80</v>
      </c>
      <c r="DM45" s="332"/>
      <c r="DR45" s="332"/>
      <c r="DW45" s="332"/>
      <c r="DX45" s="42"/>
      <c r="DY45" s="42"/>
      <c r="DZ45" s="42"/>
      <c r="EA45" s="333"/>
      <c r="EB45" s="342"/>
      <c r="EC45" s="339"/>
      <c r="ED45" s="339"/>
      <c r="EE45" s="338"/>
    </row>
    <row r="46" spans="2:135" ht="44" hidden="1" thickBot="1" x14ac:dyDescent="0.35">
      <c r="B46" s="282">
        <v>44</v>
      </c>
      <c r="C46" s="285" t="s">
        <v>134</v>
      </c>
      <c r="D46" s="283">
        <v>46196</v>
      </c>
      <c r="E46" s="284" t="s">
        <v>500</v>
      </c>
      <c r="F46" s="282">
        <v>1005221</v>
      </c>
      <c r="G46" s="357">
        <f t="shared" ca="1" si="0"/>
        <v>33.47022539003045</v>
      </c>
      <c r="H46" s="283">
        <v>34099</v>
      </c>
      <c r="I46" s="282" t="s">
        <v>136</v>
      </c>
      <c r="J46" s="282" t="s">
        <v>137</v>
      </c>
      <c r="K46" s="282" t="s">
        <v>138</v>
      </c>
      <c r="L46" s="282" t="s">
        <v>204</v>
      </c>
      <c r="M46" s="285" t="s">
        <v>181</v>
      </c>
      <c r="N46" s="282"/>
      <c r="O46" s="282" t="s">
        <v>159</v>
      </c>
      <c r="P46" s="284" t="s">
        <v>501</v>
      </c>
      <c r="Q46" s="282" t="s">
        <v>144</v>
      </c>
      <c r="R46" s="282"/>
      <c r="S46" s="283">
        <v>42738</v>
      </c>
      <c r="T46" s="286">
        <f t="shared" ca="1" si="3"/>
        <v>9.7972222222222225</v>
      </c>
      <c r="U46" s="286">
        <f ca="1">Table9[[#This Row],[Years in PET]]</f>
        <v>9.7972222222222225</v>
      </c>
      <c r="V46" s="282" t="s">
        <v>58</v>
      </c>
      <c r="W46" s="286"/>
      <c r="X46" s="286">
        <f ca="1">($T$1-Table9[[#This Row],[Date of Appointment to Current Grade]])/365</f>
        <v>1.0537870338660655</v>
      </c>
      <c r="Y46" s="283">
        <v>45931</v>
      </c>
      <c r="Z46" s="282" t="s">
        <v>187</v>
      </c>
      <c r="AA46" s="283">
        <v>45383</v>
      </c>
      <c r="AB46" s="286">
        <f ca="1">($T$1-Table9[[#This Row],[Date in Position]])/365</f>
        <v>2.555156896879764</v>
      </c>
      <c r="AC46" s="282" t="s">
        <v>146</v>
      </c>
      <c r="AD46" s="282"/>
      <c r="AE46" s="282" t="s">
        <v>147</v>
      </c>
      <c r="AF46" s="282" t="s">
        <v>188</v>
      </c>
      <c r="AG46" s="287" t="s">
        <v>502</v>
      </c>
      <c r="AH46" s="287" t="s">
        <v>503</v>
      </c>
      <c r="AI46" s="287" t="s">
        <v>504</v>
      </c>
      <c r="AJ46" s="285"/>
      <c r="AK46" s="288" t="s">
        <v>505</v>
      </c>
      <c r="AL46" s="285" t="s">
        <v>380</v>
      </c>
      <c r="AM46" s="319" t="s">
        <v>506</v>
      </c>
      <c r="AN46" s="323">
        <v>2</v>
      </c>
      <c r="AO46" s="43">
        <v>2</v>
      </c>
      <c r="AP46" s="43">
        <v>2</v>
      </c>
      <c r="AQ46" s="43">
        <v>2</v>
      </c>
      <c r="AR46" s="43">
        <v>2</v>
      </c>
      <c r="AS46" s="43">
        <v>2</v>
      </c>
      <c r="AT46" s="43">
        <v>2</v>
      </c>
      <c r="AU46" s="43">
        <v>2</v>
      </c>
      <c r="AV46" s="43">
        <v>2</v>
      </c>
      <c r="AW46" s="43">
        <v>2</v>
      </c>
      <c r="AX46" s="43">
        <v>2</v>
      </c>
      <c r="AY46" s="43">
        <v>2</v>
      </c>
      <c r="AZ46" s="43">
        <v>2</v>
      </c>
      <c r="BA46" s="43">
        <v>2</v>
      </c>
      <c r="BB46" s="43">
        <v>0</v>
      </c>
      <c r="BC46" s="43">
        <v>2</v>
      </c>
      <c r="BD46" s="43">
        <v>0</v>
      </c>
      <c r="BE46" s="43">
        <v>1</v>
      </c>
      <c r="BF46" s="43">
        <v>1</v>
      </c>
      <c r="BG46" s="43">
        <v>1</v>
      </c>
      <c r="BH46" s="43">
        <v>1</v>
      </c>
      <c r="BI46" s="43">
        <v>0</v>
      </c>
      <c r="BJ46" s="43">
        <v>0</v>
      </c>
      <c r="BK46" s="328">
        <v>0</v>
      </c>
      <c r="BL46" s="325">
        <f>IF(AND(All!$V46="P1",All!$AE46="RDP"),Ruler!E$6,IF(AND(All!$V46="P2",All!$AE46="RDP"),Ruler!E$7,IF(AND(All!$V46="P3",All!$AE46="RDP"),Ruler!E$8,IF(AND(All!$V46="P4",All!$AE46="RDP"),Ruler!E$9,IF(AND(All!$V46="P5",All!$AE46="RDP"),Ruler!E$10,IF(AND(All!$V46="P6",All!$AE46="RDP"),Ruler!E$11,IF(AND(All!$V46="P7",All!$AE46="RDP"),Ruler!E$12,IF(AND(All!$V46="P8",All!$AE46="RDP"),Ruler!E$13,IF(AND(All!$V46="P9",All!$AE46="RDP"),Ruler!E$14,IF(AND(All!$V46="P1",All!$AE46="RMS"),Ruler!E$6,IF(AND(All!$V46="P2",All!$AE46="RMS"),Ruler!E$15,IF(AND(All!$V46="P3",All!$AE46="RMS"),Ruler!E$16,IF(AND(All!$V46="P4",All!$AE46="RMS"),Ruler!E$17,IF(AND(All!$V46="P5",All!$AE46="RMS"),Ruler!E$18,IF(AND(All!$V46="P6",All!$AE46="RMS"),Ruler!E$19,IF(AND(All!$V46="P7",All!$AE46="RMS"),Ruler!E$20,IF(AND(All!$V46="P8",All!$AE46="RMS"),Ruler!E$21,IF(AND(All!$V46="P9",All!$AE46="RMS"),Ruler!E$22,IF(AND(All!$V46="P1",All!$AE46="RSS"),Ruler!E$6,IF(AND(All!$V46="P2",All!$AE46="RSS"),Ruler!E$23,IF(AND(All!$V46="P3",All!$AE46="RSS"),Ruler!E$24,IF(AND(All!$V46="P4",All!$AE46="RSS"),Ruler!E$25,IF(AND(All!$V46="P5",All!$AE46="RSS"),Ruler!E$26,IF(AND(All!$V46="P6",All!$AE46="RSS"),Ruler!E$27,IF(AND(All!$V46="P7",All!$AE46="RSS"),Ruler!E$28,IF(AND(All!$V46="P8",All!$AE46="RSS"),Ruler!E$29,IF(AND(All!$V46="P9",All!$AE46="RSS"),Ruler!E$30,0)))))))))))))))))))))))))))</f>
        <v>3</v>
      </c>
      <c r="BM46" s="325">
        <f>IF(AND(All!$V46="P1",All!$AE46="RDP"),Ruler!F$6,IF(AND(All!$V46="P2",All!$AE46="RDP"),Ruler!F$7,IF(AND(All!$V46="P3",All!$AE46="RDP"),Ruler!F$8,IF(AND(All!$V46="P4",All!$AE46="RDP"),Ruler!F$9,IF(AND(All!$V46="P5",All!$AE46="RDP"),Ruler!F$10,IF(AND(All!$V46="P6",All!$AE46="RDP"),Ruler!F$11,IF(AND(All!$V46="P7",All!$AE46="RDP"),Ruler!F$12,IF(AND(All!$V46="P8",All!$AE46="RDP"),Ruler!F$13,IF(AND(All!$V46="P9",All!$AE46="RDP"),Ruler!F$14,IF(AND(All!$V46="P1",All!$AE46="RMS"),Ruler!F$6,IF(AND(All!$V46="P2",All!$AE46="RMS"),Ruler!F$15,IF(AND(All!$V46="P3",All!$AE46="RMS"),Ruler!F$16,IF(AND(All!$V46="P4",All!$AE46="RMS"),Ruler!F$17,IF(AND(All!$V46="P5",All!$AE46="RMS"),Ruler!F$18,IF(AND(All!$V46="P6",All!$AE46="RMS"),Ruler!F$19,IF(AND(All!$V46="P7",All!$AE46="RMS"),Ruler!F$20,IF(AND(All!$V46="P8",All!$AE46="RMS"),Ruler!F$21,IF(AND(All!$V46="P9",All!$AE46="RMS"),Ruler!F$22,IF(AND(All!$V46="P1",All!$AE46="RSS"),Ruler!F$6,IF(AND(All!$V46="P2",All!$AE46="RSS"),Ruler!F$23,IF(AND(All!$V46="P3",All!$AE46="RSS"),Ruler!F$24,IF(AND(All!$V46="P4",All!$AE46="RSS"),Ruler!F$25,IF(AND(All!$V46="P5",All!$AE46="RSS"),Ruler!F$26,IF(AND(All!$V46="P6",All!$AE46="RSS"),Ruler!F$27,IF(AND(All!$V46="P7",All!$AE46="RSS"),Ruler!F$28,IF(AND(All!$V46="P8",All!$AE46="RSS"),Ruler!F$29,IF(AND(All!$V46="P9",All!$AE46="RSS"),Ruler!F$30,0)))))))))))))))))))))))))))</f>
        <v>3</v>
      </c>
      <c r="BN46" s="325">
        <f>IF(AND(All!$V46="P1",All!$AE46="RDP"),Ruler!G$6,IF(AND(All!$V46="P2",All!$AE46="RDP"),Ruler!G$7,IF(AND(All!$V46="P3",All!$AE46="RDP"),Ruler!G$8,IF(AND(All!$V46="P4",All!$AE46="RDP"),Ruler!G$9,IF(AND(All!$V46="P5",All!$AE46="RDP"),Ruler!G$10,IF(AND(All!$V46="P6",All!$AE46="RDP"),Ruler!G$11,IF(AND(All!$V46="P7",All!$AE46="RDP"),Ruler!G$12,IF(AND(All!$V46="P8",All!$AE46="RDP"),Ruler!G$13,IF(AND(All!$V46="P9",All!$AE46="RDP"),Ruler!G$14,IF(AND(All!$V46="P1",All!$AE46="RMS"),Ruler!G$6,IF(AND(All!$V46="P2",All!$AE46="RMS"),Ruler!G$15,IF(AND(All!$V46="P3",All!$AE46="RMS"),Ruler!G$16,IF(AND(All!$V46="P4",All!$AE46="RMS"),Ruler!G$17,IF(AND(All!$V46="P5",All!$AE46="RMS"),Ruler!G$18,IF(AND(All!$V46="P6",All!$AE46="RMS"),Ruler!G$19,IF(AND(All!$V46="P7",All!$AE46="RMS"),Ruler!G$20,IF(AND(All!$V46="P8",All!$AE46="RMS"),Ruler!G$21,IF(AND(All!$V46="P9",All!$AE46="RMS"),Ruler!G$22,IF(AND(All!$V46="P1",All!$AE46="RSS"),Ruler!G$6,IF(AND(All!$V46="P2",All!$AE46="RSS"),Ruler!G$23,IF(AND(All!$V46="P3",All!$AE46="RSS"),Ruler!G$24,IF(AND(All!$V46="P4",All!$AE46="RSS"),Ruler!G$25,IF(AND(All!$V46="P5",All!$AE46="RSS"),Ruler!G$26,IF(AND(All!$V46="P6",All!$AE46="RSS"),Ruler!G$27,IF(AND(All!$V46="P7",All!$AE46="RSS"),Ruler!G$28,IF(AND(All!$V46="P8",All!$AE46="RSS"),Ruler!G$29,IF(AND(All!$V46="P9",All!$AE46="RSS"),Ruler!G$30,0)))))))))))))))))))))))))))</f>
        <v>2</v>
      </c>
      <c r="BO46" s="325">
        <f>IF(AND(All!$V46="P1",All!$AE46="RDP"),Ruler!H$6,IF(AND(All!$V46="P2",All!$AE46="RDP"),Ruler!H$7,IF(AND(All!$V46="P3",All!$AE46="RDP"),Ruler!H$8,IF(AND(All!$V46="P4",All!$AE46="RDP"),Ruler!H$9,IF(AND(All!$V46="P5",All!$AE46="RDP"),Ruler!H$10,IF(AND(All!$V46="P6",All!$AE46="RDP"),Ruler!H$11,IF(AND(All!$V46="P7",All!$AE46="RDP"),Ruler!H$12,IF(AND(All!$V46="P8",All!$AE46="RDP"),Ruler!H$13,IF(AND(All!$V46="P9",All!$AE46="RDP"),Ruler!H$14,IF(AND(All!$V46="P1",All!$AE46="RMS"),Ruler!H$6,IF(AND(All!$V46="P2",All!$AE46="RMS"),Ruler!H$15,IF(AND(All!$V46="P3",All!$AE46="RMS"),Ruler!H$16,IF(AND(All!$V46="P4",All!$AE46="RMS"),Ruler!H$17,IF(AND(All!$V46="P5",All!$AE46="RMS"),Ruler!H$18,IF(AND(All!$V46="P6",All!$AE46="RMS"),Ruler!H$19,IF(AND(All!$V46="P7",All!$AE46="RMS"),Ruler!H$20,IF(AND(All!$V46="P8",All!$AE46="RMS"),Ruler!H$21,IF(AND(All!$V46="P9",All!$AE46="RMS"),Ruler!H$22,IF(AND(All!$V46="P1",All!$AE46="RSS"),Ruler!H$6,IF(AND(All!$V46="P2",All!$AE46="RSS"),Ruler!H$23,IF(AND(All!$V46="P3",All!$AE46="RSS"),Ruler!H$24,IF(AND(All!$V46="P4",All!$AE46="RSS"),Ruler!H$25,IF(AND(All!$V46="P5",All!$AE46="RSS"),Ruler!H$26,IF(AND(All!$V46="P6",All!$AE46="RSS"),Ruler!H$27,IF(AND(All!$V46="P7",All!$AE46="RSS"),Ruler!H$28,IF(AND(All!$V46="P8",All!$AE46="RSS"),Ruler!H$29,IF(AND(All!$V46="P9",All!$AE46="RSS"),Ruler!H$30,0)))))))))))))))))))))))))))</f>
        <v>3</v>
      </c>
      <c r="BP46" s="325">
        <f>IF(AND(All!$V46="P1",All!$AE46="RDP"),Ruler!I$6,IF(AND(All!$V46="P2",All!$AE46="RDP"),Ruler!I$7,IF(AND(All!$V46="P3",All!$AE46="RDP"),Ruler!I$8,IF(AND(All!$V46="P4",All!$AE46="RDP"),Ruler!I$9,IF(AND(All!$V46="P5",All!$AE46="RDP"),Ruler!I$10,IF(AND(All!$V46="P6",All!$AE46="RDP"),Ruler!I$11,IF(AND(All!$V46="P7",All!$AE46="RDP"),Ruler!I$12,IF(AND(All!$V46="P8",All!$AE46="RDP"),Ruler!I$13,IF(AND(All!$V46="P9",All!$AE46="RDP"),Ruler!I$14,IF(AND(All!$V46="P1",All!$AE46="RMS"),Ruler!I$6,IF(AND(All!$V46="P2",All!$AE46="RMS"),Ruler!I$15,IF(AND(All!$V46="P3",All!$AE46="RMS"),Ruler!I$16,IF(AND(All!$V46="P4",All!$AE46="RMS"),Ruler!I$17,IF(AND(All!$V46="P5",All!$AE46="RMS"),Ruler!I$18,IF(AND(All!$V46="P6",All!$AE46="RMS"),Ruler!I$19,IF(AND(All!$V46="P7",All!$AE46="RMS"),Ruler!I$20,IF(AND(All!$V46="P8",All!$AE46="RMS"),Ruler!I$21,IF(AND(All!$V46="P9",All!$AE46="RMS"),Ruler!I$22,IF(AND(All!$V46="P1",All!$AE46="RSS"),Ruler!I$6,IF(AND(All!$V46="P2",All!$AE46="RSS"),Ruler!I$23,IF(AND(All!$V46="P3",All!$AE46="RSS"),Ruler!I$24,IF(AND(All!$V46="P4",All!$AE46="RSS"),Ruler!I$25,IF(AND(All!$V46="P5",All!$AE46="RSS"),Ruler!I$26,IF(AND(All!$V46="P6",All!$AE46="RSS"),Ruler!I$27,IF(AND(All!$V46="P7",All!$AE46="RSS"),Ruler!I$28,IF(AND(All!$V46="P8",All!$AE46="RSS"),Ruler!I$29,IF(AND(All!$V46="P9",All!$AE46="RSS"),Ruler!I$30,0)))))))))))))))))))))))))))</f>
        <v>3</v>
      </c>
      <c r="BQ46" s="325">
        <f>IF(AND(All!$V46="P1",All!$AE46="RDP"),Ruler!J$6,IF(AND(All!$V46="P2",All!$AE46="RDP"),Ruler!J$7,IF(AND(All!$V46="P3",All!$AE46="RDP"),Ruler!J$8,IF(AND(All!$V46="P4",All!$AE46="RDP"),Ruler!J$9,IF(AND(All!$V46="P5",All!$AE46="RDP"),Ruler!J$10,IF(AND(All!$V46="P6",All!$AE46="RDP"),Ruler!J$11,IF(AND(All!$V46="P7",All!$AE46="RDP"),Ruler!J$12,IF(AND(All!$V46="P8",All!$AE46="RDP"),Ruler!J$13,IF(AND(All!$V46="P9",All!$AE46="RDP"),Ruler!J$14,IF(AND(All!$V46="P1",All!$AE46="RMS"),Ruler!J$6,IF(AND(All!$V46="P2",All!$AE46="RMS"),Ruler!J$15,IF(AND(All!$V46="P3",All!$AE46="RMS"),Ruler!J$16,IF(AND(All!$V46="P4",All!$AE46="RMS"),Ruler!J$17,IF(AND(All!$V46="P5",All!$AE46="RMS"),Ruler!J$18,IF(AND(All!$V46="P6",All!$AE46="RMS"),Ruler!J$19,IF(AND(All!$V46="P7",All!$AE46="RMS"),Ruler!J$20,IF(AND(All!$V46="P8",All!$AE46="RMS"),Ruler!J$21,IF(AND(All!$V46="P9",All!$AE46="RMS"),Ruler!J$22,IF(AND(All!$V46="P1",All!$AE46="RSS"),Ruler!J$6,IF(AND(All!$V46="P2",All!$AE46="RSS"),Ruler!J$23,IF(AND(All!$V46="P3",All!$AE46="RSS"),Ruler!J$24,IF(AND(All!$V46="P4",All!$AE46="RSS"),Ruler!J$25,IF(AND(All!$V46="P5",All!$AE46="RSS"),Ruler!J$26,IF(AND(All!$V46="P6",All!$AE46="RSS"),Ruler!J$27,IF(AND(All!$V46="P7",All!$AE46="RSS"),Ruler!J$28,IF(AND(All!$V46="P8",All!$AE46="RSS"),Ruler!J$29,IF(AND(All!$V46="P9",All!$AE46="RSS"),Ruler!J$30,0)))))))))))))))))))))))))))</f>
        <v>2</v>
      </c>
      <c r="BR46" s="325">
        <f>IF(AND(All!$V46="P1",All!$AE46="RDP"),Ruler!K$6,IF(AND(All!$V46="P2",All!$AE46="RDP"),Ruler!K$7,IF(AND(All!$V46="P3",All!$AE46="RDP"),Ruler!K$8,IF(AND(All!$V46="P4",All!$AE46="RDP"),Ruler!K$9,IF(AND(All!$V46="P5",All!$AE46="RDP"),Ruler!K$10,IF(AND(All!$V46="P6",All!$AE46="RDP"),Ruler!K$11,IF(AND(All!$V46="P7",All!$AE46="RDP"),Ruler!K$12,IF(AND(All!$V46="P8",All!$AE46="RDP"),Ruler!K$13,IF(AND(All!$V46="P9",All!$AE46="RDP"),Ruler!K$14,IF(AND(All!$V46="P1",All!$AE46="RMS"),Ruler!K$6,IF(AND(All!$V46="P2",All!$AE46="RMS"),Ruler!K$15,IF(AND(All!$V46="P3",All!$AE46="RMS"),Ruler!K$16,IF(AND(All!$V46="P4",All!$AE46="RMS"),Ruler!K$17,IF(AND(All!$V46="P5",All!$AE46="RMS"),Ruler!K$18,IF(AND(All!$V46="P6",All!$AE46="RMS"),Ruler!K$19,IF(AND(All!$V46="P7",All!$AE46="RMS"),Ruler!K$20,IF(AND(All!$V46="P8",All!$AE46="RMS"),Ruler!K$21,IF(AND(All!$V46="P9",All!$AE46="RMS"),Ruler!K$22,IF(AND(All!$V46="P1",All!$AE46="RSS"),Ruler!K$6,IF(AND(All!$V46="P2",All!$AE46="RSS"),Ruler!K$23,IF(AND(All!$V46="P3",All!$AE46="RSS"),Ruler!K$24,IF(AND(All!$V46="P4",All!$AE46="RSS"),Ruler!K$25,IF(AND(All!$V46="P5",All!$AE46="RSS"),Ruler!K$26,IF(AND(All!$V46="P6",All!$AE46="RSS"),Ruler!K$27,IF(AND(All!$V46="P7",All!$AE46="RSS"),Ruler!K$28,IF(AND(All!$V46="P8",All!$AE46="RSS"),Ruler!K$29,IF(AND(All!$V46="P9",All!$AE46="RSS"),Ruler!K$30,0)))))))))))))))))))))))))))</f>
        <v>3</v>
      </c>
      <c r="BS46" s="325">
        <f>IF(AND(All!$V46="P1",All!$AE46="RDP"),Ruler!L$6,IF(AND(All!$V46="P2",All!$AE46="RDP"),Ruler!L$7,IF(AND(All!$V46="P3",All!$AE46="RDP"),Ruler!L$8,IF(AND(All!$V46="P4",All!$AE46="RDP"),Ruler!L$9,IF(AND(All!$V46="P5",All!$AE46="RDP"),Ruler!L$10,IF(AND(All!$V46="P6",All!$AE46="RDP"),Ruler!L$11,IF(AND(All!$V46="P7",All!$AE46="RDP"),Ruler!L$12,IF(AND(All!$V46="P8",All!$AE46="RDP"),Ruler!L$13,IF(AND(All!$V46="P9",All!$AE46="RDP"),Ruler!L$14,IF(AND(All!$V46="P1",All!$AE46="RMS"),Ruler!L$6,IF(AND(All!$V46="P2",All!$AE46="RMS"),Ruler!L$15,IF(AND(All!$V46="P3",All!$AE46="RMS"),Ruler!L$16,IF(AND(All!$V46="P4",All!$AE46="RMS"),Ruler!L$17,IF(AND(All!$V46="P5",All!$AE46="RMS"),Ruler!L$18,IF(AND(All!$V46="P6",All!$AE46="RMS"),Ruler!L$19,IF(AND(All!$V46="P7",All!$AE46="RMS"),Ruler!L$20,IF(AND(All!$V46="P8",All!$AE46="RMS"),Ruler!L$21,IF(AND(All!$V46="P9",All!$AE46="RMS"),Ruler!L$22,IF(AND(All!$V46="P1",All!$AE46="RSS"),Ruler!L$6,IF(AND(All!$V46="P2",All!$AE46="RSS"),Ruler!L$23,IF(AND(All!$V46="P3",All!$AE46="RSS"),Ruler!L$24,IF(AND(All!$V46="P4",All!$AE46="RSS"),Ruler!L$25,IF(AND(All!$V46="P5",All!$AE46="RSS"),Ruler!L$26,IF(AND(All!$V46="P6",All!$AE46="RSS"),Ruler!L$27,IF(AND(All!$V46="P7",All!$AE46="RSS"),Ruler!L$28,IF(AND(All!$V46="P8",All!$AE46="RSS"),Ruler!L$29,IF(AND(All!$V46="P9",All!$AE46="RSS"),Ruler!L$30,0)))))))))))))))))))))))))))</f>
        <v>3</v>
      </c>
      <c r="BT46" s="325">
        <f>IF(AND(All!$V46="P1",All!$AE46="RDP"),Ruler!M$6,IF(AND(All!$V46="P2",All!$AE46="RDP"),Ruler!M$7,IF(AND(All!$V46="P3",All!$AE46="RDP"),Ruler!M$8,IF(AND(All!$V46="P4",All!$AE46="RDP"),Ruler!M$9,IF(AND(All!$V46="P5",All!$AE46="RDP"),Ruler!M$10,IF(AND(All!$V46="P6",All!$AE46="RDP"),Ruler!M$11,IF(AND(All!$V46="P7",All!$AE46="RDP"),Ruler!M$12,IF(AND(All!$V46="P8",All!$AE46="RDP"),Ruler!M$13,IF(AND(All!$V46="P9",All!$AE46="RDP"),Ruler!M$14,IF(AND(All!$V46="P1",All!$AE46="RMS"),Ruler!M$6,IF(AND(All!$V46="P2",All!$AE46="RMS"),Ruler!M$15,IF(AND(All!$V46="P3",All!$AE46="RMS"),Ruler!M$16,IF(AND(All!$V46="P4",All!$AE46="RMS"),Ruler!M$17,IF(AND(All!$V46="P5",All!$AE46="RMS"),Ruler!M$18,IF(AND(All!$V46="P6",All!$AE46="RMS"),Ruler!M$19,IF(AND(All!$V46="P7",All!$AE46="RMS"),Ruler!M$20,IF(AND(All!$V46="P8",All!$AE46="RMS"),Ruler!M$21,IF(AND(All!$V46="P9",All!$AE46="RMS"),Ruler!M$22,IF(AND(All!$V46="P1",All!$AE46="RSS"),Ruler!M$6,IF(AND(All!$V46="P2",All!$AE46="RSS"),Ruler!M$23,IF(AND(All!$V46="P3",All!$AE46="RSS"),Ruler!M$24,IF(AND(All!$V46="P4",All!$AE46="RSS"),Ruler!M$25,IF(AND(All!$V46="P5",All!$AE46="RSS"),Ruler!M$26,IF(AND(All!$V46="P6",All!$AE46="RSS"),Ruler!M$27,IF(AND(All!$V46="P7",All!$AE46="RSS"),Ruler!M$28,IF(AND(All!$V46="P8",All!$AE46="RSS"),Ruler!M$29,IF(AND(All!$V46="P9",All!$AE46="RSS"),Ruler!M$30,0)))))))))))))))))))))))))))</f>
        <v>3</v>
      </c>
      <c r="BU46" s="325">
        <f>IF(AND(All!$V46="P1",All!$AE46="RDP"),Ruler!N$6,IF(AND(All!$V46="P2",All!$AE46="RDP"),Ruler!N$7,IF(AND(All!$V46="P3",All!$AE46="RDP"),Ruler!N$8,IF(AND(All!$V46="P4",All!$AE46="RDP"),Ruler!N$9,IF(AND(All!$V46="P5",All!$AE46="RDP"),Ruler!N$10,IF(AND(All!$V46="P6",All!$AE46="RDP"),Ruler!N$11,IF(AND(All!$V46="P7",All!$AE46="RDP"),Ruler!N$12,IF(AND(All!$V46="P8",All!$AE46="RDP"),Ruler!N$13,IF(AND(All!$V46="P9",All!$AE46="RDP"),Ruler!N$14,IF(AND(All!$V46="P1",All!$AE46="RMS"),Ruler!N$6,IF(AND(All!$V46="P2",All!$AE46="RMS"),Ruler!N$15,IF(AND(All!$V46="P3",All!$AE46="RMS"),Ruler!N$16,IF(AND(All!$V46="P4",All!$AE46="RMS"),Ruler!N$17,IF(AND(All!$V46="P5",All!$AE46="RMS"),Ruler!N$18,IF(AND(All!$V46="P6",All!$AE46="RMS"),Ruler!N$19,IF(AND(All!$V46="P7",All!$AE46="RMS"),Ruler!N$20,IF(AND(All!$V46="P8",All!$AE46="RMS"),Ruler!N$21,IF(AND(All!$V46="P9",All!$AE46="RMS"),Ruler!N$22,IF(AND(All!$V46="P1",All!$AE46="RSS"),Ruler!N$6,IF(AND(All!$V46="P2",All!$AE46="RSS"),Ruler!N$23,IF(AND(All!$V46="P3",All!$AE46="RSS"),Ruler!N$24,IF(AND(All!$V46="P4",All!$AE46="RSS"),Ruler!N$25,IF(AND(All!$V46="P5",All!$AE46="RSS"),Ruler!N$26,IF(AND(All!$V46="P6",All!$AE46="RSS"),Ruler!N$27,IF(AND(All!$V46="P7",All!$AE46="RSS"),Ruler!N$28,IF(AND(All!$V46="P8",All!$AE46="RSS"),Ruler!N$29,IF(AND(All!$V46="P9",All!$AE46="RSS"),Ruler!N$30,0)))))))))))))))))))))))))))</f>
        <v>2</v>
      </c>
      <c r="BV46" s="325">
        <f>IF(AND(All!$V46="P1",All!$AE46="RDP"),Ruler!O$6,IF(AND(All!$V46="P2",All!$AE46="RDP"),Ruler!O$7,IF(AND(All!$V46="P3",All!$AE46="RDP"),Ruler!O$8,IF(AND(All!$V46="P4",All!$AE46="RDP"),Ruler!O$9,IF(AND(All!$V46="P5",All!$AE46="RDP"),Ruler!O$10,IF(AND(All!$V46="P6",All!$AE46="RDP"),Ruler!O$11,IF(AND(All!$V46="P7",All!$AE46="RDP"),Ruler!O$12,IF(AND(All!$V46="P8",All!$AE46="RDP"),Ruler!O$13,IF(AND(All!$V46="P9",All!$AE46="RDP"),Ruler!O$14,IF(AND(All!$V46="P1",All!$AE46="RMS"),Ruler!O$6,IF(AND(All!$V46="P2",All!$AE46="RMS"),Ruler!O$15,IF(AND(All!$V46="P3",All!$AE46="RMS"),Ruler!O$16,IF(AND(All!$V46="P4",All!$AE46="RMS"),Ruler!O$17,IF(AND(All!$V46="P5",All!$AE46="RMS"),Ruler!O$18,IF(AND(All!$V46="P6",All!$AE46="RMS"),Ruler!O$19,IF(AND(All!$V46="P7",All!$AE46="RMS"),Ruler!O$20,IF(AND(All!$V46="P8",All!$AE46="RMS"),Ruler!O$21,IF(AND(All!$V46="P9",All!$AE46="RMS"),Ruler!O$22,IF(AND(All!$V46="P1",All!$AE46="RSS"),Ruler!O$6,IF(AND(All!$V46="P2",All!$AE46="RSS"),Ruler!O$23,IF(AND(All!$V46="P3",All!$AE46="RSS"),Ruler!O$24,IF(AND(All!$V46="P4",All!$AE46="RSS"),Ruler!O$25,IF(AND(All!$V46="P5",All!$AE46="RSS"),Ruler!O$26,IF(AND(All!$V46="P6",All!$AE46="RSS"),Ruler!O$27,IF(AND(All!$V46="P7",All!$AE46="RSS"),Ruler!O$28,IF(AND(All!$V46="P8",All!$AE46="RSS"),Ruler!O$29,IF(AND(All!$V46="P9",All!$AE46="RSS"),Ruler!O$30,0)))))))))))))))))))))))))))</f>
        <v>3</v>
      </c>
      <c r="BW46" s="325">
        <f>IF(AND(All!$V46="P1",All!$AE46="RDP"),Ruler!P$6,IF(AND(All!$V46="P2",All!$AE46="RDP"),Ruler!P$7,IF(AND(All!$V46="P3",All!$AE46="RDP"),Ruler!P$8,IF(AND(All!$V46="P4",All!$AE46="RDP"),Ruler!P$9,IF(AND(All!$V46="P5",All!$AE46="RDP"),Ruler!P$10,IF(AND(All!$V46="P6",All!$AE46="RDP"),Ruler!P$11,IF(AND(All!$V46="P7",All!$AE46="RDP"),Ruler!P$12,IF(AND(All!$V46="P8",All!$AE46="RDP"),Ruler!P$13,IF(AND(All!$V46="P9",All!$AE46="RDP"),Ruler!P$14,IF(AND(All!$V46="P1",All!$AE46="RMS"),Ruler!P$6,IF(AND(All!$V46="P2",All!$AE46="RMS"),Ruler!P$15,IF(AND(All!$V46="P3",All!$AE46="RMS"),Ruler!P$16,IF(AND(All!$V46="P4",All!$AE46="RMS"),Ruler!P$17,IF(AND(All!$V46="P5",All!$AE46="RMS"),Ruler!P$18,IF(AND(All!$V46="P6",All!$AE46="RMS"),Ruler!P$19,IF(AND(All!$V46="P7",All!$AE46="RMS"),Ruler!P$20,IF(AND(All!$V46="P8",All!$AE46="RMS"),Ruler!P$21,IF(AND(All!$V46="P9",All!$AE46="RMS"),Ruler!P$22,IF(AND(All!$V46="P1",All!$AE46="RSS"),Ruler!P$6,IF(AND(All!$V46="P2",All!$AE46="RSS"),Ruler!P$23,IF(AND(All!$V46="P3",All!$AE46="RSS"),Ruler!P$24,IF(AND(All!$V46="P4",All!$AE46="RSS"),Ruler!P$25,IF(AND(All!$V46="P5",All!$AE46="RSS"),Ruler!P$26,IF(AND(All!$V46="P6",All!$AE46="RSS"),Ruler!P$27,IF(AND(All!$V46="P7",All!$AE46="RSS"),Ruler!P$28,IF(AND(All!$V46="P8",All!$AE46="RSS"),Ruler!P$29,IF(AND(All!$V46="P9",All!$AE46="RSS"),Ruler!P$30,0)))))))))))))))))))))))))))</f>
        <v>2</v>
      </c>
      <c r="BX46" s="325">
        <f>IF(AND(All!$V46="P1",All!$AE46="RDP"),Ruler!Q$6,IF(AND(All!$V46="P2",All!$AE46="RDP"),Ruler!Q$7,IF(AND(All!$V46="P3",All!$AE46="RDP"),Ruler!Q$8,IF(AND(All!$V46="P4",All!$AE46="RDP"),Ruler!Q$9,IF(AND(All!$V46="P5",All!$AE46="RDP"),Ruler!Q$10,IF(AND(All!$V46="P6",All!$AE46="RDP"),Ruler!Q$11,IF(AND(All!$V46="P7",All!$AE46="RDP"),Ruler!Q$12,IF(AND(All!$V46="P8",All!$AE46="RDP"),Ruler!Q$13,IF(AND(All!$V46="P9",All!$AE46="RDP"),Ruler!Q$14,IF(AND(All!$V46="P1",All!$AE46="RMS"),Ruler!Q$6,IF(AND(All!$V46="P2",All!$AE46="RMS"),Ruler!Q$15,IF(AND(All!$V46="P3",All!$AE46="RMS"),Ruler!Q$16,IF(AND(All!$V46="P4",All!$AE46="RMS"),Ruler!Q$17,IF(AND(All!$V46="P5",All!$AE46="RMS"),Ruler!Q$18,IF(AND(All!$V46="P6",All!$AE46="RMS"),Ruler!Q$19,IF(AND(All!$V46="P7",All!$AE46="RMS"),Ruler!Q$20,IF(AND(All!$V46="P8",All!$AE46="RMS"),Ruler!Q$21,IF(AND(All!$V46="P9",All!$AE46="RMS"),Ruler!Q$22,IF(AND(All!$V46="P1",All!$AE46="RSS"),Ruler!Q$6,IF(AND(All!$V46="P2",All!$AE46="RSS"),Ruler!Q$23,IF(AND(All!$V46="P3",All!$AE46="RSS"),Ruler!Q$24,IF(AND(All!$V46="P4",All!$AE46="RSS"),Ruler!Q$25,IF(AND(All!$V46="P5",All!$AE46="RSS"),Ruler!Q$26,IF(AND(All!$V46="P6",All!$AE46="RSS"),Ruler!Q$27,IF(AND(All!$V46="P7",All!$AE46="RSS"),Ruler!Q$28,IF(AND(All!$V46="P8",All!$AE46="RSS"),Ruler!Q$29,IF(AND(All!$V46="P9",All!$AE46="RSS"),Ruler!Q$30,0)))))))))))))))))))))))))))</f>
        <v>3</v>
      </c>
      <c r="BY46" s="325">
        <f>IF(AND(All!$V46="P1",All!$AE46="RDP"),Ruler!R$6,IF(AND(All!$V46="P2",All!$AE46="RDP"),Ruler!R$7,IF(AND(All!$V46="P3",All!$AE46="RDP"),Ruler!R$8,IF(AND(All!$V46="P4",All!$AE46="RDP"),Ruler!R$9,IF(AND(All!$V46="P5",All!$AE46="RDP"),Ruler!R$10,IF(AND(All!$V46="P6",All!$AE46="RDP"),Ruler!R$11,IF(AND(All!$V46="P7",All!$AE46="RDP"),Ruler!R$12,IF(AND(All!$V46="P8",All!$AE46="RDP"),Ruler!R$13,IF(AND(All!$V46="P9",All!$AE46="RDP"),Ruler!R$14,IF(AND(All!$V46="P1",All!$AE46="RMS"),Ruler!R$6,IF(AND(All!$V46="P2",All!$AE46="RMS"),Ruler!R$15,IF(AND(All!$V46="P3",All!$AE46="RMS"),Ruler!R$16,IF(AND(All!$V46="P4",All!$AE46="RMS"),Ruler!R$17,IF(AND(All!$V46="P5",All!$AE46="RMS"),Ruler!R$18,IF(AND(All!$V46="P6",All!$AE46="RMS"),Ruler!R$19,IF(AND(All!$V46="P7",All!$AE46="RMS"),Ruler!R$20,IF(AND(All!$V46="P8",All!$AE46="RMS"),Ruler!R$21,IF(AND(All!$V46="P9",All!$AE46="RMS"),Ruler!R$22,IF(AND(All!$V46="P1",All!$AE46="RSS"),Ruler!R$6,IF(AND(All!$V46="P2",All!$AE46="RSS"),Ruler!R$23,IF(AND(All!$V46="P3",All!$AE46="RSS"),Ruler!R$24,IF(AND(All!$V46="P4",All!$AE46="RSS"),Ruler!R$25,IF(AND(All!$V46="P5",All!$AE46="RSS"),Ruler!R$26,IF(AND(All!$V46="P6",All!$AE46="RSS"),Ruler!R$27,IF(AND(All!$V46="P7",All!$AE46="RSS"),Ruler!R$28,IF(AND(All!$V46="P8",All!$AE46="RSS"),Ruler!R$29,IF(AND(All!$V46="P9",All!$AE46="RSS"),Ruler!R$30,0)))))))))))))))))))))))))))</f>
        <v>3</v>
      </c>
      <c r="BZ46" s="325">
        <f>IF(AND(All!$V46="P1",All!$AE46="RDP"),Ruler!S$6,IF(AND(All!$V46="P2",All!$AE46="RDP"),Ruler!S$7,IF(AND(All!$V46="P3",All!$AE46="RDP"),Ruler!S$8,IF(AND(All!$V46="P4",All!$AE46="RDP"),Ruler!S$9,IF(AND(All!$V46="P5",All!$AE46="RDP"),Ruler!S$10,IF(AND(All!$V46="P6",All!$AE46="RDP"),Ruler!S$11,IF(AND(All!$V46="P7",All!$AE46="RDP"),Ruler!S$12,IF(AND(All!$V46="P8",All!$AE46="RDP"),Ruler!S$13,IF(AND(All!$V46="P9",All!$AE46="RDP"),Ruler!S$14,IF(AND(All!$V46="P1",All!$AE46="RMS"),Ruler!S$6,IF(AND(All!$V46="P2",All!$AE46="RMS"),Ruler!S$15,IF(AND(All!$V46="P3",All!$AE46="RMS"),Ruler!S$16,IF(AND(All!$V46="P4",All!$AE46="RMS"),Ruler!S$17,IF(AND(All!$V46="P5",All!$AE46="RMS"),Ruler!S$18,IF(AND(All!$V46="P6",All!$AE46="RMS"),Ruler!S$19,IF(AND(All!$V46="P7",All!$AE46="RMS"),Ruler!S$20,IF(AND(All!$V46="P8",All!$AE46="RMS"),Ruler!S$21,IF(AND(All!$V46="P9",All!$AE46="RMS"),Ruler!S$22,IF(AND(All!$V46="P1",All!$AE46="RSS"),Ruler!S$6,IF(AND(All!$V46="P2",All!$AE46="RSS"),Ruler!S$23,IF(AND(All!$V46="P3",All!$AE46="RSS"),Ruler!S$24,IF(AND(All!$V46="P4",All!$AE46="RSS"),Ruler!S$25,IF(AND(All!$V46="P5",All!$AE46="RSS"),Ruler!S$26,IF(AND(All!$V46="P6",All!$AE46="RSS"),Ruler!S$27,IF(AND(All!$V46="P7",All!$AE46="RSS"),Ruler!S$28,IF(AND(All!$V46="P8",All!$AE46="RSS"),Ruler!S$29,IF(AND(All!$V46="P9",All!$AE46="RSS"),Ruler!S$30,0)))))))))))))))))))))))))))</f>
        <v>2</v>
      </c>
      <c r="CA46" s="325">
        <f>IF(AND(All!$V46="P1",All!$AE46="RDP"),Ruler!T$6,IF(AND(All!$V46="P2",All!$AE46="RDP"),Ruler!T$7,IF(AND(All!$V46="P3",All!$AE46="RDP"),Ruler!T$8,IF(AND(All!$V46="P4",All!$AE46="RDP"),Ruler!T$9,IF(AND(All!$V46="P5",All!$AE46="RDP"),Ruler!T$10,IF(AND(All!$V46="P6",All!$AE46="RDP"),Ruler!T$11,IF(AND(All!$V46="P7",All!$AE46="RDP"),Ruler!T$12,IF(AND(All!$V46="P8",All!$AE46="RDP"),Ruler!T$13,IF(AND(All!$V46="P9",All!$AE46="RDP"),Ruler!T$14,IF(AND(All!$V46="P1",All!$AE46="RMS"),Ruler!T$6,IF(AND(All!$V46="P2",All!$AE46="RMS"),Ruler!T$15,IF(AND(All!$V46="P3",All!$AE46="RMS"),Ruler!T$16,IF(AND(All!$V46="P4",All!$AE46="RMS"),Ruler!T$17,IF(AND(All!$V46="P5",All!$AE46="RMS"),Ruler!T$18,IF(AND(All!$V46="P6",All!$AE46="RMS"),Ruler!T$19,IF(AND(All!$V46="P7",All!$AE46="RMS"),Ruler!T$20,IF(AND(All!$V46="P8",All!$AE46="RMS"),Ruler!T$21,IF(AND(All!$V46="P9",All!$AE46="RMS"),Ruler!T$22,IF(AND(All!$V46="P1",All!$AE46="RSS"),Ruler!T$6,IF(AND(All!$V46="P2",All!$AE46="RSS"),Ruler!T$23,IF(AND(All!$V46="P3",All!$AE46="RSS"),Ruler!T$24,IF(AND(All!$V46="P4",All!$AE46="RSS"),Ruler!T$25,IF(AND(All!$V46="P5",All!$AE46="RSS"),Ruler!T$26,IF(AND(All!$V46="P6",All!$AE46="RSS"),Ruler!T$27,IF(AND(All!$V46="P7",All!$AE46="RSS"),Ruler!T$28,IF(AND(All!$V46="P8",All!$AE46="RSS"),Ruler!T$29,IF(AND(All!$V46="P9",All!$AE46="RSS"),Ruler!T$30,0)))))))))))))))))))))))))))</f>
        <v>2</v>
      </c>
      <c r="CB46" s="325">
        <f>IF(AND(All!$V46="P1",All!$AE46="RDP"),Ruler!U$6,IF(AND(All!$V46="P2",All!$AE46="RDP"),Ruler!U$7,IF(AND(All!$V46="P3",All!$AE46="RDP"),Ruler!U$8,IF(AND(All!$V46="P4",All!$AE46="RDP"),Ruler!U$9,IF(AND(All!$V46="P5",All!$AE46="RDP"),Ruler!U$10,IF(AND(All!$V46="P6",All!$AE46="RDP"),Ruler!U$11,IF(AND(All!$V46="P7",All!$AE46="RDP"),Ruler!U$12,IF(AND(All!$V46="P8",All!$AE46="RDP"),Ruler!U$13,IF(AND(All!$V46="P9",All!$AE46="RDP"),Ruler!U$14,IF(AND(All!$V46="P1",All!$AE46="RMS"),Ruler!U$6,IF(AND(All!$V46="P2",All!$AE46="RMS"),Ruler!U$15,IF(AND(All!$V46="P3",All!$AE46="RMS"),Ruler!U$16,IF(AND(All!$V46="P4",All!$AE46="RMS"),Ruler!U$17,IF(AND(All!$V46="P5",All!$AE46="RMS"),Ruler!U$18,IF(AND(All!$V46="P6",All!$AE46="RMS"),Ruler!U$19,IF(AND(All!$V46="P7",All!$AE46="RMS"),Ruler!U$20,IF(AND(All!$V46="P8",All!$AE46="RMS"),Ruler!U$21,IF(AND(All!$V46="P9",All!$AE46="RMS"),Ruler!U$22,IF(AND(All!$V46="P1",All!$AE46="RSS"),Ruler!U$6,IF(AND(All!$V46="P2",All!$AE46="RSS"),Ruler!U$23,IF(AND(All!$V46="P3",All!$AE46="RSS"),Ruler!U$24,IF(AND(All!$V46="P4",All!$AE46="RSS"),Ruler!U$25,IF(AND(All!$V46="P5",All!$AE46="RSS"),Ruler!U$26,IF(AND(All!$V46="P6",All!$AE46="RSS"),Ruler!U$27,IF(AND(All!$V46="P7",All!$AE46="RSS"),Ruler!U$28,IF(AND(All!$V46="P8",All!$AE46="RSS"),Ruler!U$29,IF(AND(All!$V46="P9",All!$AE46="RSS"),Ruler!U$30,0)))))))))))))))))))))))))))</f>
        <v>2</v>
      </c>
      <c r="CC46" s="325">
        <f>IF(AND(All!$V46="P1",All!$AE46="RDP"),Ruler!V$6,IF(AND(All!$V46="P2",All!$AE46="RDP"),Ruler!V$7,IF(AND(All!$V46="P3",All!$AE46="RDP"),Ruler!V$8,IF(AND(All!$V46="P4",All!$AE46="RDP"),Ruler!V$9,IF(AND(All!$V46="P5",All!$AE46="RDP"),Ruler!V$10,IF(AND(All!$V46="P6",All!$AE46="RDP"),Ruler!V$11,IF(AND(All!$V46="P7",All!$AE46="RDP"),Ruler!V$12,IF(AND(All!$V46="P8",All!$AE46="RDP"),Ruler!V$13,IF(AND(All!$V46="P9",All!$AE46="RDP"),Ruler!V$14,IF(AND(All!$V46="P1",All!$AE46="RMS"),Ruler!V$6,IF(AND(All!$V46="P2",All!$AE46="RMS"),Ruler!V$15,IF(AND(All!$V46="P3",All!$AE46="RMS"),Ruler!V$16,IF(AND(All!$V46="P4",All!$AE46="RMS"),Ruler!V$17,IF(AND(All!$V46="P5",All!$AE46="RMS"),Ruler!V$18,IF(AND(All!$V46="P6",All!$AE46="RMS"),Ruler!V$19,IF(AND(All!$V46="P7",All!$AE46="RMS"),Ruler!V$20,IF(AND(All!$V46="P8",All!$AE46="RMS"),Ruler!V$21,IF(AND(All!$V46="P9",All!$AE46="RMS"),Ruler!V$22,IF(AND(All!$V46="P1",All!$AE46="RSS"),Ruler!V$6,IF(AND(All!$V46="P2",All!$AE46="RSS"),Ruler!V$23,IF(AND(All!$V46="P3",All!$AE46="RSS"),Ruler!V$24,IF(AND(All!$V46="P4",All!$AE46="RSS"),Ruler!V$25,IF(AND(All!$V46="P5",All!$AE46="RSS"),Ruler!V$26,IF(AND(All!$V46="P6",All!$AE46="RSS"),Ruler!V$27,IF(AND(All!$V46="P7",All!$AE46="RSS"),Ruler!V$28,IF(AND(All!$V46="P8",All!$AE46="RSS"),Ruler!V$29,IF(AND(All!$V46="P9",All!$AE46="RSS"),Ruler!V$30,0)))))))))))))))))))))))))))</f>
        <v>2</v>
      </c>
      <c r="CD46" s="325">
        <f>IF(AND(All!$V46="P1",All!$AE46="RDP"),Ruler!W$6,IF(AND(All!$V46="P2",All!$AE46="RDP"),Ruler!W$7,IF(AND(All!$V46="P3",All!$AE46="RDP"),Ruler!W$8,IF(AND(All!$V46="P4",All!$AE46="RDP"),Ruler!W$9,IF(AND(All!$V46="P5",All!$AE46="RDP"),Ruler!W$10,IF(AND(All!$V46="P6",All!$AE46="RDP"),Ruler!W$11,IF(AND(All!$V46="P7",All!$AE46="RDP"),Ruler!W$12,IF(AND(All!$V46="P8",All!$AE46="RDP"),Ruler!W$13,IF(AND(All!$V46="P9",All!$AE46="RDP"),Ruler!W$14,IF(AND(All!$V46="P1",All!$AE46="RMS"),Ruler!W$6,IF(AND(All!$V46="P2",All!$AE46="RMS"),Ruler!W$15,IF(AND(All!$V46="P3",All!$AE46="RMS"),Ruler!W$16,IF(AND(All!$V46="P4",All!$AE46="RMS"),Ruler!W$17,IF(AND(All!$V46="P5",All!$AE46="RMS"),Ruler!W$18,IF(AND(All!$V46="P6",All!$AE46="RMS"),Ruler!W$19,IF(AND(All!$V46="P7",All!$AE46="RMS"),Ruler!W$20,IF(AND(All!$V46="P8",All!$AE46="RMS"),Ruler!W$21,IF(AND(All!$V46="P9",All!$AE46="RMS"),Ruler!W$22,IF(AND(All!$V46="P1",All!$AE46="RSS"),Ruler!W$6,IF(AND(All!$V46="P2",All!$AE46="RSS"),Ruler!W$23,IF(AND(All!$V46="P3",All!$AE46="RSS"),Ruler!W$24,IF(AND(All!$V46="P4",All!$AE46="RSS"),Ruler!W$25,IF(AND(All!$V46="P5",All!$AE46="RSS"),Ruler!W$26,IF(AND(All!$V46="P6",All!$AE46="RSS"),Ruler!W$27,IF(AND(All!$V46="P7",All!$AE46="RSS"),Ruler!W$28,IF(AND(All!$V46="P8",All!$AE46="RSS"),Ruler!W$29,IF(AND(All!$V46="P9",All!$AE46="RSS"),Ruler!W$30,0)))))))))))))))))))))))))))</f>
        <v>2</v>
      </c>
      <c r="CE46" s="325">
        <f>IF(AND(All!$V46="P1",All!$AE46="RDP"),Ruler!X$6,IF(AND(All!$V46="P2",All!$AE46="RDP"),Ruler!X$7,IF(AND(All!$V46="P3",All!$AE46="RDP"),Ruler!X$8,IF(AND(All!$V46="P4",All!$AE46="RDP"),Ruler!X$9,IF(AND(All!$V46="P5",All!$AE46="RDP"),Ruler!X$10,IF(AND(All!$V46="P6",All!$AE46="RDP"),Ruler!X$11,IF(AND(All!$V46="P7",All!$AE46="RDP"),Ruler!X$12,IF(AND(All!$V46="P8",All!$AE46="RDP"),Ruler!X$13,IF(AND(All!$V46="P9",All!$AE46="RDP"),Ruler!X$14,IF(AND(All!$V46="P1",All!$AE46="RMS"),Ruler!X$6,IF(AND(All!$V46="P2",All!$AE46="RMS"),Ruler!X$15,IF(AND(All!$V46="P3",All!$AE46="RMS"),Ruler!X$16,IF(AND(All!$V46="P4",All!$AE46="RMS"),Ruler!X$17,IF(AND(All!$V46="P5",All!$AE46="RMS"),Ruler!X$18,IF(AND(All!$V46="P6",All!$AE46="RMS"),Ruler!X$19,IF(AND(All!$V46="P7",All!$AE46="RMS"),Ruler!X$20,IF(AND(All!$V46="P8",All!$AE46="RMS"),Ruler!X$21,IF(AND(All!$V46="P9",All!$AE46="RMS"),Ruler!X$22,IF(AND(All!$V46="P1",All!$AE46="RSS"),Ruler!X$6,IF(AND(All!$V46="P2",All!$AE46="RSS"),Ruler!X$23,IF(AND(All!$V46="P3",All!$AE46="RSS"),Ruler!X$24,IF(AND(All!$V46="P4",All!$AE46="RSS"),Ruler!X$25,IF(AND(All!$V46="P5",All!$AE46="RSS"),Ruler!X$26,IF(AND(All!$V46="P6",All!$AE46="RSS"),Ruler!X$27,IF(AND(All!$V46="P7",All!$AE46="RSS"),Ruler!X$28,IF(AND(All!$V46="P8",All!$AE46="RSS"),Ruler!X$29,IF(AND(All!$V46="P9",All!$AE46="RSS"),Ruler!X$30,0)))))))))))))))))))))))))))</f>
        <v>2</v>
      </c>
      <c r="CF46" s="325">
        <f>IF(AND(All!$V46="P1",All!$AE46="RDP"),Ruler!Y$6,IF(AND(All!$V46="P2",All!$AE46="RDP"),Ruler!Y$7,IF(AND(All!$V46="P3",All!$AE46="RDP"),Ruler!Y$8,IF(AND(All!$V46="P4",All!$AE46="RDP"),Ruler!Y$9,IF(AND(All!$V46="P5",All!$AE46="RDP"),Ruler!Y$10,IF(AND(All!$V46="P6",All!$AE46="RDP"),Ruler!Y$11,IF(AND(All!$V46="P7",All!$AE46="RDP"),Ruler!Y$12,IF(AND(All!$V46="P8",All!$AE46="RDP"),Ruler!Y$13,IF(AND(All!$V46="P9",All!$AE46="RDP"),Ruler!Y$14,IF(AND(All!$V46="P1",All!$AE46="RMS"),Ruler!Y$6,IF(AND(All!$V46="P2",All!$AE46="RMS"),Ruler!Y$15,IF(AND(All!$V46="P3",All!$AE46="RMS"),Ruler!Y$16,IF(AND(All!$V46="P4",All!$AE46="RMS"),Ruler!Y$17,IF(AND(All!$V46="P5",All!$AE46="RMS"),Ruler!Y$18,IF(AND(All!$V46="P6",All!$AE46="RMS"),Ruler!Y$19,IF(AND(All!$V46="P7",All!$AE46="RMS"),Ruler!Y$20,IF(AND(All!$V46="P8",All!$AE46="RMS"),Ruler!Y$21,IF(AND(All!$V46="P9",All!$AE46="RMS"),Ruler!Y$22,IF(AND(All!$V46="P1",All!$AE46="RSS"),Ruler!Y$6,IF(AND(All!$V46="P2",All!$AE46="RSS"),Ruler!Y$23,IF(AND(All!$V46="P3",All!$AE46="RSS"),Ruler!Y$24,IF(AND(All!$V46="P4",All!$AE46="RSS"),Ruler!Y$25,IF(AND(All!$V46="P5",All!$AE46="RSS"),Ruler!Y$26,IF(AND(All!$V46="P6",All!$AE46="RSS"),Ruler!Y$27,IF(AND(All!$V46="P7",All!$AE46="RSS"),Ruler!Y$28,IF(AND(All!$V46="P8",All!$AE46="RSS"),Ruler!Y$29,IF(AND(All!$V46="P9",All!$AE46="RSS"),Ruler!Y$30,0)))))))))))))))))))))))))))</f>
        <v>1</v>
      </c>
      <c r="CG46" s="325">
        <f>IF(AND(All!$V46="P1",All!$AE46="RDP"),Ruler!Z$6,IF(AND(All!$V46="P2",All!$AE46="RDP"),Ruler!Z$7,IF(AND(All!$V46="P3",All!$AE46="RDP"),Ruler!Z$8,IF(AND(All!$V46="P4",All!$AE46="RDP"),Ruler!Z$9,IF(AND(All!$V46="P5",All!$AE46="RDP"),Ruler!Z$10,IF(AND(All!$V46="P6",All!$AE46="RDP"),Ruler!Z$11,IF(AND(All!$V46="P7",All!$AE46="RDP"),Ruler!Z$12,IF(AND(All!$V46="P8",All!$AE46="RDP"),Ruler!Z$13,IF(AND(All!$V46="P9",All!$AE46="RDP"),Ruler!Z$14,IF(AND(All!$V46="P1",All!$AE46="RMS"),Ruler!Z$6,IF(AND(All!$V46="P2",All!$AE46="RMS"),Ruler!Z$15,IF(AND(All!$V46="P3",All!$AE46="RMS"),Ruler!Z$16,IF(AND(All!$V46="P4",All!$AE46="RMS"),Ruler!Z$17,IF(AND(All!$V46="P5",All!$AE46="RMS"),Ruler!Z$18,IF(AND(All!$V46="P6",All!$AE46="RMS"),Ruler!Z$19,IF(AND(All!$V46="P7",All!$AE46="RMS"),Ruler!Z$20,IF(AND(All!$V46="P8",All!$AE46="RMS"),Ruler!Z$21,IF(AND(All!$V46="P9",All!$AE46="RMS"),Ruler!Z$22,IF(AND(All!$V46="P1",All!$AE46="RSS"),Ruler!Z$6,IF(AND(All!$V46="P2",All!$AE46="RSS"),Ruler!Z$23,IF(AND(All!$V46="P3",All!$AE46="RSS"),Ruler!Z$24,IF(AND(All!$V46="P4",All!$AE46="RSS"),Ruler!Z$25,IF(AND(All!$V46="P5",All!$AE46="RSS"),Ruler!Z$26,IF(AND(All!$V46="P6",All!$AE46="RSS"),Ruler!Z$27,IF(AND(All!$V46="P7",All!$AE46="RSS"),Ruler!Z$28,IF(AND(All!$V46="P8",All!$AE46="RSS"),Ruler!Z$29,IF(AND(All!$V46="P9",All!$AE46="RSS"),Ruler!Z$30,0)))))))))))))))))))))))))))</f>
        <v>2</v>
      </c>
      <c r="CH46" s="325">
        <f>IF(AND(All!$V46="P1",All!$AE46="RDP"),Ruler!AA$6,IF(AND(All!$V46="P2",All!$AE46="RDP"),Ruler!AA$7,IF(AND(All!$V46="P3",All!$AE46="RDP"),Ruler!AA$8,IF(AND(All!$V46="P4",All!$AE46="RDP"),Ruler!AA$9,IF(AND(All!$V46="P5",All!$AE46="RDP"),Ruler!AA$10,IF(AND(All!$V46="P6",All!$AE46="RDP"),Ruler!AA$11,IF(AND(All!$V46="P7",All!$AE46="RDP"),Ruler!AA$12,IF(AND(All!$V46="P8",All!$AE46="RDP"),Ruler!AA$13,IF(AND(All!$V46="P9",All!$AE46="RDP"),Ruler!AA$14,IF(AND(All!$V46="P1",All!$AE46="RMS"),Ruler!AA$6,IF(AND(All!$V46="P2",All!$AE46="RMS"),Ruler!AA$15,IF(AND(All!$V46="P3",All!$AE46="RMS"),Ruler!AA$16,IF(AND(All!$V46="P4",All!$AE46="RMS"),Ruler!AA$17,IF(AND(All!$V46="P5",All!$AE46="RMS"),Ruler!AA$18,IF(AND(All!$V46="P6",All!$AE46="RMS"),Ruler!AA$19,IF(AND(All!$V46="P7",All!$AE46="RMS"),Ruler!AA$20,IF(AND(All!$V46="P8",All!$AE46="RMS"),Ruler!AA$21,IF(AND(All!$V46="P9",All!$AE46="RMS"),Ruler!AA$22,IF(AND(All!$V46="P1",All!$AE46="RSS"),Ruler!AA$6,IF(AND(All!$V46="P2",All!$AE46="RSS"),Ruler!AA$23,IF(AND(All!$V46="P3",All!$AE46="RSS"),Ruler!AA$24,IF(AND(All!$V46="P4",All!$AE46="RSS"),Ruler!AA$25,IF(AND(All!$V46="P5",All!$AE46="RSS"),Ruler!AA$26,IF(AND(All!$V46="P6",All!$AE46="RSS"),Ruler!AA$27,IF(AND(All!$V46="P7",All!$AE46="RSS"),Ruler!AA$28,IF(AND(All!$V46="P8",All!$AE46="RSS"),Ruler!AA$29,IF(AND(All!$V46="P9",All!$AE46="RSS"),Ruler!AA$30,0)))))))))))))))))))))))))))</f>
        <v>1</v>
      </c>
      <c r="CI46" s="325">
        <f>IF(AND(All!$V46="P1",All!$AE46="RDP"),Ruler!AB$6,IF(AND(All!$V46="P2",All!$AE46="RDP"),Ruler!AB$7,IF(AND(All!$V46="P3",All!$AE46="RDP"),Ruler!AB$8,IF(AND(All!$V46="P4",All!$AE46="RDP"),Ruler!AB$9,IF(AND(All!$V46="P5",All!$AE46="RDP"),Ruler!AB$10,IF(AND(All!$V46="P6",All!$AE46="RDP"),Ruler!AB$11,IF(AND(All!$V46="P7",All!$AE46="RDP"),Ruler!AB$12,IF(AND(All!$V46="P8",All!$AE46="RDP"),Ruler!AB$13,IF(AND(All!$V46="P9",All!$AE46="RDP"),Ruler!AB$14,IF(AND(All!$V46="P1",All!$AE46="RMS"),Ruler!AB$6,IF(AND(All!$V46="P2",All!$AE46="RMS"),Ruler!AB$15,IF(AND(All!$V46="P3",All!$AE46="RMS"),Ruler!AB$16,IF(AND(All!$V46="P4",All!$AE46="RMS"),Ruler!AB$17,IF(AND(All!$V46="P5",All!$AE46="RMS"),Ruler!AB$18,IF(AND(All!$V46="P6",All!$AE46="RMS"),Ruler!AB$19,IF(AND(All!$V46="P7",All!$AE46="RMS"),Ruler!AB$20,IF(AND(All!$V46="P8",All!$AE46="RMS"),Ruler!AB$21,IF(AND(All!$V46="P9",All!$AE46="RMS"),Ruler!AB$22,IF(AND(All!$V46="P1",All!$AE46="RSS"),Ruler!AB$6,IF(AND(All!$V46="P2",All!$AE46="RSS"),Ruler!AB$23,IF(AND(All!$V46="P3",All!$AE46="RSS"),Ruler!AB$24,IF(AND(All!$V46="P4",All!$AE46="RSS"),Ruler!AB$25,IF(AND(All!$V46="P5",All!$AE46="RSS"),Ruler!AB$26,IF(AND(All!$V46="P6",All!$AE46="RSS"),Ruler!AB$27,IF(AND(All!$V46="P7",All!$AE46="RSS"),Ruler!AB$28,IF(AND(All!$V46="P8",All!$AE46="RSS"),Ruler!AB$29,IF(AND(All!$V46="P9",All!$AE46="RSS"),Ruler!AB$30,0)))))))))))))))))))))))))))</f>
        <v>1</v>
      </c>
      <c r="CJ46" s="323">
        <f>Table9[[#This Row],[R-B1]]-Table9[[#This Row],[B1]]</f>
        <v>1</v>
      </c>
      <c r="CK46" s="43">
        <f>Table9[[#This Row],[R-B2]]-Table9[[#This Row],[B2]]</f>
        <v>1</v>
      </c>
      <c r="CL46" s="43">
        <f>Table9[[#This Row],[R-B3]]-Table9[[#This Row],[B3]]</f>
        <v>0</v>
      </c>
      <c r="CM46" s="43">
        <f>Table9[[#This Row],[R-B4]]-Table9[[#This Row],[B4]]</f>
        <v>1</v>
      </c>
      <c r="CN46" s="43">
        <f>Table9[[#This Row],[R-B5]]-Table9[[#This Row],[B5]]</f>
        <v>1</v>
      </c>
      <c r="CO46" s="43">
        <f>Table9[[#This Row],[R-B6]]-Table9[[#This Row],[B6]]</f>
        <v>0</v>
      </c>
      <c r="CP46" s="43">
        <f>Table9[[#This Row],[R-B7]]-Table9[[#This Row],[B7]]</f>
        <v>1</v>
      </c>
      <c r="CQ46" s="43">
        <f>Table9[[#This Row],[R-B8]]-Table9[[#This Row],[B8]]</f>
        <v>1</v>
      </c>
      <c r="CR46" s="43">
        <f>Table9[[#This Row],[R-B9]]-Table9[[#This Row],[B9]]</f>
        <v>1</v>
      </c>
      <c r="CS46" s="43">
        <f>Table9[[#This Row],[R-B10]]-Table9[[#This Row],[B10]]</f>
        <v>0</v>
      </c>
      <c r="CT46" s="43">
        <f>Table9[[#This Row],[R-B11]]-Table9[[#This Row],[B11]]</f>
        <v>1</v>
      </c>
      <c r="CU46" s="43">
        <f>Table9[[#This Row],[R-B12]]-Table9[[#This Row],[B12]]</f>
        <v>0</v>
      </c>
      <c r="CV46" s="43">
        <f>Table9[[#This Row],[R-K1]]-Table9[[#This Row],[K1]]</f>
        <v>1</v>
      </c>
      <c r="CW46" s="43">
        <f>Table9[[#This Row],[R-K2]]-Table9[[#This Row],[K2]]</f>
        <v>1</v>
      </c>
      <c r="CX46" s="43">
        <f>Table9[[#This Row],[R-K3]]-Table9[[#This Row],[K3]]</f>
        <v>2</v>
      </c>
      <c r="CY46" s="43">
        <f>Table9[[#This Row],[R-K4]]-Table9[[#This Row],[K4]]</f>
        <v>0</v>
      </c>
      <c r="CZ46" s="43">
        <f>Table9[[#This Row],[R-K5]]-Table9[[#This Row],[K5]]</f>
        <v>2</v>
      </c>
      <c r="DA46" s="43">
        <f>Table9[[#This Row],[R-P1]]-Table9[[#This Row],[P1]]</f>
        <v>1</v>
      </c>
      <c r="DB46" s="43">
        <f>Table9[[#This Row],[R-P2]]-Table9[[#This Row],[P2]]</f>
        <v>1</v>
      </c>
      <c r="DC46" s="43">
        <f>Table9[[#This Row],[R-P3]]-Table9[[#This Row],[P3]]</f>
        <v>1</v>
      </c>
      <c r="DD46" s="43">
        <f>Table9[[#This Row],[R-P4]]-Table9[[#This Row],[P4]]</f>
        <v>0</v>
      </c>
      <c r="DE46" s="43">
        <f>Table9[[#This Row],[R-P5]]-Table9[[#This Row],[P5]]</f>
        <v>2</v>
      </c>
      <c r="DF46" s="43">
        <f>Table9[[#This Row],[R-E1]]-Table9[[#This Row],[E1]]</f>
        <v>1</v>
      </c>
      <c r="DG46" s="328">
        <f>Table9[[#This Row],[R-E2]]-Table9[[#This Row],[E2]]</f>
        <v>1</v>
      </c>
      <c r="DH46" s="43">
        <f>COUNTIF(Table9[[#This Row],[G-B1]:[G-B12]],"&lt;=0")/12*100</f>
        <v>33.333333333333329</v>
      </c>
      <c r="DI46" s="43">
        <f>COUNTIF(Table9[[#This Row],[G-K1]:[G-K5]],"&lt;=0")/5*100</f>
        <v>20</v>
      </c>
      <c r="DJ46" s="43">
        <f>COUNTIF(Table9[[#This Row],[G-P1]:[G-P5]],"&lt;=0")/5*100</f>
        <v>20</v>
      </c>
      <c r="DK46" s="43">
        <f>COUNTIF(Table9[[#This Row],[G-E1]:[G-E2]],"&lt;=0")/2*100</f>
        <v>0</v>
      </c>
      <c r="DL46" s="450">
        <f>IF(AE46="RDP",(COUNTIF(Table9[[#This Row],[G-B3]],"&lt;=0")+COUNTIF(Table9[[#This Row],[G-B4]],"&lt;=0")+COUNTIF(Table9[[#This Row],[G-B7]],"&lt;=0")+COUNTIF(Table9[[#This Row],[G-B11]],"&lt;=0")+COUNTIF(Table9[[#This Row],[G-K2]],"&lt;=0"))/5*100,IF(AE46="RMS",(COUNTIF(Table9[[#This Row],[G-B4]],"&lt;=0")+COUNTIF(Table9[[#This Row],[G-B5]],"&lt;=0")+COUNTIF(Table9[[#This Row],[G-B10]],"&lt;=0")+COUNTIF(Table9[[#This Row],[G-B12]],"&lt;=0")+COUNTIF(Table9[[#This Row],[G-K2]],"&lt;=0"))/5*100,IF(AE46="RSS",(COUNTIF(Table9[[#This Row],[G-B1]],"&lt;=0")+COUNTIF(Table9[[#This Row],[G-B2]],"&lt;=0")+COUNTIF(Table9[[#This Row],[G-B6]],"&lt;=0")+COUNTIF(Table9[[#This Row],[G-B11]],"&lt;=0")+COUNTIF(Table9[[#This Row],[G-B12]],"&lt;=0"))/5*100,0)))</f>
        <v>20</v>
      </c>
      <c r="DM46" s="332"/>
      <c r="DR46" s="332"/>
      <c r="DW46" s="332"/>
      <c r="DX46" s="42"/>
      <c r="DY46" s="42"/>
      <c r="DZ46" s="42"/>
      <c r="EA46" s="333"/>
      <c r="EB46" s="342"/>
      <c r="EC46" s="339"/>
      <c r="ED46" s="339"/>
      <c r="EE46" s="338"/>
    </row>
    <row r="47" spans="2:135" ht="92.25" hidden="1" customHeight="1" thickBot="1" x14ac:dyDescent="0.35">
      <c r="B47" s="282">
        <v>46</v>
      </c>
      <c r="C47" s="285" t="s">
        <v>134</v>
      </c>
      <c r="D47" s="283">
        <v>46192</v>
      </c>
      <c r="E47" s="284" t="s">
        <v>507</v>
      </c>
      <c r="F47" s="282">
        <v>1028550</v>
      </c>
      <c r="G47" s="357">
        <f t="shared" ca="1" si="0"/>
        <v>33.823650047564698</v>
      </c>
      <c r="H47" s="283">
        <v>33970</v>
      </c>
      <c r="I47" s="282" t="s">
        <v>179</v>
      </c>
      <c r="J47" s="282" t="s">
        <v>137</v>
      </c>
      <c r="K47" s="282" t="s">
        <v>174</v>
      </c>
      <c r="L47" s="282" t="s">
        <v>157</v>
      </c>
      <c r="M47" s="285" t="s">
        <v>508</v>
      </c>
      <c r="N47" s="282"/>
      <c r="O47" s="282" t="s">
        <v>159</v>
      </c>
      <c r="P47" s="284" t="s">
        <v>509</v>
      </c>
      <c r="Q47" s="282" t="s">
        <v>144</v>
      </c>
      <c r="R47" s="282"/>
      <c r="S47" s="283">
        <v>42828</v>
      </c>
      <c r="T47" s="286">
        <f t="shared" ca="1" si="3"/>
        <v>9.5472222222222225</v>
      </c>
      <c r="U47" s="286">
        <f ca="1">T47</f>
        <v>9.5472222222222225</v>
      </c>
      <c r="V47" s="282" t="s">
        <v>58</v>
      </c>
      <c r="W47" s="286"/>
      <c r="X47" s="286">
        <f ca="1">($T$1-Table9[[#This Row],[Date of Appointment to Current Grade]])/365</f>
        <v>1.0537870338660655</v>
      </c>
      <c r="Y47" s="283">
        <v>45931</v>
      </c>
      <c r="Z47" s="282" t="s">
        <v>173</v>
      </c>
      <c r="AA47" s="283">
        <v>45717</v>
      </c>
      <c r="AB47" s="286">
        <f ca="1">($T$1-Table9[[#This Row],[Date in Position]])/365</f>
        <v>1.6400884037290793</v>
      </c>
      <c r="AC47" s="282" t="s">
        <v>146</v>
      </c>
      <c r="AD47" s="283">
        <v>45658</v>
      </c>
      <c r="AE47" s="282" t="s">
        <v>147</v>
      </c>
      <c r="AF47" s="282" t="s">
        <v>163</v>
      </c>
      <c r="AG47" s="287" t="s">
        <v>510</v>
      </c>
      <c r="AH47" s="287" t="s">
        <v>511</v>
      </c>
      <c r="AI47" s="287" t="s">
        <v>512</v>
      </c>
      <c r="AJ47" s="285" t="s">
        <v>513</v>
      </c>
      <c r="AK47" s="288" t="s">
        <v>514</v>
      </c>
      <c r="AL47" s="285" t="s">
        <v>153</v>
      </c>
      <c r="AM47" s="319" t="s">
        <v>515</v>
      </c>
      <c r="AN47" s="323">
        <v>2</v>
      </c>
      <c r="AO47" s="43">
        <v>1</v>
      </c>
      <c r="AP47" s="43">
        <v>1</v>
      </c>
      <c r="AQ47" s="43">
        <v>2</v>
      </c>
      <c r="AR47" s="43">
        <v>2</v>
      </c>
      <c r="AS47" s="43">
        <v>2</v>
      </c>
      <c r="AT47" s="43">
        <v>2</v>
      </c>
      <c r="AU47" s="43">
        <v>2</v>
      </c>
      <c r="AV47" s="43">
        <v>2</v>
      </c>
      <c r="AW47" s="43">
        <v>2</v>
      </c>
      <c r="AX47" s="43">
        <v>2</v>
      </c>
      <c r="AY47" s="43">
        <v>2</v>
      </c>
      <c r="AZ47" s="43">
        <v>2</v>
      </c>
      <c r="BA47" s="43">
        <v>2</v>
      </c>
      <c r="BB47" s="43">
        <v>0</v>
      </c>
      <c r="BC47" s="43">
        <v>1</v>
      </c>
      <c r="BD47" s="43">
        <v>0</v>
      </c>
      <c r="BE47" s="43">
        <v>1</v>
      </c>
      <c r="BF47" s="43">
        <v>1</v>
      </c>
      <c r="BG47" s="43">
        <v>2</v>
      </c>
      <c r="BH47" s="43">
        <v>0</v>
      </c>
      <c r="BI47" s="43">
        <v>0</v>
      </c>
      <c r="BJ47" s="43">
        <v>0</v>
      </c>
      <c r="BK47" s="328">
        <v>0</v>
      </c>
      <c r="BL47" s="325">
        <f>IF(AND(All!$V47="P1",All!$AE47="RDP"),Ruler!E$6,IF(AND(All!$V47="P2",All!$AE47="RDP"),Ruler!E$7,IF(AND(All!$V47="P3",All!$AE47="RDP"),Ruler!E$8,IF(AND(All!$V47="P4",All!$AE47="RDP"),Ruler!E$9,IF(AND(All!$V47="P5",All!$AE47="RDP"),Ruler!E$10,IF(AND(All!$V47="P6",All!$AE47="RDP"),Ruler!E$11,IF(AND(All!$V47="P7",All!$AE47="RDP"),Ruler!E$12,IF(AND(All!$V47="P8",All!$AE47="RDP"),Ruler!E$13,IF(AND(All!$V47="P9",All!$AE47="RDP"),Ruler!E$14,IF(AND(All!$V47="P1",All!$AE47="RMS"),Ruler!E$6,IF(AND(All!$V47="P2",All!$AE47="RMS"),Ruler!E$15,IF(AND(All!$V47="P3",All!$AE47="RMS"),Ruler!E$16,IF(AND(All!$V47="P4",All!$AE47="RMS"),Ruler!E$17,IF(AND(All!$V47="P5",All!$AE47="RMS"),Ruler!E$18,IF(AND(All!$V47="P6",All!$AE47="RMS"),Ruler!E$19,IF(AND(All!$V47="P7",All!$AE47="RMS"),Ruler!E$20,IF(AND(All!$V47="P8",All!$AE47="RMS"),Ruler!E$21,IF(AND(All!$V47="P9",All!$AE47="RMS"),Ruler!E$22,IF(AND(All!$V47="P1",All!$AE47="RSS"),Ruler!E$6,IF(AND(All!$V47="P2",All!$AE47="RSS"),Ruler!E$23,IF(AND(All!$V47="P3",All!$AE47="RSS"),Ruler!E$24,IF(AND(All!$V47="P4",All!$AE47="RSS"),Ruler!E$25,IF(AND(All!$V47="P5",All!$AE47="RSS"),Ruler!E$26,IF(AND(All!$V47="P6",All!$AE47="RSS"),Ruler!E$27,IF(AND(All!$V47="P7",All!$AE47="RSS"),Ruler!E$28,IF(AND(All!$V47="P8",All!$AE47="RSS"),Ruler!E$29,IF(AND(All!$V47="P9",All!$AE47="RSS"),Ruler!E$30,0)))))))))))))))))))))))))))</f>
        <v>3</v>
      </c>
      <c r="BM47" s="325">
        <f>IF(AND(All!$V47="P1",All!$AE47="RDP"),Ruler!F$6,IF(AND(All!$V47="P2",All!$AE47="RDP"),Ruler!F$7,IF(AND(All!$V47="P3",All!$AE47="RDP"),Ruler!F$8,IF(AND(All!$V47="P4",All!$AE47="RDP"),Ruler!F$9,IF(AND(All!$V47="P5",All!$AE47="RDP"),Ruler!F$10,IF(AND(All!$V47="P6",All!$AE47="RDP"),Ruler!F$11,IF(AND(All!$V47="P7",All!$AE47="RDP"),Ruler!F$12,IF(AND(All!$V47="P8",All!$AE47="RDP"),Ruler!F$13,IF(AND(All!$V47="P9",All!$AE47="RDP"),Ruler!F$14,IF(AND(All!$V47="P1",All!$AE47="RMS"),Ruler!F$6,IF(AND(All!$V47="P2",All!$AE47="RMS"),Ruler!F$15,IF(AND(All!$V47="P3",All!$AE47="RMS"),Ruler!F$16,IF(AND(All!$V47="P4",All!$AE47="RMS"),Ruler!F$17,IF(AND(All!$V47="P5",All!$AE47="RMS"),Ruler!F$18,IF(AND(All!$V47="P6",All!$AE47="RMS"),Ruler!F$19,IF(AND(All!$V47="P7",All!$AE47="RMS"),Ruler!F$20,IF(AND(All!$V47="P8",All!$AE47="RMS"),Ruler!F$21,IF(AND(All!$V47="P9",All!$AE47="RMS"),Ruler!F$22,IF(AND(All!$V47="P1",All!$AE47="RSS"),Ruler!F$6,IF(AND(All!$V47="P2",All!$AE47="RSS"),Ruler!F$23,IF(AND(All!$V47="P3",All!$AE47="RSS"),Ruler!F$24,IF(AND(All!$V47="P4",All!$AE47="RSS"),Ruler!F$25,IF(AND(All!$V47="P5",All!$AE47="RSS"),Ruler!F$26,IF(AND(All!$V47="P6",All!$AE47="RSS"),Ruler!F$27,IF(AND(All!$V47="P7",All!$AE47="RSS"),Ruler!F$28,IF(AND(All!$V47="P8",All!$AE47="RSS"),Ruler!F$29,IF(AND(All!$V47="P9",All!$AE47="RSS"),Ruler!F$30,0)))))))))))))))))))))))))))</f>
        <v>3</v>
      </c>
      <c r="BN47" s="325">
        <f>IF(AND(All!$V47="P1",All!$AE47="RDP"),Ruler!G$6,IF(AND(All!$V47="P2",All!$AE47="RDP"),Ruler!G$7,IF(AND(All!$V47="P3",All!$AE47="RDP"),Ruler!G$8,IF(AND(All!$V47="P4",All!$AE47="RDP"),Ruler!G$9,IF(AND(All!$V47="P5",All!$AE47="RDP"),Ruler!G$10,IF(AND(All!$V47="P6",All!$AE47="RDP"),Ruler!G$11,IF(AND(All!$V47="P7",All!$AE47="RDP"),Ruler!G$12,IF(AND(All!$V47="P8",All!$AE47="RDP"),Ruler!G$13,IF(AND(All!$V47="P9",All!$AE47="RDP"),Ruler!G$14,IF(AND(All!$V47="P1",All!$AE47="RMS"),Ruler!G$6,IF(AND(All!$V47="P2",All!$AE47="RMS"),Ruler!G$15,IF(AND(All!$V47="P3",All!$AE47="RMS"),Ruler!G$16,IF(AND(All!$V47="P4",All!$AE47="RMS"),Ruler!G$17,IF(AND(All!$V47="P5",All!$AE47="RMS"),Ruler!G$18,IF(AND(All!$V47="P6",All!$AE47="RMS"),Ruler!G$19,IF(AND(All!$V47="P7",All!$AE47="RMS"),Ruler!G$20,IF(AND(All!$V47="P8",All!$AE47="RMS"),Ruler!G$21,IF(AND(All!$V47="P9",All!$AE47="RMS"),Ruler!G$22,IF(AND(All!$V47="P1",All!$AE47="RSS"),Ruler!G$6,IF(AND(All!$V47="P2",All!$AE47="RSS"),Ruler!G$23,IF(AND(All!$V47="P3",All!$AE47="RSS"),Ruler!G$24,IF(AND(All!$V47="P4",All!$AE47="RSS"),Ruler!G$25,IF(AND(All!$V47="P5",All!$AE47="RSS"),Ruler!G$26,IF(AND(All!$V47="P6",All!$AE47="RSS"),Ruler!G$27,IF(AND(All!$V47="P7",All!$AE47="RSS"),Ruler!G$28,IF(AND(All!$V47="P8",All!$AE47="RSS"),Ruler!G$29,IF(AND(All!$V47="P9",All!$AE47="RSS"),Ruler!G$30,0)))))))))))))))))))))))))))</f>
        <v>2</v>
      </c>
      <c r="BO47" s="325">
        <f>IF(AND(All!$V47="P1",All!$AE47="RDP"),Ruler!H$6,IF(AND(All!$V47="P2",All!$AE47="RDP"),Ruler!H$7,IF(AND(All!$V47="P3",All!$AE47="RDP"),Ruler!H$8,IF(AND(All!$V47="P4",All!$AE47="RDP"),Ruler!H$9,IF(AND(All!$V47="P5",All!$AE47="RDP"),Ruler!H$10,IF(AND(All!$V47="P6",All!$AE47="RDP"),Ruler!H$11,IF(AND(All!$V47="P7",All!$AE47="RDP"),Ruler!H$12,IF(AND(All!$V47="P8",All!$AE47="RDP"),Ruler!H$13,IF(AND(All!$V47="P9",All!$AE47="RDP"),Ruler!H$14,IF(AND(All!$V47="P1",All!$AE47="RMS"),Ruler!H$6,IF(AND(All!$V47="P2",All!$AE47="RMS"),Ruler!H$15,IF(AND(All!$V47="P3",All!$AE47="RMS"),Ruler!H$16,IF(AND(All!$V47="P4",All!$AE47="RMS"),Ruler!H$17,IF(AND(All!$V47="P5",All!$AE47="RMS"),Ruler!H$18,IF(AND(All!$V47="P6",All!$AE47="RMS"),Ruler!H$19,IF(AND(All!$V47="P7",All!$AE47="RMS"),Ruler!H$20,IF(AND(All!$V47="P8",All!$AE47="RMS"),Ruler!H$21,IF(AND(All!$V47="P9",All!$AE47="RMS"),Ruler!H$22,IF(AND(All!$V47="P1",All!$AE47="RSS"),Ruler!H$6,IF(AND(All!$V47="P2",All!$AE47="RSS"),Ruler!H$23,IF(AND(All!$V47="P3",All!$AE47="RSS"),Ruler!H$24,IF(AND(All!$V47="P4",All!$AE47="RSS"),Ruler!H$25,IF(AND(All!$V47="P5",All!$AE47="RSS"),Ruler!H$26,IF(AND(All!$V47="P6",All!$AE47="RSS"),Ruler!H$27,IF(AND(All!$V47="P7",All!$AE47="RSS"),Ruler!H$28,IF(AND(All!$V47="P8",All!$AE47="RSS"),Ruler!H$29,IF(AND(All!$V47="P9",All!$AE47="RSS"),Ruler!H$30,0)))))))))))))))))))))))))))</f>
        <v>3</v>
      </c>
      <c r="BP47" s="325">
        <f>IF(AND(All!$V47="P1",All!$AE47="RDP"),Ruler!I$6,IF(AND(All!$V47="P2",All!$AE47="RDP"),Ruler!I$7,IF(AND(All!$V47="P3",All!$AE47="RDP"),Ruler!I$8,IF(AND(All!$V47="P4",All!$AE47="RDP"),Ruler!I$9,IF(AND(All!$V47="P5",All!$AE47="RDP"),Ruler!I$10,IF(AND(All!$V47="P6",All!$AE47="RDP"),Ruler!I$11,IF(AND(All!$V47="P7",All!$AE47="RDP"),Ruler!I$12,IF(AND(All!$V47="P8",All!$AE47="RDP"),Ruler!I$13,IF(AND(All!$V47="P9",All!$AE47="RDP"),Ruler!I$14,IF(AND(All!$V47="P1",All!$AE47="RMS"),Ruler!I$6,IF(AND(All!$V47="P2",All!$AE47="RMS"),Ruler!I$15,IF(AND(All!$V47="P3",All!$AE47="RMS"),Ruler!I$16,IF(AND(All!$V47="P4",All!$AE47="RMS"),Ruler!I$17,IF(AND(All!$V47="P5",All!$AE47="RMS"),Ruler!I$18,IF(AND(All!$V47="P6",All!$AE47="RMS"),Ruler!I$19,IF(AND(All!$V47="P7",All!$AE47="RMS"),Ruler!I$20,IF(AND(All!$V47="P8",All!$AE47="RMS"),Ruler!I$21,IF(AND(All!$V47="P9",All!$AE47="RMS"),Ruler!I$22,IF(AND(All!$V47="P1",All!$AE47="RSS"),Ruler!I$6,IF(AND(All!$V47="P2",All!$AE47="RSS"),Ruler!I$23,IF(AND(All!$V47="P3",All!$AE47="RSS"),Ruler!I$24,IF(AND(All!$V47="P4",All!$AE47="RSS"),Ruler!I$25,IF(AND(All!$V47="P5",All!$AE47="RSS"),Ruler!I$26,IF(AND(All!$V47="P6",All!$AE47="RSS"),Ruler!I$27,IF(AND(All!$V47="P7",All!$AE47="RSS"),Ruler!I$28,IF(AND(All!$V47="P8",All!$AE47="RSS"),Ruler!I$29,IF(AND(All!$V47="P9",All!$AE47="RSS"),Ruler!I$30,0)))))))))))))))))))))))))))</f>
        <v>3</v>
      </c>
      <c r="BQ47" s="325">
        <f>IF(AND(All!$V47="P1",All!$AE47="RDP"),Ruler!J$6,IF(AND(All!$V47="P2",All!$AE47="RDP"),Ruler!J$7,IF(AND(All!$V47="P3",All!$AE47="RDP"),Ruler!J$8,IF(AND(All!$V47="P4",All!$AE47="RDP"),Ruler!J$9,IF(AND(All!$V47="P5",All!$AE47="RDP"),Ruler!J$10,IF(AND(All!$V47="P6",All!$AE47="RDP"),Ruler!J$11,IF(AND(All!$V47="P7",All!$AE47="RDP"),Ruler!J$12,IF(AND(All!$V47="P8",All!$AE47="RDP"),Ruler!J$13,IF(AND(All!$V47="P9",All!$AE47="RDP"),Ruler!J$14,IF(AND(All!$V47="P1",All!$AE47="RMS"),Ruler!J$6,IF(AND(All!$V47="P2",All!$AE47="RMS"),Ruler!J$15,IF(AND(All!$V47="P3",All!$AE47="RMS"),Ruler!J$16,IF(AND(All!$V47="P4",All!$AE47="RMS"),Ruler!J$17,IF(AND(All!$V47="P5",All!$AE47="RMS"),Ruler!J$18,IF(AND(All!$V47="P6",All!$AE47="RMS"),Ruler!J$19,IF(AND(All!$V47="P7",All!$AE47="RMS"),Ruler!J$20,IF(AND(All!$V47="P8",All!$AE47="RMS"),Ruler!J$21,IF(AND(All!$V47="P9",All!$AE47="RMS"),Ruler!J$22,IF(AND(All!$V47="P1",All!$AE47="RSS"),Ruler!J$6,IF(AND(All!$V47="P2",All!$AE47="RSS"),Ruler!J$23,IF(AND(All!$V47="P3",All!$AE47="RSS"),Ruler!J$24,IF(AND(All!$V47="P4",All!$AE47="RSS"),Ruler!J$25,IF(AND(All!$V47="P5",All!$AE47="RSS"),Ruler!J$26,IF(AND(All!$V47="P6",All!$AE47="RSS"),Ruler!J$27,IF(AND(All!$V47="P7",All!$AE47="RSS"),Ruler!J$28,IF(AND(All!$V47="P8",All!$AE47="RSS"),Ruler!J$29,IF(AND(All!$V47="P9",All!$AE47="RSS"),Ruler!J$30,0)))))))))))))))))))))))))))</f>
        <v>2</v>
      </c>
      <c r="BR47" s="325">
        <f>IF(AND(All!$V47="P1",All!$AE47="RDP"),Ruler!K$6,IF(AND(All!$V47="P2",All!$AE47="RDP"),Ruler!K$7,IF(AND(All!$V47="P3",All!$AE47="RDP"),Ruler!K$8,IF(AND(All!$V47="P4",All!$AE47="RDP"),Ruler!K$9,IF(AND(All!$V47="P5",All!$AE47="RDP"),Ruler!K$10,IF(AND(All!$V47="P6",All!$AE47="RDP"),Ruler!K$11,IF(AND(All!$V47="P7",All!$AE47="RDP"),Ruler!K$12,IF(AND(All!$V47="P8",All!$AE47="RDP"),Ruler!K$13,IF(AND(All!$V47="P9",All!$AE47="RDP"),Ruler!K$14,IF(AND(All!$V47="P1",All!$AE47="RMS"),Ruler!K$6,IF(AND(All!$V47="P2",All!$AE47="RMS"),Ruler!K$15,IF(AND(All!$V47="P3",All!$AE47="RMS"),Ruler!K$16,IF(AND(All!$V47="P4",All!$AE47="RMS"),Ruler!K$17,IF(AND(All!$V47="P5",All!$AE47="RMS"),Ruler!K$18,IF(AND(All!$V47="P6",All!$AE47="RMS"),Ruler!K$19,IF(AND(All!$V47="P7",All!$AE47="RMS"),Ruler!K$20,IF(AND(All!$V47="P8",All!$AE47="RMS"),Ruler!K$21,IF(AND(All!$V47="P9",All!$AE47="RMS"),Ruler!K$22,IF(AND(All!$V47="P1",All!$AE47="RSS"),Ruler!K$6,IF(AND(All!$V47="P2",All!$AE47="RSS"),Ruler!K$23,IF(AND(All!$V47="P3",All!$AE47="RSS"),Ruler!K$24,IF(AND(All!$V47="P4",All!$AE47="RSS"),Ruler!K$25,IF(AND(All!$V47="P5",All!$AE47="RSS"),Ruler!K$26,IF(AND(All!$V47="P6",All!$AE47="RSS"),Ruler!K$27,IF(AND(All!$V47="P7",All!$AE47="RSS"),Ruler!K$28,IF(AND(All!$V47="P8",All!$AE47="RSS"),Ruler!K$29,IF(AND(All!$V47="P9",All!$AE47="RSS"),Ruler!K$30,0)))))))))))))))))))))))))))</f>
        <v>3</v>
      </c>
      <c r="BS47" s="325">
        <f>IF(AND(All!$V47="P1",All!$AE47="RDP"),Ruler!L$6,IF(AND(All!$V47="P2",All!$AE47="RDP"),Ruler!L$7,IF(AND(All!$V47="P3",All!$AE47="RDP"),Ruler!L$8,IF(AND(All!$V47="P4",All!$AE47="RDP"),Ruler!L$9,IF(AND(All!$V47="P5",All!$AE47="RDP"),Ruler!L$10,IF(AND(All!$V47="P6",All!$AE47="RDP"),Ruler!L$11,IF(AND(All!$V47="P7",All!$AE47="RDP"),Ruler!L$12,IF(AND(All!$V47="P8",All!$AE47="RDP"),Ruler!L$13,IF(AND(All!$V47="P9",All!$AE47="RDP"),Ruler!L$14,IF(AND(All!$V47="P1",All!$AE47="RMS"),Ruler!L$6,IF(AND(All!$V47="P2",All!$AE47="RMS"),Ruler!L$15,IF(AND(All!$V47="P3",All!$AE47="RMS"),Ruler!L$16,IF(AND(All!$V47="P4",All!$AE47="RMS"),Ruler!L$17,IF(AND(All!$V47="P5",All!$AE47="RMS"),Ruler!L$18,IF(AND(All!$V47="P6",All!$AE47="RMS"),Ruler!L$19,IF(AND(All!$V47="P7",All!$AE47="RMS"),Ruler!L$20,IF(AND(All!$V47="P8",All!$AE47="RMS"),Ruler!L$21,IF(AND(All!$V47="P9",All!$AE47="RMS"),Ruler!L$22,IF(AND(All!$V47="P1",All!$AE47="RSS"),Ruler!L$6,IF(AND(All!$V47="P2",All!$AE47="RSS"),Ruler!L$23,IF(AND(All!$V47="P3",All!$AE47="RSS"),Ruler!L$24,IF(AND(All!$V47="P4",All!$AE47="RSS"),Ruler!L$25,IF(AND(All!$V47="P5",All!$AE47="RSS"),Ruler!L$26,IF(AND(All!$V47="P6",All!$AE47="RSS"),Ruler!L$27,IF(AND(All!$V47="P7",All!$AE47="RSS"),Ruler!L$28,IF(AND(All!$V47="P8",All!$AE47="RSS"),Ruler!L$29,IF(AND(All!$V47="P9",All!$AE47="RSS"),Ruler!L$30,0)))))))))))))))))))))))))))</f>
        <v>3</v>
      </c>
      <c r="BT47" s="325">
        <f>IF(AND(All!$V47="P1",All!$AE47="RDP"),Ruler!M$6,IF(AND(All!$V47="P2",All!$AE47="RDP"),Ruler!M$7,IF(AND(All!$V47="P3",All!$AE47="RDP"),Ruler!M$8,IF(AND(All!$V47="P4",All!$AE47="RDP"),Ruler!M$9,IF(AND(All!$V47="P5",All!$AE47="RDP"),Ruler!M$10,IF(AND(All!$V47="P6",All!$AE47="RDP"),Ruler!M$11,IF(AND(All!$V47="P7",All!$AE47="RDP"),Ruler!M$12,IF(AND(All!$V47="P8",All!$AE47="RDP"),Ruler!M$13,IF(AND(All!$V47="P9",All!$AE47="RDP"),Ruler!M$14,IF(AND(All!$V47="P1",All!$AE47="RMS"),Ruler!M$6,IF(AND(All!$V47="P2",All!$AE47="RMS"),Ruler!M$15,IF(AND(All!$V47="P3",All!$AE47="RMS"),Ruler!M$16,IF(AND(All!$V47="P4",All!$AE47="RMS"),Ruler!M$17,IF(AND(All!$V47="P5",All!$AE47="RMS"),Ruler!M$18,IF(AND(All!$V47="P6",All!$AE47="RMS"),Ruler!M$19,IF(AND(All!$V47="P7",All!$AE47="RMS"),Ruler!M$20,IF(AND(All!$V47="P8",All!$AE47="RMS"),Ruler!M$21,IF(AND(All!$V47="P9",All!$AE47="RMS"),Ruler!M$22,IF(AND(All!$V47="P1",All!$AE47="RSS"),Ruler!M$6,IF(AND(All!$V47="P2",All!$AE47="RSS"),Ruler!M$23,IF(AND(All!$V47="P3",All!$AE47="RSS"),Ruler!M$24,IF(AND(All!$V47="P4",All!$AE47="RSS"),Ruler!M$25,IF(AND(All!$V47="P5",All!$AE47="RSS"),Ruler!M$26,IF(AND(All!$V47="P6",All!$AE47="RSS"),Ruler!M$27,IF(AND(All!$V47="P7",All!$AE47="RSS"),Ruler!M$28,IF(AND(All!$V47="P8",All!$AE47="RSS"),Ruler!M$29,IF(AND(All!$V47="P9",All!$AE47="RSS"),Ruler!M$30,0)))))))))))))))))))))))))))</f>
        <v>3</v>
      </c>
      <c r="BU47" s="325">
        <f>IF(AND(All!$V47="P1",All!$AE47="RDP"),Ruler!N$6,IF(AND(All!$V47="P2",All!$AE47="RDP"),Ruler!N$7,IF(AND(All!$V47="P3",All!$AE47="RDP"),Ruler!N$8,IF(AND(All!$V47="P4",All!$AE47="RDP"),Ruler!N$9,IF(AND(All!$V47="P5",All!$AE47="RDP"),Ruler!N$10,IF(AND(All!$V47="P6",All!$AE47="RDP"),Ruler!N$11,IF(AND(All!$V47="P7",All!$AE47="RDP"),Ruler!N$12,IF(AND(All!$V47="P8",All!$AE47="RDP"),Ruler!N$13,IF(AND(All!$V47="P9",All!$AE47="RDP"),Ruler!N$14,IF(AND(All!$V47="P1",All!$AE47="RMS"),Ruler!N$6,IF(AND(All!$V47="P2",All!$AE47="RMS"),Ruler!N$15,IF(AND(All!$V47="P3",All!$AE47="RMS"),Ruler!N$16,IF(AND(All!$V47="P4",All!$AE47="RMS"),Ruler!N$17,IF(AND(All!$V47="P5",All!$AE47="RMS"),Ruler!N$18,IF(AND(All!$V47="P6",All!$AE47="RMS"),Ruler!N$19,IF(AND(All!$V47="P7",All!$AE47="RMS"),Ruler!N$20,IF(AND(All!$V47="P8",All!$AE47="RMS"),Ruler!N$21,IF(AND(All!$V47="P9",All!$AE47="RMS"),Ruler!N$22,IF(AND(All!$V47="P1",All!$AE47="RSS"),Ruler!N$6,IF(AND(All!$V47="P2",All!$AE47="RSS"),Ruler!N$23,IF(AND(All!$V47="P3",All!$AE47="RSS"),Ruler!N$24,IF(AND(All!$V47="P4",All!$AE47="RSS"),Ruler!N$25,IF(AND(All!$V47="P5",All!$AE47="RSS"),Ruler!N$26,IF(AND(All!$V47="P6",All!$AE47="RSS"),Ruler!N$27,IF(AND(All!$V47="P7",All!$AE47="RSS"),Ruler!N$28,IF(AND(All!$V47="P8",All!$AE47="RSS"),Ruler!N$29,IF(AND(All!$V47="P9",All!$AE47="RSS"),Ruler!N$30,0)))))))))))))))))))))))))))</f>
        <v>2</v>
      </c>
      <c r="BV47" s="325">
        <f>IF(AND(All!$V47="P1",All!$AE47="RDP"),Ruler!O$6,IF(AND(All!$V47="P2",All!$AE47="RDP"),Ruler!O$7,IF(AND(All!$V47="P3",All!$AE47="RDP"),Ruler!O$8,IF(AND(All!$V47="P4",All!$AE47="RDP"),Ruler!O$9,IF(AND(All!$V47="P5",All!$AE47="RDP"),Ruler!O$10,IF(AND(All!$V47="P6",All!$AE47="RDP"),Ruler!O$11,IF(AND(All!$V47="P7",All!$AE47="RDP"),Ruler!O$12,IF(AND(All!$V47="P8",All!$AE47="RDP"),Ruler!O$13,IF(AND(All!$V47="P9",All!$AE47="RDP"),Ruler!O$14,IF(AND(All!$V47="P1",All!$AE47="RMS"),Ruler!O$6,IF(AND(All!$V47="P2",All!$AE47="RMS"),Ruler!O$15,IF(AND(All!$V47="P3",All!$AE47="RMS"),Ruler!O$16,IF(AND(All!$V47="P4",All!$AE47="RMS"),Ruler!O$17,IF(AND(All!$V47="P5",All!$AE47="RMS"),Ruler!O$18,IF(AND(All!$V47="P6",All!$AE47="RMS"),Ruler!O$19,IF(AND(All!$V47="P7",All!$AE47="RMS"),Ruler!O$20,IF(AND(All!$V47="P8",All!$AE47="RMS"),Ruler!O$21,IF(AND(All!$V47="P9",All!$AE47="RMS"),Ruler!O$22,IF(AND(All!$V47="P1",All!$AE47="RSS"),Ruler!O$6,IF(AND(All!$V47="P2",All!$AE47="RSS"),Ruler!O$23,IF(AND(All!$V47="P3",All!$AE47="RSS"),Ruler!O$24,IF(AND(All!$V47="P4",All!$AE47="RSS"),Ruler!O$25,IF(AND(All!$V47="P5",All!$AE47="RSS"),Ruler!O$26,IF(AND(All!$V47="P6",All!$AE47="RSS"),Ruler!O$27,IF(AND(All!$V47="P7",All!$AE47="RSS"),Ruler!O$28,IF(AND(All!$V47="P8",All!$AE47="RSS"),Ruler!O$29,IF(AND(All!$V47="P9",All!$AE47="RSS"),Ruler!O$30,0)))))))))))))))))))))))))))</f>
        <v>3</v>
      </c>
      <c r="BW47" s="325">
        <f>IF(AND(All!$V47="P1",All!$AE47="RDP"),Ruler!P$6,IF(AND(All!$V47="P2",All!$AE47="RDP"),Ruler!P$7,IF(AND(All!$V47="P3",All!$AE47="RDP"),Ruler!P$8,IF(AND(All!$V47="P4",All!$AE47="RDP"),Ruler!P$9,IF(AND(All!$V47="P5",All!$AE47="RDP"),Ruler!P$10,IF(AND(All!$V47="P6",All!$AE47="RDP"),Ruler!P$11,IF(AND(All!$V47="P7",All!$AE47="RDP"),Ruler!P$12,IF(AND(All!$V47="P8",All!$AE47="RDP"),Ruler!P$13,IF(AND(All!$V47="P9",All!$AE47="RDP"),Ruler!P$14,IF(AND(All!$V47="P1",All!$AE47="RMS"),Ruler!P$6,IF(AND(All!$V47="P2",All!$AE47="RMS"),Ruler!P$15,IF(AND(All!$V47="P3",All!$AE47="RMS"),Ruler!P$16,IF(AND(All!$V47="P4",All!$AE47="RMS"),Ruler!P$17,IF(AND(All!$V47="P5",All!$AE47="RMS"),Ruler!P$18,IF(AND(All!$V47="P6",All!$AE47="RMS"),Ruler!P$19,IF(AND(All!$V47="P7",All!$AE47="RMS"),Ruler!P$20,IF(AND(All!$V47="P8",All!$AE47="RMS"),Ruler!P$21,IF(AND(All!$V47="P9",All!$AE47="RMS"),Ruler!P$22,IF(AND(All!$V47="P1",All!$AE47="RSS"),Ruler!P$6,IF(AND(All!$V47="P2",All!$AE47="RSS"),Ruler!P$23,IF(AND(All!$V47="P3",All!$AE47="RSS"),Ruler!P$24,IF(AND(All!$V47="P4",All!$AE47="RSS"),Ruler!P$25,IF(AND(All!$V47="P5",All!$AE47="RSS"),Ruler!P$26,IF(AND(All!$V47="P6",All!$AE47="RSS"),Ruler!P$27,IF(AND(All!$V47="P7",All!$AE47="RSS"),Ruler!P$28,IF(AND(All!$V47="P8",All!$AE47="RSS"),Ruler!P$29,IF(AND(All!$V47="P9",All!$AE47="RSS"),Ruler!P$30,0)))))))))))))))))))))))))))</f>
        <v>2</v>
      </c>
      <c r="BX47" s="325">
        <f>IF(AND(All!$V47="P1",All!$AE47="RDP"),Ruler!Q$6,IF(AND(All!$V47="P2",All!$AE47="RDP"),Ruler!Q$7,IF(AND(All!$V47="P3",All!$AE47="RDP"),Ruler!Q$8,IF(AND(All!$V47="P4",All!$AE47="RDP"),Ruler!Q$9,IF(AND(All!$V47="P5",All!$AE47="RDP"),Ruler!Q$10,IF(AND(All!$V47="P6",All!$AE47="RDP"),Ruler!Q$11,IF(AND(All!$V47="P7",All!$AE47="RDP"),Ruler!Q$12,IF(AND(All!$V47="P8",All!$AE47="RDP"),Ruler!Q$13,IF(AND(All!$V47="P9",All!$AE47="RDP"),Ruler!Q$14,IF(AND(All!$V47="P1",All!$AE47="RMS"),Ruler!Q$6,IF(AND(All!$V47="P2",All!$AE47="RMS"),Ruler!Q$15,IF(AND(All!$V47="P3",All!$AE47="RMS"),Ruler!Q$16,IF(AND(All!$V47="P4",All!$AE47="RMS"),Ruler!Q$17,IF(AND(All!$V47="P5",All!$AE47="RMS"),Ruler!Q$18,IF(AND(All!$V47="P6",All!$AE47="RMS"),Ruler!Q$19,IF(AND(All!$V47="P7",All!$AE47="RMS"),Ruler!Q$20,IF(AND(All!$V47="P8",All!$AE47="RMS"),Ruler!Q$21,IF(AND(All!$V47="P9",All!$AE47="RMS"),Ruler!Q$22,IF(AND(All!$V47="P1",All!$AE47="RSS"),Ruler!Q$6,IF(AND(All!$V47="P2",All!$AE47="RSS"),Ruler!Q$23,IF(AND(All!$V47="P3",All!$AE47="RSS"),Ruler!Q$24,IF(AND(All!$V47="P4",All!$AE47="RSS"),Ruler!Q$25,IF(AND(All!$V47="P5",All!$AE47="RSS"),Ruler!Q$26,IF(AND(All!$V47="P6",All!$AE47="RSS"),Ruler!Q$27,IF(AND(All!$V47="P7",All!$AE47="RSS"),Ruler!Q$28,IF(AND(All!$V47="P8",All!$AE47="RSS"),Ruler!Q$29,IF(AND(All!$V47="P9",All!$AE47="RSS"),Ruler!Q$30,0)))))))))))))))))))))))))))</f>
        <v>3</v>
      </c>
      <c r="BY47" s="325">
        <f>IF(AND(All!$V47="P1",All!$AE47="RDP"),Ruler!R$6,IF(AND(All!$V47="P2",All!$AE47="RDP"),Ruler!R$7,IF(AND(All!$V47="P3",All!$AE47="RDP"),Ruler!R$8,IF(AND(All!$V47="P4",All!$AE47="RDP"),Ruler!R$9,IF(AND(All!$V47="P5",All!$AE47="RDP"),Ruler!R$10,IF(AND(All!$V47="P6",All!$AE47="RDP"),Ruler!R$11,IF(AND(All!$V47="P7",All!$AE47="RDP"),Ruler!R$12,IF(AND(All!$V47="P8",All!$AE47="RDP"),Ruler!R$13,IF(AND(All!$V47="P9",All!$AE47="RDP"),Ruler!R$14,IF(AND(All!$V47="P1",All!$AE47="RMS"),Ruler!R$6,IF(AND(All!$V47="P2",All!$AE47="RMS"),Ruler!R$15,IF(AND(All!$V47="P3",All!$AE47="RMS"),Ruler!R$16,IF(AND(All!$V47="P4",All!$AE47="RMS"),Ruler!R$17,IF(AND(All!$V47="P5",All!$AE47="RMS"),Ruler!R$18,IF(AND(All!$V47="P6",All!$AE47="RMS"),Ruler!R$19,IF(AND(All!$V47="P7",All!$AE47="RMS"),Ruler!R$20,IF(AND(All!$V47="P8",All!$AE47="RMS"),Ruler!R$21,IF(AND(All!$V47="P9",All!$AE47="RMS"),Ruler!R$22,IF(AND(All!$V47="P1",All!$AE47="RSS"),Ruler!R$6,IF(AND(All!$V47="P2",All!$AE47="RSS"),Ruler!R$23,IF(AND(All!$V47="P3",All!$AE47="RSS"),Ruler!R$24,IF(AND(All!$V47="P4",All!$AE47="RSS"),Ruler!R$25,IF(AND(All!$V47="P5",All!$AE47="RSS"),Ruler!R$26,IF(AND(All!$V47="P6",All!$AE47="RSS"),Ruler!R$27,IF(AND(All!$V47="P7",All!$AE47="RSS"),Ruler!R$28,IF(AND(All!$V47="P8",All!$AE47="RSS"),Ruler!R$29,IF(AND(All!$V47="P9",All!$AE47="RSS"),Ruler!R$30,0)))))))))))))))))))))))))))</f>
        <v>3</v>
      </c>
      <c r="BZ47" s="325">
        <f>IF(AND(All!$V47="P1",All!$AE47="RDP"),Ruler!S$6,IF(AND(All!$V47="P2",All!$AE47="RDP"),Ruler!S$7,IF(AND(All!$V47="P3",All!$AE47="RDP"),Ruler!S$8,IF(AND(All!$V47="P4",All!$AE47="RDP"),Ruler!S$9,IF(AND(All!$V47="P5",All!$AE47="RDP"),Ruler!S$10,IF(AND(All!$V47="P6",All!$AE47="RDP"),Ruler!S$11,IF(AND(All!$V47="P7",All!$AE47="RDP"),Ruler!S$12,IF(AND(All!$V47="P8",All!$AE47="RDP"),Ruler!S$13,IF(AND(All!$V47="P9",All!$AE47="RDP"),Ruler!S$14,IF(AND(All!$V47="P1",All!$AE47="RMS"),Ruler!S$6,IF(AND(All!$V47="P2",All!$AE47="RMS"),Ruler!S$15,IF(AND(All!$V47="P3",All!$AE47="RMS"),Ruler!S$16,IF(AND(All!$V47="P4",All!$AE47="RMS"),Ruler!S$17,IF(AND(All!$V47="P5",All!$AE47="RMS"),Ruler!S$18,IF(AND(All!$V47="P6",All!$AE47="RMS"),Ruler!S$19,IF(AND(All!$V47="P7",All!$AE47="RMS"),Ruler!S$20,IF(AND(All!$V47="P8",All!$AE47="RMS"),Ruler!S$21,IF(AND(All!$V47="P9",All!$AE47="RMS"),Ruler!S$22,IF(AND(All!$V47="P1",All!$AE47="RSS"),Ruler!S$6,IF(AND(All!$V47="P2",All!$AE47="RSS"),Ruler!S$23,IF(AND(All!$V47="P3",All!$AE47="RSS"),Ruler!S$24,IF(AND(All!$V47="P4",All!$AE47="RSS"),Ruler!S$25,IF(AND(All!$V47="P5",All!$AE47="RSS"),Ruler!S$26,IF(AND(All!$V47="P6",All!$AE47="RSS"),Ruler!S$27,IF(AND(All!$V47="P7",All!$AE47="RSS"),Ruler!S$28,IF(AND(All!$V47="P8",All!$AE47="RSS"),Ruler!S$29,IF(AND(All!$V47="P9",All!$AE47="RSS"),Ruler!S$30,0)))))))))))))))))))))))))))</f>
        <v>2</v>
      </c>
      <c r="CA47" s="325">
        <f>IF(AND(All!$V47="P1",All!$AE47="RDP"),Ruler!T$6,IF(AND(All!$V47="P2",All!$AE47="RDP"),Ruler!T$7,IF(AND(All!$V47="P3",All!$AE47="RDP"),Ruler!T$8,IF(AND(All!$V47="P4",All!$AE47="RDP"),Ruler!T$9,IF(AND(All!$V47="P5",All!$AE47="RDP"),Ruler!T$10,IF(AND(All!$V47="P6",All!$AE47="RDP"),Ruler!T$11,IF(AND(All!$V47="P7",All!$AE47="RDP"),Ruler!T$12,IF(AND(All!$V47="P8",All!$AE47="RDP"),Ruler!T$13,IF(AND(All!$V47="P9",All!$AE47="RDP"),Ruler!T$14,IF(AND(All!$V47="P1",All!$AE47="RMS"),Ruler!T$6,IF(AND(All!$V47="P2",All!$AE47="RMS"),Ruler!T$15,IF(AND(All!$V47="P3",All!$AE47="RMS"),Ruler!T$16,IF(AND(All!$V47="P4",All!$AE47="RMS"),Ruler!T$17,IF(AND(All!$V47="P5",All!$AE47="RMS"),Ruler!T$18,IF(AND(All!$V47="P6",All!$AE47="RMS"),Ruler!T$19,IF(AND(All!$V47="P7",All!$AE47="RMS"),Ruler!T$20,IF(AND(All!$V47="P8",All!$AE47="RMS"),Ruler!T$21,IF(AND(All!$V47="P9",All!$AE47="RMS"),Ruler!T$22,IF(AND(All!$V47="P1",All!$AE47="RSS"),Ruler!T$6,IF(AND(All!$V47="P2",All!$AE47="RSS"),Ruler!T$23,IF(AND(All!$V47="P3",All!$AE47="RSS"),Ruler!T$24,IF(AND(All!$V47="P4",All!$AE47="RSS"),Ruler!T$25,IF(AND(All!$V47="P5",All!$AE47="RSS"),Ruler!T$26,IF(AND(All!$V47="P6",All!$AE47="RSS"),Ruler!T$27,IF(AND(All!$V47="P7",All!$AE47="RSS"),Ruler!T$28,IF(AND(All!$V47="P8",All!$AE47="RSS"),Ruler!T$29,IF(AND(All!$V47="P9",All!$AE47="RSS"),Ruler!T$30,0)))))))))))))))))))))))))))</f>
        <v>2</v>
      </c>
      <c r="CB47" s="325">
        <f>IF(AND(All!$V47="P1",All!$AE47="RDP"),Ruler!U$6,IF(AND(All!$V47="P2",All!$AE47="RDP"),Ruler!U$7,IF(AND(All!$V47="P3",All!$AE47="RDP"),Ruler!U$8,IF(AND(All!$V47="P4",All!$AE47="RDP"),Ruler!U$9,IF(AND(All!$V47="P5",All!$AE47="RDP"),Ruler!U$10,IF(AND(All!$V47="P6",All!$AE47="RDP"),Ruler!U$11,IF(AND(All!$V47="P7",All!$AE47="RDP"),Ruler!U$12,IF(AND(All!$V47="P8",All!$AE47="RDP"),Ruler!U$13,IF(AND(All!$V47="P9",All!$AE47="RDP"),Ruler!U$14,IF(AND(All!$V47="P1",All!$AE47="RMS"),Ruler!U$6,IF(AND(All!$V47="P2",All!$AE47="RMS"),Ruler!U$15,IF(AND(All!$V47="P3",All!$AE47="RMS"),Ruler!U$16,IF(AND(All!$V47="P4",All!$AE47="RMS"),Ruler!U$17,IF(AND(All!$V47="P5",All!$AE47="RMS"),Ruler!U$18,IF(AND(All!$V47="P6",All!$AE47="RMS"),Ruler!U$19,IF(AND(All!$V47="P7",All!$AE47="RMS"),Ruler!U$20,IF(AND(All!$V47="P8",All!$AE47="RMS"),Ruler!U$21,IF(AND(All!$V47="P9",All!$AE47="RMS"),Ruler!U$22,IF(AND(All!$V47="P1",All!$AE47="RSS"),Ruler!U$6,IF(AND(All!$V47="P2",All!$AE47="RSS"),Ruler!U$23,IF(AND(All!$V47="P3",All!$AE47="RSS"),Ruler!U$24,IF(AND(All!$V47="P4",All!$AE47="RSS"),Ruler!U$25,IF(AND(All!$V47="P5",All!$AE47="RSS"),Ruler!U$26,IF(AND(All!$V47="P6",All!$AE47="RSS"),Ruler!U$27,IF(AND(All!$V47="P7",All!$AE47="RSS"),Ruler!U$28,IF(AND(All!$V47="P8",All!$AE47="RSS"),Ruler!U$29,IF(AND(All!$V47="P9",All!$AE47="RSS"),Ruler!U$30,0)))))))))))))))))))))))))))</f>
        <v>2</v>
      </c>
      <c r="CC47" s="325">
        <f>IF(AND(All!$V47="P1",All!$AE47="RDP"),Ruler!V$6,IF(AND(All!$V47="P2",All!$AE47="RDP"),Ruler!V$7,IF(AND(All!$V47="P3",All!$AE47="RDP"),Ruler!V$8,IF(AND(All!$V47="P4",All!$AE47="RDP"),Ruler!V$9,IF(AND(All!$V47="P5",All!$AE47="RDP"),Ruler!V$10,IF(AND(All!$V47="P6",All!$AE47="RDP"),Ruler!V$11,IF(AND(All!$V47="P7",All!$AE47="RDP"),Ruler!V$12,IF(AND(All!$V47="P8",All!$AE47="RDP"),Ruler!V$13,IF(AND(All!$V47="P9",All!$AE47="RDP"),Ruler!V$14,IF(AND(All!$V47="P1",All!$AE47="RMS"),Ruler!V$6,IF(AND(All!$V47="P2",All!$AE47="RMS"),Ruler!V$15,IF(AND(All!$V47="P3",All!$AE47="RMS"),Ruler!V$16,IF(AND(All!$V47="P4",All!$AE47="RMS"),Ruler!V$17,IF(AND(All!$V47="P5",All!$AE47="RMS"),Ruler!V$18,IF(AND(All!$V47="P6",All!$AE47="RMS"),Ruler!V$19,IF(AND(All!$V47="P7",All!$AE47="RMS"),Ruler!V$20,IF(AND(All!$V47="P8",All!$AE47="RMS"),Ruler!V$21,IF(AND(All!$V47="P9",All!$AE47="RMS"),Ruler!V$22,IF(AND(All!$V47="P1",All!$AE47="RSS"),Ruler!V$6,IF(AND(All!$V47="P2",All!$AE47="RSS"),Ruler!V$23,IF(AND(All!$V47="P3",All!$AE47="RSS"),Ruler!V$24,IF(AND(All!$V47="P4",All!$AE47="RSS"),Ruler!V$25,IF(AND(All!$V47="P5",All!$AE47="RSS"),Ruler!V$26,IF(AND(All!$V47="P6",All!$AE47="RSS"),Ruler!V$27,IF(AND(All!$V47="P7",All!$AE47="RSS"),Ruler!V$28,IF(AND(All!$V47="P8",All!$AE47="RSS"),Ruler!V$29,IF(AND(All!$V47="P9",All!$AE47="RSS"),Ruler!V$30,0)))))))))))))))))))))))))))</f>
        <v>2</v>
      </c>
      <c r="CD47" s="325">
        <f>IF(AND(All!$V47="P1",All!$AE47="RDP"),Ruler!W$6,IF(AND(All!$V47="P2",All!$AE47="RDP"),Ruler!W$7,IF(AND(All!$V47="P3",All!$AE47="RDP"),Ruler!W$8,IF(AND(All!$V47="P4",All!$AE47="RDP"),Ruler!W$9,IF(AND(All!$V47="P5",All!$AE47="RDP"),Ruler!W$10,IF(AND(All!$V47="P6",All!$AE47="RDP"),Ruler!W$11,IF(AND(All!$V47="P7",All!$AE47="RDP"),Ruler!W$12,IF(AND(All!$V47="P8",All!$AE47="RDP"),Ruler!W$13,IF(AND(All!$V47="P9",All!$AE47="RDP"),Ruler!W$14,IF(AND(All!$V47="P1",All!$AE47="RMS"),Ruler!W$6,IF(AND(All!$V47="P2",All!$AE47="RMS"),Ruler!W$15,IF(AND(All!$V47="P3",All!$AE47="RMS"),Ruler!W$16,IF(AND(All!$V47="P4",All!$AE47="RMS"),Ruler!W$17,IF(AND(All!$V47="P5",All!$AE47="RMS"),Ruler!W$18,IF(AND(All!$V47="P6",All!$AE47="RMS"),Ruler!W$19,IF(AND(All!$V47="P7",All!$AE47="RMS"),Ruler!W$20,IF(AND(All!$V47="P8",All!$AE47="RMS"),Ruler!W$21,IF(AND(All!$V47="P9",All!$AE47="RMS"),Ruler!W$22,IF(AND(All!$V47="P1",All!$AE47="RSS"),Ruler!W$6,IF(AND(All!$V47="P2",All!$AE47="RSS"),Ruler!W$23,IF(AND(All!$V47="P3",All!$AE47="RSS"),Ruler!W$24,IF(AND(All!$V47="P4",All!$AE47="RSS"),Ruler!W$25,IF(AND(All!$V47="P5",All!$AE47="RSS"),Ruler!W$26,IF(AND(All!$V47="P6",All!$AE47="RSS"),Ruler!W$27,IF(AND(All!$V47="P7",All!$AE47="RSS"),Ruler!W$28,IF(AND(All!$V47="P8",All!$AE47="RSS"),Ruler!W$29,IF(AND(All!$V47="P9",All!$AE47="RSS"),Ruler!W$30,0)))))))))))))))))))))))))))</f>
        <v>2</v>
      </c>
      <c r="CE47" s="325">
        <f>IF(AND(All!$V47="P1",All!$AE47="RDP"),Ruler!X$6,IF(AND(All!$V47="P2",All!$AE47="RDP"),Ruler!X$7,IF(AND(All!$V47="P3",All!$AE47="RDP"),Ruler!X$8,IF(AND(All!$V47="P4",All!$AE47="RDP"),Ruler!X$9,IF(AND(All!$V47="P5",All!$AE47="RDP"),Ruler!X$10,IF(AND(All!$V47="P6",All!$AE47="RDP"),Ruler!X$11,IF(AND(All!$V47="P7",All!$AE47="RDP"),Ruler!X$12,IF(AND(All!$V47="P8",All!$AE47="RDP"),Ruler!X$13,IF(AND(All!$V47="P9",All!$AE47="RDP"),Ruler!X$14,IF(AND(All!$V47="P1",All!$AE47="RMS"),Ruler!X$6,IF(AND(All!$V47="P2",All!$AE47="RMS"),Ruler!X$15,IF(AND(All!$V47="P3",All!$AE47="RMS"),Ruler!X$16,IF(AND(All!$V47="P4",All!$AE47="RMS"),Ruler!X$17,IF(AND(All!$V47="P5",All!$AE47="RMS"),Ruler!X$18,IF(AND(All!$V47="P6",All!$AE47="RMS"),Ruler!X$19,IF(AND(All!$V47="P7",All!$AE47="RMS"),Ruler!X$20,IF(AND(All!$V47="P8",All!$AE47="RMS"),Ruler!X$21,IF(AND(All!$V47="P9",All!$AE47="RMS"),Ruler!X$22,IF(AND(All!$V47="P1",All!$AE47="RSS"),Ruler!X$6,IF(AND(All!$V47="P2",All!$AE47="RSS"),Ruler!X$23,IF(AND(All!$V47="P3",All!$AE47="RSS"),Ruler!X$24,IF(AND(All!$V47="P4",All!$AE47="RSS"),Ruler!X$25,IF(AND(All!$V47="P5",All!$AE47="RSS"),Ruler!X$26,IF(AND(All!$V47="P6",All!$AE47="RSS"),Ruler!X$27,IF(AND(All!$V47="P7",All!$AE47="RSS"),Ruler!X$28,IF(AND(All!$V47="P8",All!$AE47="RSS"),Ruler!X$29,IF(AND(All!$V47="P9",All!$AE47="RSS"),Ruler!X$30,0)))))))))))))))))))))))))))</f>
        <v>2</v>
      </c>
      <c r="CF47" s="325">
        <f>IF(AND(All!$V47="P1",All!$AE47="RDP"),Ruler!Y$6,IF(AND(All!$V47="P2",All!$AE47="RDP"),Ruler!Y$7,IF(AND(All!$V47="P3",All!$AE47="RDP"),Ruler!Y$8,IF(AND(All!$V47="P4",All!$AE47="RDP"),Ruler!Y$9,IF(AND(All!$V47="P5",All!$AE47="RDP"),Ruler!Y$10,IF(AND(All!$V47="P6",All!$AE47="RDP"),Ruler!Y$11,IF(AND(All!$V47="P7",All!$AE47="RDP"),Ruler!Y$12,IF(AND(All!$V47="P8",All!$AE47="RDP"),Ruler!Y$13,IF(AND(All!$V47="P9",All!$AE47="RDP"),Ruler!Y$14,IF(AND(All!$V47="P1",All!$AE47="RMS"),Ruler!Y$6,IF(AND(All!$V47="P2",All!$AE47="RMS"),Ruler!Y$15,IF(AND(All!$V47="P3",All!$AE47="RMS"),Ruler!Y$16,IF(AND(All!$V47="P4",All!$AE47="RMS"),Ruler!Y$17,IF(AND(All!$V47="P5",All!$AE47="RMS"),Ruler!Y$18,IF(AND(All!$V47="P6",All!$AE47="RMS"),Ruler!Y$19,IF(AND(All!$V47="P7",All!$AE47="RMS"),Ruler!Y$20,IF(AND(All!$V47="P8",All!$AE47="RMS"),Ruler!Y$21,IF(AND(All!$V47="P9",All!$AE47="RMS"),Ruler!Y$22,IF(AND(All!$V47="P1",All!$AE47="RSS"),Ruler!Y$6,IF(AND(All!$V47="P2",All!$AE47="RSS"),Ruler!Y$23,IF(AND(All!$V47="P3",All!$AE47="RSS"),Ruler!Y$24,IF(AND(All!$V47="P4",All!$AE47="RSS"),Ruler!Y$25,IF(AND(All!$V47="P5",All!$AE47="RSS"),Ruler!Y$26,IF(AND(All!$V47="P6",All!$AE47="RSS"),Ruler!Y$27,IF(AND(All!$V47="P7",All!$AE47="RSS"),Ruler!Y$28,IF(AND(All!$V47="P8",All!$AE47="RSS"),Ruler!Y$29,IF(AND(All!$V47="P9",All!$AE47="RSS"),Ruler!Y$30,0)))))))))))))))))))))))))))</f>
        <v>1</v>
      </c>
      <c r="CG47" s="325">
        <f>IF(AND(All!$V47="P1",All!$AE47="RDP"),Ruler!Z$6,IF(AND(All!$V47="P2",All!$AE47="RDP"),Ruler!Z$7,IF(AND(All!$V47="P3",All!$AE47="RDP"),Ruler!Z$8,IF(AND(All!$V47="P4",All!$AE47="RDP"),Ruler!Z$9,IF(AND(All!$V47="P5",All!$AE47="RDP"),Ruler!Z$10,IF(AND(All!$V47="P6",All!$AE47="RDP"),Ruler!Z$11,IF(AND(All!$V47="P7",All!$AE47="RDP"),Ruler!Z$12,IF(AND(All!$V47="P8",All!$AE47="RDP"),Ruler!Z$13,IF(AND(All!$V47="P9",All!$AE47="RDP"),Ruler!Z$14,IF(AND(All!$V47="P1",All!$AE47="RMS"),Ruler!Z$6,IF(AND(All!$V47="P2",All!$AE47="RMS"),Ruler!Z$15,IF(AND(All!$V47="P3",All!$AE47="RMS"),Ruler!Z$16,IF(AND(All!$V47="P4",All!$AE47="RMS"),Ruler!Z$17,IF(AND(All!$V47="P5",All!$AE47="RMS"),Ruler!Z$18,IF(AND(All!$V47="P6",All!$AE47="RMS"),Ruler!Z$19,IF(AND(All!$V47="P7",All!$AE47="RMS"),Ruler!Z$20,IF(AND(All!$V47="P8",All!$AE47="RMS"),Ruler!Z$21,IF(AND(All!$V47="P9",All!$AE47="RMS"),Ruler!Z$22,IF(AND(All!$V47="P1",All!$AE47="RSS"),Ruler!Z$6,IF(AND(All!$V47="P2",All!$AE47="RSS"),Ruler!Z$23,IF(AND(All!$V47="P3",All!$AE47="RSS"),Ruler!Z$24,IF(AND(All!$V47="P4",All!$AE47="RSS"),Ruler!Z$25,IF(AND(All!$V47="P5",All!$AE47="RSS"),Ruler!Z$26,IF(AND(All!$V47="P6",All!$AE47="RSS"),Ruler!Z$27,IF(AND(All!$V47="P7",All!$AE47="RSS"),Ruler!Z$28,IF(AND(All!$V47="P8",All!$AE47="RSS"),Ruler!Z$29,IF(AND(All!$V47="P9",All!$AE47="RSS"),Ruler!Z$30,0)))))))))))))))))))))))))))</f>
        <v>2</v>
      </c>
      <c r="CH47" s="325">
        <f>IF(AND(All!$V47="P1",All!$AE47="RDP"),Ruler!AA$6,IF(AND(All!$V47="P2",All!$AE47="RDP"),Ruler!AA$7,IF(AND(All!$V47="P3",All!$AE47="RDP"),Ruler!AA$8,IF(AND(All!$V47="P4",All!$AE47="RDP"),Ruler!AA$9,IF(AND(All!$V47="P5",All!$AE47="RDP"),Ruler!AA$10,IF(AND(All!$V47="P6",All!$AE47="RDP"),Ruler!AA$11,IF(AND(All!$V47="P7",All!$AE47="RDP"),Ruler!AA$12,IF(AND(All!$V47="P8",All!$AE47="RDP"),Ruler!AA$13,IF(AND(All!$V47="P9",All!$AE47="RDP"),Ruler!AA$14,IF(AND(All!$V47="P1",All!$AE47="RMS"),Ruler!AA$6,IF(AND(All!$V47="P2",All!$AE47="RMS"),Ruler!AA$15,IF(AND(All!$V47="P3",All!$AE47="RMS"),Ruler!AA$16,IF(AND(All!$V47="P4",All!$AE47="RMS"),Ruler!AA$17,IF(AND(All!$V47="P5",All!$AE47="RMS"),Ruler!AA$18,IF(AND(All!$V47="P6",All!$AE47="RMS"),Ruler!AA$19,IF(AND(All!$V47="P7",All!$AE47="RMS"),Ruler!AA$20,IF(AND(All!$V47="P8",All!$AE47="RMS"),Ruler!AA$21,IF(AND(All!$V47="P9",All!$AE47="RMS"),Ruler!AA$22,IF(AND(All!$V47="P1",All!$AE47="RSS"),Ruler!AA$6,IF(AND(All!$V47="P2",All!$AE47="RSS"),Ruler!AA$23,IF(AND(All!$V47="P3",All!$AE47="RSS"),Ruler!AA$24,IF(AND(All!$V47="P4",All!$AE47="RSS"),Ruler!AA$25,IF(AND(All!$V47="P5",All!$AE47="RSS"),Ruler!AA$26,IF(AND(All!$V47="P6",All!$AE47="RSS"),Ruler!AA$27,IF(AND(All!$V47="P7",All!$AE47="RSS"),Ruler!AA$28,IF(AND(All!$V47="P8",All!$AE47="RSS"),Ruler!AA$29,IF(AND(All!$V47="P9",All!$AE47="RSS"),Ruler!AA$30,0)))))))))))))))))))))))))))</f>
        <v>1</v>
      </c>
      <c r="CI47" s="325">
        <f>IF(AND(All!$V47="P1",All!$AE47="RDP"),Ruler!AB$6,IF(AND(All!$V47="P2",All!$AE47="RDP"),Ruler!AB$7,IF(AND(All!$V47="P3",All!$AE47="RDP"),Ruler!AB$8,IF(AND(All!$V47="P4",All!$AE47="RDP"),Ruler!AB$9,IF(AND(All!$V47="P5",All!$AE47="RDP"),Ruler!AB$10,IF(AND(All!$V47="P6",All!$AE47="RDP"),Ruler!AB$11,IF(AND(All!$V47="P7",All!$AE47="RDP"),Ruler!AB$12,IF(AND(All!$V47="P8",All!$AE47="RDP"),Ruler!AB$13,IF(AND(All!$V47="P9",All!$AE47="RDP"),Ruler!AB$14,IF(AND(All!$V47="P1",All!$AE47="RMS"),Ruler!AB$6,IF(AND(All!$V47="P2",All!$AE47="RMS"),Ruler!AB$15,IF(AND(All!$V47="P3",All!$AE47="RMS"),Ruler!AB$16,IF(AND(All!$V47="P4",All!$AE47="RMS"),Ruler!AB$17,IF(AND(All!$V47="P5",All!$AE47="RMS"),Ruler!AB$18,IF(AND(All!$V47="P6",All!$AE47="RMS"),Ruler!AB$19,IF(AND(All!$V47="P7",All!$AE47="RMS"),Ruler!AB$20,IF(AND(All!$V47="P8",All!$AE47="RMS"),Ruler!AB$21,IF(AND(All!$V47="P9",All!$AE47="RMS"),Ruler!AB$22,IF(AND(All!$V47="P1",All!$AE47="RSS"),Ruler!AB$6,IF(AND(All!$V47="P2",All!$AE47="RSS"),Ruler!AB$23,IF(AND(All!$V47="P3",All!$AE47="RSS"),Ruler!AB$24,IF(AND(All!$V47="P4",All!$AE47="RSS"),Ruler!AB$25,IF(AND(All!$V47="P5",All!$AE47="RSS"),Ruler!AB$26,IF(AND(All!$V47="P6",All!$AE47="RSS"),Ruler!AB$27,IF(AND(All!$V47="P7",All!$AE47="RSS"),Ruler!AB$28,IF(AND(All!$V47="P8",All!$AE47="RSS"),Ruler!AB$29,IF(AND(All!$V47="P9",All!$AE47="RSS"),Ruler!AB$30,0)))))))))))))))))))))))))))</f>
        <v>1</v>
      </c>
      <c r="CJ47" s="323">
        <f>Table9[[#This Row],[R-B1]]-Table9[[#This Row],[B1]]</f>
        <v>1</v>
      </c>
      <c r="CK47" s="43">
        <f>Table9[[#This Row],[R-B2]]-Table9[[#This Row],[B2]]</f>
        <v>2</v>
      </c>
      <c r="CL47" s="43">
        <f>Table9[[#This Row],[R-B3]]-Table9[[#This Row],[B3]]</f>
        <v>1</v>
      </c>
      <c r="CM47" s="43">
        <f>Table9[[#This Row],[R-B4]]-Table9[[#This Row],[B4]]</f>
        <v>1</v>
      </c>
      <c r="CN47" s="43">
        <f>Table9[[#This Row],[R-B5]]-Table9[[#This Row],[B5]]</f>
        <v>1</v>
      </c>
      <c r="CO47" s="43">
        <f>Table9[[#This Row],[R-B6]]-Table9[[#This Row],[B6]]</f>
        <v>0</v>
      </c>
      <c r="CP47" s="43">
        <f>Table9[[#This Row],[R-B7]]-Table9[[#This Row],[B7]]</f>
        <v>1</v>
      </c>
      <c r="CQ47" s="43">
        <f>Table9[[#This Row],[R-B8]]-Table9[[#This Row],[B8]]</f>
        <v>1</v>
      </c>
      <c r="CR47" s="43">
        <f>Table9[[#This Row],[R-B9]]-Table9[[#This Row],[B9]]</f>
        <v>1</v>
      </c>
      <c r="CS47" s="43">
        <f>Table9[[#This Row],[R-B10]]-Table9[[#This Row],[B10]]</f>
        <v>0</v>
      </c>
      <c r="CT47" s="43">
        <f>Table9[[#This Row],[R-B11]]-Table9[[#This Row],[B11]]</f>
        <v>1</v>
      </c>
      <c r="CU47" s="43">
        <f>Table9[[#This Row],[R-B12]]-Table9[[#This Row],[B12]]</f>
        <v>0</v>
      </c>
      <c r="CV47" s="43">
        <f>Table9[[#This Row],[R-K1]]-Table9[[#This Row],[K1]]</f>
        <v>1</v>
      </c>
      <c r="CW47" s="43">
        <f>Table9[[#This Row],[R-K2]]-Table9[[#This Row],[K2]]</f>
        <v>1</v>
      </c>
      <c r="CX47" s="43">
        <f>Table9[[#This Row],[R-K3]]-Table9[[#This Row],[K3]]</f>
        <v>2</v>
      </c>
      <c r="CY47" s="43">
        <f>Table9[[#This Row],[R-K4]]-Table9[[#This Row],[K4]]</f>
        <v>1</v>
      </c>
      <c r="CZ47" s="43">
        <f>Table9[[#This Row],[R-K5]]-Table9[[#This Row],[K5]]</f>
        <v>2</v>
      </c>
      <c r="DA47" s="43">
        <f>Table9[[#This Row],[R-P1]]-Table9[[#This Row],[P1]]</f>
        <v>1</v>
      </c>
      <c r="DB47" s="43">
        <f>Table9[[#This Row],[R-P2]]-Table9[[#This Row],[P2]]</f>
        <v>1</v>
      </c>
      <c r="DC47" s="43">
        <f>Table9[[#This Row],[R-P3]]-Table9[[#This Row],[P3]]</f>
        <v>0</v>
      </c>
      <c r="DD47" s="43">
        <f>Table9[[#This Row],[R-P4]]-Table9[[#This Row],[P4]]</f>
        <v>1</v>
      </c>
      <c r="DE47" s="43">
        <f>Table9[[#This Row],[R-P5]]-Table9[[#This Row],[P5]]</f>
        <v>2</v>
      </c>
      <c r="DF47" s="43">
        <f>Table9[[#This Row],[R-E1]]-Table9[[#This Row],[E1]]</f>
        <v>1</v>
      </c>
      <c r="DG47" s="328">
        <f>Table9[[#This Row],[R-E2]]-Table9[[#This Row],[E2]]</f>
        <v>1</v>
      </c>
      <c r="DH47" s="43">
        <f>COUNTIF(Table9[[#This Row],[G-B1]:[G-B12]],"&lt;=0")/12*100</f>
        <v>25</v>
      </c>
      <c r="DI47" s="43">
        <f>COUNTIF(Table9[[#This Row],[G-K1]:[G-K5]],"&lt;=0")/5*100</f>
        <v>0</v>
      </c>
      <c r="DJ47" s="43">
        <f>COUNTIF(Table9[[#This Row],[G-P1]:[G-P5]],"&lt;=0")/5*100</f>
        <v>20</v>
      </c>
      <c r="DK47" s="43">
        <f>COUNTIF(Table9[[#This Row],[G-E1]:[G-E2]],"&lt;=0")/2*100</f>
        <v>0</v>
      </c>
      <c r="DL47" s="450">
        <f>IF(AE47="RDP",(COUNTIF(Table9[[#This Row],[G-B3]],"&lt;=0")+COUNTIF(Table9[[#This Row],[G-B4]],"&lt;=0")+COUNTIF(Table9[[#This Row],[G-B7]],"&lt;=0")+COUNTIF(Table9[[#This Row],[G-B11]],"&lt;=0")+COUNTIF(Table9[[#This Row],[G-K2]],"&lt;=0"))/5*100,IF(AE47="RMS",(COUNTIF(Table9[[#This Row],[G-B4]],"&lt;=0")+COUNTIF(Table9[[#This Row],[G-B5]],"&lt;=0")+COUNTIF(Table9[[#This Row],[G-B10]],"&lt;=0")+COUNTIF(Table9[[#This Row],[G-B12]],"&lt;=0")+COUNTIF(Table9[[#This Row],[G-K2]],"&lt;=0"))/5*100,IF(AE47="RSS",(COUNTIF(Table9[[#This Row],[G-B1]],"&lt;=0")+COUNTIF(Table9[[#This Row],[G-B2]],"&lt;=0")+COUNTIF(Table9[[#This Row],[G-B6]],"&lt;=0")+COUNTIF(Table9[[#This Row],[G-B11]],"&lt;=0")+COUNTIF(Table9[[#This Row],[G-B12]],"&lt;=0"))/5*100,0)))</f>
        <v>0</v>
      </c>
      <c r="DM47" s="332">
        <v>25</v>
      </c>
      <c r="DN47" s="42">
        <v>0</v>
      </c>
      <c r="DO47" s="42">
        <v>20</v>
      </c>
      <c r="DP47" s="42">
        <v>0</v>
      </c>
      <c r="DQ47" s="42">
        <v>0</v>
      </c>
      <c r="DR47" s="332">
        <v>0</v>
      </c>
      <c r="DS47" s="42">
        <v>0</v>
      </c>
      <c r="DT47" s="42">
        <v>20</v>
      </c>
      <c r="DU47" s="42">
        <v>0</v>
      </c>
      <c r="DV47" s="42">
        <v>0</v>
      </c>
      <c r="DW47" s="332">
        <v>0</v>
      </c>
      <c r="DX47" s="42">
        <v>0</v>
      </c>
      <c r="DY47" s="42">
        <v>0</v>
      </c>
      <c r="DZ47" s="42">
        <v>0</v>
      </c>
      <c r="EA47" s="333">
        <v>0</v>
      </c>
      <c r="EB47" s="342"/>
      <c r="EC47" s="339"/>
      <c r="ED47" s="339"/>
      <c r="EE47" s="338" t="s">
        <v>516</v>
      </c>
    </row>
    <row r="48" spans="2:135" ht="100" hidden="1" customHeight="1" thickBot="1" x14ac:dyDescent="0.35">
      <c r="B48" s="282">
        <v>47</v>
      </c>
      <c r="C48" s="421" t="s">
        <v>134</v>
      </c>
      <c r="D48" s="345">
        <v>46134</v>
      </c>
      <c r="E48" s="460" t="s">
        <v>517</v>
      </c>
      <c r="F48" s="343">
        <v>1117940</v>
      </c>
      <c r="G48" s="308">
        <f t="shared" ca="1" si="0"/>
        <v>50.837348677701684</v>
      </c>
      <c r="H48" s="283">
        <v>27760</v>
      </c>
      <c r="I48" s="343" t="s">
        <v>179</v>
      </c>
      <c r="J48" s="343" t="s">
        <v>173</v>
      </c>
      <c r="K48" s="343" t="s">
        <v>138</v>
      </c>
      <c r="L48" s="343" t="s">
        <v>180</v>
      </c>
      <c r="M48" s="343" t="s">
        <v>204</v>
      </c>
      <c r="N48" s="343"/>
      <c r="O48" s="343" t="s">
        <v>183</v>
      </c>
      <c r="P48" s="349" t="s">
        <v>518</v>
      </c>
      <c r="Q48" s="343" t="s">
        <v>425</v>
      </c>
      <c r="R48" s="405">
        <v>46249</v>
      </c>
      <c r="S48" s="345">
        <v>45505</v>
      </c>
      <c r="T48" s="286">
        <f t="shared" ca="1" si="3"/>
        <v>2.2194444444444446</v>
      </c>
      <c r="U48" s="343">
        <f>2026-1999</f>
        <v>27</v>
      </c>
      <c r="V48" s="343" t="s">
        <v>59</v>
      </c>
      <c r="W48" s="343"/>
      <c r="X48" s="360">
        <f ca="1">($T$1-Table9[[#This Row],[Date of Appointment to Current Grade]])/365</f>
        <v>2.2209103215372985</v>
      </c>
      <c r="Y48" s="345">
        <v>45505</v>
      </c>
      <c r="Z48" s="343" t="s">
        <v>187</v>
      </c>
      <c r="AA48" s="345">
        <v>45505</v>
      </c>
      <c r="AB48" s="360">
        <f ca="1">($T$1-Table9[[#This Row],[Date in Position]])/365</f>
        <v>2.2209103215372985</v>
      </c>
      <c r="AC48" s="401" t="s">
        <v>426</v>
      </c>
      <c r="AD48" s="343"/>
      <c r="AE48" s="343" t="s">
        <v>147</v>
      </c>
      <c r="AF48" s="343" t="s">
        <v>148</v>
      </c>
      <c r="AG48" s="287" t="s">
        <v>519</v>
      </c>
      <c r="AH48" s="287" t="s">
        <v>520</v>
      </c>
      <c r="AI48" s="287" t="s">
        <v>521</v>
      </c>
      <c r="AJ48" s="285" t="s">
        <v>522</v>
      </c>
      <c r="AK48" s="288" t="s">
        <v>523</v>
      </c>
      <c r="AL48" s="282" t="s">
        <v>153</v>
      </c>
      <c r="AM48" s="319" t="s">
        <v>524</v>
      </c>
      <c r="AN48" s="313"/>
      <c r="AO48" s="304"/>
      <c r="AP48" s="304"/>
      <c r="AQ48" s="304"/>
      <c r="AR48" s="304"/>
      <c r="AS48" s="304"/>
      <c r="AT48" s="304"/>
      <c r="AU48" s="304"/>
      <c r="AV48" s="304"/>
      <c r="AW48" s="304"/>
      <c r="AX48" s="304"/>
      <c r="AY48" s="304"/>
      <c r="AZ48" s="304"/>
      <c r="BA48" s="304"/>
      <c r="BB48" s="304"/>
      <c r="BC48" s="304"/>
      <c r="BD48" s="304"/>
      <c r="BE48" s="304"/>
      <c r="BF48" s="304"/>
      <c r="BG48" s="304"/>
      <c r="BH48" s="304"/>
      <c r="BI48" s="304"/>
      <c r="BJ48" s="304"/>
      <c r="BK48" s="314"/>
      <c r="BL48" s="325">
        <f>IF(AND(All!$V48="P1",All!$AE48="RDP"),Ruler!E$6,IF(AND(All!$V48="P2",All!$AE48="RDP"),Ruler!E$7,IF(AND(All!$V48="P3",All!$AE48="RDP"),Ruler!E$8,IF(AND(All!$V48="P4",All!$AE48="RDP"),Ruler!E$9,IF(AND(All!$V48="P5",All!$AE48="RDP"),Ruler!E$10,IF(AND(All!$V48="P6",All!$AE48="RDP"),Ruler!E$11,IF(AND(All!$V48="P7",All!$AE48="RDP"),Ruler!E$12,IF(AND(All!$V48="P8",All!$AE48="RDP"),Ruler!E$13,IF(AND(All!$V48="P9",All!$AE48="RDP"),Ruler!E$14,IF(AND(All!$V48="P1",All!$AE48="RMS"),Ruler!E$6,IF(AND(All!$V48="P2",All!$AE48="RMS"),Ruler!E$15,IF(AND(All!$V48="P3",All!$AE48="RMS"),Ruler!E$16,IF(AND(All!$V48="P4",All!$AE48="RMS"),Ruler!E$17,IF(AND(All!$V48="P5",All!$AE48="RMS"),Ruler!E$18,IF(AND(All!$V48="P6",All!$AE48="RMS"),Ruler!E$19,IF(AND(All!$V48="P7",All!$AE48="RMS"),Ruler!E$20,IF(AND(All!$V48="P8",All!$AE48="RMS"),Ruler!E$21,IF(AND(All!$V48="P9",All!$AE48="RMS"),Ruler!E$22,IF(AND(All!$V48="P1",All!$AE48="RSS"),Ruler!E$6,IF(AND(All!$V48="P2",All!$AE48="RSS"),Ruler!E$23,IF(AND(All!$V48="P3",All!$AE48="RSS"),Ruler!E$24,IF(AND(All!$V48="P4",All!$AE48="RSS"),Ruler!E$25,IF(AND(All!$V48="P5",All!$AE48="RSS"),Ruler!E$26,IF(AND(All!$V48="P6",All!$AE48="RSS"),Ruler!E$27,IF(AND(All!$V48="P7",All!$AE48="RSS"),Ruler!E$28,IF(AND(All!$V48="P8",All!$AE48="RSS"),Ruler!E$29,IF(AND(All!$V48="P9",All!$AE48="RSS"),Ruler!E$30,0)))))))))))))))))))))))))))</f>
        <v>3</v>
      </c>
      <c r="BM48" s="325">
        <f>IF(AND(All!$V48="P1",All!$AE48="RDP"),Ruler!F$6,IF(AND(All!$V48="P2",All!$AE48="RDP"),Ruler!F$7,IF(AND(All!$V48="P3",All!$AE48="RDP"),Ruler!F$8,IF(AND(All!$V48="P4",All!$AE48="RDP"),Ruler!F$9,IF(AND(All!$V48="P5",All!$AE48="RDP"),Ruler!F$10,IF(AND(All!$V48="P6",All!$AE48="RDP"),Ruler!F$11,IF(AND(All!$V48="P7",All!$AE48="RDP"),Ruler!F$12,IF(AND(All!$V48="P8",All!$AE48="RDP"),Ruler!F$13,IF(AND(All!$V48="P9",All!$AE48="RDP"),Ruler!F$14,IF(AND(All!$V48="P1",All!$AE48="RMS"),Ruler!F$6,IF(AND(All!$V48="P2",All!$AE48="RMS"),Ruler!F$15,IF(AND(All!$V48="P3",All!$AE48="RMS"),Ruler!F$16,IF(AND(All!$V48="P4",All!$AE48="RMS"),Ruler!F$17,IF(AND(All!$V48="P5",All!$AE48="RMS"),Ruler!F$18,IF(AND(All!$V48="P6",All!$AE48="RMS"),Ruler!F$19,IF(AND(All!$V48="P7",All!$AE48="RMS"),Ruler!F$20,IF(AND(All!$V48="P8",All!$AE48="RMS"),Ruler!F$21,IF(AND(All!$V48="P9",All!$AE48="RMS"),Ruler!F$22,IF(AND(All!$V48="P1",All!$AE48="RSS"),Ruler!F$6,IF(AND(All!$V48="P2",All!$AE48="RSS"),Ruler!F$23,IF(AND(All!$V48="P3",All!$AE48="RSS"),Ruler!F$24,IF(AND(All!$V48="P4",All!$AE48="RSS"),Ruler!F$25,IF(AND(All!$V48="P5",All!$AE48="RSS"),Ruler!F$26,IF(AND(All!$V48="P6",All!$AE48="RSS"),Ruler!F$27,IF(AND(All!$V48="P7",All!$AE48="RSS"),Ruler!F$28,IF(AND(All!$V48="P8",All!$AE48="RSS"),Ruler!F$29,IF(AND(All!$V48="P9",All!$AE48="RSS"),Ruler!F$30,0)))))))))))))))))))))))))))</f>
        <v>3</v>
      </c>
      <c r="BN48" s="325">
        <f>IF(AND(All!$V48="P1",All!$AE48="RDP"),Ruler!G$6,IF(AND(All!$V48="P2",All!$AE48="RDP"),Ruler!G$7,IF(AND(All!$V48="P3",All!$AE48="RDP"),Ruler!G$8,IF(AND(All!$V48="P4",All!$AE48="RDP"),Ruler!G$9,IF(AND(All!$V48="P5",All!$AE48="RDP"),Ruler!G$10,IF(AND(All!$V48="P6",All!$AE48="RDP"),Ruler!G$11,IF(AND(All!$V48="P7",All!$AE48="RDP"),Ruler!G$12,IF(AND(All!$V48="P8",All!$AE48="RDP"),Ruler!G$13,IF(AND(All!$V48="P9",All!$AE48="RDP"),Ruler!G$14,IF(AND(All!$V48="P1",All!$AE48="RMS"),Ruler!G$6,IF(AND(All!$V48="P2",All!$AE48="RMS"),Ruler!G$15,IF(AND(All!$V48="P3",All!$AE48="RMS"),Ruler!G$16,IF(AND(All!$V48="P4",All!$AE48="RMS"),Ruler!G$17,IF(AND(All!$V48="P5",All!$AE48="RMS"),Ruler!G$18,IF(AND(All!$V48="P6",All!$AE48="RMS"),Ruler!G$19,IF(AND(All!$V48="P7",All!$AE48="RMS"),Ruler!G$20,IF(AND(All!$V48="P8",All!$AE48="RMS"),Ruler!G$21,IF(AND(All!$V48="P9",All!$AE48="RMS"),Ruler!G$22,IF(AND(All!$V48="P1",All!$AE48="RSS"),Ruler!G$6,IF(AND(All!$V48="P2",All!$AE48="RSS"),Ruler!G$23,IF(AND(All!$V48="P3",All!$AE48="RSS"),Ruler!G$24,IF(AND(All!$V48="P4",All!$AE48="RSS"),Ruler!G$25,IF(AND(All!$V48="P5",All!$AE48="RSS"),Ruler!G$26,IF(AND(All!$V48="P6",All!$AE48="RSS"),Ruler!G$27,IF(AND(All!$V48="P7",All!$AE48="RSS"),Ruler!G$28,IF(AND(All!$V48="P8",All!$AE48="RSS"),Ruler!G$29,IF(AND(All!$V48="P9",All!$AE48="RSS"),Ruler!G$30,0)))))))))))))))))))))))))))</f>
        <v>3</v>
      </c>
      <c r="BO48" s="325">
        <f>IF(AND(All!$V48="P1",All!$AE48="RDP"),Ruler!H$6,IF(AND(All!$V48="P2",All!$AE48="RDP"),Ruler!H$7,IF(AND(All!$V48="P3",All!$AE48="RDP"),Ruler!H$8,IF(AND(All!$V48="P4",All!$AE48="RDP"),Ruler!H$9,IF(AND(All!$V48="P5",All!$AE48="RDP"),Ruler!H$10,IF(AND(All!$V48="P6",All!$AE48="RDP"),Ruler!H$11,IF(AND(All!$V48="P7",All!$AE48="RDP"),Ruler!H$12,IF(AND(All!$V48="P8",All!$AE48="RDP"),Ruler!H$13,IF(AND(All!$V48="P9",All!$AE48="RDP"),Ruler!H$14,IF(AND(All!$V48="P1",All!$AE48="RMS"),Ruler!H$6,IF(AND(All!$V48="P2",All!$AE48="RMS"),Ruler!H$15,IF(AND(All!$V48="P3",All!$AE48="RMS"),Ruler!H$16,IF(AND(All!$V48="P4",All!$AE48="RMS"),Ruler!H$17,IF(AND(All!$V48="P5",All!$AE48="RMS"),Ruler!H$18,IF(AND(All!$V48="P6",All!$AE48="RMS"),Ruler!H$19,IF(AND(All!$V48="P7",All!$AE48="RMS"),Ruler!H$20,IF(AND(All!$V48="P8",All!$AE48="RMS"),Ruler!H$21,IF(AND(All!$V48="P9",All!$AE48="RMS"),Ruler!H$22,IF(AND(All!$V48="P1",All!$AE48="RSS"),Ruler!H$6,IF(AND(All!$V48="P2",All!$AE48="RSS"),Ruler!H$23,IF(AND(All!$V48="P3",All!$AE48="RSS"),Ruler!H$24,IF(AND(All!$V48="P4",All!$AE48="RSS"),Ruler!H$25,IF(AND(All!$V48="P5",All!$AE48="RSS"),Ruler!H$26,IF(AND(All!$V48="P6",All!$AE48="RSS"),Ruler!H$27,IF(AND(All!$V48="P7",All!$AE48="RSS"),Ruler!H$28,IF(AND(All!$V48="P8",All!$AE48="RSS"),Ruler!H$29,IF(AND(All!$V48="P9",All!$AE48="RSS"),Ruler!H$30,0)))))))))))))))))))))))))))</f>
        <v>3</v>
      </c>
      <c r="BP48" s="325">
        <f>IF(AND(All!$V48="P1",All!$AE48="RDP"),Ruler!I$6,IF(AND(All!$V48="P2",All!$AE48="RDP"),Ruler!I$7,IF(AND(All!$V48="P3",All!$AE48="RDP"),Ruler!I$8,IF(AND(All!$V48="P4",All!$AE48="RDP"),Ruler!I$9,IF(AND(All!$V48="P5",All!$AE48="RDP"),Ruler!I$10,IF(AND(All!$V48="P6",All!$AE48="RDP"),Ruler!I$11,IF(AND(All!$V48="P7",All!$AE48="RDP"),Ruler!I$12,IF(AND(All!$V48="P8",All!$AE48="RDP"),Ruler!I$13,IF(AND(All!$V48="P9",All!$AE48="RDP"),Ruler!I$14,IF(AND(All!$V48="P1",All!$AE48="RMS"),Ruler!I$6,IF(AND(All!$V48="P2",All!$AE48="RMS"),Ruler!I$15,IF(AND(All!$V48="P3",All!$AE48="RMS"),Ruler!I$16,IF(AND(All!$V48="P4",All!$AE48="RMS"),Ruler!I$17,IF(AND(All!$V48="P5",All!$AE48="RMS"),Ruler!I$18,IF(AND(All!$V48="P6",All!$AE48="RMS"),Ruler!I$19,IF(AND(All!$V48="P7",All!$AE48="RMS"),Ruler!I$20,IF(AND(All!$V48="P8",All!$AE48="RMS"),Ruler!I$21,IF(AND(All!$V48="P9",All!$AE48="RMS"),Ruler!I$22,IF(AND(All!$V48="P1",All!$AE48="RSS"),Ruler!I$6,IF(AND(All!$V48="P2",All!$AE48="RSS"),Ruler!I$23,IF(AND(All!$V48="P3",All!$AE48="RSS"),Ruler!I$24,IF(AND(All!$V48="P4",All!$AE48="RSS"),Ruler!I$25,IF(AND(All!$V48="P5",All!$AE48="RSS"),Ruler!I$26,IF(AND(All!$V48="P6",All!$AE48="RSS"),Ruler!I$27,IF(AND(All!$V48="P7",All!$AE48="RSS"),Ruler!I$28,IF(AND(All!$V48="P8",All!$AE48="RSS"),Ruler!I$29,IF(AND(All!$V48="P9",All!$AE48="RSS"),Ruler!I$30,0)))))))))))))))))))))))))))</f>
        <v>3</v>
      </c>
      <c r="BQ48" s="325">
        <f>IF(AND(All!$V48="P1",All!$AE48="RDP"),Ruler!J$6,IF(AND(All!$V48="P2",All!$AE48="RDP"),Ruler!J$7,IF(AND(All!$V48="P3",All!$AE48="RDP"),Ruler!J$8,IF(AND(All!$V48="P4",All!$AE48="RDP"),Ruler!J$9,IF(AND(All!$V48="P5",All!$AE48="RDP"),Ruler!J$10,IF(AND(All!$V48="P6",All!$AE48="RDP"),Ruler!J$11,IF(AND(All!$V48="P7",All!$AE48="RDP"),Ruler!J$12,IF(AND(All!$V48="P8",All!$AE48="RDP"),Ruler!J$13,IF(AND(All!$V48="P9",All!$AE48="RDP"),Ruler!J$14,IF(AND(All!$V48="P1",All!$AE48="RMS"),Ruler!J$6,IF(AND(All!$V48="P2",All!$AE48="RMS"),Ruler!J$15,IF(AND(All!$V48="P3",All!$AE48="RMS"),Ruler!J$16,IF(AND(All!$V48="P4",All!$AE48="RMS"),Ruler!J$17,IF(AND(All!$V48="P5",All!$AE48="RMS"),Ruler!J$18,IF(AND(All!$V48="P6",All!$AE48="RMS"),Ruler!J$19,IF(AND(All!$V48="P7",All!$AE48="RMS"),Ruler!J$20,IF(AND(All!$V48="P8",All!$AE48="RMS"),Ruler!J$21,IF(AND(All!$V48="P9",All!$AE48="RMS"),Ruler!J$22,IF(AND(All!$V48="P1",All!$AE48="RSS"),Ruler!J$6,IF(AND(All!$V48="P2",All!$AE48="RSS"),Ruler!J$23,IF(AND(All!$V48="P3",All!$AE48="RSS"),Ruler!J$24,IF(AND(All!$V48="P4",All!$AE48="RSS"),Ruler!J$25,IF(AND(All!$V48="P5",All!$AE48="RSS"),Ruler!J$26,IF(AND(All!$V48="P6",All!$AE48="RSS"),Ruler!J$27,IF(AND(All!$V48="P7",All!$AE48="RSS"),Ruler!J$28,IF(AND(All!$V48="P8",All!$AE48="RSS"),Ruler!J$29,IF(AND(All!$V48="P9",All!$AE48="RSS"),Ruler!J$30,0)))))))))))))))))))))))))))</f>
        <v>2</v>
      </c>
      <c r="BR48" s="325">
        <f>IF(AND(All!$V48="P1",All!$AE48="RDP"),Ruler!K$6,IF(AND(All!$V48="P2",All!$AE48="RDP"),Ruler!K$7,IF(AND(All!$V48="P3",All!$AE48="RDP"),Ruler!K$8,IF(AND(All!$V48="P4",All!$AE48="RDP"),Ruler!K$9,IF(AND(All!$V48="P5",All!$AE48="RDP"),Ruler!K$10,IF(AND(All!$V48="P6",All!$AE48="RDP"),Ruler!K$11,IF(AND(All!$V48="P7",All!$AE48="RDP"),Ruler!K$12,IF(AND(All!$V48="P8",All!$AE48="RDP"),Ruler!K$13,IF(AND(All!$V48="P9",All!$AE48="RDP"),Ruler!K$14,IF(AND(All!$V48="P1",All!$AE48="RMS"),Ruler!K$6,IF(AND(All!$V48="P2",All!$AE48="RMS"),Ruler!K$15,IF(AND(All!$V48="P3",All!$AE48="RMS"),Ruler!K$16,IF(AND(All!$V48="P4",All!$AE48="RMS"),Ruler!K$17,IF(AND(All!$V48="P5",All!$AE48="RMS"),Ruler!K$18,IF(AND(All!$V48="P6",All!$AE48="RMS"),Ruler!K$19,IF(AND(All!$V48="P7",All!$AE48="RMS"),Ruler!K$20,IF(AND(All!$V48="P8",All!$AE48="RMS"),Ruler!K$21,IF(AND(All!$V48="P9",All!$AE48="RMS"),Ruler!K$22,IF(AND(All!$V48="P1",All!$AE48="RSS"),Ruler!K$6,IF(AND(All!$V48="P2",All!$AE48="RSS"),Ruler!K$23,IF(AND(All!$V48="P3",All!$AE48="RSS"),Ruler!K$24,IF(AND(All!$V48="P4",All!$AE48="RSS"),Ruler!K$25,IF(AND(All!$V48="P5",All!$AE48="RSS"),Ruler!K$26,IF(AND(All!$V48="P6",All!$AE48="RSS"),Ruler!K$27,IF(AND(All!$V48="P7",All!$AE48="RSS"),Ruler!K$28,IF(AND(All!$V48="P8",All!$AE48="RSS"),Ruler!K$29,IF(AND(All!$V48="P9",All!$AE48="RSS"),Ruler!K$30,0)))))))))))))))))))))))))))</f>
        <v>3</v>
      </c>
      <c r="BS48" s="325">
        <f>IF(AND(All!$V48="P1",All!$AE48="RDP"),Ruler!L$6,IF(AND(All!$V48="P2",All!$AE48="RDP"),Ruler!L$7,IF(AND(All!$V48="P3",All!$AE48="RDP"),Ruler!L$8,IF(AND(All!$V48="P4",All!$AE48="RDP"),Ruler!L$9,IF(AND(All!$V48="P5",All!$AE48="RDP"),Ruler!L$10,IF(AND(All!$V48="P6",All!$AE48="RDP"),Ruler!L$11,IF(AND(All!$V48="P7",All!$AE48="RDP"),Ruler!L$12,IF(AND(All!$V48="P8",All!$AE48="RDP"),Ruler!L$13,IF(AND(All!$V48="P9",All!$AE48="RDP"),Ruler!L$14,IF(AND(All!$V48="P1",All!$AE48="RMS"),Ruler!L$6,IF(AND(All!$V48="P2",All!$AE48="RMS"),Ruler!L$15,IF(AND(All!$V48="P3",All!$AE48="RMS"),Ruler!L$16,IF(AND(All!$V48="P4",All!$AE48="RMS"),Ruler!L$17,IF(AND(All!$V48="P5",All!$AE48="RMS"),Ruler!L$18,IF(AND(All!$V48="P6",All!$AE48="RMS"),Ruler!L$19,IF(AND(All!$V48="P7",All!$AE48="RMS"),Ruler!L$20,IF(AND(All!$V48="P8",All!$AE48="RMS"),Ruler!L$21,IF(AND(All!$V48="P9",All!$AE48="RMS"),Ruler!L$22,IF(AND(All!$V48="P1",All!$AE48="RSS"),Ruler!L$6,IF(AND(All!$V48="P2",All!$AE48="RSS"),Ruler!L$23,IF(AND(All!$V48="P3",All!$AE48="RSS"),Ruler!L$24,IF(AND(All!$V48="P4",All!$AE48="RSS"),Ruler!L$25,IF(AND(All!$V48="P5",All!$AE48="RSS"),Ruler!L$26,IF(AND(All!$V48="P6",All!$AE48="RSS"),Ruler!L$27,IF(AND(All!$V48="P7",All!$AE48="RSS"),Ruler!L$28,IF(AND(All!$V48="P8",All!$AE48="RSS"),Ruler!L$29,IF(AND(All!$V48="P9",All!$AE48="RSS"),Ruler!L$30,0)))))))))))))))))))))))))))</f>
        <v>3</v>
      </c>
      <c r="BT48" s="325">
        <f>IF(AND(All!$V48="P1",All!$AE48="RDP"),Ruler!M$6,IF(AND(All!$V48="P2",All!$AE48="RDP"),Ruler!M$7,IF(AND(All!$V48="P3",All!$AE48="RDP"),Ruler!M$8,IF(AND(All!$V48="P4",All!$AE48="RDP"),Ruler!M$9,IF(AND(All!$V48="P5",All!$AE48="RDP"),Ruler!M$10,IF(AND(All!$V48="P6",All!$AE48="RDP"),Ruler!M$11,IF(AND(All!$V48="P7",All!$AE48="RDP"),Ruler!M$12,IF(AND(All!$V48="P8",All!$AE48="RDP"),Ruler!M$13,IF(AND(All!$V48="P9",All!$AE48="RDP"),Ruler!M$14,IF(AND(All!$V48="P1",All!$AE48="RMS"),Ruler!M$6,IF(AND(All!$V48="P2",All!$AE48="RMS"),Ruler!M$15,IF(AND(All!$V48="P3",All!$AE48="RMS"),Ruler!M$16,IF(AND(All!$V48="P4",All!$AE48="RMS"),Ruler!M$17,IF(AND(All!$V48="P5",All!$AE48="RMS"),Ruler!M$18,IF(AND(All!$V48="P6",All!$AE48="RMS"),Ruler!M$19,IF(AND(All!$V48="P7",All!$AE48="RMS"),Ruler!M$20,IF(AND(All!$V48="P8",All!$AE48="RMS"),Ruler!M$21,IF(AND(All!$V48="P9",All!$AE48="RMS"),Ruler!M$22,IF(AND(All!$V48="P1",All!$AE48="RSS"),Ruler!M$6,IF(AND(All!$V48="P2",All!$AE48="RSS"),Ruler!M$23,IF(AND(All!$V48="P3",All!$AE48="RSS"),Ruler!M$24,IF(AND(All!$V48="P4",All!$AE48="RSS"),Ruler!M$25,IF(AND(All!$V48="P5",All!$AE48="RSS"),Ruler!M$26,IF(AND(All!$V48="P6",All!$AE48="RSS"),Ruler!M$27,IF(AND(All!$V48="P7",All!$AE48="RSS"),Ruler!M$28,IF(AND(All!$V48="P8",All!$AE48="RSS"),Ruler!M$29,IF(AND(All!$V48="P9",All!$AE48="RSS"),Ruler!M$30,0)))))))))))))))))))))))))))</f>
        <v>3</v>
      </c>
      <c r="BU48" s="325">
        <f>IF(AND(All!$V48="P1",All!$AE48="RDP"),Ruler!N$6,IF(AND(All!$V48="P2",All!$AE48="RDP"),Ruler!N$7,IF(AND(All!$V48="P3",All!$AE48="RDP"),Ruler!N$8,IF(AND(All!$V48="P4",All!$AE48="RDP"),Ruler!N$9,IF(AND(All!$V48="P5",All!$AE48="RDP"),Ruler!N$10,IF(AND(All!$V48="P6",All!$AE48="RDP"),Ruler!N$11,IF(AND(All!$V48="P7",All!$AE48="RDP"),Ruler!N$12,IF(AND(All!$V48="P8",All!$AE48="RDP"),Ruler!N$13,IF(AND(All!$V48="P9",All!$AE48="RDP"),Ruler!N$14,IF(AND(All!$V48="P1",All!$AE48="RMS"),Ruler!N$6,IF(AND(All!$V48="P2",All!$AE48="RMS"),Ruler!N$15,IF(AND(All!$V48="P3",All!$AE48="RMS"),Ruler!N$16,IF(AND(All!$V48="P4",All!$AE48="RMS"),Ruler!N$17,IF(AND(All!$V48="P5",All!$AE48="RMS"),Ruler!N$18,IF(AND(All!$V48="P6",All!$AE48="RMS"),Ruler!N$19,IF(AND(All!$V48="P7",All!$AE48="RMS"),Ruler!N$20,IF(AND(All!$V48="P8",All!$AE48="RMS"),Ruler!N$21,IF(AND(All!$V48="P9",All!$AE48="RMS"),Ruler!N$22,IF(AND(All!$V48="P1",All!$AE48="RSS"),Ruler!N$6,IF(AND(All!$V48="P2",All!$AE48="RSS"),Ruler!N$23,IF(AND(All!$V48="P3",All!$AE48="RSS"),Ruler!N$24,IF(AND(All!$V48="P4",All!$AE48="RSS"),Ruler!N$25,IF(AND(All!$V48="P5",All!$AE48="RSS"),Ruler!N$26,IF(AND(All!$V48="P6",All!$AE48="RSS"),Ruler!N$27,IF(AND(All!$V48="P7",All!$AE48="RSS"),Ruler!N$28,IF(AND(All!$V48="P8",All!$AE48="RSS"),Ruler!N$29,IF(AND(All!$V48="P9",All!$AE48="RSS"),Ruler!N$30,0)))))))))))))))))))))))))))</f>
        <v>2</v>
      </c>
      <c r="BV48" s="325">
        <f>IF(AND(All!$V48="P1",All!$AE48="RDP"),Ruler!O$6,IF(AND(All!$V48="P2",All!$AE48="RDP"),Ruler!O$7,IF(AND(All!$V48="P3",All!$AE48="RDP"),Ruler!O$8,IF(AND(All!$V48="P4",All!$AE48="RDP"),Ruler!O$9,IF(AND(All!$V48="P5",All!$AE48="RDP"),Ruler!O$10,IF(AND(All!$V48="P6",All!$AE48="RDP"),Ruler!O$11,IF(AND(All!$V48="P7",All!$AE48="RDP"),Ruler!O$12,IF(AND(All!$V48="P8",All!$AE48="RDP"),Ruler!O$13,IF(AND(All!$V48="P9",All!$AE48="RDP"),Ruler!O$14,IF(AND(All!$V48="P1",All!$AE48="RMS"),Ruler!O$6,IF(AND(All!$V48="P2",All!$AE48="RMS"),Ruler!O$15,IF(AND(All!$V48="P3",All!$AE48="RMS"),Ruler!O$16,IF(AND(All!$V48="P4",All!$AE48="RMS"),Ruler!O$17,IF(AND(All!$V48="P5",All!$AE48="RMS"),Ruler!O$18,IF(AND(All!$V48="P6",All!$AE48="RMS"),Ruler!O$19,IF(AND(All!$V48="P7",All!$AE48="RMS"),Ruler!O$20,IF(AND(All!$V48="P8",All!$AE48="RMS"),Ruler!O$21,IF(AND(All!$V48="P9",All!$AE48="RMS"),Ruler!O$22,IF(AND(All!$V48="P1",All!$AE48="RSS"),Ruler!O$6,IF(AND(All!$V48="P2",All!$AE48="RSS"),Ruler!O$23,IF(AND(All!$V48="P3",All!$AE48="RSS"),Ruler!O$24,IF(AND(All!$V48="P4",All!$AE48="RSS"),Ruler!O$25,IF(AND(All!$V48="P5",All!$AE48="RSS"),Ruler!O$26,IF(AND(All!$V48="P6",All!$AE48="RSS"),Ruler!O$27,IF(AND(All!$V48="P7",All!$AE48="RSS"),Ruler!O$28,IF(AND(All!$V48="P8",All!$AE48="RSS"),Ruler!O$29,IF(AND(All!$V48="P9",All!$AE48="RSS"),Ruler!O$30,0)))))))))))))))))))))))))))</f>
        <v>3</v>
      </c>
      <c r="BW48" s="325">
        <f>IF(AND(All!$V48="P1",All!$AE48="RDP"),Ruler!P$6,IF(AND(All!$V48="P2",All!$AE48="RDP"),Ruler!P$7,IF(AND(All!$V48="P3",All!$AE48="RDP"),Ruler!P$8,IF(AND(All!$V48="P4",All!$AE48="RDP"),Ruler!P$9,IF(AND(All!$V48="P5",All!$AE48="RDP"),Ruler!P$10,IF(AND(All!$V48="P6",All!$AE48="RDP"),Ruler!P$11,IF(AND(All!$V48="P7",All!$AE48="RDP"),Ruler!P$12,IF(AND(All!$V48="P8",All!$AE48="RDP"),Ruler!P$13,IF(AND(All!$V48="P9",All!$AE48="RDP"),Ruler!P$14,IF(AND(All!$V48="P1",All!$AE48="RMS"),Ruler!P$6,IF(AND(All!$V48="P2",All!$AE48="RMS"),Ruler!P$15,IF(AND(All!$V48="P3",All!$AE48="RMS"),Ruler!P$16,IF(AND(All!$V48="P4",All!$AE48="RMS"),Ruler!P$17,IF(AND(All!$V48="P5",All!$AE48="RMS"),Ruler!P$18,IF(AND(All!$V48="P6",All!$AE48="RMS"),Ruler!P$19,IF(AND(All!$V48="P7",All!$AE48="RMS"),Ruler!P$20,IF(AND(All!$V48="P8",All!$AE48="RMS"),Ruler!P$21,IF(AND(All!$V48="P9",All!$AE48="RMS"),Ruler!P$22,IF(AND(All!$V48="P1",All!$AE48="RSS"),Ruler!P$6,IF(AND(All!$V48="P2",All!$AE48="RSS"),Ruler!P$23,IF(AND(All!$V48="P3",All!$AE48="RSS"),Ruler!P$24,IF(AND(All!$V48="P4",All!$AE48="RSS"),Ruler!P$25,IF(AND(All!$V48="P5",All!$AE48="RSS"),Ruler!P$26,IF(AND(All!$V48="P6",All!$AE48="RSS"),Ruler!P$27,IF(AND(All!$V48="P7",All!$AE48="RSS"),Ruler!P$28,IF(AND(All!$V48="P8",All!$AE48="RSS"),Ruler!P$29,IF(AND(All!$V48="P9",All!$AE48="RSS"),Ruler!P$30,0)))))))))))))))))))))))))))</f>
        <v>3</v>
      </c>
      <c r="BX48" s="325">
        <f>IF(AND(All!$V48="P1",All!$AE48="RDP"),Ruler!Q$6,IF(AND(All!$V48="P2",All!$AE48="RDP"),Ruler!Q$7,IF(AND(All!$V48="P3",All!$AE48="RDP"),Ruler!Q$8,IF(AND(All!$V48="P4",All!$AE48="RDP"),Ruler!Q$9,IF(AND(All!$V48="P5",All!$AE48="RDP"),Ruler!Q$10,IF(AND(All!$V48="P6",All!$AE48="RDP"),Ruler!Q$11,IF(AND(All!$V48="P7",All!$AE48="RDP"),Ruler!Q$12,IF(AND(All!$V48="P8",All!$AE48="RDP"),Ruler!Q$13,IF(AND(All!$V48="P9",All!$AE48="RDP"),Ruler!Q$14,IF(AND(All!$V48="P1",All!$AE48="RMS"),Ruler!Q$6,IF(AND(All!$V48="P2",All!$AE48="RMS"),Ruler!Q$15,IF(AND(All!$V48="P3",All!$AE48="RMS"),Ruler!Q$16,IF(AND(All!$V48="P4",All!$AE48="RMS"),Ruler!Q$17,IF(AND(All!$V48="P5",All!$AE48="RMS"),Ruler!Q$18,IF(AND(All!$V48="P6",All!$AE48="RMS"),Ruler!Q$19,IF(AND(All!$V48="P7",All!$AE48="RMS"),Ruler!Q$20,IF(AND(All!$V48="P8",All!$AE48="RMS"),Ruler!Q$21,IF(AND(All!$V48="P9",All!$AE48="RMS"),Ruler!Q$22,IF(AND(All!$V48="P1",All!$AE48="RSS"),Ruler!Q$6,IF(AND(All!$V48="P2",All!$AE48="RSS"),Ruler!Q$23,IF(AND(All!$V48="P3",All!$AE48="RSS"),Ruler!Q$24,IF(AND(All!$V48="P4",All!$AE48="RSS"),Ruler!Q$25,IF(AND(All!$V48="P5",All!$AE48="RSS"),Ruler!Q$26,IF(AND(All!$V48="P6",All!$AE48="RSS"),Ruler!Q$27,IF(AND(All!$V48="P7",All!$AE48="RSS"),Ruler!Q$28,IF(AND(All!$V48="P8",All!$AE48="RSS"),Ruler!Q$29,IF(AND(All!$V48="P9",All!$AE48="RSS"),Ruler!Q$30,0)))))))))))))))))))))))))))</f>
        <v>3</v>
      </c>
      <c r="BY48" s="325">
        <f>IF(AND(All!$V48="P1",All!$AE48="RDP"),Ruler!R$6,IF(AND(All!$V48="P2",All!$AE48="RDP"),Ruler!R$7,IF(AND(All!$V48="P3",All!$AE48="RDP"),Ruler!R$8,IF(AND(All!$V48="P4",All!$AE48="RDP"),Ruler!R$9,IF(AND(All!$V48="P5",All!$AE48="RDP"),Ruler!R$10,IF(AND(All!$V48="P6",All!$AE48="RDP"),Ruler!R$11,IF(AND(All!$V48="P7",All!$AE48="RDP"),Ruler!R$12,IF(AND(All!$V48="P8",All!$AE48="RDP"),Ruler!R$13,IF(AND(All!$V48="P9",All!$AE48="RDP"),Ruler!R$14,IF(AND(All!$V48="P1",All!$AE48="RMS"),Ruler!R$6,IF(AND(All!$V48="P2",All!$AE48="RMS"),Ruler!R$15,IF(AND(All!$V48="P3",All!$AE48="RMS"),Ruler!R$16,IF(AND(All!$V48="P4",All!$AE48="RMS"),Ruler!R$17,IF(AND(All!$V48="P5",All!$AE48="RMS"),Ruler!R$18,IF(AND(All!$V48="P6",All!$AE48="RMS"),Ruler!R$19,IF(AND(All!$V48="P7",All!$AE48="RMS"),Ruler!R$20,IF(AND(All!$V48="P8",All!$AE48="RMS"),Ruler!R$21,IF(AND(All!$V48="P9",All!$AE48="RMS"),Ruler!R$22,IF(AND(All!$V48="P1",All!$AE48="RSS"),Ruler!R$6,IF(AND(All!$V48="P2",All!$AE48="RSS"),Ruler!R$23,IF(AND(All!$V48="P3",All!$AE48="RSS"),Ruler!R$24,IF(AND(All!$V48="P4",All!$AE48="RSS"),Ruler!R$25,IF(AND(All!$V48="P5",All!$AE48="RSS"),Ruler!R$26,IF(AND(All!$V48="P6",All!$AE48="RSS"),Ruler!R$27,IF(AND(All!$V48="P7",All!$AE48="RSS"),Ruler!R$28,IF(AND(All!$V48="P8",All!$AE48="RSS"),Ruler!R$29,IF(AND(All!$V48="P9",All!$AE48="RSS"),Ruler!R$30,0)))))))))))))))))))))))))))</f>
        <v>3</v>
      </c>
      <c r="BZ48" s="325">
        <f>IF(AND(All!$V48="P1",All!$AE48="RDP"),Ruler!S$6,IF(AND(All!$V48="P2",All!$AE48="RDP"),Ruler!S$7,IF(AND(All!$V48="P3",All!$AE48="RDP"),Ruler!S$8,IF(AND(All!$V48="P4",All!$AE48="RDP"),Ruler!S$9,IF(AND(All!$V48="P5",All!$AE48="RDP"),Ruler!S$10,IF(AND(All!$V48="P6",All!$AE48="RDP"),Ruler!S$11,IF(AND(All!$V48="P7",All!$AE48="RDP"),Ruler!S$12,IF(AND(All!$V48="P8",All!$AE48="RDP"),Ruler!S$13,IF(AND(All!$V48="P9",All!$AE48="RDP"),Ruler!S$14,IF(AND(All!$V48="P1",All!$AE48="RMS"),Ruler!S$6,IF(AND(All!$V48="P2",All!$AE48="RMS"),Ruler!S$15,IF(AND(All!$V48="P3",All!$AE48="RMS"),Ruler!S$16,IF(AND(All!$V48="P4",All!$AE48="RMS"),Ruler!S$17,IF(AND(All!$V48="P5",All!$AE48="RMS"),Ruler!S$18,IF(AND(All!$V48="P6",All!$AE48="RMS"),Ruler!S$19,IF(AND(All!$V48="P7",All!$AE48="RMS"),Ruler!S$20,IF(AND(All!$V48="P8",All!$AE48="RMS"),Ruler!S$21,IF(AND(All!$V48="P9",All!$AE48="RMS"),Ruler!S$22,IF(AND(All!$V48="P1",All!$AE48="RSS"),Ruler!S$6,IF(AND(All!$V48="P2",All!$AE48="RSS"),Ruler!S$23,IF(AND(All!$V48="P3",All!$AE48="RSS"),Ruler!S$24,IF(AND(All!$V48="P4",All!$AE48="RSS"),Ruler!S$25,IF(AND(All!$V48="P5",All!$AE48="RSS"),Ruler!S$26,IF(AND(All!$V48="P6",All!$AE48="RSS"),Ruler!S$27,IF(AND(All!$V48="P7",All!$AE48="RSS"),Ruler!S$28,IF(AND(All!$V48="P8",All!$AE48="RSS"),Ruler!S$29,IF(AND(All!$V48="P9",All!$AE48="RSS"),Ruler!S$30,0)))))))))))))))))))))))))))</f>
        <v>2</v>
      </c>
      <c r="CA48" s="325">
        <f>IF(AND(All!$V48="P1",All!$AE48="RDP"),Ruler!T$6,IF(AND(All!$V48="P2",All!$AE48="RDP"),Ruler!T$7,IF(AND(All!$V48="P3",All!$AE48="RDP"),Ruler!T$8,IF(AND(All!$V48="P4",All!$AE48="RDP"),Ruler!T$9,IF(AND(All!$V48="P5",All!$AE48="RDP"),Ruler!T$10,IF(AND(All!$V48="P6",All!$AE48="RDP"),Ruler!T$11,IF(AND(All!$V48="P7",All!$AE48="RDP"),Ruler!T$12,IF(AND(All!$V48="P8",All!$AE48="RDP"),Ruler!T$13,IF(AND(All!$V48="P9",All!$AE48="RDP"),Ruler!T$14,IF(AND(All!$V48="P1",All!$AE48="RMS"),Ruler!T$6,IF(AND(All!$V48="P2",All!$AE48="RMS"),Ruler!T$15,IF(AND(All!$V48="P3",All!$AE48="RMS"),Ruler!T$16,IF(AND(All!$V48="P4",All!$AE48="RMS"),Ruler!T$17,IF(AND(All!$V48="P5",All!$AE48="RMS"),Ruler!T$18,IF(AND(All!$V48="P6",All!$AE48="RMS"),Ruler!T$19,IF(AND(All!$V48="P7",All!$AE48="RMS"),Ruler!T$20,IF(AND(All!$V48="P8",All!$AE48="RMS"),Ruler!T$21,IF(AND(All!$V48="P9",All!$AE48="RMS"),Ruler!T$22,IF(AND(All!$V48="P1",All!$AE48="RSS"),Ruler!T$6,IF(AND(All!$V48="P2",All!$AE48="RSS"),Ruler!T$23,IF(AND(All!$V48="P3",All!$AE48="RSS"),Ruler!T$24,IF(AND(All!$V48="P4",All!$AE48="RSS"),Ruler!T$25,IF(AND(All!$V48="P5",All!$AE48="RSS"),Ruler!T$26,IF(AND(All!$V48="P6",All!$AE48="RSS"),Ruler!T$27,IF(AND(All!$V48="P7",All!$AE48="RSS"),Ruler!T$28,IF(AND(All!$V48="P8",All!$AE48="RSS"),Ruler!T$29,IF(AND(All!$V48="P9",All!$AE48="RSS"),Ruler!T$30,0)))))))))))))))))))))))))))</f>
        <v>2</v>
      </c>
      <c r="CB48" s="325">
        <f>IF(AND(All!$V48="P1",All!$AE48="RDP"),Ruler!U$6,IF(AND(All!$V48="P2",All!$AE48="RDP"),Ruler!U$7,IF(AND(All!$V48="P3",All!$AE48="RDP"),Ruler!U$8,IF(AND(All!$V48="P4",All!$AE48="RDP"),Ruler!U$9,IF(AND(All!$V48="P5",All!$AE48="RDP"),Ruler!U$10,IF(AND(All!$V48="P6",All!$AE48="RDP"),Ruler!U$11,IF(AND(All!$V48="P7",All!$AE48="RDP"),Ruler!U$12,IF(AND(All!$V48="P8",All!$AE48="RDP"),Ruler!U$13,IF(AND(All!$V48="P9",All!$AE48="RDP"),Ruler!U$14,IF(AND(All!$V48="P1",All!$AE48="RMS"),Ruler!U$6,IF(AND(All!$V48="P2",All!$AE48="RMS"),Ruler!U$15,IF(AND(All!$V48="P3",All!$AE48="RMS"),Ruler!U$16,IF(AND(All!$V48="P4",All!$AE48="RMS"),Ruler!U$17,IF(AND(All!$V48="P5",All!$AE48="RMS"),Ruler!U$18,IF(AND(All!$V48="P6",All!$AE48="RMS"),Ruler!U$19,IF(AND(All!$V48="P7",All!$AE48="RMS"),Ruler!U$20,IF(AND(All!$V48="P8",All!$AE48="RMS"),Ruler!U$21,IF(AND(All!$V48="P9",All!$AE48="RMS"),Ruler!U$22,IF(AND(All!$V48="P1",All!$AE48="RSS"),Ruler!U$6,IF(AND(All!$V48="P2",All!$AE48="RSS"),Ruler!U$23,IF(AND(All!$V48="P3",All!$AE48="RSS"),Ruler!U$24,IF(AND(All!$V48="P4",All!$AE48="RSS"),Ruler!U$25,IF(AND(All!$V48="P5",All!$AE48="RSS"),Ruler!U$26,IF(AND(All!$V48="P6",All!$AE48="RSS"),Ruler!U$27,IF(AND(All!$V48="P7",All!$AE48="RSS"),Ruler!U$28,IF(AND(All!$V48="P8",All!$AE48="RSS"),Ruler!U$29,IF(AND(All!$V48="P9",All!$AE48="RSS"),Ruler!U$30,0)))))))))))))))))))))))))))</f>
        <v>2</v>
      </c>
      <c r="CC48" s="325">
        <f>IF(AND(All!$V48="P1",All!$AE48="RDP"),Ruler!V$6,IF(AND(All!$V48="P2",All!$AE48="RDP"),Ruler!V$7,IF(AND(All!$V48="P3",All!$AE48="RDP"),Ruler!V$8,IF(AND(All!$V48="P4",All!$AE48="RDP"),Ruler!V$9,IF(AND(All!$V48="P5",All!$AE48="RDP"),Ruler!V$10,IF(AND(All!$V48="P6",All!$AE48="RDP"),Ruler!V$11,IF(AND(All!$V48="P7",All!$AE48="RDP"),Ruler!V$12,IF(AND(All!$V48="P8",All!$AE48="RDP"),Ruler!V$13,IF(AND(All!$V48="P9",All!$AE48="RDP"),Ruler!V$14,IF(AND(All!$V48="P1",All!$AE48="RMS"),Ruler!V$6,IF(AND(All!$V48="P2",All!$AE48="RMS"),Ruler!V$15,IF(AND(All!$V48="P3",All!$AE48="RMS"),Ruler!V$16,IF(AND(All!$V48="P4",All!$AE48="RMS"),Ruler!V$17,IF(AND(All!$V48="P5",All!$AE48="RMS"),Ruler!V$18,IF(AND(All!$V48="P6",All!$AE48="RMS"),Ruler!V$19,IF(AND(All!$V48="P7",All!$AE48="RMS"),Ruler!V$20,IF(AND(All!$V48="P8",All!$AE48="RMS"),Ruler!V$21,IF(AND(All!$V48="P9",All!$AE48="RMS"),Ruler!V$22,IF(AND(All!$V48="P1",All!$AE48="RSS"),Ruler!V$6,IF(AND(All!$V48="P2",All!$AE48="RSS"),Ruler!V$23,IF(AND(All!$V48="P3",All!$AE48="RSS"),Ruler!V$24,IF(AND(All!$V48="P4",All!$AE48="RSS"),Ruler!V$25,IF(AND(All!$V48="P5",All!$AE48="RSS"),Ruler!V$26,IF(AND(All!$V48="P6",All!$AE48="RSS"),Ruler!V$27,IF(AND(All!$V48="P7",All!$AE48="RSS"),Ruler!V$28,IF(AND(All!$V48="P8",All!$AE48="RSS"),Ruler!V$29,IF(AND(All!$V48="P9",All!$AE48="RSS"),Ruler!V$30,0)))))))))))))))))))))))))))</f>
        <v>2</v>
      </c>
      <c r="CD48" s="325">
        <f>IF(AND(All!$V48="P1",All!$AE48="RDP"),Ruler!W$6,IF(AND(All!$V48="P2",All!$AE48="RDP"),Ruler!W$7,IF(AND(All!$V48="P3",All!$AE48="RDP"),Ruler!W$8,IF(AND(All!$V48="P4",All!$AE48="RDP"),Ruler!W$9,IF(AND(All!$V48="P5",All!$AE48="RDP"),Ruler!W$10,IF(AND(All!$V48="P6",All!$AE48="RDP"),Ruler!W$11,IF(AND(All!$V48="P7",All!$AE48="RDP"),Ruler!W$12,IF(AND(All!$V48="P8",All!$AE48="RDP"),Ruler!W$13,IF(AND(All!$V48="P9",All!$AE48="RDP"),Ruler!W$14,IF(AND(All!$V48="P1",All!$AE48="RMS"),Ruler!W$6,IF(AND(All!$V48="P2",All!$AE48="RMS"),Ruler!W$15,IF(AND(All!$V48="P3",All!$AE48="RMS"),Ruler!W$16,IF(AND(All!$V48="P4",All!$AE48="RMS"),Ruler!W$17,IF(AND(All!$V48="P5",All!$AE48="RMS"),Ruler!W$18,IF(AND(All!$V48="P6",All!$AE48="RMS"),Ruler!W$19,IF(AND(All!$V48="P7",All!$AE48="RMS"),Ruler!W$20,IF(AND(All!$V48="P8",All!$AE48="RMS"),Ruler!W$21,IF(AND(All!$V48="P9",All!$AE48="RMS"),Ruler!W$22,IF(AND(All!$V48="P1",All!$AE48="RSS"),Ruler!W$6,IF(AND(All!$V48="P2",All!$AE48="RSS"),Ruler!W$23,IF(AND(All!$V48="P3",All!$AE48="RSS"),Ruler!W$24,IF(AND(All!$V48="P4",All!$AE48="RSS"),Ruler!W$25,IF(AND(All!$V48="P5",All!$AE48="RSS"),Ruler!W$26,IF(AND(All!$V48="P6",All!$AE48="RSS"),Ruler!W$27,IF(AND(All!$V48="P7",All!$AE48="RSS"),Ruler!W$28,IF(AND(All!$V48="P8",All!$AE48="RSS"),Ruler!W$29,IF(AND(All!$V48="P9",All!$AE48="RSS"),Ruler!W$30,0)))))))))))))))))))))))))))</f>
        <v>2</v>
      </c>
      <c r="CE48" s="325">
        <f>IF(AND(All!$V48="P1",All!$AE48="RDP"),Ruler!X$6,IF(AND(All!$V48="P2",All!$AE48="RDP"),Ruler!X$7,IF(AND(All!$V48="P3",All!$AE48="RDP"),Ruler!X$8,IF(AND(All!$V48="P4",All!$AE48="RDP"),Ruler!X$9,IF(AND(All!$V48="P5",All!$AE48="RDP"),Ruler!X$10,IF(AND(All!$V48="P6",All!$AE48="RDP"),Ruler!X$11,IF(AND(All!$V48="P7",All!$AE48="RDP"),Ruler!X$12,IF(AND(All!$V48="P8",All!$AE48="RDP"),Ruler!X$13,IF(AND(All!$V48="P9",All!$AE48="RDP"),Ruler!X$14,IF(AND(All!$V48="P1",All!$AE48="RMS"),Ruler!X$6,IF(AND(All!$V48="P2",All!$AE48="RMS"),Ruler!X$15,IF(AND(All!$V48="P3",All!$AE48="RMS"),Ruler!X$16,IF(AND(All!$V48="P4",All!$AE48="RMS"),Ruler!X$17,IF(AND(All!$V48="P5",All!$AE48="RMS"),Ruler!X$18,IF(AND(All!$V48="P6",All!$AE48="RMS"),Ruler!X$19,IF(AND(All!$V48="P7",All!$AE48="RMS"),Ruler!X$20,IF(AND(All!$V48="P8",All!$AE48="RMS"),Ruler!X$21,IF(AND(All!$V48="P9",All!$AE48="RMS"),Ruler!X$22,IF(AND(All!$V48="P1",All!$AE48="RSS"),Ruler!X$6,IF(AND(All!$V48="P2",All!$AE48="RSS"),Ruler!X$23,IF(AND(All!$V48="P3",All!$AE48="RSS"),Ruler!X$24,IF(AND(All!$V48="P4",All!$AE48="RSS"),Ruler!X$25,IF(AND(All!$V48="P5",All!$AE48="RSS"),Ruler!X$26,IF(AND(All!$V48="P6",All!$AE48="RSS"),Ruler!X$27,IF(AND(All!$V48="P7",All!$AE48="RSS"),Ruler!X$28,IF(AND(All!$V48="P8",All!$AE48="RSS"),Ruler!X$29,IF(AND(All!$V48="P9",All!$AE48="RSS"),Ruler!X$30,0)))))))))))))))))))))))))))</f>
        <v>2</v>
      </c>
      <c r="CF48" s="325">
        <f>IF(AND(All!$V48="P1",All!$AE48="RDP"),Ruler!Y$6,IF(AND(All!$V48="P2",All!$AE48="RDP"),Ruler!Y$7,IF(AND(All!$V48="P3",All!$AE48="RDP"),Ruler!Y$8,IF(AND(All!$V48="P4",All!$AE48="RDP"),Ruler!Y$9,IF(AND(All!$V48="P5",All!$AE48="RDP"),Ruler!Y$10,IF(AND(All!$V48="P6",All!$AE48="RDP"),Ruler!Y$11,IF(AND(All!$V48="P7",All!$AE48="RDP"),Ruler!Y$12,IF(AND(All!$V48="P8",All!$AE48="RDP"),Ruler!Y$13,IF(AND(All!$V48="P9",All!$AE48="RDP"),Ruler!Y$14,IF(AND(All!$V48="P1",All!$AE48="RMS"),Ruler!Y$6,IF(AND(All!$V48="P2",All!$AE48="RMS"),Ruler!Y$15,IF(AND(All!$V48="P3",All!$AE48="RMS"),Ruler!Y$16,IF(AND(All!$V48="P4",All!$AE48="RMS"),Ruler!Y$17,IF(AND(All!$V48="P5",All!$AE48="RMS"),Ruler!Y$18,IF(AND(All!$V48="P6",All!$AE48="RMS"),Ruler!Y$19,IF(AND(All!$V48="P7",All!$AE48="RMS"),Ruler!Y$20,IF(AND(All!$V48="P8",All!$AE48="RMS"),Ruler!Y$21,IF(AND(All!$V48="P9",All!$AE48="RMS"),Ruler!Y$22,IF(AND(All!$V48="P1",All!$AE48="RSS"),Ruler!Y$6,IF(AND(All!$V48="P2",All!$AE48="RSS"),Ruler!Y$23,IF(AND(All!$V48="P3",All!$AE48="RSS"),Ruler!Y$24,IF(AND(All!$V48="P4",All!$AE48="RSS"),Ruler!Y$25,IF(AND(All!$V48="P5",All!$AE48="RSS"),Ruler!Y$26,IF(AND(All!$V48="P6",All!$AE48="RSS"),Ruler!Y$27,IF(AND(All!$V48="P7",All!$AE48="RSS"),Ruler!Y$28,IF(AND(All!$V48="P8",All!$AE48="RSS"),Ruler!Y$29,IF(AND(All!$V48="P9",All!$AE48="RSS"),Ruler!Y$30,0)))))))))))))))))))))))))))</f>
        <v>1</v>
      </c>
      <c r="CG48" s="325">
        <f>IF(AND(All!$V48="P1",All!$AE48="RDP"),Ruler!Z$6,IF(AND(All!$V48="P2",All!$AE48="RDP"),Ruler!Z$7,IF(AND(All!$V48="P3",All!$AE48="RDP"),Ruler!Z$8,IF(AND(All!$V48="P4",All!$AE48="RDP"),Ruler!Z$9,IF(AND(All!$V48="P5",All!$AE48="RDP"),Ruler!Z$10,IF(AND(All!$V48="P6",All!$AE48="RDP"),Ruler!Z$11,IF(AND(All!$V48="P7",All!$AE48="RDP"),Ruler!Z$12,IF(AND(All!$V48="P8",All!$AE48="RDP"),Ruler!Z$13,IF(AND(All!$V48="P9",All!$AE48="RDP"),Ruler!Z$14,IF(AND(All!$V48="P1",All!$AE48="RMS"),Ruler!Z$6,IF(AND(All!$V48="P2",All!$AE48="RMS"),Ruler!Z$15,IF(AND(All!$V48="P3",All!$AE48="RMS"),Ruler!Z$16,IF(AND(All!$V48="P4",All!$AE48="RMS"),Ruler!Z$17,IF(AND(All!$V48="P5",All!$AE48="RMS"),Ruler!Z$18,IF(AND(All!$V48="P6",All!$AE48="RMS"),Ruler!Z$19,IF(AND(All!$V48="P7",All!$AE48="RMS"),Ruler!Z$20,IF(AND(All!$V48="P8",All!$AE48="RMS"),Ruler!Z$21,IF(AND(All!$V48="P9",All!$AE48="RMS"),Ruler!Z$22,IF(AND(All!$V48="P1",All!$AE48="RSS"),Ruler!Z$6,IF(AND(All!$V48="P2",All!$AE48="RSS"),Ruler!Z$23,IF(AND(All!$V48="P3",All!$AE48="RSS"),Ruler!Z$24,IF(AND(All!$V48="P4",All!$AE48="RSS"),Ruler!Z$25,IF(AND(All!$V48="P5",All!$AE48="RSS"),Ruler!Z$26,IF(AND(All!$V48="P6",All!$AE48="RSS"),Ruler!Z$27,IF(AND(All!$V48="P7",All!$AE48="RSS"),Ruler!Z$28,IF(AND(All!$V48="P8",All!$AE48="RSS"),Ruler!Z$29,IF(AND(All!$V48="P9",All!$AE48="RSS"),Ruler!Z$30,0)))))))))))))))))))))))))))</f>
        <v>2</v>
      </c>
      <c r="CH48" s="325">
        <f>IF(AND(All!$V48="P1",All!$AE48="RDP"),Ruler!AA$6,IF(AND(All!$V48="P2",All!$AE48="RDP"),Ruler!AA$7,IF(AND(All!$V48="P3",All!$AE48="RDP"),Ruler!AA$8,IF(AND(All!$V48="P4",All!$AE48="RDP"),Ruler!AA$9,IF(AND(All!$V48="P5",All!$AE48="RDP"),Ruler!AA$10,IF(AND(All!$V48="P6",All!$AE48="RDP"),Ruler!AA$11,IF(AND(All!$V48="P7",All!$AE48="RDP"),Ruler!AA$12,IF(AND(All!$V48="P8",All!$AE48="RDP"),Ruler!AA$13,IF(AND(All!$V48="P9",All!$AE48="RDP"),Ruler!AA$14,IF(AND(All!$V48="P1",All!$AE48="RMS"),Ruler!AA$6,IF(AND(All!$V48="P2",All!$AE48="RMS"),Ruler!AA$15,IF(AND(All!$V48="P3",All!$AE48="RMS"),Ruler!AA$16,IF(AND(All!$V48="P4",All!$AE48="RMS"),Ruler!AA$17,IF(AND(All!$V48="P5",All!$AE48="RMS"),Ruler!AA$18,IF(AND(All!$V48="P6",All!$AE48="RMS"),Ruler!AA$19,IF(AND(All!$V48="P7",All!$AE48="RMS"),Ruler!AA$20,IF(AND(All!$V48="P8",All!$AE48="RMS"),Ruler!AA$21,IF(AND(All!$V48="P9",All!$AE48="RMS"),Ruler!AA$22,IF(AND(All!$V48="P1",All!$AE48="RSS"),Ruler!AA$6,IF(AND(All!$V48="P2",All!$AE48="RSS"),Ruler!AA$23,IF(AND(All!$V48="P3",All!$AE48="RSS"),Ruler!AA$24,IF(AND(All!$V48="P4",All!$AE48="RSS"),Ruler!AA$25,IF(AND(All!$V48="P5",All!$AE48="RSS"),Ruler!AA$26,IF(AND(All!$V48="P6",All!$AE48="RSS"),Ruler!AA$27,IF(AND(All!$V48="P7",All!$AE48="RSS"),Ruler!AA$28,IF(AND(All!$V48="P8",All!$AE48="RSS"),Ruler!AA$29,IF(AND(All!$V48="P9",All!$AE48="RSS"),Ruler!AA$30,0)))))))))))))))))))))))))))</f>
        <v>1</v>
      </c>
      <c r="CI48" s="325">
        <f>IF(AND(All!$V48="P1",All!$AE48="RDP"),Ruler!AB$6,IF(AND(All!$V48="P2",All!$AE48="RDP"),Ruler!AB$7,IF(AND(All!$V48="P3",All!$AE48="RDP"),Ruler!AB$8,IF(AND(All!$V48="P4",All!$AE48="RDP"),Ruler!AB$9,IF(AND(All!$V48="P5",All!$AE48="RDP"),Ruler!AB$10,IF(AND(All!$V48="P6",All!$AE48="RDP"),Ruler!AB$11,IF(AND(All!$V48="P7",All!$AE48="RDP"),Ruler!AB$12,IF(AND(All!$V48="P8",All!$AE48="RDP"),Ruler!AB$13,IF(AND(All!$V48="P9",All!$AE48="RDP"),Ruler!AB$14,IF(AND(All!$V48="P1",All!$AE48="RMS"),Ruler!AB$6,IF(AND(All!$V48="P2",All!$AE48="RMS"),Ruler!AB$15,IF(AND(All!$V48="P3",All!$AE48="RMS"),Ruler!AB$16,IF(AND(All!$V48="P4",All!$AE48="RMS"),Ruler!AB$17,IF(AND(All!$V48="P5",All!$AE48="RMS"),Ruler!AB$18,IF(AND(All!$V48="P6",All!$AE48="RMS"),Ruler!AB$19,IF(AND(All!$V48="P7",All!$AE48="RMS"),Ruler!AB$20,IF(AND(All!$V48="P8",All!$AE48="RMS"),Ruler!AB$21,IF(AND(All!$V48="P9",All!$AE48="RMS"),Ruler!AB$22,IF(AND(All!$V48="P1",All!$AE48="RSS"),Ruler!AB$6,IF(AND(All!$V48="P2",All!$AE48="RSS"),Ruler!AB$23,IF(AND(All!$V48="P3",All!$AE48="RSS"),Ruler!AB$24,IF(AND(All!$V48="P4",All!$AE48="RSS"),Ruler!AB$25,IF(AND(All!$V48="P5",All!$AE48="RSS"),Ruler!AB$26,IF(AND(All!$V48="P6",All!$AE48="RSS"),Ruler!AB$27,IF(AND(All!$V48="P7",All!$AE48="RSS"),Ruler!AB$28,IF(AND(All!$V48="P8",All!$AE48="RSS"),Ruler!AB$29,IF(AND(All!$V48="P9",All!$AE48="RSS"),Ruler!AB$30,0)))))))))))))))))))))))))))</f>
        <v>1</v>
      </c>
      <c r="CJ48" s="377">
        <f>Table9[[#This Row],[R-B1]]-Table9[[#This Row],[B1]]</f>
        <v>3</v>
      </c>
      <c r="CK48" s="378">
        <f>Table9[[#This Row],[R-B2]]-Table9[[#This Row],[B2]]</f>
        <v>3</v>
      </c>
      <c r="CL48" s="378">
        <f>Table9[[#This Row],[R-B3]]-Table9[[#This Row],[B3]]</f>
        <v>3</v>
      </c>
      <c r="CM48" s="378">
        <f>Table9[[#This Row],[R-B4]]-Table9[[#This Row],[B4]]</f>
        <v>3</v>
      </c>
      <c r="CN48" s="378">
        <f>Table9[[#This Row],[R-B5]]-Table9[[#This Row],[B5]]</f>
        <v>3</v>
      </c>
      <c r="CO48" s="378">
        <f>Table9[[#This Row],[R-B6]]-Table9[[#This Row],[B6]]</f>
        <v>2</v>
      </c>
      <c r="CP48" s="378">
        <f>Table9[[#This Row],[R-B7]]-Table9[[#This Row],[B7]]</f>
        <v>3</v>
      </c>
      <c r="CQ48" s="378">
        <f>Table9[[#This Row],[R-B8]]-Table9[[#This Row],[B8]]</f>
        <v>3</v>
      </c>
      <c r="CR48" s="378">
        <f>Table9[[#This Row],[R-B9]]-Table9[[#This Row],[B9]]</f>
        <v>3</v>
      </c>
      <c r="CS48" s="378">
        <f>Table9[[#This Row],[R-B10]]-Table9[[#This Row],[B10]]</f>
        <v>2</v>
      </c>
      <c r="CT48" s="378">
        <f>Table9[[#This Row],[R-B11]]-Table9[[#This Row],[B11]]</f>
        <v>3</v>
      </c>
      <c r="CU48" s="378">
        <f>Table9[[#This Row],[R-B12]]-Table9[[#This Row],[B12]]</f>
        <v>3</v>
      </c>
      <c r="CV48" s="378">
        <f>Table9[[#This Row],[R-K1]]-Table9[[#This Row],[K1]]</f>
        <v>3</v>
      </c>
      <c r="CW48" s="378">
        <f>Table9[[#This Row],[R-K2]]-Table9[[#This Row],[K2]]</f>
        <v>3</v>
      </c>
      <c r="CX48" s="378">
        <f>Table9[[#This Row],[R-K3]]-Table9[[#This Row],[K3]]</f>
        <v>2</v>
      </c>
      <c r="CY48" s="378">
        <f>Table9[[#This Row],[R-K4]]-Table9[[#This Row],[K4]]</f>
        <v>2</v>
      </c>
      <c r="CZ48" s="378">
        <f>Table9[[#This Row],[R-K5]]-Table9[[#This Row],[K5]]</f>
        <v>2</v>
      </c>
      <c r="DA48" s="378">
        <f>Table9[[#This Row],[R-P1]]-Table9[[#This Row],[P1]]</f>
        <v>2</v>
      </c>
      <c r="DB48" s="378">
        <f>Table9[[#This Row],[R-P2]]-Table9[[#This Row],[P2]]</f>
        <v>2</v>
      </c>
      <c r="DC48" s="378">
        <f>Table9[[#This Row],[R-P3]]-Table9[[#This Row],[P3]]</f>
        <v>2</v>
      </c>
      <c r="DD48" s="378">
        <f>Table9[[#This Row],[R-P4]]-Table9[[#This Row],[P4]]</f>
        <v>1</v>
      </c>
      <c r="DE48" s="378">
        <f>Table9[[#This Row],[R-P5]]-Table9[[#This Row],[P5]]</f>
        <v>2</v>
      </c>
      <c r="DF48" s="378">
        <f>Table9[[#This Row],[R-E1]]-Table9[[#This Row],[E1]]</f>
        <v>1</v>
      </c>
      <c r="DG48" s="379">
        <f>Table9[[#This Row],[R-E2]]-Table9[[#This Row],[E2]]</f>
        <v>1</v>
      </c>
      <c r="DH48" s="43">
        <f>COUNTIF(Table9[[#This Row],[G-B1]:[G-B12]],"&lt;=0")/12*100</f>
        <v>0</v>
      </c>
      <c r="DI48" s="43">
        <f>COUNTIF(Table9[[#This Row],[G-K1]:[G-K5]],"&lt;=0")/5*100</f>
        <v>0</v>
      </c>
      <c r="DJ48" s="43">
        <f>COUNTIF(Table9[[#This Row],[G-P1]:[G-P5]],"&lt;=0")/5*100</f>
        <v>0</v>
      </c>
      <c r="DK48" s="43">
        <f>COUNTIF(Table9[[#This Row],[G-E1]:[G-E2]],"&lt;=0")/2*100</f>
        <v>0</v>
      </c>
      <c r="DL48" s="450">
        <f>IF(AE48="RDP",(COUNTIF(Table9[[#This Row],[G-B3]],"&lt;=0")+COUNTIF(Table9[[#This Row],[G-B4]],"&lt;=0")+COUNTIF(Table9[[#This Row],[G-B7]],"&lt;=0")+COUNTIF(Table9[[#This Row],[G-B11]],"&lt;=0")+COUNTIF(Table9[[#This Row],[G-K2]],"&lt;=0"))/5*100,IF(AE48="RMS",(COUNTIF(Table9[[#This Row],[G-B4]],"&lt;=0")+COUNTIF(Table9[[#This Row],[G-B5]],"&lt;=0")+COUNTIF(Table9[[#This Row],[G-B10]],"&lt;=0")+COUNTIF(Table9[[#This Row],[G-B12]],"&lt;=0")+COUNTIF(Table9[[#This Row],[G-K2]],"&lt;=0"))/5*100,IF(AE48="RSS",(COUNTIF(Table9[[#This Row],[G-B1]],"&lt;=0")+COUNTIF(Table9[[#This Row],[G-B2]],"&lt;=0")+COUNTIF(Table9[[#This Row],[G-B6]],"&lt;=0")+COUNTIF(Table9[[#This Row],[G-B11]],"&lt;=0")+COUNTIF(Table9[[#This Row],[G-B12]],"&lt;=0"))/5*100,0)))</f>
        <v>0</v>
      </c>
      <c r="DM48" s="332"/>
      <c r="DR48" s="332"/>
      <c r="DW48" s="332"/>
      <c r="DX48" s="42"/>
      <c r="DY48" s="42"/>
      <c r="DZ48" s="42"/>
      <c r="EA48" s="333"/>
      <c r="EB48" s="342"/>
      <c r="EC48" s="339"/>
      <c r="ED48" s="339"/>
      <c r="EE48" s="338"/>
    </row>
    <row r="49" spans="2:135" ht="15" hidden="1" thickBot="1" x14ac:dyDescent="0.4">
      <c r="B49" s="282">
        <v>48</v>
      </c>
      <c r="C49" s="285" t="s">
        <v>198</v>
      </c>
      <c r="D49" s="282"/>
      <c r="E49" s="284" t="s">
        <v>525</v>
      </c>
      <c r="F49" s="282">
        <v>1091468</v>
      </c>
      <c r="G49" s="357">
        <f t="shared" ca="1" si="0"/>
        <v>26.820910321537298</v>
      </c>
      <c r="H49" s="492">
        <v>36526</v>
      </c>
      <c r="I49" s="282" t="s">
        <v>179</v>
      </c>
      <c r="J49" s="282" t="s">
        <v>137</v>
      </c>
      <c r="K49" s="282" t="s">
        <v>138</v>
      </c>
      <c r="L49" s="282" t="s">
        <v>147</v>
      </c>
      <c r="M49" s="285"/>
      <c r="N49" s="282"/>
      <c r="O49" s="282" t="s">
        <v>142</v>
      </c>
      <c r="P49" s="281" t="s">
        <v>526</v>
      </c>
      <c r="Q49" s="282" t="s">
        <v>144</v>
      </c>
      <c r="R49" s="282"/>
      <c r="S49" s="283">
        <v>44942</v>
      </c>
      <c r="T49" s="286">
        <f t="shared" ca="1" si="3"/>
        <v>3.7611111111111111</v>
      </c>
      <c r="U49" s="282"/>
      <c r="V49" s="282" t="s">
        <v>55</v>
      </c>
      <c r="W49" s="286"/>
      <c r="X49" s="286">
        <f ca="1">($T$1-Table9[[#This Row],[Date of Appointment to Current Grade]])/365</f>
        <v>3.7633760749619558</v>
      </c>
      <c r="Y49" s="283">
        <v>44942</v>
      </c>
      <c r="Z49" s="282" t="s">
        <v>187</v>
      </c>
      <c r="AA49" s="283">
        <v>46023</v>
      </c>
      <c r="AB49" s="286">
        <f ca="1">($T$1-Table9[[#This Row],[Date in Position]])/365</f>
        <v>0.80173223934551763</v>
      </c>
      <c r="AC49" s="282"/>
      <c r="AD49" s="282"/>
      <c r="AE49" s="282"/>
      <c r="AF49" s="282"/>
      <c r="AG49" s="287"/>
      <c r="AH49" s="287"/>
      <c r="AI49" s="287"/>
      <c r="AJ49" s="285"/>
      <c r="AK49" s="288"/>
      <c r="AL49" s="285"/>
      <c r="AM49" s="318"/>
      <c r="AN49" s="323"/>
      <c r="BK49" s="328"/>
      <c r="BL49" s="325">
        <f>IF(AND(All!$V49="P1",All!$AE49="RDP"),Ruler!E$6,IF(AND(All!$V49="P2",All!$AE49="RDP"),Ruler!E$7,IF(AND(All!$V49="P3",All!$AE49="RDP"),Ruler!E$8,IF(AND(All!$V49="P4",All!$AE49="RDP"),Ruler!E$9,IF(AND(All!$V49="P5",All!$AE49="RDP"),Ruler!E$10,IF(AND(All!$V49="P6",All!$AE49="RDP"),Ruler!E$11,IF(AND(All!$V49="P7",All!$AE49="RDP"),Ruler!E$12,IF(AND(All!$V49="P8",All!$AE49="RDP"),Ruler!E$13,IF(AND(All!$V49="P9",All!$AE49="RDP"),Ruler!E$14,IF(AND(All!$V49="P1",All!$AE49="RMS"),Ruler!E$6,IF(AND(All!$V49="P2",All!$AE49="RMS"),Ruler!E$15,IF(AND(All!$V49="P3",All!$AE49="RMS"),Ruler!E$16,IF(AND(All!$V49="P4",All!$AE49="RMS"),Ruler!E$17,IF(AND(All!$V49="P5",All!$AE49="RMS"),Ruler!E$18,IF(AND(All!$V49="P6",All!$AE49="RMS"),Ruler!E$19,IF(AND(All!$V49="P7",All!$AE49="RMS"),Ruler!E$20,IF(AND(All!$V49="P8",All!$AE49="RMS"),Ruler!E$21,IF(AND(All!$V49="P9",All!$AE49="RMS"),Ruler!E$22,IF(AND(All!$V49="P1",All!$AE49="RSS"),Ruler!E$6,IF(AND(All!$V49="P2",All!$AE49="RSS"),Ruler!E$23,IF(AND(All!$V49="P3",All!$AE49="RSS"),Ruler!E$24,IF(AND(All!$V49="P4",All!$AE49="RSS"),Ruler!E$25,IF(AND(All!$V49="P5",All!$AE49="RSS"),Ruler!E$26,IF(AND(All!$V49="P6",All!$AE49="RSS"),Ruler!E$27,IF(AND(All!$V49="P7",All!$AE49="RSS"),Ruler!E$28,IF(AND(All!$V49="P8",All!$AE49="RSS"),Ruler!E$29,IF(AND(All!$V49="P9",All!$AE49="RSS"),Ruler!E$30,0)))))))))))))))))))))))))))</f>
        <v>0</v>
      </c>
      <c r="BM49" s="325">
        <f>IF(AND(All!$V49="P1",All!$AE49="RDP"),Ruler!F$6,IF(AND(All!$V49="P2",All!$AE49="RDP"),Ruler!F$7,IF(AND(All!$V49="P3",All!$AE49="RDP"),Ruler!F$8,IF(AND(All!$V49="P4",All!$AE49="RDP"),Ruler!F$9,IF(AND(All!$V49="P5",All!$AE49="RDP"),Ruler!F$10,IF(AND(All!$V49="P6",All!$AE49="RDP"),Ruler!F$11,IF(AND(All!$V49="P7",All!$AE49="RDP"),Ruler!F$12,IF(AND(All!$V49="P8",All!$AE49="RDP"),Ruler!F$13,IF(AND(All!$V49="P9",All!$AE49="RDP"),Ruler!F$14,IF(AND(All!$V49="P1",All!$AE49="RMS"),Ruler!F$6,IF(AND(All!$V49="P2",All!$AE49="RMS"),Ruler!F$15,IF(AND(All!$V49="P3",All!$AE49="RMS"),Ruler!F$16,IF(AND(All!$V49="P4",All!$AE49="RMS"),Ruler!F$17,IF(AND(All!$V49="P5",All!$AE49="RMS"),Ruler!F$18,IF(AND(All!$V49="P6",All!$AE49="RMS"),Ruler!F$19,IF(AND(All!$V49="P7",All!$AE49="RMS"),Ruler!F$20,IF(AND(All!$V49="P8",All!$AE49="RMS"),Ruler!F$21,IF(AND(All!$V49="P9",All!$AE49="RMS"),Ruler!F$22,IF(AND(All!$V49="P1",All!$AE49="RSS"),Ruler!F$6,IF(AND(All!$V49="P2",All!$AE49="RSS"),Ruler!F$23,IF(AND(All!$V49="P3",All!$AE49="RSS"),Ruler!F$24,IF(AND(All!$V49="P4",All!$AE49="RSS"),Ruler!F$25,IF(AND(All!$V49="P5",All!$AE49="RSS"),Ruler!F$26,IF(AND(All!$V49="P6",All!$AE49="RSS"),Ruler!F$27,IF(AND(All!$V49="P7",All!$AE49="RSS"),Ruler!F$28,IF(AND(All!$V49="P8",All!$AE49="RSS"),Ruler!F$29,IF(AND(All!$V49="P9",All!$AE49="RSS"),Ruler!F$30,0)))))))))))))))))))))))))))</f>
        <v>0</v>
      </c>
      <c r="BN49" s="325">
        <f>IF(AND(All!$V49="P1",All!$AE49="RDP"),Ruler!G$6,IF(AND(All!$V49="P2",All!$AE49="RDP"),Ruler!G$7,IF(AND(All!$V49="P3",All!$AE49="RDP"),Ruler!G$8,IF(AND(All!$V49="P4",All!$AE49="RDP"),Ruler!G$9,IF(AND(All!$V49="P5",All!$AE49="RDP"),Ruler!G$10,IF(AND(All!$V49="P6",All!$AE49="RDP"),Ruler!G$11,IF(AND(All!$V49="P7",All!$AE49="RDP"),Ruler!G$12,IF(AND(All!$V49="P8",All!$AE49="RDP"),Ruler!G$13,IF(AND(All!$V49="P9",All!$AE49="RDP"),Ruler!G$14,IF(AND(All!$V49="P1",All!$AE49="RMS"),Ruler!G$6,IF(AND(All!$V49="P2",All!$AE49="RMS"),Ruler!G$15,IF(AND(All!$V49="P3",All!$AE49="RMS"),Ruler!G$16,IF(AND(All!$V49="P4",All!$AE49="RMS"),Ruler!G$17,IF(AND(All!$V49="P5",All!$AE49="RMS"),Ruler!G$18,IF(AND(All!$V49="P6",All!$AE49="RMS"),Ruler!G$19,IF(AND(All!$V49="P7",All!$AE49="RMS"),Ruler!G$20,IF(AND(All!$V49="P8",All!$AE49="RMS"),Ruler!G$21,IF(AND(All!$V49="P9",All!$AE49="RMS"),Ruler!G$22,IF(AND(All!$V49="P1",All!$AE49="RSS"),Ruler!G$6,IF(AND(All!$V49="P2",All!$AE49="RSS"),Ruler!G$23,IF(AND(All!$V49="P3",All!$AE49="RSS"),Ruler!G$24,IF(AND(All!$V49="P4",All!$AE49="RSS"),Ruler!G$25,IF(AND(All!$V49="P5",All!$AE49="RSS"),Ruler!G$26,IF(AND(All!$V49="P6",All!$AE49="RSS"),Ruler!G$27,IF(AND(All!$V49="P7",All!$AE49="RSS"),Ruler!G$28,IF(AND(All!$V49="P8",All!$AE49="RSS"),Ruler!G$29,IF(AND(All!$V49="P9",All!$AE49="RSS"),Ruler!G$30,0)))))))))))))))))))))))))))</f>
        <v>0</v>
      </c>
      <c r="BO49" s="325">
        <f>IF(AND(All!$V49="P1",All!$AE49="RDP"),Ruler!H$6,IF(AND(All!$V49="P2",All!$AE49="RDP"),Ruler!H$7,IF(AND(All!$V49="P3",All!$AE49="RDP"),Ruler!H$8,IF(AND(All!$V49="P4",All!$AE49="RDP"),Ruler!H$9,IF(AND(All!$V49="P5",All!$AE49="RDP"),Ruler!H$10,IF(AND(All!$V49="P6",All!$AE49="RDP"),Ruler!H$11,IF(AND(All!$V49="P7",All!$AE49="RDP"),Ruler!H$12,IF(AND(All!$V49="P8",All!$AE49="RDP"),Ruler!H$13,IF(AND(All!$V49="P9",All!$AE49="RDP"),Ruler!H$14,IF(AND(All!$V49="P1",All!$AE49="RMS"),Ruler!H$6,IF(AND(All!$V49="P2",All!$AE49="RMS"),Ruler!H$15,IF(AND(All!$V49="P3",All!$AE49="RMS"),Ruler!H$16,IF(AND(All!$V49="P4",All!$AE49="RMS"),Ruler!H$17,IF(AND(All!$V49="P5",All!$AE49="RMS"),Ruler!H$18,IF(AND(All!$V49="P6",All!$AE49="RMS"),Ruler!H$19,IF(AND(All!$V49="P7",All!$AE49="RMS"),Ruler!H$20,IF(AND(All!$V49="P8",All!$AE49="RMS"),Ruler!H$21,IF(AND(All!$V49="P9",All!$AE49="RMS"),Ruler!H$22,IF(AND(All!$V49="P1",All!$AE49="RSS"),Ruler!H$6,IF(AND(All!$V49="P2",All!$AE49="RSS"),Ruler!H$23,IF(AND(All!$V49="P3",All!$AE49="RSS"),Ruler!H$24,IF(AND(All!$V49="P4",All!$AE49="RSS"),Ruler!H$25,IF(AND(All!$V49="P5",All!$AE49="RSS"),Ruler!H$26,IF(AND(All!$V49="P6",All!$AE49="RSS"),Ruler!H$27,IF(AND(All!$V49="P7",All!$AE49="RSS"),Ruler!H$28,IF(AND(All!$V49="P8",All!$AE49="RSS"),Ruler!H$29,IF(AND(All!$V49="P9",All!$AE49="RSS"),Ruler!H$30,0)))))))))))))))))))))))))))</f>
        <v>0</v>
      </c>
      <c r="BP49" s="325">
        <f>IF(AND(All!$V49="P1",All!$AE49="RDP"),Ruler!I$6,IF(AND(All!$V49="P2",All!$AE49="RDP"),Ruler!I$7,IF(AND(All!$V49="P3",All!$AE49="RDP"),Ruler!I$8,IF(AND(All!$V49="P4",All!$AE49="RDP"),Ruler!I$9,IF(AND(All!$V49="P5",All!$AE49="RDP"),Ruler!I$10,IF(AND(All!$V49="P6",All!$AE49="RDP"),Ruler!I$11,IF(AND(All!$V49="P7",All!$AE49="RDP"),Ruler!I$12,IF(AND(All!$V49="P8",All!$AE49="RDP"),Ruler!I$13,IF(AND(All!$V49="P9",All!$AE49="RDP"),Ruler!I$14,IF(AND(All!$V49="P1",All!$AE49="RMS"),Ruler!I$6,IF(AND(All!$V49="P2",All!$AE49="RMS"),Ruler!I$15,IF(AND(All!$V49="P3",All!$AE49="RMS"),Ruler!I$16,IF(AND(All!$V49="P4",All!$AE49="RMS"),Ruler!I$17,IF(AND(All!$V49="P5",All!$AE49="RMS"),Ruler!I$18,IF(AND(All!$V49="P6",All!$AE49="RMS"),Ruler!I$19,IF(AND(All!$V49="P7",All!$AE49="RMS"),Ruler!I$20,IF(AND(All!$V49="P8",All!$AE49="RMS"),Ruler!I$21,IF(AND(All!$V49="P9",All!$AE49="RMS"),Ruler!I$22,IF(AND(All!$V49="P1",All!$AE49="RSS"),Ruler!I$6,IF(AND(All!$V49="P2",All!$AE49="RSS"),Ruler!I$23,IF(AND(All!$V49="P3",All!$AE49="RSS"),Ruler!I$24,IF(AND(All!$V49="P4",All!$AE49="RSS"),Ruler!I$25,IF(AND(All!$V49="P5",All!$AE49="RSS"),Ruler!I$26,IF(AND(All!$V49="P6",All!$AE49="RSS"),Ruler!I$27,IF(AND(All!$V49="P7",All!$AE49="RSS"),Ruler!I$28,IF(AND(All!$V49="P8",All!$AE49="RSS"),Ruler!I$29,IF(AND(All!$V49="P9",All!$AE49="RSS"),Ruler!I$30,0)))))))))))))))))))))))))))</f>
        <v>0</v>
      </c>
      <c r="BQ49" s="325">
        <f>IF(AND(All!$V49="P1",All!$AE49="RDP"),Ruler!J$6,IF(AND(All!$V49="P2",All!$AE49="RDP"),Ruler!J$7,IF(AND(All!$V49="P3",All!$AE49="RDP"),Ruler!J$8,IF(AND(All!$V49="P4",All!$AE49="RDP"),Ruler!J$9,IF(AND(All!$V49="P5",All!$AE49="RDP"),Ruler!J$10,IF(AND(All!$V49="P6",All!$AE49="RDP"),Ruler!J$11,IF(AND(All!$V49="P7",All!$AE49="RDP"),Ruler!J$12,IF(AND(All!$V49="P8",All!$AE49="RDP"),Ruler!J$13,IF(AND(All!$V49="P9",All!$AE49="RDP"),Ruler!J$14,IF(AND(All!$V49="P1",All!$AE49="RMS"),Ruler!J$6,IF(AND(All!$V49="P2",All!$AE49="RMS"),Ruler!J$15,IF(AND(All!$V49="P3",All!$AE49="RMS"),Ruler!J$16,IF(AND(All!$V49="P4",All!$AE49="RMS"),Ruler!J$17,IF(AND(All!$V49="P5",All!$AE49="RMS"),Ruler!J$18,IF(AND(All!$V49="P6",All!$AE49="RMS"),Ruler!J$19,IF(AND(All!$V49="P7",All!$AE49="RMS"),Ruler!J$20,IF(AND(All!$V49="P8",All!$AE49="RMS"),Ruler!J$21,IF(AND(All!$V49="P9",All!$AE49="RMS"),Ruler!J$22,IF(AND(All!$V49="P1",All!$AE49="RSS"),Ruler!J$6,IF(AND(All!$V49="P2",All!$AE49="RSS"),Ruler!J$23,IF(AND(All!$V49="P3",All!$AE49="RSS"),Ruler!J$24,IF(AND(All!$V49="P4",All!$AE49="RSS"),Ruler!J$25,IF(AND(All!$V49="P5",All!$AE49="RSS"),Ruler!J$26,IF(AND(All!$V49="P6",All!$AE49="RSS"),Ruler!J$27,IF(AND(All!$V49="P7",All!$AE49="RSS"),Ruler!J$28,IF(AND(All!$V49="P8",All!$AE49="RSS"),Ruler!J$29,IF(AND(All!$V49="P9",All!$AE49="RSS"),Ruler!J$30,0)))))))))))))))))))))))))))</f>
        <v>0</v>
      </c>
      <c r="BR49" s="325">
        <f>IF(AND(All!$V49="P1",All!$AE49="RDP"),Ruler!K$6,IF(AND(All!$V49="P2",All!$AE49="RDP"),Ruler!K$7,IF(AND(All!$V49="P3",All!$AE49="RDP"),Ruler!K$8,IF(AND(All!$V49="P4",All!$AE49="RDP"),Ruler!K$9,IF(AND(All!$V49="P5",All!$AE49="RDP"),Ruler!K$10,IF(AND(All!$V49="P6",All!$AE49="RDP"),Ruler!K$11,IF(AND(All!$V49="P7",All!$AE49="RDP"),Ruler!K$12,IF(AND(All!$V49="P8",All!$AE49="RDP"),Ruler!K$13,IF(AND(All!$V49="P9",All!$AE49="RDP"),Ruler!K$14,IF(AND(All!$V49="P1",All!$AE49="RMS"),Ruler!K$6,IF(AND(All!$V49="P2",All!$AE49="RMS"),Ruler!K$15,IF(AND(All!$V49="P3",All!$AE49="RMS"),Ruler!K$16,IF(AND(All!$V49="P4",All!$AE49="RMS"),Ruler!K$17,IF(AND(All!$V49="P5",All!$AE49="RMS"),Ruler!K$18,IF(AND(All!$V49="P6",All!$AE49="RMS"),Ruler!K$19,IF(AND(All!$V49="P7",All!$AE49="RMS"),Ruler!K$20,IF(AND(All!$V49="P8",All!$AE49="RMS"),Ruler!K$21,IF(AND(All!$V49="P9",All!$AE49="RMS"),Ruler!K$22,IF(AND(All!$V49="P1",All!$AE49="RSS"),Ruler!K$6,IF(AND(All!$V49="P2",All!$AE49="RSS"),Ruler!K$23,IF(AND(All!$V49="P3",All!$AE49="RSS"),Ruler!K$24,IF(AND(All!$V49="P4",All!$AE49="RSS"),Ruler!K$25,IF(AND(All!$V49="P5",All!$AE49="RSS"),Ruler!K$26,IF(AND(All!$V49="P6",All!$AE49="RSS"),Ruler!K$27,IF(AND(All!$V49="P7",All!$AE49="RSS"),Ruler!K$28,IF(AND(All!$V49="P8",All!$AE49="RSS"),Ruler!K$29,IF(AND(All!$V49="P9",All!$AE49="RSS"),Ruler!K$30,0)))))))))))))))))))))))))))</f>
        <v>0</v>
      </c>
      <c r="BS49" s="325">
        <f>IF(AND(All!$V49="P1",All!$AE49="RDP"),Ruler!L$6,IF(AND(All!$V49="P2",All!$AE49="RDP"),Ruler!L$7,IF(AND(All!$V49="P3",All!$AE49="RDP"),Ruler!L$8,IF(AND(All!$V49="P4",All!$AE49="RDP"),Ruler!L$9,IF(AND(All!$V49="P5",All!$AE49="RDP"),Ruler!L$10,IF(AND(All!$V49="P6",All!$AE49="RDP"),Ruler!L$11,IF(AND(All!$V49="P7",All!$AE49="RDP"),Ruler!L$12,IF(AND(All!$V49="P8",All!$AE49="RDP"),Ruler!L$13,IF(AND(All!$V49="P9",All!$AE49="RDP"),Ruler!L$14,IF(AND(All!$V49="P1",All!$AE49="RMS"),Ruler!L$6,IF(AND(All!$V49="P2",All!$AE49="RMS"),Ruler!L$15,IF(AND(All!$V49="P3",All!$AE49="RMS"),Ruler!L$16,IF(AND(All!$V49="P4",All!$AE49="RMS"),Ruler!L$17,IF(AND(All!$V49="P5",All!$AE49="RMS"),Ruler!L$18,IF(AND(All!$V49="P6",All!$AE49="RMS"),Ruler!L$19,IF(AND(All!$V49="P7",All!$AE49="RMS"),Ruler!L$20,IF(AND(All!$V49="P8",All!$AE49="RMS"),Ruler!L$21,IF(AND(All!$V49="P9",All!$AE49="RMS"),Ruler!L$22,IF(AND(All!$V49="P1",All!$AE49="RSS"),Ruler!L$6,IF(AND(All!$V49="P2",All!$AE49="RSS"),Ruler!L$23,IF(AND(All!$V49="P3",All!$AE49="RSS"),Ruler!L$24,IF(AND(All!$V49="P4",All!$AE49="RSS"),Ruler!L$25,IF(AND(All!$V49="P5",All!$AE49="RSS"),Ruler!L$26,IF(AND(All!$V49="P6",All!$AE49="RSS"),Ruler!L$27,IF(AND(All!$V49="P7",All!$AE49="RSS"),Ruler!L$28,IF(AND(All!$V49="P8",All!$AE49="RSS"),Ruler!L$29,IF(AND(All!$V49="P9",All!$AE49="RSS"),Ruler!L$30,0)))))))))))))))))))))))))))</f>
        <v>0</v>
      </c>
      <c r="BT49" s="325">
        <f>IF(AND(All!$V49="P1",All!$AE49="RDP"),Ruler!M$6,IF(AND(All!$V49="P2",All!$AE49="RDP"),Ruler!M$7,IF(AND(All!$V49="P3",All!$AE49="RDP"),Ruler!M$8,IF(AND(All!$V49="P4",All!$AE49="RDP"),Ruler!M$9,IF(AND(All!$V49="P5",All!$AE49="RDP"),Ruler!M$10,IF(AND(All!$V49="P6",All!$AE49="RDP"),Ruler!M$11,IF(AND(All!$V49="P7",All!$AE49="RDP"),Ruler!M$12,IF(AND(All!$V49="P8",All!$AE49="RDP"),Ruler!M$13,IF(AND(All!$V49="P9",All!$AE49="RDP"),Ruler!M$14,IF(AND(All!$V49="P1",All!$AE49="RMS"),Ruler!M$6,IF(AND(All!$V49="P2",All!$AE49="RMS"),Ruler!M$15,IF(AND(All!$V49="P3",All!$AE49="RMS"),Ruler!M$16,IF(AND(All!$V49="P4",All!$AE49="RMS"),Ruler!M$17,IF(AND(All!$V49="P5",All!$AE49="RMS"),Ruler!M$18,IF(AND(All!$V49="P6",All!$AE49="RMS"),Ruler!M$19,IF(AND(All!$V49="P7",All!$AE49="RMS"),Ruler!M$20,IF(AND(All!$V49="P8",All!$AE49="RMS"),Ruler!M$21,IF(AND(All!$V49="P9",All!$AE49="RMS"),Ruler!M$22,IF(AND(All!$V49="P1",All!$AE49="RSS"),Ruler!M$6,IF(AND(All!$V49="P2",All!$AE49="RSS"),Ruler!M$23,IF(AND(All!$V49="P3",All!$AE49="RSS"),Ruler!M$24,IF(AND(All!$V49="P4",All!$AE49="RSS"),Ruler!M$25,IF(AND(All!$V49="P5",All!$AE49="RSS"),Ruler!M$26,IF(AND(All!$V49="P6",All!$AE49="RSS"),Ruler!M$27,IF(AND(All!$V49="P7",All!$AE49="RSS"),Ruler!M$28,IF(AND(All!$V49="P8",All!$AE49="RSS"),Ruler!M$29,IF(AND(All!$V49="P9",All!$AE49="RSS"),Ruler!M$30,0)))))))))))))))))))))))))))</f>
        <v>0</v>
      </c>
      <c r="BU49" s="325">
        <f>IF(AND(All!$V49="P1",All!$AE49="RDP"),Ruler!N$6,IF(AND(All!$V49="P2",All!$AE49="RDP"),Ruler!N$7,IF(AND(All!$V49="P3",All!$AE49="RDP"),Ruler!N$8,IF(AND(All!$V49="P4",All!$AE49="RDP"),Ruler!N$9,IF(AND(All!$V49="P5",All!$AE49="RDP"),Ruler!N$10,IF(AND(All!$V49="P6",All!$AE49="RDP"),Ruler!N$11,IF(AND(All!$V49="P7",All!$AE49="RDP"),Ruler!N$12,IF(AND(All!$V49="P8",All!$AE49="RDP"),Ruler!N$13,IF(AND(All!$V49="P9",All!$AE49="RDP"),Ruler!N$14,IF(AND(All!$V49="P1",All!$AE49="RMS"),Ruler!N$6,IF(AND(All!$V49="P2",All!$AE49="RMS"),Ruler!N$15,IF(AND(All!$V49="P3",All!$AE49="RMS"),Ruler!N$16,IF(AND(All!$V49="P4",All!$AE49="RMS"),Ruler!N$17,IF(AND(All!$V49="P5",All!$AE49="RMS"),Ruler!N$18,IF(AND(All!$V49="P6",All!$AE49="RMS"),Ruler!N$19,IF(AND(All!$V49="P7",All!$AE49="RMS"),Ruler!N$20,IF(AND(All!$V49="P8",All!$AE49="RMS"),Ruler!N$21,IF(AND(All!$V49="P9",All!$AE49="RMS"),Ruler!N$22,IF(AND(All!$V49="P1",All!$AE49="RSS"),Ruler!N$6,IF(AND(All!$V49="P2",All!$AE49="RSS"),Ruler!N$23,IF(AND(All!$V49="P3",All!$AE49="RSS"),Ruler!N$24,IF(AND(All!$V49="P4",All!$AE49="RSS"),Ruler!N$25,IF(AND(All!$V49="P5",All!$AE49="RSS"),Ruler!N$26,IF(AND(All!$V49="P6",All!$AE49="RSS"),Ruler!N$27,IF(AND(All!$V49="P7",All!$AE49="RSS"),Ruler!N$28,IF(AND(All!$V49="P8",All!$AE49="RSS"),Ruler!N$29,IF(AND(All!$V49="P9",All!$AE49="RSS"),Ruler!N$30,0)))))))))))))))))))))))))))</f>
        <v>0</v>
      </c>
      <c r="BV49" s="325">
        <f>IF(AND(All!$V49="P1",All!$AE49="RDP"),Ruler!O$6,IF(AND(All!$V49="P2",All!$AE49="RDP"),Ruler!O$7,IF(AND(All!$V49="P3",All!$AE49="RDP"),Ruler!O$8,IF(AND(All!$V49="P4",All!$AE49="RDP"),Ruler!O$9,IF(AND(All!$V49="P5",All!$AE49="RDP"),Ruler!O$10,IF(AND(All!$V49="P6",All!$AE49="RDP"),Ruler!O$11,IF(AND(All!$V49="P7",All!$AE49="RDP"),Ruler!O$12,IF(AND(All!$V49="P8",All!$AE49="RDP"),Ruler!O$13,IF(AND(All!$V49="P9",All!$AE49="RDP"),Ruler!O$14,IF(AND(All!$V49="P1",All!$AE49="RMS"),Ruler!O$6,IF(AND(All!$V49="P2",All!$AE49="RMS"),Ruler!O$15,IF(AND(All!$V49="P3",All!$AE49="RMS"),Ruler!O$16,IF(AND(All!$V49="P4",All!$AE49="RMS"),Ruler!O$17,IF(AND(All!$V49="P5",All!$AE49="RMS"),Ruler!O$18,IF(AND(All!$V49="P6",All!$AE49="RMS"),Ruler!O$19,IF(AND(All!$V49="P7",All!$AE49="RMS"),Ruler!O$20,IF(AND(All!$V49="P8",All!$AE49="RMS"),Ruler!O$21,IF(AND(All!$V49="P9",All!$AE49="RMS"),Ruler!O$22,IF(AND(All!$V49="P1",All!$AE49="RSS"),Ruler!O$6,IF(AND(All!$V49="P2",All!$AE49="RSS"),Ruler!O$23,IF(AND(All!$V49="P3",All!$AE49="RSS"),Ruler!O$24,IF(AND(All!$V49="P4",All!$AE49="RSS"),Ruler!O$25,IF(AND(All!$V49="P5",All!$AE49="RSS"),Ruler!O$26,IF(AND(All!$V49="P6",All!$AE49="RSS"),Ruler!O$27,IF(AND(All!$V49="P7",All!$AE49="RSS"),Ruler!O$28,IF(AND(All!$V49="P8",All!$AE49="RSS"),Ruler!O$29,IF(AND(All!$V49="P9",All!$AE49="RSS"),Ruler!O$30,0)))))))))))))))))))))))))))</f>
        <v>0</v>
      </c>
      <c r="BW49" s="325">
        <f>IF(AND(All!$V49="P1",All!$AE49="RDP"),Ruler!P$6,IF(AND(All!$V49="P2",All!$AE49="RDP"),Ruler!P$7,IF(AND(All!$V49="P3",All!$AE49="RDP"),Ruler!P$8,IF(AND(All!$V49="P4",All!$AE49="RDP"),Ruler!P$9,IF(AND(All!$V49="P5",All!$AE49="RDP"),Ruler!P$10,IF(AND(All!$V49="P6",All!$AE49="RDP"),Ruler!P$11,IF(AND(All!$V49="P7",All!$AE49="RDP"),Ruler!P$12,IF(AND(All!$V49="P8",All!$AE49="RDP"),Ruler!P$13,IF(AND(All!$V49="P9",All!$AE49="RDP"),Ruler!P$14,IF(AND(All!$V49="P1",All!$AE49="RMS"),Ruler!P$6,IF(AND(All!$V49="P2",All!$AE49="RMS"),Ruler!P$15,IF(AND(All!$V49="P3",All!$AE49="RMS"),Ruler!P$16,IF(AND(All!$V49="P4",All!$AE49="RMS"),Ruler!P$17,IF(AND(All!$V49="P5",All!$AE49="RMS"),Ruler!P$18,IF(AND(All!$V49="P6",All!$AE49="RMS"),Ruler!P$19,IF(AND(All!$V49="P7",All!$AE49="RMS"),Ruler!P$20,IF(AND(All!$V49="P8",All!$AE49="RMS"),Ruler!P$21,IF(AND(All!$V49="P9",All!$AE49="RMS"),Ruler!P$22,IF(AND(All!$V49="P1",All!$AE49="RSS"),Ruler!P$6,IF(AND(All!$V49="P2",All!$AE49="RSS"),Ruler!P$23,IF(AND(All!$V49="P3",All!$AE49="RSS"),Ruler!P$24,IF(AND(All!$V49="P4",All!$AE49="RSS"),Ruler!P$25,IF(AND(All!$V49="P5",All!$AE49="RSS"),Ruler!P$26,IF(AND(All!$V49="P6",All!$AE49="RSS"),Ruler!P$27,IF(AND(All!$V49="P7",All!$AE49="RSS"),Ruler!P$28,IF(AND(All!$V49="P8",All!$AE49="RSS"),Ruler!P$29,IF(AND(All!$V49="P9",All!$AE49="RSS"),Ruler!P$30,0)))))))))))))))))))))))))))</f>
        <v>0</v>
      </c>
      <c r="BX49" s="325">
        <f>IF(AND(All!$V49="P1",All!$AE49="RDP"),Ruler!Q$6,IF(AND(All!$V49="P2",All!$AE49="RDP"),Ruler!Q$7,IF(AND(All!$V49="P3",All!$AE49="RDP"),Ruler!Q$8,IF(AND(All!$V49="P4",All!$AE49="RDP"),Ruler!Q$9,IF(AND(All!$V49="P5",All!$AE49="RDP"),Ruler!Q$10,IF(AND(All!$V49="P6",All!$AE49="RDP"),Ruler!Q$11,IF(AND(All!$V49="P7",All!$AE49="RDP"),Ruler!Q$12,IF(AND(All!$V49="P8",All!$AE49="RDP"),Ruler!Q$13,IF(AND(All!$V49="P9",All!$AE49="RDP"),Ruler!Q$14,IF(AND(All!$V49="P1",All!$AE49="RMS"),Ruler!Q$6,IF(AND(All!$V49="P2",All!$AE49="RMS"),Ruler!Q$15,IF(AND(All!$V49="P3",All!$AE49="RMS"),Ruler!Q$16,IF(AND(All!$V49="P4",All!$AE49="RMS"),Ruler!Q$17,IF(AND(All!$V49="P5",All!$AE49="RMS"),Ruler!Q$18,IF(AND(All!$V49="P6",All!$AE49="RMS"),Ruler!Q$19,IF(AND(All!$V49="P7",All!$AE49="RMS"),Ruler!Q$20,IF(AND(All!$V49="P8",All!$AE49="RMS"),Ruler!Q$21,IF(AND(All!$V49="P9",All!$AE49="RMS"),Ruler!Q$22,IF(AND(All!$V49="P1",All!$AE49="RSS"),Ruler!Q$6,IF(AND(All!$V49="P2",All!$AE49="RSS"),Ruler!Q$23,IF(AND(All!$V49="P3",All!$AE49="RSS"),Ruler!Q$24,IF(AND(All!$V49="P4",All!$AE49="RSS"),Ruler!Q$25,IF(AND(All!$V49="P5",All!$AE49="RSS"),Ruler!Q$26,IF(AND(All!$V49="P6",All!$AE49="RSS"),Ruler!Q$27,IF(AND(All!$V49="P7",All!$AE49="RSS"),Ruler!Q$28,IF(AND(All!$V49="P8",All!$AE49="RSS"),Ruler!Q$29,IF(AND(All!$V49="P9",All!$AE49="RSS"),Ruler!Q$30,0)))))))))))))))))))))))))))</f>
        <v>0</v>
      </c>
      <c r="BY49" s="325">
        <f>IF(AND(All!$V49="P1",All!$AE49="RDP"),Ruler!R$6,IF(AND(All!$V49="P2",All!$AE49="RDP"),Ruler!R$7,IF(AND(All!$V49="P3",All!$AE49="RDP"),Ruler!R$8,IF(AND(All!$V49="P4",All!$AE49="RDP"),Ruler!R$9,IF(AND(All!$V49="P5",All!$AE49="RDP"),Ruler!R$10,IF(AND(All!$V49="P6",All!$AE49="RDP"),Ruler!R$11,IF(AND(All!$V49="P7",All!$AE49="RDP"),Ruler!R$12,IF(AND(All!$V49="P8",All!$AE49="RDP"),Ruler!R$13,IF(AND(All!$V49="P9",All!$AE49="RDP"),Ruler!R$14,IF(AND(All!$V49="P1",All!$AE49="RMS"),Ruler!R$6,IF(AND(All!$V49="P2",All!$AE49="RMS"),Ruler!R$15,IF(AND(All!$V49="P3",All!$AE49="RMS"),Ruler!R$16,IF(AND(All!$V49="P4",All!$AE49="RMS"),Ruler!R$17,IF(AND(All!$V49="P5",All!$AE49="RMS"),Ruler!R$18,IF(AND(All!$V49="P6",All!$AE49="RMS"),Ruler!R$19,IF(AND(All!$V49="P7",All!$AE49="RMS"),Ruler!R$20,IF(AND(All!$V49="P8",All!$AE49="RMS"),Ruler!R$21,IF(AND(All!$V49="P9",All!$AE49="RMS"),Ruler!R$22,IF(AND(All!$V49="P1",All!$AE49="RSS"),Ruler!R$6,IF(AND(All!$V49="P2",All!$AE49="RSS"),Ruler!R$23,IF(AND(All!$V49="P3",All!$AE49="RSS"),Ruler!R$24,IF(AND(All!$V49="P4",All!$AE49="RSS"),Ruler!R$25,IF(AND(All!$V49="P5",All!$AE49="RSS"),Ruler!R$26,IF(AND(All!$V49="P6",All!$AE49="RSS"),Ruler!R$27,IF(AND(All!$V49="P7",All!$AE49="RSS"),Ruler!R$28,IF(AND(All!$V49="P8",All!$AE49="RSS"),Ruler!R$29,IF(AND(All!$V49="P9",All!$AE49="RSS"),Ruler!R$30,0)))))))))))))))))))))))))))</f>
        <v>0</v>
      </c>
      <c r="BZ49" s="325">
        <f>IF(AND(All!$V49="P1",All!$AE49="RDP"),Ruler!S$6,IF(AND(All!$V49="P2",All!$AE49="RDP"),Ruler!S$7,IF(AND(All!$V49="P3",All!$AE49="RDP"),Ruler!S$8,IF(AND(All!$V49="P4",All!$AE49="RDP"),Ruler!S$9,IF(AND(All!$V49="P5",All!$AE49="RDP"),Ruler!S$10,IF(AND(All!$V49="P6",All!$AE49="RDP"),Ruler!S$11,IF(AND(All!$V49="P7",All!$AE49="RDP"),Ruler!S$12,IF(AND(All!$V49="P8",All!$AE49="RDP"),Ruler!S$13,IF(AND(All!$V49="P9",All!$AE49="RDP"),Ruler!S$14,IF(AND(All!$V49="P1",All!$AE49="RMS"),Ruler!S$6,IF(AND(All!$V49="P2",All!$AE49="RMS"),Ruler!S$15,IF(AND(All!$V49="P3",All!$AE49="RMS"),Ruler!S$16,IF(AND(All!$V49="P4",All!$AE49="RMS"),Ruler!S$17,IF(AND(All!$V49="P5",All!$AE49="RMS"),Ruler!S$18,IF(AND(All!$V49="P6",All!$AE49="RMS"),Ruler!S$19,IF(AND(All!$V49="P7",All!$AE49="RMS"),Ruler!S$20,IF(AND(All!$V49="P8",All!$AE49="RMS"),Ruler!S$21,IF(AND(All!$V49="P9",All!$AE49="RMS"),Ruler!S$22,IF(AND(All!$V49="P1",All!$AE49="RSS"),Ruler!S$6,IF(AND(All!$V49="P2",All!$AE49="RSS"),Ruler!S$23,IF(AND(All!$V49="P3",All!$AE49="RSS"),Ruler!S$24,IF(AND(All!$V49="P4",All!$AE49="RSS"),Ruler!S$25,IF(AND(All!$V49="P5",All!$AE49="RSS"),Ruler!S$26,IF(AND(All!$V49="P6",All!$AE49="RSS"),Ruler!S$27,IF(AND(All!$V49="P7",All!$AE49="RSS"),Ruler!S$28,IF(AND(All!$V49="P8",All!$AE49="RSS"),Ruler!S$29,IF(AND(All!$V49="P9",All!$AE49="RSS"),Ruler!S$30,0)))))))))))))))))))))))))))</f>
        <v>0</v>
      </c>
      <c r="CA49" s="325">
        <f>IF(AND(All!$V49="P1",All!$AE49="RDP"),Ruler!T$6,IF(AND(All!$V49="P2",All!$AE49="RDP"),Ruler!T$7,IF(AND(All!$V49="P3",All!$AE49="RDP"),Ruler!T$8,IF(AND(All!$V49="P4",All!$AE49="RDP"),Ruler!T$9,IF(AND(All!$V49="P5",All!$AE49="RDP"),Ruler!T$10,IF(AND(All!$V49="P6",All!$AE49="RDP"),Ruler!T$11,IF(AND(All!$V49="P7",All!$AE49="RDP"),Ruler!T$12,IF(AND(All!$V49="P8",All!$AE49="RDP"),Ruler!T$13,IF(AND(All!$V49="P9",All!$AE49="RDP"),Ruler!T$14,IF(AND(All!$V49="P1",All!$AE49="RMS"),Ruler!T$6,IF(AND(All!$V49="P2",All!$AE49="RMS"),Ruler!T$15,IF(AND(All!$V49="P3",All!$AE49="RMS"),Ruler!T$16,IF(AND(All!$V49="P4",All!$AE49="RMS"),Ruler!T$17,IF(AND(All!$V49="P5",All!$AE49="RMS"),Ruler!T$18,IF(AND(All!$V49="P6",All!$AE49="RMS"),Ruler!T$19,IF(AND(All!$V49="P7",All!$AE49="RMS"),Ruler!T$20,IF(AND(All!$V49="P8",All!$AE49="RMS"),Ruler!T$21,IF(AND(All!$V49="P9",All!$AE49="RMS"),Ruler!T$22,IF(AND(All!$V49="P1",All!$AE49="RSS"),Ruler!T$6,IF(AND(All!$V49="P2",All!$AE49="RSS"),Ruler!T$23,IF(AND(All!$V49="P3",All!$AE49="RSS"),Ruler!T$24,IF(AND(All!$V49="P4",All!$AE49="RSS"),Ruler!T$25,IF(AND(All!$V49="P5",All!$AE49="RSS"),Ruler!T$26,IF(AND(All!$V49="P6",All!$AE49="RSS"),Ruler!T$27,IF(AND(All!$V49="P7",All!$AE49="RSS"),Ruler!T$28,IF(AND(All!$V49="P8",All!$AE49="RSS"),Ruler!T$29,IF(AND(All!$V49="P9",All!$AE49="RSS"),Ruler!T$30,0)))))))))))))))))))))))))))</f>
        <v>0</v>
      </c>
      <c r="CB49" s="325">
        <f>IF(AND(All!$V49="P1",All!$AE49="RDP"),Ruler!U$6,IF(AND(All!$V49="P2",All!$AE49="RDP"),Ruler!U$7,IF(AND(All!$V49="P3",All!$AE49="RDP"),Ruler!U$8,IF(AND(All!$V49="P4",All!$AE49="RDP"),Ruler!U$9,IF(AND(All!$V49="P5",All!$AE49="RDP"),Ruler!U$10,IF(AND(All!$V49="P6",All!$AE49="RDP"),Ruler!U$11,IF(AND(All!$V49="P7",All!$AE49="RDP"),Ruler!U$12,IF(AND(All!$V49="P8",All!$AE49="RDP"),Ruler!U$13,IF(AND(All!$V49="P9",All!$AE49="RDP"),Ruler!U$14,IF(AND(All!$V49="P1",All!$AE49="RMS"),Ruler!U$6,IF(AND(All!$V49="P2",All!$AE49="RMS"),Ruler!U$15,IF(AND(All!$V49="P3",All!$AE49="RMS"),Ruler!U$16,IF(AND(All!$V49="P4",All!$AE49="RMS"),Ruler!U$17,IF(AND(All!$V49="P5",All!$AE49="RMS"),Ruler!U$18,IF(AND(All!$V49="P6",All!$AE49="RMS"),Ruler!U$19,IF(AND(All!$V49="P7",All!$AE49="RMS"),Ruler!U$20,IF(AND(All!$V49="P8",All!$AE49="RMS"),Ruler!U$21,IF(AND(All!$V49="P9",All!$AE49="RMS"),Ruler!U$22,IF(AND(All!$V49="P1",All!$AE49="RSS"),Ruler!U$6,IF(AND(All!$V49="P2",All!$AE49="RSS"),Ruler!U$23,IF(AND(All!$V49="P3",All!$AE49="RSS"),Ruler!U$24,IF(AND(All!$V49="P4",All!$AE49="RSS"),Ruler!U$25,IF(AND(All!$V49="P5",All!$AE49="RSS"),Ruler!U$26,IF(AND(All!$V49="P6",All!$AE49="RSS"),Ruler!U$27,IF(AND(All!$V49="P7",All!$AE49="RSS"),Ruler!U$28,IF(AND(All!$V49="P8",All!$AE49="RSS"),Ruler!U$29,IF(AND(All!$V49="P9",All!$AE49="RSS"),Ruler!U$30,0)))))))))))))))))))))))))))</f>
        <v>0</v>
      </c>
      <c r="CC49" s="325">
        <f>IF(AND(All!$V49="P1",All!$AE49="RDP"),Ruler!V$6,IF(AND(All!$V49="P2",All!$AE49="RDP"),Ruler!V$7,IF(AND(All!$V49="P3",All!$AE49="RDP"),Ruler!V$8,IF(AND(All!$V49="P4",All!$AE49="RDP"),Ruler!V$9,IF(AND(All!$V49="P5",All!$AE49="RDP"),Ruler!V$10,IF(AND(All!$V49="P6",All!$AE49="RDP"),Ruler!V$11,IF(AND(All!$V49="P7",All!$AE49="RDP"),Ruler!V$12,IF(AND(All!$V49="P8",All!$AE49="RDP"),Ruler!V$13,IF(AND(All!$V49="P9",All!$AE49="RDP"),Ruler!V$14,IF(AND(All!$V49="P1",All!$AE49="RMS"),Ruler!V$6,IF(AND(All!$V49="P2",All!$AE49="RMS"),Ruler!V$15,IF(AND(All!$V49="P3",All!$AE49="RMS"),Ruler!V$16,IF(AND(All!$V49="P4",All!$AE49="RMS"),Ruler!V$17,IF(AND(All!$V49="P5",All!$AE49="RMS"),Ruler!V$18,IF(AND(All!$V49="P6",All!$AE49="RMS"),Ruler!V$19,IF(AND(All!$V49="P7",All!$AE49="RMS"),Ruler!V$20,IF(AND(All!$V49="P8",All!$AE49="RMS"),Ruler!V$21,IF(AND(All!$V49="P9",All!$AE49="RMS"),Ruler!V$22,IF(AND(All!$V49="P1",All!$AE49="RSS"),Ruler!V$6,IF(AND(All!$V49="P2",All!$AE49="RSS"),Ruler!V$23,IF(AND(All!$V49="P3",All!$AE49="RSS"),Ruler!V$24,IF(AND(All!$V49="P4",All!$AE49="RSS"),Ruler!V$25,IF(AND(All!$V49="P5",All!$AE49="RSS"),Ruler!V$26,IF(AND(All!$V49="P6",All!$AE49="RSS"),Ruler!V$27,IF(AND(All!$V49="P7",All!$AE49="RSS"),Ruler!V$28,IF(AND(All!$V49="P8",All!$AE49="RSS"),Ruler!V$29,IF(AND(All!$V49="P9",All!$AE49="RSS"),Ruler!V$30,0)))))))))))))))))))))))))))</f>
        <v>0</v>
      </c>
      <c r="CD49" s="325">
        <f>IF(AND(All!$V49="P1",All!$AE49="RDP"),Ruler!W$6,IF(AND(All!$V49="P2",All!$AE49="RDP"),Ruler!W$7,IF(AND(All!$V49="P3",All!$AE49="RDP"),Ruler!W$8,IF(AND(All!$V49="P4",All!$AE49="RDP"),Ruler!W$9,IF(AND(All!$V49="P5",All!$AE49="RDP"),Ruler!W$10,IF(AND(All!$V49="P6",All!$AE49="RDP"),Ruler!W$11,IF(AND(All!$V49="P7",All!$AE49="RDP"),Ruler!W$12,IF(AND(All!$V49="P8",All!$AE49="RDP"),Ruler!W$13,IF(AND(All!$V49="P9",All!$AE49="RDP"),Ruler!W$14,IF(AND(All!$V49="P1",All!$AE49="RMS"),Ruler!W$6,IF(AND(All!$V49="P2",All!$AE49="RMS"),Ruler!W$15,IF(AND(All!$V49="P3",All!$AE49="RMS"),Ruler!W$16,IF(AND(All!$V49="P4",All!$AE49="RMS"),Ruler!W$17,IF(AND(All!$V49="P5",All!$AE49="RMS"),Ruler!W$18,IF(AND(All!$V49="P6",All!$AE49="RMS"),Ruler!W$19,IF(AND(All!$V49="P7",All!$AE49="RMS"),Ruler!W$20,IF(AND(All!$V49="P8",All!$AE49="RMS"),Ruler!W$21,IF(AND(All!$V49="P9",All!$AE49="RMS"),Ruler!W$22,IF(AND(All!$V49="P1",All!$AE49="RSS"),Ruler!W$6,IF(AND(All!$V49="P2",All!$AE49="RSS"),Ruler!W$23,IF(AND(All!$V49="P3",All!$AE49="RSS"),Ruler!W$24,IF(AND(All!$V49="P4",All!$AE49="RSS"),Ruler!W$25,IF(AND(All!$V49="P5",All!$AE49="RSS"),Ruler!W$26,IF(AND(All!$V49="P6",All!$AE49="RSS"),Ruler!W$27,IF(AND(All!$V49="P7",All!$AE49="RSS"),Ruler!W$28,IF(AND(All!$V49="P8",All!$AE49="RSS"),Ruler!W$29,IF(AND(All!$V49="P9",All!$AE49="RSS"),Ruler!W$30,0)))))))))))))))))))))))))))</f>
        <v>0</v>
      </c>
      <c r="CE49" s="325">
        <f>IF(AND(All!$V49="P1",All!$AE49="RDP"),Ruler!X$6,IF(AND(All!$V49="P2",All!$AE49="RDP"),Ruler!X$7,IF(AND(All!$V49="P3",All!$AE49="RDP"),Ruler!X$8,IF(AND(All!$V49="P4",All!$AE49="RDP"),Ruler!X$9,IF(AND(All!$V49="P5",All!$AE49="RDP"),Ruler!X$10,IF(AND(All!$V49="P6",All!$AE49="RDP"),Ruler!X$11,IF(AND(All!$V49="P7",All!$AE49="RDP"),Ruler!X$12,IF(AND(All!$V49="P8",All!$AE49="RDP"),Ruler!X$13,IF(AND(All!$V49="P9",All!$AE49="RDP"),Ruler!X$14,IF(AND(All!$V49="P1",All!$AE49="RMS"),Ruler!X$6,IF(AND(All!$V49="P2",All!$AE49="RMS"),Ruler!X$15,IF(AND(All!$V49="P3",All!$AE49="RMS"),Ruler!X$16,IF(AND(All!$V49="P4",All!$AE49="RMS"),Ruler!X$17,IF(AND(All!$V49="P5",All!$AE49="RMS"),Ruler!X$18,IF(AND(All!$V49="P6",All!$AE49="RMS"),Ruler!X$19,IF(AND(All!$V49="P7",All!$AE49="RMS"),Ruler!X$20,IF(AND(All!$V49="P8",All!$AE49="RMS"),Ruler!X$21,IF(AND(All!$V49="P9",All!$AE49="RMS"),Ruler!X$22,IF(AND(All!$V49="P1",All!$AE49="RSS"),Ruler!X$6,IF(AND(All!$V49="P2",All!$AE49="RSS"),Ruler!X$23,IF(AND(All!$V49="P3",All!$AE49="RSS"),Ruler!X$24,IF(AND(All!$V49="P4",All!$AE49="RSS"),Ruler!X$25,IF(AND(All!$V49="P5",All!$AE49="RSS"),Ruler!X$26,IF(AND(All!$V49="P6",All!$AE49="RSS"),Ruler!X$27,IF(AND(All!$V49="P7",All!$AE49="RSS"),Ruler!X$28,IF(AND(All!$V49="P8",All!$AE49="RSS"),Ruler!X$29,IF(AND(All!$V49="P9",All!$AE49="RSS"),Ruler!X$30,0)))))))))))))))))))))))))))</f>
        <v>0</v>
      </c>
      <c r="CF49" s="325">
        <f>IF(AND(All!$V49="P1",All!$AE49="RDP"),Ruler!Y$6,IF(AND(All!$V49="P2",All!$AE49="RDP"),Ruler!Y$7,IF(AND(All!$V49="P3",All!$AE49="RDP"),Ruler!Y$8,IF(AND(All!$V49="P4",All!$AE49="RDP"),Ruler!Y$9,IF(AND(All!$V49="P5",All!$AE49="RDP"),Ruler!Y$10,IF(AND(All!$V49="P6",All!$AE49="RDP"),Ruler!Y$11,IF(AND(All!$V49="P7",All!$AE49="RDP"),Ruler!Y$12,IF(AND(All!$V49="P8",All!$AE49="RDP"),Ruler!Y$13,IF(AND(All!$V49="P9",All!$AE49="RDP"),Ruler!Y$14,IF(AND(All!$V49="P1",All!$AE49="RMS"),Ruler!Y$6,IF(AND(All!$V49="P2",All!$AE49="RMS"),Ruler!Y$15,IF(AND(All!$V49="P3",All!$AE49="RMS"),Ruler!Y$16,IF(AND(All!$V49="P4",All!$AE49="RMS"),Ruler!Y$17,IF(AND(All!$V49="P5",All!$AE49="RMS"),Ruler!Y$18,IF(AND(All!$V49="P6",All!$AE49="RMS"),Ruler!Y$19,IF(AND(All!$V49="P7",All!$AE49="RMS"),Ruler!Y$20,IF(AND(All!$V49="P8",All!$AE49="RMS"),Ruler!Y$21,IF(AND(All!$V49="P9",All!$AE49="RMS"),Ruler!Y$22,IF(AND(All!$V49="P1",All!$AE49="RSS"),Ruler!Y$6,IF(AND(All!$V49="P2",All!$AE49="RSS"),Ruler!Y$23,IF(AND(All!$V49="P3",All!$AE49="RSS"),Ruler!Y$24,IF(AND(All!$V49="P4",All!$AE49="RSS"),Ruler!Y$25,IF(AND(All!$V49="P5",All!$AE49="RSS"),Ruler!Y$26,IF(AND(All!$V49="P6",All!$AE49="RSS"),Ruler!Y$27,IF(AND(All!$V49="P7",All!$AE49="RSS"),Ruler!Y$28,IF(AND(All!$V49="P8",All!$AE49="RSS"),Ruler!Y$29,IF(AND(All!$V49="P9",All!$AE49="RSS"),Ruler!Y$30,0)))))))))))))))))))))))))))</f>
        <v>0</v>
      </c>
      <c r="CG49" s="325">
        <f>IF(AND(All!$V49="P1",All!$AE49="RDP"),Ruler!Z$6,IF(AND(All!$V49="P2",All!$AE49="RDP"),Ruler!Z$7,IF(AND(All!$V49="P3",All!$AE49="RDP"),Ruler!Z$8,IF(AND(All!$V49="P4",All!$AE49="RDP"),Ruler!Z$9,IF(AND(All!$V49="P5",All!$AE49="RDP"),Ruler!Z$10,IF(AND(All!$V49="P6",All!$AE49="RDP"),Ruler!Z$11,IF(AND(All!$V49="P7",All!$AE49="RDP"),Ruler!Z$12,IF(AND(All!$V49="P8",All!$AE49="RDP"),Ruler!Z$13,IF(AND(All!$V49="P9",All!$AE49="RDP"),Ruler!Z$14,IF(AND(All!$V49="P1",All!$AE49="RMS"),Ruler!Z$6,IF(AND(All!$V49="P2",All!$AE49="RMS"),Ruler!Z$15,IF(AND(All!$V49="P3",All!$AE49="RMS"),Ruler!Z$16,IF(AND(All!$V49="P4",All!$AE49="RMS"),Ruler!Z$17,IF(AND(All!$V49="P5",All!$AE49="RMS"),Ruler!Z$18,IF(AND(All!$V49="P6",All!$AE49="RMS"),Ruler!Z$19,IF(AND(All!$V49="P7",All!$AE49="RMS"),Ruler!Z$20,IF(AND(All!$V49="P8",All!$AE49="RMS"),Ruler!Z$21,IF(AND(All!$V49="P9",All!$AE49="RMS"),Ruler!Z$22,IF(AND(All!$V49="P1",All!$AE49="RSS"),Ruler!Z$6,IF(AND(All!$V49="P2",All!$AE49="RSS"),Ruler!Z$23,IF(AND(All!$V49="P3",All!$AE49="RSS"),Ruler!Z$24,IF(AND(All!$V49="P4",All!$AE49="RSS"),Ruler!Z$25,IF(AND(All!$V49="P5",All!$AE49="RSS"),Ruler!Z$26,IF(AND(All!$V49="P6",All!$AE49="RSS"),Ruler!Z$27,IF(AND(All!$V49="P7",All!$AE49="RSS"),Ruler!Z$28,IF(AND(All!$V49="P8",All!$AE49="RSS"),Ruler!Z$29,IF(AND(All!$V49="P9",All!$AE49="RSS"),Ruler!Z$30,0)))))))))))))))))))))))))))</f>
        <v>0</v>
      </c>
      <c r="CH49" s="325">
        <f>IF(AND(All!$V49="P1",All!$AE49="RDP"),Ruler!AA$6,IF(AND(All!$V49="P2",All!$AE49="RDP"),Ruler!AA$7,IF(AND(All!$V49="P3",All!$AE49="RDP"),Ruler!AA$8,IF(AND(All!$V49="P4",All!$AE49="RDP"),Ruler!AA$9,IF(AND(All!$V49="P5",All!$AE49="RDP"),Ruler!AA$10,IF(AND(All!$V49="P6",All!$AE49="RDP"),Ruler!AA$11,IF(AND(All!$V49="P7",All!$AE49="RDP"),Ruler!AA$12,IF(AND(All!$V49="P8",All!$AE49="RDP"),Ruler!AA$13,IF(AND(All!$V49="P9",All!$AE49="RDP"),Ruler!AA$14,IF(AND(All!$V49="P1",All!$AE49="RMS"),Ruler!AA$6,IF(AND(All!$V49="P2",All!$AE49="RMS"),Ruler!AA$15,IF(AND(All!$V49="P3",All!$AE49="RMS"),Ruler!AA$16,IF(AND(All!$V49="P4",All!$AE49="RMS"),Ruler!AA$17,IF(AND(All!$V49="P5",All!$AE49="RMS"),Ruler!AA$18,IF(AND(All!$V49="P6",All!$AE49="RMS"),Ruler!AA$19,IF(AND(All!$V49="P7",All!$AE49="RMS"),Ruler!AA$20,IF(AND(All!$V49="P8",All!$AE49="RMS"),Ruler!AA$21,IF(AND(All!$V49="P9",All!$AE49="RMS"),Ruler!AA$22,IF(AND(All!$V49="P1",All!$AE49="RSS"),Ruler!AA$6,IF(AND(All!$V49="P2",All!$AE49="RSS"),Ruler!AA$23,IF(AND(All!$V49="P3",All!$AE49="RSS"),Ruler!AA$24,IF(AND(All!$V49="P4",All!$AE49="RSS"),Ruler!AA$25,IF(AND(All!$V49="P5",All!$AE49="RSS"),Ruler!AA$26,IF(AND(All!$V49="P6",All!$AE49="RSS"),Ruler!AA$27,IF(AND(All!$V49="P7",All!$AE49="RSS"),Ruler!AA$28,IF(AND(All!$V49="P8",All!$AE49="RSS"),Ruler!AA$29,IF(AND(All!$V49="P9",All!$AE49="RSS"),Ruler!AA$30,0)))))))))))))))))))))))))))</f>
        <v>0</v>
      </c>
      <c r="CI49" s="325">
        <f>IF(AND(All!$V49="P1",All!$AE49="RDP"),Ruler!AB$6,IF(AND(All!$V49="P2",All!$AE49="RDP"),Ruler!AB$7,IF(AND(All!$V49="P3",All!$AE49="RDP"),Ruler!AB$8,IF(AND(All!$V49="P4",All!$AE49="RDP"),Ruler!AB$9,IF(AND(All!$V49="P5",All!$AE49="RDP"),Ruler!AB$10,IF(AND(All!$V49="P6",All!$AE49="RDP"),Ruler!AB$11,IF(AND(All!$V49="P7",All!$AE49="RDP"),Ruler!AB$12,IF(AND(All!$V49="P8",All!$AE49="RDP"),Ruler!AB$13,IF(AND(All!$V49="P9",All!$AE49="RDP"),Ruler!AB$14,IF(AND(All!$V49="P1",All!$AE49="RMS"),Ruler!AB$6,IF(AND(All!$V49="P2",All!$AE49="RMS"),Ruler!AB$15,IF(AND(All!$V49="P3",All!$AE49="RMS"),Ruler!AB$16,IF(AND(All!$V49="P4",All!$AE49="RMS"),Ruler!AB$17,IF(AND(All!$V49="P5",All!$AE49="RMS"),Ruler!AB$18,IF(AND(All!$V49="P6",All!$AE49="RMS"),Ruler!AB$19,IF(AND(All!$V49="P7",All!$AE49="RMS"),Ruler!AB$20,IF(AND(All!$V49="P8",All!$AE49="RMS"),Ruler!AB$21,IF(AND(All!$V49="P9",All!$AE49="RMS"),Ruler!AB$22,IF(AND(All!$V49="P1",All!$AE49="RSS"),Ruler!AB$6,IF(AND(All!$V49="P2",All!$AE49="RSS"),Ruler!AB$23,IF(AND(All!$V49="P3",All!$AE49="RSS"),Ruler!AB$24,IF(AND(All!$V49="P4",All!$AE49="RSS"),Ruler!AB$25,IF(AND(All!$V49="P5",All!$AE49="RSS"),Ruler!AB$26,IF(AND(All!$V49="P6",All!$AE49="RSS"),Ruler!AB$27,IF(AND(All!$V49="P7",All!$AE49="RSS"),Ruler!AB$28,IF(AND(All!$V49="P8",All!$AE49="RSS"),Ruler!AB$29,IF(AND(All!$V49="P9",All!$AE49="RSS"),Ruler!AB$30,0)))))))))))))))))))))))))))</f>
        <v>0</v>
      </c>
      <c r="CJ49" s="323">
        <f>Table9[[#This Row],[R-B1]]-Table9[[#This Row],[B1]]</f>
        <v>0</v>
      </c>
      <c r="CK49" s="43">
        <f>Table9[[#This Row],[R-B2]]-Table9[[#This Row],[B2]]</f>
        <v>0</v>
      </c>
      <c r="CL49" s="43">
        <f>Table9[[#This Row],[R-B3]]-Table9[[#This Row],[B3]]</f>
        <v>0</v>
      </c>
      <c r="CM49" s="43">
        <f>Table9[[#This Row],[R-B4]]-Table9[[#This Row],[B4]]</f>
        <v>0</v>
      </c>
      <c r="CN49" s="43">
        <f>Table9[[#This Row],[R-B5]]-Table9[[#This Row],[B5]]</f>
        <v>0</v>
      </c>
      <c r="CO49" s="43">
        <f>Table9[[#This Row],[R-B6]]-Table9[[#This Row],[B6]]</f>
        <v>0</v>
      </c>
      <c r="CP49" s="43">
        <f>Table9[[#This Row],[R-B7]]-Table9[[#This Row],[B7]]</f>
        <v>0</v>
      </c>
      <c r="CQ49" s="43">
        <f>Table9[[#This Row],[R-B8]]-Table9[[#This Row],[B8]]</f>
        <v>0</v>
      </c>
      <c r="CR49" s="43">
        <f>Table9[[#This Row],[R-B9]]-Table9[[#This Row],[B9]]</f>
        <v>0</v>
      </c>
      <c r="CS49" s="43">
        <f>Table9[[#This Row],[R-B10]]-Table9[[#This Row],[B10]]</f>
        <v>0</v>
      </c>
      <c r="CT49" s="43">
        <f>Table9[[#This Row],[R-B11]]-Table9[[#This Row],[B11]]</f>
        <v>0</v>
      </c>
      <c r="CU49" s="43">
        <f>Table9[[#This Row],[R-B12]]-Table9[[#This Row],[B12]]</f>
        <v>0</v>
      </c>
      <c r="CV49" s="43">
        <f>Table9[[#This Row],[R-K1]]-Table9[[#This Row],[K1]]</f>
        <v>0</v>
      </c>
      <c r="CW49" s="43">
        <f>Table9[[#This Row],[R-K2]]-Table9[[#This Row],[K2]]</f>
        <v>0</v>
      </c>
      <c r="CX49" s="43">
        <f>Table9[[#This Row],[R-K3]]-Table9[[#This Row],[K3]]</f>
        <v>0</v>
      </c>
      <c r="CY49" s="43">
        <f>Table9[[#This Row],[R-K4]]-Table9[[#This Row],[K4]]</f>
        <v>0</v>
      </c>
      <c r="CZ49" s="43">
        <f>Table9[[#This Row],[R-K5]]-Table9[[#This Row],[K5]]</f>
        <v>0</v>
      </c>
      <c r="DA49" s="43">
        <f>Table9[[#This Row],[R-P1]]-Table9[[#This Row],[P1]]</f>
        <v>0</v>
      </c>
      <c r="DB49" s="43">
        <f>Table9[[#This Row],[R-P2]]-Table9[[#This Row],[P2]]</f>
        <v>0</v>
      </c>
      <c r="DC49" s="43">
        <f>Table9[[#This Row],[R-P3]]-Table9[[#This Row],[P3]]</f>
        <v>0</v>
      </c>
      <c r="DD49" s="43">
        <f>Table9[[#This Row],[R-P4]]-Table9[[#This Row],[P4]]</f>
        <v>0</v>
      </c>
      <c r="DE49" s="43">
        <f>Table9[[#This Row],[R-P5]]-Table9[[#This Row],[P5]]</f>
        <v>0</v>
      </c>
      <c r="DF49" s="43">
        <f>Table9[[#This Row],[R-E1]]-Table9[[#This Row],[E1]]</f>
        <v>0</v>
      </c>
      <c r="DG49" s="328">
        <f>Table9[[#This Row],[R-E2]]-Table9[[#This Row],[E2]]</f>
        <v>0</v>
      </c>
      <c r="DH49" s="43">
        <f>COUNTIF(Table9[[#This Row],[G-B1]:[G-B12]],"&lt;=0")/12*100</f>
        <v>100</v>
      </c>
      <c r="DI49" s="43">
        <f>COUNTIF(Table9[[#This Row],[G-K1]:[G-K5]],"&lt;=0")/5*100</f>
        <v>100</v>
      </c>
      <c r="DJ49" s="43">
        <f>COUNTIF(Table9[[#This Row],[G-P1]:[G-P5]],"&lt;=0")/5*100</f>
        <v>100</v>
      </c>
      <c r="DK49" s="43">
        <f>COUNTIF(Table9[[#This Row],[G-E1]:[G-E2]],"&lt;=0")/2*100</f>
        <v>100</v>
      </c>
      <c r="DL49" s="450">
        <f>IF(AE49="RDP",(COUNTIF(Table9[[#This Row],[G-B3]],"&lt;=0")+COUNTIF(Table9[[#This Row],[G-B4]],"&lt;=0")+COUNTIF(Table9[[#This Row],[G-B7]],"&lt;=0")+COUNTIF(Table9[[#This Row],[G-B11]],"&lt;=0")+COUNTIF(Table9[[#This Row],[G-K2]],"&lt;=0"))/5*100,IF(AE49="RMS",(COUNTIF(Table9[[#This Row],[G-B4]],"&lt;=0")+COUNTIF(Table9[[#This Row],[G-B5]],"&lt;=0")+COUNTIF(Table9[[#This Row],[G-B10]],"&lt;=0")+COUNTIF(Table9[[#This Row],[G-B12]],"&lt;=0")+COUNTIF(Table9[[#This Row],[G-K2]],"&lt;=0"))/5*100,IF(AE49="RSS",(COUNTIF(Table9[[#This Row],[G-B1]],"&lt;=0")+COUNTIF(Table9[[#This Row],[G-B2]],"&lt;=0")+COUNTIF(Table9[[#This Row],[G-B6]],"&lt;=0")+COUNTIF(Table9[[#This Row],[G-B11]],"&lt;=0")+COUNTIF(Table9[[#This Row],[G-B12]],"&lt;=0"))/5*100,0)))</f>
        <v>0</v>
      </c>
      <c r="DM49" s="332"/>
      <c r="DR49" s="332"/>
      <c r="DW49" s="332"/>
      <c r="DX49" s="42"/>
      <c r="DY49" s="42"/>
      <c r="DZ49" s="42"/>
      <c r="EA49" s="333"/>
      <c r="EB49" s="342"/>
      <c r="EC49" s="339"/>
      <c r="ED49" s="339"/>
      <c r="EE49" s="338"/>
    </row>
    <row r="50" spans="2:135" ht="44" hidden="1" thickBot="1" x14ac:dyDescent="0.35">
      <c r="B50" s="282">
        <v>49</v>
      </c>
      <c r="C50" s="285" t="s">
        <v>134</v>
      </c>
      <c r="D50" s="45">
        <v>46196</v>
      </c>
      <c r="E50" s="284" t="s">
        <v>527</v>
      </c>
      <c r="F50" s="282">
        <v>1056425</v>
      </c>
      <c r="G50" s="357">
        <f t="shared" ca="1" si="0"/>
        <v>32.448307581811271</v>
      </c>
      <c r="H50" s="283">
        <v>34472</v>
      </c>
      <c r="I50" s="282" t="s">
        <v>136</v>
      </c>
      <c r="J50" s="282" t="s">
        <v>137</v>
      </c>
      <c r="K50" s="282" t="s">
        <v>138</v>
      </c>
      <c r="L50" s="282" t="s">
        <v>147</v>
      </c>
      <c r="M50" s="285" t="s">
        <v>202</v>
      </c>
      <c r="N50" s="282"/>
      <c r="O50" s="282" t="s">
        <v>142</v>
      </c>
      <c r="P50" s="284" t="s">
        <v>528</v>
      </c>
      <c r="Q50" s="282" t="s">
        <v>144</v>
      </c>
      <c r="R50" s="282" t="s">
        <v>185</v>
      </c>
      <c r="S50" s="283">
        <v>43514</v>
      </c>
      <c r="T50" s="286">
        <f t="shared" ca="1" si="3"/>
        <v>7.6722222222222225</v>
      </c>
      <c r="U50" s="282"/>
      <c r="V50" s="282" t="s">
        <v>57</v>
      </c>
      <c r="W50" s="286"/>
      <c r="X50" s="286">
        <f ca="1">($T$1-Table9[[#This Row],[Date of Appointment to Current Grade]])/365</f>
        <v>1.8866637461948326</v>
      </c>
      <c r="Y50" s="283">
        <v>45627</v>
      </c>
      <c r="Z50" s="282" t="s">
        <v>187</v>
      </c>
      <c r="AA50" s="283">
        <v>45383</v>
      </c>
      <c r="AB50" s="286">
        <f ca="1">($T$1-Table9[[#This Row],[Date in Position]])/365</f>
        <v>2.555156896879764</v>
      </c>
      <c r="AC50" s="282" t="s">
        <v>146</v>
      </c>
      <c r="AD50" s="282"/>
      <c r="AE50" s="282" t="s">
        <v>147</v>
      </c>
      <c r="AF50" s="282" t="s">
        <v>148</v>
      </c>
      <c r="AG50" s="287" t="s">
        <v>529</v>
      </c>
      <c r="AH50" s="287" t="s">
        <v>530</v>
      </c>
      <c r="AI50" s="287" t="s">
        <v>531</v>
      </c>
      <c r="AJ50" s="285"/>
      <c r="AK50" s="288" t="s">
        <v>532</v>
      </c>
      <c r="AL50" s="282" t="s">
        <v>153</v>
      </c>
      <c r="AM50" s="319" t="s">
        <v>533</v>
      </c>
      <c r="AN50" s="323">
        <v>2</v>
      </c>
      <c r="AO50" s="43">
        <v>1</v>
      </c>
      <c r="AP50" s="43">
        <v>2</v>
      </c>
      <c r="AQ50" s="43">
        <v>2</v>
      </c>
      <c r="AR50" s="43">
        <v>2</v>
      </c>
      <c r="AS50" s="43">
        <v>2</v>
      </c>
      <c r="AT50" s="43">
        <v>2</v>
      </c>
      <c r="AU50" s="43">
        <v>2</v>
      </c>
      <c r="AV50" s="43">
        <v>1</v>
      </c>
      <c r="AW50" s="43">
        <v>2</v>
      </c>
      <c r="AX50" s="43">
        <v>2</v>
      </c>
      <c r="AY50" s="43">
        <v>2</v>
      </c>
      <c r="AZ50" s="43">
        <v>2</v>
      </c>
      <c r="BA50" s="43">
        <v>2</v>
      </c>
      <c r="BB50" s="43">
        <v>0</v>
      </c>
      <c r="BC50" s="43">
        <v>1</v>
      </c>
      <c r="BD50" s="43">
        <v>0</v>
      </c>
      <c r="BE50" s="43">
        <v>1</v>
      </c>
      <c r="BF50" s="43">
        <v>1</v>
      </c>
      <c r="BG50" s="43">
        <v>1</v>
      </c>
      <c r="BH50" s="43">
        <v>1</v>
      </c>
      <c r="BI50" s="43">
        <v>0</v>
      </c>
      <c r="BJ50" s="43">
        <v>0</v>
      </c>
      <c r="BK50" s="328">
        <v>0</v>
      </c>
      <c r="BL50" s="325">
        <f>IF(AND(All!$V50="P1",All!$AE50="RDP"),Ruler!E$6,IF(AND(All!$V50="P2",All!$AE50="RDP"),Ruler!E$7,IF(AND(All!$V50="P3",All!$AE50="RDP"),Ruler!E$8,IF(AND(All!$V50="P4",All!$AE50="RDP"),Ruler!E$9,IF(AND(All!$V50="P5",All!$AE50="RDP"),Ruler!E$10,IF(AND(All!$V50="P6",All!$AE50="RDP"),Ruler!E$11,IF(AND(All!$V50="P7",All!$AE50="RDP"),Ruler!E$12,IF(AND(All!$V50="P8",All!$AE50="RDP"),Ruler!E$13,IF(AND(All!$V50="P9",All!$AE50="RDP"),Ruler!E$14,IF(AND(All!$V50="P1",All!$AE50="RMS"),Ruler!E$6,IF(AND(All!$V50="P2",All!$AE50="RMS"),Ruler!E$15,IF(AND(All!$V50="P3",All!$AE50="RMS"),Ruler!E$16,IF(AND(All!$V50="P4",All!$AE50="RMS"),Ruler!E$17,IF(AND(All!$V50="P5",All!$AE50="RMS"),Ruler!E$18,IF(AND(All!$V50="P6",All!$AE50="RMS"),Ruler!E$19,IF(AND(All!$V50="P7",All!$AE50="RMS"),Ruler!E$20,IF(AND(All!$V50="P8",All!$AE50="RMS"),Ruler!E$21,IF(AND(All!$V50="P9",All!$AE50="RMS"),Ruler!E$22,IF(AND(All!$V50="P1",All!$AE50="RSS"),Ruler!E$6,IF(AND(All!$V50="P2",All!$AE50="RSS"),Ruler!E$23,IF(AND(All!$V50="P3",All!$AE50="RSS"),Ruler!E$24,IF(AND(All!$V50="P4",All!$AE50="RSS"),Ruler!E$25,IF(AND(All!$V50="P5",All!$AE50="RSS"),Ruler!E$26,IF(AND(All!$V50="P6",All!$AE50="RSS"),Ruler!E$27,IF(AND(All!$V50="P7",All!$AE50="RSS"),Ruler!E$28,IF(AND(All!$V50="P8",All!$AE50="RSS"),Ruler!E$29,IF(AND(All!$V50="P9",All!$AE50="RSS"),Ruler!E$30,0)))))))))))))))))))))))))))</f>
        <v>2</v>
      </c>
      <c r="BM50" s="325">
        <f>IF(AND(All!$V50="P1",All!$AE50="RDP"),Ruler!F$6,IF(AND(All!$V50="P2",All!$AE50="RDP"),Ruler!F$7,IF(AND(All!$V50="P3",All!$AE50="RDP"),Ruler!F$8,IF(AND(All!$V50="P4",All!$AE50="RDP"),Ruler!F$9,IF(AND(All!$V50="P5",All!$AE50="RDP"),Ruler!F$10,IF(AND(All!$V50="P6",All!$AE50="RDP"),Ruler!F$11,IF(AND(All!$V50="P7",All!$AE50="RDP"),Ruler!F$12,IF(AND(All!$V50="P8",All!$AE50="RDP"),Ruler!F$13,IF(AND(All!$V50="P9",All!$AE50="RDP"),Ruler!F$14,IF(AND(All!$V50="P1",All!$AE50="RMS"),Ruler!F$6,IF(AND(All!$V50="P2",All!$AE50="RMS"),Ruler!F$15,IF(AND(All!$V50="P3",All!$AE50="RMS"),Ruler!F$16,IF(AND(All!$V50="P4",All!$AE50="RMS"),Ruler!F$17,IF(AND(All!$V50="P5",All!$AE50="RMS"),Ruler!F$18,IF(AND(All!$V50="P6",All!$AE50="RMS"),Ruler!F$19,IF(AND(All!$V50="P7",All!$AE50="RMS"),Ruler!F$20,IF(AND(All!$V50="P8",All!$AE50="RMS"),Ruler!F$21,IF(AND(All!$V50="P9",All!$AE50="RMS"),Ruler!F$22,IF(AND(All!$V50="P1",All!$AE50="RSS"),Ruler!F$6,IF(AND(All!$V50="P2",All!$AE50="RSS"),Ruler!F$23,IF(AND(All!$V50="P3",All!$AE50="RSS"),Ruler!F$24,IF(AND(All!$V50="P4",All!$AE50="RSS"),Ruler!F$25,IF(AND(All!$V50="P5",All!$AE50="RSS"),Ruler!F$26,IF(AND(All!$V50="P6",All!$AE50="RSS"),Ruler!F$27,IF(AND(All!$V50="P7",All!$AE50="RSS"),Ruler!F$28,IF(AND(All!$V50="P8",All!$AE50="RSS"),Ruler!F$29,IF(AND(All!$V50="P9",All!$AE50="RSS"),Ruler!F$30,0)))))))))))))))))))))))))))</f>
        <v>2</v>
      </c>
      <c r="BN50" s="325">
        <f>IF(AND(All!$V50="P1",All!$AE50="RDP"),Ruler!G$6,IF(AND(All!$V50="P2",All!$AE50="RDP"),Ruler!G$7,IF(AND(All!$V50="P3",All!$AE50="RDP"),Ruler!G$8,IF(AND(All!$V50="P4",All!$AE50="RDP"),Ruler!G$9,IF(AND(All!$V50="P5",All!$AE50="RDP"),Ruler!G$10,IF(AND(All!$V50="P6",All!$AE50="RDP"),Ruler!G$11,IF(AND(All!$V50="P7",All!$AE50="RDP"),Ruler!G$12,IF(AND(All!$V50="P8",All!$AE50="RDP"),Ruler!G$13,IF(AND(All!$V50="P9",All!$AE50="RDP"),Ruler!G$14,IF(AND(All!$V50="P1",All!$AE50="RMS"),Ruler!G$6,IF(AND(All!$V50="P2",All!$AE50="RMS"),Ruler!G$15,IF(AND(All!$V50="P3",All!$AE50="RMS"),Ruler!G$16,IF(AND(All!$V50="P4",All!$AE50="RMS"),Ruler!G$17,IF(AND(All!$V50="P5",All!$AE50="RMS"),Ruler!G$18,IF(AND(All!$V50="P6",All!$AE50="RMS"),Ruler!G$19,IF(AND(All!$V50="P7",All!$AE50="RMS"),Ruler!G$20,IF(AND(All!$V50="P8",All!$AE50="RMS"),Ruler!G$21,IF(AND(All!$V50="P9",All!$AE50="RMS"),Ruler!G$22,IF(AND(All!$V50="P1",All!$AE50="RSS"),Ruler!G$6,IF(AND(All!$V50="P2",All!$AE50="RSS"),Ruler!G$23,IF(AND(All!$V50="P3",All!$AE50="RSS"),Ruler!G$24,IF(AND(All!$V50="P4",All!$AE50="RSS"),Ruler!G$25,IF(AND(All!$V50="P5",All!$AE50="RSS"),Ruler!G$26,IF(AND(All!$V50="P6",All!$AE50="RSS"),Ruler!G$27,IF(AND(All!$V50="P7",All!$AE50="RSS"),Ruler!G$28,IF(AND(All!$V50="P8",All!$AE50="RSS"),Ruler!G$29,IF(AND(All!$V50="P9",All!$AE50="RSS"),Ruler!G$30,0)))))))))))))))))))))))))))</f>
        <v>1</v>
      </c>
      <c r="BO50" s="325">
        <f>IF(AND(All!$V50="P1",All!$AE50="RDP"),Ruler!H$6,IF(AND(All!$V50="P2",All!$AE50="RDP"),Ruler!H$7,IF(AND(All!$V50="P3",All!$AE50="RDP"),Ruler!H$8,IF(AND(All!$V50="P4",All!$AE50="RDP"),Ruler!H$9,IF(AND(All!$V50="P5",All!$AE50="RDP"),Ruler!H$10,IF(AND(All!$V50="P6",All!$AE50="RDP"),Ruler!H$11,IF(AND(All!$V50="P7",All!$AE50="RDP"),Ruler!H$12,IF(AND(All!$V50="P8",All!$AE50="RDP"),Ruler!H$13,IF(AND(All!$V50="P9",All!$AE50="RDP"),Ruler!H$14,IF(AND(All!$V50="P1",All!$AE50="RMS"),Ruler!H$6,IF(AND(All!$V50="P2",All!$AE50="RMS"),Ruler!H$15,IF(AND(All!$V50="P3",All!$AE50="RMS"),Ruler!H$16,IF(AND(All!$V50="P4",All!$AE50="RMS"),Ruler!H$17,IF(AND(All!$V50="P5",All!$AE50="RMS"),Ruler!H$18,IF(AND(All!$V50="P6",All!$AE50="RMS"),Ruler!H$19,IF(AND(All!$V50="P7",All!$AE50="RMS"),Ruler!H$20,IF(AND(All!$V50="P8",All!$AE50="RMS"),Ruler!H$21,IF(AND(All!$V50="P9",All!$AE50="RMS"),Ruler!H$22,IF(AND(All!$V50="P1",All!$AE50="RSS"),Ruler!H$6,IF(AND(All!$V50="P2",All!$AE50="RSS"),Ruler!H$23,IF(AND(All!$V50="P3",All!$AE50="RSS"),Ruler!H$24,IF(AND(All!$V50="P4",All!$AE50="RSS"),Ruler!H$25,IF(AND(All!$V50="P5",All!$AE50="RSS"),Ruler!H$26,IF(AND(All!$V50="P6",All!$AE50="RSS"),Ruler!H$27,IF(AND(All!$V50="P7",All!$AE50="RSS"),Ruler!H$28,IF(AND(All!$V50="P8",All!$AE50="RSS"),Ruler!H$29,IF(AND(All!$V50="P9",All!$AE50="RSS"),Ruler!H$30,0)))))))))))))))))))))))))))</f>
        <v>2</v>
      </c>
      <c r="BP50" s="325">
        <f>IF(AND(All!$V50="P1",All!$AE50="RDP"),Ruler!I$6,IF(AND(All!$V50="P2",All!$AE50="RDP"),Ruler!I$7,IF(AND(All!$V50="P3",All!$AE50="RDP"),Ruler!I$8,IF(AND(All!$V50="P4",All!$AE50="RDP"),Ruler!I$9,IF(AND(All!$V50="P5",All!$AE50="RDP"),Ruler!I$10,IF(AND(All!$V50="P6",All!$AE50="RDP"),Ruler!I$11,IF(AND(All!$V50="P7",All!$AE50="RDP"),Ruler!I$12,IF(AND(All!$V50="P8",All!$AE50="RDP"),Ruler!I$13,IF(AND(All!$V50="P9",All!$AE50="RDP"),Ruler!I$14,IF(AND(All!$V50="P1",All!$AE50="RMS"),Ruler!I$6,IF(AND(All!$V50="P2",All!$AE50="RMS"),Ruler!I$15,IF(AND(All!$V50="P3",All!$AE50="RMS"),Ruler!I$16,IF(AND(All!$V50="P4",All!$AE50="RMS"),Ruler!I$17,IF(AND(All!$V50="P5",All!$AE50="RMS"),Ruler!I$18,IF(AND(All!$V50="P6",All!$AE50="RMS"),Ruler!I$19,IF(AND(All!$V50="P7",All!$AE50="RMS"),Ruler!I$20,IF(AND(All!$V50="P8",All!$AE50="RMS"),Ruler!I$21,IF(AND(All!$V50="P9",All!$AE50="RMS"),Ruler!I$22,IF(AND(All!$V50="P1",All!$AE50="RSS"),Ruler!I$6,IF(AND(All!$V50="P2",All!$AE50="RSS"),Ruler!I$23,IF(AND(All!$V50="P3",All!$AE50="RSS"),Ruler!I$24,IF(AND(All!$V50="P4",All!$AE50="RSS"),Ruler!I$25,IF(AND(All!$V50="P5",All!$AE50="RSS"),Ruler!I$26,IF(AND(All!$V50="P6",All!$AE50="RSS"),Ruler!I$27,IF(AND(All!$V50="P7",All!$AE50="RSS"),Ruler!I$28,IF(AND(All!$V50="P8",All!$AE50="RSS"),Ruler!I$29,IF(AND(All!$V50="P9",All!$AE50="RSS"),Ruler!I$30,0)))))))))))))))))))))))))))</f>
        <v>2</v>
      </c>
      <c r="BQ50" s="325">
        <f>IF(AND(All!$V50="P1",All!$AE50="RDP"),Ruler!J$6,IF(AND(All!$V50="P2",All!$AE50="RDP"),Ruler!J$7,IF(AND(All!$V50="P3",All!$AE50="RDP"),Ruler!J$8,IF(AND(All!$V50="P4",All!$AE50="RDP"),Ruler!J$9,IF(AND(All!$V50="P5",All!$AE50="RDP"),Ruler!J$10,IF(AND(All!$V50="P6",All!$AE50="RDP"),Ruler!J$11,IF(AND(All!$V50="P7",All!$AE50="RDP"),Ruler!J$12,IF(AND(All!$V50="P8",All!$AE50="RDP"),Ruler!J$13,IF(AND(All!$V50="P9",All!$AE50="RDP"),Ruler!J$14,IF(AND(All!$V50="P1",All!$AE50="RMS"),Ruler!J$6,IF(AND(All!$V50="P2",All!$AE50="RMS"),Ruler!J$15,IF(AND(All!$V50="P3",All!$AE50="RMS"),Ruler!J$16,IF(AND(All!$V50="P4",All!$AE50="RMS"),Ruler!J$17,IF(AND(All!$V50="P5",All!$AE50="RMS"),Ruler!J$18,IF(AND(All!$V50="P6",All!$AE50="RMS"),Ruler!J$19,IF(AND(All!$V50="P7",All!$AE50="RMS"),Ruler!J$20,IF(AND(All!$V50="P8",All!$AE50="RMS"),Ruler!J$21,IF(AND(All!$V50="P9",All!$AE50="RMS"),Ruler!J$22,IF(AND(All!$V50="P1",All!$AE50="RSS"),Ruler!J$6,IF(AND(All!$V50="P2",All!$AE50="RSS"),Ruler!J$23,IF(AND(All!$V50="P3",All!$AE50="RSS"),Ruler!J$24,IF(AND(All!$V50="P4",All!$AE50="RSS"),Ruler!J$25,IF(AND(All!$V50="P5",All!$AE50="RSS"),Ruler!J$26,IF(AND(All!$V50="P6",All!$AE50="RSS"),Ruler!J$27,IF(AND(All!$V50="P7",All!$AE50="RSS"),Ruler!J$28,IF(AND(All!$V50="P8",All!$AE50="RSS"),Ruler!J$29,IF(AND(All!$V50="P9",All!$AE50="RSS"),Ruler!J$30,0)))))))))))))))))))))))))))</f>
        <v>2</v>
      </c>
      <c r="BR50" s="325">
        <f>IF(AND(All!$V50="P1",All!$AE50="RDP"),Ruler!K$6,IF(AND(All!$V50="P2",All!$AE50="RDP"),Ruler!K$7,IF(AND(All!$V50="P3",All!$AE50="RDP"),Ruler!K$8,IF(AND(All!$V50="P4",All!$AE50="RDP"),Ruler!K$9,IF(AND(All!$V50="P5",All!$AE50="RDP"),Ruler!K$10,IF(AND(All!$V50="P6",All!$AE50="RDP"),Ruler!K$11,IF(AND(All!$V50="P7",All!$AE50="RDP"),Ruler!K$12,IF(AND(All!$V50="P8",All!$AE50="RDP"),Ruler!K$13,IF(AND(All!$V50="P9",All!$AE50="RDP"),Ruler!K$14,IF(AND(All!$V50="P1",All!$AE50="RMS"),Ruler!K$6,IF(AND(All!$V50="P2",All!$AE50="RMS"),Ruler!K$15,IF(AND(All!$V50="P3",All!$AE50="RMS"),Ruler!K$16,IF(AND(All!$V50="P4",All!$AE50="RMS"),Ruler!K$17,IF(AND(All!$V50="P5",All!$AE50="RMS"),Ruler!K$18,IF(AND(All!$V50="P6",All!$AE50="RMS"),Ruler!K$19,IF(AND(All!$V50="P7",All!$AE50="RMS"),Ruler!K$20,IF(AND(All!$V50="P8",All!$AE50="RMS"),Ruler!K$21,IF(AND(All!$V50="P9",All!$AE50="RMS"),Ruler!K$22,IF(AND(All!$V50="P1",All!$AE50="RSS"),Ruler!K$6,IF(AND(All!$V50="P2",All!$AE50="RSS"),Ruler!K$23,IF(AND(All!$V50="P3",All!$AE50="RSS"),Ruler!K$24,IF(AND(All!$V50="P4",All!$AE50="RSS"),Ruler!K$25,IF(AND(All!$V50="P5",All!$AE50="RSS"),Ruler!K$26,IF(AND(All!$V50="P6",All!$AE50="RSS"),Ruler!K$27,IF(AND(All!$V50="P7",All!$AE50="RSS"),Ruler!K$28,IF(AND(All!$V50="P8",All!$AE50="RSS"),Ruler!K$29,IF(AND(All!$V50="P9",All!$AE50="RSS"),Ruler!K$30,0)))))))))))))))))))))))))))</f>
        <v>3</v>
      </c>
      <c r="BS50" s="325">
        <f>IF(AND(All!$V50="P1",All!$AE50="RDP"),Ruler!L$6,IF(AND(All!$V50="P2",All!$AE50="RDP"),Ruler!L$7,IF(AND(All!$V50="P3",All!$AE50="RDP"),Ruler!L$8,IF(AND(All!$V50="P4",All!$AE50="RDP"),Ruler!L$9,IF(AND(All!$V50="P5",All!$AE50="RDP"),Ruler!L$10,IF(AND(All!$V50="P6",All!$AE50="RDP"),Ruler!L$11,IF(AND(All!$V50="P7",All!$AE50="RDP"),Ruler!L$12,IF(AND(All!$V50="P8",All!$AE50="RDP"),Ruler!L$13,IF(AND(All!$V50="P9",All!$AE50="RDP"),Ruler!L$14,IF(AND(All!$V50="P1",All!$AE50="RMS"),Ruler!L$6,IF(AND(All!$V50="P2",All!$AE50="RMS"),Ruler!L$15,IF(AND(All!$V50="P3",All!$AE50="RMS"),Ruler!L$16,IF(AND(All!$V50="P4",All!$AE50="RMS"),Ruler!L$17,IF(AND(All!$V50="P5",All!$AE50="RMS"),Ruler!L$18,IF(AND(All!$V50="P6",All!$AE50="RMS"),Ruler!L$19,IF(AND(All!$V50="P7",All!$AE50="RMS"),Ruler!L$20,IF(AND(All!$V50="P8",All!$AE50="RMS"),Ruler!L$21,IF(AND(All!$V50="P9",All!$AE50="RMS"),Ruler!L$22,IF(AND(All!$V50="P1",All!$AE50="RSS"),Ruler!L$6,IF(AND(All!$V50="P2",All!$AE50="RSS"),Ruler!L$23,IF(AND(All!$V50="P3",All!$AE50="RSS"),Ruler!L$24,IF(AND(All!$V50="P4",All!$AE50="RSS"),Ruler!L$25,IF(AND(All!$V50="P5",All!$AE50="RSS"),Ruler!L$26,IF(AND(All!$V50="P6",All!$AE50="RSS"),Ruler!L$27,IF(AND(All!$V50="P7",All!$AE50="RSS"),Ruler!L$28,IF(AND(All!$V50="P8",All!$AE50="RSS"),Ruler!L$29,IF(AND(All!$V50="P9",All!$AE50="RSS"),Ruler!L$30,0)))))))))))))))))))))))))))</f>
        <v>2</v>
      </c>
      <c r="BT50" s="325">
        <f>IF(AND(All!$V50="P1",All!$AE50="RDP"),Ruler!M$6,IF(AND(All!$V50="P2",All!$AE50="RDP"),Ruler!M$7,IF(AND(All!$V50="P3",All!$AE50="RDP"),Ruler!M$8,IF(AND(All!$V50="P4",All!$AE50="RDP"),Ruler!M$9,IF(AND(All!$V50="P5",All!$AE50="RDP"),Ruler!M$10,IF(AND(All!$V50="P6",All!$AE50="RDP"),Ruler!M$11,IF(AND(All!$V50="P7",All!$AE50="RDP"),Ruler!M$12,IF(AND(All!$V50="P8",All!$AE50="RDP"),Ruler!M$13,IF(AND(All!$V50="P9",All!$AE50="RDP"),Ruler!M$14,IF(AND(All!$V50="P1",All!$AE50="RMS"),Ruler!M$6,IF(AND(All!$V50="P2",All!$AE50="RMS"),Ruler!M$15,IF(AND(All!$V50="P3",All!$AE50="RMS"),Ruler!M$16,IF(AND(All!$V50="P4",All!$AE50="RMS"),Ruler!M$17,IF(AND(All!$V50="P5",All!$AE50="RMS"),Ruler!M$18,IF(AND(All!$V50="P6",All!$AE50="RMS"),Ruler!M$19,IF(AND(All!$V50="P7",All!$AE50="RMS"),Ruler!M$20,IF(AND(All!$V50="P8",All!$AE50="RMS"),Ruler!M$21,IF(AND(All!$V50="P9",All!$AE50="RMS"),Ruler!M$22,IF(AND(All!$V50="P1",All!$AE50="RSS"),Ruler!M$6,IF(AND(All!$V50="P2",All!$AE50="RSS"),Ruler!M$23,IF(AND(All!$V50="P3",All!$AE50="RSS"),Ruler!M$24,IF(AND(All!$V50="P4",All!$AE50="RSS"),Ruler!M$25,IF(AND(All!$V50="P5",All!$AE50="RSS"),Ruler!M$26,IF(AND(All!$V50="P6",All!$AE50="RSS"),Ruler!M$27,IF(AND(All!$V50="P7",All!$AE50="RSS"),Ruler!M$28,IF(AND(All!$V50="P8",All!$AE50="RSS"),Ruler!M$29,IF(AND(All!$V50="P9",All!$AE50="RSS"),Ruler!M$30,0)))))))))))))))))))))))))))</f>
        <v>2</v>
      </c>
      <c r="BU50" s="325">
        <f>IF(AND(All!$V50="P1",All!$AE50="RDP"),Ruler!N$6,IF(AND(All!$V50="P2",All!$AE50="RDP"),Ruler!N$7,IF(AND(All!$V50="P3",All!$AE50="RDP"),Ruler!N$8,IF(AND(All!$V50="P4",All!$AE50="RDP"),Ruler!N$9,IF(AND(All!$V50="P5",All!$AE50="RDP"),Ruler!N$10,IF(AND(All!$V50="P6",All!$AE50="RDP"),Ruler!N$11,IF(AND(All!$V50="P7",All!$AE50="RDP"),Ruler!N$12,IF(AND(All!$V50="P8",All!$AE50="RDP"),Ruler!N$13,IF(AND(All!$V50="P9",All!$AE50="RDP"),Ruler!N$14,IF(AND(All!$V50="P1",All!$AE50="RMS"),Ruler!N$6,IF(AND(All!$V50="P2",All!$AE50="RMS"),Ruler!N$15,IF(AND(All!$V50="P3",All!$AE50="RMS"),Ruler!N$16,IF(AND(All!$V50="P4",All!$AE50="RMS"),Ruler!N$17,IF(AND(All!$V50="P5",All!$AE50="RMS"),Ruler!N$18,IF(AND(All!$V50="P6",All!$AE50="RMS"),Ruler!N$19,IF(AND(All!$V50="P7",All!$AE50="RMS"),Ruler!N$20,IF(AND(All!$V50="P8",All!$AE50="RMS"),Ruler!N$21,IF(AND(All!$V50="P9",All!$AE50="RMS"),Ruler!N$22,IF(AND(All!$V50="P1",All!$AE50="RSS"),Ruler!N$6,IF(AND(All!$V50="P2",All!$AE50="RSS"),Ruler!N$23,IF(AND(All!$V50="P3",All!$AE50="RSS"),Ruler!N$24,IF(AND(All!$V50="P4",All!$AE50="RSS"),Ruler!N$25,IF(AND(All!$V50="P5",All!$AE50="RSS"),Ruler!N$26,IF(AND(All!$V50="P6",All!$AE50="RSS"),Ruler!N$27,IF(AND(All!$V50="P7",All!$AE50="RSS"),Ruler!N$28,IF(AND(All!$V50="P8",All!$AE50="RSS"),Ruler!N$29,IF(AND(All!$V50="P9",All!$AE50="RSS"),Ruler!N$30,0)))))))))))))))))))))))))))</f>
        <v>2</v>
      </c>
      <c r="BV50" s="325">
        <f>IF(AND(All!$V50="P1",All!$AE50="RDP"),Ruler!O$6,IF(AND(All!$V50="P2",All!$AE50="RDP"),Ruler!O$7,IF(AND(All!$V50="P3",All!$AE50="RDP"),Ruler!O$8,IF(AND(All!$V50="P4",All!$AE50="RDP"),Ruler!O$9,IF(AND(All!$V50="P5",All!$AE50="RDP"),Ruler!O$10,IF(AND(All!$V50="P6",All!$AE50="RDP"),Ruler!O$11,IF(AND(All!$V50="P7",All!$AE50="RDP"),Ruler!O$12,IF(AND(All!$V50="P8",All!$AE50="RDP"),Ruler!O$13,IF(AND(All!$V50="P9",All!$AE50="RDP"),Ruler!O$14,IF(AND(All!$V50="P1",All!$AE50="RMS"),Ruler!O$6,IF(AND(All!$V50="P2",All!$AE50="RMS"),Ruler!O$15,IF(AND(All!$V50="P3",All!$AE50="RMS"),Ruler!O$16,IF(AND(All!$V50="P4",All!$AE50="RMS"),Ruler!O$17,IF(AND(All!$V50="P5",All!$AE50="RMS"),Ruler!O$18,IF(AND(All!$V50="P6",All!$AE50="RMS"),Ruler!O$19,IF(AND(All!$V50="P7",All!$AE50="RMS"),Ruler!O$20,IF(AND(All!$V50="P8",All!$AE50="RMS"),Ruler!O$21,IF(AND(All!$V50="P9",All!$AE50="RMS"),Ruler!O$22,IF(AND(All!$V50="P1",All!$AE50="RSS"),Ruler!O$6,IF(AND(All!$V50="P2",All!$AE50="RSS"),Ruler!O$23,IF(AND(All!$V50="P3",All!$AE50="RSS"),Ruler!O$24,IF(AND(All!$V50="P4",All!$AE50="RSS"),Ruler!O$25,IF(AND(All!$V50="P5",All!$AE50="RSS"),Ruler!O$26,IF(AND(All!$V50="P6",All!$AE50="RSS"),Ruler!O$27,IF(AND(All!$V50="P7",All!$AE50="RSS"),Ruler!O$28,IF(AND(All!$V50="P8",All!$AE50="RSS"),Ruler!O$29,IF(AND(All!$V50="P9",All!$AE50="RSS"),Ruler!O$30,0)))))))))))))))))))))))))))</f>
        <v>2</v>
      </c>
      <c r="BW50" s="325">
        <f>IF(AND(All!$V50="P1",All!$AE50="RDP"),Ruler!P$6,IF(AND(All!$V50="P2",All!$AE50="RDP"),Ruler!P$7,IF(AND(All!$V50="P3",All!$AE50="RDP"),Ruler!P$8,IF(AND(All!$V50="P4",All!$AE50="RDP"),Ruler!P$9,IF(AND(All!$V50="P5",All!$AE50="RDP"),Ruler!P$10,IF(AND(All!$V50="P6",All!$AE50="RDP"),Ruler!P$11,IF(AND(All!$V50="P7",All!$AE50="RDP"),Ruler!P$12,IF(AND(All!$V50="P8",All!$AE50="RDP"),Ruler!P$13,IF(AND(All!$V50="P9",All!$AE50="RDP"),Ruler!P$14,IF(AND(All!$V50="P1",All!$AE50="RMS"),Ruler!P$6,IF(AND(All!$V50="P2",All!$AE50="RMS"),Ruler!P$15,IF(AND(All!$V50="P3",All!$AE50="RMS"),Ruler!P$16,IF(AND(All!$V50="P4",All!$AE50="RMS"),Ruler!P$17,IF(AND(All!$V50="P5",All!$AE50="RMS"),Ruler!P$18,IF(AND(All!$V50="P6",All!$AE50="RMS"),Ruler!P$19,IF(AND(All!$V50="P7",All!$AE50="RMS"),Ruler!P$20,IF(AND(All!$V50="P8",All!$AE50="RMS"),Ruler!P$21,IF(AND(All!$V50="P9",All!$AE50="RMS"),Ruler!P$22,IF(AND(All!$V50="P1",All!$AE50="RSS"),Ruler!P$6,IF(AND(All!$V50="P2",All!$AE50="RSS"),Ruler!P$23,IF(AND(All!$V50="P3",All!$AE50="RSS"),Ruler!P$24,IF(AND(All!$V50="P4",All!$AE50="RSS"),Ruler!P$25,IF(AND(All!$V50="P5",All!$AE50="RSS"),Ruler!P$26,IF(AND(All!$V50="P6",All!$AE50="RSS"),Ruler!P$27,IF(AND(All!$V50="P7",All!$AE50="RSS"),Ruler!P$28,IF(AND(All!$V50="P8",All!$AE50="RSS"),Ruler!P$29,IF(AND(All!$V50="P9",All!$AE50="RSS"),Ruler!P$30,0)))))))))))))))))))))))))))</f>
        <v>2</v>
      </c>
      <c r="BX50" s="325">
        <f>IF(AND(All!$V50="P1",All!$AE50="RDP"),Ruler!Q$6,IF(AND(All!$V50="P2",All!$AE50="RDP"),Ruler!Q$7,IF(AND(All!$V50="P3",All!$AE50="RDP"),Ruler!Q$8,IF(AND(All!$V50="P4",All!$AE50="RDP"),Ruler!Q$9,IF(AND(All!$V50="P5",All!$AE50="RDP"),Ruler!Q$10,IF(AND(All!$V50="P6",All!$AE50="RDP"),Ruler!Q$11,IF(AND(All!$V50="P7",All!$AE50="RDP"),Ruler!Q$12,IF(AND(All!$V50="P8",All!$AE50="RDP"),Ruler!Q$13,IF(AND(All!$V50="P9",All!$AE50="RDP"),Ruler!Q$14,IF(AND(All!$V50="P1",All!$AE50="RMS"),Ruler!Q$6,IF(AND(All!$V50="P2",All!$AE50="RMS"),Ruler!Q$15,IF(AND(All!$V50="P3",All!$AE50="RMS"),Ruler!Q$16,IF(AND(All!$V50="P4",All!$AE50="RMS"),Ruler!Q$17,IF(AND(All!$V50="P5",All!$AE50="RMS"),Ruler!Q$18,IF(AND(All!$V50="P6",All!$AE50="RMS"),Ruler!Q$19,IF(AND(All!$V50="P7",All!$AE50="RMS"),Ruler!Q$20,IF(AND(All!$V50="P8",All!$AE50="RMS"),Ruler!Q$21,IF(AND(All!$V50="P9",All!$AE50="RMS"),Ruler!Q$22,IF(AND(All!$V50="P1",All!$AE50="RSS"),Ruler!Q$6,IF(AND(All!$V50="P2",All!$AE50="RSS"),Ruler!Q$23,IF(AND(All!$V50="P3",All!$AE50="RSS"),Ruler!Q$24,IF(AND(All!$V50="P4",All!$AE50="RSS"),Ruler!Q$25,IF(AND(All!$V50="P5",All!$AE50="RSS"),Ruler!Q$26,IF(AND(All!$V50="P6",All!$AE50="RSS"),Ruler!Q$27,IF(AND(All!$V50="P7",All!$AE50="RSS"),Ruler!Q$28,IF(AND(All!$V50="P8",All!$AE50="RSS"),Ruler!Q$29,IF(AND(All!$V50="P9",All!$AE50="RSS"),Ruler!Q$30,0)))))))))))))))))))))))))))</f>
        <v>2</v>
      </c>
      <c r="BY50" s="325">
        <f>IF(AND(All!$V50="P1",All!$AE50="RDP"),Ruler!R$6,IF(AND(All!$V50="P2",All!$AE50="RDP"),Ruler!R$7,IF(AND(All!$V50="P3",All!$AE50="RDP"),Ruler!R$8,IF(AND(All!$V50="P4",All!$AE50="RDP"),Ruler!R$9,IF(AND(All!$V50="P5",All!$AE50="RDP"),Ruler!R$10,IF(AND(All!$V50="P6",All!$AE50="RDP"),Ruler!R$11,IF(AND(All!$V50="P7",All!$AE50="RDP"),Ruler!R$12,IF(AND(All!$V50="P8",All!$AE50="RDP"),Ruler!R$13,IF(AND(All!$V50="P9",All!$AE50="RDP"),Ruler!R$14,IF(AND(All!$V50="P1",All!$AE50="RMS"),Ruler!R$6,IF(AND(All!$V50="P2",All!$AE50="RMS"),Ruler!R$15,IF(AND(All!$V50="P3",All!$AE50="RMS"),Ruler!R$16,IF(AND(All!$V50="P4",All!$AE50="RMS"),Ruler!R$17,IF(AND(All!$V50="P5",All!$AE50="RMS"),Ruler!R$18,IF(AND(All!$V50="P6",All!$AE50="RMS"),Ruler!R$19,IF(AND(All!$V50="P7",All!$AE50="RMS"),Ruler!R$20,IF(AND(All!$V50="P8",All!$AE50="RMS"),Ruler!R$21,IF(AND(All!$V50="P9",All!$AE50="RMS"),Ruler!R$22,IF(AND(All!$V50="P1",All!$AE50="RSS"),Ruler!R$6,IF(AND(All!$V50="P2",All!$AE50="RSS"),Ruler!R$23,IF(AND(All!$V50="P3",All!$AE50="RSS"),Ruler!R$24,IF(AND(All!$V50="P4",All!$AE50="RSS"),Ruler!R$25,IF(AND(All!$V50="P5",All!$AE50="RSS"),Ruler!R$26,IF(AND(All!$V50="P6",All!$AE50="RSS"),Ruler!R$27,IF(AND(All!$V50="P7",All!$AE50="RSS"),Ruler!R$28,IF(AND(All!$V50="P8",All!$AE50="RSS"),Ruler!R$29,IF(AND(All!$V50="P9",All!$AE50="RSS"),Ruler!R$30,0)))))))))))))))))))))))))))</f>
        <v>2</v>
      </c>
      <c r="BZ50" s="325">
        <f>IF(AND(All!$V50="P1",All!$AE50="RDP"),Ruler!S$6,IF(AND(All!$V50="P2",All!$AE50="RDP"),Ruler!S$7,IF(AND(All!$V50="P3",All!$AE50="RDP"),Ruler!S$8,IF(AND(All!$V50="P4",All!$AE50="RDP"),Ruler!S$9,IF(AND(All!$V50="P5",All!$AE50="RDP"),Ruler!S$10,IF(AND(All!$V50="P6",All!$AE50="RDP"),Ruler!S$11,IF(AND(All!$V50="P7",All!$AE50="RDP"),Ruler!S$12,IF(AND(All!$V50="P8",All!$AE50="RDP"),Ruler!S$13,IF(AND(All!$V50="P9",All!$AE50="RDP"),Ruler!S$14,IF(AND(All!$V50="P1",All!$AE50="RMS"),Ruler!S$6,IF(AND(All!$V50="P2",All!$AE50="RMS"),Ruler!S$15,IF(AND(All!$V50="P3",All!$AE50="RMS"),Ruler!S$16,IF(AND(All!$V50="P4",All!$AE50="RMS"),Ruler!S$17,IF(AND(All!$V50="P5",All!$AE50="RMS"),Ruler!S$18,IF(AND(All!$V50="P6",All!$AE50="RMS"),Ruler!S$19,IF(AND(All!$V50="P7",All!$AE50="RMS"),Ruler!S$20,IF(AND(All!$V50="P8",All!$AE50="RMS"),Ruler!S$21,IF(AND(All!$V50="P9",All!$AE50="RMS"),Ruler!S$22,IF(AND(All!$V50="P1",All!$AE50="RSS"),Ruler!S$6,IF(AND(All!$V50="P2",All!$AE50="RSS"),Ruler!S$23,IF(AND(All!$V50="P3",All!$AE50="RSS"),Ruler!S$24,IF(AND(All!$V50="P4",All!$AE50="RSS"),Ruler!S$25,IF(AND(All!$V50="P5",All!$AE50="RSS"),Ruler!S$26,IF(AND(All!$V50="P6",All!$AE50="RSS"),Ruler!S$27,IF(AND(All!$V50="P7",All!$AE50="RSS"),Ruler!S$28,IF(AND(All!$V50="P8",All!$AE50="RSS"),Ruler!S$29,IF(AND(All!$V50="P9",All!$AE50="RSS"),Ruler!S$30,0)))))))))))))))))))))))))))</f>
        <v>1</v>
      </c>
      <c r="CA50" s="325">
        <f>IF(AND(All!$V50="P1",All!$AE50="RDP"),Ruler!T$6,IF(AND(All!$V50="P2",All!$AE50="RDP"),Ruler!T$7,IF(AND(All!$V50="P3",All!$AE50="RDP"),Ruler!T$8,IF(AND(All!$V50="P4",All!$AE50="RDP"),Ruler!T$9,IF(AND(All!$V50="P5",All!$AE50="RDP"),Ruler!T$10,IF(AND(All!$V50="P6",All!$AE50="RDP"),Ruler!T$11,IF(AND(All!$V50="P7",All!$AE50="RDP"),Ruler!T$12,IF(AND(All!$V50="P8",All!$AE50="RDP"),Ruler!T$13,IF(AND(All!$V50="P9",All!$AE50="RDP"),Ruler!T$14,IF(AND(All!$V50="P1",All!$AE50="RMS"),Ruler!T$6,IF(AND(All!$V50="P2",All!$AE50="RMS"),Ruler!T$15,IF(AND(All!$V50="P3",All!$AE50="RMS"),Ruler!T$16,IF(AND(All!$V50="P4",All!$AE50="RMS"),Ruler!T$17,IF(AND(All!$V50="P5",All!$AE50="RMS"),Ruler!T$18,IF(AND(All!$V50="P6",All!$AE50="RMS"),Ruler!T$19,IF(AND(All!$V50="P7",All!$AE50="RMS"),Ruler!T$20,IF(AND(All!$V50="P8",All!$AE50="RMS"),Ruler!T$21,IF(AND(All!$V50="P9",All!$AE50="RMS"),Ruler!T$22,IF(AND(All!$V50="P1",All!$AE50="RSS"),Ruler!T$6,IF(AND(All!$V50="P2",All!$AE50="RSS"),Ruler!T$23,IF(AND(All!$V50="P3",All!$AE50="RSS"),Ruler!T$24,IF(AND(All!$V50="P4",All!$AE50="RSS"),Ruler!T$25,IF(AND(All!$V50="P5",All!$AE50="RSS"),Ruler!T$26,IF(AND(All!$V50="P6",All!$AE50="RSS"),Ruler!T$27,IF(AND(All!$V50="P7",All!$AE50="RSS"),Ruler!T$28,IF(AND(All!$V50="P8",All!$AE50="RSS"),Ruler!T$29,IF(AND(All!$V50="P9",All!$AE50="RSS"),Ruler!T$30,0)))))))))))))))))))))))))))</f>
        <v>1</v>
      </c>
      <c r="CB50" s="325">
        <f>IF(AND(All!$V50="P1",All!$AE50="RDP"),Ruler!U$6,IF(AND(All!$V50="P2",All!$AE50="RDP"),Ruler!U$7,IF(AND(All!$V50="P3",All!$AE50="RDP"),Ruler!U$8,IF(AND(All!$V50="P4",All!$AE50="RDP"),Ruler!U$9,IF(AND(All!$V50="P5",All!$AE50="RDP"),Ruler!U$10,IF(AND(All!$V50="P6",All!$AE50="RDP"),Ruler!U$11,IF(AND(All!$V50="P7",All!$AE50="RDP"),Ruler!U$12,IF(AND(All!$V50="P8",All!$AE50="RDP"),Ruler!U$13,IF(AND(All!$V50="P9",All!$AE50="RDP"),Ruler!U$14,IF(AND(All!$V50="P1",All!$AE50="RMS"),Ruler!U$6,IF(AND(All!$V50="P2",All!$AE50="RMS"),Ruler!U$15,IF(AND(All!$V50="P3",All!$AE50="RMS"),Ruler!U$16,IF(AND(All!$V50="P4",All!$AE50="RMS"),Ruler!U$17,IF(AND(All!$V50="P5",All!$AE50="RMS"),Ruler!U$18,IF(AND(All!$V50="P6",All!$AE50="RMS"),Ruler!U$19,IF(AND(All!$V50="P7",All!$AE50="RMS"),Ruler!U$20,IF(AND(All!$V50="P8",All!$AE50="RMS"),Ruler!U$21,IF(AND(All!$V50="P9",All!$AE50="RMS"),Ruler!U$22,IF(AND(All!$V50="P1",All!$AE50="RSS"),Ruler!U$6,IF(AND(All!$V50="P2",All!$AE50="RSS"),Ruler!U$23,IF(AND(All!$V50="P3",All!$AE50="RSS"),Ruler!U$24,IF(AND(All!$V50="P4",All!$AE50="RSS"),Ruler!U$25,IF(AND(All!$V50="P5",All!$AE50="RSS"),Ruler!U$26,IF(AND(All!$V50="P6",All!$AE50="RSS"),Ruler!U$27,IF(AND(All!$V50="P7",All!$AE50="RSS"),Ruler!U$28,IF(AND(All!$V50="P8",All!$AE50="RSS"),Ruler!U$29,IF(AND(All!$V50="P9",All!$AE50="RSS"),Ruler!U$30,0)))))))))))))))))))))))))))</f>
        <v>1</v>
      </c>
      <c r="CC50" s="325">
        <f>IF(AND(All!$V50="P1",All!$AE50="RDP"),Ruler!V$6,IF(AND(All!$V50="P2",All!$AE50="RDP"),Ruler!V$7,IF(AND(All!$V50="P3",All!$AE50="RDP"),Ruler!V$8,IF(AND(All!$V50="P4",All!$AE50="RDP"),Ruler!V$9,IF(AND(All!$V50="P5",All!$AE50="RDP"),Ruler!V$10,IF(AND(All!$V50="P6",All!$AE50="RDP"),Ruler!V$11,IF(AND(All!$V50="P7",All!$AE50="RDP"),Ruler!V$12,IF(AND(All!$V50="P8",All!$AE50="RDP"),Ruler!V$13,IF(AND(All!$V50="P9",All!$AE50="RDP"),Ruler!V$14,IF(AND(All!$V50="P1",All!$AE50="RMS"),Ruler!V$6,IF(AND(All!$V50="P2",All!$AE50="RMS"),Ruler!V$15,IF(AND(All!$V50="P3",All!$AE50="RMS"),Ruler!V$16,IF(AND(All!$V50="P4",All!$AE50="RMS"),Ruler!V$17,IF(AND(All!$V50="P5",All!$AE50="RMS"),Ruler!V$18,IF(AND(All!$V50="P6",All!$AE50="RMS"),Ruler!V$19,IF(AND(All!$V50="P7",All!$AE50="RMS"),Ruler!V$20,IF(AND(All!$V50="P8",All!$AE50="RMS"),Ruler!V$21,IF(AND(All!$V50="P9",All!$AE50="RMS"),Ruler!V$22,IF(AND(All!$V50="P1",All!$AE50="RSS"),Ruler!V$6,IF(AND(All!$V50="P2",All!$AE50="RSS"),Ruler!V$23,IF(AND(All!$V50="P3",All!$AE50="RSS"),Ruler!V$24,IF(AND(All!$V50="P4",All!$AE50="RSS"),Ruler!V$25,IF(AND(All!$V50="P5",All!$AE50="RSS"),Ruler!V$26,IF(AND(All!$V50="P6",All!$AE50="RSS"),Ruler!V$27,IF(AND(All!$V50="P7",All!$AE50="RSS"),Ruler!V$28,IF(AND(All!$V50="P8",All!$AE50="RSS"),Ruler!V$29,IF(AND(All!$V50="P9",All!$AE50="RSS"),Ruler!V$30,0)))))))))))))))))))))))))))</f>
        <v>1</v>
      </c>
      <c r="CD50" s="325">
        <f>IF(AND(All!$V50="P1",All!$AE50="RDP"),Ruler!W$6,IF(AND(All!$V50="P2",All!$AE50="RDP"),Ruler!W$7,IF(AND(All!$V50="P3",All!$AE50="RDP"),Ruler!W$8,IF(AND(All!$V50="P4",All!$AE50="RDP"),Ruler!W$9,IF(AND(All!$V50="P5",All!$AE50="RDP"),Ruler!W$10,IF(AND(All!$V50="P6",All!$AE50="RDP"),Ruler!W$11,IF(AND(All!$V50="P7",All!$AE50="RDP"),Ruler!W$12,IF(AND(All!$V50="P8",All!$AE50="RDP"),Ruler!W$13,IF(AND(All!$V50="P9",All!$AE50="RDP"),Ruler!W$14,IF(AND(All!$V50="P1",All!$AE50="RMS"),Ruler!W$6,IF(AND(All!$V50="P2",All!$AE50="RMS"),Ruler!W$15,IF(AND(All!$V50="P3",All!$AE50="RMS"),Ruler!W$16,IF(AND(All!$V50="P4",All!$AE50="RMS"),Ruler!W$17,IF(AND(All!$V50="P5",All!$AE50="RMS"),Ruler!W$18,IF(AND(All!$V50="P6",All!$AE50="RMS"),Ruler!W$19,IF(AND(All!$V50="P7",All!$AE50="RMS"),Ruler!W$20,IF(AND(All!$V50="P8",All!$AE50="RMS"),Ruler!W$21,IF(AND(All!$V50="P9",All!$AE50="RMS"),Ruler!W$22,IF(AND(All!$V50="P1",All!$AE50="RSS"),Ruler!W$6,IF(AND(All!$V50="P2",All!$AE50="RSS"),Ruler!W$23,IF(AND(All!$V50="P3",All!$AE50="RSS"),Ruler!W$24,IF(AND(All!$V50="P4",All!$AE50="RSS"),Ruler!W$25,IF(AND(All!$V50="P5",All!$AE50="RSS"),Ruler!W$26,IF(AND(All!$V50="P6",All!$AE50="RSS"),Ruler!W$27,IF(AND(All!$V50="P7",All!$AE50="RSS"),Ruler!W$28,IF(AND(All!$V50="P8",All!$AE50="RSS"),Ruler!W$29,IF(AND(All!$V50="P9",All!$AE50="RSS"),Ruler!W$30,0)))))))))))))))))))))))))))</f>
        <v>1</v>
      </c>
      <c r="CE50" s="325">
        <f>IF(AND(All!$V50="P1",All!$AE50="RDP"),Ruler!X$6,IF(AND(All!$V50="P2",All!$AE50="RDP"),Ruler!X$7,IF(AND(All!$V50="P3",All!$AE50="RDP"),Ruler!X$8,IF(AND(All!$V50="P4",All!$AE50="RDP"),Ruler!X$9,IF(AND(All!$V50="P5",All!$AE50="RDP"),Ruler!X$10,IF(AND(All!$V50="P6",All!$AE50="RDP"),Ruler!X$11,IF(AND(All!$V50="P7",All!$AE50="RDP"),Ruler!X$12,IF(AND(All!$V50="P8",All!$AE50="RDP"),Ruler!X$13,IF(AND(All!$V50="P9",All!$AE50="RDP"),Ruler!X$14,IF(AND(All!$V50="P1",All!$AE50="RMS"),Ruler!X$6,IF(AND(All!$V50="P2",All!$AE50="RMS"),Ruler!X$15,IF(AND(All!$V50="P3",All!$AE50="RMS"),Ruler!X$16,IF(AND(All!$V50="P4",All!$AE50="RMS"),Ruler!X$17,IF(AND(All!$V50="P5",All!$AE50="RMS"),Ruler!X$18,IF(AND(All!$V50="P6",All!$AE50="RMS"),Ruler!X$19,IF(AND(All!$V50="P7",All!$AE50="RMS"),Ruler!X$20,IF(AND(All!$V50="P8",All!$AE50="RMS"),Ruler!X$21,IF(AND(All!$V50="P9",All!$AE50="RMS"),Ruler!X$22,IF(AND(All!$V50="P1",All!$AE50="RSS"),Ruler!X$6,IF(AND(All!$V50="P2",All!$AE50="RSS"),Ruler!X$23,IF(AND(All!$V50="P3",All!$AE50="RSS"),Ruler!X$24,IF(AND(All!$V50="P4",All!$AE50="RSS"),Ruler!X$25,IF(AND(All!$V50="P5",All!$AE50="RSS"),Ruler!X$26,IF(AND(All!$V50="P6",All!$AE50="RSS"),Ruler!X$27,IF(AND(All!$V50="P7",All!$AE50="RSS"),Ruler!X$28,IF(AND(All!$V50="P8",All!$AE50="RSS"),Ruler!X$29,IF(AND(All!$V50="P9",All!$AE50="RSS"),Ruler!X$30,0)))))))))))))))))))))))))))</f>
        <v>1</v>
      </c>
      <c r="CF50" s="325">
        <f>IF(AND(All!$V50="P1",All!$AE50="RDP"),Ruler!Y$6,IF(AND(All!$V50="P2",All!$AE50="RDP"),Ruler!Y$7,IF(AND(All!$V50="P3",All!$AE50="RDP"),Ruler!Y$8,IF(AND(All!$V50="P4",All!$AE50="RDP"),Ruler!Y$9,IF(AND(All!$V50="P5",All!$AE50="RDP"),Ruler!Y$10,IF(AND(All!$V50="P6",All!$AE50="RDP"),Ruler!Y$11,IF(AND(All!$V50="P7",All!$AE50="RDP"),Ruler!Y$12,IF(AND(All!$V50="P8",All!$AE50="RDP"),Ruler!Y$13,IF(AND(All!$V50="P9",All!$AE50="RDP"),Ruler!Y$14,IF(AND(All!$V50="P1",All!$AE50="RMS"),Ruler!Y$6,IF(AND(All!$V50="P2",All!$AE50="RMS"),Ruler!Y$15,IF(AND(All!$V50="P3",All!$AE50="RMS"),Ruler!Y$16,IF(AND(All!$V50="P4",All!$AE50="RMS"),Ruler!Y$17,IF(AND(All!$V50="P5",All!$AE50="RMS"),Ruler!Y$18,IF(AND(All!$V50="P6",All!$AE50="RMS"),Ruler!Y$19,IF(AND(All!$V50="P7",All!$AE50="RMS"),Ruler!Y$20,IF(AND(All!$V50="P8",All!$AE50="RMS"),Ruler!Y$21,IF(AND(All!$V50="P9",All!$AE50="RMS"),Ruler!Y$22,IF(AND(All!$V50="P1",All!$AE50="RSS"),Ruler!Y$6,IF(AND(All!$V50="P2",All!$AE50="RSS"),Ruler!Y$23,IF(AND(All!$V50="P3",All!$AE50="RSS"),Ruler!Y$24,IF(AND(All!$V50="P4",All!$AE50="RSS"),Ruler!Y$25,IF(AND(All!$V50="P5",All!$AE50="RSS"),Ruler!Y$26,IF(AND(All!$V50="P6",All!$AE50="RSS"),Ruler!Y$27,IF(AND(All!$V50="P7",All!$AE50="RSS"),Ruler!Y$28,IF(AND(All!$V50="P8",All!$AE50="RSS"),Ruler!Y$29,IF(AND(All!$V50="P9",All!$AE50="RSS"),Ruler!Y$30,0)))))))))))))))))))))))))))</f>
        <v>1</v>
      </c>
      <c r="CG50" s="325">
        <f>IF(AND(All!$V50="P1",All!$AE50="RDP"),Ruler!Z$6,IF(AND(All!$V50="P2",All!$AE50="RDP"),Ruler!Z$7,IF(AND(All!$V50="P3",All!$AE50="RDP"),Ruler!Z$8,IF(AND(All!$V50="P4",All!$AE50="RDP"),Ruler!Z$9,IF(AND(All!$V50="P5",All!$AE50="RDP"),Ruler!Z$10,IF(AND(All!$V50="P6",All!$AE50="RDP"),Ruler!Z$11,IF(AND(All!$V50="P7",All!$AE50="RDP"),Ruler!Z$12,IF(AND(All!$V50="P8",All!$AE50="RDP"),Ruler!Z$13,IF(AND(All!$V50="P9",All!$AE50="RDP"),Ruler!Z$14,IF(AND(All!$V50="P1",All!$AE50="RMS"),Ruler!Z$6,IF(AND(All!$V50="P2",All!$AE50="RMS"),Ruler!Z$15,IF(AND(All!$V50="P3",All!$AE50="RMS"),Ruler!Z$16,IF(AND(All!$V50="P4",All!$AE50="RMS"),Ruler!Z$17,IF(AND(All!$V50="P5",All!$AE50="RMS"),Ruler!Z$18,IF(AND(All!$V50="P6",All!$AE50="RMS"),Ruler!Z$19,IF(AND(All!$V50="P7",All!$AE50="RMS"),Ruler!Z$20,IF(AND(All!$V50="P8",All!$AE50="RMS"),Ruler!Z$21,IF(AND(All!$V50="P9",All!$AE50="RMS"),Ruler!Z$22,IF(AND(All!$V50="P1",All!$AE50="RSS"),Ruler!Z$6,IF(AND(All!$V50="P2",All!$AE50="RSS"),Ruler!Z$23,IF(AND(All!$V50="P3",All!$AE50="RSS"),Ruler!Z$24,IF(AND(All!$V50="P4",All!$AE50="RSS"),Ruler!Z$25,IF(AND(All!$V50="P5",All!$AE50="RSS"),Ruler!Z$26,IF(AND(All!$V50="P6",All!$AE50="RSS"),Ruler!Z$27,IF(AND(All!$V50="P7",All!$AE50="RSS"),Ruler!Z$28,IF(AND(All!$V50="P8",All!$AE50="RSS"),Ruler!Z$29,IF(AND(All!$V50="P9",All!$AE50="RSS"),Ruler!Z$30,0)))))))))))))))))))))))))))</f>
        <v>1</v>
      </c>
      <c r="CH50" s="325">
        <f>IF(AND(All!$V50="P1",All!$AE50="RDP"),Ruler!AA$6,IF(AND(All!$V50="P2",All!$AE50="RDP"),Ruler!AA$7,IF(AND(All!$V50="P3",All!$AE50="RDP"),Ruler!AA$8,IF(AND(All!$V50="P4",All!$AE50="RDP"),Ruler!AA$9,IF(AND(All!$V50="P5",All!$AE50="RDP"),Ruler!AA$10,IF(AND(All!$V50="P6",All!$AE50="RDP"),Ruler!AA$11,IF(AND(All!$V50="P7",All!$AE50="RDP"),Ruler!AA$12,IF(AND(All!$V50="P8",All!$AE50="RDP"),Ruler!AA$13,IF(AND(All!$V50="P9",All!$AE50="RDP"),Ruler!AA$14,IF(AND(All!$V50="P1",All!$AE50="RMS"),Ruler!AA$6,IF(AND(All!$V50="P2",All!$AE50="RMS"),Ruler!AA$15,IF(AND(All!$V50="P3",All!$AE50="RMS"),Ruler!AA$16,IF(AND(All!$V50="P4",All!$AE50="RMS"),Ruler!AA$17,IF(AND(All!$V50="P5",All!$AE50="RMS"),Ruler!AA$18,IF(AND(All!$V50="P6",All!$AE50="RMS"),Ruler!AA$19,IF(AND(All!$V50="P7",All!$AE50="RMS"),Ruler!AA$20,IF(AND(All!$V50="P8",All!$AE50="RMS"),Ruler!AA$21,IF(AND(All!$V50="P9",All!$AE50="RMS"),Ruler!AA$22,IF(AND(All!$V50="P1",All!$AE50="RSS"),Ruler!AA$6,IF(AND(All!$V50="P2",All!$AE50="RSS"),Ruler!AA$23,IF(AND(All!$V50="P3",All!$AE50="RSS"),Ruler!AA$24,IF(AND(All!$V50="P4",All!$AE50="RSS"),Ruler!AA$25,IF(AND(All!$V50="P5",All!$AE50="RSS"),Ruler!AA$26,IF(AND(All!$V50="P6",All!$AE50="RSS"),Ruler!AA$27,IF(AND(All!$V50="P7",All!$AE50="RSS"),Ruler!AA$28,IF(AND(All!$V50="P8",All!$AE50="RSS"),Ruler!AA$29,IF(AND(All!$V50="P9",All!$AE50="RSS"),Ruler!AA$30,0)))))))))))))))))))))))))))</f>
        <v>0</v>
      </c>
      <c r="CI50" s="325">
        <f>IF(AND(All!$V50="P1",All!$AE50="RDP"),Ruler!AB$6,IF(AND(All!$V50="P2",All!$AE50="RDP"),Ruler!AB$7,IF(AND(All!$V50="P3",All!$AE50="RDP"),Ruler!AB$8,IF(AND(All!$V50="P4",All!$AE50="RDP"),Ruler!AB$9,IF(AND(All!$V50="P5",All!$AE50="RDP"),Ruler!AB$10,IF(AND(All!$V50="P6",All!$AE50="RDP"),Ruler!AB$11,IF(AND(All!$V50="P7",All!$AE50="RDP"),Ruler!AB$12,IF(AND(All!$V50="P8",All!$AE50="RDP"),Ruler!AB$13,IF(AND(All!$V50="P9",All!$AE50="RDP"),Ruler!AB$14,IF(AND(All!$V50="P1",All!$AE50="RMS"),Ruler!AB$6,IF(AND(All!$V50="P2",All!$AE50="RMS"),Ruler!AB$15,IF(AND(All!$V50="P3",All!$AE50="RMS"),Ruler!AB$16,IF(AND(All!$V50="P4",All!$AE50="RMS"),Ruler!AB$17,IF(AND(All!$V50="P5",All!$AE50="RMS"),Ruler!AB$18,IF(AND(All!$V50="P6",All!$AE50="RMS"),Ruler!AB$19,IF(AND(All!$V50="P7",All!$AE50="RMS"),Ruler!AB$20,IF(AND(All!$V50="P8",All!$AE50="RMS"),Ruler!AB$21,IF(AND(All!$V50="P9",All!$AE50="RMS"),Ruler!AB$22,IF(AND(All!$V50="P1",All!$AE50="RSS"),Ruler!AB$6,IF(AND(All!$V50="P2",All!$AE50="RSS"),Ruler!AB$23,IF(AND(All!$V50="P3",All!$AE50="RSS"),Ruler!AB$24,IF(AND(All!$V50="P4",All!$AE50="RSS"),Ruler!AB$25,IF(AND(All!$V50="P5",All!$AE50="RSS"),Ruler!AB$26,IF(AND(All!$V50="P6",All!$AE50="RSS"),Ruler!AB$27,IF(AND(All!$V50="P7",All!$AE50="RSS"),Ruler!AB$28,IF(AND(All!$V50="P8",All!$AE50="RSS"),Ruler!AB$29,IF(AND(All!$V50="P9",All!$AE50="RSS"),Ruler!AB$30,0)))))))))))))))))))))))))))</f>
        <v>0</v>
      </c>
      <c r="CJ50" s="323">
        <f>Table9[[#This Row],[R-B1]]-Table9[[#This Row],[B1]]</f>
        <v>0</v>
      </c>
      <c r="CK50" s="43">
        <f>Table9[[#This Row],[R-B2]]-Table9[[#This Row],[B2]]</f>
        <v>1</v>
      </c>
      <c r="CL50" s="43">
        <f>Table9[[#This Row],[R-B3]]-Table9[[#This Row],[B3]]</f>
        <v>-1</v>
      </c>
      <c r="CM50" s="43">
        <f>Table9[[#This Row],[R-B4]]-Table9[[#This Row],[B4]]</f>
        <v>0</v>
      </c>
      <c r="CN50" s="43">
        <f>Table9[[#This Row],[R-B5]]-Table9[[#This Row],[B5]]</f>
        <v>0</v>
      </c>
      <c r="CO50" s="43">
        <f>Table9[[#This Row],[R-B6]]-Table9[[#This Row],[B6]]</f>
        <v>0</v>
      </c>
      <c r="CP50" s="43">
        <f>Table9[[#This Row],[R-B7]]-Table9[[#This Row],[B7]]</f>
        <v>1</v>
      </c>
      <c r="CQ50" s="43">
        <f>Table9[[#This Row],[R-B8]]-Table9[[#This Row],[B8]]</f>
        <v>0</v>
      </c>
      <c r="CR50" s="43">
        <f>Table9[[#This Row],[R-B9]]-Table9[[#This Row],[B9]]</f>
        <v>1</v>
      </c>
      <c r="CS50" s="43">
        <f>Table9[[#This Row],[R-B10]]-Table9[[#This Row],[B10]]</f>
        <v>0</v>
      </c>
      <c r="CT50" s="43">
        <f>Table9[[#This Row],[R-B11]]-Table9[[#This Row],[B11]]</f>
        <v>0</v>
      </c>
      <c r="CU50" s="43">
        <f>Table9[[#This Row],[R-B12]]-Table9[[#This Row],[B12]]</f>
        <v>0</v>
      </c>
      <c r="CV50" s="43">
        <f>Table9[[#This Row],[R-K1]]-Table9[[#This Row],[K1]]</f>
        <v>0</v>
      </c>
      <c r="CW50" s="43">
        <f>Table9[[#This Row],[R-K2]]-Table9[[#This Row],[K2]]</f>
        <v>0</v>
      </c>
      <c r="CX50" s="43">
        <f>Table9[[#This Row],[R-K3]]-Table9[[#This Row],[K3]]</f>
        <v>1</v>
      </c>
      <c r="CY50" s="43">
        <f>Table9[[#This Row],[R-K4]]-Table9[[#This Row],[K4]]</f>
        <v>0</v>
      </c>
      <c r="CZ50" s="43">
        <f>Table9[[#This Row],[R-K5]]-Table9[[#This Row],[K5]]</f>
        <v>1</v>
      </c>
      <c r="DA50" s="43">
        <f>Table9[[#This Row],[R-P1]]-Table9[[#This Row],[P1]]</f>
        <v>0</v>
      </c>
      <c r="DB50" s="43">
        <f>Table9[[#This Row],[R-P2]]-Table9[[#This Row],[P2]]</f>
        <v>0</v>
      </c>
      <c r="DC50" s="43">
        <f>Table9[[#This Row],[R-P3]]-Table9[[#This Row],[P3]]</f>
        <v>0</v>
      </c>
      <c r="DD50" s="43">
        <f>Table9[[#This Row],[R-P4]]-Table9[[#This Row],[P4]]</f>
        <v>0</v>
      </c>
      <c r="DE50" s="43">
        <f>Table9[[#This Row],[R-P5]]-Table9[[#This Row],[P5]]</f>
        <v>1</v>
      </c>
      <c r="DF50" s="43">
        <f>Table9[[#This Row],[R-E1]]-Table9[[#This Row],[E1]]</f>
        <v>0</v>
      </c>
      <c r="DG50" s="328">
        <f>Table9[[#This Row],[R-E2]]-Table9[[#This Row],[E2]]</f>
        <v>0</v>
      </c>
      <c r="DH50" s="43">
        <f>COUNTIF(Table9[[#This Row],[G-B1]:[G-B12]],"&lt;=0")/12*100</f>
        <v>75</v>
      </c>
      <c r="DI50" s="43">
        <f>COUNTIF(Table9[[#This Row],[G-K1]:[G-K5]],"&lt;=0")/5*100</f>
        <v>60</v>
      </c>
      <c r="DJ50" s="43">
        <f>COUNTIF(Table9[[#This Row],[G-P1]:[G-P5]],"&lt;=0")/5*100</f>
        <v>80</v>
      </c>
      <c r="DK50" s="43">
        <f>COUNTIF(Table9[[#This Row],[G-E1]:[G-E2]],"&lt;=0")/2*100</f>
        <v>100</v>
      </c>
      <c r="DL50" s="450">
        <f>IF(AE50="RDP",(COUNTIF(Table9[[#This Row],[G-B3]],"&lt;=0")+COUNTIF(Table9[[#This Row],[G-B4]],"&lt;=0")+COUNTIF(Table9[[#This Row],[G-B7]],"&lt;=0")+COUNTIF(Table9[[#This Row],[G-B11]],"&lt;=0")+COUNTIF(Table9[[#This Row],[G-K2]],"&lt;=0"))/5*100,IF(AE50="RMS",(COUNTIF(Table9[[#This Row],[G-B4]],"&lt;=0")+COUNTIF(Table9[[#This Row],[G-B5]],"&lt;=0")+COUNTIF(Table9[[#This Row],[G-B10]],"&lt;=0")+COUNTIF(Table9[[#This Row],[G-B12]],"&lt;=0")+COUNTIF(Table9[[#This Row],[G-K2]],"&lt;=0"))/5*100,IF(AE50="RSS",(COUNTIF(Table9[[#This Row],[G-B1]],"&lt;=0")+COUNTIF(Table9[[#This Row],[G-B2]],"&lt;=0")+COUNTIF(Table9[[#This Row],[G-B6]],"&lt;=0")+COUNTIF(Table9[[#This Row],[G-B11]],"&lt;=0")+COUNTIF(Table9[[#This Row],[G-B12]],"&lt;=0"))/5*100,0)))</f>
        <v>80</v>
      </c>
      <c r="DM50" s="332"/>
      <c r="DR50" s="332"/>
      <c r="DW50" s="332"/>
      <c r="DX50" s="42"/>
      <c r="DY50" s="42"/>
      <c r="DZ50" s="42"/>
      <c r="EA50" s="333"/>
      <c r="EB50" s="342"/>
      <c r="EC50" s="339"/>
      <c r="ED50" s="339"/>
      <c r="EE50" s="338" t="s">
        <v>534</v>
      </c>
    </row>
    <row r="51" spans="2:135" ht="102" hidden="1" thickBot="1" x14ac:dyDescent="0.35">
      <c r="B51" s="282">
        <v>50</v>
      </c>
      <c r="C51" s="421" t="s">
        <v>134</v>
      </c>
      <c r="D51" s="345">
        <v>46078</v>
      </c>
      <c r="E51" s="349" t="s">
        <v>535</v>
      </c>
      <c r="F51" s="343">
        <v>1003446</v>
      </c>
      <c r="G51" s="308">
        <f t="shared" ca="1" si="0"/>
        <v>46.749677444824968</v>
      </c>
      <c r="H51" s="283">
        <v>29252</v>
      </c>
      <c r="I51" s="343" t="s">
        <v>136</v>
      </c>
      <c r="J51" s="343" t="s">
        <v>227</v>
      </c>
      <c r="K51" s="343" t="s">
        <v>138</v>
      </c>
      <c r="L51" s="343" t="s">
        <v>180</v>
      </c>
      <c r="M51" s="343" t="s">
        <v>536</v>
      </c>
      <c r="N51" s="343"/>
      <c r="O51" s="343" t="s">
        <v>229</v>
      </c>
      <c r="P51" s="348" t="s">
        <v>537</v>
      </c>
      <c r="Q51" s="343" t="s">
        <v>144</v>
      </c>
      <c r="R51" s="343" t="s">
        <v>185</v>
      </c>
      <c r="S51" s="345">
        <v>41214</v>
      </c>
      <c r="T51" s="286">
        <f t="shared" ca="1" si="3"/>
        <v>13.969444444444445</v>
      </c>
      <c r="U51" s="343">
        <v>20</v>
      </c>
      <c r="V51" s="343" t="s">
        <v>231</v>
      </c>
      <c r="W51" s="356">
        <f ca="1">Table9[[#This Row],[Age]]-($T$1-Table9[[#This Row],[Date of Appointment to Current Grade]])/365</f>
        <v>42.860273972602741</v>
      </c>
      <c r="X51" s="360">
        <f ca="1">($T$1-Table9[[#This Row],[Date of Appointment to Current Grade]])/365</f>
        <v>3.8894034722222299</v>
      </c>
      <c r="Y51" s="345">
        <v>44896</v>
      </c>
      <c r="Z51" s="343" t="s">
        <v>187</v>
      </c>
      <c r="AA51" s="345">
        <v>44896</v>
      </c>
      <c r="AB51" s="360">
        <f ca="1">($T$1-Table9[[#This Row],[Date in Position]])/365</f>
        <v>3.8894034722222299</v>
      </c>
      <c r="AC51" s="343" t="s">
        <v>229</v>
      </c>
      <c r="AD51" s="345">
        <v>44819</v>
      </c>
      <c r="AE51" s="343" t="s">
        <v>147</v>
      </c>
      <c r="AF51" s="343" t="s">
        <v>163</v>
      </c>
      <c r="AG51" s="287" t="s">
        <v>538</v>
      </c>
      <c r="AH51" s="287" t="s">
        <v>539</v>
      </c>
      <c r="AI51" s="287" t="s">
        <v>234</v>
      </c>
      <c r="AJ51" s="288" t="s">
        <v>540</v>
      </c>
      <c r="AK51" s="288" t="s">
        <v>541</v>
      </c>
      <c r="AL51" s="282" t="s">
        <v>153</v>
      </c>
      <c r="AM51" s="320" t="s">
        <v>542</v>
      </c>
      <c r="AN51" s="313">
        <v>3</v>
      </c>
      <c r="AO51" s="304">
        <v>3</v>
      </c>
      <c r="AP51" s="304">
        <v>3</v>
      </c>
      <c r="AQ51" s="304">
        <v>4</v>
      </c>
      <c r="AR51" s="304">
        <v>4</v>
      </c>
      <c r="AS51" s="304">
        <v>3</v>
      </c>
      <c r="AT51" s="304">
        <v>4</v>
      </c>
      <c r="AU51" s="304">
        <v>3</v>
      </c>
      <c r="AV51" s="304">
        <v>4</v>
      </c>
      <c r="AW51" s="304">
        <v>3</v>
      </c>
      <c r="AX51" s="304">
        <v>4</v>
      </c>
      <c r="AY51" s="304">
        <v>4</v>
      </c>
      <c r="AZ51" s="304">
        <v>3</v>
      </c>
      <c r="BA51" s="304">
        <v>4</v>
      </c>
      <c r="BB51" s="304">
        <v>3</v>
      </c>
      <c r="BC51" s="304">
        <v>3</v>
      </c>
      <c r="BD51" s="304">
        <v>2</v>
      </c>
      <c r="BE51" s="304">
        <v>3</v>
      </c>
      <c r="BF51" s="304">
        <v>2</v>
      </c>
      <c r="BG51" s="304">
        <v>2</v>
      </c>
      <c r="BH51" s="304">
        <v>2</v>
      </c>
      <c r="BI51" s="304">
        <v>2</v>
      </c>
      <c r="BJ51" s="304">
        <v>2</v>
      </c>
      <c r="BK51" s="314">
        <v>2</v>
      </c>
      <c r="BL51" s="325">
        <f>IF(AND(All!$V51="P1",All!$AE51="RDP"),Ruler!E$6,IF(AND(All!$V51="P2",All!$AE51="RDP"),Ruler!E$7,IF(AND(All!$V51="P3",All!$AE51="RDP"),Ruler!E$8,IF(AND(All!$V51="P4",All!$AE51="RDP"),Ruler!E$9,IF(AND(All!$V51="P5",All!$AE51="RDP"),Ruler!E$10,IF(AND(All!$V51="P6",All!$AE51="RDP"),Ruler!E$11,IF(AND(All!$V51="P7",All!$AE51="RDP"),Ruler!E$12,IF(AND(All!$V51="P8",All!$AE51="RDP"),Ruler!E$13,IF(AND(All!$V51="P9",All!$AE51="RDP"),Ruler!E$14,IF(AND(All!$V51="P1",All!$AE51="RMS"),Ruler!E$6,IF(AND(All!$V51="P2",All!$AE51="RMS"),Ruler!E$15,IF(AND(All!$V51="P3",All!$AE51="RMS"),Ruler!E$16,IF(AND(All!$V51="P4",All!$AE51="RMS"),Ruler!E$17,IF(AND(All!$V51="P5",All!$AE51="RMS"),Ruler!E$18,IF(AND(All!$V51="P6",All!$AE51="RMS"),Ruler!E$19,IF(AND(All!$V51="P7",All!$AE51="RMS"),Ruler!E$20,IF(AND(All!$V51="P8",All!$AE51="RMS"),Ruler!E$21,IF(AND(All!$V51="P9",All!$AE51="RMS"),Ruler!E$22,IF(AND(All!$V51="P1",All!$AE51="RSS"),Ruler!E$6,IF(AND(All!$V51="P2",All!$AE51="RSS"),Ruler!E$23,IF(AND(All!$V51="P3",All!$AE51="RSS"),Ruler!E$24,IF(AND(All!$V51="P4",All!$AE51="RSS"),Ruler!E$25,IF(AND(All!$V51="P5",All!$AE51="RSS"),Ruler!E$26,IF(AND(All!$V51="P6",All!$AE51="RSS"),Ruler!E$27,IF(AND(All!$V51="P7",All!$AE51="RSS"),Ruler!E$28,IF(AND(All!$V51="P8",All!$AE51="RSS"),Ruler!E$29,IF(AND(All!$V51="P9",All!$AE51="RSS"),Ruler!E$30,0)))))))))))))))))))))))))))</f>
        <v>3</v>
      </c>
      <c r="BM51" s="325">
        <f>IF(AND(All!$V51="P1",All!$AE51="RDP"),Ruler!F$6,IF(AND(All!$V51="P2",All!$AE51="RDP"),Ruler!F$7,IF(AND(All!$V51="P3",All!$AE51="RDP"),Ruler!F$8,IF(AND(All!$V51="P4",All!$AE51="RDP"),Ruler!F$9,IF(AND(All!$V51="P5",All!$AE51="RDP"),Ruler!F$10,IF(AND(All!$V51="P6",All!$AE51="RDP"),Ruler!F$11,IF(AND(All!$V51="P7",All!$AE51="RDP"),Ruler!F$12,IF(AND(All!$V51="P8",All!$AE51="RDP"),Ruler!F$13,IF(AND(All!$V51="P9",All!$AE51="RDP"),Ruler!F$14,IF(AND(All!$V51="P1",All!$AE51="RMS"),Ruler!F$6,IF(AND(All!$V51="P2",All!$AE51="RMS"),Ruler!F$15,IF(AND(All!$V51="P3",All!$AE51="RMS"),Ruler!F$16,IF(AND(All!$V51="P4",All!$AE51="RMS"),Ruler!F$17,IF(AND(All!$V51="P5",All!$AE51="RMS"),Ruler!F$18,IF(AND(All!$V51="P6",All!$AE51="RMS"),Ruler!F$19,IF(AND(All!$V51="P7",All!$AE51="RMS"),Ruler!F$20,IF(AND(All!$V51="P8",All!$AE51="RMS"),Ruler!F$21,IF(AND(All!$V51="P9",All!$AE51="RMS"),Ruler!F$22,IF(AND(All!$V51="P1",All!$AE51="RSS"),Ruler!F$6,IF(AND(All!$V51="P2",All!$AE51="RSS"),Ruler!F$23,IF(AND(All!$V51="P3",All!$AE51="RSS"),Ruler!F$24,IF(AND(All!$V51="P4",All!$AE51="RSS"),Ruler!F$25,IF(AND(All!$V51="P5",All!$AE51="RSS"),Ruler!F$26,IF(AND(All!$V51="P6",All!$AE51="RSS"),Ruler!F$27,IF(AND(All!$V51="P7",All!$AE51="RSS"),Ruler!F$28,IF(AND(All!$V51="P8",All!$AE51="RSS"),Ruler!F$29,IF(AND(All!$V51="P9",All!$AE51="RSS"),Ruler!F$30,0)))))))))))))))))))))))))))</f>
        <v>3</v>
      </c>
      <c r="BN51" s="325">
        <f>IF(AND(All!$V51="P1",All!$AE51="RDP"),Ruler!G$6,IF(AND(All!$V51="P2",All!$AE51="RDP"),Ruler!G$7,IF(AND(All!$V51="P3",All!$AE51="RDP"),Ruler!G$8,IF(AND(All!$V51="P4",All!$AE51="RDP"),Ruler!G$9,IF(AND(All!$V51="P5",All!$AE51="RDP"),Ruler!G$10,IF(AND(All!$V51="P6",All!$AE51="RDP"),Ruler!G$11,IF(AND(All!$V51="P7",All!$AE51="RDP"),Ruler!G$12,IF(AND(All!$V51="P8",All!$AE51="RDP"),Ruler!G$13,IF(AND(All!$V51="P9",All!$AE51="RDP"),Ruler!G$14,IF(AND(All!$V51="P1",All!$AE51="RMS"),Ruler!G$6,IF(AND(All!$V51="P2",All!$AE51="RMS"),Ruler!G$15,IF(AND(All!$V51="P3",All!$AE51="RMS"),Ruler!G$16,IF(AND(All!$V51="P4",All!$AE51="RMS"),Ruler!G$17,IF(AND(All!$V51="P5",All!$AE51="RMS"),Ruler!G$18,IF(AND(All!$V51="P6",All!$AE51="RMS"),Ruler!G$19,IF(AND(All!$V51="P7",All!$AE51="RMS"),Ruler!G$20,IF(AND(All!$V51="P8",All!$AE51="RMS"),Ruler!G$21,IF(AND(All!$V51="P9",All!$AE51="RMS"),Ruler!G$22,IF(AND(All!$V51="P1",All!$AE51="RSS"),Ruler!G$6,IF(AND(All!$V51="P2",All!$AE51="RSS"),Ruler!G$23,IF(AND(All!$V51="P3",All!$AE51="RSS"),Ruler!G$24,IF(AND(All!$V51="P4",All!$AE51="RSS"),Ruler!G$25,IF(AND(All!$V51="P5",All!$AE51="RSS"),Ruler!G$26,IF(AND(All!$V51="P6",All!$AE51="RSS"),Ruler!G$27,IF(AND(All!$V51="P7",All!$AE51="RSS"),Ruler!G$28,IF(AND(All!$V51="P8",All!$AE51="RSS"),Ruler!G$29,IF(AND(All!$V51="P9",All!$AE51="RSS"),Ruler!G$30,0)))))))))))))))))))))))))))</f>
        <v>4</v>
      </c>
      <c r="BO51" s="325">
        <f>IF(AND(All!$V51="P1",All!$AE51="RDP"),Ruler!H$6,IF(AND(All!$V51="P2",All!$AE51="RDP"),Ruler!H$7,IF(AND(All!$V51="P3",All!$AE51="RDP"),Ruler!H$8,IF(AND(All!$V51="P4",All!$AE51="RDP"),Ruler!H$9,IF(AND(All!$V51="P5",All!$AE51="RDP"),Ruler!H$10,IF(AND(All!$V51="P6",All!$AE51="RDP"),Ruler!H$11,IF(AND(All!$V51="P7",All!$AE51="RDP"),Ruler!H$12,IF(AND(All!$V51="P8",All!$AE51="RDP"),Ruler!H$13,IF(AND(All!$V51="P9",All!$AE51="RDP"),Ruler!H$14,IF(AND(All!$V51="P1",All!$AE51="RMS"),Ruler!H$6,IF(AND(All!$V51="P2",All!$AE51="RMS"),Ruler!H$15,IF(AND(All!$V51="P3",All!$AE51="RMS"),Ruler!H$16,IF(AND(All!$V51="P4",All!$AE51="RMS"),Ruler!H$17,IF(AND(All!$V51="P5",All!$AE51="RMS"),Ruler!H$18,IF(AND(All!$V51="P6",All!$AE51="RMS"),Ruler!H$19,IF(AND(All!$V51="P7",All!$AE51="RMS"),Ruler!H$20,IF(AND(All!$V51="P8",All!$AE51="RMS"),Ruler!H$21,IF(AND(All!$V51="P9",All!$AE51="RMS"),Ruler!H$22,IF(AND(All!$V51="P1",All!$AE51="RSS"),Ruler!H$6,IF(AND(All!$V51="P2",All!$AE51="RSS"),Ruler!H$23,IF(AND(All!$V51="P3",All!$AE51="RSS"),Ruler!H$24,IF(AND(All!$V51="P4",All!$AE51="RSS"),Ruler!H$25,IF(AND(All!$V51="P5",All!$AE51="RSS"),Ruler!H$26,IF(AND(All!$V51="P6",All!$AE51="RSS"),Ruler!H$27,IF(AND(All!$V51="P7",All!$AE51="RSS"),Ruler!H$28,IF(AND(All!$V51="P8",All!$AE51="RSS"),Ruler!H$29,IF(AND(All!$V51="P9",All!$AE51="RSS"),Ruler!H$30,0)))))))))))))))))))))))))))</f>
        <v>4</v>
      </c>
      <c r="BP51" s="325">
        <f>IF(AND(All!$V51="P1",All!$AE51="RDP"),Ruler!I$6,IF(AND(All!$V51="P2",All!$AE51="RDP"),Ruler!I$7,IF(AND(All!$V51="P3",All!$AE51="RDP"),Ruler!I$8,IF(AND(All!$V51="P4",All!$AE51="RDP"),Ruler!I$9,IF(AND(All!$V51="P5",All!$AE51="RDP"),Ruler!I$10,IF(AND(All!$V51="P6",All!$AE51="RDP"),Ruler!I$11,IF(AND(All!$V51="P7",All!$AE51="RDP"),Ruler!I$12,IF(AND(All!$V51="P8",All!$AE51="RDP"),Ruler!I$13,IF(AND(All!$V51="P9",All!$AE51="RDP"),Ruler!I$14,IF(AND(All!$V51="P1",All!$AE51="RMS"),Ruler!I$6,IF(AND(All!$V51="P2",All!$AE51="RMS"),Ruler!I$15,IF(AND(All!$V51="P3",All!$AE51="RMS"),Ruler!I$16,IF(AND(All!$V51="P4",All!$AE51="RMS"),Ruler!I$17,IF(AND(All!$V51="P5",All!$AE51="RMS"),Ruler!I$18,IF(AND(All!$V51="P6",All!$AE51="RMS"),Ruler!I$19,IF(AND(All!$V51="P7",All!$AE51="RMS"),Ruler!I$20,IF(AND(All!$V51="P8",All!$AE51="RMS"),Ruler!I$21,IF(AND(All!$V51="P9",All!$AE51="RMS"),Ruler!I$22,IF(AND(All!$V51="P1",All!$AE51="RSS"),Ruler!I$6,IF(AND(All!$V51="P2",All!$AE51="RSS"),Ruler!I$23,IF(AND(All!$V51="P3",All!$AE51="RSS"),Ruler!I$24,IF(AND(All!$V51="P4",All!$AE51="RSS"),Ruler!I$25,IF(AND(All!$V51="P5",All!$AE51="RSS"),Ruler!I$26,IF(AND(All!$V51="P6",All!$AE51="RSS"),Ruler!I$27,IF(AND(All!$V51="P7",All!$AE51="RSS"),Ruler!I$28,IF(AND(All!$V51="P8",All!$AE51="RSS"),Ruler!I$29,IF(AND(All!$V51="P9",All!$AE51="RSS"),Ruler!I$30,0)))))))))))))))))))))))))))</f>
        <v>4</v>
      </c>
      <c r="BQ51" s="325">
        <f>IF(AND(All!$V51="P1",All!$AE51="RDP"),Ruler!J$6,IF(AND(All!$V51="P2",All!$AE51="RDP"),Ruler!J$7,IF(AND(All!$V51="P3",All!$AE51="RDP"),Ruler!J$8,IF(AND(All!$V51="P4",All!$AE51="RDP"),Ruler!J$9,IF(AND(All!$V51="P5",All!$AE51="RDP"),Ruler!J$10,IF(AND(All!$V51="P6",All!$AE51="RDP"),Ruler!J$11,IF(AND(All!$V51="P7",All!$AE51="RDP"),Ruler!J$12,IF(AND(All!$V51="P8",All!$AE51="RDP"),Ruler!J$13,IF(AND(All!$V51="P9",All!$AE51="RDP"),Ruler!J$14,IF(AND(All!$V51="P1",All!$AE51="RMS"),Ruler!J$6,IF(AND(All!$V51="P2",All!$AE51="RMS"),Ruler!J$15,IF(AND(All!$V51="P3",All!$AE51="RMS"),Ruler!J$16,IF(AND(All!$V51="P4",All!$AE51="RMS"),Ruler!J$17,IF(AND(All!$V51="P5",All!$AE51="RMS"),Ruler!J$18,IF(AND(All!$V51="P6",All!$AE51="RMS"),Ruler!J$19,IF(AND(All!$V51="P7",All!$AE51="RMS"),Ruler!J$20,IF(AND(All!$V51="P8",All!$AE51="RMS"),Ruler!J$21,IF(AND(All!$V51="P9",All!$AE51="RMS"),Ruler!J$22,IF(AND(All!$V51="P1",All!$AE51="RSS"),Ruler!J$6,IF(AND(All!$V51="P2",All!$AE51="RSS"),Ruler!J$23,IF(AND(All!$V51="P3",All!$AE51="RSS"),Ruler!J$24,IF(AND(All!$V51="P4",All!$AE51="RSS"),Ruler!J$25,IF(AND(All!$V51="P5",All!$AE51="RSS"),Ruler!J$26,IF(AND(All!$V51="P6",All!$AE51="RSS"),Ruler!J$27,IF(AND(All!$V51="P7",All!$AE51="RSS"),Ruler!J$28,IF(AND(All!$V51="P8",All!$AE51="RSS"),Ruler!J$29,IF(AND(All!$V51="P9",All!$AE51="RSS"),Ruler!J$30,0)))))))))))))))))))))))))))</f>
        <v>3</v>
      </c>
      <c r="BR51" s="325">
        <f>IF(AND(All!$V51="P1",All!$AE51="RDP"),Ruler!K$6,IF(AND(All!$V51="P2",All!$AE51="RDP"),Ruler!K$7,IF(AND(All!$V51="P3",All!$AE51="RDP"),Ruler!K$8,IF(AND(All!$V51="P4",All!$AE51="RDP"),Ruler!K$9,IF(AND(All!$V51="P5",All!$AE51="RDP"),Ruler!K$10,IF(AND(All!$V51="P6",All!$AE51="RDP"),Ruler!K$11,IF(AND(All!$V51="P7",All!$AE51="RDP"),Ruler!K$12,IF(AND(All!$V51="P8",All!$AE51="RDP"),Ruler!K$13,IF(AND(All!$V51="P9",All!$AE51="RDP"),Ruler!K$14,IF(AND(All!$V51="P1",All!$AE51="RMS"),Ruler!K$6,IF(AND(All!$V51="P2",All!$AE51="RMS"),Ruler!K$15,IF(AND(All!$V51="P3",All!$AE51="RMS"),Ruler!K$16,IF(AND(All!$V51="P4",All!$AE51="RMS"),Ruler!K$17,IF(AND(All!$V51="P5",All!$AE51="RMS"),Ruler!K$18,IF(AND(All!$V51="P6",All!$AE51="RMS"),Ruler!K$19,IF(AND(All!$V51="P7",All!$AE51="RMS"),Ruler!K$20,IF(AND(All!$V51="P8",All!$AE51="RMS"),Ruler!K$21,IF(AND(All!$V51="P9",All!$AE51="RMS"),Ruler!K$22,IF(AND(All!$V51="P1",All!$AE51="RSS"),Ruler!K$6,IF(AND(All!$V51="P2",All!$AE51="RSS"),Ruler!K$23,IF(AND(All!$V51="P3",All!$AE51="RSS"),Ruler!K$24,IF(AND(All!$V51="P4",All!$AE51="RSS"),Ruler!K$25,IF(AND(All!$V51="P5",All!$AE51="RSS"),Ruler!K$26,IF(AND(All!$V51="P6",All!$AE51="RSS"),Ruler!K$27,IF(AND(All!$V51="P7",All!$AE51="RSS"),Ruler!K$28,IF(AND(All!$V51="P8",All!$AE51="RSS"),Ruler!K$29,IF(AND(All!$V51="P9",All!$AE51="RSS"),Ruler!K$30,0)))))))))))))))))))))))))))</f>
        <v>4</v>
      </c>
      <c r="BS51" s="325">
        <f>IF(AND(All!$V51="P1",All!$AE51="RDP"),Ruler!L$6,IF(AND(All!$V51="P2",All!$AE51="RDP"),Ruler!L$7,IF(AND(All!$V51="P3",All!$AE51="RDP"),Ruler!L$8,IF(AND(All!$V51="P4",All!$AE51="RDP"),Ruler!L$9,IF(AND(All!$V51="P5",All!$AE51="RDP"),Ruler!L$10,IF(AND(All!$V51="P6",All!$AE51="RDP"),Ruler!L$11,IF(AND(All!$V51="P7",All!$AE51="RDP"),Ruler!L$12,IF(AND(All!$V51="P8",All!$AE51="RDP"),Ruler!L$13,IF(AND(All!$V51="P9",All!$AE51="RDP"),Ruler!L$14,IF(AND(All!$V51="P1",All!$AE51="RMS"),Ruler!L$6,IF(AND(All!$V51="P2",All!$AE51="RMS"),Ruler!L$15,IF(AND(All!$V51="P3",All!$AE51="RMS"),Ruler!L$16,IF(AND(All!$V51="P4",All!$AE51="RMS"),Ruler!L$17,IF(AND(All!$V51="P5",All!$AE51="RMS"),Ruler!L$18,IF(AND(All!$V51="P6",All!$AE51="RMS"),Ruler!L$19,IF(AND(All!$V51="P7",All!$AE51="RMS"),Ruler!L$20,IF(AND(All!$V51="P8",All!$AE51="RMS"),Ruler!L$21,IF(AND(All!$V51="P9",All!$AE51="RMS"),Ruler!L$22,IF(AND(All!$V51="P1",All!$AE51="RSS"),Ruler!L$6,IF(AND(All!$V51="P2",All!$AE51="RSS"),Ruler!L$23,IF(AND(All!$V51="P3",All!$AE51="RSS"),Ruler!L$24,IF(AND(All!$V51="P4",All!$AE51="RSS"),Ruler!L$25,IF(AND(All!$V51="P5",All!$AE51="RSS"),Ruler!L$26,IF(AND(All!$V51="P6",All!$AE51="RSS"),Ruler!L$27,IF(AND(All!$V51="P7",All!$AE51="RSS"),Ruler!L$28,IF(AND(All!$V51="P8",All!$AE51="RSS"),Ruler!L$29,IF(AND(All!$V51="P9",All!$AE51="RSS"),Ruler!L$30,0)))))))))))))))))))))))))))</f>
        <v>3</v>
      </c>
      <c r="BT51" s="325">
        <f>IF(AND(All!$V51="P1",All!$AE51="RDP"),Ruler!M$6,IF(AND(All!$V51="P2",All!$AE51="RDP"),Ruler!M$7,IF(AND(All!$V51="P3",All!$AE51="RDP"),Ruler!M$8,IF(AND(All!$V51="P4",All!$AE51="RDP"),Ruler!M$9,IF(AND(All!$V51="P5",All!$AE51="RDP"),Ruler!M$10,IF(AND(All!$V51="P6",All!$AE51="RDP"),Ruler!M$11,IF(AND(All!$V51="P7",All!$AE51="RDP"),Ruler!M$12,IF(AND(All!$V51="P8",All!$AE51="RDP"),Ruler!M$13,IF(AND(All!$V51="P9",All!$AE51="RDP"),Ruler!M$14,IF(AND(All!$V51="P1",All!$AE51="RMS"),Ruler!M$6,IF(AND(All!$V51="P2",All!$AE51="RMS"),Ruler!M$15,IF(AND(All!$V51="P3",All!$AE51="RMS"),Ruler!M$16,IF(AND(All!$V51="P4",All!$AE51="RMS"),Ruler!M$17,IF(AND(All!$V51="P5",All!$AE51="RMS"),Ruler!M$18,IF(AND(All!$V51="P6",All!$AE51="RMS"),Ruler!M$19,IF(AND(All!$V51="P7",All!$AE51="RMS"),Ruler!M$20,IF(AND(All!$V51="P8",All!$AE51="RMS"),Ruler!M$21,IF(AND(All!$V51="P9",All!$AE51="RMS"),Ruler!M$22,IF(AND(All!$V51="P1",All!$AE51="RSS"),Ruler!M$6,IF(AND(All!$V51="P2",All!$AE51="RSS"),Ruler!M$23,IF(AND(All!$V51="P3",All!$AE51="RSS"),Ruler!M$24,IF(AND(All!$V51="P4",All!$AE51="RSS"),Ruler!M$25,IF(AND(All!$V51="P5",All!$AE51="RSS"),Ruler!M$26,IF(AND(All!$V51="P6",All!$AE51="RSS"),Ruler!M$27,IF(AND(All!$V51="P7",All!$AE51="RSS"),Ruler!M$28,IF(AND(All!$V51="P8",All!$AE51="RSS"),Ruler!M$29,IF(AND(All!$V51="P9",All!$AE51="RSS"),Ruler!M$30,0)))))))))))))))))))))))))))</f>
        <v>3</v>
      </c>
      <c r="BU51" s="325">
        <f>IF(AND(All!$V51="P1",All!$AE51="RDP"),Ruler!N$6,IF(AND(All!$V51="P2",All!$AE51="RDP"),Ruler!N$7,IF(AND(All!$V51="P3",All!$AE51="RDP"),Ruler!N$8,IF(AND(All!$V51="P4",All!$AE51="RDP"),Ruler!N$9,IF(AND(All!$V51="P5",All!$AE51="RDP"),Ruler!N$10,IF(AND(All!$V51="P6",All!$AE51="RDP"),Ruler!N$11,IF(AND(All!$V51="P7",All!$AE51="RDP"),Ruler!N$12,IF(AND(All!$V51="P8",All!$AE51="RDP"),Ruler!N$13,IF(AND(All!$V51="P9",All!$AE51="RDP"),Ruler!N$14,IF(AND(All!$V51="P1",All!$AE51="RMS"),Ruler!N$6,IF(AND(All!$V51="P2",All!$AE51="RMS"),Ruler!N$15,IF(AND(All!$V51="P3",All!$AE51="RMS"),Ruler!N$16,IF(AND(All!$V51="P4",All!$AE51="RMS"),Ruler!N$17,IF(AND(All!$V51="P5",All!$AE51="RMS"),Ruler!N$18,IF(AND(All!$V51="P6",All!$AE51="RMS"),Ruler!N$19,IF(AND(All!$V51="P7",All!$AE51="RMS"),Ruler!N$20,IF(AND(All!$V51="P8",All!$AE51="RMS"),Ruler!N$21,IF(AND(All!$V51="P9",All!$AE51="RMS"),Ruler!N$22,IF(AND(All!$V51="P1",All!$AE51="RSS"),Ruler!N$6,IF(AND(All!$V51="P2",All!$AE51="RSS"),Ruler!N$23,IF(AND(All!$V51="P3",All!$AE51="RSS"),Ruler!N$24,IF(AND(All!$V51="P4",All!$AE51="RSS"),Ruler!N$25,IF(AND(All!$V51="P5",All!$AE51="RSS"),Ruler!N$26,IF(AND(All!$V51="P6",All!$AE51="RSS"),Ruler!N$27,IF(AND(All!$V51="P7",All!$AE51="RSS"),Ruler!N$28,IF(AND(All!$V51="P8",All!$AE51="RSS"),Ruler!N$29,IF(AND(All!$V51="P9",All!$AE51="RSS"),Ruler!N$30,0)))))))))))))))))))))))))))</f>
        <v>3</v>
      </c>
      <c r="BV51" s="325">
        <f>IF(AND(All!$V51="P1",All!$AE51="RDP"),Ruler!O$6,IF(AND(All!$V51="P2",All!$AE51="RDP"),Ruler!O$7,IF(AND(All!$V51="P3",All!$AE51="RDP"),Ruler!O$8,IF(AND(All!$V51="P4",All!$AE51="RDP"),Ruler!O$9,IF(AND(All!$V51="P5",All!$AE51="RDP"),Ruler!O$10,IF(AND(All!$V51="P6",All!$AE51="RDP"),Ruler!O$11,IF(AND(All!$V51="P7",All!$AE51="RDP"),Ruler!O$12,IF(AND(All!$V51="P8",All!$AE51="RDP"),Ruler!O$13,IF(AND(All!$V51="P9",All!$AE51="RDP"),Ruler!O$14,IF(AND(All!$V51="P1",All!$AE51="RMS"),Ruler!O$6,IF(AND(All!$V51="P2",All!$AE51="RMS"),Ruler!O$15,IF(AND(All!$V51="P3",All!$AE51="RMS"),Ruler!O$16,IF(AND(All!$V51="P4",All!$AE51="RMS"),Ruler!O$17,IF(AND(All!$V51="P5",All!$AE51="RMS"),Ruler!O$18,IF(AND(All!$V51="P6",All!$AE51="RMS"),Ruler!O$19,IF(AND(All!$V51="P7",All!$AE51="RMS"),Ruler!O$20,IF(AND(All!$V51="P8",All!$AE51="RMS"),Ruler!O$21,IF(AND(All!$V51="P9",All!$AE51="RMS"),Ruler!O$22,IF(AND(All!$V51="P1",All!$AE51="RSS"),Ruler!O$6,IF(AND(All!$V51="P2",All!$AE51="RSS"),Ruler!O$23,IF(AND(All!$V51="P3",All!$AE51="RSS"),Ruler!O$24,IF(AND(All!$V51="P4",All!$AE51="RSS"),Ruler!O$25,IF(AND(All!$V51="P5",All!$AE51="RSS"),Ruler!O$26,IF(AND(All!$V51="P6",All!$AE51="RSS"),Ruler!O$27,IF(AND(All!$V51="P7",All!$AE51="RSS"),Ruler!O$28,IF(AND(All!$V51="P8",All!$AE51="RSS"),Ruler!O$29,IF(AND(All!$V51="P9",All!$AE51="RSS"),Ruler!O$30,0)))))))))))))))))))))))))))</f>
        <v>4</v>
      </c>
      <c r="BW51" s="325">
        <f>IF(AND(All!$V51="P1",All!$AE51="RDP"),Ruler!P$6,IF(AND(All!$V51="P2",All!$AE51="RDP"),Ruler!P$7,IF(AND(All!$V51="P3",All!$AE51="RDP"),Ruler!P$8,IF(AND(All!$V51="P4",All!$AE51="RDP"),Ruler!P$9,IF(AND(All!$V51="P5",All!$AE51="RDP"),Ruler!P$10,IF(AND(All!$V51="P6",All!$AE51="RDP"),Ruler!P$11,IF(AND(All!$V51="P7",All!$AE51="RDP"),Ruler!P$12,IF(AND(All!$V51="P8",All!$AE51="RDP"),Ruler!P$13,IF(AND(All!$V51="P9",All!$AE51="RDP"),Ruler!P$14,IF(AND(All!$V51="P1",All!$AE51="RMS"),Ruler!P$6,IF(AND(All!$V51="P2",All!$AE51="RMS"),Ruler!P$15,IF(AND(All!$V51="P3",All!$AE51="RMS"),Ruler!P$16,IF(AND(All!$V51="P4",All!$AE51="RMS"),Ruler!P$17,IF(AND(All!$V51="P5",All!$AE51="RMS"),Ruler!P$18,IF(AND(All!$V51="P6",All!$AE51="RMS"),Ruler!P$19,IF(AND(All!$V51="P7",All!$AE51="RMS"),Ruler!P$20,IF(AND(All!$V51="P8",All!$AE51="RMS"),Ruler!P$21,IF(AND(All!$V51="P9",All!$AE51="RMS"),Ruler!P$22,IF(AND(All!$V51="P1",All!$AE51="RSS"),Ruler!P$6,IF(AND(All!$V51="P2",All!$AE51="RSS"),Ruler!P$23,IF(AND(All!$V51="P3",All!$AE51="RSS"),Ruler!P$24,IF(AND(All!$V51="P4",All!$AE51="RSS"),Ruler!P$25,IF(AND(All!$V51="P5",All!$AE51="RSS"),Ruler!P$26,IF(AND(All!$V51="P6",All!$AE51="RSS"),Ruler!P$27,IF(AND(All!$V51="P7",All!$AE51="RSS"),Ruler!P$28,IF(AND(All!$V51="P8",All!$AE51="RSS"),Ruler!P$29,IF(AND(All!$V51="P9",All!$AE51="RSS"),Ruler!P$30,0)))))))))))))))))))))))))))</f>
        <v>4</v>
      </c>
      <c r="BX51" s="325">
        <f>IF(AND(All!$V51="P1",All!$AE51="RDP"),Ruler!Q$6,IF(AND(All!$V51="P2",All!$AE51="RDP"),Ruler!Q$7,IF(AND(All!$V51="P3",All!$AE51="RDP"),Ruler!Q$8,IF(AND(All!$V51="P4",All!$AE51="RDP"),Ruler!Q$9,IF(AND(All!$V51="P5",All!$AE51="RDP"),Ruler!Q$10,IF(AND(All!$V51="P6",All!$AE51="RDP"),Ruler!Q$11,IF(AND(All!$V51="P7",All!$AE51="RDP"),Ruler!Q$12,IF(AND(All!$V51="P8",All!$AE51="RDP"),Ruler!Q$13,IF(AND(All!$V51="P9",All!$AE51="RDP"),Ruler!Q$14,IF(AND(All!$V51="P1",All!$AE51="RMS"),Ruler!Q$6,IF(AND(All!$V51="P2",All!$AE51="RMS"),Ruler!Q$15,IF(AND(All!$V51="P3",All!$AE51="RMS"),Ruler!Q$16,IF(AND(All!$V51="P4",All!$AE51="RMS"),Ruler!Q$17,IF(AND(All!$V51="P5",All!$AE51="RMS"),Ruler!Q$18,IF(AND(All!$V51="P6",All!$AE51="RMS"),Ruler!Q$19,IF(AND(All!$V51="P7",All!$AE51="RMS"),Ruler!Q$20,IF(AND(All!$V51="P8",All!$AE51="RMS"),Ruler!Q$21,IF(AND(All!$V51="P9",All!$AE51="RMS"),Ruler!Q$22,IF(AND(All!$V51="P1",All!$AE51="RSS"),Ruler!Q$6,IF(AND(All!$V51="P2",All!$AE51="RSS"),Ruler!Q$23,IF(AND(All!$V51="P3",All!$AE51="RSS"),Ruler!Q$24,IF(AND(All!$V51="P4",All!$AE51="RSS"),Ruler!Q$25,IF(AND(All!$V51="P5",All!$AE51="RSS"),Ruler!Q$26,IF(AND(All!$V51="P6",All!$AE51="RSS"),Ruler!Q$27,IF(AND(All!$V51="P7",All!$AE51="RSS"),Ruler!Q$28,IF(AND(All!$V51="P8",All!$AE51="RSS"),Ruler!Q$29,IF(AND(All!$V51="P9",All!$AE51="RSS"),Ruler!Q$30,0)))))))))))))))))))))))))))</f>
        <v>3</v>
      </c>
      <c r="BY51" s="325">
        <f>IF(AND(All!$V51="P1",All!$AE51="RDP"),Ruler!R$6,IF(AND(All!$V51="P2",All!$AE51="RDP"),Ruler!R$7,IF(AND(All!$V51="P3",All!$AE51="RDP"),Ruler!R$8,IF(AND(All!$V51="P4",All!$AE51="RDP"),Ruler!R$9,IF(AND(All!$V51="P5",All!$AE51="RDP"),Ruler!R$10,IF(AND(All!$V51="P6",All!$AE51="RDP"),Ruler!R$11,IF(AND(All!$V51="P7",All!$AE51="RDP"),Ruler!R$12,IF(AND(All!$V51="P8",All!$AE51="RDP"),Ruler!R$13,IF(AND(All!$V51="P9",All!$AE51="RDP"),Ruler!R$14,IF(AND(All!$V51="P1",All!$AE51="RMS"),Ruler!R$6,IF(AND(All!$V51="P2",All!$AE51="RMS"),Ruler!R$15,IF(AND(All!$V51="P3",All!$AE51="RMS"),Ruler!R$16,IF(AND(All!$V51="P4",All!$AE51="RMS"),Ruler!R$17,IF(AND(All!$V51="P5",All!$AE51="RMS"),Ruler!R$18,IF(AND(All!$V51="P6",All!$AE51="RMS"),Ruler!R$19,IF(AND(All!$V51="P7",All!$AE51="RMS"),Ruler!R$20,IF(AND(All!$V51="P8",All!$AE51="RMS"),Ruler!R$21,IF(AND(All!$V51="P9",All!$AE51="RMS"),Ruler!R$22,IF(AND(All!$V51="P1",All!$AE51="RSS"),Ruler!R$6,IF(AND(All!$V51="P2",All!$AE51="RSS"),Ruler!R$23,IF(AND(All!$V51="P3",All!$AE51="RSS"),Ruler!R$24,IF(AND(All!$V51="P4",All!$AE51="RSS"),Ruler!R$25,IF(AND(All!$V51="P5",All!$AE51="RSS"),Ruler!R$26,IF(AND(All!$V51="P6",All!$AE51="RSS"),Ruler!R$27,IF(AND(All!$V51="P7",All!$AE51="RSS"),Ruler!R$28,IF(AND(All!$V51="P8",All!$AE51="RSS"),Ruler!R$29,IF(AND(All!$V51="P9",All!$AE51="RSS"),Ruler!R$30,0)))))))))))))))))))))))))))</f>
        <v>4</v>
      </c>
      <c r="BZ51" s="325">
        <f>IF(AND(All!$V51="P1",All!$AE51="RDP"),Ruler!S$6,IF(AND(All!$V51="P2",All!$AE51="RDP"),Ruler!S$7,IF(AND(All!$V51="P3",All!$AE51="RDP"),Ruler!S$8,IF(AND(All!$V51="P4",All!$AE51="RDP"),Ruler!S$9,IF(AND(All!$V51="P5",All!$AE51="RDP"),Ruler!S$10,IF(AND(All!$V51="P6",All!$AE51="RDP"),Ruler!S$11,IF(AND(All!$V51="P7",All!$AE51="RDP"),Ruler!S$12,IF(AND(All!$V51="P8",All!$AE51="RDP"),Ruler!S$13,IF(AND(All!$V51="P9",All!$AE51="RDP"),Ruler!S$14,IF(AND(All!$V51="P1",All!$AE51="RMS"),Ruler!S$6,IF(AND(All!$V51="P2",All!$AE51="RMS"),Ruler!S$15,IF(AND(All!$V51="P3",All!$AE51="RMS"),Ruler!S$16,IF(AND(All!$V51="P4",All!$AE51="RMS"),Ruler!S$17,IF(AND(All!$V51="P5",All!$AE51="RMS"),Ruler!S$18,IF(AND(All!$V51="P6",All!$AE51="RMS"),Ruler!S$19,IF(AND(All!$V51="P7",All!$AE51="RMS"),Ruler!S$20,IF(AND(All!$V51="P8",All!$AE51="RMS"),Ruler!S$21,IF(AND(All!$V51="P9",All!$AE51="RMS"),Ruler!S$22,IF(AND(All!$V51="P1",All!$AE51="RSS"),Ruler!S$6,IF(AND(All!$V51="P2",All!$AE51="RSS"),Ruler!S$23,IF(AND(All!$V51="P3",All!$AE51="RSS"),Ruler!S$24,IF(AND(All!$V51="P4",All!$AE51="RSS"),Ruler!S$25,IF(AND(All!$V51="P5",All!$AE51="RSS"),Ruler!S$26,IF(AND(All!$V51="P6",All!$AE51="RSS"),Ruler!S$27,IF(AND(All!$V51="P7",All!$AE51="RSS"),Ruler!S$28,IF(AND(All!$V51="P8",All!$AE51="RSS"),Ruler!S$29,IF(AND(All!$V51="P9",All!$AE51="RSS"),Ruler!S$30,0)))))))))))))))))))))))))))</f>
        <v>3</v>
      </c>
      <c r="CA51" s="325">
        <f>IF(AND(All!$V51="P1",All!$AE51="RDP"),Ruler!T$6,IF(AND(All!$V51="P2",All!$AE51="RDP"),Ruler!T$7,IF(AND(All!$V51="P3",All!$AE51="RDP"),Ruler!T$8,IF(AND(All!$V51="P4",All!$AE51="RDP"),Ruler!T$9,IF(AND(All!$V51="P5",All!$AE51="RDP"),Ruler!T$10,IF(AND(All!$V51="P6",All!$AE51="RDP"),Ruler!T$11,IF(AND(All!$V51="P7",All!$AE51="RDP"),Ruler!T$12,IF(AND(All!$V51="P8",All!$AE51="RDP"),Ruler!T$13,IF(AND(All!$V51="P9",All!$AE51="RDP"),Ruler!T$14,IF(AND(All!$V51="P1",All!$AE51="RMS"),Ruler!T$6,IF(AND(All!$V51="P2",All!$AE51="RMS"),Ruler!T$15,IF(AND(All!$V51="P3",All!$AE51="RMS"),Ruler!T$16,IF(AND(All!$V51="P4",All!$AE51="RMS"),Ruler!T$17,IF(AND(All!$V51="P5",All!$AE51="RMS"),Ruler!T$18,IF(AND(All!$V51="P6",All!$AE51="RMS"),Ruler!T$19,IF(AND(All!$V51="P7",All!$AE51="RMS"),Ruler!T$20,IF(AND(All!$V51="P8",All!$AE51="RMS"),Ruler!T$21,IF(AND(All!$V51="P9",All!$AE51="RMS"),Ruler!T$22,IF(AND(All!$V51="P1",All!$AE51="RSS"),Ruler!T$6,IF(AND(All!$V51="P2",All!$AE51="RSS"),Ruler!T$23,IF(AND(All!$V51="P3",All!$AE51="RSS"),Ruler!T$24,IF(AND(All!$V51="P4",All!$AE51="RSS"),Ruler!T$25,IF(AND(All!$V51="P5",All!$AE51="RSS"),Ruler!T$26,IF(AND(All!$V51="P6",All!$AE51="RSS"),Ruler!T$27,IF(AND(All!$V51="P7",All!$AE51="RSS"),Ruler!T$28,IF(AND(All!$V51="P8",All!$AE51="RSS"),Ruler!T$29,IF(AND(All!$V51="P9",All!$AE51="RSS"),Ruler!T$30,0)))))))))))))))))))))))))))</f>
        <v>3</v>
      </c>
      <c r="CB51" s="325">
        <f>IF(AND(All!$V51="P1",All!$AE51="RDP"),Ruler!U$6,IF(AND(All!$V51="P2",All!$AE51="RDP"),Ruler!U$7,IF(AND(All!$V51="P3",All!$AE51="RDP"),Ruler!U$8,IF(AND(All!$V51="P4",All!$AE51="RDP"),Ruler!U$9,IF(AND(All!$V51="P5",All!$AE51="RDP"),Ruler!U$10,IF(AND(All!$V51="P6",All!$AE51="RDP"),Ruler!U$11,IF(AND(All!$V51="P7",All!$AE51="RDP"),Ruler!U$12,IF(AND(All!$V51="P8",All!$AE51="RDP"),Ruler!U$13,IF(AND(All!$V51="P9",All!$AE51="RDP"),Ruler!U$14,IF(AND(All!$V51="P1",All!$AE51="RMS"),Ruler!U$6,IF(AND(All!$V51="P2",All!$AE51="RMS"),Ruler!U$15,IF(AND(All!$V51="P3",All!$AE51="RMS"),Ruler!U$16,IF(AND(All!$V51="P4",All!$AE51="RMS"),Ruler!U$17,IF(AND(All!$V51="P5",All!$AE51="RMS"),Ruler!U$18,IF(AND(All!$V51="P6",All!$AE51="RMS"),Ruler!U$19,IF(AND(All!$V51="P7",All!$AE51="RMS"),Ruler!U$20,IF(AND(All!$V51="P8",All!$AE51="RMS"),Ruler!U$21,IF(AND(All!$V51="P9",All!$AE51="RMS"),Ruler!U$22,IF(AND(All!$V51="P1",All!$AE51="RSS"),Ruler!U$6,IF(AND(All!$V51="P2",All!$AE51="RSS"),Ruler!U$23,IF(AND(All!$V51="P3",All!$AE51="RSS"),Ruler!U$24,IF(AND(All!$V51="P4",All!$AE51="RSS"),Ruler!U$25,IF(AND(All!$V51="P5",All!$AE51="RSS"),Ruler!U$26,IF(AND(All!$V51="P6",All!$AE51="RSS"),Ruler!U$27,IF(AND(All!$V51="P7",All!$AE51="RSS"),Ruler!U$28,IF(AND(All!$V51="P8",All!$AE51="RSS"),Ruler!U$29,IF(AND(All!$V51="P9",All!$AE51="RSS"),Ruler!U$30,0)))))))))))))))))))))))))))</f>
        <v>3</v>
      </c>
      <c r="CC51" s="325">
        <f>IF(AND(All!$V51="P1",All!$AE51="RDP"),Ruler!V$6,IF(AND(All!$V51="P2",All!$AE51="RDP"),Ruler!V$7,IF(AND(All!$V51="P3",All!$AE51="RDP"),Ruler!V$8,IF(AND(All!$V51="P4",All!$AE51="RDP"),Ruler!V$9,IF(AND(All!$V51="P5",All!$AE51="RDP"),Ruler!V$10,IF(AND(All!$V51="P6",All!$AE51="RDP"),Ruler!V$11,IF(AND(All!$V51="P7",All!$AE51="RDP"),Ruler!V$12,IF(AND(All!$V51="P8",All!$AE51="RDP"),Ruler!V$13,IF(AND(All!$V51="P9",All!$AE51="RDP"),Ruler!V$14,IF(AND(All!$V51="P1",All!$AE51="RMS"),Ruler!V$6,IF(AND(All!$V51="P2",All!$AE51="RMS"),Ruler!V$15,IF(AND(All!$V51="P3",All!$AE51="RMS"),Ruler!V$16,IF(AND(All!$V51="P4",All!$AE51="RMS"),Ruler!V$17,IF(AND(All!$V51="P5",All!$AE51="RMS"),Ruler!V$18,IF(AND(All!$V51="P6",All!$AE51="RMS"),Ruler!V$19,IF(AND(All!$V51="P7",All!$AE51="RMS"),Ruler!V$20,IF(AND(All!$V51="P8",All!$AE51="RMS"),Ruler!V$21,IF(AND(All!$V51="P9",All!$AE51="RMS"),Ruler!V$22,IF(AND(All!$V51="P1",All!$AE51="RSS"),Ruler!V$6,IF(AND(All!$V51="P2",All!$AE51="RSS"),Ruler!V$23,IF(AND(All!$V51="P3",All!$AE51="RSS"),Ruler!V$24,IF(AND(All!$V51="P4",All!$AE51="RSS"),Ruler!V$25,IF(AND(All!$V51="P5",All!$AE51="RSS"),Ruler!V$26,IF(AND(All!$V51="P6",All!$AE51="RSS"),Ruler!V$27,IF(AND(All!$V51="P7",All!$AE51="RSS"),Ruler!V$28,IF(AND(All!$V51="P8",All!$AE51="RSS"),Ruler!V$29,IF(AND(All!$V51="P9",All!$AE51="RSS"),Ruler!V$30,0)))))))))))))))))))))))))))</f>
        <v>3</v>
      </c>
      <c r="CD51" s="325">
        <f>IF(AND(All!$V51="P1",All!$AE51="RDP"),Ruler!W$6,IF(AND(All!$V51="P2",All!$AE51="RDP"),Ruler!W$7,IF(AND(All!$V51="P3",All!$AE51="RDP"),Ruler!W$8,IF(AND(All!$V51="P4",All!$AE51="RDP"),Ruler!W$9,IF(AND(All!$V51="P5",All!$AE51="RDP"),Ruler!W$10,IF(AND(All!$V51="P6",All!$AE51="RDP"),Ruler!W$11,IF(AND(All!$V51="P7",All!$AE51="RDP"),Ruler!W$12,IF(AND(All!$V51="P8",All!$AE51="RDP"),Ruler!W$13,IF(AND(All!$V51="P9",All!$AE51="RDP"),Ruler!W$14,IF(AND(All!$V51="P1",All!$AE51="RMS"),Ruler!W$6,IF(AND(All!$V51="P2",All!$AE51="RMS"),Ruler!W$15,IF(AND(All!$V51="P3",All!$AE51="RMS"),Ruler!W$16,IF(AND(All!$V51="P4",All!$AE51="RMS"),Ruler!W$17,IF(AND(All!$V51="P5",All!$AE51="RMS"),Ruler!W$18,IF(AND(All!$V51="P6",All!$AE51="RMS"),Ruler!W$19,IF(AND(All!$V51="P7",All!$AE51="RMS"),Ruler!W$20,IF(AND(All!$V51="P8",All!$AE51="RMS"),Ruler!W$21,IF(AND(All!$V51="P9",All!$AE51="RMS"),Ruler!W$22,IF(AND(All!$V51="P1",All!$AE51="RSS"),Ruler!W$6,IF(AND(All!$V51="P2",All!$AE51="RSS"),Ruler!W$23,IF(AND(All!$V51="P3",All!$AE51="RSS"),Ruler!W$24,IF(AND(All!$V51="P4",All!$AE51="RSS"),Ruler!W$25,IF(AND(All!$V51="P5",All!$AE51="RSS"),Ruler!W$26,IF(AND(All!$V51="P6",All!$AE51="RSS"),Ruler!W$27,IF(AND(All!$V51="P7",All!$AE51="RSS"),Ruler!W$28,IF(AND(All!$V51="P8",All!$AE51="RSS"),Ruler!W$29,IF(AND(All!$V51="P9",All!$AE51="RSS"),Ruler!W$30,0)))))))))))))))))))))))))))</f>
        <v>2</v>
      </c>
      <c r="CE51" s="325">
        <f>IF(AND(All!$V51="P1",All!$AE51="RDP"),Ruler!X$6,IF(AND(All!$V51="P2",All!$AE51="RDP"),Ruler!X$7,IF(AND(All!$V51="P3",All!$AE51="RDP"),Ruler!X$8,IF(AND(All!$V51="P4",All!$AE51="RDP"),Ruler!X$9,IF(AND(All!$V51="P5",All!$AE51="RDP"),Ruler!X$10,IF(AND(All!$V51="P6",All!$AE51="RDP"),Ruler!X$11,IF(AND(All!$V51="P7",All!$AE51="RDP"),Ruler!X$12,IF(AND(All!$V51="P8",All!$AE51="RDP"),Ruler!X$13,IF(AND(All!$V51="P9",All!$AE51="RDP"),Ruler!X$14,IF(AND(All!$V51="P1",All!$AE51="RMS"),Ruler!X$6,IF(AND(All!$V51="P2",All!$AE51="RMS"),Ruler!X$15,IF(AND(All!$V51="P3",All!$AE51="RMS"),Ruler!X$16,IF(AND(All!$V51="P4",All!$AE51="RMS"),Ruler!X$17,IF(AND(All!$V51="P5",All!$AE51="RMS"),Ruler!X$18,IF(AND(All!$V51="P6",All!$AE51="RMS"),Ruler!X$19,IF(AND(All!$V51="P7",All!$AE51="RMS"),Ruler!X$20,IF(AND(All!$V51="P8",All!$AE51="RMS"),Ruler!X$21,IF(AND(All!$V51="P9",All!$AE51="RMS"),Ruler!X$22,IF(AND(All!$V51="P1",All!$AE51="RSS"),Ruler!X$6,IF(AND(All!$V51="P2",All!$AE51="RSS"),Ruler!X$23,IF(AND(All!$V51="P3",All!$AE51="RSS"),Ruler!X$24,IF(AND(All!$V51="P4",All!$AE51="RSS"),Ruler!X$25,IF(AND(All!$V51="P5",All!$AE51="RSS"),Ruler!X$26,IF(AND(All!$V51="P6",All!$AE51="RSS"),Ruler!X$27,IF(AND(All!$V51="P7",All!$AE51="RSS"),Ruler!X$28,IF(AND(All!$V51="P8",All!$AE51="RSS"),Ruler!X$29,IF(AND(All!$V51="P9",All!$AE51="RSS"),Ruler!X$30,0)))))))))))))))))))))))))))</f>
        <v>3</v>
      </c>
      <c r="CF51" s="325">
        <f>IF(AND(All!$V51="P1",All!$AE51="RDP"),Ruler!Y$6,IF(AND(All!$V51="P2",All!$AE51="RDP"),Ruler!Y$7,IF(AND(All!$V51="P3",All!$AE51="RDP"),Ruler!Y$8,IF(AND(All!$V51="P4",All!$AE51="RDP"),Ruler!Y$9,IF(AND(All!$V51="P5",All!$AE51="RDP"),Ruler!Y$10,IF(AND(All!$V51="P6",All!$AE51="RDP"),Ruler!Y$11,IF(AND(All!$V51="P7",All!$AE51="RDP"),Ruler!Y$12,IF(AND(All!$V51="P8",All!$AE51="RDP"),Ruler!Y$13,IF(AND(All!$V51="P9",All!$AE51="RDP"),Ruler!Y$14,IF(AND(All!$V51="P1",All!$AE51="RMS"),Ruler!Y$6,IF(AND(All!$V51="P2",All!$AE51="RMS"),Ruler!Y$15,IF(AND(All!$V51="P3",All!$AE51="RMS"),Ruler!Y$16,IF(AND(All!$V51="P4",All!$AE51="RMS"),Ruler!Y$17,IF(AND(All!$V51="P5",All!$AE51="RMS"),Ruler!Y$18,IF(AND(All!$V51="P6",All!$AE51="RMS"),Ruler!Y$19,IF(AND(All!$V51="P7",All!$AE51="RMS"),Ruler!Y$20,IF(AND(All!$V51="P8",All!$AE51="RMS"),Ruler!Y$21,IF(AND(All!$V51="P9",All!$AE51="RMS"),Ruler!Y$22,IF(AND(All!$V51="P1",All!$AE51="RSS"),Ruler!Y$6,IF(AND(All!$V51="P2",All!$AE51="RSS"),Ruler!Y$23,IF(AND(All!$V51="P3",All!$AE51="RSS"),Ruler!Y$24,IF(AND(All!$V51="P4",All!$AE51="RSS"),Ruler!Y$25,IF(AND(All!$V51="P5",All!$AE51="RSS"),Ruler!Y$26,IF(AND(All!$V51="P6",All!$AE51="RSS"),Ruler!Y$27,IF(AND(All!$V51="P7",All!$AE51="RSS"),Ruler!Y$28,IF(AND(All!$V51="P8",All!$AE51="RSS"),Ruler!Y$29,IF(AND(All!$V51="P9",All!$AE51="RSS"),Ruler!Y$30,0)))))))))))))))))))))))))))</f>
        <v>2</v>
      </c>
      <c r="CG51" s="325">
        <f>IF(AND(All!$V51="P1",All!$AE51="RDP"),Ruler!Z$6,IF(AND(All!$V51="P2",All!$AE51="RDP"),Ruler!Z$7,IF(AND(All!$V51="P3",All!$AE51="RDP"),Ruler!Z$8,IF(AND(All!$V51="P4",All!$AE51="RDP"),Ruler!Z$9,IF(AND(All!$V51="P5",All!$AE51="RDP"),Ruler!Z$10,IF(AND(All!$V51="P6",All!$AE51="RDP"),Ruler!Z$11,IF(AND(All!$V51="P7",All!$AE51="RDP"),Ruler!Z$12,IF(AND(All!$V51="P8",All!$AE51="RDP"),Ruler!Z$13,IF(AND(All!$V51="P9",All!$AE51="RDP"),Ruler!Z$14,IF(AND(All!$V51="P1",All!$AE51="RMS"),Ruler!Z$6,IF(AND(All!$V51="P2",All!$AE51="RMS"),Ruler!Z$15,IF(AND(All!$V51="P3",All!$AE51="RMS"),Ruler!Z$16,IF(AND(All!$V51="P4",All!$AE51="RMS"),Ruler!Z$17,IF(AND(All!$V51="P5",All!$AE51="RMS"),Ruler!Z$18,IF(AND(All!$V51="P6",All!$AE51="RMS"),Ruler!Z$19,IF(AND(All!$V51="P7",All!$AE51="RMS"),Ruler!Z$20,IF(AND(All!$V51="P8",All!$AE51="RMS"),Ruler!Z$21,IF(AND(All!$V51="P9",All!$AE51="RMS"),Ruler!Z$22,IF(AND(All!$V51="P1",All!$AE51="RSS"),Ruler!Z$6,IF(AND(All!$V51="P2",All!$AE51="RSS"),Ruler!Z$23,IF(AND(All!$V51="P3",All!$AE51="RSS"),Ruler!Z$24,IF(AND(All!$V51="P4",All!$AE51="RSS"),Ruler!Z$25,IF(AND(All!$V51="P5",All!$AE51="RSS"),Ruler!Z$26,IF(AND(All!$V51="P6",All!$AE51="RSS"),Ruler!Z$27,IF(AND(All!$V51="P7",All!$AE51="RSS"),Ruler!Z$28,IF(AND(All!$V51="P8",All!$AE51="RSS"),Ruler!Z$29,IF(AND(All!$V51="P9",All!$AE51="RSS"),Ruler!Z$30,0)))))))))))))))))))))))))))</f>
        <v>2</v>
      </c>
      <c r="CH51" s="325">
        <f>IF(AND(All!$V51="P1",All!$AE51="RDP"),Ruler!AA$6,IF(AND(All!$V51="P2",All!$AE51="RDP"),Ruler!AA$7,IF(AND(All!$V51="P3",All!$AE51="RDP"),Ruler!AA$8,IF(AND(All!$V51="P4",All!$AE51="RDP"),Ruler!AA$9,IF(AND(All!$V51="P5",All!$AE51="RDP"),Ruler!AA$10,IF(AND(All!$V51="P6",All!$AE51="RDP"),Ruler!AA$11,IF(AND(All!$V51="P7",All!$AE51="RDP"),Ruler!AA$12,IF(AND(All!$V51="P8",All!$AE51="RDP"),Ruler!AA$13,IF(AND(All!$V51="P9",All!$AE51="RDP"),Ruler!AA$14,IF(AND(All!$V51="P1",All!$AE51="RMS"),Ruler!AA$6,IF(AND(All!$V51="P2",All!$AE51="RMS"),Ruler!AA$15,IF(AND(All!$V51="P3",All!$AE51="RMS"),Ruler!AA$16,IF(AND(All!$V51="P4",All!$AE51="RMS"),Ruler!AA$17,IF(AND(All!$V51="P5",All!$AE51="RMS"),Ruler!AA$18,IF(AND(All!$V51="P6",All!$AE51="RMS"),Ruler!AA$19,IF(AND(All!$V51="P7",All!$AE51="RMS"),Ruler!AA$20,IF(AND(All!$V51="P8",All!$AE51="RMS"),Ruler!AA$21,IF(AND(All!$V51="P9",All!$AE51="RMS"),Ruler!AA$22,IF(AND(All!$V51="P1",All!$AE51="RSS"),Ruler!AA$6,IF(AND(All!$V51="P2",All!$AE51="RSS"),Ruler!AA$23,IF(AND(All!$V51="P3",All!$AE51="RSS"),Ruler!AA$24,IF(AND(All!$V51="P4",All!$AE51="RSS"),Ruler!AA$25,IF(AND(All!$V51="P5",All!$AE51="RSS"),Ruler!AA$26,IF(AND(All!$V51="P6",All!$AE51="RSS"),Ruler!AA$27,IF(AND(All!$V51="P7",All!$AE51="RSS"),Ruler!AA$28,IF(AND(All!$V51="P8",All!$AE51="RSS"),Ruler!AA$29,IF(AND(All!$V51="P9",All!$AE51="RSS"),Ruler!AA$30,0)))))))))))))))))))))))))))</f>
        <v>2</v>
      </c>
      <c r="CI51" s="325">
        <f>IF(AND(All!$V51="P1",All!$AE51="RDP"),Ruler!AB$6,IF(AND(All!$V51="P2",All!$AE51="RDP"),Ruler!AB$7,IF(AND(All!$V51="P3",All!$AE51="RDP"),Ruler!AB$8,IF(AND(All!$V51="P4",All!$AE51="RDP"),Ruler!AB$9,IF(AND(All!$V51="P5",All!$AE51="RDP"),Ruler!AB$10,IF(AND(All!$V51="P6",All!$AE51="RDP"),Ruler!AB$11,IF(AND(All!$V51="P7",All!$AE51="RDP"),Ruler!AB$12,IF(AND(All!$V51="P8",All!$AE51="RDP"),Ruler!AB$13,IF(AND(All!$V51="P9",All!$AE51="RDP"),Ruler!AB$14,IF(AND(All!$V51="P1",All!$AE51="RMS"),Ruler!AB$6,IF(AND(All!$V51="P2",All!$AE51="RMS"),Ruler!AB$15,IF(AND(All!$V51="P3",All!$AE51="RMS"),Ruler!AB$16,IF(AND(All!$V51="P4",All!$AE51="RMS"),Ruler!AB$17,IF(AND(All!$V51="P5",All!$AE51="RMS"),Ruler!AB$18,IF(AND(All!$V51="P6",All!$AE51="RMS"),Ruler!AB$19,IF(AND(All!$V51="P7",All!$AE51="RMS"),Ruler!AB$20,IF(AND(All!$V51="P8",All!$AE51="RMS"),Ruler!AB$21,IF(AND(All!$V51="P9",All!$AE51="RMS"),Ruler!AB$22,IF(AND(All!$V51="P1",All!$AE51="RSS"),Ruler!AB$6,IF(AND(All!$V51="P2",All!$AE51="RSS"),Ruler!AB$23,IF(AND(All!$V51="P3",All!$AE51="RSS"),Ruler!AB$24,IF(AND(All!$V51="P4",All!$AE51="RSS"),Ruler!AB$25,IF(AND(All!$V51="P5",All!$AE51="RSS"),Ruler!AB$26,IF(AND(All!$V51="P6",All!$AE51="RSS"),Ruler!AB$27,IF(AND(All!$V51="P7",All!$AE51="RSS"),Ruler!AB$28,IF(AND(All!$V51="P8",All!$AE51="RSS"),Ruler!AB$29,IF(AND(All!$V51="P9",All!$AE51="RSS"),Ruler!AB$30,0)))))))))))))))))))))))))))</f>
        <v>2</v>
      </c>
      <c r="CJ51" s="377">
        <f>Table9[[#This Row],[R-B1]]-Table9[[#This Row],[B1]]</f>
        <v>0</v>
      </c>
      <c r="CK51" s="378">
        <f>Table9[[#This Row],[R-B2]]-Table9[[#This Row],[B2]]</f>
        <v>0</v>
      </c>
      <c r="CL51" s="378">
        <f>Table9[[#This Row],[R-B3]]-Table9[[#This Row],[B3]]</f>
        <v>1</v>
      </c>
      <c r="CM51" s="378">
        <f>Table9[[#This Row],[R-B4]]-Table9[[#This Row],[B4]]</f>
        <v>0</v>
      </c>
      <c r="CN51" s="378">
        <f>Table9[[#This Row],[R-B5]]-Table9[[#This Row],[B5]]</f>
        <v>0</v>
      </c>
      <c r="CO51" s="378">
        <f>Table9[[#This Row],[R-B6]]-Table9[[#This Row],[B6]]</f>
        <v>0</v>
      </c>
      <c r="CP51" s="378">
        <f>Table9[[#This Row],[R-B7]]-Table9[[#This Row],[B7]]</f>
        <v>0</v>
      </c>
      <c r="CQ51" s="378">
        <f>Table9[[#This Row],[R-B8]]-Table9[[#This Row],[B8]]</f>
        <v>0</v>
      </c>
      <c r="CR51" s="378">
        <f>Table9[[#This Row],[R-B9]]-Table9[[#This Row],[B9]]</f>
        <v>-1</v>
      </c>
      <c r="CS51" s="378">
        <f>Table9[[#This Row],[R-B10]]-Table9[[#This Row],[B10]]</f>
        <v>0</v>
      </c>
      <c r="CT51" s="378">
        <f>Table9[[#This Row],[R-B11]]-Table9[[#This Row],[B11]]</f>
        <v>0</v>
      </c>
      <c r="CU51" s="378">
        <f>Table9[[#This Row],[R-B12]]-Table9[[#This Row],[B12]]</f>
        <v>0</v>
      </c>
      <c r="CV51" s="378">
        <f>Table9[[#This Row],[R-K1]]-Table9[[#This Row],[K1]]</f>
        <v>0</v>
      </c>
      <c r="CW51" s="378">
        <f>Table9[[#This Row],[R-K2]]-Table9[[#This Row],[K2]]</f>
        <v>0</v>
      </c>
      <c r="CX51" s="378">
        <f>Table9[[#This Row],[R-K3]]-Table9[[#This Row],[K3]]</f>
        <v>0</v>
      </c>
      <c r="CY51" s="378">
        <f>Table9[[#This Row],[R-K4]]-Table9[[#This Row],[K4]]</f>
        <v>0</v>
      </c>
      <c r="CZ51" s="378">
        <f>Table9[[#This Row],[R-K5]]-Table9[[#This Row],[K5]]</f>
        <v>1</v>
      </c>
      <c r="DA51" s="378">
        <f>Table9[[#This Row],[R-P1]]-Table9[[#This Row],[P1]]</f>
        <v>0</v>
      </c>
      <c r="DB51" s="378">
        <f>Table9[[#This Row],[R-P2]]-Table9[[#This Row],[P2]]</f>
        <v>0</v>
      </c>
      <c r="DC51" s="378">
        <f>Table9[[#This Row],[R-P3]]-Table9[[#This Row],[P3]]</f>
        <v>1</v>
      </c>
      <c r="DD51" s="378">
        <f>Table9[[#This Row],[R-P4]]-Table9[[#This Row],[P4]]</f>
        <v>0</v>
      </c>
      <c r="DE51" s="378">
        <f>Table9[[#This Row],[R-P5]]-Table9[[#This Row],[P5]]</f>
        <v>0</v>
      </c>
      <c r="DF51" s="378">
        <f>Table9[[#This Row],[R-E1]]-Table9[[#This Row],[E1]]</f>
        <v>0</v>
      </c>
      <c r="DG51" s="379">
        <f>Table9[[#This Row],[R-E2]]-Table9[[#This Row],[E2]]</f>
        <v>0</v>
      </c>
      <c r="DH51" s="43">
        <f>COUNTIF(Table9[[#This Row],[G-B1]:[G-B12]],"&lt;=0")/12*100</f>
        <v>91.666666666666657</v>
      </c>
      <c r="DI51" s="43">
        <f>COUNTIF(Table9[[#This Row],[G-K1]:[G-K5]],"&lt;=0")/5*100</f>
        <v>80</v>
      </c>
      <c r="DJ51" s="43">
        <f>COUNTIF(Table9[[#This Row],[G-P1]:[G-P5]],"&lt;=0")/5*100</f>
        <v>80</v>
      </c>
      <c r="DK51" s="43">
        <f>COUNTIF(Table9[[#This Row],[G-E1]:[G-E2]],"&lt;=0")/2*100</f>
        <v>100</v>
      </c>
      <c r="DL51" s="450">
        <f>IF(AE51="RDP",(COUNTIF(Table9[[#This Row],[G-B3]],"&lt;=0")+COUNTIF(Table9[[#This Row],[G-B4]],"&lt;=0")+COUNTIF(Table9[[#This Row],[G-B7]],"&lt;=0")+COUNTIF(Table9[[#This Row],[G-B11]],"&lt;=0")+COUNTIF(Table9[[#This Row],[G-K2]],"&lt;=0"))/5*100,IF(AE51="RMS",(COUNTIF(Table9[[#This Row],[G-B4]],"&lt;=0")+COUNTIF(Table9[[#This Row],[G-B5]],"&lt;=0")+COUNTIF(Table9[[#This Row],[G-B10]],"&lt;=0")+COUNTIF(Table9[[#This Row],[G-B12]],"&lt;=0")+COUNTIF(Table9[[#This Row],[G-K2]],"&lt;=0"))/5*100,IF(AE51="RSS",(COUNTIF(Table9[[#This Row],[G-B1]],"&lt;=0")+COUNTIF(Table9[[#This Row],[G-B2]],"&lt;=0")+COUNTIF(Table9[[#This Row],[G-B6]],"&lt;=0")+COUNTIF(Table9[[#This Row],[G-B11]],"&lt;=0")+COUNTIF(Table9[[#This Row],[G-B12]],"&lt;=0"))/5*100,0)))</f>
        <v>80</v>
      </c>
      <c r="DM51" s="332">
        <v>100</v>
      </c>
      <c r="DN51" s="42">
        <v>100</v>
      </c>
      <c r="DO51" s="42">
        <v>100</v>
      </c>
      <c r="DP51" s="42">
        <v>100</v>
      </c>
      <c r="DQ51" s="42">
        <v>100</v>
      </c>
      <c r="DR51" s="380">
        <v>100</v>
      </c>
      <c r="DS51" s="381">
        <v>80</v>
      </c>
      <c r="DT51" s="381">
        <v>100</v>
      </c>
      <c r="DU51" s="381">
        <v>100</v>
      </c>
      <c r="DV51" s="381">
        <v>100</v>
      </c>
      <c r="DW51" s="380">
        <v>75</v>
      </c>
      <c r="DX51" s="381">
        <v>80</v>
      </c>
      <c r="DY51" s="381">
        <v>40</v>
      </c>
      <c r="DZ51" s="381">
        <v>100</v>
      </c>
      <c r="EA51" s="382">
        <f>2/5*100</f>
        <v>40</v>
      </c>
      <c r="EB51" s="335" t="s">
        <v>543</v>
      </c>
      <c r="EC51" s="324" t="s">
        <v>544</v>
      </c>
      <c r="ED51" s="324" t="s">
        <v>545</v>
      </c>
      <c r="EE51" s="397"/>
    </row>
    <row r="52" spans="2:135" ht="29.5" hidden="1" thickBot="1" x14ac:dyDescent="0.4">
      <c r="B52" s="282">
        <v>51</v>
      </c>
      <c r="C52" s="285" t="s">
        <v>171</v>
      </c>
      <c r="D52" s="282"/>
      <c r="E52" s="284" t="s">
        <v>546</v>
      </c>
      <c r="F52" s="282"/>
      <c r="G52" s="357">
        <f t="shared" ca="1" si="0"/>
        <v>26.820910321537298</v>
      </c>
      <c r="H52" s="492">
        <v>36526</v>
      </c>
      <c r="I52" s="282" t="s">
        <v>136</v>
      </c>
      <c r="J52" s="282" t="s">
        <v>173</v>
      </c>
      <c r="K52" s="282" t="s">
        <v>174</v>
      </c>
      <c r="L52" s="282" t="s">
        <v>157</v>
      </c>
      <c r="M52" s="285" t="s">
        <v>547</v>
      </c>
      <c r="N52" s="282"/>
      <c r="O52" s="282" t="s">
        <v>142</v>
      </c>
      <c r="P52" s="284" t="s">
        <v>548</v>
      </c>
      <c r="Q52" s="282" t="s">
        <v>177</v>
      </c>
      <c r="R52" s="282"/>
      <c r="S52" s="282"/>
      <c r="T52" s="286"/>
      <c r="U52" s="282"/>
      <c r="V52" s="282"/>
      <c r="W52" s="297"/>
      <c r="X52" s="286">
        <f ca="1">($T$1-Table9[[#This Row],[Date of Appointment to Current Grade]])/365</f>
        <v>126.89214319824963</v>
      </c>
      <c r="Y52" s="282"/>
      <c r="Z52" s="282" t="s">
        <v>173</v>
      </c>
      <c r="AA52" s="282"/>
      <c r="AB52" s="282"/>
      <c r="AC52" s="282"/>
      <c r="AD52" s="282"/>
      <c r="AE52" s="282"/>
      <c r="AF52" s="282"/>
      <c r="AG52" s="282"/>
      <c r="AH52" s="282"/>
      <c r="AI52" s="282"/>
      <c r="AJ52" s="282"/>
      <c r="AK52" s="282"/>
      <c r="AL52" s="282"/>
      <c r="AM52" s="317"/>
      <c r="AN52" s="323"/>
      <c r="BK52" s="328"/>
      <c r="BL52" s="325">
        <f>IF(AND(All!$V52="P1",All!$AE52="RDP"),Ruler!E$6,IF(AND(All!$V52="P2",All!$AE52="RDP"),Ruler!E$7,IF(AND(All!$V52="P3",All!$AE52="RDP"),Ruler!E$8,IF(AND(All!$V52="P4",All!$AE52="RDP"),Ruler!E$9,IF(AND(All!$V52="P5",All!$AE52="RDP"),Ruler!E$10,IF(AND(All!$V52="P6",All!$AE52="RDP"),Ruler!E$11,IF(AND(All!$V52="P7",All!$AE52="RDP"),Ruler!E$12,IF(AND(All!$V52="P8",All!$AE52="RDP"),Ruler!E$13,IF(AND(All!$V52="P9",All!$AE52="RDP"),Ruler!E$14,IF(AND(All!$V52="P1",All!$AE52="RMS"),Ruler!E$6,IF(AND(All!$V52="P2",All!$AE52="RMS"),Ruler!E$15,IF(AND(All!$V52="P3",All!$AE52="RMS"),Ruler!E$16,IF(AND(All!$V52="P4",All!$AE52="RMS"),Ruler!E$17,IF(AND(All!$V52="P5",All!$AE52="RMS"),Ruler!E$18,IF(AND(All!$V52="P6",All!$AE52="RMS"),Ruler!E$19,IF(AND(All!$V52="P7",All!$AE52="RMS"),Ruler!E$20,IF(AND(All!$V52="P8",All!$AE52="RMS"),Ruler!E$21,IF(AND(All!$V52="P9",All!$AE52="RMS"),Ruler!E$22,IF(AND(All!$V52="P1",All!$AE52="RSS"),Ruler!E$6,IF(AND(All!$V52="P2",All!$AE52="RSS"),Ruler!E$23,IF(AND(All!$V52="P3",All!$AE52="RSS"),Ruler!E$24,IF(AND(All!$V52="P4",All!$AE52="RSS"),Ruler!E$25,IF(AND(All!$V52="P5",All!$AE52="RSS"),Ruler!E$26,IF(AND(All!$V52="P6",All!$AE52="RSS"),Ruler!E$27,IF(AND(All!$V52="P7",All!$AE52="RSS"),Ruler!E$28,IF(AND(All!$V52="P8",All!$AE52="RSS"),Ruler!E$29,IF(AND(All!$V52="P9",All!$AE52="RSS"),Ruler!E$30,0)))))))))))))))))))))))))))</f>
        <v>0</v>
      </c>
      <c r="BM52" s="325">
        <f>IF(AND(All!$V52="P1",All!$AE52="RDP"),Ruler!F$6,IF(AND(All!$V52="P2",All!$AE52="RDP"),Ruler!F$7,IF(AND(All!$V52="P3",All!$AE52="RDP"),Ruler!F$8,IF(AND(All!$V52="P4",All!$AE52="RDP"),Ruler!F$9,IF(AND(All!$V52="P5",All!$AE52="RDP"),Ruler!F$10,IF(AND(All!$V52="P6",All!$AE52="RDP"),Ruler!F$11,IF(AND(All!$V52="P7",All!$AE52="RDP"),Ruler!F$12,IF(AND(All!$V52="P8",All!$AE52="RDP"),Ruler!F$13,IF(AND(All!$V52="P9",All!$AE52="RDP"),Ruler!F$14,IF(AND(All!$V52="P1",All!$AE52="RMS"),Ruler!F$6,IF(AND(All!$V52="P2",All!$AE52="RMS"),Ruler!F$15,IF(AND(All!$V52="P3",All!$AE52="RMS"),Ruler!F$16,IF(AND(All!$V52="P4",All!$AE52="RMS"),Ruler!F$17,IF(AND(All!$V52="P5",All!$AE52="RMS"),Ruler!F$18,IF(AND(All!$V52="P6",All!$AE52="RMS"),Ruler!F$19,IF(AND(All!$V52="P7",All!$AE52="RMS"),Ruler!F$20,IF(AND(All!$V52="P8",All!$AE52="RMS"),Ruler!F$21,IF(AND(All!$V52="P9",All!$AE52="RMS"),Ruler!F$22,IF(AND(All!$V52="P1",All!$AE52="RSS"),Ruler!F$6,IF(AND(All!$V52="P2",All!$AE52="RSS"),Ruler!F$23,IF(AND(All!$V52="P3",All!$AE52="RSS"),Ruler!F$24,IF(AND(All!$V52="P4",All!$AE52="RSS"),Ruler!F$25,IF(AND(All!$V52="P5",All!$AE52="RSS"),Ruler!F$26,IF(AND(All!$V52="P6",All!$AE52="RSS"),Ruler!F$27,IF(AND(All!$V52="P7",All!$AE52="RSS"),Ruler!F$28,IF(AND(All!$V52="P8",All!$AE52="RSS"),Ruler!F$29,IF(AND(All!$V52="P9",All!$AE52="RSS"),Ruler!F$30,0)))))))))))))))))))))))))))</f>
        <v>0</v>
      </c>
      <c r="BN52" s="325">
        <f>IF(AND(All!$V52="P1",All!$AE52="RDP"),Ruler!G$6,IF(AND(All!$V52="P2",All!$AE52="RDP"),Ruler!G$7,IF(AND(All!$V52="P3",All!$AE52="RDP"),Ruler!G$8,IF(AND(All!$V52="P4",All!$AE52="RDP"),Ruler!G$9,IF(AND(All!$V52="P5",All!$AE52="RDP"),Ruler!G$10,IF(AND(All!$V52="P6",All!$AE52="RDP"),Ruler!G$11,IF(AND(All!$V52="P7",All!$AE52="RDP"),Ruler!G$12,IF(AND(All!$V52="P8",All!$AE52="RDP"),Ruler!G$13,IF(AND(All!$V52="P9",All!$AE52="RDP"),Ruler!G$14,IF(AND(All!$V52="P1",All!$AE52="RMS"),Ruler!G$6,IF(AND(All!$V52="P2",All!$AE52="RMS"),Ruler!G$15,IF(AND(All!$V52="P3",All!$AE52="RMS"),Ruler!G$16,IF(AND(All!$V52="P4",All!$AE52="RMS"),Ruler!G$17,IF(AND(All!$V52="P5",All!$AE52="RMS"),Ruler!G$18,IF(AND(All!$V52="P6",All!$AE52="RMS"),Ruler!G$19,IF(AND(All!$V52="P7",All!$AE52="RMS"),Ruler!G$20,IF(AND(All!$V52="P8",All!$AE52="RMS"),Ruler!G$21,IF(AND(All!$V52="P9",All!$AE52="RMS"),Ruler!G$22,IF(AND(All!$V52="P1",All!$AE52="RSS"),Ruler!G$6,IF(AND(All!$V52="P2",All!$AE52="RSS"),Ruler!G$23,IF(AND(All!$V52="P3",All!$AE52="RSS"),Ruler!G$24,IF(AND(All!$V52="P4",All!$AE52="RSS"),Ruler!G$25,IF(AND(All!$V52="P5",All!$AE52="RSS"),Ruler!G$26,IF(AND(All!$V52="P6",All!$AE52="RSS"),Ruler!G$27,IF(AND(All!$V52="P7",All!$AE52="RSS"),Ruler!G$28,IF(AND(All!$V52="P8",All!$AE52="RSS"),Ruler!G$29,IF(AND(All!$V52="P9",All!$AE52="RSS"),Ruler!G$30,0)))))))))))))))))))))))))))</f>
        <v>0</v>
      </c>
      <c r="BO52" s="325">
        <f>IF(AND(All!$V52="P1",All!$AE52="RDP"),Ruler!H$6,IF(AND(All!$V52="P2",All!$AE52="RDP"),Ruler!H$7,IF(AND(All!$V52="P3",All!$AE52="RDP"),Ruler!H$8,IF(AND(All!$V52="P4",All!$AE52="RDP"),Ruler!H$9,IF(AND(All!$V52="P5",All!$AE52="RDP"),Ruler!H$10,IF(AND(All!$V52="P6",All!$AE52="RDP"),Ruler!H$11,IF(AND(All!$V52="P7",All!$AE52="RDP"),Ruler!H$12,IF(AND(All!$V52="P8",All!$AE52="RDP"),Ruler!H$13,IF(AND(All!$V52="P9",All!$AE52="RDP"),Ruler!H$14,IF(AND(All!$V52="P1",All!$AE52="RMS"),Ruler!H$6,IF(AND(All!$V52="P2",All!$AE52="RMS"),Ruler!H$15,IF(AND(All!$V52="P3",All!$AE52="RMS"),Ruler!H$16,IF(AND(All!$V52="P4",All!$AE52="RMS"),Ruler!H$17,IF(AND(All!$V52="P5",All!$AE52="RMS"),Ruler!H$18,IF(AND(All!$V52="P6",All!$AE52="RMS"),Ruler!H$19,IF(AND(All!$V52="P7",All!$AE52="RMS"),Ruler!H$20,IF(AND(All!$V52="P8",All!$AE52="RMS"),Ruler!H$21,IF(AND(All!$V52="P9",All!$AE52="RMS"),Ruler!H$22,IF(AND(All!$V52="P1",All!$AE52="RSS"),Ruler!H$6,IF(AND(All!$V52="P2",All!$AE52="RSS"),Ruler!H$23,IF(AND(All!$V52="P3",All!$AE52="RSS"),Ruler!H$24,IF(AND(All!$V52="P4",All!$AE52="RSS"),Ruler!H$25,IF(AND(All!$V52="P5",All!$AE52="RSS"),Ruler!H$26,IF(AND(All!$V52="P6",All!$AE52="RSS"),Ruler!H$27,IF(AND(All!$V52="P7",All!$AE52="RSS"),Ruler!H$28,IF(AND(All!$V52="P8",All!$AE52="RSS"),Ruler!H$29,IF(AND(All!$V52="P9",All!$AE52="RSS"),Ruler!H$30,0)))))))))))))))))))))))))))</f>
        <v>0</v>
      </c>
      <c r="BP52" s="325">
        <f>IF(AND(All!$V52="P1",All!$AE52="RDP"),Ruler!I$6,IF(AND(All!$V52="P2",All!$AE52="RDP"),Ruler!I$7,IF(AND(All!$V52="P3",All!$AE52="RDP"),Ruler!I$8,IF(AND(All!$V52="P4",All!$AE52="RDP"),Ruler!I$9,IF(AND(All!$V52="P5",All!$AE52="RDP"),Ruler!I$10,IF(AND(All!$V52="P6",All!$AE52="RDP"),Ruler!I$11,IF(AND(All!$V52="P7",All!$AE52="RDP"),Ruler!I$12,IF(AND(All!$V52="P8",All!$AE52="RDP"),Ruler!I$13,IF(AND(All!$V52="P9",All!$AE52="RDP"),Ruler!I$14,IF(AND(All!$V52="P1",All!$AE52="RMS"),Ruler!I$6,IF(AND(All!$V52="P2",All!$AE52="RMS"),Ruler!I$15,IF(AND(All!$V52="P3",All!$AE52="RMS"),Ruler!I$16,IF(AND(All!$V52="P4",All!$AE52="RMS"),Ruler!I$17,IF(AND(All!$V52="P5",All!$AE52="RMS"),Ruler!I$18,IF(AND(All!$V52="P6",All!$AE52="RMS"),Ruler!I$19,IF(AND(All!$V52="P7",All!$AE52="RMS"),Ruler!I$20,IF(AND(All!$V52="P8",All!$AE52="RMS"),Ruler!I$21,IF(AND(All!$V52="P9",All!$AE52="RMS"),Ruler!I$22,IF(AND(All!$V52="P1",All!$AE52="RSS"),Ruler!I$6,IF(AND(All!$V52="P2",All!$AE52="RSS"),Ruler!I$23,IF(AND(All!$V52="P3",All!$AE52="RSS"),Ruler!I$24,IF(AND(All!$V52="P4",All!$AE52="RSS"),Ruler!I$25,IF(AND(All!$V52="P5",All!$AE52="RSS"),Ruler!I$26,IF(AND(All!$V52="P6",All!$AE52="RSS"),Ruler!I$27,IF(AND(All!$V52="P7",All!$AE52="RSS"),Ruler!I$28,IF(AND(All!$V52="P8",All!$AE52="RSS"),Ruler!I$29,IF(AND(All!$V52="P9",All!$AE52="RSS"),Ruler!I$30,0)))))))))))))))))))))))))))</f>
        <v>0</v>
      </c>
      <c r="BQ52" s="325">
        <f>IF(AND(All!$V52="P1",All!$AE52="RDP"),Ruler!J$6,IF(AND(All!$V52="P2",All!$AE52="RDP"),Ruler!J$7,IF(AND(All!$V52="P3",All!$AE52="RDP"),Ruler!J$8,IF(AND(All!$V52="P4",All!$AE52="RDP"),Ruler!J$9,IF(AND(All!$V52="P5",All!$AE52="RDP"),Ruler!J$10,IF(AND(All!$V52="P6",All!$AE52="RDP"),Ruler!J$11,IF(AND(All!$V52="P7",All!$AE52="RDP"),Ruler!J$12,IF(AND(All!$V52="P8",All!$AE52="RDP"),Ruler!J$13,IF(AND(All!$V52="P9",All!$AE52="RDP"),Ruler!J$14,IF(AND(All!$V52="P1",All!$AE52="RMS"),Ruler!J$6,IF(AND(All!$V52="P2",All!$AE52="RMS"),Ruler!J$15,IF(AND(All!$V52="P3",All!$AE52="RMS"),Ruler!J$16,IF(AND(All!$V52="P4",All!$AE52="RMS"),Ruler!J$17,IF(AND(All!$V52="P5",All!$AE52="RMS"),Ruler!J$18,IF(AND(All!$V52="P6",All!$AE52="RMS"),Ruler!J$19,IF(AND(All!$V52="P7",All!$AE52="RMS"),Ruler!J$20,IF(AND(All!$V52="P8",All!$AE52="RMS"),Ruler!J$21,IF(AND(All!$V52="P9",All!$AE52="RMS"),Ruler!J$22,IF(AND(All!$V52="P1",All!$AE52="RSS"),Ruler!J$6,IF(AND(All!$V52="P2",All!$AE52="RSS"),Ruler!J$23,IF(AND(All!$V52="P3",All!$AE52="RSS"),Ruler!J$24,IF(AND(All!$V52="P4",All!$AE52="RSS"),Ruler!J$25,IF(AND(All!$V52="P5",All!$AE52="RSS"),Ruler!J$26,IF(AND(All!$V52="P6",All!$AE52="RSS"),Ruler!J$27,IF(AND(All!$V52="P7",All!$AE52="RSS"),Ruler!J$28,IF(AND(All!$V52="P8",All!$AE52="RSS"),Ruler!J$29,IF(AND(All!$V52="P9",All!$AE52="RSS"),Ruler!J$30,0)))))))))))))))))))))))))))</f>
        <v>0</v>
      </c>
      <c r="BR52" s="325">
        <f>IF(AND(All!$V52="P1",All!$AE52="RDP"),Ruler!K$6,IF(AND(All!$V52="P2",All!$AE52="RDP"),Ruler!K$7,IF(AND(All!$V52="P3",All!$AE52="RDP"),Ruler!K$8,IF(AND(All!$V52="P4",All!$AE52="RDP"),Ruler!K$9,IF(AND(All!$V52="P5",All!$AE52="RDP"),Ruler!K$10,IF(AND(All!$V52="P6",All!$AE52="RDP"),Ruler!K$11,IF(AND(All!$V52="P7",All!$AE52="RDP"),Ruler!K$12,IF(AND(All!$V52="P8",All!$AE52="RDP"),Ruler!K$13,IF(AND(All!$V52="P9",All!$AE52="RDP"),Ruler!K$14,IF(AND(All!$V52="P1",All!$AE52="RMS"),Ruler!K$6,IF(AND(All!$V52="P2",All!$AE52="RMS"),Ruler!K$15,IF(AND(All!$V52="P3",All!$AE52="RMS"),Ruler!K$16,IF(AND(All!$V52="P4",All!$AE52="RMS"),Ruler!K$17,IF(AND(All!$V52="P5",All!$AE52="RMS"),Ruler!K$18,IF(AND(All!$V52="P6",All!$AE52="RMS"),Ruler!K$19,IF(AND(All!$V52="P7",All!$AE52="RMS"),Ruler!K$20,IF(AND(All!$V52="P8",All!$AE52="RMS"),Ruler!K$21,IF(AND(All!$V52="P9",All!$AE52="RMS"),Ruler!K$22,IF(AND(All!$V52="P1",All!$AE52="RSS"),Ruler!K$6,IF(AND(All!$V52="P2",All!$AE52="RSS"),Ruler!K$23,IF(AND(All!$V52="P3",All!$AE52="RSS"),Ruler!K$24,IF(AND(All!$V52="P4",All!$AE52="RSS"),Ruler!K$25,IF(AND(All!$V52="P5",All!$AE52="RSS"),Ruler!K$26,IF(AND(All!$V52="P6",All!$AE52="RSS"),Ruler!K$27,IF(AND(All!$V52="P7",All!$AE52="RSS"),Ruler!K$28,IF(AND(All!$V52="P8",All!$AE52="RSS"),Ruler!K$29,IF(AND(All!$V52="P9",All!$AE52="RSS"),Ruler!K$30,0)))))))))))))))))))))))))))</f>
        <v>0</v>
      </c>
      <c r="BS52" s="325">
        <f>IF(AND(All!$V52="P1",All!$AE52="RDP"),Ruler!L$6,IF(AND(All!$V52="P2",All!$AE52="RDP"),Ruler!L$7,IF(AND(All!$V52="P3",All!$AE52="RDP"),Ruler!L$8,IF(AND(All!$V52="P4",All!$AE52="RDP"),Ruler!L$9,IF(AND(All!$V52="P5",All!$AE52="RDP"),Ruler!L$10,IF(AND(All!$V52="P6",All!$AE52="RDP"),Ruler!L$11,IF(AND(All!$V52="P7",All!$AE52="RDP"),Ruler!L$12,IF(AND(All!$V52="P8",All!$AE52="RDP"),Ruler!L$13,IF(AND(All!$V52="P9",All!$AE52="RDP"),Ruler!L$14,IF(AND(All!$V52="P1",All!$AE52="RMS"),Ruler!L$6,IF(AND(All!$V52="P2",All!$AE52="RMS"),Ruler!L$15,IF(AND(All!$V52="P3",All!$AE52="RMS"),Ruler!L$16,IF(AND(All!$V52="P4",All!$AE52="RMS"),Ruler!L$17,IF(AND(All!$V52="P5",All!$AE52="RMS"),Ruler!L$18,IF(AND(All!$V52="P6",All!$AE52="RMS"),Ruler!L$19,IF(AND(All!$V52="P7",All!$AE52="RMS"),Ruler!L$20,IF(AND(All!$V52="P8",All!$AE52="RMS"),Ruler!L$21,IF(AND(All!$V52="P9",All!$AE52="RMS"),Ruler!L$22,IF(AND(All!$V52="P1",All!$AE52="RSS"),Ruler!L$6,IF(AND(All!$V52="P2",All!$AE52="RSS"),Ruler!L$23,IF(AND(All!$V52="P3",All!$AE52="RSS"),Ruler!L$24,IF(AND(All!$V52="P4",All!$AE52="RSS"),Ruler!L$25,IF(AND(All!$V52="P5",All!$AE52="RSS"),Ruler!L$26,IF(AND(All!$V52="P6",All!$AE52="RSS"),Ruler!L$27,IF(AND(All!$V52="P7",All!$AE52="RSS"),Ruler!L$28,IF(AND(All!$V52="P8",All!$AE52="RSS"),Ruler!L$29,IF(AND(All!$V52="P9",All!$AE52="RSS"),Ruler!L$30,0)))))))))))))))))))))))))))</f>
        <v>0</v>
      </c>
      <c r="BT52" s="325">
        <f>IF(AND(All!$V52="P1",All!$AE52="RDP"),Ruler!M$6,IF(AND(All!$V52="P2",All!$AE52="RDP"),Ruler!M$7,IF(AND(All!$V52="P3",All!$AE52="RDP"),Ruler!M$8,IF(AND(All!$V52="P4",All!$AE52="RDP"),Ruler!M$9,IF(AND(All!$V52="P5",All!$AE52="RDP"),Ruler!M$10,IF(AND(All!$V52="P6",All!$AE52="RDP"),Ruler!M$11,IF(AND(All!$V52="P7",All!$AE52="RDP"),Ruler!M$12,IF(AND(All!$V52="P8",All!$AE52="RDP"),Ruler!M$13,IF(AND(All!$V52="P9",All!$AE52="RDP"),Ruler!M$14,IF(AND(All!$V52="P1",All!$AE52="RMS"),Ruler!M$6,IF(AND(All!$V52="P2",All!$AE52="RMS"),Ruler!M$15,IF(AND(All!$V52="P3",All!$AE52="RMS"),Ruler!M$16,IF(AND(All!$V52="P4",All!$AE52="RMS"),Ruler!M$17,IF(AND(All!$V52="P5",All!$AE52="RMS"),Ruler!M$18,IF(AND(All!$V52="P6",All!$AE52="RMS"),Ruler!M$19,IF(AND(All!$V52="P7",All!$AE52="RMS"),Ruler!M$20,IF(AND(All!$V52="P8",All!$AE52="RMS"),Ruler!M$21,IF(AND(All!$V52="P9",All!$AE52="RMS"),Ruler!M$22,IF(AND(All!$V52="P1",All!$AE52="RSS"),Ruler!M$6,IF(AND(All!$V52="P2",All!$AE52="RSS"),Ruler!M$23,IF(AND(All!$V52="P3",All!$AE52="RSS"),Ruler!M$24,IF(AND(All!$V52="P4",All!$AE52="RSS"),Ruler!M$25,IF(AND(All!$V52="P5",All!$AE52="RSS"),Ruler!M$26,IF(AND(All!$V52="P6",All!$AE52="RSS"),Ruler!M$27,IF(AND(All!$V52="P7",All!$AE52="RSS"),Ruler!M$28,IF(AND(All!$V52="P8",All!$AE52="RSS"),Ruler!M$29,IF(AND(All!$V52="P9",All!$AE52="RSS"),Ruler!M$30,0)))))))))))))))))))))))))))</f>
        <v>0</v>
      </c>
      <c r="BU52" s="325">
        <f>IF(AND(All!$V52="P1",All!$AE52="RDP"),Ruler!N$6,IF(AND(All!$V52="P2",All!$AE52="RDP"),Ruler!N$7,IF(AND(All!$V52="P3",All!$AE52="RDP"),Ruler!N$8,IF(AND(All!$V52="P4",All!$AE52="RDP"),Ruler!N$9,IF(AND(All!$V52="P5",All!$AE52="RDP"),Ruler!N$10,IF(AND(All!$V52="P6",All!$AE52="RDP"),Ruler!N$11,IF(AND(All!$V52="P7",All!$AE52="RDP"),Ruler!N$12,IF(AND(All!$V52="P8",All!$AE52="RDP"),Ruler!N$13,IF(AND(All!$V52="P9",All!$AE52="RDP"),Ruler!N$14,IF(AND(All!$V52="P1",All!$AE52="RMS"),Ruler!N$6,IF(AND(All!$V52="P2",All!$AE52="RMS"),Ruler!N$15,IF(AND(All!$V52="P3",All!$AE52="RMS"),Ruler!N$16,IF(AND(All!$V52="P4",All!$AE52="RMS"),Ruler!N$17,IF(AND(All!$V52="P5",All!$AE52="RMS"),Ruler!N$18,IF(AND(All!$V52="P6",All!$AE52="RMS"),Ruler!N$19,IF(AND(All!$V52="P7",All!$AE52="RMS"),Ruler!N$20,IF(AND(All!$V52="P8",All!$AE52="RMS"),Ruler!N$21,IF(AND(All!$V52="P9",All!$AE52="RMS"),Ruler!N$22,IF(AND(All!$V52="P1",All!$AE52="RSS"),Ruler!N$6,IF(AND(All!$V52="P2",All!$AE52="RSS"),Ruler!N$23,IF(AND(All!$V52="P3",All!$AE52="RSS"),Ruler!N$24,IF(AND(All!$V52="P4",All!$AE52="RSS"),Ruler!N$25,IF(AND(All!$V52="P5",All!$AE52="RSS"),Ruler!N$26,IF(AND(All!$V52="P6",All!$AE52="RSS"),Ruler!N$27,IF(AND(All!$V52="P7",All!$AE52="RSS"),Ruler!N$28,IF(AND(All!$V52="P8",All!$AE52="RSS"),Ruler!N$29,IF(AND(All!$V52="P9",All!$AE52="RSS"),Ruler!N$30,0)))))))))))))))))))))))))))</f>
        <v>0</v>
      </c>
      <c r="BV52" s="325">
        <f>IF(AND(All!$V52="P1",All!$AE52="RDP"),Ruler!O$6,IF(AND(All!$V52="P2",All!$AE52="RDP"),Ruler!O$7,IF(AND(All!$V52="P3",All!$AE52="RDP"),Ruler!O$8,IF(AND(All!$V52="P4",All!$AE52="RDP"),Ruler!O$9,IF(AND(All!$V52="P5",All!$AE52="RDP"),Ruler!O$10,IF(AND(All!$V52="P6",All!$AE52="RDP"),Ruler!O$11,IF(AND(All!$V52="P7",All!$AE52="RDP"),Ruler!O$12,IF(AND(All!$V52="P8",All!$AE52="RDP"),Ruler!O$13,IF(AND(All!$V52="P9",All!$AE52="RDP"),Ruler!O$14,IF(AND(All!$V52="P1",All!$AE52="RMS"),Ruler!O$6,IF(AND(All!$V52="P2",All!$AE52="RMS"),Ruler!O$15,IF(AND(All!$V52="P3",All!$AE52="RMS"),Ruler!O$16,IF(AND(All!$V52="P4",All!$AE52="RMS"),Ruler!O$17,IF(AND(All!$V52="P5",All!$AE52="RMS"),Ruler!O$18,IF(AND(All!$V52="P6",All!$AE52="RMS"),Ruler!O$19,IF(AND(All!$V52="P7",All!$AE52="RMS"),Ruler!O$20,IF(AND(All!$V52="P8",All!$AE52="RMS"),Ruler!O$21,IF(AND(All!$V52="P9",All!$AE52="RMS"),Ruler!O$22,IF(AND(All!$V52="P1",All!$AE52="RSS"),Ruler!O$6,IF(AND(All!$V52="P2",All!$AE52="RSS"),Ruler!O$23,IF(AND(All!$V52="P3",All!$AE52="RSS"),Ruler!O$24,IF(AND(All!$V52="P4",All!$AE52="RSS"),Ruler!O$25,IF(AND(All!$V52="P5",All!$AE52="RSS"),Ruler!O$26,IF(AND(All!$V52="P6",All!$AE52="RSS"),Ruler!O$27,IF(AND(All!$V52="P7",All!$AE52="RSS"),Ruler!O$28,IF(AND(All!$V52="P8",All!$AE52="RSS"),Ruler!O$29,IF(AND(All!$V52="P9",All!$AE52="RSS"),Ruler!O$30,0)))))))))))))))))))))))))))</f>
        <v>0</v>
      </c>
      <c r="BW52" s="325">
        <f>IF(AND(All!$V52="P1",All!$AE52="RDP"),Ruler!P$6,IF(AND(All!$V52="P2",All!$AE52="RDP"),Ruler!P$7,IF(AND(All!$V52="P3",All!$AE52="RDP"),Ruler!P$8,IF(AND(All!$V52="P4",All!$AE52="RDP"),Ruler!P$9,IF(AND(All!$V52="P5",All!$AE52="RDP"),Ruler!P$10,IF(AND(All!$V52="P6",All!$AE52="RDP"),Ruler!P$11,IF(AND(All!$V52="P7",All!$AE52="RDP"),Ruler!P$12,IF(AND(All!$V52="P8",All!$AE52="RDP"),Ruler!P$13,IF(AND(All!$V52="P9",All!$AE52="RDP"),Ruler!P$14,IF(AND(All!$V52="P1",All!$AE52="RMS"),Ruler!P$6,IF(AND(All!$V52="P2",All!$AE52="RMS"),Ruler!P$15,IF(AND(All!$V52="P3",All!$AE52="RMS"),Ruler!P$16,IF(AND(All!$V52="P4",All!$AE52="RMS"),Ruler!P$17,IF(AND(All!$V52="P5",All!$AE52="RMS"),Ruler!P$18,IF(AND(All!$V52="P6",All!$AE52="RMS"),Ruler!P$19,IF(AND(All!$V52="P7",All!$AE52="RMS"),Ruler!P$20,IF(AND(All!$V52="P8",All!$AE52="RMS"),Ruler!P$21,IF(AND(All!$V52="P9",All!$AE52="RMS"),Ruler!P$22,IF(AND(All!$V52="P1",All!$AE52="RSS"),Ruler!P$6,IF(AND(All!$V52="P2",All!$AE52="RSS"),Ruler!P$23,IF(AND(All!$V52="P3",All!$AE52="RSS"),Ruler!P$24,IF(AND(All!$V52="P4",All!$AE52="RSS"),Ruler!P$25,IF(AND(All!$V52="P5",All!$AE52="RSS"),Ruler!P$26,IF(AND(All!$V52="P6",All!$AE52="RSS"),Ruler!P$27,IF(AND(All!$V52="P7",All!$AE52="RSS"),Ruler!P$28,IF(AND(All!$V52="P8",All!$AE52="RSS"),Ruler!P$29,IF(AND(All!$V52="P9",All!$AE52="RSS"),Ruler!P$30,0)))))))))))))))))))))))))))</f>
        <v>0</v>
      </c>
      <c r="BX52" s="325">
        <f>IF(AND(All!$V52="P1",All!$AE52="RDP"),Ruler!Q$6,IF(AND(All!$V52="P2",All!$AE52="RDP"),Ruler!Q$7,IF(AND(All!$V52="P3",All!$AE52="RDP"),Ruler!Q$8,IF(AND(All!$V52="P4",All!$AE52="RDP"),Ruler!Q$9,IF(AND(All!$V52="P5",All!$AE52="RDP"),Ruler!Q$10,IF(AND(All!$V52="P6",All!$AE52="RDP"),Ruler!Q$11,IF(AND(All!$V52="P7",All!$AE52="RDP"),Ruler!Q$12,IF(AND(All!$V52="P8",All!$AE52="RDP"),Ruler!Q$13,IF(AND(All!$V52="P9",All!$AE52="RDP"),Ruler!Q$14,IF(AND(All!$V52="P1",All!$AE52="RMS"),Ruler!Q$6,IF(AND(All!$V52="P2",All!$AE52="RMS"),Ruler!Q$15,IF(AND(All!$V52="P3",All!$AE52="RMS"),Ruler!Q$16,IF(AND(All!$V52="P4",All!$AE52="RMS"),Ruler!Q$17,IF(AND(All!$V52="P5",All!$AE52="RMS"),Ruler!Q$18,IF(AND(All!$V52="P6",All!$AE52="RMS"),Ruler!Q$19,IF(AND(All!$V52="P7",All!$AE52="RMS"),Ruler!Q$20,IF(AND(All!$V52="P8",All!$AE52="RMS"),Ruler!Q$21,IF(AND(All!$V52="P9",All!$AE52="RMS"),Ruler!Q$22,IF(AND(All!$V52="P1",All!$AE52="RSS"),Ruler!Q$6,IF(AND(All!$V52="P2",All!$AE52="RSS"),Ruler!Q$23,IF(AND(All!$V52="P3",All!$AE52="RSS"),Ruler!Q$24,IF(AND(All!$V52="P4",All!$AE52="RSS"),Ruler!Q$25,IF(AND(All!$V52="P5",All!$AE52="RSS"),Ruler!Q$26,IF(AND(All!$V52="P6",All!$AE52="RSS"),Ruler!Q$27,IF(AND(All!$V52="P7",All!$AE52="RSS"),Ruler!Q$28,IF(AND(All!$V52="P8",All!$AE52="RSS"),Ruler!Q$29,IF(AND(All!$V52="P9",All!$AE52="RSS"),Ruler!Q$30,0)))))))))))))))))))))))))))</f>
        <v>0</v>
      </c>
      <c r="BY52" s="325">
        <f>IF(AND(All!$V52="P1",All!$AE52="RDP"),Ruler!R$6,IF(AND(All!$V52="P2",All!$AE52="RDP"),Ruler!R$7,IF(AND(All!$V52="P3",All!$AE52="RDP"),Ruler!R$8,IF(AND(All!$V52="P4",All!$AE52="RDP"),Ruler!R$9,IF(AND(All!$V52="P5",All!$AE52="RDP"),Ruler!R$10,IF(AND(All!$V52="P6",All!$AE52="RDP"),Ruler!R$11,IF(AND(All!$V52="P7",All!$AE52="RDP"),Ruler!R$12,IF(AND(All!$V52="P8",All!$AE52="RDP"),Ruler!R$13,IF(AND(All!$V52="P9",All!$AE52="RDP"),Ruler!R$14,IF(AND(All!$V52="P1",All!$AE52="RMS"),Ruler!R$6,IF(AND(All!$V52="P2",All!$AE52="RMS"),Ruler!R$15,IF(AND(All!$V52="P3",All!$AE52="RMS"),Ruler!R$16,IF(AND(All!$V52="P4",All!$AE52="RMS"),Ruler!R$17,IF(AND(All!$V52="P5",All!$AE52="RMS"),Ruler!R$18,IF(AND(All!$V52="P6",All!$AE52="RMS"),Ruler!R$19,IF(AND(All!$V52="P7",All!$AE52="RMS"),Ruler!R$20,IF(AND(All!$V52="P8",All!$AE52="RMS"),Ruler!R$21,IF(AND(All!$V52="P9",All!$AE52="RMS"),Ruler!R$22,IF(AND(All!$V52="P1",All!$AE52="RSS"),Ruler!R$6,IF(AND(All!$V52="P2",All!$AE52="RSS"),Ruler!R$23,IF(AND(All!$V52="P3",All!$AE52="RSS"),Ruler!R$24,IF(AND(All!$V52="P4",All!$AE52="RSS"),Ruler!R$25,IF(AND(All!$V52="P5",All!$AE52="RSS"),Ruler!R$26,IF(AND(All!$V52="P6",All!$AE52="RSS"),Ruler!R$27,IF(AND(All!$V52="P7",All!$AE52="RSS"),Ruler!R$28,IF(AND(All!$V52="P8",All!$AE52="RSS"),Ruler!R$29,IF(AND(All!$V52="P9",All!$AE52="RSS"),Ruler!R$30,0)))))))))))))))))))))))))))</f>
        <v>0</v>
      </c>
      <c r="BZ52" s="325">
        <f>IF(AND(All!$V52="P1",All!$AE52="RDP"),Ruler!S$6,IF(AND(All!$V52="P2",All!$AE52="RDP"),Ruler!S$7,IF(AND(All!$V52="P3",All!$AE52="RDP"),Ruler!S$8,IF(AND(All!$V52="P4",All!$AE52="RDP"),Ruler!S$9,IF(AND(All!$V52="P5",All!$AE52="RDP"),Ruler!S$10,IF(AND(All!$V52="P6",All!$AE52="RDP"),Ruler!S$11,IF(AND(All!$V52="P7",All!$AE52="RDP"),Ruler!S$12,IF(AND(All!$V52="P8",All!$AE52="RDP"),Ruler!S$13,IF(AND(All!$V52="P9",All!$AE52="RDP"),Ruler!S$14,IF(AND(All!$V52="P1",All!$AE52="RMS"),Ruler!S$6,IF(AND(All!$V52="P2",All!$AE52="RMS"),Ruler!S$15,IF(AND(All!$V52="P3",All!$AE52="RMS"),Ruler!S$16,IF(AND(All!$V52="P4",All!$AE52="RMS"),Ruler!S$17,IF(AND(All!$V52="P5",All!$AE52="RMS"),Ruler!S$18,IF(AND(All!$V52="P6",All!$AE52="RMS"),Ruler!S$19,IF(AND(All!$V52="P7",All!$AE52="RMS"),Ruler!S$20,IF(AND(All!$V52="P8",All!$AE52="RMS"),Ruler!S$21,IF(AND(All!$V52="P9",All!$AE52="RMS"),Ruler!S$22,IF(AND(All!$V52="P1",All!$AE52="RSS"),Ruler!S$6,IF(AND(All!$V52="P2",All!$AE52="RSS"),Ruler!S$23,IF(AND(All!$V52="P3",All!$AE52="RSS"),Ruler!S$24,IF(AND(All!$V52="P4",All!$AE52="RSS"),Ruler!S$25,IF(AND(All!$V52="P5",All!$AE52="RSS"),Ruler!S$26,IF(AND(All!$V52="P6",All!$AE52="RSS"),Ruler!S$27,IF(AND(All!$V52="P7",All!$AE52="RSS"),Ruler!S$28,IF(AND(All!$V52="P8",All!$AE52="RSS"),Ruler!S$29,IF(AND(All!$V52="P9",All!$AE52="RSS"),Ruler!S$30,0)))))))))))))))))))))))))))</f>
        <v>0</v>
      </c>
      <c r="CA52" s="325">
        <f>IF(AND(All!$V52="P1",All!$AE52="RDP"),Ruler!T$6,IF(AND(All!$V52="P2",All!$AE52="RDP"),Ruler!T$7,IF(AND(All!$V52="P3",All!$AE52="RDP"),Ruler!T$8,IF(AND(All!$V52="P4",All!$AE52="RDP"),Ruler!T$9,IF(AND(All!$V52="P5",All!$AE52="RDP"),Ruler!T$10,IF(AND(All!$V52="P6",All!$AE52="RDP"),Ruler!T$11,IF(AND(All!$V52="P7",All!$AE52="RDP"),Ruler!T$12,IF(AND(All!$V52="P8",All!$AE52="RDP"),Ruler!T$13,IF(AND(All!$V52="P9",All!$AE52="RDP"),Ruler!T$14,IF(AND(All!$V52="P1",All!$AE52="RMS"),Ruler!T$6,IF(AND(All!$V52="P2",All!$AE52="RMS"),Ruler!T$15,IF(AND(All!$V52="P3",All!$AE52="RMS"),Ruler!T$16,IF(AND(All!$V52="P4",All!$AE52="RMS"),Ruler!T$17,IF(AND(All!$V52="P5",All!$AE52="RMS"),Ruler!T$18,IF(AND(All!$V52="P6",All!$AE52="RMS"),Ruler!T$19,IF(AND(All!$V52="P7",All!$AE52="RMS"),Ruler!T$20,IF(AND(All!$V52="P8",All!$AE52="RMS"),Ruler!T$21,IF(AND(All!$V52="P9",All!$AE52="RMS"),Ruler!T$22,IF(AND(All!$V52="P1",All!$AE52="RSS"),Ruler!T$6,IF(AND(All!$V52="P2",All!$AE52="RSS"),Ruler!T$23,IF(AND(All!$V52="P3",All!$AE52="RSS"),Ruler!T$24,IF(AND(All!$V52="P4",All!$AE52="RSS"),Ruler!T$25,IF(AND(All!$V52="P5",All!$AE52="RSS"),Ruler!T$26,IF(AND(All!$V52="P6",All!$AE52="RSS"),Ruler!T$27,IF(AND(All!$V52="P7",All!$AE52="RSS"),Ruler!T$28,IF(AND(All!$V52="P8",All!$AE52="RSS"),Ruler!T$29,IF(AND(All!$V52="P9",All!$AE52="RSS"),Ruler!T$30,0)))))))))))))))))))))))))))</f>
        <v>0</v>
      </c>
      <c r="CB52" s="325">
        <f>IF(AND(All!$V52="P1",All!$AE52="RDP"),Ruler!U$6,IF(AND(All!$V52="P2",All!$AE52="RDP"),Ruler!U$7,IF(AND(All!$V52="P3",All!$AE52="RDP"),Ruler!U$8,IF(AND(All!$V52="P4",All!$AE52="RDP"),Ruler!U$9,IF(AND(All!$V52="P5",All!$AE52="RDP"),Ruler!U$10,IF(AND(All!$V52="P6",All!$AE52="RDP"),Ruler!U$11,IF(AND(All!$V52="P7",All!$AE52="RDP"),Ruler!U$12,IF(AND(All!$V52="P8",All!$AE52="RDP"),Ruler!U$13,IF(AND(All!$V52="P9",All!$AE52="RDP"),Ruler!U$14,IF(AND(All!$V52="P1",All!$AE52="RMS"),Ruler!U$6,IF(AND(All!$V52="P2",All!$AE52="RMS"),Ruler!U$15,IF(AND(All!$V52="P3",All!$AE52="RMS"),Ruler!U$16,IF(AND(All!$V52="P4",All!$AE52="RMS"),Ruler!U$17,IF(AND(All!$V52="P5",All!$AE52="RMS"),Ruler!U$18,IF(AND(All!$V52="P6",All!$AE52="RMS"),Ruler!U$19,IF(AND(All!$V52="P7",All!$AE52="RMS"),Ruler!U$20,IF(AND(All!$V52="P8",All!$AE52="RMS"),Ruler!U$21,IF(AND(All!$V52="P9",All!$AE52="RMS"),Ruler!U$22,IF(AND(All!$V52="P1",All!$AE52="RSS"),Ruler!U$6,IF(AND(All!$V52="P2",All!$AE52="RSS"),Ruler!U$23,IF(AND(All!$V52="P3",All!$AE52="RSS"),Ruler!U$24,IF(AND(All!$V52="P4",All!$AE52="RSS"),Ruler!U$25,IF(AND(All!$V52="P5",All!$AE52="RSS"),Ruler!U$26,IF(AND(All!$V52="P6",All!$AE52="RSS"),Ruler!U$27,IF(AND(All!$V52="P7",All!$AE52="RSS"),Ruler!U$28,IF(AND(All!$V52="P8",All!$AE52="RSS"),Ruler!U$29,IF(AND(All!$V52="P9",All!$AE52="RSS"),Ruler!U$30,0)))))))))))))))))))))))))))</f>
        <v>0</v>
      </c>
      <c r="CC52" s="325">
        <f>IF(AND(All!$V52="P1",All!$AE52="RDP"),Ruler!V$6,IF(AND(All!$V52="P2",All!$AE52="RDP"),Ruler!V$7,IF(AND(All!$V52="P3",All!$AE52="RDP"),Ruler!V$8,IF(AND(All!$V52="P4",All!$AE52="RDP"),Ruler!V$9,IF(AND(All!$V52="P5",All!$AE52="RDP"),Ruler!V$10,IF(AND(All!$V52="P6",All!$AE52="RDP"),Ruler!V$11,IF(AND(All!$V52="P7",All!$AE52="RDP"),Ruler!V$12,IF(AND(All!$V52="P8",All!$AE52="RDP"),Ruler!V$13,IF(AND(All!$V52="P9",All!$AE52="RDP"),Ruler!V$14,IF(AND(All!$V52="P1",All!$AE52="RMS"),Ruler!V$6,IF(AND(All!$V52="P2",All!$AE52="RMS"),Ruler!V$15,IF(AND(All!$V52="P3",All!$AE52="RMS"),Ruler!V$16,IF(AND(All!$V52="P4",All!$AE52="RMS"),Ruler!V$17,IF(AND(All!$V52="P5",All!$AE52="RMS"),Ruler!V$18,IF(AND(All!$V52="P6",All!$AE52="RMS"),Ruler!V$19,IF(AND(All!$V52="P7",All!$AE52="RMS"),Ruler!V$20,IF(AND(All!$V52="P8",All!$AE52="RMS"),Ruler!V$21,IF(AND(All!$V52="P9",All!$AE52="RMS"),Ruler!V$22,IF(AND(All!$V52="P1",All!$AE52="RSS"),Ruler!V$6,IF(AND(All!$V52="P2",All!$AE52="RSS"),Ruler!V$23,IF(AND(All!$V52="P3",All!$AE52="RSS"),Ruler!V$24,IF(AND(All!$V52="P4",All!$AE52="RSS"),Ruler!V$25,IF(AND(All!$V52="P5",All!$AE52="RSS"),Ruler!V$26,IF(AND(All!$V52="P6",All!$AE52="RSS"),Ruler!V$27,IF(AND(All!$V52="P7",All!$AE52="RSS"),Ruler!V$28,IF(AND(All!$V52="P8",All!$AE52="RSS"),Ruler!V$29,IF(AND(All!$V52="P9",All!$AE52="RSS"),Ruler!V$30,0)))))))))))))))))))))))))))</f>
        <v>0</v>
      </c>
      <c r="CD52" s="325">
        <f>IF(AND(All!$V52="P1",All!$AE52="RDP"),Ruler!W$6,IF(AND(All!$V52="P2",All!$AE52="RDP"),Ruler!W$7,IF(AND(All!$V52="P3",All!$AE52="RDP"),Ruler!W$8,IF(AND(All!$V52="P4",All!$AE52="RDP"),Ruler!W$9,IF(AND(All!$V52="P5",All!$AE52="RDP"),Ruler!W$10,IF(AND(All!$V52="P6",All!$AE52="RDP"),Ruler!W$11,IF(AND(All!$V52="P7",All!$AE52="RDP"),Ruler!W$12,IF(AND(All!$V52="P8",All!$AE52="RDP"),Ruler!W$13,IF(AND(All!$V52="P9",All!$AE52="RDP"),Ruler!W$14,IF(AND(All!$V52="P1",All!$AE52="RMS"),Ruler!W$6,IF(AND(All!$V52="P2",All!$AE52="RMS"),Ruler!W$15,IF(AND(All!$V52="P3",All!$AE52="RMS"),Ruler!W$16,IF(AND(All!$V52="P4",All!$AE52="RMS"),Ruler!W$17,IF(AND(All!$V52="P5",All!$AE52="RMS"),Ruler!W$18,IF(AND(All!$V52="P6",All!$AE52="RMS"),Ruler!W$19,IF(AND(All!$V52="P7",All!$AE52="RMS"),Ruler!W$20,IF(AND(All!$V52="P8",All!$AE52="RMS"),Ruler!W$21,IF(AND(All!$V52="P9",All!$AE52="RMS"),Ruler!W$22,IF(AND(All!$V52="P1",All!$AE52="RSS"),Ruler!W$6,IF(AND(All!$V52="P2",All!$AE52="RSS"),Ruler!W$23,IF(AND(All!$V52="P3",All!$AE52="RSS"),Ruler!W$24,IF(AND(All!$V52="P4",All!$AE52="RSS"),Ruler!W$25,IF(AND(All!$V52="P5",All!$AE52="RSS"),Ruler!W$26,IF(AND(All!$V52="P6",All!$AE52="RSS"),Ruler!W$27,IF(AND(All!$V52="P7",All!$AE52="RSS"),Ruler!W$28,IF(AND(All!$V52="P8",All!$AE52="RSS"),Ruler!W$29,IF(AND(All!$V52="P9",All!$AE52="RSS"),Ruler!W$30,0)))))))))))))))))))))))))))</f>
        <v>0</v>
      </c>
      <c r="CE52" s="325">
        <f>IF(AND(All!$V52="P1",All!$AE52="RDP"),Ruler!X$6,IF(AND(All!$V52="P2",All!$AE52="RDP"),Ruler!X$7,IF(AND(All!$V52="P3",All!$AE52="RDP"),Ruler!X$8,IF(AND(All!$V52="P4",All!$AE52="RDP"),Ruler!X$9,IF(AND(All!$V52="P5",All!$AE52="RDP"),Ruler!X$10,IF(AND(All!$V52="P6",All!$AE52="RDP"),Ruler!X$11,IF(AND(All!$V52="P7",All!$AE52="RDP"),Ruler!X$12,IF(AND(All!$V52="P8",All!$AE52="RDP"),Ruler!X$13,IF(AND(All!$V52="P9",All!$AE52="RDP"),Ruler!X$14,IF(AND(All!$V52="P1",All!$AE52="RMS"),Ruler!X$6,IF(AND(All!$V52="P2",All!$AE52="RMS"),Ruler!X$15,IF(AND(All!$V52="P3",All!$AE52="RMS"),Ruler!X$16,IF(AND(All!$V52="P4",All!$AE52="RMS"),Ruler!X$17,IF(AND(All!$V52="P5",All!$AE52="RMS"),Ruler!X$18,IF(AND(All!$V52="P6",All!$AE52="RMS"),Ruler!X$19,IF(AND(All!$V52="P7",All!$AE52="RMS"),Ruler!X$20,IF(AND(All!$V52="P8",All!$AE52="RMS"),Ruler!X$21,IF(AND(All!$V52="P9",All!$AE52="RMS"),Ruler!X$22,IF(AND(All!$V52="P1",All!$AE52="RSS"),Ruler!X$6,IF(AND(All!$V52="P2",All!$AE52="RSS"),Ruler!X$23,IF(AND(All!$V52="P3",All!$AE52="RSS"),Ruler!X$24,IF(AND(All!$V52="P4",All!$AE52="RSS"),Ruler!X$25,IF(AND(All!$V52="P5",All!$AE52="RSS"),Ruler!X$26,IF(AND(All!$V52="P6",All!$AE52="RSS"),Ruler!X$27,IF(AND(All!$V52="P7",All!$AE52="RSS"),Ruler!X$28,IF(AND(All!$V52="P8",All!$AE52="RSS"),Ruler!X$29,IF(AND(All!$V52="P9",All!$AE52="RSS"),Ruler!X$30,0)))))))))))))))))))))))))))</f>
        <v>0</v>
      </c>
      <c r="CF52" s="325">
        <f>IF(AND(All!$V52="P1",All!$AE52="RDP"),Ruler!Y$6,IF(AND(All!$V52="P2",All!$AE52="RDP"),Ruler!Y$7,IF(AND(All!$V52="P3",All!$AE52="RDP"),Ruler!Y$8,IF(AND(All!$V52="P4",All!$AE52="RDP"),Ruler!Y$9,IF(AND(All!$V52="P5",All!$AE52="RDP"),Ruler!Y$10,IF(AND(All!$V52="P6",All!$AE52="RDP"),Ruler!Y$11,IF(AND(All!$V52="P7",All!$AE52="RDP"),Ruler!Y$12,IF(AND(All!$V52="P8",All!$AE52="RDP"),Ruler!Y$13,IF(AND(All!$V52="P9",All!$AE52="RDP"),Ruler!Y$14,IF(AND(All!$V52="P1",All!$AE52="RMS"),Ruler!Y$6,IF(AND(All!$V52="P2",All!$AE52="RMS"),Ruler!Y$15,IF(AND(All!$V52="P3",All!$AE52="RMS"),Ruler!Y$16,IF(AND(All!$V52="P4",All!$AE52="RMS"),Ruler!Y$17,IF(AND(All!$V52="P5",All!$AE52="RMS"),Ruler!Y$18,IF(AND(All!$V52="P6",All!$AE52="RMS"),Ruler!Y$19,IF(AND(All!$V52="P7",All!$AE52="RMS"),Ruler!Y$20,IF(AND(All!$V52="P8",All!$AE52="RMS"),Ruler!Y$21,IF(AND(All!$V52="P9",All!$AE52="RMS"),Ruler!Y$22,IF(AND(All!$V52="P1",All!$AE52="RSS"),Ruler!Y$6,IF(AND(All!$V52="P2",All!$AE52="RSS"),Ruler!Y$23,IF(AND(All!$V52="P3",All!$AE52="RSS"),Ruler!Y$24,IF(AND(All!$V52="P4",All!$AE52="RSS"),Ruler!Y$25,IF(AND(All!$V52="P5",All!$AE52="RSS"),Ruler!Y$26,IF(AND(All!$V52="P6",All!$AE52="RSS"),Ruler!Y$27,IF(AND(All!$V52="P7",All!$AE52="RSS"),Ruler!Y$28,IF(AND(All!$V52="P8",All!$AE52="RSS"),Ruler!Y$29,IF(AND(All!$V52="P9",All!$AE52="RSS"),Ruler!Y$30,0)))))))))))))))))))))))))))</f>
        <v>0</v>
      </c>
      <c r="CG52" s="325">
        <f>IF(AND(All!$V52="P1",All!$AE52="RDP"),Ruler!Z$6,IF(AND(All!$V52="P2",All!$AE52="RDP"),Ruler!Z$7,IF(AND(All!$V52="P3",All!$AE52="RDP"),Ruler!Z$8,IF(AND(All!$V52="P4",All!$AE52="RDP"),Ruler!Z$9,IF(AND(All!$V52="P5",All!$AE52="RDP"),Ruler!Z$10,IF(AND(All!$V52="P6",All!$AE52="RDP"),Ruler!Z$11,IF(AND(All!$V52="P7",All!$AE52="RDP"),Ruler!Z$12,IF(AND(All!$V52="P8",All!$AE52="RDP"),Ruler!Z$13,IF(AND(All!$V52="P9",All!$AE52="RDP"),Ruler!Z$14,IF(AND(All!$V52="P1",All!$AE52="RMS"),Ruler!Z$6,IF(AND(All!$V52="P2",All!$AE52="RMS"),Ruler!Z$15,IF(AND(All!$V52="P3",All!$AE52="RMS"),Ruler!Z$16,IF(AND(All!$V52="P4",All!$AE52="RMS"),Ruler!Z$17,IF(AND(All!$V52="P5",All!$AE52="RMS"),Ruler!Z$18,IF(AND(All!$V52="P6",All!$AE52="RMS"),Ruler!Z$19,IF(AND(All!$V52="P7",All!$AE52="RMS"),Ruler!Z$20,IF(AND(All!$V52="P8",All!$AE52="RMS"),Ruler!Z$21,IF(AND(All!$V52="P9",All!$AE52="RMS"),Ruler!Z$22,IF(AND(All!$V52="P1",All!$AE52="RSS"),Ruler!Z$6,IF(AND(All!$V52="P2",All!$AE52="RSS"),Ruler!Z$23,IF(AND(All!$V52="P3",All!$AE52="RSS"),Ruler!Z$24,IF(AND(All!$V52="P4",All!$AE52="RSS"),Ruler!Z$25,IF(AND(All!$V52="P5",All!$AE52="RSS"),Ruler!Z$26,IF(AND(All!$V52="P6",All!$AE52="RSS"),Ruler!Z$27,IF(AND(All!$V52="P7",All!$AE52="RSS"),Ruler!Z$28,IF(AND(All!$V52="P8",All!$AE52="RSS"),Ruler!Z$29,IF(AND(All!$V52="P9",All!$AE52="RSS"),Ruler!Z$30,0)))))))))))))))))))))))))))</f>
        <v>0</v>
      </c>
      <c r="CH52" s="325">
        <f>IF(AND(All!$V52="P1",All!$AE52="RDP"),Ruler!AA$6,IF(AND(All!$V52="P2",All!$AE52="RDP"),Ruler!AA$7,IF(AND(All!$V52="P3",All!$AE52="RDP"),Ruler!AA$8,IF(AND(All!$V52="P4",All!$AE52="RDP"),Ruler!AA$9,IF(AND(All!$V52="P5",All!$AE52="RDP"),Ruler!AA$10,IF(AND(All!$V52="P6",All!$AE52="RDP"),Ruler!AA$11,IF(AND(All!$V52="P7",All!$AE52="RDP"),Ruler!AA$12,IF(AND(All!$V52="P8",All!$AE52="RDP"),Ruler!AA$13,IF(AND(All!$V52="P9",All!$AE52="RDP"),Ruler!AA$14,IF(AND(All!$V52="P1",All!$AE52="RMS"),Ruler!AA$6,IF(AND(All!$V52="P2",All!$AE52="RMS"),Ruler!AA$15,IF(AND(All!$V52="P3",All!$AE52="RMS"),Ruler!AA$16,IF(AND(All!$V52="P4",All!$AE52="RMS"),Ruler!AA$17,IF(AND(All!$V52="P5",All!$AE52="RMS"),Ruler!AA$18,IF(AND(All!$V52="P6",All!$AE52="RMS"),Ruler!AA$19,IF(AND(All!$V52="P7",All!$AE52="RMS"),Ruler!AA$20,IF(AND(All!$V52="P8",All!$AE52="RMS"),Ruler!AA$21,IF(AND(All!$V52="P9",All!$AE52="RMS"),Ruler!AA$22,IF(AND(All!$V52="P1",All!$AE52="RSS"),Ruler!AA$6,IF(AND(All!$V52="P2",All!$AE52="RSS"),Ruler!AA$23,IF(AND(All!$V52="P3",All!$AE52="RSS"),Ruler!AA$24,IF(AND(All!$V52="P4",All!$AE52="RSS"),Ruler!AA$25,IF(AND(All!$V52="P5",All!$AE52="RSS"),Ruler!AA$26,IF(AND(All!$V52="P6",All!$AE52="RSS"),Ruler!AA$27,IF(AND(All!$V52="P7",All!$AE52="RSS"),Ruler!AA$28,IF(AND(All!$V52="P8",All!$AE52="RSS"),Ruler!AA$29,IF(AND(All!$V52="P9",All!$AE52="RSS"),Ruler!AA$30,0)))))))))))))))))))))))))))</f>
        <v>0</v>
      </c>
      <c r="CI52" s="325">
        <f>IF(AND(All!$V52="P1",All!$AE52="RDP"),Ruler!AB$6,IF(AND(All!$V52="P2",All!$AE52="RDP"),Ruler!AB$7,IF(AND(All!$V52="P3",All!$AE52="RDP"),Ruler!AB$8,IF(AND(All!$V52="P4",All!$AE52="RDP"),Ruler!AB$9,IF(AND(All!$V52="P5",All!$AE52="RDP"),Ruler!AB$10,IF(AND(All!$V52="P6",All!$AE52="RDP"),Ruler!AB$11,IF(AND(All!$V52="P7",All!$AE52="RDP"),Ruler!AB$12,IF(AND(All!$V52="P8",All!$AE52="RDP"),Ruler!AB$13,IF(AND(All!$V52="P9",All!$AE52="RDP"),Ruler!AB$14,IF(AND(All!$V52="P1",All!$AE52="RMS"),Ruler!AB$6,IF(AND(All!$V52="P2",All!$AE52="RMS"),Ruler!AB$15,IF(AND(All!$V52="P3",All!$AE52="RMS"),Ruler!AB$16,IF(AND(All!$V52="P4",All!$AE52="RMS"),Ruler!AB$17,IF(AND(All!$V52="P5",All!$AE52="RMS"),Ruler!AB$18,IF(AND(All!$V52="P6",All!$AE52="RMS"),Ruler!AB$19,IF(AND(All!$V52="P7",All!$AE52="RMS"),Ruler!AB$20,IF(AND(All!$V52="P8",All!$AE52="RMS"),Ruler!AB$21,IF(AND(All!$V52="P9",All!$AE52="RMS"),Ruler!AB$22,IF(AND(All!$V52="P1",All!$AE52="RSS"),Ruler!AB$6,IF(AND(All!$V52="P2",All!$AE52="RSS"),Ruler!AB$23,IF(AND(All!$V52="P3",All!$AE52="RSS"),Ruler!AB$24,IF(AND(All!$V52="P4",All!$AE52="RSS"),Ruler!AB$25,IF(AND(All!$V52="P5",All!$AE52="RSS"),Ruler!AB$26,IF(AND(All!$V52="P6",All!$AE52="RSS"),Ruler!AB$27,IF(AND(All!$V52="P7",All!$AE52="RSS"),Ruler!AB$28,IF(AND(All!$V52="P8",All!$AE52="RSS"),Ruler!AB$29,IF(AND(All!$V52="P9",All!$AE52="RSS"),Ruler!AB$30,0)))))))))))))))))))))))))))</f>
        <v>0</v>
      </c>
      <c r="CJ52" s="323"/>
      <c r="DG52" s="328"/>
      <c r="DH52" s="43">
        <f>COUNTIF(Table9[[#This Row],[G-B1]:[G-B12]],"&lt;=0")/12*100</f>
        <v>0</v>
      </c>
      <c r="DI52" s="43">
        <f>COUNTIF(Table9[[#This Row],[G-K1]:[G-K5]],"&lt;=0")/5*100</f>
        <v>0</v>
      </c>
      <c r="DJ52" s="43">
        <f>COUNTIF(Table9[[#This Row],[G-P1]:[G-P5]],"&lt;=0")/5*100</f>
        <v>0</v>
      </c>
      <c r="DK52" s="43">
        <f>COUNTIF(Table9[[#This Row],[G-E1]:[G-E2]],"&lt;=0")/2*100</f>
        <v>0</v>
      </c>
      <c r="DL52" s="450">
        <f>IF(AE52="RDP",(COUNTIF(Table9[[#This Row],[G-B3]],"&lt;=0")+COUNTIF(Table9[[#This Row],[G-B4]],"&lt;=0")+COUNTIF(Table9[[#This Row],[G-B7]],"&lt;=0")+COUNTIF(Table9[[#This Row],[G-B11]],"&lt;=0")+COUNTIF(Table9[[#This Row],[G-K2]],"&lt;=0"))/5*100,IF(AE52="RMS",(COUNTIF(Table9[[#This Row],[G-B4]],"&lt;=0")+COUNTIF(Table9[[#This Row],[G-B5]],"&lt;=0")+COUNTIF(Table9[[#This Row],[G-B10]],"&lt;=0")+COUNTIF(Table9[[#This Row],[G-B12]],"&lt;=0")+COUNTIF(Table9[[#This Row],[G-K2]],"&lt;=0"))/5*100,IF(AE52="RSS",(COUNTIF(Table9[[#This Row],[G-B1]],"&lt;=0")+COUNTIF(Table9[[#This Row],[G-B2]],"&lt;=0")+COUNTIF(Table9[[#This Row],[G-B6]],"&lt;=0")+COUNTIF(Table9[[#This Row],[G-B11]],"&lt;=0")+COUNTIF(Table9[[#This Row],[G-B12]],"&lt;=0"))/5*100,0)))</f>
        <v>0</v>
      </c>
      <c r="DM52" s="332"/>
      <c r="DR52" s="332"/>
      <c r="DW52" s="332"/>
      <c r="DX52" s="42"/>
      <c r="DY52" s="42"/>
      <c r="DZ52" s="42"/>
      <c r="EA52" s="333"/>
      <c r="EB52" s="342"/>
      <c r="EC52" s="339"/>
      <c r="ED52" s="339"/>
      <c r="EE52" s="338"/>
    </row>
    <row r="53" spans="2:135" ht="59.25" hidden="1" customHeight="1" thickBot="1" x14ac:dyDescent="0.35">
      <c r="B53" s="282">
        <v>52</v>
      </c>
      <c r="C53" s="285" t="s">
        <v>134</v>
      </c>
      <c r="D53" s="283">
        <v>46240</v>
      </c>
      <c r="E53" s="284" t="s">
        <v>549</v>
      </c>
      <c r="F53" s="282">
        <v>1055981</v>
      </c>
      <c r="G53" s="357">
        <f t="shared" ca="1" si="0"/>
        <v>31.272965116057847</v>
      </c>
      <c r="H53" s="283">
        <v>34901</v>
      </c>
      <c r="I53" s="282" t="s">
        <v>136</v>
      </c>
      <c r="J53" s="282" t="s">
        <v>137</v>
      </c>
      <c r="K53" s="282" t="s">
        <v>241</v>
      </c>
      <c r="L53" s="282" t="s">
        <v>202</v>
      </c>
      <c r="M53" s="285"/>
      <c r="N53" s="282" t="s">
        <v>550</v>
      </c>
      <c r="O53" s="282" t="s">
        <v>142</v>
      </c>
      <c r="P53" s="284" t="s">
        <v>551</v>
      </c>
      <c r="Q53" s="282" t="s">
        <v>144</v>
      </c>
      <c r="R53" s="282" t="s">
        <v>185</v>
      </c>
      <c r="S53" s="283">
        <v>43481</v>
      </c>
      <c r="T53" s="286">
        <f ca="1">YEARFRAC(S53,$T$1)</f>
        <v>7.7611111111111111</v>
      </c>
      <c r="U53" s="286">
        <f ca="1">Table9[[#This Row],[Years in PET]]-3</f>
        <v>4.7611111111111111</v>
      </c>
      <c r="V53" s="282" t="s">
        <v>56</v>
      </c>
      <c r="W53" s="286"/>
      <c r="X53" s="286">
        <f ca="1">($T$1-Table9[[#This Row],[Date of Appointment to Current Grade]])/365</f>
        <v>3.5578966229071614</v>
      </c>
      <c r="Y53" s="283">
        <v>45017</v>
      </c>
      <c r="Z53" s="343" t="s">
        <v>244</v>
      </c>
      <c r="AA53" s="283">
        <v>46204</v>
      </c>
      <c r="AB53" s="286">
        <f ca="1">($T$1-Table9[[#This Row],[Date in Position]])/365</f>
        <v>0.3058418283866135</v>
      </c>
      <c r="AC53" s="282" t="s">
        <v>146</v>
      </c>
      <c r="AD53" s="282"/>
      <c r="AE53" s="282" t="s">
        <v>139</v>
      </c>
      <c r="AF53" s="282" t="s">
        <v>188</v>
      </c>
      <c r="AG53" s="287" t="s">
        <v>552</v>
      </c>
      <c r="AH53" s="287" t="s">
        <v>553</v>
      </c>
      <c r="AI53" s="287" t="s">
        <v>554</v>
      </c>
      <c r="AJ53" s="285"/>
      <c r="AK53" s="288" t="s">
        <v>555</v>
      </c>
      <c r="AL53" s="285" t="s">
        <v>153</v>
      </c>
      <c r="AM53" s="319" t="s">
        <v>556</v>
      </c>
      <c r="AN53" s="323">
        <v>1</v>
      </c>
      <c r="AO53" s="43">
        <v>1</v>
      </c>
      <c r="AP53" s="43">
        <v>1</v>
      </c>
      <c r="AQ53" s="43">
        <v>2</v>
      </c>
      <c r="AR53" s="43">
        <v>2</v>
      </c>
      <c r="AS53" s="43">
        <v>2</v>
      </c>
      <c r="AT53" s="43">
        <v>2</v>
      </c>
      <c r="AU53" s="43">
        <v>2</v>
      </c>
      <c r="AV53" s="43">
        <v>1</v>
      </c>
      <c r="AW53" s="43">
        <v>0</v>
      </c>
      <c r="AX53" s="43">
        <v>1</v>
      </c>
      <c r="AY53" s="43">
        <v>0</v>
      </c>
      <c r="AZ53" s="43">
        <v>2</v>
      </c>
      <c r="BA53" s="43">
        <v>1</v>
      </c>
      <c r="BB53" s="43">
        <v>0</v>
      </c>
      <c r="BC53" s="43">
        <v>0</v>
      </c>
      <c r="BD53" s="43">
        <v>0</v>
      </c>
      <c r="BE53" s="43">
        <v>0</v>
      </c>
      <c r="BF53" s="43">
        <v>0</v>
      </c>
      <c r="BG53" s="43">
        <v>1</v>
      </c>
      <c r="BH53" s="43">
        <v>0</v>
      </c>
      <c r="BI53" s="43">
        <v>0</v>
      </c>
      <c r="BJ53" s="43">
        <v>0</v>
      </c>
      <c r="BK53" s="328">
        <v>0</v>
      </c>
      <c r="BL53" s="325">
        <f>IF(AND(All!$V53="P1",All!$AE53="RDP"),Ruler!E$6,IF(AND(All!$V53="P2",All!$AE53="RDP"),Ruler!E$7,IF(AND(All!$V53="P3",All!$AE53="RDP"),Ruler!E$8,IF(AND(All!$V53="P4",All!$AE53="RDP"),Ruler!E$9,IF(AND(All!$V53="P5",All!$AE53="RDP"),Ruler!E$10,IF(AND(All!$V53="P6",All!$AE53="RDP"),Ruler!E$11,IF(AND(All!$V53="P7",All!$AE53="RDP"),Ruler!E$12,IF(AND(All!$V53="P8",All!$AE53="RDP"),Ruler!E$13,IF(AND(All!$V53="P9",All!$AE53="RDP"),Ruler!E$14,IF(AND(All!$V53="P1",All!$AE53="RMS"),Ruler!E$6,IF(AND(All!$V53="P2",All!$AE53="RMS"),Ruler!E$15,IF(AND(All!$V53="P3",All!$AE53="RMS"),Ruler!E$16,IF(AND(All!$V53="P4",All!$AE53="RMS"),Ruler!E$17,IF(AND(All!$V53="P5",All!$AE53="RMS"),Ruler!E$18,IF(AND(All!$V53="P6",All!$AE53="RMS"),Ruler!E$19,IF(AND(All!$V53="P7",All!$AE53="RMS"),Ruler!E$20,IF(AND(All!$V53="P8",All!$AE53="RMS"),Ruler!E$21,IF(AND(All!$V53="P9",All!$AE53="RMS"),Ruler!E$22,IF(AND(All!$V53="P1",All!$AE53="RSS"),Ruler!E$6,IF(AND(All!$V53="P2",All!$AE53="RSS"),Ruler!E$23,IF(AND(All!$V53="P3",All!$AE53="RSS"),Ruler!E$24,IF(AND(All!$V53="P4",All!$AE53="RSS"),Ruler!E$25,IF(AND(All!$V53="P5",All!$AE53="RSS"),Ruler!E$26,IF(AND(All!$V53="P6",All!$AE53="RSS"),Ruler!E$27,IF(AND(All!$V53="P7",All!$AE53="RSS"),Ruler!E$28,IF(AND(All!$V53="P8",All!$AE53="RSS"),Ruler!E$29,IF(AND(All!$V53="P9",All!$AE53="RSS"),Ruler!E$30,0)))))))))))))))))))))))))))</f>
        <v>2</v>
      </c>
      <c r="BM53" s="325">
        <f>IF(AND(All!$V53="P1",All!$AE53="RDP"),Ruler!F$6,IF(AND(All!$V53="P2",All!$AE53="RDP"),Ruler!F$7,IF(AND(All!$V53="P3",All!$AE53="RDP"),Ruler!F$8,IF(AND(All!$V53="P4",All!$AE53="RDP"),Ruler!F$9,IF(AND(All!$V53="P5",All!$AE53="RDP"),Ruler!F$10,IF(AND(All!$V53="P6",All!$AE53="RDP"),Ruler!F$11,IF(AND(All!$V53="P7",All!$AE53="RDP"),Ruler!F$12,IF(AND(All!$V53="P8",All!$AE53="RDP"),Ruler!F$13,IF(AND(All!$V53="P9",All!$AE53="RDP"),Ruler!F$14,IF(AND(All!$V53="P1",All!$AE53="RMS"),Ruler!F$6,IF(AND(All!$V53="P2",All!$AE53="RMS"),Ruler!F$15,IF(AND(All!$V53="P3",All!$AE53="RMS"),Ruler!F$16,IF(AND(All!$V53="P4",All!$AE53="RMS"),Ruler!F$17,IF(AND(All!$V53="P5",All!$AE53="RMS"),Ruler!F$18,IF(AND(All!$V53="P6",All!$AE53="RMS"),Ruler!F$19,IF(AND(All!$V53="P7",All!$AE53="RMS"),Ruler!F$20,IF(AND(All!$V53="P8",All!$AE53="RMS"),Ruler!F$21,IF(AND(All!$V53="P9",All!$AE53="RMS"),Ruler!F$22,IF(AND(All!$V53="P1",All!$AE53="RSS"),Ruler!F$6,IF(AND(All!$V53="P2",All!$AE53="RSS"),Ruler!F$23,IF(AND(All!$V53="P3",All!$AE53="RSS"),Ruler!F$24,IF(AND(All!$V53="P4",All!$AE53="RSS"),Ruler!F$25,IF(AND(All!$V53="P5",All!$AE53="RSS"),Ruler!F$26,IF(AND(All!$V53="P6",All!$AE53="RSS"),Ruler!F$27,IF(AND(All!$V53="P7",All!$AE53="RSS"),Ruler!F$28,IF(AND(All!$V53="P8",All!$AE53="RSS"),Ruler!F$29,IF(AND(All!$V53="P9",All!$AE53="RSS"),Ruler!F$30,0)))))))))))))))))))))))))))</f>
        <v>2</v>
      </c>
      <c r="BN53" s="325">
        <f>IF(AND(All!$V53="P1",All!$AE53="RDP"),Ruler!G$6,IF(AND(All!$V53="P2",All!$AE53="RDP"),Ruler!G$7,IF(AND(All!$V53="P3",All!$AE53="RDP"),Ruler!G$8,IF(AND(All!$V53="P4",All!$AE53="RDP"),Ruler!G$9,IF(AND(All!$V53="P5",All!$AE53="RDP"),Ruler!G$10,IF(AND(All!$V53="P6",All!$AE53="RDP"),Ruler!G$11,IF(AND(All!$V53="P7",All!$AE53="RDP"),Ruler!G$12,IF(AND(All!$V53="P8",All!$AE53="RDP"),Ruler!G$13,IF(AND(All!$V53="P9",All!$AE53="RDP"),Ruler!G$14,IF(AND(All!$V53="P1",All!$AE53="RMS"),Ruler!G$6,IF(AND(All!$V53="P2",All!$AE53="RMS"),Ruler!G$15,IF(AND(All!$V53="P3",All!$AE53="RMS"),Ruler!G$16,IF(AND(All!$V53="P4",All!$AE53="RMS"),Ruler!G$17,IF(AND(All!$V53="P5",All!$AE53="RMS"),Ruler!G$18,IF(AND(All!$V53="P6",All!$AE53="RMS"),Ruler!G$19,IF(AND(All!$V53="P7",All!$AE53="RMS"),Ruler!G$20,IF(AND(All!$V53="P8",All!$AE53="RMS"),Ruler!G$21,IF(AND(All!$V53="P9",All!$AE53="RMS"),Ruler!G$22,IF(AND(All!$V53="P1",All!$AE53="RSS"),Ruler!G$6,IF(AND(All!$V53="P2",All!$AE53="RSS"),Ruler!G$23,IF(AND(All!$V53="P3",All!$AE53="RSS"),Ruler!G$24,IF(AND(All!$V53="P4",All!$AE53="RSS"),Ruler!G$25,IF(AND(All!$V53="P5",All!$AE53="RSS"),Ruler!G$26,IF(AND(All!$V53="P6",All!$AE53="RSS"),Ruler!G$27,IF(AND(All!$V53="P7",All!$AE53="RSS"),Ruler!G$28,IF(AND(All!$V53="P8",All!$AE53="RSS"),Ruler!G$29,IF(AND(All!$V53="P9",All!$AE53="RSS"),Ruler!G$30,0)))))))))))))))))))))))))))</f>
        <v>1</v>
      </c>
      <c r="BO53" s="325">
        <f>IF(AND(All!$V53="P1",All!$AE53="RDP"),Ruler!H$6,IF(AND(All!$V53="P2",All!$AE53="RDP"),Ruler!H$7,IF(AND(All!$V53="P3",All!$AE53="RDP"),Ruler!H$8,IF(AND(All!$V53="P4",All!$AE53="RDP"),Ruler!H$9,IF(AND(All!$V53="P5",All!$AE53="RDP"),Ruler!H$10,IF(AND(All!$V53="P6",All!$AE53="RDP"),Ruler!H$11,IF(AND(All!$V53="P7",All!$AE53="RDP"),Ruler!H$12,IF(AND(All!$V53="P8",All!$AE53="RDP"),Ruler!H$13,IF(AND(All!$V53="P9",All!$AE53="RDP"),Ruler!H$14,IF(AND(All!$V53="P1",All!$AE53="RMS"),Ruler!H$6,IF(AND(All!$V53="P2",All!$AE53="RMS"),Ruler!H$15,IF(AND(All!$V53="P3",All!$AE53="RMS"),Ruler!H$16,IF(AND(All!$V53="P4",All!$AE53="RMS"),Ruler!H$17,IF(AND(All!$V53="P5",All!$AE53="RMS"),Ruler!H$18,IF(AND(All!$V53="P6",All!$AE53="RMS"),Ruler!H$19,IF(AND(All!$V53="P7",All!$AE53="RMS"),Ruler!H$20,IF(AND(All!$V53="P8",All!$AE53="RMS"),Ruler!H$21,IF(AND(All!$V53="P9",All!$AE53="RMS"),Ruler!H$22,IF(AND(All!$V53="P1",All!$AE53="RSS"),Ruler!H$6,IF(AND(All!$V53="P2",All!$AE53="RSS"),Ruler!H$23,IF(AND(All!$V53="P3",All!$AE53="RSS"),Ruler!H$24,IF(AND(All!$V53="P4",All!$AE53="RSS"),Ruler!H$25,IF(AND(All!$V53="P5",All!$AE53="RSS"),Ruler!H$26,IF(AND(All!$V53="P6",All!$AE53="RSS"),Ruler!H$27,IF(AND(All!$V53="P7",All!$AE53="RSS"),Ruler!H$28,IF(AND(All!$V53="P8",All!$AE53="RSS"),Ruler!H$29,IF(AND(All!$V53="P9",All!$AE53="RSS"),Ruler!H$30,0)))))))))))))))))))))))))))</f>
        <v>2</v>
      </c>
      <c r="BP53" s="325">
        <f>IF(AND(All!$V53="P1",All!$AE53="RDP"),Ruler!I$6,IF(AND(All!$V53="P2",All!$AE53="RDP"),Ruler!I$7,IF(AND(All!$V53="P3",All!$AE53="RDP"),Ruler!I$8,IF(AND(All!$V53="P4",All!$AE53="RDP"),Ruler!I$9,IF(AND(All!$V53="P5",All!$AE53="RDP"),Ruler!I$10,IF(AND(All!$V53="P6",All!$AE53="RDP"),Ruler!I$11,IF(AND(All!$V53="P7",All!$AE53="RDP"),Ruler!I$12,IF(AND(All!$V53="P8",All!$AE53="RDP"),Ruler!I$13,IF(AND(All!$V53="P9",All!$AE53="RDP"),Ruler!I$14,IF(AND(All!$V53="P1",All!$AE53="RMS"),Ruler!I$6,IF(AND(All!$V53="P2",All!$AE53="RMS"),Ruler!I$15,IF(AND(All!$V53="P3",All!$AE53="RMS"),Ruler!I$16,IF(AND(All!$V53="P4",All!$AE53="RMS"),Ruler!I$17,IF(AND(All!$V53="P5",All!$AE53="RMS"),Ruler!I$18,IF(AND(All!$V53="P6",All!$AE53="RMS"),Ruler!I$19,IF(AND(All!$V53="P7",All!$AE53="RMS"),Ruler!I$20,IF(AND(All!$V53="P8",All!$AE53="RMS"),Ruler!I$21,IF(AND(All!$V53="P9",All!$AE53="RMS"),Ruler!I$22,IF(AND(All!$V53="P1",All!$AE53="RSS"),Ruler!I$6,IF(AND(All!$V53="P2",All!$AE53="RSS"),Ruler!I$23,IF(AND(All!$V53="P3",All!$AE53="RSS"),Ruler!I$24,IF(AND(All!$V53="P4",All!$AE53="RSS"),Ruler!I$25,IF(AND(All!$V53="P5",All!$AE53="RSS"),Ruler!I$26,IF(AND(All!$V53="P6",All!$AE53="RSS"),Ruler!I$27,IF(AND(All!$V53="P7",All!$AE53="RSS"),Ruler!I$28,IF(AND(All!$V53="P8",All!$AE53="RSS"),Ruler!I$29,IF(AND(All!$V53="P9",All!$AE53="RSS"),Ruler!I$30,0)))))))))))))))))))))))))))</f>
        <v>2</v>
      </c>
      <c r="BQ53" s="325">
        <f>IF(AND(All!$V53="P1",All!$AE53="RDP"),Ruler!J$6,IF(AND(All!$V53="P2",All!$AE53="RDP"),Ruler!J$7,IF(AND(All!$V53="P3",All!$AE53="RDP"),Ruler!J$8,IF(AND(All!$V53="P4",All!$AE53="RDP"),Ruler!J$9,IF(AND(All!$V53="P5",All!$AE53="RDP"),Ruler!J$10,IF(AND(All!$V53="P6",All!$AE53="RDP"),Ruler!J$11,IF(AND(All!$V53="P7",All!$AE53="RDP"),Ruler!J$12,IF(AND(All!$V53="P8",All!$AE53="RDP"),Ruler!J$13,IF(AND(All!$V53="P9",All!$AE53="RDP"),Ruler!J$14,IF(AND(All!$V53="P1",All!$AE53="RMS"),Ruler!J$6,IF(AND(All!$V53="P2",All!$AE53="RMS"),Ruler!J$15,IF(AND(All!$V53="P3",All!$AE53="RMS"),Ruler!J$16,IF(AND(All!$V53="P4",All!$AE53="RMS"),Ruler!J$17,IF(AND(All!$V53="P5",All!$AE53="RMS"),Ruler!J$18,IF(AND(All!$V53="P6",All!$AE53="RMS"),Ruler!J$19,IF(AND(All!$V53="P7",All!$AE53="RMS"),Ruler!J$20,IF(AND(All!$V53="P8",All!$AE53="RMS"),Ruler!J$21,IF(AND(All!$V53="P9",All!$AE53="RMS"),Ruler!J$22,IF(AND(All!$V53="P1",All!$AE53="RSS"),Ruler!J$6,IF(AND(All!$V53="P2",All!$AE53="RSS"),Ruler!J$23,IF(AND(All!$V53="P3",All!$AE53="RSS"),Ruler!J$24,IF(AND(All!$V53="P4",All!$AE53="RSS"),Ruler!J$25,IF(AND(All!$V53="P5",All!$AE53="RSS"),Ruler!J$26,IF(AND(All!$V53="P6",All!$AE53="RSS"),Ruler!J$27,IF(AND(All!$V53="P7",All!$AE53="RSS"),Ruler!J$28,IF(AND(All!$V53="P8",All!$AE53="RSS"),Ruler!J$29,IF(AND(All!$V53="P9",All!$AE53="RSS"),Ruler!J$30,0)))))))))))))))))))))))))))</f>
        <v>1</v>
      </c>
      <c r="BR53" s="325">
        <f>IF(AND(All!$V53="P1",All!$AE53="RDP"),Ruler!K$6,IF(AND(All!$V53="P2",All!$AE53="RDP"),Ruler!K$7,IF(AND(All!$V53="P3",All!$AE53="RDP"),Ruler!K$8,IF(AND(All!$V53="P4",All!$AE53="RDP"),Ruler!K$9,IF(AND(All!$V53="P5",All!$AE53="RDP"),Ruler!K$10,IF(AND(All!$V53="P6",All!$AE53="RDP"),Ruler!K$11,IF(AND(All!$V53="P7",All!$AE53="RDP"),Ruler!K$12,IF(AND(All!$V53="P8",All!$AE53="RDP"),Ruler!K$13,IF(AND(All!$V53="P9",All!$AE53="RDP"),Ruler!K$14,IF(AND(All!$V53="P1",All!$AE53="RMS"),Ruler!K$6,IF(AND(All!$V53="P2",All!$AE53="RMS"),Ruler!K$15,IF(AND(All!$V53="P3",All!$AE53="RMS"),Ruler!K$16,IF(AND(All!$V53="P4",All!$AE53="RMS"),Ruler!K$17,IF(AND(All!$V53="P5",All!$AE53="RMS"),Ruler!K$18,IF(AND(All!$V53="P6",All!$AE53="RMS"),Ruler!K$19,IF(AND(All!$V53="P7",All!$AE53="RMS"),Ruler!K$20,IF(AND(All!$V53="P8",All!$AE53="RMS"),Ruler!K$21,IF(AND(All!$V53="P9",All!$AE53="RMS"),Ruler!K$22,IF(AND(All!$V53="P1",All!$AE53="RSS"),Ruler!K$6,IF(AND(All!$V53="P2",All!$AE53="RSS"),Ruler!K$23,IF(AND(All!$V53="P3",All!$AE53="RSS"),Ruler!K$24,IF(AND(All!$V53="P4",All!$AE53="RSS"),Ruler!K$25,IF(AND(All!$V53="P5",All!$AE53="RSS"),Ruler!K$26,IF(AND(All!$V53="P6",All!$AE53="RSS"),Ruler!K$27,IF(AND(All!$V53="P7",All!$AE53="RSS"),Ruler!K$28,IF(AND(All!$V53="P8",All!$AE53="RSS"),Ruler!K$29,IF(AND(All!$V53="P9",All!$AE53="RSS"),Ruler!K$30,0)))))))))))))))))))))))))))</f>
        <v>2</v>
      </c>
      <c r="BS53" s="325">
        <f>IF(AND(All!$V53="P1",All!$AE53="RDP"),Ruler!L$6,IF(AND(All!$V53="P2",All!$AE53="RDP"),Ruler!L$7,IF(AND(All!$V53="P3",All!$AE53="RDP"),Ruler!L$8,IF(AND(All!$V53="P4",All!$AE53="RDP"),Ruler!L$9,IF(AND(All!$V53="P5",All!$AE53="RDP"),Ruler!L$10,IF(AND(All!$V53="P6",All!$AE53="RDP"),Ruler!L$11,IF(AND(All!$V53="P7",All!$AE53="RDP"),Ruler!L$12,IF(AND(All!$V53="P8",All!$AE53="RDP"),Ruler!L$13,IF(AND(All!$V53="P9",All!$AE53="RDP"),Ruler!L$14,IF(AND(All!$V53="P1",All!$AE53="RMS"),Ruler!L$6,IF(AND(All!$V53="P2",All!$AE53="RMS"),Ruler!L$15,IF(AND(All!$V53="P3",All!$AE53="RMS"),Ruler!L$16,IF(AND(All!$V53="P4",All!$AE53="RMS"),Ruler!L$17,IF(AND(All!$V53="P5",All!$AE53="RMS"),Ruler!L$18,IF(AND(All!$V53="P6",All!$AE53="RMS"),Ruler!L$19,IF(AND(All!$V53="P7",All!$AE53="RMS"),Ruler!L$20,IF(AND(All!$V53="P8",All!$AE53="RMS"),Ruler!L$21,IF(AND(All!$V53="P9",All!$AE53="RMS"),Ruler!L$22,IF(AND(All!$V53="P1",All!$AE53="RSS"),Ruler!L$6,IF(AND(All!$V53="P2",All!$AE53="RSS"),Ruler!L$23,IF(AND(All!$V53="P3",All!$AE53="RSS"),Ruler!L$24,IF(AND(All!$V53="P4",All!$AE53="RSS"),Ruler!L$25,IF(AND(All!$V53="P5",All!$AE53="RSS"),Ruler!L$26,IF(AND(All!$V53="P6",All!$AE53="RSS"),Ruler!L$27,IF(AND(All!$V53="P7",All!$AE53="RSS"),Ruler!L$28,IF(AND(All!$V53="P8",All!$AE53="RSS"),Ruler!L$29,IF(AND(All!$V53="P9",All!$AE53="RSS"),Ruler!L$30,0)))))))))))))))))))))))))))</f>
        <v>2</v>
      </c>
      <c r="BT53" s="325">
        <f>IF(AND(All!$V53="P1",All!$AE53="RDP"),Ruler!M$6,IF(AND(All!$V53="P2",All!$AE53="RDP"),Ruler!M$7,IF(AND(All!$V53="P3",All!$AE53="RDP"),Ruler!M$8,IF(AND(All!$V53="P4",All!$AE53="RDP"),Ruler!M$9,IF(AND(All!$V53="P5",All!$AE53="RDP"),Ruler!M$10,IF(AND(All!$V53="P6",All!$AE53="RDP"),Ruler!M$11,IF(AND(All!$V53="P7",All!$AE53="RDP"),Ruler!M$12,IF(AND(All!$V53="P8",All!$AE53="RDP"),Ruler!M$13,IF(AND(All!$V53="P9",All!$AE53="RDP"),Ruler!M$14,IF(AND(All!$V53="P1",All!$AE53="RMS"),Ruler!M$6,IF(AND(All!$V53="P2",All!$AE53="RMS"),Ruler!M$15,IF(AND(All!$V53="P3",All!$AE53="RMS"),Ruler!M$16,IF(AND(All!$V53="P4",All!$AE53="RMS"),Ruler!M$17,IF(AND(All!$V53="P5",All!$AE53="RMS"),Ruler!M$18,IF(AND(All!$V53="P6",All!$AE53="RMS"),Ruler!M$19,IF(AND(All!$V53="P7",All!$AE53="RMS"),Ruler!M$20,IF(AND(All!$V53="P8",All!$AE53="RMS"),Ruler!M$21,IF(AND(All!$V53="P9",All!$AE53="RMS"),Ruler!M$22,IF(AND(All!$V53="P1",All!$AE53="RSS"),Ruler!M$6,IF(AND(All!$V53="P2",All!$AE53="RSS"),Ruler!M$23,IF(AND(All!$V53="P3",All!$AE53="RSS"),Ruler!M$24,IF(AND(All!$V53="P4",All!$AE53="RSS"),Ruler!M$25,IF(AND(All!$V53="P5",All!$AE53="RSS"),Ruler!M$26,IF(AND(All!$V53="P6",All!$AE53="RSS"),Ruler!M$27,IF(AND(All!$V53="P7",All!$AE53="RSS"),Ruler!M$28,IF(AND(All!$V53="P8",All!$AE53="RSS"),Ruler!M$29,IF(AND(All!$V53="P9",All!$AE53="RSS"),Ruler!M$30,0)))))))))))))))))))))))))))</f>
        <v>2</v>
      </c>
      <c r="BU53" s="325">
        <f>IF(AND(All!$V53="P1",All!$AE53="RDP"),Ruler!N$6,IF(AND(All!$V53="P2",All!$AE53="RDP"),Ruler!N$7,IF(AND(All!$V53="P3",All!$AE53="RDP"),Ruler!N$8,IF(AND(All!$V53="P4",All!$AE53="RDP"),Ruler!N$9,IF(AND(All!$V53="P5",All!$AE53="RDP"),Ruler!N$10,IF(AND(All!$V53="P6",All!$AE53="RDP"),Ruler!N$11,IF(AND(All!$V53="P7",All!$AE53="RDP"),Ruler!N$12,IF(AND(All!$V53="P8",All!$AE53="RDP"),Ruler!N$13,IF(AND(All!$V53="P9",All!$AE53="RDP"),Ruler!N$14,IF(AND(All!$V53="P1",All!$AE53="RMS"),Ruler!N$6,IF(AND(All!$V53="P2",All!$AE53="RMS"),Ruler!N$15,IF(AND(All!$V53="P3",All!$AE53="RMS"),Ruler!N$16,IF(AND(All!$V53="P4",All!$AE53="RMS"),Ruler!N$17,IF(AND(All!$V53="P5",All!$AE53="RMS"),Ruler!N$18,IF(AND(All!$V53="P6",All!$AE53="RMS"),Ruler!N$19,IF(AND(All!$V53="P7",All!$AE53="RMS"),Ruler!N$20,IF(AND(All!$V53="P8",All!$AE53="RMS"),Ruler!N$21,IF(AND(All!$V53="P9",All!$AE53="RMS"),Ruler!N$22,IF(AND(All!$V53="P1",All!$AE53="RSS"),Ruler!N$6,IF(AND(All!$V53="P2",All!$AE53="RSS"),Ruler!N$23,IF(AND(All!$V53="P3",All!$AE53="RSS"),Ruler!N$24,IF(AND(All!$V53="P4",All!$AE53="RSS"),Ruler!N$25,IF(AND(All!$V53="P5",All!$AE53="RSS"),Ruler!N$26,IF(AND(All!$V53="P6",All!$AE53="RSS"),Ruler!N$27,IF(AND(All!$V53="P7",All!$AE53="RSS"),Ruler!N$28,IF(AND(All!$V53="P8",All!$AE53="RSS"),Ruler!N$29,IF(AND(All!$V53="P9",All!$AE53="RSS"),Ruler!N$30,0)))))))))))))))))))))))))))</f>
        <v>2</v>
      </c>
      <c r="BV53" s="325">
        <f>IF(AND(All!$V53="P1",All!$AE53="RDP"),Ruler!O$6,IF(AND(All!$V53="P2",All!$AE53="RDP"),Ruler!O$7,IF(AND(All!$V53="P3",All!$AE53="RDP"),Ruler!O$8,IF(AND(All!$V53="P4",All!$AE53="RDP"),Ruler!O$9,IF(AND(All!$V53="P5",All!$AE53="RDP"),Ruler!O$10,IF(AND(All!$V53="P6",All!$AE53="RDP"),Ruler!O$11,IF(AND(All!$V53="P7",All!$AE53="RDP"),Ruler!O$12,IF(AND(All!$V53="P8",All!$AE53="RDP"),Ruler!O$13,IF(AND(All!$V53="P9",All!$AE53="RDP"),Ruler!O$14,IF(AND(All!$V53="P1",All!$AE53="RMS"),Ruler!O$6,IF(AND(All!$V53="P2",All!$AE53="RMS"),Ruler!O$15,IF(AND(All!$V53="P3",All!$AE53="RMS"),Ruler!O$16,IF(AND(All!$V53="P4",All!$AE53="RMS"),Ruler!O$17,IF(AND(All!$V53="P5",All!$AE53="RMS"),Ruler!O$18,IF(AND(All!$V53="P6",All!$AE53="RMS"),Ruler!O$19,IF(AND(All!$V53="P7",All!$AE53="RMS"),Ruler!O$20,IF(AND(All!$V53="P8",All!$AE53="RMS"),Ruler!O$21,IF(AND(All!$V53="P9",All!$AE53="RMS"),Ruler!O$22,IF(AND(All!$V53="P1",All!$AE53="RSS"),Ruler!O$6,IF(AND(All!$V53="P2",All!$AE53="RSS"),Ruler!O$23,IF(AND(All!$V53="P3",All!$AE53="RSS"),Ruler!O$24,IF(AND(All!$V53="P4",All!$AE53="RSS"),Ruler!O$25,IF(AND(All!$V53="P5",All!$AE53="RSS"),Ruler!O$26,IF(AND(All!$V53="P6",All!$AE53="RSS"),Ruler!O$27,IF(AND(All!$V53="P7",All!$AE53="RSS"),Ruler!O$28,IF(AND(All!$V53="P8",All!$AE53="RSS"),Ruler!O$29,IF(AND(All!$V53="P9",All!$AE53="RSS"),Ruler!O$30,0)))))))))))))))))))))))))))</f>
        <v>1</v>
      </c>
      <c r="BW53" s="325">
        <f>IF(AND(All!$V53="P1",All!$AE53="RDP"),Ruler!P$6,IF(AND(All!$V53="P2",All!$AE53="RDP"),Ruler!P$7,IF(AND(All!$V53="P3",All!$AE53="RDP"),Ruler!P$8,IF(AND(All!$V53="P4",All!$AE53="RDP"),Ruler!P$9,IF(AND(All!$V53="P5",All!$AE53="RDP"),Ruler!P$10,IF(AND(All!$V53="P6",All!$AE53="RDP"),Ruler!P$11,IF(AND(All!$V53="P7",All!$AE53="RDP"),Ruler!P$12,IF(AND(All!$V53="P8",All!$AE53="RDP"),Ruler!P$13,IF(AND(All!$V53="P9",All!$AE53="RDP"),Ruler!P$14,IF(AND(All!$V53="P1",All!$AE53="RMS"),Ruler!P$6,IF(AND(All!$V53="P2",All!$AE53="RMS"),Ruler!P$15,IF(AND(All!$V53="P3",All!$AE53="RMS"),Ruler!P$16,IF(AND(All!$V53="P4",All!$AE53="RMS"),Ruler!P$17,IF(AND(All!$V53="P5",All!$AE53="RMS"),Ruler!P$18,IF(AND(All!$V53="P6",All!$AE53="RMS"),Ruler!P$19,IF(AND(All!$V53="P7",All!$AE53="RMS"),Ruler!P$20,IF(AND(All!$V53="P8",All!$AE53="RMS"),Ruler!P$21,IF(AND(All!$V53="P9",All!$AE53="RMS"),Ruler!P$22,IF(AND(All!$V53="P1",All!$AE53="RSS"),Ruler!P$6,IF(AND(All!$V53="P2",All!$AE53="RSS"),Ruler!P$23,IF(AND(All!$V53="P3",All!$AE53="RSS"),Ruler!P$24,IF(AND(All!$V53="P4",All!$AE53="RSS"),Ruler!P$25,IF(AND(All!$V53="P5",All!$AE53="RSS"),Ruler!P$26,IF(AND(All!$V53="P6",All!$AE53="RSS"),Ruler!P$27,IF(AND(All!$V53="P7",All!$AE53="RSS"),Ruler!P$28,IF(AND(All!$V53="P8",All!$AE53="RSS"),Ruler!P$29,IF(AND(All!$V53="P9",All!$AE53="RSS"),Ruler!P$30,0)))))))))))))))))))))))))))</f>
        <v>2</v>
      </c>
      <c r="BX53" s="325">
        <f>IF(AND(All!$V53="P1",All!$AE53="RDP"),Ruler!Q$6,IF(AND(All!$V53="P2",All!$AE53="RDP"),Ruler!Q$7,IF(AND(All!$V53="P3",All!$AE53="RDP"),Ruler!Q$8,IF(AND(All!$V53="P4",All!$AE53="RDP"),Ruler!Q$9,IF(AND(All!$V53="P5",All!$AE53="RDP"),Ruler!Q$10,IF(AND(All!$V53="P6",All!$AE53="RDP"),Ruler!Q$11,IF(AND(All!$V53="P7",All!$AE53="RDP"),Ruler!Q$12,IF(AND(All!$V53="P8",All!$AE53="RDP"),Ruler!Q$13,IF(AND(All!$V53="P9",All!$AE53="RDP"),Ruler!Q$14,IF(AND(All!$V53="P1",All!$AE53="RMS"),Ruler!Q$6,IF(AND(All!$V53="P2",All!$AE53="RMS"),Ruler!Q$15,IF(AND(All!$V53="P3",All!$AE53="RMS"),Ruler!Q$16,IF(AND(All!$V53="P4",All!$AE53="RMS"),Ruler!Q$17,IF(AND(All!$V53="P5",All!$AE53="RMS"),Ruler!Q$18,IF(AND(All!$V53="P6",All!$AE53="RMS"),Ruler!Q$19,IF(AND(All!$V53="P7",All!$AE53="RMS"),Ruler!Q$20,IF(AND(All!$V53="P8",All!$AE53="RMS"),Ruler!Q$21,IF(AND(All!$V53="P9",All!$AE53="RMS"),Ruler!Q$22,IF(AND(All!$V53="P1",All!$AE53="RSS"),Ruler!Q$6,IF(AND(All!$V53="P2",All!$AE53="RSS"),Ruler!Q$23,IF(AND(All!$V53="P3",All!$AE53="RSS"),Ruler!Q$24,IF(AND(All!$V53="P4",All!$AE53="RSS"),Ruler!Q$25,IF(AND(All!$V53="P5",All!$AE53="RSS"),Ruler!Q$26,IF(AND(All!$V53="P6",All!$AE53="RSS"),Ruler!Q$27,IF(AND(All!$V53="P7",All!$AE53="RSS"),Ruler!Q$28,IF(AND(All!$V53="P8",All!$AE53="RSS"),Ruler!Q$29,IF(AND(All!$V53="P9",All!$AE53="RSS"),Ruler!Q$30,0)))))))))))))))))))))))))))</f>
        <v>2</v>
      </c>
      <c r="BY53" s="325">
        <f>IF(AND(All!$V53="P1",All!$AE53="RDP"),Ruler!R$6,IF(AND(All!$V53="P2",All!$AE53="RDP"),Ruler!R$7,IF(AND(All!$V53="P3",All!$AE53="RDP"),Ruler!R$8,IF(AND(All!$V53="P4",All!$AE53="RDP"),Ruler!R$9,IF(AND(All!$V53="P5",All!$AE53="RDP"),Ruler!R$10,IF(AND(All!$V53="P6",All!$AE53="RDP"),Ruler!R$11,IF(AND(All!$V53="P7",All!$AE53="RDP"),Ruler!R$12,IF(AND(All!$V53="P8",All!$AE53="RDP"),Ruler!R$13,IF(AND(All!$V53="P9",All!$AE53="RDP"),Ruler!R$14,IF(AND(All!$V53="P1",All!$AE53="RMS"),Ruler!R$6,IF(AND(All!$V53="P2",All!$AE53="RMS"),Ruler!R$15,IF(AND(All!$V53="P3",All!$AE53="RMS"),Ruler!R$16,IF(AND(All!$V53="P4",All!$AE53="RMS"),Ruler!R$17,IF(AND(All!$V53="P5",All!$AE53="RMS"),Ruler!R$18,IF(AND(All!$V53="P6",All!$AE53="RMS"),Ruler!R$19,IF(AND(All!$V53="P7",All!$AE53="RMS"),Ruler!R$20,IF(AND(All!$V53="P8",All!$AE53="RMS"),Ruler!R$21,IF(AND(All!$V53="P9",All!$AE53="RMS"),Ruler!R$22,IF(AND(All!$V53="P1",All!$AE53="RSS"),Ruler!R$6,IF(AND(All!$V53="P2",All!$AE53="RSS"),Ruler!R$23,IF(AND(All!$V53="P3",All!$AE53="RSS"),Ruler!R$24,IF(AND(All!$V53="P4",All!$AE53="RSS"),Ruler!R$25,IF(AND(All!$V53="P5",All!$AE53="RSS"),Ruler!R$26,IF(AND(All!$V53="P6",All!$AE53="RSS"),Ruler!R$27,IF(AND(All!$V53="P7",All!$AE53="RSS"),Ruler!R$28,IF(AND(All!$V53="P8",All!$AE53="RSS"),Ruler!R$29,IF(AND(All!$V53="P9",All!$AE53="RSS"),Ruler!R$30,0)))))))))))))))))))))))))))</f>
        <v>2</v>
      </c>
      <c r="BZ53" s="325">
        <f>IF(AND(All!$V53="P1",All!$AE53="RDP"),Ruler!S$6,IF(AND(All!$V53="P2",All!$AE53="RDP"),Ruler!S$7,IF(AND(All!$V53="P3",All!$AE53="RDP"),Ruler!S$8,IF(AND(All!$V53="P4",All!$AE53="RDP"),Ruler!S$9,IF(AND(All!$V53="P5",All!$AE53="RDP"),Ruler!S$10,IF(AND(All!$V53="P6",All!$AE53="RDP"),Ruler!S$11,IF(AND(All!$V53="P7",All!$AE53="RDP"),Ruler!S$12,IF(AND(All!$V53="P8",All!$AE53="RDP"),Ruler!S$13,IF(AND(All!$V53="P9",All!$AE53="RDP"),Ruler!S$14,IF(AND(All!$V53="P1",All!$AE53="RMS"),Ruler!S$6,IF(AND(All!$V53="P2",All!$AE53="RMS"),Ruler!S$15,IF(AND(All!$V53="P3",All!$AE53="RMS"),Ruler!S$16,IF(AND(All!$V53="P4",All!$AE53="RMS"),Ruler!S$17,IF(AND(All!$V53="P5",All!$AE53="RMS"),Ruler!S$18,IF(AND(All!$V53="P6",All!$AE53="RMS"),Ruler!S$19,IF(AND(All!$V53="P7",All!$AE53="RMS"),Ruler!S$20,IF(AND(All!$V53="P8",All!$AE53="RMS"),Ruler!S$21,IF(AND(All!$V53="P9",All!$AE53="RMS"),Ruler!S$22,IF(AND(All!$V53="P1",All!$AE53="RSS"),Ruler!S$6,IF(AND(All!$V53="P2",All!$AE53="RSS"),Ruler!S$23,IF(AND(All!$V53="P3",All!$AE53="RSS"),Ruler!S$24,IF(AND(All!$V53="P4",All!$AE53="RSS"),Ruler!S$25,IF(AND(All!$V53="P5",All!$AE53="RSS"),Ruler!S$26,IF(AND(All!$V53="P6",All!$AE53="RSS"),Ruler!S$27,IF(AND(All!$V53="P7",All!$AE53="RSS"),Ruler!S$28,IF(AND(All!$V53="P8",All!$AE53="RSS"),Ruler!S$29,IF(AND(All!$V53="P9",All!$AE53="RSS"),Ruler!S$30,0)))))))))))))))))))))))))))</f>
        <v>1</v>
      </c>
      <c r="CA53" s="325">
        <f>IF(AND(All!$V53="P1",All!$AE53="RDP"),Ruler!T$6,IF(AND(All!$V53="P2",All!$AE53="RDP"),Ruler!T$7,IF(AND(All!$V53="P3",All!$AE53="RDP"),Ruler!T$8,IF(AND(All!$V53="P4",All!$AE53="RDP"),Ruler!T$9,IF(AND(All!$V53="P5",All!$AE53="RDP"),Ruler!T$10,IF(AND(All!$V53="P6",All!$AE53="RDP"),Ruler!T$11,IF(AND(All!$V53="P7",All!$AE53="RDP"),Ruler!T$12,IF(AND(All!$V53="P8",All!$AE53="RDP"),Ruler!T$13,IF(AND(All!$V53="P9",All!$AE53="RDP"),Ruler!T$14,IF(AND(All!$V53="P1",All!$AE53="RMS"),Ruler!T$6,IF(AND(All!$V53="P2",All!$AE53="RMS"),Ruler!T$15,IF(AND(All!$V53="P3",All!$AE53="RMS"),Ruler!T$16,IF(AND(All!$V53="P4",All!$AE53="RMS"),Ruler!T$17,IF(AND(All!$V53="P5",All!$AE53="RMS"),Ruler!T$18,IF(AND(All!$V53="P6",All!$AE53="RMS"),Ruler!T$19,IF(AND(All!$V53="P7",All!$AE53="RMS"),Ruler!T$20,IF(AND(All!$V53="P8",All!$AE53="RMS"),Ruler!T$21,IF(AND(All!$V53="P9",All!$AE53="RMS"),Ruler!T$22,IF(AND(All!$V53="P1",All!$AE53="RSS"),Ruler!T$6,IF(AND(All!$V53="P2",All!$AE53="RSS"),Ruler!T$23,IF(AND(All!$V53="P3",All!$AE53="RSS"),Ruler!T$24,IF(AND(All!$V53="P4",All!$AE53="RSS"),Ruler!T$25,IF(AND(All!$V53="P5",All!$AE53="RSS"),Ruler!T$26,IF(AND(All!$V53="P6",All!$AE53="RSS"),Ruler!T$27,IF(AND(All!$V53="P7",All!$AE53="RSS"),Ruler!T$28,IF(AND(All!$V53="P8",All!$AE53="RSS"),Ruler!T$29,IF(AND(All!$V53="P9",All!$AE53="RSS"),Ruler!T$30,0)))))))))))))))))))))))))))</f>
        <v>1</v>
      </c>
      <c r="CB53" s="325">
        <f>IF(AND(All!$V53="P1",All!$AE53="RDP"),Ruler!U$6,IF(AND(All!$V53="P2",All!$AE53="RDP"),Ruler!U$7,IF(AND(All!$V53="P3",All!$AE53="RDP"),Ruler!U$8,IF(AND(All!$V53="P4",All!$AE53="RDP"),Ruler!U$9,IF(AND(All!$V53="P5",All!$AE53="RDP"),Ruler!U$10,IF(AND(All!$V53="P6",All!$AE53="RDP"),Ruler!U$11,IF(AND(All!$V53="P7",All!$AE53="RDP"),Ruler!U$12,IF(AND(All!$V53="P8",All!$AE53="RDP"),Ruler!U$13,IF(AND(All!$V53="P9",All!$AE53="RDP"),Ruler!U$14,IF(AND(All!$V53="P1",All!$AE53="RMS"),Ruler!U$6,IF(AND(All!$V53="P2",All!$AE53="RMS"),Ruler!U$15,IF(AND(All!$V53="P3",All!$AE53="RMS"),Ruler!U$16,IF(AND(All!$V53="P4",All!$AE53="RMS"),Ruler!U$17,IF(AND(All!$V53="P5",All!$AE53="RMS"),Ruler!U$18,IF(AND(All!$V53="P6",All!$AE53="RMS"),Ruler!U$19,IF(AND(All!$V53="P7",All!$AE53="RMS"),Ruler!U$20,IF(AND(All!$V53="P8",All!$AE53="RMS"),Ruler!U$21,IF(AND(All!$V53="P9",All!$AE53="RMS"),Ruler!U$22,IF(AND(All!$V53="P1",All!$AE53="RSS"),Ruler!U$6,IF(AND(All!$V53="P2",All!$AE53="RSS"),Ruler!U$23,IF(AND(All!$V53="P3",All!$AE53="RSS"),Ruler!U$24,IF(AND(All!$V53="P4",All!$AE53="RSS"),Ruler!U$25,IF(AND(All!$V53="P5",All!$AE53="RSS"),Ruler!U$26,IF(AND(All!$V53="P6",All!$AE53="RSS"),Ruler!U$27,IF(AND(All!$V53="P7",All!$AE53="RSS"),Ruler!U$28,IF(AND(All!$V53="P8",All!$AE53="RSS"),Ruler!U$29,IF(AND(All!$V53="P9",All!$AE53="RSS"),Ruler!U$30,0)))))))))))))))))))))))))))</f>
        <v>1</v>
      </c>
      <c r="CC53" s="325">
        <f>IF(AND(All!$V53="P1",All!$AE53="RDP"),Ruler!V$6,IF(AND(All!$V53="P2",All!$AE53="RDP"),Ruler!V$7,IF(AND(All!$V53="P3",All!$AE53="RDP"),Ruler!V$8,IF(AND(All!$V53="P4",All!$AE53="RDP"),Ruler!V$9,IF(AND(All!$V53="P5",All!$AE53="RDP"),Ruler!V$10,IF(AND(All!$V53="P6",All!$AE53="RDP"),Ruler!V$11,IF(AND(All!$V53="P7",All!$AE53="RDP"),Ruler!V$12,IF(AND(All!$V53="P8",All!$AE53="RDP"),Ruler!V$13,IF(AND(All!$V53="P9",All!$AE53="RDP"),Ruler!V$14,IF(AND(All!$V53="P1",All!$AE53="RMS"),Ruler!V$6,IF(AND(All!$V53="P2",All!$AE53="RMS"),Ruler!V$15,IF(AND(All!$V53="P3",All!$AE53="RMS"),Ruler!V$16,IF(AND(All!$V53="P4",All!$AE53="RMS"),Ruler!V$17,IF(AND(All!$V53="P5",All!$AE53="RMS"),Ruler!V$18,IF(AND(All!$V53="P6",All!$AE53="RMS"),Ruler!V$19,IF(AND(All!$V53="P7",All!$AE53="RMS"),Ruler!V$20,IF(AND(All!$V53="P8",All!$AE53="RMS"),Ruler!V$21,IF(AND(All!$V53="P9",All!$AE53="RMS"),Ruler!V$22,IF(AND(All!$V53="P1",All!$AE53="RSS"),Ruler!V$6,IF(AND(All!$V53="P2",All!$AE53="RSS"),Ruler!V$23,IF(AND(All!$V53="P3",All!$AE53="RSS"),Ruler!V$24,IF(AND(All!$V53="P4",All!$AE53="RSS"),Ruler!V$25,IF(AND(All!$V53="P5",All!$AE53="RSS"),Ruler!V$26,IF(AND(All!$V53="P6",All!$AE53="RSS"),Ruler!V$27,IF(AND(All!$V53="P7",All!$AE53="RSS"),Ruler!V$28,IF(AND(All!$V53="P8",All!$AE53="RSS"),Ruler!V$29,IF(AND(All!$V53="P9",All!$AE53="RSS"),Ruler!V$30,0)))))))))))))))))))))))))))</f>
        <v>1</v>
      </c>
      <c r="CD53" s="325">
        <f>IF(AND(All!$V53="P1",All!$AE53="RDP"),Ruler!W$6,IF(AND(All!$V53="P2",All!$AE53="RDP"),Ruler!W$7,IF(AND(All!$V53="P3",All!$AE53="RDP"),Ruler!W$8,IF(AND(All!$V53="P4",All!$AE53="RDP"),Ruler!W$9,IF(AND(All!$V53="P5",All!$AE53="RDP"),Ruler!W$10,IF(AND(All!$V53="P6",All!$AE53="RDP"),Ruler!W$11,IF(AND(All!$V53="P7",All!$AE53="RDP"),Ruler!W$12,IF(AND(All!$V53="P8",All!$AE53="RDP"),Ruler!W$13,IF(AND(All!$V53="P9",All!$AE53="RDP"),Ruler!W$14,IF(AND(All!$V53="P1",All!$AE53="RMS"),Ruler!W$6,IF(AND(All!$V53="P2",All!$AE53="RMS"),Ruler!W$15,IF(AND(All!$V53="P3",All!$AE53="RMS"),Ruler!W$16,IF(AND(All!$V53="P4",All!$AE53="RMS"),Ruler!W$17,IF(AND(All!$V53="P5",All!$AE53="RMS"),Ruler!W$18,IF(AND(All!$V53="P6",All!$AE53="RMS"),Ruler!W$19,IF(AND(All!$V53="P7",All!$AE53="RMS"),Ruler!W$20,IF(AND(All!$V53="P8",All!$AE53="RMS"),Ruler!W$21,IF(AND(All!$V53="P9",All!$AE53="RMS"),Ruler!W$22,IF(AND(All!$V53="P1",All!$AE53="RSS"),Ruler!W$6,IF(AND(All!$V53="P2",All!$AE53="RSS"),Ruler!W$23,IF(AND(All!$V53="P3",All!$AE53="RSS"),Ruler!W$24,IF(AND(All!$V53="P4",All!$AE53="RSS"),Ruler!W$25,IF(AND(All!$V53="P5",All!$AE53="RSS"),Ruler!W$26,IF(AND(All!$V53="P6",All!$AE53="RSS"),Ruler!W$27,IF(AND(All!$V53="P7",All!$AE53="RSS"),Ruler!W$28,IF(AND(All!$V53="P8",All!$AE53="RSS"),Ruler!W$29,IF(AND(All!$V53="P9",All!$AE53="RSS"),Ruler!W$30,0)))))))))))))))))))))))))))</f>
        <v>1</v>
      </c>
      <c r="CE53" s="325">
        <f>IF(AND(All!$V53="P1",All!$AE53="RDP"),Ruler!X$6,IF(AND(All!$V53="P2",All!$AE53="RDP"),Ruler!X$7,IF(AND(All!$V53="P3",All!$AE53="RDP"),Ruler!X$8,IF(AND(All!$V53="P4",All!$AE53="RDP"),Ruler!X$9,IF(AND(All!$V53="P5",All!$AE53="RDP"),Ruler!X$10,IF(AND(All!$V53="P6",All!$AE53="RDP"),Ruler!X$11,IF(AND(All!$V53="P7",All!$AE53="RDP"),Ruler!X$12,IF(AND(All!$V53="P8",All!$AE53="RDP"),Ruler!X$13,IF(AND(All!$V53="P9",All!$AE53="RDP"),Ruler!X$14,IF(AND(All!$V53="P1",All!$AE53="RMS"),Ruler!X$6,IF(AND(All!$V53="P2",All!$AE53="RMS"),Ruler!X$15,IF(AND(All!$V53="P3",All!$AE53="RMS"),Ruler!X$16,IF(AND(All!$V53="P4",All!$AE53="RMS"),Ruler!X$17,IF(AND(All!$V53="P5",All!$AE53="RMS"),Ruler!X$18,IF(AND(All!$V53="P6",All!$AE53="RMS"),Ruler!X$19,IF(AND(All!$V53="P7",All!$AE53="RMS"),Ruler!X$20,IF(AND(All!$V53="P8",All!$AE53="RMS"),Ruler!X$21,IF(AND(All!$V53="P9",All!$AE53="RMS"),Ruler!X$22,IF(AND(All!$V53="P1",All!$AE53="RSS"),Ruler!X$6,IF(AND(All!$V53="P2",All!$AE53="RSS"),Ruler!X$23,IF(AND(All!$V53="P3",All!$AE53="RSS"),Ruler!X$24,IF(AND(All!$V53="P4",All!$AE53="RSS"),Ruler!X$25,IF(AND(All!$V53="P5",All!$AE53="RSS"),Ruler!X$26,IF(AND(All!$V53="P6",All!$AE53="RSS"),Ruler!X$27,IF(AND(All!$V53="P7",All!$AE53="RSS"),Ruler!X$28,IF(AND(All!$V53="P8",All!$AE53="RSS"),Ruler!X$29,IF(AND(All!$V53="P9",All!$AE53="RSS"),Ruler!X$30,0)))))))))))))))))))))))))))</f>
        <v>1</v>
      </c>
      <c r="CF53" s="325">
        <f>IF(AND(All!$V53="P1",All!$AE53="RDP"),Ruler!Y$6,IF(AND(All!$V53="P2",All!$AE53="RDP"),Ruler!Y$7,IF(AND(All!$V53="P3",All!$AE53="RDP"),Ruler!Y$8,IF(AND(All!$V53="P4",All!$AE53="RDP"),Ruler!Y$9,IF(AND(All!$V53="P5",All!$AE53="RDP"),Ruler!Y$10,IF(AND(All!$V53="P6",All!$AE53="RDP"),Ruler!Y$11,IF(AND(All!$V53="P7",All!$AE53="RDP"),Ruler!Y$12,IF(AND(All!$V53="P8",All!$AE53="RDP"),Ruler!Y$13,IF(AND(All!$V53="P9",All!$AE53="RDP"),Ruler!Y$14,IF(AND(All!$V53="P1",All!$AE53="RMS"),Ruler!Y$6,IF(AND(All!$V53="P2",All!$AE53="RMS"),Ruler!Y$15,IF(AND(All!$V53="P3",All!$AE53="RMS"),Ruler!Y$16,IF(AND(All!$V53="P4",All!$AE53="RMS"),Ruler!Y$17,IF(AND(All!$V53="P5",All!$AE53="RMS"),Ruler!Y$18,IF(AND(All!$V53="P6",All!$AE53="RMS"),Ruler!Y$19,IF(AND(All!$V53="P7",All!$AE53="RMS"),Ruler!Y$20,IF(AND(All!$V53="P8",All!$AE53="RMS"),Ruler!Y$21,IF(AND(All!$V53="P9",All!$AE53="RMS"),Ruler!Y$22,IF(AND(All!$V53="P1",All!$AE53="RSS"),Ruler!Y$6,IF(AND(All!$V53="P2",All!$AE53="RSS"),Ruler!Y$23,IF(AND(All!$V53="P3",All!$AE53="RSS"),Ruler!Y$24,IF(AND(All!$V53="P4",All!$AE53="RSS"),Ruler!Y$25,IF(AND(All!$V53="P5",All!$AE53="RSS"),Ruler!Y$26,IF(AND(All!$V53="P6",All!$AE53="RSS"),Ruler!Y$27,IF(AND(All!$V53="P7",All!$AE53="RSS"),Ruler!Y$28,IF(AND(All!$V53="P8",All!$AE53="RSS"),Ruler!Y$29,IF(AND(All!$V53="P9",All!$AE53="RSS"),Ruler!Y$30,0)))))))))))))))))))))))))))</f>
        <v>0</v>
      </c>
      <c r="CG53" s="325">
        <f>IF(AND(All!$V53="P1",All!$AE53="RDP"),Ruler!Z$6,IF(AND(All!$V53="P2",All!$AE53="RDP"),Ruler!Z$7,IF(AND(All!$V53="P3",All!$AE53="RDP"),Ruler!Z$8,IF(AND(All!$V53="P4",All!$AE53="RDP"),Ruler!Z$9,IF(AND(All!$V53="P5",All!$AE53="RDP"),Ruler!Z$10,IF(AND(All!$V53="P6",All!$AE53="RDP"),Ruler!Z$11,IF(AND(All!$V53="P7",All!$AE53="RDP"),Ruler!Z$12,IF(AND(All!$V53="P8",All!$AE53="RDP"),Ruler!Z$13,IF(AND(All!$V53="P9",All!$AE53="RDP"),Ruler!Z$14,IF(AND(All!$V53="P1",All!$AE53="RMS"),Ruler!Z$6,IF(AND(All!$V53="P2",All!$AE53="RMS"),Ruler!Z$15,IF(AND(All!$V53="P3",All!$AE53="RMS"),Ruler!Z$16,IF(AND(All!$V53="P4",All!$AE53="RMS"),Ruler!Z$17,IF(AND(All!$V53="P5",All!$AE53="RMS"),Ruler!Z$18,IF(AND(All!$V53="P6",All!$AE53="RMS"),Ruler!Z$19,IF(AND(All!$V53="P7",All!$AE53="RMS"),Ruler!Z$20,IF(AND(All!$V53="P8",All!$AE53="RMS"),Ruler!Z$21,IF(AND(All!$V53="P9",All!$AE53="RMS"),Ruler!Z$22,IF(AND(All!$V53="P1",All!$AE53="RSS"),Ruler!Z$6,IF(AND(All!$V53="P2",All!$AE53="RSS"),Ruler!Z$23,IF(AND(All!$V53="P3",All!$AE53="RSS"),Ruler!Z$24,IF(AND(All!$V53="P4",All!$AE53="RSS"),Ruler!Z$25,IF(AND(All!$V53="P5",All!$AE53="RSS"),Ruler!Z$26,IF(AND(All!$V53="P6",All!$AE53="RSS"),Ruler!Z$27,IF(AND(All!$V53="P7",All!$AE53="RSS"),Ruler!Z$28,IF(AND(All!$V53="P8",All!$AE53="RSS"),Ruler!Z$29,IF(AND(All!$V53="P9",All!$AE53="RSS"),Ruler!Z$30,0)))))))))))))))))))))))))))</f>
        <v>1</v>
      </c>
      <c r="CH53" s="325">
        <f>IF(AND(All!$V53="P1",All!$AE53="RDP"),Ruler!AA$6,IF(AND(All!$V53="P2",All!$AE53="RDP"),Ruler!AA$7,IF(AND(All!$V53="P3",All!$AE53="RDP"),Ruler!AA$8,IF(AND(All!$V53="P4",All!$AE53="RDP"),Ruler!AA$9,IF(AND(All!$V53="P5",All!$AE53="RDP"),Ruler!AA$10,IF(AND(All!$V53="P6",All!$AE53="RDP"),Ruler!AA$11,IF(AND(All!$V53="P7",All!$AE53="RDP"),Ruler!AA$12,IF(AND(All!$V53="P8",All!$AE53="RDP"),Ruler!AA$13,IF(AND(All!$V53="P9",All!$AE53="RDP"),Ruler!AA$14,IF(AND(All!$V53="P1",All!$AE53="RMS"),Ruler!AA$6,IF(AND(All!$V53="P2",All!$AE53="RMS"),Ruler!AA$15,IF(AND(All!$V53="P3",All!$AE53="RMS"),Ruler!AA$16,IF(AND(All!$V53="P4",All!$AE53="RMS"),Ruler!AA$17,IF(AND(All!$V53="P5",All!$AE53="RMS"),Ruler!AA$18,IF(AND(All!$V53="P6",All!$AE53="RMS"),Ruler!AA$19,IF(AND(All!$V53="P7",All!$AE53="RMS"),Ruler!AA$20,IF(AND(All!$V53="P8",All!$AE53="RMS"),Ruler!AA$21,IF(AND(All!$V53="P9",All!$AE53="RMS"),Ruler!AA$22,IF(AND(All!$V53="P1",All!$AE53="RSS"),Ruler!AA$6,IF(AND(All!$V53="P2",All!$AE53="RSS"),Ruler!AA$23,IF(AND(All!$V53="P3",All!$AE53="RSS"),Ruler!AA$24,IF(AND(All!$V53="P4",All!$AE53="RSS"),Ruler!AA$25,IF(AND(All!$V53="P5",All!$AE53="RSS"),Ruler!AA$26,IF(AND(All!$V53="P6",All!$AE53="RSS"),Ruler!AA$27,IF(AND(All!$V53="P7",All!$AE53="RSS"),Ruler!AA$28,IF(AND(All!$V53="P8",All!$AE53="RSS"),Ruler!AA$29,IF(AND(All!$V53="P9",All!$AE53="RSS"),Ruler!AA$30,0)))))))))))))))))))))))))))</f>
        <v>0</v>
      </c>
      <c r="CI53" s="325">
        <f>IF(AND(All!$V53="P1",All!$AE53="RDP"),Ruler!AB$6,IF(AND(All!$V53="P2",All!$AE53="RDP"),Ruler!AB$7,IF(AND(All!$V53="P3",All!$AE53="RDP"),Ruler!AB$8,IF(AND(All!$V53="P4",All!$AE53="RDP"),Ruler!AB$9,IF(AND(All!$V53="P5",All!$AE53="RDP"),Ruler!AB$10,IF(AND(All!$V53="P6",All!$AE53="RDP"),Ruler!AB$11,IF(AND(All!$V53="P7",All!$AE53="RDP"),Ruler!AB$12,IF(AND(All!$V53="P8",All!$AE53="RDP"),Ruler!AB$13,IF(AND(All!$V53="P9",All!$AE53="RDP"),Ruler!AB$14,IF(AND(All!$V53="P1",All!$AE53="RMS"),Ruler!AB$6,IF(AND(All!$V53="P2",All!$AE53="RMS"),Ruler!AB$15,IF(AND(All!$V53="P3",All!$AE53="RMS"),Ruler!AB$16,IF(AND(All!$V53="P4",All!$AE53="RMS"),Ruler!AB$17,IF(AND(All!$V53="P5",All!$AE53="RMS"),Ruler!AB$18,IF(AND(All!$V53="P6",All!$AE53="RMS"),Ruler!AB$19,IF(AND(All!$V53="P7",All!$AE53="RMS"),Ruler!AB$20,IF(AND(All!$V53="P8",All!$AE53="RMS"),Ruler!AB$21,IF(AND(All!$V53="P9",All!$AE53="RMS"),Ruler!AB$22,IF(AND(All!$V53="P1",All!$AE53="RSS"),Ruler!AB$6,IF(AND(All!$V53="P2",All!$AE53="RSS"),Ruler!AB$23,IF(AND(All!$V53="P3",All!$AE53="RSS"),Ruler!AB$24,IF(AND(All!$V53="P4",All!$AE53="RSS"),Ruler!AB$25,IF(AND(All!$V53="P5",All!$AE53="RSS"),Ruler!AB$26,IF(AND(All!$V53="P6",All!$AE53="RSS"),Ruler!AB$27,IF(AND(All!$V53="P7",All!$AE53="RSS"),Ruler!AB$28,IF(AND(All!$V53="P8",All!$AE53="RSS"),Ruler!AB$29,IF(AND(All!$V53="P9",All!$AE53="RSS"),Ruler!AB$30,0)))))))))))))))))))))))))))</f>
        <v>0</v>
      </c>
      <c r="CJ53" s="323">
        <f>Table9[[#This Row],[R-B1]]-Table9[[#This Row],[B1]]</f>
        <v>1</v>
      </c>
      <c r="CK53" s="43">
        <f>Table9[[#This Row],[R-B2]]-Table9[[#This Row],[B2]]</f>
        <v>1</v>
      </c>
      <c r="CL53" s="43">
        <f>Table9[[#This Row],[R-B3]]-Table9[[#This Row],[B3]]</f>
        <v>0</v>
      </c>
      <c r="CM53" s="43">
        <f>Table9[[#This Row],[R-B4]]-Table9[[#This Row],[B4]]</f>
        <v>0</v>
      </c>
      <c r="CN53" s="43">
        <f>Table9[[#This Row],[R-B5]]-Table9[[#This Row],[B5]]</f>
        <v>0</v>
      </c>
      <c r="CO53" s="43">
        <f>Table9[[#This Row],[R-B6]]-Table9[[#This Row],[B6]]</f>
        <v>-1</v>
      </c>
      <c r="CP53" s="43">
        <f>Table9[[#This Row],[R-B7]]-Table9[[#This Row],[B7]]</f>
        <v>0</v>
      </c>
      <c r="CQ53" s="43">
        <f>Table9[[#This Row],[R-B8]]-Table9[[#This Row],[B8]]</f>
        <v>0</v>
      </c>
      <c r="CR53" s="43">
        <f>Table9[[#This Row],[R-B9]]-Table9[[#This Row],[B9]]</f>
        <v>1</v>
      </c>
      <c r="CS53" s="43">
        <f>Table9[[#This Row],[R-B10]]-Table9[[#This Row],[B10]]</f>
        <v>2</v>
      </c>
      <c r="CT53" s="43">
        <f>Table9[[#This Row],[R-B11]]-Table9[[#This Row],[B11]]</f>
        <v>0</v>
      </c>
      <c r="CU53" s="43">
        <f>Table9[[#This Row],[R-B12]]-Table9[[#This Row],[B12]]</f>
        <v>2</v>
      </c>
      <c r="CV53" s="43">
        <f>Table9[[#This Row],[R-K1]]-Table9[[#This Row],[K1]]</f>
        <v>0</v>
      </c>
      <c r="CW53" s="43">
        <f>Table9[[#This Row],[R-K2]]-Table9[[#This Row],[K2]]</f>
        <v>1</v>
      </c>
      <c r="CX53" s="43">
        <f>Table9[[#This Row],[R-K3]]-Table9[[#This Row],[K3]]</f>
        <v>1</v>
      </c>
      <c r="CY53" s="43">
        <f>Table9[[#This Row],[R-K4]]-Table9[[#This Row],[K4]]</f>
        <v>1</v>
      </c>
      <c r="CZ53" s="43">
        <f>Table9[[#This Row],[R-K5]]-Table9[[#This Row],[K5]]</f>
        <v>1</v>
      </c>
      <c r="DA53" s="43">
        <f>Table9[[#This Row],[R-P1]]-Table9[[#This Row],[P1]]</f>
        <v>1</v>
      </c>
      <c r="DB53" s="43">
        <f>Table9[[#This Row],[R-P2]]-Table9[[#This Row],[P2]]</f>
        <v>1</v>
      </c>
      <c r="DC53" s="43">
        <f>Table9[[#This Row],[R-P3]]-Table9[[#This Row],[P3]]</f>
        <v>0</v>
      </c>
      <c r="DD53" s="43">
        <f>Table9[[#This Row],[R-P4]]-Table9[[#This Row],[P4]]</f>
        <v>0</v>
      </c>
      <c r="DE53" s="43">
        <f>Table9[[#This Row],[R-P5]]-Table9[[#This Row],[P5]]</f>
        <v>1</v>
      </c>
      <c r="DF53" s="43">
        <f>Table9[[#This Row],[R-E1]]-Table9[[#This Row],[E1]]</f>
        <v>0</v>
      </c>
      <c r="DG53" s="328">
        <f>Table9[[#This Row],[R-E2]]-Table9[[#This Row],[E2]]</f>
        <v>0</v>
      </c>
      <c r="DH53" s="43">
        <f>COUNTIF(Table9[[#This Row],[G-B1]:[G-B12]],"&lt;=0")/12*100</f>
        <v>58.333333333333336</v>
      </c>
      <c r="DI53" s="43">
        <f>COUNTIF(Table9[[#This Row],[G-K1]:[G-K5]],"&lt;=0")/5*100</f>
        <v>20</v>
      </c>
      <c r="DJ53" s="43">
        <f>COUNTIF(Table9[[#This Row],[G-P1]:[G-P5]],"&lt;=0")/5*100</f>
        <v>40</v>
      </c>
      <c r="DK53" s="43">
        <f>COUNTIF(Table9[[#This Row],[G-E1]:[G-E2]],"&lt;=0")/2*100</f>
        <v>100</v>
      </c>
      <c r="DL53" s="450">
        <f>IF(AE53="RDP",(COUNTIF(Table9[[#This Row],[G-B3]],"&lt;=0")+COUNTIF(Table9[[#This Row],[G-B4]],"&lt;=0")+COUNTIF(Table9[[#This Row],[G-B7]],"&lt;=0")+COUNTIF(Table9[[#This Row],[G-B11]],"&lt;=0")+COUNTIF(Table9[[#This Row],[G-K2]],"&lt;=0"))/5*100,IF(AE53="RMS",(COUNTIF(Table9[[#This Row],[G-B4]],"&lt;=0")+COUNTIF(Table9[[#This Row],[G-B5]],"&lt;=0")+COUNTIF(Table9[[#This Row],[G-B10]],"&lt;=0")+COUNTIF(Table9[[#This Row],[G-B12]],"&lt;=0")+COUNTIF(Table9[[#This Row],[G-K2]],"&lt;=0"))/5*100,IF(AE53="RSS",(COUNTIF(Table9[[#This Row],[G-B1]],"&lt;=0")+COUNTIF(Table9[[#This Row],[G-B2]],"&lt;=0")+COUNTIF(Table9[[#This Row],[G-B6]],"&lt;=0")+COUNTIF(Table9[[#This Row],[G-B11]],"&lt;=0")+COUNTIF(Table9[[#This Row],[G-B12]],"&lt;=0"))/5*100,0)))</f>
        <v>40</v>
      </c>
      <c r="DM53" s="332"/>
      <c r="DR53" s="332"/>
      <c r="DW53" s="332"/>
      <c r="DX53" s="42"/>
      <c r="DY53" s="42"/>
      <c r="DZ53" s="42"/>
      <c r="EA53" s="333"/>
      <c r="EB53" s="342"/>
      <c r="EC53" s="339"/>
      <c r="ED53" s="339"/>
      <c r="EE53" s="338"/>
    </row>
    <row r="54" spans="2:135" ht="44" hidden="1" thickBot="1" x14ac:dyDescent="0.4">
      <c r="B54" s="282">
        <v>53</v>
      </c>
      <c r="C54" s="285" t="s">
        <v>134</v>
      </c>
      <c r="D54" s="283">
        <v>46225</v>
      </c>
      <c r="E54" s="461" t="s">
        <v>557</v>
      </c>
      <c r="F54" s="282">
        <v>1126173</v>
      </c>
      <c r="G54" s="357">
        <f t="shared" ca="1" si="0"/>
        <v>26.072965116057848</v>
      </c>
      <c r="H54" s="283">
        <v>36799</v>
      </c>
      <c r="I54" s="282" t="s">
        <v>179</v>
      </c>
      <c r="J54" s="282" t="s">
        <v>137</v>
      </c>
      <c r="K54" s="282" t="s">
        <v>241</v>
      </c>
      <c r="L54" s="282" t="s">
        <v>202</v>
      </c>
      <c r="M54" s="285" t="s">
        <v>242</v>
      </c>
      <c r="N54" s="282"/>
      <c r="O54" s="282" t="s">
        <v>142</v>
      </c>
      <c r="P54" s="284" t="s">
        <v>558</v>
      </c>
      <c r="Q54" s="282" t="s">
        <v>144</v>
      </c>
      <c r="R54" s="282"/>
      <c r="S54" s="282"/>
      <c r="T54" s="286"/>
      <c r="U54" s="282"/>
      <c r="V54" s="282" t="s">
        <v>56</v>
      </c>
      <c r="W54" s="286"/>
      <c r="X54" s="286">
        <f ca="1">($T$1-Table9[[#This Row],[Date of Appointment to Current Grade]])/365</f>
        <v>0.55515689687976411</v>
      </c>
      <c r="Y54" s="283">
        <v>46113</v>
      </c>
      <c r="Z54" s="343" t="s">
        <v>244</v>
      </c>
      <c r="AA54" s="283">
        <v>45748</v>
      </c>
      <c r="AB54" s="286">
        <f ca="1">($T$1-Table9[[#This Row],[Date in Position]])/365</f>
        <v>1.5551568968797642</v>
      </c>
      <c r="AC54" s="282" t="s">
        <v>185</v>
      </c>
      <c r="AD54" s="282"/>
      <c r="AE54" s="282"/>
      <c r="AF54" s="282" t="s">
        <v>188</v>
      </c>
      <c r="AG54" s="287" t="s">
        <v>559</v>
      </c>
      <c r="AH54" s="287" t="s">
        <v>560</v>
      </c>
      <c r="AI54" s="287"/>
      <c r="AJ54" s="285"/>
      <c r="AK54" s="288" t="s">
        <v>561</v>
      </c>
      <c r="AL54" s="285" t="s">
        <v>153</v>
      </c>
      <c r="AM54" s="318"/>
      <c r="AN54" s="323"/>
      <c r="BK54" s="328"/>
      <c r="BL54" s="325">
        <f>IF(AND(All!$V54="P1",All!$AE54="RDP"),Ruler!E$6,IF(AND(All!$V54="P2",All!$AE54="RDP"),Ruler!E$7,IF(AND(All!$V54="P3",All!$AE54="RDP"),Ruler!E$8,IF(AND(All!$V54="P4",All!$AE54="RDP"),Ruler!E$9,IF(AND(All!$V54="P5",All!$AE54="RDP"),Ruler!E$10,IF(AND(All!$V54="P6",All!$AE54="RDP"),Ruler!E$11,IF(AND(All!$V54="P7",All!$AE54="RDP"),Ruler!E$12,IF(AND(All!$V54="P8",All!$AE54="RDP"),Ruler!E$13,IF(AND(All!$V54="P9",All!$AE54="RDP"),Ruler!E$14,IF(AND(All!$V54="P1",All!$AE54="RMS"),Ruler!E$6,IF(AND(All!$V54="P2",All!$AE54="RMS"),Ruler!E$15,IF(AND(All!$V54="P3",All!$AE54="RMS"),Ruler!E$16,IF(AND(All!$V54="P4",All!$AE54="RMS"),Ruler!E$17,IF(AND(All!$V54="P5",All!$AE54="RMS"),Ruler!E$18,IF(AND(All!$V54="P6",All!$AE54="RMS"),Ruler!E$19,IF(AND(All!$V54="P7",All!$AE54="RMS"),Ruler!E$20,IF(AND(All!$V54="P8",All!$AE54="RMS"),Ruler!E$21,IF(AND(All!$V54="P9",All!$AE54="RMS"),Ruler!E$22,IF(AND(All!$V54="P1",All!$AE54="RSS"),Ruler!E$6,IF(AND(All!$V54="P2",All!$AE54="RSS"),Ruler!E$23,IF(AND(All!$V54="P3",All!$AE54="RSS"),Ruler!E$24,IF(AND(All!$V54="P4",All!$AE54="RSS"),Ruler!E$25,IF(AND(All!$V54="P5",All!$AE54="RSS"),Ruler!E$26,IF(AND(All!$V54="P6",All!$AE54="RSS"),Ruler!E$27,IF(AND(All!$V54="P7",All!$AE54="RSS"),Ruler!E$28,IF(AND(All!$V54="P8",All!$AE54="RSS"),Ruler!E$29,IF(AND(All!$V54="P9",All!$AE54="RSS"),Ruler!E$30,0)))))))))))))))))))))))))))</f>
        <v>0</v>
      </c>
      <c r="BM54" s="325">
        <f>IF(AND(All!$V54="P1",All!$AE54="RDP"),Ruler!F$6,IF(AND(All!$V54="P2",All!$AE54="RDP"),Ruler!F$7,IF(AND(All!$V54="P3",All!$AE54="RDP"),Ruler!F$8,IF(AND(All!$V54="P4",All!$AE54="RDP"),Ruler!F$9,IF(AND(All!$V54="P5",All!$AE54="RDP"),Ruler!F$10,IF(AND(All!$V54="P6",All!$AE54="RDP"),Ruler!F$11,IF(AND(All!$V54="P7",All!$AE54="RDP"),Ruler!F$12,IF(AND(All!$V54="P8",All!$AE54="RDP"),Ruler!F$13,IF(AND(All!$V54="P9",All!$AE54="RDP"),Ruler!F$14,IF(AND(All!$V54="P1",All!$AE54="RMS"),Ruler!F$6,IF(AND(All!$V54="P2",All!$AE54="RMS"),Ruler!F$15,IF(AND(All!$V54="P3",All!$AE54="RMS"),Ruler!F$16,IF(AND(All!$V54="P4",All!$AE54="RMS"),Ruler!F$17,IF(AND(All!$V54="P5",All!$AE54="RMS"),Ruler!F$18,IF(AND(All!$V54="P6",All!$AE54="RMS"),Ruler!F$19,IF(AND(All!$V54="P7",All!$AE54="RMS"),Ruler!F$20,IF(AND(All!$V54="P8",All!$AE54="RMS"),Ruler!F$21,IF(AND(All!$V54="P9",All!$AE54="RMS"),Ruler!F$22,IF(AND(All!$V54="P1",All!$AE54="RSS"),Ruler!F$6,IF(AND(All!$V54="P2",All!$AE54="RSS"),Ruler!F$23,IF(AND(All!$V54="P3",All!$AE54="RSS"),Ruler!F$24,IF(AND(All!$V54="P4",All!$AE54="RSS"),Ruler!F$25,IF(AND(All!$V54="P5",All!$AE54="RSS"),Ruler!F$26,IF(AND(All!$V54="P6",All!$AE54="RSS"),Ruler!F$27,IF(AND(All!$V54="P7",All!$AE54="RSS"),Ruler!F$28,IF(AND(All!$V54="P8",All!$AE54="RSS"),Ruler!F$29,IF(AND(All!$V54="P9",All!$AE54="RSS"),Ruler!F$30,0)))))))))))))))))))))))))))</f>
        <v>0</v>
      </c>
      <c r="BN54" s="325">
        <f>IF(AND(All!$V54="P1",All!$AE54="RDP"),Ruler!G$6,IF(AND(All!$V54="P2",All!$AE54="RDP"),Ruler!G$7,IF(AND(All!$V54="P3",All!$AE54="RDP"),Ruler!G$8,IF(AND(All!$V54="P4",All!$AE54="RDP"),Ruler!G$9,IF(AND(All!$V54="P5",All!$AE54="RDP"),Ruler!G$10,IF(AND(All!$V54="P6",All!$AE54="RDP"),Ruler!G$11,IF(AND(All!$V54="P7",All!$AE54="RDP"),Ruler!G$12,IF(AND(All!$V54="P8",All!$AE54="RDP"),Ruler!G$13,IF(AND(All!$V54="P9",All!$AE54="RDP"),Ruler!G$14,IF(AND(All!$V54="P1",All!$AE54="RMS"),Ruler!G$6,IF(AND(All!$V54="P2",All!$AE54="RMS"),Ruler!G$15,IF(AND(All!$V54="P3",All!$AE54="RMS"),Ruler!G$16,IF(AND(All!$V54="P4",All!$AE54="RMS"),Ruler!G$17,IF(AND(All!$V54="P5",All!$AE54="RMS"),Ruler!G$18,IF(AND(All!$V54="P6",All!$AE54="RMS"),Ruler!G$19,IF(AND(All!$V54="P7",All!$AE54="RMS"),Ruler!G$20,IF(AND(All!$V54="P8",All!$AE54="RMS"),Ruler!G$21,IF(AND(All!$V54="P9",All!$AE54="RMS"),Ruler!G$22,IF(AND(All!$V54="P1",All!$AE54="RSS"),Ruler!G$6,IF(AND(All!$V54="P2",All!$AE54="RSS"),Ruler!G$23,IF(AND(All!$V54="P3",All!$AE54="RSS"),Ruler!G$24,IF(AND(All!$V54="P4",All!$AE54="RSS"),Ruler!G$25,IF(AND(All!$V54="P5",All!$AE54="RSS"),Ruler!G$26,IF(AND(All!$V54="P6",All!$AE54="RSS"),Ruler!G$27,IF(AND(All!$V54="P7",All!$AE54="RSS"),Ruler!G$28,IF(AND(All!$V54="P8",All!$AE54="RSS"),Ruler!G$29,IF(AND(All!$V54="P9",All!$AE54="RSS"),Ruler!G$30,0)))))))))))))))))))))))))))</f>
        <v>0</v>
      </c>
      <c r="BO54" s="325">
        <f>IF(AND(All!$V54="P1",All!$AE54="RDP"),Ruler!H$6,IF(AND(All!$V54="P2",All!$AE54="RDP"),Ruler!H$7,IF(AND(All!$V54="P3",All!$AE54="RDP"),Ruler!H$8,IF(AND(All!$V54="P4",All!$AE54="RDP"),Ruler!H$9,IF(AND(All!$V54="P5",All!$AE54="RDP"),Ruler!H$10,IF(AND(All!$V54="P6",All!$AE54="RDP"),Ruler!H$11,IF(AND(All!$V54="P7",All!$AE54="RDP"),Ruler!H$12,IF(AND(All!$V54="P8",All!$AE54="RDP"),Ruler!H$13,IF(AND(All!$V54="P9",All!$AE54="RDP"),Ruler!H$14,IF(AND(All!$V54="P1",All!$AE54="RMS"),Ruler!H$6,IF(AND(All!$V54="P2",All!$AE54="RMS"),Ruler!H$15,IF(AND(All!$V54="P3",All!$AE54="RMS"),Ruler!H$16,IF(AND(All!$V54="P4",All!$AE54="RMS"),Ruler!H$17,IF(AND(All!$V54="P5",All!$AE54="RMS"),Ruler!H$18,IF(AND(All!$V54="P6",All!$AE54="RMS"),Ruler!H$19,IF(AND(All!$V54="P7",All!$AE54="RMS"),Ruler!H$20,IF(AND(All!$V54="P8",All!$AE54="RMS"),Ruler!H$21,IF(AND(All!$V54="P9",All!$AE54="RMS"),Ruler!H$22,IF(AND(All!$V54="P1",All!$AE54="RSS"),Ruler!H$6,IF(AND(All!$V54="P2",All!$AE54="RSS"),Ruler!H$23,IF(AND(All!$V54="P3",All!$AE54="RSS"),Ruler!H$24,IF(AND(All!$V54="P4",All!$AE54="RSS"),Ruler!H$25,IF(AND(All!$V54="P5",All!$AE54="RSS"),Ruler!H$26,IF(AND(All!$V54="P6",All!$AE54="RSS"),Ruler!H$27,IF(AND(All!$V54="P7",All!$AE54="RSS"),Ruler!H$28,IF(AND(All!$V54="P8",All!$AE54="RSS"),Ruler!H$29,IF(AND(All!$V54="P9",All!$AE54="RSS"),Ruler!H$30,0)))))))))))))))))))))))))))</f>
        <v>0</v>
      </c>
      <c r="BP54" s="325">
        <f>IF(AND(All!$V54="P1",All!$AE54="RDP"),Ruler!I$6,IF(AND(All!$V54="P2",All!$AE54="RDP"),Ruler!I$7,IF(AND(All!$V54="P3",All!$AE54="RDP"),Ruler!I$8,IF(AND(All!$V54="P4",All!$AE54="RDP"),Ruler!I$9,IF(AND(All!$V54="P5",All!$AE54="RDP"),Ruler!I$10,IF(AND(All!$V54="P6",All!$AE54="RDP"),Ruler!I$11,IF(AND(All!$V54="P7",All!$AE54="RDP"),Ruler!I$12,IF(AND(All!$V54="P8",All!$AE54="RDP"),Ruler!I$13,IF(AND(All!$V54="P9",All!$AE54="RDP"),Ruler!I$14,IF(AND(All!$V54="P1",All!$AE54="RMS"),Ruler!I$6,IF(AND(All!$V54="P2",All!$AE54="RMS"),Ruler!I$15,IF(AND(All!$V54="P3",All!$AE54="RMS"),Ruler!I$16,IF(AND(All!$V54="P4",All!$AE54="RMS"),Ruler!I$17,IF(AND(All!$V54="P5",All!$AE54="RMS"),Ruler!I$18,IF(AND(All!$V54="P6",All!$AE54="RMS"),Ruler!I$19,IF(AND(All!$V54="P7",All!$AE54="RMS"),Ruler!I$20,IF(AND(All!$V54="P8",All!$AE54="RMS"),Ruler!I$21,IF(AND(All!$V54="P9",All!$AE54="RMS"),Ruler!I$22,IF(AND(All!$V54="P1",All!$AE54="RSS"),Ruler!I$6,IF(AND(All!$V54="P2",All!$AE54="RSS"),Ruler!I$23,IF(AND(All!$V54="P3",All!$AE54="RSS"),Ruler!I$24,IF(AND(All!$V54="P4",All!$AE54="RSS"),Ruler!I$25,IF(AND(All!$V54="P5",All!$AE54="RSS"),Ruler!I$26,IF(AND(All!$V54="P6",All!$AE54="RSS"),Ruler!I$27,IF(AND(All!$V54="P7",All!$AE54="RSS"),Ruler!I$28,IF(AND(All!$V54="P8",All!$AE54="RSS"),Ruler!I$29,IF(AND(All!$V54="P9",All!$AE54="RSS"),Ruler!I$30,0)))))))))))))))))))))))))))</f>
        <v>0</v>
      </c>
      <c r="BQ54" s="325">
        <f>IF(AND(All!$V54="P1",All!$AE54="RDP"),Ruler!J$6,IF(AND(All!$V54="P2",All!$AE54="RDP"),Ruler!J$7,IF(AND(All!$V54="P3",All!$AE54="RDP"),Ruler!J$8,IF(AND(All!$V54="P4",All!$AE54="RDP"),Ruler!J$9,IF(AND(All!$V54="P5",All!$AE54="RDP"),Ruler!J$10,IF(AND(All!$V54="P6",All!$AE54="RDP"),Ruler!J$11,IF(AND(All!$V54="P7",All!$AE54="RDP"),Ruler!J$12,IF(AND(All!$V54="P8",All!$AE54="RDP"),Ruler!J$13,IF(AND(All!$V54="P9",All!$AE54="RDP"),Ruler!J$14,IF(AND(All!$V54="P1",All!$AE54="RMS"),Ruler!J$6,IF(AND(All!$V54="P2",All!$AE54="RMS"),Ruler!J$15,IF(AND(All!$V54="P3",All!$AE54="RMS"),Ruler!J$16,IF(AND(All!$V54="P4",All!$AE54="RMS"),Ruler!J$17,IF(AND(All!$V54="P5",All!$AE54="RMS"),Ruler!J$18,IF(AND(All!$V54="P6",All!$AE54="RMS"),Ruler!J$19,IF(AND(All!$V54="P7",All!$AE54="RMS"),Ruler!J$20,IF(AND(All!$V54="P8",All!$AE54="RMS"),Ruler!J$21,IF(AND(All!$V54="P9",All!$AE54="RMS"),Ruler!J$22,IF(AND(All!$V54="P1",All!$AE54="RSS"),Ruler!J$6,IF(AND(All!$V54="P2",All!$AE54="RSS"),Ruler!J$23,IF(AND(All!$V54="P3",All!$AE54="RSS"),Ruler!J$24,IF(AND(All!$V54="P4",All!$AE54="RSS"),Ruler!J$25,IF(AND(All!$V54="P5",All!$AE54="RSS"),Ruler!J$26,IF(AND(All!$V54="P6",All!$AE54="RSS"),Ruler!J$27,IF(AND(All!$V54="P7",All!$AE54="RSS"),Ruler!J$28,IF(AND(All!$V54="P8",All!$AE54="RSS"),Ruler!J$29,IF(AND(All!$V54="P9",All!$AE54="RSS"),Ruler!J$30,0)))))))))))))))))))))))))))</f>
        <v>0</v>
      </c>
      <c r="BR54" s="325">
        <f>IF(AND(All!$V54="P1",All!$AE54="RDP"),Ruler!K$6,IF(AND(All!$V54="P2",All!$AE54="RDP"),Ruler!K$7,IF(AND(All!$V54="P3",All!$AE54="RDP"),Ruler!K$8,IF(AND(All!$V54="P4",All!$AE54="RDP"),Ruler!K$9,IF(AND(All!$V54="P5",All!$AE54="RDP"),Ruler!K$10,IF(AND(All!$V54="P6",All!$AE54="RDP"),Ruler!K$11,IF(AND(All!$V54="P7",All!$AE54="RDP"),Ruler!K$12,IF(AND(All!$V54="P8",All!$AE54="RDP"),Ruler!K$13,IF(AND(All!$V54="P9",All!$AE54="RDP"),Ruler!K$14,IF(AND(All!$V54="P1",All!$AE54="RMS"),Ruler!K$6,IF(AND(All!$V54="P2",All!$AE54="RMS"),Ruler!K$15,IF(AND(All!$V54="P3",All!$AE54="RMS"),Ruler!K$16,IF(AND(All!$V54="P4",All!$AE54="RMS"),Ruler!K$17,IF(AND(All!$V54="P5",All!$AE54="RMS"),Ruler!K$18,IF(AND(All!$V54="P6",All!$AE54="RMS"),Ruler!K$19,IF(AND(All!$V54="P7",All!$AE54="RMS"),Ruler!K$20,IF(AND(All!$V54="P8",All!$AE54="RMS"),Ruler!K$21,IF(AND(All!$V54="P9",All!$AE54="RMS"),Ruler!K$22,IF(AND(All!$V54="P1",All!$AE54="RSS"),Ruler!K$6,IF(AND(All!$V54="P2",All!$AE54="RSS"),Ruler!K$23,IF(AND(All!$V54="P3",All!$AE54="RSS"),Ruler!K$24,IF(AND(All!$V54="P4",All!$AE54="RSS"),Ruler!K$25,IF(AND(All!$V54="P5",All!$AE54="RSS"),Ruler!K$26,IF(AND(All!$V54="P6",All!$AE54="RSS"),Ruler!K$27,IF(AND(All!$V54="P7",All!$AE54="RSS"),Ruler!K$28,IF(AND(All!$V54="P8",All!$AE54="RSS"),Ruler!K$29,IF(AND(All!$V54="P9",All!$AE54="RSS"),Ruler!K$30,0)))))))))))))))))))))))))))</f>
        <v>0</v>
      </c>
      <c r="BS54" s="325">
        <f>IF(AND(All!$V54="P1",All!$AE54="RDP"),Ruler!L$6,IF(AND(All!$V54="P2",All!$AE54="RDP"),Ruler!L$7,IF(AND(All!$V54="P3",All!$AE54="RDP"),Ruler!L$8,IF(AND(All!$V54="P4",All!$AE54="RDP"),Ruler!L$9,IF(AND(All!$V54="P5",All!$AE54="RDP"),Ruler!L$10,IF(AND(All!$V54="P6",All!$AE54="RDP"),Ruler!L$11,IF(AND(All!$V54="P7",All!$AE54="RDP"),Ruler!L$12,IF(AND(All!$V54="P8",All!$AE54="RDP"),Ruler!L$13,IF(AND(All!$V54="P9",All!$AE54="RDP"),Ruler!L$14,IF(AND(All!$V54="P1",All!$AE54="RMS"),Ruler!L$6,IF(AND(All!$V54="P2",All!$AE54="RMS"),Ruler!L$15,IF(AND(All!$V54="P3",All!$AE54="RMS"),Ruler!L$16,IF(AND(All!$V54="P4",All!$AE54="RMS"),Ruler!L$17,IF(AND(All!$V54="P5",All!$AE54="RMS"),Ruler!L$18,IF(AND(All!$V54="P6",All!$AE54="RMS"),Ruler!L$19,IF(AND(All!$V54="P7",All!$AE54="RMS"),Ruler!L$20,IF(AND(All!$V54="P8",All!$AE54="RMS"),Ruler!L$21,IF(AND(All!$V54="P9",All!$AE54="RMS"),Ruler!L$22,IF(AND(All!$V54="P1",All!$AE54="RSS"),Ruler!L$6,IF(AND(All!$V54="P2",All!$AE54="RSS"),Ruler!L$23,IF(AND(All!$V54="P3",All!$AE54="RSS"),Ruler!L$24,IF(AND(All!$V54="P4",All!$AE54="RSS"),Ruler!L$25,IF(AND(All!$V54="P5",All!$AE54="RSS"),Ruler!L$26,IF(AND(All!$V54="P6",All!$AE54="RSS"),Ruler!L$27,IF(AND(All!$V54="P7",All!$AE54="RSS"),Ruler!L$28,IF(AND(All!$V54="P8",All!$AE54="RSS"),Ruler!L$29,IF(AND(All!$V54="P9",All!$AE54="RSS"),Ruler!L$30,0)))))))))))))))))))))))))))</f>
        <v>0</v>
      </c>
      <c r="BT54" s="325">
        <f>IF(AND(All!$V54="P1",All!$AE54="RDP"),Ruler!M$6,IF(AND(All!$V54="P2",All!$AE54="RDP"),Ruler!M$7,IF(AND(All!$V54="P3",All!$AE54="RDP"),Ruler!M$8,IF(AND(All!$V54="P4",All!$AE54="RDP"),Ruler!M$9,IF(AND(All!$V54="P5",All!$AE54="RDP"),Ruler!M$10,IF(AND(All!$V54="P6",All!$AE54="RDP"),Ruler!M$11,IF(AND(All!$V54="P7",All!$AE54="RDP"),Ruler!M$12,IF(AND(All!$V54="P8",All!$AE54="RDP"),Ruler!M$13,IF(AND(All!$V54="P9",All!$AE54="RDP"),Ruler!M$14,IF(AND(All!$V54="P1",All!$AE54="RMS"),Ruler!M$6,IF(AND(All!$V54="P2",All!$AE54="RMS"),Ruler!M$15,IF(AND(All!$V54="P3",All!$AE54="RMS"),Ruler!M$16,IF(AND(All!$V54="P4",All!$AE54="RMS"),Ruler!M$17,IF(AND(All!$V54="P5",All!$AE54="RMS"),Ruler!M$18,IF(AND(All!$V54="P6",All!$AE54="RMS"),Ruler!M$19,IF(AND(All!$V54="P7",All!$AE54="RMS"),Ruler!M$20,IF(AND(All!$V54="P8",All!$AE54="RMS"),Ruler!M$21,IF(AND(All!$V54="P9",All!$AE54="RMS"),Ruler!M$22,IF(AND(All!$V54="P1",All!$AE54="RSS"),Ruler!M$6,IF(AND(All!$V54="P2",All!$AE54="RSS"),Ruler!M$23,IF(AND(All!$V54="P3",All!$AE54="RSS"),Ruler!M$24,IF(AND(All!$V54="P4",All!$AE54="RSS"),Ruler!M$25,IF(AND(All!$V54="P5",All!$AE54="RSS"),Ruler!M$26,IF(AND(All!$V54="P6",All!$AE54="RSS"),Ruler!M$27,IF(AND(All!$V54="P7",All!$AE54="RSS"),Ruler!M$28,IF(AND(All!$V54="P8",All!$AE54="RSS"),Ruler!M$29,IF(AND(All!$V54="P9",All!$AE54="RSS"),Ruler!M$30,0)))))))))))))))))))))))))))</f>
        <v>0</v>
      </c>
      <c r="BU54" s="325">
        <f>IF(AND(All!$V54="P1",All!$AE54="RDP"),Ruler!N$6,IF(AND(All!$V54="P2",All!$AE54="RDP"),Ruler!N$7,IF(AND(All!$V54="P3",All!$AE54="RDP"),Ruler!N$8,IF(AND(All!$V54="P4",All!$AE54="RDP"),Ruler!N$9,IF(AND(All!$V54="P5",All!$AE54="RDP"),Ruler!N$10,IF(AND(All!$V54="P6",All!$AE54="RDP"),Ruler!N$11,IF(AND(All!$V54="P7",All!$AE54="RDP"),Ruler!N$12,IF(AND(All!$V54="P8",All!$AE54="RDP"),Ruler!N$13,IF(AND(All!$V54="P9",All!$AE54="RDP"),Ruler!N$14,IF(AND(All!$V54="P1",All!$AE54="RMS"),Ruler!N$6,IF(AND(All!$V54="P2",All!$AE54="RMS"),Ruler!N$15,IF(AND(All!$V54="P3",All!$AE54="RMS"),Ruler!N$16,IF(AND(All!$V54="P4",All!$AE54="RMS"),Ruler!N$17,IF(AND(All!$V54="P5",All!$AE54="RMS"),Ruler!N$18,IF(AND(All!$V54="P6",All!$AE54="RMS"),Ruler!N$19,IF(AND(All!$V54="P7",All!$AE54="RMS"),Ruler!N$20,IF(AND(All!$V54="P8",All!$AE54="RMS"),Ruler!N$21,IF(AND(All!$V54="P9",All!$AE54="RMS"),Ruler!N$22,IF(AND(All!$V54="P1",All!$AE54="RSS"),Ruler!N$6,IF(AND(All!$V54="P2",All!$AE54="RSS"),Ruler!N$23,IF(AND(All!$V54="P3",All!$AE54="RSS"),Ruler!N$24,IF(AND(All!$V54="P4",All!$AE54="RSS"),Ruler!N$25,IF(AND(All!$V54="P5",All!$AE54="RSS"),Ruler!N$26,IF(AND(All!$V54="P6",All!$AE54="RSS"),Ruler!N$27,IF(AND(All!$V54="P7",All!$AE54="RSS"),Ruler!N$28,IF(AND(All!$V54="P8",All!$AE54="RSS"),Ruler!N$29,IF(AND(All!$V54="P9",All!$AE54="RSS"),Ruler!N$30,0)))))))))))))))))))))))))))</f>
        <v>0</v>
      </c>
      <c r="BV54" s="325">
        <f>IF(AND(All!$V54="P1",All!$AE54="RDP"),Ruler!O$6,IF(AND(All!$V54="P2",All!$AE54="RDP"),Ruler!O$7,IF(AND(All!$V54="P3",All!$AE54="RDP"),Ruler!O$8,IF(AND(All!$V54="P4",All!$AE54="RDP"),Ruler!O$9,IF(AND(All!$V54="P5",All!$AE54="RDP"),Ruler!O$10,IF(AND(All!$V54="P6",All!$AE54="RDP"),Ruler!O$11,IF(AND(All!$V54="P7",All!$AE54="RDP"),Ruler!O$12,IF(AND(All!$V54="P8",All!$AE54="RDP"),Ruler!O$13,IF(AND(All!$V54="P9",All!$AE54="RDP"),Ruler!O$14,IF(AND(All!$V54="P1",All!$AE54="RMS"),Ruler!O$6,IF(AND(All!$V54="P2",All!$AE54="RMS"),Ruler!O$15,IF(AND(All!$V54="P3",All!$AE54="RMS"),Ruler!O$16,IF(AND(All!$V54="P4",All!$AE54="RMS"),Ruler!O$17,IF(AND(All!$V54="P5",All!$AE54="RMS"),Ruler!O$18,IF(AND(All!$V54="P6",All!$AE54="RMS"),Ruler!O$19,IF(AND(All!$V54="P7",All!$AE54="RMS"),Ruler!O$20,IF(AND(All!$V54="P8",All!$AE54="RMS"),Ruler!O$21,IF(AND(All!$V54="P9",All!$AE54="RMS"),Ruler!O$22,IF(AND(All!$V54="P1",All!$AE54="RSS"),Ruler!O$6,IF(AND(All!$V54="P2",All!$AE54="RSS"),Ruler!O$23,IF(AND(All!$V54="P3",All!$AE54="RSS"),Ruler!O$24,IF(AND(All!$V54="P4",All!$AE54="RSS"),Ruler!O$25,IF(AND(All!$V54="P5",All!$AE54="RSS"),Ruler!O$26,IF(AND(All!$V54="P6",All!$AE54="RSS"),Ruler!O$27,IF(AND(All!$V54="P7",All!$AE54="RSS"),Ruler!O$28,IF(AND(All!$V54="P8",All!$AE54="RSS"),Ruler!O$29,IF(AND(All!$V54="P9",All!$AE54="RSS"),Ruler!O$30,0)))))))))))))))))))))))))))</f>
        <v>0</v>
      </c>
      <c r="BW54" s="325">
        <f>IF(AND(All!$V54="P1",All!$AE54="RDP"),Ruler!P$6,IF(AND(All!$V54="P2",All!$AE54="RDP"),Ruler!P$7,IF(AND(All!$V54="P3",All!$AE54="RDP"),Ruler!P$8,IF(AND(All!$V54="P4",All!$AE54="RDP"),Ruler!P$9,IF(AND(All!$V54="P5",All!$AE54="RDP"),Ruler!P$10,IF(AND(All!$V54="P6",All!$AE54="RDP"),Ruler!P$11,IF(AND(All!$V54="P7",All!$AE54="RDP"),Ruler!P$12,IF(AND(All!$V54="P8",All!$AE54="RDP"),Ruler!P$13,IF(AND(All!$V54="P9",All!$AE54="RDP"),Ruler!P$14,IF(AND(All!$V54="P1",All!$AE54="RMS"),Ruler!P$6,IF(AND(All!$V54="P2",All!$AE54="RMS"),Ruler!P$15,IF(AND(All!$V54="P3",All!$AE54="RMS"),Ruler!P$16,IF(AND(All!$V54="P4",All!$AE54="RMS"),Ruler!P$17,IF(AND(All!$V54="P5",All!$AE54="RMS"),Ruler!P$18,IF(AND(All!$V54="P6",All!$AE54="RMS"),Ruler!P$19,IF(AND(All!$V54="P7",All!$AE54="RMS"),Ruler!P$20,IF(AND(All!$V54="P8",All!$AE54="RMS"),Ruler!P$21,IF(AND(All!$V54="P9",All!$AE54="RMS"),Ruler!P$22,IF(AND(All!$V54="P1",All!$AE54="RSS"),Ruler!P$6,IF(AND(All!$V54="P2",All!$AE54="RSS"),Ruler!P$23,IF(AND(All!$V54="P3",All!$AE54="RSS"),Ruler!P$24,IF(AND(All!$V54="P4",All!$AE54="RSS"),Ruler!P$25,IF(AND(All!$V54="P5",All!$AE54="RSS"),Ruler!P$26,IF(AND(All!$V54="P6",All!$AE54="RSS"),Ruler!P$27,IF(AND(All!$V54="P7",All!$AE54="RSS"),Ruler!P$28,IF(AND(All!$V54="P8",All!$AE54="RSS"),Ruler!P$29,IF(AND(All!$V54="P9",All!$AE54="RSS"),Ruler!P$30,0)))))))))))))))))))))))))))</f>
        <v>0</v>
      </c>
      <c r="BX54" s="325">
        <f>IF(AND(All!$V54="P1",All!$AE54="RDP"),Ruler!Q$6,IF(AND(All!$V54="P2",All!$AE54="RDP"),Ruler!Q$7,IF(AND(All!$V54="P3",All!$AE54="RDP"),Ruler!Q$8,IF(AND(All!$V54="P4",All!$AE54="RDP"),Ruler!Q$9,IF(AND(All!$V54="P5",All!$AE54="RDP"),Ruler!Q$10,IF(AND(All!$V54="P6",All!$AE54="RDP"),Ruler!Q$11,IF(AND(All!$V54="P7",All!$AE54="RDP"),Ruler!Q$12,IF(AND(All!$V54="P8",All!$AE54="RDP"),Ruler!Q$13,IF(AND(All!$V54="P9",All!$AE54="RDP"),Ruler!Q$14,IF(AND(All!$V54="P1",All!$AE54="RMS"),Ruler!Q$6,IF(AND(All!$V54="P2",All!$AE54="RMS"),Ruler!Q$15,IF(AND(All!$V54="P3",All!$AE54="RMS"),Ruler!Q$16,IF(AND(All!$V54="P4",All!$AE54="RMS"),Ruler!Q$17,IF(AND(All!$V54="P5",All!$AE54="RMS"),Ruler!Q$18,IF(AND(All!$V54="P6",All!$AE54="RMS"),Ruler!Q$19,IF(AND(All!$V54="P7",All!$AE54="RMS"),Ruler!Q$20,IF(AND(All!$V54="P8",All!$AE54="RMS"),Ruler!Q$21,IF(AND(All!$V54="P9",All!$AE54="RMS"),Ruler!Q$22,IF(AND(All!$V54="P1",All!$AE54="RSS"),Ruler!Q$6,IF(AND(All!$V54="P2",All!$AE54="RSS"),Ruler!Q$23,IF(AND(All!$V54="P3",All!$AE54="RSS"),Ruler!Q$24,IF(AND(All!$V54="P4",All!$AE54="RSS"),Ruler!Q$25,IF(AND(All!$V54="P5",All!$AE54="RSS"),Ruler!Q$26,IF(AND(All!$V54="P6",All!$AE54="RSS"),Ruler!Q$27,IF(AND(All!$V54="P7",All!$AE54="RSS"),Ruler!Q$28,IF(AND(All!$V54="P8",All!$AE54="RSS"),Ruler!Q$29,IF(AND(All!$V54="P9",All!$AE54="RSS"),Ruler!Q$30,0)))))))))))))))))))))))))))</f>
        <v>0</v>
      </c>
      <c r="BY54" s="325">
        <f>IF(AND(All!$V54="P1",All!$AE54="RDP"),Ruler!R$6,IF(AND(All!$V54="P2",All!$AE54="RDP"),Ruler!R$7,IF(AND(All!$V54="P3",All!$AE54="RDP"),Ruler!R$8,IF(AND(All!$V54="P4",All!$AE54="RDP"),Ruler!R$9,IF(AND(All!$V54="P5",All!$AE54="RDP"),Ruler!R$10,IF(AND(All!$V54="P6",All!$AE54="RDP"),Ruler!R$11,IF(AND(All!$V54="P7",All!$AE54="RDP"),Ruler!R$12,IF(AND(All!$V54="P8",All!$AE54="RDP"),Ruler!R$13,IF(AND(All!$V54="P9",All!$AE54="RDP"),Ruler!R$14,IF(AND(All!$V54="P1",All!$AE54="RMS"),Ruler!R$6,IF(AND(All!$V54="P2",All!$AE54="RMS"),Ruler!R$15,IF(AND(All!$V54="P3",All!$AE54="RMS"),Ruler!R$16,IF(AND(All!$V54="P4",All!$AE54="RMS"),Ruler!R$17,IF(AND(All!$V54="P5",All!$AE54="RMS"),Ruler!R$18,IF(AND(All!$V54="P6",All!$AE54="RMS"),Ruler!R$19,IF(AND(All!$V54="P7",All!$AE54="RMS"),Ruler!R$20,IF(AND(All!$V54="P8",All!$AE54="RMS"),Ruler!R$21,IF(AND(All!$V54="P9",All!$AE54="RMS"),Ruler!R$22,IF(AND(All!$V54="P1",All!$AE54="RSS"),Ruler!R$6,IF(AND(All!$V54="P2",All!$AE54="RSS"),Ruler!R$23,IF(AND(All!$V54="P3",All!$AE54="RSS"),Ruler!R$24,IF(AND(All!$V54="P4",All!$AE54="RSS"),Ruler!R$25,IF(AND(All!$V54="P5",All!$AE54="RSS"),Ruler!R$26,IF(AND(All!$V54="P6",All!$AE54="RSS"),Ruler!R$27,IF(AND(All!$V54="P7",All!$AE54="RSS"),Ruler!R$28,IF(AND(All!$V54="P8",All!$AE54="RSS"),Ruler!R$29,IF(AND(All!$V54="P9",All!$AE54="RSS"),Ruler!R$30,0)))))))))))))))))))))))))))</f>
        <v>0</v>
      </c>
      <c r="BZ54" s="325">
        <f>IF(AND(All!$V54="P1",All!$AE54="RDP"),Ruler!S$6,IF(AND(All!$V54="P2",All!$AE54="RDP"),Ruler!S$7,IF(AND(All!$V54="P3",All!$AE54="RDP"),Ruler!S$8,IF(AND(All!$V54="P4",All!$AE54="RDP"),Ruler!S$9,IF(AND(All!$V54="P5",All!$AE54="RDP"),Ruler!S$10,IF(AND(All!$V54="P6",All!$AE54="RDP"),Ruler!S$11,IF(AND(All!$V54="P7",All!$AE54="RDP"),Ruler!S$12,IF(AND(All!$V54="P8",All!$AE54="RDP"),Ruler!S$13,IF(AND(All!$V54="P9",All!$AE54="RDP"),Ruler!S$14,IF(AND(All!$V54="P1",All!$AE54="RMS"),Ruler!S$6,IF(AND(All!$V54="P2",All!$AE54="RMS"),Ruler!S$15,IF(AND(All!$V54="P3",All!$AE54="RMS"),Ruler!S$16,IF(AND(All!$V54="P4",All!$AE54="RMS"),Ruler!S$17,IF(AND(All!$V54="P5",All!$AE54="RMS"),Ruler!S$18,IF(AND(All!$V54="P6",All!$AE54="RMS"),Ruler!S$19,IF(AND(All!$V54="P7",All!$AE54="RMS"),Ruler!S$20,IF(AND(All!$V54="P8",All!$AE54="RMS"),Ruler!S$21,IF(AND(All!$V54="P9",All!$AE54="RMS"),Ruler!S$22,IF(AND(All!$V54="P1",All!$AE54="RSS"),Ruler!S$6,IF(AND(All!$V54="P2",All!$AE54="RSS"),Ruler!S$23,IF(AND(All!$V54="P3",All!$AE54="RSS"),Ruler!S$24,IF(AND(All!$V54="P4",All!$AE54="RSS"),Ruler!S$25,IF(AND(All!$V54="P5",All!$AE54="RSS"),Ruler!S$26,IF(AND(All!$V54="P6",All!$AE54="RSS"),Ruler!S$27,IF(AND(All!$V54="P7",All!$AE54="RSS"),Ruler!S$28,IF(AND(All!$V54="P8",All!$AE54="RSS"),Ruler!S$29,IF(AND(All!$V54="P9",All!$AE54="RSS"),Ruler!S$30,0)))))))))))))))))))))))))))</f>
        <v>0</v>
      </c>
      <c r="CA54" s="325">
        <f>IF(AND(All!$V54="P1",All!$AE54="RDP"),Ruler!T$6,IF(AND(All!$V54="P2",All!$AE54="RDP"),Ruler!T$7,IF(AND(All!$V54="P3",All!$AE54="RDP"),Ruler!T$8,IF(AND(All!$V54="P4",All!$AE54="RDP"),Ruler!T$9,IF(AND(All!$V54="P5",All!$AE54="RDP"),Ruler!T$10,IF(AND(All!$V54="P6",All!$AE54="RDP"),Ruler!T$11,IF(AND(All!$V54="P7",All!$AE54="RDP"),Ruler!T$12,IF(AND(All!$V54="P8",All!$AE54="RDP"),Ruler!T$13,IF(AND(All!$V54="P9",All!$AE54="RDP"),Ruler!T$14,IF(AND(All!$V54="P1",All!$AE54="RMS"),Ruler!T$6,IF(AND(All!$V54="P2",All!$AE54="RMS"),Ruler!T$15,IF(AND(All!$V54="P3",All!$AE54="RMS"),Ruler!T$16,IF(AND(All!$V54="P4",All!$AE54="RMS"),Ruler!T$17,IF(AND(All!$V54="P5",All!$AE54="RMS"),Ruler!T$18,IF(AND(All!$V54="P6",All!$AE54="RMS"),Ruler!T$19,IF(AND(All!$V54="P7",All!$AE54="RMS"),Ruler!T$20,IF(AND(All!$V54="P8",All!$AE54="RMS"),Ruler!T$21,IF(AND(All!$V54="P9",All!$AE54="RMS"),Ruler!T$22,IF(AND(All!$V54="P1",All!$AE54="RSS"),Ruler!T$6,IF(AND(All!$V54="P2",All!$AE54="RSS"),Ruler!T$23,IF(AND(All!$V54="P3",All!$AE54="RSS"),Ruler!T$24,IF(AND(All!$V54="P4",All!$AE54="RSS"),Ruler!T$25,IF(AND(All!$V54="P5",All!$AE54="RSS"),Ruler!T$26,IF(AND(All!$V54="P6",All!$AE54="RSS"),Ruler!T$27,IF(AND(All!$V54="P7",All!$AE54="RSS"),Ruler!T$28,IF(AND(All!$V54="P8",All!$AE54="RSS"),Ruler!T$29,IF(AND(All!$V54="P9",All!$AE54="RSS"),Ruler!T$30,0)))))))))))))))))))))))))))</f>
        <v>0</v>
      </c>
      <c r="CB54" s="325">
        <f>IF(AND(All!$V54="P1",All!$AE54="RDP"),Ruler!U$6,IF(AND(All!$V54="P2",All!$AE54="RDP"),Ruler!U$7,IF(AND(All!$V54="P3",All!$AE54="RDP"),Ruler!U$8,IF(AND(All!$V54="P4",All!$AE54="RDP"),Ruler!U$9,IF(AND(All!$V54="P5",All!$AE54="RDP"),Ruler!U$10,IF(AND(All!$V54="P6",All!$AE54="RDP"),Ruler!U$11,IF(AND(All!$V54="P7",All!$AE54="RDP"),Ruler!U$12,IF(AND(All!$V54="P8",All!$AE54="RDP"),Ruler!U$13,IF(AND(All!$V54="P9",All!$AE54="RDP"),Ruler!U$14,IF(AND(All!$V54="P1",All!$AE54="RMS"),Ruler!U$6,IF(AND(All!$V54="P2",All!$AE54="RMS"),Ruler!U$15,IF(AND(All!$V54="P3",All!$AE54="RMS"),Ruler!U$16,IF(AND(All!$V54="P4",All!$AE54="RMS"),Ruler!U$17,IF(AND(All!$V54="P5",All!$AE54="RMS"),Ruler!U$18,IF(AND(All!$V54="P6",All!$AE54="RMS"),Ruler!U$19,IF(AND(All!$V54="P7",All!$AE54="RMS"),Ruler!U$20,IF(AND(All!$V54="P8",All!$AE54="RMS"),Ruler!U$21,IF(AND(All!$V54="P9",All!$AE54="RMS"),Ruler!U$22,IF(AND(All!$V54="P1",All!$AE54="RSS"),Ruler!U$6,IF(AND(All!$V54="P2",All!$AE54="RSS"),Ruler!U$23,IF(AND(All!$V54="P3",All!$AE54="RSS"),Ruler!U$24,IF(AND(All!$V54="P4",All!$AE54="RSS"),Ruler!U$25,IF(AND(All!$V54="P5",All!$AE54="RSS"),Ruler!U$26,IF(AND(All!$V54="P6",All!$AE54="RSS"),Ruler!U$27,IF(AND(All!$V54="P7",All!$AE54="RSS"),Ruler!U$28,IF(AND(All!$V54="P8",All!$AE54="RSS"),Ruler!U$29,IF(AND(All!$V54="P9",All!$AE54="RSS"),Ruler!U$30,0)))))))))))))))))))))))))))</f>
        <v>0</v>
      </c>
      <c r="CC54" s="325">
        <f>IF(AND(All!$V54="P1",All!$AE54="RDP"),Ruler!V$6,IF(AND(All!$V54="P2",All!$AE54="RDP"),Ruler!V$7,IF(AND(All!$V54="P3",All!$AE54="RDP"),Ruler!V$8,IF(AND(All!$V54="P4",All!$AE54="RDP"),Ruler!V$9,IF(AND(All!$V54="P5",All!$AE54="RDP"),Ruler!V$10,IF(AND(All!$V54="P6",All!$AE54="RDP"),Ruler!V$11,IF(AND(All!$V54="P7",All!$AE54="RDP"),Ruler!V$12,IF(AND(All!$V54="P8",All!$AE54="RDP"),Ruler!V$13,IF(AND(All!$V54="P9",All!$AE54="RDP"),Ruler!V$14,IF(AND(All!$V54="P1",All!$AE54="RMS"),Ruler!V$6,IF(AND(All!$V54="P2",All!$AE54="RMS"),Ruler!V$15,IF(AND(All!$V54="P3",All!$AE54="RMS"),Ruler!V$16,IF(AND(All!$V54="P4",All!$AE54="RMS"),Ruler!V$17,IF(AND(All!$V54="P5",All!$AE54="RMS"),Ruler!V$18,IF(AND(All!$V54="P6",All!$AE54="RMS"),Ruler!V$19,IF(AND(All!$V54="P7",All!$AE54="RMS"),Ruler!V$20,IF(AND(All!$V54="P8",All!$AE54="RMS"),Ruler!V$21,IF(AND(All!$V54="P9",All!$AE54="RMS"),Ruler!V$22,IF(AND(All!$V54="P1",All!$AE54="RSS"),Ruler!V$6,IF(AND(All!$V54="P2",All!$AE54="RSS"),Ruler!V$23,IF(AND(All!$V54="P3",All!$AE54="RSS"),Ruler!V$24,IF(AND(All!$V54="P4",All!$AE54="RSS"),Ruler!V$25,IF(AND(All!$V54="P5",All!$AE54="RSS"),Ruler!V$26,IF(AND(All!$V54="P6",All!$AE54="RSS"),Ruler!V$27,IF(AND(All!$V54="P7",All!$AE54="RSS"),Ruler!V$28,IF(AND(All!$V54="P8",All!$AE54="RSS"),Ruler!V$29,IF(AND(All!$V54="P9",All!$AE54="RSS"),Ruler!V$30,0)))))))))))))))))))))))))))</f>
        <v>0</v>
      </c>
      <c r="CD54" s="325">
        <f>IF(AND(All!$V54="P1",All!$AE54="RDP"),Ruler!W$6,IF(AND(All!$V54="P2",All!$AE54="RDP"),Ruler!W$7,IF(AND(All!$V54="P3",All!$AE54="RDP"),Ruler!W$8,IF(AND(All!$V54="P4",All!$AE54="RDP"),Ruler!W$9,IF(AND(All!$V54="P5",All!$AE54="RDP"),Ruler!W$10,IF(AND(All!$V54="P6",All!$AE54="RDP"),Ruler!W$11,IF(AND(All!$V54="P7",All!$AE54="RDP"),Ruler!W$12,IF(AND(All!$V54="P8",All!$AE54="RDP"),Ruler!W$13,IF(AND(All!$V54="P9",All!$AE54="RDP"),Ruler!W$14,IF(AND(All!$V54="P1",All!$AE54="RMS"),Ruler!W$6,IF(AND(All!$V54="P2",All!$AE54="RMS"),Ruler!W$15,IF(AND(All!$V54="P3",All!$AE54="RMS"),Ruler!W$16,IF(AND(All!$V54="P4",All!$AE54="RMS"),Ruler!W$17,IF(AND(All!$V54="P5",All!$AE54="RMS"),Ruler!W$18,IF(AND(All!$V54="P6",All!$AE54="RMS"),Ruler!W$19,IF(AND(All!$V54="P7",All!$AE54="RMS"),Ruler!W$20,IF(AND(All!$V54="P8",All!$AE54="RMS"),Ruler!W$21,IF(AND(All!$V54="P9",All!$AE54="RMS"),Ruler!W$22,IF(AND(All!$V54="P1",All!$AE54="RSS"),Ruler!W$6,IF(AND(All!$V54="P2",All!$AE54="RSS"),Ruler!W$23,IF(AND(All!$V54="P3",All!$AE54="RSS"),Ruler!W$24,IF(AND(All!$V54="P4",All!$AE54="RSS"),Ruler!W$25,IF(AND(All!$V54="P5",All!$AE54="RSS"),Ruler!W$26,IF(AND(All!$V54="P6",All!$AE54="RSS"),Ruler!W$27,IF(AND(All!$V54="P7",All!$AE54="RSS"),Ruler!W$28,IF(AND(All!$V54="P8",All!$AE54="RSS"),Ruler!W$29,IF(AND(All!$V54="P9",All!$AE54="RSS"),Ruler!W$30,0)))))))))))))))))))))))))))</f>
        <v>0</v>
      </c>
      <c r="CE54" s="325">
        <f>IF(AND(All!$V54="P1",All!$AE54="RDP"),Ruler!X$6,IF(AND(All!$V54="P2",All!$AE54="RDP"),Ruler!X$7,IF(AND(All!$V54="P3",All!$AE54="RDP"),Ruler!X$8,IF(AND(All!$V54="P4",All!$AE54="RDP"),Ruler!X$9,IF(AND(All!$V54="P5",All!$AE54="RDP"),Ruler!X$10,IF(AND(All!$V54="P6",All!$AE54="RDP"),Ruler!X$11,IF(AND(All!$V54="P7",All!$AE54="RDP"),Ruler!X$12,IF(AND(All!$V54="P8",All!$AE54="RDP"),Ruler!X$13,IF(AND(All!$V54="P9",All!$AE54="RDP"),Ruler!X$14,IF(AND(All!$V54="P1",All!$AE54="RMS"),Ruler!X$6,IF(AND(All!$V54="P2",All!$AE54="RMS"),Ruler!X$15,IF(AND(All!$V54="P3",All!$AE54="RMS"),Ruler!X$16,IF(AND(All!$V54="P4",All!$AE54="RMS"),Ruler!X$17,IF(AND(All!$V54="P5",All!$AE54="RMS"),Ruler!X$18,IF(AND(All!$V54="P6",All!$AE54="RMS"),Ruler!X$19,IF(AND(All!$V54="P7",All!$AE54="RMS"),Ruler!X$20,IF(AND(All!$V54="P8",All!$AE54="RMS"),Ruler!X$21,IF(AND(All!$V54="P9",All!$AE54="RMS"),Ruler!X$22,IF(AND(All!$V54="P1",All!$AE54="RSS"),Ruler!X$6,IF(AND(All!$V54="P2",All!$AE54="RSS"),Ruler!X$23,IF(AND(All!$V54="P3",All!$AE54="RSS"),Ruler!X$24,IF(AND(All!$V54="P4",All!$AE54="RSS"),Ruler!X$25,IF(AND(All!$V54="P5",All!$AE54="RSS"),Ruler!X$26,IF(AND(All!$V54="P6",All!$AE54="RSS"),Ruler!X$27,IF(AND(All!$V54="P7",All!$AE54="RSS"),Ruler!X$28,IF(AND(All!$V54="P8",All!$AE54="RSS"),Ruler!X$29,IF(AND(All!$V54="P9",All!$AE54="RSS"),Ruler!X$30,0)))))))))))))))))))))))))))</f>
        <v>0</v>
      </c>
      <c r="CF54" s="325">
        <f>IF(AND(All!$V54="P1",All!$AE54="RDP"),Ruler!Y$6,IF(AND(All!$V54="P2",All!$AE54="RDP"),Ruler!Y$7,IF(AND(All!$V54="P3",All!$AE54="RDP"),Ruler!Y$8,IF(AND(All!$V54="P4",All!$AE54="RDP"),Ruler!Y$9,IF(AND(All!$V54="P5",All!$AE54="RDP"),Ruler!Y$10,IF(AND(All!$V54="P6",All!$AE54="RDP"),Ruler!Y$11,IF(AND(All!$V54="P7",All!$AE54="RDP"),Ruler!Y$12,IF(AND(All!$V54="P8",All!$AE54="RDP"),Ruler!Y$13,IF(AND(All!$V54="P9",All!$AE54="RDP"),Ruler!Y$14,IF(AND(All!$V54="P1",All!$AE54="RMS"),Ruler!Y$6,IF(AND(All!$V54="P2",All!$AE54="RMS"),Ruler!Y$15,IF(AND(All!$V54="P3",All!$AE54="RMS"),Ruler!Y$16,IF(AND(All!$V54="P4",All!$AE54="RMS"),Ruler!Y$17,IF(AND(All!$V54="P5",All!$AE54="RMS"),Ruler!Y$18,IF(AND(All!$V54="P6",All!$AE54="RMS"),Ruler!Y$19,IF(AND(All!$V54="P7",All!$AE54="RMS"),Ruler!Y$20,IF(AND(All!$V54="P8",All!$AE54="RMS"),Ruler!Y$21,IF(AND(All!$V54="P9",All!$AE54="RMS"),Ruler!Y$22,IF(AND(All!$V54="P1",All!$AE54="RSS"),Ruler!Y$6,IF(AND(All!$V54="P2",All!$AE54="RSS"),Ruler!Y$23,IF(AND(All!$V54="P3",All!$AE54="RSS"),Ruler!Y$24,IF(AND(All!$V54="P4",All!$AE54="RSS"),Ruler!Y$25,IF(AND(All!$V54="P5",All!$AE54="RSS"),Ruler!Y$26,IF(AND(All!$V54="P6",All!$AE54="RSS"),Ruler!Y$27,IF(AND(All!$V54="P7",All!$AE54="RSS"),Ruler!Y$28,IF(AND(All!$V54="P8",All!$AE54="RSS"),Ruler!Y$29,IF(AND(All!$V54="P9",All!$AE54="RSS"),Ruler!Y$30,0)))))))))))))))))))))))))))</f>
        <v>0</v>
      </c>
      <c r="CG54" s="325">
        <f>IF(AND(All!$V54="P1",All!$AE54="RDP"),Ruler!Z$6,IF(AND(All!$V54="P2",All!$AE54="RDP"),Ruler!Z$7,IF(AND(All!$V54="P3",All!$AE54="RDP"),Ruler!Z$8,IF(AND(All!$V54="P4",All!$AE54="RDP"),Ruler!Z$9,IF(AND(All!$V54="P5",All!$AE54="RDP"),Ruler!Z$10,IF(AND(All!$V54="P6",All!$AE54="RDP"),Ruler!Z$11,IF(AND(All!$V54="P7",All!$AE54="RDP"),Ruler!Z$12,IF(AND(All!$V54="P8",All!$AE54="RDP"),Ruler!Z$13,IF(AND(All!$V54="P9",All!$AE54="RDP"),Ruler!Z$14,IF(AND(All!$V54="P1",All!$AE54="RMS"),Ruler!Z$6,IF(AND(All!$V54="P2",All!$AE54="RMS"),Ruler!Z$15,IF(AND(All!$V54="P3",All!$AE54="RMS"),Ruler!Z$16,IF(AND(All!$V54="P4",All!$AE54="RMS"),Ruler!Z$17,IF(AND(All!$V54="P5",All!$AE54="RMS"),Ruler!Z$18,IF(AND(All!$V54="P6",All!$AE54="RMS"),Ruler!Z$19,IF(AND(All!$V54="P7",All!$AE54="RMS"),Ruler!Z$20,IF(AND(All!$V54="P8",All!$AE54="RMS"),Ruler!Z$21,IF(AND(All!$V54="P9",All!$AE54="RMS"),Ruler!Z$22,IF(AND(All!$V54="P1",All!$AE54="RSS"),Ruler!Z$6,IF(AND(All!$V54="P2",All!$AE54="RSS"),Ruler!Z$23,IF(AND(All!$V54="P3",All!$AE54="RSS"),Ruler!Z$24,IF(AND(All!$V54="P4",All!$AE54="RSS"),Ruler!Z$25,IF(AND(All!$V54="P5",All!$AE54="RSS"),Ruler!Z$26,IF(AND(All!$V54="P6",All!$AE54="RSS"),Ruler!Z$27,IF(AND(All!$V54="P7",All!$AE54="RSS"),Ruler!Z$28,IF(AND(All!$V54="P8",All!$AE54="RSS"),Ruler!Z$29,IF(AND(All!$V54="P9",All!$AE54="RSS"),Ruler!Z$30,0)))))))))))))))))))))))))))</f>
        <v>0</v>
      </c>
      <c r="CH54" s="325">
        <f>IF(AND(All!$V54="P1",All!$AE54="RDP"),Ruler!AA$6,IF(AND(All!$V54="P2",All!$AE54="RDP"),Ruler!AA$7,IF(AND(All!$V54="P3",All!$AE54="RDP"),Ruler!AA$8,IF(AND(All!$V54="P4",All!$AE54="RDP"),Ruler!AA$9,IF(AND(All!$V54="P5",All!$AE54="RDP"),Ruler!AA$10,IF(AND(All!$V54="P6",All!$AE54="RDP"),Ruler!AA$11,IF(AND(All!$V54="P7",All!$AE54="RDP"),Ruler!AA$12,IF(AND(All!$V54="P8",All!$AE54="RDP"),Ruler!AA$13,IF(AND(All!$V54="P9",All!$AE54="RDP"),Ruler!AA$14,IF(AND(All!$V54="P1",All!$AE54="RMS"),Ruler!AA$6,IF(AND(All!$V54="P2",All!$AE54="RMS"),Ruler!AA$15,IF(AND(All!$V54="P3",All!$AE54="RMS"),Ruler!AA$16,IF(AND(All!$V54="P4",All!$AE54="RMS"),Ruler!AA$17,IF(AND(All!$V54="P5",All!$AE54="RMS"),Ruler!AA$18,IF(AND(All!$V54="P6",All!$AE54="RMS"),Ruler!AA$19,IF(AND(All!$V54="P7",All!$AE54="RMS"),Ruler!AA$20,IF(AND(All!$V54="P8",All!$AE54="RMS"),Ruler!AA$21,IF(AND(All!$V54="P9",All!$AE54="RMS"),Ruler!AA$22,IF(AND(All!$V54="P1",All!$AE54="RSS"),Ruler!AA$6,IF(AND(All!$V54="P2",All!$AE54="RSS"),Ruler!AA$23,IF(AND(All!$V54="P3",All!$AE54="RSS"),Ruler!AA$24,IF(AND(All!$V54="P4",All!$AE54="RSS"),Ruler!AA$25,IF(AND(All!$V54="P5",All!$AE54="RSS"),Ruler!AA$26,IF(AND(All!$V54="P6",All!$AE54="RSS"),Ruler!AA$27,IF(AND(All!$V54="P7",All!$AE54="RSS"),Ruler!AA$28,IF(AND(All!$V54="P8",All!$AE54="RSS"),Ruler!AA$29,IF(AND(All!$V54="P9",All!$AE54="RSS"),Ruler!AA$30,0)))))))))))))))))))))))))))</f>
        <v>0</v>
      </c>
      <c r="CI54" s="325">
        <f>IF(AND(All!$V54="P1",All!$AE54="RDP"),Ruler!AB$6,IF(AND(All!$V54="P2",All!$AE54="RDP"),Ruler!AB$7,IF(AND(All!$V54="P3",All!$AE54="RDP"),Ruler!AB$8,IF(AND(All!$V54="P4",All!$AE54="RDP"),Ruler!AB$9,IF(AND(All!$V54="P5",All!$AE54="RDP"),Ruler!AB$10,IF(AND(All!$V54="P6",All!$AE54="RDP"),Ruler!AB$11,IF(AND(All!$V54="P7",All!$AE54="RDP"),Ruler!AB$12,IF(AND(All!$V54="P8",All!$AE54="RDP"),Ruler!AB$13,IF(AND(All!$V54="P9",All!$AE54="RDP"),Ruler!AB$14,IF(AND(All!$V54="P1",All!$AE54="RMS"),Ruler!AB$6,IF(AND(All!$V54="P2",All!$AE54="RMS"),Ruler!AB$15,IF(AND(All!$V54="P3",All!$AE54="RMS"),Ruler!AB$16,IF(AND(All!$V54="P4",All!$AE54="RMS"),Ruler!AB$17,IF(AND(All!$V54="P5",All!$AE54="RMS"),Ruler!AB$18,IF(AND(All!$V54="P6",All!$AE54="RMS"),Ruler!AB$19,IF(AND(All!$V54="P7",All!$AE54="RMS"),Ruler!AB$20,IF(AND(All!$V54="P8",All!$AE54="RMS"),Ruler!AB$21,IF(AND(All!$V54="P9",All!$AE54="RMS"),Ruler!AB$22,IF(AND(All!$V54="P1",All!$AE54="RSS"),Ruler!AB$6,IF(AND(All!$V54="P2",All!$AE54="RSS"),Ruler!AB$23,IF(AND(All!$V54="P3",All!$AE54="RSS"),Ruler!AB$24,IF(AND(All!$V54="P4",All!$AE54="RSS"),Ruler!AB$25,IF(AND(All!$V54="P5",All!$AE54="RSS"),Ruler!AB$26,IF(AND(All!$V54="P6",All!$AE54="RSS"),Ruler!AB$27,IF(AND(All!$V54="P7",All!$AE54="RSS"),Ruler!AB$28,IF(AND(All!$V54="P8",All!$AE54="RSS"),Ruler!AB$29,IF(AND(All!$V54="P9",All!$AE54="RSS"),Ruler!AB$30,0)))))))))))))))))))))))))))</f>
        <v>0</v>
      </c>
      <c r="CJ54" s="323">
        <f>Table9[[#This Row],[R-B1]]-Table9[[#This Row],[B1]]</f>
        <v>0</v>
      </c>
      <c r="CK54" s="43">
        <f>Table9[[#This Row],[R-B2]]-Table9[[#This Row],[B2]]</f>
        <v>0</v>
      </c>
      <c r="CL54" s="43">
        <f>Table9[[#This Row],[R-B3]]-Table9[[#This Row],[B3]]</f>
        <v>0</v>
      </c>
      <c r="CM54" s="43">
        <f>Table9[[#This Row],[R-B4]]-Table9[[#This Row],[B4]]</f>
        <v>0</v>
      </c>
      <c r="CN54" s="43">
        <f>Table9[[#This Row],[R-B5]]-Table9[[#This Row],[B5]]</f>
        <v>0</v>
      </c>
      <c r="CO54" s="43">
        <f>Table9[[#This Row],[R-B6]]-Table9[[#This Row],[B6]]</f>
        <v>0</v>
      </c>
      <c r="CP54" s="43">
        <f>Table9[[#This Row],[R-B7]]-Table9[[#This Row],[B7]]</f>
        <v>0</v>
      </c>
      <c r="CQ54" s="43">
        <f>Table9[[#This Row],[R-B8]]-Table9[[#This Row],[B8]]</f>
        <v>0</v>
      </c>
      <c r="CR54" s="43">
        <f>Table9[[#This Row],[R-B9]]-Table9[[#This Row],[B9]]</f>
        <v>0</v>
      </c>
      <c r="CS54" s="43">
        <f>Table9[[#This Row],[R-B10]]-Table9[[#This Row],[B10]]</f>
        <v>0</v>
      </c>
      <c r="CT54" s="43">
        <f>Table9[[#This Row],[R-B11]]-Table9[[#This Row],[B11]]</f>
        <v>0</v>
      </c>
      <c r="CU54" s="43">
        <f>Table9[[#This Row],[R-B12]]-Table9[[#This Row],[B12]]</f>
        <v>0</v>
      </c>
      <c r="CV54" s="43">
        <f>Table9[[#This Row],[R-K1]]-Table9[[#This Row],[K1]]</f>
        <v>0</v>
      </c>
      <c r="CW54" s="43">
        <f>Table9[[#This Row],[R-K2]]-Table9[[#This Row],[K2]]</f>
        <v>0</v>
      </c>
      <c r="CX54" s="43">
        <f>Table9[[#This Row],[R-K3]]-Table9[[#This Row],[K3]]</f>
        <v>0</v>
      </c>
      <c r="CY54" s="43">
        <f>Table9[[#This Row],[R-K4]]-Table9[[#This Row],[K4]]</f>
        <v>0</v>
      </c>
      <c r="CZ54" s="43">
        <f>Table9[[#This Row],[R-K5]]-Table9[[#This Row],[K5]]</f>
        <v>0</v>
      </c>
      <c r="DA54" s="43">
        <f>Table9[[#This Row],[R-P1]]-Table9[[#This Row],[P1]]</f>
        <v>0</v>
      </c>
      <c r="DB54" s="43">
        <f>Table9[[#This Row],[R-P2]]-Table9[[#This Row],[P2]]</f>
        <v>0</v>
      </c>
      <c r="DC54" s="43">
        <f>Table9[[#This Row],[R-P3]]-Table9[[#This Row],[P3]]</f>
        <v>0</v>
      </c>
      <c r="DD54" s="43">
        <f>Table9[[#This Row],[R-P4]]-Table9[[#This Row],[P4]]</f>
        <v>0</v>
      </c>
      <c r="DE54" s="43">
        <f>Table9[[#This Row],[R-P5]]-Table9[[#This Row],[P5]]</f>
        <v>0</v>
      </c>
      <c r="DF54" s="43">
        <f>Table9[[#This Row],[R-E1]]-Table9[[#This Row],[E1]]</f>
        <v>0</v>
      </c>
      <c r="DG54" s="328">
        <f>Table9[[#This Row],[R-E2]]-Table9[[#This Row],[E2]]</f>
        <v>0</v>
      </c>
      <c r="DH54" s="43">
        <f>COUNTIF(Table9[[#This Row],[G-B1]:[G-B12]],"&lt;=0")/12*100</f>
        <v>100</v>
      </c>
      <c r="DI54" s="43">
        <f>COUNTIF(Table9[[#This Row],[G-K1]:[G-K5]],"&lt;=0")/5*100</f>
        <v>100</v>
      </c>
      <c r="DJ54" s="43">
        <f>COUNTIF(Table9[[#This Row],[G-P1]:[G-P5]],"&lt;=0")/5*100</f>
        <v>100</v>
      </c>
      <c r="DK54" s="43">
        <f>COUNTIF(Table9[[#This Row],[G-E1]:[G-E2]],"&lt;=0")/2*100</f>
        <v>100</v>
      </c>
      <c r="DL54" s="450">
        <f>IF(AE54="RDP",(COUNTIF(Table9[[#This Row],[G-B3]],"&lt;=0")+COUNTIF(Table9[[#This Row],[G-B4]],"&lt;=0")+COUNTIF(Table9[[#This Row],[G-B7]],"&lt;=0")+COUNTIF(Table9[[#This Row],[G-B11]],"&lt;=0")+COUNTIF(Table9[[#This Row],[G-K2]],"&lt;=0"))/5*100,IF(AE54="RMS",(COUNTIF(Table9[[#This Row],[G-B4]],"&lt;=0")+COUNTIF(Table9[[#This Row],[G-B5]],"&lt;=0")+COUNTIF(Table9[[#This Row],[G-B10]],"&lt;=0")+COUNTIF(Table9[[#This Row],[G-B12]],"&lt;=0")+COUNTIF(Table9[[#This Row],[G-K2]],"&lt;=0"))/5*100,IF(AE54="RSS",(COUNTIF(Table9[[#This Row],[G-B1]],"&lt;=0")+COUNTIF(Table9[[#This Row],[G-B2]],"&lt;=0")+COUNTIF(Table9[[#This Row],[G-B6]],"&lt;=0")+COUNTIF(Table9[[#This Row],[G-B11]],"&lt;=0")+COUNTIF(Table9[[#This Row],[G-B12]],"&lt;=0"))/5*100,0)))</f>
        <v>0</v>
      </c>
      <c r="DM54" s="332"/>
      <c r="DR54" s="332"/>
      <c r="DW54" s="332"/>
      <c r="DX54" s="42"/>
      <c r="DY54" s="42"/>
      <c r="DZ54" s="42"/>
      <c r="EA54" s="333"/>
      <c r="EB54" s="342"/>
      <c r="EC54" s="339"/>
      <c r="ED54" s="339"/>
      <c r="EE54" s="338"/>
    </row>
    <row r="55" spans="2:135" ht="73" hidden="1" thickBot="1" x14ac:dyDescent="0.35">
      <c r="B55" s="282">
        <v>54</v>
      </c>
      <c r="C55" s="285" t="s">
        <v>134</v>
      </c>
      <c r="D55" s="283">
        <v>46195</v>
      </c>
      <c r="E55" s="284" t="s">
        <v>562</v>
      </c>
      <c r="F55" s="282">
        <v>141088</v>
      </c>
      <c r="G55" s="357">
        <f t="shared" ca="1" si="0"/>
        <v>38.226389773592096</v>
      </c>
      <c r="H55" s="283">
        <v>32363</v>
      </c>
      <c r="I55" s="282" t="s">
        <v>179</v>
      </c>
      <c r="J55" s="282" t="s">
        <v>137</v>
      </c>
      <c r="K55" s="282" t="s">
        <v>138</v>
      </c>
      <c r="L55" s="282" t="s">
        <v>180</v>
      </c>
      <c r="M55" s="285" t="s">
        <v>204</v>
      </c>
      <c r="N55" s="282"/>
      <c r="O55" s="282" t="s">
        <v>159</v>
      </c>
      <c r="P55" s="284" t="s">
        <v>563</v>
      </c>
      <c r="Q55" s="282" t="s">
        <v>144</v>
      </c>
      <c r="R55" s="282"/>
      <c r="S55" s="283">
        <v>40756</v>
      </c>
      <c r="T55" s="286">
        <f ca="1">YEARFRAC(S55,$T$1)</f>
        <v>15.219444444444445</v>
      </c>
      <c r="U55" s="286">
        <f ca="1">Table9[[#This Row],[Years in PET]]-1</f>
        <v>14.219444444444445</v>
      </c>
      <c r="V55" s="282" t="s">
        <v>58</v>
      </c>
      <c r="W55" s="286"/>
      <c r="X55" s="286">
        <f ca="1">($T$1-Table9[[#This Row],[Date of Appointment to Current Grade]])/365</f>
        <v>1.9688555270167505</v>
      </c>
      <c r="Y55" s="283">
        <v>45597</v>
      </c>
      <c r="Z55" s="282" t="s">
        <v>187</v>
      </c>
      <c r="AA55" s="283">
        <v>45383</v>
      </c>
      <c r="AB55" s="286">
        <f ca="1">($T$1-Table9[[#This Row],[Date in Position]])/365</f>
        <v>2.555156896879764</v>
      </c>
      <c r="AC55" s="282" t="s">
        <v>146</v>
      </c>
      <c r="AD55" s="282"/>
      <c r="AE55" s="282" t="s">
        <v>162</v>
      </c>
      <c r="AF55" s="282" t="s">
        <v>148</v>
      </c>
      <c r="AG55" s="287" t="s">
        <v>564</v>
      </c>
      <c r="AH55" s="287" t="s">
        <v>565</v>
      </c>
      <c r="AI55" s="287" t="s">
        <v>566</v>
      </c>
      <c r="AJ55" s="285" t="s">
        <v>567</v>
      </c>
      <c r="AK55" s="288" t="s">
        <v>568</v>
      </c>
      <c r="AL55" s="285" t="s">
        <v>380</v>
      </c>
      <c r="AM55" s="319" t="s">
        <v>569</v>
      </c>
      <c r="AN55" s="323">
        <v>2</v>
      </c>
      <c r="AO55" s="43">
        <v>2</v>
      </c>
      <c r="AP55" s="43">
        <v>1</v>
      </c>
      <c r="AQ55" s="43">
        <v>1</v>
      </c>
      <c r="AR55" s="43">
        <v>1</v>
      </c>
      <c r="AS55" s="43">
        <v>2</v>
      </c>
      <c r="AT55" s="43">
        <v>2</v>
      </c>
      <c r="AU55" s="43">
        <v>1</v>
      </c>
      <c r="AV55" s="43">
        <v>1</v>
      </c>
      <c r="AW55" s="43">
        <v>1</v>
      </c>
      <c r="AX55" s="43">
        <v>2</v>
      </c>
      <c r="AY55" s="43">
        <v>2</v>
      </c>
      <c r="AZ55" s="43">
        <v>1</v>
      </c>
      <c r="BA55" s="43">
        <v>2</v>
      </c>
      <c r="BB55" s="43">
        <v>1</v>
      </c>
      <c r="BC55" s="43">
        <v>2</v>
      </c>
      <c r="BD55" s="43">
        <v>1</v>
      </c>
      <c r="BE55" s="43">
        <v>1</v>
      </c>
      <c r="BF55" s="43">
        <v>1</v>
      </c>
      <c r="BG55" s="43">
        <v>0</v>
      </c>
      <c r="BH55" s="43">
        <v>1</v>
      </c>
      <c r="BI55" s="43">
        <v>1</v>
      </c>
      <c r="BJ55" s="43">
        <v>0</v>
      </c>
      <c r="BK55" s="328">
        <v>2</v>
      </c>
      <c r="BL55" s="325">
        <f>IF(AND(All!$V55="P1",All!$AE55="RDP"),Ruler!E$6,IF(AND(All!$V55="P2",All!$AE55="RDP"),Ruler!E$7,IF(AND(All!$V55="P3",All!$AE55="RDP"),Ruler!E$8,IF(AND(All!$V55="P4",All!$AE55="RDP"),Ruler!E$9,IF(AND(All!$V55="P5",All!$AE55="RDP"),Ruler!E$10,IF(AND(All!$V55="P6",All!$AE55="RDP"),Ruler!E$11,IF(AND(All!$V55="P7",All!$AE55="RDP"),Ruler!E$12,IF(AND(All!$V55="P8",All!$AE55="RDP"),Ruler!E$13,IF(AND(All!$V55="P9",All!$AE55="RDP"),Ruler!E$14,IF(AND(All!$V55="P1",All!$AE55="RMS"),Ruler!E$6,IF(AND(All!$V55="P2",All!$AE55="RMS"),Ruler!E$15,IF(AND(All!$V55="P3",All!$AE55="RMS"),Ruler!E$16,IF(AND(All!$V55="P4",All!$AE55="RMS"),Ruler!E$17,IF(AND(All!$V55="P5",All!$AE55="RMS"),Ruler!E$18,IF(AND(All!$V55="P6",All!$AE55="RMS"),Ruler!E$19,IF(AND(All!$V55="P7",All!$AE55="RMS"),Ruler!E$20,IF(AND(All!$V55="P8",All!$AE55="RMS"),Ruler!E$21,IF(AND(All!$V55="P9",All!$AE55="RMS"),Ruler!E$22,IF(AND(All!$V55="P1",All!$AE55="RSS"),Ruler!E$6,IF(AND(All!$V55="P2",All!$AE55="RSS"),Ruler!E$23,IF(AND(All!$V55="P3",All!$AE55="RSS"),Ruler!E$24,IF(AND(All!$V55="P4",All!$AE55="RSS"),Ruler!E$25,IF(AND(All!$V55="P5",All!$AE55="RSS"),Ruler!E$26,IF(AND(All!$V55="P6",All!$AE55="RSS"),Ruler!E$27,IF(AND(All!$V55="P7",All!$AE55="RSS"),Ruler!E$28,IF(AND(All!$V55="P8",All!$AE55="RSS"),Ruler!E$29,IF(AND(All!$V55="P9",All!$AE55="RSS"),Ruler!E$30,0)))))))))))))))))))))))))))</f>
        <v>3</v>
      </c>
      <c r="BM55" s="325">
        <f>IF(AND(All!$V55="P1",All!$AE55="RDP"),Ruler!F$6,IF(AND(All!$V55="P2",All!$AE55="RDP"),Ruler!F$7,IF(AND(All!$V55="P3",All!$AE55="RDP"),Ruler!F$8,IF(AND(All!$V55="P4",All!$AE55="RDP"),Ruler!F$9,IF(AND(All!$V55="P5",All!$AE55="RDP"),Ruler!F$10,IF(AND(All!$V55="P6",All!$AE55="RDP"),Ruler!F$11,IF(AND(All!$V55="P7",All!$AE55="RDP"),Ruler!F$12,IF(AND(All!$V55="P8",All!$AE55="RDP"),Ruler!F$13,IF(AND(All!$V55="P9",All!$AE55="RDP"),Ruler!F$14,IF(AND(All!$V55="P1",All!$AE55="RMS"),Ruler!F$6,IF(AND(All!$V55="P2",All!$AE55="RMS"),Ruler!F$15,IF(AND(All!$V55="P3",All!$AE55="RMS"),Ruler!F$16,IF(AND(All!$V55="P4",All!$AE55="RMS"),Ruler!F$17,IF(AND(All!$V55="P5",All!$AE55="RMS"),Ruler!F$18,IF(AND(All!$V55="P6",All!$AE55="RMS"),Ruler!F$19,IF(AND(All!$V55="P7",All!$AE55="RMS"),Ruler!F$20,IF(AND(All!$V55="P8",All!$AE55="RMS"),Ruler!F$21,IF(AND(All!$V55="P9",All!$AE55="RMS"),Ruler!F$22,IF(AND(All!$V55="P1",All!$AE55="RSS"),Ruler!F$6,IF(AND(All!$V55="P2",All!$AE55="RSS"),Ruler!F$23,IF(AND(All!$V55="P3",All!$AE55="RSS"),Ruler!F$24,IF(AND(All!$V55="P4",All!$AE55="RSS"),Ruler!F$25,IF(AND(All!$V55="P5",All!$AE55="RSS"),Ruler!F$26,IF(AND(All!$V55="P6",All!$AE55="RSS"),Ruler!F$27,IF(AND(All!$V55="P7",All!$AE55="RSS"),Ruler!F$28,IF(AND(All!$V55="P8",All!$AE55="RSS"),Ruler!F$29,IF(AND(All!$V55="P9",All!$AE55="RSS"),Ruler!F$30,0)))))))))))))))))))))))))))</f>
        <v>3</v>
      </c>
      <c r="BN55" s="325">
        <f>IF(AND(All!$V55="P1",All!$AE55="RDP"),Ruler!G$6,IF(AND(All!$V55="P2",All!$AE55="RDP"),Ruler!G$7,IF(AND(All!$V55="P3",All!$AE55="RDP"),Ruler!G$8,IF(AND(All!$V55="P4",All!$AE55="RDP"),Ruler!G$9,IF(AND(All!$V55="P5",All!$AE55="RDP"),Ruler!G$10,IF(AND(All!$V55="P6",All!$AE55="RDP"),Ruler!G$11,IF(AND(All!$V55="P7",All!$AE55="RDP"),Ruler!G$12,IF(AND(All!$V55="P8",All!$AE55="RDP"),Ruler!G$13,IF(AND(All!$V55="P9",All!$AE55="RDP"),Ruler!G$14,IF(AND(All!$V55="P1",All!$AE55="RMS"),Ruler!G$6,IF(AND(All!$V55="P2",All!$AE55="RMS"),Ruler!G$15,IF(AND(All!$V55="P3",All!$AE55="RMS"),Ruler!G$16,IF(AND(All!$V55="P4",All!$AE55="RMS"),Ruler!G$17,IF(AND(All!$V55="P5",All!$AE55="RMS"),Ruler!G$18,IF(AND(All!$V55="P6",All!$AE55="RMS"),Ruler!G$19,IF(AND(All!$V55="P7",All!$AE55="RMS"),Ruler!G$20,IF(AND(All!$V55="P8",All!$AE55="RMS"),Ruler!G$21,IF(AND(All!$V55="P9",All!$AE55="RMS"),Ruler!G$22,IF(AND(All!$V55="P1",All!$AE55="RSS"),Ruler!G$6,IF(AND(All!$V55="P2",All!$AE55="RSS"),Ruler!G$23,IF(AND(All!$V55="P3",All!$AE55="RSS"),Ruler!G$24,IF(AND(All!$V55="P4",All!$AE55="RSS"),Ruler!G$25,IF(AND(All!$V55="P5",All!$AE55="RSS"),Ruler!G$26,IF(AND(All!$V55="P6",All!$AE55="RSS"),Ruler!G$27,IF(AND(All!$V55="P7",All!$AE55="RSS"),Ruler!G$28,IF(AND(All!$V55="P8",All!$AE55="RSS"),Ruler!G$29,IF(AND(All!$V55="P9",All!$AE55="RSS"),Ruler!G$30,0)))))))))))))))))))))))))))</f>
        <v>2</v>
      </c>
      <c r="BO55" s="325">
        <f>IF(AND(All!$V55="P1",All!$AE55="RDP"),Ruler!H$6,IF(AND(All!$V55="P2",All!$AE55="RDP"),Ruler!H$7,IF(AND(All!$V55="P3",All!$AE55="RDP"),Ruler!H$8,IF(AND(All!$V55="P4",All!$AE55="RDP"),Ruler!H$9,IF(AND(All!$V55="P5",All!$AE55="RDP"),Ruler!H$10,IF(AND(All!$V55="P6",All!$AE55="RDP"),Ruler!H$11,IF(AND(All!$V55="P7",All!$AE55="RDP"),Ruler!H$12,IF(AND(All!$V55="P8",All!$AE55="RDP"),Ruler!H$13,IF(AND(All!$V55="P9",All!$AE55="RDP"),Ruler!H$14,IF(AND(All!$V55="P1",All!$AE55="RMS"),Ruler!H$6,IF(AND(All!$V55="P2",All!$AE55="RMS"),Ruler!H$15,IF(AND(All!$V55="P3",All!$AE55="RMS"),Ruler!H$16,IF(AND(All!$V55="P4",All!$AE55="RMS"),Ruler!H$17,IF(AND(All!$V55="P5",All!$AE55="RMS"),Ruler!H$18,IF(AND(All!$V55="P6",All!$AE55="RMS"),Ruler!H$19,IF(AND(All!$V55="P7",All!$AE55="RMS"),Ruler!H$20,IF(AND(All!$V55="P8",All!$AE55="RMS"),Ruler!H$21,IF(AND(All!$V55="P9",All!$AE55="RMS"),Ruler!H$22,IF(AND(All!$V55="P1",All!$AE55="RSS"),Ruler!H$6,IF(AND(All!$V55="P2",All!$AE55="RSS"),Ruler!H$23,IF(AND(All!$V55="P3",All!$AE55="RSS"),Ruler!H$24,IF(AND(All!$V55="P4",All!$AE55="RSS"),Ruler!H$25,IF(AND(All!$V55="P5",All!$AE55="RSS"),Ruler!H$26,IF(AND(All!$V55="P6",All!$AE55="RSS"),Ruler!H$27,IF(AND(All!$V55="P7",All!$AE55="RSS"),Ruler!H$28,IF(AND(All!$V55="P8",All!$AE55="RSS"),Ruler!H$29,IF(AND(All!$V55="P9",All!$AE55="RSS"),Ruler!H$30,0)))))))))))))))))))))))))))</f>
        <v>3</v>
      </c>
      <c r="BP55" s="325">
        <f>IF(AND(All!$V55="P1",All!$AE55="RDP"),Ruler!I$6,IF(AND(All!$V55="P2",All!$AE55="RDP"),Ruler!I$7,IF(AND(All!$V55="P3",All!$AE55="RDP"),Ruler!I$8,IF(AND(All!$V55="P4",All!$AE55="RDP"),Ruler!I$9,IF(AND(All!$V55="P5",All!$AE55="RDP"),Ruler!I$10,IF(AND(All!$V55="P6",All!$AE55="RDP"),Ruler!I$11,IF(AND(All!$V55="P7",All!$AE55="RDP"),Ruler!I$12,IF(AND(All!$V55="P8",All!$AE55="RDP"),Ruler!I$13,IF(AND(All!$V55="P9",All!$AE55="RDP"),Ruler!I$14,IF(AND(All!$V55="P1",All!$AE55="RMS"),Ruler!I$6,IF(AND(All!$V55="P2",All!$AE55="RMS"),Ruler!I$15,IF(AND(All!$V55="P3",All!$AE55="RMS"),Ruler!I$16,IF(AND(All!$V55="P4",All!$AE55="RMS"),Ruler!I$17,IF(AND(All!$V55="P5",All!$AE55="RMS"),Ruler!I$18,IF(AND(All!$V55="P6",All!$AE55="RMS"),Ruler!I$19,IF(AND(All!$V55="P7",All!$AE55="RMS"),Ruler!I$20,IF(AND(All!$V55="P8",All!$AE55="RMS"),Ruler!I$21,IF(AND(All!$V55="P9",All!$AE55="RMS"),Ruler!I$22,IF(AND(All!$V55="P1",All!$AE55="RSS"),Ruler!I$6,IF(AND(All!$V55="P2",All!$AE55="RSS"),Ruler!I$23,IF(AND(All!$V55="P3",All!$AE55="RSS"),Ruler!I$24,IF(AND(All!$V55="P4",All!$AE55="RSS"),Ruler!I$25,IF(AND(All!$V55="P5",All!$AE55="RSS"),Ruler!I$26,IF(AND(All!$V55="P6",All!$AE55="RSS"),Ruler!I$27,IF(AND(All!$V55="P7",All!$AE55="RSS"),Ruler!I$28,IF(AND(All!$V55="P8",All!$AE55="RSS"),Ruler!I$29,IF(AND(All!$V55="P9",All!$AE55="RSS"),Ruler!I$30,0)))))))))))))))))))))))))))</f>
        <v>3</v>
      </c>
      <c r="BQ55" s="325">
        <f>IF(AND(All!$V55="P1",All!$AE55="RDP"),Ruler!J$6,IF(AND(All!$V55="P2",All!$AE55="RDP"),Ruler!J$7,IF(AND(All!$V55="P3",All!$AE55="RDP"),Ruler!J$8,IF(AND(All!$V55="P4",All!$AE55="RDP"),Ruler!J$9,IF(AND(All!$V55="P5",All!$AE55="RDP"),Ruler!J$10,IF(AND(All!$V55="P6",All!$AE55="RDP"),Ruler!J$11,IF(AND(All!$V55="P7",All!$AE55="RDP"),Ruler!J$12,IF(AND(All!$V55="P8",All!$AE55="RDP"),Ruler!J$13,IF(AND(All!$V55="P9",All!$AE55="RDP"),Ruler!J$14,IF(AND(All!$V55="P1",All!$AE55="RMS"),Ruler!J$6,IF(AND(All!$V55="P2",All!$AE55="RMS"),Ruler!J$15,IF(AND(All!$V55="P3",All!$AE55="RMS"),Ruler!J$16,IF(AND(All!$V55="P4",All!$AE55="RMS"),Ruler!J$17,IF(AND(All!$V55="P5",All!$AE55="RMS"),Ruler!J$18,IF(AND(All!$V55="P6",All!$AE55="RMS"),Ruler!J$19,IF(AND(All!$V55="P7",All!$AE55="RMS"),Ruler!J$20,IF(AND(All!$V55="P8",All!$AE55="RMS"),Ruler!J$21,IF(AND(All!$V55="P9",All!$AE55="RMS"),Ruler!J$22,IF(AND(All!$V55="P1",All!$AE55="RSS"),Ruler!J$6,IF(AND(All!$V55="P2",All!$AE55="RSS"),Ruler!J$23,IF(AND(All!$V55="P3",All!$AE55="RSS"),Ruler!J$24,IF(AND(All!$V55="P4",All!$AE55="RSS"),Ruler!J$25,IF(AND(All!$V55="P5",All!$AE55="RSS"),Ruler!J$26,IF(AND(All!$V55="P6",All!$AE55="RSS"),Ruler!J$27,IF(AND(All!$V55="P7",All!$AE55="RSS"),Ruler!J$28,IF(AND(All!$V55="P8",All!$AE55="RSS"),Ruler!J$29,IF(AND(All!$V55="P9",All!$AE55="RSS"),Ruler!J$30,0)))))))))))))))))))))))))))</f>
        <v>3</v>
      </c>
      <c r="BR55" s="325">
        <f>IF(AND(All!$V55="P1",All!$AE55="RDP"),Ruler!K$6,IF(AND(All!$V55="P2",All!$AE55="RDP"),Ruler!K$7,IF(AND(All!$V55="P3",All!$AE55="RDP"),Ruler!K$8,IF(AND(All!$V55="P4",All!$AE55="RDP"),Ruler!K$9,IF(AND(All!$V55="P5",All!$AE55="RDP"),Ruler!K$10,IF(AND(All!$V55="P6",All!$AE55="RDP"),Ruler!K$11,IF(AND(All!$V55="P7",All!$AE55="RDP"),Ruler!K$12,IF(AND(All!$V55="P8",All!$AE55="RDP"),Ruler!K$13,IF(AND(All!$V55="P9",All!$AE55="RDP"),Ruler!K$14,IF(AND(All!$V55="P1",All!$AE55="RMS"),Ruler!K$6,IF(AND(All!$V55="P2",All!$AE55="RMS"),Ruler!K$15,IF(AND(All!$V55="P3",All!$AE55="RMS"),Ruler!K$16,IF(AND(All!$V55="P4",All!$AE55="RMS"),Ruler!K$17,IF(AND(All!$V55="P5",All!$AE55="RMS"),Ruler!K$18,IF(AND(All!$V55="P6",All!$AE55="RMS"),Ruler!K$19,IF(AND(All!$V55="P7",All!$AE55="RMS"),Ruler!K$20,IF(AND(All!$V55="P8",All!$AE55="RMS"),Ruler!K$21,IF(AND(All!$V55="P9",All!$AE55="RMS"),Ruler!K$22,IF(AND(All!$V55="P1",All!$AE55="RSS"),Ruler!K$6,IF(AND(All!$V55="P2",All!$AE55="RSS"),Ruler!K$23,IF(AND(All!$V55="P3",All!$AE55="RSS"),Ruler!K$24,IF(AND(All!$V55="P4",All!$AE55="RSS"),Ruler!K$25,IF(AND(All!$V55="P5",All!$AE55="RSS"),Ruler!K$26,IF(AND(All!$V55="P6",All!$AE55="RSS"),Ruler!K$27,IF(AND(All!$V55="P7",All!$AE55="RSS"),Ruler!K$28,IF(AND(All!$V55="P8",All!$AE55="RSS"),Ruler!K$29,IF(AND(All!$V55="P9",All!$AE55="RSS"),Ruler!K$30,0)))))))))))))))))))))))))))</f>
        <v>3</v>
      </c>
      <c r="BS55" s="325">
        <f>IF(AND(All!$V55="P1",All!$AE55="RDP"),Ruler!L$6,IF(AND(All!$V55="P2",All!$AE55="RDP"),Ruler!L$7,IF(AND(All!$V55="P3",All!$AE55="RDP"),Ruler!L$8,IF(AND(All!$V55="P4",All!$AE55="RDP"),Ruler!L$9,IF(AND(All!$V55="P5",All!$AE55="RDP"),Ruler!L$10,IF(AND(All!$V55="P6",All!$AE55="RDP"),Ruler!L$11,IF(AND(All!$V55="P7",All!$AE55="RDP"),Ruler!L$12,IF(AND(All!$V55="P8",All!$AE55="RDP"),Ruler!L$13,IF(AND(All!$V55="P9",All!$AE55="RDP"),Ruler!L$14,IF(AND(All!$V55="P1",All!$AE55="RMS"),Ruler!L$6,IF(AND(All!$V55="P2",All!$AE55="RMS"),Ruler!L$15,IF(AND(All!$V55="P3",All!$AE55="RMS"),Ruler!L$16,IF(AND(All!$V55="P4",All!$AE55="RMS"),Ruler!L$17,IF(AND(All!$V55="P5",All!$AE55="RMS"),Ruler!L$18,IF(AND(All!$V55="P6",All!$AE55="RMS"),Ruler!L$19,IF(AND(All!$V55="P7",All!$AE55="RMS"),Ruler!L$20,IF(AND(All!$V55="P8",All!$AE55="RMS"),Ruler!L$21,IF(AND(All!$V55="P9",All!$AE55="RMS"),Ruler!L$22,IF(AND(All!$V55="P1",All!$AE55="RSS"),Ruler!L$6,IF(AND(All!$V55="P2",All!$AE55="RSS"),Ruler!L$23,IF(AND(All!$V55="P3",All!$AE55="RSS"),Ruler!L$24,IF(AND(All!$V55="P4",All!$AE55="RSS"),Ruler!L$25,IF(AND(All!$V55="P5",All!$AE55="RSS"),Ruler!L$26,IF(AND(All!$V55="P6",All!$AE55="RSS"),Ruler!L$27,IF(AND(All!$V55="P7",All!$AE55="RSS"),Ruler!L$28,IF(AND(All!$V55="P8",All!$AE55="RSS"),Ruler!L$29,IF(AND(All!$V55="P9",All!$AE55="RSS"),Ruler!L$30,0)))))))))))))))))))))))))))</f>
        <v>2</v>
      </c>
      <c r="BT55" s="325">
        <f>IF(AND(All!$V55="P1",All!$AE55="RDP"),Ruler!M$6,IF(AND(All!$V55="P2",All!$AE55="RDP"),Ruler!M$7,IF(AND(All!$V55="P3",All!$AE55="RDP"),Ruler!M$8,IF(AND(All!$V55="P4",All!$AE55="RDP"),Ruler!M$9,IF(AND(All!$V55="P5",All!$AE55="RDP"),Ruler!M$10,IF(AND(All!$V55="P6",All!$AE55="RDP"),Ruler!M$11,IF(AND(All!$V55="P7",All!$AE55="RDP"),Ruler!M$12,IF(AND(All!$V55="P8",All!$AE55="RDP"),Ruler!M$13,IF(AND(All!$V55="P9",All!$AE55="RDP"),Ruler!M$14,IF(AND(All!$V55="P1",All!$AE55="RMS"),Ruler!M$6,IF(AND(All!$V55="P2",All!$AE55="RMS"),Ruler!M$15,IF(AND(All!$V55="P3",All!$AE55="RMS"),Ruler!M$16,IF(AND(All!$V55="P4",All!$AE55="RMS"),Ruler!M$17,IF(AND(All!$V55="P5",All!$AE55="RMS"),Ruler!M$18,IF(AND(All!$V55="P6",All!$AE55="RMS"),Ruler!M$19,IF(AND(All!$V55="P7",All!$AE55="RMS"),Ruler!M$20,IF(AND(All!$V55="P8",All!$AE55="RMS"),Ruler!M$21,IF(AND(All!$V55="P9",All!$AE55="RMS"),Ruler!M$22,IF(AND(All!$V55="P1",All!$AE55="RSS"),Ruler!M$6,IF(AND(All!$V55="P2",All!$AE55="RSS"),Ruler!M$23,IF(AND(All!$V55="P3",All!$AE55="RSS"),Ruler!M$24,IF(AND(All!$V55="P4",All!$AE55="RSS"),Ruler!M$25,IF(AND(All!$V55="P5",All!$AE55="RSS"),Ruler!M$26,IF(AND(All!$V55="P6",All!$AE55="RSS"),Ruler!M$27,IF(AND(All!$V55="P7",All!$AE55="RSS"),Ruler!M$28,IF(AND(All!$V55="P8",All!$AE55="RSS"),Ruler!M$29,IF(AND(All!$V55="P9",All!$AE55="RSS"),Ruler!M$30,0)))))))))))))))))))))))))))</f>
        <v>3</v>
      </c>
      <c r="BU55" s="325">
        <f>IF(AND(All!$V55="P1",All!$AE55="RDP"),Ruler!N$6,IF(AND(All!$V55="P2",All!$AE55="RDP"),Ruler!N$7,IF(AND(All!$V55="P3",All!$AE55="RDP"),Ruler!N$8,IF(AND(All!$V55="P4",All!$AE55="RDP"),Ruler!N$9,IF(AND(All!$V55="P5",All!$AE55="RDP"),Ruler!N$10,IF(AND(All!$V55="P6",All!$AE55="RDP"),Ruler!N$11,IF(AND(All!$V55="P7",All!$AE55="RDP"),Ruler!N$12,IF(AND(All!$V55="P8",All!$AE55="RDP"),Ruler!N$13,IF(AND(All!$V55="P9",All!$AE55="RDP"),Ruler!N$14,IF(AND(All!$V55="P1",All!$AE55="RMS"),Ruler!N$6,IF(AND(All!$V55="P2",All!$AE55="RMS"),Ruler!N$15,IF(AND(All!$V55="P3",All!$AE55="RMS"),Ruler!N$16,IF(AND(All!$V55="P4",All!$AE55="RMS"),Ruler!N$17,IF(AND(All!$V55="P5",All!$AE55="RMS"),Ruler!N$18,IF(AND(All!$V55="P6",All!$AE55="RMS"),Ruler!N$19,IF(AND(All!$V55="P7",All!$AE55="RMS"),Ruler!N$20,IF(AND(All!$V55="P8",All!$AE55="RMS"),Ruler!N$21,IF(AND(All!$V55="P9",All!$AE55="RMS"),Ruler!N$22,IF(AND(All!$V55="P1",All!$AE55="RSS"),Ruler!N$6,IF(AND(All!$V55="P2",All!$AE55="RSS"),Ruler!N$23,IF(AND(All!$V55="P3",All!$AE55="RSS"),Ruler!N$24,IF(AND(All!$V55="P4",All!$AE55="RSS"),Ruler!N$25,IF(AND(All!$V55="P5",All!$AE55="RSS"),Ruler!N$26,IF(AND(All!$V55="P6",All!$AE55="RSS"),Ruler!N$27,IF(AND(All!$V55="P7",All!$AE55="RSS"),Ruler!N$28,IF(AND(All!$V55="P8",All!$AE55="RSS"),Ruler!N$29,IF(AND(All!$V55="P9",All!$AE55="RSS"),Ruler!N$30,0)))))))))))))))))))))))))))</f>
        <v>1</v>
      </c>
      <c r="BV55" s="325">
        <f>IF(AND(All!$V55="P1",All!$AE55="RDP"),Ruler!O$6,IF(AND(All!$V55="P2",All!$AE55="RDP"),Ruler!O$7,IF(AND(All!$V55="P3",All!$AE55="RDP"),Ruler!O$8,IF(AND(All!$V55="P4",All!$AE55="RDP"),Ruler!O$9,IF(AND(All!$V55="P5",All!$AE55="RDP"),Ruler!O$10,IF(AND(All!$V55="P6",All!$AE55="RDP"),Ruler!O$11,IF(AND(All!$V55="P7",All!$AE55="RDP"),Ruler!O$12,IF(AND(All!$V55="P8",All!$AE55="RDP"),Ruler!O$13,IF(AND(All!$V55="P9",All!$AE55="RDP"),Ruler!O$14,IF(AND(All!$V55="P1",All!$AE55="RMS"),Ruler!O$6,IF(AND(All!$V55="P2",All!$AE55="RMS"),Ruler!O$15,IF(AND(All!$V55="P3",All!$AE55="RMS"),Ruler!O$16,IF(AND(All!$V55="P4",All!$AE55="RMS"),Ruler!O$17,IF(AND(All!$V55="P5",All!$AE55="RMS"),Ruler!O$18,IF(AND(All!$V55="P6",All!$AE55="RMS"),Ruler!O$19,IF(AND(All!$V55="P7",All!$AE55="RMS"),Ruler!O$20,IF(AND(All!$V55="P8",All!$AE55="RMS"),Ruler!O$21,IF(AND(All!$V55="P9",All!$AE55="RMS"),Ruler!O$22,IF(AND(All!$V55="P1",All!$AE55="RSS"),Ruler!O$6,IF(AND(All!$V55="P2",All!$AE55="RSS"),Ruler!O$23,IF(AND(All!$V55="P3",All!$AE55="RSS"),Ruler!O$24,IF(AND(All!$V55="P4",All!$AE55="RSS"),Ruler!O$25,IF(AND(All!$V55="P5",All!$AE55="RSS"),Ruler!O$26,IF(AND(All!$V55="P6",All!$AE55="RSS"),Ruler!O$27,IF(AND(All!$V55="P7",All!$AE55="RSS"),Ruler!O$28,IF(AND(All!$V55="P8",All!$AE55="RSS"),Ruler!O$29,IF(AND(All!$V55="P9",All!$AE55="RSS"),Ruler!O$30,0)))))))))))))))))))))))))))</f>
        <v>3</v>
      </c>
      <c r="BW55" s="325">
        <f>IF(AND(All!$V55="P1",All!$AE55="RDP"),Ruler!P$6,IF(AND(All!$V55="P2",All!$AE55="RDP"),Ruler!P$7,IF(AND(All!$V55="P3",All!$AE55="RDP"),Ruler!P$8,IF(AND(All!$V55="P4",All!$AE55="RDP"),Ruler!P$9,IF(AND(All!$V55="P5",All!$AE55="RDP"),Ruler!P$10,IF(AND(All!$V55="P6",All!$AE55="RDP"),Ruler!P$11,IF(AND(All!$V55="P7",All!$AE55="RDP"),Ruler!P$12,IF(AND(All!$V55="P8",All!$AE55="RDP"),Ruler!P$13,IF(AND(All!$V55="P9",All!$AE55="RDP"),Ruler!P$14,IF(AND(All!$V55="P1",All!$AE55="RMS"),Ruler!P$6,IF(AND(All!$V55="P2",All!$AE55="RMS"),Ruler!P$15,IF(AND(All!$V55="P3",All!$AE55="RMS"),Ruler!P$16,IF(AND(All!$V55="P4",All!$AE55="RMS"),Ruler!P$17,IF(AND(All!$V55="P5",All!$AE55="RMS"),Ruler!P$18,IF(AND(All!$V55="P6",All!$AE55="RMS"),Ruler!P$19,IF(AND(All!$V55="P7",All!$AE55="RMS"),Ruler!P$20,IF(AND(All!$V55="P8",All!$AE55="RMS"),Ruler!P$21,IF(AND(All!$V55="P9",All!$AE55="RMS"),Ruler!P$22,IF(AND(All!$V55="P1",All!$AE55="RSS"),Ruler!P$6,IF(AND(All!$V55="P2",All!$AE55="RSS"),Ruler!P$23,IF(AND(All!$V55="P3",All!$AE55="RSS"),Ruler!P$24,IF(AND(All!$V55="P4",All!$AE55="RSS"),Ruler!P$25,IF(AND(All!$V55="P5",All!$AE55="RSS"),Ruler!P$26,IF(AND(All!$V55="P6",All!$AE55="RSS"),Ruler!P$27,IF(AND(All!$V55="P7",All!$AE55="RSS"),Ruler!P$28,IF(AND(All!$V55="P8",All!$AE55="RSS"),Ruler!P$29,IF(AND(All!$V55="P9",All!$AE55="RSS"),Ruler!P$30,0)))))))))))))))))))))))))))</f>
        <v>2</v>
      </c>
      <c r="BX55" s="325">
        <f>IF(AND(All!$V55="P1",All!$AE55="RDP"),Ruler!Q$6,IF(AND(All!$V55="P2",All!$AE55="RDP"),Ruler!Q$7,IF(AND(All!$V55="P3",All!$AE55="RDP"),Ruler!Q$8,IF(AND(All!$V55="P4",All!$AE55="RDP"),Ruler!Q$9,IF(AND(All!$V55="P5",All!$AE55="RDP"),Ruler!Q$10,IF(AND(All!$V55="P6",All!$AE55="RDP"),Ruler!Q$11,IF(AND(All!$V55="P7",All!$AE55="RDP"),Ruler!Q$12,IF(AND(All!$V55="P8",All!$AE55="RDP"),Ruler!Q$13,IF(AND(All!$V55="P9",All!$AE55="RDP"),Ruler!Q$14,IF(AND(All!$V55="P1",All!$AE55="RMS"),Ruler!Q$6,IF(AND(All!$V55="P2",All!$AE55="RMS"),Ruler!Q$15,IF(AND(All!$V55="P3",All!$AE55="RMS"),Ruler!Q$16,IF(AND(All!$V55="P4",All!$AE55="RMS"),Ruler!Q$17,IF(AND(All!$V55="P5",All!$AE55="RMS"),Ruler!Q$18,IF(AND(All!$V55="P6",All!$AE55="RMS"),Ruler!Q$19,IF(AND(All!$V55="P7",All!$AE55="RMS"),Ruler!Q$20,IF(AND(All!$V55="P8",All!$AE55="RMS"),Ruler!Q$21,IF(AND(All!$V55="P9",All!$AE55="RMS"),Ruler!Q$22,IF(AND(All!$V55="P1",All!$AE55="RSS"),Ruler!Q$6,IF(AND(All!$V55="P2",All!$AE55="RSS"),Ruler!Q$23,IF(AND(All!$V55="P3",All!$AE55="RSS"),Ruler!Q$24,IF(AND(All!$V55="P4",All!$AE55="RSS"),Ruler!Q$25,IF(AND(All!$V55="P5",All!$AE55="RSS"),Ruler!Q$26,IF(AND(All!$V55="P6",All!$AE55="RSS"),Ruler!Q$27,IF(AND(All!$V55="P7",All!$AE55="RSS"),Ruler!Q$28,IF(AND(All!$V55="P8",All!$AE55="RSS"),Ruler!Q$29,IF(AND(All!$V55="P9",All!$AE55="RSS"),Ruler!Q$30,0)))))))))))))))))))))))))))</f>
        <v>3</v>
      </c>
      <c r="BY55" s="325">
        <f>IF(AND(All!$V55="P1",All!$AE55="RDP"),Ruler!R$6,IF(AND(All!$V55="P2",All!$AE55="RDP"),Ruler!R$7,IF(AND(All!$V55="P3",All!$AE55="RDP"),Ruler!R$8,IF(AND(All!$V55="P4",All!$AE55="RDP"),Ruler!R$9,IF(AND(All!$V55="P5",All!$AE55="RDP"),Ruler!R$10,IF(AND(All!$V55="P6",All!$AE55="RDP"),Ruler!R$11,IF(AND(All!$V55="P7",All!$AE55="RDP"),Ruler!R$12,IF(AND(All!$V55="P8",All!$AE55="RDP"),Ruler!R$13,IF(AND(All!$V55="P9",All!$AE55="RDP"),Ruler!R$14,IF(AND(All!$V55="P1",All!$AE55="RMS"),Ruler!R$6,IF(AND(All!$V55="P2",All!$AE55="RMS"),Ruler!R$15,IF(AND(All!$V55="P3",All!$AE55="RMS"),Ruler!R$16,IF(AND(All!$V55="P4",All!$AE55="RMS"),Ruler!R$17,IF(AND(All!$V55="P5",All!$AE55="RMS"),Ruler!R$18,IF(AND(All!$V55="P6",All!$AE55="RMS"),Ruler!R$19,IF(AND(All!$V55="P7",All!$AE55="RMS"),Ruler!R$20,IF(AND(All!$V55="P8",All!$AE55="RMS"),Ruler!R$21,IF(AND(All!$V55="P9",All!$AE55="RMS"),Ruler!R$22,IF(AND(All!$V55="P1",All!$AE55="RSS"),Ruler!R$6,IF(AND(All!$V55="P2",All!$AE55="RSS"),Ruler!R$23,IF(AND(All!$V55="P3",All!$AE55="RSS"),Ruler!R$24,IF(AND(All!$V55="P4",All!$AE55="RSS"),Ruler!R$25,IF(AND(All!$V55="P5",All!$AE55="RSS"),Ruler!R$26,IF(AND(All!$V55="P6",All!$AE55="RSS"),Ruler!R$27,IF(AND(All!$V55="P7",All!$AE55="RSS"),Ruler!R$28,IF(AND(All!$V55="P8",All!$AE55="RSS"),Ruler!R$29,IF(AND(All!$V55="P9",All!$AE55="RSS"),Ruler!R$30,0)))))))))))))))))))))))))))</f>
        <v>2</v>
      </c>
      <c r="BZ55" s="325">
        <f>IF(AND(All!$V55="P1",All!$AE55="RDP"),Ruler!S$6,IF(AND(All!$V55="P2",All!$AE55="RDP"),Ruler!S$7,IF(AND(All!$V55="P3",All!$AE55="RDP"),Ruler!S$8,IF(AND(All!$V55="P4",All!$AE55="RDP"),Ruler!S$9,IF(AND(All!$V55="P5",All!$AE55="RDP"),Ruler!S$10,IF(AND(All!$V55="P6",All!$AE55="RDP"),Ruler!S$11,IF(AND(All!$V55="P7",All!$AE55="RDP"),Ruler!S$12,IF(AND(All!$V55="P8",All!$AE55="RDP"),Ruler!S$13,IF(AND(All!$V55="P9",All!$AE55="RDP"),Ruler!S$14,IF(AND(All!$V55="P1",All!$AE55="RMS"),Ruler!S$6,IF(AND(All!$V55="P2",All!$AE55="RMS"),Ruler!S$15,IF(AND(All!$V55="P3",All!$AE55="RMS"),Ruler!S$16,IF(AND(All!$V55="P4",All!$AE55="RMS"),Ruler!S$17,IF(AND(All!$V55="P5",All!$AE55="RMS"),Ruler!S$18,IF(AND(All!$V55="P6",All!$AE55="RMS"),Ruler!S$19,IF(AND(All!$V55="P7",All!$AE55="RMS"),Ruler!S$20,IF(AND(All!$V55="P8",All!$AE55="RMS"),Ruler!S$21,IF(AND(All!$V55="P9",All!$AE55="RMS"),Ruler!S$22,IF(AND(All!$V55="P1",All!$AE55="RSS"),Ruler!S$6,IF(AND(All!$V55="P2",All!$AE55="RSS"),Ruler!S$23,IF(AND(All!$V55="P3",All!$AE55="RSS"),Ruler!S$24,IF(AND(All!$V55="P4",All!$AE55="RSS"),Ruler!S$25,IF(AND(All!$V55="P5",All!$AE55="RSS"),Ruler!S$26,IF(AND(All!$V55="P6",All!$AE55="RSS"),Ruler!S$27,IF(AND(All!$V55="P7",All!$AE55="RSS"),Ruler!S$28,IF(AND(All!$V55="P8",All!$AE55="RSS"),Ruler!S$29,IF(AND(All!$V55="P9",All!$AE55="RSS"),Ruler!S$30,0)))))))))))))))))))))))))))</f>
        <v>2</v>
      </c>
      <c r="CA55" s="325">
        <f>IF(AND(All!$V55="P1",All!$AE55="RDP"),Ruler!T$6,IF(AND(All!$V55="P2",All!$AE55="RDP"),Ruler!T$7,IF(AND(All!$V55="P3",All!$AE55="RDP"),Ruler!T$8,IF(AND(All!$V55="P4",All!$AE55="RDP"),Ruler!T$9,IF(AND(All!$V55="P5",All!$AE55="RDP"),Ruler!T$10,IF(AND(All!$V55="P6",All!$AE55="RDP"),Ruler!T$11,IF(AND(All!$V55="P7",All!$AE55="RDP"),Ruler!T$12,IF(AND(All!$V55="P8",All!$AE55="RDP"),Ruler!T$13,IF(AND(All!$V55="P9",All!$AE55="RDP"),Ruler!T$14,IF(AND(All!$V55="P1",All!$AE55="RMS"),Ruler!T$6,IF(AND(All!$V55="P2",All!$AE55="RMS"),Ruler!T$15,IF(AND(All!$V55="P3",All!$AE55="RMS"),Ruler!T$16,IF(AND(All!$V55="P4",All!$AE55="RMS"),Ruler!T$17,IF(AND(All!$V55="P5",All!$AE55="RMS"),Ruler!T$18,IF(AND(All!$V55="P6",All!$AE55="RMS"),Ruler!T$19,IF(AND(All!$V55="P7",All!$AE55="RMS"),Ruler!T$20,IF(AND(All!$V55="P8",All!$AE55="RMS"),Ruler!T$21,IF(AND(All!$V55="P9",All!$AE55="RMS"),Ruler!T$22,IF(AND(All!$V55="P1",All!$AE55="RSS"),Ruler!T$6,IF(AND(All!$V55="P2",All!$AE55="RSS"),Ruler!T$23,IF(AND(All!$V55="P3",All!$AE55="RSS"),Ruler!T$24,IF(AND(All!$V55="P4",All!$AE55="RSS"),Ruler!T$25,IF(AND(All!$V55="P5",All!$AE55="RSS"),Ruler!T$26,IF(AND(All!$V55="P6",All!$AE55="RSS"),Ruler!T$27,IF(AND(All!$V55="P7",All!$AE55="RSS"),Ruler!T$28,IF(AND(All!$V55="P8",All!$AE55="RSS"),Ruler!T$29,IF(AND(All!$V55="P9",All!$AE55="RSS"),Ruler!T$30,0)))))))))))))))))))))))))))</f>
        <v>2</v>
      </c>
      <c r="CB55" s="325">
        <f>IF(AND(All!$V55="P1",All!$AE55="RDP"),Ruler!U$6,IF(AND(All!$V55="P2",All!$AE55="RDP"),Ruler!U$7,IF(AND(All!$V55="P3",All!$AE55="RDP"),Ruler!U$8,IF(AND(All!$V55="P4",All!$AE55="RDP"),Ruler!U$9,IF(AND(All!$V55="P5",All!$AE55="RDP"),Ruler!U$10,IF(AND(All!$V55="P6",All!$AE55="RDP"),Ruler!U$11,IF(AND(All!$V55="P7",All!$AE55="RDP"),Ruler!U$12,IF(AND(All!$V55="P8",All!$AE55="RDP"),Ruler!U$13,IF(AND(All!$V55="P9",All!$AE55="RDP"),Ruler!U$14,IF(AND(All!$V55="P1",All!$AE55="RMS"),Ruler!U$6,IF(AND(All!$V55="P2",All!$AE55="RMS"),Ruler!U$15,IF(AND(All!$V55="P3",All!$AE55="RMS"),Ruler!U$16,IF(AND(All!$V55="P4",All!$AE55="RMS"),Ruler!U$17,IF(AND(All!$V55="P5",All!$AE55="RMS"),Ruler!U$18,IF(AND(All!$V55="P6",All!$AE55="RMS"),Ruler!U$19,IF(AND(All!$V55="P7",All!$AE55="RMS"),Ruler!U$20,IF(AND(All!$V55="P8",All!$AE55="RMS"),Ruler!U$21,IF(AND(All!$V55="P9",All!$AE55="RMS"),Ruler!U$22,IF(AND(All!$V55="P1",All!$AE55="RSS"),Ruler!U$6,IF(AND(All!$V55="P2",All!$AE55="RSS"),Ruler!U$23,IF(AND(All!$V55="P3",All!$AE55="RSS"),Ruler!U$24,IF(AND(All!$V55="P4",All!$AE55="RSS"),Ruler!U$25,IF(AND(All!$V55="P5",All!$AE55="RSS"),Ruler!U$26,IF(AND(All!$V55="P6",All!$AE55="RSS"),Ruler!U$27,IF(AND(All!$V55="P7",All!$AE55="RSS"),Ruler!U$28,IF(AND(All!$V55="P8",All!$AE55="RSS"),Ruler!U$29,IF(AND(All!$V55="P9",All!$AE55="RSS"),Ruler!U$30,0)))))))))))))))))))))))))))</f>
        <v>2</v>
      </c>
      <c r="CC55" s="325">
        <f>IF(AND(All!$V55="P1",All!$AE55="RDP"),Ruler!V$6,IF(AND(All!$V55="P2",All!$AE55="RDP"),Ruler!V$7,IF(AND(All!$V55="P3",All!$AE55="RDP"),Ruler!V$8,IF(AND(All!$V55="P4",All!$AE55="RDP"),Ruler!V$9,IF(AND(All!$V55="P5",All!$AE55="RDP"),Ruler!V$10,IF(AND(All!$V55="P6",All!$AE55="RDP"),Ruler!V$11,IF(AND(All!$V55="P7",All!$AE55="RDP"),Ruler!V$12,IF(AND(All!$V55="P8",All!$AE55="RDP"),Ruler!V$13,IF(AND(All!$V55="P9",All!$AE55="RDP"),Ruler!V$14,IF(AND(All!$V55="P1",All!$AE55="RMS"),Ruler!V$6,IF(AND(All!$V55="P2",All!$AE55="RMS"),Ruler!V$15,IF(AND(All!$V55="P3",All!$AE55="RMS"),Ruler!V$16,IF(AND(All!$V55="P4",All!$AE55="RMS"),Ruler!V$17,IF(AND(All!$V55="P5",All!$AE55="RMS"),Ruler!V$18,IF(AND(All!$V55="P6",All!$AE55="RMS"),Ruler!V$19,IF(AND(All!$V55="P7",All!$AE55="RMS"),Ruler!V$20,IF(AND(All!$V55="P8",All!$AE55="RMS"),Ruler!V$21,IF(AND(All!$V55="P9",All!$AE55="RMS"),Ruler!V$22,IF(AND(All!$V55="P1",All!$AE55="RSS"),Ruler!V$6,IF(AND(All!$V55="P2",All!$AE55="RSS"),Ruler!V$23,IF(AND(All!$V55="P3",All!$AE55="RSS"),Ruler!V$24,IF(AND(All!$V55="P4",All!$AE55="RSS"),Ruler!V$25,IF(AND(All!$V55="P5",All!$AE55="RSS"),Ruler!V$26,IF(AND(All!$V55="P6",All!$AE55="RSS"),Ruler!V$27,IF(AND(All!$V55="P7",All!$AE55="RSS"),Ruler!V$28,IF(AND(All!$V55="P8",All!$AE55="RSS"),Ruler!V$29,IF(AND(All!$V55="P9",All!$AE55="RSS"),Ruler!V$30,0)))))))))))))))))))))))))))</f>
        <v>2</v>
      </c>
      <c r="CD55" s="325">
        <f>IF(AND(All!$V55="P1",All!$AE55="RDP"),Ruler!W$6,IF(AND(All!$V55="P2",All!$AE55="RDP"),Ruler!W$7,IF(AND(All!$V55="P3",All!$AE55="RDP"),Ruler!W$8,IF(AND(All!$V55="P4",All!$AE55="RDP"),Ruler!W$9,IF(AND(All!$V55="P5",All!$AE55="RDP"),Ruler!W$10,IF(AND(All!$V55="P6",All!$AE55="RDP"),Ruler!W$11,IF(AND(All!$V55="P7",All!$AE55="RDP"),Ruler!W$12,IF(AND(All!$V55="P8",All!$AE55="RDP"),Ruler!W$13,IF(AND(All!$V55="P9",All!$AE55="RDP"),Ruler!W$14,IF(AND(All!$V55="P1",All!$AE55="RMS"),Ruler!W$6,IF(AND(All!$V55="P2",All!$AE55="RMS"),Ruler!W$15,IF(AND(All!$V55="P3",All!$AE55="RMS"),Ruler!W$16,IF(AND(All!$V55="P4",All!$AE55="RMS"),Ruler!W$17,IF(AND(All!$V55="P5",All!$AE55="RMS"),Ruler!W$18,IF(AND(All!$V55="P6",All!$AE55="RMS"),Ruler!W$19,IF(AND(All!$V55="P7",All!$AE55="RMS"),Ruler!W$20,IF(AND(All!$V55="P8",All!$AE55="RMS"),Ruler!W$21,IF(AND(All!$V55="P9",All!$AE55="RMS"),Ruler!W$22,IF(AND(All!$V55="P1",All!$AE55="RSS"),Ruler!W$6,IF(AND(All!$V55="P2",All!$AE55="RSS"),Ruler!W$23,IF(AND(All!$V55="P3",All!$AE55="RSS"),Ruler!W$24,IF(AND(All!$V55="P4",All!$AE55="RSS"),Ruler!W$25,IF(AND(All!$V55="P5",All!$AE55="RSS"),Ruler!W$26,IF(AND(All!$V55="P6",All!$AE55="RSS"),Ruler!W$27,IF(AND(All!$V55="P7",All!$AE55="RSS"),Ruler!W$28,IF(AND(All!$V55="P8",All!$AE55="RSS"),Ruler!W$29,IF(AND(All!$V55="P9",All!$AE55="RSS"),Ruler!W$30,0)))))))))))))))))))))))))))</f>
        <v>2</v>
      </c>
      <c r="CE55" s="325">
        <f>IF(AND(All!$V55="P1",All!$AE55="RDP"),Ruler!X$6,IF(AND(All!$V55="P2",All!$AE55="RDP"),Ruler!X$7,IF(AND(All!$V55="P3",All!$AE55="RDP"),Ruler!X$8,IF(AND(All!$V55="P4",All!$AE55="RDP"),Ruler!X$9,IF(AND(All!$V55="P5",All!$AE55="RDP"),Ruler!X$10,IF(AND(All!$V55="P6",All!$AE55="RDP"),Ruler!X$11,IF(AND(All!$V55="P7",All!$AE55="RDP"),Ruler!X$12,IF(AND(All!$V55="P8",All!$AE55="RDP"),Ruler!X$13,IF(AND(All!$V55="P9",All!$AE55="RDP"),Ruler!X$14,IF(AND(All!$V55="P1",All!$AE55="RMS"),Ruler!X$6,IF(AND(All!$V55="P2",All!$AE55="RMS"),Ruler!X$15,IF(AND(All!$V55="P3",All!$AE55="RMS"),Ruler!X$16,IF(AND(All!$V55="P4",All!$AE55="RMS"),Ruler!X$17,IF(AND(All!$V55="P5",All!$AE55="RMS"),Ruler!X$18,IF(AND(All!$V55="P6",All!$AE55="RMS"),Ruler!X$19,IF(AND(All!$V55="P7",All!$AE55="RMS"),Ruler!X$20,IF(AND(All!$V55="P8",All!$AE55="RMS"),Ruler!X$21,IF(AND(All!$V55="P9",All!$AE55="RMS"),Ruler!X$22,IF(AND(All!$V55="P1",All!$AE55="RSS"),Ruler!X$6,IF(AND(All!$V55="P2",All!$AE55="RSS"),Ruler!X$23,IF(AND(All!$V55="P3",All!$AE55="RSS"),Ruler!X$24,IF(AND(All!$V55="P4",All!$AE55="RSS"),Ruler!X$25,IF(AND(All!$V55="P5",All!$AE55="RSS"),Ruler!X$26,IF(AND(All!$V55="P6",All!$AE55="RSS"),Ruler!X$27,IF(AND(All!$V55="P7",All!$AE55="RSS"),Ruler!X$28,IF(AND(All!$V55="P8",All!$AE55="RSS"),Ruler!X$29,IF(AND(All!$V55="P9",All!$AE55="RSS"),Ruler!X$30,0)))))))))))))))))))))))))))</f>
        <v>2</v>
      </c>
      <c r="CF55" s="325">
        <f>IF(AND(All!$V55="P1",All!$AE55="RDP"),Ruler!Y$6,IF(AND(All!$V55="P2",All!$AE55="RDP"),Ruler!Y$7,IF(AND(All!$V55="P3",All!$AE55="RDP"),Ruler!Y$8,IF(AND(All!$V55="P4",All!$AE55="RDP"),Ruler!Y$9,IF(AND(All!$V55="P5",All!$AE55="RDP"),Ruler!Y$10,IF(AND(All!$V55="P6",All!$AE55="RDP"),Ruler!Y$11,IF(AND(All!$V55="P7",All!$AE55="RDP"),Ruler!Y$12,IF(AND(All!$V55="P8",All!$AE55="RDP"),Ruler!Y$13,IF(AND(All!$V55="P9",All!$AE55="RDP"),Ruler!Y$14,IF(AND(All!$V55="P1",All!$AE55="RMS"),Ruler!Y$6,IF(AND(All!$V55="P2",All!$AE55="RMS"),Ruler!Y$15,IF(AND(All!$V55="P3",All!$AE55="RMS"),Ruler!Y$16,IF(AND(All!$V55="P4",All!$AE55="RMS"),Ruler!Y$17,IF(AND(All!$V55="P5",All!$AE55="RMS"),Ruler!Y$18,IF(AND(All!$V55="P6",All!$AE55="RMS"),Ruler!Y$19,IF(AND(All!$V55="P7",All!$AE55="RMS"),Ruler!Y$20,IF(AND(All!$V55="P8",All!$AE55="RMS"),Ruler!Y$21,IF(AND(All!$V55="P9",All!$AE55="RMS"),Ruler!Y$22,IF(AND(All!$V55="P1",All!$AE55="RSS"),Ruler!Y$6,IF(AND(All!$V55="P2",All!$AE55="RSS"),Ruler!Y$23,IF(AND(All!$V55="P3",All!$AE55="RSS"),Ruler!Y$24,IF(AND(All!$V55="P4",All!$AE55="RSS"),Ruler!Y$25,IF(AND(All!$V55="P5",All!$AE55="RSS"),Ruler!Y$26,IF(AND(All!$V55="P6",All!$AE55="RSS"),Ruler!Y$27,IF(AND(All!$V55="P7",All!$AE55="RSS"),Ruler!Y$28,IF(AND(All!$V55="P8",All!$AE55="RSS"),Ruler!Y$29,IF(AND(All!$V55="P9",All!$AE55="RSS"),Ruler!Y$30,0)))))))))))))))))))))))))))</f>
        <v>1</v>
      </c>
      <c r="CG55" s="325">
        <f>IF(AND(All!$V55="P1",All!$AE55="RDP"),Ruler!Z$6,IF(AND(All!$V55="P2",All!$AE55="RDP"),Ruler!Z$7,IF(AND(All!$V55="P3",All!$AE55="RDP"),Ruler!Z$8,IF(AND(All!$V55="P4",All!$AE55="RDP"),Ruler!Z$9,IF(AND(All!$V55="P5",All!$AE55="RDP"),Ruler!Z$10,IF(AND(All!$V55="P6",All!$AE55="RDP"),Ruler!Z$11,IF(AND(All!$V55="P7",All!$AE55="RDP"),Ruler!Z$12,IF(AND(All!$V55="P8",All!$AE55="RDP"),Ruler!Z$13,IF(AND(All!$V55="P9",All!$AE55="RDP"),Ruler!Z$14,IF(AND(All!$V55="P1",All!$AE55="RMS"),Ruler!Z$6,IF(AND(All!$V55="P2",All!$AE55="RMS"),Ruler!Z$15,IF(AND(All!$V55="P3",All!$AE55="RMS"),Ruler!Z$16,IF(AND(All!$V55="P4",All!$AE55="RMS"),Ruler!Z$17,IF(AND(All!$V55="P5",All!$AE55="RMS"),Ruler!Z$18,IF(AND(All!$V55="P6",All!$AE55="RMS"),Ruler!Z$19,IF(AND(All!$V55="P7",All!$AE55="RMS"),Ruler!Z$20,IF(AND(All!$V55="P8",All!$AE55="RMS"),Ruler!Z$21,IF(AND(All!$V55="P9",All!$AE55="RMS"),Ruler!Z$22,IF(AND(All!$V55="P1",All!$AE55="RSS"),Ruler!Z$6,IF(AND(All!$V55="P2",All!$AE55="RSS"),Ruler!Z$23,IF(AND(All!$V55="P3",All!$AE55="RSS"),Ruler!Z$24,IF(AND(All!$V55="P4",All!$AE55="RSS"),Ruler!Z$25,IF(AND(All!$V55="P5",All!$AE55="RSS"),Ruler!Z$26,IF(AND(All!$V55="P6",All!$AE55="RSS"),Ruler!Z$27,IF(AND(All!$V55="P7",All!$AE55="RSS"),Ruler!Z$28,IF(AND(All!$V55="P8",All!$AE55="RSS"),Ruler!Z$29,IF(AND(All!$V55="P9",All!$AE55="RSS"),Ruler!Z$30,0)))))))))))))))))))))))))))</f>
        <v>2</v>
      </c>
      <c r="CH55" s="325">
        <f>IF(AND(All!$V55="P1",All!$AE55="RDP"),Ruler!AA$6,IF(AND(All!$V55="P2",All!$AE55="RDP"),Ruler!AA$7,IF(AND(All!$V55="P3",All!$AE55="RDP"),Ruler!AA$8,IF(AND(All!$V55="P4",All!$AE55="RDP"),Ruler!AA$9,IF(AND(All!$V55="P5",All!$AE55="RDP"),Ruler!AA$10,IF(AND(All!$V55="P6",All!$AE55="RDP"),Ruler!AA$11,IF(AND(All!$V55="P7",All!$AE55="RDP"),Ruler!AA$12,IF(AND(All!$V55="P8",All!$AE55="RDP"),Ruler!AA$13,IF(AND(All!$V55="P9",All!$AE55="RDP"),Ruler!AA$14,IF(AND(All!$V55="P1",All!$AE55="RMS"),Ruler!AA$6,IF(AND(All!$V55="P2",All!$AE55="RMS"),Ruler!AA$15,IF(AND(All!$V55="P3",All!$AE55="RMS"),Ruler!AA$16,IF(AND(All!$V55="P4",All!$AE55="RMS"),Ruler!AA$17,IF(AND(All!$V55="P5",All!$AE55="RMS"),Ruler!AA$18,IF(AND(All!$V55="P6",All!$AE55="RMS"),Ruler!AA$19,IF(AND(All!$V55="P7",All!$AE55="RMS"),Ruler!AA$20,IF(AND(All!$V55="P8",All!$AE55="RMS"),Ruler!AA$21,IF(AND(All!$V55="P9",All!$AE55="RMS"),Ruler!AA$22,IF(AND(All!$V55="P1",All!$AE55="RSS"),Ruler!AA$6,IF(AND(All!$V55="P2",All!$AE55="RSS"),Ruler!AA$23,IF(AND(All!$V55="P3",All!$AE55="RSS"),Ruler!AA$24,IF(AND(All!$V55="P4",All!$AE55="RSS"),Ruler!AA$25,IF(AND(All!$V55="P5",All!$AE55="RSS"),Ruler!AA$26,IF(AND(All!$V55="P6",All!$AE55="RSS"),Ruler!AA$27,IF(AND(All!$V55="P7",All!$AE55="RSS"),Ruler!AA$28,IF(AND(All!$V55="P8",All!$AE55="RSS"),Ruler!AA$29,IF(AND(All!$V55="P9",All!$AE55="RSS"),Ruler!AA$30,0)))))))))))))))))))))))))))</f>
        <v>1</v>
      </c>
      <c r="CI55" s="325">
        <f>IF(AND(All!$V55="P1",All!$AE55="RDP"),Ruler!AB$6,IF(AND(All!$V55="P2",All!$AE55="RDP"),Ruler!AB$7,IF(AND(All!$V55="P3",All!$AE55="RDP"),Ruler!AB$8,IF(AND(All!$V55="P4",All!$AE55="RDP"),Ruler!AB$9,IF(AND(All!$V55="P5",All!$AE55="RDP"),Ruler!AB$10,IF(AND(All!$V55="P6",All!$AE55="RDP"),Ruler!AB$11,IF(AND(All!$V55="P7",All!$AE55="RDP"),Ruler!AB$12,IF(AND(All!$V55="P8",All!$AE55="RDP"),Ruler!AB$13,IF(AND(All!$V55="P9",All!$AE55="RDP"),Ruler!AB$14,IF(AND(All!$V55="P1",All!$AE55="RMS"),Ruler!AB$6,IF(AND(All!$V55="P2",All!$AE55="RMS"),Ruler!AB$15,IF(AND(All!$V55="P3",All!$AE55="RMS"),Ruler!AB$16,IF(AND(All!$V55="P4",All!$AE55="RMS"),Ruler!AB$17,IF(AND(All!$V55="P5",All!$AE55="RMS"),Ruler!AB$18,IF(AND(All!$V55="P6",All!$AE55="RMS"),Ruler!AB$19,IF(AND(All!$V55="P7",All!$AE55="RMS"),Ruler!AB$20,IF(AND(All!$V55="P8",All!$AE55="RMS"),Ruler!AB$21,IF(AND(All!$V55="P9",All!$AE55="RMS"),Ruler!AB$22,IF(AND(All!$V55="P1",All!$AE55="RSS"),Ruler!AB$6,IF(AND(All!$V55="P2",All!$AE55="RSS"),Ruler!AB$23,IF(AND(All!$V55="P3",All!$AE55="RSS"),Ruler!AB$24,IF(AND(All!$V55="P4",All!$AE55="RSS"),Ruler!AB$25,IF(AND(All!$V55="P5",All!$AE55="RSS"),Ruler!AB$26,IF(AND(All!$V55="P6",All!$AE55="RSS"),Ruler!AB$27,IF(AND(All!$V55="P7",All!$AE55="RSS"),Ruler!AB$28,IF(AND(All!$V55="P8",All!$AE55="RSS"),Ruler!AB$29,IF(AND(All!$V55="P9",All!$AE55="RSS"),Ruler!AB$30,0)))))))))))))))))))))))))))</f>
        <v>1</v>
      </c>
      <c r="CJ55" s="323">
        <f>Table9[[#This Row],[R-B1]]-Table9[[#This Row],[B1]]</f>
        <v>1</v>
      </c>
      <c r="CK55" s="43">
        <f>Table9[[#This Row],[R-B2]]-Table9[[#This Row],[B2]]</f>
        <v>1</v>
      </c>
      <c r="CL55" s="43">
        <f>Table9[[#This Row],[R-B3]]-Table9[[#This Row],[B3]]</f>
        <v>1</v>
      </c>
      <c r="CM55" s="43">
        <f>Table9[[#This Row],[R-B4]]-Table9[[#This Row],[B4]]</f>
        <v>2</v>
      </c>
      <c r="CN55" s="43">
        <f>Table9[[#This Row],[R-B5]]-Table9[[#This Row],[B5]]</f>
        <v>2</v>
      </c>
      <c r="CO55" s="43">
        <f>Table9[[#This Row],[R-B6]]-Table9[[#This Row],[B6]]</f>
        <v>1</v>
      </c>
      <c r="CP55" s="43">
        <f>Table9[[#This Row],[R-B7]]-Table9[[#This Row],[B7]]</f>
        <v>1</v>
      </c>
      <c r="CQ55" s="43">
        <f>Table9[[#This Row],[R-B8]]-Table9[[#This Row],[B8]]</f>
        <v>1</v>
      </c>
      <c r="CR55" s="43">
        <f>Table9[[#This Row],[R-B9]]-Table9[[#This Row],[B9]]</f>
        <v>2</v>
      </c>
      <c r="CS55" s="43">
        <f>Table9[[#This Row],[R-B10]]-Table9[[#This Row],[B10]]</f>
        <v>0</v>
      </c>
      <c r="CT55" s="43">
        <f>Table9[[#This Row],[R-B11]]-Table9[[#This Row],[B11]]</f>
        <v>1</v>
      </c>
      <c r="CU55" s="43">
        <f>Table9[[#This Row],[R-B12]]-Table9[[#This Row],[B12]]</f>
        <v>0</v>
      </c>
      <c r="CV55" s="43">
        <f>Table9[[#This Row],[R-K1]]-Table9[[#This Row],[K1]]</f>
        <v>2</v>
      </c>
      <c r="CW55" s="43">
        <f>Table9[[#This Row],[R-K2]]-Table9[[#This Row],[K2]]</f>
        <v>0</v>
      </c>
      <c r="CX55" s="43">
        <f>Table9[[#This Row],[R-K3]]-Table9[[#This Row],[K3]]</f>
        <v>1</v>
      </c>
      <c r="CY55" s="43">
        <f>Table9[[#This Row],[R-K4]]-Table9[[#This Row],[K4]]</f>
        <v>0</v>
      </c>
      <c r="CZ55" s="43">
        <f>Table9[[#This Row],[R-K5]]-Table9[[#This Row],[K5]]</f>
        <v>1</v>
      </c>
      <c r="DA55" s="43">
        <f>Table9[[#This Row],[R-P1]]-Table9[[#This Row],[P1]]</f>
        <v>1</v>
      </c>
      <c r="DB55" s="43">
        <f>Table9[[#This Row],[R-P2]]-Table9[[#This Row],[P2]]</f>
        <v>1</v>
      </c>
      <c r="DC55" s="43">
        <f>Table9[[#This Row],[R-P3]]-Table9[[#This Row],[P3]]</f>
        <v>2</v>
      </c>
      <c r="DD55" s="43">
        <f>Table9[[#This Row],[R-P4]]-Table9[[#This Row],[P4]]</f>
        <v>0</v>
      </c>
      <c r="DE55" s="43">
        <f>Table9[[#This Row],[R-P5]]-Table9[[#This Row],[P5]]</f>
        <v>1</v>
      </c>
      <c r="DF55" s="43">
        <f>Table9[[#This Row],[R-E1]]-Table9[[#This Row],[E1]]</f>
        <v>1</v>
      </c>
      <c r="DG55" s="328">
        <f>Table9[[#This Row],[R-E2]]-Table9[[#This Row],[E2]]</f>
        <v>-1</v>
      </c>
      <c r="DH55" s="43">
        <f>COUNTIF(Table9[[#This Row],[G-B1]:[G-B12]],"&lt;=0")/12*100</f>
        <v>16.666666666666664</v>
      </c>
      <c r="DI55" s="43">
        <f>COUNTIF(Table9[[#This Row],[G-K1]:[G-K5]],"&lt;=0")/5*100</f>
        <v>40</v>
      </c>
      <c r="DJ55" s="43">
        <f>COUNTIF(Table9[[#This Row],[G-P1]:[G-P5]],"&lt;=0")/5*100</f>
        <v>20</v>
      </c>
      <c r="DK55" s="43">
        <f>COUNTIF(Table9[[#This Row],[G-E1]:[G-E2]],"&lt;=0")/2*100</f>
        <v>50</v>
      </c>
      <c r="DL55" s="450">
        <f>IF(AE55="RDP",(COUNTIF(Table9[[#This Row],[G-B3]],"&lt;=0")+COUNTIF(Table9[[#This Row],[G-B4]],"&lt;=0")+COUNTIF(Table9[[#This Row],[G-B7]],"&lt;=0")+COUNTIF(Table9[[#This Row],[G-B11]],"&lt;=0")+COUNTIF(Table9[[#This Row],[G-K2]],"&lt;=0"))/5*100,IF(AE55="RMS",(COUNTIF(Table9[[#This Row],[G-B4]],"&lt;=0")+COUNTIF(Table9[[#This Row],[G-B5]],"&lt;=0")+COUNTIF(Table9[[#This Row],[G-B10]],"&lt;=0")+COUNTIF(Table9[[#This Row],[G-B12]],"&lt;=0")+COUNTIF(Table9[[#This Row],[G-K2]],"&lt;=0"))/5*100,IF(AE55="RSS",(COUNTIF(Table9[[#This Row],[G-B1]],"&lt;=0")+COUNTIF(Table9[[#This Row],[G-B2]],"&lt;=0")+COUNTIF(Table9[[#This Row],[G-B6]],"&lt;=0")+COUNTIF(Table9[[#This Row],[G-B11]],"&lt;=0")+COUNTIF(Table9[[#This Row],[G-B12]],"&lt;=0"))/5*100,0)))</f>
        <v>20</v>
      </c>
      <c r="DM55" s="332"/>
      <c r="DR55" s="332"/>
      <c r="DW55" s="332"/>
      <c r="DX55" s="42"/>
      <c r="DY55" s="42"/>
      <c r="DZ55" s="42"/>
      <c r="EA55" s="333"/>
      <c r="EB55" s="342"/>
      <c r="EC55" s="339"/>
      <c r="ED55" s="339"/>
      <c r="EE55" s="338"/>
    </row>
    <row r="56" spans="2:135" ht="104.25" hidden="1" customHeight="1" thickBot="1" x14ac:dyDescent="0.4">
      <c r="B56" s="282">
        <v>55</v>
      </c>
      <c r="C56" s="285" t="s">
        <v>134</v>
      </c>
      <c r="D56" s="458">
        <v>46225</v>
      </c>
      <c r="E56" s="435" t="s">
        <v>570</v>
      </c>
      <c r="F56" s="282">
        <v>128022</v>
      </c>
      <c r="G56" s="357">
        <f t="shared" ca="1" si="0"/>
        <v>42.560636348934558</v>
      </c>
      <c r="H56" s="283">
        <v>30781</v>
      </c>
      <c r="I56" s="282" t="s">
        <v>179</v>
      </c>
      <c r="J56" s="282" t="s">
        <v>137</v>
      </c>
      <c r="K56" s="282" t="s">
        <v>216</v>
      </c>
      <c r="L56" s="43" t="s">
        <v>217</v>
      </c>
      <c r="M56" s="282"/>
      <c r="N56" s="282"/>
      <c r="O56" s="282" t="s">
        <v>142</v>
      </c>
      <c r="P56" s="284" t="s">
        <v>571</v>
      </c>
      <c r="Q56" s="282" t="s">
        <v>144</v>
      </c>
      <c r="R56" s="282"/>
      <c r="S56" s="283">
        <v>39600</v>
      </c>
      <c r="T56" s="286">
        <f ca="1">YEARFRAC(S56,$T$1)</f>
        <v>18.386111111111113</v>
      </c>
      <c r="U56" s="286">
        <f ca="1">Table9[[#This Row],[Years in PET]]-1</f>
        <v>17.386111111111113</v>
      </c>
      <c r="V56" s="282" t="s">
        <v>58</v>
      </c>
      <c r="W56" s="297"/>
      <c r="X56" s="286">
        <f ca="1">($T$1-Table9[[#This Row],[Date of Appointment to Current Grade]])/365</f>
        <v>3.6428281297564764</v>
      </c>
      <c r="Y56" s="283">
        <v>44986</v>
      </c>
      <c r="Z56" s="282" t="s">
        <v>216</v>
      </c>
      <c r="AA56" s="283">
        <v>46023</v>
      </c>
      <c r="AB56" s="286">
        <f ca="1">($T$1-Table9[[#This Row],[Date in Position]])/365</f>
        <v>0.80173223934551763</v>
      </c>
      <c r="AC56" s="282" t="s">
        <v>572</v>
      </c>
      <c r="AD56" s="283">
        <v>44835</v>
      </c>
      <c r="AE56" s="282" t="s">
        <v>139</v>
      </c>
      <c r="AF56" s="282" t="s">
        <v>148</v>
      </c>
      <c r="AG56" s="288" t="s">
        <v>573</v>
      </c>
      <c r="AH56" s="288" t="s">
        <v>574</v>
      </c>
      <c r="AI56" s="288" t="s">
        <v>575</v>
      </c>
      <c r="AJ56" s="285" t="s">
        <v>576</v>
      </c>
      <c r="AK56" s="288" t="s">
        <v>577</v>
      </c>
      <c r="AL56" s="282" t="s">
        <v>153</v>
      </c>
      <c r="AM56" s="319" t="s">
        <v>578</v>
      </c>
      <c r="AN56" s="323"/>
      <c r="BK56" s="328"/>
      <c r="BL56" s="325">
        <f>IF(AND(All!$V56="P1",All!$AE56="RDP"),Ruler!E$6,IF(AND(All!$V56="P2",All!$AE56="RDP"),Ruler!E$7,IF(AND(All!$V56="P3",All!$AE56="RDP"),Ruler!E$8,IF(AND(All!$V56="P4",All!$AE56="RDP"),Ruler!E$9,IF(AND(All!$V56="P5",All!$AE56="RDP"),Ruler!E$10,IF(AND(All!$V56="P6",All!$AE56="RDP"),Ruler!E$11,IF(AND(All!$V56="P7",All!$AE56="RDP"),Ruler!E$12,IF(AND(All!$V56="P8",All!$AE56="RDP"),Ruler!E$13,IF(AND(All!$V56="P9",All!$AE56="RDP"),Ruler!E$14,IF(AND(All!$V56="P1",All!$AE56="RMS"),Ruler!E$6,IF(AND(All!$V56="P2",All!$AE56="RMS"),Ruler!E$15,IF(AND(All!$V56="P3",All!$AE56="RMS"),Ruler!E$16,IF(AND(All!$V56="P4",All!$AE56="RMS"),Ruler!E$17,IF(AND(All!$V56="P5",All!$AE56="RMS"),Ruler!E$18,IF(AND(All!$V56="P6",All!$AE56="RMS"),Ruler!E$19,IF(AND(All!$V56="P7",All!$AE56="RMS"),Ruler!E$20,IF(AND(All!$V56="P8",All!$AE56="RMS"),Ruler!E$21,IF(AND(All!$V56="P9",All!$AE56="RMS"),Ruler!E$22,IF(AND(All!$V56="P1",All!$AE56="RSS"),Ruler!E$6,IF(AND(All!$V56="P2",All!$AE56="RSS"),Ruler!E$23,IF(AND(All!$V56="P3",All!$AE56="RSS"),Ruler!E$24,IF(AND(All!$V56="P4",All!$AE56="RSS"),Ruler!E$25,IF(AND(All!$V56="P5",All!$AE56="RSS"),Ruler!E$26,IF(AND(All!$V56="P6",All!$AE56="RSS"),Ruler!E$27,IF(AND(All!$V56="P7",All!$AE56="RSS"),Ruler!E$28,IF(AND(All!$V56="P8",All!$AE56="RSS"),Ruler!E$29,IF(AND(All!$V56="P9",All!$AE56="RSS"),Ruler!E$30,0)))))))))))))))))))))))))))</f>
        <v>3</v>
      </c>
      <c r="BM56" s="325">
        <f>IF(AND(All!$V56="P1",All!$AE56="RDP"),Ruler!F$6,IF(AND(All!$V56="P2",All!$AE56="RDP"),Ruler!F$7,IF(AND(All!$V56="P3",All!$AE56="RDP"),Ruler!F$8,IF(AND(All!$V56="P4",All!$AE56="RDP"),Ruler!F$9,IF(AND(All!$V56="P5",All!$AE56="RDP"),Ruler!F$10,IF(AND(All!$V56="P6",All!$AE56="RDP"),Ruler!F$11,IF(AND(All!$V56="P7",All!$AE56="RDP"),Ruler!F$12,IF(AND(All!$V56="P8",All!$AE56="RDP"),Ruler!F$13,IF(AND(All!$V56="P9",All!$AE56="RDP"),Ruler!F$14,IF(AND(All!$V56="P1",All!$AE56="RMS"),Ruler!F$6,IF(AND(All!$V56="P2",All!$AE56="RMS"),Ruler!F$15,IF(AND(All!$V56="P3",All!$AE56="RMS"),Ruler!F$16,IF(AND(All!$V56="P4",All!$AE56="RMS"),Ruler!F$17,IF(AND(All!$V56="P5",All!$AE56="RMS"),Ruler!F$18,IF(AND(All!$V56="P6",All!$AE56="RMS"),Ruler!F$19,IF(AND(All!$V56="P7",All!$AE56="RMS"),Ruler!F$20,IF(AND(All!$V56="P8",All!$AE56="RMS"),Ruler!F$21,IF(AND(All!$V56="P9",All!$AE56="RMS"),Ruler!F$22,IF(AND(All!$V56="P1",All!$AE56="RSS"),Ruler!F$6,IF(AND(All!$V56="P2",All!$AE56="RSS"),Ruler!F$23,IF(AND(All!$V56="P3",All!$AE56="RSS"),Ruler!F$24,IF(AND(All!$V56="P4",All!$AE56="RSS"),Ruler!F$25,IF(AND(All!$V56="P5",All!$AE56="RSS"),Ruler!F$26,IF(AND(All!$V56="P6",All!$AE56="RSS"),Ruler!F$27,IF(AND(All!$V56="P7",All!$AE56="RSS"),Ruler!F$28,IF(AND(All!$V56="P8",All!$AE56="RSS"),Ruler!F$29,IF(AND(All!$V56="P9",All!$AE56="RSS"),Ruler!F$30,0)))))))))))))))))))))))))))</f>
        <v>3</v>
      </c>
      <c r="BN56" s="325">
        <f>IF(AND(All!$V56="P1",All!$AE56="RDP"),Ruler!G$6,IF(AND(All!$V56="P2",All!$AE56="RDP"),Ruler!G$7,IF(AND(All!$V56="P3",All!$AE56="RDP"),Ruler!G$8,IF(AND(All!$V56="P4",All!$AE56="RDP"),Ruler!G$9,IF(AND(All!$V56="P5",All!$AE56="RDP"),Ruler!G$10,IF(AND(All!$V56="P6",All!$AE56="RDP"),Ruler!G$11,IF(AND(All!$V56="P7",All!$AE56="RDP"),Ruler!G$12,IF(AND(All!$V56="P8",All!$AE56="RDP"),Ruler!G$13,IF(AND(All!$V56="P9",All!$AE56="RDP"),Ruler!G$14,IF(AND(All!$V56="P1",All!$AE56="RMS"),Ruler!G$6,IF(AND(All!$V56="P2",All!$AE56="RMS"),Ruler!G$15,IF(AND(All!$V56="P3",All!$AE56="RMS"),Ruler!G$16,IF(AND(All!$V56="P4",All!$AE56="RMS"),Ruler!G$17,IF(AND(All!$V56="P5",All!$AE56="RMS"),Ruler!G$18,IF(AND(All!$V56="P6",All!$AE56="RMS"),Ruler!G$19,IF(AND(All!$V56="P7",All!$AE56="RMS"),Ruler!G$20,IF(AND(All!$V56="P8",All!$AE56="RMS"),Ruler!G$21,IF(AND(All!$V56="P9",All!$AE56="RMS"),Ruler!G$22,IF(AND(All!$V56="P1",All!$AE56="RSS"),Ruler!G$6,IF(AND(All!$V56="P2",All!$AE56="RSS"),Ruler!G$23,IF(AND(All!$V56="P3",All!$AE56="RSS"),Ruler!G$24,IF(AND(All!$V56="P4",All!$AE56="RSS"),Ruler!G$25,IF(AND(All!$V56="P5",All!$AE56="RSS"),Ruler!G$26,IF(AND(All!$V56="P6",All!$AE56="RSS"),Ruler!G$27,IF(AND(All!$V56="P7",All!$AE56="RSS"),Ruler!G$28,IF(AND(All!$V56="P8",All!$AE56="RSS"),Ruler!G$29,IF(AND(All!$V56="P9",All!$AE56="RSS"),Ruler!G$30,0)))))))))))))))))))))))))))</f>
        <v>2</v>
      </c>
      <c r="BO56" s="325">
        <f>IF(AND(All!$V56="P1",All!$AE56="RDP"),Ruler!H$6,IF(AND(All!$V56="P2",All!$AE56="RDP"),Ruler!H$7,IF(AND(All!$V56="P3",All!$AE56="RDP"),Ruler!H$8,IF(AND(All!$V56="P4",All!$AE56="RDP"),Ruler!H$9,IF(AND(All!$V56="P5",All!$AE56="RDP"),Ruler!H$10,IF(AND(All!$V56="P6",All!$AE56="RDP"),Ruler!H$11,IF(AND(All!$V56="P7",All!$AE56="RDP"),Ruler!H$12,IF(AND(All!$V56="P8",All!$AE56="RDP"),Ruler!H$13,IF(AND(All!$V56="P9",All!$AE56="RDP"),Ruler!H$14,IF(AND(All!$V56="P1",All!$AE56="RMS"),Ruler!H$6,IF(AND(All!$V56="P2",All!$AE56="RMS"),Ruler!H$15,IF(AND(All!$V56="P3",All!$AE56="RMS"),Ruler!H$16,IF(AND(All!$V56="P4",All!$AE56="RMS"),Ruler!H$17,IF(AND(All!$V56="P5",All!$AE56="RMS"),Ruler!H$18,IF(AND(All!$V56="P6",All!$AE56="RMS"),Ruler!H$19,IF(AND(All!$V56="P7",All!$AE56="RMS"),Ruler!H$20,IF(AND(All!$V56="P8",All!$AE56="RMS"),Ruler!H$21,IF(AND(All!$V56="P9",All!$AE56="RMS"),Ruler!H$22,IF(AND(All!$V56="P1",All!$AE56="RSS"),Ruler!H$6,IF(AND(All!$V56="P2",All!$AE56="RSS"),Ruler!H$23,IF(AND(All!$V56="P3",All!$AE56="RSS"),Ruler!H$24,IF(AND(All!$V56="P4",All!$AE56="RSS"),Ruler!H$25,IF(AND(All!$V56="P5",All!$AE56="RSS"),Ruler!H$26,IF(AND(All!$V56="P6",All!$AE56="RSS"),Ruler!H$27,IF(AND(All!$V56="P7",All!$AE56="RSS"),Ruler!H$28,IF(AND(All!$V56="P8",All!$AE56="RSS"),Ruler!H$29,IF(AND(All!$V56="P9",All!$AE56="RSS"),Ruler!H$30,0)))))))))))))))))))))))))))</f>
        <v>3</v>
      </c>
      <c r="BP56" s="325">
        <f>IF(AND(All!$V56="P1",All!$AE56="RDP"),Ruler!I$6,IF(AND(All!$V56="P2",All!$AE56="RDP"),Ruler!I$7,IF(AND(All!$V56="P3",All!$AE56="RDP"),Ruler!I$8,IF(AND(All!$V56="P4",All!$AE56="RDP"),Ruler!I$9,IF(AND(All!$V56="P5",All!$AE56="RDP"),Ruler!I$10,IF(AND(All!$V56="P6",All!$AE56="RDP"),Ruler!I$11,IF(AND(All!$V56="P7",All!$AE56="RDP"),Ruler!I$12,IF(AND(All!$V56="P8",All!$AE56="RDP"),Ruler!I$13,IF(AND(All!$V56="P9",All!$AE56="RDP"),Ruler!I$14,IF(AND(All!$V56="P1",All!$AE56="RMS"),Ruler!I$6,IF(AND(All!$V56="P2",All!$AE56="RMS"),Ruler!I$15,IF(AND(All!$V56="P3",All!$AE56="RMS"),Ruler!I$16,IF(AND(All!$V56="P4",All!$AE56="RMS"),Ruler!I$17,IF(AND(All!$V56="P5",All!$AE56="RMS"),Ruler!I$18,IF(AND(All!$V56="P6",All!$AE56="RMS"),Ruler!I$19,IF(AND(All!$V56="P7",All!$AE56="RMS"),Ruler!I$20,IF(AND(All!$V56="P8",All!$AE56="RMS"),Ruler!I$21,IF(AND(All!$V56="P9",All!$AE56="RMS"),Ruler!I$22,IF(AND(All!$V56="P1",All!$AE56="RSS"),Ruler!I$6,IF(AND(All!$V56="P2",All!$AE56="RSS"),Ruler!I$23,IF(AND(All!$V56="P3",All!$AE56="RSS"),Ruler!I$24,IF(AND(All!$V56="P4",All!$AE56="RSS"),Ruler!I$25,IF(AND(All!$V56="P5",All!$AE56="RSS"),Ruler!I$26,IF(AND(All!$V56="P6",All!$AE56="RSS"),Ruler!I$27,IF(AND(All!$V56="P7",All!$AE56="RSS"),Ruler!I$28,IF(AND(All!$V56="P8",All!$AE56="RSS"),Ruler!I$29,IF(AND(All!$V56="P9",All!$AE56="RSS"),Ruler!I$30,0)))))))))))))))))))))))))))</f>
        <v>3</v>
      </c>
      <c r="BQ56" s="325">
        <f>IF(AND(All!$V56="P1",All!$AE56="RDP"),Ruler!J$6,IF(AND(All!$V56="P2",All!$AE56="RDP"),Ruler!J$7,IF(AND(All!$V56="P3",All!$AE56="RDP"),Ruler!J$8,IF(AND(All!$V56="P4",All!$AE56="RDP"),Ruler!J$9,IF(AND(All!$V56="P5",All!$AE56="RDP"),Ruler!J$10,IF(AND(All!$V56="P6",All!$AE56="RDP"),Ruler!J$11,IF(AND(All!$V56="P7",All!$AE56="RDP"),Ruler!J$12,IF(AND(All!$V56="P8",All!$AE56="RDP"),Ruler!J$13,IF(AND(All!$V56="P9",All!$AE56="RDP"),Ruler!J$14,IF(AND(All!$V56="P1",All!$AE56="RMS"),Ruler!J$6,IF(AND(All!$V56="P2",All!$AE56="RMS"),Ruler!J$15,IF(AND(All!$V56="P3",All!$AE56="RMS"),Ruler!J$16,IF(AND(All!$V56="P4",All!$AE56="RMS"),Ruler!J$17,IF(AND(All!$V56="P5",All!$AE56="RMS"),Ruler!J$18,IF(AND(All!$V56="P6",All!$AE56="RMS"),Ruler!J$19,IF(AND(All!$V56="P7",All!$AE56="RMS"),Ruler!J$20,IF(AND(All!$V56="P8",All!$AE56="RMS"),Ruler!J$21,IF(AND(All!$V56="P9",All!$AE56="RMS"),Ruler!J$22,IF(AND(All!$V56="P1",All!$AE56="RSS"),Ruler!J$6,IF(AND(All!$V56="P2",All!$AE56="RSS"),Ruler!J$23,IF(AND(All!$V56="P3",All!$AE56="RSS"),Ruler!J$24,IF(AND(All!$V56="P4",All!$AE56="RSS"),Ruler!J$25,IF(AND(All!$V56="P5",All!$AE56="RSS"),Ruler!J$26,IF(AND(All!$V56="P6",All!$AE56="RSS"),Ruler!J$27,IF(AND(All!$V56="P7",All!$AE56="RSS"),Ruler!J$28,IF(AND(All!$V56="P8",All!$AE56="RSS"),Ruler!J$29,IF(AND(All!$V56="P9",All!$AE56="RSS"),Ruler!J$30,0)))))))))))))))))))))))))))</f>
        <v>2</v>
      </c>
      <c r="BR56" s="325">
        <f>IF(AND(All!$V56="P1",All!$AE56="RDP"),Ruler!K$6,IF(AND(All!$V56="P2",All!$AE56="RDP"),Ruler!K$7,IF(AND(All!$V56="P3",All!$AE56="RDP"),Ruler!K$8,IF(AND(All!$V56="P4",All!$AE56="RDP"),Ruler!K$9,IF(AND(All!$V56="P5",All!$AE56="RDP"),Ruler!K$10,IF(AND(All!$V56="P6",All!$AE56="RDP"),Ruler!K$11,IF(AND(All!$V56="P7",All!$AE56="RDP"),Ruler!K$12,IF(AND(All!$V56="P8",All!$AE56="RDP"),Ruler!K$13,IF(AND(All!$V56="P9",All!$AE56="RDP"),Ruler!K$14,IF(AND(All!$V56="P1",All!$AE56="RMS"),Ruler!K$6,IF(AND(All!$V56="P2",All!$AE56="RMS"),Ruler!K$15,IF(AND(All!$V56="P3",All!$AE56="RMS"),Ruler!K$16,IF(AND(All!$V56="P4",All!$AE56="RMS"),Ruler!K$17,IF(AND(All!$V56="P5",All!$AE56="RMS"),Ruler!K$18,IF(AND(All!$V56="P6",All!$AE56="RMS"),Ruler!K$19,IF(AND(All!$V56="P7",All!$AE56="RMS"),Ruler!K$20,IF(AND(All!$V56="P8",All!$AE56="RMS"),Ruler!K$21,IF(AND(All!$V56="P9",All!$AE56="RMS"),Ruler!K$22,IF(AND(All!$V56="P1",All!$AE56="RSS"),Ruler!K$6,IF(AND(All!$V56="P2",All!$AE56="RSS"),Ruler!K$23,IF(AND(All!$V56="P3",All!$AE56="RSS"),Ruler!K$24,IF(AND(All!$V56="P4",All!$AE56="RSS"),Ruler!K$25,IF(AND(All!$V56="P5",All!$AE56="RSS"),Ruler!K$26,IF(AND(All!$V56="P6",All!$AE56="RSS"),Ruler!K$27,IF(AND(All!$V56="P7",All!$AE56="RSS"),Ruler!K$28,IF(AND(All!$V56="P8",All!$AE56="RSS"),Ruler!K$29,IF(AND(All!$V56="P9",All!$AE56="RSS"),Ruler!K$30,0)))))))))))))))))))))))))))</f>
        <v>3</v>
      </c>
      <c r="BS56" s="325">
        <f>IF(AND(All!$V56="P1",All!$AE56="RDP"),Ruler!L$6,IF(AND(All!$V56="P2",All!$AE56="RDP"),Ruler!L$7,IF(AND(All!$V56="P3",All!$AE56="RDP"),Ruler!L$8,IF(AND(All!$V56="P4",All!$AE56="RDP"),Ruler!L$9,IF(AND(All!$V56="P5",All!$AE56="RDP"),Ruler!L$10,IF(AND(All!$V56="P6",All!$AE56="RDP"),Ruler!L$11,IF(AND(All!$V56="P7",All!$AE56="RDP"),Ruler!L$12,IF(AND(All!$V56="P8",All!$AE56="RDP"),Ruler!L$13,IF(AND(All!$V56="P9",All!$AE56="RDP"),Ruler!L$14,IF(AND(All!$V56="P1",All!$AE56="RMS"),Ruler!L$6,IF(AND(All!$V56="P2",All!$AE56="RMS"),Ruler!L$15,IF(AND(All!$V56="P3",All!$AE56="RMS"),Ruler!L$16,IF(AND(All!$V56="P4",All!$AE56="RMS"),Ruler!L$17,IF(AND(All!$V56="P5",All!$AE56="RMS"),Ruler!L$18,IF(AND(All!$V56="P6",All!$AE56="RMS"),Ruler!L$19,IF(AND(All!$V56="P7",All!$AE56="RMS"),Ruler!L$20,IF(AND(All!$V56="P8",All!$AE56="RMS"),Ruler!L$21,IF(AND(All!$V56="P9",All!$AE56="RMS"),Ruler!L$22,IF(AND(All!$V56="P1",All!$AE56="RSS"),Ruler!L$6,IF(AND(All!$V56="P2",All!$AE56="RSS"),Ruler!L$23,IF(AND(All!$V56="P3",All!$AE56="RSS"),Ruler!L$24,IF(AND(All!$V56="P4",All!$AE56="RSS"),Ruler!L$25,IF(AND(All!$V56="P5",All!$AE56="RSS"),Ruler!L$26,IF(AND(All!$V56="P6",All!$AE56="RSS"),Ruler!L$27,IF(AND(All!$V56="P7",All!$AE56="RSS"),Ruler!L$28,IF(AND(All!$V56="P8",All!$AE56="RSS"),Ruler!L$29,IF(AND(All!$V56="P9",All!$AE56="RSS"),Ruler!L$30,0)))))))))))))))))))))))))))</f>
        <v>3</v>
      </c>
      <c r="BT56" s="325">
        <f>IF(AND(All!$V56="P1",All!$AE56="RDP"),Ruler!M$6,IF(AND(All!$V56="P2",All!$AE56="RDP"),Ruler!M$7,IF(AND(All!$V56="P3",All!$AE56="RDP"),Ruler!M$8,IF(AND(All!$V56="P4",All!$AE56="RDP"),Ruler!M$9,IF(AND(All!$V56="P5",All!$AE56="RDP"),Ruler!M$10,IF(AND(All!$V56="P6",All!$AE56="RDP"),Ruler!M$11,IF(AND(All!$V56="P7",All!$AE56="RDP"),Ruler!M$12,IF(AND(All!$V56="P8",All!$AE56="RDP"),Ruler!M$13,IF(AND(All!$V56="P9",All!$AE56="RDP"),Ruler!M$14,IF(AND(All!$V56="P1",All!$AE56="RMS"),Ruler!M$6,IF(AND(All!$V56="P2",All!$AE56="RMS"),Ruler!M$15,IF(AND(All!$V56="P3",All!$AE56="RMS"),Ruler!M$16,IF(AND(All!$V56="P4",All!$AE56="RMS"),Ruler!M$17,IF(AND(All!$V56="P5",All!$AE56="RMS"),Ruler!M$18,IF(AND(All!$V56="P6",All!$AE56="RMS"),Ruler!M$19,IF(AND(All!$V56="P7",All!$AE56="RMS"),Ruler!M$20,IF(AND(All!$V56="P8",All!$AE56="RMS"),Ruler!M$21,IF(AND(All!$V56="P9",All!$AE56="RMS"),Ruler!M$22,IF(AND(All!$V56="P1",All!$AE56="RSS"),Ruler!M$6,IF(AND(All!$V56="P2",All!$AE56="RSS"),Ruler!M$23,IF(AND(All!$V56="P3",All!$AE56="RSS"),Ruler!M$24,IF(AND(All!$V56="P4",All!$AE56="RSS"),Ruler!M$25,IF(AND(All!$V56="P5",All!$AE56="RSS"),Ruler!M$26,IF(AND(All!$V56="P6",All!$AE56="RSS"),Ruler!M$27,IF(AND(All!$V56="P7",All!$AE56="RSS"),Ruler!M$28,IF(AND(All!$V56="P8",All!$AE56="RSS"),Ruler!M$29,IF(AND(All!$V56="P9",All!$AE56="RSS"),Ruler!M$30,0)))))))))))))))))))))))))))</f>
        <v>2</v>
      </c>
      <c r="BU56" s="325">
        <f>IF(AND(All!$V56="P1",All!$AE56="RDP"),Ruler!N$6,IF(AND(All!$V56="P2",All!$AE56="RDP"),Ruler!N$7,IF(AND(All!$V56="P3",All!$AE56="RDP"),Ruler!N$8,IF(AND(All!$V56="P4",All!$AE56="RDP"),Ruler!N$9,IF(AND(All!$V56="P5",All!$AE56="RDP"),Ruler!N$10,IF(AND(All!$V56="P6",All!$AE56="RDP"),Ruler!N$11,IF(AND(All!$V56="P7",All!$AE56="RDP"),Ruler!N$12,IF(AND(All!$V56="P8",All!$AE56="RDP"),Ruler!N$13,IF(AND(All!$V56="P9",All!$AE56="RDP"),Ruler!N$14,IF(AND(All!$V56="P1",All!$AE56="RMS"),Ruler!N$6,IF(AND(All!$V56="P2",All!$AE56="RMS"),Ruler!N$15,IF(AND(All!$V56="P3",All!$AE56="RMS"),Ruler!N$16,IF(AND(All!$V56="P4",All!$AE56="RMS"),Ruler!N$17,IF(AND(All!$V56="P5",All!$AE56="RMS"),Ruler!N$18,IF(AND(All!$V56="P6",All!$AE56="RMS"),Ruler!N$19,IF(AND(All!$V56="P7",All!$AE56="RMS"),Ruler!N$20,IF(AND(All!$V56="P8",All!$AE56="RMS"),Ruler!N$21,IF(AND(All!$V56="P9",All!$AE56="RMS"),Ruler!N$22,IF(AND(All!$V56="P1",All!$AE56="RSS"),Ruler!N$6,IF(AND(All!$V56="P2",All!$AE56="RSS"),Ruler!N$23,IF(AND(All!$V56="P3",All!$AE56="RSS"),Ruler!N$24,IF(AND(All!$V56="P4",All!$AE56="RSS"),Ruler!N$25,IF(AND(All!$V56="P5",All!$AE56="RSS"),Ruler!N$26,IF(AND(All!$V56="P6",All!$AE56="RSS"),Ruler!N$27,IF(AND(All!$V56="P7",All!$AE56="RSS"),Ruler!N$28,IF(AND(All!$V56="P8",All!$AE56="RSS"),Ruler!N$29,IF(AND(All!$V56="P9",All!$AE56="RSS"),Ruler!N$30,0)))))))))))))))))))))))))))</f>
        <v>3</v>
      </c>
      <c r="BV56" s="325">
        <f>IF(AND(All!$V56="P1",All!$AE56="RDP"),Ruler!O$6,IF(AND(All!$V56="P2",All!$AE56="RDP"),Ruler!O$7,IF(AND(All!$V56="P3",All!$AE56="RDP"),Ruler!O$8,IF(AND(All!$V56="P4",All!$AE56="RDP"),Ruler!O$9,IF(AND(All!$V56="P5",All!$AE56="RDP"),Ruler!O$10,IF(AND(All!$V56="P6",All!$AE56="RDP"),Ruler!O$11,IF(AND(All!$V56="P7",All!$AE56="RDP"),Ruler!O$12,IF(AND(All!$V56="P8",All!$AE56="RDP"),Ruler!O$13,IF(AND(All!$V56="P9",All!$AE56="RDP"),Ruler!O$14,IF(AND(All!$V56="P1",All!$AE56="RMS"),Ruler!O$6,IF(AND(All!$V56="P2",All!$AE56="RMS"),Ruler!O$15,IF(AND(All!$V56="P3",All!$AE56="RMS"),Ruler!O$16,IF(AND(All!$V56="P4",All!$AE56="RMS"),Ruler!O$17,IF(AND(All!$V56="P5",All!$AE56="RMS"),Ruler!O$18,IF(AND(All!$V56="P6",All!$AE56="RMS"),Ruler!O$19,IF(AND(All!$V56="P7",All!$AE56="RMS"),Ruler!O$20,IF(AND(All!$V56="P8",All!$AE56="RMS"),Ruler!O$21,IF(AND(All!$V56="P9",All!$AE56="RMS"),Ruler!O$22,IF(AND(All!$V56="P1",All!$AE56="RSS"),Ruler!O$6,IF(AND(All!$V56="P2",All!$AE56="RSS"),Ruler!O$23,IF(AND(All!$V56="P3",All!$AE56="RSS"),Ruler!O$24,IF(AND(All!$V56="P4",All!$AE56="RSS"),Ruler!O$25,IF(AND(All!$V56="P5",All!$AE56="RSS"),Ruler!O$26,IF(AND(All!$V56="P6",All!$AE56="RSS"),Ruler!O$27,IF(AND(All!$V56="P7",All!$AE56="RSS"),Ruler!O$28,IF(AND(All!$V56="P8",All!$AE56="RSS"),Ruler!O$29,IF(AND(All!$V56="P9",All!$AE56="RSS"),Ruler!O$30,0)))))))))))))))))))))))))))</f>
        <v>2</v>
      </c>
      <c r="BW56" s="325">
        <f>IF(AND(All!$V56="P1",All!$AE56="RDP"),Ruler!P$6,IF(AND(All!$V56="P2",All!$AE56="RDP"),Ruler!P$7,IF(AND(All!$V56="P3",All!$AE56="RDP"),Ruler!P$8,IF(AND(All!$V56="P4",All!$AE56="RDP"),Ruler!P$9,IF(AND(All!$V56="P5",All!$AE56="RDP"),Ruler!P$10,IF(AND(All!$V56="P6",All!$AE56="RDP"),Ruler!P$11,IF(AND(All!$V56="P7",All!$AE56="RDP"),Ruler!P$12,IF(AND(All!$V56="P8",All!$AE56="RDP"),Ruler!P$13,IF(AND(All!$V56="P9",All!$AE56="RDP"),Ruler!P$14,IF(AND(All!$V56="P1",All!$AE56="RMS"),Ruler!P$6,IF(AND(All!$V56="P2",All!$AE56="RMS"),Ruler!P$15,IF(AND(All!$V56="P3",All!$AE56="RMS"),Ruler!P$16,IF(AND(All!$V56="P4",All!$AE56="RMS"),Ruler!P$17,IF(AND(All!$V56="P5",All!$AE56="RMS"),Ruler!P$18,IF(AND(All!$V56="P6",All!$AE56="RMS"),Ruler!P$19,IF(AND(All!$V56="P7",All!$AE56="RMS"),Ruler!P$20,IF(AND(All!$V56="P8",All!$AE56="RMS"),Ruler!P$21,IF(AND(All!$V56="P9",All!$AE56="RMS"),Ruler!P$22,IF(AND(All!$V56="P1",All!$AE56="RSS"),Ruler!P$6,IF(AND(All!$V56="P2",All!$AE56="RSS"),Ruler!P$23,IF(AND(All!$V56="P3",All!$AE56="RSS"),Ruler!P$24,IF(AND(All!$V56="P4",All!$AE56="RSS"),Ruler!P$25,IF(AND(All!$V56="P5",All!$AE56="RSS"),Ruler!P$26,IF(AND(All!$V56="P6",All!$AE56="RSS"),Ruler!P$27,IF(AND(All!$V56="P7",All!$AE56="RSS"),Ruler!P$28,IF(AND(All!$V56="P8",All!$AE56="RSS"),Ruler!P$29,IF(AND(All!$V56="P9",All!$AE56="RSS"),Ruler!P$30,0)))))))))))))))))))))))))))</f>
        <v>3</v>
      </c>
      <c r="BX56" s="325">
        <f>IF(AND(All!$V56="P1",All!$AE56="RDP"),Ruler!Q$6,IF(AND(All!$V56="P2",All!$AE56="RDP"),Ruler!Q$7,IF(AND(All!$V56="P3",All!$AE56="RDP"),Ruler!Q$8,IF(AND(All!$V56="P4",All!$AE56="RDP"),Ruler!Q$9,IF(AND(All!$V56="P5",All!$AE56="RDP"),Ruler!Q$10,IF(AND(All!$V56="P6",All!$AE56="RDP"),Ruler!Q$11,IF(AND(All!$V56="P7",All!$AE56="RDP"),Ruler!Q$12,IF(AND(All!$V56="P8",All!$AE56="RDP"),Ruler!Q$13,IF(AND(All!$V56="P9",All!$AE56="RDP"),Ruler!Q$14,IF(AND(All!$V56="P1",All!$AE56="RMS"),Ruler!Q$6,IF(AND(All!$V56="P2",All!$AE56="RMS"),Ruler!Q$15,IF(AND(All!$V56="P3",All!$AE56="RMS"),Ruler!Q$16,IF(AND(All!$V56="P4",All!$AE56="RMS"),Ruler!Q$17,IF(AND(All!$V56="P5",All!$AE56="RMS"),Ruler!Q$18,IF(AND(All!$V56="P6",All!$AE56="RMS"),Ruler!Q$19,IF(AND(All!$V56="P7",All!$AE56="RMS"),Ruler!Q$20,IF(AND(All!$V56="P8",All!$AE56="RMS"),Ruler!Q$21,IF(AND(All!$V56="P9",All!$AE56="RMS"),Ruler!Q$22,IF(AND(All!$V56="P1",All!$AE56="RSS"),Ruler!Q$6,IF(AND(All!$V56="P2",All!$AE56="RSS"),Ruler!Q$23,IF(AND(All!$V56="P3",All!$AE56="RSS"),Ruler!Q$24,IF(AND(All!$V56="P4",All!$AE56="RSS"),Ruler!Q$25,IF(AND(All!$V56="P5",All!$AE56="RSS"),Ruler!Q$26,IF(AND(All!$V56="P6",All!$AE56="RSS"),Ruler!Q$27,IF(AND(All!$V56="P7",All!$AE56="RSS"),Ruler!Q$28,IF(AND(All!$V56="P8",All!$AE56="RSS"),Ruler!Q$29,IF(AND(All!$V56="P9",All!$AE56="RSS"),Ruler!Q$30,0)))))))))))))))))))))))))))</f>
        <v>3</v>
      </c>
      <c r="BY56" s="325">
        <f>IF(AND(All!$V56="P1",All!$AE56="RDP"),Ruler!R$6,IF(AND(All!$V56="P2",All!$AE56="RDP"),Ruler!R$7,IF(AND(All!$V56="P3",All!$AE56="RDP"),Ruler!R$8,IF(AND(All!$V56="P4",All!$AE56="RDP"),Ruler!R$9,IF(AND(All!$V56="P5",All!$AE56="RDP"),Ruler!R$10,IF(AND(All!$V56="P6",All!$AE56="RDP"),Ruler!R$11,IF(AND(All!$V56="P7",All!$AE56="RDP"),Ruler!R$12,IF(AND(All!$V56="P8",All!$AE56="RDP"),Ruler!R$13,IF(AND(All!$V56="P9",All!$AE56="RDP"),Ruler!R$14,IF(AND(All!$V56="P1",All!$AE56="RMS"),Ruler!R$6,IF(AND(All!$V56="P2",All!$AE56="RMS"),Ruler!R$15,IF(AND(All!$V56="P3",All!$AE56="RMS"),Ruler!R$16,IF(AND(All!$V56="P4",All!$AE56="RMS"),Ruler!R$17,IF(AND(All!$V56="P5",All!$AE56="RMS"),Ruler!R$18,IF(AND(All!$V56="P6",All!$AE56="RMS"),Ruler!R$19,IF(AND(All!$V56="P7",All!$AE56="RMS"),Ruler!R$20,IF(AND(All!$V56="P8",All!$AE56="RMS"),Ruler!R$21,IF(AND(All!$V56="P9",All!$AE56="RMS"),Ruler!R$22,IF(AND(All!$V56="P1",All!$AE56="RSS"),Ruler!R$6,IF(AND(All!$V56="P2",All!$AE56="RSS"),Ruler!R$23,IF(AND(All!$V56="P3",All!$AE56="RSS"),Ruler!R$24,IF(AND(All!$V56="P4",All!$AE56="RSS"),Ruler!R$25,IF(AND(All!$V56="P5",All!$AE56="RSS"),Ruler!R$26,IF(AND(All!$V56="P6",All!$AE56="RSS"),Ruler!R$27,IF(AND(All!$V56="P7",All!$AE56="RSS"),Ruler!R$28,IF(AND(All!$V56="P8",All!$AE56="RSS"),Ruler!R$29,IF(AND(All!$V56="P9",All!$AE56="RSS"),Ruler!R$30,0)))))))))))))))))))))))))))</f>
        <v>3</v>
      </c>
      <c r="BZ56" s="325">
        <f>IF(AND(All!$V56="P1",All!$AE56="RDP"),Ruler!S$6,IF(AND(All!$V56="P2",All!$AE56="RDP"),Ruler!S$7,IF(AND(All!$V56="P3",All!$AE56="RDP"),Ruler!S$8,IF(AND(All!$V56="P4",All!$AE56="RDP"),Ruler!S$9,IF(AND(All!$V56="P5",All!$AE56="RDP"),Ruler!S$10,IF(AND(All!$V56="P6",All!$AE56="RDP"),Ruler!S$11,IF(AND(All!$V56="P7",All!$AE56="RDP"),Ruler!S$12,IF(AND(All!$V56="P8",All!$AE56="RDP"),Ruler!S$13,IF(AND(All!$V56="P9",All!$AE56="RDP"),Ruler!S$14,IF(AND(All!$V56="P1",All!$AE56="RMS"),Ruler!S$6,IF(AND(All!$V56="P2",All!$AE56="RMS"),Ruler!S$15,IF(AND(All!$V56="P3",All!$AE56="RMS"),Ruler!S$16,IF(AND(All!$V56="P4",All!$AE56="RMS"),Ruler!S$17,IF(AND(All!$V56="P5",All!$AE56="RMS"),Ruler!S$18,IF(AND(All!$V56="P6",All!$AE56="RMS"),Ruler!S$19,IF(AND(All!$V56="P7",All!$AE56="RMS"),Ruler!S$20,IF(AND(All!$V56="P8",All!$AE56="RMS"),Ruler!S$21,IF(AND(All!$V56="P9",All!$AE56="RMS"),Ruler!S$22,IF(AND(All!$V56="P1",All!$AE56="RSS"),Ruler!S$6,IF(AND(All!$V56="P2",All!$AE56="RSS"),Ruler!S$23,IF(AND(All!$V56="P3",All!$AE56="RSS"),Ruler!S$24,IF(AND(All!$V56="P4",All!$AE56="RSS"),Ruler!S$25,IF(AND(All!$V56="P5",All!$AE56="RSS"),Ruler!S$26,IF(AND(All!$V56="P6",All!$AE56="RSS"),Ruler!S$27,IF(AND(All!$V56="P7",All!$AE56="RSS"),Ruler!S$28,IF(AND(All!$V56="P8",All!$AE56="RSS"),Ruler!S$29,IF(AND(All!$V56="P9",All!$AE56="RSS"),Ruler!S$30,0)))))))))))))))))))))))))))</f>
        <v>2</v>
      </c>
      <c r="CA56" s="325">
        <f>IF(AND(All!$V56="P1",All!$AE56="RDP"),Ruler!T$6,IF(AND(All!$V56="P2",All!$AE56="RDP"),Ruler!T$7,IF(AND(All!$V56="P3",All!$AE56="RDP"),Ruler!T$8,IF(AND(All!$V56="P4",All!$AE56="RDP"),Ruler!T$9,IF(AND(All!$V56="P5",All!$AE56="RDP"),Ruler!T$10,IF(AND(All!$V56="P6",All!$AE56="RDP"),Ruler!T$11,IF(AND(All!$V56="P7",All!$AE56="RDP"),Ruler!T$12,IF(AND(All!$V56="P8",All!$AE56="RDP"),Ruler!T$13,IF(AND(All!$V56="P9",All!$AE56="RDP"),Ruler!T$14,IF(AND(All!$V56="P1",All!$AE56="RMS"),Ruler!T$6,IF(AND(All!$V56="P2",All!$AE56="RMS"),Ruler!T$15,IF(AND(All!$V56="P3",All!$AE56="RMS"),Ruler!T$16,IF(AND(All!$V56="P4",All!$AE56="RMS"),Ruler!T$17,IF(AND(All!$V56="P5",All!$AE56="RMS"),Ruler!T$18,IF(AND(All!$V56="P6",All!$AE56="RMS"),Ruler!T$19,IF(AND(All!$V56="P7",All!$AE56="RMS"),Ruler!T$20,IF(AND(All!$V56="P8",All!$AE56="RMS"),Ruler!T$21,IF(AND(All!$V56="P9",All!$AE56="RMS"),Ruler!T$22,IF(AND(All!$V56="P1",All!$AE56="RSS"),Ruler!T$6,IF(AND(All!$V56="P2",All!$AE56="RSS"),Ruler!T$23,IF(AND(All!$V56="P3",All!$AE56="RSS"),Ruler!T$24,IF(AND(All!$V56="P4",All!$AE56="RSS"),Ruler!T$25,IF(AND(All!$V56="P5",All!$AE56="RSS"),Ruler!T$26,IF(AND(All!$V56="P6",All!$AE56="RSS"),Ruler!T$27,IF(AND(All!$V56="P7",All!$AE56="RSS"),Ruler!T$28,IF(AND(All!$V56="P8",All!$AE56="RSS"),Ruler!T$29,IF(AND(All!$V56="P9",All!$AE56="RSS"),Ruler!T$30,0)))))))))))))))))))))))))))</f>
        <v>2</v>
      </c>
      <c r="CB56" s="325">
        <f>IF(AND(All!$V56="P1",All!$AE56="RDP"),Ruler!U$6,IF(AND(All!$V56="P2",All!$AE56="RDP"),Ruler!U$7,IF(AND(All!$V56="P3",All!$AE56="RDP"),Ruler!U$8,IF(AND(All!$V56="P4",All!$AE56="RDP"),Ruler!U$9,IF(AND(All!$V56="P5",All!$AE56="RDP"),Ruler!U$10,IF(AND(All!$V56="P6",All!$AE56="RDP"),Ruler!U$11,IF(AND(All!$V56="P7",All!$AE56="RDP"),Ruler!U$12,IF(AND(All!$V56="P8",All!$AE56="RDP"),Ruler!U$13,IF(AND(All!$V56="P9",All!$AE56="RDP"),Ruler!U$14,IF(AND(All!$V56="P1",All!$AE56="RMS"),Ruler!U$6,IF(AND(All!$V56="P2",All!$AE56="RMS"),Ruler!U$15,IF(AND(All!$V56="P3",All!$AE56="RMS"),Ruler!U$16,IF(AND(All!$V56="P4",All!$AE56="RMS"),Ruler!U$17,IF(AND(All!$V56="P5",All!$AE56="RMS"),Ruler!U$18,IF(AND(All!$V56="P6",All!$AE56="RMS"),Ruler!U$19,IF(AND(All!$V56="P7",All!$AE56="RMS"),Ruler!U$20,IF(AND(All!$V56="P8",All!$AE56="RMS"),Ruler!U$21,IF(AND(All!$V56="P9",All!$AE56="RMS"),Ruler!U$22,IF(AND(All!$V56="P1",All!$AE56="RSS"),Ruler!U$6,IF(AND(All!$V56="P2",All!$AE56="RSS"),Ruler!U$23,IF(AND(All!$V56="P3",All!$AE56="RSS"),Ruler!U$24,IF(AND(All!$V56="P4",All!$AE56="RSS"),Ruler!U$25,IF(AND(All!$V56="P5",All!$AE56="RSS"),Ruler!U$26,IF(AND(All!$V56="P6",All!$AE56="RSS"),Ruler!U$27,IF(AND(All!$V56="P7",All!$AE56="RSS"),Ruler!U$28,IF(AND(All!$V56="P8",All!$AE56="RSS"),Ruler!U$29,IF(AND(All!$V56="P9",All!$AE56="RSS"),Ruler!U$30,0)))))))))))))))))))))))))))</f>
        <v>2</v>
      </c>
      <c r="CC56" s="325">
        <f>IF(AND(All!$V56="P1",All!$AE56="RDP"),Ruler!V$6,IF(AND(All!$V56="P2",All!$AE56="RDP"),Ruler!V$7,IF(AND(All!$V56="P3",All!$AE56="RDP"),Ruler!V$8,IF(AND(All!$V56="P4",All!$AE56="RDP"),Ruler!V$9,IF(AND(All!$V56="P5",All!$AE56="RDP"),Ruler!V$10,IF(AND(All!$V56="P6",All!$AE56="RDP"),Ruler!V$11,IF(AND(All!$V56="P7",All!$AE56="RDP"),Ruler!V$12,IF(AND(All!$V56="P8",All!$AE56="RDP"),Ruler!V$13,IF(AND(All!$V56="P9",All!$AE56="RDP"),Ruler!V$14,IF(AND(All!$V56="P1",All!$AE56="RMS"),Ruler!V$6,IF(AND(All!$V56="P2",All!$AE56="RMS"),Ruler!V$15,IF(AND(All!$V56="P3",All!$AE56="RMS"),Ruler!V$16,IF(AND(All!$V56="P4",All!$AE56="RMS"),Ruler!V$17,IF(AND(All!$V56="P5",All!$AE56="RMS"),Ruler!V$18,IF(AND(All!$V56="P6",All!$AE56="RMS"),Ruler!V$19,IF(AND(All!$V56="P7",All!$AE56="RMS"),Ruler!V$20,IF(AND(All!$V56="P8",All!$AE56="RMS"),Ruler!V$21,IF(AND(All!$V56="P9",All!$AE56="RMS"),Ruler!V$22,IF(AND(All!$V56="P1",All!$AE56="RSS"),Ruler!V$6,IF(AND(All!$V56="P2",All!$AE56="RSS"),Ruler!V$23,IF(AND(All!$V56="P3",All!$AE56="RSS"),Ruler!V$24,IF(AND(All!$V56="P4",All!$AE56="RSS"),Ruler!V$25,IF(AND(All!$V56="P5",All!$AE56="RSS"),Ruler!V$26,IF(AND(All!$V56="P6",All!$AE56="RSS"),Ruler!V$27,IF(AND(All!$V56="P7",All!$AE56="RSS"),Ruler!V$28,IF(AND(All!$V56="P8",All!$AE56="RSS"),Ruler!V$29,IF(AND(All!$V56="P9",All!$AE56="RSS"),Ruler!V$30,0)))))))))))))))))))))))))))</f>
        <v>2</v>
      </c>
      <c r="CD56" s="325">
        <f>IF(AND(All!$V56="P1",All!$AE56="RDP"),Ruler!W$6,IF(AND(All!$V56="P2",All!$AE56="RDP"),Ruler!W$7,IF(AND(All!$V56="P3",All!$AE56="RDP"),Ruler!W$8,IF(AND(All!$V56="P4",All!$AE56="RDP"),Ruler!W$9,IF(AND(All!$V56="P5",All!$AE56="RDP"),Ruler!W$10,IF(AND(All!$V56="P6",All!$AE56="RDP"),Ruler!W$11,IF(AND(All!$V56="P7",All!$AE56="RDP"),Ruler!W$12,IF(AND(All!$V56="P8",All!$AE56="RDP"),Ruler!W$13,IF(AND(All!$V56="P9",All!$AE56="RDP"),Ruler!W$14,IF(AND(All!$V56="P1",All!$AE56="RMS"),Ruler!W$6,IF(AND(All!$V56="P2",All!$AE56="RMS"),Ruler!W$15,IF(AND(All!$V56="P3",All!$AE56="RMS"),Ruler!W$16,IF(AND(All!$V56="P4",All!$AE56="RMS"),Ruler!W$17,IF(AND(All!$V56="P5",All!$AE56="RMS"),Ruler!W$18,IF(AND(All!$V56="P6",All!$AE56="RMS"),Ruler!W$19,IF(AND(All!$V56="P7",All!$AE56="RMS"),Ruler!W$20,IF(AND(All!$V56="P8",All!$AE56="RMS"),Ruler!W$21,IF(AND(All!$V56="P9",All!$AE56="RMS"),Ruler!W$22,IF(AND(All!$V56="P1",All!$AE56="RSS"),Ruler!W$6,IF(AND(All!$V56="P2",All!$AE56="RSS"),Ruler!W$23,IF(AND(All!$V56="P3",All!$AE56="RSS"),Ruler!W$24,IF(AND(All!$V56="P4",All!$AE56="RSS"),Ruler!W$25,IF(AND(All!$V56="P5",All!$AE56="RSS"),Ruler!W$26,IF(AND(All!$V56="P6",All!$AE56="RSS"),Ruler!W$27,IF(AND(All!$V56="P7",All!$AE56="RSS"),Ruler!W$28,IF(AND(All!$V56="P8",All!$AE56="RSS"),Ruler!W$29,IF(AND(All!$V56="P9",All!$AE56="RSS"),Ruler!W$30,0)))))))))))))))))))))))))))</f>
        <v>1</v>
      </c>
      <c r="CE56" s="325">
        <f>IF(AND(All!$V56="P1",All!$AE56="RDP"),Ruler!X$6,IF(AND(All!$V56="P2",All!$AE56="RDP"),Ruler!X$7,IF(AND(All!$V56="P3",All!$AE56="RDP"),Ruler!X$8,IF(AND(All!$V56="P4",All!$AE56="RDP"),Ruler!X$9,IF(AND(All!$V56="P5",All!$AE56="RDP"),Ruler!X$10,IF(AND(All!$V56="P6",All!$AE56="RDP"),Ruler!X$11,IF(AND(All!$V56="P7",All!$AE56="RDP"),Ruler!X$12,IF(AND(All!$V56="P8",All!$AE56="RDP"),Ruler!X$13,IF(AND(All!$V56="P9",All!$AE56="RDP"),Ruler!X$14,IF(AND(All!$V56="P1",All!$AE56="RMS"),Ruler!X$6,IF(AND(All!$V56="P2",All!$AE56="RMS"),Ruler!X$15,IF(AND(All!$V56="P3",All!$AE56="RMS"),Ruler!X$16,IF(AND(All!$V56="P4",All!$AE56="RMS"),Ruler!X$17,IF(AND(All!$V56="P5",All!$AE56="RMS"),Ruler!X$18,IF(AND(All!$V56="P6",All!$AE56="RMS"),Ruler!X$19,IF(AND(All!$V56="P7",All!$AE56="RMS"),Ruler!X$20,IF(AND(All!$V56="P8",All!$AE56="RMS"),Ruler!X$21,IF(AND(All!$V56="P9",All!$AE56="RMS"),Ruler!X$22,IF(AND(All!$V56="P1",All!$AE56="RSS"),Ruler!X$6,IF(AND(All!$V56="P2",All!$AE56="RSS"),Ruler!X$23,IF(AND(All!$V56="P3",All!$AE56="RSS"),Ruler!X$24,IF(AND(All!$V56="P4",All!$AE56="RSS"),Ruler!X$25,IF(AND(All!$V56="P5",All!$AE56="RSS"),Ruler!X$26,IF(AND(All!$V56="P6",All!$AE56="RSS"),Ruler!X$27,IF(AND(All!$V56="P7",All!$AE56="RSS"),Ruler!X$28,IF(AND(All!$V56="P8",All!$AE56="RSS"),Ruler!X$29,IF(AND(All!$V56="P9",All!$AE56="RSS"),Ruler!X$30,0)))))))))))))))))))))))))))</f>
        <v>2</v>
      </c>
      <c r="CF56" s="325">
        <f>IF(AND(All!$V56="P1",All!$AE56="RDP"),Ruler!Y$6,IF(AND(All!$V56="P2",All!$AE56="RDP"),Ruler!Y$7,IF(AND(All!$V56="P3",All!$AE56="RDP"),Ruler!Y$8,IF(AND(All!$V56="P4",All!$AE56="RDP"),Ruler!Y$9,IF(AND(All!$V56="P5",All!$AE56="RDP"),Ruler!Y$10,IF(AND(All!$V56="P6",All!$AE56="RDP"),Ruler!Y$11,IF(AND(All!$V56="P7",All!$AE56="RDP"),Ruler!Y$12,IF(AND(All!$V56="P8",All!$AE56="RDP"),Ruler!Y$13,IF(AND(All!$V56="P9",All!$AE56="RDP"),Ruler!Y$14,IF(AND(All!$V56="P1",All!$AE56="RMS"),Ruler!Y$6,IF(AND(All!$V56="P2",All!$AE56="RMS"),Ruler!Y$15,IF(AND(All!$V56="P3",All!$AE56="RMS"),Ruler!Y$16,IF(AND(All!$V56="P4",All!$AE56="RMS"),Ruler!Y$17,IF(AND(All!$V56="P5",All!$AE56="RMS"),Ruler!Y$18,IF(AND(All!$V56="P6",All!$AE56="RMS"),Ruler!Y$19,IF(AND(All!$V56="P7",All!$AE56="RMS"),Ruler!Y$20,IF(AND(All!$V56="P8",All!$AE56="RMS"),Ruler!Y$21,IF(AND(All!$V56="P9",All!$AE56="RMS"),Ruler!Y$22,IF(AND(All!$V56="P1",All!$AE56="RSS"),Ruler!Y$6,IF(AND(All!$V56="P2",All!$AE56="RSS"),Ruler!Y$23,IF(AND(All!$V56="P3",All!$AE56="RSS"),Ruler!Y$24,IF(AND(All!$V56="P4",All!$AE56="RSS"),Ruler!Y$25,IF(AND(All!$V56="P5",All!$AE56="RSS"),Ruler!Y$26,IF(AND(All!$V56="P6",All!$AE56="RSS"),Ruler!Y$27,IF(AND(All!$V56="P7",All!$AE56="RSS"),Ruler!Y$28,IF(AND(All!$V56="P8",All!$AE56="RSS"),Ruler!Y$29,IF(AND(All!$V56="P9",All!$AE56="RSS"),Ruler!Y$30,0)))))))))))))))))))))))))))</f>
        <v>2</v>
      </c>
      <c r="CG56" s="325">
        <f>IF(AND(All!$V56="P1",All!$AE56="RDP"),Ruler!Z$6,IF(AND(All!$V56="P2",All!$AE56="RDP"),Ruler!Z$7,IF(AND(All!$V56="P3",All!$AE56="RDP"),Ruler!Z$8,IF(AND(All!$V56="P4",All!$AE56="RDP"),Ruler!Z$9,IF(AND(All!$V56="P5",All!$AE56="RDP"),Ruler!Z$10,IF(AND(All!$V56="P6",All!$AE56="RDP"),Ruler!Z$11,IF(AND(All!$V56="P7",All!$AE56="RDP"),Ruler!Z$12,IF(AND(All!$V56="P8",All!$AE56="RDP"),Ruler!Z$13,IF(AND(All!$V56="P9",All!$AE56="RDP"),Ruler!Z$14,IF(AND(All!$V56="P1",All!$AE56="RMS"),Ruler!Z$6,IF(AND(All!$V56="P2",All!$AE56="RMS"),Ruler!Z$15,IF(AND(All!$V56="P3",All!$AE56="RMS"),Ruler!Z$16,IF(AND(All!$V56="P4",All!$AE56="RMS"),Ruler!Z$17,IF(AND(All!$V56="P5",All!$AE56="RMS"),Ruler!Z$18,IF(AND(All!$V56="P6",All!$AE56="RMS"),Ruler!Z$19,IF(AND(All!$V56="P7",All!$AE56="RMS"),Ruler!Z$20,IF(AND(All!$V56="P8",All!$AE56="RMS"),Ruler!Z$21,IF(AND(All!$V56="P9",All!$AE56="RMS"),Ruler!Z$22,IF(AND(All!$V56="P1",All!$AE56="RSS"),Ruler!Z$6,IF(AND(All!$V56="P2",All!$AE56="RSS"),Ruler!Z$23,IF(AND(All!$V56="P3",All!$AE56="RSS"),Ruler!Z$24,IF(AND(All!$V56="P4",All!$AE56="RSS"),Ruler!Z$25,IF(AND(All!$V56="P5",All!$AE56="RSS"),Ruler!Z$26,IF(AND(All!$V56="P6",All!$AE56="RSS"),Ruler!Z$27,IF(AND(All!$V56="P7",All!$AE56="RSS"),Ruler!Z$28,IF(AND(All!$V56="P8",All!$AE56="RSS"),Ruler!Z$29,IF(AND(All!$V56="P9",All!$AE56="RSS"),Ruler!Z$30,0)))))))))))))))))))))))))))</f>
        <v>2</v>
      </c>
      <c r="CH56" s="325">
        <f>IF(AND(All!$V56="P1",All!$AE56="RDP"),Ruler!AA$6,IF(AND(All!$V56="P2",All!$AE56="RDP"),Ruler!AA$7,IF(AND(All!$V56="P3",All!$AE56="RDP"),Ruler!AA$8,IF(AND(All!$V56="P4",All!$AE56="RDP"),Ruler!AA$9,IF(AND(All!$V56="P5",All!$AE56="RDP"),Ruler!AA$10,IF(AND(All!$V56="P6",All!$AE56="RDP"),Ruler!AA$11,IF(AND(All!$V56="P7",All!$AE56="RDP"),Ruler!AA$12,IF(AND(All!$V56="P8",All!$AE56="RDP"),Ruler!AA$13,IF(AND(All!$V56="P9",All!$AE56="RDP"),Ruler!AA$14,IF(AND(All!$V56="P1",All!$AE56="RMS"),Ruler!AA$6,IF(AND(All!$V56="P2",All!$AE56="RMS"),Ruler!AA$15,IF(AND(All!$V56="P3",All!$AE56="RMS"),Ruler!AA$16,IF(AND(All!$V56="P4",All!$AE56="RMS"),Ruler!AA$17,IF(AND(All!$V56="P5",All!$AE56="RMS"),Ruler!AA$18,IF(AND(All!$V56="P6",All!$AE56="RMS"),Ruler!AA$19,IF(AND(All!$V56="P7",All!$AE56="RMS"),Ruler!AA$20,IF(AND(All!$V56="P8",All!$AE56="RMS"),Ruler!AA$21,IF(AND(All!$V56="P9",All!$AE56="RMS"),Ruler!AA$22,IF(AND(All!$V56="P1",All!$AE56="RSS"),Ruler!AA$6,IF(AND(All!$V56="P2",All!$AE56="RSS"),Ruler!AA$23,IF(AND(All!$V56="P3",All!$AE56="RSS"),Ruler!AA$24,IF(AND(All!$V56="P4",All!$AE56="RSS"),Ruler!AA$25,IF(AND(All!$V56="P5",All!$AE56="RSS"),Ruler!AA$26,IF(AND(All!$V56="P6",All!$AE56="RSS"),Ruler!AA$27,IF(AND(All!$V56="P7",All!$AE56="RSS"),Ruler!AA$28,IF(AND(All!$V56="P8",All!$AE56="RSS"),Ruler!AA$29,IF(AND(All!$V56="P9",All!$AE56="RSS"),Ruler!AA$30,0)))))))))))))))))))))))))))</f>
        <v>1</v>
      </c>
      <c r="CI56" s="325">
        <f>IF(AND(All!$V56="P1",All!$AE56="RDP"),Ruler!AB$6,IF(AND(All!$V56="P2",All!$AE56="RDP"),Ruler!AB$7,IF(AND(All!$V56="P3",All!$AE56="RDP"),Ruler!AB$8,IF(AND(All!$V56="P4",All!$AE56="RDP"),Ruler!AB$9,IF(AND(All!$V56="P5",All!$AE56="RDP"),Ruler!AB$10,IF(AND(All!$V56="P6",All!$AE56="RDP"),Ruler!AB$11,IF(AND(All!$V56="P7",All!$AE56="RDP"),Ruler!AB$12,IF(AND(All!$V56="P8",All!$AE56="RDP"),Ruler!AB$13,IF(AND(All!$V56="P9",All!$AE56="RDP"),Ruler!AB$14,IF(AND(All!$V56="P1",All!$AE56="RMS"),Ruler!AB$6,IF(AND(All!$V56="P2",All!$AE56="RMS"),Ruler!AB$15,IF(AND(All!$V56="P3",All!$AE56="RMS"),Ruler!AB$16,IF(AND(All!$V56="P4",All!$AE56="RMS"),Ruler!AB$17,IF(AND(All!$V56="P5",All!$AE56="RMS"),Ruler!AB$18,IF(AND(All!$V56="P6",All!$AE56="RMS"),Ruler!AB$19,IF(AND(All!$V56="P7",All!$AE56="RMS"),Ruler!AB$20,IF(AND(All!$V56="P8",All!$AE56="RMS"),Ruler!AB$21,IF(AND(All!$V56="P9",All!$AE56="RMS"),Ruler!AB$22,IF(AND(All!$V56="P1",All!$AE56="RSS"),Ruler!AB$6,IF(AND(All!$V56="P2",All!$AE56="RSS"),Ruler!AB$23,IF(AND(All!$V56="P3",All!$AE56="RSS"),Ruler!AB$24,IF(AND(All!$V56="P4",All!$AE56="RSS"),Ruler!AB$25,IF(AND(All!$V56="P5",All!$AE56="RSS"),Ruler!AB$26,IF(AND(All!$V56="P6",All!$AE56="RSS"),Ruler!AB$27,IF(AND(All!$V56="P7",All!$AE56="RSS"),Ruler!AB$28,IF(AND(All!$V56="P8",All!$AE56="RSS"),Ruler!AB$29,IF(AND(All!$V56="P9",All!$AE56="RSS"),Ruler!AB$30,0)))))))))))))))))))))))))))</f>
        <v>1</v>
      </c>
      <c r="CJ56" s="323"/>
      <c r="DG56" s="328"/>
      <c r="DH56" s="43">
        <f>COUNTIF(Table9[[#This Row],[G-B1]:[G-B12]],"&lt;=0")/12*100</f>
        <v>0</v>
      </c>
      <c r="DI56" s="43">
        <f>COUNTIF(Table9[[#This Row],[G-K1]:[G-K5]],"&lt;=0")/5*100</f>
        <v>0</v>
      </c>
      <c r="DJ56" s="43">
        <f>COUNTIF(Table9[[#This Row],[G-P1]:[G-P5]],"&lt;=0")/5*100</f>
        <v>0</v>
      </c>
      <c r="DK56" s="43">
        <f>COUNTIF(Table9[[#This Row],[G-E1]:[G-E2]],"&lt;=0")/2*100</f>
        <v>0</v>
      </c>
      <c r="DL56" s="450">
        <f>IF(AE56="RDP",(COUNTIF(Table9[[#This Row],[G-B3]],"&lt;=0")+COUNTIF(Table9[[#This Row],[G-B4]],"&lt;=0")+COUNTIF(Table9[[#This Row],[G-B7]],"&lt;=0")+COUNTIF(Table9[[#This Row],[G-B11]],"&lt;=0")+COUNTIF(Table9[[#This Row],[G-K2]],"&lt;=0"))/5*100,IF(AE56="RMS",(COUNTIF(Table9[[#This Row],[G-B4]],"&lt;=0")+COUNTIF(Table9[[#This Row],[G-B5]],"&lt;=0")+COUNTIF(Table9[[#This Row],[G-B10]],"&lt;=0")+COUNTIF(Table9[[#This Row],[G-B12]],"&lt;=0")+COUNTIF(Table9[[#This Row],[G-K2]],"&lt;=0"))/5*100,IF(AE56="RSS",(COUNTIF(Table9[[#This Row],[G-B1]],"&lt;=0")+COUNTIF(Table9[[#This Row],[G-B2]],"&lt;=0")+COUNTIF(Table9[[#This Row],[G-B6]],"&lt;=0")+COUNTIF(Table9[[#This Row],[G-B11]],"&lt;=0")+COUNTIF(Table9[[#This Row],[G-B12]],"&lt;=0"))/5*100,0)))</f>
        <v>0</v>
      </c>
      <c r="DM56" s="332"/>
      <c r="DR56" s="332"/>
      <c r="DW56" s="332"/>
      <c r="DX56" s="42"/>
      <c r="DY56" s="42"/>
      <c r="DZ56" s="42"/>
      <c r="EA56" s="333"/>
      <c r="EB56" s="342"/>
      <c r="EC56" s="339"/>
      <c r="ED56" s="339"/>
      <c r="EE56" s="338"/>
    </row>
    <row r="57" spans="2:135" ht="44" hidden="1" thickBot="1" x14ac:dyDescent="0.4">
      <c r="B57" s="282">
        <v>56</v>
      </c>
      <c r="C57" s="285" t="s">
        <v>134</v>
      </c>
      <c r="D57" s="283">
        <v>46154</v>
      </c>
      <c r="E57" s="284" t="s">
        <v>579</v>
      </c>
      <c r="F57" s="282"/>
      <c r="G57" s="286">
        <f t="shared" ca="1" si="0"/>
        <v>40.667485664003053</v>
      </c>
      <c r="H57" s="283">
        <v>31472</v>
      </c>
      <c r="I57" s="282" t="s">
        <v>179</v>
      </c>
      <c r="J57" s="282" t="s">
        <v>137</v>
      </c>
      <c r="K57" s="282" t="s">
        <v>580</v>
      </c>
      <c r="L57" s="282" t="s">
        <v>581</v>
      </c>
      <c r="M57" s="285"/>
      <c r="N57" s="282"/>
      <c r="O57" s="282" t="s">
        <v>159</v>
      </c>
      <c r="P57" s="284" t="s">
        <v>582</v>
      </c>
      <c r="Q57" s="282" t="s">
        <v>144</v>
      </c>
      <c r="R57" s="282" t="s">
        <v>185</v>
      </c>
      <c r="S57" s="283">
        <v>39814</v>
      </c>
      <c r="T57" s="286">
        <f ca="1">YEARFRAC(S57,$T$1)</f>
        <v>17.802777777777777</v>
      </c>
      <c r="U57" s="286">
        <f ca="1">Table9[[#This Row],[Years in PET]]</f>
        <v>17.802777777777777</v>
      </c>
      <c r="V57" s="282" t="s">
        <v>58</v>
      </c>
      <c r="W57" s="297"/>
      <c r="X57" s="286">
        <f ca="1">($T$1-Table9[[#This Row],[Date of Appointment to Current Grade]])/365</f>
        <v>6.8072116914003118</v>
      </c>
      <c r="Y57" s="283">
        <v>43831</v>
      </c>
      <c r="Z57" s="282" t="s">
        <v>580</v>
      </c>
      <c r="AA57" s="283">
        <v>45444</v>
      </c>
      <c r="AB57" s="360">
        <f ca="1">($T$1-Table9[[#This Row],[Date in Position]])/365</f>
        <v>2.3880336092085312</v>
      </c>
      <c r="AC57" s="282" t="s">
        <v>146</v>
      </c>
      <c r="AD57" s="283">
        <v>44986</v>
      </c>
      <c r="AE57" s="282" t="s">
        <v>139</v>
      </c>
      <c r="AF57" s="282" t="s">
        <v>148</v>
      </c>
      <c r="AG57" s="287" t="s">
        <v>583</v>
      </c>
      <c r="AH57" s="287" t="s">
        <v>584</v>
      </c>
      <c r="AI57" s="287" t="s">
        <v>585</v>
      </c>
      <c r="AJ57" s="285" t="s">
        <v>586</v>
      </c>
      <c r="AK57" s="288" t="s">
        <v>587</v>
      </c>
      <c r="AL57" s="282" t="s">
        <v>380</v>
      </c>
      <c r="AM57" s="320" t="s">
        <v>588</v>
      </c>
      <c r="AN57" s="323">
        <v>2</v>
      </c>
      <c r="AO57" s="43">
        <v>2</v>
      </c>
      <c r="AP57" s="43">
        <v>1</v>
      </c>
      <c r="AQ57" s="43">
        <v>3</v>
      </c>
      <c r="AR57" s="43">
        <v>3</v>
      </c>
      <c r="AS57" s="43">
        <v>2</v>
      </c>
      <c r="AT57" s="43">
        <v>3</v>
      </c>
      <c r="AU57" s="43">
        <v>3</v>
      </c>
      <c r="AV57" s="43">
        <v>2</v>
      </c>
      <c r="AW57" s="43">
        <v>3</v>
      </c>
      <c r="AX57" s="43">
        <v>2</v>
      </c>
      <c r="AY57" s="43">
        <v>3</v>
      </c>
      <c r="AZ57" s="43">
        <v>3</v>
      </c>
      <c r="BA57" s="43">
        <v>3</v>
      </c>
      <c r="BB57" s="43">
        <v>2</v>
      </c>
      <c r="BC57" s="43">
        <v>2</v>
      </c>
      <c r="BD57" s="43">
        <v>0</v>
      </c>
      <c r="BE57" s="43">
        <v>1</v>
      </c>
      <c r="BF57" s="43">
        <v>1</v>
      </c>
      <c r="BG57" s="43">
        <v>0</v>
      </c>
      <c r="BH57" s="43">
        <v>0</v>
      </c>
      <c r="BI57" s="43">
        <v>1</v>
      </c>
      <c r="BJ57" s="43">
        <v>1</v>
      </c>
      <c r="BK57" s="328">
        <v>0</v>
      </c>
      <c r="BL57" s="325">
        <f>IF(AND(All!$V57="P1",All!$AE57="RDP"),Ruler!E$6,IF(AND(All!$V57="P2",All!$AE57="RDP"),Ruler!E$7,IF(AND(All!$V57="P3",All!$AE57="RDP"),Ruler!E$8,IF(AND(All!$V57="P4",All!$AE57="RDP"),Ruler!E$9,IF(AND(All!$V57="P5",All!$AE57="RDP"),Ruler!E$10,IF(AND(All!$V57="P6",All!$AE57="RDP"),Ruler!E$11,IF(AND(All!$V57="P7",All!$AE57="RDP"),Ruler!E$12,IF(AND(All!$V57="P8",All!$AE57="RDP"),Ruler!E$13,IF(AND(All!$V57="P9",All!$AE57="RDP"),Ruler!E$14,IF(AND(All!$V57="P1",All!$AE57="RMS"),Ruler!E$6,IF(AND(All!$V57="P2",All!$AE57="RMS"),Ruler!E$15,IF(AND(All!$V57="P3",All!$AE57="RMS"),Ruler!E$16,IF(AND(All!$V57="P4",All!$AE57="RMS"),Ruler!E$17,IF(AND(All!$V57="P5",All!$AE57="RMS"),Ruler!E$18,IF(AND(All!$V57="P6",All!$AE57="RMS"),Ruler!E$19,IF(AND(All!$V57="P7",All!$AE57="RMS"),Ruler!E$20,IF(AND(All!$V57="P8",All!$AE57="RMS"),Ruler!E$21,IF(AND(All!$V57="P9",All!$AE57="RMS"),Ruler!E$22,IF(AND(All!$V57="P1",All!$AE57="RSS"),Ruler!E$6,IF(AND(All!$V57="P2",All!$AE57="RSS"),Ruler!E$23,IF(AND(All!$V57="P3",All!$AE57="RSS"),Ruler!E$24,IF(AND(All!$V57="P4",All!$AE57="RSS"),Ruler!E$25,IF(AND(All!$V57="P5",All!$AE57="RSS"),Ruler!E$26,IF(AND(All!$V57="P6",All!$AE57="RSS"),Ruler!E$27,IF(AND(All!$V57="P7",All!$AE57="RSS"),Ruler!E$28,IF(AND(All!$V57="P8",All!$AE57="RSS"),Ruler!E$29,IF(AND(All!$V57="P9",All!$AE57="RSS"),Ruler!E$30,0)))))))))))))))))))))))))))</f>
        <v>3</v>
      </c>
      <c r="BM57" s="325">
        <f>IF(AND(All!$V57="P1",All!$AE57="RDP"),Ruler!F$6,IF(AND(All!$V57="P2",All!$AE57="RDP"),Ruler!F$7,IF(AND(All!$V57="P3",All!$AE57="RDP"),Ruler!F$8,IF(AND(All!$V57="P4",All!$AE57="RDP"),Ruler!F$9,IF(AND(All!$V57="P5",All!$AE57="RDP"),Ruler!F$10,IF(AND(All!$V57="P6",All!$AE57="RDP"),Ruler!F$11,IF(AND(All!$V57="P7",All!$AE57="RDP"),Ruler!F$12,IF(AND(All!$V57="P8",All!$AE57="RDP"),Ruler!F$13,IF(AND(All!$V57="P9",All!$AE57="RDP"),Ruler!F$14,IF(AND(All!$V57="P1",All!$AE57="RMS"),Ruler!F$6,IF(AND(All!$V57="P2",All!$AE57="RMS"),Ruler!F$15,IF(AND(All!$V57="P3",All!$AE57="RMS"),Ruler!F$16,IF(AND(All!$V57="P4",All!$AE57="RMS"),Ruler!F$17,IF(AND(All!$V57="P5",All!$AE57="RMS"),Ruler!F$18,IF(AND(All!$V57="P6",All!$AE57="RMS"),Ruler!F$19,IF(AND(All!$V57="P7",All!$AE57="RMS"),Ruler!F$20,IF(AND(All!$V57="P8",All!$AE57="RMS"),Ruler!F$21,IF(AND(All!$V57="P9",All!$AE57="RMS"),Ruler!F$22,IF(AND(All!$V57="P1",All!$AE57="RSS"),Ruler!F$6,IF(AND(All!$V57="P2",All!$AE57="RSS"),Ruler!F$23,IF(AND(All!$V57="P3",All!$AE57="RSS"),Ruler!F$24,IF(AND(All!$V57="P4",All!$AE57="RSS"),Ruler!F$25,IF(AND(All!$V57="P5",All!$AE57="RSS"),Ruler!F$26,IF(AND(All!$V57="P6",All!$AE57="RSS"),Ruler!F$27,IF(AND(All!$V57="P7",All!$AE57="RSS"),Ruler!F$28,IF(AND(All!$V57="P8",All!$AE57="RSS"),Ruler!F$29,IF(AND(All!$V57="P9",All!$AE57="RSS"),Ruler!F$30,0)))))))))))))))))))))))))))</f>
        <v>3</v>
      </c>
      <c r="BN57" s="325">
        <f>IF(AND(All!$V57="P1",All!$AE57="RDP"),Ruler!G$6,IF(AND(All!$V57="P2",All!$AE57="RDP"),Ruler!G$7,IF(AND(All!$V57="P3",All!$AE57="RDP"),Ruler!G$8,IF(AND(All!$V57="P4",All!$AE57="RDP"),Ruler!G$9,IF(AND(All!$V57="P5",All!$AE57="RDP"),Ruler!G$10,IF(AND(All!$V57="P6",All!$AE57="RDP"),Ruler!G$11,IF(AND(All!$V57="P7",All!$AE57="RDP"),Ruler!G$12,IF(AND(All!$V57="P8",All!$AE57="RDP"),Ruler!G$13,IF(AND(All!$V57="P9",All!$AE57="RDP"),Ruler!G$14,IF(AND(All!$V57="P1",All!$AE57="RMS"),Ruler!G$6,IF(AND(All!$V57="P2",All!$AE57="RMS"),Ruler!G$15,IF(AND(All!$V57="P3",All!$AE57="RMS"),Ruler!G$16,IF(AND(All!$V57="P4",All!$AE57="RMS"),Ruler!G$17,IF(AND(All!$V57="P5",All!$AE57="RMS"),Ruler!G$18,IF(AND(All!$V57="P6",All!$AE57="RMS"),Ruler!G$19,IF(AND(All!$V57="P7",All!$AE57="RMS"),Ruler!G$20,IF(AND(All!$V57="P8",All!$AE57="RMS"),Ruler!G$21,IF(AND(All!$V57="P9",All!$AE57="RMS"),Ruler!G$22,IF(AND(All!$V57="P1",All!$AE57="RSS"),Ruler!G$6,IF(AND(All!$V57="P2",All!$AE57="RSS"),Ruler!G$23,IF(AND(All!$V57="P3",All!$AE57="RSS"),Ruler!G$24,IF(AND(All!$V57="P4",All!$AE57="RSS"),Ruler!G$25,IF(AND(All!$V57="P5",All!$AE57="RSS"),Ruler!G$26,IF(AND(All!$V57="P6",All!$AE57="RSS"),Ruler!G$27,IF(AND(All!$V57="P7",All!$AE57="RSS"),Ruler!G$28,IF(AND(All!$V57="P8",All!$AE57="RSS"),Ruler!G$29,IF(AND(All!$V57="P9",All!$AE57="RSS"),Ruler!G$30,0)))))))))))))))))))))))))))</f>
        <v>2</v>
      </c>
      <c r="BO57" s="325">
        <f>IF(AND(All!$V57="P1",All!$AE57="RDP"),Ruler!H$6,IF(AND(All!$V57="P2",All!$AE57="RDP"),Ruler!H$7,IF(AND(All!$V57="P3",All!$AE57="RDP"),Ruler!H$8,IF(AND(All!$V57="P4",All!$AE57="RDP"),Ruler!H$9,IF(AND(All!$V57="P5",All!$AE57="RDP"),Ruler!H$10,IF(AND(All!$V57="P6",All!$AE57="RDP"),Ruler!H$11,IF(AND(All!$V57="P7",All!$AE57="RDP"),Ruler!H$12,IF(AND(All!$V57="P8",All!$AE57="RDP"),Ruler!H$13,IF(AND(All!$V57="P9",All!$AE57="RDP"),Ruler!H$14,IF(AND(All!$V57="P1",All!$AE57="RMS"),Ruler!H$6,IF(AND(All!$V57="P2",All!$AE57="RMS"),Ruler!H$15,IF(AND(All!$V57="P3",All!$AE57="RMS"),Ruler!H$16,IF(AND(All!$V57="P4",All!$AE57="RMS"),Ruler!H$17,IF(AND(All!$V57="P5",All!$AE57="RMS"),Ruler!H$18,IF(AND(All!$V57="P6",All!$AE57="RMS"),Ruler!H$19,IF(AND(All!$V57="P7",All!$AE57="RMS"),Ruler!H$20,IF(AND(All!$V57="P8",All!$AE57="RMS"),Ruler!H$21,IF(AND(All!$V57="P9",All!$AE57="RMS"),Ruler!H$22,IF(AND(All!$V57="P1",All!$AE57="RSS"),Ruler!H$6,IF(AND(All!$V57="P2",All!$AE57="RSS"),Ruler!H$23,IF(AND(All!$V57="P3",All!$AE57="RSS"),Ruler!H$24,IF(AND(All!$V57="P4",All!$AE57="RSS"),Ruler!H$25,IF(AND(All!$V57="P5",All!$AE57="RSS"),Ruler!H$26,IF(AND(All!$V57="P6",All!$AE57="RSS"),Ruler!H$27,IF(AND(All!$V57="P7",All!$AE57="RSS"),Ruler!H$28,IF(AND(All!$V57="P8",All!$AE57="RSS"),Ruler!H$29,IF(AND(All!$V57="P9",All!$AE57="RSS"),Ruler!H$30,0)))))))))))))))))))))))))))</f>
        <v>3</v>
      </c>
      <c r="BP57" s="325">
        <f>IF(AND(All!$V57="P1",All!$AE57="RDP"),Ruler!I$6,IF(AND(All!$V57="P2",All!$AE57="RDP"),Ruler!I$7,IF(AND(All!$V57="P3",All!$AE57="RDP"),Ruler!I$8,IF(AND(All!$V57="P4",All!$AE57="RDP"),Ruler!I$9,IF(AND(All!$V57="P5",All!$AE57="RDP"),Ruler!I$10,IF(AND(All!$V57="P6",All!$AE57="RDP"),Ruler!I$11,IF(AND(All!$V57="P7",All!$AE57="RDP"),Ruler!I$12,IF(AND(All!$V57="P8",All!$AE57="RDP"),Ruler!I$13,IF(AND(All!$V57="P9",All!$AE57="RDP"),Ruler!I$14,IF(AND(All!$V57="P1",All!$AE57="RMS"),Ruler!I$6,IF(AND(All!$V57="P2",All!$AE57="RMS"),Ruler!I$15,IF(AND(All!$V57="P3",All!$AE57="RMS"),Ruler!I$16,IF(AND(All!$V57="P4",All!$AE57="RMS"),Ruler!I$17,IF(AND(All!$V57="P5",All!$AE57="RMS"),Ruler!I$18,IF(AND(All!$V57="P6",All!$AE57="RMS"),Ruler!I$19,IF(AND(All!$V57="P7",All!$AE57="RMS"),Ruler!I$20,IF(AND(All!$V57="P8",All!$AE57="RMS"),Ruler!I$21,IF(AND(All!$V57="P9",All!$AE57="RMS"),Ruler!I$22,IF(AND(All!$V57="P1",All!$AE57="RSS"),Ruler!I$6,IF(AND(All!$V57="P2",All!$AE57="RSS"),Ruler!I$23,IF(AND(All!$V57="P3",All!$AE57="RSS"),Ruler!I$24,IF(AND(All!$V57="P4",All!$AE57="RSS"),Ruler!I$25,IF(AND(All!$V57="P5",All!$AE57="RSS"),Ruler!I$26,IF(AND(All!$V57="P6",All!$AE57="RSS"),Ruler!I$27,IF(AND(All!$V57="P7",All!$AE57="RSS"),Ruler!I$28,IF(AND(All!$V57="P8",All!$AE57="RSS"),Ruler!I$29,IF(AND(All!$V57="P9",All!$AE57="RSS"),Ruler!I$30,0)))))))))))))))))))))))))))</f>
        <v>3</v>
      </c>
      <c r="BQ57" s="325">
        <f>IF(AND(All!$V57="P1",All!$AE57="RDP"),Ruler!J$6,IF(AND(All!$V57="P2",All!$AE57="RDP"),Ruler!J$7,IF(AND(All!$V57="P3",All!$AE57="RDP"),Ruler!J$8,IF(AND(All!$V57="P4",All!$AE57="RDP"),Ruler!J$9,IF(AND(All!$V57="P5",All!$AE57="RDP"),Ruler!J$10,IF(AND(All!$V57="P6",All!$AE57="RDP"),Ruler!J$11,IF(AND(All!$V57="P7",All!$AE57="RDP"),Ruler!J$12,IF(AND(All!$V57="P8",All!$AE57="RDP"),Ruler!J$13,IF(AND(All!$V57="P9",All!$AE57="RDP"),Ruler!J$14,IF(AND(All!$V57="P1",All!$AE57="RMS"),Ruler!J$6,IF(AND(All!$V57="P2",All!$AE57="RMS"),Ruler!J$15,IF(AND(All!$V57="P3",All!$AE57="RMS"),Ruler!J$16,IF(AND(All!$V57="P4",All!$AE57="RMS"),Ruler!J$17,IF(AND(All!$V57="P5",All!$AE57="RMS"),Ruler!J$18,IF(AND(All!$V57="P6",All!$AE57="RMS"),Ruler!J$19,IF(AND(All!$V57="P7",All!$AE57="RMS"),Ruler!J$20,IF(AND(All!$V57="P8",All!$AE57="RMS"),Ruler!J$21,IF(AND(All!$V57="P9",All!$AE57="RMS"),Ruler!J$22,IF(AND(All!$V57="P1",All!$AE57="RSS"),Ruler!J$6,IF(AND(All!$V57="P2",All!$AE57="RSS"),Ruler!J$23,IF(AND(All!$V57="P3",All!$AE57="RSS"),Ruler!J$24,IF(AND(All!$V57="P4",All!$AE57="RSS"),Ruler!J$25,IF(AND(All!$V57="P5",All!$AE57="RSS"),Ruler!J$26,IF(AND(All!$V57="P6",All!$AE57="RSS"),Ruler!J$27,IF(AND(All!$V57="P7",All!$AE57="RSS"),Ruler!J$28,IF(AND(All!$V57="P8",All!$AE57="RSS"),Ruler!J$29,IF(AND(All!$V57="P9",All!$AE57="RSS"),Ruler!J$30,0)))))))))))))))))))))))))))</f>
        <v>2</v>
      </c>
      <c r="BR57" s="325">
        <f>IF(AND(All!$V57="P1",All!$AE57="RDP"),Ruler!K$6,IF(AND(All!$V57="P2",All!$AE57="RDP"),Ruler!K$7,IF(AND(All!$V57="P3",All!$AE57="RDP"),Ruler!K$8,IF(AND(All!$V57="P4",All!$AE57="RDP"),Ruler!K$9,IF(AND(All!$V57="P5",All!$AE57="RDP"),Ruler!K$10,IF(AND(All!$V57="P6",All!$AE57="RDP"),Ruler!K$11,IF(AND(All!$V57="P7",All!$AE57="RDP"),Ruler!K$12,IF(AND(All!$V57="P8",All!$AE57="RDP"),Ruler!K$13,IF(AND(All!$V57="P9",All!$AE57="RDP"),Ruler!K$14,IF(AND(All!$V57="P1",All!$AE57="RMS"),Ruler!K$6,IF(AND(All!$V57="P2",All!$AE57="RMS"),Ruler!K$15,IF(AND(All!$V57="P3",All!$AE57="RMS"),Ruler!K$16,IF(AND(All!$V57="P4",All!$AE57="RMS"),Ruler!K$17,IF(AND(All!$V57="P5",All!$AE57="RMS"),Ruler!K$18,IF(AND(All!$V57="P6",All!$AE57="RMS"),Ruler!K$19,IF(AND(All!$V57="P7",All!$AE57="RMS"),Ruler!K$20,IF(AND(All!$V57="P8",All!$AE57="RMS"),Ruler!K$21,IF(AND(All!$V57="P9",All!$AE57="RMS"),Ruler!K$22,IF(AND(All!$V57="P1",All!$AE57="RSS"),Ruler!K$6,IF(AND(All!$V57="P2",All!$AE57="RSS"),Ruler!K$23,IF(AND(All!$V57="P3",All!$AE57="RSS"),Ruler!K$24,IF(AND(All!$V57="P4",All!$AE57="RSS"),Ruler!K$25,IF(AND(All!$V57="P5",All!$AE57="RSS"),Ruler!K$26,IF(AND(All!$V57="P6",All!$AE57="RSS"),Ruler!K$27,IF(AND(All!$V57="P7",All!$AE57="RSS"),Ruler!K$28,IF(AND(All!$V57="P8",All!$AE57="RSS"),Ruler!K$29,IF(AND(All!$V57="P9",All!$AE57="RSS"),Ruler!K$30,0)))))))))))))))))))))))))))</f>
        <v>3</v>
      </c>
      <c r="BS57" s="325">
        <f>IF(AND(All!$V57="P1",All!$AE57="RDP"),Ruler!L$6,IF(AND(All!$V57="P2",All!$AE57="RDP"),Ruler!L$7,IF(AND(All!$V57="P3",All!$AE57="RDP"),Ruler!L$8,IF(AND(All!$V57="P4",All!$AE57="RDP"),Ruler!L$9,IF(AND(All!$V57="P5",All!$AE57="RDP"),Ruler!L$10,IF(AND(All!$V57="P6",All!$AE57="RDP"),Ruler!L$11,IF(AND(All!$V57="P7",All!$AE57="RDP"),Ruler!L$12,IF(AND(All!$V57="P8",All!$AE57="RDP"),Ruler!L$13,IF(AND(All!$V57="P9",All!$AE57="RDP"),Ruler!L$14,IF(AND(All!$V57="P1",All!$AE57="RMS"),Ruler!L$6,IF(AND(All!$V57="P2",All!$AE57="RMS"),Ruler!L$15,IF(AND(All!$V57="P3",All!$AE57="RMS"),Ruler!L$16,IF(AND(All!$V57="P4",All!$AE57="RMS"),Ruler!L$17,IF(AND(All!$V57="P5",All!$AE57="RMS"),Ruler!L$18,IF(AND(All!$V57="P6",All!$AE57="RMS"),Ruler!L$19,IF(AND(All!$V57="P7",All!$AE57="RMS"),Ruler!L$20,IF(AND(All!$V57="P8",All!$AE57="RMS"),Ruler!L$21,IF(AND(All!$V57="P9",All!$AE57="RMS"),Ruler!L$22,IF(AND(All!$V57="P1",All!$AE57="RSS"),Ruler!L$6,IF(AND(All!$V57="P2",All!$AE57="RSS"),Ruler!L$23,IF(AND(All!$V57="P3",All!$AE57="RSS"),Ruler!L$24,IF(AND(All!$V57="P4",All!$AE57="RSS"),Ruler!L$25,IF(AND(All!$V57="P5",All!$AE57="RSS"),Ruler!L$26,IF(AND(All!$V57="P6",All!$AE57="RSS"),Ruler!L$27,IF(AND(All!$V57="P7",All!$AE57="RSS"),Ruler!L$28,IF(AND(All!$V57="P8",All!$AE57="RSS"),Ruler!L$29,IF(AND(All!$V57="P9",All!$AE57="RSS"),Ruler!L$30,0)))))))))))))))))))))))))))</f>
        <v>3</v>
      </c>
      <c r="BT57" s="325">
        <f>IF(AND(All!$V57="P1",All!$AE57="RDP"),Ruler!M$6,IF(AND(All!$V57="P2",All!$AE57="RDP"),Ruler!M$7,IF(AND(All!$V57="P3",All!$AE57="RDP"),Ruler!M$8,IF(AND(All!$V57="P4",All!$AE57="RDP"),Ruler!M$9,IF(AND(All!$V57="P5",All!$AE57="RDP"),Ruler!M$10,IF(AND(All!$V57="P6",All!$AE57="RDP"),Ruler!M$11,IF(AND(All!$V57="P7",All!$AE57="RDP"),Ruler!M$12,IF(AND(All!$V57="P8",All!$AE57="RDP"),Ruler!M$13,IF(AND(All!$V57="P9",All!$AE57="RDP"),Ruler!M$14,IF(AND(All!$V57="P1",All!$AE57="RMS"),Ruler!M$6,IF(AND(All!$V57="P2",All!$AE57="RMS"),Ruler!M$15,IF(AND(All!$V57="P3",All!$AE57="RMS"),Ruler!M$16,IF(AND(All!$V57="P4",All!$AE57="RMS"),Ruler!M$17,IF(AND(All!$V57="P5",All!$AE57="RMS"),Ruler!M$18,IF(AND(All!$V57="P6",All!$AE57="RMS"),Ruler!M$19,IF(AND(All!$V57="P7",All!$AE57="RMS"),Ruler!M$20,IF(AND(All!$V57="P8",All!$AE57="RMS"),Ruler!M$21,IF(AND(All!$V57="P9",All!$AE57="RMS"),Ruler!M$22,IF(AND(All!$V57="P1",All!$AE57="RSS"),Ruler!M$6,IF(AND(All!$V57="P2",All!$AE57="RSS"),Ruler!M$23,IF(AND(All!$V57="P3",All!$AE57="RSS"),Ruler!M$24,IF(AND(All!$V57="P4",All!$AE57="RSS"),Ruler!M$25,IF(AND(All!$V57="P5",All!$AE57="RSS"),Ruler!M$26,IF(AND(All!$V57="P6",All!$AE57="RSS"),Ruler!M$27,IF(AND(All!$V57="P7",All!$AE57="RSS"),Ruler!M$28,IF(AND(All!$V57="P8",All!$AE57="RSS"),Ruler!M$29,IF(AND(All!$V57="P9",All!$AE57="RSS"),Ruler!M$30,0)))))))))))))))))))))))))))</f>
        <v>2</v>
      </c>
      <c r="BU57" s="325">
        <f>IF(AND(All!$V57="P1",All!$AE57="RDP"),Ruler!N$6,IF(AND(All!$V57="P2",All!$AE57="RDP"),Ruler!N$7,IF(AND(All!$V57="P3",All!$AE57="RDP"),Ruler!N$8,IF(AND(All!$V57="P4",All!$AE57="RDP"),Ruler!N$9,IF(AND(All!$V57="P5",All!$AE57="RDP"),Ruler!N$10,IF(AND(All!$V57="P6",All!$AE57="RDP"),Ruler!N$11,IF(AND(All!$V57="P7",All!$AE57="RDP"),Ruler!N$12,IF(AND(All!$V57="P8",All!$AE57="RDP"),Ruler!N$13,IF(AND(All!$V57="P9",All!$AE57="RDP"),Ruler!N$14,IF(AND(All!$V57="P1",All!$AE57="RMS"),Ruler!N$6,IF(AND(All!$V57="P2",All!$AE57="RMS"),Ruler!N$15,IF(AND(All!$V57="P3",All!$AE57="RMS"),Ruler!N$16,IF(AND(All!$V57="P4",All!$AE57="RMS"),Ruler!N$17,IF(AND(All!$V57="P5",All!$AE57="RMS"),Ruler!N$18,IF(AND(All!$V57="P6",All!$AE57="RMS"),Ruler!N$19,IF(AND(All!$V57="P7",All!$AE57="RMS"),Ruler!N$20,IF(AND(All!$V57="P8",All!$AE57="RMS"),Ruler!N$21,IF(AND(All!$V57="P9",All!$AE57="RMS"),Ruler!N$22,IF(AND(All!$V57="P1",All!$AE57="RSS"),Ruler!N$6,IF(AND(All!$V57="P2",All!$AE57="RSS"),Ruler!N$23,IF(AND(All!$V57="P3",All!$AE57="RSS"),Ruler!N$24,IF(AND(All!$V57="P4",All!$AE57="RSS"),Ruler!N$25,IF(AND(All!$V57="P5",All!$AE57="RSS"),Ruler!N$26,IF(AND(All!$V57="P6",All!$AE57="RSS"),Ruler!N$27,IF(AND(All!$V57="P7",All!$AE57="RSS"),Ruler!N$28,IF(AND(All!$V57="P8",All!$AE57="RSS"),Ruler!N$29,IF(AND(All!$V57="P9",All!$AE57="RSS"),Ruler!N$30,0)))))))))))))))))))))))))))</f>
        <v>3</v>
      </c>
      <c r="BV57" s="325">
        <f>IF(AND(All!$V57="P1",All!$AE57="RDP"),Ruler!O$6,IF(AND(All!$V57="P2",All!$AE57="RDP"),Ruler!O$7,IF(AND(All!$V57="P3",All!$AE57="RDP"),Ruler!O$8,IF(AND(All!$V57="P4",All!$AE57="RDP"),Ruler!O$9,IF(AND(All!$V57="P5",All!$AE57="RDP"),Ruler!O$10,IF(AND(All!$V57="P6",All!$AE57="RDP"),Ruler!O$11,IF(AND(All!$V57="P7",All!$AE57="RDP"),Ruler!O$12,IF(AND(All!$V57="P8",All!$AE57="RDP"),Ruler!O$13,IF(AND(All!$V57="P9",All!$AE57="RDP"),Ruler!O$14,IF(AND(All!$V57="P1",All!$AE57="RMS"),Ruler!O$6,IF(AND(All!$V57="P2",All!$AE57="RMS"),Ruler!O$15,IF(AND(All!$V57="P3",All!$AE57="RMS"),Ruler!O$16,IF(AND(All!$V57="P4",All!$AE57="RMS"),Ruler!O$17,IF(AND(All!$V57="P5",All!$AE57="RMS"),Ruler!O$18,IF(AND(All!$V57="P6",All!$AE57="RMS"),Ruler!O$19,IF(AND(All!$V57="P7",All!$AE57="RMS"),Ruler!O$20,IF(AND(All!$V57="P8",All!$AE57="RMS"),Ruler!O$21,IF(AND(All!$V57="P9",All!$AE57="RMS"),Ruler!O$22,IF(AND(All!$V57="P1",All!$AE57="RSS"),Ruler!O$6,IF(AND(All!$V57="P2",All!$AE57="RSS"),Ruler!O$23,IF(AND(All!$V57="P3",All!$AE57="RSS"),Ruler!O$24,IF(AND(All!$V57="P4",All!$AE57="RSS"),Ruler!O$25,IF(AND(All!$V57="P5",All!$AE57="RSS"),Ruler!O$26,IF(AND(All!$V57="P6",All!$AE57="RSS"),Ruler!O$27,IF(AND(All!$V57="P7",All!$AE57="RSS"),Ruler!O$28,IF(AND(All!$V57="P8",All!$AE57="RSS"),Ruler!O$29,IF(AND(All!$V57="P9",All!$AE57="RSS"),Ruler!O$30,0)))))))))))))))))))))))))))</f>
        <v>2</v>
      </c>
      <c r="BW57" s="325">
        <f>IF(AND(All!$V57="P1",All!$AE57="RDP"),Ruler!P$6,IF(AND(All!$V57="P2",All!$AE57="RDP"),Ruler!P$7,IF(AND(All!$V57="P3",All!$AE57="RDP"),Ruler!P$8,IF(AND(All!$V57="P4",All!$AE57="RDP"),Ruler!P$9,IF(AND(All!$V57="P5",All!$AE57="RDP"),Ruler!P$10,IF(AND(All!$V57="P6",All!$AE57="RDP"),Ruler!P$11,IF(AND(All!$V57="P7",All!$AE57="RDP"),Ruler!P$12,IF(AND(All!$V57="P8",All!$AE57="RDP"),Ruler!P$13,IF(AND(All!$V57="P9",All!$AE57="RDP"),Ruler!P$14,IF(AND(All!$V57="P1",All!$AE57="RMS"),Ruler!P$6,IF(AND(All!$V57="P2",All!$AE57="RMS"),Ruler!P$15,IF(AND(All!$V57="P3",All!$AE57="RMS"),Ruler!P$16,IF(AND(All!$V57="P4",All!$AE57="RMS"),Ruler!P$17,IF(AND(All!$V57="P5",All!$AE57="RMS"),Ruler!P$18,IF(AND(All!$V57="P6",All!$AE57="RMS"),Ruler!P$19,IF(AND(All!$V57="P7",All!$AE57="RMS"),Ruler!P$20,IF(AND(All!$V57="P8",All!$AE57="RMS"),Ruler!P$21,IF(AND(All!$V57="P9",All!$AE57="RMS"),Ruler!P$22,IF(AND(All!$V57="P1",All!$AE57="RSS"),Ruler!P$6,IF(AND(All!$V57="P2",All!$AE57="RSS"),Ruler!P$23,IF(AND(All!$V57="P3",All!$AE57="RSS"),Ruler!P$24,IF(AND(All!$V57="P4",All!$AE57="RSS"),Ruler!P$25,IF(AND(All!$V57="P5",All!$AE57="RSS"),Ruler!P$26,IF(AND(All!$V57="P6",All!$AE57="RSS"),Ruler!P$27,IF(AND(All!$V57="P7",All!$AE57="RSS"),Ruler!P$28,IF(AND(All!$V57="P8",All!$AE57="RSS"),Ruler!P$29,IF(AND(All!$V57="P9",All!$AE57="RSS"),Ruler!P$30,0)))))))))))))))))))))))))))</f>
        <v>3</v>
      </c>
      <c r="BX57" s="325">
        <f>IF(AND(All!$V57="P1",All!$AE57="RDP"),Ruler!Q$6,IF(AND(All!$V57="P2",All!$AE57="RDP"),Ruler!Q$7,IF(AND(All!$V57="P3",All!$AE57="RDP"),Ruler!Q$8,IF(AND(All!$V57="P4",All!$AE57="RDP"),Ruler!Q$9,IF(AND(All!$V57="P5",All!$AE57="RDP"),Ruler!Q$10,IF(AND(All!$V57="P6",All!$AE57="RDP"),Ruler!Q$11,IF(AND(All!$V57="P7",All!$AE57="RDP"),Ruler!Q$12,IF(AND(All!$V57="P8",All!$AE57="RDP"),Ruler!Q$13,IF(AND(All!$V57="P9",All!$AE57="RDP"),Ruler!Q$14,IF(AND(All!$V57="P1",All!$AE57="RMS"),Ruler!Q$6,IF(AND(All!$V57="P2",All!$AE57="RMS"),Ruler!Q$15,IF(AND(All!$V57="P3",All!$AE57="RMS"),Ruler!Q$16,IF(AND(All!$V57="P4",All!$AE57="RMS"),Ruler!Q$17,IF(AND(All!$V57="P5",All!$AE57="RMS"),Ruler!Q$18,IF(AND(All!$V57="P6",All!$AE57="RMS"),Ruler!Q$19,IF(AND(All!$V57="P7",All!$AE57="RMS"),Ruler!Q$20,IF(AND(All!$V57="P8",All!$AE57="RMS"),Ruler!Q$21,IF(AND(All!$V57="P9",All!$AE57="RMS"),Ruler!Q$22,IF(AND(All!$V57="P1",All!$AE57="RSS"),Ruler!Q$6,IF(AND(All!$V57="P2",All!$AE57="RSS"),Ruler!Q$23,IF(AND(All!$V57="P3",All!$AE57="RSS"),Ruler!Q$24,IF(AND(All!$V57="P4",All!$AE57="RSS"),Ruler!Q$25,IF(AND(All!$V57="P5",All!$AE57="RSS"),Ruler!Q$26,IF(AND(All!$V57="P6",All!$AE57="RSS"),Ruler!Q$27,IF(AND(All!$V57="P7",All!$AE57="RSS"),Ruler!Q$28,IF(AND(All!$V57="P8",All!$AE57="RSS"),Ruler!Q$29,IF(AND(All!$V57="P9",All!$AE57="RSS"),Ruler!Q$30,0)))))))))))))))))))))))))))</f>
        <v>3</v>
      </c>
      <c r="BY57" s="325">
        <f>IF(AND(All!$V57="P1",All!$AE57="RDP"),Ruler!R$6,IF(AND(All!$V57="P2",All!$AE57="RDP"),Ruler!R$7,IF(AND(All!$V57="P3",All!$AE57="RDP"),Ruler!R$8,IF(AND(All!$V57="P4",All!$AE57="RDP"),Ruler!R$9,IF(AND(All!$V57="P5",All!$AE57="RDP"),Ruler!R$10,IF(AND(All!$V57="P6",All!$AE57="RDP"),Ruler!R$11,IF(AND(All!$V57="P7",All!$AE57="RDP"),Ruler!R$12,IF(AND(All!$V57="P8",All!$AE57="RDP"),Ruler!R$13,IF(AND(All!$V57="P9",All!$AE57="RDP"),Ruler!R$14,IF(AND(All!$V57="P1",All!$AE57="RMS"),Ruler!R$6,IF(AND(All!$V57="P2",All!$AE57="RMS"),Ruler!R$15,IF(AND(All!$V57="P3",All!$AE57="RMS"),Ruler!R$16,IF(AND(All!$V57="P4",All!$AE57="RMS"),Ruler!R$17,IF(AND(All!$V57="P5",All!$AE57="RMS"),Ruler!R$18,IF(AND(All!$V57="P6",All!$AE57="RMS"),Ruler!R$19,IF(AND(All!$V57="P7",All!$AE57="RMS"),Ruler!R$20,IF(AND(All!$V57="P8",All!$AE57="RMS"),Ruler!R$21,IF(AND(All!$V57="P9",All!$AE57="RMS"),Ruler!R$22,IF(AND(All!$V57="P1",All!$AE57="RSS"),Ruler!R$6,IF(AND(All!$V57="P2",All!$AE57="RSS"),Ruler!R$23,IF(AND(All!$V57="P3",All!$AE57="RSS"),Ruler!R$24,IF(AND(All!$V57="P4",All!$AE57="RSS"),Ruler!R$25,IF(AND(All!$V57="P5",All!$AE57="RSS"),Ruler!R$26,IF(AND(All!$V57="P6",All!$AE57="RSS"),Ruler!R$27,IF(AND(All!$V57="P7",All!$AE57="RSS"),Ruler!R$28,IF(AND(All!$V57="P8",All!$AE57="RSS"),Ruler!R$29,IF(AND(All!$V57="P9",All!$AE57="RSS"),Ruler!R$30,0)))))))))))))))))))))))))))</f>
        <v>3</v>
      </c>
      <c r="BZ57" s="325">
        <f>IF(AND(All!$V57="P1",All!$AE57="RDP"),Ruler!S$6,IF(AND(All!$V57="P2",All!$AE57="RDP"),Ruler!S$7,IF(AND(All!$V57="P3",All!$AE57="RDP"),Ruler!S$8,IF(AND(All!$V57="P4",All!$AE57="RDP"),Ruler!S$9,IF(AND(All!$V57="P5",All!$AE57="RDP"),Ruler!S$10,IF(AND(All!$V57="P6",All!$AE57="RDP"),Ruler!S$11,IF(AND(All!$V57="P7",All!$AE57="RDP"),Ruler!S$12,IF(AND(All!$V57="P8",All!$AE57="RDP"),Ruler!S$13,IF(AND(All!$V57="P9",All!$AE57="RDP"),Ruler!S$14,IF(AND(All!$V57="P1",All!$AE57="RMS"),Ruler!S$6,IF(AND(All!$V57="P2",All!$AE57="RMS"),Ruler!S$15,IF(AND(All!$V57="P3",All!$AE57="RMS"),Ruler!S$16,IF(AND(All!$V57="P4",All!$AE57="RMS"),Ruler!S$17,IF(AND(All!$V57="P5",All!$AE57="RMS"),Ruler!S$18,IF(AND(All!$V57="P6",All!$AE57="RMS"),Ruler!S$19,IF(AND(All!$V57="P7",All!$AE57="RMS"),Ruler!S$20,IF(AND(All!$V57="P8",All!$AE57="RMS"),Ruler!S$21,IF(AND(All!$V57="P9",All!$AE57="RMS"),Ruler!S$22,IF(AND(All!$V57="P1",All!$AE57="RSS"),Ruler!S$6,IF(AND(All!$V57="P2",All!$AE57="RSS"),Ruler!S$23,IF(AND(All!$V57="P3",All!$AE57="RSS"),Ruler!S$24,IF(AND(All!$V57="P4",All!$AE57="RSS"),Ruler!S$25,IF(AND(All!$V57="P5",All!$AE57="RSS"),Ruler!S$26,IF(AND(All!$V57="P6",All!$AE57="RSS"),Ruler!S$27,IF(AND(All!$V57="P7",All!$AE57="RSS"),Ruler!S$28,IF(AND(All!$V57="P8",All!$AE57="RSS"),Ruler!S$29,IF(AND(All!$V57="P9",All!$AE57="RSS"),Ruler!S$30,0)))))))))))))))))))))))))))</f>
        <v>2</v>
      </c>
      <c r="CA57" s="325">
        <f>IF(AND(All!$V57="P1",All!$AE57="RDP"),Ruler!T$6,IF(AND(All!$V57="P2",All!$AE57="RDP"),Ruler!T$7,IF(AND(All!$V57="P3",All!$AE57="RDP"),Ruler!T$8,IF(AND(All!$V57="P4",All!$AE57="RDP"),Ruler!T$9,IF(AND(All!$V57="P5",All!$AE57="RDP"),Ruler!T$10,IF(AND(All!$V57="P6",All!$AE57="RDP"),Ruler!T$11,IF(AND(All!$V57="P7",All!$AE57="RDP"),Ruler!T$12,IF(AND(All!$V57="P8",All!$AE57="RDP"),Ruler!T$13,IF(AND(All!$V57="P9",All!$AE57="RDP"),Ruler!T$14,IF(AND(All!$V57="P1",All!$AE57="RMS"),Ruler!T$6,IF(AND(All!$V57="P2",All!$AE57="RMS"),Ruler!T$15,IF(AND(All!$V57="P3",All!$AE57="RMS"),Ruler!T$16,IF(AND(All!$V57="P4",All!$AE57="RMS"),Ruler!T$17,IF(AND(All!$V57="P5",All!$AE57="RMS"),Ruler!T$18,IF(AND(All!$V57="P6",All!$AE57="RMS"),Ruler!T$19,IF(AND(All!$V57="P7",All!$AE57="RMS"),Ruler!T$20,IF(AND(All!$V57="P8",All!$AE57="RMS"),Ruler!T$21,IF(AND(All!$V57="P9",All!$AE57="RMS"),Ruler!T$22,IF(AND(All!$V57="P1",All!$AE57="RSS"),Ruler!T$6,IF(AND(All!$V57="P2",All!$AE57="RSS"),Ruler!T$23,IF(AND(All!$V57="P3",All!$AE57="RSS"),Ruler!T$24,IF(AND(All!$V57="P4",All!$AE57="RSS"),Ruler!T$25,IF(AND(All!$V57="P5",All!$AE57="RSS"),Ruler!T$26,IF(AND(All!$V57="P6",All!$AE57="RSS"),Ruler!T$27,IF(AND(All!$V57="P7",All!$AE57="RSS"),Ruler!T$28,IF(AND(All!$V57="P8",All!$AE57="RSS"),Ruler!T$29,IF(AND(All!$V57="P9",All!$AE57="RSS"),Ruler!T$30,0)))))))))))))))))))))))))))</f>
        <v>2</v>
      </c>
      <c r="CB57" s="325">
        <f>IF(AND(All!$V57="P1",All!$AE57="RDP"),Ruler!U$6,IF(AND(All!$V57="P2",All!$AE57="RDP"),Ruler!U$7,IF(AND(All!$V57="P3",All!$AE57="RDP"),Ruler!U$8,IF(AND(All!$V57="P4",All!$AE57="RDP"),Ruler!U$9,IF(AND(All!$V57="P5",All!$AE57="RDP"),Ruler!U$10,IF(AND(All!$V57="P6",All!$AE57="RDP"),Ruler!U$11,IF(AND(All!$V57="P7",All!$AE57="RDP"),Ruler!U$12,IF(AND(All!$V57="P8",All!$AE57="RDP"),Ruler!U$13,IF(AND(All!$V57="P9",All!$AE57="RDP"),Ruler!U$14,IF(AND(All!$V57="P1",All!$AE57="RMS"),Ruler!U$6,IF(AND(All!$V57="P2",All!$AE57="RMS"),Ruler!U$15,IF(AND(All!$V57="P3",All!$AE57="RMS"),Ruler!U$16,IF(AND(All!$V57="P4",All!$AE57="RMS"),Ruler!U$17,IF(AND(All!$V57="P5",All!$AE57="RMS"),Ruler!U$18,IF(AND(All!$V57="P6",All!$AE57="RMS"),Ruler!U$19,IF(AND(All!$V57="P7",All!$AE57="RMS"),Ruler!U$20,IF(AND(All!$V57="P8",All!$AE57="RMS"),Ruler!U$21,IF(AND(All!$V57="P9",All!$AE57="RMS"),Ruler!U$22,IF(AND(All!$V57="P1",All!$AE57="RSS"),Ruler!U$6,IF(AND(All!$V57="P2",All!$AE57="RSS"),Ruler!U$23,IF(AND(All!$V57="P3",All!$AE57="RSS"),Ruler!U$24,IF(AND(All!$V57="P4",All!$AE57="RSS"),Ruler!U$25,IF(AND(All!$V57="P5",All!$AE57="RSS"),Ruler!U$26,IF(AND(All!$V57="P6",All!$AE57="RSS"),Ruler!U$27,IF(AND(All!$V57="P7",All!$AE57="RSS"),Ruler!U$28,IF(AND(All!$V57="P8",All!$AE57="RSS"),Ruler!U$29,IF(AND(All!$V57="P9",All!$AE57="RSS"),Ruler!U$30,0)))))))))))))))))))))))))))</f>
        <v>2</v>
      </c>
      <c r="CC57" s="325">
        <f>IF(AND(All!$V57="P1",All!$AE57="RDP"),Ruler!V$6,IF(AND(All!$V57="P2",All!$AE57="RDP"),Ruler!V$7,IF(AND(All!$V57="P3",All!$AE57="RDP"),Ruler!V$8,IF(AND(All!$V57="P4",All!$AE57="RDP"),Ruler!V$9,IF(AND(All!$V57="P5",All!$AE57="RDP"),Ruler!V$10,IF(AND(All!$V57="P6",All!$AE57="RDP"),Ruler!V$11,IF(AND(All!$V57="P7",All!$AE57="RDP"),Ruler!V$12,IF(AND(All!$V57="P8",All!$AE57="RDP"),Ruler!V$13,IF(AND(All!$V57="P9",All!$AE57="RDP"),Ruler!V$14,IF(AND(All!$V57="P1",All!$AE57="RMS"),Ruler!V$6,IF(AND(All!$V57="P2",All!$AE57="RMS"),Ruler!V$15,IF(AND(All!$V57="P3",All!$AE57="RMS"),Ruler!V$16,IF(AND(All!$V57="P4",All!$AE57="RMS"),Ruler!V$17,IF(AND(All!$V57="P5",All!$AE57="RMS"),Ruler!V$18,IF(AND(All!$V57="P6",All!$AE57="RMS"),Ruler!V$19,IF(AND(All!$V57="P7",All!$AE57="RMS"),Ruler!V$20,IF(AND(All!$V57="P8",All!$AE57="RMS"),Ruler!V$21,IF(AND(All!$V57="P9",All!$AE57="RMS"),Ruler!V$22,IF(AND(All!$V57="P1",All!$AE57="RSS"),Ruler!V$6,IF(AND(All!$V57="P2",All!$AE57="RSS"),Ruler!V$23,IF(AND(All!$V57="P3",All!$AE57="RSS"),Ruler!V$24,IF(AND(All!$V57="P4",All!$AE57="RSS"),Ruler!V$25,IF(AND(All!$V57="P5",All!$AE57="RSS"),Ruler!V$26,IF(AND(All!$V57="P6",All!$AE57="RSS"),Ruler!V$27,IF(AND(All!$V57="P7",All!$AE57="RSS"),Ruler!V$28,IF(AND(All!$V57="P8",All!$AE57="RSS"),Ruler!V$29,IF(AND(All!$V57="P9",All!$AE57="RSS"),Ruler!V$30,0)))))))))))))))))))))))))))</f>
        <v>2</v>
      </c>
      <c r="CD57" s="325">
        <f>IF(AND(All!$V57="P1",All!$AE57="RDP"),Ruler!W$6,IF(AND(All!$V57="P2",All!$AE57="RDP"),Ruler!W$7,IF(AND(All!$V57="P3",All!$AE57="RDP"),Ruler!W$8,IF(AND(All!$V57="P4",All!$AE57="RDP"),Ruler!W$9,IF(AND(All!$V57="P5",All!$AE57="RDP"),Ruler!W$10,IF(AND(All!$V57="P6",All!$AE57="RDP"),Ruler!W$11,IF(AND(All!$V57="P7",All!$AE57="RDP"),Ruler!W$12,IF(AND(All!$V57="P8",All!$AE57="RDP"),Ruler!W$13,IF(AND(All!$V57="P9",All!$AE57="RDP"),Ruler!W$14,IF(AND(All!$V57="P1",All!$AE57="RMS"),Ruler!W$6,IF(AND(All!$V57="P2",All!$AE57="RMS"),Ruler!W$15,IF(AND(All!$V57="P3",All!$AE57="RMS"),Ruler!W$16,IF(AND(All!$V57="P4",All!$AE57="RMS"),Ruler!W$17,IF(AND(All!$V57="P5",All!$AE57="RMS"),Ruler!W$18,IF(AND(All!$V57="P6",All!$AE57="RMS"),Ruler!W$19,IF(AND(All!$V57="P7",All!$AE57="RMS"),Ruler!W$20,IF(AND(All!$V57="P8",All!$AE57="RMS"),Ruler!W$21,IF(AND(All!$V57="P9",All!$AE57="RMS"),Ruler!W$22,IF(AND(All!$V57="P1",All!$AE57="RSS"),Ruler!W$6,IF(AND(All!$V57="P2",All!$AE57="RSS"),Ruler!W$23,IF(AND(All!$V57="P3",All!$AE57="RSS"),Ruler!W$24,IF(AND(All!$V57="P4",All!$AE57="RSS"),Ruler!W$25,IF(AND(All!$V57="P5",All!$AE57="RSS"),Ruler!W$26,IF(AND(All!$V57="P6",All!$AE57="RSS"),Ruler!W$27,IF(AND(All!$V57="P7",All!$AE57="RSS"),Ruler!W$28,IF(AND(All!$V57="P8",All!$AE57="RSS"),Ruler!W$29,IF(AND(All!$V57="P9",All!$AE57="RSS"),Ruler!W$30,0)))))))))))))))))))))))))))</f>
        <v>1</v>
      </c>
      <c r="CE57" s="325">
        <f>IF(AND(All!$V57="P1",All!$AE57="RDP"),Ruler!X$6,IF(AND(All!$V57="P2",All!$AE57="RDP"),Ruler!X$7,IF(AND(All!$V57="P3",All!$AE57="RDP"),Ruler!X$8,IF(AND(All!$V57="P4",All!$AE57="RDP"),Ruler!X$9,IF(AND(All!$V57="P5",All!$AE57="RDP"),Ruler!X$10,IF(AND(All!$V57="P6",All!$AE57="RDP"),Ruler!X$11,IF(AND(All!$V57="P7",All!$AE57="RDP"),Ruler!X$12,IF(AND(All!$V57="P8",All!$AE57="RDP"),Ruler!X$13,IF(AND(All!$V57="P9",All!$AE57="RDP"),Ruler!X$14,IF(AND(All!$V57="P1",All!$AE57="RMS"),Ruler!X$6,IF(AND(All!$V57="P2",All!$AE57="RMS"),Ruler!X$15,IF(AND(All!$V57="P3",All!$AE57="RMS"),Ruler!X$16,IF(AND(All!$V57="P4",All!$AE57="RMS"),Ruler!X$17,IF(AND(All!$V57="P5",All!$AE57="RMS"),Ruler!X$18,IF(AND(All!$V57="P6",All!$AE57="RMS"),Ruler!X$19,IF(AND(All!$V57="P7",All!$AE57="RMS"),Ruler!X$20,IF(AND(All!$V57="P8",All!$AE57="RMS"),Ruler!X$21,IF(AND(All!$V57="P9",All!$AE57="RMS"),Ruler!X$22,IF(AND(All!$V57="P1",All!$AE57="RSS"),Ruler!X$6,IF(AND(All!$V57="P2",All!$AE57="RSS"),Ruler!X$23,IF(AND(All!$V57="P3",All!$AE57="RSS"),Ruler!X$24,IF(AND(All!$V57="P4",All!$AE57="RSS"),Ruler!X$25,IF(AND(All!$V57="P5",All!$AE57="RSS"),Ruler!X$26,IF(AND(All!$V57="P6",All!$AE57="RSS"),Ruler!X$27,IF(AND(All!$V57="P7",All!$AE57="RSS"),Ruler!X$28,IF(AND(All!$V57="P8",All!$AE57="RSS"),Ruler!X$29,IF(AND(All!$V57="P9",All!$AE57="RSS"),Ruler!X$30,0)))))))))))))))))))))))))))</f>
        <v>2</v>
      </c>
      <c r="CF57" s="325">
        <f>IF(AND(All!$V57="P1",All!$AE57="RDP"),Ruler!Y$6,IF(AND(All!$V57="P2",All!$AE57="RDP"),Ruler!Y$7,IF(AND(All!$V57="P3",All!$AE57="RDP"),Ruler!Y$8,IF(AND(All!$V57="P4",All!$AE57="RDP"),Ruler!Y$9,IF(AND(All!$V57="P5",All!$AE57="RDP"),Ruler!Y$10,IF(AND(All!$V57="P6",All!$AE57="RDP"),Ruler!Y$11,IF(AND(All!$V57="P7",All!$AE57="RDP"),Ruler!Y$12,IF(AND(All!$V57="P8",All!$AE57="RDP"),Ruler!Y$13,IF(AND(All!$V57="P9",All!$AE57="RDP"),Ruler!Y$14,IF(AND(All!$V57="P1",All!$AE57="RMS"),Ruler!Y$6,IF(AND(All!$V57="P2",All!$AE57="RMS"),Ruler!Y$15,IF(AND(All!$V57="P3",All!$AE57="RMS"),Ruler!Y$16,IF(AND(All!$V57="P4",All!$AE57="RMS"),Ruler!Y$17,IF(AND(All!$V57="P5",All!$AE57="RMS"),Ruler!Y$18,IF(AND(All!$V57="P6",All!$AE57="RMS"),Ruler!Y$19,IF(AND(All!$V57="P7",All!$AE57="RMS"),Ruler!Y$20,IF(AND(All!$V57="P8",All!$AE57="RMS"),Ruler!Y$21,IF(AND(All!$V57="P9",All!$AE57="RMS"),Ruler!Y$22,IF(AND(All!$V57="P1",All!$AE57="RSS"),Ruler!Y$6,IF(AND(All!$V57="P2",All!$AE57="RSS"),Ruler!Y$23,IF(AND(All!$V57="P3",All!$AE57="RSS"),Ruler!Y$24,IF(AND(All!$V57="P4",All!$AE57="RSS"),Ruler!Y$25,IF(AND(All!$V57="P5",All!$AE57="RSS"),Ruler!Y$26,IF(AND(All!$V57="P6",All!$AE57="RSS"),Ruler!Y$27,IF(AND(All!$V57="P7",All!$AE57="RSS"),Ruler!Y$28,IF(AND(All!$V57="P8",All!$AE57="RSS"),Ruler!Y$29,IF(AND(All!$V57="P9",All!$AE57="RSS"),Ruler!Y$30,0)))))))))))))))))))))))))))</f>
        <v>2</v>
      </c>
      <c r="CG57" s="325">
        <f>IF(AND(All!$V57="P1",All!$AE57="RDP"),Ruler!Z$6,IF(AND(All!$V57="P2",All!$AE57="RDP"),Ruler!Z$7,IF(AND(All!$V57="P3",All!$AE57="RDP"),Ruler!Z$8,IF(AND(All!$V57="P4",All!$AE57="RDP"),Ruler!Z$9,IF(AND(All!$V57="P5",All!$AE57="RDP"),Ruler!Z$10,IF(AND(All!$V57="P6",All!$AE57="RDP"),Ruler!Z$11,IF(AND(All!$V57="P7",All!$AE57="RDP"),Ruler!Z$12,IF(AND(All!$V57="P8",All!$AE57="RDP"),Ruler!Z$13,IF(AND(All!$V57="P9",All!$AE57="RDP"),Ruler!Z$14,IF(AND(All!$V57="P1",All!$AE57="RMS"),Ruler!Z$6,IF(AND(All!$V57="P2",All!$AE57="RMS"),Ruler!Z$15,IF(AND(All!$V57="P3",All!$AE57="RMS"),Ruler!Z$16,IF(AND(All!$V57="P4",All!$AE57="RMS"),Ruler!Z$17,IF(AND(All!$V57="P5",All!$AE57="RMS"),Ruler!Z$18,IF(AND(All!$V57="P6",All!$AE57="RMS"),Ruler!Z$19,IF(AND(All!$V57="P7",All!$AE57="RMS"),Ruler!Z$20,IF(AND(All!$V57="P8",All!$AE57="RMS"),Ruler!Z$21,IF(AND(All!$V57="P9",All!$AE57="RMS"),Ruler!Z$22,IF(AND(All!$V57="P1",All!$AE57="RSS"),Ruler!Z$6,IF(AND(All!$V57="P2",All!$AE57="RSS"),Ruler!Z$23,IF(AND(All!$V57="P3",All!$AE57="RSS"),Ruler!Z$24,IF(AND(All!$V57="P4",All!$AE57="RSS"),Ruler!Z$25,IF(AND(All!$V57="P5",All!$AE57="RSS"),Ruler!Z$26,IF(AND(All!$V57="P6",All!$AE57="RSS"),Ruler!Z$27,IF(AND(All!$V57="P7",All!$AE57="RSS"),Ruler!Z$28,IF(AND(All!$V57="P8",All!$AE57="RSS"),Ruler!Z$29,IF(AND(All!$V57="P9",All!$AE57="RSS"),Ruler!Z$30,0)))))))))))))))))))))))))))</f>
        <v>2</v>
      </c>
      <c r="CH57" s="325">
        <f>IF(AND(All!$V57="P1",All!$AE57="RDP"),Ruler!AA$6,IF(AND(All!$V57="P2",All!$AE57="RDP"),Ruler!AA$7,IF(AND(All!$V57="P3",All!$AE57="RDP"),Ruler!AA$8,IF(AND(All!$V57="P4",All!$AE57="RDP"),Ruler!AA$9,IF(AND(All!$V57="P5",All!$AE57="RDP"),Ruler!AA$10,IF(AND(All!$V57="P6",All!$AE57="RDP"),Ruler!AA$11,IF(AND(All!$V57="P7",All!$AE57="RDP"),Ruler!AA$12,IF(AND(All!$V57="P8",All!$AE57="RDP"),Ruler!AA$13,IF(AND(All!$V57="P9",All!$AE57="RDP"),Ruler!AA$14,IF(AND(All!$V57="P1",All!$AE57="RMS"),Ruler!AA$6,IF(AND(All!$V57="P2",All!$AE57="RMS"),Ruler!AA$15,IF(AND(All!$V57="P3",All!$AE57="RMS"),Ruler!AA$16,IF(AND(All!$V57="P4",All!$AE57="RMS"),Ruler!AA$17,IF(AND(All!$V57="P5",All!$AE57="RMS"),Ruler!AA$18,IF(AND(All!$V57="P6",All!$AE57="RMS"),Ruler!AA$19,IF(AND(All!$V57="P7",All!$AE57="RMS"),Ruler!AA$20,IF(AND(All!$V57="P8",All!$AE57="RMS"),Ruler!AA$21,IF(AND(All!$V57="P9",All!$AE57="RMS"),Ruler!AA$22,IF(AND(All!$V57="P1",All!$AE57="RSS"),Ruler!AA$6,IF(AND(All!$V57="P2",All!$AE57="RSS"),Ruler!AA$23,IF(AND(All!$V57="P3",All!$AE57="RSS"),Ruler!AA$24,IF(AND(All!$V57="P4",All!$AE57="RSS"),Ruler!AA$25,IF(AND(All!$V57="P5",All!$AE57="RSS"),Ruler!AA$26,IF(AND(All!$V57="P6",All!$AE57="RSS"),Ruler!AA$27,IF(AND(All!$V57="P7",All!$AE57="RSS"),Ruler!AA$28,IF(AND(All!$V57="P8",All!$AE57="RSS"),Ruler!AA$29,IF(AND(All!$V57="P9",All!$AE57="RSS"),Ruler!AA$30,0)))))))))))))))))))))))))))</f>
        <v>1</v>
      </c>
      <c r="CI57" s="325">
        <f>IF(AND(All!$V57="P1",All!$AE57="RDP"),Ruler!AB$6,IF(AND(All!$V57="P2",All!$AE57="RDP"),Ruler!AB$7,IF(AND(All!$V57="P3",All!$AE57="RDP"),Ruler!AB$8,IF(AND(All!$V57="P4",All!$AE57="RDP"),Ruler!AB$9,IF(AND(All!$V57="P5",All!$AE57="RDP"),Ruler!AB$10,IF(AND(All!$V57="P6",All!$AE57="RDP"),Ruler!AB$11,IF(AND(All!$V57="P7",All!$AE57="RDP"),Ruler!AB$12,IF(AND(All!$V57="P8",All!$AE57="RDP"),Ruler!AB$13,IF(AND(All!$V57="P9",All!$AE57="RDP"),Ruler!AB$14,IF(AND(All!$V57="P1",All!$AE57="RMS"),Ruler!AB$6,IF(AND(All!$V57="P2",All!$AE57="RMS"),Ruler!AB$15,IF(AND(All!$V57="P3",All!$AE57="RMS"),Ruler!AB$16,IF(AND(All!$V57="P4",All!$AE57="RMS"),Ruler!AB$17,IF(AND(All!$V57="P5",All!$AE57="RMS"),Ruler!AB$18,IF(AND(All!$V57="P6",All!$AE57="RMS"),Ruler!AB$19,IF(AND(All!$V57="P7",All!$AE57="RMS"),Ruler!AB$20,IF(AND(All!$V57="P8",All!$AE57="RMS"),Ruler!AB$21,IF(AND(All!$V57="P9",All!$AE57="RMS"),Ruler!AB$22,IF(AND(All!$V57="P1",All!$AE57="RSS"),Ruler!AB$6,IF(AND(All!$V57="P2",All!$AE57="RSS"),Ruler!AB$23,IF(AND(All!$V57="P3",All!$AE57="RSS"),Ruler!AB$24,IF(AND(All!$V57="P4",All!$AE57="RSS"),Ruler!AB$25,IF(AND(All!$V57="P5",All!$AE57="RSS"),Ruler!AB$26,IF(AND(All!$V57="P6",All!$AE57="RSS"),Ruler!AB$27,IF(AND(All!$V57="P7",All!$AE57="RSS"),Ruler!AB$28,IF(AND(All!$V57="P8",All!$AE57="RSS"),Ruler!AB$29,IF(AND(All!$V57="P9",All!$AE57="RSS"),Ruler!AB$30,0)))))))))))))))))))))))))))</f>
        <v>1</v>
      </c>
      <c r="CJ57" s="323">
        <v>3</v>
      </c>
      <c r="CK57" s="43">
        <v>3</v>
      </c>
      <c r="CL57" s="43">
        <v>2</v>
      </c>
      <c r="CM57" s="43">
        <v>3</v>
      </c>
      <c r="CN57" s="43">
        <v>3</v>
      </c>
      <c r="CO57" s="43">
        <v>2</v>
      </c>
      <c r="CP57" s="43">
        <v>3</v>
      </c>
      <c r="CQ57" s="43">
        <v>3</v>
      </c>
      <c r="CR57" s="43">
        <v>2</v>
      </c>
      <c r="CS57" s="43">
        <v>3</v>
      </c>
      <c r="CT57" s="43">
        <v>2</v>
      </c>
      <c r="CU57" s="43">
        <v>3</v>
      </c>
      <c r="CV57" s="43">
        <v>3</v>
      </c>
      <c r="CW57" s="43">
        <v>3</v>
      </c>
      <c r="CX57" s="43">
        <v>2</v>
      </c>
      <c r="CY57" s="43">
        <v>2</v>
      </c>
      <c r="CZ57" s="43">
        <v>2</v>
      </c>
      <c r="DA57" s="43">
        <v>2</v>
      </c>
      <c r="DB57" s="43">
        <v>1</v>
      </c>
      <c r="DC57" s="43">
        <v>2</v>
      </c>
      <c r="DD57" s="43">
        <v>2</v>
      </c>
      <c r="DE57" s="43">
        <v>2</v>
      </c>
      <c r="DF57" s="43">
        <v>1</v>
      </c>
      <c r="DG57" s="328">
        <v>1</v>
      </c>
      <c r="DH57" s="43">
        <f>COUNTIF(Table9[[#This Row],[G-B1]:[G-B12]],"&lt;=0")/12*100</f>
        <v>0</v>
      </c>
      <c r="DI57" s="43">
        <f>COUNTIF(Table9[[#This Row],[G-K1]:[G-K5]],"&lt;=0")/5*100</f>
        <v>0</v>
      </c>
      <c r="DJ57" s="43">
        <f>COUNTIF(Table9[[#This Row],[G-P1]:[G-P5]],"&lt;=0")/5*100</f>
        <v>0</v>
      </c>
      <c r="DK57" s="43">
        <f>COUNTIF(Table9[[#This Row],[G-E1]:[G-E2]],"&lt;=0")/2*100</f>
        <v>0</v>
      </c>
      <c r="DL57" s="450">
        <f>IF(AE57="RDP",(COUNTIF(Table9[[#This Row],[G-B3]],"&lt;=0")+COUNTIF(Table9[[#This Row],[G-B4]],"&lt;=0")+COUNTIF(Table9[[#This Row],[G-B7]],"&lt;=0")+COUNTIF(Table9[[#This Row],[G-B11]],"&lt;=0")+COUNTIF(Table9[[#This Row],[G-K2]],"&lt;=0"))/5*100,IF(AE57="RMS",(COUNTIF(Table9[[#This Row],[G-B4]],"&lt;=0")+COUNTIF(Table9[[#This Row],[G-B5]],"&lt;=0")+COUNTIF(Table9[[#This Row],[G-B10]],"&lt;=0")+COUNTIF(Table9[[#This Row],[G-B12]],"&lt;=0")+COUNTIF(Table9[[#This Row],[G-K2]],"&lt;=0"))/5*100,IF(AE57="RSS",(COUNTIF(Table9[[#This Row],[G-B1]],"&lt;=0")+COUNTIF(Table9[[#This Row],[G-B2]],"&lt;=0")+COUNTIF(Table9[[#This Row],[G-B6]],"&lt;=0")+COUNTIF(Table9[[#This Row],[G-B11]],"&lt;=0")+COUNTIF(Table9[[#This Row],[G-B12]],"&lt;=0"))/5*100,0)))</f>
        <v>0</v>
      </c>
      <c r="DM57" s="332">
        <v>75</v>
      </c>
      <c r="DN57" s="42">
        <v>80</v>
      </c>
      <c r="DO57" s="42">
        <v>20</v>
      </c>
      <c r="DP57" s="42">
        <v>50</v>
      </c>
      <c r="DQ57" s="42">
        <v>100</v>
      </c>
      <c r="DR57" s="332">
        <v>17</v>
      </c>
      <c r="DS57" s="42">
        <v>20</v>
      </c>
      <c r="DT57" s="42">
        <v>0</v>
      </c>
      <c r="DU57" s="42">
        <v>0</v>
      </c>
      <c r="DV57" s="42">
        <v>0</v>
      </c>
      <c r="DW57" s="332">
        <v>8</v>
      </c>
      <c r="DX57" s="42">
        <v>20</v>
      </c>
      <c r="DY57" s="42">
        <v>0</v>
      </c>
      <c r="DZ57" s="42">
        <v>0</v>
      </c>
      <c r="EA57" s="333">
        <v>0</v>
      </c>
      <c r="EB57" s="342"/>
      <c r="EC57" s="339"/>
      <c r="ED57" s="339"/>
      <c r="EE57" s="338" t="s">
        <v>589</v>
      </c>
    </row>
    <row r="58" spans="2:135" ht="102" hidden="1" thickBot="1" x14ac:dyDescent="0.35">
      <c r="B58" s="282">
        <v>57</v>
      </c>
      <c r="C58" s="421" t="s">
        <v>134</v>
      </c>
      <c r="D58" s="345">
        <v>46120</v>
      </c>
      <c r="E58" s="349" t="s">
        <v>590</v>
      </c>
      <c r="F58" s="343">
        <v>1116891</v>
      </c>
      <c r="G58" s="308">
        <f t="shared" ca="1" si="0"/>
        <v>46.670225390030446</v>
      </c>
      <c r="H58" s="283">
        <v>29281</v>
      </c>
      <c r="I58" s="343" t="s">
        <v>136</v>
      </c>
      <c r="J58" s="343" t="s">
        <v>591</v>
      </c>
      <c r="K58" s="343" t="s">
        <v>138</v>
      </c>
      <c r="L58" s="343" t="s">
        <v>175</v>
      </c>
      <c r="M58" s="343" t="s">
        <v>592</v>
      </c>
      <c r="N58" s="343"/>
      <c r="O58" s="343" t="s">
        <v>183</v>
      </c>
      <c r="P58" s="349" t="s">
        <v>593</v>
      </c>
      <c r="Q58" s="343" t="s">
        <v>425</v>
      </c>
      <c r="R58" s="405">
        <v>46234</v>
      </c>
      <c r="S58" s="345">
        <v>45505</v>
      </c>
      <c r="T58" s="286">
        <f ca="1">YEARFRAC(S58,$T$1)</f>
        <v>2.2194444444444446</v>
      </c>
      <c r="U58" s="343">
        <v>19</v>
      </c>
      <c r="V58" s="343" t="s">
        <v>59</v>
      </c>
      <c r="W58" s="356">
        <f ca="1">Table9[[#This Row],[Age]]-($T$1-Table9[[#This Row],[Date of Appointment to Current Grade]])/365</f>
        <v>44.449315068493149</v>
      </c>
      <c r="X58" s="360">
        <f ca="1">($T$1-Table9[[#This Row],[Date of Appointment to Current Grade]])/365</f>
        <v>2.2209103215372985</v>
      </c>
      <c r="Y58" s="345">
        <v>45505</v>
      </c>
      <c r="Z58" s="343" t="s">
        <v>187</v>
      </c>
      <c r="AA58" s="345">
        <v>45505</v>
      </c>
      <c r="AB58" s="360">
        <f ca="1">($T$1-Table9[[#This Row],[Date in Position]])/365</f>
        <v>2.2209103215372985</v>
      </c>
      <c r="AC58" s="343" t="s">
        <v>183</v>
      </c>
      <c r="AD58" s="345">
        <v>45873</v>
      </c>
      <c r="AE58" s="343" t="s">
        <v>147</v>
      </c>
      <c r="AF58" s="343" t="s">
        <v>148</v>
      </c>
      <c r="AG58" s="287" t="s">
        <v>594</v>
      </c>
      <c r="AH58" s="287" t="s">
        <v>595</v>
      </c>
      <c r="AI58" s="287" t="s">
        <v>596</v>
      </c>
      <c r="AJ58" s="285" t="s">
        <v>597</v>
      </c>
      <c r="AK58" s="288" t="s">
        <v>598</v>
      </c>
      <c r="AL58" s="282" t="s">
        <v>153</v>
      </c>
      <c r="AM58" s="319" t="s">
        <v>599</v>
      </c>
      <c r="AN58" s="313">
        <v>3</v>
      </c>
      <c r="AO58" s="304">
        <v>3</v>
      </c>
      <c r="AP58" s="304">
        <v>2</v>
      </c>
      <c r="AQ58" s="304">
        <v>3</v>
      </c>
      <c r="AR58" s="304">
        <v>3</v>
      </c>
      <c r="AS58" s="304">
        <v>3</v>
      </c>
      <c r="AT58" s="304">
        <v>3</v>
      </c>
      <c r="AU58" s="304">
        <v>3</v>
      </c>
      <c r="AV58" s="304">
        <v>3</v>
      </c>
      <c r="AW58" s="304">
        <v>2</v>
      </c>
      <c r="AX58" s="304">
        <v>3</v>
      </c>
      <c r="AY58" s="304">
        <v>2</v>
      </c>
      <c r="AZ58" s="304">
        <v>2</v>
      </c>
      <c r="BA58" s="304">
        <v>3</v>
      </c>
      <c r="BB58" s="304">
        <v>3</v>
      </c>
      <c r="BC58" s="304">
        <v>2</v>
      </c>
      <c r="BD58" s="304">
        <v>2</v>
      </c>
      <c r="BE58" s="304">
        <v>3</v>
      </c>
      <c r="BF58" s="304">
        <v>2</v>
      </c>
      <c r="BG58" s="304">
        <v>2</v>
      </c>
      <c r="BH58" s="304">
        <v>1</v>
      </c>
      <c r="BI58" s="304">
        <v>2</v>
      </c>
      <c r="BJ58" s="304">
        <v>1</v>
      </c>
      <c r="BK58" s="314">
        <v>1</v>
      </c>
      <c r="BL58" s="325">
        <f>IF(AND(All!$V58="P1",All!$AE58="RDP"),Ruler!E$6,IF(AND(All!$V58="P2",All!$AE58="RDP"),Ruler!E$7,IF(AND(All!$V58="P3",All!$AE58="RDP"),Ruler!E$8,IF(AND(All!$V58="P4",All!$AE58="RDP"),Ruler!E$9,IF(AND(All!$V58="P5",All!$AE58="RDP"),Ruler!E$10,IF(AND(All!$V58="P6",All!$AE58="RDP"),Ruler!E$11,IF(AND(All!$V58="P7",All!$AE58="RDP"),Ruler!E$12,IF(AND(All!$V58="P8",All!$AE58="RDP"),Ruler!E$13,IF(AND(All!$V58="P9",All!$AE58="RDP"),Ruler!E$14,IF(AND(All!$V58="P1",All!$AE58="RMS"),Ruler!E$6,IF(AND(All!$V58="P2",All!$AE58="RMS"),Ruler!E$15,IF(AND(All!$V58="P3",All!$AE58="RMS"),Ruler!E$16,IF(AND(All!$V58="P4",All!$AE58="RMS"),Ruler!E$17,IF(AND(All!$V58="P5",All!$AE58="RMS"),Ruler!E$18,IF(AND(All!$V58="P6",All!$AE58="RMS"),Ruler!E$19,IF(AND(All!$V58="P7",All!$AE58="RMS"),Ruler!E$20,IF(AND(All!$V58="P8",All!$AE58="RMS"),Ruler!E$21,IF(AND(All!$V58="P9",All!$AE58="RMS"),Ruler!E$22,IF(AND(All!$V58="P1",All!$AE58="RSS"),Ruler!E$6,IF(AND(All!$V58="P2",All!$AE58="RSS"),Ruler!E$23,IF(AND(All!$V58="P3",All!$AE58="RSS"),Ruler!E$24,IF(AND(All!$V58="P4",All!$AE58="RSS"),Ruler!E$25,IF(AND(All!$V58="P5",All!$AE58="RSS"),Ruler!E$26,IF(AND(All!$V58="P6",All!$AE58="RSS"),Ruler!E$27,IF(AND(All!$V58="P7",All!$AE58="RSS"),Ruler!E$28,IF(AND(All!$V58="P8",All!$AE58="RSS"),Ruler!E$29,IF(AND(All!$V58="P9",All!$AE58="RSS"),Ruler!E$30,0)))))))))))))))))))))))))))</f>
        <v>3</v>
      </c>
      <c r="BM58" s="325">
        <f>IF(AND(All!$V58="P1",All!$AE58="RDP"),Ruler!F$6,IF(AND(All!$V58="P2",All!$AE58="RDP"),Ruler!F$7,IF(AND(All!$V58="P3",All!$AE58="RDP"),Ruler!F$8,IF(AND(All!$V58="P4",All!$AE58="RDP"),Ruler!F$9,IF(AND(All!$V58="P5",All!$AE58="RDP"),Ruler!F$10,IF(AND(All!$V58="P6",All!$AE58="RDP"),Ruler!F$11,IF(AND(All!$V58="P7",All!$AE58="RDP"),Ruler!F$12,IF(AND(All!$V58="P8",All!$AE58="RDP"),Ruler!F$13,IF(AND(All!$V58="P9",All!$AE58="RDP"),Ruler!F$14,IF(AND(All!$V58="P1",All!$AE58="RMS"),Ruler!F$6,IF(AND(All!$V58="P2",All!$AE58="RMS"),Ruler!F$15,IF(AND(All!$V58="P3",All!$AE58="RMS"),Ruler!F$16,IF(AND(All!$V58="P4",All!$AE58="RMS"),Ruler!F$17,IF(AND(All!$V58="P5",All!$AE58="RMS"),Ruler!F$18,IF(AND(All!$V58="P6",All!$AE58="RMS"),Ruler!F$19,IF(AND(All!$V58="P7",All!$AE58="RMS"),Ruler!F$20,IF(AND(All!$V58="P8",All!$AE58="RMS"),Ruler!F$21,IF(AND(All!$V58="P9",All!$AE58="RMS"),Ruler!F$22,IF(AND(All!$V58="P1",All!$AE58="RSS"),Ruler!F$6,IF(AND(All!$V58="P2",All!$AE58="RSS"),Ruler!F$23,IF(AND(All!$V58="P3",All!$AE58="RSS"),Ruler!F$24,IF(AND(All!$V58="P4",All!$AE58="RSS"),Ruler!F$25,IF(AND(All!$V58="P5",All!$AE58="RSS"),Ruler!F$26,IF(AND(All!$V58="P6",All!$AE58="RSS"),Ruler!F$27,IF(AND(All!$V58="P7",All!$AE58="RSS"),Ruler!F$28,IF(AND(All!$V58="P8",All!$AE58="RSS"),Ruler!F$29,IF(AND(All!$V58="P9",All!$AE58="RSS"),Ruler!F$30,0)))))))))))))))))))))))))))</f>
        <v>3</v>
      </c>
      <c r="BN58" s="325">
        <f>IF(AND(All!$V58="P1",All!$AE58="RDP"),Ruler!G$6,IF(AND(All!$V58="P2",All!$AE58="RDP"),Ruler!G$7,IF(AND(All!$V58="P3",All!$AE58="RDP"),Ruler!G$8,IF(AND(All!$V58="P4",All!$AE58="RDP"),Ruler!G$9,IF(AND(All!$V58="P5",All!$AE58="RDP"),Ruler!G$10,IF(AND(All!$V58="P6",All!$AE58="RDP"),Ruler!G$11,IF(AND(All!$V58="P7",All!$AE58="RDP"),Ruler!G$12,IF(AND(All!$V58="P8",All!$AE58="RDP"),Ruler!G$13,IF(AND(All!$V58="P9",All!$AE58="RDP"),Ruler!G$14,IF(AND(All!$V58="P1",All!$AE58="RMS"),Ruler!G$6,IF(AND(All!$V58="P2",All!$AE58="RMS"),Ruler!G$15,IF(AND(All!$V58="P3",All!$AE58="RMS"),Ruler!G$16,IF(AND(All!$V58="P4",All!$AE58="RMS"),Ruler!G$17,IF(AND(All!$V58="P5",All!$AE58="RMS"),Ruler!G$18,IF(AND(All!$V58="P6",All!$AE58="RMS"),Ruler!G$19,IF(AND(All!$V58="P7",All!$AE58="RMS"),Ruler!G$20,IF(AND(All!$V58="P8",All!$AE58="RMS"),Ruler!G$21,IF(AND(All!$V58="P9",All!$AE58="RMS"),Ruler!G$22,IF(AND(All!$V58="P1",All!$AE58="RSS"),Ruler!G$6,IF(AND(All!$V58="P2",All!$AE58="RSS"),Ruler!G$23,IF(AND(All!$V58="P3",All!$AE58="RSS"),Ruler!G$24,IF(AND(All!$V58="P4",All!$AE58="RSS"),Ruler!G$25,IF(AND(All!$V58="P5",All!$AE58="RSS"),Ruler!G$26,IF(AND(All!$V58="P6",All!$AE58="RSS"),Ruler!G$27,IF(AND(All!$V58="P7",All!$AE58="RSS"),Ruler!G$28,IF(AND(All!$V58="P8",All!$AE58="RSS"),Ruler!G$29,IF(AND(All!$V58="P9",All!$AE58="RSS"),Ruler!G$30,0)))))))))))))))))))))))))))</f>
        <v>3</v>
      </c>
      <c r="BO58" s="325">
        <f>IF(AND(All!$V58="P1",All!$AE58="RDP"),Ruler!H$6,IF(AND(All!$V58="P2",All!$AE58="RDP"),Ruler!H$7,IF(AND(All!$V58="P3",All!$AE58="RDP"),Ruler!H$8,IF(AND(All!$V58="P4",All!$AE58="RDP"),Ruler!H$9,IF(AND(All!$V58="P5",All!$AE58="RDP"),Ruler!H$10,IF(AND(All!$V58="P6",All!$AE58="RDP"),Ruler!H$11,IF(AND(All!$V58="P7",All!$AE58="RDP"),Ruler!H$12,IF(AND(All!$V58="P8",All!$AE58="RDP"),Ruler!H$13,IF(AND(All!$V58="P9",All!$AE58="RDP"),Ruler!H$14,IF(AND(All!$V58="P1",All!$AE58="RMS"),Ruler!H$6,IF(AND(All!$V58="P2",All!$AE58="RMS"),Ruler!H$15,IF(AND(All!$V58="P3",All!$AE58="RMS"),Ruler!H$16,IF(AND(All!$V58="P4",All!$AE58="RMS"),Ruler!H$17,IF(AND(All!$V58="P5",All!$AE58="RMS"),Ruler!H$18,IF(AND(All!$V58="P6",All!$AE58="RMS"),Ruler!H$19,IF(AND(All!$V58="P7",All!$AE58="RMS"),Ruler!H$20,IF(AND(All!$V58="P8",All!$AE58="RMS"),Ruler!H$21,IF(AND(All!$V58="P9",All!$AE58="RMS"),Ruler!H$22,IF(AND(All!$V58="P1",All!$AE58="RSS"),Ruler!H$6,IF(AND(All!$V58="P2",All!$AE58="RSS"),Ruler!H$23,IF(AND(All!$V58="P3",All!$AE58="RSS"),Ruler!H$24,IF(AND(All!$V58="P4",All!$AE58="RSS"),Ruler!H$25,IF(AND(All!$V58="P5",All!$AE58="RSS"),Ruler!H$26,IF(AND(All!$V58="P6",All!$AE58="RSS"),Ruler!H$27,IF(AND(All!$V58="P7",All!$AE58="RSS"),Ruler!H$28,IF(AND(All!$V58="P8",All!$AE58="RSS"),Ruler!H$29,IF(AND(All!$V58="P9",All!$AE58="RSS"),Ruler!H$30,0)))))))))))))))))))))))))))</f>
        <v>3</v>
      </c>
      <c r="BP58" s="325">
        <f>IF(AND(All!$V58="P1",All!$AE58="RDP"),Ruler!I$6,IF(AND(All!$V58="P2",All!$AE58="RDP"),Ruler!I$7,IF(AND(All!$V58="P3",All!$AE58="RDP"),Ruler!I$8,IF(AND(All!$V58="P4",All!$AE58="RDP"),Ruler!I$9,IF(AND(All!$V58="P5",All!$AE58="RDP"),Ruler!I$10,IF(AND(All!$V58="P6",All!$AE58="RDP"),Ruler!I$11,IF(AND(All!$V58="P7",All!$AE58="RDP"),Ruler!I$12,IF(AND(All!$V58="P8",All!$AE58="RDP"),Ruler!I$13,IF(AND(All!$V58="P9",All!$AE58="RDP"),Ruler!I$14,IF(AND(All!$V58="P1",All!$AE58="RMS"),Ruler!I$6,IF(AND(All!$V58="P2",All!$AE58="RMS"),Ruler!I$15,IF(AND(All!$V58="P3",All!$AE58="RMS"),Ruler!I$16,IF(AND(All!$V58="P4",All!$AE58="RMS"),Ruler!I$17,IF(AND(All!$V58="P5",All!$AE58="RMS"),Ruler!I$18,IF(AND(All!$V58="P6",All!$AE58="RMS"),Ruler!I$19,IF(AND(All!$V58="P7",All!$AE58="RMS"),Ruler!I$20,IF(AND(All!$V58="P8",All!$AE58="RMS"),Ruler!I$21,IF(AND(All!$V58="P9",All!$AE58="RMS"),Ruler!I$22,IF(AND(All!$V58="P1",All!$AE58="RSS"),Ruler!I$6,IF(AND(All!$V58="P2",All!$AE58="RSS"),Ruler!I$23,IF(AND(All!$V58="P3",All!$AE58="RSS"),Ruler!I$24,IF(AND(All!$V58="P4",All!$AE58="RSS"),Ruler!I$25,IF(AND(All!$V58="P5",All!$AE58="RSS"),Ruler!I$26,IF(AND(All!$V58="P6",All!$AE58="RSS"),Ruler!I$27,IF(AND(All!$V58="P7",All!$AE58="RSS"),Ruler!I$28,IF(AND(All!$V58="P8",All!$AE58="RSS"),Ruler!I$29,IF(AND(All!$V58="P9",All!$AE58="RSS"),Ruler!I$30,0)))))))))))))))))))))))))))</f>
        <v>3</v>
      </c>
      <c r="BQ58" s="325">
        <f>IF(AND(All!$V58="P1",All!$AE58="RDP"),Ruler!J$6,IF(AND(All!$V58="P2",All!$AE58="RDP"),Ruler!J$7,IF(AND(All!$V58="P3",All!$AE58="RDP"),Ruler!J$8,IF(AND(All!$V58="P4",All!$AE58="RDP"),Ruler!J$9,IF(AND(All!$V58="P5",All!$AE58="RDP"),Ruler!J$10,IF(AND(All!$V58="P6",All!$AE58="RDP"),Ruler!J$11,IF(AND(All!$V58="P7",All!$AE58="RDP"),Ruler!J$12,IF(AND(All!$V58="P8",All!$AE58="RDP"),Ruler!J$13,IF(AND(All!$V58="P9",All!$AE58="RDP"),Ruler!J$14,IF(AND(All!$V58="P1",All!$AE58="RMS"),Ruler!J$6,IF(AND(All!$V58="P2",All!$AE58="RMS"),Ruler!J$15,IF(AND(All!$V58="P3",All!$AE58="RMS"),Ruler!J$16,IF(AND(All!$V58="P4",All!$AE58="RMS"),Ruler!J$17,IF(AND(All!$V58="P5",All!$AE58="RMS"),Ruler!J$18,IF(AND(All!$V58="P6",All!$AE58="RMS"),Ruler!J$19,IF(AND(All!$V58="P7",All!$AE58="RMS"),Ruler!J$20,IF(AND(All!$V58="P8",All!$AE58="RMS"),Ruler!J$21,IF(AND(All!$V58="P9",All!$AE58="RMS"),Ruler!J$22,IF(AND(All!$V58="P1",All!$AE58="RSS"),Ruler!J$6,IF(AND(All!$V58="P2",All!$AE58="RSS"),Ruler!J$23,IF(AND(All!$V58="P3",All!$AE58="RSS"),Ruler!J$24,IF(AND(All!$V58="P4",All!$AE58="RSS"),Ruler!J$25,IF(AND(All!$V58="P5",All!$AE58="RSS"),Ruler!J$26,IF(AND(All!$V58="P6",All!$AE58="RSS"),Ruler!J$27,IF(AND(All!$V58="P7",All!$AE58="RSS"),Ruler!J$28,IF(AND(All!$V58="P8",All!$AE58="RSS"),Ruler!J$29,IF(AND(All!$V58="P9",All!$AE58="RSS"),Ruler!J$30,0)))))))))))))))))))))))))))</f>
        <v>2</v>
      </c>
      <c r="BR58" s="325">
        <f>IF(AND(All!$V58="P1",All!$AE58="RDP"),Ruler!K$6,IF(AND(All!$V58="P2",All!$AE58="RDP"),Ruler!K$7,IF(AND(All!$V58="P3",All!$AE58="RDP"),Ruler!K$8,IF(AND(All!$V58="P4",All!$AE58="RDP"),Ruler!K$9,IF(AND(All!$V58="P5",All!$AE58="RDP"),Ruler!K$10,IF(AND(All!$V58="P6",All!$AE58="RDP"),Ruler!K$11,IF(AND(All!$V58="P7",All!$AE58="RDP"),Ruler!K$12,IF(AND(All!$V58="P8",All!$AE58="RDP"),Ruler!K$13,IF(AND(All!$V58="P9",All!$AE58="RDP"),Ruler!K$14,IF(AND(All!$V58="P1",All!$AE58="RMS"),Ruler!K$6,IF(AND(All!$V58="P2",All!$AE58="RMS"),Ruler!K$15,IF(AND(All!$V58="P3",All!$AE58="RMS"),Ruler!K$16,IF(AND(All!$V58="P4",All!$AE58="RMS"),Ruler!K$17,IF(AND(All!$V58="P5",All!$AE58="RMS"),Ruler!K$18,IF(AND(All!$V58="P6",All!$AE58="RMS"),Ruler!K$19,IF(AND(All!$V58="P7",All!$AE58="RMS"),Ruler!K$20,IF(AND(All!$V58="P8",All!$AE58="RMS"),Ruler!K$21,IF(AND(All!$V58="P9",All!$AE58="RMS"),Ruler!K$22,IF(AND(All!$V58="P1",All!$AE58="RSS"),Ruler!K$6,IF(AND(All!$V58="P2",All!$AE58="RSS"),Ruler!K$23,IF(AND(All!$V58="P3",All!$AE58="RSS"),Ruler!K$24,IF(AND(All!$V58="P4",All!$AE58="RSS"),Ruler!K$25,IF(AND(All!$V58="P5",All!$AE58="RSS"),Ruler!K$26,IF(AND(All!$V58="P6",All!$AE58="RSS"),Ruler!K$27,IF(AND(All!$V58="P7",All!$AE58="RSS"),Ruler!K$28,IF(AND(All!$V58="P8",All!$AE58="RSS"),Ruler!K$29,IF(AND(All!$V58="P9",All!$AE58="RSS"),Ruler!K$30,0)))))))))))))))))))))))))))</f>
        <v>3</v>
      </c>
      <c r="BS58" s="325">
        <f>IF(AND(All!$V58="P1",All!$AE58="RDP"),Ruler!L$6,IF(AND(All!$V58="P2",All!$AE58="RDP"),Ruler!L$7,IF(AND(All!$V58="P3",All!$AE58="RDP"),Ruler!L$8,IF(AND(All!$V58="P4",All!$AE58="RDP"),Ruler!L$9,IF(AND(All!$V58="P5",All!$AE58="RDP"),Ruler!L$10,IF(AND(All!$V58="P6",All!$AE58="RDP"),Ruler!L$11,IF(AND(All!$V58="P7",All!$AE58="RDP"),Ruler!L$12,IF(AND(All!$V58="P8",All!$AE58="RDP"),Ruler!L$13,IF(AND(All!$V58="P9",All!$AE58="RDP"),Ruler!L$14,IF(AND(All!$V58="P1",All!$AE58="RMS"),Ruler!L$6,IF(AND(All!$V58="P2",All!$AE58="RMS"),Ruler!L$15,IF(AND(All!$V58="P3",All!$AE58="RMS"),Ruler!L$16,IF(AND(All!$V58="P4",All!$AE58="RMS"),Ruler!L$17,IF(AND(All!$V58="P5",All!$AE58="RMS"),Ruler!L$18,IF(AND(All!$V58="P6",All!$AE58="RMS"),Ruler!L$19,IF(AND(All!$V58="P7",All!$AE58="RMS"),Ruler!L$20,IF(AND(All!$V58="P8",All!$AE58="RMS"),Ruler!L$21,IF(AND(All!$V58="P9",All!$AE58="RMS"),Ruler!L$22,IF(AND(All!$V58="P1",All!$AE58="RSS"),Ruler!L$6,IF(AND(All!$V58="P2",All!$AE58="RSS"),Ruler!L$23,IF(AND(All!$V58="P3",All!$AE58="RSS"),Ruler!L$24,IF(AND(All!$V58="P4",All!$AE58="RSS"),Ruler!L$25,IF(AND(All!$V58="P5",All!$AE58="RSS"),Ruler!L$26,IF(AND(All!$V58="P6",All!$AE58="RSS"),Ruler!L$27,IF(AND(All!$V58="P7",All!$AE58="RSS"),Ruler!L$28,IF(AND(All!$V58="P8",All!$AE58="RSS"),Ruler!L$29,IF(AND(All!$V58="P9",All!$AE58="RSS"),Ruler!L$30,0)))))))))))))))))))))))))))</f>
        <v>3</v>
      </c>
      <c r="BT58" s="325">
        <f>IF(AND(All!$V58="P1",All!$AE58="RDP"),Ruler!M$6,IF(AND(All!$V58="P2",All!$AE58="RDP"),Ruler!M$7,IF(AND(All!$V58="P3",All!$AE58="RDP"),Ruler!M$8,IF(AND(All!$V58="P4",All!$AE58="RDP"),Ruler!M$9,IF(AND(All!$V58="P5",All!$AE58="RDP"),Ruler!M$10,IF(AND(All!$V58="P6",All!$AE58="RDP"),Ruler!M$11,IF(AND(All!$V58="P7",All!$AE58="RDP"),Ruler!M$12,IF(AND(All!$V58="P8",All!$AE58="RDP"),Ruler!M$13,IF(AND(All!$V58="P9",All!$AE58="RDP"),Ruler!M$14,IF(AND(All!$V58="P1",All!$AE58="RMS"),Ruler!M$6,IF(AND(All!$V58="P2",All!$AE58="RMS"),Ruler!M$15,IF(AND(All!$V58="P3",All!$AE58="RMS"),Ruler!M$16,IF(AND(All!$V58="P4",All!$AE58="RMS"),Ruler!M$17,IF(AND(All!$V58="P5",All!$AE58="RMS"),Ruler!M$18,IF(AND(All!$V58="P6",All!$AE58="RMS"),Ruler!M$19,IF(AND(All!$V58="P7",All!$AE58="RMS"),Ruler!M$20,IF(AND(All!$V58="P8",All!$AE58="RMS"),Ruler!M$21,IF(AND(All!$V58="P9",All!$AE58="RMS"),Ruler!M$22,IF(AND(All!$V58="P1",All!$AE58="RSS"),Ruler!M$6,IF(AND(All!$V58="P2",All!$AE58="RSS"),Ruler!M$23,IF(AND(All!$V58="P3",All!$AE58="RSS"),Ruler!M$24,IF(AND(All!$V58="P4",All!$AE58="RSS"),Ruler!M$25,IF(AND(All!$V58="P5",All!$AE58="RSS"),Ruler!M$26,IF(AND(All!$V58="P6",All!$AE58="RSS"),Ruler!M$27,IF(AND(All!$V58="P7",All!$AE58="RSS"),Ruler!M$28,IF(AND(All!$V58="P8",All!$AE58="RSS"),Ruler!M$29,IF(AND(All!$V58="P9",All!$AE58="RSS"),Ruler!M$30,0)))))))))))))))))))))))))))</f>
        <v>3</v>
      </c>
      <c r="BU58" s="325">
        <f>IF(AND(All!$V58="P1",All!$AE58="RDP"),Ruler!N$6,IF(AND(All!$V58="P2",All!$AE58="RDP"),Ruler!N$7,IF(AND(All!$V58="P3",All!$AE58="RDP"),Ruler!N$8,IF(AND(All!$V58="P4",All!$AE58="RDP"),Ruler!N$9,IF(AND(All!$V58="P5",All!$AE58="RDP"),Ruler!N$10,IF(AND(All!$V58="P6",All!$AE58="RDP"),Ruler!N$11,IF(AND(All!$V58="P7",All!$AE58="RDP"),Ruler!N$12,IF(AND(All!$V58="P8",All!$AE58="RDP"),Ruler!N$13,IF(AND(All!$V58="P9",All!$AE58="RDP"),Ruler!N$14,IF(AND(All!$V58="P1",All!$AE58="RMS"),Ruler!N$6,IF(AND(All!$V58="P2",All!$AE58="RMS"),Ruler!N$15,IF(AND(All!$V58="P3",All!$AE58="RMS"),Ruler!N$16,IF(AND(All!$V58="P4",All!$AE58="RMS"),Ruler!N$17,IF(AND(All!$V58="P5",All!$AE58="RMS"),Ruler!N$18,IF(AND(All!$V58="P6",All!$AE58="RMS"),Ruler!N$19,IF(AND(All!$V58="P7",All!$AE58="RMS"),Ruler!N$20,IF(AND(All!$V58="P8",All!$AE58="RMS"),Ruler!N$21,IF(AND(All!$V58="P9",All!$AE58="RMS"),Ruler!N$22,IF(AND(All!$V58="P1",All!$AE58="RSS"),Ruler!N$6,IF(AND(All!$V58="P2",All!$AE58="RSS"),Ruler!N$23,IF(AND(All!$V58="P3",All!$AE58="RSS"),Ruler!N$24,IF(AND(All!$V58="P4",All!$AE58="RSS"),Ruler!N$25,IF(AND(All!$V58="P5",All!$AE58="RSS"),Ruler!N$26,IF(AND(All!$V58="P6",All!$AE58="RSS"),Ruler!N$27,IF(AND(All!$V58="P7",All!$AE58="RSS"),Ruler!N$28,IF(AND(All!$V58="P8",All!$AE58="RSS"),Ruler!N$29,IF(AND(All!$V58="P9",All!$AE58="RSS"),Ruler!N$30,0)))))))))))))))))))))))))))</f>
        <v>2</v>
      </c>
      <c r="BV58" s="325">
        <f>IF(AND(All!$V58="P1",All!$AE58="RDP"),Ruler!O$6,IF(AND(All!$V58="P2",All!$AE58="RDP"),Ruler!O$7,IF(AND(All!$V58="P3",All!$AE58="RDP"),Ruler!O$8,IF(AND(All!$V58="P4",All!$AE58="RDP"),Ruler!O$9,IF(AND(All!$V58="P5",All!$AE58="RDP"),Ruler!O$10,IF(AND(All!$V58="P6",All!$AE58="RDP"),Ruler!O$11,IF(AND(All!$V58="P7",All!$AE58="RDP"),Ruler!O$12,IF(AND(All!$V58="P8",All!$AE58="RDP"),Ruler!O$13,IF(AND(All!$V58="P9",All!$AE58="RDP"),Ruler!O$14,IF(AND(All!$V58="P1",All!$AE58="RMS"),Ruler!O$6,IF(AND(All!$V58="P2",All!$AE58="RMS"),Ruler!O$15,IF(AND(All!$V58="P3",All!$AE58="RMS"),Ruler!O$16,IF(AND(All!$V58="P4",All!$AE58="RMS"),Ruler!O$17,IF(AND(All!$V58="P5",All!$AE58="RMS"),Ruler!O$18,IF(AND(All!$V58="P6",All!$AE58="RMS"),Ruler!O$19,IF(AND(All!$V58="P7",All!$AE58="RMS"),Ruler!O$20,IF(AND(All!$V58="P8",All!$AE58="RMS"),Ruler!O$21,IF(AND(All!$V58="P9",All!$AE58="RMS"),Ruler!O$22,IF(AND(All!$V58="P1",All!$AE58="RSS"),Ruler!O$6,IF(AND(All!$V58="P2",All!$AE58="RSS"),Ruler!O$23,IF(AND(All!$V58="P3",All!$AE58="RSS"),Ruler!O$24,IF(AND(All!$V58="P4",All!$AE58="RSS"),Ruler!O$25,IF(AND(All!$V58="P5",All!$AE58="RSS"),Ruler!O$26,IF(AND(All!$V58="P6",All!$AE58="RSS"),Ruler!O$27,IF(AND(All!$V58="P7",All!$AE58="RSS"),Ruler!O$28,IF(AND(All!$V58="P8",All!$AE58="RSS"),Ruler!O$29,IF(AND(All!$V58="P9",All!$AE58="RSS"),Ruler!O$30,0)))))))))))))))))))))))))))</f>
        <v>3</v>
      </c>
      <c r="BW58" s="325">
        <f>IF(AND(All!$V58="P1",All!$AE58="RDP"),Ruler!P$6,IF(AND(All!$V58="P2",All!$AE58="RDP"),Ruler!P$7,IF(AND(All!$V58="P3",All!$AE58="RDP"),Ruler!P$8,IF(AND(All!$V58="P4",All!$AE58="RDP"),Ruler!P$9,IF(AND(All!$V58="P5",All!$AE58="RDP"),Ruler!P$10,IF(AND(All!$V58="P6",All!$AE58="RDP"),Ruler!P$11,IF(AND(All!$V58="P7",All!$AE58="RDP"),Ruler!P$12,IF(AND(All!$V58="P8",All!$AE58="RDP"),Ruler!P$13,IF(AND(All!$V58="P9",All!$AE58="RDP"),Ruler!P$14,IF(AND(All!$V58="P1",All!$AE58="RMS"),Ruler!P$6,IF(AND(All!$V58="P2",All!$AE58="RMS"),Ruler!P$15,IF(AND(All!$V58="P3",All!$AE58="RMS"),Ruler!P$16,IF(AND(All!$V58="P4",All!$AE58="RMS"),Ruler!P$17,IF(AND(All!$V58="P5",All!$AE58="RMS"),Ruler!P$18,IF(AND(All!$V58="P6",All!$AE58="RMS"),Ruler!P$19,IF(AND(All!$V58="P7",All!$AE58="RMS"),Ruler!P$20,IF(AND(All!$V58="P8",All!$AE58="RMS"),Ruler!P$21,IF(AND(All!$V58="P9",All!$AE58="RMS"),Ruler!P$22,IF(AND(All!$V58="P1",All!$AE58="RSS"),Ruler!P$6,IF(AND(All!$V58="P2",All!$AE58="RSS"),Ruler!P$23,IF(AND(All!$V58="P3",All!$AE58="RSS"),Ruler!P$24,IF(AND(All!$V58="P4",All!$AE58="RSS"),Ruler!P$25,IF(AND(All!$V58="P5",All!$AE58="RSS"),Ruler!P$26,IF(AND(All!$V58="P6",All!$AE58="RSS"),Ruler!P$27,IF(AND(All!$V58="P7",All!$AE58="RSS"),Ruler!P$28,IF(AND(All!$V58="P8",All!$AE58="RSS"),Ruler!P$29,IF(AND(All!$V58="P9",All!$AE58="RSS"),Ruler!P$30,0)))))))))))))))))))))))))))</f>
        <v>3</v>
      </c>
      <c r="BX58" s="325">
        <f>IF(AND(All!$V58="P1",All!$AE58="RDP"),Ruler!Q$6,IF(AND(All!$V58="P2",All!$AE58="RDP"),Ruler!Q$7,IF(AND(All!$V58="P3",All!$AE58="RDP"),Ruler!Q$8,IF(AND(All!$V58="P4",All!$AE58="RDP"),Ruler!Q$9,IF(AND(All!$V58="P5",All!$AE58="RDP"),Ruler!Q$10,IF(AND(All!$V58="P6",All!$AE58="RDP"),Ruler!Q$11,IF(AND(All!$V58="P7",All!$AE58="RDP"),Ruler!Q$12,IF(AND(All!$V58="P8",All!$AE58="RDP"),Ruler!Q$13,IF(AND(All!$V58="P9",All!$AE58="RDP"),Ruler!Q$14,IF(AND(All!$V58="P1",All!$AE58="RMS"),Ruler!Q$6,IF(AND(All!$V58="P2",All!$AE58="RMS"),Ruler!Q$15,IF(AND(All!$V58="P3",All!$AE58="RMS"),Ruler!Q$16,IF(AND(All!$V58="P4",All!$AE58="RMS"),Ruler!Q$17,IF(AND(All!$V58="P5",All!$AE58="RMS"),Ruler!Q$18,IF(AND(All!$V58="P6",All!$AE58="RMS"),Ruler!Q$19,IF(AND(All!$V58="P7",All!$AE58="RMS"),Ruler!Q$20,IF(AND(All!$V58="P8",All!$AE58="RMS"),Ruler!Q$21,IF(AND(All!$V58="P9",All!$AE58="RMS"),Ruler!Q$22,IF(AND(All!$V58="P1",All!$AE58="RSS"),Ruler!Q$6,IF(AND(All!$V58="P2",All!$AE58="RSS"),Ruler!Q$23,IF(AND(All!$V58="P3",All!$AE58="RSS"),Ruler!Q$24,IF(AND(All!$V58="P4",All!$AE58="RSS"),Ruler!Q$25,IF(AND(All!$V58="P5",All!$AE58="RSS"),Ruler!Q$26,IF(AND(All!$V58="P6",All!$AE58="RSS"),Ruler!Q$27,IF(AND(All!$V58="P7",All!$AE58="RSS"),Ruler!Q$28,IF(AND(All!$V58="P8",All!$AE58="RSS"),Ruler!Q$29,IF(AND(All!$V58="P9",All!$AE58="RSS"),Ruler!Q$30,0)))))))))))))))))))))))))))</f>
        <v>3</v>
      </c>
      <c r="BY58" s="325">
        <f>IF(AND(All!$V58="P1",All!$AE58="RDP"),Ruler!R$6,IF(AND(All!$V58="P2",All!$AE58="RDP"),Ruler!R$7,IF(AND(All!$V58="P3",All!$AE58="RDP"),Ruler!R$8,IF(AND(All!$V58="P4",All!$AE58="RDP"),Ruler!R$9,IF(AND(All!$V58="P5",All!$AE58="RDP"),Ruler!R$10,IF(AND(All!$V58="P6",All!$AE58="RDP"),Ruler!R$11,IF(AND(All!$V58="P7",All!$AE58="RDP"),Ruler!R$12,IF(AND(All!$V58="P8",All!$AE58="RDP"),Ruler!R$13,IF(AND(All!$V58="P9",All!$AE58="RDP"),Ruler!R$14,IF(AND(All!$V58="P1",All!$AE58="RMS"),Ruler!R$6,IF(AND(All!$V58="P2",All!$AE58="RMS"),Ruler!R$15,IF(AND(All!$V58="P3",All!$AE58="RMS"),Ruler!R$16,IF(AND(All!$V58="P4",All!$AE58="RMS"),Ruler!R$17,IF(AND(All!$V58="P5",All!$AE58="RMS"),Ruler!R$18,IF(AND(All!$V58="P6",All!$AE58="RMS"),Ruler!R$19,IF(AND(All!$V58="P7",All!$AE58="RMS"),Ruler!R$20,IF(AND(All!$V58="P8",All!$AE58="RMS"),Ruler!R$21,IF(AND(All!$V58="P9",All!$AE58="RMS"),Ruler!R$22,IF(AND(All!$V58="P1",All!$AE58="RSS"),Ruler!R$6,IF(AND(All!$V58="P2",All!$AE58="RSS"),Ruler!R$23,IF(AND(All!$V58="P3",All!$AE58="RSS"),Ruler!R$24,IF(AND(All!$V58="P4",All!$AE58="RSS"),Ruler!R$25,IF(AND(All!$V58="P5",All!$AE58="RSS"),Ruler!R$26,IF(AND(All!$V58="P6",All!$AE58="RSS"),Ruler!R$27,IF(AND(All!$V58="P7",All!$AE58="RSS"),Ruler!R$28,IF(AND(All!$V58="P8",All!$AE58="RSS"),Ruler!R$29,IF(AND(All!$V58="P9",All!$AE58="RSS"),Ruler!R$30,0)))))))))))))))))))))))))))</f>
        <v>3</v>
      </c>
      <c r="BZ58" s="325">
        <f>IF(AND(All!$V58="P1",All!$AE58="RDP"),Ruler!S$6,IF(AND(All!$V58="P2",All!$AE58="RDP"),Ruler!S$7,IF(AND(All!$V58="P3",All!$AE58="RDP"),Ruler!S$8,IF(AND(All!$V58="P4",All!$AE58="RDP"),Ruler!S$9,IF(AND(All!$V58="P5",All!$AE58="RDP"),Ruler!S$10,IF(AND(All!$V58="P6",All!$AE58="RDP"),Ruler!S$11,IF(AND(All!$V58="P7",All!$AE58="RDP"),Ruler!S$12,IF(AND(All!$V58="P8",All!$AE58="RDP"),Ruler!S$13,IF(AND(All!$V58="P9",All!$AE58="RDP"),Ruler!S$14,IF(AND(All!$V58="P1",All!$AE58="RMS"),Ruler!S$6,IF(AND(All!$V58="P2",All!$AE58="RMS"),Ruler!S$15,IF(AND(All!$V58="P3",All!$AE58="RMS"),Ruler!S$16,IF(AND(All!$V58="P4",All!$AE58="RMS"),Ruler!S$17,IF(AND(All!$V58="P5",All!$AE58="RMS"),Ruler!S$18,IF(AND(All!$V58="P6",All!$AE58="RMS"),Ruler!S$19,IF(AND(All!$V58="P7",All!$AE58="RMS"),Ruler!S$20,IF(AND(All!$V58="P8",All!$AE58="RMS"),Ruler!S$21,IF(AND(All!$V58="P9",All!$AE58="RMS"),Ruler!S$22,IF(AND(All!$V58="P1",All!$AE58="RSS"),Ruler!S$6,IF(AND(All!$V58="P2",All!$AE58="RSS"),Ruler!S$23,IF(AND(All!$V58="P3",All!$AE58="RSS"),Ruler!S$24,IF(AND(All!$V58="P4",All!$AE58="RSS"),Ruler!S$25,IF(AND(All!$V58="P5",All!$AE58="RSS"),Ruler!S$26,IF(AND(All!$V58="P6",All!$AE58="RSS"),Ruler!S$27,IF(AND(All!$V58="P7",All!$AE58="RSS"),Ruler!S$28,IF(AND(All!$V58="P8",All!$AE58="RSS"),Ruler!S$29,IF(AND(All!$V58="P9",All!$AE58="RSS"),Ruler!S$30,0)))))))))))))))))))))))))))</f>
        <v>2</v>
      </c>
      <c r="CA58" s="325">
        <f>IF(AND(All!$V58="P1",All!$AE58="RDP"),Ruler!T$6,IF(AND(All!$V58="P2",All!$AE58="RDP"),Ruler!T$7,IF(AND(All!$V58="P3",All!$AE58="RDP"),Ruler!T$8,IF(AND(All!$V58="P4",All!$AE58="RDP"),Ruler!T$9,IF(AND(All!$V58="P5",All!$AE58="RDP"),Ruler!T$10,IF(AND(All!$V58="P6",All!$AE58="RDP"),Ruler!T$11,IF(AND(All!$V58="P7",All!$AE58="RDP"),Ruler!T$12,IF(AND(All!$V58="P8",All!$AE58="RDP"),Ruler!T$13,IF(AND(All!$V58="P9",All!$AE58="RDP"),Ruler!T$14,IF(AND(All!$V58="P1",All!$AE58="RMS"),Ruler!T$6,IF(AND(All!$V58="P2",All!$AE58="RMS"),Ruler!T$15,IF(AND(All!$V58="P3",All!$AE58="RMS"),Ruler!T$16,IF(AND(All!$V58="P4",All!$AE58="RMS"),Ruler!T$17,IF(AND(All!$V58="P5",All!$AE58="RMS"),Ruler!T$18,IF(AND(All!$V58="P6",All!$AE58="RMS"),Ruler!T$19,IF(AND(All!$V58="P7",All!$AE58="RMS"),Ruler!T$20,IF(AND(All!$V58="P8",All!$AE58="RMS"),Ruler!T$21,IF(AND(All!$V58="P9",All!$AE58="RMS"),Ruler!T$22,IF(AND(All!$V58="P1",All!$AE58="RSS"),Ruler!T$6,IF(AND(All!$V58="P2",All!$AE58="RSS"),Ruler!T$23,IF(AND(All!$V58="P3",All!$AE58="RSS"),Ruler!T$24,IF(AND(All!$V58="P4",All!$AE58="RSS"),Ruler!T$25,IF(AND(All!$V58="P5",All!$AE58="RSS"),Ruler!T$26,IF(AND(All!$V58="P6",All!$AE58="RSS"),Ruler!T$27,IF(AND(All!$V58="P7",All!$AE58="RSS"),Ruler!T$28,IF(AND(All!$V58="P8",All!$AE58="RSS"),Ruler!T$29,IF(AND(All!$V58="P9",All!$AE58="RSS"),Ruler!T$30,0)))))))))))))))))))))))))))</f>
        <v>2</v>
      </c>
      <c r="CB58" s="325">
        <f>IF(AND(All!$V58="P1",All!$AE58="RDP"),Ruler!U$6,IF(AND(All!$V58="P2",All!$AE58="RDP"),Ruler!U$7,IF(AND(All!$V58="P3",All!$AE58="RDP"),Ruler!U$8,IF(AND(All!$V58="P4",All!$AE58="RDP"),Ruler!U$9,IF(AND(All!$V58="P5",All!$AE58="RDP"),Ruler!U$10,IF(AND(All!$V58="P6",All!$AE58="RDP"),Ruler!U$11,IF(AND(All!$V58="P7",All!$AE58="RDP"),Ruler!U$12,IF(AND(All!$V58="P8",All!$AE58="RDP"),Ruler!U$13,IF(AND(All!$V58="P9",All!$AE58="RDP"),Ruler!U$14,IF(AND(All!$V58="P1",All!$AE58="RMS"),Ruler!U$6,IF(AND(All!$V58="P2",All!$AE58="RMS"),Ruler!U$15,IF(AND(All!$V58="P3",All!$AE58="RMS"),Ruler!U$16,IF(AND(All!$V58="P4",All!$AE58="RMS"),Ruler!U$17,IF(AND(All!$V58="P5",All!$AE58="RMS"),Ruler!U$18,IF(AND(All!$V58="P6",All!$AE58="RMS"),Ruler!U$19,IF(AND(All!$V58="P7",All!$AE58="RMS"),Ruler!U$20,IF(AND(All!$V58="P8",All!$AE58="RMS"),Ruler!U$21,IF(AND(All!$V58="P9",All!$AE58="RMS"),Ruler!U$22,IF(AND(All!$V58="P1",All!$AE58="RSS"),Ruler!U$6,IF(AND(All!$V58="P2",All!$AE58="RSS"),Ruler!U$23,IF(AND(All!$V58="P3",All!$AE58="RSS"),Ruler!U$24,IF(AND(All!$V58="P4",All!$AE58="RSS"),Ruler!U$25,IF(AND(All!$V58="P5",All!$AE58="RSS"),Ruler!U$26,IF(AND(All!$V58="P6",All!$AE58="RSS"),Ruler!U$27,IF(AND(All!$V58="P7",All!$AE58="RSS"),Ruler!U$28,IF(AND(All!$V58="P8",All!$AE58="RSS"),Ruler!U$29,IF(AND(All!$V58="P9",All!$AE58="RSS"),Ruler!U$30,0)))))))))))))))))))))))))))</f>
        <v>2</v>
      </c>
      <c r="CC58" s="325">
        <f>IF(AND(All!$V58="P1",All!$AE58="RDP"),Ruler!V$6,IF(AND(All!$V58="P2",All!$AE58="RDP"),Ruler!V$7,IF(AND(All!$V58="P3",All!$AE58="RDP"),Ruler!V$8,IF(AND(All!$V58="P4",All!$AE58="RDP"),Ruler!V$9,IF(AND(All!$V58="P5",All!$AE58="RDP"),Ruler!V$10,IF(AND(All!$V58="P6",All!$AE58="RDP"),Ruler!V$11,IF(AND(All!$V58="P7",All!$AE58="RDP"),Ruler!V$12,IF(AND(All!$V58="P8",All!$AE58="RDP"),Ruler!V$13,IF(AND(All!$V58="P9",All!$AE58="RDP"),Ruler!V$14,IF(AND(All!$V58="P1",All!$AE58="RMS"),Ruler!V$6,IF(AND(All!$V58="P2",All!$AE58="RMS"),Ruler!V$15,IF(AND(All!$V58="P3",All!$AE58="RMS"),Ruler!V$16,IF(AND(All!$V58="P4",All!$AE58="RMS"),Ruler!V$17,IF(AND(All!$V58="P5",All!$AE58="RMS"),Ruler!V$18,IF(AND(All!$V58="P6",All!$AE58="RMS"),Ruler!V$19,IF(AND(All!$V58="P7",All!$AE58="RMS"),Ruler!V$20,IF(AND(All!$V58="P8",All!$AE58="RMS"),Ruler!V$21,IF(AND(All!$V58="P9",All!$AE58="RMS"),Ruler!V$22,IF(AND(All!$V58="P1",All!$AE58="RSS"),Ruler!V$6,IF(AND(All!$V58="P2",All!$AE58="RSS"),Ruler!V$23,IF(AND(All!$V58="P3",All!$AE58="RSS"),Ruler!V$24,IF(AND(All!$V58="P4",All!$AE58="RSS"),Ruler!V$25,IF(AND(All!$V58="P5",All!$AE58="RSS"),Ruler!V$26,IF(AND(All!$V58="P6",All!$AE58="RSS"),Ruler!V$27,IF(AND(All!$V58="P7",All!$AE58="RSS"),Ruler!V$28,IF(AND(All!$V58="P8",All!$AE58="RSS"),Ruler!V$29,IF(AND(All!$V58="P9",All!$AE58="RSS"),Ruler!V$30,0)))))))))))))))))))))))))))</f>
        <v>2</v>
      </c>
      <c r="CD58" s="325">
        <f>IF(AND(All!$V58="P1",All!$AE58="RDP"),Ruler!W$6,IF(AND(All!$V58="P2",All!$AE58="RDP"),Ruler!W$7,IF(AND(All!$V58="P3",All!$AE58="RDP"),Ruler!W$8,IF(AND(All!$V58="P4",All!$AE58="RDP"),Ruler!W$9,IF(AND(All!$V58="P5",All!$AE58="RDP"),Ruler!W$10,IF(AND(All!$V58="P6",All!$AE58="RDP"),Ruler!W$11,IF(AND(All!$V58="P7",All!$AE58="RDP"),Ruler!W$12,IF(AND(All!$V58="P8",All!$AE58="RDP"),Ruler!W$13,IF(AND(All!$V58="P9",All!$AE58="RDP"),Ruler!W$14,IF(AND(All!$V58="P1",All!$AE58="RMS"),Ruler!W$6,IF(AND(All!$V58="P2",All!$AE58="RMS"),Ruler!W$15,IF(AND(All!$V58="P3",All!$AE58="RMS"),Ruler!W$16,IF(AND(All!$V58="P4",All!$AE58="RMS"),Ruler!W$17,IF(AND(All!$V58="P5",All!$AE58="RMS"),Ruler!W$18,IF(AND(All!$V58="P6",All!$AE58="RMS"),Ruler!W$19,IF(AND(All!$V58="P7",All!$AE58="RMS"),Ruler!W$20,IF(AND(All!$V58="P8",All!$AE58="RMS"),Ruler!W$21,IF(AND(All!$V58="P9",All!$AE58="RMS"),Ruler!W$22,IF(AND(All!$V58="P1",All!$AE58="RSS"),Ruler!W$6,IF(AND(All!$V58="P2",All!$AE58="RSS"),Ruler!W$23,IF(AND(All!$V58="P3",All!$AE58="RSS"),Ruler!W$24,IF(AND(All!$V58="P4",All!$AE58="RSS"),Ruler!W$25,IF(AND(All!$V58="P5",All!$AE58="RSS"),Ruler!W$26,IF(AND(All!$V58="P6",All!$AE58="RSS"),Ruler!W$27,IF(AND(All!$V58="P7",All!$AE58="RSS"),Ruler!W$28,IF(AND(All!$V58="P8",All!$AE58="RSS"),Ruler!W$29,IF(AND(All!$V58="P9",All!$AE58="RSS"),Ruler!W$30,0)))))))))))))))))))))))))))</f>
        <v>2</v>
      </c>
      <c r="CE58" s="325">
        <f>IF(AND(All!$V58="P1",All!$AE58="RDP"),Ruler!X$6,IF(AND(All!$V58="P2",All!$AE58="RDP"),Ruler!X$7,IF(AND(All!$V58="P3",All!$AE58="RDP"),Ruler!X$8,IF(AND(All!$V58="P4",All!$AE58="RDP"),Ruler!X$9,IF(AND(All!$V58="P5",All!$AE58="RDP"),Ruler!X$10,IF(AND(All!$V58="P6",All!$AE58="RDP"),Ruler!X$11,IF(AND(All!$V58="P7",All!$AE58="RDP"),Ruler!X$12,IF(AND(All!$V58="P8",All!$AE58="RDP"),Ruler!X$13,IF(AND(All!$V58="P9",All!$AE58="RDP"),Ruler!X$14,IF(AND(All!$V58="P1",All!$AE58="RMS"),Ruler!X$6,IF(AND(All!$V58="P2",All!$AE58="RMS"),Ruler!X$15,IF(AND(All!$V58="P3",All!$AE58="RMS"),Ruler!X$16,IF(AND(All!$V58="P4",All!$AE58="RMS"),Ruler!X$17,IF(AND(All!$V58="P5",All!$AE58="RMS"),Ruler!X$18,IF(AND(All!$V58="P6",All!$AE58="RMS"),Ruler!X$19,IF(AND(All!$V58="P7",All!$AE58="RMS"),Ruler!X$20,IF(AND(All!$V58="P8",All!$AE58="RMS"),Ruler!X$21,IF(AND(All!$V58="P9",All!$AE58="RMS"),Ruler!X$22,IF(AND(All!$V58="P1",All!$AE58="RSS"),Ruler!X$6,IF(AND(All!$V58="P2",All!$AE58="RSS"),Ruler!X$23,IF(AND(All!$V58="P3",All!$AE58="RSS"),Ruler!X$24,IF(AND(All!$V58="P4",All!$AE58="RSS"),Ruler!X$25,IF(AND(All!$V58="P5",All!$AE58="RSS"),Ruler!X$26,IF(AND(All!$V58="P6",All!$AE58="RSS"),Ruler!X$27,IF(AND(All!$V58="P7",All!$AE58="RSS"),Ruler!X$28,IF(AND(All!$V58="P8",All!$AE58="RSS"),Ruler!X$29,IF(AND(All!$V58="P9",All!$AE58="RSS"),Ruler!X$30,0)))))))))))))))))))))))))))</f>
        <v>2</v>
      </c>
      <c r="CF58" s="325">
        <f>IF(AND(All!$V58="P1",All!$AE58="RDP"),Ruler!Y$6,IF(AND(All!$V58="P2",All!$AE58="RDP"),Ruler!Y$7,IF(AND(All!$V58="P3",All!$AE58="RDP"),Ruler!Y$8,IF(AND(All!$V58="P4",All!$AE58="RDP"),Ruler!Y$9,IF(AND(All!$V58="P5",All!$AE58="RDP"),Ruler!Y$10,IF(AND(All!$V58="P6",All!$AE58="RDP"),Ruler!Y$11,IF(AND(All!$V58="P7",All!$AE58="RDP"),Ruler!Y$12,IF(AND(All!$V58="P8",All!$AE58="RDP"),Ruler!Y$13,IF(AND(All!$V58="P9",All!$AE58="RDP"),Ruler!Y$14,IF(AND(All!$V58="P1",All!$AE58="RMS"),Ruler!Y$6,IF(AND(All!$V58="P2",All!$AE58="RMS"),Ruler!Y$15,IF(AND(All!$V58="P3",All!$AE58="RMS"),Ruler!Y$16,IF(AND(All!$V58="P4",All!$AE58="RMS"),Ruler!Y$17,IF(AND(All!$V58="P5",All!$AE58="RMS"),Ruler!Y$18,IF(AND(All!$V58="P6",All!$AE58="RMS"),Ruler!Y$19,IF(AND(All!$V58="P7",All!$AE58="RMS"),Ruler!Y$20,IF(AND(All!$V58="P8",All!$AE58="RMS"),Ruler!Y$21,IF(AND(All!$V58="P9",All!$AE58="RMS"),Ruler!Y$22,IF(AND(All!$V58="P1",All!$AE58="RSS"),Ruler!Y$6,IF(AND(All!$V58="P2",All!$AE58="RSS"),Ruler!Y$23,IF(AND(All!$V58="P3",All!$AE58="RSS"),Ruler!Y$24,IF(AND(All!$V58="P4",All!$AE58="RSS"),Ruler!Y$25,IF(AND(All!$V58="P5",All!$AE58="RSS"),Ruler!Y$26,IF(AND(All!$V58="P6",All!$AE58="RSS"),Ruler!Y$27,IF(AND(All!$V58="P7",All!$AE58="RSS"),Ruler!Y$28,IF(AND(All!$V58="P8",All!$AE58="RSS"),Ruler!Y$29,IF(AND(All!$V58="P9",All!$AE58="RSS"),Ruler!Y$30,0)))))))))))))))))))))))))))</f>
        <v>1</v>
      </c>
      <c r="CG58" s="325">
        <f>IF(AND(All!$V58="P1",All!$AE58="RDP"),Ruler!Z$6,IF(AND(All!$V58="P2",All!$AE58="RDP"),Ruler!Z$7,IF(AND(All!$V58="P3",All!$AE58="RDP"),Ruler!Z$8,IF(AND(All!$V58="P4",All!$AE58="RDP"),Ruler!Z$9,IF(AND(All!$V58="P5",All!$AE58="RDP"),Ruler!Z$10,IF(AND(All!$V58="P6",All!$AE58="RDP"),Ruler!Z$11,IF(AND(All!$V58="P7",All!$AE58="RDP"),Ruler!Z$12,IF(AND(All!$V58="P8",All!$AE58="RDP"),Ruler!Z$13,IF(AND(All!$V58="P9",All!$AE58="RDP"),Ruler!Z$14,IF(AND(All!$V58="P1",All!$AE58="RMS"),Ruler!Z$6,IF(AND(All!$V58="P2",All!$AE58="RMS"),Ruler!Z$15,IF(AND(All!$V58="P3",All!$AE58="RMS"),Ruler!Z$16,IF(AND(All!$V58="P4",All!$AE58="RMS"),Ruler!Z$17,IF(AND(All!$V58="P5",All!$AE58="RMS"),Ruler!Z$18,IF(AND(All!$V58="P6",All!$AE58="RMS"),Ruler!Z$19,IF(AND(All!$V58="P7",All!$AE58="RMS"),Ruler!Z$20,IF(AND(All!$V58="P8",All!$AE58="RMS"),Ruler!Z$21,IF(AND(All!$V58="P9",All!$AE58="RMS"),Ruler!Z$22,IF(AND(All!$V58="P1",All!$AE58="RSS"),Ruler!Z$6,IF(AND(All!$V58="P2",All!$AE58="RSS"),Ruler!Z$23,IF(AND(All!$V58="P3",All!$AE58="RSS"),Ruler!Z$24,IF(AND(All!$V58="P4",All!$AE58="RSS"),Ruler!Z$25,IF(AND(All!$V58="P5",All!$AE58="RSS"),Ruler!Z$26,IF(AND(All!$V58="P6",All!$AE58="RSS"),Ruler!Z$27,IF(AND(All!$V58="P7",All!$AE58="RSS"),Ruler!Z$28,IF(AND(All!$V58="P8",All!$AE58="RSS"),Ruler!Z$29,IF(AND(All!$V58="P9",All!$AE58="RSS"),Ruler!Z$30,0)))))))))))))))))))))))))))</f>
        <v>2</v>
      </c>
      <c r="CH58" s="325">
        <f>IF(AND(All!$V58="P1",All!$AE58="RDP"),Ruler!AA$6,IF(AND(All!$V58="P2",All!$AE58="RDP"),Ruler!AA$7,IF(AND(All!$V58="P3",All!$AE58="RDP"),Ruler!AA$8,IF(AND(All!$V58="P4",All!$AE58="RDP"),Ruler!AA$9,IF(AND(All!$V58="P5",All!$AE58="RDP"),Ruler!AA$10,IF(AND(All!$V58="P6",All!$AE58="RDP"),Ruler!AA$11,IF(AND(All!$V58="P7",All!$AE58="RDP"),Ruler!AA$12,IF(AND(All!$V58="P8",All!$AE58="RDP"),Ruler!AA$13,IF(AND(All!$V58="P9",All!$AE58="RDP"),Ruler!AA$14,IF(AND(All!$V58="P1",All!$AE58="RMS"),Ruler!AA$6,IF(AND(All!$V58="P2",All!$AE58="RMS"),Ruler!AA$15,IF(AND(All!$V58="P3",All!$AE58="RMS"),Ruler!AA$16,IF(AND(All!$V58="P4",All!$AE58="RMS"),Ruler!AA$17,IF(AND(All!$V58="P5",All!$AE58="RMS"),Ruler!AA$18,IF(AND(All!$V58="P6",All!$AE58="RMS"),Ruler!AA$19,IF(AND(All!$V58="P7",All!$AE58="RMS"),Ruler!AA$20,IF(AND(All!$V58="P8",All!$AE58="RMS"),Ruler!AA$21,IF(AND(All!$V58="P9",All!$AE58="RMS"),Ruler!AA$22,IF(AND(All!$V58="P1",All!$AE58="RSS"),Ruler!AA$6,IF(AND(All!$V58="P2",All!$AE58="RSS"),Ruler!AA$23,IF(AND(All!$V58="P3",All!$AE58="RSS"),Ruler!AA$24,IF(AND(All!$V58="P4",All!$AE58="RSS"),Ruler!AA$25,IF(AND(All!$V58="P5",All!$AE58="RSS"),Ruler!AA$26,IF(AND(All!$V58="P6",All!$AE58="RSS"),Ruler!AA$27,IF(AND(All!$V58="P7",All!$AE58="RSS"),Ruler!AA$28,IF(AND(All!$V58="P8",All!$AE58="RSS"),Ruler!AA$29,IF(AND(All!$V58="P9",All!$AE58="RSS"),Ruler!AA$30,0)))))))))))))))))))))))))))</f>
        <v>1</v>
      </c>
      <c r="CI58" s="325">
        <f>IF(AND(All!$V58="P1",All!$AE58="RDP"),Ruler!AB$6,IF(AND(All!$V58="P2",All!$AE58="RDP"),Ruler!AB$7,IF(AND(All!$V58="P3",All!$AE58="RDP"),Ruler!AB$8,IF(AND(All!$V58="P4",All!$AE58="RDP"),Ruler!AB$9,IF(AND(All!$V58="P5",All!$AE58="RDP"),Ruler!AB$10,IF(AND(All!$V58="P6",All!$AE58="RDP"),Ruler!AB$11,IF(AND(All!$V58="P7",All!$AE58="RDP"),Ruler!AB$12,IF(AND(All!$V58="P8",All!$AE58="RDP"),Ruler!AB$13,IF(AND(All!$V58="P9",All!$AE58="RDP"),Ruler!AB$14,IF(AND(All!$V58="P1",All!$AE58="RMS"),Ruler!AB$6,IF(AND(All!$V58="P2",All!$AE58="RMS"),Ruler!AB$15,IF(AND(All!$V58="P3",All!$AE58="RMS"),Ruler!AB$16,IF(AND(All!$V58="P4",All!$AE58="RMS"),Ruler!AB$17,IF(AND(All!$V58="P5",All!$AE58="RMS"),Ruler!AB$18,IF(AND(All!$V58="P6",All!$AE58="RMS"),Ruler!AB$19,IF(AND(All!$V58="P7",All!$AE58="RMS"),Ruler!AB$20,IF(AND(All!$V58="P8",All!$AE58="RMS"),Ruler!AB$21,IF(AND(All!$V58="P9",All!$AE58="RMS"),Ruler!AB$22,IF(AND(All!$V58="P1",All!$AE58="RSS"),Ruler!AB$6,IF(AND(All!$V58="P2",All!$AE58="RSS"),Ruler!AB$23,IF(AND(All!$V58="P3",All!$AE58="RSS"),Ruler!AB$24,IF(AND(All!$V58="P4",All!$AE58="RSS"),Ruler!AB$25,IF(AND(All!$V58="P5",All!$AE58="RSS"),Ruler!AB$26,IF(AND(All!$V58="P6",All!$AE58="RSS"),Ruler!AB$27,IF(AND(All!$V58="P7",All!$AE58="RSS"),Ruler!AB$28,IF(AND(All!$V58="P8",All!$AE58="RSS"),Ruler!AB$29,IF(AND(All!$V58="P9",All!$AE58="RSS"),Ruler!AB$30,0)))))))))))))))))))))))))))</f>
        <v>1</v>
      </c>
      <c r="CJ58" s="377">
        <f>Table9[[#This Row],[R-B1]]-Table9[[#This Row],[B1]]</f>
        <v>0</v>
      </c>
      <c r="CK58" s="378">
        <f>Table9[[#This Row],[R-B2]]-Table9[[#This Row],[B2]]</f>
        <v>0</v>
      </c>
      <c r="CL58" s="378">
        <f>Table9[[#This Row],[R-B3]]-Table9[[#This Row],[B3]]</f>
        <v>1</v>
      </c>
      <c r="CM58" s="378">
        <f>Table9[[#This Row],[R-B4]]-Table9[[#This Row],[B4]]</f>
        <v>0</v>
      </c>
      <c r="CN58" s="378">
        <f>Table9[[#This Row],[R-B5]]-Table9[[#This Row],[B5]]</f>
        <v>0</v>
      </c>
      <c r="CO58" s="378">
        <f>Table9[[#This Row],[R-B6]]-Table9[[#This Row],[B6]]</f>
        <v>-1</v>
      </c>
      <c r="CP58" s="378">
        <f>Table9[[#This Row],[R-B7]]-Table9[[#This Row],[B7]]</f>
        <v>0</v>
      </c>
      <c r="CQ58" s="378">
        <f>Table9[[#This Row],[R-B8]]-Table9[[#This Row],[B8]]</f>
        <v>0</v>
      </c>
      <c r="CR58" s="378">
        <f>Table9[[#This Row],[R-B9]]-Table9[[#This Row],[B9]]</f>
        <v>0</v>
      </c>
      <c r="CS58" s="378">
        <f>Table9[[#This Row],[R-B10]]-Table9[[#This Row],[B10]]</f>
        <v>0</v>
      </c>
      <c r="CT58" s="378">
        <f>Table9[[#This Row],[R-B11]]-Table9[[#This Row],[B11]]</f>
        <v>0</v>
      </c>
      <c r="CU58" s="378">
        <f>Table9[[#This Row],[R-B12]]-Table9[[#This Row],[B12]]</f>
        <v>1</v>
      </c>
      <c r="CV58" s="378">
        <f>Table9[[#This Row],[R-K1]]-Table9[[#This Row],[K1]]</f>
        <v>1</v>
      </c>
      <c r="CW58" s="378">
        <f>Table9[[#This Row],[R-K2]]-Table9[[#This Row],[K2]]</f>
        <v>0</v>
      </c>
      <c r="CX58" s="378">
        <f>Table9[[#This Row],[R-K3]]-Table9[[#This Row],[K3]]</f>
        <v>-1</v>
      </c>
      <c r="CY58" s="378">
        <f>Table9[[#This Row],[R-K4]]-Table9[[#This Row],[K4]]</f>
        <v>0</v>
      </c>
      <c r="CZ58" s="378">
        <f>Table9[[#This Row],[R-K5]]-Table9[[#This Row],[K5]]</f>
        <v>0</v>
      </c>
      <c r="DA58" s="378">
        <f>Table9[[#This Row],[R-P1]]-Table9[[#This Row],[P1]]</f>
        <v>-1</v>
      </c>
      <c r="DB58" s="378">
        <f>Table9[[#This Row],[R-P2]]-Table9[[#This Row],[P2]]</f>
        <v>0</v>
      </c>
      <c r="DC58" s="378">
        <f>Table9[[#This Row],[R-P3]]-Table9[[#This Row],[P3]]</f>
        <v>0</v>
      </c>
      <c r="DD58" s="378">
        <f>Table9[[#This Row],[R-P4]]-Table9[[#This Row],[P4]]</f>
        <v>0</v>
      </c>
      <c r="DE58" s="378">
        <f>Table9[[#This Row],[R-P5]]-Table9[[#This Row],[P5]]</f>
        <v>0</v>
      </c>
      <c r="DF58" s="378">
        <f>Table9[[#This Row],[R-E1]]-Table9[[#This Row],[E1]]</f>
        <v>0</v>
      </c>
      <c r="DG58" s="379">
        <f>Table9[[#This Row],[R-E2]]-Table9[[#This Row],[E2]]</f>
        <v>0</v>
      </c>
      <c r="DH58" s="43">
        <f>COUNTIF(Table9[[#This Row],[G-B1]:[G-B12]],"&lt;=0")/12*100</f>
        <v>83.333333333333343</v>
      </c>
      <c r="DI58" s="43">
        <f>COUNTIF(Table9[[#This Row],[G-K1]:[G-K5]],"&lt;=0")/5*100</f>
        <v>80</v>
      </c>
      <c r="DJ58" s="43">
        <f>COUNTIF(Table9[[#This Row],[G-P1]:[G-P5]],"&lt;=0")/5*100</f>
        <v>100</v>
      </c>
      <c r="DK58" s="43">
        <f>COUNTIF(Table9[[#This Row],[G-E1]:[G-E2]],"&lt;=0")/2*100</f>
        <v>100</v>
      </c>
      <c r="DL58" s="450">
        <f>IF(AE58="RDP",(COUNTIF(Table9[[#This Row],[G-B3]],"&lt;=0")+COUNTIF(Table9[[#This Row],[G-B4]],"&lt;=0")+COUNTIF(Table9[[#This Row],[G-B7]],"&lt;=0")+COUNTIF(Table9[[#This Row],[G-B11]],"&lt;=0")+COUNTIF(Table9[[#This Row],[G-K2]],"&lt;=0"))/5*100,IF(AE58="RMS",(COUNTIF(Table9[[#This Row],[G-B4]],"&lt;=0")+COUNTIF(Table9[[#This Row],[G-B5]],"&lt;=0")+COUNTIF(Table9[[#This Row],[G-B10]],"&lt;=0")+COUNTIF(Table9[[#This Row],[G-B12]],"&lt;=0")+COUNTIF(Table9[[#This Row],[G-K2]],"&lt;=0"))/5*100,IF(AE58="RSS",(COUNTIF(Table9[[#This Row],[G-B1]],"&lt;=0")+COUNTIF(Table9[[#This Row],[G-B2]],"&lt;=0")+COUNTIF(Table9[[#This Row],[G-B6]],"&lt;=0")+COUNTIF(Table9[[#This Row],[G-B11]],"&lt;=0")+COUNTIF(Table9[[#This Row],[G-B12]],"&lt;=0"))/5*100,0)))</f>
        <v>80</v>
      </c>
      <c r="DM58" s="332">
        <v>100</v>
      </c>
      <c r="DN58" s="42">
        <v>80</v>
      </c>
      <c r="DO58" s="42">
        <v>100</v>
      </c>
      <c r="DP58" s="42">
        <v>100</v>
      </c>
      <c r="DQ58" s="42">
        <v>100</v>
      </c>
      <c r="DR58" s="332">
        <v>42</v>
      </c>
      <c r="DS58" s="42">
        <v>40</v>
      </c>
      <c r="DT58" s="42">
        <v>80</v>
      </c>
      <c r="DU58" s="42">
        <v>0</v>
      </c>
      <c r="DV58" s="42">
        <v>0</v>
      </c>
      <c r="DW58" s="332">
        <v>42</v>
      </c>
      <c r="DX58" s="42">
        <v>20</v>
      </c>
      <c r="DY58" s="42">
        <v>40</v>
      </c>
      <c r="DZ58" s="42">
        <v>0</v>
      </c>
      <c r="EA58" s="333">
        <v>0</v>
      </c>
      <c r="EB58" s="342" t="s">
        <v>600</v>
      </c>
      <c r="EC58" s="339" t="s">
        <v>185</v>
      </c>
      <c r="ED58" s="339" t="s">
        <v>601</v>
      </c>
      <c r="EE58" s="338"/>
    </row>
    <row r="59" spans="2:135" ht="15" hidden="1" thickBot="1" x14ac:dyDescent="0.4">
      <c r="B59" s="282">
        <v>58</v>
      </c>
      <c r="C59" s="285" t="s">
        <v>198</v>
      </c>
      <c r="D59" s="297"/>
      <c r="E59" s="284" t="s">
        <v>602</v>
      </c>
      <c r="F59" s="282"/>
      <c r="G59" s="357">
        <f t="shared" ca="1" si="0"/>
        <v>26.820910321537298</v>
      </c>
      <c r="H59" s="492">
        <v>36526</v>
      </c>
      <c r="I59" s="282" t="s">
        <v>179</v>
      </c>
      <c r="J59" s="282" t="s">
        <v>137</v>
      </c>
      <c r="K59" s="282" t="s">
        <v>241</v>
      </c>
      <c r="L59" s="282"/>
      <c r="M59" s="282"/>
      <c r="N59" s="282"/>
      <c r="O59" s="282" t="s">
        <v>200</v>
      </c>
      <c r="P59" s="282"/>
      <c r="Q59" s="282" t="s">
        <v>144</v>
      </c>
      <c r="R59" s="282"/>
      <c r="S59" s="282"/>
      <c r="T59" s="286"/>
      <c r="U59" s="282"/>
      <c r="V59" s="282" t="s">
        <v>55</v>
      </c>
      <c r="W59" s="282"/>
      <c r="X59" s="291">
        <f ca="1">($T$1-Table9[[#This Row],[Date of Appointment to Current Grade]])/365</f>
        <v>126.89214319824963</v>
      </c>
      <c r="Y59" s="282"/>
      <c r="Z59" s="343" t="s">
        <v>241</v>
      </c>
      <c r="AA59" s="282"/>
      <c r="AB59" s="282"/>
      <c r="AC59" s="282"/>
      <c r="AD59" s="282"/>
      <c r="AE59" s="282"/>
      <c r="AF59" s="282"/>
      <c r="AG59" s="282"/>
      <c r="AH59" s="282"/>
      <c r="AI59" s="282"/>
      <c r="AJ59" s="282"/>
      <c r="AK59" s="282"/>
      <c r="AL59" s="282"/>
      <c r="AM59" s="317"/>
      <c r="AN59" s="323"/>
      <c r="BK59" s="328"/>
      <c r="BL59" s="325">
        <f>IF(AND(All!$V59="P1",All!$AE59="RDP"),Ruler!E$6,IF(AND(All!$V59="P2",All!$AE59="RDP"),Ruler!E$7,IF(AND(All!$V59="P3",All!$AE59="RDP"),Ruler!E$8,IF(AND(All!$V59="P4",All!$AE59="RDP"),Ruler!E$9,IF(AND(All!$V59="P5",All!$AE59="RDP"),Ruler!E$10,IF(AND(All!$V59="P6",All!$AE59="RDP"),Ruler!E$11,IF(AND(All!$V59="P7",All!$AE59="RDP"),Ruler!E$12,IF(AND(All!$V59="P8",All!$AE59="RDP"),Ruler!E$13,IF(AND(All!$V59="P9",All!$AE59="RDP"),Ruler!E$14,IF(AND(All!$V59="P1",All!$AE59="RMS"),Ruler!E$6,IF(AND(All!$V59="P2",All!$AE59="RMS"),Ruler!E$15,IF(AND(All!$V59="P3",All!$AE59="RMS"),Ruler!E$16,IF(AND(All!$V59="P4",All!$AE59="RMS"),Ruler!E$17,IF(AND(All!$V59="P5",All!$AE59="RMS"),Ruler!E$18,IF(AND(All!$V59="P6",All!$AE59="RMS"),Ruler!E$19,IF(AND(All!$V59="P7",All!$AE59="RMS"),Ruler!E$20,IF(AND(All!$V59="P8",All!$AE59="RMS"),Ruler!E$21,IF(AND(All!$V59="P9",All!$AE59="RMS"),Ruler!E$22,IF(AND(All!$V59="P1",All!$AE59="RSS"),Ruler!E$6,IF(AND(All!$V59="P2",All!$AE59="RSS"),Ruler!E$23,IF(AND(All!$V59="P3",All!$AE59="RSS"),Ruler!E$24,IF(AND(All!$V59="P4",All!$AE59="RSS"),Ruler!E$25,IF(AND(All!$V59="P5",All!$AE59="RSS"),Ruler!E$26,IF(AND(All!$V59="P6",All!$AE59="RSS"),Ruler!E$27,IF(AND(All!$V59="P7",All!$AE59="RSS"),Ruler!E$28,IF(AND(All!$V59="P8",All!$AE59="RSS"),Ruler!E$29,IF(AND(All!$V59="P9",All!$AE59="RSS"),Ruler!E$30,0)))))))))))))))))))))))))))</f>
        <v>0</v>
      </c>
      <c r="BM59" s="325">
        <f>IF(AND(All!$V59="P1",All!$AE59="RDP"),Ruler!F$6,IF(AND(All!$V59="P2",All!$AE59="RDP"),Ruler!F$7,IF(AND(All!$V59="P3",All!$AE59="RDP"),Ruler!F$8,IF(AND(All!$V59="P4",All!$AE59="RDP"),Ruler!F$9,IF(AND(All!$V59="P5",All!$AE59="RDP"),Ruler!F$10,IF(AND(All!$V59="P6",All!$AE59="RDP"),Ruler!F$11,IF(AND(All!$V59="P7",All!$AE59="RDP"),Ruler!F$12,IF(AND(All!$V59="P8",All!$AE59="RDP"),Ruler!F$13,IF(AND(All!$V59="P9",All!$AE59="RDP"),Ruler!F$14,IF(AND(All!$V59="P1",All!$AE59="RMS"),Ruler!F$6,IF(AND(All!$V59="P2",All!$AE59="RMS"),Ruler!F$15,IF(AND(All!$V59="P3",All!$AE59="RMS"),Ruler!F$16,IF(AND(All!$V59="P4",All!$AE59="RMS"),Ruler!F$17,IF(AND(All!$V59="P5",All!$AE59="RMS"),Ruler!F$18,IF(AND(All!$V59="P6",All!$AE59="RMS"),Ruler!F$19,IF(AND(All!$V59="P7",All!$AE59="RMS"),Ruler!F$20,IF(AND(All!$V59="P8",All!$AE59="RMS"),Ruler!F$21,IF(AND(All!$V59="P9",All!$AE59="RMS"),Ruler!F$22,IF(AND(All!$V59="P1",All!$AE59="RSS"),Ruler!F$6,IF(AND(All!$V59="P2",All!$AE59="RSS"),Ruler!F$23,IF(AND(All!$V59="P3",All!$AE59="RSS"),Ruler!F$24,IF(AND(All!$V59="P4",All!$AE59="RSS"),Ruler!F$25,IF(AND(All!$V59="P5",All!$AE59="RSS"),Ruler!F$26,IF(AND(All!$V59="P6",All!$AE59="RSS"),Ruler!F$27,IF(AND(All!$V59="P7",All!$AE59="RSS"),Ruler!F$28,IF(AND(All!$V59="P8",All!$AE59="RSS"),Ruler!F$29,IF(AND(All!$V59="P9",All!$AE59="RSS"),Ruler!F$30,0)))))))))))))))))))))))))))</f>
        <v>0</v>
      </c>
      <c r="BN59" s="325">
        <f>IF(AND(All!$V59="P1",All!$AE59="RDP"),Ruler!G$6,IF(AND(All!$V59="P2",All!$AE59="RDP"),Ruler!G$7,IF(AND(All!$V59="P3",All!$AE59="RDP"),Ruler!G$8,IF(AND(All!$V59="P4",All!$AE59="RDP"),Ruler!G$9,IF(AND(All!$V59="P5",All!$AE59="RDP"),Ruler!G$10,IF(AND(All!$V59="P6",All!$AE59="RDP"),Ruler!G$11,IF(AND(All!$V59="P7",All!$AE59="RDP"),Ruler!G$12,IF(AND(All!$V59="P8",All!$AE59="RDP"),Ruler!G$13,IF(AND(All!$V59="P9",All!$AE59="RDP"),Ruler!G$14,IF(AND(All!$V59="P1",All!$AE59="RMS"),Ruler!G$6,IF(AND(All!$V59="P2",All!$AE59="RMS"),Ruler!G$15,IF(AND(All!$V59="P3",All!$AE59="RMS"),Ruler!G$16,IF(AND(All!$V59="P4",All!$AE59="RMS"),Ruler!G$17,IF(AND(All!$V59="P5",All!$AE59="RMS"),Ruler!G$18,IF(AND(All!$V59="P6",All!$AE59="RMS"),Ruler!G$19,IF(AND(All!$V59="P7",All!$AE59="RMS"),Ruler!G$20,IF(AND(All!$V59="P8",All!$AE59="RMS"),Ruler!G$21,IF(AND(All!$V59="P9",All!$AE59="RMS"),Ruler!G$22,IF(AND(All!$V59="P1",All!$AE59="RSS"),Ruler!G$6,IF(AND(All!$V59="P2",All!$AE59="RSS"),Ruler!G$23,IF(AND(All!$V59="P3",All!$AE59="RSS"),Ruler!G$24,IF(AND(All!$V59="P4",All!$AE59="RSS"),Ruler!G$25,IF(AND(All!$V59="P5",All!$AE59="RSS"),Ruler!G$26,IF(AND(All!$V59="P6",All!$AE59="RSS"),Ruler!G$27,IF(AND(All!$V59="P7",All!$AE59="RSS"),Ruler!G$28,IF(AND(All!$V59="P8",All!$AE59="RSS"),Ruler!G$29,IF(AND(All!$V59="P9",All!$AE59="RSS"),Ruler!G$30,0)))))))))))))))))))))))))))</f>
        <v>0</v>
      </c>
      <c r="BO59" s="325">
        <f>IF(AND(All!$V59="P1",All!$AE59="RDP"),Ruler!H$6,IF(AND(All!$V59="P2",All!$AE59="RDP"),Ruler!H$7,IF(AND(All!$V59="P3",All!$AE59="RDP"),Ruler!H$8,IF(AND(All!$V59="P4",All!$AE59="RDP"),Ruler!H$9,IF(AND(All!$V59="P5",All!$AE59="RDP"),Ruler!H$10,IF(AND(All!$V59="P6",All!$AE59="RDP"),Ruler!H$11,IF(AND(All!$V59="P7",All!$AE59="RDP"),Ruler!H$12,IF(AND(All!$V59="P8",All!$AE59="RDP"),Ruler!H$13,IF(AND(All!$V59="P9",All!$AE59="RDP"),Ruler!H$14,IF(AND(All!$V59="P1",All!$AE59="RMS"),Ruler!H$6,IF(AND(All!$V59="P2",All!$AE59="RMS"),Ruler!H$15,IF(AND(All!$V59="P3",All!$AE59="RMS"),Ruler!H$16,IF(AND(All!$V59="P4",All!$AE59="RMS"),Ruler!H$17,IF(AND(All!$V59="P5",All!$AE59="RMS"),Ruler!H$18,IF(AND(All!$V59="P6",All!$AE59="RMS"),Ruler!H$19,IF(AND(All!$V59="P7",All!$AE59="RMS"),Ruler!H$20,IF(AND(All!$V59="P8",All!$AE59="RMS"),Ruler!H$21,IF(AND(All!$V59="P9",All!$AE59="RMS"),Ruler!H$22,IF(AND(All!$V59="P1",All!$AE59="RSS"),Ruler!H$6,IF(AND(All!$V59="P2",All!$AE59="RSS"),Ruler!H$23,IF(AND(All!$V59="P3",All!$AE59="RSS"),Ruler!H$24,IF(AND(All!$V59="P4",All!$AE59="RSS"),Ruler!H$25,IF(AND(All!$V59="P5",All!$AE59="RSS"),Ruler!H$26,IF(AND(All!$V59="P6",All!$AE59="RSS"),Ruler!H$27,IF(AND(All!$V59="P7",All!$AE59="RSS"),Ruler!H$28,IF(AND(All!$V59="P8",All!$AE59="RSS"),Ruler!H$29,IF(AND(All!$V59="P9",All!$AE59="RSS"),Ruler!H$30,0)))))))))))))))))))))))))))</f>
        <v>0</v>
      </c>
      <c r="BP59" s="325">
        <f>IF(AND(All!$V59="P1",All!$AE59="RDP"),Ruler!I$6,IF(AND(All!$V59="P2",All!$AE59="RDP"),Ruler!I$7,IF(AND(All!$V59="P3",All!$AE59="RDP"),Ruler!I$8,IF(AND(All!$V59="P4",All!$AE59="RDP"),Ruler!I$9,IF(AND(All!$V59="P5",All!$AE59="RDP"),Ruler!I$10,IF(AND(All!$V59="P6",All!$AE59="RDP"),Ruler!I$11,IF(AND(All!$V59="P7",All!$AE59="RDP"),Ruler!I$12,IF(AND(All!$V59="P8",All!$AE59="RDP"),Ruler!I$13,IF(AND(All!$V59="P9",All!$AE59="RDP"),Ruler!I$14,IF(AND(All!$V59="P1",All!$AE59="RMS"),Ruler!I$6,IF(AND(All!$V59="P2",All!$AE59="RMS"),Ruler!I$15,IF(AND(All!$V59="P3",All!$AE59="RMS"),Ruler!I$16,IF(AND(All!$V59="P4",All!$AE59="RMS"),Ruler!I$17,IF(AND(All!$V59="P5",All!$AE59="RMS"),Ruler!I$18,IF(AND(All!$V59="P6",All!$AE59="RMS"),Ruler!I$19,IF(AND(All!$V59="P7",All!$AE59="RMS"),Ruler!I$20,IF(AND(All!$V59="P8",All!$AE59="RMS"),Ruler!I$21,IF(AND(All!$V59="P9",All!$AE59="RMS"),Ruler!I$22,IF(AND(All!$V59="P1",All!$AE59="RSS"),Ruler!I$6,IF(AND(All!$V59="P2",All!$AE59="RSS"),Ruler!I$23,IF(AND(All!$V59="P3",All!$AE59="RSS"),Ruler!I$24,IF(AND(All!$V59="P4",All!$AE59="RSS"),Ruler!I$25,IF(AND(All!$V59="P5",All!$AE59="RSS"),Ruler!I$26,IF(AND(All!$V59="P6",All!$AE59="RSS"),Ruler!I$27,IF(AND(All!$V59="P7",All!$AE59="RSS"),Ruler!I$28,IF(AND(All!$V59="P8",All!$AE59="RSS"),Ruler!I$29,IF(AND(All!$V59="P9",All!$AE59="RSS"),Ruler!I$30,0)))))))))))))))))))))))))))</f>
        <v>0</v>
      </c>
      <c r="BQ59" s="325">
        <f>IF(AND(All!$V59="P1",All!$AE59="RDP"),Ruler!J$6,IF(AND(All!$V59="P2",All!$AE59="RDP"),Ruler!J$7,IF(AND(All!$V59="P3",All!$AE59="RDP"),Ruler!J$8,IF(AND(All!$V59="P4",All!$AE59="RDP"),Ruler!J$9,IF(AND(All!$V59="P5",All!$AE59="RDP"),Ruler!J$10,IF(AND(All!$V59="P6",All!$AE59="RDP"),Ruler!J$11,IF(AND(All!$V59="P7",All!$AE59="RDP"),Ruler!J$12,IF(AND(All!$V59="P8",All!$AE59="RDP"),Ruler!J$13,IF(AND(All!$V59="P9",All!$AE59="RDP"),Ruler!J$14,IF(AND(All!$V59="P1",All!$AE59="RMS"),Ruler!J$6,IF(AND(All!$V59="P2",All!$AE59="RMS"),Ruler!J$15,IF(AND(All!$V59="P3",All!$AE59="RMS"),Ruler!J$16,IF(AND(All!$V59="P4",All!$AE59="RMS"),Ruler!J$17,IF(AND(All!$V59="P5",All!$AE59="RMS"),Ruler!J$18,IF(AND(All!$V59="P6",All!$AE59="RMS"),Ruler!J$19,IF(AND(All!$V59="P7",All!$AE59="RMS"),Ruler!J$20,IF(AND(All!$V59="P8",All!$AE59="RMS"),Ruler!J$21,IF(AND(All!$V59="P9",All!$AE59="RMS"),Ruler!J$22,IF(AND(All!$V59="P1",All!$AE59="RSS"),Ruler!J$6,IF(AND(All!$V59="P2",All!$AE59="RSS"),Ruler!J$23,IF(AND(All!$V59="P3",All!$AE59="RSS"),Ruler!J$24,IF(AND(All!$V59="P4",All!$AE59="RSS"),Ruler!J$25,IF(AND(All!$V59="P5",All!$AE59="RSS"),Ruler!J$26,IF(AND(All!$V59="P6",All!$AE59="RSS"),Ruler!J$27,IF(AND(All!$V59="P7",All!$AE59="RSS"),Ruler!J$28,IF(AND(All!$V59="P8",All!$AE59="RSS"),Ruler!J$29,IF(AND(All!$V59="P9",All!$AE59="RSS"),Ruler!J$30,0)))))))))))))))))))))))))))</f>
        <v>0</v>
      </c>
      <c r="BR59" s="325">
        <f>IF(AND(All!$V59="P1",All!$AE59="RDP"),Ruler!K$6,IF(AND(All!$V59="P2",All!$AE59="RDP"),Ruler!K$7,IF(AND(All!$V59="P3",All!$AE59="RDP"),Ruler!K$8,IF(AND(All!$V59="P4",All!$AE59="RDP"),Ruler!K$9,IF(AND(All!$V59="P5",All!$AE59="RDP"),Ruler!K$10,IF(AND(All!$V59="P6",All!$AE59="RDP"),Ruler!K$11,IF(AND(All!$V59="P7",All!$AE59="RDP"),Ruler!K$12,IF(AND(All!$V59="P8",All!$AE59="RDP"),Ruler!K$13,IF(AND(All!$V59="P9",All!$AE59="RDP"),Ruler!K$14,IF(AND(All!$V59="P1",All!$AE59="RMS"),Ruler!K$6,IF(AND(All!$V59="P2",All!$AE59="RMS"),Ruler!K$15,IF(AND(All!$V59="P3",All!$AE59="RMS"),Ruler!K$16,IF(AND(All!$V59="P4",All!$AE59="RMS"),Ruler!K$17,IF(AND(All!$V59="P5",All!$AE59="RMS"),Ruler!K$18,IF(AND(All!$V59="P6",All!$AE59="RMS"),Ruler!K$19,IF(AND(All!$V59="P7",All!$AE59="RMS"),Ruler!K$20,IF(AND(All!$V59="P8",All!$AE59="RMS"),Ruler!K$21,IF(AND(All!$V59="P9",All!$AE59="RMS"),Ruler!K$22,IF(AND(All!$V59="P1",All!$AE59="RSS"),Ruler!K$6,IF(AND(All!$V59="P2",All!$AE59="RSS"),Ruler!K$23,IF(AND(All!$V59="P3",All!$AE59="RSS"),Ruler!K$24,IF(AND(All!$V59="P4",All!$AE59="RSS"),Ruler!K$25,IF(AND(All!$V59="P5",All!$AE59="RSS"),Ruler!K$26,IF(AND(All!$V59="P6",All!$AE59="RSS"),Ruler!K$27,IF(AND(All!$V59="P7",All!$AE59="RSS"),Ruler!K$28,IF(AND(All!$V59="P8",All!$AE59="RSS"),Ruler!K$29,IF(AND(All!$V59="P9",All!$AE59="RSS"),Ruler!K$30,0)))))))))))))))))))))))))))</f>
        <v>0</v>
      </c>
      <c r="BS59" s="325">
        <f>IF(AND(All!$V59="P1",All!$AE59="RDP"),Ruler!L$6,IF(AND(All!$V59="P2",All!$AE59="RDP"),Ruler!L$7,IF(AND(All!$V59="P3",All!$AE59="RDP"),Ruler!L$8,IF(AND(All!$V59="P4",All!$AE59="RDP"),Ruler!L$9,IF(AND(All!$V59="P5",All!$AE59="RDP"),Ruler!L$10,IF(AND(All!$V59="P6",All!$AE59="RDP"),Ruler!L$11,IF(AND(All!$V59="P7",All!$AE59="RDP"),Ruler!L$12,IF(AND(All!$V59="P8",All!$AE59="RDP"),Ruler!L$13,IF(AND(All!$V59="P9",All!$AE59="RDP"),Ruler!L$14,IF(AND(All!$V59="P1",All!$AE59="RMS"),Ruler!L$6,IF(AND(All!$V59="P2",All!$AE59="RMS"),Ruler!L$15,IF(AND(All!$V59="P3",All!$AE59="RMS"),Ruler!L$16,IF(AND(All!$V59="P4",All!$AE59="RMS"),Ruler!L$17,IF(AND(All!$V59="P5",All!$AE59="RMS"),Ruler!L$18,IF(AND(All!$V59="P6",All!$AE59="RMS"),Ruler!L$19,IF(AND(All!$V59="P7",All!$AE59="RMS"),Ruler!L$20,IF(AND(All!$V59="P8",All!$AE59="RMS"),Ruler!L$21,IF(AND(All!$V59="P9",All!$AE59="RMS"),Ruler!L$22,IF(AND(All!$V59="P1",All!$AE59="RSS"),Ruler!L$6,IF(AND(All!$V59="P2",All!$AE59="RSS"),Ruler!L$23,IF(AND(All!$V59="P3",All!$AE59="RSS"),Ruler!L$24,IF(AND(All!$V59="P4",All!$AE59="RSS"),Ruler!L$25,IF(AND(All!$V59="P5",All!$AE59="RSS"),Ruler!L$26,IF(AND(All!$V59="P6",All!$AE59="RSS"),Ruler!L$27,IF(AND(All!$V59="P7",All!$AE59="RSS"),Ruler!L$28,IF(AND(All!$V59="P8",All!$AE59="RSS"),Ruler!L$29,IF(AND(All!$V59="P9",All!$AE59="RSS"),Ruler!L$30,0)))))))))))))))))))))))))))</f>
        <v>0</v>
      </c>
      <c r="BT59" s="325">
        <f>IF(AND(All!$V59="P1",All!$AE59="RDP"),Ruler!M$6,IF(AND(All!$V59="P2",All!$AE59="RDP"),Ruler!M$7,IF(AND(All!$V59="P3",All!$AE59="RDP"),Ruler!M$8,IF(AND(All!$V59="P4",All!$AE59="RDP"),Ruler!M$9,IF(AND(All!$V59="P5",All!$AE59="RDP"),Ruler!M$10,IF(AND(All!$V59="P6",All!$AE59="RDP"),Ruler!M$11,IF(AND(All!$V59="P7",All!$AE59="RDP"),Ruler!M$12,IF(AND(All!$V59="P8",All!$AE59="RDP"),Ruler!M$13,IF(AND(All!$V59="P9",All!$AE59="RDP"),Ruler!M$14,IF(AND(All!$V59="P1",All!$AE59="RMS"),Ruler!M$6,IF(AND(All!$V59="P2",All!$AE59="RMS"),Ruler!M$15,IF(AND(All!$V59="P3",All!$AE59="RMS"),Ruler!M$16,IF(AND(All!$V59="P4",All!$AE59="RMS"),Ruler!M$17,IF(AND(All!$V59="P5",All!$AE59="RMS"),Ruler!M$18,IF(AND(All!$V59="P6",All!$AE59="RMS"),Ruler!M$19,IF(AND(All!$V59="P7",All!$AE59="RMS"),Ruler!M$20,IF(AND(All!$V59="P8",All!$AE59="RMS"),Ruler!M$21,IF(AND(All!$V59="P9",All!$AE59="RMS"),Ruler!M$22,IF(AND(All!$V59="P1",All!$AE59="RSS"),Ruler!M$6,IF(AND(All!$V59="P2",All!$AE59="RSS"),Ruler!M$23,IF(AND(All!$V59="P3",All!$AE59="RSS"),Ruler!M$24,IF(AND(All!$V59="P4",All!$AE59="RSS"),Ruler!M$25,IF(AND(All!$V59="P5",All!$AE59="RSS"),Ruler!M$26,IF(AND(All!$V59="P6",All!$AE59="RSS"),Ruler!M$27,IF(AND(All!$V59="P7",All!$AE59="RSS"),Ruler!M$28,IF(AND(All!$V59="P8",All!$AE59="RSS"),Ruler!M$29,IF(AND(All!$V59="P9",All!$AE59="RSS"),Ruler!M$30,0)))))))))))))))))))))))))))</f>
        <v>0</v>
      </c>
      <c r="BU59" s="325">
        <f>IF(AND(All!$V59="P1",All!$AE59="RDP"),Ruler!N$6,IF(AND(All!$V59="P2",All!$AE59="RDP"),Ruler!N$7,IF(AND(All!$V59="P3",All!$AE59="RDP"),Ruler!N$8,IF(AND(All!$V59="P4",All!$AE59="RDP"),Ruler!N$9,IF(AND(All!$V59="P5",All!$AE59="RDP"),Ruler!N$10,IF(AND(All!$V59="P6",All!$AE59="RDP"),Ruler!N$11,IF(AND(All!$V59="P7",All!$AE59="RDP"),Ruler!N$12,IF(AND(All!$V59="P8",All!$AE59="RDP"),Ruler!N$13,IF(AND(All!$V59="P9",All!$AE59="RDP"),Ruler!N$14,IF(AND(All!$V59="P1",All!$AE59="RMS"),Ruler!N$6,IF(AND(All!$V59="P2",All!$AE59="RMS"),Ruler!N$15,IF(AND(All!$V59="P3",All!$AE59="RMS"),Ruler!N$16,IF(AND(All!$V59="P4",All!$AE59="RMS"),Ruler!N$17,IF(AND(All!$V59="P5",All!$AE59="RMS"),Ruler!N$18,IF(AND(All!$V59="P6",All!$AE59="RMS"),Ruler!N$19,IF(AND(All!$V59="P7",All!$AE59="RMS"),Ruler!N$20,IF(AND(All!$V59="P8",All!$AE59="RMS"),Ruler!N$21,IF(AND(All!$V59="P9",All!$AE59="RMS"),Ruler!N$22,IF(AND(All!$V59="P1",All!$AE59="RSS"),Ruler!N$6,IF(AND(All!$V59="P2",All!$AE59="RSS"),Ruler!N$23,IF(AND(All!$V59="P3",All!$AE59="RSS"),Ruler!N$24,IF(AND(All!$V59="P4",All!$AE59="RSS"),Ruler!N$25,IF(AND(All!$V59="P5",All!$AE59="RSS"),Ruler!N$26,IF(AND(All!$V59="P6",All!$AE59="RSS"),Ruler!N$27,IF(AND(All!$V59="P7",All!$AE59="RSS"),Ruler!N$28,IF(AND(All!$V59="P8",All!$AE59="RSS"),Ruler!N$29,IF(AND(All!$V59="P9",All!$AE59="RSS"),Ruler!N$30,0)))))))))))))))))))))))))))</f>
        <v>0</v>
      </c>
      <c r="BV59" s="325">
        <f>IF(AND(All!$V59="P1",All!$AE59="RDP"),Ruler!O$6,IF(AND(All!$V59="P2",All!$AE59="RDP"),Ruler!O$7,IF(AND(All!$V59="P3",All!$AE59="RDP"),Ruler!O$8,IF(AND(All!$V59="P4",All!$AE59="RDP"),Ruler!O$9,IF(AND(All!$V59="P5",All!$AE59="RDP"),Ruler!O$10,IF(AND(All!$V59="P6",All!$AE59="RDP"),Ruler!O$11,IF(AND(All!$V59="P7",All!$AE59="RDP"),Ruler!O$12,IF(AND(All!$V59="P8",All!$AE59="RDP"),Ruler!O$13,IF(AND(All!$V59="P9",All!$AE59="RDP"),Ruler!O$14,IF(AND(All!$V59="P1",All!$AE59="RMS"),Ruler!O$6,IF(AND(All!$V59="P2",All!$AE59="RMS"),Ruler!O$15,IF(AND(All!$V59="P3",All!$AE59="RMS"),Ruler!O$16,IF(AND(All!$V59="P4",All!$AE59="RMS"),Ruler!O$17,IF(AND(All!$V59="P5",All!$AE59="RMS"),Ruler!O$18,IF(AND(All!$V59="P6",All!$AE59="RMS"),Ruler!O$19,IF(AND(All!$V59="P7",All!$AE59="RMS"),Ruler!O$20,IF(AND(All!$V59="P8",All!$AE59="RMS"),Ruler!O$21,IF(AND(All!$V59="P9",All!$AE59="RMS"),Ruler!O$22,IF(AND(All!$V59="P1",All!$AE59="RSS"),Ruler!O$6,IF(AND(All!$V59="P2",All!$AE59="RSS"),Ruler!O$23,IF(AND(All!$V59="P3",All!$AE59="RSS"),Ruler!O$24,IF(AND(All!$V59="P4",All!$AE59="RSS"),Ruler!O$25,IF(AND(All!$V59="P5",All!$AE59="RSS"),Ruler!O$26,IF(AND(All!$V59="P6",All!$AE59="RSS"),Ruler!O$27,IF(AND(All!$V59="P7",All!$AE59="RSS"),Ruler!O$28,IF(AND(All!$V59="P8",All!$AE59="RSS"),Ruler!O$29,IF(AND(All!$V59="P9",All!$AE59="RSS"),Ruler!O$30,0)))))))))))))))))))))))))))</f>
        <v>0</v>
      </c>
      <c r="BW59" s="325">
        <f>IF(AND(All!$V59="P1",All!$AE59="RDP"),Ruler!P$6,IF(AND(All!$V59="P2",All!$AE59="RDP"),Ruler!P$7,IF(AND(All!$V59="P3",All!$AE59="RDP"),Ruler!P$8,IF(AND(All!$V59="P4",All!$AE59="RDP"),Ruler!P$9,IF(AND(All!$V59="P5",All!$AE59="RDP"),Ruler!P$10,IF(AND(All!$V59="P6",All!$AE59="RDP"),Ruler!P$11,IF(AND(All!$V59="P7",All!$AE59="RDP"),Ruler!P$12,IF(AND(All!$V59="P8",All!$AE59="RDP"),Ruler!P$13,IF(AND(All!$V59="P9",All!$AE59="RDP"),Ruler!P$14,IF(AND(All!$V59="P1",All!$AE59="RMS"),Ruler!P$6,IF(AND(All!$V59="P2",All!$AE59="RMS"),Ruler!P$15,IF(AND(All!$V59="P3",All!$AE59="RMS"),Ruler!P$16,IF(AND(All!$V59="P4",All!$AE59="RMS"),Ruler!P$17,IF(AND(All!$V59="P5",All!$AE59="RMS"),Ruler!P$18,IF(AND(All!$V59="P6",All!$AE59="RMS"),Ruler!P$19,IF(AND(All!$V59="P7",All!$AE59="RMS"),Ruler!P$20,IF(AND(All!$V59="P8",All!$AE59="RMS"),Ruler!P$21,IF(AND(All!$V59="P9",All!$AE59="RMS"),Ruler!P$22,IF(AND(All!$V59="P1",All!$AE59="RSS"),Ruler!P$6,IF(AND(All!$V59="P2",All!$AE59="RSS"),Ruler!P$23,IF(AND(All!$V59="P3",All!$AE59="RSS"),Ruler!P$24,IF(AND(All!$V59="P4",All!$AE59="RSS"),Ruler!P$25,IF(AND(All!$V59="P5",All!$AE59="RSS"),Ruler!P$26,IF(AND(All!$V59="P6",All!$AE59="RSS"),Ruler!P$27,IF(AND(All!$V59="P7",All!$AE59="RSS"),Ruler!P$28,IF(AND(All!$V59="P8",All!$AE59="RSS"),Ruler!P$29,IF(AND(All!$V59="P9",All!$AE59="RSS"),Ruler!P$30,0)))))))))))))))))))))))))))</f>
        <v>0</v>
      </c>
      <c r="BX59" s="325">
        <f>IF(AND(All!$V59="P1",All!$AE59="RDP"),Ruler!Q$6,IF(AND(All!$V59="P2",All!$AE59="RDP"),Ruler!Q$7,IF(AND(All!$V59="P3",All!$AE59="RDP"),Ruler!Q$8,IF(AND(All!$V59="P4",All!$AE59="RDP"),Ruler!Q$9,IF(AND(All!$V59="P5",All!$AE59="RDP"),Ruler!Q$10,IF(AND(All!$V59="P6",All!$AE59="RDP"),Ruler!Q$11,IF(AND(All!$V59="P7",All!$AE59="RDP"),Ruler!Q$12,IF(AND(All!$V59="P8",All!$AE59="RDP"),Ruler!Q$13,IF(AND(All!$V59="P9",All!$AE59="RDP"),Ruler!Q$14,IF(AND(All!$V59="P1",All!$AE59="RMS"),Ruler!Q$6,IF(AND(All!$V59="P2",All!$AE59="RMS"),Ruler!Q$15,IF(AND(All!$V59="P3",All!$AE59="RMS"),Ruler!Q$16,IF(AND(All!$V59="P4",All!$AE59="RMS"),Ruler!Q$17,IF(AND(All!$V59="P5",All!$AE59="RMS"),Ruler!Q$18,IF(AND(All!$V59="P6",All!$AE59="RMS"),Ruler!Q$19,IF(AND(All!$V59="P7",All!$AE59="RMS"),Ruler!Q$20,IF(AND(All!$V59="P8",All!$AE59="RMS"),Ruler!Q$21,IF(AND(All!$V59="P9",All!$AE59="RMS"),Ruler!Q$22,IF(AND(All!$V59="P1",All!$AE59="RSS"),Ruler!Q$6,IF(AND(All!$V59="P2",All!$AE59="RSS"),Ruler!Q$23,IF(AND(All!$V59="P3",All!$AE59="RSS"),Ruler!Q$24,IF(AND(All!$V59="P4",All!$AE59="RSS"),Ruler!Q$25,IF(AND(All!$V59="P5",All!$AE59="RSS"),Ruler!Q$26,IF(AND(All!$V59="P6",All!$AE59="RSS"),Ruler!Q$27,IF(AND(All!$V59="P7",All!$AE59="RSS"),Ruler!Q$28,IF(AND(All!$V59="P8",All!$AE59="RSS"),Ruler!Q$29,IF(AND(All!$V59="P9",All!$AE59="RSS"),Ruler!Q$30,0)))))))))))))))))))))))))))</f>
        <v>0</v>
      </c>
      <c r="BY59" s="325">
        <f>IF(AND(All!$V59="P1",All!$AE59="RDP"),Ruler!R$6,IF(AND(All!$V59="P2",All!$AE59="RDP"),Ruler!R$7,IF(AND(All!$V59="P3",All!$AE59="RDP"),Ruler!R$8,IF(AND(All!$V59="P4",All!$AE59="RDP"),Ruler!R$9,IF(AND(All!$V59="P5",All!$AE59="RDP"),Ruler!R$10,IF(AND(All!$V59="P6",All!$AE59="RDP"),Ruler!R$11,IF(AND(All!$V59="P7",All!$AE59="RDP"),Ruler!R$12,IF(AND(All!$V59="P8",All!$AE59="RDP"),Ruler!R$13,IF(AND(All!$V59="P9",All!$AE59="RDP"),Ruler!R$14,IF(AND(All!$V59="P1",All!$AE59="RMS"),Ruler!R$6,IF(AND(All!$V59="P2",All!$AE59="RMS"),Ruler!R$15,IF(AND(All!$V59="P3",All!$AE59="RMS"),Ruler!R$16,IF(AND(All!$V59="P4",All!$AE59="RMS"),Ruler!R$17,IF(AND(All!$V59="P5",All!$AE59="RMS"),Ruler!R$18,IF(AND(All!$V59="P6",All!$AE59="RMS"),Ruler!R$19,IF(AND(All!$V59="P7",All!$AE59="RMS"),Ruler!R$20,IF(AND(All!$V59="P8",All!$AE59="RMS"),Ruler!R$21,IF(AND(All!$V59="P9",All!$AE59="RMS"),Ruler!R$22,IF(AND(All!$V59="P1",All!$AE59="RSS"),Ruler!R$6,IF(AND(All!$V59="P2",All!$AE59="RSS"),Ruler!R$23,IF(AND(All!$V59="P3",All!$AE59="RSS"),Ruler!R$24,IF(AND(All!$V59="P4",All!$AE59="RSS"),Ruler!R$25,IF(AND(All!$V59="P5",All!$AE59="RSS"),Ruler!R$26,IF(AND(All!$V59="P6",All!$AE59="RSS"),Ruler!R$27,IF(AND(All!$V59="P7",All!$AE59="RSS"),Ruler!R$28,IF(AND(All!$V59="P8",All!$AE59="RSS"),Ruler!R$29,IF(AND(All!$V59="P9",All!$AE59="RSS"),Ruler!R$30,0)))))))))))))))))))))))))))</f>
        <v>0</v>
      </c>
      <c r="BZ59" s="325">
        <f>IF(AND(All!$V59="P1",All!$AE59="RDP"),Ruler!S$6,IF(AND(All!$V59="P2",All!$AE59="RDP"),Ruler!S$7,IF(AND(All!$V59="P3",All!$AE59="RDP"),Ruler!S$8,IF(AND(All!$V59="P4",All!$AE59="RDP"),Ruler!S$9,IF(AND(All!$V59="P5",All!$AE59="RDP"),Ruler!S$10,IF(AND(All!$V59="P6",All!$AE59="RDP"),Ruler!S$11,IF(AND(All!$V59="P7",All!$AE59="RDP"),Ruler!S$12,IF(AND(All!$V59="P8",All!$AE59="RDP"),Ruler!S$13,IF(AND(All!$V59="P9",All!$AE59="RDP"),Ruler!S$14,IF(AND(All!$V59="P1",All!$AE59="RMS"),Ruler!S$6,IF(AND(All!$V59="P2",All!$AE59="RMS"),Ruler!S$15,IF(AND(All!$V59="P3",All!$AE59="RMS"),Ruler!S$16,IF(AND(All!$V59="P4",All!$AE59="RMS"),Ruler!S$17,IF(AND(All!$V59="P5",All!$AE59="RMS"),Ruler!S$18,IF(AND(All!$V59="P6",All!$AE59="RMS"),Ruler!S$19,IF(AND(All!$V59="P7",All!$AE59="RMS"),Ruler!S$20,IF(AND(All!$V59="P8",All!$AE59="RMS"),Ruler!S$21,IF(AND(All!$V59="P9",All!$AE59="RMS"),Ruler!S$22,IF(AND(All!$V59="P1",All!$AE59="RSS"),Ruler!S$6,IF(AND(All!$V59="P2",All!$AE59="RSS"),Ruler!S$23,IF(AND(All!$V59="P3",All!$AE59="RSS"),Ruler!S$24,IF(AND(All!$V59="P4",All!$AE59="RSS"),Ruler!S$25,IF(AND(All!$V59="P5",All!$AE59="RSS"),Ruler!S$26,IF(AND(All!$V59="P6",All!$AE59="RSS"),Ruler!S$27,IF(AND(All!$V59="P7",All!$AE59="RSS"),Ruler!S$28,IF(AND(All!$V59="P8",All!$AE59="RSS"),Ruler!S$29,IF(AND(All!$V59="P9",All!$AE59="RSS"),Ruler!S$30,0)))))))))))))))))))))))))))</f>
        <v>0</v>
      </c>
      <c r="CA59" s="325">
        <f>IF(AND(All!$V59="P1",All!$AE59="RDP"),Ruler!T$6,IF(AND(All!$V59="P2",All!$AE59="RDP"),Ruler!T$7,IF(AND(All!$V59="P3",All!$AE59="RDP"),Ruler!T$8,IF(AND(All!$V59="P4",All!$AE59="RDP"),Ruler!T$9,IF(AND(All!$V59="P5",All!$AE59="RDP"),Ruler!T$10,IF(AND(All!$V59="P6",All!$AE59="RDP"),Ruler!T$11,IF(AND(All!$V59="P7",All!$AE59="RDP"),Ruler!T$12,IF(AND(All!$V59="P8",All!$AE59="RDP"),Ruler!T$13,IF(AND(All!$V59="P9",All!$AE59="RDP"),Ruler!T$14,IF(AND(All!$V59="P1",All!$AE59="RMS"),Ruler!T$6,IF(AND(All!$V59="P2",All!$AE59="RMS"),Ruler!T$15,IF(AND(All!$V59="P3",All!$AE59="RMS"),Ruler!T$16,IF(AND(All!$V59="P4",All!$AE59="RMS"),Ruler!T$17,IF(AND(All!$V59="P5",All!$AE59="RMS"),Ruler!T$18,IF(AND(All!$V59="P6",All!$AE59="RMS"),Ruler!T$19,IF(AND(All!$V59="P7",All!$AE59="RMS"),Ruler!T$20,IF(AND(All!$V59="P8",All!$AE59="RMS"),Ruler!T$21,IF(AND(All!$V59="P9",All!$AE59="RMS"),Ruler!T$22,IF(AND(All!$V59="P1",All!$AE59="RSS"),Ruler!T$6,IF(AND(All!$V59="P2",All!$AE59="RSS"),Ruler!T$23,IF(AND(All!$V59="P3",All!$AE59="RSS"),Ruler!T$24,IF(AND(All!$V59="P4",All!$AE59="RSS"),Ruler!T$25,IF(AND(All!$V59="P5",All!$AE59="RSS"),Ruler!T$26,IF(AND(All!$V59="P6",All!$AE59="RSS"),Ruler!T$27,IF(AND(All!$V59="P7",All!$AE59="RSS"),Ruler!T$28,IF(AND(All!$V59="P8",All!$AE59="RSS"),Ruler!T$29,IF(AND(All!$V59="P9",All!$AE59="RSS"),Ruler!T$30,0)))))))))))))))))))))))))))</f>
        <v>0</v>
      </c>
      <c r="CB59" s="325">
        <f>IF(AND(All!$V59="P1",All!$AE59="RDP"),Ruler!U$6,IF(AND(All!$V59="P2",All!$AE59="RDP"),Ruler!U$7,IF(AND(All!$V59="P3",All!$AE59="RDP"),Ruler!U$8,IF(AND(All!$V59="P4",All!$AE59="RDP"),Ruler!U$9,IF(AND(All!$V59="P5",All!$AE59="RDP"),Ruler!U$10,IF(AND(All!$V59="P6",All!$AE59="RDP"),Ruler!U$11,IF(AND(All!$V59="P7",All!$AE59="RDP"),Ruler!U$12,IF(AND(All!$V59="P8",All!$AE59="RDP"),Ruler!U$13,IF(AND(All!$V59="P9",All!$AE59="RDP"),Ruler!U$14,IF(AND(All!$V59="P1",All!$AE59="RMS"),Ruler!U$6,IF(AND(All!$V59="P2",All!$AE59="RMS"),Ruler!U$15,IF(AND(All!$V59="P3",All!$AE59="RMS"),Ruler!U$16,IF(AND(All!$V59="P4",All!$AE59="RMS"),Ruler!U$17,IF(AND(All!$V59="P5",All!$AE59="RMS"),Ruler!U$18,IF(AND(All!$V59="P6",All!$AE59="RMS"),Ruler!U$19,IF(AND(All!$V59="P7",All!$AE59="RMS"),Ruler!U$20,IF(AND(All!$V59="P8",All!$AE59="RMS"),Ruler!U$21,IF(AND(All!$V59="P9",All!$AE59="RMS"),Ruler!U$22,IF(AND(All!$V59="P1",All!$AE59="RSS"),Ruler!U$6,IF(AND(All!$V59="P2",All!$AE59="RSS"),Ruler!U$23,IF(AND(All!$V59="P3",All!$AE59="RSS"),Ruler!U$24,IF(AND(All!$V59="P4",All!$AE59="RSS"),Ruler!U$25,IF(AND(All!$V59="P5",All!$AE59="RSS"),Ruler!U$26,IF(AND(All!$V59="P6",All!$AE59="RSS"),Ruler!U$27,IF(AND(All!$V59="P7",All!$AE59="RSS"),Ruler!U$28,IF(AND(All!$V59="P8",All!$AE59="RSS"),Ruler!U$29,IF(AND(All!$V59="P9",All!$AE59="RSS"),Ruler!U$30,0)))))))))))))))))))))))))))</f>
        <v>0</v>
      </c>
      <c r="CC59" s="325">
        <f>IF(AND(All!$V59="P1",All!$AE59="RDP"),Ruler!V$6,IF(AND(All!$V59="P2",All!$AE59="RDP"),Ruler!V$7,IF(AND(All!$V59="P3",All!$AE59="RDP"),Ruler!V$8,IF(AND(All!$V59="P4",All!$AE59="RDP"),Ruler!V$9,IF(AND(All!$V59="P5",All!$AE59="RDP"),Ruler!V$10,IF(AND(All!$V59="P6",All!$AE59="RDP"),Ruler!V$11,IF(AND(All!$V59="P7",All!$AE59="RDP"),Ruler!V$12,IF(AND(All!$V59="P8",All!$AE59="RDP"),Ruler!V$13,IF(AND(All!$V59="P9",All!$AE59="RDP"),Ruler!V$14,IF(AND(All!$V59="P1",All!$AE59="RMS"),Ruler!V$6,IF(AND(All!$V59="P2",All!$AE59="RMS"),Ruler!V$15,IF(AND(All!$V59="P3",All!$AE59="RMS"),Ruler!V$16,IF(AND(All!$V59="P4",All!$AE59="RMS"),Ruler!V$17,IF(AND(All!$V59="P5",All!$AE59="RMS"),Ruler!V$18,IF(AND(All!$V59="P6",All!$AE59="RMS"),Ruler!V$19,IF(AND(All!$V59="P7",All!$AE59="RMS"),Ruler!V$20,IF(AND(All!$V59="P8",All!$AE59="RMS"),Ruler!V$21,IF(AND(All!$V59="P9",All!$AE59="RMS"),Ruler!V$22,IF(AND(All!$V59="P1",All!$AE59="RSS"),Ruler!V$6,IF(AND(All!$V59="P2",All!$AE59="RSS"),Ruler!V$23,IF(AND(All!$V59="P3",All!$AE59="RSS"),Ruler!V$24,IF(AND(All!$V59="P4",All!$AE59="RSS"),Ruler!V$25,IF(AND(All!$V59="P5",All!$AE59="RSS"),Ruler!V$26,IF(AND(All!$V59="P6",All!$AE59="RSS"),Ruler!V$27,IF(AND(All!$V59="P7",All!$AE59="RSS"),Ruler!V$28,IF(AND(All!$V59="P8",All!$AE59="RSS"),Ruler!V$29,IF(AND(All!$V59="P9",All!$AE59="RSS"),Ruler!V$30,0)))))))))))))))))))))))))))</f>
        <v>0</v>
      </c>
      <c r="CD59" s="325">
        <f>IF(AND(All!$V59="P1",All!$AE59="RDP"),Ruler!W$6,IF(AND(All!$V59="P2",All!$AE59="RDP"),Ruler!W$7,IF(AND(All!$V59="P3",All!$AE59="RDP"),Ruler!W$8,IF(AND(All!$V59="P4",All!$AE59="RDP"),Ruler!W$9,IF(AND(All!$V59="P5",All!$AE59="RDP"),Ruler!W$10,IF(AND(All!$V59="P6",All!$AE59="RDP"),Ruler!W$11,IF(AND(All!$V59="P7",All!$AE59="RDP"),Ruler!W$12,IF(AND(All!$V59="P8",All!$AE59="RDP"),Ruler!W$13,IF(AND(All!$V59="P9",All!$AE59="RDP"),Ruler!W$14,IF(AND(All!$V59="P1",All!$AE59="RMS"),Ruler!W$6,IF(AND(All!$V59="P2",All!$AE59="RMS"),Ruler!W$15,IF(AND(All!$V59="P3",All!$AE59="RMS"),Ruler!W$16,IF(AND(All!$V59="P4",All!$AE59="RMS"),Ruler!W$17,IF(AND(All!$V59="P5",All!$AE59="RMS"),Ruler!W$18,IF(AND(All!$V59="P6",All!$AE59="RMS"),Ruler!W$19,IF(AND(All!$V59="P7",All!$AE59="RMS"),Ruler!W$20,IF(AND(All!$V59="P8",All!$AE59="RMS"),Ruler!W$21,IF(AND(All!$V59="P9",All!$AE59="RMS"),Ruler!W$22,IF(AND(All!$V59="P1",All!$AE59="RSS"),Ruler!W$6,IF(AND(All!$V59="P2",All!$AE59="RSS"),Ruler!W$23,IF(AND(All!$V59="P3",All!$AE59="RSS"),Ruler!W$24,IF(AND(All!$V59="P4",All!$AE59="RSS"),Ruler!W$25,IF(AND(All!$V59="P5",All!$AE59="RSS"),Ruler!W$26,IF(AND(All!$V59="P6",All!$AE59="RSS"),Ruler!W$27,IF(AND(All!$V59="P7",All!$AE59="RSS"),Ruler!W$28,IF(AND(All!$V59="P8",All!$AE59="RSS"),Ruler!W$29,IF(AND(All!$V59="P9",All!$AE59="RSS"),Ruler!W$30,0)))))))))))))))))))))))))))</f>
        <v>0</v>
      </c>
      <c r="CE59" s="325">
        <f>IF(AND(All!$V59="P1",All!$AE59="RDP"),Ruler!X$6,IF(AND(All!$V59="P2",All!$AE59="RDP"),Ruler!X$7,IF(AND(All!$V59="P3",All!$AE59="RDP"),Ruler!X$8,IF(AND(All!$V59="P4",All!$AE59="RDP"),Ruler!X$9,IF(AND(All!$V59="P5",All!$AE59="RDP"),Ruler!X$10,IF(AND(All!$V59="P6",All!$AE59="RDP"),Ruler!X$11,IF(AND(All!$V59="P7",All!$AE59="RDP"),Ruler!X$12,IF(AND(All!$V59="P8",All!$AE59="RDP"),Ruler!X$13,IF(AND(All!$V59="P9",All!$AE59="RDP"),Ruler!X$14,IF(AND(All!$V59="P1",All!$AE59="RMS"),Ruler!X$6,IF(AND(All!$V59="P2",All!$AE59="RMS"),Ruler!X$15,IF(AND(All!$V59="P3",All!$AE59="RMS"),Ruler!X$16,IF(AND(All!$V59="P4",All!$AE59="RMS"),Ruler!X$17,IF(AND(All!$V59="P5",All!$AE59="RMS"),Ruler!X$18,IF(AND(All!$V59="P6",All!$AE59="RMS"),Ruler!X$19,IF(AND(All!$V59="P7",All!$AE59="RMS"),Ruler!X$20,IF(AND(All!$V59="P8",All!$AE59="RMS"),Ruler!X$21,IF(AND(All!$V59="P9",All!$AE59="RMS"),Ruler!X$22,IF(AND(All!$V59="P1",All!$AE59="RSS"),Ruler!X$6,IF(AND(All!$V59="P2",All!$AE59="RSS"),Ruler!X$23,IF(AND(All!$V59="P3",All!$AE59="RSS"),Ruler!X$24,IF(AND(All!$V59="P4",All!$AE59="RSS"),Ruler!X$25,IF(AND(All!$V59="P5",All!$AE59="RSS"),Ruler!X$26,IF(AND(All!$V59="P6",All!$AE59="RSS"),Ruler!X$27,IF(AND(All!$V59="P7",All!$AE59="RSS"),Ruler!X$28,IF(AND(All!$V59="P8",All!$AE59="RSS"),Ruler!X$29,IF(AND(All!$V59="P9",All!$AE59="RSS"),Ruler!X$30,0)))))))))))))))))))))))))))</f>
        <v>0</v>
      </c>
      <c r="CF59" s="325">
        <f>IF(AND(All!$V59="P1",All!$AE59="RDP"),Ruler!Y$6,IF(AND(All!$V59="P2",All!$AE59="RDP"),Ruler!Y$7,IF(AND(All!$V59="P3",All!$AE59="RDP"),Ruler!Y$8,IF(AND(All!$V59="P4",All!$AE59="RDP"),Ruler!Y$9,IF(AND(All!$V59="P5",All!$AE59="RDP"),Ruler!Y$10,IF(AND(All!$V59="P6",All!$AE59="RDP"),Ruler!Y$11,IF(AND(All!$V59="P7",All!$AE59="RDP"),Ruler!Y$12,IF(AND(All!$V59="P8",All!$AE59="RDP"),Ruler!Y$13,IF(AND(All!$V59="P9",All!$AE59="RDP"),Ruler!Y$14,IF(AND(All!$V59="P1",All!$AE59="RMS"),Ruler!Y$6,IF(AND(All!$V59="P2",All!$AE59="RMS"),Ruler!Y$15,IF(AND(All!$V59="P3",All!$AE59="RMS"),Ruler!Y$16,IF(AND(All!$V59="P4",All!$AE59="RMS"),Ruler!Y$17,IF(AND(All!$V59="P5",All!$AE59="RMS"),Ruler!Y$18,IF(AND(All!$V59="P6",All!$AE59="RMS"),Ruler!Y$19,IF(AND(All!$V59="P7",All!$AE59="RMS"),Ruler!Y$20,IF(AND(All!$V59="P8",All!$AE59="RMS"),Ruler!Y$21,IF(AND(All!$V59="P9",All!$AE59="RMS"),Ruler!Y$22,IF(AND(All!$V59="P1",All!$AE59="RSS"),Ruler!Y$6,IF(AND(All!$V59="P2",All!$AE59="RSS"),Ruler!Y$23,IF(AND(All!$V59="P3",All!$AE59="RSS"),Ruler!Y$24,IF(AND(All!$V59="P4",All!$AE59="RSS"),Ruler!Y$25,IF(AND(All!$V59="P5",All!$AE59="RSS"),Ruler!Y$26,IF(AND(All!$V59="P6",All!$AE59="RSS"),Ruler!Y$27,IF(AND(All!$V59="P7",All!$AE59="RSS"),Ruler!Y$28,IF(AND(All!$V59="P8",All!$AE59="RSS"),Ruler!Y$29,IF(AND(All!$V59="P9",All!$AE59="RSS"),Ruler!Y$30,0)))))))))))))))))))))))))))</f>
        <v>0</v>
      </c>
      <c r="CG59" s="325">
        <f>IF(AND(All!$V59="P1",All!$AE59="RDP"),Ruler!Z$6,IF(AND(All!$V59="P2",All!$AE59="RDP"),Ruler!Z$7,IF(AND(All!$V59="P3",All!$AE59="RDP"),Ruler!Z$8,IF(AND(All!$V59="P4",All!$AE59="RDP"),Ruler!Z$9,IF(AND(All!$V59="P5",All!$AE59="RDP"),Ruler!Z$10,IF(AND(All!$V59="P6",All!$AE59="RDP"),Ruler!Z$11,IF(AND(All!$V59="P7",All!$AE59="RDP"),Ruler!Z$12,IF(AND(All!$V59="P8",All!$AE59="RDP"),Ruler!Z$13,IF(AND(All!$V59="P9",All!$AE59="RDP"),Ruler!Z$14,IF(AND(All!$V59="P1",All!$AE59="RMS"),Ruler!Z$6,IF(AND(All!$V59="P2",All!$AE59="RMS"),Ruler!Z$15,IF(AND(All!$V59="P3",All!$AE59="RMS"),Ruler!Z$16,IF(AND(All!$V59="P4",All!$AE59="RMS"),Ruler!Z$17,IF(AND(All!$V59="P5",All!$AE59="RMS"),Ruler!Z$18,IF(AND(All!$V59="P6",All!$AE59="RMS"),Ruler!Z$19,IF(AND(All!$V59="P7",All!$AE59="RMS"),Ruler!Z$20,IF(AND(All!$V59="P8",All!$AE59="RMS"),Ruler!Z$21,IF(AND(All!$V59="P9",All!$AE59="RMS"),Ruler!Z$22,IF(AND(All!$V59="P1",All!$AE59="RSS"),Ruler!Z$6,IF(AND(All!$V59="P2",All!$AE59="RSS"),Ruler!Z$23,IF(AND(All!$V59="P3",All!$AE59="RSS"),Ruler!Z$24,IF(AND(All!$V59="P4",All!$AE59="RSS"),Ruler!Z$25,IF(AND(All!$V59="P5",All!$AE59="RSS"),Ruler!Z$26,IF(AND(All!$V59="P6",All!$AE59="RSS"),Ruler!Z$27,IF(AND(All!$V59="P7",All!$AE59="RSS"),Ruler!Z$28,IF(AND(All!$V59="P8",All!$AE59="RSS"),Ruler!Z$29,IF(AND(All!$V59="P9",All!$AE59="RSS"),Ruler!Z$30,0)))))))))))))))))))))))))))</f>
        <v>0</v>
      </c>
      <c r="CH59" s="325">
        <f>IF(AND(All!$V59="P1",All!$AE59="RDP"),Ruler!AA$6,IF(AND(All!$V59="P2",All!$AE59="RDP"),Ruler!AA$7,IF(AND(All!$V59="P3",All!$AE59="RDP"),Ruler!AA$8,IF(AND(All!$V59="P4",All!$AE59="RDP"),Ruler!AA$9,IF(AND(All!$V59="P5",All!$AE59="RDP"),Ruler!AA$10,IF(AND(All!$V59="P6",All!$AE59="RDP"),Ruler!AA$11,IF(AND(All!$V59="P7",All!$AE59="RDP"),Ruler!AA$12,IF(AND(All!$V59="P8",All!$AE59="RDP"),Ruler!AA$13,IF(AND(All!$V59="P9",All!$AE59="RDP"),Ruler!AA$14,IF(AND(All!$V59="P1",All!$AE59="RMS"),Ruler!AA$6,IF(AND(All!$V59="P2",All!$AE59="RMS"),Ruler!AA$15,IF(AND(All!$V59="P3",All!$AE59="RMS"),Ruler!AA$16,IF(AND(All!$V59="P4",All!$AE59="RMS"),Ruler!AA$17,IF(AND(All!$V59="P5",All!$AE59="RMS"),Ruler!AA$18,IF(AND(All!$V59="P6",All!$AE59="RMS"),Ruler!AA$19,IF(AND(All!$V59="P7",All!$AE59="RMS"),Ruler!AA$20,IF(AND(All!$V59="P8",All!$AE59="RMS"),Ruler!AA$21,IF(AND(All!$V59="P9",All!$AE59="RMS"),Ruler!AA$22,IF(AND(All!$V59="P1",All!$AE59="RSS"),Ruler!AA$6,IF(AND(All!$V59="P2",All!$AE59="RSS"),Ruler!AA$23,IF(AND(All!$V59="P3",All!$AE59="RSS"),Ruler!AA$24,IF(AND(All!$V59="P4",All!$AE59="RSS"),Ruler!AA$25,IF(AND(All!$V59="P5",All!$AE59="RSS"),Ruler!AA$26,IF(AND(All!$V59="P6",All!$AE59="RSS"),Ruler!AA$27,IF(AND(All!$V59="P7",All!$AE59="RSS"),Ruler!AA$28,IF(AND(All!$V59="P8",All!$AE59="RSS"),Ruler!AA$29,IF(AND(All!$V59="P9",All!$AE59="RSS"),Ruler!AA$30,0)))))))))))))))))))))))))))</f>
        <v>0</v>
      </c>
      <c r="CI59" s="325">
        <f>IF(AND(All!$V59="P1",All!$AE59="RDP"),Ruler!AB$6,IF(AND(All!$V59="P2",All!$AE59="RDP"),Ruler!AB$7,IF(AND(All!$V59="P3",All!$AE59="RDP"),Ruler!AB$8,IF(AND(All!$V59="P4",All!$AE59="RDP"),Ruler!AB$9,IF(AND(All!$V59="P5",All!$AE59="RDP"),Ruler!AB$10,IF(AND(All!$V59="P6",All!$AE59="RDP"),Ruler!AB$11,IF(AND(All!$V59="P7",All!$AE59="RDP"),Ruler!AB$12,IF(AND(All!$V59="P8",All!$AE59="RDP"),Ruler!AB$13,IF(AND(All!$V59="P9",All!$AE59="RDP"),Ruler!AB$14,IF(AND(All!$V59="P1",All!$AE59="RMS"),Ruler!AB$6,IF(AND(All!$V59="P2",All!$AE59="RMS"),Ruler!AB$15,IF(AND(All!$V59="P3",All!$AE59="RMS"),Ruler!AB$16,IF(AND(All!$V59="P4",All!$AE59="RMS"),Ruler!AB$17,IF(AND(All!$V59="P5",All!$AE59="RMS"),Ruler!AB$18,IF(AND(All!$V59="P6",All!$AE59="RMS"),Ruler!AB$19,IF(AND(All!$V59="P7",All!$AE59="RMS"),Ruler!AB$20,IF(AND(All!$V59="P8",All!$AE59="RMS"),Ruler!AB$21,IF(AND(All!$V59="P9",All!$AE59="RMS"),Ruler!AB$22,IF(AND(All!$V59="P1",All!$AE59="RSS"),Ruler!AB$6,IF(AND(All!$V59="P2",All!$AE59="RSS"),Ruler!AB$23,IF(AND(All!$V59="P3",All!$AE59="RSS"),Ruler!AB$24,IF(AND(All!$V59="P4",All!$AE59="RSS"),Ruler!AB$25,IF(AND(All!$V59="P5",All!$AE59="RSS"),Ruler!AB$26,IF(AND(All!$V59="P6",All!$AE59="RSS"),Ruler!AB$27,IF(AND(All!$V59="P7",All!$AE59="RSS"),Ruler!AB$28,IF(AND(All!$V59="P8",All!$AE59="RSS"),Ruler!AB$29,IF(AND(All!$V59="P9",All!$AE59="RSS"),Ruler!AB$30,0)))))))))))))))))))))))))))</f>
        <v>0</v>
      </c>
      <c r="CJ59" s="323">
        <f>Table9[[#This Row],[R-B1]]-Table9[[#This Row],[B1]]</f>
        <v>0</v>
      </c>
      <c r="CK59" s="43">
        <f>Table9[[#This Row],[R-B2]]-Table9[[#This Row],[B2]]</f>
        <v>0</v>
      </c>
      <c r="CL59" s="43">
        <f>Table9[[#This Row],[R-B3]]-Table9[[#This Row],[B3]]</f>
        <v>0</v>
      </c>
      <c r="CM59" s="43">
        <f>Table9[[#This Row],[R-B4]]-Table9[[#This Row],[B4]]</f>
        <v>0</v>
      </c>
      <c r="CN59" s="43">
        <f>Table9[[#This Row],[R-B5]]-Table9[[#This Row],[B5]]</f>
        <v>0</v>
      </c>
      <c r="CO59" s="43">
        <f>Table9[[#This Row],[R-B6]]-Table9[[#This Row],[B6]]</f>
        <v>0</v>
      </c>
      <c r="CP59" s="43">
        <f>Table9[[#This Row],[R-B7]]-Table9[[#This Row],[B7]]</f>
        <v>0</v>
      </c>
      <c r="CQ59" s="43">
        <f>Table9[[#This Row],[R-B8]]-Table9[[#This Row],[B8]]</f>
        <v>0</v>
      </c>
      <c r="CR59" s="43">
        <f>Table9[[#This Row],[R-B9]]-Table9[[#This Row],[B9]]</f>
        <v>0</v>
      </c>
      <c r="CS59" s="43">
        <f>Table9[[#This Row],[R-B10]]-Table9[[#This Row],[B10]]</f>
        <v>0</v>
      </c>
      <c r="CT59" s="43">
        <f>Table9[[#This Row],[R-B11]]-Table9[[#This Row],[B11]]</f>
        <v>0</v>
      </c>
      <c r="CU59" s="43">
        <f>Table9[[#This Row],[R-B12]]-Table9[[#This Row],[B12]]</f>
        <v>0</v>
      </c>
      <c r="CV59" s="43">
        <f>Table9[[#This Row],[R-K1]]-Table9[[#This Row],[K1]]</f>
        <v>0</v>
      </c>
      <c r="CW59" s="43">
        <f>Table9[[#This Row],[R-K2]]-Table9[[#This Row],[K2]]</f>
        <v>0</v>
      </c>
      <c r="CX59" s="43">
        <f>Table9[[#This Row],[R-K3]]-Table9[[#This Row],[K3]]</f>
        <v>0</v>
      </c>
      <c r="CY59" s="43">
        <f>Table9[[#This Row],[R-K4]]-Table9[[#This Row],[K4]]</f>
        <v>0</v>
      </c>
      <c r="CZ59" s="43">
        <f>Table9[[#This Row],[R-K5]]-Table9[[#This Row],[K5]]</f>
        <v>0</v>
      </c>
      <c r="DA59" s="43">
        <f>Table9[[#This Row],[R-P1]]-Table9[[#This Row],[P1]]</f>
        <v>0</v>
      </c>
      <c r="DB59" s="43">
        <f>Table9[[#This Row],[R-P2]]-Table9[[#This Row],[P2]]</f>
        <v>0</v>
      </c>
      <c r="DC59" s="43">
        <f>Table9[[#This Row],[R-P3]]-Table9[[#This Row],[P3]]</f>
        <v>0</v>
      </c>
      <c r="DD59" s="43">
        <f>Table9[[#This Row],[R-P4]]-Table9[[#This Row],[P4]]</f>
        <v>0</v>
      </c>
      <c r="DE59" s="43">
        <f>Table9[[#This Row],[R-P5]]-Table9[[#This Row],[P5]]</f>
        <v>0</v>
      </c>
      <c r="DF59" s="43">
        <f>Table9[[#This Row],[R-E1]]-Table9[[#This Row],[E1]]</f>
        <v>0</v>
      </c>
      <c r="DG59" s="328">
        <f>Table9[[#This Row],[R-E2]]-Table9[[#This Row],[E2]]</f>
        <v>0</v>
      </c>
      <c r="DH59" s="43">
        <f>COUNTIF(Table9[[#This Row],[G-B1]:[G-B12]],"&lt;=0")/12*100</f>
        <v>100</v>
      </c>
      <c r="DI59" s="43">
        <f>COUNTIF(Table9[[#This Row],[G-K1]:[G-K5]],"&lt;=0")/5*100</f>
        <v>100</v>
      </c>
      <c r="DJ59" s="43">
        <f>COUNTIF(Table9[[#This Row],[G-P1]:[G-P5]],"&lt;=0")/5*100</f>
        <v>100</v>
      </c>
      <c r="DK59" s="43">
        <f>COUNTIF(Table9[[#This Row],[G-E1]:[G-E2]],"&lt;=0")/2*100</f>
        <v>100</v>
      </c>
      <c r="DL59" s="450">
        <f>IF(AE59="RDP",(COUNTIF(Table9[[#This Row],[G-B3]],"&lt;=0")+COUNTIF(Table9[[#This Row],[G-B4]],"&lt;=0")+COUNTIF(Table9[[#This Row],[G-B7]],"&lt;=0")+COUNTIF(Table9[[#This Row],[G-B11]],"&lt;=0")+COUNTIF(Table9[[#This Row],[G-K2]],"&lt;=0"))/5*100,IF(AE59="RMS",(COUNTIF(Table9[[#This Row],[G-B4]],"&lt;=0")+COUNTIF(Table9[[#This Row],[G-B5]],"&lt;=0")+COUNTIF(Table9[[#This Row],[G-B10]],"&lt;=0")+COUNTIF(Table9[[#This Row],[G-B12]],"&lt;=0")+COUNTIF(Table9[[#This Row],[G-K2]],"&lt;=0"))/5*100,IF(AE59="RSS",(COUNTIF(Table9[[#This Row],[G-B1]],"&lt;=0")+COUNTIF(Table9[[#This Row],[G-B2]],"&lt;=0")+COUNTIF(Table9[[#This Row],[G-B6]],"&lt;=0")+COUNTIF(Table9[[#This Row],[G-B11]],"&lt;=0")+COUNTIF(Table9[[#This Row],[G-B12]],"&lt;=0"))/5*100,0)))</f>
        <v>0</v>
      </c>
      <c r="DM59" s="332"/>
      <c r="DR59" s="332"/>
      <c r="DW59" s="332"/>
      <c r="DX59" s="42"/>
      <c r="DY59" s="42"/>
      <c r="DZ59" s="42"/>
      <c r="EA59" s="333"/>
      <c r="EB59" s="342"/>
      <c r="EC59" s="339"/>
      <c r="ED59" s="339"/>
      <c r="EE59" s="338"/>
    </row>
    <row r="60" spans="2:135" ht="44" hidden="1" thickBot="1" x14ac:dyDescent="0.35">
      <c r="B60" s="282">
        <v>59</v>
      </c>
      <c r="C60" s="285" t="s">
        <v>134</v>
      </c>
      <c r="D60" s="283">
        <v>46234</v>
      </c>
      <c r="E60" s="435" t="s">
        <v>603</v>
      </c>
      <c r="F60" s="43">
        <v>1091371</v>
      </c>
      <c r="G60" s="357">
        <f t="shared" ca="1" si="0"/>
        <v>27.656526759893463</v>
      </c>
      <c r="H60" s="283">
        <v>36221</v>
      </c>
      <c r="I60" s="282" t="s">
        <v>136</v>
      </c>
      <c r="J60" s="282" t="s">
        <v>137</v>
      </c>
      <c r="K60" s="282" t="s">
        <v>138</v>
      </c>
      <c r="L60" s="282" t="s">
        <v>139</v>
      </c>
      <c r="M60" s="285" t="s">
        <v>263</v>
      </c>
      <c r="N60" s="282"/>
      <c r="O60" s="282" t="s">
        <v>142</v>
      </c>
      <c r="P60" s="281" t="s">
        <v>604</v>
      </c>
      <c r="Q60" s="282" t="s">
        <v>144</v>
      </c>
      <c r="R60" s="282" t="s">
        <v>185</v>
      </c>
      <c r="S60" s="283">
        <v>44942</v>
      </c>
      <c r="T60" s="286">
        <f t="shared" ref="T60:T67" ca="1" si="4">YEARFRAC(S60,$T$1)</f>
        <v>3.7611111111111111</v>
      </c>
      <c r="U60" s="286">
        <f ca="1">Table9[[#This Row],[Years in PET]]</f>
        <v>3.7611111111111111</v>
      </c>
      <c r="V60" s="282" t="s">
        <v>56</v>
      </c>
      <c r="W60" s="286"/>
      <c r="X60" s="286">
        <f ca="1">($T$1-Table9[[#This Row],[Date of Appointment to Current Grade]])/365</f>
        <v>1.0537870338660655</v>
      </c>
      <c r="Y60" s="283">
        <v>45931</v>
      </c>
      <c r="Z60" s="282" t="s">
        <v>263</v>
      </c>
      <c r="AA60" s="283">
        <v>46023</v>
      </c>
      <c r="AB60" s="286">
        <f ca="1">($T$1-Table9[[#This Row],[Date in Position]])/365</f>
        <v>0.80173223934551763</v>
      </c>
      <c r="AC60" s="282" t="s">
        <v>146</v>
      </c>
      <c r="AD60" s="282"/>
      <c r="AE60" s="282" t="s">
        <v>139</v>
      </c>
      <c r="AF60" s="282" t="s">
        <v>188</v>
      </c>
      <c r="AG60" s="287" t="s">
        <v>605</v>
      </c>
      <c r="AH60" s="287" t="s">
        <v>606</v>
      </c>
      <c r="AI60" s="287" t="s">
        <v>607</v>
      </c>
      <c r="AJ60" s="285"/>
      <c r="AK60" s="288" t="s">
        <v>608</v>
      </c>
      <c r="AL60" s="285" t="s">
        <v>153</v>
      </c>
      <c r="AM60" s="319" t="s">
        <v>609</v>
      </c>
      <c r="AN60" s="323"/>
      <c r="BK60" s="328"/>
      <c r="BL60" s="325">
        <f>IF(AND(All!$V60="P1",All!$AE60="RDP"),Ruler!E$6,IF(AND(All!$V60="P2",All!$AE60="RDP"),Ruler!E$7,IF(AND(All!$V60="P3",All!$AE60="RDP"),Ruler!E$8,IF(AND(All!$V60="P4",All!$AE60="RDP"),Ruler!E$9,IF(AND(All!$V60="P5",All!$AE60="RDP"),Ruler!E$10,IF(AND(All!$V60="P6",All!$AE60="RDP"),Ruler!E$11,IF(AND(All!$V60="P7",All!$AE60="RDP"),Ruler!E$12,IF(AND(All!$V60="P8",All!$AE60="RDP"),Ruler!E$13,IF(AND(All!$V60="P9",All!$AE60="RDP"),Ruler!E$14,IF(AND(All!$V60="P1",All!$AE60="RMS"),Ruler!E$6,IF(AND(All!$V60="P2",All!$AE60="RMS"),Ruler!E$15,IF(AND(All!$V60="P3",All!$AE60="RMS"),Ruler!E$16,IF(AND(All!$V60="P4",All!$AE60="RMS"),Ruler!E$17,IF(AND(All!$V60="P5",All!$AE60="RMS"),Ruler!E$18,IF(AND(All!$V60="P6",All!$AE60="RMS"),Ruler!E$19,IF(AND(All!$V60="P7",All!$AE60="RMS"),Ruler!E$20,IF(AND(All!$V60="P8",All!$AE60="RMS"),Ruler!E$21,IF(AND(All!$V60="P9",All!$AE60="RMS"),Ruler!E$22,IF(AND(All!$V60="P1",All!$AE60="RSS"),Ruler!E$6,IF(AND(All!$V60="P2",All!$AE60="RSS"),Ruler!E$23,IF(AND(All!$V60="P3",All!$AE60="RSS"),Ruler!E$24,IF(AND(All!$V60="P4",All!$AE60="RSS"),Ruler!E$25,IF(AND(All!$V60="P5",All!$AE60="RSS"),Ruler!E$26,IF(AND(All!$V60="P6",All!$AE60="RSS"),Ruler!E$27,IF(AND(All!$V60="P7",All!$AE60="RSS"),Ruler!E$28,IF(AND(All!$V60="P8",All!$AE60="RSS"),Ruler!E$29,IF(AND(All!$V60="P9",All!$AE60="RSS"),Ruler!E$30,0)))))))))))))))))))))))))))</f>
        <v>2</v>
      </c>
      <c r="BM60" s="325">
        <f>IF(AND(All!$V60="P1",All!$AE60="RDP"),Ruler!F$6,IF(AND(All!$V60="P2",All!$AE60="RDP"),Ruler!F$7,IF(AND(All!$V60="P3",All!$AE60="RDP"),Ruler!F$8,IF(AND(All!$V60="P4",All!$AE60="RDP"),Ruler!F$9,IF(AND(All!$V60="P5",All!$AE60="RDP"),Ruler!F$10,IF(AND(All!$V60="P6",All!$AE60="RDP"),Ruler!F$11,IF(AND(All!$V60="P7",All!$AE60="RDP"),Ruler!F$12,IF(AND(All!$V60="P8",All!$AE60="RDP"),Ruler!F$13,IF(AND(All!$V60="P9",All!$AE60="RDP"),Ruler!F$14,IF(AND(All!$V60="P1",All!$AE60="RMS"),Ruler!F$6,IF(AND(All!$V60="P2",All!$AE60="RMS"),Ruler!F$15,IF(AND(All!$V60="P3",All!$AE60="RMS"),Ruler!F$16,IF(AND(All!$V60="P4",All!$AE60="RMS"),Ruler!F$17,IF(AND(All!$V60="P5",All!$AE60="RMS"),Ruler!F$18,IF(AND(All!$V60="P6",All!$AE60="RMS"),Ruler!F$19,IF(AND(All!$V60="P7",All!$AE60="RMS"),Ruler!F$20,IF(AND(All!$V60="P8",All!$AE60="RMS"),Ruler!F$21,IF(AND(All!$V60="P9",All!$AE60="RMS"),Ruler!F$22,IF(AND(All!$V60="P1",All!$AE60="RSS"),Ruler!F$6,IF(AND(All!$V60="P2",All!$AE60="RSS"),Ruler!F$23,IF(AND(All!$V60="P3",All!$AE60="RSS"),Ruler!F$24,IF(AND(All!$V60="P4",All!$AE60="RSS"),Ruler!F$25,IF(AND(All!$V60="P5",All!$AE60="RSS"),Ruler!F$26,IF(AND(All!$V60="P6",All!$AE60="RSS"),Ruler!F$27,IF(AND(All!$V60="P7",All!$AE60="RSS"),Ruler!F$28,IF(AND(All!$V60="P8",All!$AE60="RSS"),Ruler!F$29,IF(AND(All!$V60="P9",All!$AE60="RSS"),Ruler!F$30,0)))))))))))))))))))))))))))</f>
        <v>2</v>
      </c>
      <c r="BN60" s="325">
        <f>IF(AND(All!$V60="P1",All!$AE60="RDP"),Ruler!G$6,IF(AND(All!$V60="P2",All!$AE60="RDP"),Ruler!G$7,IF(AND(All!$V60="P3",All!$AE60="RDP"),Ruler!G$8,IF(AND(All!$V60="P4",All!$AE60="RDP"),Ruler!G$9,IF(AND(All!$V60="P5",All!$AE60="RDP"),Ruler!G$10,IF(AND(All!$V60="P6",All!$AE60="RDP"),Ruler!G$11,IF(AND(All!$V60="P7",All!$AE60="RDP"),Ruler!G$12,IF(AND(All!$V60="P8",All!$AE60="RDP"),Ruler!G$13,IF(AND(All!$V60="P9",All!$AE60="RDP"),Ruler!G$14,IF(AND(All!$V60="P1",All!$AE60="RMS"),Ruler!G$6,IF(AND(All!$V60="P2",All!$AE60="RMS"),Ruler!G$15,IF(AND(All!$V60="P3",All!$AE60="RMS"),Ruler!G$16,IF(AND(All!$V60="P4",All!$AE60="RMS"),Ruler!G$17,IF(AND(All!$V60="P5",All!$AE60="RMS"),Ruler!G$18,IF(AND(All!$V60="P6",All!$AE60="RMS"),Ruler!G$19,IF(AND(All!$V60="P7",All!$AE60="RMS"),Ruler!G$20,IF(AND(All!$V60="P8",All!$AE60="RMS"),Ruler!G$21,IF(AND(All!$V60="P9",All!$AE60="RMS"),Ruler!G$22,IF(AND(All!$V60="P1",All!$AE60="RSS"),Ruler!G$6,IF(AND(All!$V60="P2",All!$AE60="RSS"),Ruler!G$23,IF(AND(All!$V60="P3",All!$AE60="RSS"),Ruler!G$24,IF(AND(All!$V60="P4",All!$AE60="RSS"),Ruler!G$25,IF(AND(All!$V60="P5",All!$AE60="RSS"),Ruler!G$26,IF(AND(All!$V60="P6",All!$AE60="RSS"),Ruler!G$27,IF(AND(All!$V60="P7",All!$AE60="RSS"),Ruler!G$28,IF(AND(All!$V60="P8",All!$AE60="RSS"),Ruler!G$29,IF(AND(All!$V60="P9",All!$AE60="RSS"),Ruler!G$30,0)))))))))))))))))))))))))))</f>
        <v>1</v>
      </c>
      <c r="BO60" s="325">
        <f>IF(AND(All!$V60="P1",All!$AE60="RDP"),Ruler!H$6,IF(AND(All!$V60="P2",All!$AE60="RDP"),Ruler!H$7,IF(AND(All!$V60="P3",All!$AE60="RDP"),Ruler!H$8,IF(AND(All!$V60="P4",All!$AE60="RDP"),Ruler!H$9,IF(AND(All!$V60="P5",All!$AE60="RDP"),Ruler!H$10,IF(AND(All!$V60="P6",All!$AE60="RDP"),Ruler!H$11,IF(AND(All!$V60="P7",All!$AE60="RDP"),Ruler!H$12,IF(AND(All!$V60="P8",All!$AE60="RDP"),Ruler!H$13,IF(AND(All!$V60="P9",All!$AE60="RDP"),Ruler!H$14,IF(AND(All!$V60="P1",All!$AE60="RMS"),Ruler!H$6,IF(AND(All!$V60="P2",All!$AE60="RMS"),Ruler!H$15,IF(AND(All!$V60="P3",All!$AE60="RMS"),Ruler!H$16,IF(AND(All!$V60="P4",All!$AE60="RMS"),Ruler!H$17,IF(AND(All!$V60="P5",All!$AE60="RMS"),Ruler!H$18,IF(AND(All!$V60="P6",All!$AE60="RMS"),Ruler!H$19,IF(AND(All!$V60="P7",All!$AE60="RMS"),Ruler!H$20,IF(AND(All!$V60="P8",All!$AE60="RMS"),Ruler!H$21,IF(AND(All!$V60="P9",All!$AE60="RMS"),Ruler!H$22,IF(AND(All!$V60="P1",All!$AE60="RSS"),Ruler!H$6,IF(AND(All!$V60="P2",All!$AE60="RSS"),Ruler!H$23,IF(AND(All!$V60="P3",All!$AE60="RSS"),Ruler!H$24,IF(AND(All!$V60="P4",All!$AE60="RSS"),Ruler!H$25,IF(AND(All!$V60="P5",All!$AE60="RSS"),Ruler!H$26,IF(AND(All!$V60="P6",All!$AE60="RSS"),Ruler!H$27,IF(AND(All!$V60="P7",All!$AE60="RSS"),Ruler!H$28,IF(AND(All!$V60="P8",All!$AE60="RSS"),Ruler!H$29,IF(AND(All!$V60="P9",All!$AE60="RSS"),Ruler!H$30,0)))))))))))))))))))))))))))</f>
        <v>2</v>
      </c>
      <c r="BP60" s="325">
        <f>IF(AND(All!$V60="P1",All!$AE60="RDP"),Ruler!I$6,IF(AND(All!$V60="P2",All!$AE60="RDP"),Ruler!I$7,IF(AND(All!$V60="P3",All!$AE60="RDP"),Ruler!I$8,IF(AND(All!$V60="P4",All!$AE60="RDP"),Ruler!I$9,IF(AND(All!$V60="P5",All!$AE60="RDP"),Ruler!I$10,IF(AND(All!$V60="P6",All!$AE60="RDP"),Ruler!I$11,IF(AND(All!$V60="P7",All!$AE60="RDP"),Ruler!I$12,IF(AND(All!$V60="P8",All!$AE60="RDP"),Ruler!I$13,IF(AND(All!$V60="P9",All!$AE60="RDP"),Ruler!I$14,IF(AND(All!$V60="P1",All!$AE60="RMS"),Ruler!I$6,IF(AND(All!$V60="P2",All!$AE60="RMS"),Ruler!I$15,IF(AND(All!$V60="P3",All!$AE60="RMS"),Ruler!I$16,IF(AND(All!$V60="P4",All!$AE60="RMS"),Ruler!I$17,IF(AND(All!$V60="P5",All!$AE60="RMS"),Ruler!I$18,IF(AND(All!$V60="P6",All!$AE60="RMS"),Ruler!I$19,IF(AND(All!$V60="P7",All!$AE60="RMS"),Ruler!I$20,IF(AND(All!$V60="P8",All!$AE60="RMS"),Ruler!I$21,IF(AND(All!$V60="P9",All!$AE60="RMS"),Ruler!I$22,IF(AND(All!$V60="P1",All!$AE60="RSS"),Ruler!I$6,IF(AND(All!$V60="P2",All!$AE60="RSS"),Ruler!I$23,IF(AND(All!$V60="P3",All!$AE60="RSS"),Ruler!I$24,IF(AND(All!$V60="P4",All!$AE60="RSS"),Ruler!I$25,IF(AND(All!$V60="P5",All!$AE60="RSS"),Ruler!I$26,IF(AND(All!$V60="P6",All!$AE60="RSS"),Ruler!I$27,IF(AND(All!$V60="P7",All!$AE60="RSS"),Ruler!I$28,IF(AND(All!$V60="P8",All!$AE60="RSS"),Ruler!I$29,IF(AND(All!$V60="P9",All!$AE60="RSS"),Ruler!I$30,0)))))))))))))))))))))))))))</f>
        <v>2</v>
      </c>
      <c r="BQ60" s="325">
        <f>IF(AND(All!$V60="P1",All!$AE60="RDP"),Ruler!J$6,IF(AND(All!$V60="P2",All!$AE60="RDP"),Ruler!J$7,IF(AND(All!$V60="P3",All!$AE60="RDP"),Ruler!J$8,IF(AND(All!$V60="P4",All!$AE60="RDP"),Ruler!J$9,IF(AND(All!$V60="P5",All!$AE60="RDP"),Ruler!J$10,IF(AND(All!$V60="P6",All!$AE60="RDP"),Ruler!J$11,IF(AND(All!$V60="P7",All!$AE60="RDP"),Ruler!J$12,IF(AND(All!$V60="P8",All!$AE60="RDP"),Ruler!J$13,IF(AND(All!$V60="P9",All!$AE60="RDP"),Ruler!J$14,IF(AND(All!$V60="P1",All!$AE60="RMS"),Ruler!J$6,IF(AND(All!$V60="P2",All!$AE60="RMS"),Ruler!J$15,IF(AND(All!$V60="P3",All!$AE60="RMS"),Ruler!J$16,IF(AND(All!$V60="P4",All!$AE60="RMS"),Ruler!J$17,IF(AND(All!$V60="P5",All!$AE60="RMS"),Ruler!J$18,IF(AND(All!$V60="P6",All!$AE60="RMS"),Ruler!J$19,IF(AND(All!$V60="P7",All!$AE60="RMS"),Ruler!J$20,IF(AND(All!$V60="P8",All!$AE60="RMS"),Ruler!J$21,IF(AND(All!$V60="P9",All!$AE60="RMS"),Ruler!J$22,IF(AND(All!$V60="P1",All!$AE60="RSS"),Ruler!J$6,IF(AND(All!$V60="P2",All!$AE60="RSS"),Ruler!J$23,IF(AND(All!$V60="P3",All!$AE60="RSS"),Ruler!J$24,IF(AND(All!$V60="P4",All!$AE60="RSS"),Ruler!J$25,IF(AND(All!$V60="P5",All!$AE60="RSS"),Ruler!J$26,IF(AND(All!$V60="P6",All!$AE60="RSS"),Ruler!J$27,IF(AND(All!$V60="P7",All!$AE60="RSS"),Ruler!J$28,IF(AND(All!$V60="P8",All!$AE60="RSS"),Ruler!J$29,IF(AND(All!$V60="P9",All!$AE60="RSS"),Ruler!J$30,0)))))))))))))))))))))))))))</f>
        <v>1</v>
      </c>
      <c r="BR60" s="325">
        <f>IF(AND(All!$V60="P1",All!$AE60="RDP"),Ruler!K$6,IF(AND(All!$V60="P2",All!$AE60="RDP"),Ruler!K$7,IF(AND(All!$V60="P3",All!$AE60="RDP"),Ruler!K$8,IF(AND(All!$V60="P4",All!$AE60="RDP"),Ruler!K$9,IF(AND(All!$V60="P5",All!$AE60="RDP"),Ruler!K$10,IF(AND(All!$V60="P6",All!$AE60="RDP"),Ruler!K$11,IF(AND(All!$V60="P7",All!$AE60="RDP"),Ruler!K$12,IF(AND(All!$V60="P8",All!$AE60="RDP"),Ruler!K$13,IF(AND(All!$V60="P9",All!$AE60="RDP"),Ruler!K$14,IF(AND(All!$V60="P1",All!$AE60="RMS"),Ruler!K$6,IF(AND(All!$V60="P2",All!$AE60="RMS"),Ruler!K$15,IF(AND(All!$V60="P3",All!$AE60="RMS"),Ruler!K$16,IF(AND(All!$V60="P4",All!$AE60="RMS"),Ruler!K$17,IF(AND(All!$V60="P5",All!$AE60="RMS"),Ruler!K$18,IF(AND(All!$V60="P6",All!$AE60="RMS"),Ruler!K$19,IF(AND(All!$V60="P7",All!$AE60="RMS"),Ruler!K$20,IF(AND(All!$V60="P8",All!$AE60="RMS"),Ruler!K$21,IF(AND(All!$V60="P9",All!$AE60="RMS"),Ruler!K$22,IF(AND(All!$V60="P1",All!$AE60="RSS"),Ruler!K$6,IF(AND(All!$V60="P2",All!$AE60="RSS"),Ruler!K$23,IF(AND(All!$V60="P3",All!$AE60="RSS"),Ruler!K$24,IF(AND(All!$V60="P4",All!$AE60="RSS"),Ruler!K$25,IF(AND(All!$V60="P5",All!$AE60="RSS"),Ruler!K$26,IF(AND(All!$V60="P6",All!$AE60="RSS"),Ruler!K$27,IF(AND(All!$V60="P7",All!$AE60="RSS"),Ruler!K$28,IF(AND(All!$V60="P8",All!$AE60="RSS"),Ruler!K$29,IF(AND(All!$V60="P9",All!$AE60="RSS"),Ruler!K$30,0)))))))))))))))))))))))))))</f>
        <v>2</v>
      </c>
      <c r="BS60" s="325">
        <f>IF(AND(All!$V60="P1",All!$AE60="RDP"),Ruler!L$6,IF(AND(All!$V60="P2",All!$AE60="RDP"),Ruler!L$7,IF(AND(All!$V60="P3",All!$AE60="RDP"),Ruler!L$8,IF(AND(All!$V60="P4",All!$AE60="RDP"),Ruler!L$9,IF(AND(All!$V60="P5",All!$AE60="RDP"),Ruler!L$10,IF(AND(All!$V60="P6",All!$AE60="RDP"),Ruler!L$11,IF(AND(All!$V60="P7",All!$AE60="RDP"),Ruler!L$12,IF(AND(All!$V60="P8",All!$AE60="RDP"),Ruler!L$13,IF(AND(All!$V60="P9",All!$AE60="RDP"),Ruler!L$14,IF(AND(All!$V60="P1",All!$AE60="RMS"),Ruler!L$6,IF(AND(All!$V60="P2",All!$AE60="RMS"),Ruler!L$15,IF(AND(All!$V60="P3",All!$AE60="RMS"),Ruler!L$16,IF(AND(All!$V60="P4",All!$AE60="RMS"),Ruler!L$17,IF(AND(All!$V60="P5",All!$AE60="RMS"),Ruler!L$18,IF(AND(All!$V60="P6",All!$AE60="RMS"),Ruler!L$19,IF(AND(All!$V60="P7",All!$AE60="RMS"),Ruler!L$20,IF(AND(All!$V60="P8",All!$AE60="RMS"),Ruler!L$21,IF(AND(All!$V60="P9",All!$AE60="RMS"),Ruler!L$22,IF(AND(All!$V60="P1",All!$AE60="RSS"),Ruler!L$6,IF(AND(All!$V60="P2",All!$AE60="RSS"),Ruler!L$23,IF(AND(All!$V60="P3",All!$AE60="RSS"),Ruler!L$24,IF(AND(All!$V60="P4",All!$AE60="RSS"),Ruler!L$25,IF(AND(All!$V60="P5",All!$AE60="RSS"),Ruler!L$26,IF(AND(All!$V60="P6",All!$AE60="RSS"),Ruler!L$27,IF(AND(All!$V60="P7",All!$AE60="RSS"),Ruler!L$28,IF(AND(All!$V60="P8",All!$AE60="RSS"),Ruler!L$29,IF(AND(All!$V60="P9",All!$AE60="RSS"),Ruler!L$30,0)))))))))))))))))))))))))))</f>
        <v>2</v>
      </c>
      <c r="BT60" s="325">
        <f>IF(AND(All!$V60="P1",All!$AE60="RDP"),Ruler!M$6,IF(AND(All!$V60="P2",All!$AE60="RDP"),Ruler!M$7,IF(AND(All!$V60="P3",All!$AE60="RDP"),Ruler!M$8,IF(AND(All!$V60="P4",All!$AE60="RDP"),Ruler!M$9,IF(AND(All!$V60="P5",All!$AE60="RDP"),Ruler!M$10,IF(AND(All!$V60="P6",All!$AE60="RDP"),Ruler!M$11,IF(AND(All!$V60="P7",All!$AE60="RDP"),Ruler!M$12,IF(AND(All!$V60="P8",All!$AE60="RDP"),Ruler!M$13,IF(AND(All!$V60="P9",All!$AE60="RDP"),Ruler!M$14,IF(AND(All!$V60="P1",All!$AE60="RMS"),Ruler!M$6,IF(AND(All!$V60="P2",All!$AE60="RMS"),Ruler!M$15,IF(AND(All!$V60="P3",All!$AE60="RMS"),Ruler!M$16,IF(AND(All!$V60="P4",All!$AE60="RMS"),Ruler!M$17,IF(AND(All!$V60="P5",All!$AE60="RMS"),Ruler!M$18,IF(AND(All!$V60="P6",All!$AE60="RMS"),Ruler!M$19,IF(AND(All!$V60="P7",All!$AE60="RMS"),Ruler!M$20,IF(AND(All!$V60="P8",All!$AE60="RMS"),Ruler!M$21,IF(AND(All!$V60="P9",All!$AE60="RMS"),Ruler!M$22,IF(AND(All!$V60="P1",All!$AE60="RSS"),Ruler!M$6,IF(AND(All!$V60="P2",All!$AE60="RSS"),Ruler!M$23,IF(AND(All!$V60="P3",All!$AE60="RSS"),Ruler!M$24,IF(AND(All!$V60="P4",All!$AE60="RSS"),Ruler!M$25,IF(AND(All!$V60="P5",All!$AE60="RSS"),Ruler!M$26,IF(AND(All!$V60="P6",All!$AE60="RSS"),Ruler!M$27,IF(AND(All!$V60="P7",All!$AE60="RSS"),Ruler!M$28,IF(AND(All!$V60="P8",All!$AE60="RSS"),Ruler!M$29,IF(AND(All!$V60="P9",All!$AE60="RSS"),Ruler!M$30,0)))))))))))))))))))))))))))</f>
        <v>2</v>
      </c>
      <c r="BU60" s="325">
        <f>IF(AND(All!$V60="P1",All!$AE60="RDP"),Ruler!N$6,IF(AND(All!$V60="P2",All!$AE60="RDP"),Ruler!N$7,IF(AND(All!$V60="P3",All!$AE60="RDP"),Ruler!N$8,IF(AND(All!$V60="P4",All!$AE60="RDP"),Ruler!N$9,IF(AND(All!$V60="P5",All!$AE60="RDP"),Ruler!N$10,IF(AND(All!$V60="P6",All!$AE60="RDP"),Ruler!N$11,IF(AND(All!$V60="P7",All!$AE60="RDP"),Ruler!N$12,IF(AND(All!$V60="P8",All!$AE60="RDP"),Ruler!N$13,IF(AND(All!$V60="P9",All!$AE60="RDP"),Ruler!N$14,IF(AND(All!$V60="P1",All!$AE60="RMS"),Ruler!N$6,IF(AND(All!$V60="P2",All!$AE60="RMS"),Ruler!N$15,IF(AND(All!$V60="P3",All!$AE60="RMS"),Ruler!N$16,IF(AND(All!$V60="P4",All!$AE60="RMS"),Ruler!N$17,IF(AND(All!$V60="P5",All!$AE60="RMS"),Ruler!N$18,IF(AND(All!$V60="P6",All!$AE60="RMS"),Ruler!N$19,IF(AND(All!$V60="P7",All!$AE60="RMS"),Ruler!N$20,IF(AND(All!$V60="P8",All!$AE60="RMS"),Ruler!N$21,IF(AND(All!$V60="P9",All!$AE60="RMS"),Ruler!N$22,IF(AND(All!$V60="P1",All!$AE60="RSS"),Ruler!N$6,IF(AND(All!$V60="P2",All!$AE60="RSS"),Ruler!N$23,IF(AND(All!$V60="P3",All!$AE60="RSS"),Ruler!N$24,IF(AND(All!$V60="P4",All!$AE60="RSS"),Ruler!N$25,IF(AND(All!$V60="P5",All!$AE60="RSS"),Ruler!N$26,IF(AND(All!$V60="P6",All!$AE60="RSS"),Ruler!N$27,IF(AND(All!$V60="P7",All!$AE60="RSS"),Ruler!N$28,IF(AND(All!$V60="P8",All!$AE60="RSS"),Ruler!N$29,IF(AND(All!$V60="P9",All!$AE60="RSS"),Ruler!N$30,0)))))))))))))))))))))))))))</f>
        <v>2</v>
      </c>
      <c r="BV60" s="325">
        <f>IF(AND(All!$V60="P1",All!$AE60="RDP"),Ruler!O$6,IF(AND(All!$V60="P2",All!$AE60="RDP"),Ruler!O$7,IF(AND(All!$V60="P3",All!$AE60="RDP"),Ruler!O$8,IF(AND(All!$V60="P4",All!$AE60="RDP"),Ruler!O$9,IF(AND(All!$V60="P5",All!$AE60="RDP"),Ruler!O$10,IF(AND(All!$V60="P6",All!$AE60="RDP"),Ruler!O$11,IF(AND(All!$V60="P7",All!$AE60="RDP"),Ruler!O$12,IF(AND(All!$V60="P8",All!$AE60="RDP"),Ruler!O$13,IF(AND(All!$V60="P9",All!$AE60="RDP"),Ruler!O$14,IF(AND(All!$V60="P1",All!$AE60="RMS"),Ruler!O$6,IF(AND(All!$V60="P2",All!$AE60="RMS"),Ruler!O$15,IF(AND(All!$V60="P3",All!$AE60="RMS"),Ruler!O$16,IF(AND(All!$V60="P4",All!$AE60="RMS"),Ruler!O$17,IF(AND(All!$V60="P5",All!$AE60="RMS"),Ruler!O$18,IF(AND(All!$V60="P6",All!$AE60="RMS"),Ruler!O$19,IF(AND(All!$V60="P7",All!$AE60="RMS"),Ruler!O$20,IF(AND(All!$V60="P8",All!$AE60="RMS"),Ruler!O$21,IF(AND(All!$V60="P9",All!$AE60="RMS"),Ruler!O$22,IF(AND(All!$V60="P1",All!$AE60="RSS"),Ruler!O$6,IF(AND(All!$V60="P2",All!$AE60="RSS"),Ruler!O$23,IF(AND(All!$V60="P3",All!$AE60="RSS"),Ruler!O$24,IF(AND(All!$V60="P4",All!$AE60="RSS"),Ruler!O$25,IF(AND(All!$V60="P5",All!$AE60="RSS"),Ruler!O$26,IF(AND(All!$V60="P6",All!$AE60="RSS"),Ruler!O$27,IF(AND(All!$V60="P7",All!$AE60="RSS"),Ruler!O$28,IF(AND(All!$V60="P8",All!$AE60="RSS"),Ruler!O$29,IF(AND(All!$V60="P9",All!$AE60="RSS"),Ruler!O$30,0)))))))))))))))))))))))))))</f>
        <v>1</v>
      </c>
      <c r="BW60" s="325">
        <f>IF(AND(All!$V60="P1",All!$AE60="RDP"),Ruler!P$6,IF(AND(All!$V60="P2",All!$AE60="RDP"),Ruler!P$7,IF(AND(All!$V60="P3",All!$AE60="RDP"),Ruler!P$8,IF(AND(All!$V60="P4",All!$AE60="RDP"),Ruler!P$9,IF(AND(All!$V60="P5",All!$AE60="RDP"),Ruler!P$10,IF(AND(All!$V60="P6",All!$AE60="RDP"),Ruler!P$11,IF(AND(All!$V60="P7",All!$AE60="RDP"),Ruler!P$12,IF(AND(All!$V60="P8",All!$AE60="RDP"),Ruler!P$13,IF(AND(All!$V60="P9",All!$AE60="RDP"),Ruler!P$14,IF(AND(All!$V60="P1",All!$AE60="RMS"),Ruler!P$6,IF(AND(All!$V60="P2",All!$AE60="RMS"),Ruler!P$15,IF(AND(All!$V60="P3",All!$AE60="RMS"),Ruler!P$16,IF(AND(All!$V60="P4",All!$AE60="RMS"),Ruler!P$17,IF(AND(All!$V60="P5",All!$AE60="RMS"),Ruler!P$18,IF(AND(All!$V60="P6",All!$AE60="RMS"),Ruler!P$19,IF(AND(All!$V60="P7",All!$AE60="RMS"),Ruler!P$20,IF(AND(All!$V60="P8",All!$AE60="RMS"),Ruler!P$21,IF(AND(All!$V60="P9",All!$AE60="RMS"),Ruler!P$22,IF(AND(All!$V60="P1",All!$AE60="RSS"),Ruler!P$6,IF(AND(All!$V60="P2",All!$AE60="RSS"),Ruler!P$23,IF(AND(All!$V60="P3",All!$AE60="RSS"),Ruler!P$24,IF(AND(All!$V60="P4",All!$AE60="RSS"),Ruler!P$25,IF(AND(All!$V60="P5",All!$AE60="RSS"),Ruler!P$26,IF(AND(All!$V60="P6",All!$AE60="RSS"),Ruler!P$27,IF(AND(All!$V60="P7",All!$AE60="RSS"),Ruler!P$28,IF(AND(All!$V60="P8",All!$AE60="RSS"),Ruler!P$29,IF(AND(All!$V60="P9",All!$AE60="RSS"),Ruler!P$30,0)))))))))))))))))))))))))))</f>
        <v>2</v>
      </c>
      <c r="BX60" s="325">
        <f>IF(AND(All!$V60="P1",All!$AE60="RDP"),Ruler!Q$6,IF(AND(All!$V60="P2",All!$AE60="RDP"),Ruler!Q$7,IF(AND(All!$V60="P3",All!$AE60="RDP"),Ruler!Q$8,IF(AND(All!$V60="P4",All!$AE60="RDP"),Ruler!Q$9,IF(AND(All!$V60="P5",All!$AE60="RDP"),Ruler!Q$10,IF(AND(All!$V60="P6",All!$AE60="RDP"),Ruler!Q$11,IF(AND(All!$V60="P7",All!$AE60="RDP"),Ruler!Q$12,IF(AND(All!$V60="P8",All!$AE60="RDP"),Ruler!Q$13,IF(AND(All!$V60="P9",All!$AE60="RDP"),Ruler!Q$14,IF(AND(All!$V60="P1",All!$AE60="RMS"),Ruler!Q$6,IF(AND(All!$V60="P2",All!$AE60="RMS"),Ruler!Q$15,IF(AND(All!$V60="P3",All!$AE60="RMS"),Ruler!Q$16,IF(AND(All!$V60="P4",All!$AE60="RMS"),Ruler!Q$17,IF(AND(All!$V60="P5",All!$AE60="RMS"),Ruler!Q$18,IF(AND(All!$V60="P6",All!$AE60="RMS"),Ruler!Q$19,IF(AND(All!$V60="P7",All!$AE60="RMS"),Ruler!Q$20,IF(AND(All!$V60="P8",All!$AE60="RMS"),Ruler!Q$21,IF(AND(All!$V60="P9",All!$AE60="RMS"),Ruler!Q$22,IF(AND(All!$V60="P1",All!$AE60="RSS"),Ruler!Q$6,IF(AND(All!$V60="P2",All!$AE60="RSS"),Ruler!Q$23,IF(AND(All!$V60="P3",All!$AE60="RSS"),Ruler!Q$24,IF(AND(All!$V60="P4",All!$AE60="RSS"),Ruler!Q$25,IF(AND(All!$V60="P5",All!$AE60="RSS"),Ruler!Q$26,IF(AND(All!$V60="P6",All!$AE60="RSS"),Ruler!Q$27,IF(AND(All!$V60="P7",All!$AE60="RSS"),Ruler!Q$28,IF(AND(All!$V60="P8",All!$AE60="RSS"),Ruler!Q$29,IF(AND(All!$V60="P9",All!$AE60="RSS"),Ruler!Q$30,0)))))))))))))))))))))))))))</f>
        <v>2</v>
      </c>
      <c r="BY60" s="325">
        <f>IF(AND(All!$V60="P1",All!$AE60="RDP"),Ruler!R$6,IF(AND(All!$V60="P2",All!$AE60="RDP"),Ruler!R$7,IF(AND(All!$V60="P3",All!$AE60="RDP"),Ruler!R$8,IF(AND(All!$V60="P4",All!$AE60="RDP"),Ruler!R$9,IF(AND(All!$V60="P5",All!$AE60="RDP"),Ruler!R$10,IF(AND(All!$V60="P6",All!$AE60="RDP"),Ruler!R$11,IF(AND(All!$V60="P7",All!$AE60="RDP"),Ruler!R$12,IF(AND(All!$V60="P8",All!$AE60="RDP"),Ruler!R$13,IF(AND(All!$V60="P9",All!$AE60="RDP"),Ruler!R$14,IF(AND(All!$V60="P1",All!$AE60="RMS"),Ruler!R$6,IF(AND(All!$V60="P2",All!$AE60="RMS"),Ruler!R$15,IF(AND(All!$V60="P3",All!$AE60="RMS"),Ruler!R$16,IF(AND(All!$V60="P4",All!$AE60="RMS"),Ruler!R$17,IF(AND(All!$V60="P5",All!$AE60="RMS"),Ruler!R$18,IF(AND(All!$V60="P6",All!$AE60="RMS"),Ruler!R$19,IF(AND(All!$V60="P7",All!$AE60="RMS"),Ruler!R$20,IF(AND(All!$V60="P8",All!$AE60="RMS"),Ruler!R$21,IF(AND(All!$V60="P9",All!$AE60="RMS"),Ruler!R$22,IF(AND(All!$V60="P1",All!$AE60="RSS"),Ruler!R$6,IF(AND(All!$V60="P2",All!$AE60="RSS"),Ruler!R$23,IF(AND(All!$V60="P3",All!$AE60="RSS"),Ruler!R$24,IF(AND(All!$V60="P4",All!$AE60="RSS"),Ruler!R$25,IF(AND(All!$V60="P5",All!$AE60="RSS"),Ruler!R$26,IF(AND(All!$V60="P6",All!$AE60="RSS"),Ruler!R$27,IF(AND(All!$V60="P7",All!$AE60="RSS"),Ruler!R$28,IF(AND(All!$V60="P8",All!$AE60="RSS"),Ruler!R$29,IF(AND(All!$V60="P9",All!$AE60="RSS"),Ruler!R$30,0)))))))))))))))))))))))))))</f>
        <v>2</v>
      </c>
      <c r="BZ60" s="325">
        <f>IF(AND(All!$V60="P1",All!$AE60="RDP"),Ruler!S$6,IF(AND(All!$V60="P2",All!$AE60="RDP"),Ruler!S$7,IF(AND(All!$V60="P3",All!$AE60="RDP"),Ruler!S$8,IF(AND(All!$V60="P4",All!$AE60="RDP"),Ruler!S$9,IF(AND(All!$V60="P5",All!$AE60="RDP"),Ruler!S$10,IF(AND(All!$V60="P6",All!$AE60="RDP"),Ruler!S$11,IF(AND(All!$V60="P7",All!$AE60="RDP"),Ruler!S$12,IF(AND(All!$V60="P8",All!$AE60="RDP"),Ruler!S$13,IF(AND(All!$V60="P9",All!$AE60="RDP"),Ruler!S$14,IF(AND(All!$V60="P1",All!$AE60="RMS"),Ruler!S$6,IF(AND(All!$V60="P2",All!$AE60="RMS"),Ruler!S$15,IF(AND(All!$V60="P3",All!$AE60="RMS"),Ruler!S$16,IF(AND(All!$V60="P4",All!$AE60="RMS"),Ruler!S$17,IF(AND(All!$V60="P5",All!$AE60="RMS"),Ruler!S$18,IF(AND(All!$V60="P6",All!$AE60="RMS"),Ruler!S$19,IF(AND(All!$V60="P7",All!$AE60="RMS"),Ruler!S$20,IF(AND(All!$V60="P8",All!$AE60="RMS"),Ruler!S$21,IF(AND(All!$V60="P9",All!$AE60="RMS"),Ruler!S$22,IF(AND(All!$V60="P1",All!$AE60="RSS"),Ruler!S$6,IF(AND(All!$V60="P2",All!$AE60="RSS"),Ruler!S$23,IF(AND(All!$V60="P3",All!$AE60="RSS"),Ruler!S$24,IF(AND(All!$V60="P4",All!$AE60="RSS"),Ruler!S$25,IF(AND(All!$V60="P5",All!$AE60="RSS"),Ruler!S$26,IF(AND(All!$V60="P6",All!$AE60="RSS"),Ruler!S$27,IF(AND(All!$V60="P7",All!$AE60="RSS"),Ruler!S$28,IF(AND(All!$V60="P8",All!$AE60="RSS"),Ruler!S$29,IF(AND(All!$V60="P9",All!$AE60="RSS"),Ruler!S$30,0)))))))))))))))))))))))))))</f>
        <v>1</v>
      </c>
      <c r="CA60" s="325">
        <f>IF(AND(All!$V60="P1",All!$AE60="RDP"),Ruler!T$6,IF(AND(All!$V60="P2",All!$AE60="RDP"),Ruler!T$7,IF(AND(All!$V60="P3",All!$AE60="RDP"),Ruler!T$8,IF(AND(All!$V60="P4",All!$AE60="RDP"),Ruler!T$9,IF(AND(All!$V60="P5",All!$AE60="RDP"),Ruler!T$10,IF(AND(All!$V60="P6",All!$AE60="RDP"),Ruler!T$11,IF(AND(All!$V60="P7",All!$AE60="RDP"),Ruler!T$12,IF(AND(All!$V60="P8",All!$AE60="RDP"),Ruler!T$13,IF(AND(All!$V60="P9",All!$AE60="RDP"),Ruler!T$14,IF(AND(All!$V60="P1",All!$AE60="RMS"),Ruler!T$6,IF(AND(All!$V60="P2",All!$AE60="RMS"),Ruler!T$15,IF(AND(All!$V60="P3",All!$AE60="RMS"),Ruler!T$16,IF(AND(All!$V60="P4",All!$AE60="RMS"),Ruler!T$17,IF(AND(All!$V60="P5",All!$AE60="RMS"),Ruler!T$18,IF(AND(All!$V60="P6",All!$AE60="RMS"),Ruler!T$19,IF(AND(All!$V60="P7",All!$AE60="RMS"),Ruler!T$20,IF(AND(All!$V60="P8",All!$AE60="RMS"),Ruler!T$21,IF(AND(All!$V60="P9",All!$AE60="RMS"),Ruler!T$22,IF(AND(All!$V60="P1",All!$AE60="RSS"),Ruler!T$6,IF(AND(All!$V60="P2",All!$AE60="RSS"),Ruler!T$23,IF(AND(All!$V60="P3",All!$AE60="RSS"),Ruler!T$24,IF(AND(All!$V60="P4",All!$AE60="RSS"),Ruler!T$25,IF(AND(All!$V60="P5",All!$AE60="RSS"),Ruler!T$26,IF(AND(All!$V60="P6",All!$AE60="RSS"),Ruler!T$27,IF(AND(All!$V60="P7",All!$AE60="RSS"),Ruler!T$28,IF(AND(All!$V60="P8",All!$AE60="RSS"),Ruler!T$29,IF(AND(All!$V60="P9",All!$AE60="RSS"),Ruler!T$30,0)))))))))))))))))))))))))))</f>
        <v>1</v>
      </c>
      <c r="CB60" s="325">
        <f>IF(AND(All!$V60="P1",All!$AE60="RDP"),Ruler!U$6,IF(AND(All!$V60="P2",All!$AE60="RDP"),Ruler!U$7,IF(AND(All!$V60="P3",All!$AE60="RDP"),Ruler!U$8,IF(AND(All!$V60="P4",All!$AE60="RDP"),Ruler!U$9,IF(AND(All!$V60="P5",All!$AE60="RDP"),Ruler!U$10,IF(AND(All!$V60="P6",All!$AE60="RDP"),Ruler!U$11,IF(AND(All!$V60="P7",All!$AE60="RDP"),Ruler!U$12,IF(AND(All!$V60="P8",All!$AE60="RDP"),Ruler!U$13,IF(AND(All!$V60="P9",All!$AE60="RDP"),Ruler!U$14,IF(AND(All!$V60="P1",All!$AE60="RMS"),Ruler!U$6,IF(AND(All!$V60="P2",All!$AE60="RMS"),Ruler!U$15,IF(AND(All!$V60="P3",All!$AE60="RMS"),Ruler!U$16,IF(AND(All!$V60="P4",All!$AE60="RMS"),Ruler!U$17,IF(AND(All!$V60="P5",All!$AE60="RMS"),Ruler!U$18,IF(AND(All!$V60="P6",All!$AE60="RMS"),Ruler!U$19,IF(AND(All!$V60="P7",All!$AE60="RMS"),Ruler!U$20,IF(AND(All!$V60="P8",All!$AE60="RMS"),Ruler!U$21,IF(AND(All!$V60="P9",All!$AE60="RMS"),Ruler!U$22,IF(AND(All!$V60="P1",All!$AE60="RSS"),Ruler!U$6,IF(AND(All!$V60="P2",All!$AE60="RSS"),Ruler!U$23,IF(AND(All!$V60="P3",All!$AE60="RSS"),Ruler!U$24,IF(AND(All!$V60="P4",All!$AE60="RSS"),Ruler!U$25,IF(AND(All!$V60="P5",All!$AE60="RSS"),Ruler!U$26,IF(AND(All!$V60="P6",All!$AE60="RSS"),Ruler!U$27,IF(AND(All!$V60="P7",All!$AE60="RSS"),Ruler!U$28,IF(AND(All!$V60="P8",All!$AE60="RSS"),Ruler!U$29,IF(AND(All!$V60="P9",All!$AE60="RSS"),Ruler!U$30,0)))))))))))))))))))))))))))</f>
        <v>1</v>
      </c>
      <c r="CC60" s="325">
        <f>IF(AND(All!$V60="P1",All!$AE60="RDP"),Ruler!V$6,IF(AND(All!$V60="P2",All!$AE60="RDP"),Ruler!V$7,IF(AND(All!$V60="P3",All!$AE60="RDP"),Ruler!V$8,IF(AND(All!$V60="P4",All!$AE60="RDP"),Ruler!V$9,IF(AND(All!$V60="P5",All!$AE60="RDP"),Ruler!V$10,IF(AND(All!$V60="P6",All!$AE60="RDP"),Ruler!V$11,IF(AND(All!$V60="P7",All!$AE60="RDP"),Ruler!V$12,IF(AND(All!$V60="P8",All!$AE60="RDP"),Ruler!V$13,IF(AND(All!$V60="P9",All!$AE60="RDP"),Ruler!V$14,IF(AND(All!$V60="P1",All!$AE60="RMS"),Ruler!V$6,IF(AND(All!$V60="P2",All!$AE60="RMS"),Ruler!V$15,IF(AND(All!$V60="P3",All!$AE60="RMS"),Ruler!V$16,IF(AND(All!$V60="P4",All!$AE60="RMS"),Ruler!V$17,IF(AND(All!$V60="P5",All!$AE60="RMS"),Ruler!V$18,IF(AND(All!$V60="P6",All!$AE60="RMS"),Ruler!V$19,IF(AND(All!$V60="P7",All!$AE60="RMS"),Ruler!V$20,IF(AND(All!$V60="P8",All!$AE60="RMS"),Ruler!V$21,IF(AND(All!$V60="P9",All!$AE60="RMS"),Ruler!V$22,IF(AND(All!$V60="P1",All!$AE60="RSS"),Ruler!V$6,IF(AND(All!$V60="P2",All!$AE60="RSS"),Ruler!V$23,IF(AND(All!$V60="P3",All!$AE60="RSS"),Ruler!V$24,IF(AND(All!$V60="P4",All!$AE60="RSS"),Ruler!V$25,IF(AND(All!$V60="P5",All!$AE60="RSS"),Ruler!V$26,IF(AND(All!$V60="P6",All!$AE60="RSS"),Ruler!V$27,IF(AND(All!$V60="P7",All!$AE60="RSS"),Ruler!V$28,IF(AND(All!$V60="P8",All!$AE60="RSS"),Ruler!V$29,IF(AND(All!$V60="P9",All!$AE60="RSS"),Ruler!V$30,0)))))))))))))))))))))))))))</f>
        <v>1</v>
      </c>
      <c r="CD60" s="325">
        <f>IF(AND(All!$V60="P1",All!$AE60="RDP"),Ruler!W$6,IF(AND(All!$V60="P2",All!$AE60="RDP"),Ruler!W$7,IF(AND(All!$V60="P3",All!$AE60="RDP"),Ruler!W$8,IF(AND(All!$V60="P4",All!$AE60="RDP"),Ruler!W$9,IF(AND(All!$V60="P5",All!$AE60="RDP"),Ruler!W$10,IF(AND(All!$V60="P6",All!$AE60="RDP"),Ruler!W$11,IF(AND(All!$V60="P7",All!$AE60="RDP"),Ruler!W$12,IF(AND(All!$V60="P8",All!$AE60="RDP"),Ruler!W$13,IF(AND(All!$V60="P9",All!$AE60="RDP"),Ruler!W$14,IF(AND(All!$V60="P1",All!$AE60="RMS"),Ruler!W$6,IF(AND(All!$V60="P2",All!$AE60="RMS"),Ruler!W$15,IF(AND(All!$V60="P3",All!$AE60="RMS"),Ruler!W$16,IF(AND(All!$V60="P4",All!$AE60="RMS"),Ruler!W$17,IF(AND(All!$V60="P5",All!$AE60="RMS"),Ruler!W$18,IF(AND(All!$V60="P6",All!$AE60="RMS"),Ruler!W$19,IF(AND(All!$V60="P7",All!$AE60="RMS"),Ruler!W$20,IF(AND(All!$V60="P8",All!$AE60="RMS"),Ruler!W$21,IF(AND(All!$V60="P9",All!$AE60="RMS"),Ruler!W$22,IF(AND(All!$V60="P1",All!$AE60="RSS"),Ruler!W$6,IF(AND(All!$V60="P2",All!$AE60="RSS"),Ruler!W$23,IF(AND(All!$V60="P3",All!$AE60="RSS"),Ruler!W$24,IF(AND(All!$V60="P4",All!$AE60="RSS"),Ruler!W$25,IF(AND(All!$V60="P5",All!$AE60="RSS"),Ruler!W$26,IF(AND(All!$V60="P6",All!$AE60="RSS"),Ruler!W$27,IF(AND(All!$V60="P7",All!$AE60="RSS"),Ruler!W$28,IF(AND(All!$V60="P8",All!$AE60="RSS"),Ruler!W$29,IF(AND(All!$V60="P9",All!$AE60="RSS"),Ruler!W$30,0)))))))))))))))))))))))))))</f>
        <v>1</v>
      </c>
      <c r="CE60" s="325">
        <f>IF(AND(All!$V60="P1",All!$AE60="RDP"),Ruler!X$6,IF(AND(All!$V60="P2",All!$AE60="RDP"),Ruler!X$7,IF(AND(All!$V60="P3",All!$AE60="RDP"),Ruler!X$8,IF(AND(All!$V60="P4",All!$AE60="RDP"),Ruler!X$9,IF(AND(All!$V60="P5",All!$AE60="RDP"),Ruler!X$10,IF(AND(All!$V60="P6",All!$AE60="RDP"),Ruler!X$11,IF(AND(All!$V60="P7",All!$AE60="RDP"),Ruler!X$12,IF(AND(All!$V60="P8",All!$AE60="RDP"),Ruler!X$13,IF(AND(All!$V60="P9",All!$AE60="RDP"),Ruler!X$14,IF(AND(All!$V60="P1",All!$AE60="RMS"),Ruler!X$6,IF(AND(All!$V60="P2",All!$AE60="RMS"),Ruler!X$15,IF(AND(All!$V60="P3",All!$AE60="RMS"),Ruler!X$16,IF(AND(All!$V60="P4",All!$AE60="RMS"),Ruler!X$17,IF(AND(All!$V60="P5",All!$AE60="RMS"),Ruler!X$18,IF(AND(All!$V60="P6",All!$AE60="RMS"),Ruler!X$19,IF(AND(All!$V60="P7",All!$AE60="RMS"),Ruler!X$20,IF(AND(All!$V60="P8",All!$AE60="RMS"),Ruler!X$21,IF(AND(All!$V60="P9",All!$AE60="RMS"),Ruler!X$22,IF(AND(All!$V60="P1",All!$AE60="RSS"),Ruler!X$6,IF(AND(All!$V60="P2",All!$AE60="RSS"),Ruler!X$23,IF(AND(All!$V60="P3",All!$AE60="RSS"),Ruler!X$24,IF(AND(All!$V60="P4",All!$AE60="RSS"),Ruler!X$25,IF(AND(All!$V60="P5",All!$AE60="RSS"),Ruler!X$26,IF(AND(All!$V60="P6",All!$AE60="RSS"),Ruler!X$27,IF(AND(All!$V60="P7",All!$AE60="RSS"),Ruler!X$28,IF(AND(All!$V60="P8",All!$AE60="RSS"),Ruler!X$29,IF(AND(All!$V60="P9",All!$AE60="RSS"),Ruler!X$30,0)))))))))))))))))))))))))))</f>
        <v>1</v>
      </c>
      <c r="CF60" s="325">
        <f>IF(AND(All!$V60="P1",All!$AE60="RDP"),Ruler!Y$6,IF(AND(All!$V60="P2",All!$AE60="RDP"),Ruler!Y$7,IF(AND(All!$V60="P3",All!$AE60="RDP"),Ruler!Y$8,IF(AND(All!$V60="P4",All!$AE60="RDP"),Ruler!Y$9,IF(AND(All!$V60="P5",All!$AE60="RDP"),Ruler!Y$10,IF(AND(All!$V60="P6",All!$AE60="RDP"),Ruler!Y$11,IF(AND(All!$V60="P7",All!$AE60="RDP"),Ruler!Y$12,IF(AND(All!$V60="P8",All!$AE60="RDP"),Ruler!Y$13,IF(AND(All!$V60="P9",All!$AE60="RDP"),Ruler!Y$14,IF(AND(All!$V60="P1",All!$AE60="RMS"),Ruler!Y$6,IF(AND(All!$V60="P2",All!$AE60="RMS"),Ruler!Y$15,IF(AND(All!$V60="P3",All!$AE60="RMS"),Ruler!Y$16,IF(AND(All!$V60="P4",All!$AE60="RMS"),Ruler!Y$17,IF(AND(All!$V60="P5",All!$AE60="RMS"),Ruler!Y$18,IF(AND(All!$V60="P6",All!$AE60="RMS"),Ruler!Y$19,IF(AND(All!$V60="P7",All!$AE60="RMS"),Ruler!Y$20,IF(AND(All!$V60="P8",All!$AE60="RMS"),Ruler!Y$21,IF(AND(All!$V60="P9",All!$AE60="RMS"),Ruler!Y$22,IF(AND(All!$V60="P1",All!$AE60="RSS"),Ruler!Y$6,IF(AND(All!$V60="P2",All!$AE60="RSS"),Ruler!Y$23,IF(AND(All!$V60="P3",All!$AE60="RSS"),Ruler!Y$24,IF(AND(All!$V60="P4",All!$AE60="RSS"),Ruler!Y$25,IF(AND(All!$V60="P5",All!$AE60="RSS"),Ruler!Y$26,IF(AND(All!$V60="P6",All!$AE60="RSS"),Ruler!Y$27,IF(AND(All!$V60="P7",All!$AE60="RSS"),Ruler!Y$28,IF(AND(All!$V60="P8",All!$AE60="RSS"),Ruler!Y$29,IF(AND(All!$V60="P9",All!$AE60="RSS"),Ruler!Y$30,0)))))))))))))))))))))))))))</f>
        <v>0</v>
      </c>
      <c r="CG60" s="325">
        <f>IF(AND(All!$V60="P1",All!$AE60="RDP"),Ruler!Z$6,IF(AND(All!$V60="P2",All!$AE60="RDP"),Ruler!Z$7,IF(AND(All!$V60="P3",All!$AE60="RDP"),Ruler!Z$8,IF(AND(All!$V60="P4",All!$AE60="RDP"),Ruler!Z$9,IF(AND(All!$V60="P5",All!$AE60="RDP"),Ruler!Z$10,IF(AND(All!$V60="P6",All!$AE60="RDP"),Ruler!Z$11,IF(AND(All!$V60="P7",All!$AE60="RDP"),Ruler!Z$12,IF(AND(All!$V60="P8",All!$AE60="RDP"),Ruler!Z$13,IF(AND(All!$V60="P9",All!$AE60="RDP"),Ruler!Z$14,IF(AND(All!$V60="P1",All!$AE60="RMS"),Ruler!Z$6,IF(AND(All!$V60="P2",All!$AE60="RMS"),Ruler!Z$15,IF(AND(All!$V60="P3",All!$AE60="RMS"),Ruler!Z$16,IF(AND(All!$V60="P4",All!$AE60="RMS"),Ruler!Z$17,IF(AND(All!$V60="P5",All!$AE60="RMS"),Ruler!Z$18,IF(AND(All!$V60="P6",All!$AE60="RMS"),Ruler!Z$19,IF(AND(All!$V60="P7",All!$AE60="RMS"),Ruler!Z$20,IF(AND(All!$V60="P8",All!$AE60="RMS"),Ruler!Z$21,IF(AND(All!$V60="P9",All!$AE60="RMS"),Ruler!Z$22,IF(AND(All!$V60="P1",All!$AE60="RSS"),Ruler!Z$6,IF(AND(All!$V60="P2",All!$AE60="RSS"),Ruler!Z$23,IF(AND(All!$V60="P3",All!$AE60="RSS"),Ruler!Z$24,IF(AND(All!$V60="P4",All!$AE60="RSS"),Ruler!Z$25,IF(AND(All!$V60="P5",All!$AE60="RSS"),Ruler!Z$26,IF(AND(All!$V60="P6",All!$AE60="RSS"),Ruler!Z$27,IF(AND(All!$V60="P7",All!$AE60="RSS"),Ruler!Z$28,IF(AND(All!$V60="P8",All!$AE60="RSS"),Ruler!Z$29,IF(AND(All!$V60="P9",All!$AE60="RSS"),Ruler!Z$30,0)))))))))))))))))))))))))))</f>
        <v>1</v>
      </c>
      <c r="CH60" s="325">
        <f>IF(AND(All!$V60="P1",All!$AE60="RDP"),Ruler!AA$6,IF(AND(All!$V60="P2",All!$AE60="RDP"),Ruler!AA$7,IF(AND(All!$V60="P3",All!$AE60="RDP"),Ruler!AA$8,IF(AND(All!$V60="P4",All!$AE60="RDP"),Ruler!AA$9,IF(AND(All!$V60="P5",All!$AE60="RDP"),Ruler!AA$10,IF(AND(All!$V60="P6",All!$AE60="RDP"),Ruler!AA$11,IF(AND(All!$V60="P7",All!$AE60="RDP"),Ruler!AA$12,IF(AND(All!$V60="P8",All!$AE60="RDP"),Ruler!AA$13,IF(AND(All!$V60="P9",All!$AE60="RDP"),Ruler!AA$14,IF(AND(All!$V60="P1",All!$AE60="RMS"),Ruler!AA$6,IF(AND(All!$V60="P2",All!$AE60="RMS"),Ruler!AA$15,IF(AND(All!$V60="P3",All!$AE60="RMS"),Ruler!AA$16,IF(AND(All!$V60="P4",All!$AE60="RMS"),Ruler!AA$17,IF(AND(All!$V60="P5",All!$AE60="RMS"),Ruler!AA$18,IF(AND(All!$V60="P6",All!$AE60="RMS"),Ruler!AA$19,IF(AND(All!$V60="P7",All!$AE60="RMS"),Ruler!AA$20,IF(AND(All!$V60="P8",All!$AE60="RMS"),Ruler!AA$21,IF(AND(All!$V60="P9",All!$AE60="RMS"),Ruler!AA$22,IF(AND(All!$V60="P1",All!$AE60="RSS"),Ruler!AA$6,IF(AND(All!$V60="P2",All!$AE60="RSS"),Ruler!AA$23,IF(AND(All!$V60="P3",All!$AE60="RSS"),Ruler!AA$24,IF(AND(All!$V60="P4",All!$AE60="RSS"),Ruler!AA$25,IF(AND(All!$V60="P5",All!$AE60="RSS"),Ruler!AA$26,IF(AND(All!$V60="P6",All!$AE60="RSS"),Ruler!AA$27,IF(AND(All!$V60="P7",All!$AE60="RSS"),Ruler!AA$28,IF(AND(All!$V60="P8",All!$AE60="RSS"),Ruler!AA$29,IF(AND(All!$V60="P9",All!$AE60="RSS"),Ruler!AA$30,0)))))))))))))))))))))))))))</f>
        <v>0</v>
      </c>
      <c r="CI60" s="325">
        <f>IF(AND(All!$V60="P1",All!$AE60="RDP"),Ruler!AB$6,IF(AND(All!$V60="P2",All!$AE60="RDP"),Ruler!AB$7,IF(AND(All!$V60="P3",All!$AE60="RDP"),Ruler!AB$8,IF(AND(All!$V60="P4",All!$AE60="RDP"),Ruler!AB$9,IF(AND(All!$V60="P5",All!$AE60="RDP"),Ruler!AB$10,IF(AND(All!$V60="P6",All!$AE60="RDP"),Ruler!AB$11,IF(AND(All!$V60="P7",All!$AE60="RDP"),Ruler!AB$12,IF(AND(All!$V60="P8",All!$AE60="RDP"),Ruler!AB$13,IF(AND(All!$V60="P9",All!$AE60="RDP"),Ruler!AB$14,IF(AND(All!$V60="P1",All!$AE60="RMS"),Ruler!AB$6,IF(AND(All!$V60="P2",All!$AE60="RMS"),Ruler!AB$15,IF(AND(All!$V60="P3",All!$AE60="RMS"),Ruler!AB$16,IF(AND(All!$V60="P4",All!$AE60="RMS"),Ruler!AB$17,IF(AND(All!$V60="P5",All!$AE60="RMS"),Ruler!AB$18,IF(AND(All!$V60="P6",All!$AE60="RMS"),Ruler!AB$19,IF(AND(All!$V60="P7",All!$AE60="RMS"),Ruler!AB$20,IF(AND(All!$V60="P8",All!$AE60="RMS"),Ruler!AB$21,IF(AND(All!$V60="P9",All!$AE60="RMS"),Ruler!AB$22,IF(AND(All!$V60="P1",All!$AE60="RSS"),Ruler!AB$6,IF(AND(All!$V60="P2",All!$AE60="RSS"),Ruler!AB$23,IF(AND(All!$V60="P3",All!$AE60="RSS"),Ruler!AB$24,IF(AND(All!$V60="P4",All!$AE60="RSS"),Ruler!AB$25,IF(AND(All!$V60="P5",All!$AE60="RSS"),Ruler!AB$26,IF(AND(All!$V60="P6",All!$AE60="RSS"),Ruler!AB$27,IF(AND(All!$V60="P7",All!$AE60="RSS"),Ruler!AB$28,IF(AND(All!$V60="P8",All!$AE60="RSS"),Ruler!AB$29,IF(AND(All!$V60="P9",All!$AE60="RSS"),Ruler!AB$30,0)))))))))))))))))))))))))))</f>
        <v>0</v>
      </c>
      <c r="CJ60" s="323">
        <f>Table9[[#This Row],[R-B1]]-Table9[[#This Row],[B1]]</f>
        <v>2</v>
      </c>
      <c r="CK60" s="43">
        <f>Table9[[#This Row],[R-B2]]-Table9[[#This Row],[B2]]</f>
        <v>2</v>
      </c>
      <c r="CL60" s="43">
        <f>Table9[[#This Row],[R-B3]]-Table9[[#This Row],[B3]]</f>
        <v>1</v>
      </c>
      <c r="CM60" s="43">
        <f>Table9[[#This Row],[R-B4]]-Table9[[#This Row],[B4]]</f>
        <v>2</v>
      </c>
      <c r="CN60" s="43">
        <f>Table9[[#This Row],[R-B5]]-Table9[[#This Row],[B5]]</f>
        <v>2</v>
      </c>
      <c r="CO60" s="43">
        <f>Table9[[#This Row],[R-B6]]-Table9[[#This Row],[B6]]</f>
        <v>1</v>
      </c>
      <c r="CP60" s="43">
        <f>Table9[[#This Row],[R-B7]]-Table9[[#This Row],[B7]]</f>
        <v>2</v>
      </c>
      <c r="CQ60" s="43">
        <f>Table9[[#This Row],[R-B8]]-Table9[[#This Row],[B8]]</f>
        <v>2</v>
      </c>
      <c r="CR60" s="43">
        <f>Table9[[#This Row],[R-B9]]-Table9[[#This Row],[B9]]</f>
        <v>2</v>
      </c>
      <c r="CS60" s="43">
        <f>Table9[[#This Row],[R-B10]]-Table9[[#This Row],[B10]]</f>
        <v>2</v>
      </c>
      <c r="CT60" s="43">
        <f>Table9[[#This Row],[R-B11]]-Table9[[#This Row],[B11]]</f>
        <v>1</v>
      </c>
      <c r="CU60" s="43">
        <f>Table9[[#This Row],[R-B12]]-Table9[[#This Row],[B12]]</f>
        <v>2</v>
      </c>
      <c r="CV60" s="43">
        <f>Table9[[#This Row],[R-K1]]-Table9[[#This Row],[K1]]</f>
        <v>2</v>
      </c>
      <c r="CW60" s="43">
        <f>Table9[[#This Row],[R-K2]]-Table9[[#This Row],[K2]]</f>
        <v>2</v>
      </c>
      <c r="CX60" s="43">
        <f>Table9[[#This Row],[R-K3]]-Table9[[#This Row],[K3]]</f>
        <v>1</v>
      </c>
      <c r="CY60" s="43">
        <f>Table9[[#This Row],[R-K4]]-Table9[[#This Row],[K4]]</f>
        <v>1</v>
      </c>
      <c r="CZ60" s="43">
        <f>Table9[[#This Row],[R-K5]]-Table9[[#This Row],[K5]]</f>
        <v>1</v>
      </c>
      <c r="DA60" s="43">
        <f>Table9[[#This Row],[R-P1]]-Table9[[#This Row],[P1]]</f>
        <v>1</v>
      </c>
      <c r="DB60" s="43">
        <f>Table9[[#This Row],[R-P2]]-Table9[[#This Row],[P2]]</f>
        <v>1</v>
      </c>
      <c r="DC60" s="43">
        <f>Table9[[#This Row],[R-P3]]-Table9[[#This Row],[P3]]</f>
        <v>1</v>
      </c>
      <c r="DD60" s="43">
        <f>Table9[[#This Row],[R-P4]]-Table9[[#This Row],[P4]]</f>
        <v>0</v>
      </c>
      <c r="DE60" s="43">
        <f>Table9[[#This Row],[R-P5]]-Table9[[#This Row],[P5]]</f>
        <v>1</v>
      </c>
      <c r="DF60" s="43">
        <f>Table9[[#This Row],[R-E1]]-Table9[[#This Row],[E1]]</f>
        <v>0</v>
      </c>
      <c r="DG60" s="328">
        <f>Table9[[#This Row],[R-E2]]-Table9[[#This Row],[E2]]</f>
        <v>0</v>
      </c>
      <c r="DH60" s="43">
        <f>COUNTIF(Table9[[#This Row],[G-B1]:[G-B12]],"&lt;=0")/12*100</f>
        <v>0</v>
      </c>
      <c r="DI60" s="43">
        <f>COUNTIF(Table9[[#This Row],[G-K1]:[G-K5]],"&lt;=0")/5*100</f>
        <v>0</v>
      </c>
      <c r="DJ60" s="43">
        <f>COUNTIF(Table9[[#This Row],[G-P1]:[G-P5]],"&lt;=0")/5*100</f>
        <v>20</v>
      </c>
      <c r="DK60" s="43">
        <f>COUNTIF(Table9[[#This Row],[G-E1]:[G-E2]],"&lt;=0")/2*100</f>
        <v>100</v>
      </c>
      <c r="DL60" s="450">
        <f>IF(AE60="RDP",(COUNTIF(Table9[[#This Row],[G-B3]],"&lt;=0")+COUNTIF(Table9[[#This Row],[G-B4]],"&lt;=0")+COUNTIF(Table9[[#This Row],[G-B7]],"&lt;=0")+COUNTIF(Table9[[#This Row],[G-B11]],"&lt;=0")+COUNTIF(Table9[[#This Row],[G-K2]],"&lt;=0"))/5*100,IF(AE60="RMS",(COUNTIF(Table9[[#This Row],[G-B4]],"&lt;=0")+COUNTIF(Table9[[#This Row],[G-B5]],"&lt;=0")+COUNTIF(Table9[[#This Row],[G-B10]],"&lt;=0")+COUNTIF(Table9[[#This Row],[G-B12]],"&lt;=0")+COUNTIF(Table9[[#This Row],[G-K2]],"&lt;=0"))/5*100,IF(AE60="RSS",(COUNTIF(Table9[[#This Row],[G-B1]],"&lt;=0")+COUNTIF(Table9[[#This Row],[G-B2]],"&lt;=0")+COUNTIF(Table9[[#This Row],[G-B6]],"&lt;=0")+COUNTIF(Table9[[#This Row],[G-B11]],"&lt;=0")+COUNTIF(Table9[[#This Row],[G-B12]],"&lt;=0"))/5*100,0)))</f>
        <v>0</v>
      </c>
      <c r="DM60" s="332"/>
      <c r="DR60" s="332"/>
      <c r="DW60" s="332"/>
      <c r="DX60" s="42"/>
      <c r="DY60" s="42"/>
      <c r="DZ60" s="42"/>
      <c r="EA60" s="333"/>
      <c r="EB60" s="342"/>
      <c r="EC60" s="339"/>
      <c r="ED60" s="339"/>
      <c r="EE60" s="338"/>
    </row>
    <row r="61" spans="2:135" ht="198.75" hidden="1" customHeight="1" thickBot="1" x14ac:dyDescent="0.35">
      <c r="B61" s="282">
        <v>60</v>
      </c>
      <c r="C61" s="285" t="s">
        <v>134</v>
      </c>
      <c r="D61" s="283">
        <v>46167</v>
      </c>
      <c r="E61" s="461" t="s">
        <v>610</v>
      </c>
      <c r="F61" s="43">
        <v>1120335</v>
      </c>
      <c r="G61" s="286">
        <f t="shared" ca="1" si="0"/>
        <v>41.500362376331822</v>
      </c>
      <c r="H61" s="283">
        <v>31168</v>
      </c>
      <c r="I61" s="282" t="s">
        <v>136</v>
      </c>
      <c r="J61" s="282" t="s">
        <v>137</v>
      </c>
      <c r="K61" s="282" t="s">
        <v>138</v>
      </c>
      <c r="L61" s="282" t="s">
        <v>180</v>
      </c>
      <c r="M61" s="285" t="s">
        <v>204</v>
      </c>
      <c r="N61" s="282"/>
      <c r="O61" s="282" t="s">
        <v>142</v>
      </c>
      <c r="P61" s="284" t="s">
        <v>611</v>
      </c>
      <c r="Q61" s="282" t="s">
        <v>177</v>
      </c>
      <c r="R61" s="283">
        <v>47040</v>
      </c>
      <c r="S61" s="283">
        <v>45579</v>
      </c>
      <c r="T61" s="286">
        <f t="shared" ca="1" si="4"/>
        <v>2.0166666666666666</v>
      </c>
      <c r="U61" s="282">
        <v>17</v>
      </c>
      <c r="V61" s="282" t="s">
        <v>58</v>
      </c>
      <c r="W61" s="291"/>
      <c r="X61" s="286">
        <f ca="1">($T$1-Table9[[#This Row],[Date of Appointment to Current Grade]])/365</f>
        <v>126.89214319824963</v>
      </c>
      <c r="Y61" s="282"/>
      <c r="Z61" s="282" t="s">
        <v>187</v>
      </c>
      <c r="AA61" s="283">
        <v>45579</v>
      </c>
      <c r="AB61" s="286">
        <f ca="1">($T$1-Table9[[#This Row],[Date in Position]])/365</f>
        <v>2.018170595509901</v>
      </c>
      <c r="AC61" s="401" t="s">
        <v>426</v>
      </c>
      <c r="AD61" s="282"/>
      <c r="AE61" s="282" t="s">
        <v>147</v>
      </c>
      <c r="AF61" s="282" t="s">
        <v>188</v>
      </c>
      <c r="AG61" s="287" t="s">
        <v>612</v>
      </c>
      <c r="AH61" s="287" t="s">
        <v>613</v>
      </c>
      <c r="AI61" s="287" t="s">
        <v>614</v>
      </c>
      <c r="AJ61" s="285" t="s">
        <v>497</v>
      </c>
      <c r="AK61" s="288" t="s">
        <v>615</v>
      </c>
      <c r="AL61" s="282" t="s">
        <v>153</v>
      </c>
      <c r="AM61" s="319" t="s">
        <v>616</v>
      </c>
      <c r="AN61" s="323"/>
      <c r="BK61" s="328"/>
      <c r="BL61" s="325">
        <f>IF(AND(All!$V61="P1",All!$AE61="RDP"),Ruler!E$6,IF(AND(All!$V61="P2",All!$AE61="RDP"),Ruler!E$7,IF(AND(All!$V61="P3",All!$AE61="RDP"),Ruler!E$8,IF(AND(All!$V61="P4",All!$AE61="RDP"),Ruler!E$9,IF(AND(All!$V61="P5",All!$AE61="RDP"),Ruler!E$10,IF(AND(All!$V61="P6",All!$AE61="RDP"),Ruler!E$11,IF(AND(All!$V61="P7",All!$AE61="RDP"),Ruler!E$12,IF(AND(All!$V61="P8",All!$AE61="RDP"),Ruler!E$13,IF(AND(All!$V61="P9",All!$AE61="RDP"),Ruler!E$14,IF(AND(All!$V61="P1",All!$AE61="RMS"),Ruler!E$6,IF(AND(All!$V61="P2",All!$AE61="RMS"),Ruler!E$15,IF(AND(All!$V61="P3",All!$AE61="RMS"),Ruler!E$16,IF(AND(All!$V61="P4",All!$AE61="RMS"),Ruler!E$17,IF(AND(All!$V61="P5",All!$AE61="RMS"),Ruler!E$18,IF(AND(All!$V61="P6",All!$AE61="RMS"),Ruler!E$19,IF(AND(All!$V61="P7",All!$AE61="RMS"),Ruler!E$20,IF(AND(All!$V61="P8",All!$AE61="RMS"),Ruler!E$21,IF(AND(All!$V61="P9",All!$AE61="RMS"),Ruler!E$22,IF(AND(All!$V61="P1",All!$AE61="RSS"),Ruler!E$6,IF(AND(All!$V61="P2",All!$AE61="RSS"),Ruler!E$23,IF(AND(All!$V61="P3",All!$AE61="RSS"),Ruler!E$24,IF(AND(All!$V61="P4",All!$AE61="RSS"),Ruler!E$25,IF(AND(All!$V61="P5",All!$AE61="RSS"),Ruler!E$26,IF(AND(All!$V61="P6",All!$AE61="RSS"),Ruler!E$27,IF(AND(All!$V61="P7",All!$AE61="RSS"),Ruler!E$28,IF(AND(All!$V61="P8",All!$AE61="RSS"),Ruler!E$29,IF(AND(All!$V61="P9",All!$AE61="RSS"),Ruler!E$30,0)))))))))))))))))))))))))))</f>
        <v>3</v>
      </c>
      <c r="BM61" s="325">
        <f>IF(AND(All!$V61="P1",All!$AE61="RDP"),Ruler!F$6,IF(AND(All!$V61="P2",All!$AE61="RDP"),Ruler!F$7,IF(AND(All!$V61="P3",All!$AE61="RDP"),Ruler!F$8,IF(AND(All!$V61="P4",All!$AE61="RDP"),Ruler!F$9,IF(AND(All!$V61="P5",All!$AE61="RDP"),Ruler!F$10,IF(AND(All!$V61="P6",All!$AE61="RDP"),Ruler!F$11,IF(AND(All!$V61="P7",All!$AE61="RDP"),Ruler!F$12,IF(AND(All!$V61="P8",All!$AE61="RDP"),Ruler!F$13,IF(AND(All!$V61="P9",All!$AE61="RDP"),Ruler!F$14,IF(AND(All!$V61="P1",All!$AE61="RMS"),Ruler!F$6,IF(AND(All!$V61="P2",All!$AE61="RMS"),Ruler!F$15,IF(AND(All!$V61="P3",All!$AE61="RMS"),Ruler!F$16,IF(AND(All!$V61="P4",All!$AE61="RMS"),Ruler!F$17,IF(AND(All!$V61="P5",All!$AE61="RMS"),Ruler!F$18,IF(AND(All!$V61="P6",All!$AE61="RMS"),Ruler!F$19,IF(AND(All!$V61="P7",All!$AE61="RMS"),Ruler!F$20,IF(AND(All!$V61="P8",All!$AE61="RMS"),Ruler!F$21,IF(AND(All!$V61="P9",All!$AE61="RMS"),Ruler!F$22,IF(AND(All!$V61="P1",All!$AE61="RSS"),Ruler!F$6,IF(AND(All!$V61="P2",All!$AE61="RSS"),Ruler!F$23,IF(AND(All!$V61="P3",All!$AE61="RSS"),Ruler!F$24,IF(AND(All!$V61="P4",All!$AE61="RSS"),Ruler!F$25,IF(AND(All!$V61="P5",All!$AE61="RSS"),Ruler!F$26,IF(AND(All!$V61="P6",All!$AE61="RSS"),Ruler!F$27,IF(AND(All!$V61="P7",All!$AE61="RSS"),Ruler!F$28,IF(AND(All!$V61="P8",All!$AE61="RSS"),Ruler!F$29,IF(AND(All!$V61="P9",All!$AE61="RSS"),Ruler!F$30,0)))))))))))))))))))))))))))</f>
        <v>3</v>
      </c>
      <c r="BN61" s="325">
        <f>IF(AND(All!$V61="P1",All!$AE61="RDP"),Ruler!G$6,IF(AND(All!$V61="P2",All!$AE61="RDP"),Ruler!G$7,IF(AND(All!$V61="P3",All!$AE61="RDP"),Ruler!G$8,IF(AND(All!$V61="P4",All!$AE61="RDP"),Ruler!G$9,IF(AND(All!$V61="P5",All!$AE61="RDP"),Ruler!G$10,IF(AND(All!$V61="P6",All!$AE61="RDP"),Ruler!G$11,IF(AND(All!$V61="P7",All!$AE61="RDP"),Ruler!G$12,IF(AND(All!$V61="P8",All!$AE61="RDP"),Ruler!G$13,IF(AND(All!$V61="P9",All!$AE61="RDP"),Ruler!G$14,IF(AND(All!$V61="P1",All!$AE61="RMS"),Ruler!G$6,IF(AND(All!$V61="P2",All!$AE61="RMS"),Ruler!G$15,IF(AND(All!$V61="P3",All!$AE61="RMS"),Ruler!G$16,IF(AND(All!$V61="P4",All!$AE61="RMS"),Ruler!G$17,IF(AND(All!$V61="P5",All!$AE61="RMS"),Ruler!G$18,IF(AND(All!$V61="P6",All!$AE61="RMS"),Ruler!G$19,IF(AND(All!$V61="P7",All!$AE61="RMS"),Ruler!G$20,IF(AND(All!$V61="P8",All!$AE61="RMS"),Ruler!G$21,IF(AND(All!$V61="P9",All!$AE61="RMS"),Ruler!G$22,IF(AND(All!$V61="P1",All!$AE61="RSS"),Ruler!G$6,IF(AND(All!$V61="P2",All!$AE61="RSS"),Ruler!G$23,IF(AND(All!$V61="P3",All!$AE61="RSS"),Ruler!G$24,IF(AND(All!$V61="P4",All!$AE61="RSS"),Ruler!G$25,IF(AND(All!$V61="P5",All!$AE61="RSS"),Ruler!G$26,IF(AND(All!$V61="P6",All!$AE61="RSS"),Ruler!G$27,IF(AND(All!$V61="P7",All!$AE61="RSS"),Ruler!G$28,IF(AND(All!$V61="P8",All!$AE61="RSS"),Ruler!G$29,IF(AND(All!$V61="P9",All!$AE61="RSS"),Ruler!G$30,0)))))))))))))))))))))))))))</f>
        <v>2</v>
      </c>
      <c r="BO61" s="325">
        <f>IF(AND(All!$V61="P1",All!$AE61="RDP"),Ruler!H$6,IF(AND(All!$V61="P2",All!$AE61="RDP"),Ruler!H$7,IF(AND(All!$V61="P3",All!$AE61="RDP"),Ruler!H$8,IF(AND(All!$V61="P4",All!$AE61="RDP"),Ruler!H$9,IF(AND(All!$V61="P5",All!$AE61="RDP"),Ruler!H$10,IF(AND(All!$V61="P6",All!$AE61="RDP"),Ruler!H$11,IF(AND(All!$V61="P7",All!$AE61="RDP"),Ruler!H$12,IF(AND(All!$V61="P8",All!$AE61="RDP"),Ruler!H$13,IF(AND(All!$V61="P9",All!$AE61="RDP"),Ruler!H$14,IF(AND(All!$V61="P1",All!$AE61="RMS"),Ruler!H$6,IF(AND(All!$V61="P2",All!$AE61="RMS"),Ruler!H$15,IF(AND(All!$V61="P3",All!$AE61="RMS"),Ruler!H$16,IF(AND(All!$V61="P4",All!$AE61="RMS"),Ruler!H$17,IF(AND(All!$V61="P5",All!$AE61="RMS"),Ruler!H$18,IF(AND(All!$V61="P6",All!$AE61="RMS"),Ruler!H$19,IF(AND(All!$V61="P7",All!$AE61="RMS"),Ruler!H$20,IF(AND(All!$V61="P8",All!$AE61="RMS"),Ruler!H$21,IF(AND(All!$V61="P9",All!$AE61="RMS"),Ruler!H$22,IF(AND(All!$V61="P1",All!$AE61="RSS"),Ruler!H$6,IF(AND(All!$V61="P2",All!$AE61="RSS"),Ruler!H$23,IF(AND(All!$V61="P3",All!$AE61="RSS"),Ruler!H$24,IF(AND(All!$V61="P4",All!$AE61="RSS"),Ruler!H$25,IF(AND(All!$V61="P5",All!$AE61="RSS"),Ruler!H$26,IF(AND(All!$V61="P6",All!$AE61="RSS"),Ruler!H$27,IF(AND(All!$V61="P7",All!$AE61="RSS"),Ruler!H$28,IF(AND(All!$V61="P8",All!$AE61="RSS"),Ruler!H$29,IF(AND(All!$V61="P9",All!$AE61="RSS"),Ruler!H$30,0)))))))))))))))))))))))))))</f>
        <v>3</v>
      </c>
      <c r="BP61" s="325">
        <f>IF(AND(All!$V61="P1",All!$AE61="RDP"),Ruler!I$6,IF(AND(All!$V61="P2",All!$AE61="RDP"),Ruler!I$7,IF(AND(All!$V61="P3",All!$AE61="RDP"),Ruler!I$8,IF(AND(All!$V61="P4",All!$AE61="RDP"),Ruler!I$9,IF(AND(All!$V61="P5",All!$AE61="RDP"),Ruler!I$10,IF(AND(All!$V61="P6",All!$AE61="RDP"),Ruler!I$11,IF(AND(All!$V61="P7",All!$AE61="RDP"),Ruler!I$12,IF(AND(All!$V61="P8",All!$AE61="RDP"),Ruler!I$13,IF(AND(All!$V61="P9",All!$AE61="RDP"),Ruler!I$14,IF(AND(All!$V61="P1",All!$AE61="RMS"),Ruler!I$6,IF(AND(All!$V61="P2",All!$AE61="RMS"),Ruler!I$15,IF(AND(All!$V61="P3",All!$AE61="RMS"),Ruler!I$16,IF(AND(All!$V61="P4",All!$AE61="RMS"),Ruler!I$17,IF(AND(All!$V61="P5",All!$AE61="RMS"),Ruler!I$18,IF(AND(All!$V61="P6",All!$AE61="RMS"),Ruler!I$19,IF(AND(All!$V61="P7",All!$AE61="RMS"),Ruler!I$20,IF(AND(All!$V61="P8",All!$AE61="RMS"),Ruler!I$21,IF(AND(All!$V61="P9",All!$AE61="RMS"),Ruler!I$22,IF(AND(All!$V61="P1",All!$AE61="RSS"),Ruler!I$6,IF(AND(All!$V61="P2",All!$AE61="RSS"),Ruler!I$23,IF(AND(All!$V61="P3",All!$AE61="RSS"),Ruler!I$24,IF(AND(All!$V61="P4",All!$AE61="RSS"),Ruler!I$25,IF(AND(All!$V61="P5",All!$AE61="RSS"),Ruler!I$26,IF(AND(All!$V61="P6",All!$AE61="RSS"),Ruler!I$27,IF(AND(All!$V61="P7",All!$AE61="RSS"),Ruler!I$28,IF(AND(All!$V61="P8",All!$AE61="RSS"),Ruler!I$29,IF(AND(All!$V61="P9",All!$AE61="RSS"),Ruler!I$30,0)))))))))))))))))))))))))))</f>
        <v>3</v>
      </c>
      <c r="BQ61" s="325">
        <f>IF(AND(All!$V61="P1",All!$AE61="RDP"),Ruler!J$6,IF(AND(All!$V61="P2",All!$AE61="RDP"),Ruler!J$7,IF(AND(All!$V61="P3",All!$AE61="RDP"),Ruler!J$8,IF(AND(All!$V61="P4",All!$AE61="RDP"),Ruler!J$9,IF(AND(All!$V61="P5",All!$AE61="RDP"),Ruler!J$10,IF(AND(All!$V61="P6",All!$AE61="RDP"),Ruler!J$11,IF(AND(All!$V61="P7",All!$AE61="RDP"),Ruler!J$12,IF(AND(All!$V61="P8",All!$AE61="RDP"),Ruler!J$13,IF(AND(All!$V61="P9",All!$AE61="RDP"),Ruler!J$14,IF(AND(All!$V61="P1",All!$AE61="RMS"),Ruler!J$6,IF(AND(All!$V61="P2",All!$AE61="RMS"),Ruler!J$15,IF(AND(All!$V61="P3",All!$AE61="RMS"),Ruler!J$16,IF(AND(All!$V61="P4",All!$AE61="RMS"),Ruler!J$17,IF(AND(All!$V61="P5",All!$AE61="RMS"),Ruler!J$18,IF(AND(All!$V61="P6",All!$AE61="RMS"),Ruler!J$19,IF(AND(All!$V61="P7",All!$AE61="RMS"),Ruler!J$20,IF(AND(All!$V61="P8",All!$AE61="RMS"),Ruler!J$21,IF(AND(All!$V61="P9",All!$AE61="RMS"),Ruler!J$22,IF(AND(All!$V61="P1",All!$AE61="RSS"),Ruler!J$6,IF(AND(All!$V61="P2",All!$AE61="RSS"),Ruler!J$23,IF(AND(All!$V61="P3",All!$AE61="RSS"),Ruler!J$24,IF(AND(All!$V61="P4",All!$AE61="RSS"),Ruler!J$25,IF(AND(All!$V61="P5",All!$AE61="RSS"),Ruler!J$26,IF(AND(All!$V61="P6",All!$AE61="RSS"),Ruler!J$27,IF(AND(All!$V61="P7",All!$AE61="RSS"),Ruler!J$28,IF(AND(All!$V61="P8",All!$AE61="RSS"),Ruler!J$29,IF(AND(All!$V61="P9",All!$AE61="RSS"),Ruler!J$30,0)))))))))))))))))))))))))))</f>
        <v>2</v>
      </c>
      <c r="BR61" s="325">
        <f>IF(AND(All!$V61="P1",All!$AE61="RDP"),Ruler!K$6,IF(AND(All!$V61="P2",All!$AE61="RDP"),Ruler!K$7,IF(AND(All!$V61="P3",All!$AE61="RDP"),Ruler!K$8,IF(AND(All!$V61="P4",All!$AE61="RDP"),Ruler!K$9,IF(AND(All!$V61="P5",All!$AE61="RDP"),Ruler!K$10,IF(AND(All!$V61="P6",All!$AE61="RDP"),Ruler!K$11,IF(AND(All!$V61="P7",All!$AE61="RDP"),Ruler!K$12,IF(AND(All!$V61="P8",All!$AE61="RDP"),Ruler!K$13,IF(AND(All!$V61="P9",All!$AE61="RDP"),Ruler!K$14,IF(AND(All!$V61="P1",All!$AE61="RMS"),Ruler!K$6,IF(AND(All!$V61="P2",All!$AE61="RMS"),Ruler!K$15,IF(AND(All!$V61="P3",All!$AE61="RMS"),Ruler!K$16,IF(AND(All!$V61="P4",All!$AE61="RMS"),Ruler!K$17,IF(AND(All!$V61="P5",All!$AE61="RMS"),Ruler!K$18,IF(AND(All!$V61="P6",All!$AE61="RMS"),Ruler!K$19,IF(AND(All!$V61="P7",All!$AE61="RMS"),Ruler!K$20,IF(AND(All!$V61="P8",All!$AE61="RMS"),Ruler!K$21,IF(AND(All!$V61="P9",All!$AE61="RMS"),Ruler!K$22,IF(AND(All!$V61="P1",All!$AE61="RSS"),Ruler!K$6,IF(AND(All!$V61="P2",All!$AE61="RSS"),Ruler!K$23,IF(AND(All!$V61="P3",All!$AE61="RSS"),Ruler!K$24,IF(AND(All!$V61="P4",All!$AE61="RSS"),Ruler!K$25,IF(AND(All!$V61="P5",All!$AE61="RSS"),Ruler!K$26,IF(AND(All!$V61="P6",All!$AE61="RSS"),Ruler!K$27,IF(AND(All!$V61="P7",All!$AE61="RSS"),Ruler!K$28,IF(AND(All!$V61="P8",All!$AE61="RSS"),Ruler!K$29,IF(AND(All!$V61="P9",All!$AE61="RSS"),Ruler!K$30,0)))))))))))))))))))))))))))</f>
        <v>3</v>
      </c>
      <c r="BS61" s="325">
        <f>IF(AND(All!$V61="P1",All!$AE61="RDP"),Ruler!L$6,IF(AND(All!$V61="P2",All!$AE61="RDP"),Ruler!L$7,IF(AND(All!$V61="P3",All!$AE61="RDP"),Ruler!L$8,IF(AND(All!$V61="P4",All!$AE61="RDP"),Ruler!L$9,IF(AND(All!$V61="P5",All!$AE61="RDP"),Ruler!L$10,IF(AND(All!$V61="P6",All!$AE61="RDP"),Ruler!L$11,IF(AND(All!$V61="P7",All!$AE61="RDP"),Ruler!L$12,IF(AND(All!$V61="P8",All!$AE61="RDP"),Ruler!L$13,IF(AND(All!$V61="P9",All!$AE61="RDP"),Ruler!L$14,IF(AND(All!$V61="P1",All!$AE61="RMS"),Ruler!L$6,IF(AND(All!$V61="P2",All!$AE61="RMS"),Ruler!L$15,IF(AND(All!$V61="P3",All!$AE61="RMS"),Ruler!L$16,IF(AND(All!$V61="P4",All!$AE61="RMS"),Ruler!L$17,IF(AND(All!$V61="P5",All!$AE61="RMS"),Ruler!L$18,IF(AND(All!$V61="P6",All!$AE61="RMS"),Ruler!L$19,IF(AND(All!$V61="P7",All!$AE61="RMS"),Ruler!L$20,IF(AND(All!$V61="P8",All!$AE61="RMS"),Ruler!L$21,IF(AND(All!$V61="P9",All!$AE61="RMS"),Ruler!L$22,IF(AND(All!$V61="P1",All!$AE61="RSS"),Ruler!L$6,IF(AND(All!$V61="P2",All!$AE61="RSS"),Ruler!L$23,IF(AND(All!$V61="P3",All!$AE61="RSS"),Ruler!L$24,IF(AND(All!$V61="P4",All!$AE61="RSS"),Ruler!L$25,IF(AND(All!$V61="P5",All!$AE61="RSS"),Ruler!L$26,IF(AND(All!$V61="P6",All!$AE61="RSS"),Ruler!L$27,IF(AND(All!$V61="P7",All!$AE61="RSS"),Ruler!L$28,IF(AND(All!$V61="P8",All!$AE61="RSS"),Ruler!L$29,IF(AND(All!$V61="P9",All!$AE61="RSS"),Ruler!L$30,0)))))))))))))))))))))))))))</f>
        <v>3</v>
      </c>
      <c r="BT61" s="325">
        <f>IF(AND(All!$V61="P1",All!$AE61="RDP"),Ruler!M$6,IF(AND(All!$V61="P2",All!$AE61="RDP"),Ruler!M$7,IF(AND(All!$V61="P3",All!$AE61="RDP"),Ruler!M$8,IF(AND(All!$V61="P4",All!$AE61="RDP"),Ruler!M$9,IF(AND(All!$V61="P5",All!$AE61="RDP"),Ruler!M$10,IF(AND(All!$V61="P6",All!$AE61="RDP"),Ruler!M$11,IF(AND(All!$V61="P7",All!$AE61="RDP"),Ruler!M$12,IF(AND(All!$V61="P8",All!$AE61="RDP"),Ruler!M$13,IF(AND(All!$V61="P9",All!$AE61="RDP"),Ruler!M$14,IF(AND(All!$V61="P1",All!$AE61="RMS"),Ruler!M$6,IF(AND(All!$V61="P2",All!$AE61="RMS"),Ruler!M$15,IF(AND(All!$V61="P3",All!$AE61="RMS"),Ruler!M$16,IF(AND(All!$V61="P4",All!$AE61="RMS"),Ruler!M$17,IF(AND(All!$V61="P5",All!$AE61="RMS"),Ruler!M$18,IF(AND(All!$V61="P6",All!$AE61="RMS"),Ruler!M$19,IF(AND(All!$V61="P7",All!$AE61="RMS"),Ruler!M$20,IF(AND(All!$V61="P8",All!$AE61="RMS"),Ruler!M$21,IF(AND(All!$V61="P9",All!$AE61="RMS"),Ruler!M$22,IF(AND(All!$V61="P1",All!$AE61="RSS"),Ruler!M$6,IF(AND(All!$V61="P2",All!$AE61="RSS"),Ruler!M$23,IF(AND(All!$V61="P3",All!$AE61="RSS"),Ruler!M$24,IF(AND(All!$V61="P4",All!$AE61="RSS"),Ruler!M$25,IF(AND(All!$V61="P5",All!$AE61="RSS"),Ruler!M$26,IF(AND(All!$V61="P6",All!$AE61="RSS"),Ruler!M$27,IF(AND(All!$V61="P7",All!$AE61="RSS"),Ruler!M$28,IF(AND(All!$V61="P8",All!$AE61="RSS"),Ruler!M$29,IF(AND(All!$V61="P9",All!$AE61="RSS"),Ruler!M$30,0)))))))))))))))))))))))))))</f>
        <v>3</v>
      </c>
      <c r="BU61" s="325">
        <f>IF(AND(All!$V61="P1",All!$AE61="RDP"),Ruler!N$6,IF(AND(All!$V61="P2",All!$AE61="RDP"),Ruler!N$7,IF(AND(All!$V61="P3",All!$AE61="RDP"),Ruler!N$8,IF(AND(All!$V61="P4",All!$AE61="RDP"),Ruler!N$9,IF(AND(All!$V61="P5",All!$AE61="RDP"),Ruler!N$10,IF(AND(All!$V61="P6",All!$AE61="RDP"),Ruler!N$11,IF(AND(All!$V61="P7",All!$AE61="RDP"),Ruler!N$12,IF(AND(All!$V61="P8",All!$AE61="RDP"),Ruler!N$13,IF(AND(All!$V61="P9",All!$AE61="RDP"),Ruler!N$14,IF(AND(All!$V61="P1",All!$AE61="RMS"),Ruler!N$6,IF(AND(All!$V61="P2",All!$AE61="RMS"),Ruler!N$15,IF(AND(All!$V61="P3",All!$AE61="RMS"),Ruler!N$16,IF(AND(All!$V61="P4",All!$AE61="RMS"),Ruler!N$17,IF(AND(All!$V61="P5",All!$AE61="RMS"),Ruler!N$18,IF(AND(All!$V61="P6",All!$AE61="RMS"),Ruler!N$19,IF(AND(All!$V61="P7",All!$AE61="RMS"),Ruler!N$20,IF(AND(All!$V61="P8",All!$AE61="RMS"),Ruler!N$21,IF(AND(All!$V61="P9",All!$AE61="RMS"),Ruler!N$22,IF(AND(All!$V61="P1",All!$AE61="RSS"),Ruler!N$6,IF(AND(All!$V61="P2",All!$AE61="RSS"),Ruler!N$23,IF(AND(All!$V61="P3",All!$AE61="RSS"),Ruler!N$24,IF(AND(All!$V61="P4",All!$AE61="RSS"),Ruler!N$25,IF(AND(All!$V61="P5",All!$AE61="RSS"),Ruler!N$26,IF(AND(All!$V61="P6",All!$AE61="RSS"),Ruler!N$27,IF(AND(All!$V61="P7",All!$AE61="RSS"),Ruler!N$28,IF(AND(All!$V61="P8",All!$AE61="RSS"),Ruler!N$29,IF(AND(All!$V61="P9",All!$AE61="RSS"),Ruler!N$30,0)))))))))))))))))))))))))))</f>
        <v>2</v>
      </c>
      <c r="BV61" s="325">
        <f>IF(AND(All!$V61="P1",All!$AE61="RDP"),Ruler!O$6,IF(AND(All!$V61="P2",All!$AE61="RDP"),Ruler!O$7,IF(AND(All!$V61="P3",All!$AE61="RDP"),Ruler!O$8,IF(AND(All!$V61="P4",All!$AE61="RDP"),Ruler!O$9,IF(AND(All!$V61="P5",All!$AE61="RDP"),Ruler!O$10,IF(AND(All!$V61="P6",All!$AE61="RDP"),Ruler!O$11,IF(AND(All!$V61="P7",All!$AE61="RDP"),Ruler!O$12,IF(AND(All!$V61="P8",All!$AE61="RDP"),Ruler!O$13,IF(AND(All!$V61="P9",All!$AE61="RDP"),Ruler!O$14,IF(AND(All!$V61="P1",All!$AE61="RMS"),Ruler!O$6,IF(AND(All!$V61="P2",All!$AE61="RMS"),Ruler!O$15,IF(AND(All!$V61="P3",All!$AE61="RMS"),Ruler!O$16,IF(AND(All!$V61="P4",All!$AE61="RMS"),Ruler!O$17,IF(AND(All!$V61="P5",All!$AE61="RMS"),Ruler!O$18,IF(AND(All!$V61="P6",All!$AE61="RMS"),Ruler!O$19,IF(AND(All!$V61="P7",All!$AE61="RMS"),Ruler!O$20,IF(AND(All!$V61="P8",All!$AE61="RMS"),Ruler!O$21,IF(AND(All!$V61="P9",All!$AE61="RMS"),Ruler!O$22,IF(AND(All!$V61="P1",All!$AE61="RSS"),Ruler!O$6,IF(AND(All!$V61="P2",All!$AE61="RSS"),Ruler!O$23,IF(AND(All!$V61="P3",All!$AE61="RSS"),Ruler!O$24,IF(AND(All!$V61="P4",All!$AE61="RSS"),Ruler!O$25,IF(AND(All!$V61="P5",All!$AE61="RSS"),Ruler!O$26,IF(AND(All!$V61="P6",All!$AE61="RSS"),Ruler!O$27,IF(AND(All!$V61="P7",All!$AE61="RSS"),Ruler!O$28,IF(AND(All!$V61="P8",All!$AE61="RSS"),Ruler!O$29,IF(AND(All!$V61="P9",All!$AE61="RSS"),Ruler!O$30,0)))))))))))))))))))))))))))</f>
        <v>3</v>
      </c>
      <c r="BW61" s="325">
        <f>IF(AND(All!$V61="P1",All!$AE61="RDP"),Ruler!P$6,IF(AND(All!$V61="P2",All!$AE61="RDP"),Ruler!P$7,IF(AND(All!$V61="P3",All!$AE61="RDP"),Ruler!P$8,IF(AND(All!$V61="P4",All!$AE61="RDP"),Ruler!P$9,IF(AND(All!$V61="P5",All!$AE61="RDP"),Ruler!P$10,IF(AND(All!$V61="P6",All!$AE61="RDP"),Ruler!P$11,IF(AND(All!$V61="P7",All!$AE61="RDP"),Ruler!P$12,IF(AND(All!$V61="P8",All!$AE61="RDP"),Ruler!P$13,IF(AND(All!$V61="P9",All!$AE61="RDP"),Ruler!P$14,IF(AND(All!$V61="P1",All!$AE61="RMS"),Ruler!P$6,IF(AND(All!$V61="P2",All!$AE61="RMS"),Ruler!P$15,IF(AND(All!$V61="P3",All!$AE61="RMS"),Ruler!P$16,IF(AND(All!$V61="P4",All!$AE61="RMS"),Ruler!P$17,IF(AND(All!$V61="P5",All!$AE61="RMS"),Ruler!P$18,IF(AND(All!$V61="P6",All!$AE61="RMS"),Ruler!P$19,IF(AND(All!$V61="P7",All!$AE61="RMS"),Ruler!P$20,IF(AND(All!$V61="P8",All!$AE61="RMS"),Ruler!P$21,IF(AND(All!$V61="P9",All!$AE61="RMS"),Ruler!P$22,IF(AND(All!$V61="P1",All!$AE61="RSS"),Ruler!P$6,IF(AND(All!$V61="P2",All!$AE61="RSS"),Ruler!P$23,IF(AND(All!$V61="P3",All!$AE61="RSS"),Ruler!P$24,IF(AND(All!$V61="P4",All!$AE61="RSS"),Ruler!P$25,IF(AND(All!$V61="P5",All!$AE61="RSS"),Ruler!P$26,IF(AND(All!$V61="P6",All!$AE61="RSS"),Ruler!P$27,IF(AND(All!$V61="P7",All!$AE61="RSS"),Ruler!P$28,IF(AND(All!$V61="P8",All!$AE61="RSS"),Ruler!P$29,IF(AND(All!$V61="P9",All!$AE61="RSS"),Ruler!P$30,0)))))))))))))))))))))))))))</f>
        <v>2</v>
      </c>
      <c r="BX61" s="325">
        <f>IF(AND(All!$V61="P1",All!$AE61="RDP"),Ruler!Q$6,IF(AND(All!$V61="P2",All!$AE61="RDP"),Ruler!Q$7,IF(AND(All!$V61="P3",All!$AE61="RDP"),Ruler!Q$8,IF(AND(All!$V61="P4",All!$AE61="RDP"),Ruler!Q$9,IF(AND(All!$V61="P5",All!$AE61="RDP"),Ruler!Q$10,IF(AND(All!$V61="P6",All!$AE61="RDP"),Ruler!Q$11,IF(AND(All!$V61="P7",All!$AE61="RDP"),Ruler!Q$12,IF(AND(All!$V61="P8",All!$AE61="RDP"),Ruler!Q$13,IF(AND(All!$V61="P9",All!$AE61="RDP"),Ruler!Q$14,IF(AND(All!$V61="P1",All!$AE61="RMS"),Ruler!Q$6,IF(AND(All!$V61="P2",All!$AE61="RMS"),Ruler!Q$15,IF(AND(All!$V61="P3",All!$AE61="RMS"),Ruler!Q$16,IF(AND(All!$V61="P4",All!$AE61="RMS"),Ruler!Q$17,IF(AND(All!$V61="P5",All!$AE61="RMS"),Ruler!Q$18,IF(AND(All!$V61="P6",All!$AE61="RMS"),Ruler!Q$19,IF(AND(All!$V61="P7",All!$AE61="RMS"),Ruler!Q$20,IF(AND(All!$V61="P8",All!$AE61="RMS"),Ruler!Q$21,IF(AND(All!$V61="P9",All!$AE61="RMS"),Ruler!Q$22,IF(AND(All!$V61="P1",All!$AE61="RSS"),Ruler!Q$6,IF(AND(All!$V61="P2",All!$AE61="RSS"),Ruler!Q$23,IF(AND(All!$V61="P3",All!$AE61="RSS"),Ruler!Q$24,IF(AND(All!$V61="P4",All!$AE61="RSS"),Ruler!Q$25,IF(AND(All!$V61="P5",All!$AE61="RSS"),Ruler!Q$26,IF(AND(All!$V61="P6",All!$AE61="RSS"),Ruler!Q$27,IF(AND(All!$V61="P7",All!$AE61="RSS"),Ruler!Q$28,IF(AND(All!$V61="P8",All!$AE61="RSS"),Ruler!Q$29,IF(AND(All!$V61="P9",All!$AE61="RSS"),Ruler!Q$30,0)))))))))))))))))))))))))))</f>
        <v>3</v>
      </c>
      <c r="BY61" s="325">
        <f>IF(AND(All!$V61="P1",All!$AE61="RDP"),Ruler!R$6,IF(AND(All!$V61="P2",All!$AE61="RDP"),Ruler!R$7,IF(AND(All!$V61="P3",All!$AE61="RDP"),Ruler!R$8,IF(AND(All!$V61="P4",All!$AE61="RDP"),Ruler!R$9,IF(AND(All!$V61="P5",All!$AE61="RDP"),Ruler!R$10,IF(AND(All!$V61="P6",All!$AE61="RDP"),Ruler!R$11,IF(AND(All!$V61="P7",All!$AE61="RDP"),Ruler!R$12,IF(AND(All!$V61="P8",All!$AE61="RDP"),Ruler!R$13,IF(AND(All!$V61="P9",All!$AE61="RDP"),Ruler!R$14,IF(AND(All!$V61="P1",All!$AE61="RMS"),Ruler!R$6,IF(AND(All!$V61="P2",All!$AE61="RMS"),Ruler!R$15,IF(AND(All!$V61="P3",All!$AE61="RMS"),Ruler!R$16,IF(AND(All!$V61="P4",All!$AE61="RMS"),Ruler!R$17,IF(AND(All!$V61="P5",All!$AE61="RMS"),Ruler!R$18,IF(AND(All!$V61="P6",All!$AE61="RMS"),Ruler!R$19,IF(AND(All!$V61="P7",All!$AE61="RMS"),Ruler!R$20,IF(AND(All!$V61="P8",All!$AE61="RMS"),Ruler!R$21,IF(AND(All!$V61="P9",All!$AE61="RMS"),Ruler!R$22,IF(AND(All!$V61="P1",All!$AE61="RSS"),Ruler!R$6,IF(AND(All!$V61="P2",All!$AE61="RSS"),Ruler!R$23,IF(AND(All!$V61="P3",All!$AE61="RSS"),Ruler!R$24,IF(AND(All!$V61="P4",All!$AE61="RSS"),Ruler!R$25,IF(AND(All!$V61="P5",All!$AE61="RSS"),Ruler!R$26,IF(AND(All!$V61="P6",All!$AE61="RSS"),Ruler!R$27,IF(AND(All!$V61="P7",All!$AE61="RSS"),Ruler!R$28,IF(AND(All!$V61="P8",All!$AE61="RSS"),Ruler!R$29,IF(AND(All!$V61="P9",All!$AE61="RSS"),Ruler!R$30,0)))))))))))))))))))))))))))</f>
        <v>3</v>
      </c>
      <c r="BZ61" s="325">
        <f>IF(AND(All!$V61="P1",All!$AE61="RDP"),Ruler!S$6,IF(AND(All!$V61="P2",All!$AE61="RDP"),Ruler!S$7,IF(AND(All!$V61="P3",All!$AE61="RDP"),Ruler!S$8,IF(AND(All!$V61="P4",All!$AE61="RDP"),Ruler!S$9,IF(AND(All!$V61="P5",All!$AE61="RDP"),Ruler!S$10,IF(AND(All!$V61="P6",All!$AE61="RDP"),Ruler!S$11,IF(AND(All!$V61="P7",All!$AE61="RDP"),Ruler!S$12,IF(AND(All!$V61="P8",All!$AE61="RDP"),Ruler!S$13,IF(AND(All!$V61="P9",All!$AE61="RDP"),Ruler!S$14,IF(AND(All!$V61="P1",All!$AE61="RMS"),Ruler!S$6,IF(AND(All!$V61="P2",All!$AE61="RMS"),Ruler!S$15,IF(AND(All!$V61="P3",All!$AE61="RMS"),Ruler!S$16,IF(AND(All!$V61="P4",All!$AE61="RMS"),Ruler!S$17,IF(AND(All!$V61="P5",All!$AE61="RMS"),Ruler!S$18,IF(AND(All!$V61="P6",All!$AE61="RMS"),Ruler!S$19,IF(AND(All!$V61="P7",All!$AE61="RMS"),Ruler!S$20,IF(AND(All!$V61="P8",All!$AE61="RMS"),Ruler!S$21,IF(AND(All!$V61="P9",All!$AE61="RMS"),Ruler!S$22,IF(AND(All!$V61="P1",All!$AE61="RSS"),Ruler!S$6,IF(AND(All!$V61="P2",All!$AE61="RSS"),Ruler!S$23,IF(AND(All!$V61="P3",All!$AE61="RSS"),Ruler!S$24,IF(AND(All!$V61="P4",All!$AE61="RSS"),Ruler!S$25,IF(AND(All!$V61="P5",All!$AE61="RSS"),Ruler!S$26,IF(AND(All!$V61="P6",All!$AE61="RSS"),Ruler!S$27,IF(AND(All!$V61="P7",All!$AE61="RSS"),Ruler!S$28,IF(AND(All!$V61="P8",All!$AE61="RSS"),Ruler!S$29,IF(AND(All!$V61="P9",All!$AE61="RSS"),Ruler!S$30,0)))))))))))))))))))))))))))</f>
        <v>2</v>
      </c>
      <c r="CA61" s="325">
        <f>IF(AND(All!$V61="P1",All!$AE61="RDP"),Ruler!T$6,IF(AND(All!$V61="P2",All!$AE61="RDP"),Ruler!T$7,IF(AND(All!$V61="P3",All!$AE61="RDP"),Ruler!T$8,IF(AND(All!$V61="P4",All!$AE61="RDP"),Ruler!T$9,IF(AND(All!$V61="P5",All!$AE61="RDP"),Ruler!T$10,IF(AND(All!$V61="P6",All!$AE61="RDP"),Ruler!T$11,IF(AND(All!$V61="P7",All!$AE61="RDP"),Ruler!T$12,IF(AND(All!$V61="P8",All!$AE61="RDP"),Ruler!T$13,IF(AND(All!$V61="P9",All!$AE61="RDP"),Ruler!T$14,IF(AND(All!$V61="P1",All!$AE61="RMS"),Ruler!T$6,IF(AND(All!$V61="P2",All!$AE61="RMS"),Ruler!T$15,IF(AND(All!$V61="P3",All!$AE61="RMS"),Ruler!T$16,IF(AND(All!$V61="P4",All!$AE61="RMS"),Ruler!T$17,IF(AND(All!$V61="P5",All!$AE61="RMS"),Ruler!T$18,IF(AND(All!$V61="P6",All!$AE61="RMS"),Ruler!T$19,IF(AND(All!$V61="P7",All!$AE61="RMS"),Ruler!T$20,IF(AND(All!$V61="P8",All!$AE61="RMS"),Ruler!T$21,IF(AND(All!$V61="P9",All!$AE61="RMS"),Ruler!T$22,IF(AND(All!$V61="P1",All!$AE61="RSS"),Ruler!T$6,IF(AND(All!$V61="P2",All!$AE61="RSS"),Ruler!T$23,IF(AND(All!$V61="P3",All!$AE61="RSS"),Ruler!T$24,IF(AND(All!$V61="P4",All!$AE61="RSS"),Ruler!T$25,IF(AND(All!$V61="P5",All!$AE61="RSS"),Ruler!T$26,IF(AND(All!$V61="P6",All!$AE61="RSS"),Ruler!T$27,IF(AND(All!$V61="P7",All!$AE61="RSS"),Ruler!T$28,IF(AND(All!$V61="P8",All!$AE61="RSS"),Ruler!T$29,IF(AND(All!$V61="P9",All!$AE61="RSS"),Ruler!T$30,0)))))))))))))))))))))))))))</f>
        <v>2</v>
      </c>
      <c r="CB61" s="325">
        <f>IF(AND(All!$V61="P1",All!$AE61="RDP"),Ruler!U$6,IF(AND(All!$V61="P2",All!$AE61="RDP"),Ruler!U$7,IF(AND(All!$V61="P3",All!$AE61="RDP"),Ruler!U$8,IF(AND(All!$V61="P4",All!$AE61="RDP"),Ruler!U$9,IF(AND(All!$V61="P5",All!$AE61="RDP"),Ruler!U$10,IF(AND(All!$V61="P6",All!$AE61="RDP"),Ruler!U$11,IF(AND(All!$V61="P7",All!$AE61="RDP"),Ruler!U$12,IF(AND(All!$V61="P8",All!$AE61="RDP"),Ruler!U$13,IF(AND(All!$V61="P9",All!$AE61="RDP"),Ruler!U$14,IF(AND(All!$V61="P1",All!$AE61="RMS"),Ruler!U$6,IF(AND(All!$V61="P2",All!$AE61="RMS"),Ruler!U$15,IF(AND(All!$V61="P3",All!$AE61="RMS"),Ruler!U$16,IF(AND(All!$V61="P4",All!$AE61="RMS"),Ruler!U$17,IF(AND(All!$V61="P5",All!$AE61="RMS"),Ruler!U$18,IF(AND(All!$V61="P6",All!$AE61="RMS"),Ruler!U$19,IF(AND(All!$V61="P7",All!$AE61="RMS"),Ruler!U$20,IF(AND(All!$V61="P8",All!$AE61="RMS"),Ruler!U$21,IF(AND(All!$V61="P9",All!$AE61="RMS"),Ruler!U$22,IF(AND(All!$V61="P1",All!$AE61="RSS"),Ruler!U$6,IF(AND(All!$V61="P2",All!$AE61="RSS"),Ruler!U$23,IF(AND(All!$V61="P3",All!$AE61="RSS"),Ruler!U$24,IF(AND(All!$V61="P4",All!$AE61="RSS"),Ruler!U$25,IF(AND(All!$V61="P5",All!$AE61="RSS"),Ruler!U$26,IF(AND(All!$V61="P6",All!$AE61="RSS"),Ruler!U$27,IF(AND(All!$V61="P7",All!$AE61="RSS"),Ruler!U$28,IF(AND(All!$V61="P8",All!$AE61="RSS"),Ruler!U$29,IF(AND(All!$V61="P9",All!$AE61="RSS"),Ruler!U$30,0)))))))))))))))))))))))))))</f>
        <v>2</v>
      </c>
      <c r="CC61" s="325">
        <f>IF(AND(All!$V61="P1",All!$AE61="RDP"),Ruler!V$6,IF(AND(All!$V61="P2",All!$AE61="RDP"),Ruler!V$7,IF(AND(All!$V61="P3",All!$AE61="RDP"),Ruler!V$8,IF(AND(All!$V61="P4",All!$AE61="RDP"),Ruler!V$9,IF(AND(All!$V61="P5",All!$AE61="RDP"),Ruler!V$10,IF(AND(All!$V61="P6",All!$AE61="RDP"),Ruler!V$11,IF(AND(All!$V61="P7",All!$AE61="RDP"),Ruler!V$12,IF(AND(All!$V61="P8",All!$AE61="RDP"),Ruler!V$13,IF(AND(All!$V61="P9",All!$AE61="RDP"),Ruler!V$14,IF(AND(All!$V61="P1",All!$AE61="RMS"),Ruler!V$6,IF(AND(All!$V61="P2",All!$AE61="RMS"),Ruler!V$15,IF(AND(All!$V61="P3",All!$AE61="RMS"),Ruler!V$16,IF(AND(All!$V61="P4",All!$AE61="RMS"),Ruler!V$17,IF(AND(All!$V61="P5",All!$AE61="RMS"),Ruler!V$18,IF(AND(All!$V61="P6",All!$AE61="RMS"),Ruler!V$19,IF(AND(All!$V61="P7",All!$AE61="RMS"),Ruler!V$20,IF(AND(All!$V61="P8",All!$AE61="RMS"),Ruler!V$21,IF(AND(All!$V61="P9",All!$AE61="RMS"),Ruler!V$22,IF(AND(All!$V61="P1",All!$AE61="RSS"),Ruler!V$6,IF(AND(All!$V61="P2",All!$AE61="RSS"),Ruler!V$23,IF(AND(All!$V61="P3",All!$AE61="RSS"),Ruler!V$24,IF(AND(All!$V61="P4",All!$AE61="RSS"),Ruler!V$25,IF(AND(All!$V61="P5",All!$AE61="RSS"),Ruler!V$26,IF(AND(All!$V61="P6",All!$AE61="RSS"),Ruler!V$27,IF(AND(All!$V61="P7",All!$AE61="RSS"),Ruler!V$28,IF(AND(All!$V61="P8",All!$AE61="RSS"),Ruler!V$29,IF(AND(All!$V61="P9",All!$AE61="RSS"),Ruler!V$30,0)))))))))))))))))))))))))))</f>
        <v>2</v>
      </c>
      <c r="CD61" s="325">
        <f>IF(AND(All!$V61="P1",All!$AE61="RDP"),Ruler!W$6,IF(AND(All!$V61="P2",All!$AE61="RDP"),Ruler!W$7,IF(AND(All!$V61="P3",All!$AE61="RDP"),Ruler!W$8,IF(AND(All!$V61="P4",All!$AE61="RDP"),Ruler!W$9,IF(AND(All!$V61="P5",All!$AE61="RDP"),Ruler!W$10,IF(AND(All!$V61="P6",All!$AE61="RDP"),Ruler!W$11,IF(AND(All!$V61="P7",All!$AE61="RDP"),Ruler!W$12,IF(AND(All!$V61="P8",All!$AE61="RDP"),Ruler!W$13,IF(AND(All!$V61="P9",All!$AE61="RDP"),Ruler!W$14,IF(AND(All!$V61="P1",All!$AE61="RMS"),Ruler!W$6,IF(AND(All!$V61="P2",All!$AE61="RMS"),Ruler!W$15,IF(AND(All!$V61="P3",All!$AE61="RMS"),Ruler!W$16,IF(AND(All!$V61="P4",All!$AE61="RMS"),Ruler!W$17,IF(AND(All!$V61="P5",All!$AE61="RMS"),Ruler!W$18,IF(AND(All!$V61="P6",All!$AE61="RMS"),Ruler!W$19,IF(AND(All!$V61="P7",All!$AE61="RMS"),Ruler!W$20,IF(AND(All!$V61="P8",All!$AE61="RMS"),Ruler!W$21,IF(AND(All!$V61="P9",All!$AE61="RMS"),Ruler!W$22,IF(AND(All!$V61="P1",All!$AE61="RSS"),Ruler!W$6,IF(AND(All!$V61="P2",All!$AE61="RSS"),Ruler!W$23,IF(AND(All!$V61="P3",All!$AE61="RSS"),Ruler!W$24,IF(AND(All!$V61="P4",All!$AE61="RSS"),Ruler!W$25,IF(AND(All!$V61="P5",All!$AE61="RSS"),Ruler!W$26,IF(AND(All!$V61="P6",All!$AE61="RSS"),Ruler!W$27,IF(AND(All!$V61="P7",All!$AE61="RSS"),Ruler!W$28,IF(AND(All!$V61="P8",All!$AE61="RSS"),Ruler!W$29,IF(AND(All!$V61="P9",All!$AE61="RSS"),Ruler!W$30,0)))))))))))))))))))))))))))</f>
        <v>2</v>
      </c>
      <c r="CE61" s="325">
        <f>IF(AND(All!$V61="P1",All!$AE61="RDP"),Ruler!X$6,IF(AND(All!$V61="P2",All!$AE61="RDP"),Ruler!X$7,IF(AND(All!$V61="P3",All!$AE61="RDP"),Ruler!X$8,IF(AND(All!$V61="P4",All!$AE61="RDP"),Ruler!X$9,IF(AND(All!$V61="P5",All!$AE61="RDP"),Ruler!X$10,IF(AND(All!$V61="P6",All!$AE61="RDP"),Ruler!X$11,IF(AND(All!$V61="P7",All!$AE61="RDP"),Ruler!X$12,IF(AND(All!$V61="P8",All!$AE61="RDP"),Ruler!X$13,IF(AND(All!$V61="P9",All!$AE61="RDP"),Ruler!X$14,IF(AND(All!$V61="P1",All!$AE61="RMS"),Ruler!X$6,IF(AND(All!$V61="P2",All!$AE61="RMS"),Ruler!X$15,IF(AND(All!$V61="P3",All!$AE61="RMS"),Ruler!X$16,IF(AND(All!$V61="P4",All!$AE61="RMS"),Ruler!X$17,IF(AND(All!$V61="P5",All!$AE61="RMS"),Ruler!X$18,IF(AND(All!$V61="P6",All!$AE61="RMS"),Ruler!X$19,IF(AND(All!$V61="P7",All!$AE61="RMS"),Ruler!X$20,IF(AND(All!$V61="P8",All!$AE61="RMS"),Ruler!X$21,IF(AND(All!$V61="P9",All!$AE61="RMS"),Ruler!X$22,IF(AND(All!$V61="P1",All!$AE61="RSS"),Ruler!X$6,IF(AND(All!$V61="P2",All!$AE61="RSS"),Ruler!X$23,IF(AND(All!$V61="P3",All!$AE61="RSS"),Ruler!X$24,IF(AND(All!$V61="P4",All!$AE61="RSS"),Ruler!X$25,IF(AND(All!$V61="P5",All!$AE61="RSS"),Ruler!X$26,IF(AND(All!$V61="P6",All!$AE61="RSS"),Ruler!X$27,IF(AND(All!$V61="P7",All!$AE61="RSS"),Ruler!X$28,IF(AND(All!$V61="P8",All!$AE61="RSS"),Ruler!X$29,IF(AND(All!$V61="P9",All!$AE61="RSS"),Ruler!X$30,0)))))))))))))))))))))))))))</f>
        <v>2</v>
      </c>
      <c r="CF61" s="325">
        <f>IF(AND(All!$V61="P1",All!$AE61="RDP"),Ruler!Y$6,IF(AND(All!$V61="P2",All!$AE61="RDP"),Ruler!Y$7,IF(AND(All!$V61="P3",All!$AE61="RDP"),Ruler!Y$8,IF(AND(All!$V61="P4",All!$AE61="RDP"),Ruler!Y$9,IF(AND(All!$V61="P5",All!$AE61="RDP"),Ruler!Y$10,IF(AND(All!$V61="P6",All!$AE61="RDP"),Ruler!Y$11,IF(AND(All!$V61="P7",All!$AE61="RDP"),Ruler!Y$12,IF(AND(All!$V61="P8",All!$AE61="RDP"),Ruler!Y$13,IF(AND(All!$V61="P9",All!$AE61="RDP"),Ruler!Y$14,IF(AND(All!$V61="P1",All!$AE61="RMS"),Ruler!Y$6,IF(AND(All!$V61="P2",All!$AE61="RMS"),Ruler!Y$15,IF(AND(All!$V61="P3",All!$AE61="RMS"),Ruler!Y$16,IF(AND(All!$V61="P4",All!$AE61="RMS"),Ruler!Y$17,IF(AND(All!$V61="P5",All!$AE61="RMS"),Ruler!Y$18,IF(AND(All!$V61="P6",All!$AE61="RMS"),Ruler!Y$19,IF(AND(All!$V61="P7",All!$AE61="RMS"),Ruler!Y$20,IF(AND(All!$V61="P8",All!$AE61="RMS"),Ruler!Y$21,IF(AND(All!$V61="P9",All!$AE61="RMS"),Ruler!Y$22,IF(AND(All!$V61="P1",All!$AE61="RSS"),Ruler!Y$6,IF(AND(All!$V61="P2",All!$AE61="RSS"),Ruler!Y$23,IF(AND(All!$V61="P3",All!$AE61="RSS"),Ruler!Y$24,IF(AND(All!$V61="P4",All!$AE61="RSS"),Ruler!Y$25,IF(AND(All!$V61="P5",All!$AE61="RSS"),Ruler!Y$26,IF(AND(All!$V61="P6",All!$AE61="RSS"),Ruler!Y$27,IF(AND(All!$V61="P7",All!$AE61="RSS"),Ruler!Y$28,IF(AND(All!$V61="P8",All!$AE61="RSS"),Ruler!Y$29,IF(AND(All!$V61="P9",All!$AE61="RSS"),Ruler!Y$30,0)))))))))))))))))))))))))))</f>
        <v>1</v>
      </c>
      <c r="CG61" s="325">
        <f>IF(AND(All!$V61="P1",All!$AE61="RDP"),Ruler!Z$6,IF(AND(All!$V61="P2",All!$AE61="RDP"),Ruler!Z$7,IF(AND(All!$V61="P3",All!$AE61="RDP"),Ruler!Z$8,IF(AND(All!$V61="P4",All!$AE61="RDP"),Ruler!Z$9,IF(AND(All!$V61="P5",All!$AE61="RDP"),Ruler!Z$10,IF(AND(All!$V61="P6",All!$AE61="RDP"),Ruler!Z$11,IF(AND(All!$V61="P7",All!$AE61="RDP"),Ruler!Z$12,IF(AND(All!$V61="P8",All!$AE61="RDP"),Ruler!Z$13,IF(AND(All!$V61="P9",All!$AE61="RDP"),Ruler!Z$14,IF(AND(All!$V61="P1",All!$AE61="RMS"),Ruler!Z$6,IF(AND(All!$V61="P2",All!$AE61="RMS"),Ruler!Z$15,IF(AND(All!$V61="P3",All!$AE61="RMS"),Ruler!Z$16,IF(AND(All!$V61="P4",All!$AE61="RMS"),Ruler!Z$17,IF(AND(All!$V61="P5",All!$AE61="RMS"),Ruler!Z$18,IF(AND(All!$V61="P6",All!$AE61="RMS"),Ruler!Z$19,IF(AND(All!$V61="P7",All!$AE61="RMS"),Ruler!Z$20,IF(AND(All!$V61="P8",All!$AE61="RMS"),Ruler!Z$21,IF(AND(All!$V61="P9",All!$AE61="RMS"),Ruler!Z$22,IF(AND(All!$V61="P1",All!$AE61="RSS"),Ruler!Z$6,IF(AND(All!$V61="P2",All!$AE61="RSS"),Ruler!Z$23,IF(AND(All!$V61="P3",All!$AE61="RSS"),Ruler!Z$24,IF(AND(All!$V61="P4",All!$AE61="RSS"),Ruler!Z$25,IF(AND(All!$V61="P5",All!$AE61="RSS"),Ruler!Z$26,IF(AND(All!$V61="P6",All!$AE61="RSS"),Ruler!Z$27,IF(AND(All!$V61="P7",All!$AE61="RSS"),Ruler!Z$28,IF(AND(All!$V61="P8",All!$AE61="RSS"),Ruler!Z$29,IF(AND(All!$V61="P9",All!$AE61="RSS"),Ruler!Z$30,0)))))))))))))))))))))))))))</f>
        <v>2</v>
      </c>
      <c r="CH61" s="325">
        <f>IF(AND(All!$V61="P1",All!$AE61="RDP"),Ruler!AA$6,IF(AND(All!$V61="P2",All!$AE61="RDP"),Ruler!AA$7,IF(AND(All!$V61="P3",All!$AE61="RDP"),Ruler!AA$8,IF(AND(All!$V61="P4",All!$AE61="RDP"),Ruler!AA$9,IF(AND(All!$V61="P5",All!$AE61="RDP"),Ruler!AA$10,IF(AND(All!$V61="P6",All!$AE61="RDP"),Ruler!AA$11,IF(AND(All!$V61="P7",All!$AE61="RDP"),Ruler!AA$12,IF(AND(All!$V61="P8",All!$AE61="RDP"),Ruler!AA$13,IF(AND(All!$V61="P9",All!$AE61="RDP"),Ruler!AA$14,IF(AND(All!$V61="P1",All!$AE61="RMS"),Ruler!AA$6,IF(AND(All!$V61="P2",All!$AE61="RMS"),Ruler!AA$15,IF(AND(All!$V61="P3",All!$AE61="RMS"),Ruler!AA$16,IF(AND(All!$V61="P4",All!$AE61="RMS"),Ruler!AA$17,IF(AND(All!$V61="P5",All!$AE61="RMS"),Ruler!AA$18,IF(AND(All!$V61="P6",All!$AE61="RMS"),Ruler!AA$19,IF(AND(All!$V61="P7",All!$AE61="RMS"),Ruler!AA$20,IF(AND(All!$V61="P8",All!$AE61="RMS"),Ruler!AA$21,IF(AND(All!$V61="P9",All!$AE61="RMS"),Ruler!AA$22,IF(AND(All!$V61="P1",All!$AE61="RSS"),Ruler!AA$6,IF(AND(All!$V61="P2",All!$AE61="RSS"),Ruler!AA$23,IF(AND(All!$V61="P3",All!$AE61="RSS"),Ruler!AA$24,IF(AND(All!$V61="P4",All!$AE61="RSS"),Ruler!AA$25,IF(AND(All!$V61="P5",All!$AE61="RSS"),Ruler!AA$26,IF(AND(All!$V61="P6",All!$AE61="RSS"),Ruler!AA$27,IF(AND(All!$V61="P7",All!$AE61="RSS"),Ruler!AA$28,IF(AND(All!$V61="P8",All!$AE61="RSS"),Ruler!AA$29,IF(AND(All!$V61="P9",All!$AE61="RSS"),Ruler!AA$30,0)))))))))))))))))))))))))))</f>
        <v>1</v>
      </c>
      <c r="CI61" s="325">
        <f>IF(AND(All!$V61="P1",All!$AE61="RDP"),Ruler!AB$6,IF(AND(All!$V61="P2",All!$AE61="RDP"),Ruler!AB$7,IF(AND(All!$V61="P3",All!$AE61="RDP"),Ruler!AB$8,IF(AND(All!$V61="P4",All!$AE61="RDP"),Ruler!AB$9,IF(AND(All!$V61="P5",All!$AE61="RDP"),Ruler!AB$10,IF(AND(All!$V61="P6",All!$AE61="RDP"),Ruler!AB$11,IF(AND(All!$V61="P7",All!$AE61="RDP"),Ruler!AB$12,IF(AND(All!$V61="P8",All!$AE61="RDP"),Ruler!AB$13,IF(AND(All!$V61="P9",All!$AE61="RDP"),Ruler!AB$14,IF(AND(All!$V61="P1",All!$AE61="RMS"),Ruler!AB$6,IF(AND(All!$V61="P2",All!$AE61="RMS"),Ruler!AB$15,IF(AND(All!$V61="P3",All!$AE61="RMS"),Ruler!AB$16,IF(AND(All!$V61="P4",All!$AE61="RMS"),Ruler!AB$17,IF(AND(All!$V61="P5",All!$AE61="RMS"),Ruler!AB$18,IF(AND(All!$V61="P6",All!$AE61="RMS"),Ruler!AB$19,IF(AND(All!$V61="P7",All!$AE61="RMS"),Ruler!AB$20,IF(AND(All!$V61="P8",All!$AE61="RMS"),Ruler!AB$21,IF(AND(All!$V61="P9",All!$AE61="RMS"),Ruler!AB$22,IF(AND(All!$V61="P1",All!$AE61="RSS"),Ruler!AB$6,IF(AND(All!$V61="P2",All!$AE61="RSS"),Ruler!AB$23,IF(AND(All!$V61="P3",All!$AE61="RSS"),Ruler!AB$24,IF(AND(All!$V61="P4",All!$AE61="RSS"),Ruler!AB$25,IF(AND(All!$V61="P5",All!$AE61="RSS"),Ruler!AB$26,IF(AND(All!$V61="P6",All!$AE61="RSS"),Ruler!AB$27,IF(AND(All!$V61="P7",All!$AE61="RSS"),Ruler!AB$28,IF(AND(All!$V61="P8",All!$AE61="RSS"),Ruler!AB$29,IF(AND(All!$V61="P9",All!$AE61="RSS"),Ruler!AB$30,0)))))))))))))))))))))))))))</f>
        <v>1</v>
      </c>
      <c r="CJ61" s="323">
        <f>Table9[[#This Row],[R-B1]]-Table9[[#This Row],[B1]]</f>
        <v>3</v>
      </c>
      <c r="CK61" s="43">
        <f>Table9[[#This Row],[R-B2]]-Table9[[#This Row],[B2]]</f>
        <v>3</v>
      </c>
      <c r="CL61" s="43">
        <f>Table9[[#This Row],[R-B3]]-Table9[[#This Row],[B3]]</f>
        <v>2</v>
      </c>
      <c r="CM61" s="43">
        <f>Table9[[#This Row],[R-B4]]-Table9[[#This Row],[B4]]</f>
        <v>3</v>
      </c>
      <c r="CN61" s="43">
        <f>Table9[[#This Row],[R-B5]]-Table9[[#This Row],[B5]]</f>
        <v>3</v>
      </c>
      <c r="CO61" s="43">
        <f>Table9[[#This Row],[R-B6]]-Table9[[#This Row],[B6]]</f>
        <v>2</v>
      </c>
      <c r="CP61" s="43">
        <f>Table9[[#This Row],[R-B7]]-Table9[[#This Row],[B7]]</f>
        <v>3</v>
      </c>
      <c r="CQ61" s="43">
        <f>Table9[[#This Row],[R-B8]]-Table9[[#This Row],[B8]]</f>
        <v>3</v>
      </c>
      <c r="CR61" s="43">
        <f>Table9[[#This Row],[R-B9]]-Table9[[#This Row],[B9]]</f>
        <v>3</v>
      </c>
      <c r="CS61" s="43">
        <f>Table9[[#This Row],[R-B10]]-Table9[[#This Row],[B10]]</f>
        <v>2</v>
      </c>
      <c r="CT61" s="43">
        <f>Table9[[#This Row],[R-B11]]-Table9[[#This Row],[B11]]</f>
        <v>3</v>
      </c>
      <c r="CU61" s="43">
        <f>Table9[[#This Row],[R-B12]]-Table9[[#This Row],[B12]]</f>
        <v>2</v>
      </c>
      <c r="CV61" s="43">
        <f>Table9[[#This Row],[R-K1]]-Table9[[#This Row],[K1]]</f>
        <v>3</v>
      </c>
      <c r="CW61" s="43">
        <f>Table9[[#This Row],[R-K2]]-Table9[[#This Row],[K2]]</f>
        <v>3</v>
      </c>
      <c r="CX61" s="43">
        <f>Table9[[#This Row],[R-K3]]-Table9[[#This Row],[K3]]</f>
        <v>2</v>
      </c>
      <c r="CY61" s="43">
        <f>Table9[[#This Row],[R-K4]]-Table9[[#This Row],[K4]]</f>
        <v>2</v>
      </c>
      <c r="CZ61" s="43">
        <f>Table9[[#This Row],[R-K5]]-Table9[[#This Row],[K5]]</f>
        <v>2</v>
      </c>
      <c r="DA61" s="43">
        <f>Table9[[#This Row],[R-P1]]-Table9[[#This Row],[P1]]</f>
        <v>2</v>
      </c>
      <c r="DB61" s="43">
        <f>Table9[[#This Row],[R-P2]]-Table9[[#This Row],[P2]]</f>
        <v>2</v>
      </c>
      <c r="DC61" s="43">
        <f>Table9[[#This Row],[R-P3]]-Table9[[#This Row],[P3]]</f>
        <v>2</v>
      </c>
      <c r="DD61" s="43">
        <f>Table9[[#This Row],[R-P4]]-Table9[[#This Row],[P4]]</f>
        <v>1</v>
      </c>
      <c r="DE61" s="43">
        <f>Table9[[#This Row],[R-P5]]-Table9[[#This Row],[P5]]</f>
        <v>2</v>
      </c>
      <c r="DF61" s="43">
        <f>Table9[[#This Row],[R-E1]]-Table9[[#This Row],[E1]]</f>
        <v>1</v>
      </c>
      <c r="DG61" s="328">
        <f>Table9[[#This Row],[R-E2]]-Table9[[#This Row],[E2]]</f>
        <v>1</v>
      </c>
      <c r="DH61" s="43">
        <f>COUNTIF(Table9[[#This Row],[G-B1]:[G-B12]],"&lt;=0")/12*100</f>
        <v>0</v>
      </c>
      <c r="DI61" s="43">
        <f>COUNTIF(Table9[[#This Row],[G-K1]:[G-K5]],"&lt;=0")/5*100</f>
        <v>0</v>
      </c>
      <c r="DJ61" s="43">
        <f>COUNTIF(Table9[[#This Row],[G-P1]:[G-P5]],"&lt;=0")/5*100</f>
        <v>0</v>
      </c>
      <c r="DK61" s="43">
        <f>COUNTIF(Table9[[#This Row],[G-E1]:[G-E2]],"&lt;=0")/2*100</f>
        <v>0</v>
      </c>
      <c r="DL61" s="450">
        <f>IF(AE61="RDP",(COUNTIF(Table9[[#This Row],[G-B3]],"&lt;=0")+COUNTIF(Table9[[#This Row],[G-B4]],"&lt;=0")+COUNTIF(Table9[[#This Row],[G-B7]],"&lt;=0")+COUNTIF(Table9[[#This Row],[G-B11]],"&lt;=0")+COUNTIF(Table9[[#This Row],[G-K2]],"&lt;=0"))/5*100,IF(AE61="RMS",(COUNTIF(Table9[[#This Row],[G-B4]],"&lt;=0")+COUNTIF(Table9[[#This Row],[G-B5]],"&lt;=0")+COUNTIF(Table9[[#This Row],[G-B10]],"&lt;=0")+COUNTIF(Table9[[#This Row],[G-B12]],"&lt;=0")+COUNTIF(Table9[[#This Row],[G-K2]],"&lt;=0"))/5*100,IF(AE61="RSS",(COUNTIF(Table9[[#This Row],[G-B1]],"&lt;=0")+COUNTIF(Table9[[#This Row],[G-B2]],"&lt;=0")+COUNTIF(Table9[[#This Row],[G-B6]],"&lt;=0")+COUNTIF(Table9[[#This Row],[G-B11]],"&lt;=0")+COUNTIF(Table9[[#This Row],[G-B12]],"&lt;=0"))/5*100,0)))</f>
        <v>0</v>
      </c>
      <c r="DM61" s="332"/>
      <c r="DR61" s="332"/>
      <c r="DW61" s="332"/>
      <c r="DX61" s="42"/>
      <c r="DY61" s="42"/>
      <c r="DZ61" s="42"/>
      <c r="EA61" s="333"/>
      <c r="EB61" s="342"/>
      <c r="EC61" s="339"/>
      <c r="ED61" s="339"/>
      <c r="EE61" s="338"/>
    </row>
    <row r="62" spans="2:135" ht="80.5" hidden="1" customHeight="1" thickBot="1" x14ac:dyDescent="0.35">
      <c r="B62" s="282">
        <v>61</v>
      </c>
      <c r="C62" s="285" t="s">
        <v>134</v>
      </c>
      <c r="D62" s="283">
        <v>46153</v>
      </c>
      <c r="E62" s="284" t="s">
        <v>617</v>
      </c>
      <c r="F62" s="43">
        <v>1032349</v>
      </c>
      <c r="G62" s="308">
        <f t="shared" ca="1" si="0"/>
        <v>44.746937718797575</v>
      </c>
      <c r="H62" s="283">
        <v>29983</v>
      </c>
      <c r="I62" s="282" t="s">
        <v>179</v>
      </c>
      <c r="J62" s="282" t="s">
        <v>137</v>
      </c>
      <c r="K62" s="282" t="s">
        <v>241</v>
      </c>
      <c r="L62" s="282" t="s">
        <v>618</v>
      </c>
      <c r="M62" s="285" t="s">
        <v>304</v>
      </c>
      <c r="N62" s="282" t="s">
        <v>316</v>
      </c>
      <c r="O62" s="282" t="s">
        <v>159</v>
      </c>
      <c r="P62" s="284" t="s">
        <v>619</v>
      </c>
      <c r="Q62" s="282" t="s">
        <v>144</v>
      </c>
      <c r="R62" s="282" t="s">
        <v>185</v>
      </c>
      <c r="S62" s="283">
        <v>38720</v>
      </c>
      <c r="T62" s="286">
        <f t="shared" ca="1" si="4"/>
        <v>20.797222222222221</v>
      </c>
      <c r="U62" s="286">
        <f ca="1">Table9[[#This Row],[Years in PET]]</f>
        <v>20.797222222222221</v>
      </c>
      <c r="V62" s="282" t="s">
        <v>58</v>
      </c>
      <c r="W62" s="286"/>
      <c r="X62" s="286">
        <f ca="1">($T$1-Table9[[#This Row],[Date of Appointment to Current Grade]])/365</f>
        <v>4.5578966229071618</v>
      </c>
      <c r="Y62" s="283">
        <v>44652</v>
      </c>
      <c r="Z62" s="282" t="s">
        <v>318</v>
      </c>
      <c r="AA62" s="283">
        <v>45383</v>
      </c>
      <c r="AB62" s="286">
        <f ca="1">($T$1-Table9[[#This Row],[Date in Position]])/365</f>
        <v>2.555156896879764</v>
      </c>
      <c r="AC62" s="282" t="s">
        <v>146</v>
      </c>
      <c r="AD62" s="282">
        <v>2021</v>
      </c>
      <c r="AE62" s="282" t="s">
        <v>139</v>
      </c>
      <c r="AF62" s="282" t="s">
        <v>148</v>
      </c>
      <c r="AG62" s="287" t="s">
        <v>620</v>
      </c>
      <c r="AH62" s="287" t="s">
        <v>621</v>
      </c>
      <c r="AI62" s="287" t="s">
        <v>622</v>
      </c>
      <c r="AJ62" s="285" t="s">
        <v>623</v>
      </c>
      <c r="AK62" s="288" t="s">
        <v>624</v>
      </c>
      <c r="AL62" s="282" t="s">
        <v>153</v>
      </c>
      <c r="AM62" s="319" t="s">
        <v>625</v>
      </c>
      <c r="AN62" s="323">
        <v>2</v>
      </c>
      <c r="AO62" s="43">
        <v>1</v>
      </c>
      <c r="AP62" s="43">
        <v>1</v>
      </c>
      <c r="AQ62" s="43">
        <v>2</v>
      </c>
      <c r="AR62" s="43">
        <v>2</v>
      </c>
      <c r="AS62" s="43">
        <v>1</v>
      </c>
      <c r="AT62" s="43">
        <v>2</v>
      </c>
      <c r="AU62" s="43">
        <v>2</v>
      </c>
      <c r="AV62" s="43">
        <v>2</v>
      </c>
      <c r="AW62" s="43">
        <v>2</v>
      </c>
      <c r="AX62" s="43">
        <v>1</v>
      </c>
      <c r="AY62" s="43">
        <v>3</v>
      </c>
      <c r="AZ62" s="43">
        <v>2</v>
      </c>
      <c r="BA62" s="43">
        <v>2</v>
      </c>
      <c r="BB62" s="43">
        <v>1</v>
      </c>
      <c r="BC62" s="43">
        <v>1</v>
      </c>
      <c r="BD62" s="43">
        <v>0</v>
      </c>
      <c r="BE62" s="43">
        <v>0</v>
      </c>
      <c r="BF62" s="43">
        <v>1</v>
      </c>
      <c r="BG62" s="43">
        <v>0</v>
      </c>
      <c r="BH62" s="43">
        <v>0</v>
      </c>
      <c r="BI62" s="43">
        <v>0</v>
      </c>
      <c r="BJ62" s="43">
        <v>0</v>
      </c>
      <c r="BK62" s="328">
        <v>0</v>
      </c>
      <c r="BL62" s="325">
        <f>IF(AND(All!$V62="P1",All!$AE62="RDP"),Ruler!E$6,IF(AND(All!$V62="P2",All!$AE62="RDP"),Ruler!E$7,IF(AND(All!$V62="P3",All!$AE62="RDP"),Ruler!E$8,IF(AND(All!$V62="P4",All!$AE62="RDP"),Ruler!E$9,IF(AND(All!$V62="P5",All!$AE62="RDP"),Ruler!E$10,IF(AND(All!$V62="P6",All!$AE62="RDP"),Ruler!E$11,IF(AND(All!$V62="P7",All!$AE62="RDP"),Ruler!E$12,IF(AND(All!$V62="P8",All!$AE62="RDP"),Ruler!E$13,IF(AND(All!$V62="P9",All!$AE62="RDP"),Ruler!E$14,IF(AND(All!$V62="P1",All!$AE62="RMS"),Ruler!E$6,IF(AND(All!$V62="P2",All!$AE62="RMS"),Ruler!E$15,IF(AND(All!$V62="P3",All!$AE62="RMS"),Ruler!E$16,IF(AND(All!$V62="P4",All!$AE62="RMS"),Ruler!E$17,IF(AND(All!$V62="P5",All!$AE62="RMS"),Ruler!E$18,IF(AND(All!$V62="P6",All!$AE62="RMS"),Ruler!E$19,IF(AND(All!$V62="P7",All!$AE62="RMS"),Ruler!E$20,IF(AND(All!$V62="P8",All!$AE62="RMS"),Ruler!E$21,IF(AND(All!$V62="P9",All!$AE62="RMS"),Ruler!E$22,IF(AND(All!$V62="P1",All!$AE62="RSS"),Ruler!E$6,IF(AND(All!$V62="P2",All!$AE62="RSS"),Ruler!E$23,IF(AND(All!$V62="P3",All!$AE62="RSS"),Ruler!E$24,IF(AND(All!$V62="P4",All!$AE62="RSS"),Ruler!E$25,IF(AND(All!$V62="P5",All!$AE62="RSS"),Ruler!E$26,IF(AND(All!$V62="P6",All!$AE62="RSS"),Ruler!E$27,IF(AND(All!$V62="P7",All!$AE62="RSS"),Ruler!E$28,IF(AND(All!$V62="P8",All!$AE62="RSS"),Ruler!E$29,IF(AND(All!$V62="P9",All!$AE62="RSS"),Ruler!E$30,0)))))))))))))))))))))))))))</f>
        <v>3</v>
      </c>
      <c r="BM62" s="325">
        <f>IF(AND(All!$V62="P1",All!$AE62="RDP"),Ruler!F$6,IF(AND(All!$V62="P2",All!$AE62="RDP"),Ruler!F$7,IF(AND(All!$V62="P3",All!$AE62="RDP"),Ruler!F$8,IF(AND(All!$V62="P4",All!$AE62="RDP"),Ruler!F$9,IF(AND(All!$V62="P5",All!$AE62="RDP"),Ruler!F$10,IF(AND(All!$V62="P6",All!$AE62="RDP"),Ruler!F$11,IF(AND(All!$V62="P7",All!$AE62="RDP"),Ruler!F$12,IF(AND(All!$V62="P8",All!$AE62="RDP"),Ruler!F$13,IF(AND(All!$V62="P9",All!$AE62="RDP"),Ruler!F$14,IF(AND(All!$V62="P1",All!$AE62="RMS"),Ruler!F$6,IF(AND(All!$V62="P2",All!$AE62="RMS"),Ruler!F$15,IF(AND(All!$V62="P3",All!$AE62="RMS"),Ruler!F$16,IF(AND(All!$V62="P4",All!$AE62="RMS"),Ruler!F$17,IF(AND(All!$V62="P5",All!$AE62="RMS"),Ruler!F$18,IF(AND(All!$V62="P6",All!$AE62="RMS"),Ruler!F$19,IF(AND(All!$V62="P7",All!$AE62="RMS"),Ruler!F$20,IF(AND(All!$V62="P8",All!$AE62="RMS"),Ruler!F$21,IF(AND(All!$V62="P9",All!$AE62="RMS"),Ruler!F$22,IF(AND(All!$V62="P1",All!$AE62="RSS"),Ruler!F$6,IF(AND(All!$V62="P2",All!$AE62="RSS"),Ruler!F$23,IF(AND(All!$V62="P3",All!$AE62="RSS"),Ruler!F$24,IF(AND(All!$V62="P4",All!$AE62="RSS"),Ruler!F$25,IF(AND(All!$V62="P5",All!$AE62="RSS"),Ruler!F$26,IF(AND(All!$V62="P6",All!$AE62="RSS"),Ruler!F$27,IF(AND(All!$V62="P7",All!$AE62="RSS"),Ruler!F$28,IF(AND(All!$V62="P8",All!$AE62="RSS"),Ruler!F$29,IF(AND(All!$V62="P9",All!$AE62="RSS"),Ruler!F$30,0)))))))))))))))))))))))))))</f>
        <v>3</v>
      </c>
      <c r="BN62" s="325">
        <f>IF(AND(All!$V62="P1",All!$AE62="RDP"),Ruler!G$6,IF(AND(All!$V62="P2",All!$AE62="RDP"),Ruler!G$7,IF(AND(All!$V62="P3",All!$AE62="RDP"),Ruler!G$8,IF(AND(All!$V62="P4",All!$AE62="RDP"),Ruler!G$9,IF(AND(All!$V62="P5",All!$AE62="RDP"),Ruler!G$10,IF(AND(All!$V62="P6",All!$AE62="RDP"),Ruler!G$11,IF(AND(All!$V62="P7",All!$AE62="RDP"),Ruler!G$12,IF(AND(All!$V62="P8",All!$AE62="RDP"),Ruler!G$13,IF(AND(All!$V62="P9",All!$AE62="RDP"),Ruler!G$14,IF(AND(All!$V62="P1",All!$AE62="RMS"),Ruler!G$6,IF(AND(All!$V62="P2",All!$AE62="RMS"),Ruler!G$15,IF(AND(All!$V62="P3",All!$AE62="RMS"),Ruler!G$16,IF(AND(All!$V62="P4",All!$AE62="RMS"),Ruler!G$17,IF(AND(All!$V62="P5",All!$AE62="RMS"),Ruler!G$18,IF(AND(All!$V62="P6",All!$AE62="RMS"),Ruler!G$19,IF(AND(All!$V62="P7",All!$AE62="RMS"),Ruler!G$20,IF(AND(All!$V62="P8",All!$AE62="RMS"),Ruler!G$21,IF(AND(All!$V62="P9",All!$AE62="RMS"),Ruler!G$22,IF(AND(All!$V62="P1",All!$AE62="RSS"),Ruler!G$6,IF(AND(All!$V62="P2",All!$AE62="RSS"),Ruler!G$23,IF(AND(All!$V62="P3",All!$AE62="RSS"),Ruler!G$24,IF(AND(All!$V62="P4",All!$AE62="RSS"),Ruler!G$25,IF(AND(All!$V62="P5",All!$AE62="RSS"),Ruler!G$26,IF(AND(All!$V62="P6",All!$AE62="RSS"),Ruler!G$27,IF(AND(All!$V62="P7",All!$AE62="RSS"),Ruler!G$28,IF(AND(All!$V62="P8",All!$AE62="RSS"),Ruler!G$29,IF(AND(All!$V62="P9",All!$AE62="RSS"),Ruler!G$30,0)))))))))))))))))))))))))))</f>
        <v>2</v>
      </c>
      <c r="BO62" s="325">
        <f>IF(AND(All!$V62="P1",All!$AE62="RDP"),Ruler!H$6,IF(AND(All!$V62="P2",All!$AE62="RDP"),Ruler!H$7,IF(AND(All!$V62="P3",All!$AE62="RDP"),Ruler!H$8,IF(AND(All!$V62="P4",All!$AE62="RDP"),Ruler!H$9,IF(AND(All!$V62="P5",All!$AE62="RDP"),Ruler!H$10,IF(AND(All!$V62="P6",All!$AE62="RDP"),Ruler!H$11,IF(AND(All!$V62="P7",All!$AE62="RDP"),Ruler!H$12,IF(AND(All!$V62="P8",All!$AE62="RDP"),Ruler!H$13,IF(AND(All!$V62="P9",All!$AE62="RDP"),Ruler!H$14,IF(AND(All!$V62="P1",All!$AE62="RMS"),Ruler!H$6,IF(AND(All!$V62="P2",All!$AE62="RMS"),Ruler!H$15,IF(AND(All!$V62="P3",All!$AE62="RMS"),Ruler!H$16,IF(AND(All!$V62="P4",All!$AE62="RMS"),Ruler!H$17,IF(AND(All!$V62="P5",All!$AE62="RMS"),Ruler!H$18,IF(AND(All!$V62="P6",All!$AE62="RMS"),Ruler!H$19,IF(AND(All!$V62="P7",All!$AE62="RMS"),Ruler!H$20,IF(AND(All!$V62="P8",All!$AE62="RMS"),Ruler!H$21,IF(AND(All!$V62="P9",All!$AE62="RMS"),Ruler!H$22,IF(AND(All!$V62="P1",All!$AE62="RSS"),Ruler!H$6,IF(AND(All!$V62="P2",All!$AE62="RSS"),Ruler!H$23,IF(AND(All!$V62="P3",All!$AE62="RSS"),Ruler!H$24,IF(AND(All!$V62="P4",All!$AE62="RSS"),Ruler!H$25,IF(AND(All!$V62="P5",All!$AE62="RSS"),Ruler!H$26,IF(AND(All!$V62="P6",All!$AE62="RSS"),Ruler!H$27,IF(AND(All!$V62="P7",All!$AE62="RSS"),Ruler!H$28,IF(AND(All!$V62="P8",All!$AE62="RSS"),Ruler!H$29,IF(AND(All!$V62="P9",All!$AE62="RSS"),Ruler!H$30,0)))))))))))))))))))))))))))</f>
        <v>3</v>
      </c>
      <c r="BP62" s="325">
        <f>IF(AND(All!$V62="P1",All!$AE62="RDP"),Ruler!I$6,IF(AND(All!$V62="P2",All!$AE62="RDP"),Ruler!I$7,IF(AND(All!$V62="P3",All!$AE62="RDP"),Ruler!I$8,IF(AND(All!$V62="P4",All!$AE62="RDP"),Ruler!I$9,IF(AND(All!$V62="P5",All!$AE62="RDP"),Ruler!I$10,IF(AND(All!$V62="P6",All!$AE62="RDP"),Ruler!I$11,IF(AND(All!$V62="P7",All!$AE62="RDP"),Ruler!I$12,IF(AND(All!$V62="P8",All!$AE62="RDP"),Ruler!I$13,IF(AND(All!$V62="P9",All!$AE62="RDP"),Ruler!I$14,IF(AND(All!$V62="P1",All!$AE62="RMS"),Ruler!I$6,IF(AND(All!$V62="P2",All!$AE62="RMS"),Ruler!I$15,IF(AND(All!$V62="P3",All!$AE62="RMS"),Ruler!I$16,IF(AND(All!$V62="P4",All!$AE62="RMS"),Ruler!I$17,IF(AND(All!$V62="P5",All!$AE62="RMS"),Ruler!I$18,IF(AND(All!$V62="P6",All!$AE62="RMS"),Ruler!I$19,IF(AND(All!$V62="P7",All!$AE62="RMS"),Ruler!I$20,IF(AND(All!$V62="P8",All!$AE62="RMS"),Ruler!I$21,IF(AND(All!$V62="P9",All!$AE62="RMS"),Ruler!I$22,IF(AND(All!$V62="P1",All!$AE62="RSS"),Ruler!I$6,IF(AND(All!$V62="P2",All!$AE62="RSS"),Ruler!I$23,IF(AND(All!$V62="P3",All!$AE62="RSS"),Ruler!I$24,IF(AND(All!$V62="P4",All!$AE62="RSS"),Ruler!I$25,IF(AND(All!$V62="P5",All!$AE62="RSS"),Ruler!I$26,IF(AND(All!$V62="P6",All!$AE62="RSS"),Ruler!I$27,IF(AND(All!$V62="P7",All!$AE62="RSS"),Ruler!I$28,IF(AND(All!$V62="P8",All!$AE62="RSS"),Ruler!I$29,IF(AND(All!$V62="P9",All!$AE62="RSS"),Ruler!I$30,0)))))))))))))))))))))))))))</f>
        <v>3</v>
      </c>
      <c r="BQ62" s="325">
        <f>IF(AND(All!$V62="P1",All!$AE62="RDP"),Ruler!J$6,IF(AND(All!$V62="P2",All!$AE62="RDP"),Ruler!J$7,IF(AND(All!$V62="P3",All!$AE62="RDP"),Ruler!J$8,IF(AND(All!$V62="P4",All!$AE62="RDP"),Ruler!J$9,IF(AND(All!$V62="P5",All!$AE62="RDP"),Ruler!J$10,IF(AND(All!$V62="P6",All!$AE62="RDP"),Ruler!J$11,IF(AND(All!$V62="P7",All!$AE62="RDP"),Ruler!J$12,IF(AND(All!$V62="P8",All!$AE62="RDP"),Ruler!J$13,IF(AND(All!$V62="P9",All!$AE62="RDP"),Ruler!J$14,IF(AND(All!$V62="P1",All!$AE62="RMS"),Ruler!J$6,IF(AND(All!$V62="P2",All!$AE62="RMS"),Ruler!J$15,IF(AND(All!$V62="P3",All!$AE62="RMS"),Ruler!J$16,IF(AND(All!$V62="P4",All!$AE62="RMS"),Ruler!J$17,IF(AND(All!$V62="P5",All!$AE62="RMS"),Ruler!J$18,IF(AND(All!$V62="P6",All!$AE62="RMS"),Ruler!J$19,IF(AND(All!$V62="P7",All!$AE62="RMS"),Ruler!J$20,IF(AND(All!$V62="P8",All!$AE62="RMS"),Ruler!J$21,IF(AND(All!$V62="P9",All!$AE62="RMS"),Ruler!J$22,IF(AND(All!$V62="P1",All!$AE62="RSS"),Ruler!J$6,IF(AND(All!$V62="P2",All!$AE62="RSS"),Ruler!J$23,IF(AND(All!$V62="P3",All!$AE62="RSS"),Ruler!J$24,IF(AND(All!$V62="P4",All!$AE62="RSS"),Ruler!J$25,IF(AND(All!$V62="P5",All!$AE62="RSS"),Ruler!J$26,IF(AND(All!$V62="P6",All!$AE62="RSS"),Ruler!J$27,IF(AND(All!$V62="P7",All!$AE62="RSS"),Ruler!J$28,IF(AND(All!$V62="P8",All!$AE62="RSS"),Ruler!J$29,IF(AND(All!$V62="P9",All!$AE62="RSS"),Ruler!J$30,0)))))))))))))))))))))))))))</f>
        <v>2</v>
      </c>
      <c r="BR62" s="325">
        <f>IF(AND(All!$V62="P1",All!$AE62="RDP"),Ruler!K$6,IF(AND(All!$V62="P2",All!$AE62="RDP"),Ruler!K$7,IF(AND(All!$V62="P3",All!$AE62="RDP"),Ruler!K$8,IF(AND(All!$V62="P4",All!$AE62="RDP"),Ruler!K$9,IF(AND(All!$V62="P5",All!$AE62="RDP"),Ruler!K$10,IF(AND(All!$V62="P6",All!$AE62="RDP"),Ruler!K$11,IF(AND(All!$V62="P7",All!$AE62="RDP"),Ruler!K$12,IF(AND(All!$V62="P8",All!$AE62="RDP"),Ruler!K$13,IF(AND(All!$V62="P9",All!$AE62="RDP"),Ruler!K$14,IF(AND(All!$V62="P1",All!$AE62="RMS"),Ruler!K$6,IF(AND(All!$V62="P2",All!$AE62="RMS"),Ruler!K$15,IF(AND(All!$V62="P3",All!$AE62="RMS"),Ruler!K$16,IF(AND(All!$V62="P4",All!$AE62="RMS"),Ruler!K$17,IF(AND(All!$V62="P5",All!$AE62="RMS"),Ruler!K$18,IF(AND(All!$V62="P6",All!$AE62="RMS"),Ruler!K$19,IF(AND(All!$V62="P7",All!$AE62="RMS"),Ruler!K$20,IF(AND(All!$V62="P8",All!$AE62="RMS"),Ruler!K$21,IF(AND(All!$V62="P9",All!$AE62="RMS"),Ruler!K$22,IF(AND(All!$V62="P1",All!$AE62="RSS"),Ruler!K$6,IF(AND(All!$V62="P2",All!$AE62="RSS"),Ruler!K$23,IF(AND(All!$V62="P3",All!$AE62="RSS"),Ruler!K$24,IF(AND(All!$V62="P4",All!$AE62="RSS"),Ruler!K$25,IF(AND(All!$V62="P5",All!$AE62="RSS"),Ruler!K$26,IF(AND(All!$V62="P6",All!$AE62="RSS"),Ruler!K$27,IF(AND(All!$V62="P7",All!$AE62="RSS"),Ruler!K$28,IF(AND(All!$V62="P8",All!$AE62="RSS"),Ruler!K$29,IF(AND(All!$V62="P9",All!$AE62="RSS"),Ruler!K$30,0)))))))))))))))))))))))))))</f>
        <v>3</v>
      </c>
      <c r="BS62" s="325">
        <f>IF(AND(All!$V62="P1",All!$AE62="RDP"),Ruler!L$6,IF(AND(All!$V62="P2",All!$AE62="RDP"),Ruler!L$7,IF(AND(All!$V62="P3",All!$AE62="RDP"),Ruler!L$8,IF(AND(All!$V62="P4",All!$AE62="RDP"),Ruler!L$9,IF(AND(All!$V62="P5",All!$AE62="RDP"),Ruler!L$10,IF(AND(All!$V62="P6",All!$AE62="RDP"),Ruler!L$11,IF(AND(All!$V62="P7",All!$AE62="RDP"),Ruler!L$12,IF(AND(All!$V62="P8",All!$AE62="RDP"),Ruler!L$13,IF(AND(All!$V62="P9",All!$AE62="RDP"),Ruler!L$14,IF(AND(All!$V62="P1",All!$AE62="RMS"),Ruler!L$6,IF(AND(All!$V62="P2",All!$AE62="RMS"),Ruler!L$15,IF(AND(All!$V62="P3",All!$AE62="RMS"),Ruler!L$16,IF(AND(All!$V62="P4",All!$AE62="RMS"),Ruler!L$17,IF(AND(All!$V62="P5",All!$AE62="RMS"),Ruler!L$18,IF(AND(All!$V62="P6",All!$AE62="RMS"),Ruler!L$19,IF(AND(All!$V62="P7",All!$AE62="RMS"),Ruler!L$20,IF(AND(All!$V62="P8",All!$AE62="RMS"),Ruler!L$21,IF(AND(All!$V62="P9",All!$AE62="RMS"),Ruler!L$22,IF(AND(All!$V62="P1",All!$AE62="RSS"),Ruler!L$6,IF(AND(All!$V62="P2",All!$AE62="RSS"),Ruler!L$23,IF(AND(All!$V62="P3",All!$AE62="RSS"),Ruler!L$24,IF(AND(All!$V62="P4",All!$AE62="RSS"),Ruler!L$25,IF(AND(All!$V62="P5",All!$AE62="RSS"),Ruler!L$26,IF(AND(All!$V62="P6",All!$AE62="RSS"),Ruler!L$27,IF(AND(All!$V62="P7",All!$AE62="RSS"),Ruler!L$28,IF(AND(All!$V62="P8",All!$AE62="RSS"),Ruler!L$29,IF(AND(All!$V62="P9",All!$AE62="RSS"),Ruler!L$30,0)))))))))))))))))))))))))))</f>
        <v>3</v>
      </c>
      <c r="BT62" s="325">
        <f>IF(AND(All!$V62="P1",All!$AE62="RDP"),Ruler!M$6,IF(AND(All!$V62="P2",All!$AE62="RDP"),Ruler!M$7,IF(AND(All!$V62="P3",All!$AE62="RDP"),Ruler!M$8,IF(AND(All!$V62="P4",All!$AE62="RDP"),Ruler!M$9,IF(AND(All!$V62="P5",All!$AE62="RDP"),Ruler!M$10,IF(AND(All!$V62="P6",All!$AE62="RDP"),Ruler!M$11,IF(AND(All!$V62="P7",All!$AE62="RDP"),Ruler!M$12,IF(AND(All!$V62="P8",All!$AE62="RDP"),Ruler!M$13,IF(AND(All!$V62="P9",All!$AE62="RDP"),Ruler!M$14,IF(AND(All!$V62="P1",All!$AE62="RMS"),Ruler!M$6,IF(AND(All!$V62="P2",All!$AE62="RMS"),Ruler!M$15,IF(AND(All!$V62="P3",All!$AE62="RMS"),Ruler!M$16,IF(AND(All!$V62="P4",All!$AE62="RMS"),Ruler!M$17,IF(AND(All!$V62="P5",All!$AE62="RMS"),Ruler!M$18,IF(AND(All!$V62="P6",All!$AE62="RMS"),Ruler!M$19,IF(AND(All!$V62="P7",All!$AE62="RMS"),Ruler!M$20,IF(AND(All!$V62="P8",All!$AE62="RMS"),Ruler!M$21,IF(AND(All!$V62="P9",All!$AE62="RMS"),Ruler!M$22,IF(AND(All!$V62="P1",All!$AE62="RSS"),Ruler!M$6,IF(AND(All!$V62="P2",All!$AE62="RSS"),Ruler!M$23,IF(AND(All!$V62="P3",All!$AE62="RSS"),Ruler!M$24,IF(AND(All!$V62="P4",All!$AE62="RSS"),Ruler!M$25,IF(AND(All!$V62="P5",All!$AE62="RSS"),Ruler!M$26,IF(AND(All!$V62="P6",All!$AE62="RSS"),Ruler!M$27,IF(AND(All!$V62="P7",All!$AE62="RSS"),Ruler!M$28,IF(AND(All!$V62="P8",All!$AE62="RSS"),Ruler!M$29,IF(AND(All!$V62="P9",All!$AE62="RSS"),Ruler!M$30,0)))))))))))))))))))))))))))</f>
        <v>2</v>
      </c>
      <c r="BU62" s="325">
        <f>IF(AND(All!$V62="P1",All!$AE62="RDP"),Ruler!N$6,IF(AND(All!$V62="P2",All!$AE62="RDP"),Ruler!N$7,IF(AND(All!$V62="P3",All!$AE62="RDP"),Ruler!N$8,IF(AND(All!$V62="P4",All!$AE62="RDP"),Ruler!N$9,IF(AND(All!$V62="P5",All!$AE62="RDP"),Ruler!N$10,IF(AND(All!$V62="P6",All!$AE62="RDP"),Ruler!N$11,IF(AND(All!$V62="P7",All!$AE62="RDP"),Ruler!N$12,IF(AND(All!$V62="P8",All!$AE62="RDP"),Ruler!N$13,IF(AND(All!$V62="P9",All!$AE62="RDP"),Ruler!N$14,IF(AND(All!$V62="P1",All!$AE62="RMS"),Ruler!N$6,IF(AND(All!$V62="P2",All!$AE62="RMS"),Ruler!N$15,IF(AND(All!$V62="P3",All!$AE62="RMS"),Ruler!N$16,IF(AND(All!$V62="P4",All!$AE62="RMS"),Ruler!N$17,IF(AND(All!$V62="P5",All!$AE62="RMS"),Ruler!N$18,IF(AND(All!$V62="P6",All!$AE62="RMS"),Ruler!N$19,IF(AND(All!$V62="P7",All!$AE62="RMS"),Ruler!N$20,IF(AND(All!$V62="P8",All!$AE62="RMS"),Ruler!N$21,IF(AND(All!$V62="P9",All!$AE62="RMS"),Ruler!N$22,IF(AND(All!$V62="P1",All!$AE62="RSS"),Ruler!N$6,IF(AND(All!$V62="P2",All!$AE62="RSS"),Ruler!N$23,IF(AND(All!$V62="P3",All!$AE62="RSS"),Ruler!N$24,IF(AND(All!$V62="P4",All!$AE62="RSS"),Ruler!N$25,IF(AND(All!$V62="P5",All!$AE62="RSS"),Ruler!N$26,IF(AND(All!$V62="P6",All!$AE62="RSS"),Ruler!N$27,IF(AND(All!$V62="P7",All!$AE62="RSS"),Ruler!N$28,IF(AND(All!$V62="P8",All!$AE62="RSS"),Ruler!N$29,IF(AND(All!$V62="P9",All!$AE62="RSS"),Ruler!N$30,0)))))))))))))))))))))))))))</f>
        <v>3</v>
      </c>
      <c r="BV62" s="325">
        <f>IF(AND(All!$V62="P1",All!$AE62="RDP"),Ruler!O$6,IF(AND(All!$V62="P2",All!$AE62="RDP"),Ruler!O$7,IF(AND(All!$V62="P3",All!$AE62="RDP"),Ruler!O$8,IF(AND(All!$V62="P4",All!$AE62="RDP"),Ruler!O$9,IF(AND(All!$V62="P5",All!$AE62="RDP"),Ruler!O$10,IF(AND(All!$V62="P6",All!$AE62="RDP"),Ruler!O$11,IF(AND(All!$V62="P7",All!$AE62="RDP"),Ruler!O$12,IF(AND(All!$V62="P8",All!$AE62="RDP"),Ruler!O$13,IF(AND(All!$V62="P9",All!$AE62="RDP"),Ruler!O$14,IF(AND(All!$V62="P1",All!$AE62="RMS"),Ruler!O$6,IF(AND(All!$V62="P2",All!$AE62="RMS"),Ruler!O$15,IF(AND(All!$V62="P3",All!$AE62="RMS"),Ruler!O$16,IF(AND(All!$V62="P4",All!$AE62="RMS"),Ruler!O$17,IF(AND(All!$V62="P5",All!$AE62="RMS"),Ruler!O$18,IF(AND(All!$V62="P6",All!$AE62="RMS"),Ruler!O$19,IF(AND(All!$V62="P7",All!$AE62="RMS"),Ruler!O$20,IF(AND(All!$V62="P8",All!$AE62="RMS"),Ruler!O$21,IF(AND(All!$V62="P9",All!$AE62="RMS"),Ruler!O$22,IF(AND(All!$V62="P1",All!$AE62="RSS"),Ruler!O$6,IF(AND(All!$V62="P2",All!$AE62="RSS"),Ruler!O$23,IF(AND(All!$V62="P3",All!$AE62="RSS"),Ruler!O$24,IF(AND(All!$V62="P4",All!$AE62="RSS"),Ruler!O$25,IF(AND(All!$V62="P5",All!$AE62="RSS"),Ruler!O$26,IF(AND(All!$V62="P6",All!$AE62="RSS"),Ruler!O$27,IF(AND(All!$V62="P7",All!$AE62="RSS"),Ruler!O$28,IF(AND(All!$V62="P8",All!$AE62="RSS"),Ruler!O$29,IF(AND(All!$V62="P9",All!$AE62="RSS"),Ruler!O$30,0)))))))))))))))))))))))))))</f>
        <v>2</v>
      </c>
      <c r="BW62" s="325">
        <f>IF(AND(All!$V62="P1",All!$AE62="RDP"),Ruler!P$6,IF(AND(All!$V62="P2",All!$AE62="RDP"),Ruler!P$7,IF(AND(All!$V62="P3",All!$AE62="RDP"),Ruler!P$8,IF(AND(All!$V62="P4",All!$AE62="RDP"),Ruler!P$9,IF(AND(All!$V62="P5",All!$AE62="RDP"),Ruler!P$10,IF(AND(All!$V62="P6",All!$AE62="RDP"),Ruler!P$11,IF(AND(All!$V62="P7",All!$AE62="RDP"),Ruler!P$12,IF(AND(All!$V62="P8",All!$AE62="RDP"),Ruler!P$13,IF(AND(All!$V62="P9",All!$AE62="RDP"),Ruler!P$14,IF(AND(All!$V62="P1",All!$AE62="RMS"),Ruler!P$6,IF(AND(All!$V62="P2",All!$AE62="RMS"),Ruler!P$15,IF(AND(All!$V62="P3",All!$AE62="RMS"),Ruler!P$16,IF(AND(All!$V62="P4",All!$AE62="RMS"),Ruler!P$17,IF(AND(All!$V62="P5",All!$AE62="RMS"),Ruler!P$18,IF(AND(All!$V62="P6",All!$AE62="RMS"),Ruler!P$19,IF(AND(All!$V62="P7",All!$AE62="RMS"),Ruler!P$20,IF(AND(All!$V62="P8",All!$AE62="RMS"),Ruler!P$21,IF(AND(All!$V62="P9",All!$AE62="RMS"),Ruler!P$22,IF(AND(All!$V62="P1",All!$AE62="RSS"),Ruler!P$6,IF(AND(All!$V62="P2",All!$AE62="RSS"),Ruler!P$23,IF(AND(All!$V62="P3",All!$AE62="RSS"),Ruler!P$24,IF(AND(All!$V62="P4",All!$AE62="RSS"),Ruler!P$25,IF(AND(All!$V62="P5",All!$AE62="RSS"),Ruler!P$26,IF(AND(All!$V62="P6",All!$AE62="RSS"),Ruler!P$27,IF(AND(All!$V62="P7",All!$AE62="RSS"),Ruler!P$28,IF(AND(All!$V62="P8",All!$AE62="RSS"),Ruler!P$29,IF(AND(All!$V62="P9",All!$AE62="RSS"),Ruler!P$30,0)))))))))))))))))))))))))))</f>
        <v>3</v>
      </c>
      <c r="BX62" s="325">
        <f>IF(AND(All!$V62="P1",All!$AE62="RDP"),Ruler!Q$6,IF(AND(All!$V62="P2",All!$AE62="RDP"),Ruler!Q$7,IF(AND(All!$V62="P3",All!$AE62="RDP"),Ruler!Q$8,IF(AND(All!$V62="P4",All!$AE62="RDP"),Ruler!Q$9,IF(AND(All!$V62="P5",All!$AE62="RDP"),Ruler!Q$10,IF(AND(All!$V62="P6",All!$AE62="RDP"),Ruler!Q$11,IF(AND(All!$V62="P7",All!$AE62="RDP"),Ruler!Q$12,IF(AND(All!$V62="P8",All!$AE62="RDP"),Ruler!Q$13,IF(AND(All!$V62="P9",All!$AE62="RDP"),Ruler!Q$14,IF(AND(All!$V62="P1",All!$AE62="RMS"),Ruler!Q$6,IF(AND(All!$V62="P2",All!$AE62="RMS"),Ruler!Q$15,IF(AND(All!$V62="P3",All!$AE62="RMS"),Ruler!Q$16,IF(AND(All!$V62="P4",All!$AE62="RMS"),Ruler!Q$17,IF(AND(All!$V62="P5",All!$AE62="RMS"),Ruler!Q$18,IF(AND(All!$V62="P6",All!$AE62="RMS"),Ruler!Q$19,IF(AND(All!$V62="P7",All!$AE62="RMS"),Ruler!Q$20,IF(AND(All!$V62="P8",All!$AE62="RMS"),Ruler!Q$21,IF(AND(All!$V62="P9",All!$AE62="RMS"),Ruler!Q$22,IF(AND(All!$V62="P1",All!$AE62="RSS"),Ruler!Q$6,IF(AND(All!$V62="P2",All!$AE62="RSS"),Ruler!Q$23,IF(AND(All!$V62="P3",All!$AE62="RSS"),Ruler!Q$24,IF(AND(All!$V62="P4",All!$AE62="RSS"),Ruler!Q$25,IF(AND(All!$V62="P5",All!$AE62="RSS"),Ruler!Q$26,IF(AND(All!$V62="P6",All!$AE62="RSS"),Ruler!Q$27,IF(AND(All!$V62="P7",All!$AE62="RSS"),Ruler!Q$28,IF(AND(All!$V62="P8",All!$AE62="RSS"),Ruler!Q$29,IF(AND(All!$V62="P9",All!$AE62="RSS"),Ruler!Q$30,0)))))))))))))))))))))))))))</f>
        <v>3</v>
      </c>
      <c r="BY62" s="325">
        <f>IF(AND(All!$V62="P1",All!$AE62="RDP"),Ruler!R$6,IF(AND(All!$V62="P2",All!$AE62="RDP"),Ruler!R$7,IF(AND(All!$V62="P3",All!$AE62="RDP"),Ruler!R$8,IF(AND(All!$V62="P4",All!$AE62="RDP"),Ruler!R$9,IF(AND(All!$V62="P5",All!$AE62="RDP"),Ruler!R$10,IF(AND(All!$V62="P6",All!$AE62="RDP"),Ruler!R$11,IF(AND(All!$V62="P7",All!$AE62="RDP"),Ruler!R$12,IF(AND(All!$V62="P8",All!$AE62="RDP"),Ruler!R$13,IF(AND(All!$V62="P9",All!$AE62="RDP"),Ruler!R$14,IF(AND(All!$V62="P1",All!$AE62="RMS"),Ruler!R$6,IF(AND(All!$V62="P2",All!$AE62="RMS"),Ruler!R$15,IF(AND(All!$V62="P3",All!$AE62="RMS"),Ruler!R$16,IF(AND(All!$V62="P4",All!$AE62="RMS"),Ruler!R$17,IF(AND(All!$V62="P5",All!$AE62="RMS"),Ruler!R$18,IF(AND(All!$V62="P6",All!$AE62="RMS"),Ruler!R$19,IF(AND(All!$V62="P7",All!$AE62="RMS"),Ruler!R$20,IF(AND(All!$V62="P8",All!$AE62="RMS"),Ruler!R$21,IF(AND(All!$V62="P9",All!$AE62="RMS"),Ruler!R$22,IF(AND(All!$V62="P1",All!$AE62="RSS"),Ruler!R$6,IF(AND(All!$V62="P2",All!$AE62="RSS"),Ruler!R$23,IF(AND(All!$V62="P3",All!$AE62="RSS"),Ruler!R$24,IF(AND(All!$V62="P4",All!$AE62="RSS"),Ruler!R$25,IF(AND(All!$V62="P5",All!$AE62="RSS"),Ruler!R$26,IF(AND(All!$V62="P6",All!$AE62="RSS"),Ruler!R$27,IF(AND(All!$V62="P7",All!$AE62="RSS"),Ruler!R$28,IF(AND(All!$V62="P8",All!$AE62="RSS"),Ruler!R$29,IF(AND(All!$V62="P9",All!$AE62="RSS"),Ruler!R$30,0)))))))))))))))))))))))))))</f>
        <v>3</v>
      </c>
      <c r="BZ62" s="325">
        <f>IF(AND(All!$V62="P1",All!$AE62="RDP"),Ruler!S$6,IF(AND(All!$V62="P2",All!$AE62="RDP"),Ruler!S$7,IF(AND(All!$V62="P3",All!$AE62="RDP"),Ruler!S$8,IF(AND(All!$V62="P4",All!$AE62="RDP"),Ruler!S$9,IF(AND(All!$V62="P5",All!$AE62="RDP"),Ruler!S$10,IF(AND(All!$V62="P6",All!$AE62="RDP"),Ruler!S$11,IF(AND(All!$V62="P7",All!$AE62="RDP"),Ruler!S$12,IF(AND(All!$V62="P8",All!$AE62="RDP"),Ruler!S$13,IF(AND(All!$V62="P9",All!$AE62="RDP"),Ruler!S$14,IF(AND(All!$V62="P1",All!$AE62="RMS"),Ruler!S$6,IF(AND(All!$V62="P2",All!$AE62="RMS"),Ruler!S$15,IF(AND(All!$V62="P3",All!$AE62="RMS"),Ruler!S$16,IF(AND(All!$V62="P4",All!$AE62="RMS"),Ruler!S$17,IF(AND(All!$V62="P5",All!$AE62="RMS"),Ruler!S$18,IF(AND(All!$V62="P6",All!$AE62="RMS"),Ruler!S$19,IF(AND(All!$V62="P7",All!$AE62="RMS"),Ruler!S$20,IF(AND(All!$V62="P8",All!$AE62="RMS"),Ruler!S$21,IF(AND(All!$V62="P9",All!$AE62="RMS"),Ruler!S$22,IF(AND(All!$V62="P1",All!$AE62="RSS"),Ruler!S$6,IF(AND(All!$V62="P2",All!$AE62="RSS"),Ruler!S$23,IF(AND(All!$V62="P3",All!$AE62="RSS"),Ruler!S$24,IF(AND(All!$V62="P4",All!$AE62="RSS"),Ruler!S$25,IF(AND(All!$V62="P5",All!$AE62="RSS"),Ruler!S$26,IF(AND(All!$V62="P6",All!$AE62="RSS"),Ruler!S$27,IF(AND(All!$V62="P7",All!$AE62="RSS"),Ruler!S$28,IF(AND(All!$V62="P8",All!$AE62="RSS"),Ruler!S$29,IF(AND(All!$V62="P9",All!$AE62="RSS"),Ruler!S$30,0)))))))))))))))))))))))))))</f>
        <v>2</v>
      </c>
      <c r="CA62" s="325">
        <f>IF(AND(All!$V62="P1",All!$AE62="RDP"),Ruler!T$6,IF(AND(All!$V62="P2",All!$AE62="RDP"),Ruler!T$7,IF(AND(All!$V62="P3",All!$AE62="RDP"),Ruler!T$8,IF(AND(All!$V62="P4",All!$AE62="RDP"),Ruler!T$9,IF(AND(All!$V62="P5",All!$AE62="RDP"),Ruler!T$10,IF(AND(All!$V62="P6",All!$AE62="RDP"),Ruler!T$11,IF(AND(All!$V62="P7",All!$AE62="RDP"),Ruler!T$12,IF(AND(All!$V62="P8",All!$AE62="RDP"),Ruler!T$13,IF(AND(All!$V62="P9",All!$AE62="RDP"),Ruler!T$14,IF(AND(All!$V62="P1",All!$AE62="RMS"),Ruler!T$6,IF(AND(All!$V62="P2",All!$AE62="RMS"),Ruler!T$15,IF(AND(All!$V62="P3",All!$AE62="RMS"),Ruler!T$16,IF(AND(All!$V62="P4",All!$AE62="RMS"),Ruler!T$17,IF(AND(All!$V62="P5",All!$AE62="RMS"),Ruler!T$18,IF(AND(All!$V62="P6",All!$AE62="RMS"),Ruler!T$19,IF(AND(All!$V62="P7",All!$AE62="RMS"),Ruler!T$20,IF(AND(All!$V62="P8",All!$AE62="RMS"),Ruler!T$21,IF(AND(All!$V62="P9",All!$AE62="RMS"),Ruler!T$22,IF(AND(All!$V62="P1",All!$AE62="RSS"),Ruler!T$6,IF(AND(All!$V62="P2",All!$AE62="RSS"),Ruler!T$23,IF(AND(All!$V62="P3",All!$AE62="RSS"),Ruler!T$24,IF(AND(All!$V62="P4",All!$AE62="RSS"),Ruler!T$25,IF(AND(All!$V62="P5",All!$AE62="RSS"),Ruler!T$26,IF(AND(All!$V62="P6",All!$AE62="RSS"),Ruler!T$27,IF(AND(All!$V62="P7",All!$AE62="RSS"),Ruler!T$28,IF(AND(All!$V62="P8",All!$AE62="RSS"),Ruler!T$29,IF(AND(All!$V62="P9",All!$AE62="RSS"),Ruler!T$30,0)))))))))))))))))))))))))))</f>
        <v>2</v>
      </c>
      <c r="CB62" s="325">
        <f>IF(AND(All!$V62="P1",All!$AE62="RDP"),Ruler!U$6,IF(AND(All!$V62="P2",All!$AE62="RDP"),Ruler!U$7,IF(AND(All!$V62="P3",All!$AE62="RDP"),Ruler!U$8,IF(AND(All!$V62="P4",All!$AE62="RDP"),Ruler!U$9,IF(AND(All!$V62="P5",All!$AE62="RDP"),Ruler!U$10,IF(AND(All!$V62="P6",All!$AE62="RDP"),Ruler!U$11,IF(AND(All!$V62="P7",All!$AE62="RDP"),Ruler!U$12,IF(AND(All!$V62="P8",All!$AE62="RDP"),Ruler!U$13,IF(AND(All!$V62="P9",All!$AE62="RDP"),Ruler!U$14,IF(AND(All!$V62="P1",All!$AE62="RMS"),Ruler!U$6,IF(AND(All!$V62="P2",All!$AE62="RMS"),Ruler!U$15,IF(AND(All!$V62="P3",All!$AE62="RMS"),Ruler!U$16,IF(AND(All!$V62="P4",All!$AE62="RMS"),Ruler!U$17,IF(AND(All!$V62="P5",All!$AE62="RMS"),Ruler!U$18,IF(AND(All!$V62="P6",All!$AE62="RMS"),Ruler!U$19,IF(AND(All!$V62="P7",All!$AE62="RMS"),Ruler!U$20,IF(AND(All!$V62="P8",All!$AE62="RMS"),Ruler!U$21,IF(AND(All!$V62="P9",All!$AE62="RMS"),Ruler!U$22,IF(AND(All!$V62="P1",All!$AE62="RSS"),Ruler!U$6,IF(AND(All!$V62="P2",All!$AE62="RSS"),Ruler!U$23,IF(AND(All!$V62="P3",All!$AE62="RSS"),Ruler!U$24,IF(AND(All!$V62="P4",All!$AE62="RSS"),Ruler!U$25,IF(AND(All!$V62="P5",All!$AE62="RSS"),Ruler!U$26,IF(AND(All!$V62="P6",All!$AE62="RSS"),Ruler!U$27,IF(AND(All!$V62="P7",All!$AE62="RSS"),Ruler!U$28,IF(AND(All!$V62="P8",All!$AE62="RSS"),Ruler!U$29,IF(AND(All!$V62="P9",All!$AE62="RSS"),Ruler!U$30,0)))))))))))))))))))))))))))</f>
        <v>2</v>
      </c>
      <c r="CC62" s="325">
        <f>IF(AND(All!$V62="P1",All!$AE62="RDP"),Ruler!V$6,IF(AND(All!$V62="P2",All!$AE62="RDP"),Ruler!V$7,IF(AND(All!$V62="P3",All!$AE62="RDP"),Ruler!V$8,IF(AND(All!$V62="P4",All!$AE62="RDP"),Ruler!V$9,IF(AND(All!$V62="P5",All!$AE62="RDP"),Ruler!V$10,IF(AND(All!$V62="P6",All!$AE62="RDP"),Ruler!V$11,IF(AND(All!$V62="P7",All!$AE62="RDP"),Ruler!V$12,IF(AND(All!$V62="P8",All!$AE62="RDP"),Ruler!V$13,IF(AND(All!$V62="P9",All!$AE62="RDP"),Ruler!V$14,IF(AND(All!$V62="P1",All!$AE62="RMS"),Ruler!V$6,IF(AND(All!$V62="P2",All!$AE62="RMS"),Ruler!V$15,IF(AND(All!$V62="P3",All!$AE62="RMS"),Ruler!V$16,IF(AND(All!$V62="P4",All!$AE62="RMS"),Ruler!V$17,IF(AND(All!$V62="P5",All!$AE62="RMS"),Ruler!V$18,IF(AND(All!$V62="P6",All!$AE62="RMS"),Ruler!V$19,IF(AND(All!$V62="P7",All!$AE62="RMS"),Ruler!V$20,IF(AND(All!$V62="P8",All!$AE62="RMS"),Ruler!V$21,IF(AND(All!$V62="P9",All!$AE62="RMS"),Ruler!V$22,IF(AND(All!$V62="P1",All!$AE62="RSS"),Ruler!V$6,IF(AND(All!$V62="P2",All!$AE62="RSS"),Ruler!V$23,IF(AND(All!$V62="P3",All!$AE62="RSS"),Ruler!V$24,IF(AND(All!$V62="P4",All!$AE62="RSS"),Ruler!V$25,IF(AND(All!$V62="P5",All!$AE62="RSS"),Ruler!V$26,IF(AND(All!$V62="P6",All!$AE62="RSS"),Ruler!V$27,IF(AND(All!$V62="P7",All!$AE62="RSS"),Ruler!V$28,IF(AND(All!$V62="P8",All!$AE62="RSS"),Ruler!V$29,IF(AND(All!$V62="P9",All!$AE62="RSS"),Ruler!V$30,0)))))))))))))))))))))))))))</f>
        <v>2</v>
      </c>
      <c r="CD62" s="325">
        <f>IF(AND(All!$V62="P1",All!$AE62="RDP"),Ruler!W$6,IF(AND(All!$V62="P2",All!$AE62="RDP"),Ruler!W$7,IF(AND(All!$V62="P3",All!$AE62="RDP"),Ruler!W$8,IF(AND(All!$V62="P4",All!$AE62="RDP"),Ruler!W$9,IF(AND(All!$V62="P5",All!$AE62="RDP"),Ruler!W$10,IF(AND(All!$V62="P6",All!$AE62="RDP"),Ruler!W$11,IF(AND(All!$V62="P7",All!$AE62="RDP"),Ruler!W$12,IF(AND(All!$V62="P8",All!$AE62="RDP"),Ruler!W$13,IF(AND(All!$V62="P9",All!$AE62="RDP"),Ruler!W$14,IF(AND(All!$V62="P1",All!$AE62="RMS"),Ruler!W$6,IF(AND(All!$V62="P2",All!$AE62="RMS"),Ruler!W$15,IF(AND(All!$V62="P3",All!$AE62="RMS"),Ruler!W$16,IF(AND(All!$V62="P4",All!$AE62="RMS"),Ruler!W$17,IF(AND(All!$V62="P5",All!$AE62="RMS"),Ruler!W$18,IF(AND(All!$V62="P6",All!$AE62="RMS"),Ruler!W$19,IF(AND(All!$V62="P7",All!$AE62="RMS"),Ruler!W$20,IF(AND(All!$V62="P8",All!$AE62="RMS"),Ruler!W$21,IF(AND(All!$V62="P9",All!$AE62="RMS"),Ruler!W$22,IF(AND(All!$V62="P1",All!$AE62="RSS"),Ruler!W$6,IF(AND(All!$V62="P2",All!$AE62="RSS"),Ruler!W$23,IF(AND(All!$V62="P3",All!$AE62="RSS"),Ruler!W$24,IF(AND(All!$V62="P4",All!$AE62="RSS"),Ruler!W$25,IF(AND(All!$V62="P5",All!$AE62="RSS"),Ruler!W$26,IF(AND(All!$V62="P6",All!$AE62="RSS"),Ruler!W$27,IF(AND(All!$V62="P7",All!$AE62="RSS"),Ruler!W$28,IF(AND(All!$V62="P8",All!$AE62="RSS"),Ruler!W$29,IF(AND(All!$V62="P9",All!$AE62="RSS"),Ruler!W$30,0)))))))))))))))))))))))))))</f>
        <v>1</v>
      </c>
      <c r="CE62" s="325">
        <f>IF(AND(All!$V62="P1",All!$AE62="RDP"),Ruler!X$6,IF(AND(All!$V62="P2",All!$AE62="RDP"),Ruler!X$7,IF(AND(All!$V62="P3",All!$AE62="RDP"),Ruler!X$8,IF(AND(All!$V62="P4",All!$AE62="RDP"),Ruler!X$9,IF(AND(All!$V62="P5",All!$AE62="RDP"),Ruler!X$10,IF(AND(All!$V62="P6",All!$AE62="RDP"),Ruler!X$11,IF(AND(All!$V62="P7",All!$AE62="RDP"),Ruler!X$12,IF(AND(All!$V62="P8",All!$AE62="RDP"),Ruler!X$13,IF(AND(All!$V62="P9",All!$AE62="RDP"),Ruler!X$14,IF(AND(All!$V62="P1",All!$AE62="RMS"),Ruler!X$6,IF(AND(All!$V62="P2",All!$AE62="RMS"),Ruler!X$15,IF(AND(All!$V62="P3",All!$AE62="RMS"),Ruler!X$16,IF(AND(All!$V62="P4",All!$AE62="RMS"),Ruler!X$17,IF(AND(All!$V62="P5",All!$AE62="RMS"),Ruler!X$18,IF(AND(All!$V62="P6",All!$AE62="RMS"),Ruler!X$19,IF(AND(All!$V62="P7",All!$AE62="RMS"),Ruler!X$20,IF(AND(All!$V62="P8",All!$AE62="RMS"),Ruler!X$21,IF(AND(All!$V62="P9",All!$AE62="RMS"),Ruler!X$22,IF(AND(All!$V62="P1",All!$AE62="RSS"),Ruler!X$6,IF(AND(All!$V62="P2",All!$AE62="RSS"),Ruler!X$23,IF(AND(All!$V62="P3",All!$AE62="RSS"),Ruler!X$24,IF(AND(All!$V62="P4",All!$AE62="RSS"),Ruler!X$25,IF(AND(All!$V62="P5",All!$AE62="RSS"),Ruler!X$26,IF(AND(All!$V62="P6",All!$AE62="RSS"),Ruler!X$27,IF(AND(All!$V62="P7",All!$AE62="RSS"),Ruler!X$28,IF(AND(All!$V62="P8",All!$AE62="RSS"),Ruler!X$29,IF(AND(All!$V62="P9",All!$AE62="RSS"),Ruler!X$30,0)))))))))))))))))))))))))))</f>
        <v>2</v>
      </c>
      <c r="CF62" s="325">
        <f>IF(AND(All!$V62="P1",All!$AE62="RDP"),Ruler!Y$6,IF(AND(All!$V62="P2",All!$AE62="RDP"),Ruler!Y$7,IF(AND(All!$V62="P3",All!$AE62="RDP"),Ruler!Y$8,IF(AND(All!$V62="P4",All!$AE62="RDP"),Ruler!Y$9,IF(AND(All!$V62="P5",All!$AE62="RDP"),Ruler!Y$10,IF(AND(All!$V62="P6",All!$AE62="RDP"),Ruler!Y$11,IF(AND(All!$V62="P7",All!$AE62="RDP"),Ruler!Y$12,IF(AND(All!$V62="P8",All!$AE62="RDP"),Ruler!Y$13,IF(AND(All!$V62="P9",All!$AE62="RDP"),Ruler!Y$14,IF(AND(All!$V62="P1",All!$AE62="RMS"),Ruler!Y$6,IF(AND(All!$V62="P2",All!$AE62="RMS"),Ruler!Y$15,IF(AND(All!$V62="P3",All!$AE62="RMS"),Ruler!Y$16,IF(AND(All!$V62="P4",All!$AE62="RMS"),Ruler!Y$17,IF(AND(All!$V62="P5",All!$AE62="RMS"),Ruler!Y$18,IF(AND(All!$V62="P6",All!$AE62="RMS"),Ruler!Y$19,IF(AND(All!$V62="P7",All!$AE62="RMS"),Ruler!Y$20,IF(AND(All!$V62="P8",All!$AE62="RMS"),Ruler!Y$21,IF(AND(All!$V62="P9",All!$AE62="RMS"),Ruler!Y$22,IF(AND(All!$V62="P1",All!$AE62="RSS"),Ruler!Y$6,IF(AND(All!$V62="P2",All!$AE62="RSS"),Ruler!Y$23,IF(AND(All!$V62="P3",All!$AE62="RSS"),Ruler!Y$24,IF(AND(All!$V62="P4",All!$AE62="RSS"),Ruler!Y$25,IF(AND(All!$V62="P5",All!$AE62="RSS"),Ruler!Y$26,IF(AND(All!$V62="P6",All!$AE62="RSS"),Ruler!Y$27,IF(AND(All!$V62="P7",All!$AE62="RSS"),Ruler!Y$28,IF(AND(All!$V62="P8",All!$AE62="RSS"),Ruler!Y$29,IF(AND(All!$V62="P9",All!$AE62="RSS"),Ruler!Y$30,0)))))))))))))))))))))))))))</f>
        <v>2</v>
      </c>
      <c r="CG62" s="325">
        <f>IF(AND(All!$V62="P1",All!$AE62="RDP"),Ruler!Z$6,IF(AND(All!$V62="P2",All!$AE62="RDP"),Ruler!Z$7,IF(AND(All!$V62="P3",All!$AE62="RDP"),Ruler!Z$8,IF(AND(All!$V62="P4",All!$AE62="RDP"),Ruler!Z$9,IF(AND(All!$V62="P5",All!$AE62="RDP"),Ruler!Z$10,IF(AND(All!$V62="P6",All!$AE62="RDP"),Ruler!Z$11,IF(AND(All!$V62="P7",All!$AE62="RDP"),Ruler!Z$12,IF(AND(All!$V62="P8",All!$AE62="RDP"),Ruler!Z$13,IF(AND(All!$V62="P9",All!$AE62="RDP"),Ruler!Z$14,IF(AND(All!$V62="P1",All!$AE62="RMS"),Ruler!Z$6,IF(AND(All!$V62="P2",All!$AE62="RMS"),Ruler!Z$15,IF(AND(All!$V62="P3",All!$AE62="RMS"),Ruler!Z$16,IF(AND(All!$V62="P4",All!$AE62="RMS"),Ruler!Z$17,IF(AND(All!$V62="P5",All!$AE62="RMS"),Ruler!Z$18,IF(AND(All!$V62="P6",All!$AE62="RMS"),Ruler!Z$19,IF(AND(All!$V62="P7",All!$AE62="RMS"),Ruler!Z$20,IF(AND(All!$V62="P8",All!$AE62="RMS"),Ruler!Z$21,IF(AND(All!$V62="P9",All!$AE62="RMS"),Ruler!Z$22,IF(AND(All!$V62="P1",All!$AE62="RSS"),Ruler!Z$6,IF(AND(All!$V62="P2",All!$AE62="RSS"),Ruler!Z$23,IF(AND(All!$V62="P3",All!$AE62="RSS"),Ruler!Z$24,IF(AND(All!$V62="P4",All!$AE62="RSS"),Ruler!Z$25,IF(AND(All!$V62="P5",All!$AE62="RSS"),Ruler!Z$26,IF(AND(All!$V62="P6",All!$AE62="RSS"),Ruler!Z$27,IF(AND(All!$V62="P7",All!$AE62="RSS"),Ruler!Z$28,IF(AND(All!$V62="P8",All!$AE62="RSS"),Ruler!Z$29,IF(AND(All!$V62="P9",All!$AE62="RSS"),Ruler!Z$30,0)))))))))))))))))))))))))))</f>
        <v>2</v>
      </c>
      <c r="CH62" s="325">
        <f>IF(AND(All!$V62="P1",All!$AE62="RDP"),Ruler!AA$6,IF(AND(All!$V62="P2",All!$AE62="RDP"),Ruler!AA$7,IF(AND(All!$V62="P3",All!$AE62="RDP"),Ruler!AA$8,IF(AND(All!$V62="P4",All!$AE62="RDP"),Ruler!AA$9,IF(AND(All!$V62="P5",All!$AE62="RDP"),Ruler!AA$10,IF(AND(All!$V62="P6",All!$AE62="RDP"),Ruler!AA$11,IF(AND(All!$V62="P7",All!$AE62="RDP"),Ruler!AA$12,IF(AND(All!$V62="P8",All!$AE62="RDP"),Ruler!AA$13,IF(AND(All!$V62="P9",All!$AE62="RDP"),Ruler!AA$14,IF(AND(All!$V62="P1",All!$AE62="RMS"),Ruler!AA$6,IF(AND(All!$V62="P2",All!$AE62="RMS"),Ruler!AA$15,IF(AND(All!$V62="P3",All!$AE62="RMS"),Ruler!AA$16,IF(AND(All!$V62="P4",All!$AE62="RMS"),Ruler!AA$17,IF(AND(All!$V62="P5",All!$AE62="RMS"),Ruler!AA$18,IF(AND(All!$V62="P6",All!$AE62="RMS"),Ruler!AA$19,IF(AND(All!$V62="P7",All!$AE62="RMS"),Ruler!AA$20,IF(AND(All!$V62="P8",All!$AE62="RMS"),Ruler!AA$21,IF(AND(All!$V62="P9",All!$AE62="RMS"),Ruler!AA$22,IF(AND(All!$V62="P1",All!$AE62="RSS"),Ruler!AA$6,IF(AND(All!$V62="P2",All!$AE62="RSS"),Ruler!AA$23,IF(AND(All!$V62="P3",All!$AE62="RSS"),Ruler!AA$24,IF(AND(All!$V62="P4",All!$AE62="RSS"),Ruler!AA$25,IF(AND(All!$V62="P5",All!$AE62="RSS"),Ruler!AA$26,IF(AND(All!$V62="P6",All!$AE62="RSS"),Ruler!AA$27,IF(AND(All!$V62="P7",All!$AE62="RSS"),Ruler!AA$28,IF(AND(All!$V62="P8",All!$AE62="RSS"),Ruler!AA$29,IF(AND(All!$V62="P9",All!$AE62="RSS"),Ruler!AA$30,0)))))))))))))))))))))))))))</f>
        <v>1</v>
      </c>
      <c r="CI62" s="325">
        <f>IF(AND(All!$V62="P1",All!$AE62="RDP"),Ruler!AB$6,IF(AND(All!$V62="P2",All!$AE62="RDP"),Ruler!AB$7,IF(AND(All!$V62="P3",All!$AE62="RDP"),Ruler!AB$8,IF(AND(All!$V62="P4",All!$AE62="RDP"),Ruler!AB$9,IF(AND(All!$V62="P5",All!$AE62="RDP"),Ruler!AB$10,IF(AND(All!$V62="P6",All!$AE62="RDP"),Ruler!AB$11,IF(AND(All!$V62="P7",All!$AE62="RDP"),Ruler!AB$12,IF(AND(All!$V62="P8",All!$AE62="RDP"),Ruler!AB$13,IF(AND(All!$V62="P9",All!$AE62="RDP"),Ruler!AB$14,IF(AND(All!$V62="P1",All!$AE62="RMS"),Ruler!AB$6,IF(AND(All!$V62="P2",All!$AE62="RMS"),Ruler!AB$15,IF(AND(All!$V62="P3",All!$AE62="RMS"),Ruler!AB$16,IF(AND(All!$V62="P4",All!$AE62="RMS"),Ruler!AB$17,IF(AND(All!$V62="P5",All!$AE62="RMS"),Ruler!AB$18,IF(AND(All!$V62="P6",All!$AE62="RMS"),Ruler!AB$19,IF(AND(All!$V62="P7",All!$AE62="RMS"),Ruler!AB$20,IF(AND(All!$V62="P8",All!$AE62="RMS"),Ruler!AB$21,IF(AND(All!$V62="P9",All!$AE62="RMS"),Ruler!AB$22,IF(AND(All!$V62="P1",All!$AE62="RSS"),Ruler!AB$6,IF(AND(All!$V62="P2",All!$AE62="RSS"),Ruler!AB$23,IF(AND(All!$V62="P3",All!$AE62="RSS"),Ruler!AB$24,IF(AND(All!$V62="P4",All!$AE62="RSS"),Ruler!AB$25,IF(AND(All!$V62="P5",All!$AE62="RSS"),Ruler!AB$26,IF(AND(All!$V62="P6",All!$AE62="RSS"),Ruler!AB$27,IF(AND(All!$V62="P7",All!$AE62="RSS"),Ruler!AB$28,IF(AND(All!$V62="P8",All!$AE62="RSS"),Ruler!AB$29,IF(AND(All!$V62="P9",All!$AE62="RSS"),Ruler!AB$30,0)))))))))))))))))))))))))))</f>
        <v>1</v>
      </c>
      <c r="CJ62" s="323">
        <f>Table9[[#This Row],[R-B1]]-Table9[[#This Row],[B1]]</f>
        <v>1</v>
      </c>
      <c r="CK62" s="43">
        <f>Table9[[#This Row],[R-B2]]-Table9[[#This Row],[B2]]</f>
        <v>2</v>
      </c>
      <c r="CL62" s="43">
        <f>Table9[[#This Row],[R-B3]]-Table9[[#This Row],[B3]]</f>
        <v>1</v>
      </c>
      <c r="CM62" s="43">
        <f>Table9[[#This Row],[R-B4]]-Table9[[#This Row],[B4]]</f>
        <v>1</v>
      </c>
      <c r="CN62" s="43">
        <f>Table9[[#This Row],[R-B5]]-Table9[[#This Row],[B5]]</f>
        <v>1</v>
      </c>
      <c r="CO62" s="43">
        <f>Table9[[#This Row],[R-B6]]-Table9[[#This Row],[B6]]</f>
        <v>1</v>
      </c>
      <c r="CP62" s="43">
        <f>Table9[[#This Row],[R-B7]]-Table9[[#This Row],[B7]]</f>
        <v>1</v>
      </c>
      <c r="CQ62" s="43">
        <f>Table9[[#This Row],[R-B8]]-Table9[[#This Row],[B8]]</f>
        <v>1</v>
      </c>
      <c r="CR62" s="43">
        <f>Table9[[#This Row],[R-B9]]-Table9[[#This Row],[B9]]</f>
        <v>0</v>
      </c>
      <c r="CS62" s="43">
        <f>Table9[[#This Row],[R-B10]]-Table9[[#This Row],[B10]]</f>
        <v>1</v>
      </c>
      <c r="CT62" s="43">
        <f>Table9[[#This Row],[R-B11]]-Table9[[#This Row],[B11]]</f>
        <v>1</v>
      </c>
      <c r="CU62" s="43">
        <f>Table9[[#This Row],[R-B12]]-Table9[[#This Row],[B12]]</f>
        <v>0</v>
      </c>
      <c r="CV62" s="43">
        <f>Table9[[#This Row],[R-K1]]-Table9[[#This Row],[K1]]</f>
        <v>1</v>
      </c>
      <c r="CW62" s="43">
        <f>Table9[[#This Row],[R-K2]]-Table9[[#This Row],[K2]]</f>
        <v>1</v>
      </c>
      <c r="CX62" s="43">
        <f>Table9[[#This Row],[R-K3]]-Table9[[#This Row],[K3]]</f>
        <v>1</v>
      </c>
      <c r="CY62" s="43">
        <f>Table9[[#This Row],[R-K4]]-Table9[[#This Row],[K4]]</f>
        <v>1</v>
      </c>
      <c r="CZ62" s="43">
        <f>Table9[[#This Row],[R-K5]]-Table9[[#This Row],[K5]]</f>
        <v>2</v>
      </c>
      <c r="DA62" s="43">
        <f>Table9[[#This Row],[R-P1]]-Table9[[#This Row],[P1]]</f>
        <v>2</v>
      </c>
      <c r="DB62" s="43">
        <f>Table9[[#This Row],[R-P2]]-Table9[[#This Row],[P2]]</f>
        <v>0</v>
      </c>
      <c r="DC62" s="43">
        <f>Table9[[#This Row],[R-P3]]-Table9[[#This Row],[P3]]</f>
        <v>2</v>
      </c>
      <c r="DD62" s="43">
        <f>Table9[[#This Row],[R-P4]]-Table9[[#This Row],[P4]]</f>
        <v>2</v>
      </c>
      <c r="DE62" s="43">
        <f>Table9[[#This Row],[R-P5]]-Table9[[#This Row],[P5]]</f>
        <v>2</v>
      </c>
      <c r="DF62" s="43">
        <f>Table9[[#This Row],[R-E1]]-Table9[[#This Row],[E1]]</f>
        <v>1</v>
      </c>
      <c r="DG62" s="328">
        <f>Table9[[#This Row],[R-E2]]-Table9[[#This Row],[E2]]</f>
        <v>1</v>
      </c>
      <c r="DH62" s="43">
        <f>COUNTIF(Table9[[#This Row],[G-B1]:[G-B12]],"&lt;=0")/12*100</f>
        <v>16.666666666666664</v>
      </c>
      <c r="DI62" s="43">
        <f>COUNTIF(Table9[[#This Row],[G-K1]:[G-K5]],"&lt;=0")/5*100</f>
        <v>0</v>
      </c>
      <c r="DJ62" s="43">
        <f>COUNTIF(Table9[[#This Row],[G-P1]:[G-P5]],"&lt;=0")/5*100</f>
        <v>20</v>
      </c>
      <c r="DK62" s="43">
        <f>COUNTIF(Table9[[#This Row],[G-E1]:[G-E2]],"&lt;=0")/2*100</f>
        <v>0</v>
      </c>
      <c r="DL62" s="450">
        <f>IF(AE62="RDP",(COUNTIF(Table9[[#This Row],[G-B3]],"&lt;=0")+COUNTIF(Table9[[#This Row],[G-B4]],"&lt;=0")+COUNTIF(Table9[[#This Row],[G-B7]],"&lt;=0")+COUNTIF(Table9[[#This Row],[G-B11]],"&lt;=0")+COUNTIF(Table9[[#This Row],[G-K2]],"&lt;=0"))/5*100,IF(AE62="RMS",(COUNTIF(Table9[[#This Row],[G-B4]],"&lt;=0")+COUNTIF(Table9[[#This Row],[G-B5]],"&lt;=0")+COUNTIF(Table9[[#This Row],[G-B10]],"&lt;=0")+COUNTIF(Table9[[#This Row],[G-B12]],"&lt;=0")+COUNTIF(Table9[[#This Row],[G-K2]],"&lt;=0"))/5*100,IF(AE62="RSS",(COUNTIF(Table9[[#This Row],[G-B1]],"&lt;=0")+COUNTIF(Table9[[#This Row],[G-B2]],"&lt;=0")+COUNTIF(Table9[[#This Row],[G-B6]],"&lt;=0")+COUNTIF(Table9[[#This Row],[G-B11]],"&lt;=0")+COUNTIF(Table9[[#This Row],[G-B12]],"&lt;=0"))/5*100,0)))</f>
        <v>20</v>
      </c>
      <c r="DM62" s="332"/>
      <c r="DR62" s="332"/>
      <c r="DW62" s="332"/>
      <c r="DX62" s="42"/>
      <c r="DY62" s="42"/>
      <c r="DZ62" s="42"/>
      <c r="EA62" s="333"/>
      <c r="EB62" s="342"/>
      <c r="EC62" s="339"/>
      <c r="ED62" s="339"/>
      <c r="EE62" s="338"/>
    </row>
    <row r="63" spans="2:135" ht="72.75" hidden="1" customHeight="1" thickBot="1" x14ac:dyDescent="0.4">
      <c r="B63" s="282">
        <v>62</v>
      </c>
      <c r="C63" s="285" t="s">
        <v>134</v>
      </c>
      <c r="D63" s="283">
        <v>46226</v>
      </c>
      <c r="E63" s="435" t="s">
        <v>626</v>
      </c>
      <c r="F63" s="43"/>
      <c r="G63" s="357">
        <f t="shared" ca="1" si="0"/>
        <v>36.111321280441409</v>
      </c>
      <c r="H63" s="283">
        <v>33135</v>
      </c>
      <c r="I63" s="282" t="s">
        <v>136</v>
      </c>
      <c r="J63" s="282" t="s">
        <v>137</v>
      </c>
      <c r="K63" s="282" t="s">
        <v>216</v>
      </c>
      <c r="L63" s="43" t="s">
        <v>217</v>
      </c>
      <c r="M63" s="285"/>
      <c r="N63" s="282"/>
      <c r="O63" s="282" t="s">
        <v>142</v>
      </c>
      <c r="P63" s="284" t="s">
        <v>627</v>
      </c>
      <c r="Q63" s="282" t="s">
        <v>144</v>
      </c>
      <c r="R63" s="282" t="s">
        <v>185</v>
      </c>
      <c r="S63" s="283">
        <v>41775</v>
      </c>
      <c r="T63" s="286">
        <f t="shared" ca="1" si="4"/>
        <v>12.427777777777777</v>
      </c>
      <c r="U63" s="286">
        <f ca="1">Table9[[#This Row],[Years in PET]]</f>
        <v>12.427777777777777</v>
      </c>
      <c r="V63" s="282" t="s">
        <v>58</v>
      </c>
      <c r="W63" s="297"/>
      <c r="X63" s="286">
        <f ca="1">($T$1-Table9[[#This Row],[Date of Appointment to Current Grade]])/365</f>
        <v>1.5551568968797642</v>
      </c>
      <c r="Y63" s="283">
        <v>45748</v>
      </c>
      <c r="Z63" s="282" t="s">
        <v>216</v>
      </c>
      <c r="AA63" s="283">
        <v>44986</v>
      </c>
      <c r="AB63" s="286">
        <f ca="1">($T$1-Table9[[#This Row],[Date in Position]])/365</f>
        <v>3.6428281297564764</v>
      </c>
      <c r="AC63" s="282" t="s">
        <v>146</v>
      </c>
      <c r="AD63" s="282">
        <v>2023</v>
      </c>
      <c r="AE63" s="282" t="s">
        <v>139</v>
      </c>
      <c r="AF63" s="282" t="s">
        <v>188</v>
      </c>
      <c r="AG63" s="288" t="s">
        <v>628</v>
      </c>
      <c r="AH63" s="287" t="s">
        <v>629</v>
      </c>
      <c r="AI63" s="288" t="s">
        <v>630</v>
      </c>
      <c r="AJ63" s="285" t="s">
        <v>631</v>
      </c>
      <c r="AK63" s="284" t="s">
        <v>632</v>
      </c>
      <c r="AL63" s="282" t="s">
        <v>153</v>
      </c>
      <c r="AM63" s="319" t="s">
        <v>633</v>
      </c>
      <c r="AN63" s="323"/>
      <c r="BK63" s="328"/>
      <c r="BL63" s="325">
        <f>IF(AND(All!$V63="P1",All!$AE63="RDP"),Ruler!E$6,IF(AND(All!$V63="P2",All!$AE63="RDP"),Ruler!E$7,IF(AND(All!$V63="P3",All!$AE63="RDP"),Ruler!E$8,IF(AND(All!$V63="P4",All!$AE63="RDP"),Ruler!E$9,IF(AND(All!$V63="P5",All!$AE63="RDP"),Ruler!E$10,IF(AND(All!$V63="P6",All!$AE63="RDP"),Ruler!E$11,IF(AND(All!$V63="P7",All!$AE63="RDP"),Ruler!E$12,IF(AND(All!$V63="P8",All!$AE63="RDP"),Ruler!E$13,IF(AND(All!$V63="P9",All!$AE63="RDP"),Ruler!E$14,IF(AND(All!$V63="P1",All!$AE63="RMS"),Ruler!E$6,IF(AND(All!$V63="P2",All!$AE63="RMS"),Ruler!E$15,IF(AND(All!$V63="P3",All!$AE63="RMS"),Ruler!E$16,IF(AND(All!$V63="P4",All!$AE63="RMS"),Ruler!E$17,IF(AND(All!$V63="P5",All!$AE63="RMS"),Ruler!E$18,IF(AND(All!$V63="P6",All!$AE63="RMS"),Ruler!E$19,IF(AND(All!$V63="P7",All!$AE63="RMS"),Ruler!E$20,IF(AND(All!$V63="P8",All!$AE63="RMS"),Ruler!E$21,IF(AND(All!$V63="P9",All!$AE63="RMS"),Ruler!E$22,IF(AND(All!$V63="P1",All!$AE63="RSS"),Ruler!E$6,IF(AND(All!$V63="P2",All!$AE63="RSS"),Ruler!E$23,IF(AND(All!$V63="P3",All!$AE63="RSS"),Ruler!E$24,IF(AND(All!$V63="P4",All!$AE63="RSS"),Ruler!E$25,IF(AND(All!$V63="P5",All!$AE63="RSS"),Ruler!E$26,IF(AND(All!$V63="P6",All!$AE63="RSS"),Ruler!E$27,IF(AND(All!$V63="P7",All!$AE63="RSS"),Ruler!E$28,IF(AND(All!$V63="P8",All!$AE63="RSS"),Ruler!E$29,IF(AND(All!$V63="P9",All!$AE63="RSS"),Ruler!E$30,0)))))))))))))))))))))))))))</f>
        <v>3</v>
      </c>
      <c r="BM63" s="325">
        <f>IF(AND(All!$V63="P1",All!$AE63="RDP"),Ruler!F$6,IF(AND(All!$V63="P2",All!$AE63="RDP"),Ruler!F$7,IF(AND(All!$V63="P3",All!$AE63="RDP"),Ruler!F$8,IF(AND(All!$V63="P4",All!$AE63="RDP"),Ruler!F$9,IF(AND(All!$V63="P5",All!$AE63="RDP"),Ruler!F$10,IF(AND(All!$V63="P6",All!$AE63="RDP"),Ruler!F$11,IF(AND(All!$V63="P7",All!$AE63="RDP"),Ruler!F$12,IF(AND(All!$V63="P8",All!$AE63="RDP"),Ruler!F$13,IF(AND(All!$V63="P9",All!$AE63="RDP"),Ruler!F$14,IF(AND(All!$V63="P1",All!$AE63="RMS"),Ruler!F$6,IF(AND(All!$V63="P2",All!$AE63="RMS"),Ruler!F$15,IF(AND(All!$V63="P3",All!$AE63="RMS"),Ruler!F$16,IF(AND(All!$V63="P4",All!$AE63="RMS"),Ruler!F$17,IF(AND(All!$V63="P5",All!$AE63="RMS"),Ruler!F$18,IF(AND(All!$V63="P6",All!$AE63="RMS"),Ruler!F$19,IF(AND(All!$V63="P7",All!$AE63="RMS"),Ruler!F$20,IF(AND(All!$V63="P8",All!$AE63="RMS"),Ruler!F$21,IF(AND(All!$V63="P9",All!$AE63="RMS"),Ruler!F$22,IF(AND(All!$V63="P1",All!$AE63="RSS"),Ruler!F$6,IF(AND(All!$V63="P2",All!$AE63="RSS"),Ruler!F$23,IF(AND(All!$V63="P3",All!$AE63="RSS"),Ruler!F$24,IF(AND(All!$V63="P4",All!$AE63="RSS"),Ruler!F$25,IF(AND(All!$V63="P5",All!$AE63="RSS"),Ruler!F$26,IF(AND(All!$V63="P6",All!$AE63="RSS"),Ruler!F$27,IF(AND(All!$V63="P7",All!$AE63="RSS"),Ruler!F$28,IF(AND(All!$V63="P8",All!$AE63="RSS"),Ruler!F$29,IF(AND(All!$V63="P9",All!$AE63="RSS"),Ruler!F$30,0)))))))))))))))))))))))))))</f>
        <v>3</v>
      </c>
      <c r="BN63" s="325">
        <f>IF(AND(All!$V63="P1",All!$AE63="RDP"),Ruler!G$6,IF(AND(All!$V63="P2",All!$AE63="RDP"),Ruler!G$7,IF(AND(All!$V63="P3",All!$AE63="RDP"),Ruler!G$8,IF(AND(All!$V63="P4",All!$AE63="RDP"),Ruler!G$9,IF(AND(All!$V63="P5",All!$AE63="RDP"),Ruler!G$10,IF(AND(All!$V63="P6",All!$AE63="RDP"),Ruler!G$11,IF(AND(All!$V63="P7",All!$AE63="RDP"),Ruler!G$12,IF(AND(All!$V63="P8",All!$AE63="RDP"),Ruler!G$13,IF(AND(All!$V63="P9",All!$AE63="RDP"),Ruler!G$14,IF(AND(All!$V63="P1",All!$AE63="RMS"),Ruler!G$6,IF(AND(All!$V63="P2",All!$AE63="RMS"),Ruler!G$15,IF(AND(All!$V63="P3",All!$AE63="RMS"),Ruler!G$16,IF(AND(All!$V63="P4",All!$AE63="RMS"),Ruler!G$17,IF(AND(All!$V63="P5",All!$AE63="RMS"),Ruler!G$18,IF(AND(All!$V63="P6",All!$AE63="RMS"),Ruler!G$19,IF(AND(All!$V63="P7",All!$AE63="RMS"),Ruler!G$20,IF(AND(All!$V63="P8",All!$AE63="RMS"),Ruler!G$21,IF(AND(All!$V63="P9",All!$AE63="RMS"),Ruler!G$22,IF(AND(All!$V63="P1",All!$AE63="RSS"),Ruler!G$6,IF(AND(All!$V63="P2",All!$AE63="RSS"),Ruler!G$23,IF(AND(All!$V63="P3",All!$AE63="RSS"),Ruler!G$24,IF(AND(All!$V63="P4",All!$AE63="RSS"),Ruler!G$25,IF(AND(All!$V63="P5",All!$AE63="RSS"),Ruler!G$26,IF(AND(All!$V63="P6",All!$AE63="RSS"),Ruler!G$27,IF(AND(All!$V63="P7",All!$AE63="RSS"),Ruler!G$28,IF(AND(All!$V63="P8",All!$AE63="RSS"),Ruler!G$29,IF(AND(All!$V63="P9",All!$AE63="RSS"),Ruler!G$30,0)))))))))))))))))))))))))))</f>
        <v>2</v>
      </c>
      <c r="BO63" s="325">
        <f>IF(AND(All!$V63="P1",All!$AE63="RDP"),Ruler!H$6,IF(AND(All!$V63="P2",All!$AE63="RDP"),Ruler!H$7,IF(AND(All!$V63="P3",All!$AE63="RDP"),Ruler!H$8,IF(AND(All!$V63="P4",All!$AE63="RDP"),Ruler!H$9,IF(AND(All!$V63="P5",All!$AE63="RDP"),Ruler!H$10,IF(AND(All!$V63="P6",All!$AE63="RDP"),Ruler!H$11,IF(AND(All!$V63="P7",All!$AE63="RDP"),Ruler!H$12,IF(AND(All!$V63="P8",All!$AE63="RDP"),Ruler!H$13,IF(AND(All!$V63="P9",All!$AE63="RDP"),Ruler!H$14,IF(AND(All!$V63="P1",All!$AE63="RMS"),Ruler!H$6,IF(AND(All!$V63="P2",All!$AE63="RMS"),Ruler!H$15,IF(AND(All!$V63="P3",All!$AE63="RMS"),Ruler!H$16,IF(AND(All!$V63="P4",All!$AE63="RMS"),Ruler!H$17,IF(AND(All!$V63="P5",All!$AE63="RMS"),Ruler!H$18,IF(AND(All!$V63="P6",All!$AE63="RMS"),Ruler!H$19,IF(AND(All!$V63="P7",All!$AE63="RMS"),Ruler!H$20,IF(AND(All!$V63="P8",All!$AE63="RMS"),Ruler!H$21,IF(AND(All!$V63="P9",All!$AE63="RMS"),Ruler!H$22,IF(AND(All!$V63="P1",All!$AE63="RSS"),Ruler!H$6,IF(AND(All!$V63="P2",All!$AE63="RSS"),Ruler!H$23,IF(AND(All!$V63="P3",All!$AE63="RSS"),Ruler!H$24,IF(AND(All!$V63="P4",All!$AE63="RSS"),Ruler!H$25,IF(AND(All!$V63="P5",All!$AE63="RSS"),Ruler!H$26,IF(AND(All!$V63="P6",All!$AE63="RSS"),Ruler!H$27,IF(AND(All!$V63="P7",All!$AE63="RSS"),Ruler!H$28,IF(AND(All!$V63="P8",All!$AE63="RSS"),Ruler!H$29,IF(AND(All!$V63="P9",All!$AE63="RSS"),Ruler!H$30,0)))))))))))))))))))))))))))</f>
        <v>3</v>
      </c>
      <c r="BP63" s="325">
        <f>IF(AND(All!$V63="P1",All!$AE63="RDP"),Ruler!I$6,IF(AND(All!$V63="P2",All!$AE63="RDP"),Ruler!I$7,IF(AND(All!$V63="P3",All!$AE63="RDP"),Ruler!I$8,IF(AND(All!$V63="P4",All!$AE63="RDP"),Ruler!I$9,IF(AND(All!$V63="P5",All!$AE63="RDP"),Ruler!I$10,IF(AND(All!$V63="P6",All!$AE63="RDP"),Ruler!I$11,IF(AND(All!$V63="P7",All!$AE63="RDP"),Ruler!I$12,IF(AND(All!$V63="P8",All!$AE63="RDP"),Ruler!I$13,IF(AND(All!$V63="P9",All!$AE63="RDP"),Ruler!I$14,IF(AND(All!$V63="P1",All!$AE63="RMS"),Ruler!I$6,IF(AND(All!$V63="P2",All!$AE63="RMS"),Ruler!I$15,IF(AND(All!$V63="P3",All!$AE63="RMS"),Ruler!I$16,IF(AND(All!$V63="P4",All!$AE63="RMS"),Ruler!I$17,IF(AND(All!$V63="P5",All!$AE63="RMS"),Ruler!I$18,IF(AND(All!$V63="P6",All!$AE63="RMS"),Ruler!I$19,IF(AND(All!$V63="P7",All!$AE63="RMS"),Ruler!I$20,IF(AND(All!$V63="P8",All!$AE63="RMS"),Ruler!I$21,IF(AND(All!$V63="P9",All!$AE63="RMS"),Ruler!I$22,IF(AND(All!$V63="P1",All!$AE63="RSS"),Ruler!I$6,IF(AND(All!$V63="P2",All!$AE63="RSS"),Ruler!I$23,IF(AND(All!$V63="P3",All!$AE63="RSS"),Ruler!I$24,IF(AND(All!$V63="P4",All!$AE63="RSS"),Ruler!I$25,IF(AND(All!$V63="P5",All!$AE63="RSS"),Ruler!I$26,IF(AND(All!$V63="P6",All!$AE63="RSS"),Ruler!I$27,IF(AND(All!$V63="P7",All!$AE63="RSS"),Ruler!I$28,IF(AND(All!$V63="P8",All!$AE63="RSS"),Ruler!I$29,IF(AND(All!$V63="P9",All!$AE63="RSS"),Ruler!I$30,0)))))))))))))))))))))))))))</f>
        <v>3</v>
      </c>
      <c r="BQ63" s="325">
        <f>IF(AND(All!$V63="P1",All!$AE63="RDP"),Ruler!J$6,IF(AND(All!$V63="P2",All!$AE63="RDP"),Ruler!J$7,IF(AND(All!$V63="P3",All!$AE63="RDP"),Ruler!J$8,IF(AND(All!$V63="P4",All!$AE63="RDP"),Ruler!J$9,IF(AND(All!$V63="P5",All!$AE63="RDP"),Ruler!J$10,IF(AND(All!$V63="P6",All!$AE63="RDP"),Ruler!J$11,IF(AND(All!$V63="P7",All!$AE63="RDP"),Ruler!J$12,IF(AND(All!$V63="P8",All!$AE63="RDP"),Ruler!J$13,IF(AND(All!$V63="P9",All!$AE63="RDP"),Ruler!J$14,IF(AND(All!$V63="P1",All!$AE63="RMS"),Ruler!J$6,IF(AND(All!$V63="P2",All!$AE63="RMS"),Ruler!J$15,IF(AND(All!$V63="P3",All!$AE63="RMS"),Ruler!J$16,IF(AND(All!$V63="P4",All!$AE63="RMS"),Ruler!J$17,IF(AND(All!$V63="P5",All!$AE63="RMS"),Ruler!J$18,IF(AND(All!$V63="P6",All!$AE63="RMS"),Ruler!J$19,IF(AND(All!$V63="P7",All!$AE63="RMS"),Ruler!J$20,IF(AND(All!$V63="P8",All!$AE63="RMS"),Ruler!J$21,IF(AND(All!$V63="P9",All!$AE63="RMS"),Ruler!J$22,IF(AND(All!$V63="P1",All!$AE63="RSS"),Ruler!J$6,IF(AND(All!$V63="P2",All!$AE63="RSS"),Ruler!J$23,IF(AND(All!$V63="P3",All!$AE63="RSS"),Ruler!J$24,IF(AND(All!$V63="P4",All!$AE63="RSS"),Ruler!J$25,IF(AND(All!$V63="P5",All!$AE63="RSS"),Ruler!J$26,IF(AND(All!$V63="P6",All!$AE63="RSS"),Ruler!J$27,IF(AND(All!$V63="P7",All!$AE63="RSS"),Ruler!J$28,IF(AND(All!$V63="P8",All!$AE63="RSS"),Ruler!J$29,IF(AND(All!$V63="P9",All!$AE63="RSS"),Ruler!J$30,0)))))))))))))))))))))))))))</f>
        <v>2</v>
      </c>
      <c r="BR63" s="325">
        <f>IF(AND(All!$V63="P1",All!$AE63="RDP"),Ruler!K$6,IF(AND(All!$V63="P2",All!$AE63="RDP"),Ruler!K$7,IF(AND(All!$V63="P3",All!$AE63="RDP"),Ruler!K$8,IF(AND(All!$V63="P4",All!$AE63="RDP"),Ruler!K$9,IF(AND(All!$V63="P5",All!$AE63="RDP"),Ruler!K$10,IF(AND(All!$V63="P6",All!$AE63="RDP"),Ruler!K$11,IF(AND(All!$V63="P7",All!$AE63="RDP"),Ruler!K$12,IF(AND(All!$V63="P8",All!$AE63="RDP"),Ruler!K$13,IF(AND(All!$V63="P9",All!$AE63="RDP"),Ruler!K$14,IF(AND(All!$V63="P1",All!$AE63="RMS"),Ruler!K$6,IF(AND(All!$V63="P2",All!$AE63="RMS"),Ruler!K$15,IF(AND(All!$V63="P3",All!$AE63="RMS"),Ruler!K$16,IF(AND(All!$V63="P4",All!$AE63="RMS"),Ruler!K$17,IF(AND(All!$V63="P5",All!$AE63="RMS"),Ruler!K$18,IF(AND(All!$V63="P6",All!$AE63="RMS"),Ruler!K$19,IF(AND(All!$V63="P7",All!$AE63="RMS"),Ruler!K$20,IF(AND(All!$V63="P8",All!$AE63="RMS"),Ruler!K$21,IF(AND(All!$V63="P9",All!$AE63="RMS"),Ruler!K$22,IF(AND(All!$V63="P1",All!$AE63="RSS"),Ruler!K$6,IF(AND(All!$V63="P2",All!$AE63="RSS"),Ruler!K$23,IF(AND(All!$V63="P3",All!$AE63="RSS"),Ruler!K$24,IF(AND(All!$V63="P4",All!$AE63="RSS"),Ruler!K$25,IF(AND(All!$V63="P5",All!$AE63="RSS"),Ruler!K$26,IF(AND(All!$V63="P6",All!$AE63="RSS"),Ruler!K$27,IF(AND(All!$V63="P7",All!$AE63="RSS"),Ruler!K$28,IF(AND(All!$V63="P8",All!$AE63="RSS"),Ruler!K$29,IF(AND(All!$V63="P9",All!$AE63="RSS"),Ruler!K$30,0)))))))))))))))))))))))))))</f>
        <v>3</v>
      </c>
      <c r="BS63" s="325">
        <f>IF(AND(All!$V63="P1",All!$AE63="RDP"),Ruler!L$6,IF(AND(All!$V63="P2",All!$AE63="RDP"),Ruler!L$7,IF(AND(All!$V63="P3",All!$AE63="RDP"),Ruler!L$8,IF(AND(All!$V63="P4",All!$AE63="RDP"),Ruler!L$9,IF(AND(All!$V63="P5",All!$AE63="RDP"),Ruler!L$10,IF(AND(All!$V63="P6",All!$AE63="RDP"),Ruler!L$11,IF(AND(All!$V63="P7",All!$AE63="RDP"),Ruler!L$12,IF(AND(All!$V63="P8",All!$AE63="RDP"),Ruler!L$13,IF(AND(All!$V63="P9",All!$AE63="RDP"),Ruler!L$14,IF(AND(All!$V63="P1",All!$AE63="RMS"),Ruler!L$6,IF(AND(All!$V63="P2",All!$AE63="RMS"),Ruler!L$15,IF(AND(All!$V63="P3",All!$AE63="RMS"),Ruler!L$16,IF(AND(All!$V63="P4",All!$AE63="RMS"),Ruler!L$17,IF(AND(All!$V63="P5",All!$AE63="RMS"),Ruler!L$18,IF(AND(All!$V63="P6",All!$AE63="RMS"),Ruler!L$19,IF(AND(All!$V63="P7",All!$AE63="RMS"),Ruler!L$20,IF(AND(All!$V63="P8",All!$AE63="RMS"),Ruler!L$21,IF(AND(All!$V63="P9",All!$AE63="RMS"),Ruler!L$22,IF(AND(All!$V63="P1",All!$AE63="RSS"),Ruler!L$6,IF(AND(All!$V63="P2",All!$AE63="RSS"),Ruler!L$23,IF(AND(All!$V63="P3",All!$AE63="RSS"),Ruler!L$24,IF(AND(All!$V63="P4",All!$AE63="RSS"),Ruler!L$25,IF(AND(All!$V63="P5",All!$AE63="RSS"),Ruler!L$26,IF(AND(All!$V63="P6",All!$AE63="RSS"),Ruler!L$27,IF(AND(All!$V63="P7",All!$AE63="RSS"),Ruler!L$28,IF(AND(All!$V63="P8",All!$AE63="RSS"),Ruler!L$29,IF(AND(All!$V63="P9",All!$AE63="RSS"),Ruler!L$30,0)))))))))))))))))))))))))))</f>
        <v>3</v>
      </c>
      <c r="BT63" s="325">
        <f>IF(AND(All!$V63="P1",All!$AE63="RDP"),Ruler!M$6,IF(AND(All!$V63="P2",All!$AE63="RDP"),Ruler!M$7,IF(AND(All!$V63="P3",All!$AE63="RDP"),Ruler!M$8,IF(AND(All!$V63="P4",All!$AE63="RDP"),Ruler!M$9,IF(AND(All!$V63="P5",All!$AE63="RDP"),Ruler!M$10,IF(AND(All!$V63="P6",All!$AE63="RDP"),Ruler!M$11,IF(AND(All!$V63="P7",All!$AE63="RDP"),Ruler!M$12,IF(AND(All!$V63="P8",All!$AE63="RDP"),Ruler!M$13,IF(AND(All!$V63="P9",All!$AE63="RDP"),Ruler!M$14,IF(AND(All!$V63="P1",All!$AE63="RMS"),Ruler!M$6,IF(AND(All!$V63="P2",All!$AE63="RMS"),Ruler!M$15,IF(AND(All!$V63="P3",All!$AE63="RMS"),Ruler!M$16,IF(AND(All!$V63="P4",All!$AE63="RMS"),Ruler!M$17,IF(AND(All!$V63="P5",All!$AE63="RMS"),Ruler!M$18,IF(AND(All!$V63="P6",All!$AE63="RMS"),Ruler!M$19,IF(AND(All!$V63="P7",All!$AE63="RMS"),Ruler!M$20,IF(AND(All!$V63="P8",All!$AE63="RMS"),Ruler!M$21,IF(AND(All!$V63="P9",All!$AE63="RMS"),Ruler!M$22,IF(AND(All!$V63="P1",All!$AE63="RSS"),Ruler!M$6,IF(AND(All!$V63="P2",All!$AE63="RSS"),Ruler!M$23,IF(AND(All!$V63="P3",All!$AE63="RSS"),Ruler!M$24,IF(AND(All!$V63="P4",All!$AE63="RSS"),Ruler!M$25,IF(AND(All!$V63="P5",All!$AE63="RSS"),Ruler!M$26,IF(AND(All!$V63="P6",All!$AE63="RSS"),Ruler!M$27,IF(AND(All!$V63="P7",All!$AE63="RSS"),Ruler!M$28,IF(AND(All!$V63="P8",All!$AE63="RSS"),Ruler!M$29,IF(AND(All!$V63="P9",All!$AE63="RSS"),Ruler!M$30,0)))))))))))))))))))))))))))</f>
        <v>2</v>
      </c>
      <c r="BU63" s="325">
        <f>IF(AND(All!$V63="P1",All!$AE63="RDP"),Ruler!N$6,IF(AND(All!$V63="P2",All!$AE63="RDP"),Ruler!N$7,IF(AND(All!$V63="P3",All!$AE63="RDP"),Ruler!N$8,IF(AND(All!$V63="P4",All!$AE63="RDP"),Ruler!N$9,IF(AND(All!$V63="P5",All!$AE63="RDP"),Ruler!N$10,IF(AND(All!$V63="P6",All!$AE63="RDP"),Ruler!N$11,IF(AND(All!$V63="P7",All!$AE63="RDP"),Ruler!N$12,IF(AND(All!$V63="P8",All!$AE63="RDP"),Ruler!N$13,IF(AND(All!$V63="P9",All!$AE63="RDP"),Ruler!N$14,IF(AND(All!$V63="P1",All!$AE63="RMS"),Ruler!N$6,IF(AND(All!$V63="P2",All!$AE63="RMS"),Ruler!N$15,IF(AND(All!$V63="P3",All!$AE63="RMS"),Ruler!N$16,IF(AND(All!$V63="P4",All!$AE63="RMS"),Ruler!N$17,IF(AND(All!$V63="P5",All!$AE63="RMS"),Ruler!N$18,IF(AND(All!$V63="P6",All!$AE63="RMS"),Ruler!N$19,IF(AND(All!$V63="P7",All!$AE63="RMS"),Ruler!N$20,IF(AND(All!$V63="P8",All!$AE63="RMS"),Ruler!N$21,IF(AND(All!$V63="P9",All!$AE63="RMS"),Ruler!N$22,IF(AND(All!$V63="P1",All!$AE63="RSS"),Ruler!N$6,IF(AND(All!$V63="P2",All!$AE63="RSS"),Ruler!N$23,IF(AND(All!$V63="P3",All!$AE63="RSS"),Ruler!N$24,IF(AND(All!$V63="P4",All!$AE63="RSS"),Ruler!N$25,IF(AND(All!$V63="P5",All!$AE63="RSS"),Ruler!N$26,IF(AND(All!$V63="P6",All!$AE63="RSS"),Ruler!N$27,IF(AND(All!$V63="P7",All!$AE63="RSS"),Ruler!N$28,IF(AND(All!$V63="P8",All!$AE63="RSS"),Ruler!N$29,IF(AND(All!$V63="P9",All!$AE63="RSS"),Ruler!N$30,0)))))))))))))))))))))))))))</f>
        <v>3</v>
      </c>
      <c r="BV63" s="325">
        <f>IF(AND(All!$V63="P1",All!$AE63="RDP"),Ruler!O$6,IF(AND(All!$V63="P2",All!$AE63="RDP"),Ruler!O$7,IF(AND(All!$V63="P3",All!$AE63="RDP"),Ruler!O$8,IF(AND(All!$V63="P4",All!$AE63="RDP"),Ruler!O$9,IF(AND(All!$V63="P5",All!$AE63="RDP"),Ruler!O$10,IF(AND(All!$V63="P6",All!$AE63="RDP"),Ruler!O$11,IF(AND(All!$V63="P7",All!$AE63="RDP"),Ruler!O$12,IF(AND(All!$V63="P8",All!$AE63="RDP"),Ruler!O$13,IF(AND(All!$V63="P9",All!$AE63="RDP"),Ruler!O$14,IF(AND(All!$V63="P1",All!$AE63="RMS"),Ruler!O$6,IF(AND(All!$V63="P2",All!$AE63="RMS"),Ruler!O$15,IF(AND(All!$V63="P3",All!$AE63="RMS"),Ruler!O$16,IF(AND(All!$V63="P4",All!$AE63="RMS"),Ruler!O$17,IF(AND(All!$V63="P5",All!$AE63="RMS"),Ruler!O$18,IF(AND(All!$V63="P6",All!$AE63="RMS"),Ruler!O$19,IF(AND(All!$V63="P7",All!$AE63="RMS"),Ruler!O$20,IF(AND(All!$V63="P8",All!$AE63="RMS"),Ruler!O$21,IF(AND(All!$V63="P9",All!$AE63="RMS"),Ruler!O$22,IF(AND(All!$V63="P1",All!$AE63="RSS"),Ruler!O$6,IF(AND(All!$V63="P2",All!$AE63="RSS"),Ruler!O$23,IF(AND(All!$V63="P3",All!$AE63="RSS"),Ruler!O$24,IF(AND(All!$V63="P4",All!$AE63="RSS"),Ruler!O$25,IF(AND(All!$V63="P5",All!$AE63="RSS"),Ruler!O$26,IF(AND(All!$V63="P6",All!$AE63="RSS"),Ruler!O$27,IF(AND(All!$V63="P7",All!$AE63="RSS"),Ruler!O$28,IF(AND(All!$V63="P8",All!$AE63="RSS"),Ruler!O$29,IF(AND(All!$V63="P9",All!$AE63="RSS"),Ruler!O$30,0)))))))))))))))))))))))))))</f>
        <v>2</v>
      </c>
      <c r="BW63" s="325">
        <f>IF(AND(All!$V63="P1",All!$AE63="RDP"),Ruler!P$6,IF(AND(All!$V63="P2",All!$AE63="RDP"),Ruler!P$7,IF(AND(All!$V63="P3",All!$AE63="RDP"),Ruler!P$8,IF(AND(All!$V63="P4",All!$AE63="RDP"),Ruler!P$9,IF(AND(All!$V63="P5",All!$AE63="RDP"),Ruler!P$10,IF(AND(All!$V63="P6",All!$AE63="RDP"),Ruler!P$11,IF(AND(All!$V63="P7",All!$AE63="RDP"),Ruler!P$12,IF(AND(All!$V63="P8",All!$AE63="RDP"),Ruler!P$13,IF(AND(All!$V63="P9",All!$AE63="RDP"),Ruler!P$14,IF(AND(All!$V63="P1",All!$AE63="RMS"),Ruler!P$6,IF(AND(All!$V63="P2",All!$AE63="RMS"),Ruler!P$15,IF(AND(All!$V63="P3",All!$AE63="RMS"),Ruler!P$16,IF(AND(All!$V63="P4",All!$AE63="RMS"),Ruler!P$17,IF(AND(All!$V63="P5",All!$AE63="RMS"),Ruler!P$18,IF(AND(All!$V63="P6",All!$AE63="RMS"),Ruler!P$19,IF(AND(All!$V63="P7",All!$AE63="RMS"),Ruler!P$20,IF(AND(All!$V63="P8",All!$AE63="RMS"),Ruler!P$21,IF(AND(All!$V63="P9",All!$AE63="RMS"),Ruler!P$22,IF(AND(All!$V63="P1",All!$AE63="RSS"),Ruler!P$6,IF(AND(All!$V63="P2",All!$AE63="RSS"),Ruler!P$23,IF(AND(All!$V63="P3",All!$AE63="RSS"),Ruler!P$24,IF(AND(All!$V63="P4",All!$AE63="RSS"),Ruler!P$25,IF(AND(All!$V63="P5",All!$AE63="RSS"),Ruler!P$26,IF(AND(All!$V63="P6",All!$AE63="RSS"),Ruler!P$27,IF(AND(All!$V63="P7",All!$AE63="RSS"),Ruler!P$28,IF(AND(All!$V63="P8",All!$AE63="RSS"),Ruler!P$29,IF(AND(All!$V63="P9",All!$AE63="RSS"),Ruler!P$30,0)))))))))))))))))))))))))))</f>
        <v>3</v>
      </c>
      <c r="BX63" s="325">
        <f>IF(AND(All!$V63="P1",All!$AE63="RDP"),Ruler!Q$6,IF(AND(All!$V63="P2",All!$AE63="RDP"),Ruler!Q$7,IF(AND(All!$V63="P3",All!$AE63="RDP"),Ruler!Q$8,IF(AND(All!$V63="P4",All!$AE63="RDP"),Ruler!Q$9,IF(AND(All!$V63="P5",All!$AE63="RDP"),Ruler!Q$10,IF(AND(All!$V63="P6",All!$AE63="RDP"),Ruler!Q$11,IF(AND(All!$V63="P7",All!$AE63="RDP"),Ruler!Q$12,IF(AND(All!$V63="P8",All!$AE63="RDP"),Ruler!Q$13,IF(AND(All!$V63="P9",All!$AE63="RDP"),Ruler!Q$14,IF(AND(All!$V63="P1",All!$AE63="RMS"),Ruler!Q$6,IF(AND(All!$V63="P2",All!$AE63="RMS"),Ruler!Q$15,IF(AND(All!$V63="P3",All!$AE63="RMS"),Ruler!Q$16,IF(AND(All!$V63="P4",All!$AE63="RMS"),Ruler!Q$17,IF(AND(All!$V63="P5",All!$AE63="RMS"),Ruler!Q$18,IF(AND(All!$V63="P6",All!$AE63="RMS"),Ruler!Q$19,IF(AND(All!$V63="P7",All!$AE63="RMS"),Ruler!Q$20,IF(AND(All!$V63="P8",All!$AE63="RMS"),Ruler!Q$21,IF(AND(All!$V63="P9",All!$AE63="RMS"),Ruler!Q$22,IF(AND(All!$V63="P1",All!$AE63="RSS"),Ruler!Q$6,IF(AND(All!$V63="P2",All!$AE63="RSS"),Ruler!Q$23,IF(AND(All!$V63="P3",All!$AE63="RSS"),Ruler!Q$24,IF(AND(All!$V63="P4",All!$AE63="RSS"),Ruler!Q$25,IF(AND(All!$V63="P5",All!$AE63="RSS"),Ruler!Q$26,IF(AND(All!$V63="P6",All!$AE63="RSS"),Ruler!Q$27,IF(AND(All!$V63="P7",All!$AE63="RSS"),Ruler!Q$28,IF(AND(All!$V63="P8",All!$AE63="RSS"),Ruler!Q$29,IF(AND(All!$V63="P9",All!$AE63="RSS"),Ruler!Q$30,0)))))))))))))))))))))))))))</f>
        <v>3</v>
      </c>
      <c r="BY63" s="325">
        <f>IF(AND(All!$V63="P1",All!$AE63="RDP"),Ruler!R$6,IF(AND(All!$V63="P2",All!$AE63="RDP"),Ruler!R$7,IF(AND(All!$V63="P3",All!$AE63="RDP"),Ruler!R$8,IF(AND(All!$V63="P4",All!$AE63="RDP"),Ruler!R$9,IF(AND(All!$V63="P5",All!$AE63="RDP"),Ruler!R$10,IF(AND(All!$V63="P6",All!$AE63="RDP"),Ruler!R$11,IF(AND(All!$V63="P7",All!$AE63="RDP"),Ruler!R$12,IF(AND(All!$V63="P8",All!$AE63="RDP"),Ruler!R$13,IF(AND(All!$V63="P9",All!$AE63="RDP"),Ruler!R$14,IF(AND(All!$V63="P1",All!$AE63="RMS"),Ruler!R$6,IF(AND(All!$V63="P2",All!$AE63="RMS"),Ruler!R$15,IF(AND(All!$V63="P3",All!$AE63="RMS"),Ruler!R$16,IF(AND(All!$V63="P4",All!$AE63="RMS"),Ruler!R$17,IF(AND(All!$V63="P5",All!$AE63="RMS"),Ruler!R$18,IF(AND(All!$V63="P6",All!$AE63="RMS"),Ruler!R$19,IF(AND(All!$V63="P7",All!$AE63="RMS"),Ruler!R$20,IF(AND(All!$V63="P8",All!$AE63="RMS"),Ruler!R$21,IF(AND(All!$V63="P9",All!$AE63="RMS"),Ruler!R$22,IF(AND(All!$V63="P1",All!$AE63="RSS"),Ruler!R$6,IF(AND(All!$V63="P2",All!$AE63="RSS"),Ruler!R$23,IF(AND(All!$V63="P3",All!$AE63="RSS"),Ruler!R$24,IF(AND(All!$V63="P4",All!$AE63="RSS"),Ruler!R$25,IF(AND(All!$V63="P5",All!$AE63="RSS"),Ruler!R$26,IF(AND(All!$V63="P6",All!$AE63="RSS"),Ruler!R$27,IF(AND(All!$V63="P7",All!$AE63="RSS"),Ruler!R$28,IF(AND(All!$V63="P8",All!$AE63="RSS"),Ruler!R$29,IF(AND(All!$V63="P9",All!$AE63="RSS"),Ruler!R$30,0)))))))))))))))))))))))))))</f>
        <v>3</v>
      </c>
      <c r="BZ63" s="325">
        <f>IF(AND(All!$V63="P1",All!$AE63="RDP"),Ruler!S$6,IF(AND(All!$V63="P2",All!$AE63="RDP"),Ruler!S$7,IF(AND(All!$V63="P3",All!$AE63="RDP"),Ruler!S$8,IF(AND(All!$V63="P4",All!$AE63="RDP"),Ruler!S$9,IF(AND(All!$V63="P5",All!$AE63="RDP"),Ruler!S$10,IF(AND(All!$V63="P6",All!$AE63="RDP"),Ruler!S$11,IF(AND(All!$V63="P7",All!$AE63="RDP"),Ruler!S$12,IF(AND(All!$V63="P8",All!$AE63="RDP"),Ruler!S$13,IF(AND(All!$V63="P9",All!$AE63="RDP"),Ruler!S$14,IF(AND(All!$V63="P1",All!$AE63="RMS"),Ruler!S$6,IF(AND(All!$V63="P2",All!$AE63="RMS"),Ruler!S$15,IF(AND(All!$V63="P3",All!$AE63="RMS"),Ruler!S$16,IF(AND(All!$V63="P4",All!$AE63="RMS"),Ruler!S$17,IF(AND(All!$V63="P5",All!$AE63="RMS"),Ruler!S$18,IF(AND(All!$V63="P6",All!$AE63="RMS"),Ruler!S$19,IF(AND(All!$V63="P7",All!$AE63="RMS"),Ruler!S$20,IF(AND(All!$V63="P8",All!$AE63="RMS"),Ruler!S$21,IF(AND(All!$V63="P9",All!$AE63="RMS"),Ruler!S$22,IF(AND(All!$V63="P1",All!$AE63="RSS"),Ruler!S$6,IF(AND(All!$V63="P2",All!$AE63="RSS"),Ruler!S$23,IF(AND(All!$V63="P3",All!$AE63="RSS"),Ruler!S$24,IF(AND(All!$V63="P4",All!$AE63="RSS"),Ruler!S$25,IF(AND(All!$V63="P5",All!$AE63="RSS"),Ruler!S$26,IF(AND(All!$V63="P6",All!$AE63="RSS"),Ruler!S$27,IF(AND(All!$V63="P7",All!$AE63="RSS"),Ruler!S$28,IF(AND(All!$V63="P8",All!$AE63="RSS"),Ruler!S$29,IF(AND(All!$V63="P9",All!$AE63="RSS"),Ruler!S$30,0)))))))))))))))))))))))))))</f>
        <v>2</v>
      </c>
      <c r="CA63" s="325">
        <f>IF(AND(All!$V63="P1",All!$AE63="RDP"),Ruler!T$6,IF(AND(All!$V63="P2",All!$AE63="RDP"),Ruler!T$7,IF(AND(All!$V63="P3",All!$AE63="RDP"),Ruler!T$8,IF(AND(All!$V63="P4",All!$AE63="RDP"),Ruler!T$9,IF(AND(All!$V63="P5",All!$AE63="RDP"),Ruler!T$10,IF(AND(All!$V63="P6",All!$AE63="RDP"),Ruler!T$11,IF(AND(All!$V63="P7",All!$AE63="RDP"),Ruler!T$12,IF(AND(All!$V63="P8",All!$AE63="RDP"),Ruler!T$13,IF(AND(All!$V63="P9",All!$AE63="RDP"),Ruler!T$14,IF(AND(All!$V63="P1",All!$AE63="RMS"),Ruler!T$6,IF(AND(All!$V63="P2",All!$AE63="RMS"),Ruler!T$15,IF(AND(All!$V63="P3",All!$AE63="RMS"),Ruler!T$16,IF(AND(All!$V63="P4",All!$AE63="RMS"),Ruler!T$17,IF(AND(All!$V63="P5",All!$AE63="RMS"),Ruler!T$18,IF(AND(All!$V63="P6",All!$AE63="RMS"),Ruler!T$19,IF(AND(All!$V63="P7",All!$AE63="RMS"),Ruler!T$20,IF(AND(All!$V63="P8",All!$AE63="RMS"),Ruler!T$21,IF(AND(All!$V63="P9",All!$AE63="RMS"),Ruler!T$22,IF(AND(All!$V63="P1",All!$AE63="RSS"),Ruler!T$6,IF(AND(All!$V63="P2",All!$AE63="RSS"),Ruler!T$23,IF(AND(All!$V63="P3",All!$AE63="RSS"),Ruler!T$24,IF(AND(All!$V63="P4",All!$AE63="RSS"),Ruler!T$25,IF(AND(All!$V63="P5",All!$AE63="RSS"),Ruler!T$26,IF(AND(All!$V63="P6",All!$AE63="RSS"),Ruler!T$27,IF(AND(All!$V63="P7",All!$AE63="RSS"),Ruler!T$28,IF(AND(All!$V63="P8",All!$AE63="RSS"),Ruler!T$29,IF(AND(All!$V63="P9",All!$AE63="RSS"),Ruler!T$30,0)))))))))))))))))))))))))))</f>
        <v>2</v>
      </c>
      <c r="CB63" s="325">
        <f>IF(AND(All!$V63="P1",All!$AE63="RDP"),Ruler!U$6,IF(AND(All!$V63="P2",All!$AE63="RDP"),Ruler!U$7,IF(AND(All!$V63="P3",All!$AE63="RDP"),Ruler!U$8,IF(AND(All!$V63="P4",All!$AE63="RDP"),Ruler!U$9,IF(AND(All!$V63="P5",All!$AE63="RDP"),Ruler!U$10,IF(AND(All!$V63="P6",All!$AE63="RDP"),Ruler!U$11,IF(AND(All!$V63="P7",All!$AE63="RDP"),Ruler!U$12,IF(AND(All!$V63="P8",All!$AE63="RDP"),Ruler!U$13,IF(AND(All!$V63="P9",All!$AE63="RDP"),Ruler!U$14,IF(AND(All!$V63="P1",All!$AE63="RMS"),Ruler!U$6,IF(AND(All!$V63="P2",All!$AE63="RMS"),Ruler!U$15,IF(AND(All!$V63="P3",All!$AE63="RMS"),Ruler!U$16,IF(AND(All!$V63="P4",All!$AE63="RMS"),Ruler!U$17,IF(AND(All!$V63="P5",All!$AE63="RMS"),Ruler!U$18,IF(AND(All!$V63="P6",All!$AE63="RMS"),Ruler!U$19,IF(AND(All!$V63="P7",All!$AE63="RMS"),Ruler!U$20,IF(AND(All!$V63="P8",All!$AE63="RMS"),Ruler!U$21,IF(AND(All!$V63="P9",All!$AE63="RMS"),Ruler!U$22,IF(AND(All!$V63="P1",All!$AE63="RSS"),Ruler!U$6,IF(AND(All!$V63="P2",All!$AE63="RSS"),Ruler!U$23,IF(AND(All!$V63="P3",All!$AE63="RSS"),Ruler!U$24,IF(AND(All!$V63="P4",All!$AE63="RSS"),Ruler!U$25,IF(AND(All!$V63="P5",All!$AE63="RSS"),Ruler!U$26,IF(AND(All!$V63="P6",All!$AE63="RSS"),Ruler!U$27,IF(AND(All!$V63="P7",All!$AE63="RSS"),Ruler!U$28,IF(AND(All!$V63="P8",All!$AE63="RSS"),Ruler!U$29,IF(AND(All!$V63="P9",All!$AE63="RSS"),Ruler!U$30,0)))))))))))))))))))))))))))</f>
        <v>2</v>
      </c>
      <c r="CC63" s="325">
        <f>IF(AND(All!$V63="P1",All!$AE63="RDP"),Ruler!V$6,IF(AND(All!$V63="P2",All!$AE63="RDP"),Ruler!V$7,IF(AND(All!$V63="P3",All!$AE63="RDP"),Ruler!V$8,IF(AND(All!$V63="P4",All!$AE63="RDP"),Ruler!V$9,IF(AND(All!$V63="P5",All!$AE63="RDP"),Ruler!V$10,IF(AND(All!$V63="P6",All!$AE63="RDP"),Ruler!V$11,IF(AND(All!$V63="P7",All!$AE63="RDP"),Ruler!V$12,IF(AND(All!$V63="P8",All!$AE63="RDP"),Ruler!V$13,IF(AND(All!$V63="P9",All!$AE63="RDP"),Ruler!V$14,IF(AND(All!$V63="P1",All!$AE63="RMS"),Ruler!V$6,IF(AND(All!$V63="P2",All!$AE63="RMS"),Ruler!V$15,IF(AND(All!$V63="P3",All!$AE63="RMS"),Ruler!V$16,IF(AND(All!$V63="P4",All!$AE63="RMS"),Ruler!V$17,IF(AND(All!$V63="P5",All!$AE63="RMS"),Ruler!V$18,IF(AND(All!$V63="P6",All!$AE63="RMS"),Ruler!V$19,IF(AND(All!$V63="P7",All!$AE63="RMS"),Ruler!V$20,IF(AND(All!$V63="P8",All!$AE63="RMS"),Ruler!V$21,IF(AND(All!$V63="P9",All!$AE63="RMS"),Ruler!V$22,IF(AND(All!$V63="P1",All!$AE63="RSS"),Ruler!V$6,IF(AND(All!$V63="P2",All!$AE63="RSS"),Ruler!V$23,IF(AND(All!$V63="P3",All!$AE63="RSS"),Ruler!V$24,IF(AND(All!$V63="P4",All!$AE63="RSS"),Ruler!V$25,IF(AND(All!$V63="P5",All!$AE63="RSS"),Ruler!V$26,IF(AND(All!$V63="P6",All!$AE63="RSS"),Ruler!V$27,IF(AND(All!$V63="P7",All!$AE63="RSS"),Ruler!V$28,IF(AND(All!$V63="P8",All!$AE63="RSS"),Ruler!V$29,IF(AND(All!$V63="P9",All!$AE63="RSS"),Ruler!V$30,0)))))))))))))))))))))))))))</f>
        <v>2</v>
      </c>
      <c r="CD63" s="325">
        <f>IF(AND(All!$V63="P1",All!$AE63="RDP"),Ruler!W$6,IF(AND(All!$V63="P2",All!$AE63="RDP"),Ruler!W$7,IF(AND(All!$V63="P3",All!$AE63="RDP"),Ruler!W$8,IF(AND(All!$V63="P4",All!$AE63="RDP"),Ruler!W$9,IF(AND(All!$V63="P5",All!$AE63="RDP"),Ruler!W$10,IF(AND(All!$V63="P6",All!$AE63="RDP"),Ruler!W$11,IF(AND(All!$V63="P7",All!$AE63="RDP"),Ruler!W$12,IF(AND(All!$V63="P8",All!$AE63="RDP"),Ruler!W$13,IF(AND(All!$V63="P9",All!$AE63="RDP"),Ruler!W$14,IF(AND(All!$V63="P1",All!$AE63="RMS"),Ruler!W$6,IF(AND(All!$V63="P2",All!$AE63="RMS"),Ruler!W$15,IF(AND(All!$V63="P3",All!$AE63="RMS"),Ruler!W$16,IF(AND(All!$V63="P4",All!$AE63="RMS"),Ruler!W$17,IF(AND(All!$V63="P5",All!$AE63="RMS"),Ruler!W$18,IF(AND(All!$V63="P6",All!$AE63="RMS"),Ruler!W$19,IF(AND(All!$V63="P7",All!$AE63="RMS"),Ruler!W$20,IF(AND(All!$V63="P8",All!$AE63="RMS"),Ruler!W$21,IF(AND(All!$V63="P9",All!$AE63="RMS"),Ruler!W$22,IF(AND(All!$V63="P1",All!$AE63="RSS"),Ruler!W$6,IF(AND(All!$V63="P2",All!$AE63="RSS"),Ruler!W$23,IF(AND(All!$V63="P3",All!$AE63="RSS"),Ruler!W$24,IF(AND(All!$V63="P4",All!$AE63="RSS"),Ruler!W$25,IF(AND(All!$V63="P5",All!$AE63="RSS"),Ruler!W$26,IF(AND(All!$V63="P6",All!$AE63="RSS"),Ruler!W$27,IF(AND(All!$V63="P7",All!$AE63="RSS"),Ruler!W$28,IF(AND(All!$V63="P8",All!$AE63="RSS"),Ruler!W$29,IF(AND(All!$V63="P9",All!$AE63="RSS"),Ruler!W$30,0)))))))))))))))))))))))))))</f>
        <v>1</v>
      </c>
      <c r="CE63" s="325">
        <f>IF(AND(All!$V63="P1",All!$AE63="RDP"),Ruler!X$6,IF(AND(All!$V63="P2",All!$AE63="RDP"),Ruler!X$7,IF(AND(All!$V63="P3",All!$AE63="RDP"),Ruler!X$8,IF(AND(All!$V63="P4",All!$AE63="RDP"),Ruler!X$9,IF(AND(All!$V63="P5",All!$AE63="RDP"),Ruler!X$10,IF(AND(All!$V63="P6",All!$AE63="RDP"),Ruler!X$11,IF(AND(All!$V63="P7",All!$AE63="RDP"),Ruler!X$12,IF(AND(All!$V63="P8",All!$AE63="RDP"),Ruler!X$13,IF(AND(All!$V63="P9",All!$AE63="RDP"),Ruler!X$14,IF(AND(All!$V63="P1",All!$AE63="RMS"),Ruler!X$6,IF(AND(All!$V63="P2",All!$AE63="RMS"),Ruler!X$15,IF(AND(All!$V63="P3",All!$AE63="RMS"),Ruler!X$16,IF(AND(All!$V63="P4",All!$AE63="RMS"),Ruler!X$17,IF(AND(All!$V63="P5",All!$AE63="RMS"),Ruler!X$18,IF(AND(All!$V63="P6",All!$AE63="RMS"),Ruler!X$19,IF(AND(All!$V63="P7",All!$AE63="RMS"),Ruler!X$20,IF(AND(All!$V63="P8",All!$AE63="RMS"),Ruler!X$21,IF(AND(All!$V63="P9",All!$AE63="RMS"),Ruler!X$22,IF(AND(All!$V63="P1",All!$AE63="RSS"),Ruler!X$6,IF(AND(All!$V63="P2",All!$AE63="RSS"),Ruler!X$23,IF(AND(All!$V63="P3",All!$AE63="RSS"),Ruler!X$24,IF(AND(All!$V63="P4",All!$AE63="RSS"),Ruler!X$25,IF(AND(All!$V63="P5",All!$AE63="RSS"),Ruler!X$26,IF(AND(All!$V63="P6",All!$AE63="RSS"),Ruler!X$27,IF(AND(All!$V63="P7",All!$AE63="RSS"),Ruler!X$28,IF(AND(All!$V63="P8",All!$AE63="RSS"),Ruler!X$29,IF(AND(All!$V63="P9",All!$AE63="RSS"),Ruler!X$30,0)))))))))))))))))))))))))))</f>
        <v>2</v>
      </c>
      <c r="CF63" s="325">
        <f>IF(AND(All!$V63="P1",All!$AE63="RDP"),Ruler!Y$6,IF(AND(All!$V63="P2",All!$AE63="RDP"),Ruler!Y$7,IF(AND(All!$V63="P3",All!$AE63="RDP"),Ruler!Y$8,IF(AND(All!$V63="P4",All!$AE63="RDP"),Ruler!Y$9,IF(AND(All!$V63="P5",All!$AE63="RDP"),Ruler!Y$10,IF(AND(All!$V63="P6",All!$AE63="RDP"),Ruler!Y$11,IF(AND(All!$V63="P7",All!$AE63="RDP"),Ruler!Y$12,IF(AND(All!$V63="P8",All!$AE63="RDP"),Ruler!Y$13,IF(AND(All!$V63="P9",All!$AE63="RDP"),Ruler!Y$14,IF(AND(All!$V63="P1",All!$AE63="RMS"),Ruler!Y$6,IF(AND(All!$V63="P2",All!$AE63="RMS"),Ruler!Y$15,IF(AND(All!$V63="P3",All!$AE63="RMS"),Ruler!Y$16,IF(AND(All!$V63="P4",All!$AE63="RMS"),Ruler!Y$17,IF(AND(All!$V63="P5",All!$AE63="RMS"),Ruler!Y$18,IF(AND(All!$V63="P6",All!$AE63="RMS"),Ruler!Y$19,IF(AND(All!$V63="P7",All!$AE63="RMS"),Ruler!Y$20,IF(AND(All!$V63="P8",All!$AE63="RMS"),Ruler!Y$21,IF(AND(All!$V63="P9",All!$AE63="RMS"),Ruler!Y$22,IF(AND(All!$V63="P1",All!$AE63="RSS"),Ruler!Y$6,IF(AND(All!$V63="P2",All!$AE63="RSS"),Ruler!Y$23,IF(AND(All!$V63="P3",All!$AE63="RSS"),Ruler!Y$24,IF(AND(All!$V63="P4",All!$AE63="RSS"),Ruler!Y$25,IF(AND(All!$V63="P5",All!$AE63="RSS"),Ruler!Y$26,IF(AND(All!$V63="P6",All!$AE63="RSS"),Ruler!Y$27,IF(AND(All!$V63="P7",All!$AE63="RSS"),Ruler!Y$28,IF(AND(All!$V63="P8",All!$AE63="RSS"),Ruler!Y$29,IF(AND(All!$V63="P9",All!$AE63="RSS"),Ruler!Y$30,0)))))))))))))))))))))))))))</f>
        <v>2</v>
      </c>
      <c r="CG63" s="325">
        <f>IF(AND(All!$V63="P1",All!$AE63="RDP"),Ruler!Z$6,IF(AND(All!$V63="P2",All!$AE63="RDP"),Ruler!Z$7,IF(AND(All!$V63="P3",All!$AE63="RDP"),Ruler!Z$8,IF(AND(All!$V63="P4",All!$AE63="RDP"),Ruler!Z$9,IF(AND(All!$V63="P5",All!$AE63="RDP"),Ruler!Z$10,IF(AND(All!$V63="P6",All!$AE63="RDP"),Ruler!Z$11,IF(AND(All!$V63="P7",All!$AE63="RDP"),Ruler!Z$12,IF(AND(All!$V63="P8",All!$AE63="RDP"),Ruler!Z$13,IF(AND(All!$V63="P9",All!$AE63="RDP"),Ruler!Z$14,IF(AND(All!$V63="P1",All!$AE63="RMS"),Ruler!Z$6,IF(AND(All!$V63="P2",All!$AE63="RMS"),Ruler!Z$15,IF(AND(All!$V63="P3",All!$AE63="RMS"),Ruler!Z$16,IF(AND(All!$V63="P4",All!$AE63="RMS"),Ruler!Z$17,IF(AND(All!$V63="P5",All!$AE63="RMS"),Ruler!Z$18,IF(AND(All!$V63="P6",All!$AE63="RMS"),Ruler!Z$19,IF(AND(All!$V63="P7",All!$AE63="RMS"),Ruler!Z$20,IF(AND(All!$V63="P8",All!$AE63="RMS"),Ruler!Z$21,IF(AND(All!$V63="P9",All!$AE63="RMS"),Ruler!Z$22,IF(AND(All!$V63="P1",All!$AE63="RSS"),Ruler!Z$6,IF(AND(All!$V63="P2",All!$AE63="RSS"),Ruler!Z$23,IF(AND(All!$V63="P3",All!$AE63="RSS"),Ruler!Z$24,IF(AND(All!$V63="P4",All!$AE63="RSS"),Ruler!Z$25,IF(AND(All!$V63="P5",All!$AE63="RSS"),Ruler!Z$26,IF(AND(All!$V63="P6",All!$AE63="RSS"),Ruler!Z$27,IF(AND(All!$V63="P7",All!$AE63="RSS"),Ruler!Z$28,IF(AND(All!$V63="P8",All!$AE63="RSS"),Ruler!Z$29,IF(AND(All!$V63="P9",All!$AE63="RSS"),Ruler!Z$30,0)))))))))))))))))))))))))))</f>
        <v>2</v>
      </c>
      <c r="CH63" s="325">
        <f>IF(AND(All!$V63="P1",All!$AE63="RDP"),Ruler!AA$6,IF(AND(All!$V63="P2",All!$AE63="RDP"),Ruler!AA$7,IF(AND(All!$V63="P3",All!$AE63="RDP"),Ruler!AA$8,IF(AND(All!$V63="P4",All!$AE63="RDP"),Ruler!AA$9,IF(AND(All!$V63="P5",All!$AE63="RDP"),Ruler!AA$10,IF(AND(All!$V63="P6",All!$AE63="RDP"),Ruler!AA$11,IF(AND(All!$V63="P7",All!$AE63="RDP"),Ruler!AA$12,IF(AND(All!$V63="P8",All!$AE63="RDP"),Ruler!AA$13,IF(AND(All!$V63="P9",All!$AE63="RDP"),Ruler!AA$14,IF(AND(All!$V63="P1",All!$AE63="RMS"),Ruler!AA$6,IF(AND(All!$V63="P2",All!$AE63="RMS"),Ruler!AA$15,IF(AND(All!$V63="P3",All!$AE63="RMS"),Ruler!AA$16,IF(AND(All!$V63="P4",All!$AE63="RMS"),Ruler!AA$17,IF(AND(All!$V63="P5",All!$AE63="RMS"),Ruler!AA$18,IF(AND(All!$V63="P6",All!$AE63="RMS"),Ruler!AA$19,IF(AND(All!$V63="P7",All!$AE63="RMS"),Ruler!AA$20,IF(AND(All!$V63="P8",All!$AE63="RMS"),Ruler!AA$21,IF(AND(All!$V63="P9",All!$AE63="RMS"),Ruler!AA$22,IF(AND(All!$V63="P1",All!$AE63="RSS"),Ruler!AA$6,IF(AND(All!$V63="P2",All!$AE63="RSS"),Ruler!AA$23,IF(AND(All!$V63="P3",All!$AE63="RSS"),Ruler!AA$24,IF(AND(All!$V63="P4",All!$AE63="RSS"),Ruler!AA$25,IF(AND(All!$V63="P5",All!$AE63="RSS"),Ruler!AA$26,IF(AND(All!$V63="P6",All!$AE63="RSS"),Ruler!AA$27,IF(AND(All!$V63="P7",All!$AE63="RSS"),Ruler!AA$28,IF(AND(All!$V63="P8",All!$AE63="RSS"),Ruler!AA$29,IF(AND(All!$V63="P9",All!$AE63="RSS"),Ruler!AA$30,0)))))))))))))))))))))))))))</f>
        <v>1</v>
      </c>
      <c r="CI63" s="325">
        <f>IF(AND(All!$V63="P1",All!$AE63="RDP"),Ruler!AB$6,IF(AND(All!$V63="P2",All!$AE63="RDP"),Ruler!AB$7,IF(AND(All!$V63="P3",All!$AE63="RDP"),Ruler!AB$8,IF(AND(All!$V63="P4",All!$AE63="RDP"),Ruler!AB$9,IF(AND(All!$V63="P5",All!$AE63="RDP"),Ruler!AB$10,IF(AND(All!$V63="P6",All!$AE63="RDP"),Ruler!AB$11,IF(AND(All!$V63="P7",All!$AE63="RDP"),Ruler!AB$12,IF(AND(All!$V63="P8",All!$AE63="RDP"),Ruler!AB$13,IF(AND(All!$V63="P9",All!$AE63="RDP"),Ruler!AB$14,IF(AND(All!$V63="P1",All!$AE63="RMS"),Ruler!AB$6,IF(AND(All!$V63="P2",All!$AE63="RMS"),Ruler!AB$15,IF(AND(All!$V63="P3",All!$AE63="RMS"),Ruler!AB$16,IF(AND(All!$V63="P4",All!$AE63="RMS"),Ruler!AB$17,IF(AND(All!$V63="P5",All!$AE63="RMS"),Ruler!AB$18,IF(AND(All!$V63="P6",All!$AE63="RMS"),Ruler!AB$19,IF(AND(All!$V63="P7",All!$AE63="RMS"),Ruler!AB$20,IF(AND(All!$V63="P8",All!$AE63="RMS"),Ruler!AB$21,IF(AND(All!$V63="P9",All!$AE63="RMS"),Ruler!AB$22,IF(AND(All!$V63="P1",All!$AE63="RSS"),Ruler!AB$6,IF(AND(All!$V63="P2",All!$AE63="RSS"),Ruler!AB$23,IF(AND(All!$V63="P3",All!$AE63="RSS"),Ruler!AB$24,IF(AND(All!$V63="P4",All!$AE63="RSS"),Ruler!AB$25,IF(AND(All!$V63="P5",All!$AE63="RSS"),Ruler!AB$26,IF(AND(All!$V63="P6",All!$AE63="RSS"),Ruler!AB$27,IF(AND(All!$V63="P7",All!$AE63="RSS"),Ruler!AB$28,IF(AND(All!$V63="P8",All!$AE63="RSS"),Ruler!AB$29,IF(AND(All!$V63="P9",All!$AE63="RSS"),Ruler!AB$30,0)))))))))))))))))))))))))))</f>
        <v>1</v>
      </c>
      <c r="CJ63" s="323"/>
      <c r="DG63" s="328"/>
      <c r="DH63" s="43">
        <f>COUNTIF(Table9[[#This Row],[G-B1]:[G-B12]],"&lt;=0")/12*100</f>
        <v>0</v>
      </c>
      <c r="DI63" s="43">
        <f>COUNTIF(Table9[[#This Row],[G-K1]:[G-K5]],"&lt;=0")/5*100</f>
        <v>0</v>
      </c>
      <c r="DJ63" s="43">
        <f>COUNTIF(Table9[[#This Row],[G-P1]:[G-P5]],"&lt;=0")/5*100</f>
        <v>0</v>
      </c>
      <c r="DK63" s="43">
        <f>COUNTIF(Table9[[#This Row],[G-E1]:[G-E2]],"&lt;=0")/2*100</f>
        <v>0</v>
      </c>
      <c r="DL63" s="450">
        <f>IF(AE63="RDP",(COUNTIF(Table9[[#This Row],[G-B3]],"&lt;=0")+COUNTIF(Table9[[#This Row],[G-B4]],"&lt;=0")+COUNTIF(Table9[[#This Row],[G-B7]],"&lt;=0")+COUNTIF(Table9[[#This Row],[G-B11]],"&lt;=0")+COUNTIF(Table9[[#This Row],[G-K2]],"&lt;=0"))/5*100,IF(AE63="RMS",(COUNTIF(Table9[[#This Row],[G-B4]],"&lt;=0")+COUNTIF(Table9[[#This Row],[G-B5]],"&lt;=0")+COUNTIF(Table9[[#This Row],[G-B10]],"&lt;=0")+COUNTIF(Table9[[#This Row],[G-B12]],"&lt;=0")+COUNTIF(Table9[[#This Row],[G-K2]],"&lt;=0"))/5*100,IF(AE63="RSS",(COUNTIF(Table9[[#This Row],[G-B1]],"&lt;=0")+COUNTIF(Table9[[#This Row],[G-B2]],"&lt;=0")+COUNTIF(Table9[[#This Row],[G-B6]],"&lt;=0")+COUNTIF(Table9[[#This Row],[G-B11]],"&lt;=0")+COUNTIF(Table9[[#This Row],[G-B12]],"&lt;=0"))/5*100,0)))</f>
        <v>0</v>
      </c>
      <c r="DM63" s="332"/>
      <c r="DR63" s="332"/>
      <c r="DW63" s="332"/>
      <c r="DX63" s="42"/>
      <c r="DY63" s="42"/>
      <c r="DZ63" s="42"/>
      <c r="EA63" s="333"/>
      <c r="EB63" s="342"/>
      <c r="EC63" s="339"/>
      <c r="ED63" s="339"/>
      <c r="EE63" s="338"/>
    </row>
    <row r="64" spans="2:135" ht="44" hidden="1" thickBot="1" x14ac:dyDescent="0.35">
      <c r="B64" s="282">
        <v>63</v>
      </c>
      <c r="C64" s="285" t="s">
        <v>134</v>
      </c>
      <c r="D64" s="283">
        <v>46080</v>
      </c>
      <c r="E64" s="284" t="s">
        <v>634</v>
      </c>
      <c r="F64" s="43">
        <v>1028568</v>
      </c>
      <c r="G64" s="308">
        <f t="shared" ca="1" si="0"/>
        <v>47.834608951674284</v>
      </c>
      <c r="H64" s="283">
        <v>28856</v>
      </c>
      <c r="I64" s="282" t="s">
        <v>179</v>
      </c>
      <c r="J64" s="282" t="s">
        <v>137</v>
      </c>
      <c r="K64" s="282" t="s">
        <v>635</v>
      </c>
      <c r="L64" s="282" t="s">
        <v>147</v>
      </c>
      <c r="M64" s="285" t="s">
        <v>636</v>
      </c>
      <c r="N64" s="282" t="s">
        <v>636</v>
      </c>
      <c r="O64" s="282" t="s">
        <v>159</v>
      </c>
      <c r="P64" s="284" t="s">
        <v>637</v>
      </c>
      <c r="Q64" s="282" t="s">
        <v>144</v>
      </c>
      <c r="R64" s="282" t="s">
        <v>185</v>
      </c>
      <c r="S64" s="283">
        <v>38551</v>
      </c>
      <c r="T64" s="286">
        <f t="shared" ca="1" si="4"/>
        <v>21.255555555555556</v>
      </c>
      <c r="U64" s="286">
        <f ca="1">Table9[[#This Row],[Years in PET]]</f>
        <v>21.255555555555556</v>
      </c>
      <c r="V64" s="282" t="s">
        <v>58</v>
      </c>
      <c r="W64" s="286"/>
      <c r="X64" s="286">
        <f ca="1">($T$1-Table9[[#This Row],[Date of Appointment to Current Grade]])/365</f>
        <v>11.64830758181127</v>
      </c>
      <c r="Y64" s="283">
        <v>42064</v>
      </c>
      <c r="Z64" s="282" t="s">
        <v>635</v>
      </c>
      <c r="AA64" s="283">
        <v>45689</v>
      </c>
      <c r="AB64" s="286">
        <f ca="1">($T$1-Table9[[#This Row],[Date in Position]])/365</f>
        <v>1.7168007324962025</v>
      </c>
      <c r="AC64" s="282" t="s">
        <v>183</v>
      </c>
      <c r="AD64" s="283">
        <v>44872</v>
      </c>
      <c r="AE64" s="282" t="s">
        <v>147</v>
      </c>
      <c r="AF64" s="282" t="s">
        <v>148</v>
      </c>
      <c r="AG64" s="287"/>
      <c r="AH64" s="287" t="s">
        <v>638</v>
      </c>
      <c r="AI64" s="287" t="s">
        <v>266</v>
      </c>
      <c r="AJ64" s="292" t="s">
        <v>639</v>
      </c>
      <c r="AK64" s="288" t="s">
        <v>640</v>
      </c>
      <c r="AL64" s="282" t="s">
        <v>153</v>
      </c>
      <c r="AM64" s="319" t="s">
        <v>641</v>
      </c>
      <c r="AN64" s="323">
        <v>2</v>
      </c>
      <c r="AO64" s="43">
        <v>2</v>
      </c>
      <c r="AP64" s="43">
        <v>2</v>
      </c>
      <c r="AQ64" s="43">
        <v>3</v>
      </c>
      <c r="AR64" s="43">
        <v>2</v>
      </c>
      <c r="AS64" s="43">
        <v>2</v>
      </c>
      <c r="AT64" s="43">
        <v>2</v>
      </c>
      <c r="AU64" s="43">
        <v>2</v>
      </c>
      <c r="AV64" s="43">
        <v>2</v>
      </c>
      <c r="AW64" s="43">
        <v>2</v>
      </c>
      <c r="AX64" s="43">
        <v>3</v>
      </c>
      <c r="AY64" s="43">
        <v>2</v>
      </c>
      <c r="AZ64" s="43">
        <v>2</v>
      </c>
      <c r="BA64" s="43">
        <v>3</v>
      </c>
      <c r="BB64" s="43">
        <v>2</v>
      </c>
      <c r="BC64" s="43">
        <v>2</v>
      </c>
      <c r="BD64" s="43">
        <v>1</v>
      </c>
      <c r="BE64" s="43">
        <v>2</v>
      </c>
      <c r="BF64" s="43">
        <v>2</v>
      </c>
      <c r="BG64" s="43">
        <v>1</v>
      </c>
      <c r="BH64" s="43">
        <v>1</v>
      </c>
      <c r="BI64" s="43">
        <v>2</v>
      </c>
      <c r="BJ64" s="43">
        <v>2</v>
      </c>
      <c r="BK64" s="328">
        <v>0</v>
      </c>
      <c r="BL64" s="325">
        <f>IF(AND(All!$V64="P1",All!$AE64="RDP"),Ruler!E$6,IF(AND(All!$V64="P2",All!$AE64="RDP"),Ruler!E$7,IF(AND(All!$V64="P3",All!$AE64="RDP"),Ruler!E$8,IF(AND(All!$V64="P4",All!$AE64="RDP"),Ruler!E$9,IF(AND(All!$V64="P5",All!$AE64="RDP"),Ruler!E$10,IF(AND(All!$V64="P6",All!$AE64="RDP"),Ruler!E$11,IF(AND(All!$V64="P7",All!$AE64="RDP"),Ruler!E$12,IF(AND(All!$V64="P8",All!$AE64="RDP"),Ruler!E$13,IF(AND(All!$V64="P9",All!$AE64="RDP"),Ruler!E$14,IF(AND(All!$V64="P1",All!$AE64="RMS"),Ruler!E$6,IF(AND(All!$V64="P2",All!$AE64="RMS"),Ruler!E$15,IF(AND(All!$V64="P3",All!$AE64="RMS"),Ruler!E$16,IF(AND(All!$V64="P4",All!$AE64="RMS"),Ruler!E$17,IF(AND(All!$V64="P5",All!$AE64="RMS"),Ruler!E$18,IF(AND(All!$V64="P6",All!$AE64="RMS"),Ruler!E$19,IF(AND(All!$V64="P7",All!$AE64="RMS"),Ruler!E$20,IF(AND(All!$V64="P8",All!$AE64="RMS"),Ruler!E$21,IF(AND(All!$V64="P9",All!$AE64="RMS"),Ruler!E$22,IF(AND(All!$V64="P1",All!$AE64="RSS"),Ruler!E$6,IF(AND(All!$V64="P2",All!$AE64="RSS"),Ruler!E$23,IF(AND(All!$V64="P3",All!$AE64="RSS"),Ruler!E$24,IF(AND(All!$V64="P4",All!$AE64="RSS"),Ruler!E$25,IF(AND(All!$V64="P5",All!$AE64="RSS"),Ruler!E$26,IF(AND(All!$V64="P6",All!$AE64="RSS"),Ruler!E$27,IF(AND(All!$V64="P7",All!$AE64="RSS"),Ruler!E$28,IF(AND(All!$V64="P8",All!$AE64="RSS"),Ruler!E$29,IF(AND(All!$V64="P9",All!$AE64="RSS"),Ruler!E$30,0)))))))))))))))))))))))))))</f>
        <v>3</v>
      </c>
      <c r="BM64" s="325">
        <f>IF(AND(All!$V64="P1",All!$AE64="RDP"),Ruler!F$6,IF(AND(All!$V64="P2",All!$AE64="RDP"),Ruler!F$7,IF(AND(All!$V64="P3",All!$AE64="RDP"),Ruler!F$8,IF(AND(All!$V64="P4",All!$AE64="RDP"),Ruler!F$9,IF(AND(All!$V64="P5",All!$AE64="RDP"),Ruler!F$10,IF(AND(All!$V64="P6",All!$AE64="RDP"),Ruler!F$11,IF(AND(All!$V64="P7",All!$AE64="RDP"),Ruler!F$12,IF(AND(All!$V64="P8",All!$AE64="RDP"),Ruler!F$13,IF(AND(All!$V64="P9",All!$AE64="RDP"),Ruler!F$14,IF(AND(All!$V64="P1",All!$AE64="RMS"),Ruler!F$6,IF(AND(All!$V64="P2",All!$AE64="RMS"),Ruler!F$15,IF(AND(All!$V64="P3",All!$AE64="RMS"),Ruler!F$16,IF(AND(All!$V64="P4",All!$AE64="RMS"),Ruler!F$17,IF(AND(All!$V64="P5",All!$AE64="RMS"),Ruler!F$18,IF(AND(All!$V64="P6",All!$AE64="RMS"),Ruler!F$19,IF(AND(All!$V64="P7",All!$AE64="RMS"),Ruler!F$20,IF(AND(All!$V64="P8",All!$AE64="RMS"),Ruler!F$21,IF(AND(All!$V64="P9",All!$AE64="RMS"),Ruler!F$22,IF(AND(All!$V64="P1",All!$AE64="RSS"),Ruler!F$6,IF(AND(All!$V64="P2",All!$AE64="RSS"),Ruler!F$23,IF(AND(All!$V64="P3",All!$AE64="RSS"),Ruler!F$24,IF(AND(All!$V64="P4",All!$AE64="RSS"),Ruler!F$25,IF(AND(All!$V64="P5",All!$AE64="RSS"),Ruler!F$26,IF(AND(All!$V64="P6",All!$AE64="RSS"),Ruler!F$27,IF(AND(All!$V64="P7",All!$AE64="RSS"),Ruler!F$28,IF(AND(All!$V64="P8",All!$AE64="RSS"),Ruler!F$29,IF(AND(All!$V64="P9",All!$AE64="RSS"),Ruler!F$30,0)))))))))))))))))))))))))))</f>
        <v>3</v>
      </c>
      <c r="BN64" s="325">
        <f>IF(AND(All!$V64="P1",All!$AE64="RDP"),Ruler!G$6,IF(AND(All!$V64="P2",All!$AE64="RDP"),Ruler!G$7,IF(AND(All!$V64="P3",All!$AE64="RDP"),Ruler!G$8,IF(AND(All!$V64="P4",All!$AE64="RDP"),Ruler!G$9,IF(AND(All!$V64="P5",All!$AE64="RDP"),Ruler!G$10,IF(AND(All!$V64="P6",All!$AE64="RDP"),Ruler!G$11,IF(AND(All!$V64="P7",All!$AE64="RDP"),Ruler!G$12,IF(AND(All!$V64="P8",All!$AE64="RDP"),Ruler!G$13,IF(AND(All!$V64="P9",All!$AE64="RDP"),Ruler!G$14,IF(AND(All!$V64="P1",All!$AE64="RMS"),Ruler!G$6,IF(AND(All!$V64="P2",All!$AE64="RMS"),Ruler!G$15,IF(AND(All!$V64="P3",All!$AE64="RMS"),Ruler!G$16,IF(AND(All!$V64="P4",All!$AE64="RMS"),Ruler!G$17,IF(AND(All!$V64="P5",All!$AE64="RMS"),Ruler!G$18,IF(AND(All!$V64="P6",All!$AE64="RMS"),Ruler!G$19,IF(AND(All!$V64="P7",All!$AE64="RMS"),Ruler!G$20,IF(AND(All!$V64="P8",All!$AE64="RMS"),Ruler!G$21,IF(AND(All!$V64="P9",All!$AE64="RMS"),Ruler!G$22,IF(AND(All!$V64="P1",All!$AE64="RSS"),Ruler!G$6,IF(AND(All!$V64="P2",All!$AE64="RSS"),Ruler!G$23,IF(AND(All!$V64="P3",All!$AE64="RSS"),Ruler!G$24,IF(AND(All!$V64="P4",All!$AE64="RSS"),Ruler!G$25,IF(AND(All!$V64="P5",All!$AE64="RSS"),Ruler!G$26,IF(AND(All!$V64="P6",All!$AE64="RSS"),Ruler!G$27,IF(AND(All!$V64="P7",All!$AE64="RSS"),Ruler!G$28,IF(AND(All!$V64="P8",All!$AE64="RSS"),Ruler!G$29,IF(AND(All!$V64="P9",All!$AE64="RSS"),Ruler!G$30,0)))))))))))))))))))))))))))</f>
        <v>2</v>
      </c>
      <c r="BO64" s="325">
        <f>IF(AND(All!$V64="P1",All!$AE64="RDP"),Ruler!H$6,IF(AND(All!$V64="P2",All!$AE64="RDP"),Ruler!H$7,IF(AND(All!$V64="P3",All!$AE64="RDP"),Ruler!H$8,IF(AND(All!$V64="P4",All!$AE64="RDP"),Ruler!H$9,IF(AND(All!$V64="P5",All!$AE64="RDP"),Ruler!H$10,IF(AND(All!$V64="P6",All!$AE64="RDP"),Ruler!H$11,IF(AND(All!$V64="P7",All!$AE64="RDP"),Ruler!H$12,IF(AND(All!$V64="P8",All!$AE64="RDP"),Ruler!H$13,IF(AND(All!$V64="P9",All!$AE64="RDP"),Ruler!H$14,IF(AND(All!$V64="P1",All!$AE64="RMS"),Ruler!H$6,IF(AND(All!$V64="P2",All!$AE64="RMS"),Ruler!H$15,IF(AND(All!$V64="P3",All!$AE64="RMS"),Ruler!H$16,IF(AND(All!$V64="P4",All!$AE64="RMS"),Ruler!H$17,IF(AND(All!$V64="P5",All!$AE64="RMS"),Ruler!H$18,IF(AND(All!$V64="P6",All!$AE64="RMS"),Ruler!H$19,IF(AND(All!$V64="P7",All!$AE64="RMS"),Ruler!H$20,IF(AND(All!$V64="P8",All!$AE64="RMS"),Ruler!H$21,IF(AND(All!$V64="P9",All!$AE64="RMS"),Ruler!H$22,IF(AND(All!$V64="P1",All!$AE64="RSS"),Ruler!H$6,IF(AND(All!$V64="P2",All!$AE64="RSS"),Ruler!H$23,IF(AND(All!$V64="P3",All!$AE64="RSS"),Ruler!H$24,IF(AND(All!$V64="P4",All!$AE64="RSS"),Ruler!H$25,IF(AND(All!$V64="P5",All!$AE64="RSS"),Ruler!H$26,IF(AND(All!$V64="P6",All!$AE64="RSS"),Ruler!H$27,IF(AND(All!$V64="P7",All!$AE64="RSS"),Ruler!H$28,IF(AND(All!$V64="P8",All!$AE64="RSS"),Ruler!H$29,IF(AND(All!$V64="P9",All!$AE64="RSS"),Ruler!H$30,0)))))))))))))))))))))))))))</f>
        <v>3</v>
      </c>
      <c r="BP64" s="325">
        <f>IF(AND(All!$V64="P1",All!$AE64="RDP"),Ruler!I$6,IF(AND(All!$V64="P2",All!$AE64="RDP"),Ruler!I$7,IF(AND(All!$V64="P3",All!$AE64="RDP"),Ruler!I$8,IF(AND(All!$V64="P4",All!$AE64="RDP"),Ruler!I$9,IF(AND(All!$V64="P5",All!$AE64="RDP"),Ruler!I$10,IF(AND(All!$V64="P6",All!$AE64="RDP"),Ruler!I$11,IF(AND(All!$V64="P7",All!$AE64="RDP"),Ruler!I$12,IF(AND(All!$V64="P8",All!$AE64="RDP"),Ruler!I$13,IF(AND(All!$V64="P9",All!$AE64="RDP"),Ruler!I$14,IF(AND(All!$V64="P1",All!$AE64="RMS"),Ruler!I$6,IF(AND(All!$V64="P2",All!$AE64="RMS"),Ruler!I$15,IF(AND(All!$V64="P3",All!$AE64="RMS"),Ruler!I$16,IF(AND(All!$V64="P4",All!$AE64="RMS"),Ruler!I$17,IF(AND(All!$V64="P5",All!$AE64="RMS"),Ruler!I$18,IF(AND(All!$V64="P6",All!$AE64="RMS"),Ruler!I$19,IF(AND(All!$V64="P7",All!$AE64="RMS"),Ruler!I$20,IF(AND(All!$V64="P8",All!$AE64="RMS"),Ruler!I$21,IF(AND(All!$V64="P9",All!$AE64="RMS"),Ruler!I$22,IF(AND(All!$V64="P1",All!$AE64="RSS"),Ruler!I$6,IF(AND(All!$V64="P2",All!$AE64="RSS"),Ruler!I$23,IF(AND(All!$V64="P3",All!$AE64="RSS"),Ruler!I$24,IF(AND(All!$V64="P4",All!$AE64="RSS"),Ruler!I$25,IF(AND(All!$V64="P5",All!$AE64="RSS"),Ruler!I$26,IF(AND(All!$V64="P6",All!$AE64="RSS"),Ruler!I$27,IF(AND(All!$V64="P7",All!$AE64="RSS"),Ruler!I$28,IF(AND(All!$V64="P8",All!$AE64="RSS"),Ruler!I$29,IF(AND(All!$V64="P9",All!$AE64="RSS"),Ruler!I$30,0)))))))))))))))))))))))))))</f>
        <v>3</v>
      </c>
      <c r="BQ64" s="325">
        <f>IF(AND(All!$V64="P1",All!$AE64="RDP"),Ruler!J$6,IF(AND(All!$V64="P2",All!$AE64="RDP"),Ruler!J$7,IF(AND(All!$V64="P3",All!$AE64="RDP"),Ruler!J$8,IF(AND(All!$V64="P4",All!$AE64="RDP"),Ruler!J$9,IF(AND(All!$V64="P5",All!$AE64="RDP"),Ruler!J$10,IF(AND(All!$V64="P6",All!$AE64="RDP"),Ruler!J$11,IF(AND(All!$V64="P7",All!$AE64="RDP"),Ruler!J$12,IF(AND(All!$V64="P8",All!$AE64="RDP"),Ruler!J$13,IF(AND(All!$V64="P9",All!$AE64="RDP"),Ruler!J$14,IF(AND(All!$V64="P1",All!$AE64="RMS"),Ruler!J$6,IF(AND(All!$V64="P2",All!$AE64="RMS"),Ruler!J$15,IF(AND(All!$V64="P3",All!$AE64="RMS"),Ruler!J$16,IF(AND(All!$V64="P4",All!$AE64="RMS"),Ruler!J$17,IF(AND(All!$V64="P5",All!$AE64="RMS"),Ruler!J$18,IF(AND(All!$V64="P6",All!$AE64="RMS"),Ruler!J$19,IF(AND(All!$V64="P7",All!$AE64="RMS"),Ruler!J$20,IF(AND(All!$V64="P8",All!$AE64="RMS"),Ruler!J$21,IF(AND(All!$V64="P9",All!$AE64="RMS"),Ruler!J$22,IF(AND(All!$V64="P1",All!$AE64="RSS"),Ruler!J$6,IF(AND(All!$V64="P2",All!$AE64="RSS"),Ruler!J$23,IF(AND(All!$V64="P3",All!$AE64="RSS"),Ruler!J$24,IF(AND(All!$V64="P4",All!$AE64="RSS"),Ruler!J$25,IF(AND(All!$V64="P5",All!$AE64="RSS"),Ruler!J$26,IF(AND(All!$V64="P6",All!$AE64="RSS"),Ruler!J$27,IF(AND(All!$V64="P7",All!$AE64="RSS"),Ruler!J$28,IF(AND(All!$V64="P8",All!$AE64="RSS"),Ruler!J$29,IF(AND(All!$V64="P9",All!$AE64="RSS"),Ruler!J$30,0)))))))))))))))))))))))))))</f>
        <v>2</v>
      </c>
      <c r="BR64" s="325">
        <f>IF(AND(All!$V64="P1",All!$AE64="RDP"),Ruler!K$6,IF(AND(All!$V64="P2",All!$AE64="RDP"),Ruler!K$7,IF(AND(All!$V64="P3",All!$AE64="RDP"),Ruler!K$8,IF(AND(All!$V64="P4",All!$AE64="RDP"),Ruler!K$9,IF(AND(All!$V64="P5",All!$AE64="RDP"),Ruler!K$10,IF(AND(All!$V64="P6",All!$AE64="RDP"),Ruler!K$11,IF(AND(All!$V64="P7",All!$AE64="RDP"),Ruler!K$12,IF(AND(All!$V64="P8",All!$AE64="RDP"),Ruler!K$13,IF(AND(All!$V64="P9",All!$AE64="RDP"),Ruler!K$14,IF(AND(All!$V64="P1",All!$AE64="RMS"),Ruler!K$6,IF(AND(All!$V64="P2",All!$AE64="RMS"),Ruler!K$15,IF(AND(All!$V64="P3",All!$AE64="RMS"),Ruler!K$16,IF(AND(All!$V64="P4",All!$AE64="RMS"),Ruler!K$17,IF(AND(All!$V64="P5",All!$AE64="RMS"),Ruler!K$18,IF(AND(All!$V64="P6",All!$AE64="RMS"),Ruler!K$19,IF(AND(All!$V64="P7",All!$AE64="RMS"),Ruler!K$20,IF(AND(All!$V64="P8",All!$AE64="RMS"),Ruler!K$21,IF(AND(All!$V64="P9",All!$AE64="RMS"),Ruler!K$22,IF(AND(All!$V64="P1",All!$AE64="RSS"),Ruler!K$6,IF(AND(All!$V64="P2",All!$AE64="RSS"),Ruler!K$23,IF(AND(All!$V64="P3",All!$AE64="RSS"),Ruler!K$24,IF(AND(All!$V64="P4",All!$AE64="RSS"),Ruler!K$25,IF(AND(All!$V64="P5",All!$AE64="RSS"),Ruler!K$26,IF(AND(All!$V64="P6",All!$AE64="RSS"),Ruler!K$27,IF(AND(All!$V64="P7",All!$AE64="RSS"),Ruler!K$28,IF(AND(All!$V64="P8",All!$AE64="RSS"),Ruler!K$29,IF(AND(All!$V64="P9",All!$AE64="RSS"),Ruler!K$30,0)))))))))))))))))))))))))))</f>
        <v>3</v>
      </c>
      <c r="BS64" s="325">
        <f>IF(AND(All!$V64="P1",All!$AE64="RDP"),Ruler!L$6,IF(AND(All!$V64="P2",All!$AE64="RDP"),Ruler!L$7,IF(AND(All!$V64="P3",All!$AE64="RDP"),Ruler!L$8,IF(AND(All!$V64="P4",All!$AE64="RDP"),Ruler!L$9,IF(AND(All!$V64="P5",All!$AE64="RDP"),Ruler!L$10,IF(AND(All!$V64="P6",All!$AE64="RDP"),Ruler!L$11,IF(AND(All!$V64="P7",All!$AE64="RDP"),Ruler!L$12,IF(AND(All!$V64="P8",All!$AE64="RDP"),Ruler!L$13,IF(AND(All!$V64="P9",All!$AE64="RDP"),Ruler!L$14,IF(AND(All!$V64="P1",All!$AE64="RMS"),Ruler!L$6,IF(AND(All!$V64="P2",All!$AE64="RMS"),Ruler!L$15,IF(AND(All!$V64="P3",All!$AE64="RMS"),Ruler!L$16,IF(AND(All!$V64="P4",All!$AE64="RMS"),Ruler!L$17,IF(AND(All!$V64="P5",All!$AE64="RMS"),Ruler!L$18,IF(AND(All!$V64="P6",All!$AE64="RMS"),Ruler!L$19,IF(AND(All!$V64="P7",All!$AE64="RMS"),Ruler!L$20,IF(AND(All!$V64="P8",All!$AE64="RMS"),Ruler!L$21,IF(AND(All!$V64="P9",All!$AE64="RMS"),Ruler!L$22,IF(AND(All!$V64="P1",All!$AE64="RSS"),Ruler!L$6,IF(AND(All!$V64="P2",All!$AE64="RSS"),Ruler!L$23,IF(AND(All!$V64="P3",All!$AE64="RSS"),Ruler!L$24,IF(AND(All!$V64="P4",All!$AE64="RSS"),Ruler!L$25,IF(AND(All!$V64="P5",All!$AE64="RSS"),Ruler!L$26,IF(AND(All!$V64="P6",All!$AE64="RSS"),Ruler!L$27,IF(AND(All!$V64="P7",All!$AE64="RSS"),Ruler!L$28,IF(AND(All!$V64="P8",All!$AE64="RSS"),Ruler!L$29,IF(AND(All!$V64="P9",All!$AE64="RSS"),Ruler!L$30,0)))))))))))))))))))))))))))</f>
        <v>3</v>
      </c>
      <c r="BT64" s="325">
        <f>IF(AND(All!$V64="P1",All!$AE64="RDP"),Ruler!M$6,IF(AND(All!$V64="P2",All!$AE64="RDP"),Ruler!M$7,IF(AND(All!$V64="P3",All!$AE64="RDP"),Ruler!M$8,IF(AND(All!$V64="P4",All!$AE64="RDP"),Ruler!M$9,IF(AND(All!$V64="P5",All!$AE64="RDP"),Ruler!M$10,IF(AND(All!$V64="P6",All!$AE64="RDP"),Ruler!M$11,IF(AND(All!$V64="P7",All!$AE64="RDP"),Ruler!M$12,IF(AND(All!$V64="P8",All!$AE64="RDP"),Ruler!M$13,IF(AND(All!$V64="P9",All!$AE64="RDP"),Ruler!M$14,IF(AND(All!$V64="P1",All!$AE64="RMS"),Ruler!M$6,IF(AND(All!$V64="P2",All!$AE64="RMS"),Ruler!M$15,IF(AND(All!$V64="P3",All!$AE64="RMS"),Ruler!M$16,IF(AND(All!$V64="P4",All!$AE64="RMS"),Ruler!M$17,IF(AND(All!$V64="P5",All!$AE64="RMS"),Ruler!M$18,IF(AND(All!$V64="P6",All!$AE64="RMS"),Ruler!M$19,IF(AND(All!$V64="P7",All!$AE64="RMS"),Ruler!M$20,IF(AND(All!$V64="P8",All!$AE64="RMS"),Ruler!M$21,IF(AND(All!$V64="P9",All!$AE64="RMS"),Ruler!M$22,IF(AND(All!$V64="P1",All!$AE64="RSS"),Ruler!M$6,IF(AND(All!$V64="P2",All!$AE64="RSS"),Ruler!M$23,IF(AND(All!$V64="P3",All!$AE64="RSS"),Ruler!M$24,IF(AND(All!$V64="P4",All!$AE64="RSS"),Ruler!M$25,IF(AND(All!$V64="P5",All!$AE64="RSS"),Ruler!M$26,IF(AND(All!$V64="P6",All!$AE64="RSS"),Ruler!M$27,IF(AND(All!$V64="P7",All!$AE64="RSS"),Ruler!M$28,IF(AND(All!$V64="P8",All!$AE64="RSS"),Ruler!M$29,IF(AND(All!$V64="P9",All!$AE64="RSS"),Ruler!M$30,0)))))))))))))))))))))))))))</f>
        <v>3</v>
      </c>
      <c r="BU64" s="325">
        <f>IF(AND(All!$V64="P1",All!$AE64="RDP"),Ruler!N$6,IF(AND(All!$V64="P2",All!$AE64="RDP"),Ruler!N$7,IF(AND(All!$V64="P3",All!$AE64="RDP"),Ruler!N$8,IF(AND(All!$V64="P4",All!$AE64="RDP"),Ruler!N$9,IF(AND(All!$V64="P5",All!$AE64="RDP"),Ruler!N$10,IF(AND(All!$V64="P6",All!$AE64="RDP"),Ruler!N$11,IF(AND(All!$V64="P7",All!$AE64="RDP"),Ruler!N$12,IF(AND(All!$V64="P8",All!$AE64="RDP"),Ruler!N$13,IF(AND(All!$V64="P9",All!$AE64="RDP"),Ruler!N$14,IF(AND(All!$V64="P1",All!$AE64="RMS"),Ruler!N$6,IF(AND(All!$V64="P2",All!$AE64="RMS"),Ruler!N$15,IF(AND(All!$V64="P3",All!$AE64="RMS"),Ruler!N$16,IF(AND(All!$V64="P4",All!$AE64="RMS"),Ruler!N$17,IF(AND(All!$V64="P5",All!$AE64="RMS"),Ruler!N$18,IF(AND(All!$V64="P6",All!$AE64="RMS"),Ruler!N$19,IF(AND(All!$V64="P7",All!$AE64="RMS"),Ruler!N$20,IF(AND(All!$V64="P8",All!$AE64="RMS"),Ruler!N$21,IF(AND(All!$V64="P9",All!$AE64="RMS"),Ruler!N$22,IF(AND(All!$V64="P1",All!$AE64="RSS"),Ruler!N$6,IF(AND(All!$V64="P2",All!$AE64="RSS"),Ruler!N$23,IF(AND(All!$V64="P3",All!$AE64="RSS"),Ruler!N$24,IF(AND(All!$V64="P4",All!$AE64="RSS"),Ruler!N$25,IF(AND(All!$V64="P5",All!$AE64="RSS"),Ruler!N$26,IF(AND(All!$V64="P6",All!$AE64="RSS"),Ruler!N$27,IF(AND(All!$V64="P7",All!$AE64="RSS"),Ruler!N$28,IF(AND(All!$V64="P8",All!$AE64="RSS"),Ruler!N$29,IF(AND(All!$V64="P9",All!$AE64="RSS"),Ruler!N$30,0)))))))))))))))))))))))))))</f>
        <v>2</v>
      </c>
      <c r="BV64" s="325">
        <f>IF(AND(All!$V64="P1",All!$AE64="RDP"),Ruler!O$6,IF(AND(All!$V64="P2",All!$AE64="RDP"),Ruler!O$7,IF(AND(All!$V64="P3",All!$AE64="RDP"),Ruler!O$8,IF(AND(All!$V64="P4",All!$AE64="RDP"),Ruler!O$9,IF(AND(All!$V64="P5",All!$AE64="RDP"),Ruler!O$10,IF(AND(All!$V64="P6",All!$AE64="RDP"),Ruler!O$11,IF(AND(All!$V64="P7",All!$AE64="RDP"),Ruler!O$12,IF(AND(All!$V64="P8",All!$AE64="RDP"),Ruler!O$13,IF(AND(All!$V64="P9",All!$AE64="RDP"),Ruler!O$14,IF(AND(All!$V64="P1",All!$AE64="RMS"),Ruler!O$6,IF(AND(All!$V64="P2",All!$AE64="RMS"),Ruler!O$15,IF(AND(All!$V64="P3",All!$AE64="RMS"),Ruler!O$16,IF(AND(All!$V64="P4",All!$AE64="RMS"),Ruler!O$17,IF(AND(All!$V64="P5",All!$AE64="RMS"),Ruler!O$18,IF(AND(All!$V64="P6",All!$AE64="RMS"),Ruler!O$19,IF(AND(All!$V64="P7",All!$AE64="RMS"),Ruler!O$20,IF(AND(All!$V64="P8",All!$AE64="RMS"),Ruler!O$21,IF(AND(All!$V64="P9",All!$AE64="RMS"),Ruler!O$22,IF(AND(All!$V64="P1",All!$AE64="RSS"),Ruler!O$6,IF(AND(All!$V64="P2",All!$AE64="RSS"),Ruler!O$23,IF(AND(All!$V64="P3",All!$AE64="RSS"),Ruler!O$24,IF(AND(All!$V64="P4",All!$AE64="RSS"),Ruler!O$25,IF(AND(All!$V64="P5",All!$AE64="RSS"),Ruler!O$26,IF(AND(All!$V64="P6",All!$AE64="RSS"),Ruler!O$27,IF(AND(All!$V64="P7",All!$AE64="RSS"),Ruler!O$28,IF(AND(All!$V64="P8",All!$AE64="RSS"),Ruler!O$29,IF(AND(All!$V64="P9",All!$AE64="RSS"),Ruler!O$30,0)))))))))))))))))))))))))))</f>
        <v>3</v>
      </c>
      <c r="BW64" s="325">
        <f>IF(AND(All!$V64="P1",All!$AE64="RDP"),Ruler!P$6,IF(AND(All!$V64="P2",All!$AE64="RDP"),Ruler!P$7,IF(AND(All!$V64="P3",All!$AE64="RDP"),Ruler!P$8,IF(AND(All!$V64="P4",All!$AE64="RDP"),Ruler!P$9,IF(AND(All!$V64="P5",All!$AE64="RDP"),Ruler!P$10,IF(AND(All!$V64="P6",All!$AE64="RDP"),Ruler!P$11,IF(AND(All!$V64="P7",All!$AE64="RDP"),Ruler!P$12,IF(AND(All!$V64="P8",All!$AE64="RDP"),Ruler!P$13,IF(AND(All!$V64="P9",All!$AE64="RDP"),Ruler!P$14,IF(AND(All!$V64="P1",All!$AE64="RMS"),Ruler!P$6,IF(AND(All!$V64="P2",All!$AE64="RMS"),Ruler!P$15,IF(AND(All!$V64="P3",All!$AE64="RMS"),Ruler!P$16,IF(AND(All!$V64="P4",All!$AE64="RMS"),Ruler!P$17,IF(AND(All!$V64="P5",All!$AE64="RMS"),Ruler!P$18,IF(AND(All!$V64="P6",All!$AE64="RMS"),Ruler!P$19,IF(AND(All!$V64="P7",All!$AE64="RMS"),Ruler!P$20,IF(AND(All!$V64="P8",All!$AE64="RMS"),Ruler!P$21,IF(AND(All!$V64="P9",All!$AE64="RMS"),Ruler!P$22,IF(AND(All!$V64="P1",All!$AE64="RSS"),Ruler!P$6,IF(AND(All!$V64="P2",All!$AE64="RSS"),Ruler!P$23,IF(AND(All!$V64="P3",All!$AE64="RSS"),Ruler!P$24,IF(AND(All!$V64="P4",All!$AE64="RSS"),Ruler!P$25,IF(AND(All!$V64="P5",All!$AE64="RSS"),Ruler!P$26,IF(AND(All!$V64="P6",All!$AE64="RSS"),Ruler!P$27,IF(AND(All!$V64="P7",All!$AE64="RSS"),Ruler!P$28,IF(AND(All!$V64="P8",All!$AE64="RSS"),Ruler!P$29,IF(AND(All!$V64="P9",All!$AE64="RSS"),Ruler!P$30,0)))))))))))))))))))))))))))</f>
        <v>2</v>
      </c>
      <c r="BX64" s="325">
        <f>IF(AND(All!$V64="P1",All!$AE64="RDP"),Ruler!Q$6,IF(AND(All!$V64="P2",All!$AE64="RDP"),Ruler!Q$7,IF(AND(All!$V64="P3",All!$AE64="RDP"),Ruler!Q$8,IF(AND(All!$V64="P4",All!$AE64="RDP"),Ruler!Q$9,IF(AND(All!$V64="P5",All!$AE64="RDP"),Ruler!Q$10,IF(AND(All!$V64="P6",All!$AE64="RDP"),Ruler!Q$11,IF(AND(All!$V64="P7",All!$AE64="RDP"),Ruler!Q$12,IF(AND(All!$V64="P8",All!$AE64="RDP"),Ruler!Q$13,IF(AND(All!$V64="P9",All!$AE64="RDP"),Ruler!Q$14,IF(AND(All!$V64="P1",All!$AE64="RMS"),Ruler!Q$6,IF(AND(All!$V64="P2",All!$AE64="RMS"),Ruler!Q$15,IF(AND(All!$V64="P3",All!$AE64="RMS"),Ruler!Q$16,IF(AND(All!$V64="P4",All!$AE64="RMS"),Ruler!Q$17,IF(AND(All!$V64="P5",All!$AE64="RMS"),Ruler!Q$18,IF(AND(All!$V64="P6",All!$AE64="RMS"),Ruler!Q$19,IF(AND(All!$V64="P7",All!$AE64="RMS"),Ruler!Q$20,IF(AND(All!$V64="P8",All!$AE64="RMS"),Ruler!Q$21,IF(AND(All!$V64="P9",All!$AE64="RMS"),Ruler!Q$22,IF(AND(All!$V64="P1",All!$AE64="RSS"),Ruler!Q$6,IF(AND(All!$V64="P2",All!$AE64="RSS"),Ruler!Q$23,IF(AND(All!$V64="P3",All!$AE64="RSS"),Ruler!Q$24,IF(AND(All!$V64="P4",All!$AE64="RSS"),Ruler!Q$25,IF(AND(All!$V64="P5",All!$AE64="RSS"),Ruler!Q$26,IF(AND(All!$V64="P6",All!$AE64="RSS"),Ruler!Q$27,IF(AND(All!$V64="P7",All!$AE64="RSS"),Ruler!Q$28,IF(AND(All!$V64="P8",All!$AE64="RSS"),Ruler!Q$29,IF(AND(All!$V64="P9",All!$AE64="RSS"),Ruler!Q$30,0)))))))))))))))))))))))))))</f>
        <v>3</v>
      </c>
      <c r="BY64" s="325">
        <f>IF(AND(All!$V64="P1",All!$AE64="RDP"),Ruler!R$6,IF(AND(All!$V64="P2",All!$AE64="RDP"),Ruler!R$7,IF(AND(All!$V64="P3",All!$AE64="RDP"),Ruler!R$8,IF(AND(All!$V64="P4",All!$AE64="RDP"),Ruler!R$9,IF(AND(All!$V64="P5",All!$AE64="RDP"),Ruler!R$10,IF(AND(All!$V64="P6",All!$AE64="RDP"),Ruler!R$11,IF(AND(All!$V64="P7",All!$AE64="RDP"),Ruler!R$12,IF(AND(All!$V64="P8",All!$AE64="RDP"),Ruler!R$13,IF(AND(All!$V64="P9",All!$AE64="RDP"),Ruler!R$14,IF(AND(All!$V64="P1",All!$AE64="RMS"),Ruler!R$6,IF(AND(All!$V64="P2",All!$AE64="RMS"),Ruler!R$15,IF(AND(All!$V64="P3",All!$AE64="RMS"),Ruler!R$16,IF(AND(All!$V64="P4",All!$AE64="RMS"),Ruler!R$17,IF(AND(All!$V64="P5",All!$AE64="RMS"),Ruler!R$18,IF(AND(All!$V64="P6",All!$AE64="RMS"),Ruler!R$19,IF(AND(All!$V64="P7",All!$AE64="RMS"),Ruler!R$20,IF(AND(All!$V64="P8",All!$AE64="RMS"),Ruler!R$21,IF(AND(All!$V64="P9",All!$AE64="RMS"),Ruler!R$22,IF(AND(All!$V64="P1",All!$AE64="RSS"),Ruler!R$6,IF(AND(All!$V64="P2",All!$AE64="RSS"),Ruler!R$23,IF(AND(All!$V64="P3",All!$AE64="RSS"),Ruler!R$24,IF(AND(All!$V64="P4",All!$AE64="RSS"),Ruler!R$25,IF(AND(All!$V64="P5",All!$AE64="RSS"),Ruler!R$26,IF(AND(All!$V64="P6",All!$AE64="RSS"),Ruler!R$27,IF(AND(All!$V64="P7",All!$AE64="RSS"),Ruler!R$28,IF(AND(All!$V64="P8",All!$AE64="RSS"),Ruler!R$29,IF(AND(All!$V64="P9",All!$AE64="RSS"),Ruler!R$30,0)))))))))))))))))))))))))))</f>
        <v>3</v>
      </c>
      <c r="BZ64" s="325">
        <f>IF(AND(All!$V64="P1",All!$AE64="RDP"),Ruler!S$6,IF(AND(All!$V64="P2",All!$AE64="RDP"),Ruler!S$7,IF(AND(All!$V64="P3",All!$AE64="RDP"),Ruler!S$8,IF(AND(All!$V64="P4",All!$AE64="RDP"),Ruler!S$9,IF(AND(All!$V64="P5",All!$AE64="RDP"),Ruler!S$10,IF(AND(All!$V64="P6",All!$AE64="RDP"),Ruler!S$11,IF(AND(All!$V64="P7",All!$AE64="RDP"),Ruler!S$12,IF(AND(All!$V64="P8",All!$AE64="RDP"),Ruler!S$13,IF(AND(All!$V64="P9",All!$AE64="RDP"),Ruler!S$14,IF(AND(All!$V64="P1",All!$AE64="RMS"),Ruler!S$6,IF(AND(All!$V64="P2",All!$AE64="RMS"),Ruler!S$15,IF(AND(All!$V64="P3",All!$AE64="RMS"),Ruler!S$16,IF(AND(All!$V64="P4",All!$AE64="RMS"),Ruler!S$17,IF(AND(All!$V64="P5",All!$AE64="RMS"),Ruler!S$18,IF(AND(All!$V64="P6",All!$AE64="RMS"),Ruler!S$19,IF(AND(All!$V64="P7",All!$AE64="RMS"),Ruler!S$20,IF(AND(All!$V64="P8",All!$AE64="RMS"),Ruler!S$21,IF(AND(All!$V64="P9",All!$AE64="RMS"),Ruler!S$22,IF(AND(All!$V64="P1",All!$AE64="RSS"),Ruler!S$6,IF(AND(All!$V64="P2",All!$AE64="RSS"),Ruler!S$23,IF(AND(All!$V64="P3",All!$AE64="RSS"),Ruler!S$24,IF(AND(All!$V64="P4",All!$AE64="RSS"),Ruler!S$25,IF(AND(All!$V64="P5",All!$AE64="RSS"),Ruler!S$26,IF(AND(All!$V64="P6",All!$AE64="RSS"),Ruler!S$27,IF(AND(All!$V64="P7",All!$AE64="RSS"),Ruler!S$28,IF(AND(All!$V64="P8",All!$AE64="RSS"),Ruler!S$29,IF(AND(All!$V64="P9",All!$AE64="RSS"),Ruler!S$30,0)))))))))))))))))))))))))))</f>
        <v>2</v>
      </c>
      <c r="CA64" s="325">
        <f>IF(AND(All!$V64="P1",All!$AE64="RDP"),Ruler!T$6,IF(AND(All!$V64="P2",All!$AE64="RDP"),Ruler!T$7,IF(AND(All!$V64="P3",All!$AE64="RDP"),Ruler!T$8,IF(AND(All!$V64="P4",All!$AE64="RDP"),Ruler!T$9,IF(AND(All!$V64="P5",All!$AE64="RDP"),Ruler!T$10,IF(AND(All!$V64="P6",All!$AE64="RDP"),Ruler!T$11,IF(AND(All!$V64="P7",All!$AE64="RDP"),Ruler!T$12,IF(AND(All!$V64="P8",All!$AE64="RDP"),Ruler!T$13,IF(AND(All!$V64="P9",All!$AE64="RDP"),Ruler!T$14,IF(AND(All!$V64="P1",All!$AE64="RMS"),Ruler!T$6,IF(AND(All!$V64="P2",All!$AE64="RMS"),Ruler!T$15,IF(AND(All!$V64="P3",All!$AE64="RMS"),Ruler!T$16,IF(AND(All!$V64="P4",All!$AE64="RMS"),Ruler!T$17,IF(AND(All!$V64="P5",All!$AE64="RMS"),Ruler!T$18,IF(AND(All!$V64="P6",All!$AE64="RMS"),Ruler!T$19,IF(AND(All!$V64="P7",All!$AE64="RMS"),Ruler!T$20,IF(AND(All!$V64="P8",All!$AE64="RMS"),Ruler!T$21,IF(AND(All!$V64="P9",All!$AE64="RMS"),Ruler!T$22,IF(AND(All!$V64="P1",All!$AE64="RSS"),Ruler!T$6,IF(AND(All!$V64="P2",All!$AE64="RSS"),Ruler!T$23,IF(AND(All!$V64="P3",All!$AE64="RSS"),Ruler!T$24,IF(AND(All!$V64="P4",All!$AE64="RSS"),Ruler!T$25,IF(AND(All!$V64="P5",All!$AE64="RSS"),Ruler!T$26,IF(AND(All!$V64="P6",All!$AE64="RSS"),Ruler!T$27,IF(AND(All!$V64="P7",All!$AE64="RSS"),Ruler!T$28,IF(AND(All!$V64="P8",All!$AE64="RSS"),Ruler!T$29,IF(AND(All!$V64="P9",All!$AE64="RSS"),Ruler!T$30,0)))))))))))))))))))))))))))</f>
        <v>2</v>
      </c>
      <c r="CB64" s="325">
        <f>IF(AND(All!$V64="P1",All!$AE64="RDP"),Ruler!U$6,IF(AND(All!$V64="P2",All!$AE64="RDP"),Ruler!U$7,IF(AND(All!$V64="P3",All!$AE64="RDP"),Ruler!U$8,IF(AND(All!$V64="P4",All!$AE64="RDP"),Ruler!U$9,IF(AND(All!$V64="P5",All!$AE64="RDP"),Ruler!U$10,IF(AND(All!$V64="P6",All!$AE64="RDP"),Ruler!U$11,IF(AND(All!$V64="P7",All!$AE64="RDP"),Ruler!U$12,IF(AND(All!$V64="P8",All!$AE64="RDP"),Ruler!U$13,IF(AND(All!$V64="P9",All!$AE64="RDP"),Ruler!U$14,IF(AND(All!$V64="P1",All!$AE64="RMS"),Ruler!U$6,IF(AND(All!$V64="P2",All!$AE64="RMS"),Ruler!U$15,IF(AND(All!$V64="P3",All!$AE64="RMS"),Ruler!U$16,IF(AND(All!$V64="P4",All!$AE64="RMS"),Ruler!U$17,IF(AND(All!$V64="P5",All!$AE64="RMS"),Ruler!U$18,IF(AND(All!$V64="P6",All!$AE64="RMS"),Ruler!U$19,IF(AND(All!$V64="P7",All!$AE64="RMS"),Ruler!U$20,IF(AND(All!$V64="P8",All!$AE64="RMS"),Ruler!U$21,IF(AND(All!$V64="P9",All!$AE64="RMS"),Ruler!U$22,IF(AND(All!$V64="P1",All!$AE64="RSS"),Ruler!U$6,IF(AND(All!$V64="P2",All!$AE64="RSS"),Ruler!U$23,IF(AND(All!$V64="P3",All!$AE64="RSS"),Ruler!U$24,IF(AND(All!$V64="P4",All!$AE64="RSS"),Ruler!U$25,IF(AND(All!$V64="P5",All!$AE64="RSS"),Ruler!U$26,IF(AND(All!$V64="P6",All!$AE64="RSS"),Ruler!U$27,IF(AND(All!$V64="P7",All!$AE64="RSS"),Ruler!U$28,IF(AND(All!$V64="P8",All!$AE64="RSS"),Ruler!U$29,IF(AND(All!$V64="P9",All!$AE64="RSS"),Ruler!U$30,0)))))))))))))))))))))))))))</f>
        <v>2</v>
      </c>
      <c r="CC64" s="325">
        <f>IF(AND(All!$V64="P1",All!$AE64="RDP"),Ruler!V$6,IF(AND(All!$V64="P2",All!$AE64="RDP"),Ruler!V$7,IF(AND(All!$V64="P3",All!$AE64="RDP"),Ruler!V$8,IF(AND(All!$V64="P4",All!$AE64="RDP"),Ruler!V$9,IF(AND(All!$V64="P5",All!$AE64="RDP"),Ruler!V$10,IF(AND(All!$V64="P6",All!$AE64="RDP"),Ruler!V$11,IF(AND(All!$V64="P7",All!$AE64="RDP"),Ruler!V$12,IF(AND(All!$V64="P8",All!$AE64="RDP"),Ruler!V$13,IF(AND(All!$V64="P9",All!$AE64="RDP"),Ruler!V$14,IF(AND(All!$V64="P1",All!$AE64="RMS"),Ruler!V$6,IF(AND(All!$V64="P2",All!$AE64="RMS"),Ruler!V$15,IF(AND(All!$V64="P3",All!$AE64="RMS"),Ruler!V$16,IF(AND(All!$V64="P4",All!$AE64="RMS"),Ruler!V$17,IF(AND(All!$V64="P5",All!$AE64="RMS"),Ruler!V$18,IF(AND(All!$V64="P6",All!$AE64="RMS"),Ruler!V$19,IF(AND(All!$V64="P7",All!$AE64="RMS"),Ruler!V$20,IF(AND(All!$V64="P8",All!$AE64="RMS"),Ruler!V$21,IF(AND(All!$V64="P9",All!$AE64="RMS"),Ruler!V$22,IF(AND(All!$V64="P1",All!$AE64="RSS"),Ruler!V$6,IF(AND(All!$V64="P2",All!$AE64="RSS"),Ruler!V$23,IF(AND(All!$V64="P3",All!$AE64="RSS"),Ruler!V$24,IF(AND(All!$V64="P4",All!$AE64="RSS"),Ruler!V$25,IF(AND(All!$V64="P5",All!$AE64="RSS"),Ruler!V$26,IF(AND(All!$V64="P6",All!$AE64="RSS"),Ruler!V$27,IF(AND(All!$V64="P7",All!$AE64="RSS"),Ruler!V$28,IF(AND(All!$V64="P8",All!$AE64="RSS"),Ruler!V$29,IF(AND(All!$V64="P9",All!$AE64="RSS"),Ruler!V$30,0)))))))))))))))))))))))))))</f>
        <v>2</v>
      </c>
      <c r="CD64" s="325">
        <f>IF(AND(All!$V64="P1",All!$AE64="RDP"),Ruler!W$6,IF(AND(All!$V64="P2",All!$AE64="RDP"),Ruler!W$7,IF(AND(All!$V64="P3",All!$AE64="RDP"),Ruler!W$8,IF(AND(All!$V64="P4",All!$AE64="RDP"),Ruler!W$9,IF(AND(All!$V64="P5",All!$AE64="RDP"),Ruler!W$10,IF(AND(All!$V64="P6",All!$AE64="RDP"),Ruler!W$11,IF(AND(All!$V64="P7",All!$AE64="RDP"),Ruler!W$12,IF(AND(All!$V64="P8",All!$AE64="RDP"),Ruler!W$13,IF(AND(All!$V64="P9",All!$AE64="RDP"),Ruler!W$14,IF(AND(All!$V64="P1",All!$AE64="RMS"),Ruler!W$6,IF(AND(All!$V64="P2",All!$AE64="RMS"),Ruler!W$15,IF(AND(All!$V64="P3",All!$AE64="RMS"),Ruler!W$16,IF(AND(All!$V64="P4",All!$AE64="RMS"),Ruler!W$17,IF(AND(All!$V64="P5",All!$AE64="RMS"),Ruler!W$18,IF(AND(All!$V64="P6",All!$AE64="RMS"),Ruler!W$19,IF(AND(All!$V64="P7",All!$AE64="RMS"),Ruler!W$20,IF(AND(All!$V64="P8",All!$AE64="RMS"),Ruler!W$21,IF(AND(All!$V64="P9",All!$AE64="RMS"),Ruler!W$22,IF(AND(All!$V64="P1",All!$AE64="RSS"),Ruler!W$6,IF(AND(All!$V64="P2",All!$AE64="RSS"),Ruler!W$23,IF(AND(All!$V64="P3",All!$AE64="RSS"),Ruler!W$24,IF(AND(All!$V64="P4",All!$AE64="RSS"),Ruler!W$25,IF(AND(All!$V64="P5",All!$AE64="RSS"),Ruler!W$26,IF(AND(All!$V64="P6",All!$AE64="RSS"),Ruler!W$27,IF(AND(All!$V64="P7",All!$AE64="RSS"),Ruler!W$28,IF(AND(All!$V64="P8",All!$AE64="RSS"),Ruler!W$29,IF(AND(All!$V64="P9",All!$AE64="RSS"),Ruler!W$30,0)))))))))))))))))))))))))))</f>
        <v>2</v>
      </c>
      <c r="CE64" s="325">
        <f>IF(AND(All!$V64="P1",All!$AE64="RDP"),Ruler!X$6,IF(AND(All!$V64="P2",All!$AE64="RDP"),Ruler!X$7,IF(AND(All!$V64="P3",All!$AE64="RDP"),Ruler!X$8,IF(AND(All!$V64="P4",All!$AE64="RDP"),Ruler!X$9,IF(AND(All!$V64="P5",All!$AE64="RDP"),Ruler!X$10,IF(AND(All!$V64="P6",All!$AE64="RDP"),Ruler!X$11,IF(AND(All!$V64="P7",All!$AE64="RDP"),Ruler!X$12,IF(AND(All!$V64="P8",All!$AE64="RDP"),Ruler!X$13,IF(AND(All!$V64="P9",All!$AE64="RDP"),Ruler!X$14,IF(AND(All!$V64="P1",All!$AE64="RMS"),Ruler!X$6,IF(AND(All!$V64="P2",All!$AE64="RMS"),Ruler!X$15,IF(AND(All!$V64="P3",All!$AE64="RMS"),Ruler!X$16,IF(AND(All!$V64="P4",All!$AE64="RMS"),Ruler!X$17,IF(AND(All!$V64="P5",All!$AE64="RMS"),Ruler!X$18,IF(AND(All!$V64="P6",All!$AE64="RMS"),Ruler!X$19,IF(AND(All!$V64="P7",All!$AE64="RMS"),Ruler!X$20,IF(AND(All!$V64="P8",All!$AE64="RMS"),Ruler!X$21,IF(AND(All!$V64="P9",All!$AE64="RMS"),Ruler!X$22,IF(AND(All!$V64="P1",All!$AE64="RSS"),Ruler!X$6,IF(AND(All!$V64="P2",All!$AE64="RSS"),Ruler!X$23,IF(AND(All!$V64="P3",All!$AE64="RSS"),Ruler!X$24,IF(AND(All!$V64="P4",All!$AE64="RSS"),Ruler!X$25,IF(AND(All!$V64="P5",All!$AE64="RSS"),Ruler!X$26,IF(AND(All!$V64="P6",All!$AE64="RSS"),Ruler!X$27,IF(AND(All!$V64="P7",All!$AE64="RSS"),Ruler!X$28,IF(AND(All!$V64="P8",All!$AE64="RSS"),Ruler!X$29,IF(AND(All!$V64="P9",All!$AE64="RSS"),Ruler!X$30,0)))))))))))))))))))))))))))</f>
        <v>2</v>
      </c>
      <c r="CF64" s="325">
        <f>IF(AND(All!$V64="P1",All!$AE64="RDP"),Ruler!Y$6,IF(AND(All!$V64="P2",All!$AE64="RDP"),Ruler!Y$7,IF(AND(All!$V64="P3",All!$AE64="RDP"),Ruler!Y$8,IF(AND(All!$V64="P4",All!$AE64="RDP"),Ruler!Y$9,IF(AND(All!$V64="P5",All!$AE64="RDP"),Ruler!Y$10,IF(AND(All!$V64="P6",All!$AE64="RDP"),Ruler!Y$11,IF(AND(All!$V64="P7",All!$AE64="RDP"),Ruler!Y$12,IF(AND(All!$V64="P8",All!$AE64="RDP"),Ruler!Y$13,IF(AND(All!$V64="P9",All!$AE64="RDP"),Ruler!Y$14,IF(AND(All!$V64="P1",All!$AE64="RMS"),Ruler!Y$6,IF(AND(All!$V64="P2",All!$AE64="RMS"),Ruler!Y$15,IF(AND(All!$V64="P3",All!$AE64="RMS"),Ruler!Y$16,IF(AND(All!$V64="P4",All!$AE64="RMS"),Ruler!Y$17,IF(AND(All!$V64="P5",All!$AE64="RMS"),Ruler!Y$18,IF(AND(All!$V64="P6",All!$AE64="RMS"),Ruler!Y$19,IF(AND(All!$V64="P7",All!$AE64="RMS"),Ruler!Y$20,IF(AND(All!$V64="P8",All!$AE64="RMS"),Ruler!Y$21,IF(AND(All!$V64="P9",All!$AE64="RMS"),Ruler!Y$22,IF(AND(All!$V64="P1",All!$AE64="RSS"),Ruler!Y$6,IF(AND(All!$V64="P2",All!$AE64="RSS"),Ruler!Y$23,IF(AND(All!$V64="P3",All!$AE64="RSS"),Ruler!Y$24,IF(AND(All!$V64="P4",All!$AE64="RSS"),Ruler!Y$25,IF(AND(All!$V64="P5",All!$AE64="RSS"),Ruler!Y$26,IF(AND(All!$V64="P6",All!$AE64="RSS"),Ruler!Y$27,IF(AND(All!$V64="P7",All!$AE64="RSS"),Ruler!Y$28,IF(AND(All!$V64="P8",All!$AE64="RSS"),Ruler!Y$29,IF(AND(All!$V64="P9",All!$AE64="RSS"),Ruler!Y$30,0)))))))))))))))))))))))))))</f>
        <v>1</v>
      </c>
      <c r="CG64" s="325">
        <f>IF(AND(All!$V64="P1",All!$AE64="RDP"),Ruler!Z$6,IF(AND(All!$V64="P2",All!$AE64="RDP"),Ruler!Z$7,IF(AND(All!$V64="P3",All!$AE64="RDP"),Ruler!Z$8,IF(AND(All!$V64="P4",All!$AE64="RDP"),Ruler!Z$9,IF(AND(All!$V64="P5",All!$AE64="RDP"),Ruler!Z$10,IF(AND(All!$V64="P6",All!$AE64="RDP"),Ruler!Z$11,IF(AND(All!$V64="P7",All!$AE64="RDP"),Ruler!Z$12,IF(AND(All!$V64="P8",All!$AE64="RDP"),Ruler!Z$13,IF(AND(All!$V64="P9",All!$AE64="RDP"),Ruler!Z$14,IF(AND(All!$V64="P1",All!$AE64="RMS"),Ruler!Z$6,IF(AND(All!$V64="P2",All!$AE64="RMS"),Ruler!Z$15,IF(AND(All!$V64="P3",All!$AE64="RMS"),Ruler!Z$16,IF(AND(All!$V64="P4",All!$AE64="RMS"),Ruler!Z$17,IF(AND(All!$V64="P5",All!$AE64="RMS"),Ruler!Z$18,IF(AND(All!$V64="P6",All!$AE64="RMS"),Ruler!Z$19,IF(AND(All!$V64="P7",All!$AE64="RMS"),Ruler!Z$20,IF(AND(All!$V64="P8",All!$AE64="RMS"),Ruler!Z$21,IF(AND(All!$V64="P9",All!$AE64="RMS"),Ruler!Z$22,IF(AND(All!$V64="P1",All!$AE64="RSS"),Ruler!Z$6,IF(AND(All!$V64="P2",All!$AE64="RSS"),Ruler!Z$23,IF(AND(All!$V64="P3",All!$AE64="RSS"),Ruler!Z$24,IF(AND(All!$V64="P4",All!$AE64="RSS"),Ruler!Z$25,IF(AND(All!$V64="P5",All!$AE64="RSS"),Ruler!Z$26,IF(AND(All!$V64="P6",All!$AE64="RSS"),Ruler!Z$27,IF(AND(All!$V64="P7",All!$AE64="RSS"),Ruler!Z$28,IF(AND(All!$V64="P8",All!$AE64="RSS"),Ruler!Z$29,IF(AND(All!$V64="P9",All!$AE64="RSS"),Ruler!Z$30,0)))))))))))))))))))))))))))</f>
        <v>2</v>
      </c>
      <c r="CH64" s="325">
        <f>IF(AND(All!$V64="P1",All!$AE64="RDP"),Ruler!AA$6,IF(AND(All!$V64="P2",All!$AE64="RDP"),Ruler!AA$7,IF(AND(All!$V64="P3",All!$AE64="RDP"),Ruler!AA$8,IF(AND(All!$V64="P4",All!$AE64="RDP"),Ruler!AA$9,IF(AND(All!$V64="P5",All!$AE64="RDP"),Ruler!AA$10,IF(AND(All!$V64="P6",All!$AE64="RDP"),Ruler!AA$11,IF(AND(All!$V64="P7",All!$AE64="RDP"),Ruler!AA$12,IF(AND(All!$V64="P8",All!$AE64="RDP"),Ruler!AA$13,IF(AND(All!$V64="P9",All!$AE64="RDP"),Ruler!AA$14,IF(AND(All!$V64="P1",All!$AE64="RMS"),Ruler!AA$6,IF(AND(All!$V64="P2",All!$AE64="RMS"),Ruler!AA$15,IF(AND(All!$V64="P3",All!$AE64="RMS"),Ruler!AA$16,IF(AND(All!$V64="P4",All!$AE64="RMS"),Ruler!AA$17,IF(AND(All!$V64="P5",All!$AE64="RMS"),Ruler!AA$18,IF(AND(All!$V64="P6",All!$AE64="RMS"),Ruler!AA$19,IF(AND(All!$V64="P7",All!$AE64="RMS"),Ruler!AA$20,IF(AND(All!$V64="P8",All!$AE64="RMS"),Ruler!AA$21,IF(AND(All!$V64="P9",All!$AE64="RMS"),Ruler!AA$22,IF(AND(All!$V64="P1",All!$AE64="RSS"),Ruler!AA$6,IF(AND(All!$V64="P2",All!$AE64="RSS"),Ruler!AA$23,IF(AND(All!$V64="P3",All!$AE64="RSS"),Ruler!AA$24,IF(AND(All!$V64="P4",All!$AE64="RSS"),Ruler!AA$25,IF(AND(All!$V64="P5",All!$AE64="RSS"),Ruler!AA$26,IF(AND(All!$V64="P6",All!$AE64="RSS"),Ruler!AA$27,IF(AND(All!$V64="P7",All!$AE64="RSS"),Ruler!AA$28,IF(AND(All!$V64="P8",All!$AE64="RSS"),Ruler!AA$29,IF(AND(All!$V64="P9",All!$AE64="RSS"),Ruler!AA$30,0)))))))))))))))))))))))))))</f>
        <v>1</v>
      </c>
      <c r="CI64" s="325">
        <f>IF(AND(All!$V64="P1",All!$AE64="RDP"),Ruler!AB$6,IF(AND(All!$V64="P2",All!$AE64="RDP"),Ruler!AB$7,IF(AND(All!$V64="P3",All!$AE64="RDP"),Ruler!AB$8,IF(AND(All!$V64="P4",All!$AE64="RDP"),Ruler!AB$9,IF(AND(All!$V64="P5",All!$AE64="RDP"),Ruler!AB$10,IF(AND(All!$V64="P6",All!$AE64="RDP"),Ruler!AB$11,IF(AND(All!$V64="P7",All!$AE64="RDP"),Ruler!AB$12,IF(AND(All!$V64="P8",All!$AE64="RDP"),Ruler!AB$13,IF(AND(All!$V64="P9",All!$AE64="RDP"),Ruler!AB$14,IF(AND(All!$V64="P1",All!$AE64="RMS"),Ruler!AB$6,IF(AND(All!$V64="P2",All!$AE64="RMS"),Ruler!AB$15,IF(AND(All!$V64="P3",All!$AE64="RMS"),Ruler!AB$16,IF(AND(All!$V64="P4",All!$AE64="RMS"),Ruler!AB$17,IF(AND(All!$V64="P5",All!$AE64="RMS"),Ruler!AB$18,IF(AND(All!$V64="P6",All!$AE64="RMS"),Ruler!AB$19,IF(AND(All!$V64="P7",All!$AE64="RMS"),Ruler!AB$20,IF(AND(All!$V64="P8",All!$AE64="RMS"),Ruler!AB$21,IF(AND(All!$V64="P9",All!$AE64="RMS"),Ruler!AB$22,IF(AND(All!$V64="P1",All!$AE64="RSS"),Ruler!AB$6,IF(AND(All!$V64="P2",All!$AE64="RSS"),Ruler!AB$23,IF(AND(All!$V64="P3",All!$AE64="RSS"),Ruler!AB$24,IF(AND(All!$V64="P4",All!$AE64="RSS"),Ruler!AB$25,IF(AND(All!$V64="P5",All!$AE64="RSS"),Ruler!AB$26,IF(AND(All!$V64="P6",All!$AE64="RSS"),Ruler!AB$27,IF(AND(All!$V64="P7",All!$AE64="RSS"),Ruler!AB$28,IF(AND(All!$V64="P8",All!$AE64="RSS"),Ruler!AB$29,IF(AND(All!$V64="P9",All!$AE64="RSS"),Ruler!AB$30,0)))))))))))))))))))))))))))</f>
        <v>1</v>
      </c>
      <c r="CJ64" s="323">
        <f>Table9[[#This Row],[R-B1]]-Table9[[#This Row],[B1]]</f>
        <v>1</v>
      </c>
      <c r="CK64" s="43">
        <f>Table9[[#This Row],[R-B2]]-Table9[[#This Row],[B2]]</f>
        <v>1</v>
      </c>
      <c r="CL64" s="43">
        <f>Table9[[#This Row],[R-B3]]-Table9[[#This Row],[B3]]</f>
        <v>0</v>
      </c>
      <c r="CM64" s="43">
        <f>Table9[[#This Row],[R-B4]]-Table9[[#This Row],[B4]]</f>
        <v>0</v>
      </c>
      <c r="CN64" s="43">
        <f>Table9[[#This Row],[R-B5]]-Table9[[#This Row],[B5]]</f>
        <v>1</v>
      </c>
      <c r="CO64" s="43">
        <f>Table9[[#This Row],[R-B6]]-Table9[[#This Row],[B6]]</f>
        <v>0</v>
      </c>
      <c r="CP64" s="43">
        <f>Table9[[#This Row],[R-B7]]-Table9[[#This Row],[B7]]</f>
        <v>1</v>
      </c>
      <c r="CQ64" s="43">
        <f>Table9[[#This Row],[R-B8]]-Table9[[#This Row],[B8]]</f>
        <v>1</v>
      </c>
      <c r="CR64" s="43">
        <f>Table9[[#This Row],[R-B9]]-Table9[[#This Row],[B9]]</f>
        <v>1</v>
      </c>
      <c r="CS64" s="43">
        <f>Table9[[#This Row],[R-B10]]-Table9[[#This Row],[B10]]</f>
        <v>0</v>
      </c>
      <c r="CT64" s="43">
        <f>Table9[[#This Row],[R-B11]]-Table9[[#This Row],[B11]]</f>
        <v>0</v>
      </c>
      <c r="CU64" s="43">
        <f>Table9[[#This Row],[R-B12]]-Table9[[#This Row],[B12]]</f>
        <v>0</v>
      </c>
      <c r="CV64" s="43">
        <f>Table9[[#This Row],[R-K1]]-Table9[[#This Row],[K1]]</f>
        <v>1</v>
      </c>
      <c r="CW64" s="43">
        <f>Table9[[#This Row],[R-K2]]-Table9[[#This Row],[K2]]</f>
        <v>0</v>
      </c>
      <c r="CX64" s="43">
        <f>Table9[[#This Row],[R-K3]]-Table9[[#This Row],[K3]]</f>
        <v>0</v>
      </c>
      <c r="CY64" s="43">
        <f>Table9[[#This Row],[R-K4]]-Table9[[#This Row],[K4]]</f>
        <v>0</v>
      </c>
      <c r="CZ64" s="43">
        <f>Table9[[#This Row],[R-K5]]-Table9[[#This Row],[K5]]</f>
        <v>1</v>
      </c>
      <c r="DA64" s="43">
        <f>Table9[[#This Row],[R-P1]]-Table9[[#This Row],[P1]]</f>
        <v>0</v>
      </c>
      <c r="DB64" s="43">
        <f>Table9[[#This Row],[R-P2]]-Table9[[#This Row],[P2]]</f>
        <v>0</v>
      </c>
      <c r="DC64" s="43">
        <f>Table9[[#This Row],[R-P3]]-Table9[[#This Row],[P3]]</f>
        <v>1</v>
      </c>
      <c r="DD64" s="43">
        <f>Table9[[#This Row],[R-P4]]-Table9[[#This Row],[P4]]</f>
        <v>0</v>
      </c>
      <c r="DE64" s="43">
        <f>Table9[[#This Row],[R-P5]]-Table9[[#This Row],[P5]]</f>
        <v>0</v>
      </c>
      <c r="DF64" s="43">
        <f>Table9[[#This Row],[R-E1]]-Table9[[#This Row],[E1]]</f>
        <v>-1</v>
      </c>
      <c r="DG64" s="328">
        <f>Table9[[#This Row],[R-E2]]-Table9[[#This Row],[E2]]</f>
        <v>1</v>
      </c>
      <c r="DH64" s="43">
        <f>COUNTIF(Table9[[#This Row],[G-B1]:[G-B12]],"&lt;=0")/12*100</f>
        <v>50</v>
      </c>
      <c r="DI64" s="43">
        <f>COUNTIF(Table9[[#This Row],[G-K1]:[G-K5]],"&lt;=0")/5*100</f>
        <v>60</v>
      </c>
      <c r="DJ64" s="43">
        <f>COUNTIF(Table9[[#This Row],[G-P1]:[G-P5]],"&lt;=0")/5*100</f>
        <v>80</v>
      </c>
      <c r="DK64" s="43">
        <f>COUNTIF(Table9[[#This Row],[G-E1]:[G-E2]],"&lt;=0")/2*100</f>
        <v>50</v>
      </c>
      <c r="DL64" s="450">
        <f>IF(AE64="RDP",(COUNTIF(Table9[[#This Row],[G-B3]],"&lt;=0")+COUNTIF(Table9[[#This Row],[G-B4]],"&lt;=0")+COUNTIF(Table9[[#This Row],[G-B7]],"&lt;=0")+COUNTIF(Table9[[#This Row],[G-B11]],"&lt;=0")+COUNTIF(Table9[[#This Row],[G-K2]],"&lt;=0"))/5*100,IF(AE64="RMS",(COUNTIF(Table9[[#This Row],[G-B4]],"&lt;=0")+COUNTIF(Table9[[#This Row],[G-B5]],"&lt;=0")+COUNTIF(Table9[[#This Row],[G-B10]],"&lt;=0")+COUNTIF(Table9[[#This Row],[G-B12]],"&lt;=0")+COUNTIF(Table9[[#This Row],[G-K2]],"&lt;=0"))/5*100,IF(AE64="RSS",(COUNTIF(Table9[[#This Row],[G-B1]],"&lt;=0")+COUNTIF(Table9[[#This Row],[G-B2]],"&lt;=0")+COUNTIF(Table9[[#This Row],[G-B6]],"&lt;=0")+COUNTIF(Table9[[#This Row],[G-B11]],"&lt;=0")+COUNTIF(Table9[[#This Row],[G-B12]],"&lt;=0"))/5*100,0)))</f>
        <v>80</v>
      </c>
      <c r="DM64" s="332">
        <v>50</v>
      </c>
      <c r="DN64" s="42">
        <v>60</v>
      </c>
      <c r="DO64" s="42">
        <v>80</v>
      </c>
      <c r="DP64" s="42">
        <v>50</v>
      </c>
      <c r="DQ64" s="42">
        <v>58</v>
      </c>
      <c r="DR64" s="332">
        <v>0</v>
      </c>
      <c r="DS64" s="42">
        <v>20</v>
      </c>
      <c r="DT64" s="42">
        <v>40</v>
      </c>
      <c r="DU64" s="42">
        <v>50</v>
      </c>
      <c r="DV64" s="42">
        <v>17</v>
      </c>
      <c r="DW64" s="332">
        <v>0</v>
      </c>
      <c r="DX64" s="42">
        <v>0</v>
      </c>
      <c r="DY64" s="42">
        <v>20</v>
      </c>
      <c r="DZ64" s="42">
        <v>20</v>
      </c>
      <c r="EA64" s="333">
        <v>50</v>
      </c>
      <c r="EB64" s="342" t="s">
        <v>414</v>
      </c>
      <c r="EC64" s="339" t="s">
        <v>251</v>
      </c>
      <c r="ED64" s="339" t="s">
        <v>642</v>
      </c>
      <c r="EE64" s="338"/>
    </row>
    <row r="65" spans="2:135" ht="73" hidden="1" thickBot="1" x14ac:dyDescent="0.35">
      <c r="B65" s="282">
        <v>64</v>
      </c>
      <c r="C65" s="421" t="s">
        <v>134</v>
      </c>
      <c r="D65" s="345">
        <v>46069</v>
      </c>
      <c r="E65" s="348" t="s">
        <v>643</v>
      </c>
      <c r="F65" s="304">
        <v>128171</v>
      </c>
      <c r="G65" s="308">
        <f t="shared" ca="1" si="0"/>
        <v>42.746937718797575</v>
      </c>
      <c r="H65" s="283">
        <v>30713</v>
      </c>
      <c r="I65" s="343" t="s">
        <v>179</v>
      </c>
      <c r="J65" s="343" t="s">
        <v>137</v>
      </c>
      <c r="K65" s="343" t="s">
        <v>138</v>
      </c>
      <c r="L65" s="343" t="s">
        <v>175</v>
      </c>
      <c r="M65" s="285" t="s">
        <v>644</v>
      </c>
      <c r="N65" s="343"/>
      <c r="O65" s="343" t="s">
        <v>183</v>
      </c>
      <c r="P65" s="349" t="s">
        <v>645</v>
      </c>
      <c r="Q65" s="343" t="s">
        <v>144</v>
      </c>
      <c r="R65" s="343" t="s">
        <v>185</v>
      </c>
      <c r="S65" s="345">
        <v>39173</v>
      </c>
      <c r="T65" s="286">
        <f t="shared" ca="1" si="4"/>
        <v>19.552777777777777</v>
      </c>
      <c r="U65" s="357">
        <f ca="1">Table9[[#This Row],[Years in PET]]</f>
        <v>19.552777777777777</v>
      </c>
      <c r="V65" s="343" t="s">
        <v>186</v>
      </c>
      <c r="W65" s="356">
        <f ca="1">Table9[[#This Row],[Age]]-($T$1-Table9[[#This Row],[Date of Appointment to Current Grade]])/365</f>
        <v>41.778082191780825</v>
      </c>
      <c r="X65" s="360">
        <f ca="1">($T$1-Table9[[#This Row],[Date of Appointment to Current Grade]])/365</f>
        <v>0.96885552701675048</v>
      </c>
      <c r="Y65" s="345">
        <v>45962</v>
      </c>
      <c r="Z65" s="343" t="s">
        <v>187</v>
      </c>
      <c r="AA65" s="345">
        <v>46174</v>
      </c>
      <c r="AB65" s="360">
        <f ca="1">($T$1-Table9[[#This Row],[Date in Position]])/365</f>
        <v>0.3880336092085313</v>
      </c>
      <c r="AC65" s="343" t="s">
        <v>183</v>
      </c>
      <c r="AD65" s="345">
        <v>44860</v>
      </c>
      <c r="AE65" s="343" t="s">
        <v>147</v>
      </c>
      <c r="AF65" s="343" t="s">
        <v>148</v>
      </c>
      <c r="AG65" s="287" t="s">
        <v>646</v>
      </c>
      <c r="AH65" s="287" t="s">
        <v>647</v>
      </c>
      <c r="AI65" s="287" t="s">
        <v>648</v>
      </c>
      <c r="AJ65" s="288" t="s">
        <v>649</v>
      </c>
      <c r="AK65" s="288"/>
      <c r="AL65" s="282" t="s">
        <v>380</v>
      </c>
      <c r="AM65" s="319" t="s">
        <v>650</v>
      </c>
      <c r="AN65" s="313">
        <v>2</v>
      </c>
      <c r="AO65" s="304">
        <v>2</v>
      </c>
      <c r="AP65" s="304">
        <v>2</v>
      </c>
      <c r="AQ65" s="304">
        <v>3</v>
      </c>
      <c r="AR65" s="304">
        <v>3</v>
      </c>
      <c r="AS65" s="304">
        <v>2</v>
      </c>
      <c r="AT65" s="304">
        <v>3</v>
      </c>
      <c r="AU65" s="304">
        <v>3</v>
      </c>
      <c r="AV65" s="304">
        <v>2</v>
      </c>
      <c r="AW65" s="304">
        <v>2</v>
      </c>
      <c r="AX65" s="304">
        <v>3</v>
      </c>
      <c r="AY65" s="304">
        <v>2</v>
      </c>
      <c r="AZ65" s="304">
        <v>2</v>
      </c>
      <c r="BA65" s="304">
        <v>3</v>
      </c>
      <c r="BB65" s="304">
        <v>2</v>
      </c>
      <c r="BC65" s="304">
        <v>2</v>
      </c>
      <c r="BD65" s="304">
        <v>1</v>
      </c>
      <c r="BE65" s="304">
        <v>2</v>
      </c>
      <c r="BF65" s="304">
        <v>2</v>
      </c>
      <c r="BG65" s="304">
        <v>1</v>
      </c>
      <c r="BH65" s="304">
        <v>1</v>
      </c>
      <c r="BI65" s="304">
        <v>2</v>
      </c>
      <c r="BJ65" s="304">
        <v>2</v>
      </c>
      <c r="BK65" s="314">
        <v>1</v>
      </c>
      <c r="BL65" s="325">
        <f>IF(AND(All!$V65="P1",All!$AE65="RDP"),Ruler!E$6,IF(AND(All!$V65="P2",All!$AE65="RDP"),Ruler!E$7,IF(AND(All!$V65="P3",All!$AE65="RDP"),Ruler!E$8,IF(AND(All!$V65="P4",All!$AE65="RDP"),Ruler!E$9,IF(AND(All!$V65="P5",All!$AE65="RDP"),Ruler!E$10,IF(AND(All!$V65="P6",All!$AE65="RDP"),Ruler!E$11,IF(AND(All!$V65="P7",All!$AE65="RDP"),Ruler!E$12,IF(AND(All!$V65="P8",All!$AE65="RDP"),Ruler!E$13,IF(AND(All!$V65="P9",All!$AE65="RDP"),Ruler!E$14,IF(AND(All!$V65="P1",All!$AE65="RMS"),Ruler!E$6,IF(AND(All!$V65="P2",All!$AE65="RMS"),Ruler!E$15,IF(AND(All!$V65="P3",All!$AE65="RMS"),Ruler!E$16,IF(AND(All!$V65="P4",All!$AE65="RMS"),Ruler!E$17,IF(AND(All!$V65="P5",All!$AE65="RMS"),Ruler!E$18,IF(AND(All!$V65="P6",All!$AE65="RMS"),Ruler!E$19,IF(AND(All!$V65="P7",All!$AE65="RMS"),Ruler!E$20,IF(AND(All!$V65="P8",All!$AE65="RMS"),Ruler!E$21,IF(AND(All!$V65="P9",All!$AE65="RMS"),Ruler!E$22,IF(AND(All!$V65="P1",All!$AE65="RSS"),Ruler!E$6,IF(AND(All!$V65="P2",All!$AE65="RSS"),Ruler!E$23,IF(AND(All!$V65="P3",All!$AE65="RSS"),Ruler!E$24,IF(AND(All!$V65="P4",All!$AE65="RSS"),Ruler!E$25,IF(AND(All!$V65="P5",All!$AE65="RSS"),Ruler!E$26,IF(AND(All!$V65="P6",All!$AE65="RSS"),Ruler!E$27,IF(AND(All!$V65="P7",All!$AE65="RSS"),Ruler!E$28,IF(AND(All!$V65="P8",All!$AE65="RSS"),Ruler!E$29,IF(AND(All!$V65="P9",All!$AE65="RSS"),Ruler!E$30,0)))))))))))))))))))))))))))</f>
        <v>3</v>
      </c>
      <c r="BM65" s="325">
        <f>IF(AND(All!$V65="P1",All!$AE65="RDP"),Ruler!F$6,IF(AND(All!$V65="P2",All!$AE65="RDP"),Ruler!F$7,IF(AND(All!$V65="P3",All!$AE65="RDP"),Ruler!F$8,IF(AND(All!$V65="P4",All!$AE65="RDP"),Ruler!F$9,IF(AND(All!$V65="P5",All!$AE65="RDP"),Ruler!F$10,IF(AND(All!$V65="P6",All!$AE65="RDP"),Ruler!F$11,IF(AND(All!$V65="P7",All!$AE65="RDP"),Ruler!F$12,IF(AND(All!$V65="P8",All!$AE65="RDP"),Ruler!F$13,IF(AND(All!$V65="P9",All!$AE65="RDP"),Ruler!F$14,IF(AND(All!$V65="P1",All!$AE65="RMS"),Ruler!F$6,IF(AND(All!$V65="P2",All!$AE65="RMS"),Ruler!F$15,IF(AND(All!$V65="P3",All!$AE65="RMS"),Ruler!F$16,IF(AND(All!$V65="P4",All!$AE65="RMS"),Ruler!F$17,IF(AND(All!$V65="P5",All!$AE65="RMS"),Ruler!F$18,IF(AND(All!$V65="P6",All!$AE65="RMS"),Ruler!F$19,IF(AND(All!$V65="P7",All!$AE65="RMS"),Ruler!F$20,IF(AND(All!$V65="P8",All!$AE65="RMS"),Ruler!F$21,IF(AND(All!$V65="P9",All!$AE65="RMS"),Ruler!F$22,IF(AND(All!$V65="P1",All!$AE65="RSS"),Ruler!F$6,IF(AND(All!$V65="P2",All!$AE65="RSS"),Ruler!F$23,IF(AND(All!$V65="P3",All!$AE65="RSS"),Ruler!F$24,IF(AND(All!$V65="P4",All!$AE65="RSS"),Ruler!F$25,IF(AND(All!$V65="P5",All!$AE65="RSS"),Ruler!F$26,IF(AND(All!$V65="P6",All!$AE65="RSS"),Ruler!F$27,IF(AND(All!$V65="P7",All!$AE65="RSS"),Ruler!F$28,IF(AND(All!$V65="P8",All!$AE65="RSS"),Ruler!F$29,IF(AND(All!$V65="P9",All!$AE65="RSS"),Ruler!F$30,0)))))))))))))))))))))))))))</f>
        <v>3</v>
      </c>
      <c r="BN65" s="325">
        <f>IF(AND(All!$V65="P1",All!$AE65="RDP"),Ruler!G$6,IF(AND(All!$V65="P2",All!$AE65="RDP"),Ruler!G$7,IF(AND(All!$V65="P3",All!$AE65="RDP"),Ruler!G$8,IF(AND(All!$V65="P4",All!$AE65="RDP"),Ruler!G$9,IF(AND(All!$V65="P5",All!$AE65="RDP"),Ruler!G$10,IF(AND(All!$V65="P6",All!$AE65="RDP"),Ruler!G$11,IF(AND(All!$V65="P7",All!$AE65="RDP"),Ruler!G$12,IF(AND(All!$V65="P8",All!$AE65="RDP"),Ruler!G$13,IF(AND(All!$V65="P9",All!$AE65="RDP"),Ruler!G$14,IF(AND(All!$V65="P1",All!$AE65="RMS"),Ruler!G$6,IF(AND(All!$V65="P2",All!$AE65="RMS"),Ruler!G$15,IF(AND(All!$V65="P3",All!$AE65="RMS"),Ruler!G$16,IF(AND(All!$V65="P4",All!$AE65="RMS"),Ruler!G$17,IF(AND(All!$V65="P5",All!$AE65="RMS"),Ruler!G$18,IF(AND(All!$V65="P6",All!$AE65="RMS"),Ruler!G$19,IF(AND(All!$V65="P7",All!$AE65="RMS"),Ruler!G$20,IF(AND(All!$V65="P8",All!$AE65="RMS"),Ruler!G$21,IF(AND(All!$V65="P9",All!$AE65="RMS"),Ruler!G$22,IF(AND(All!$V65="P1",All!$AE65="RSS"),Ruler!G$6,IF(AND(All!$V65="P2",All!$AE65="RSS"),Ruler!G$23,IF(AND(All!$V65="P3",All!$AE65="RSS"),Ruler!G$24,IF(AND(All!$V65="P4",All!$AE65="RSS"),Ruler!G$25,IF(AND(All!$V65="P5",All!$AE65="RSS"),Ruler!G$26,IF(AND(All!$V65="P6",All!$AE65="RSS"),Ruler!G$27,IF(AND(All!$V65="P7",All!$AE65="RSS"),Ruler!G$28,IF(AND(All!$V65="P8",All!$AE65="RSS"),Ruler!G$29,IF(AND(All!$V65="P9",All!$AE65="RSS"),Ruler!G$30,0)))))))))))))))))))))))))))</f>
        <v>3</v>
      </c>
      <c r="BO65" s="325">
        <f>IF(AND(All!$V65="P1",All!$AE65="RDP"),Ruler!H$6,IF(AND(All!$V65="P2",All!$AE65="RDP"),Ruler!H$7,IF(AND(All!$V65="P3",All!$AE65="RDP"),Ruler!H$8,IF(AND(All!$V65="P4",All!$AE65="RDP"),Ruler!H$9,IF(AND(All!$V65="P5",All!$AE65="RDP"),Ruler!H$10,IF(AND(All!$V65="P6",All!$AE65="RDP"),Ruler!H$11,IF(AND(All!$V65="P7",All!$AE65="RDP"),Ruler!H$12,IF(AND(All!$V65="P8",All!$AE65="RDP"),Ruler!H$13,IF(AND(All!$V65="P9",All!$AE65="RDP"),Ruler!H$14,IF(AND(All!$V65="P1",All!$AE65="RMS"),Ruler!H$6,IF(AND(All!$V65="P2",All!$AE65="RMS"),Ruler!H$15,IF(AND(All!$V65="P3",All!$AE65="RMS"),Ruler!H$16,IF(AND(All!$V65="P4",All!$AE65="RMS"),Ruler!H$17,IF(AND(All!$V65="P5",All!$AE65="RMS"),Ruler!H$18,IF(AND(All!$V65="P6",All!$AE65="RMS"),Ruler!H$19,IF(AND(All!$V65="P7",All!$AE65="RMS"),Ruler!H$20,IF(AND(All!$V65="P8",All!$AE65="RMS"),Ruler!H$21,IF(AND(All!$V65="P9",All!$AE65="RMS"),Ruler!H$22,IF(AND(All!$V65="P1",All!$AE65="RSS"),Ruler!H$6,IF(AND(All!$V65="P2",All!$AE65="RSS"),Ruler!H$23,IF(AND(All!$V65="P3",All!$AE65="RSS"),Ruler!H$24,IF(AND(All!$V65="P4",All!$AE65="RSS"),Ruler!H$25,IF(AND(All!$V65="P5",All!$AE65="RSS"),Ruler!H$26,IF(AND(All!$V65="P6",All!$AE65="RSS"),Ruler!H$27,IF(AND(All!$V65="P7",All!$AE65="RSS"),Ruler!H$28,IF(AND(All!$V65="P8",All!$AE65="RSS"),Ruler!H$29,IF(AND(All!$V65="P9",All!$AE65="RSS"),Ruler!H$30,0)))))))))))))))))))))))))))</f>
        <v>4</v>
      </c>
      <c r="BP65" s="325">
        <f>IF(AND(All!$V65="P1",All!$AE65="RDP"),Ruler!I$6,IF(AND(All!$V65="P2",All!$AE65="RDP"),Ruler!I$7,IF(AND(All!$V65="P3",All!$AE65="RDP"),Ruler!I$8,IF(AND(All!$V65="P4",All!$AE65="RDP"),Ruler!I$9,IF(AND(All!$V65="P5",All!$AE65="RDP"),Ruler!I$10,IF(AND(All!$V65="P6",All!$AE65="RDP"),Ruler!I$11,IF(AND(All!$V65="P7",All!$AE65="RDP"),Ruler!I$12,IF(AND(All!$V65="P8",All!$AE65="RDP"),Ruler!I$13,IF(AND(All!$V65="P9",All!$AE65="RDP"),Ruler!I$14,IF(AND(All!$V65="P1",All!$AE65="RMS"),Ruler!I$6,IF(AND(All!$V65="P2",All!$AE65="RMS"),Ruler!I$15,IF(AND(All!$V65="P3",All!$AE65="RMS"),Ruler!I$16,IF(AND(All!$V65="P4",All!$AE65="RMS"),Ruler!I$17,IF(AND(All!$V65="P5",All!$AE65="RMS"),Ruler!I$18,IF(AND(All!$V65="P6",All!$AE65="RMS"),Ruler!I$19,IF(AND(All!$V65="P7",All!$AE65="RMS"),Ruler!I$20,IF(AND(All!$V65="P8",All!$AE65="RMS"),Ruler!I$21,IF(AND(All!$V65="P9",All!$AE65="RMS"),Ruler!I$22,IF(AND(All!$V65="P1",All!$AE65="RSS"),Ruler!I$6,IF(AND(All!$V65="P2",All!$AE65="RSS"),Ruler!I$23,IF(AND(All!$V65="P3",All!$AE65="RSS"),Ruler!I$24,IF(AND(All!$V65="P4",All!$AE65="RSS"),Ruler!I$25,IF(AND(All!$V65="P5",All!$AE65="RSS"),Ruler!I$26,IF(AND(All!$V65="P6",All!$AE65="RSS"),Ruler!I$27,IF(AND(All!$V65="P7",All!$AE65="RSS"),Ruler!I$28,IF(AND(All!$V65="P8",All!$AE65="RSS"),Ruler!I$29,IF(AND(All!$V65="P9",All!$AE65="RSS"),Ruler!I$30,0)))))))))))))))))))))))))))</f>
        <v>4</v>
      </c>
      <c r="BQ65" s="325">
        <f>IF(AND(All!$V65="P1",All!$AE65="RDP"),Ruler!J$6,IF(AND(All!$V65="P2",All!$AE65="RDP"),Ruler!J$7,IF(AND(All!$V65="P3",All!$AE65="RDP"),Ruler!J$8,IF(AND(All!$V65="P4",All!$AE65="RDP"),Ruler!J$9,IF(AND(All!$V65="P5",All!$AE65="RDP"),Ruler!J$10,IF(AND(All!$V65="P6",All!$AE65="RDP"),Ruler!J$11,IF(AND(All!$V65="P7",All!$AE65="RDP"),Ruler!J$12,IF(AND(All!$V65="P8",All!$AE65="RDP"),Ruler!J$13,IF(AND(All!$V65="P9",All!$AE65="RDP"),Ruler!J$14,IF(AND(All!$V65="P1",All!$AE65="RMS"),Ruler!J$6,IF(AND(All!$V65="P2",All!$AE65="RMS"),Ruler!J$15,IF(AND(All!$V65="P3",All!$AE65="RMS"),Ruler!J$16,IF(AND(All!$V65="P4",All!$AE65="RMS"),Ruler!J$17,IF(AND(All!$V65="P5",All!$AE65="RMS"),Ruler!J$18,IF(AND(All!$V65="P6",All!$AE65="RMS"),Ruler!J$19,IF(AND(All!$V65="P7",All!$AE65="RMS"),Ruler!J$20,IF(AND(All!$V65="P8",All!$AE65="RMS"),Ruler!J$21,IF(AND(All!$V65="P9",All!$AE65="RMS"),Ruler!J$22,IF(AND(All!$V65="P1",All!$AE65="RSS"),Ruler!J$6,IF(AND(All!$V65="P2",All!$AE65="RSS"),Ruler!J$23,IF(AND(All!$V65="P3",All!$AE65="RSS"),Ruler!J$24,IF(AND(All!$V65="P4",All!$AE65="RSS"),Ruler!J$25,IF(AND(All!$V65="P5",All!$AE65="RSS"),Ruler!J$26,IF(AND(All!$V65="P6",All!$AE65="RSS"),Ruler!J$27,IF(AND(All!$V65="P7",All!$AE65="RSS"),Ruler!J$28,IF(AND(All!$V65="P8",All!$AE65="RSS"),Ruler!J$29,IF(AND(All!$V65="P9",All!$AE65="RSS"),Ruler!J$30,0)))))))))))))))))))))))))))</f>
        <v>3</v>
      </c>
      <c r="BR65" s="325">
        <f>IF(AND(All!$V65="P1",All!$AE65="RDP"),Ruler!K$6,IF(AND(All!$V65="P2",All!$AE65="RDP"),Ruler!K$7,IF(AND(All!$V65="P3",All!$AE65="RDP"),Ruler!K$8,IF(AND(All!$V65="P4",All!$AE65="RDP"),Ruler!K$9,IF(AND(All!$V65="P5",All!$AE65="RDP"),Ruler!K$10,IF(AND(All!$V65="P6",All!$AE65="RDP"),Ruler!K$11,IF(AND(All!$V65="P7",All!$AE65="RDP"),Ruler!K$12,IF(AND(All!$V65="P8",All!$AE65="RDP"),Ruler!K$13,IF(AND(All!$V65="P9",All!$AE65="RDP"),Ruler!K$14,IF(AND(All!$V65="P1",All!$AE65="RMS"),Ruler!K$6,IF(AND(All!$V65="P2",All!$AE65="RMS"),Ruler!K$15,IF(AND(All!$V65="P3",All!$AE65="RMS"),Ruler!K$16,IF(AND(All!$V65="P4",All!$AE65="RMS"),Ruler!K$17,IF(AND(All!$V65="P5",All!$AE65="RMS"),Ruler!K$18,IF(AND(All!$V65="P6",All!$AE65="RMS"),Ruler!K$19,IF(AND(All!$V65="P7",All!$AE65="RMS"),Ruler!K$20,IF(AND(All!$V65="P8",All!$AE65="RMS"),Ruler!K$21,IF(AND(All!$V65="P9",All!$AE65="RMS"),Ruler!K$22,IF(AND(All!$V65="P1",All!$AE65="RSS"),Ruler!K$6,IF(AND(All!$V65="P2",All!$AE65="RSS"),Ruler!K$23,IF(AND(All!$V65="P3",All!$AE65="RSS"),Ruler!K$24,IF(AND(All!$V65="P4",All!$AE65="RSS"),Ruler!K$25,IF(AND(All!$V65="P5",All!$AE65="RSS"),Ruler!K$26,IF(AND(All!$V65="P6",All!$AE65="RSS"),Ruler!K$27,IF(AND(All!$V65="P7",All!$AE65="RSS"),Ruler!K$28,IF(AND(All!$V65="P8",All!$AE65="RSS"),Ruler!K$29,IF(AND(All!$V65="P9",All!$AE65="RSS"),Ruler!K$30,0)))))))))))))))))))))))))))</f>
        <v>4</v>
      </c>
      <c r="BS65" s="325">
        <f>IF(AND(All!$V65="P1",All!$AE65="RDP"),Ruler!L$6,IF(AND(All!$V65="P2",All!$AE65="RDP"),Ruler!L$7,IF(AND(All!$V65="P3",All!$AE65="RDP"),Ruler!L$8,IF(AND(All!$V65="P4",All!$AE65="RDP"),Ruler!L$9,IF(AND(All!$V65="P5",All!$AE65="RDP"),Ruler!L$10,IF(AND(All!$V65="P6",All!$AE65="RDP"),Ruler!L$11,IF(AND(All!$V65="P7",All!$AE65="RDP"),Ruler!L$12,IF(AND(All!$V65="P8",All!$AE65="RDP"),Ruler!L$13,IF(AND(All!$V65="P9",All!$AE65="RDP"),Ruler!L$14,IF(AND(All!$V65="P1",All!$AE65="RMS"),Ruler!L$6,IF(AND(All!$V65="P2",All!$AE65="RMS"),Ruler!L$15,IF(AND(All!$V65="P3",All!$AE65="RMS"),Ruler!L$16,IF(AND(All!$V65="P4",All!$AE65="RMS"),Ruler!L$17,IF(AND(All!$V65="P5",All!$AE65="RMS"),Ruler!L$18,IF(AND(All!$V65="P6",All!$AE65="RMS"),Ruler!L$19,IF(AND(All!$V65="P7",All!$AE65="RMS"),Ruler!L$20,IF(AND(All!$V65="P8",All!$AE65="RMS"),Ruler!L$21,IF(AND(All!$V65="P9",All!$AE65="RMS"),Ruler!L$22,IF(AND(All!$V65="P1",All!$AE65="RSS"),Ruler!L$6,IF(AND(All!$V65="P2",All!$AE65="RSS"),Ruler!L$23,IF(AND(All!$V65="P3",All!$AE65="RSS"),Ruler!L$24,IF(AND(All!$V65="P4",All!$AE65="RSS"),Ruler!L$25,IF(AND(All!$V65="P5",All!$AE65="RSS"),Ruler!L$26,IF(AND(All!$V65="P6",All!$AE65="RSS"),Ruler!L$27,IF(AND(All!$V65="P7",All!$AE65="RSS"),Ruler!L$28,IF(AND(All!$V65="P8",All!$AE65="RSS"),Ruler!L$29,IF(AND(All!$V65="P9",All!$AE65="RSS"),Ruler!L$30,0)))))))))))))))))))))))))))</f>
        <v>3</v>
      </c>
      <c r="BT65" s="325">
        <f>IF(AND(All!$V65="P1",All!$AE65="RDP"),Ruler!M$6,IF(AND(All!$V65="P2",All!$AE65="RDP"),Ruler!M$7,IF(AND(All!$V65="P3",All!$AE65="RDP"),Ruler!M$8,IF(AND(All!$V65="P4",All!$AE65="RDP"),Ruler!M$9,IF(AND(All!$V65="P5",All!$AE65="RDP"),Ruler!M$10,IF(AND(All!$V65="P6",All!$AE65="RDP"),Ruler!M$11,IF(AND(All!$V65="P7",All!$AE65="RDP"),Ruler!M$12,IF(AND(All!$V65="P8",All!$AE65="RDP"),Ruler!M$13,IF(AND(All!$V65="P9",All!$AE65="RDP"),Ruler!M$14,IF(AND(All!$V65="P1",All!$AE65="RMS"),Ruler!M$6,IF(AND(All!$V65="P2",All!$AE65="RMS"),Ruler!M$15,IF(AND(All!$V65="P3",All!$AE65="RMS"),Ruler!M$16,IF(AND(All!$V65="P4",All!$AE65="RMS"),Ruler!M$17,IF(AND(All!$V65="P5",All!$AE65="RMS"),Ruler!M$18,IF(AND(All!$V65="P6",All!$AE65="RMS"),Ruler!M$19,IF(AND(All!$V65="P7",All!$AE65="RMS"),Ruler!M$20,IF(AND(All!$V65="P8",All!$AE65="RMS"),Ruler!M$21,IF(AND(All!$V65="P9",All!$AE65="RMS"),Ruler!M$22,IF(AND(All!$V65="P1",All!$AE65="RSS"),Ruler!M$6,IF(AND(All!$V65="P2",All!$AE65="RSS"),Ruler!M$23,IF(AND(All!$V65="P3",All!$AE65="RSS"),Ruler!M$24,IF(AND(All!$V65="P4",All!$AE65="RSS"),Ruler!M$25,IF(AND(All!$V65="P5",All!$AE65="RSS"),Ruler!M$26,IF(AND(All!$V65="P6",All!$AE65="RSS"),Ruler!M$27,IF(AND(All!$V65="P7",All!$AE65="RSS"),Ruler!M$28,IF(AND(All!$V65="P8",All!$AE65="RSS"),Ruler!M$29,IF(AND(All!$V65="P9",All!$AE65="RSS"),Ruler!M$30,0)))))))))))))))))))))))))))</f>
        <v>3</v>
      </c>
      <c r="BU65" s="325">
        <f>IF(AND(All!$V65="P1",All!$AE65="RDP"),Ruler!N$6,IF(AND(All!$V65="P2",All!$AE65="RDP"),Ruler!N$7,IF(AND(All!$V65="P3",All!$AE65="RDP"),Ruler!N$8,IF(AND(All!$V65="P4",All!$AE65="RDP"),Ruler!N$9,IF(AND(All!$V65="P5",All!$AE65="RDP"),Ruler!N$10,IF(AND(All!$V65="P6",All!$AE65="RDP"),Ruler!N$11,IF(AND(All!$V65="P7",All!$AE65="RDP"),Ruler!N$12,IF(AND(All!$V65="P8",All!$AE65="RDP"),Ruler!N$13,IF(AND(All!$V65="P9",All!$AE65="RDP"),Ruler!N$14,IF(AND(All!$V65="P1",All!$AE65="RMS"),Ruler!N$6,IF(AND(All!$V65="P2",All!$AE65="RMS"),Ruler!N$15,IF(AND(All!$V65="P3",All!$AE65="RMS"),Ruler!N$16,IF(AND(All!$V65="P4",All!$AE65="RMS"),Ruler!N$17,IF(AND(All!$V65="P5",All!$AE65="RMS"),Ruler!N$18,IF(AND(All!$V65="P6",All!$AE65="RMS"),Ruler!N$19,IF(AND(All!$V65="P7",All!$AE65="RMS"),Ruler!N$20,IF(AND(All!$V65="P8",All!$AE65="RMS"),Ruler!N$21,IF(AND(All!$V65="P9",All!$AE65="RMS"),Ruler!N$22,IF(AND(All!$V65="P1",All!$AE65="RSS"),Ruler!N$6,IF(AND(All!$V65="P2",All!$AE65="RSS"),Ruler!N$23,IF(AND(All!$V65="P3",All!$AE65="RSS"),Ruler!N$24,IF(AND(All!$V65="P4",All!$AE65="RSS"),Ruler!N$25,IF(AND(All!$V65="P5",All!$AE65="RSS"),Ruler!N$26,IF(AND(All!$V65="P6",All!$AE65="RSS"),Ruler!N$27,IF(AND(All!$V65="P7",All!$AE65="RSS"),Ruler!N$28,IF(AND(All!$V65="P8",All!$AE65="RSS"),Ruler!N$29,IF(AND(All!$V65="P9",All!$AE65="RSS"),Ruler!N$30,0)))))))))))))))))))))))))))</f>
        <v>3</v>
      </c>
      <c r="BV65" s="325">
        <f>IF(AND(All!$V65="P1",All!$AE65="RDP"),Ruler!O$6,IF(AND(All!$V65="P2",All!$AE65="RDP"),Ruler!O$7,IF(AND(All!$V65="P3",All!$AE65="RDP"),Ruler!O$8,IF(AND(All!$V65="P4",All!$AE65="RDP"),Ruler!O$9,IF(AND(All!$V65="P5",All!$AE65="RDP"),Ruler!O$10,IF(AND(All!$V65="P6",All!$AE65="RDP"),Ruler!O$11,IF(AND(All!$V65="P7",All!$AE65="RDP"),Ruler!O$12,IF(AND(All!$V65="P8",All!$AE65="RDP"),Ruler!O$13,IF(AND(All!$V65="P9",All!$AE65="RDP"),Ruler!O$14,IF(AND(All!$V65="P1",All!$AE65="RMS"),Ruler!O$6,IF(AND(All!$V65="P2",All!$AE65="RMS"),Ruler!O$15,IF(AND(All!$V65="P3",All!$AE65="RMS"),Ruler!O$16,IF(AND(All!$V65="P4",All!$AE65="RMS"),Ruler!O$17,IF(AND(All!$V65="P5",All!$AE65="RMS"),Ruler!O$18,IF(AND(All!$V65="P6",All!$AE65="RMS"),Ruler!O$19,IF(AND(All!$V65="P7",All!$AE65="RMS"),Ruler!O$20,IF(AND(All!$V65="P8",All!$AE65="RMS"),Ruler!O$21,IF(AND(All!$V65="P9",All!$AE65="RMS"),Ruler!O$22,IF(AND(All!$V65="P1",All!$AE65="RSS"),Ruler!O$6,IF(AND(All!$V65="P2",All!$AE65="RSS"),Ruler!O$23,IF(AND(All!$V65="P3",All!$AE65="RSS"),Ruler!O$24,IF(AND(All!$V65="P4",All!$AE65="RSS"),Ruler!O$25,IF(AND(All!$V65="P5",All!$AE65="RSS"),Ruler!O$26,IF(AND(All!$V65="P6",All!$AE65="RSS"),Ruler!O$27,IF(AND(All!$V65="P7",All!$AE65="RSS"),Ruler!O$28,IF(AND(All!$V65="P8",All!$AE65="RSS"),Ruler!O$29,IF(AND(All!$V65="P9",All!$AE65="RSS"),Ruler!O$30,0)))))))))))))))))))))))))))</f>
        <v>4</v>
      </c>
      <c r="BW65" s="325">
        <f>IF(AND(All!$V65="P1",All!$AE65="RDP"),Ruler!P$6,IF(AND(All!$V65="P2",All!$AE65="RDP"),Ruler!P$7,IF(AND(All!$V65="P3",All!$AE65="RDP"),Ruler!P$8,IF(AND(All!$V65="P4",All!$AE65="RDP"),Ruler!P$9,IF(AND(All!$V65="P5",All!$AE65="RDP"),Ruler!P$10,IF(AND(All!$V65="P6",All!$AE65="RDP"),Ruler!P$11,IF(AND(All!$V65="P7",All!$AE65="RDP"),Ruler!P$12,IF(AND(All!$V65="P8",All!$AE65="RDP"),Ruler!P$13,IF(AND(All!$V65="P9",All!$AE65="RDP"),Ruler!P$14,IF(AND(All!$V65="P1",All!$AE65="RMS"),Ruler!P$6,IF(AND(All!$V65="P2",All!$AE65="RMS"),Ruler!P$15,IF(AND(All!$V65="P3",All!$AE65="RMS"),Ruler!P$16,IF(AND(All!$V65="P4",All!$AE65="RMS"),Ruler!P$17,IF(AND(All!$V65="P5",All!$AE65="RMS"),Ruler!P$18,IF(AND(All!$V65="P6",All!$AE65="RMS"),Ruler!P$19,IF(AND(All!$V65="P7",All!$AE65="RMS"),Ruler!P$20,IF(AND(All!$V65="P8",All!$AE65="RMS"),Ruler!P$21,IF(AND(All!$V65="P9",All!$AE65="RMS"),Ruler!P$22,IF(AND(All!$V65="P1",All!$AE65="RSS"),Ruler!P$6,IF(AND(All!$V65="P2",All!$AE65="RSS"),Ruler!P$23,IF(AND(All!$V65="P3",All!$AE65="RSS"),Ruler!P$24,IF(AND(All!$V65="P4",All!$AE65="RSS"),Ruler!P$25,IF(AND(All!$V65="P5",All!$AE65="RSS"),Ruler!P$26,IF(AND(All!$V65="P6",All!$AE65="RSS"),Ruler!P$27,IF(AND(All!$V65="P7",All!$AE65="RSS"),Ruler!P$28,IF(AND(All!$V65="P8",All!$AE65="RSS"),Ruler!P$29,IF(AND(All!$V65="P9",All!$AE65="RSS"),Ruler!P$30,0)))))))))))))))))))))))))))</f>
        <v>3</v>
      </c>
      <c r="BX65" s="325">
        <f>IF(AND(All!$V65="P1",All!$AE65="RDP"),Ruler!Q$6,IF(AND(All!$V65="P2",All!$AE65="RDP"),Ruler!Q$7,IF(AND(All!$V65="P3",All!$AE65="RDP"),Ruler!Q$8,IF(AND(All!$V65="P4",All!$AE65="RDP"),Ruler!Q$9,IF(AND(All!$V65="P5",All!$AE65="RDP"),Ruler!Q$10,IF(AND(All!$V65="P6",All!$AE65="RDP"),Ruler!Q$11,IF(AND(All!$V65="P7",All!$AE65="RDP"),Ruler!Q$12,IF(AND(All!$V65="P8",All!$AE65="RDP"),Ruler!Q$13,IF(AND(All!$V65="P9",All!$AE65="RDP"),Ruler!Q$14,IF(AND(All!$V65="P1",All!$AE65="RMS"),Ruler!Q$6,IF(AND(All!$V65="P2",All!$AE65="RMS"),Ruler!Q$15,IF(AND(All!$V65="P3",All!$AE65="RMS"),Ruler!Q$16,IF(AND(All!$V65="P4",All!$AE65="RMS"),Ruler!Q$17,IF(AND(All!$V65="P5",All!$AE65="RMS"),Ruler!Q$18,IF(AND(All!$V65="P6",All!$AE65="RMS"),Ruler!Q$19,IF(AND(All!$V65="P7",All!$AE65="RMS"),Ruler!Q$20,IF(AND(All!$V65="P8",All!$AE65="RMS"),Ruler!Q$21,IF(AND(All!$V65="P9",All!$AE65="RMS"),Ruler!Q$22,IF(AND(All!$V65="P1",All!$AE65="RSS"),Ruler!Q$6,IF(AND(All!$V65="P2",All!$AE65="RSS"),Ruler!Q$23,IF(AND(All!$V65="P3",All!$AE65="RSS"),Ruler!Q$24,IF(AND(All!$V65="P4",All!$AE65="RSS"),Ruler!Q$25,IF(AND(All!$V65="P5",All!$AE65="RSS"),Ruler!Q$26,IF(AND(All!$V65="P6",All!$AE65="RSS"),Ruler!Q$27,IF(AND(All!$V65="P7",All!$AE65="RSS"),Ruler!Q$28,IF(AND(All!$V65="P8",All!$AE65="RSS"),Ruler!Q$29,IF(AND(All!$V65="P9",All!$AE65="RSS"),Ruler!Q$30,0)))))))))))))))))))))))))))</f>
        <v>3</v>
      </c>
      <c r="BY65" s="325">
        <f>IF(AND(All!$V65="P1",All!$AE65="RDP"),Ruler!R$6,IF(AND(All!$V65="P2",All!$AE65="RDP"),Ruler!R$7,IF(AND(All!$V65="P3",All!$AE65="RDP"),Ruler!R$8,IF(AND(All!$V65="P4",All!$AE65="RDP"),Ruler!R$9,IF(AND(All!$V65="P5",All!$AE65="RDP"),Ruler!R$10,IF(AND(All!$V65="P6",All!$AE65="RDP"),Ruler!R$11,IF(AND(All!$V65="P7",All!$AE65="RDP"),Ruler!R$12,IF(AND(All!$V65="P8",All!$AE65="RDP"),Ruler!R$13,IF(AND(All!$V65="P9",All!$AE65="RDP"),Ruler!R$14,IF(AND(All!$V65="P1",All!$AE65="RMS"),Ruler!R$6,IF(AND(All!$V65="P2",All!$AE65="RMS"),Ruler!R$15,IF(AND(All!$V65="P3",All!$AE65="RMS"),Ruler!R$16,IF(AND(All!$V65="P4",All!$AE65="RMS"),Ruler!R$17,IF(AND(All!$V65="P5",All!$AE65="RMS"),Ruler!R$18,IF(AND(All!$V65="P6",All!$AE65="RMS"),Ruler!R$19,IF(AND(All!$V65="P7",All!$AE65="RMS"),Ruler!R$20,IF(AND(All!$V65="P8",All!$AE65="RMS"),Ruler!R$21,IF(AND(All!$V65="P9",All!$AE65="RMS"),Ruler!R$22,IF(AND(All!$V65="P1",All!$AE65="RSS"),Ruler!R$6,IF(AND(All!$V65="P2",All!$AE65="RSS"),Ruler!R$23,IF(AND(All!$V65="P3",All!$AE65="RSS"),Ruler!R$24,IF(AND(All!$V65="P4",All!$AE65="RSS"),Ruler!R$25,IF(AND(All!$V65="P5",All!$AE65="RSS"),Ruler!R$26,IF(AND(All!$V65="P6",All!$AE65="RSS"),Ruler!R$27,IF(AND(All!$V65="P7",All!$AE65="RSS"),Ruler!R$28,IF(AND(All!$V65="P8",All!$AE65="RSS"),Ruler!R$29,IF(AND(All!$V65="P9",All!$AE65="RSS"),Ruler!R$30,0)))))))))))))))))))))))))))</f>
        <v>4</v>
      </c>
      <c r="BZ65" s="325">
        <f>IF(AND(All!$V65="P1",All!$AE65="RDP"),Ruler!S$6,IF(AND(All!$V65="P2",All!$AE65="RDP"),Ruler!S$7,IF(AND(All!$V65="P3",All!$AE65="RDP"),Ruler!S$8,IF(AND(All!$V65="P4",All!$AE65="RDP"),Ruler!S$9,IF(AND(All!$V65="P5",All!$AE65="RDP"),Ruler!S$10,IF(AND(All!$V65="P6",All!$AE65="RDP"),Ruler!S$11,IF(AND(All!$V65="P7",All!$AE65="RDP"),Ruler!S$12,IF(AND(All!$V65="P8",All!$AE65="RDP"),Ruler!S$13,IF(AND(All!$V65="P9",All!$AE65="RDP"),Ruler!S$14,IF(AND(All!$V65="P1",All!$AE65="RMS"),Ruler!S$6,IF(AND(All!$V65="P2",All!$AE65="RMS"),Ruler!S$15,IF(AND(All!$V65="P3",All!$AE65="RMS"),Ruler!S$16,IF(AND(All!$V65="P4",All!$AE65="RMS"),Ruler!S$17,IF(AND(All!$V65="P5",All!$AE65="RMS"),Ruler!S$18,IF(AND(All!$V65="P6",All!$AE65="RMS"),Ruler!S$19,IF(AND(All!$V65="P7",All!$AE65="RMS"),Ruler!S$20,IF(AND(All!$V65="P8",All!$AE65="RMS"),Ruler!S$21,IF(AND(All!$V65="P9",All!$AE65="RMS"),Ruler!S$22,IF(AND(All!$V65="P1",All!$AE65="RSS"),Ruler!S$6,IF(AND(All!$V65="P2",All!$AE65="RSS"),Ruler!S$23,IF(AND(All!$V65="P3",All!$AE65="RSS"),Ruler!S$24,IF(AND(All!$V65="P4",All!$AE65="RSS"),Ruler!S$25,IF(AND(All!$V65="P5",All!$AE65="RSS"),Ruler!S$26,IF(AND(All!$V65="P6",All!$AE65="RSS"),Ruler!S$27,IF(AND(All!$V65="P7",All!$AE65="RSS"),Ruler!S$28,IF(AND(All!$V65="P8",All!$AE65="RSS"),Ruler!S$29,IF(AND(All!$V65="P9",All!$AE65="RSS"),Ruler!S$30,0)))))))))))))))))))))))))))</f>
        <v>3</v>
      </c>
      <c r="CA65" s="325">
        <f>IF(AND(All!$V65="P1",All!$AE65="RDP"),Ruler!T$6,IF(AND(All!$V65="P2",All!$AE65="RDP"),Ruler!T$7,IF(AND(All!$V65="P3",All!$AE65="RDP"),Ruler!T$8,IF(AND(All!$V65="P4",All!$AE65="RDP"),Ruler!T$9,IF(AND(All!$V65="P5",All!$AE65="RDP"),Ruler!T$10,IF(AND(All!$V65="P6",All!$AE65="RDP"),Ruler!T$11,IF(AND(All!$V65="P7",All!$AE65="RDP"),Ruler!T$12,IF(AND(All!$V65="P8",All!$AE65="RDP"),Ruler!T$13,IF(AND(All!$V65="P9",All!$AE65="RDP"),Ruler!T$14,IF(AND(All!$V65="P1",All!$AE65="RMS"),Ruler!T$6,IF(AND(All!$V65="P2",All!$AE65="RMS"),Ruler!T$15,IF(AND(All!$V65="P3",All!$AE65="RMS"),Ruler!T$16,IF(AND(All!$V65="P4",All!$AE65="RMS"),Ruler!T$17,IF(AND(All!$V65="P5",All!$AE65="RMS"),Ruler!T$18,IF(AND(All!$V65="P6",All!$AE65="RMS"),Ruler!T$19,IF(AND(All!$V65="P7",All!$AE65="RMS"),Ruler!T$20,IF(AND(All!$V65="P8",All!$AE65="RMS"),Ruler!T$21,IF(AND(All!$V65="P9",All!$AE65="RMS"),Ruler!T$22,IF(AND(All!$V65="P1",All!$AE65="RSS"),Ruler!T$6,IF(AND(All!$V65="P2",All!$AE65="RSS"),Ruler!T$23,IF(AND(All!$V65="P3",All!$AE65="RSS"),Ruler!T$24,IF(AND(All!$V65="P4",All!$AE65="RSS"),Ruler!T$25,IF(AND(All!$V65="P5",All!$AE65="RSS"),Ruler!T$26,IF(AND(All!$V65="P6",All!$AE65="RSS"),Ruler!T$27,IF(AND(All!$V65="P7",All!$AE65="RSS"),Ruler!T$28,IF(AND(All!$V65="P8",All!$AE65="RSS"),Ruler!T$29,IF(AND(All!$V65="P9",All!$AE65="RSS"),Ruler!T$30,0)))))))))))))))))))))))))))</f>
        <v>2</v>
      </c>
      <c r="CB65" s="325">
        <f>IF(AND(All!$V65="P1",All!$AE65="RDP"),Ruler!U$6,IF(AND(All!$V65="P2",All!$AE65="RDP"),Ruler!U$7,IF(AND(All!$V65="P3",All!$AE65="RDP"),Ruler!U$8,IF(AND(All!$V65="P4",All!$AE65="RDP"),Ruler!U$9,IF(AND(All!$V65="P5",All!$AE65="RDP"),Ruler!U$10,IF(AND(All!$V65="P6",All!$AE65="RDP"),Ruler!U$11,IF(AND(All!$V65="P7",All!$AE65="RDP"),Ruler!U$12,IF(AND(All!$V65="P8",All!$AE65="RDP"),Ruler!U$13,IF(AND(All!$V65="P9",All!$AE65="RDP"),Ruler!U$14,IF(AND(All!$V65="P1",All!$AE65="RMS"),Ruler!U$6,IF(AND(All!$V65="P2",All!$AE65="RMS"),Ruler!U$15,IF(AND(All!$V65="P3",All!$AE65="RMS"),Ruler!U$16,IF(AND(All!$V65="P4",All!$AE65="RMS"),Ruler!U$17,IF(AND(All!$V65="P5",All!$AE65="RMS"),Ruler!U$18,IF(AND(All!$V65="P6",All!$AE65="RMS"),Ruler!U$19,IF(AND(All!$V65="P7",All!$AE65="RMS"),Ruler!U$20,IF(AND(All!$V65="P8",All!$AE65="RMS"),Ruler!U$21,IF(AND(All!$V65="P9",All!$AE65="RMS"),Ruler!U$22,IF(AND(All!$V65="P1",All!$AE65="RSS"),Ruler!U$6,IF(AND(All!$V65="P2",All!$AE65="RSS"),Ruler!U$23,IF(AND(All!$V65="P3",All!$AE65="RSS"),Ruler!U$24,IF(AND(All!$V65="P4",All!$AE65="RSS"),Ruler!U$25,IF(AND(All!$V65="P5",All!$AE65="RSS"),Ruler!U$26,IF(AND(All!$V65="P6",All!$AE65="RSS"),Ruler!U$27,IF(AND(All!$V65="P7",All!$AE65="RSS"),Ruler!U$28,IF(AND(All!$V65="P8",All!$AE65="RSS"),Ruler!U$29,IF(AND(All!$V65="P9",All!$AE65="RSS"),Ruler!U$30,0)))))))))))))))))))))))))))</f>
        <v>3</v>
      </c>
      <c r="CC65" s="325">
        <f>IF(AND(All!$V65="P1",All!$AE65="RDP"),Ruler!V$6,IF(AND(All!$V65="P2",All!$AE65="RDP"),Ruler!V$7,IF(AND(All!$V65="P3",All!$AE65="RDP"),Ruler!V$8,IF(AND(All!$V65="P4",All!$AE65="RDP"),Ruler!V$9,IF(AND(All!$V65="P5",All!$AE65="RDP"),Ruler!V$10,IF(AND(All!$V65="P6",All!$AE65="RDP"),Ruler!V$11,IF(AND(All!$V65="P7",All!$AE65="RDP"),Ruler!V$12,IF(AND(All!$V65="P8",All!$AE65="RDP"),Ruler!V$13,IF(AND(All!$V65="P9",All!$AE65="RDP"),Ruler!V$14,IF(AND(All!$V65="P1",All!$AE65="RMS"),Ruler!V$6,IF(AND(All!$V65="P2",All!$AE65="RMS"),Ruler!V$15,IF(AND(All!$V65="P3",All!$AE65="RMS"),Ruler!V$16,IF(AND(All!$V65="P4",All!$AE65="RMS"),Ruler!V$17,IF(AND(All!$V65="P5",All!$AE65="RMS"),Ruler!V$18,IF(AND(All!$V65="P6",All!$AE65="RMS"),Ruler!V$19,IF(AND(All!$V65="P7",All!$AE65="RMS"),Ruler!V$20,IF(AND(All!$V65="P8",All!$AE65="RMS"),Ruler!V$21,IF(AND(All!$V65="P9",All!$AE65="RMS"),Ruler!V$22,IF(AND(All!$V65="P1",All!$AE65="RSS"),Ruler!V$6,IF(AND(All!$V65="P2",All!$AE65="RSS"),Ruler!V$23,IF(AND(All!$V65="P3",All!$AE65="RSS"),Ruler!V$24,IF(AND(All!$V65="P4",All!$AE65="RSS"),Ruler!V$25,IF(AND(All!$V65="P5",All!$AE65="RSS"),Ruler!V$26,IF(AND(All!$V65="P6",All!$AE65="RSS"),Ruler!V$27,IF(AND(All!$V65="P7",All!$AE65="RSS"),Ruler!V$28,IF(AND(All!$V65="P8",All!$AE65="RSS"),Ruler!V$29,IF(AND(All!$V65="P9",All!$AE65="RSS"),Ruler!V$30,0)))))))))))))))))))))))))))</f>
        <v>3</v>
      </c>
      <c r="CD65" s="325">
        <f>IF(AND(All!$V65="P1",All!$AE65="RDP"),Ruler!W$6,IF(AND(All!$V65="P2",All!$AE65="RDP"),Ruler!W$7,IF(AND(All!$V65="P3",All!$AE65="RDP"),Ruler!W$8,IF(AND(All!$V65="P4",All!$AE65="RDP"),Ruler!W$9,IF(AND(All!$V65="P5",All!$AE65="RDP"),Ruler!W$10,IF(AND(All!$V65="P6",All!$AE65="RDP"),Ruler!W$11,IF(AND(All!$V65="P7",All!$AE65="RDP"),Ruler!W$12,IF(AND(All!$V65="P8",All!$AE65="RDP"),Ruler!W$13,IF(AND(All!$V65="P9",All!$AE65="RDP"),Ruler!W$14,IF(AND(All!$V65="P1",All!$AE65="RMS"),Ruler!W$6,IF(AND(All!$V65="P2",All!$AE65="RMS"),Ruler!W$15,IF(AND(All!$V65="P3",All!$AE65="RMS"),Ruler!W$16,IF(AND(All!$V65="P4",All!$AE65="RMS"),Ruler!W$17,IF(AND(All!$V65="P5",All!$AE65="RMS"),Ruler!W$18,IF(AND(All!$V65="P6",All!$AE65="RMS"),Ruler!W$19,IF(AND(All!$V65="P7",All!$AE65="RMS"),Ruler!W$20,IF(AND(All!$V65="P8",All!$AE65="RMS"),Ruler!W$21,IF(AND(All!$V65="P9",All!$AE65="RMS"),Ruler!W$22,IF(AND(All!$V65="P1",All!$AE65="RSS"),Ruler!W$6,IF(AND(All!$V65="P2",All!$AE65="RSS"),Ruler!W$23,IF(AND(All!$V65="P3",All!$AE65="RSS"),Ruler!W$24,IF(AND(All!$V65="P4",All!$AE65="RSS"),Ruler!W$25,IF(AND(All!$V65="P5",All!$AE65="RSS"),Ruler!W$26,IF(AND(All!$V65="P6",All!$AE65="RSS"),Ruler!W$27,IF(AND(All!$V65="P7",All!$AE65="RSS"),Ruler!W$28,IF(AND(All!$V65="P8",All!$AE65="RSS"),Ruler!W$29,IF(AND(All!$V65="P9",All!$AE65="RSS"),Ruler!W$30,0)))))))))))))))))))))))))))</f>
        <v>2</v>
      </c>
      <c r="CE65" s="325">
        <f>IF(AND(All!$V65="P1",All!$AE65="RDP"),Ruler!X$6,IF(AND(All!$V65="P2",All!$AE65="RDP"),Ruler!X$7,IF(AND(All!$V65="P3",All!$AE65="RDP"),Ruler!X$8,IF(AND(All!$V65="P4",All!$AE65="RDP"),Ruler!X$9,IF(AND(All!$V65="P5",All!$AE65="RDP"),Ruler!X$10,IF(AND(All!$V65="P6",All!$AE65="RDP"),Ruler!X$11,IF(AND(All!$V65="P7",All!$AE65="RDP"),Ruler!X$12,IF(AND(All!$V65="P8",All!$AE65="RDP"),Ruler!X$13,IF(AND(All!$V65="P9",All!$AE65="RDP"),Ruler!X$14,IF(AND(All!$V65="P1",All!$AE65="RMS"),Ruler!X$6,IF(AND(All!$V65="P2",All!$AE65="RMS"),Ruler!X$15,IF(AND(All!$V65="P3",All!$AE65="RMS"),Ruler!X$16,IF(AND(All!$V65="P4",All!$AE65="RMS"),Ruler!X$17,IF(AND(All!$V65="P5",All!$AE65="RMS"),Ruler!X$18,IF(AND(All!$V65="P6",All!$AE65="RMS"),Ruler!X$19,IF(AND(All!$V65="P7",All!$AE65="RMS"),Ruler!X$20,IF(AND(All!$V65="P8",All!$AE65="RMS"),Ruler!X$21,IF(AND(All!$V65="P9",All!$AE65="RMS"),Ruler!X$22,IF(AND(All!$V65="P1",All!$AE65="RSS"),Ruler!X$6,IF(AND(All!$V65="P2",All!$AE65="RSS"),Ruler!X$23,IF(AND(All!$V65="P3",All!$AE65="RSS"),Ruler!X$24,IF(AND(All!$V65="P4",All!$AE65="RSS"),Ruler!X$25,IF(AND(All!$V65="P5",All!$AE65="RSS"),Ruler!X$26,IF(AND(All!$V65="P6",All!$AE65="RSS"),Ruler!X$27,IF(AND(All!$V65="P7",All!$AE65="RSS"),Ruler!X$28,IF(AND(All!$V65="P8",All!$AE65="RSS"),Ruler!X$29,IF(AND(All!$V65="P9",All!$AE65="RSS"),Ruler!X$30,0)))))))))))))))))))))))))))</f>
        <v>2</v>
      </c>
      <c r="CF65" s="325">
        <f>IF(AND(All!$V65="P1",All!$AE65="RDP"),Ruler!Y$6,IF(AND(All!$V65="P2",All!$AE65="RDP"),Ruler!Y$7,IF(AND(All!$V65="P3",All!$AE65="RDP"),Ruler!Y$8,IF(AND(All!$V65="P4",All!$AE65="RDP"),Ruler!Y$9,IF(AND(All!$V65="P5",All!$AE65="RDP"),Ruler!Y$10,IF(AND(All!$V65="P6",All!$AE65="RDP"),Ruler!Y$11,IF(AND(All!$V65="P7",All!$AE65="RDP"),Ruler!Y$12,IF(AND(All!$V65="P8",All!$AE65="RDP"),Ruler!Y$13,IF(AND(All!$V65="P9",All!$AE65="RDP"),Ruler!Y$14,IF(AND(All!$V65="P1",All!$AE65="RMS"),Ruler!Y$6,IF(AND(All!$V65="P2",All!$AE65="RMS"),Ruler!Y$15,IF(AND(All!$V65="P3",All!$AE65="RMS"),Ruler!Y$16,IF(AND(All!$V65="P4",All!$AE65="RMS"),Ruler!Y$17,IF(AND(All!$V65="P5",All!$AE65="RMS"),Ruler!Y$18,IF(AND(All!$V65="P6",All!$AE65="RMS"),Ruler!Y$19,IF(AND(All!$V65="P7",All!$AE65="RMS"),Ruler!Y$20,IF(AND(All!$V65="P8",All!$AE65="RMS"),Ruler!Y$21,IF(AND(All!$V65="P9",All!$AE65="RMS"),Ruler!Y$22,IF(AND(All!$V65="P1",All!$AE65="RSS"),Ruler!Y$6,IF(AND(All!$V65="P2",All!$AE65="RSS"),Ruler!Y$23,IF(AND(All!$V65="P3",All!$AE65="RSS"),Ruler!Y$24,IF(AND(All!$V65="P4",All!$AE65="RSS"),Ruler!Y$25,IF(AND(All!$V65="P5",All!$AE65="RSS"),Ruler!Y$26,IF(AND(All!$V65="P6",All!$AE65="RSS"),Ruler!Y$27,IF(AND(All!$V65="P7",All!$AE65="RSS"),Ruler!Y$28,IF(AND(All!$V65="P8",All!$AE65="RSS"),Ruler!Y$29,IF(AND(All!$V65="P9",All!$AE65="RSS"),Ruler!Y$30,0)))))))))))))))))))))))))))</f>
        <v>2</v>
      </c>
      <c r="CG65" s="325">
        <f>IF(AND(All!$V65="P1",All!$AE65="RDP"),Ruler!Z$6,IF(AND(All!$V65="P2",All!$AE65="RDP"),Ruler!Z$7,IF(AND(All!$V65="P3",All!$AE65="RDP"),Ruler!Z$8,IF(AND(All!$V65="P4",All!$AE65="RDP"),Ruler!Z$9,IF(AND(All!$V65="P5",All!$AE65="RDP"),Ruler!Z$10,IF(AND(All!$V65="P6",All!$AE65="RDP"),Ruler!Z$11,IF(AND(All!$V65="P7",All!$AE65="RDP"),Ruler!Z$12,IF(AND(All!$V65="P8",All!$AE65="RDP"),Ruler!Z$13,IF(AND(All!$V65="P9",All!$AE65="RDP"),Ruler!Z$14,IF(AND(All!$V65="P1",All!$AE65="RMS"),Ruler!Z$6,IF(AND(All!$V65="P2",All!$AE65="RMS"),Ruler!Z$15,IF(AND(All!$V65="P3",All!$AE65="RMS"),Ruler!Z$16,IF(AND(All!$V65="P4",All!$AE65="RMS"),Ruler!Z$17,IF(AND(All!$V65="P5",All!$AE65="RMS"),Ruler!Z$18,IF(AND(All!$V65="P6",All!$AE65="RMS"),Ruler!Z$19,IF(AND(All!$V65="P7",All!$AE65="RMS"),Ruler!Z$20,IF(AND(All!$V65="P8",All!$AE65="RMS"),Ruler!Z$21,IF(AND(All!$V65="P9",All!$AE65="RMS"),Ruler!Z$22,IF(AND(All!$V65="P1",All!$AE65="RSS"),Ruler!Z$6,IF(AND(All!$V65="P2",All!$AE65="RSS"),Ruler!Z$23,IF(AND(All!$V65="P3",All!$AE65="RSS"),Ruler!Z$24,IF(AND(All!$V65="P4",All!$AE65="RSS"),Ruler!Z$25,IF(AND(All!$V65="P5",All!$AE65="RSS"),Ruler!Z$26,IF(AND(All!$V65="P6",All!$AE65="RSS"),Ruler!Z$27,IF(AND(All!$V65="P7",All!$AE65="RSS"),Ruler!Z$28,IF(AND(All!$V65="P8",All!$AE65="RSS"),Ruler!Z$29,IF(AND(All!$V65="P9",All!$AE65="RSS"),Ruler!Z$30,0)))))))))))))))))))))))))))</f>
        <v>2</v>
      </c>
      <c r="CH65" s="325">
        <f>IF(AND(All!$V65="P1",All!$AE65="RDP"),Ruler!AA$6,IF(AND(All!$V65="P2",All!$AE65="RDP"),Ruler!AA$7,IF(AND(All!$V65="P3",All!$AE65="RDP"),Ruler!AA$8,IF(AND(All!$V65="P4",All!$AE65="RDP"),Ruler!AA$9,IF(AND(All!$V65="P5",All!$AE65="RDP"),Ruler!AA$10,IF(AND(All!$V65="P6",All!$AE65="RDP"),Ruler!AA$11,IF(AND(All!$V65="P7",All!$AE65="RDP"),Ruler!AA$12,IF(AND(All!$V65="P8",All!$AE65="RDP"),Ruler!AA$13,IF(AND(All!$V65="P9",All!$AE65="RDP"),Ruler!AA$14,IF(AND(All!$V65="P1",All!$AE65="RMS"),Ruler!AA$6,IF(AND(All!$V65="P2",All!$AE65="RMS"),Ruler!AA$15,IF(AND(All!$V65="P3",All!$AE65="RMS"),Ruler!AA$16,IF(AND(All!$V65="P4",All!$AE65="RMS"),Ruler!AA$17,IF(AND(All!$V65="P5",All!$AE65="RMS"),Ruler!AA$18,IF(AND(All!$V65="P6",All!$AE65="RMS"),Ruler!AA$19,IF(AND(All!$V65="P7",All!$AE65="RMS"),Ruler!AA$20,IF(AND(All!$V65="P8",All!$AE65="RMS"),Ruler!AA$21,IF(AND(All!$V65="P9",All!$AE65="RMS"),Ruler!AA$22,IF(AND(All!$V65="P1",All!$AE65="RSS"),Ruler!AA$6,IF(AND(All!$V65="P2",All!$AE65="RSS"),Ruler!AA$23,IF(AND(All!$V65="P3",All!$AE65="RSS"),Ruler!AA$24,IF(AND(All!$V65="P4",All!$AE65="RSS"),Ruler!AA$25,IF(AND(All!$V65="P5",All!$AE65="RSS"),Ruler!AA$26,IF(AND(All!$V65="P6",All!$AE65="RSS"),Ruler!AA$27,IF(AND(All!$V65="P7",All!$AE65="RSS"),Ruler!AA$28,IF(AND(All!$V65="P8",All!$AE65="RSS"),Ruler!AA$29,IF(AND(All!$V65="P9",All!$AE65="RSS"),Ruler!AA$30,0)))))))))))))))))))))))))))</f>
        <v>2</v>
      </c>
      <c r="CI65" s="325">
        <f>IF(AND(All!$V65="P1",All!$AE65="RDP"),Ruler!AB$6,IF(AND(All!$V65="P2",All!$AE65="RDP"),Ruler!AB$7,IF(AND(All!$V65="P3",All!$AE65="RDP"),Ruler!AB$8,IF(AND(All!$V65="P4",All!$AE65="RDP"),Ruler!AB$9,IF(AND(All!$V65="P5",All!$AE65="RDP"),Ruler!AB$10,IF(AND(All!$V65="P6",All!$AE65="RDP"),Ruler!AB$11,IF(AND(All!$V65="P7",All!$AE65="RDP"),Ruler!AB$12,IF(AND(All!$V65="P8",All!$AE65="RDP"),Ruler!AB$13,IF(AND(All!$V65="P9",All!$AE65="RDP"),Ruler!AB$14,IF(AND(All!$V65="P1",All!$AE65="RMS"),Ruler!AB$6,IF(AND(All!$V65="P2",All!$AE65="RMS"),Ruler!AB$15,IF(AND(All!$V65="P3",All!$AE65="RMS"),Ruler!AB$16,IF(AND(All!$V65="P4",All!$AE65="RMS"),Ruler!AB$17,IF(AND(All!$V65="P5",All!$AE65="RMS"),Ruler!AB$18,IF(AND(All!$V65="P6",All!$AE65="RMS"),Ruler!AB$19,IF(AND(All!$V65="P7",All!$AE65="RMS"),Ruler!AB$20,IF(AND(All!$V65="P8",All!$AE65="RMS"),Ruler!AB$21,IF(AND(All!$V65="P9",All!$AE65="RMS"),Ruler!AB$22,IF(AND(All!$V65="P1",All!$AE65="RSS"),Ruler!AB$6,IF(AND(All!$V65="P2",All!$AE65="RSS"),Ruler!AB$23,IF(AND(All!$V65="P3",All!$AE65="RSS"),Ruler!AB$24,IF(AND(All!$V65="P4",All!$AE65="RSS"),Ruler!AB$25,IF(AND(All!$V65="P5",All!$AE65="RSS"),Ruler!AB$26,IF(AND(All!$V65="P6",All!$AE65="RSS"),Ruler!AB$27,IF(AND(All!$V65="P7",All!$AE65="RSS"),Ruler!AB$28,IF(AND(All!$V65="P8",All!$AE65="RSS"),Ruler!AB$29,IF(AND(All!$V65="P9",All!$AE65="RSS"),Ruler!AB$30,0)))))))))))))))))))))))))))</f>
        <v>2</v>
      </c>
      <c r="CJ65" s="377">
        <f>Table9[[#This Row],[R-B1]]-Table9[[#This Row],[B1]]</f>
        <v>1</v>
      </c>
      <c r="CK65" s="378">
        <f>Table9[[#This Row],[R-B2]]-Table9[[#This Row],[B2]]</f>
        <v>1</v>
      </c>
      <c r="CL65" s="378">
        <f>Table9[[#This Row],[R-B3]]-Table9[[#This Row],[B3]]</f>
        <v>1</v>
      </c>
      <c r="CM65" s="378">
        <f>Table9[[#This Row],[R-B4]]-Table9[[#This Row],[B4]]</f>
        <v>1</v>
      </c>
      <c r="CN65" s="378">
        <f>Table9[[#This Row],[R-B5]]-Table9[[#This Row],[B5]]</f>
        <v>1</v>
      </c>
      <c r="CO65" s="378">
        <f>Table9[[#This Row],[R-B6]]-Table9[[#This Row],[B6]]</f>
        <v>1</v>
      </c>
      <c r="CP65" s="378">
        <f>Table9[[#This Row],[R-B7]]-Table9[[#This Row],[B7]]</f>
        <v>1</v>
      </c>
      <c r="CQ65" s="378">
        <f>Table9[[#This Row],[R-B8]]-Table9[[#This Row],[B8]]</f>
        <v>0</v>
      </c>
      <c r="CR65" s="378">
        <f>Table9[[#This Row],[R-B9]]-Table9[[#This Row],[B9]]</f>
        <v>1</v>
      </c>
      <c r="CS65" s="378">
        <f>Table9[[#This Row],[R-B10]]-Table9[[#This Row],[B10]]</f>
        <v>1</v>
      </c>
      <c r="CT65" s="378">
        <f>Table9[[#This Row],[R-B11]]-Table9[[#This Row],[B11]]</f>
        <v>1</v>
      </c>
      <c r="CU65" s="378">
        <f>Table9[[#This Row],[R-B12]]-Table9[[#This Row],[B12]]</f>
        <v>1</v>
      </c>
      <c r="CV65" s="378">
        <f>Table9[[#This Row],[R-K1]]-Table9[[#This Row],[K1]]</f>
        <v>1</v>
      </c>
      <c r="CW65" s="378">
        <f>Table9[[#This Row],[R-K2]]-Table9[[#This Row],[K2]]</f>
        <v>1</v>
      </c>
      <c r="CX65" s="378">
        <f>Table9[[#This Row],[R-K3]]-Table9[[#This Row],[K3]]</f>
        <v>1</v>
      </c>
      <c r="CY65" s="378">
        <f>Table9[[#This Row],[R-K4]]-Table9[[#This Row],[K4]]</f>
        <v>0</v>
      </c>
      <c r="CZ65" s="378">
        <f>Table9[[#This Row],[R-K5]]-Table9[[#This Row],[K5]]</f>
        <v>2</v>
      </c>
      <c r="DA65" s="378">
        <f>Table9[[#This Row],[R-P1]]-Table9[[#This Row],[P1]]</f>
        <v>1</v>
      </c>
      <c r="DB65" s="378">
        <f>Table9[[#This Row],[R-P2]]-Table9[[#This Row],[P2]]</f>
        <v>0</v>
      </c>
      <c r="DC65" s="378">
        <f>Table9[[#This Row],[R-P3]]-Table9[[#This Row],[P3]]</f>
        <v>1</v>
      </c>
      <c r="DD65" s="378">
        <f>Table9[[#This Row],[R-P4]]-Table9[[#This Row],[P4]]</f>
        <v>1</v>
      </c>
      <c r="DE65" s="378">
        <f>Table9[[#This Row],[R-P5]]-Table9[[#This Row],[P5]]</f>
        <v>0</v>
      </c>
      <c r="DF65" s="378">
        <f>Table9[[#This Row],[R-E1]]-Table9[[#This Row],[E1]]</f>
        <v>0</v>
      </c>
      <c r="DG65" s="379">
        <f>Table9[[#This Row],[R-E2]]-Table9[[#This Row],[E2]]</f>
        <v>1</v>
      </c>
      <c r="DH65" s="43">
        <f>COUNTIF(Table9[[#This Row],[G-B1]:[G-B12]],"&lt;=0")/12*100</f>
        <v>8.3333333333333321</v>
      </c>
      <c r="DI65" s="43">
        <f>COUNTIF(Table9[[#This Row],[G-K1]:[G-K5]],"&lt;=0")/5*100</f>
        <v>20</v>
      </c>
      <c r="DJ65" s="43">
        <f>COUNTIF(Table9[[#This Row],[G-P1]:[G-P5]],"&lt;=0")/5*100</f>
        <v>40</v>
      </c>
      <c r="DK65" s="43">
        <f>COUNTIF(Table9[[#This Row],[G-E1]:[G-E2]],"&lt;=0")/2*100</f>
        <v>50</v>
      </c>
      <c r="DL65" s="450">
        <f>IF(AE65="RDP",(COUNTIF(Table9[[#This Row],[G-B3]],"&lt;=0")+COUNTIF(Table9[[#This Row],[G-B4]],"&lt;=0")+COUNTIF(Table9[[#This Row],[G-B7]],"&lt;=0")+COUNTIF(Table9[[#This Row],[G-B11]],"&lt;=0")+COUNTIF(Table9[[#This Row],[G-K2]],"&lt;=0"))/5*100,IF(AE65="RMS",(COUNTIF(Table9[[#This Row],[G-B4]],"&lt;=0")+COUNTIF(Table9[[#This Row],[G-B5]],"&lt;=0")+COUNTIF(Table9[[#This Row],[G-B10]],"&lt;=0")+COUNTIF(Table9[[#This Row],[G-B12]],"&lt;=0")+COUNTIF(Table9[[#This Row],[G-K2]],"&lt;=0"))/5*100,IF(AE65="RSS",(COUNTIF(Table9[[#This Row],[G-B1]],"&lt;=0")+COUNTIF(Table9[[#This Row],[G-B2]],"&lt;=0")+COUNTIF(Table9[[#This Row],[G-B6]],"&lt;=0")+COUNTIF(Table9[[#This Row],[G-B11]],"&lt;=0")+COUNTIF(Table9[[#This Row],[G-B12]],"&lt;=0"))/5*100,0)))</f>
        <v>0</v>
      </c>
      <c r="DM65" s="380">
        <v>91</v>
      </c>
      <c r="DN65" s="381">
        <v>83</v>
      </c>
      <c r="DO65" s="381">
        <v>80</v>
      </c>
      <c r="DP65" s="381">
        <v>100</v>
      </c>
      <c r="DQ65" s="381">
        <v>100</v>
      </c>
      <c r="DR65" s="380">
        <v>8</v>
      </c>
      <c r="DS65" s="381">
        <v>20</v>
      </c>
      <c r="DT65" s="381">
        <v>40</v>
      </c>
      <c r="DU65" s="381">
        <v>50</v>
      </c>
      <c r="DV65" s="381">
        <v>0</v>
      </c>
      <c r="DW65" s="380">
        <v>8</v>
      </c>
      <c r="DX65" s="381">
        <v>0</v>
      </c>
      <c r="DY65" s="381">
        <v>20</v>
      </c>
      <c r="DZ65" s="381">
        <v>50</v>
      </c>
      <c r="EA65" s="382">
        <v>0</v>
      </c>
      <c r="EB65" s="335" t="s">
        <v>251</v>
      </c>
      <c r="EC65" s="324" t="s">
        <v>651</v>
      </c>
      <c r="ED65" s="324" t="s">
        <v>652</v>
      </c>
      <c r="EE65" s="338" t="s">
        <v>253</v>
      </c>
    </row>
    <row r="66" spans="2:135" ht="145.5" hidden="1" thickBot="1" x14ac:dyDescent="0.35">
      <c r="B66" s="282">
        <v>65</v>
      </c>
      <c r="C66" s="421" t="s">
        <v>134</v>
      </c>
      <c r="D66" s="345">
        <v>46092</v>
      </c>
      <c r="E66" s="349" t="s">
        <v>653</v>
      </c>
      <c r="F66" s="304">
        <v>123542</v>
      </c>
      <c r="G66" s="308">
        <f t="shared" ref="G66:G125" ca="1" si="5">($T$1-H66)/365</f>
        <v>45.831869225646891</v>
      </c>
      <c r="H66" s="283">
        <v>29587</v>
      </c>
      <c r="I66" s="343" t="s">
        <v>136</v>
      </c>
      <c r="J66" s="343" t="s">
        <v>137</v>
      </c>
      <c r="K66" s="343" t="s">
        <v>138</v>
      </c>
      <c r="L66" s="343" t="s">
        <v>180</v>
      </c>
      <c r="M66" s="343" t="s">
        <v>536</v>
      </c>
      <c r="N66" s="343"/>
      <c r="O66" s="343" t="s">
        <v>183</v>
      </c>
      <c r="P66" s="349" t="s">
        <v>654</v>
      </c>
      <c r="Q66" s="343" t="s">
        <v>144</v>
      </c>
      <c r="R66" s="343" t="s">
        <v>185</v>
      </c>
      <c r="S66" s="345">
        <v>38475</v>
      </c>
      <c r="T66" s="286">
        <f t="shared" ca="1" si="4"/>
        <v>21.463888888888889</v>
      </c>
      <c r="U66" s="357">
        <f ca="1">Table9[[#This Row],[Years in PET]]</f>
        <v>21.463888888888889</v>
      </c>
      <c r="V66" s="343" t="s">
        <v>186</v>
      </c>
      <c r="W66" s="356">
        <f ca="1">Table9[[#This Row],[Age]]-($T$1-Table9[[#This Row],[Date of Appointment to Current Grade]])/365</f>
        <v>44.19178082191781</v>
      </c>
      <c r="X66" s="360">
        <f ca="1">($T$1-Table9[[#This Row],[Date of Appointment to Current Grade]])/365</f>
        <v>1.6400884037290793</v>
      </c>
      <c r="Y66" s="345">
        <v>45717</v>
      </c>
      <c r="Z66" s="343" t="s">
        <v>187</v>
      </c>
      <c r="AA66" s="345">
        <v>45717</v>
      </c>
      <c r="AB66" s="360">
        <f ca="1">($T$1-Table9[[#This Row],[Date in Position]])/365</f>
        <v>1.6400884037290793</v>
      </c>
      <c r="AC66" s="343" t="s">
        <v>183</v>
      </c>
      <c r="AD66" s="345">
        <v>44183</v>
      </c>
      <c r="AE66" s="343" t="s">
        <v>139</v>
      </c>
      <c r="AF66" s="343" t="s">
        <v>148</v>
      </c>
      <c r="AG66" s="287" t="s">
        <v>655</v>
      </c>
      <c r="AH66" s="287" t="s">
        <v>656</v>
      </c>
      <c r="AI66" s="287" t="s">
        <v>443</v>
      </c>
      <c r="AJ66" s="287" t="s">
        <v>657</v>
      </c>
      <c r="AK66" s="288" t="s">
        <v>658</v>
      </c>
      <c r="AL66" s="282" t="s">
        <v>153</v>
      </c>
      <c r="AM66" s="320" t="s">
        <v>659</v>
      </c>
      <c r="AN66" s="313">
        <v>2</v>
      </c>
      <c r="AO66" s="304">
        <v>2</v>
      </c>
      <c r="AP66" s="304">
        <v>2</v>
      </c>
      <c r="AQ66" s="304">
        <v>3</v>
      </c>
      <c r="AR66" s="304">
        <v>3</v>
      </c>
      <c r="AS66" s="304">
        <v>2</v>
      </c>
      <c r="AT66" s="304">
        <v>2</v>
      </c>
      <c r="AU66" s="304">
        <v>2</v>
      </c>
      <c r="AV66" s="304">
        <v>4</v>
      </c>
      <c r="AW66" s="304">
        <v>3</v>
      </c>
      <c r="AX66" s="304">
        <v>2</v>
      </c>
      <c r="AY66" s="304">
        <v>3</v>
      </c>
      <c r="AZ66" s="304">
        <v>3</v>
      </c>
      <c r="BA66" s="304">
        <v>3</v>
      </c>
      <c r="BB66" s="304">
        <v>1</v>
      </c>
      <c r="BC66" s="304">
        <v>2</v>
      </c>
      <c r="BD66" s="304">
        <v>1</v>
      </c>
      <c r="BE66" s="304">
        <v>1</v>
      </c>
      <c r="BF66" s="304">
        <v>2</v>
      </c>
      <c r="BG66" s="304">
        <v>2</v>
      </c>
      <c r="BH66" s="304">
        <v>1</v>
      </c>
      <c r="BI66" s="304">
        <v>3</v>
      </c>
      <c r="BJ66" s="304">
        <v>2</v>
      </c>
      <c r="BK66" s="314">
        <v>1</v>
      </c>
      <c r="BL66" s="325">
        <f>IF(AND(All!$V66="P1",All!$AE66="RDP"),Ruler!E$6,IF(AND(All!$V66="P2",All!$AE66="RDP"),Ruler!E$7,IF(AND(All!$V66="P3",All!$AE66="RDP"),Ruler!E$8,IF(AND(All!$V66="P4",All!$AE66="RDP"),Ruler!E$9,IF(AND(All!$V66="P5",All!$AE66="RDP"),Ruler!E$10,IF(AND(All!$V66="P6",All!$AE66="RDP"),Ruler!E$11,IF(AND(All!$V66="P7",All!$AE66="RDP"),Ruler!E$12,IF(AND(All!$V66="P8",All!$AE66="RDP"),Ruler!E$13,IF(AND(All!$V66="P9",All!$AE66="RDP"),Ruler!E$14,IF(AND(All!$V66="P1",All!$AE66="RMS"),Ruler!E$6,IF(AND(All!$V66="P2",All!$AE66="RMS"),Ruler!E$15,IF(AND(All!$V66="P3",All!$AE66="RMS"),Ruler!E$16,IF(AND(All!$V66="P4",All!$AE66="RMS"),Ruler!E$17,IF(AND(All!$V66="P5",All!$AE66="RMS"),Ruler!E$18,IF(AND(All!$V66="P6",All!$AE66="RMS"),Ruler!E$19,IF(AND(All!$V66="P7",All!$AE66="RMS"),Ruler!E$20,IF(AND(All!$V66="P8",All!$AE66="RMS"),Ruler!E$21,IF(AND(All!$V66="P9",All!$AE66="RMS"),Ruler!E$22,IF(AND(All!$V66="P1",All!$AE66="RSS"),Ruler!E$6,IF(AND(All!$V66="P2",All!$AE66="RSS"),Ruler!E$23,IF(AND(All!$V66="P3",All!$AE66="RSS"),Ruler!E$24,IF(AND(All!$V66="P4",All!$AE66="RSS"),Ruler!E$25,IF(AND(All!$V66="P5",All!$AE66="RSS"),Ruler!E$26,IF(AND(All!$V66="P6",All!$AE66="RSS"),Ruler!E$27,IF(AND(All!$V66="P7",All!$AE66="RSS"),Ruler!E$28,IF(AND(All!$V66="P8",All!$AE66="RSS"),Ruler!E$29,IF(AND(All!$V66="P9",All!$AE66="RSS"),Ruler!E$30,0)))))))))))))))))))))))))))</f>
        <v>3</v>
      </c>
      <c r="BM66" s="325">
        <f>IF(AND(All!$V66="P1",All!$AE66="RDP"),Ruler!F$6,IF(AND(All!$V66="P2",All!$AE66="RDP"),Ruler!F$7,IF(AND(All!$V66="P3",All!$AE66="RDP"),Ruler!F$8,IF(AND(All!$V66="P4",All!$AE66="RDP"),Ruler!F$9,IF(AND(All!$V66="P5",All!$AE66="RDP"),Ruler!F$10,IF(AND(All!$V66="P6",All!$AE66="RDP"),Ruler!F$11,IF(AND(All!$V66="P7",All!$AE66="RDP"),Ruler!F$12,IF(AND(All!$V66="P8",All!$AE66="RDP"),Ruler!F$13,IF(AND(All!$V66="P9",All!$AE66="RDP"),Ruler!F$14,IF(AND(All!$V66="P1",All!$AE66="RMS"),Ruler!F$6,IF(AND(All!$V66="P2",All!$AE66="RMS"),Ruler!F$15,IF(AND(All!$V66="P3",All!$AE66="RMS"),Ruler!F$16,IF(AND(All!$V66="P4",All!$AE66="RMS"),Ruler!F$17,IF(AND(All!$V66="P5",All!$AE66="RMS"),Ruler!F$18,IF(AND(All!$V66="P6",All!$AE66="RMS"),Ruler!F$19,IF(AND(All!$V66="P7",All!$AE66="RMS"),Ruler!F$20,IF(AND(All!$V66="P8",All!$AE66="RMS"),Ruler!F$21,IF(AND(All!$V66="P9",All!$AE66="RMS"),Ruler!F$22,IF(AND(All!$V66="P1",All!$AE66="RSS"),Ruler!F$6,IF(AND(All!$V66="P2",All!$AE66="RSS"),Ruler!F$23,IF(AND(All!$V66="P3",All!$AE66="RSS"),Ruler!F$24,IF(AND(All!$V66="P4",All!$AE66="RSS"),Ruler!F$25,IF(AND(All!$V66="P5",All!$AE66="RSS"),Ruler!F$26,IF(AND(All!$V66="P6",All!$AE66="RSS"),Ruler!F$27,IF(AND(All!$V66="P7",All!$AE66="RSS"),Ruler!F$28,IF(AND(All!$V66="P8",All!$AE66="RSS"),Ruler!F$29,IF(AND(All!$V66="P9",All!$AE66="RSS"),Ruler!F$30,0)))))))))))))))))))))))))))</f>
        <v>3</v>
      </c>
      <c r="BN66" s="325">
        <f>IF(AND(All!$V66="P1",All!$AE66="RDP"),Ruler!G$6,IF(AND(All!$V66="P2",All!$AE66="RDP"),Ruler!G$7,IF(AND(All!$V66="P3",All!$AE66="RDP"),Ruler!G$8,IF(AND(All!$V66="P4",All!$AE66="RDP"),Ruler!G$9,IF(AND(All!$V66="P5",All!$AE66="RDP"),Ruler!G$10,IF(AND(All!$V66="P6",All!$AE66="RDP"),Ruler!G$11,IF(AND(All!$V66="P7",All!$AE66="RDP"),Ruler!G$12,IF(AND(All!$V66="P8",All!$AE66="RDP"),Ruler!G$13,IF(AND(All!$V66="P9",All!$AE66="RDP"),Ruler!G$14,IF(AND(All!$V66="P1",All!$AE66="RMS"),Ruler!G$6,IF(AND(All!$V66="P2",All!$AE66="RMS"),Ruler!G$15,IF(AND(All!$V66="P3",All!$AE66="RMS"),Ruler!G$16,IF(AND(All!$V66="P4",All!$AE66="RMS"),Ruler!G$17,IF(AND(All!$V66="P5",All!$AE66="RMS"),Ruler!G$18,IF(AND(All!$V66="P6",All!$AE66="RMS"),Ruler!G$19,IF(AND(All!$V66="P7",All!$AE66="RMS"),Ruler!G$20,IF(AND(All!$V66="P8",All!$AE66="RMS"),Ruler!G$21,IF(AND(All!$V66="P9",All!$AE66="RMS"),Ruler!G$22,IF(AND(All!$V66="P1",All!$AE66="RSS"),Ruler!G$6,IF(AND(All!$V66="P2",All!$AE66="RSS"),Ruler!G$23,IF(AND(All!$V66="P3",All!$AE66="RSS"),Ruler!G$24,IF(AND(All!$V66="P4",All!$AE66="RSS"),Ruler!G$25,IF(AND(All!$V66="P5",All!$AE66="RSS"),Ruler!G$26,IF(AND(All!$V66="P6",All!$AE66="RSS"),Ruler!G$27,IF(AND(All!$V66="P7",All!$AE66="RSS"),Ruler!G$28,IF(AND(All!$V66="P8",All!$AE66="RSS"),Ruler!G$29,IF(AND(All!$V66="P9",All!$AE66="RSS"),Ruler!G$30,0)))))))))))))))))))))))))))</f>
        <v>3</v>
      </c>
      <c r="BO66" s="325">
        <f>IF(AND(All!$V66="P1",All!$AE66="RDP"),Ruler!H$6,IF(AND(All!$V66="P2",All!$AE66="RDP"),Ruler!H$7,IF(AND(All!$V66="P3",All!$AE66="RDP"),Ruler!H$8,IF(AND(All!$V66="P4",All!$AE66="RDP"),Ruler!H$9,IF(AND(All!$V66="P5",All!$AE66="RDP"),Ruler!H$10,IF(AND(All!$V66="P6",All!$AE66="RDP"),Ruler!H$11,IF(AND(All!$V66="P7",All!$AE66="RDP"),Ruler!H$12,IF(AND(All!$V66="P8",All!$AE66="RDP"),Ruler!H$13,IF(AND(All!$V66="P9",All!$AE66="RDP"),Ruler!H$14,IF(AND(All!$V66="P1",All!$AE66="RMS"),Ruler!H$6,IF(AND(All!$V66="P2",All!$AE66="RMS"),Ruler!H$15,IF(AND(All!$V66="P3",All!$AE66="RMS"),Ruler!H$16,IF(AND(All!$V66="P4",All!$AE66="RMS"),Ruler!H$17,IF(AND(All!$V66="P5",All!$AE66="RMS"),Ruler!H$18,IF(AND(All!$V66="P6",All!$AE66="RMS"),Ruler!H$19,IF(AND(All!$V66="P7",All!$AE66="RMS"),Ruler!H$20,IF(AND(All!$V66="P8",All!$AE66="RMS"),Ruler!H$21,IF(AND(All!$V66="P9",All!$AE66="RMS"),Ruler!H$22,IF(AND(All!$V66="P1",All!$AE66="RSS"),Ruler!H$6,IF(AND(All!$V66="P2",All!$AE66="RSS"),Ruler!H$23,IF(AND(All!$V66="P3",All!$AE66="RSS"),Ruler!H$24,IF(AND(All!$V66="P4",All!$AE66="RSS"),Ruler!H$25,IF(AND(All!$V66="P5",All!$AE66="RSS"),Ruler!H$26,IF(AND(All!$V66="P6",All!$AE66="RSS"),Ruler!H$27,IF(AND(All!$V66="P7",All!$AE66="RSS"),Ruler!H$28,IF(AND(All!$V66="P8",All!$AE66="RSS"),Ruler!H$29,IF(AND(All!$V66="P9",All!$AE66="RSS"),Ruler!H$30,0)))))))))))))))))))))))))))</f>
        <v>4</v>
      </c>
      <c r="BP66" s="325">
        <f>IF(AND(All!$V66="P1",All!$AE66="RDP"),Ruler!I$6,IF(AND(All!$V66="P2",All!$AE66="RDP"),Ruler!I$7,IF(AND(All!$V66="P3",All!$AE66="RDP"),Ruler!I$8,IF(AND(All!$V66="P4",All!$AE66="RDP"),Ruler!I$9,IF(AND(All!$V66="P5",All!$AE66="RDP"),Ruler!I$10,IF(AND(All!$V66="P6",All!$AE66="RDP"),Ruler!I$11,IF(AND(All!$V66="P7",All!$AE66="RDP"),Ruler!I$12,IF(AND(All!$V66="P8",All!$AE66="RDP"),Ruler!I$13,IF(AND(All!$V66="P9",All!$AE66="RDP"),Ruler!I$14,IF(AND(All!$V66="P1",All!$AE66="RMS"),Ruler!I$6,IF(AND(All!$V66="P2",All!$AE66="RMS"),Ruler!I$15,IF(AND(All!$V66="P3",All!$AE66="RMS"),Ruler!I$16,IF(AND(All!$V66="P4",All!$AE66="RMS"),Ruler!I$17,IF(AND(All!$V66="P5",All!$AE66="RMS"),Ruler!I$18,IF(AND(All!$V66="P6",All!$AE66="RMS"),Ruler!I$19,IF(AND(All!$V66="P7",All!$AE66="RMS"),Ruler!I$20,IF(AND(All!$V66="P8",All!$AE66="RMS"),Ruler!I$21,IF(AND(All!$V66="P9",All!$AE66="RMS"),Ruler!I$22,IF(AND(All!$V66="P1",All!$AE66="RSS"),Ruler!I$6,IF(AND(All!$V66="P2",All!$AE66="RSS"),Ruler!I$23,IF(AND(All!$V66="P3",All!$AE66="RSS"),Ruler!I$24,IF(AND(All!$V66="P4",All!$AE66="RSS"),Ruler!I$25,IF(AND(All!$V66="P5",All!$AE66="RSS"),Ruler!I$26,IF(AND(All!$V66="P6",All!$AE66="RSS"),Ruler!I$27,IF(AND(All!$V66="P7",All!$AE66="RSS"),Ruler!I$28,IF(AND(All!$V66="P8",All!$AE66="RSS"),Ruler!I$29,IF(AND(All!$V66="P9",All!$AE66="RSS"),Ruler!I$30,0)))))))))))))))))))))))))))</f>
        <v>4</v>
      </c>
      <c r="BQ66" s="325">
        <f>IF(AND(All!$V66="P1",All!$AE66="RDP"),Ruler!J$6,IF(AND(All!$V66="P2",All!$AE66="RDP"),Ruler!J$7,IF(AND(All!$V66="P3",All!$AE66="RDP"),Ruler!J$8,IF(AND(All!$V66="P4",All!$AE66="RDP"),Ruler!J$9,IF(AND(All!$V66="P5",All!$AE66="RDP"),Ruler!J$10,IF(AND(All!$V66="P6",All!$AE66="RDP"),Ruler!J$11,IF(AND(All!$V66="P7",All!$AE66="RDP"),Ruler!J$12,IF(AND(All!$V66="P8",All!$AE66="RDP"),Ruler!J$13,IF(AND(All!$V66="P9",All!$AE66="RDP"),Ruler!J$14,IF(AND(All!$V66="P1",All!$AE66="RMS"),Ruler!J$6,IF(AND(All!$V66="P2",All!$AE66="RMS"),Ruler!J$15,IF(AND(All!$V66="P3",All!$AE66="RMS"),Ruler!J$16,IF(AND(All!$V66="P4",All!$AE66="RMS"),Ruler!J$17,IF(AND(All!$V66="P5",All!$AE66="RMS"),Ruler!J$18,IF(AND(All!$V66="P6",All!$AE66="RMS"),Ruler!J$19,IF(AND(All!$V66="P7",All!$AE66="RMS"),Ruler!J$20,IF(AND(All!$V66="P8",All!$AE66="RMS"),Ruler!J$21,IF(AND(All!$V66="P9",All!$AE66="RMS"),Ruler!J$22,IF(AND(All!$V66="P1",All!$AE66="RSS"),Ruler!J$6,IF(AND(All!$V66="P2",All!$AE66="RSS"),Ruler!J$23,IF(AND(All!$V66="P3",All!$AE66="RSS"),Ruler!J$24,IF(AND(All!$V66="P4",All!$AE66="RSS"),Ruler!J$25,IF(AND(All!$V66="P5",All!$AE66="RSS"),Ruler!J$26,IF(AND(All!$V66="P6",All!$AE66="RSS"),Ruler!J$27,IF(AND(All!$V66="P7",All!$AE66="RSS"),Ruler!J$28,IF(AND(All!$V66="P8",All!$AE66="RSS"),Ruler!J$29,IF(AND(All!$V66="P9",All!$AE66="RSS"),Ruler!J$30,0)))))))))))))))))))))))))))</f>
        <v>2</v>
      </c>
      <c r="BR66" s="325">
        <f>IF(AND(All!$V66="P1",All!$AE66="RDP"),Ruler!K$6,IF(AND(All!$V66="P2",All!$AE66="RDP"),Ruler!K$7,IF(AND(All!$V66="P3",All!$AE66="RDP"),Ruler!K$8,IF(AND(All!$V66="P4",All!$AE66="RDP"),Ruler!K$9,IF(AND(All!$V66="P5",All!$AE66="RDP"),Ruler!K$10,IF(AND(All!$V66="P6",All!$AE66="RDP"),Ruler!K$11,IF(AND(All!$V66="P7",All!$AE66="RDP"),Ruler!K$12,IF(AND(All!$V66="P8",All!$AE66="RDP"),Ruler!K$13,IF(AND(All!$V66="P9",All!$AE66="RDP"),Ruler!K$14,IF(AND(All!$V66="P1",All!$AE66="RMS"),Ruler!K$6,IF(AND(All!$V66="P2",All!$AE66="RMS"),Ruler!K$15,IF(AND(All!$V66="P3",All!$AE66="RMS"),Ruler!K$16,IF(AND(All!$V66="P4",All!$AE66="RMS"),Ruler!K$17,IF(AND(All!$V66="P5",All!$AE66="RMS"),Ruler!K$18,IF(AND(All!$V66="P6",All!$AE66="RMS"),Ruler!K$19,IF(AND(All!$V66="P7",All!$AE66="RMS"),Ruler!K$20,IF(AND(All!$V66="P8",All!$AE66="RMS"),Ruler!K$21,IF(AND(All!$V66="P9",All!$AE66="RMS"),Ruler!K$22,IF(AND(All!$V66="P1",All!$AE66="RSS"),Ruler!K$6,IF(AND(All!$V66="P2",All!$AE66="RSS"),Ruler!K$23,IF(AND(All!$V66="P3",All!$AE66="RSS"),Ruler!K$24,IF(AND(All!$V66="P4",All!$AE66="RSS"),Ruler!K$25,IF(AND(All!$V66="P5",All!$AE66="RSS"),Ruler!K$26,IF(AND(All!$V66="P6",All!$AE66="RSS"),Ruler!K$27,IF(AND(All!$V66="P7",All!$AE66="RSS"),Ruler!K$28,IF(AND(All!$V66="P8",All!$AE66="RSS"),Ruler!K$29,IF(AND(All!$V66="P9",All!$AE66="RSS"),Ruler!K$30,0)))))))))))))))))))))))))))</f>
        <v>4</v>
      </c>
      <c r="BS66" s="325">
        <f>IF(AND(All!$V66="P1",All!$AE66="RDP"),Ruler!L$6,IF(AND(All!$V66="P2",All!$AE66="RDP"),Ruler!L$7,IF(AND(All!$V66="P3",All!$AE66="RDP"),Ruler!L$8,IF(AND(All!$V66="P4",All!$AE66="RDP"),Ruler!L$9,IF(AND(All!$V66="P5",All!$AE66="RDP"),Ruler!L$10,IF(AND(All!$V66="P6",All!$AE66="RDP"),Ruler!L$11,IF(AND(All!$V66="P7",All!$AE66="RDP"),Ruler!L$12,IF(AND(All!$V66="P8",All!$AE66="RDP"),Ruler!L$13,IF(AND(All!$V66="P9",All!$AE66="RDP"),Ruler!L$14,IF(AND(All!$V66="P1",All!$AE66="RMS"),Ruler!L$6,IF(AND(All!$V66="P2",All!$AE66="RMS"),Ruler!L$15,IF(AND(All!$V66="P3",All!$AE66="RMS"),Ruler!L$16,IF(AND(All!$V66="P4",All!$AE66="RMS"),Ruler!L$17,IF(AND(All!$V66="P5",All!$AE66="RMS"),Ruler!L$18,IF(AND(All!$V66="P6",All!$AE66="RMS"),Ruler!L$19,IF(AND(All!$V66="P7",All!$AE66="RMS"),Ruler!L$20,IF(AND(All!$V66="P8",All!$AE66="RMS"),Ruler!L$21,IF(AND(All!$V66="P9",All!$AE66="RMS"),Ruler!L$22,IF(AND(All!$V66="P1",All!$AE66="RSS"),Ruler!L$6,IF(AND(All!$V66="P2",All!$AE66="RSS"),Ruler!L$23,IF(AND(All!$V66="P3",All!$AE66="RSS"),Ruler!L$24,IF(AND(All!$V66="P4",All!$AE66="RSS"),Ruler!L$25,IF(AND(All!$V66="P5",All!$AE66="RSS"),Ruler!L$26,IF(AND(All!$V66="P6",All!$AE66="RSS"),Ruler!L$27,IF(AND(All!$V66="P7",All!$AE66="RSS"),Ruler!L$28,IF(AND(All!$V66="P8",All!$AE66="RSS"),Ruler!L$29,IF(AND(All!$V66="P9",All!$AE66="RSS"),Ruler!L$30,0)))))))))))))))))))))))))))</f>
        <v>3</v>
      </c>
      <c r="BT66" s="325">
        <f>IF(AND(All!$V66="P1",All!$AE66="RDP"),Ruler!M$6,IF(AND(All!$V66="P2",All!$AE66="RDP"),Ruler!M$7,IF(AND(All!$V66="P3",All!$AE66="RDP"),Ruler!M$8,IF(AND(All!$V66="P4",All!$AE66="RDP"),Ruler!M$9,IF(AND(All!$V66="P5",All!$AE66="RDP"),Ruler!M$10,IF(AND(All!$V66="P6",All!$AE66="RDP"),Ruler!M$11,IF(AND(All!$V66="P7",All!$AE66="RDP"),Ruler!M$12,IF(AND(All!$V66="P8",All!$AE66="RDP"),Ruler!M$13,IF(AND(All!$V66="P9",All!$AE66="RDP"),Ruler!M$14,IF(AND(All!$V66="P1",All!$AE66="RMS"),Ruler!M$6,IF(AND(All!$V66="P2",All!$AE66="RMS"),Ruler!M$15,IF(AND(All!$V66="P3",All!$AE66="RMS"),Ruler!M$16,IF(AND(All!$V66="P4",All!$AE66="RMS"),Ruler!M$17,IF(AND(All!$V66="P5",All!$AE66="RMS"),Ruler!M$18,IF(AND(All!$V66="P6",All!$AE66="RMS"),Ruler!M$19,IF(AND(All!$V66="P7",All!$AE66="RMS"),Ruler!M$20,IF(AND(All!$V66="P8",All!$AE66="RMS"),Ruler!M$21,IF(AND(All!$V66="P9",All!$AE66="RMS"),Ruler!M$22,IF(AND(All!$V66="P1",All!$AE66="RSS"),Ruler!M$6,IF(AND(All!$V66="P2",All!$AE66="RSS"),Ruler!M$23,IF(AND(All!$V66="P3",All!$AE66="RSS"),Ruler!M$24,IF(AND(All!$V66="P4",All!$AE66="RSS"),Ruler!M$25,IF(AND(All!$V66="P5",All!$AE66="RSS"),Ruler!M$26,IF(AND(All!$V66="P6",All!$AE66="RSS"),Ruler!M$27,IF(AND(All!$V66="P7",All!$AE66="RSS"),Ruler!M$28,IF(AND(All!$V66="P8",All!$AE66="RSS"),Ruler!M$29,IF(AND(All!$V66="P9",All!$AE66="RSS"),Ruler!M$30,0)))))))))))))))))))))))))))</f>
        <v>3</v>
      </c>
      <c r="BU66" s="325">
        <f>IF(AND(All!$V66="P1",All!$AE66="RDP"),Ruler!N$6,IF(AND(All!$V66="P2",All!$AE66="RDP"),Ruler!N$7,IF(AND(All!$V66="P3",All!$AE66="RDP"),Ruler!N$8,IF(AND(All!$V66="P4",All!$AE66="RDP"),Ruler!N$9,IF(AND(All!$V66="P5",All!$AE66="RDP"),Ruler!N$10,IF(AND(All!$V66="P6",All!$AE66="RDP"),Ruler!N$11,IF(AND(All!$V66="P7",All!$AE66="RDP"),Ruler!N$12,IF(AND(All!$V66="P8",All!$AE66="RDP"),Ruler!N$13,IF(AND(All!$V66="P9",All!$AE66="RDP"),Ruler!N$14,IF(AND(All!$V66="P1",All!$AE66="RMS"),Ruler!N$6,IF(AND(All!$V66="P2",All!$AE66="RMS"),Ruler!N$15,IF(AND(All!$V66="P3",All!$AE66="RMS"),Ruler!N$16,IF(AND(All!$V66="P4",All!$AE66="RMS"),Ruler!N$17,IF(AND(All!$V66="P5",All!$AE66="RMS"),Ruler!N$18,IF(AND(All!$V66="P6",All!$AE66="RMS"),Ruler!N$19,IF(AND(All!$V66="P7",All!$AE66="RMS"),Ruler!N$20,IF(AND(All!$V66="P8",All!$AE66="RMS"),Ruler!N$21,IF(AND(All!$V66="P9",All!$AE66="RMS"),Ruler!N$22,IF(AND(All!$V66="P1",All!$AE66="RSS"),Ruler!N$6,IF(AND(All!$V66="P2",All!$AE66="RSS"),Ruler!N$23,IF(AND(All!$V66="P3",All!$AE66="RSS"),Ruler!N$24,IF(AND(All!$V66="P4",All!$AE66="RSS"),Ruler!N$25,IF(AND(All!$V66="P5",All!$AE66="RSS"),Ruler!N$26,IF(AND(All!$V66="P6",All!$AE66="RSS"),Ruler!N$27,IF(AND(All!$V66="P7",All!$AE66="RSS"),Ruler!N$28,IF(AND(All!$V66="P8",All!$AE66="RSS"),Ruler!N$29,IF(AND(All!$V66="P9",All!$AE66="RSS"),Ruler!N$30,0)))))))))))))))))))))))))))</f>
        <v>4</v>
      </c>
      <c r="BV66" s="325">
        <f>IF(AND(All!$V66="P1",All!$AE66="RDP"),Ruler!O$6,IF(AND(All!$V66="P2",All!$AE66="RDP"),Ruler!O$7,IF(AND(All!$V66="P3",All!$AE66="RDP"),Ruler!O$8,IF(AND(All!$V66="P4",All!$AE66="RDP"),Ruler!O$9,IF(AND(All!$V66="P5",All!$AE66="RDP"),Ruler!O$10,IF(AND(All!$V66="P6",All!$AE66="RDP"),Ruler!O$11,IF(AND(All!$V66="P7",All!$AE66="RDP"),Ruler!O$12,IF(AND(All!$V66="P8",All!$AE66="RDP"),Ruler!O$13,IF(AND(All!$V66="P9",All!$AE66="RDP"),Ruler!O$14,IF(AND(All!$V66="P1",All!$AE66="RMS"),Ruler!O$6,IF(AND(All!$V66="P2",All!$AE66="RMS"),Ruler!O$15,IF(AND(All!$V66="P3",All!$AE66="RMS"),Ruler!O$16,IF(AND(All!$V66="P4",All!$AE66="RMS"),Ruler!O$17,IF(AND(All!$V66="P5",All!$AE66="RMS"),Ruler!O$18,IF(AND(All!$V66="P6",All!$AE66="RMS"),Ruler!O$19,IF(AND(All!$V66="P7",All!$AE66="RMS"),Ruler!O$20,IF(AND(All!$V66="P8",All!$AE66="RMS"),Ruler!O$21,IF(AND(All!$V66="P9",All!$AE66="RMS"),Ruler!O$22,IF(AND(All!$V66="P1",All!$AE66="RSS"),Ruler!O$6,IF(AND(All!$V66="P2",All!$AE66="RSS"),Ruler!O$23,IF(AND(All!$V66="P3",All!$AE66="RSS"),Ruler!O$24,IF(AND(All!$V66="P4",All!$AE66="RSS"),Ruler!O$25,IF(AND(All!$V66="P5",All!$AE66="RSS"),Ruler!O$26,IF(AND(All!$V66="P6",All!$AE66="RSS"),Ruler!O$27,IF(AND(All!$V66="P7",All!$AE66="RSS"),Ruler!O$28,IF(AND(All!$V66="P8",All!$AE66="RSS"),Ruler!O$29,IF(AND(All!$V66="P9",All!$AE66="RSS"),Ruler!O$30,0)))))))))))))))))))))))))))</f>
        <v>3</v>
      </c>
      <c r="BW66" s="325">
        <f>IF(AND(All!$V66="P1",All!$AE66="RDP"),Ruler!P$6,IF(AND(All!$V66="P2",All!$AE66="RDP"),Ruler!P$7,IF(AND(All!$V66="P3",All!$AE66="RDP"),Ruler!P$8,IF(AND(All!$V66="P4",All!$AE66="RDP"),Ruler!P$9,IF(AND(All!$V66="P5",All!$AE66="RDP"),Ruler!P$10,IF(AND(All!$V66="P6",All!$AE66="RDP"),Ruler!P$11,IF(AND(All!$V66="P7",All!$AE66="RDP"),Ruler!P$12,IF(AND(All!$V66="P8",All!$AE66="RDP"),Ruler!P$13,IF(AND(All!$V66="P9",All!$AE66="RDP"),Ruler!P$14,IF(AND(All!$V66="P1",All!$AE66="RMS"),Ruler!P$6,IF(AND(All!$V66="P2",All!$AE66="RMS"),Ruler!P$15,IF(AND(All!$V66="P3",All!$AE66="RMS"),Ruler!P$16,IF(AND(All!$V66="P4",All!$AE66="RMS"),Ruler!P$17,IF(AND(All!$V66="P5",All!$AE66="RMS"),Ruler!P$18,IF(AND(All!$V66="P6",All!$AE66="RMS"),Ruler!P$19,IF(AND(All!$V66="P7",All!$AE66="RMS"),Ruler!P$20,IF(AND(All!$V66="P8",All!$AE66="RMS"),Ruler!P$21,IF(AND(All!$V66="P9",All!$AE66="RMS"),Ruler!P$22,IF(AND(All!$V66="P1",All!$AE66="RSS"),Ruler!P$6,IF(AND(All!$V66="P2",All!$AE66="RSS"),Ruler!P$23,IF(AND(All!$V66="P3",All!$AE66="RSS"),Ruler!P$24,IF(AND(All!$V66="P4",All!$AE66="RSS"),Ruler!P$25,IF(AND(All!$V66="P5",All!$AE66="RSS"),Ruler!P$26,IF(AND(All!$V66="P6",All!$AE66="RSS"),Ruler!P$27,IF(AND(All!$V66="P7",All!$AE66="RSS"),Ruler!P$28,IF(AND(All!$V66="P8",All!$AE66="RSS"),Ruler!P$29,IF(AND(All!$V66="P9",All!$AE66="RSS"),Ruler!P$30,0)))))))))))))))))))))))))))</f>
        <v>4</v>
      </c>
      <c r="BX66" s="325">
        <f>IF(AND(All!$V66="P1",All!$AE66="RDP"),Ruler!Q$6,IF(AND(All!$V66="P2",All!$AE66="RDP"),Ruler!Q$7,IF(AND(All!$V66="P3",All!$AE66="RDP"),Ruler!Q$8,IF(AND(All!$V66="P4",All!$AE66="RDP"),Ruler!Q$9,IF(AND(All!$V66="P5",All!$AE66="RDP"),Ruler!Q$10,IF(AND(All!$V66="P6",All!$AE66="RDP"),Ruler!Q$11,IF(AND(All!$V66="P7",All!$AE66="RDP"),Ruler!Q$12,IF(AND(All!$V66="P8",All!$AE66="RDP"),Ruler!Q$13,IF(AND(All!$V66="P9",All!$AE66="RDP"),Ruler!Q$14,IF(AND(All!$V66="P1",All!$AE66="RMS"),Ruler!Q$6,IF(AND(All!$V66="P2",All!$AE66="RMS"),Ruler!Q$15,IF(AND(All!$V66="P3",All!$AE66="RMS"),Ruler!Q$16,IF(AND(All!$V66="P4",All!$AE66="RMS"),Ruler!Q$17,IF(AND(All!$V66="P5",All!$AE66="RMS"),Ruler!Q$18,IF(AND(All!$V66="P6",All!$AE66="RMS"),Ruler!Q$19,IF(AND(All!$V66="P7",All!$AE66="RMS"),Ruler!Q$20,IF(AND(All!$V66="P8",All!$AE66="RMS"),Ruler!Q$21,IF(AND(All!$V66="P9",All!$AE66="RMS"),Ruler!Q$22,IF(AND(All!$V66="P1",All!$AE66="RSS"),Ruler!Q$6,IF(AND(All!$V66="P2",All!$AE66="RSS"),Ruler!Q$23,IF(AND(All!$V66="P3",All!$AE66="RSS"),Ruler!Q$24,IF(AND(All!$V66="P4",All!$AE66="RSS"),Ruler!Q$25,IF(AND(All!$V66="P5",All!$AE66="RSS"),Ruler!Q$26,IF(AND(All!$V66="P6",All!$AE66="RSS"),Ruler!Q$27,IF(AND(All!$V66="P7",All!$AE66="RSS"),Ruler!Q$28,IF(AND(All!$V66="P8",All!$AE66="RSS"),Ruler!Q$29,IF(AND(All!$V66="P9",All!$AE66="RSS"),Ruler!Q$30,0)))))))))))))))))))))))))))</f>
        <v>3</v>
      </c>
      <c r="BY66" s="325">
        <f>IF(AND(All!$V66="P1",All!$AE66="RDP"),Ruler!R$6,IF(AND(All!$V66="P2",All!$AE66="RDP"),Ruler!R$7,IF(AND(All!$V66="P3",All!$AE66="RDP"),Ruler!R$8,IF(AND(All!$V66="P4",All!$AE66="RDP"),Ruler!R$9,IF(AND(All!$V66="P5",All!$AE66="RDP"),Ruler!R$10,IF(AND(All!$V66="P6",All!$AE66="RDP"),Ruler!R$11,IF(AND(All!$V66="P7",All!$AE66="RDP"),Ruler!R$12,IF(AND(All!$V66="P8",All!$AE66="RDP"),Ruler!R$13,IF(AND(All!$V66="P9",All!$AE66="RDP"),Ruler!R$14,IF(AND(All!$V66="P1",All!$AE66="RMS"),Ruler!R$6,IF(AND(All!$V66="P2",All!$AE66="RMS"),Ruler!R$15,IF(AND(All!$V66="P3",All!$AE66="RMS"),Ruler!R$16,IF(AND(All!$V66="P4",All!$AE66="RMS"),Ruler!R$17,IF(AND(All!$V66="P5",All!$AE66="RMS"),Ruler!R$18,IF(AND(All!$V66="P6",All!$AE66="RMS"),Ruler!R$19,IF(AND(All!$V66="P7",All!$AE66="RMS"),Ruler!R$20,IF(AND(All!$V66="P8",All!$AE66="RMS"),Ruler!R$21,IF(AND(All!$V66="P9",All!$AE66="RMS"),Ruler!R$22,IF(AND(All!$V66="P1",All!$AE66="RSS"),Ruler!R$6,IF(AND(All!$V66="P2",All!$AE66="RSS"),Ruler!R$23,IF(AND(All!$V66="P3",All!$AE66="RSS"),Ruler!R$24,IF(AND(All!$V66="P4",All!$AE66="RSS"),Ruler!R$25,IF(AND(All!$V66="P5",All!$AE66="RSS"),Ruler!R$26,IF(AND(All!$V66="P6",All!$AE66="RSS"),Ruler!R$27,IF(AND(All!$V66="P7",All!$AE66="RSS"),Ruler!R$28,IF(AND(All!$V66="P8",All!$AE66="RSS"),Ruler!R$29,IF(AND(All!$V66="P9",All!$AE66="RSS"),Ruler!R$30,0)))))))))))))))))))))))))))</f>
        <v>4</v>
      </c>
      <c r="BZ66" s="325">
        <f>IF(AND(All!$V66="P1",All!$AE66="RDP"),Ruler!S$6,IF(AND(All!$V66="P2",All!$AE66="RDP"),Ruler!S$7,IF(AND(All!$V66="P3",All!$AE66="RDP"),Ruler!S$8,IF(AND(All!$V66="P4",All!$AE66="RDP"),Ruler!S$9,IF(AND(All!$V66="P5",All!$AE66="RDP"),Ruler!S$10,IF(AND(All!$V66="P6",All!$AE66="RDP"),Ruler!S$11,IF(AND(All!$V66="P7",All!$AE66="RDP"),Ruler!S$12,IF(AND(All!$V66="P8",All!$AE66="RDP"),Ruler!S$13,IF(AND(All!$V66="P9",All!$AE66="RDP"),Ruler!S$14,IF(AND(All!$V66="P1",All!$AE66="RMS"),Ruler!S$6,IF(AND(All!$V66="P2",All!$AE66="RMS"),Ruler!S$15,IF(AND(All!$V66="P3",All!$AE66="RMS"),Ruler!S$16,IF(AND(All!$V66="P4",All!$AE66="RMS"),Ruler!S$17,IF(AND(All!$V66="P5",All!$AE66="RMS"),Ruler!S$18,IF(AND(All!$V66="P6",All!$AE66="RMS"),Ruler!S$19,IF(AND(All!$V66="P7",All!$AE66="RMS"),Ruler!S$20,IF(AND(All!$V66="P8",All!$AE66="RMS"),Ruler!S$21,IF(AND(All!$V66="P9",All!$AE66="RMS"),Ruler!S$22,IF(AND(All!$V66="P1",All!$AE66="RSS"),Ruler!S$6,IF(AND(All!$V66="P2",All!$AE66="RSS"),Ruler!S$23,IF(AND(All!$V66="P3",All!$AE66="RSS"),Ruler!S$24,IF(AND(All!$V66="P4",All!$AE66="RSS"),Ruler!S$25,IF(AND(All!$V66="P5",All!$AE66="RSS"),Ruler!S$26,IF(AND(All!$V66="P6",All!$AE66="RSS"),Ruler!S$27,IF(AND(All!$V66="P7",All!$AE66="RSS"),Ruler!S$28,IF(AND(All!$V66="P8",All!$AE66="RSS"),Ruler!S$29,IF(AND(All!$V66="P9",All!$AE66="RSS"),Ruler!S$30,0)))))))))))))))))))))))))))</f>
        <v>3</v>
      </c>
      <c r="CA66" s="325">
        <f>IF(AND(All!$V66="P1",All!$AE66="RDP"),Ruler!T$6,IF(AND(All!$V66="P2",All!$AE66="RDP"),Ruler!T$7,IF(AND(All!$V66="P3",All!$AE66="RDP"),Ruler!T$8,IF(AND(All!$V66="P4",All!$AE66="RDP"),Ruler!T$9,IF(AND(All!$V66="P5",All!$AE66="RDP"),Ruler!T$10,IF(AND(All!$V66="P6",All!$AE66="RDP"),Ruler!T$11,IF(AND(All!$V66="P7",All!$AE66="RDP"),Ruler!T$12,IF(AND(All!$V66="P8",All!$AE66="RDP"),Ruler!T$13,IF(AND(All!$V66="P9",All!$AE66="RDP"),Ruler!T$14,IF(AND(All!$V66="P1",All!$AE66="RMS"),Ruler!T$6,IF(AND(All!$V66="P2",All!$AE66="RMS"),Ruler!T$15,IF(AND(All!$V66="P3",All!$AE66="RMS"),Ruler!T$16,IF(AND(All!$V66="P4",All!$AE66="RMS"),Ruler!T$17,IF(AND(All!$V66="P5",All!$AE66="RMS"),Ruler!T$18,IF(AND(All!$V66="P6",All!$AE66="RMS"),Ruler!T$19,IF(AND(All!$V66="P7",All!$AE66="RMS"),Ruler!T$20,IF(AND(All!$V66="P8",All!$AE66="RMS"),Ruler!T$21,IF(AND(All!$V66="P9",All!$AE66="RMS"),Ruler!T$22,IF(AND(All!$V66="P1",All!$AE66="RSS"),Ruler!T$6,IF(AND(All!$V66="P2",All!$AE66="RSS"),Ruler!T$23,IF(AND(All!$V66="P3",All!$AE66="RSS"),Ruler!T$24,IF(AND(All!$V66="P4",All!$AE66="RSS"),Ruler!T$25,IF(AND(All!$V66="P5",All!$AE66="RSS"),Ruler!T$26,IF(AND(All!$V66="P6",All!$AE66="RSS"),Ruler!T$27,IF(AND(All!$V66="P7",All!$AE66="RSS"),Ruler!T$28,IF(AND(All!$V66="P8",All!$AE66="RSS"),Ruler!T$29,IF(AND(All!$V66="P9",All!$AE66="RSS"),Ruler!T$30,0)))))))))))))))))))))))))))</f>
        <v>3</v>
      </c>
      <c r="CB66" s="325">
        <f>IF(AND(All!$V66="P1",All!$AE66="RDP"),Ruler!U$6,IF(AND(All!$V66="P2",All!$AE66="RDP"),Ruler!U$7,IF(AND(All!$V66="P3",All!$AE66="RDP"),Ruler!U$8,IF(AND(All!$V66="P4",All!$AE66="RDP"),Ruler!U$9,IF(AND(All!$V66="P5",All!$AE66="RDP"),Ruler!U$10,IF(AND(All!$V66="P6",All!$AE66="RDP"),Ruler!U$11,IF(AND(All!$V66="P7",All!$AE66="RDP"),Ruler!U$12,IF(AND(All!$V66="P8",All!$AE66="RDP"),Ruler!U$13,IF(AND(All!$V66="P9",All!$AE66="RDP"),Ruler!U$14,IF(AND(All!$V66="P1",All!$AE66="RMS"),Ruler!U$6,IF(AND(All!$V66="P2",All!$AE66="RMS"),Ruler!U$15,IF(AND(All!$V66="P3",All!$AE66="RMS"),Ruler!U$16,IF(AND(All!$V66="P4",All!$AE66="RMS"),Ruler!U$17,IF(AND(All!$V66="P5",All!$AE66="RMS"),Ruler!U$18,IF(AND(All!$V66="P6",All!$AE66="RMS"),Ruler!U$19,IF(AND(All!$V66="P7",All!$AE66="RMS"),Ruler!U$20,IF(AND(All!$V66="P8",All!$AE66="RMS"),Ruler!U$21,IF(AND(All!$V66="P9",All!$AE66="RMS"),Ruler!U$22,IF(AND(All!$V66="P1",All!$AE66="RSS"),Ruler!U$6,IF(AND(All!$V66="P2",All!$AE66="RSS"),Ruler!U$23,IF(AND(All!$V66="P3",All!$AE66="RSS"),Ruler!U$24,IF(AND(All!$V66="P4",All!$AE66="RSS"),Ruler!U$25,IF(AND(All!$V66="P5",All!$AE66="RSS"),Ruler!U$26,IF(AND(All!$V66="P6",All!$AE66="RSS"),Ruler!U$27,IF(AND(All!$V66="P7",All!$AE66="RSS"),Ruler!U$28,IF(AND(All!$V66="P8",All!$AE66="RSS"),Ruler!U$29,IF(AND(All!$V66="P9",All!$AE66="RSS"),Ruler!U$30,0)))))))))))))))))))))))))))</f>
        <v>2</v>
      </c>
      <c r="CC66" s="325">
        <f>IF(AND(All!$V66="P1",All!$AE66="RDP"),Ruler!V$6,IF(AND(All!$V66="P2",All!$AE66="RDP"),Ruler!V$7,IF(AND(All!$V66="P3",All!$AE66="RDP"),Ruler!V$8,IF(AND(All!$V66="P4",All!$AE66="RDP"),Ruler!V$9,IF(AND(All!$V66="P5",All!$AE66="RDP"),Ruler!V$10,IF(AND(All!$V66="P6",All!$AE66="RDP"),Ruler!V$11,IF(AND(All!$V66="P7",All!$AE66="RDP"),Ruler!V$12,IF(AND(All!$V66="P8",All!$AE66="RDP"),Ruler!V$13,IF(AND(All!$V66="P9",All!$AE66="RDP"),Ruler!V$14,IF(AND(All!$V66="P1",All!$AE66="RMS"),Ruler!V$6,IF(AND(All!$V66="P2",All!$AE66="RMS"),Ruler!V$15,IF(AND(All!$V66="P3",All!$AE66="RMS"),Ruler!V$16,IF(AND(All!$V66="P4",All!$AE66="RMS"),Ruler!V$17,IF(AND(All!$V66="P5",All!$AE66="RMS"),Ruler!V$18,IF(AND(All!$V66="P6",All!$AE66="RMS"),Ruler!V$19,IF(AND(All!$V66="P7",All!$AE66="RMS"),Ruler!V$20,IF(AND(All!$V66="P8",All!$AE66="RMS"),Ruler!V$21,IF(AND(All!$V66="P9",All!$AE66="RMS"),Ruler!V$22,IF(AND(All!$V66="P1",All!$AE66="RSS"),Ruler!V$6,IF(AND(All!$V66="P2",All!$AE66="RSS"),Ruler!V$23,IF(AND(All!$V66="P3",All!$AE66="RSS"),Ruler!V$24,IF(AND(All!$V66="P4",All!$AE66="RSS"),Ruler!V$25,IF(AND(All!$V66="P5",All!$AE66="RSS"),Ruler!V$26,IF(AND(All!$V66="P6",All!$AE66="RSS"),Ruler!V$27,IF(AND(All!$V66="P7",All!$AE66="RSS"),Ruler!V$28,IF(AND(All!$V66="P8",All!$AE66="RSS"),Ruler!V$29,IF(AND(All!$V66="P9",All!$AE66="RSS"),Ruler!V$30,0)))))))))))))))))))))))))))</f>
        <v>3</v>
      </c>
      <c r="CD66" s="325">
        <f>IF(AND(All!$V66="P1",All!$AE66="RDP"),Ruler!W$6,IF(AND(All!$V66="P2",All!$AE66="RDP"),Ruler!W$7,IF(AND(All!$V66="P3",All!$AE66="RDP"),Ruler!W$8,IF(AND(All!$V66="P4",All!$AE66="RDP"),Ruler!W$9,IF(AND(All!$V66="P5",All!$AE66="RDP"),Ruler!W$10,IF(AND(All!$V66="P6",All!$AE66="RDP"),Ruler!W$11,IF(AND(All!$V66="P7",All!$AE66="RDP"),Ruler!W$12,IF(AND(All!$V66="P8",All!$AE66="RDP"),Ruler!W$13,IF(AND(All!$V66="P9",All!$AE66="RDP"),Ruler!W$14,IF(AND(All!$V66="P1",All!$AE66="RMS"),Ruler!W$6,IF(AND(All!$V66="P2",All!$AE66="RMS"),Ruler!W$15,IF(AND(All!$V66="P3",All!$AE66="RMS"),Ruler!W$16,IF(AND(All!$V66="P4",All!$AE66="RMS"),Ruler!W$17,IF(AND(All!$V66="P5",All!$AE66="RMS"),Ruler!W$18,IF(AND(All!$V66="P6",All!$AE66="RMS"),Ruler!W$19,IF(AND(All!$V66="P7",All!$AE66="RMS"),Ruler!W$20,IF(AND(All!$V66="P8",All!$AE66="RMS"),Ruler!W$21,IF(AND(All!$V66="P9",All!$AE66="RMS"),Ruler!W$22,IF(AND(All!$V66="P1",All!$AE66="RSS"),Ruler!W$6,IF(AND(All!$V66="P2",All!$AE66="RSS"),Ruler!W$23,IF(AND(All!$V66="P3",All!$AE66="RSS"),Ruler!W$24,IF(AND(All!$V66="P4",All!$AE66="RSS"),Ruler!W$25,IF(AND(All!$V66="P5",All!$AE66="RSS"),Ruler!W$26,IF(AND(All!$V66="P6",All!$AE66="RSS"),Ruler!W$27,IF(AND(All!$V66="P7",All!$AE66="RSS"),Ruler!W$28,IF(AND(All!$V66="P8",All!$AE66="RSS"),Ruler!W$29,IF(AND(All!$V66="P9",All!$AE66="RSS"),Ruler!W$30,0)))))))))))))))))))))))))))</f>
        <v>2</v>
      </c>
      <c r="CE66" s="325">
        <f>IF(AND(All!$V66="P1",All!$AE66="RDP"),Ruler!X$6,IF(AND(All!$V66="P2",All!$AE66="RDP"),Ruler!X$7,IF(AND(All!$V66="P3",All!$AE66="RDP"),Ruler!X$8,IF(AND(All!$V66="P4",All!$AE66="RDP"),Ruler!X$9,IF(AND(All!$V66="P5",All!$AE66="RDP"),Ruler!X$10,IF(AND(All!$V66="P6",All!$AE66="RDP"),Ruler!X$11,IF(AND(All!$V66="P7",All!$AE66="RDP"),Ruler!X$12,IF(AND(All!$V66="P8",All!$AE66="RDP"),Ruler!X$13,IF(AND(All!$V66="P9",All!$AE66="RDP"),Ruler!X$14,IF(AND(All!$V66="P1",All!$AE66="RMS"),Ruler!X$6,IF(AND(All!$V66="P2",All!$AE66="RMS"),Ruler!X$15,IF(AND(All!$V66="P3",All!$AE66="RMS"),Ruler!X$16,IF(AND(All!$V66="P4",All!$AE66="RMS"),Ruler!X$17,IF(AND(All!$V66="P5",All!$AE66="RMS"),Ruler!X$18,IF(AND(All!$V66="P6",All!$AE66="RMS"),Ruler!X$19,IF(AND(All!$V66="P7",All!$AE66="RMS"),Ruler!X$20,IF(AND(All!$V66="P8",All!$AE66="RMS"),Ruler!X$21,IF(AND(All!$V66="P9",All!$AE66="RMS"),Ruler!X$22,IF(AND(All!$V66="P1",All!$AE66="RSS"),Ruler!X$6,IF(AND(All!$V66="P2",All!$AE66="RSS"),Ruler!X$23,IF(AND(All!$V66="P3",All!$AE66="RSS"),Ruler!X$24,IF(AND(All!$V66="P4",All!$AE66="RSS"),Ruler!X$25,IF(AND(All!$V66="P5",All!$AE66="RSS"),Ruler!X$26,IF(AND(All!$V66="P6",All!$AE66="RSS"),Ruler!X$27,IF(AND(All!$V66="P7",All!$AE66="RSS"),Ruler!X$28,IF(AND(All!$V66="P8",All!$AE66="RSS"),Ruler!X$29,IF(AND(All!$V66="P9",All!$AE66="RSS"),Ruler!X$30,0)))))))))))))))))))))))))))</f>
        <v>3</v>
      </c>
      <c r="CF66" s="325">
        <f>IF(AND(All!$V66="P1",All!$AE66="RDP"),Ruler!Y$6,IF(AND(All!$V66="P2",All!$AE66="RDP"),Ruler!Y$7,IF(AND(All!$V66="P3",All!$AE66="RDP"),Ruler!Y$8,IF(AND(All!$V66="P4",All!$AE66="RDP"),Ruler!Y$9,IF(AND(All!$V66="P5",All!$AE66="RDP"),Ruler!Y$10,IF(AND(All!$V66="P6",All!$AE66="RDP"),Ruler!Y$11,IF(AND(All!$V66="P7",All!$AE66="RDP"),Ruler!Y$12,IF(AND(All!$V66="P8",All!$AE66="RDP"),Ruler!Y$13,IF(AND(All!$V66="P9",All!$AE66="RDP"),Ruler!Y$14,IF(AND(All!$V66="P1",All!$AE66="RMS"),Ruler!Y$6,IF(AND(All!$V66="P2",All!$AE66="RMS"),Ruler!Y$15,IF(AND(All!$V66="P3",All!$AE66="RMS"),Ruler!Y$16,IF(AND(All!$V66="P4",All!$AE66="RMS"),Ruler!Y$17,IF(AND(All!$V66="P5",All!$AE66="RMS"),Ruler!Y$18,IF(AND(All!$V66="P6",All!$AE66="RMS"),Ruler!Y$19,IF(AND(All!$V66="P7",All!$AE66="RMS"),Ruler!Y$20,IF(AND(All!$V66="P8",All!$AE66="RMS"),Ruler!Y$21,IF(AND(All!$V66="P9",All!$AE66="RMS"),Ruler!Y$22,IF(AND(All!$V66="P1",All!$AE66="RSS"),Ruler!Y$6,IF(AND(All!$V66="P2",All!$AE66="RSS"),Ruler!Y$23,IF(AND(All!$V66="P3",All!$AE66="RSS"),Ruler!Y$24,IF(AND(All!$V66="P4",All!$AE66="RSS"),Ruler!Y$25,IF(AND(All!$V66="P5",All!$AE66="RSS"),Ruler!Y$26,IF(AND(All!$V66="P6",All!$AE66="RSS"),Ruler!Y$27,IF(AND(All!$V66="P7",All!$AE66="RSS"),Ruler!Y$28,IF(AND(All!$V66="P8",All!$AE66="RSS"),Ruler!Y$29,IF(AND(All!$V66="P9",All!$AE66="RSS"),Ruler!Y$30,0)))))))))))))))))))))))))))</f>
        <v>2</v>
      </c>
      <c r="CG66" s="325">
        <f>IF(AND(All!$V66="P1",All!$AE66="RDP"),Ruler!Z$6,IF(AND(All!$V66="P2",All!$AE66="RDP"),Ruler!Z$7,IF(AND(All!$V66="P3",All!$AE66="RDP"),Ruler!Z$8,IF(AND(All!$V66="P4",All!$AE66="RDP"),Ruler!Z$9,IF(AND(All!$V66="P5",All!$AE66="RDP"),Ruler!Z$10,IF(AND(All!$V66="P6",All!$AE66="RDP"),Ruler!Z$11,IF(AND(All!$V66="P7",All!$AE66="RDP"),Ruler!Z$12,IF(AND(All!$V66="P8",All!$AE66="RDP"),Ruler!Z$13,IF(AND(All!$V66="P9",All!$AE66="RDP"),Ruler!Z$14,IF(AND(All!$V66="P1",All!$AE66="RMS"),Ruler!Z$6,IF(AND(All!$V66="P2",All!$AE66="RMS"),Ruler!Z$15,IF(AND(All!$V66="P3",All!$AE66="RMS"),Ruler!Z$16,IF(AND(All!$V66="P4",All!$AE66="RMS"),Ruler!Z$17,IF(AND(All!$V66="P5",All!$AE66="RMS"),Ruler!Z$18,IF(AND(All!$V66="P6",All!$AE66="RMS"),Ruler!Z$19,IF(AND(All!$V66="P7",All!$AE66="RMS"),Ruler!Z$20,IF(AND(All!$V66="P8",All!$AE66="RMS"),Ruler!Z$21,IF(AND(All!$V66="P9",All!$AE66="RMS"),Ruler!Z$22,IF(AND(All!$V66="P1",All!$AE66="RSS"),Ruler!Z$6,IF(AND(All!$V66="P2",All!$AE66="RSS"),Ruler!Z$23,IF(AND(All!$V66="P3",All!$AE66="RSS"),Ruler!Z$24,IF(AND(All!$V66="P4",All!$AE66="RSS"),Ruler!Z$25,IF(AND(All!$V66="P5",All!$AE66="RSS"),Ruler!Z$26,IF(AND(All!$V66="P6",All!$AE66="RSS"),Ruler!Z$27,IF(AND(All!$V66="P7",All!$AE66="RSS"),Ruler!Z$28,IF(AND(All!$V66="P8",All!$AE66="RSS"),Ruler!Z$29,IF(AND(All!$V66="P9",All!$AE66="RSS"),Ruler!Z$30,0)))))))))))))))))))))))))))</f>
        <v>2</v>
      </c>
      <c r="CH66" s="325">
        <f>IF(AND(All!$V66="P1",All!$AE66="RDP"),Ruler!AA$6,IF(AND(All!$V66="P2",All!$AE66="RDP"),Ruler!AA$7,IF(AND(All!$V66="P3",All!$AE66="RDP"),Ruler!AA$8,IF(AND(All!$V66="P4",All!$AE66="RDP"),Ruler!AA$9,IF(AND(All!$V66="P5",All!$AE66="RDP"),Ruler!AA$10,IF(AND(All!$V66="P6",All!$AE66="RDP"),Ruler!AA$11,IF(AND(All!$V66="P7",All!$AE66="RDP"),Ruler!AA$12,IF(AND(All!$V66="P8",All!$AE66="RDP"),Ruler!AA$13,IF(AND(All!$V66="P9",All!$AE66="RDP"),Ruler!AA$14,IF(AND(All!$V66="P1",All!$AE66="RMS"),Ruler!AA$6,IF(AND(All!$V66="P2",All!$AE66="RMS"),Ruler!AA$15,IF(AND(All!$V66="P3",All!$AE66="RMS"),Ruler!AA$16,IF(AND(All!$V66="P4",All!$AE66="RMS"),Ruler!AA$17,IF(AND(All!$V66="P5",All!$AE66="RMS"),Ruler!AA$18,IF(AND(All!$V66="P6",All!$AE66="RMS"),Ruler!AA$19,IF(AND(All!$V66="P7",All!$AE66="RMS"),Ruler!AA$20,IF(AND(All!$V66="P8",All!$AE66="RMS"),Ruler!AA$21,IF(AND(All!$V66="P9",All!$AE66="RMS"),Ruler!AA$22,IF(AND(All!$V66="P1",All!$AE66="RSS"),Ruler!AA$6,IF(AND(All!$V66="P2",All!$AE66="RSS"),Ruler!AA$23,IF(AND(All!$V66="P3",All!$AE66="RSS"),Ruler!AA$24,IF(AND(All!$V66="P4",All!$AE66="RSS"),Ruler!AA$25,IF(AND(All!$V66="P5",All!$AE66="RSS"),Ruler!AA$26,IF(AND(All!$V66="P6",All!$AE66="RSS"),Ruler!AA$27,IF(AND(All!$V66="P7",All!$AE66="RSS"),Ruler!AA$28,IF(AND(All!$V66="P8",All!$AE66="RSS"),Ruler!AA$29,IF(AND(All!$V66="P9",All!$AE66="RSS"),Ruler!AA$30,0)))))))))))))))))))))))))))</f>
        <v>2</v>
      </c>
      <c r="CI66" s="325">
        <f>IF(AND(All!$V66="P1",All!$AE66="RDP"),Ruler!AB$6,IF(AND(All!$V66="P2",All!$AE66="RDP"),Ruler!AB$7,IF(AND(All!$V66="P3",All!$AE66="RDP"),Ruler!AB$8,IF(AND(All!$V66="P4",All!$AE66="RDP"),Ruler!AB$9,IF(AND(All!$V66="P5",All!$AE66="RDP"),Ruler!AB$10,IF(AND(All!$V66="P6",All!$AE66="RDP"),Ruler!AB$11,IF(AND(All!$V66="P7",All!$AE66="RDP"),Ruler!AB$12,IF(AND(All!$V66="P8",All!$AE66="RDP"),Ruler!AB$13,IF(AND(All!$V66="P9",All!$AE66="RDP"),Ruler!AB$14,IF(AND(All!$V66="P1",All!$AE66="RMS"),Ruler!AB$6,IF(AND(All!$V66="P2",All!$AE66="RMS"),Ruler!AB$15,IF(AND(All!$V66="P3",All!$AE66="RMS"),Ruler!AB$16,IF(AND(All!$V66="P4",All!$AE66="RMS"),Ruler!AB$17,IF(AND(All!$V66="P5",All!$AE66="RMS"),Ruler!AB$18,IF(AND(All!$V66="P6",All!$AE66="RMS"),Ruler!AB$19,IF(AND(All!$V66="P7",All!$AE66="RMS"),Ruler!AB$20,IF(AND(All!$V66="P8",All!$AE66="RMS"),Ruler!AB$21,IF(AND(All!$V66="P9",All!$AE66="RMS"),Ruler!AB$22,IF(AND(All!$V66="P1",All!$AE66="RSS"),Ruler!AB$6,IF(AND(All!$V66="P2",All!$AE66="RSS"),Ruler!AB$23,IF(AND(All!$V66="P3",All!$AE66="RSS"),Ruler!AB$24,IF(AND(All!$V66="P4",All!$AE66="RSS"),Ruler!AB$25,IF(AND(All!$V66="P5",All!$AE66="RSS"),Ruler!AB$26,IF(AND(All!$V66="P6",All!$AE66="RSS"),Ruler!AB$27,IF(AND(All!$V66="P7",All!$AE66="RSS"),Ruler!AB$28,IF(AND(All!$V66="P8",All!$AE66="RSS"),Ruler!AB$29,IF(AND(All!$V66="P9",All!$AE66="RSS"),Ruler!AB$30,0)))))))))))))))))))))))))))</f>
        <v>2</v>
      </c>
      <c r="CJ66" s="377">
        <f>Table9[[#This Row],[R-B1]]-Table9[[#This Row],[B1]]</f>
        <v>1</v>
      </c>
      <c r="CK66" s="378">
        <f>Table9[[#This Row],[R-B2]]-Table9[[#This Row],[B2]]</f>
        <v>1</v>
      </c>
      <c r="CL66" s="378">
        <f>Table9[[#This Row],[R-B3]]-Table9[[#This Row],[B3]]</f>
        <v>1</v>
      </c>
      <c r="CM66" s="378">
        <f>Table9[[#This Row],[R-B4]]-Table9[[#This Row],[B4]]</f>
        <v>1</v>
      </c>
      <c r="CN66" s="378">
        <f>Table9[[#This Row],[R-B5]]-Table9[[#This Row],[B5]]</f>
        <v>1</v>
      </c>
      <c r="CO66" s="378">
        <f>Table9[[#This Row],[R-B6]]-Table9[[#This Row],[B6]]</f>
        <v>0</v>
      </c>
      <c r="CP66" s="378">
        <f>Table9[[#This Row],[R-B7]]-Table9[[#This Row],[B7]]</f>
        <v>2</v>
      </c>
      <c r="CQ66" s="378">
        <f>Table9[[#This Row],[R-B8]]-Table9[[#This Row],[B8]]</f>
        <v>1</v>
      </c>
      <c r="CR66" s="378">
        <f>Table9[[#This Row],[R-B9]]-Table9[[#This Row],[B9]]</f>
        <v>-1</v>
      </c>
      <c r="CS66" s="378">
        <f>Table9[[#This Row],[R-B10]]-Table9[[#This Row],[B10]]</f>
        <v>1</v>
      </c>
      <c r="CT66" s="378">
        <f>Table9[[#This Row],[R-B11]]-Table9[[#This Row],[B11]]</f>
        <v>1</v>
      </c>
      <c r="CU66" s="378">
        <f>Table9[[#This Row],[R-B12]]-Table9[[#This Row],[B12]]</f>
        <v>1</v>
      </c>
      <c r="CV66" s="378">
        <f>Table9[[#This Row],[R-K1]]-Table9[[#This Row],[K1]]</f>
        <v>0</v>
      </c>
      <c r="CW66" s="378">
        <f>Table9[[#This Row],[R-K2]]-Table9[[#This Row],[K2]]</f>
        <v>1</v>
      </c>
      <c r="CX66" s="378">
        <f>Table9[[#This Row],[R-K3]]-Table9[[#This Row],[K3]]</f>
        <v>2</v>
      </c>
      <c r="CY66" s="378">
        <f>Table9[[#This Row],[R-K4]]-Table9[[#This Row],[K4]]</f>
        <v>1</v>
      </c>
      <c r="CZ66" s="378">
        <f>Table9[[#This Row],[R-K5]]-Table9[[#This Row],[K5]]</f>
        <v>1</v>
      </c>
      <c r="DA66" s="378">
        <f>Table9[[#This Row],[R-P1]]-Table9[[#This Row],[P1]]</f>
        <v>2</v>
      </c>
      <c r="DB66" s="378">
        <f>Table9[[#This Row],[R-P2]]-Table9[[#This Row],[P2]]</f>
        <v>0</v>
      </c>
      <c r="DC66" s="378">
        <f>Table9[[#This Row],[R-P3]]-Table9[[#This Row],[P3]]</f>
        <v>1</v>
      </c>
      <c r="DD66" s="378">
        <f>Table9[[#This Row],[R-P4]]-Table9[[#This Row],[P4]]</f>
        <v>1</v>
      </c>
      <c r="DE66" s="378">
        <f>Table9[[#This Row],[R-P5]]-Table9[[#This Row],[P5]]</f>
        <v>-1</v>
      </c>
      <c r="DF66" s="378">
        <f>Table9[[#This Row],[R-E1]]-Table9[[#This Row],[E1]]</f>
        <v>0</v>
      </c>
      <c r="DG66" s="379">
        <f>Table9[[#This Row],[R-E2]]-Table9[[#This Row],[E2]]</f>
        <v>1</v>
      </c>
      <c r="DH66" s="43">
        <f>COUNTIF(Table9[[#This Row],[G-B1]:[G-B12]],"&lt;=0")/12*100</f>
        <v>16.666666666666664</v>
      </c>
      <c r="DI66" s="43">
        <f>COUNTIF(Table9[[#This Row],[G-K1]:[G-K5]],"&lt;=0")/5*100</f>
        <v>20</v>
      </c>
      <c r="DJ66" s="43">
        <f>COUNTIF(Table9[[#This Row],[G-P1]:[G-P5]],"&lt;=0")/5*100</f>
        <v>40</v>
      </c>
      <c r="DK66" s="43">
        <f>COUNTIF(Table9[[#This Row],[G-E1]:[G-E2]],"&lt;=0")/2*100</f>
        <v>50</v>
      </c>
      <c r="DL66" s="450">
        <f>IF(AE66="RDP",(COUNTIF(Table9[[#This Row],[G-B3]],"&lt;=0")+COUNTIF(Table9[[#This Row],[G-B4]],"&lt;=0")+COUNTIF(Table9[[#This Row],[G-B7]],"&lt;=0")+COUNTIF(Table9[[#This Row],[G-B11]],"&lt;=0")+COUNTIF(Table9[[#This Row],[G-K2]],"&lt;=0"))/5*100,IF(AE66="RMS",(COUNTIF(Table9[[#This Row],[G-B4]],"&lt;=0")+COUNTIF(Table9[[#This Row],[G-B5]],"&lt;=0")+COUNTIF(Table9[[#This Row],[G-B10]],"&lt;=0")+COUNTIF(Table9[[#This Row],[G-B12]],"&lt;=0")+COUNTIF(Table9[[#This Row],[G-K2]],"&lt;=0"))/5*100,IF(AE66="RSS",(COUNTIF(Table9[[#This Row],[G-B1]],"&lt;=0")+COUNTIF(Table9[[#This Row],[G-B2]],"&lt;=0")+COUNTIF(Table9[[#This Row],[G-B6]],"&lt;=0")+COUNTIF(Table9[[#This Row],[G-B11]],"&lt;=0")+COUNTIF(Table9[[#This Row],[G-B12]],"&lt;=0"))/5*100,0)))</f>
        <v>0</v>
      </c>
      <c r="DM66" s="380">
        <v>82</v>
      </c>
      <c r="DN66" s="381">
        <v>83</v>
      </c>
      <c r="DO66" s="381">
        <v>80</v>
      </c>
      <c r="DP66" s="381">
        <v>100</v>
      </c>
      <c r="DQ66" s="381">
        <v>100</v>
      </c>
      <c r="DR66" s="380">
        <v>17</v>
      </c>
      <c r="DS66" s="381">
        <v>20</v>
      </c>
      <c r="DT66" s="381">
        <v>40</v>
      </c>
      <c r="DU66" s="381">
        <v>50</v>
      </c>
      <c r="DV66" s="381">
        <v>0</v>
      </c>
      <c r="DW66" s="380">
        <v>8</v>
      </c>
      <c r="DX66" s="381">
        <v>20</v>
      </c>
      <c r="DY66" s="381">
        <v>20</v>
      </c>
      <c r="DZ66" s="381">
        <v>50</v>
      </c>
      <c r="EA66" s="382">
        <v>0</v>
      </c>
      <c r="EB66" s="335" t="s">
        <v>447</v>
      </c>
      <c r="EC66" s="324" t="s">
        <v>543</v>
      </c>
      <c r="ED66" s="324" t="s">
        <v>660</v>
      </c>
      <c r="EE66" s="338" t="s">
        <v>253</v>
      </c>
    </row>
    <row r="67" spans="2:135" ht="58.5" hidden="1" thickBot="1" x14ac:dyDescent="0.35">
      <c r="B67" s="282">
        <v>66</v>
      </c>
      <c r="C67" s="285" t="s">
        <v>134</v>
      </c>
      <c r="D67" s="45">
        <v>46211</v>
      </c>
      <c r="E67" s="284" t="s">
        <v>661</v>
      </c>
      <c r="F67" s="43">
        <v>1057252</v>
      </c>
      <c r="G67" s="357">
        <f t="shared" ca="1" si="5"/>
        <v>37.483924020167436</v>
      </c>
      <c r="H67" s="283">
        <v>32634</v>
      </c>
      <c r="I67" s="282" t="s">
        <v>136</v>
      </c>
      <c r="J67" s="282" t="s">
        <v>662</v>
      </c>
      <c r="K67" s="282" t="s">
        <v>241</v>
      </c>
      <c r="L67" s="282" t="s">
        <v>202</v>
      </c>
      <c r="M67" s="285" t="s">
        <v>242</v>
      </c>
      <c r="N67" s="282" t="s">
        <v>663</v>
      </c>
      <c r="O67" s="282" t="s">
        <v>142</v>
      </c>
      <c r="P67" s="284" t="s">
        <v>664</v>
      </c>
      <c r="Q67" s="282" t="s">
        <v>144</v>
      </c>
      <c r="R67" s="282" t="s">
        <v>185</v>
      </c>
      <c r="S67" s="283">
        <v>41884</v>
      </c>
      <c r="T67" s="286">
        <f t="shared" ca="1" si="4"/>
        <v>12.133333333333333</v>
      </c>
      <c r="U67" s="282"/>
      <c r="V67" s="282" t="s">
        <v>57</v>
      </c>
      <c r="W67" s="286"/>
      <c r="X67" s="286">
        <f ca="1">($T$1-Table9[[#This Row],[Date of Appointment to Current Grade]])/365</f>
        <v>7.4757048420852437</v>
      </c>
      <c r="Y67" s="283">
        <v>43587</v>
      </c>
      <c r="Z67" s="343" t="s">
        <v>244</v>
      </c>
      <c r="AA67" s="283">
        <v>45809</v>
      </c>
      <c r="AB67" s="286">
        <f ca="1">($T$1-Table9[[#This Row],[Date in Position]])/365</f>
        <v>1.3880336092085312</v>
      </c>
      <c r="AC67" s="282" t="s">
        <v>146</v>
      </c>
      <c r="AD67" s="283">
        <v>45809</v>
      </c>
      <c r="AE67" s="282" t="s">
        <v>147</v>
      </c>
      <c r="AF67" s="282" t="s">
        <v>148</v>
      </c>
      <c r="AG67" s="287" t="s">
        <v>665</v>
      </c>
      <c r="AH67" s="287" t="s">
        <v>666</v>
      </c>
      <c r="AI67" s="287" t="s">
        <v>667</v>
      </c>
      <c r="AJ67" s="285" t="s">
        <v>668</v>
      </c>
      <c r="AK67" s="288" t="s">
        <v>669</v>
      </c>
      <c r="AL67" s="285" t="s">
        <v>153</v>
      </c>
      <c r="AM67" s="319" t="s">
        <v>670</v>
      </c>
      <c r="AN67" s="323">
        <v>2</v>
      </c>
      <c r="AO67" s="43">
        <v>2</v>
      </c>
      <c r="AP67" s="43">
        <v>2</v>
      </c>
      <c r="AQ67" s="43">
        <v>2</v>
      </c>
      <c r="AR67" s="43">
        <v>2</v>
      </c>
      <c r="AS67" s="43">
        <v>2</v>
      </c>
      <c r="AT67" s="43">
        <v>3</v>
      </c>
      <c r="AU67" s="43">
        <v>2</v>
      </c>
      <c r="AV67" s="43">
        <v>2</v>
      </c>
      <c r="AW67" s="43">
        <v>2</v>
      </c>
      <c r="AX67" s="43">
        <v>2</v>
      </c>
      <c r="AY67" s="43">
        <v>2</v>
      </c>
      <c r="AZ67" s="43">
        <v>2</v>
      </c>
      <c r="BA67" s="43">
        <v>2</v>
      </c>
      <c r="BB67" s="43">
        <v>1</v>
      </c>
      <c r="BC67" s="43">
        <v>1</v>
      </c>
      <c r="BD67" s="43">
        <v>1</v>
      </c>
      <c r="BE67" s="43">
        <v>1</v>
      </c>
      <c r="BF67" s="43">
        <v>1</v>
      </c>
      <c r="BG67" s="43">
        <v>1</v>
      </c>
      <c r="BH67" s="43">
        <v>1</v>
      </c>
      <c r="BI67" s="43">
        <v>1</v>
      </c>
      <c r="BJ67" s="43">
        <v>0</v>
      </c>
      <c r="BK67" s="328">
        <v>0</v>
      </c>
      <c r="BL67" s="325">
        <f>IF(AND(All!$V67="P1",All!$AE67="RDP"),Ruler!E$6,IF(AND(All!$V67="P2",All!$AE67="RDP"),Ruler!E$7,IF(AND(All!$V67="P3",All!$AE67="RDP"),Ruler!E$8,IF(AND(All!$V67="P4",All!$AE67="RDP"),Ruler!E$9,IF(AND(All!$V67="P5",All!$AE67="RDP"),Ruler!E$10,IF(AND(All!$V67="P6",All!$AE67="RDP"),Ruler!E$11,IF(AND(All!$V67="P7",All!$AE67="RDP"),Ruler!E$12,IF(AND(All!$V67="P8",All!$AE67="RDP"),Ruler!E$13,IF(AND(All!$V67="P9",All!$AE67="RDP"),Ruler!E$14,IF(AND(All!$V67="P1",All!$AE67="RMS"),Ruler!E$6,IF(AND(All!$V67="P2",All!$AE67="RMS"),Ruler!E$15,IF(AND(All!$V67="P3",All!$AE67="RMS"),Ruler!E$16,IF(AND(All!$V67="P4",All!$AE67="RMS"),Ruler!E$17,IF(AND(All!$V67="P5",All!$AE67="RMS"),Ruler!E$18,IF(AND(All!$V67="P6",All!$AE67="RMS"),Ruler!E$19,IF(AND(All!$V67="P7",All!$AE67="RMS"),Ruler!E$20,IF(AND(All!$V67="P8",All!$AE67="RMS"),Ruler!E$21,IF(AND(All!$V67="P9",All!$AE67="RMS"),Ruler!E$22,IF(AND(All!$V67="P1",All!$AE67="RSS"),Ruler!E$6,IF(AND(All!$V67="P2",All!$AE67="RSS"),Ruler!E$23,IF(AND(All!$V67="P3",All!$AE67="RSS"),Ruler!E$24,IF(AND(All!$V67="P4",All!$AE67="RSS"),Ruler!E$25,IF(AND(All!$V67="P5",All!$AE67="RSS"),Ruler!E$26,IF(AND(All!$V67="P6",All!$AE67="RSS"),Ruler!E$27,IF(AND(All!$V67="P7",All!$AE67="RSS"),Ruler!E$28,IF(AND(All!$V67="P8",All!$AE67="RSS"),Ruler!E$29,IF(AND(All!$V67="P9",All!$AE67="RSS"),Ruler!E$30,0)))))))))))))))))))))))))))</f>
        <v>2</v>
      </c>
      <c r="BM67" s="325">
        <f>IF(AND(All!$V67="P1",All!$AE67="RDP"),Ruler!F$6,IF(AND(All!$V67="P2",All!$AE67="RDP"),Ruler!F$7,IF(AND(All!$V67="P3",All!$AE67="RDP"),Ruler!F$8,IF(AND(All!$V67="P4",All!$AE67="RDP"),Ruler!F$9,IF(AND(All!$V67="P5",All!$AE67="RDP"),Ruler!F$10,IF(AND(All!$V67="P6",All!$AE67="RDP"),Ruler!F$11,IF(AND(All!$V67="P7",All!$AE67="RDP"),Ruler!F$12,IF(AND(All!$V67="P8",All!$AE67="RDP"),Ruler!F$13,IF(AND(All!$V67="P9",All!$AE67="RDP"),Ruler!F$14,IF(AND(All!$V67="P1",All!$AE67="RMS"),Ruler!F$6,IF(AND(All!$V67="P2",All!$AE67="RMS"),Ruler!F$15,IF(AND(All!$V67="P3",All!$AE67="RMS"),Ruler!F$16,IF(AND(All!$V67="P4",All!$AE67="RMS"),Ruler!F$17,IF(AND(All!$V67="P5",All!$AE67="RMS"),Ruler!F$18,IF(AND(All!$V67="P6",All!$AE67="RMS"),Ruler!F$19,IF(AND(All!$V67="P7",All!$AE67="RMS"),Ruler!F$20,IF(AND(All!$V67="P8",All!$AE67="RMS"),Ruler!F$21,IF(AND(All!$V67="P9",All!$AE67="RMS"),Ruler!F$22,IF(AND(All!$V67="P1",All!$AE67="RSS"),Ruler!F$6,IF(AND(All!$V67="P2",All!$AE67="RSS"),Ruler!F$23,IF(AND(All!$V67="P3",All!$AE67="RSS"),Ruler!F$24,IF(AND(All!$V67="P4",All!$AE67="RSS"),Ruler!F$25,IF(AND(All!$V67="P5",All!$AE67="RSS"),Ruler!F$26,IF(AND(All!$V67="P6",All!$AE67="RSS"),Ruler!F$27,IF(AND(All!$V67="P7",All!$AE67="RSS"),Ruler!F$28,IF(AND(All!$V67="P8",All!$AE67="RSS"),Ruler!F$29,IF(AND(All!$V67="P9",All!$AE67="RSS"),Ruler!F$30,0)))))))))))))))))))))))))))</f>
        <v>2</v>
      </c>
      <c r="BN67" s="325">
        <f>IF(AND(All!$V67="P1",All!$AE67="RDP"),Ruler!G$6,IF(AND(All!$V67="P2",All!$AE67="RDP"),Ruler!G$7,IF(AND(All!$V67="P3",All!$AE67="RDP"),Ruler!G$8,IF(AND(All!$V67="P4",All!$AE67="RDP"),Ruler!G$9,IF(AND(All!$V67="P5",All!$AE67="RDP"),Ruler!G$10,IF(AND(All!$V67="P6",All!$AE67="RDP"),Ruler!G$11,IF(AND(All!$V67="P7",All!$AE67="RDP"),Ruler!G$12,IF(AND(All!$V67="P8",All!$AE67="RDP"),Ruler!G$13,IF(AND(All!$V67="P9",All!$AE67="RDP"),Ruler!G$14,IF(AND(All!$V67="P1",All!$AE67="RMS"),Ruler!G$6,IF(AND(All!$V67="P2",All!$AE67="RMS"),Ruler!G$15,IF(AND(All!$V67="P3",All!$AE67="RMS"),Ruler!G$16,IF(AND(All!$V67="P4",All!$AE67="RMS"),Ruler!G$17,IF(AND(All!$V67="P5",All!$AE67="RMS"),Ruler!G$18,IF(AND(All!$V67="P6",All!$AE67="RMS"),Ruler!G$19,IF(AND(All!$V67="P7",All!$AE67="RMS"),Ruler!G$20,IF(AND(All!$V67="P8",All!$AE67="RMS"),Ruler!G$21,IF(AND(All!$V67="P9",All!$AE67="RMS"),Ruler!G$22,IF(AND(All!$V67="P1",All!$AE67="RSS"),Ruler!G$6,IF(AND(All!$V67="P2",All!$AE67="RSS"),Ruler!G$23,IF(AND(All!$V67="P3",All!$AE67="RSS"),Ruler!G$24,IF(AND(All!$V67="P4",All!$AE67="RSS"),Ruler!G$25,IF(AND(All!$V67="P5",All!$AE67="RSS"),Ruler!G$26,IF(AND(All!$V67="P6",All!$AE67="RSS"),Ruler!G$27,IF(AND(All!$V67="P7",All!$AE67="RSS"),Ruler!G$28,IF(AND(All!$V67="P8",All!$AE67="RSS"),Ruler!G$29,IF(AND(All!$V67="P9",All!$AE67="RSS"),Ruler!G$30,0)))))))))))))))))))))))))))</f>
        <v>1</v>
      </c>
      <c r="BO67" s="325">
        <f>IF(AND(All!$V67="P1",All!$AE67="RDP"),Ruler!H$6,IF(AND(All!$V67="P2",All!$AE67="RDP"),Ruler!H$7,IF(AND(All!$V67="P3",All!$AE67="RDP"),Ruler!H$8,IF(AND(All!$V67="P4",All!$AE67="RDP"),Ruler!H$9,IF(AND(All!$V67="P5",All!$AE67="RDP"),Ruler!H$10,IF(AND(All!$V67="P6",All!$AE67="RDP"),Ruler!H$11,IF(AND(All!$V67="P7",All!$AE67="RDP"),Ruler!H$12,IF(AND(All!$V67="P8",All!$AE67="RDP"),Ruler!H$13,IF(AND(All!$V67="P9",All!$AE67="RDP"),Ruler!H$14,IF(AND(All!$V67="P1",All!$AE67="RMS"),Ruler!H$6,IF(AND(All!$V67="P2",All!$AE67="RMS"),Ruler!H$15,IF(AND(All!$V67="P3",All!$AE67="RMS"),Ruler!H$16,IF(AND(All!$V67="P4",All!$AE67="RMS"),Ruler!H$17,IF(AND(All!$V67="P5",All!$AE67="RMS"),Ruler!H$18,IF(AND(All!$V67="P6",All!$AE67="RMS"),Ruler!H$19,IF(AND(All!$V67="P7",All!$AE67="RMS"),Ruler!H$20,IF(AND(All!$V67="P8",All!$AE67="RMS"),Ruler!H$21,IF(AND(All!$V67="P9",All!$AE67="RMS"),Ruler!H$22,IF(AND(All!$V67="P1",All!$AE67="RSS"),Ruler!H$6,IF(AND(All!$V67="P2",All!$AE67="RSS"),Ruler!H$23,IF(AND(All!$V67="P3",All!$AE67="RSS"),Ruler!H$24,IF(AND(All!$V67="P4",All!$AE67="RSS"),Ruler!H$25,IF(AND(All!$V67="P5",All!$AE67="RSS"),Ruler!H$26,IF(AND(All!$V67="P6",All!$AE67="RSS"),Ruler!H$27,IF(AND(All!$V67="P7",All!$AE67="RSS"),Ruler!H$28,IF(AND(All!$V67="P8",All!$AE67="RSS"),Ruler!H$29,IF(AND(All!$V67="P9",All!$AE67="RSS"),Ruler!H$30,0)))))))))))))))))))))))))))</f>
        <v>2</v>
      </c>
      <c r="BP67" s="325">
        <f>IF(AND(All!$V67="P1",All!$AE67="RDP"),Ruler!I$6,IF(AND(All!$V67="P2",All!$AE67="RDP"),Ruler!I$7,IF(AND(All!$V67="P3",All!$AE67="RDP"),Ruler!I$8,IF(AND(All!$V67="P4",All!$AE67="RDP"),Ruler!I$9,IF(AND(All!$V67="P5",All!$AE67="RDP"),Ruler!I$10,IF(AND(All!$V67="P6",All!$AE67="RDP"),Ruler!I$11,IF(AND(All!$V67="P7",All!$AE67="RDP"),Ruler!I$12,IF(AND(All!$V67="P8",All!$AE67="RDP"),Ruler!I$13,IF(AND(All!$V67="P9",All!$AE67="RDP"),Ruler!I$14,IF(AND(All!$V67="P1",All!$AE67="RMS"),Ruler!I$6,IF(AND(All!$V67="P2",All!$AE67="RMS"),Ruler!I$15,IF(AND(All!$V67="P3",All!$AE67="RMS"),Ruler!I$16,IF(AND(All!$V67="P4",All!$AE67="RMS"),Ruler!I$17,IF(AND(All!$V67="P5",All!$AE67="RMS"),Ruler!I$18,IF(AND(All!$V67="P6",All!$AE67="RMS"),Ruler!I$19,IF(AND(All!$V67="P7",All!$AE67="RMS"),Ruler!I$20,IF(AND(All!$V67="P8",All!$AE67="RMS"),Ruler!I$21,IF(AND(All!$V67="P9",All!$AE67="RMS"),Ruler!I$22,IF(AND(All!$V67="P1",All!$AE67="RSS"),Ruler!I$6,IF(AND(All!$V67="P2",All!$AE67="RSS"),Ruler!I$23,IF(AND(All!$V67="P3",All!$AE67="RSS"),Ruler!I$24,IF(AND(All!$V67="P4",All!$AE67="RSS"),Ruler!I$25,IF(AND(All!$V67="P5",All!$AE67="RSS"),Ruler!I$26,IF(AND(All!$V67="P6",All!$AE67="RSS"),Ruler!I$27,IF(AND(All!$V67="P7",All!$AE67="RSS"),Ruler!I$28,IF(AND(All!$V67="P8",All!$AE67="RSS"),Ruler!I$29,IF(AND(All!$V67="P9",All!$AE67="RSS"),Ruler!I$30,0)))))))))))))))))))))))))))</f>
        <v>2</v>
      </c>
      <c r="BQ67" s="325">
        <f>IF(AND(All!$V67="P1",All!$AE67="RDP"),Ruler!J$6,IF(AND(All!$V67="P2",All!$AE67="RDP"),Ruler!J$7,IF(AND(All!$V67="P3",All!$AE67="RDP"),Ruler!J$8,IF(AND(All!$V67="P4",All!$AE67="RDP"),Ruler!J$9,IF(AND(All!$V67="P5",All!$AE67="RDP"),Ruler!J$10,IF(AND(All!$V67="P6",All!$AE67="RDP"),Ruler!J$11,IF(AND(All!$V67="P7",All!$AE67="RDP"),Ruler!J$12,IF(AND(All!$V67="P8",All!$AE67="RDP"),Ruler!J$13,IF(AND(All!$V67="P9",All!$AE67="RDP"),Ruler!J$14,IF(AND(All!$V67="P1",All!$AE67="RMS"),Ruler!J$6,IF(AND(All!$V67="P2",All!$AE67="RMS"),Ruler!J$15,IF(AND(All!$V67="P3",All!$AE67="RMS"),Ruler!J$16,IF(AND(All!$V67="P4",All!$AE67="RMS"),Ruler!J$17,IF(AND(All!$V67="P5",All!$AE67="RMS"),Ruler!J$18,IF(AND(All!$V67="P6",All!$AE67="RMS"),Ruler!J$19,IF(AND(All!$V67="P7",All!$AE67="RMS"),Ruler!J$20,IF(AND(All!$V67="P8",All!$AE67="RMS"),Ruler!J$21,IF(AND(All!$V67="P9",All!$AE67="RMS"),Ruler!J$22,IF(AND(All!$V67="P1",All!$AE67="RSS"),Ruler!J$6,IF(AND(All!$V67="P2",All!$AE67="RSS"),Ruler!J$23,IF(AND(All!$V67="P3",All!$AE67="RSS"),Ruler!J$24,IF(AND(All!$V67="P4",All!$AE67="RSS"),Ruler!J$25,IF(AND(All!$V67="P5",All!$AE67="RSS"),Ruler!J$26,IF(AND(All!$V67="P6",All!$AE67="RSS"),Ruler!J$27,IF(AND(All!$V67="P7",All!$AE67="RSS"),Ruler!J$28,IF(AND(All!$V67="P8",All!$AE67="RSS"),Ruler!J$29,IF(AND(All!$V67="P9",All!$AE67="RSS"),Ruler!J$30,0)))))))))))))))))))))))))))</f>
        <v>2</v>
      </c>
      <c r="BR67" s="325">
        <f>IF(AND(All!$V67="P1",All!$AE67="RDP"),Ruler!K$6,IF(AND(All!$V67="P2",All!$AE67="RDP"),Ruler!K$7,IF(AND(All!$V67="P3",All!$AE67="RDP"),Ruler!K$8,IF(AND(All!$V67="P4",All!$AE67="RDP"),Ruler!K$9,IF(AND(All!$V67="P5",All!$AE67="RDP"),Ruler!K$10,IF(AND(All!$V67="P6",All!$AE67="RDP"),Ruler!K$11,IF(AND(All!$V67="P7",All!$AE67="RDP"),Ruler!K$12,IF(AND(All!$V67="P8",All!$AE67="RDP"),Ruler!K$13,IF(AND(All!$V67="P9",All!$AE67="RDP"),Ruler!K$14,IF(AND(All!$V67="P1",All!$AE67="RMS"),Ruler!K$6,IF(AND(All!$V67="P2",All!$AE67="RMS"),Ruler!K$15,IF(AND(All!$V67="P3",All!$AE67="RMS"),Ruler!K$16,IF(AND(All!$V67="P4",All!$AE67="RMS"),Ruler!K$17,IF(AND(All!$V67="P5",All!$AE67="RMS"),Ruler!K$18,IF(AND(All!$V67="P6",All!$AE67="RMS"),Ruler!K$19,IF(AND(All!$V67="P7",All!$AE67="RMS"),Ruler!K$20,IF(AND(All!$V67="P8",All!$AE67="RMS"),Ruler!K$21,IF(AND(All!$V67="P9",All!$AE67="RMS"),Ruler!K$22,IF(AND(All!$V67="P1",All!$AE67="RSS"),Ruler!K$6,IF(AND(All!$V67="P2",All!$AE67="RSS"),Ruler!K$23,IF(AND(All!$V67="P3",All!$AE67="RSS"),Ruler!K$24,IF(AND(All!$V67="P4",All!$AE67="RSS"),Ruler!K$25,IF(AND(All!$V67="P5",All!$AE67="RSS"),Ruler!K$26,IF(AND(All!$V67="P6",All!$AE67="RSS"),Ruler!K$27,IF(AND(All!$V67="P7",All!$AE67="RSS"),Ruler!K$28,IF(AND(All!$V67="P8",All!$AE67="RSS"),Ruler!K$29,IF(AND(All!$V67="P9",All!$AE67="RSS"),Ruler!K$30,0)))))))))))))))))))))))))))</f>
        <v>3</v>
      </c>
      <c r="BS67" s="325">
        <f>IF(AND(All!$V67="P1",All!$AE67="RDP"),Ruler!L$6,IF(AND(All!$V67="P2",All!$AE67="RDP"),Ruler!L$7,IF(AND(All!$V67="P3",All!$AE67="RDP"),Ruler!L$8,IF(AND(All!$V67="P4",All!$AE67="RDP"),Ruler!L$9,IF(AND(All!$V67="P5",All!$AE67="RDP"),Ruler!L$10,IF(AND(All!$V67="P6",All!$AE67="RDP"),Ruler!L$11,IF(AND(All!$V67="P7",All!$AE67="RDP"),Ruler!L$12,IF(AND(All!$V67="P8",All!$AE67="RDP"),Ruler!L$13,IF(AND(All!$V67="P9",All!$AE67="RDP"),Ruler!L$14,IF(AND(All!$V67="P1",All!$AE67="RMS"),Ruler!L$6,IF(AND(All!$V67="P2",All!$AE67="RMS"),Ruler!L$15,IF(AND(All!$V67="P3",All!$AE67="RMS"),Ruler!L$16,IF(AND(All!$V67="P4",All!$AE67="RMS"),Ruler!L$17,IF(AND(All!$V67="P5",All!$AE67="RMS"),Ruler!L$18,IF(AND(All!$V67="P6",All!$AE67="RMS"),Ruler!L$19,IF(AND(All!$V67="P7",All!$AE67="RMS"),Ruler!L$20,IF(AND(All!$V67="P8",All!$AE67="RMS"),Ruler!L$21,IF(AND(All!$V67="P9",All!$AE67="RMS"),Ruler!L$22,IF(AND(All!$V67="P1",All!$AE67="RSS"),Ruler!L$6,IF(AND(All!$V67="P2",All!$AE67="RSS"),Ruler!L$23,IF(AND(All!$V67="P3",All!$AE67="RSS"),Ruler!L$24,IF(AND(All!$V67="P4",All!$AE67="RSS"),Ruler!L$25,IF(AND(All!$V67="P5",All!$AE67="RSS"),Ruler!L$26,IF(AND(All!$V67="P6",All!$AE67="RSS"),Ruler!L$27,IF(AND(All!$V67="P7",All!$AE67="RSS"),Ruler!L$28,IF(AND(All!$V67="P8",All!$AE67="RSS"),Ruler!L$29,IF(AND(All!$V67="P9",All!$AE67="RSS"),Ruler!L$30,0)))))))))))))))))))))))))))</f>
        <v>2</v>
      </c>
      <c r="BT67" s="325">
        <f>IF(AND(All!$V67="P1",All!$AE67="RDP"),Ruler!M$6,IF(AND(All!$V67="P2",All!$AE67="RDP"),Ruler!M$7,IF(AND(All!$V67="P3",All!$AE67="RDP"),Ruler!M$8,IF(AND(All!$V67="P4",All!$AE67="RDP"),Ruler!M$9,IF(AND(All!$V67="P5",All!$AE67="RDP"),Ruler!M$10,IF(AND(All!$V67="P6",All!$AE67="RDP"),Ruler!M$11,IF(AND(All!$V67="P7",All!$AE67="RDP"),Ruler!M$12,IF(AND(All!$V67="P8",All!$AE67="RDP"),Ruler!M$13,IF(AND(All!$V67="P9",All!$AE67="RDP"),Ruler!M$14,IF(AND(All!$V67="P1",All!$AE67="RMS"),Ruler!M$6,IF(AND(All!$V67="P2",All!$AE67="RMS"),Ruler!M$15,IF(AND(All!$V67="P3",All!$AE67="RMS"),Ruler!M$16,IF(AND(All!$V67="P4",All!$AE67="RMS"),Ruler!M$17,IF(AND(All!$V67="P5",All!$AE67="RMS"),Ruler!M$18,IF(AND(All!$V67="P6",All!$AE67="RMS"),Ruler!M$19,IF(AND(All!$V67="P7",All!$AE67="RMS"),Ruler!M$20,IF(AND(All!$V67="P8",All!$AE67="RMS"),Ruler!M$21,IF(AND(All!$V67="P9",All!$AE67="RMS"),Ruler!M$22,IF(AND(All!$V67="P1",All!$AE67="RSS"),Ruler!M$6,IF(AND(All!$V67="P2",All!$AE67="RSS"),Ruler!M$23,IF(AND(All!$V67="P3",All!$AE67="RSS"),Ruler!M$24,IF(AND(All!$V67="P4",All!$AE67="RSS"),Ruler!M$25,IF(AND(All!$V67="P5",All!$AE67="RSS"),Ruler!M$26,IF(AND(All!$V67="P6",All!$AE67="RSS"),Ruler!M$27,IF(AND(All!$V67="P7",All!$AE67="RSS"),Ruler!M$28,IF(AND(All!$V67="P8",All!$AE67="RSS"),Ruler!M$29,IF(AND(All!$V67="P9",All!$AE67="RSS"),Ruler!M$30,0)))))))))))))))))))))))))))</f>
        <v>2</v>
      </c>
      <c r="BU67" s="325">
        <f>IF(AND(All!$V67="P1",All!$AE67="RDP"),Ruler!N$6,IF(AND(All!$V67="P2",All!$AE67="RDP"),Ruler!N$7,IF(AND(All!$V67="P3",All!$AE67="RDP"),Ruler!N$8,IF(AND(All!$V67="P4",All!$AE67="RDP"),Ruler!N$9,IF(AND(All!$V67="P5",All!$AE67="RDP"),Ruler!N$10,IF(AND(All!$V67="P6",All!$AE67="RDP"),Ruler!N$11,IF(AND(All!$V67="P7",All!$AE67="RDP"),Ruler!N$12,IF(AND(All!$V67="P8",All!$AE67="RDP"),Ruler!N$13,IF(AND(All!$V67="P9",All!$AE67="RDP"),Ruler!N$14,IF(AND(All!$V67="P1",All!$AE67="RMS"),Ruler!N$6,IF(AND(All!$V67="P2",All!$AE67="RMS"),Ruler!N$15,IF(AND(All!$V67="P3",All!$AE67="RMS"),Ruler!N$16,IF(AND(All!$V67="P4",All!$AE67="RMS"),Ruler!N$17,IF(AND(All!$V67="P5",All!$AE67="RMS"),Ruler!N$18,IF(AND(All!$V67="P6",All!$AE67="RMS"),Ruler!N$19,IF(AND(All!$V67="P7",All!$AE67="RMS"),Ruler!N$20,IF(AND(All!$V67="P8",All!$AE67="RMS"),Ruler!N$21,IF(AND(All!$V67="P9",All!$AE67="RMS"),Ruler!N$22,IF(AND(All!$V67="P1",All!$AE67="RSS"),Ruler!N$6,IF(AND(All!$V67="P2",All!$AE67="RSS"),Ruler!N$23,IF(AND(All!$V67="P3",All!$AE67="RSS"),Ruler!N$24,IF(AND(All!$V67="P4",All!$AE67="RSS"),Ruler!N$25,IF(AND(All!$V67="P5",All!$AE67="RSS"),Ruler!N$26,IF(AND(All!$V67="P6",All!$AE67="RSS"),Ruler!N$27,IF(AND(All!$V67="P7",All!$AE67="RSS"),Ruler!N$28,IF(AND(All!$V67="P8",All!$AE67="RSS"),Ruler!N$29,IF(AND(All!$V67="P9",All!$AE67="RSS"),Ruler!N$30,0)))))))))))))))))))))))))))</f>
        <v>2</v>
      </c>
      <c r="BV67" s="325">
        <f>IF(AND(All!$V67="P1",All!$AE67="RDP"),Ruler!O$6,IF(AND(All!$V67="P2",All!$AE67="RDP"),Ruler!O$7,IF(AND(All!$V67="P3",All!$AE67="RDP"),Ruler!O$8,IF(AND(All!$V67="P4",All!$AE67="RDP"),Ruler!O$9,IF(AND(All!$V67="P5",All!$AE67="RDP"),Ruler!O$10,IF(AND(All!$V67="P6",All!$AE67="RDP"),Ruler!O$11,IF(AND(All!$V67="P7",All!$AE67="RDP"),Ruler!O$12,IF(AND(All!$V67="P8",All!$AE67="RDP"),Ruler!O$13,IF(AND(All!$V67="P9",All!$AE67="RDP"),Ruler!O$14,IF(AND(All!$V67="P1",All!$AE67="RMS"),Ruler!O$6,IF(AND(All!$V67="P2",All!$AE67="RMS"),Ruler!O$15,IF(AND(All!$V67="P3",All!$AE67="RMS"),Ruler!O$16,IF(AND(All!$V67="P4",All!$AE67="RMS"),Ruler!O$17,IF(AND(All!$V67="P5",All!$AE67="RMS"),Ruler!O$18,IF(AND(All!$V67="P6",All!$AE67="RMS"),Ruler!O$19,IF(AND(All!$V67="P7",All!$AE67="RMS"),Ruler!O$20,IF(AND(All!$V67="P8",All!$AE67="RMS"),Ruler!O$21,IF(AND(All!$V67="P9",All!$AE67="RMS"),Ruler!O$22,IF(AND(All!$V67="P1",All!$AE67="RSS"),Ruler!O$6,IF(AND(All!$V67="P2",All!$AE67="RSS"),Ruler!O$23,IF(AND(All!$V67="P3",All!$AE67="RSS"),Ruler!O$24,IF(AND(All!$V67="P4",All!$AE67="RSS"),Ruler!O$25,IF(AND(All!$V67="P5",All!$AE67="RSS"),Ruler!O$26,IF(AND(All!$V67="P6",All!$AE67="RSS"),Ruler!O$27,IF(AND(All!$V67="P7",All!$AE67="RSS"),Ruler!O$28,IF(AND(All!$V67="P8",All!$AE67="RSS"),Ruler!O$29,IF(AND(All!$V67="P9",All!$AE67="RSS"),Ruler!O$30,0)))))))))))))))))))))))))))</f>
        <v>2</v>
      </c>
      <c r="BW67" s="325">
        <f>IF(AND(All!$V67="P1",All!$AE67="RDP"),Ruler!P$6,IF(AND(All!$V67="P2",All!$AE67="RDP"),Ruler!P$7,IF(AND(All!$V67="P3",All!$AE67="RDP"),Ruler!P$8,IF(AND(All!$V67="P4",All!$AE67="RDP"),Ruler!P$9,IF(AND(All!$V67="P5",All!$AE67="RDP"),Ruler!P$10,IF(AND(All!$V67="P6",All!$AE67="RDP"),Ruler!P$11,IF(AND(All!$V67="P7",All!$AE67="RDP"),Ruler!P$12,IF(AND(All!$V67="P8",All!$AE67="RDP"),Ruler!P$13,IF(AND(All!$V67="P9",All!$AE67="RDP"),Ruler!P$14,IF(AND(All!$V67="P1",All!$AE67="RMS"),Ruler!P$6,IF(AND(All!$V67="P2",All!$AE67="RMS"),Ruler!P$15,IF(AND(All!$V67="P3",All!$AE67="RMS"),Ruler!P$16,IF(AND(All!$V67="P4",All!$AE67="RMS"),Ruler!P$17,IF(AND(All!$V67="P5",All!$AE67="RMS"),Ruler!P$18,IF(AND(All!$V67="P6",All!$AE67="RMS"),Ruler!P$19,IF(AND(All!$V67="P7",All!$AE67="RMS"),Ruler!P$20,IF(AND(All!$V67="P8",All!$AE67="RMS"),Ruler!P$21,IF(AND(All!$V67="P9",All!$AE67="RMS"),Ruler!P$22,IF(AND(All!$V67="P1",All!$AE67="RSS"),Ruler!P$6,IF(AND(All!$V67="P2",All!$AE67="RSS"),Ruler!P$23,IF(AND(All!$V67="P3",All!$AE67="RSS"),Ruler!P$24,IF(AND(All!$V67="P4",All!$AE67="RSS"),Ruler!P$25,IF(AND(All!$V67="P5",All!$AE67="RSS"),Ruler!P$26,IF(AND(All!$V67="P6",All!$AE67="RSS"),Ruler!P$27,IF(AND(All!$V67="P7",All!$AE67="RSS"),Ruler!P$28,IF(AND(All!$V67="P8",All!$AE67="RSS"),Ruler!P$29,IF(AND(All!$V67="P9",All!$AE67="RSS"),Ruler!P$30,0)))))))))))))))))))))))))))</f>
        <v>2</v>
      </c>
      <c r="BX67" s="325">
        <f>IF(AND(All!$V67="P1",All!$AE67="RDP"),Ruler!Q$6,IF(AND(All!$V67="P2",All!$AE67="RDP"),Ruler!Q$7,IF(AND(All!$V67="P3",All!$AE67="RDP"),Ruler!Q$8,IF(AND(All!$V67="P4",All!$AE67="RDP"),Ruler!Q$9,IF(AND(All!$V67="P5",All!$AE67="RDP"),Ruler!Q$10,IF(AND(All!$V67="P6",All!$AE67="RDP"),Ruler!Q$11,IF(AND(All!$V67="P7",All!$AE67="RDP"),Ruler!Q$12,IF(AND(All!$V67="P8",All!$AE67="RDP"),Ruler!Q$13,IF(AND(All!$V67="P9",All!$AE67="RDP"),Ruler!Q$14,IF(AND(All!$V67="P1",All!$AE67="RMS"),Ruler!Q$6,IF(AND(All!$V67="P2",All!$AE67="RMS"),Ruler!Q$15,IF(AND(All!$V67="P3",All!$AE67="RMS"),Ruler!Q$16,IF(AND(All!$V67="P4",All!$AE67="RMS"),Ruler!Q$17,IF(AND(All!$V67="P5",All!$AE67="RMS"),Ruler!Q$18,IF(AND(All!$V67="P6",All!$AE67="RMS"),Ruler!Q$19,IF(AND(All!$V67="P7",All!$AE67="RMS"),Ruler!Q$20,IF(AND(All!$V67="P8",All!$AE67="RMS"),Ruler!Q$21,IF(AND(All!$V67="P9",All!$AE67="RMS"),Ruler!Q$22,IF(AND(All!$V67="P1",All!$AE67="RSS"),Ruler!Q$6,IF(AND(All!$V67="P2",All!$AE67="RSS"),Ruler!Q$23,IF(AND(All!$V67="P3",All!$AE67="RSS"),Ruler!Q$24,IF(AND(All!$V67="P4",All!$AE67="RSS"),Ruler!Q$25,IF(AND(All!$V67="P5",All!$AE67="RSS"),Ruler!Q$26,IF(AND(All!$V67="P6",All!$AE67="RSS"),Ruler!Q$27,IF(AND(All!$V67="P7",All!$AE67="RSS"),Ruler!Q$28,IF(AND(All!$V67="P8",All!$AE67="RSS"),Ruler!Q$29,IF(AND(All!$V67="P9",All!$AE67="RSS"),Ruler!Q$30,0)))))))))))))))))))))))))))</f>
        <v>2</v>
      </c>
      <c r="BY67" s="325">
        <f>IF(AND(All!$V67="P1",All!$AE67="RDP"),Ruler!R$6,IF(AND(All!$V67="P2",All!$AE67="RDP"),Ruler!R$7,IF(AND(All!$V67="P3",All!$AE67="RDP"),Ruler!R$8,IF(AND(All!$V67="P4",All!$AE67="RDP"),Ruler!R$9,IF(AND(All!$V67="P5",All!$AE67="RDP"),Ruler!R$10,IF(AND(All!$V67="P6",All!$AE67="RDP"),Ruler!R$11,IF(AND(All!$V67="P7",All!$AE67="RDP"),Ruler!R$12,IF(AND(All!$V67="P8",All!$AE67="RDP"),Ruler!R$13,IF(AND(All!$V67="P9",All!$AE67="RDP"),Ruler!R$14,IF(AND(All!$V67="P1",All!$AE67="RMS"),Ruler!R$6,IF(AND(All!$V67="P2",All!$AE67="RMS"),Ruler!R$15,IF(AND(All!$V67="P3",All!$AE67="RMS"),Ruler!R$16,IF(AND(All!$V67="P4",All!$AE67="RMS"),Ruler!R$17,IF(AND(All!$V67="P5",All!$AE67="RMS"),Ruler!R$18,IF(AND(All!$V67="P6",All!$AE67="RMS"),Ruler!R$19,IF(AND(All!$V67="P7",All!$AE67="RMS"),Ruler!R$20,IF(AND(All!$V67="P8",All!$AE67="RMS"),Ruler!R$21,IF(AND(All!$V67="P9",All!$AE67="RMS"),Ruler!R$22,IF(AND(All!$V67="P1",All!$AE67="RSS"),Ruler!R$6,IF(AND(All!$V67="P2",All!$AE67="RSS"),Ruler!R$23,IF(AND(All!$V67="P3",All!$AE67="RSS"),Ruler!R$24,IF(AND(All!$V67="P4",All!$AE67="RSS"),Ruler!R$25,IF(AND(All!$V67="P5",All!$AE67="RSS"),Ruler!R$26,IF(AND(All!$V67="P6",All!$AE67="RSS"),Ruler!R$27,IF(AND(All!$V67="P7",All!$AE67="RSS"),Ruler!R$28,IF(AND(All!$V67="P8",All!$AE67="RSS"),Ruler!R$29,IF(AND(All!$V67="P9",All!$AE67="RSS"),Ruler!R$30,0)))))))))))))))))))))))))))</f>
        <v>2</v>
      </c>
      <c r="BZ67" s="325">
        <f>IF(AND(All!$V67="P1",All!$AE67="RDP"),Ruler!S$6,IF(AND(All!$V67="P2",All!$AE67="RDP"),Ruler!S$7,IF(AND(All!$V67="P3",All!$AE67="RDP"),Ruler!S$8,IF(AND(All!$V67="P4",All!$AE67="RDP"),Ruler!S$9,IF(AND(All!$V67="P5",All!$AE67="RDP"),Ruler!S$10,IF(AND(All!$V67="P6",All!$AE67="RDP"),Ruler!S$11,IF(AND(All!$V67="P7",All!$AE67="RDP"),Ruler!S$12,IF(AND(All!$V67="P8",All!$AE67="RDP"),Ruler!S$13,IF(AND(All!$V67="P9",All!$AE67="RDP"),Ruler!S$14,IF(AND(All!$V67="P1",All!$AE67="RMS"),Ruler!S$6,IF(AND(All!$V67="P2",All!$AE67="RMS"),Ruler!S$15,IF(AND(All!$V67="P3",All!$AE67="RMS"),Ruler!S$16,IF(AND(All!$V67="P4",All!$AE67="RMS"),Ruler!S$17,IF(AND(All!$V67="P5",All!$AE67="RMS"),Ruler!S$18,IF(AND(All!$V67="P6",All!$AE67="RMS"),Ruler!S$19,IF(AND(All!$V67="P7",All!$AE67="RMS"),Ruler!S$20,IF(AND(All!$V67="P8",All!$AE67="RMS"),Ruler!S$21,IF(AND(All!$V67="P9",All!$AE67="RMS"),Ruler!S$22,IF(AND(All!$V67="P1",All!$AE67="RSS"),Ruler!S$6,IF(AND(All!$V67="P2",All!$AE67="RSS"),Ruler!S$23,IF(AND(All!$V67="P3",All!$AE67="RSS"),Ruler!S$24,IF(AND(All!$V67="P4",All!$AE67="RSS"),Ruler!S$25,IF(AND(All!$V67="P5",All!$AE67="RSS"),Ruler!S$26,IF(AND(All!$V67="P6",All!$AE67="RSS"),Ruler!S$27,IF(AND(All!$V67="P7",All!$AE67="RSS"),Ruler!S$28,IF(AND(All!$V67="P8",All!$AE67="RSS"),Ruler!S$29,IF(AND(All!$V67="P9",All!$AE67="RSS"),Ruler!S$30,0)))))))))))))))))))))))))))</f>
        <v>1</v>
      </c>
      <c r="CA67" s="325">
        <f>IF(AND(All!$V67="P1",All!$AE67="RDP"),Ruler!T$6,IF(AND(All!$V67="P2",All!$AE67="RDP"),Ruler!T$7,IF(AND(All!$V67="P3",All!$AE67="RDP"),Ruler!T$8,IF(AND(All!$V67="P4",All!$AE67="RDP"),Ruler!T$9,IF(AND(All!$V67="P5",All!$AE67="RDP"),Ruler!T$10,IF(AND(All!$V67="P6",All!$AE67="RDP"),Ruler!T$11,IF(AND(All!$V67="P7",All!$AE67="RDP"),Ruler!T$12,IF(AND(All!$V67="P8",All!$AE67="RDP"),Ruler!T$13,IF(AND(All!$V67="P9",All!$AE67="RDP"),Ruler!T$14,IF(AND(All!$V67="P1",All!$AE67="RMS"),Ruler!T$6,IF(AND(All!$V67="P2",All!$AE67="RMS"),Ruler!T$15,IF(AND(All!$V67="P3",All!$AE67="RMS"),Ruler!T$16,IF(AND(All!$V67="P4",All!$AE67="RMS"),Ruler!T$17,IF(AND(All!$V67="P5",All!$AE67="RMS"),Ruler!T$18,IF(AND(All!$V67="P6",All!$AE67="RMS"),Ruler!T$19,IF(AND(All!$V67="P7",All!$AE67="RMS"),Ruler!T$20,IF(AND(All!$V67="P8",All!$AE67="RMS"),Ruler!T$21,IF(AND(All!$V67="P9",All!$AE67="RMS"),Ruler!T$22,IF(AND(All!$V67="P1",All!$AE67="RSS"),Ruler!T$6,IF(AND(All!$V67="P2",All!$AE67="RSS"),Ruler!T$23,IF(AND(All!$V67="P3",All!$AE67="RSS"),Ruler!T$24,IF(AND(All!$V67="P4",All!$AE67="RSS"),Ruler!T$25,IF(AND(All!$V67="P5",All!$AE67="RSS"),Ruler!T$26,IF(AND(All!$V67="P6",All!$AE67="RSS"),Ruler!T$27,IF(AND(All!$V67="P7",All!$AE67="RSS"),Ruler!T$28,IF(AND(All!$V67="P8",All!$AE67="RSS"),Ruler!T$29,IF(AND(All!$V67="P9",All!$AE67="RSS"),Ruler!T$30,0)))))))))))))))))))))))))))</f>
        <v>1</v>
      </c>
      <c r="CB67" s="325">
        <f>IF(AND(All!$V67="P1",All!$AE67="RDP"),Ruler!U$6,IF(AND(All!$V67="P2",All!$AE67="RDP"),Ruler!U$7,IF(AND(All!$V67="P3",All!$AE67="RDP"),Ruler!U$8,IF(AND(All!$V67="P4",All!$AE67="RDP"),Ruler!U$9,IF(AND(All!$V67="P5",All!$AE67="RDP"),Ruler!U$10,IF(AND(All!$V67="P6",All!$AE67="RDP"),Ruler!U$11,IF(AND(All!$V67="P7",All!$AE67="RDP"),Ruler!U$12,IF(AND(All!$V67="P8",All!$AE67="RDP"),Ruler!U$13,IF(AND(All!$V67="P9",All!$AE67="RDP"),Ruler!U$14,IF(AND(All!$V67="P1",All!$AE67="RMS"),Ruler!U$6,IF(AND(All!$V67="P2",All!$AE67="RMS"),Ruler!U$15,IF(AND(All!$V67="P3",All!$AE67="RMS"),Ruler!U$16,IF(AND(All!$V67="P4",All!$AE67="RMS"),Ruler!U$17,IF(AND(All!$V67="P5",All!$AE67="RMS"),Ruler!U$18,IF(AND(All!$V67="P6",All!$AE67="RMS"),Ruler!U$19,IF(AND(All!$V67="P7",All!$AE67="RMS"),Ruler!U$20,IF(AND(All!$V67="P8",All!$AE67="RMS"),Ruler!U$21,IF(AND(All!$V67="P9",All!$AE67="RMS"),Ruler!U$22,IF(AND(All!$V67="P1",All!$AE67="RSS"),Ruler!U$6,IF(AND(All!$V67="P2",All!$AE67="RSS"),Ruler!U$23,IF(AND(All!$V67="P3",All!$AE67="RSS"),Ruler!U$24,IF(AND(All!$V67="P4",All!$AE67="RSS"),Ruler!U$25,IF(AND(All!$V67="P5",All!$AE67="RSS"),Ruler!U$26,IF(AND(All!$V67="P6",All!$AE67="RSS"),Ruler!U$27,IF(AND(All!$V67="P7",All!$AE67="RSS"),Ruler!U$28,IF(AND(All!$V67="P8",All!$AE67="RSS"),Ruler!U$29,IF(AND(All!$V67="P9",All!$AE67="RSS"),Ruler!U$30,0)))))))))))))))))))))))))))</f>
        <v>1</v>
      </c>
      <c r="CC67" s="325">
        <f>IF(AND(All!$V67="P1",All!$AE67="RDP"),Ruler!V$6,IF(AND(All!$V67="P2",All!$AE67="RDP"),Ruler!V$7,IF(AND(All!$V67="P3",All!$AE67="RDP"),Ruler!V$8,IF(AND(All!$V67="P4",All!$AE67="RDP"),Ruler!V$9,IF(AND(All!$V67="P5",All!$AE67="RDP"),Ruler!V$10,IF(AND(All!$V67="P6",All!$AE67="RDP"),Ruler!V$11,IF(AND(All!$V67="P7",All!$AE67="RDP"),Ruler!V$12,IF(AND(All!$V67="P8",All!$AE67="RDP"),Ruler!V$13,IF(AND(All!$V67="P9",All!$AE67="RDP"),Ruler!V$14,IF(AND(All!$V67="P1",All!$AE67="RMS"),Ruler!V$6,IF(AND(All!$V67="P2",All!$AE67="RMS"),Ruler!V$15,IF(AND(All!$V67="P3",All!$AE67="RMS"),Ruler!V$16,IF(AND(All!$V67="P4",All!$AE67="RMS"),Ruler!V$17,IF(AND(All!$V67="P5",All!$AE67="RMS"),Ruler!V$18,IF(AND(All!$V67="P6",All!$AE67="RMS"),Ruler!V$19,IF(AND(All!$V67="P7",All!$AE67="RMS"),Ruler!V$20,IF(AND(All!$V67="P8",All!$AE67="RMS"),Ruler!V$21,IF(AND(All!$V67="P9",All!$AE67="RMS"),Ruler!V$22,IF(AND(All!$V67="P1",All!$AE67="RSS"),Ruler!V$6,IF(AND(All!$V67="P2",All!$AE67="RSS"),Ruler!V$23,IF(AND(All!$V67="P3",All!$AE67="RSS"),Ruler!V$24,IF(AND(All!$V67="P4",All!$AE67="RSS"),Ruler!V$25,IF(AND(All!$V67="P5",All!$AE67="RSS"),Ruler!V$26,IF(AND(All!$V67="P6",All!$AE67="RSS"),Ruler!V$27,IF(AND(All!$V67="P7",All!$AE67="RSS"),Ruler!V$28,IF(AND(All!$V67="P8",All!$AE67="RSS"),Ruler!V$29,IF(AND(All!$V67="P9",All!$AE67="RSS"),Ruler!V$30,0)))))))))))))))))))))))))))</f>
        <v>1</v>
      </c>
      <c r="CD67" s="325">
        <f>IF(AND(All!$V67="P1",All!$AE67="RDP"),Ruler!W$6,IF(AND(All!$V67="P2",All!$AE67="RDP"),Ruler!W$7,IF(AND(All!$V67="P3",All!$AE67="RDP"),Ruler!W$8,IF(AND(All!$V67="P4",All!$AE67="RDP"),Ruler!W$9,IF(AND(All!$V67="P5",All!$AE67="RDP"),Ruler!W$10,IF(AND(All!$V67="P6",All!$AE67="RDP"),Ruler!W$11,IF(AND(All!$V67="P7",All!$AE67="RDP"),Ruler!W$12,IF(AND(All!$V67="P8",All!$AE67="RDP"),Ruler!W$13,IF(AND(All!$V67="P9",All!$AE67="RDP"),Ruler!W$14,IF(AND(All!$V67="P1",All!$AE67="RMS"),Ruler!W$6,IF(AND(All!$V67="P2",All!$AE67="RMS"),Ruler!W$15,IF(AND(All!$V67="P3",All!$AE67="RMS"),Ruler!W$16,IF(AND(All!$V67="P4",All!$AE67="RMS"),Ruler!W$17,IF(AND(All!$V67="P5",All!$AE67="RMS"),Ruler!W$18,IF(AND(All!$V67="P6",All!$AE67="RMS"),Ruler!W$19,IF(AND(All!$V67="P7",All!$AE67="RMS"),Ruler!W$20,IF(AND(All!$V67="P8",All!$AE67="RMS"),Ruler!W$21,IF(AND(All!$V67="P9",All!$AE67="RMS"),Ruler!W$22,IF(AND(All!$V67="P1",All!$AE67="RSS"),Ruler!W$6,IF(AND(All!$V67="P2",All!$AE67="RSS"),Ruler!W$23,IF(AND(All!$V67="P3",All!$AE67="RSS"),Ruler!W$24,IF(AND(All!$V67="P4",All!$AE67="RSS"),Ruler!W$25,IF(AND(All!$V67="P5",All!$AE67="RSS"),Ruler!W$26,IF(AND(All!$V67="P6",All!$AE67="RSS"),Ruler!W$27,IF(AND(All!$V67="P7",All!$AE67="RSS"),Ruler!W$28,IF(AND(All!$V67="P8",All!$AE67="RSS"),Ruler!W$29,IF(AND(All!$V67="P9",All!$AE67="RSS"),Ruler!W$30,0)))))))))))))))))))))))))))</f>
        <v>1</v>
      </c>
      <c r="CE67" s="325">
        <f>IF(AND(All!$V67="P1",All!$AE67="RDP"),Ruler!X$6,IF(AND(All!$V67="P2",All!$AE67="RDP"),Ruler!X$7,IF(AND(All!$V67="P3",All!$AE67="RDP"),Ruler!X$8,IF(AND(All!$V67="P4",All!$AE67="RDP"),Ruler!X$9,IF(AND(All!$V67="P5",All!$AE67="RDP"),Ruler!X$10,IF(AND(All!$V67="P6",All!$AE67="RDP"),Ruler!X$11,IF(AND(All!$V67="P7",All!$AE67="RDP"),Ruler!X$12,IF(AND(All!$V67="P8",All!$AE67="RDP"),Ruler!X$13,IF(AND(All!$V67="P9",All!$AE67="RDP"),Ruler!X$14,IF(AND(All!$V67="P1",All!$AE67="RMS"),Ruler!X$6,IF(AND(All!$V67="P2",All!$AE67="RMS"),Ruler!X$15,IF(AND(All!$V67="P3",All!$AE67="RMS"),Ruler!X$16,IF(AND(All!$V67="P4",All!$AE67="RMS"),Ruler!X$17,IF(AND(All!$V67="P5",All!$AE67="RMS"),Ruler!X$18,IF(AND(All!$V67="P6",All!$AE67="RMS"),Ruler!X$19,IF(AND(All!$V67="P7",All!$AE67="RMS"),Ruler!X$20,IF(AND(All!$V67="P8",All!$AE67="RMS"),Ruler!X$21,IF(AND(All!$V67="P9",All!$AE67="RMS"),Ruler!X$22,IF(AND(All!$V67="P1",All!$AE67="RSS"),Ruler!X$6,IF(AND(All!$V67="P2",All!$AE67="RSS"),Ruler!X$23,IF(AND(All!$V67="P3",All!$AE67="RSS"),Ruler!X$24,IF(AND(All!$V67="P4",All!$AE67="RSS"),Ruler!X$25,IF(AND(All!$V67="P5",All!$AE67="RSS"),Ruler!X$26,IF(AND(All!$V67="P6",All!$AE67="RSS"),Ruler!X$27,IF(AND(All!$V67="P7",All!$AE67="RSS"),Ruler!X$28,IF(AND(All!$V67="P8",All!$AE67="RSS"),Ruler!X$29,IF(AND(All!$V67="P9",All!$AE67="RSS"),Ruler!X$30,0)))))))))))))))))))))))))))</f>
        <v>1</v>
      </c>
      <c r="CF67" s="325">
        <f>IF(AND(All!$V67="P1",All!$AE67="RDP"),Ruler!Y$6,IF(AND(All!$V67="P2",All!$AE67="RDP"),Ruler!Y$7,IF(AND(All!$V67="P3",All!$AE67="RDP"),Ruler!Y$8,IF(AND(All!$V67="P4",All!$AE67="RDP"),Ruler!Y$9,IF(AND(All!$V67="P5",All!$AE67="RDP"),Ruler!Y$10,IF(AND(All!$V67="P6",All!$AE67="RDP"),Ruler!Y$11,IF(AND(All!$V67="P7",All!$AE67="RDP"),Ruler!Y$12,IF(AND(All!$V67="P8",All!$AE67="RDP"),Ruler!Y$13,IF(AND(All!$V67="P9",All!$AE67="RDP"),Ruler!Y$14,IF(AND(All!$V67="P1",All!$AE67="RMS"),Ruler!Y$6,IF(AND(All!$V67="P2",All!$AE67="RMS"),Ruler!Y$15,IF(AND(All!$V67="P3",All!$AE67="RMS"),Ruler!Y$16,IF(AND(All!$V67="P4",All!$AE67="RMS"),Ruler!Y$17,IF(AND(All!$V67="P5",All!$AE67="RMS"),Ruler!Y$18,IF(AND(All!$V67="P6",All!$AE67="RMS"),Ruler!Y$19,IF(AND(All!$V67="P7",All!$AE67="RMS"),Ruler!Y$20,IF(AND(All!$V67="P8",All!$AE67="RMS"),Ruler!Y$21,IF(AND(All!$V67="P9",All!$AE67="RMS"),Ruler!Y$22,IF(AND(All!$V67="P1",All!$AE67="RSS"),Ruler!Y$6,IF(AND(All!$V67="P2",All!$AE67="RSS"),Ruler!Y$23,IF(AND(All!$V67="P3",All!$AE67="RSS"),Ruler!Y$24,IF(AND(All!$V67="P4",All!$AE67="RSS"),Ruler!Y$25,IF(AND(All!$V67="P5",All!$AE67="RSS"),Ruler!Y$26,IF(AND(All!$V67="P6",All!$AE67="RSS"),Ruler!Y$27,IF(AND(All!$V67="P7",All!$AE67="RSS"),Ruler!Y$28,IF(AND(All!$V67="P8",All!$AE67="RSS"),Ruler!Y$29,IF(AND(All!$V67="P9",All!$AE67="RSS"),Ruler!Y$30,0)))))))))))))))))))))))))))</f>
        <v>1</v>
      </c>
      <c r="CG67" s="325">
        <f>IF(AND(All!$V67="P1",All!$AE67="RDP"),Ruler!Z$6,IF(AND(All!$V67="P2",All!$AE67="RDP"),Ruler!Z$7,IF(AND(All!$V67="P3",All!$AE67="RDP"),Ruler!Z$8,IF(AND(All!$V67="P4",All!$AE67="RDP"),Ruler!Z$9,IF(AND(All!$V67="P5",All!$AE67="RDP"),Ruler!Z$10,IF(AND(All!$V67="P6",All!$AE67="RDP"),Ruler!Z$11,IF(AND(All!$V67="P7",All!$AE67="RDP"),Ruler!Z$12,IF(AND(All!$V67="P8",All!$AE67="RDP"),Ruler!Z$13,IF(AND(All!$V67="P9",All!$AE67="RDP"),Ruler!Z$14,IF(AND(All!$V67="P1",All!$AE67="RMS"),Ruler!Z$6,IF(AND(All!$V67="P2",All!$AE67="RMS"),Ruler!Z$15,IF(AND(All!$V67="P3",All!$AE67="RMS"),Ruler!Z$16,IF(AND(All!$V67="P4",All!$AE67="RMS"),Ruler!Z$17,IF(AND(All!$V67="P5",All!$AE67="RMS"),Ruler!Z$18,IF(AND(All!$V67="P6",All!$AE67="RMS"),Ruler!Z$19,IF(AND(All!$V67="P7",All!$AE67="RMS"),Ruler!Z$20,IF(AND(All!$V67="P8",All!$AE67="RMS"),Ruler!Z$21,IF(AND(All!$V67="P9",All!$AE67="RMS"),Ruler!Z$22,IF(AND(All!$V67="P1",All!$AE67="RSS"),Ruler!Z$6,IF(AND(All!$V67="P2",All!$AE67="RSS"),Ruler!Z$23,IF(AND(All!$V67="P3",All!$AE67="RSS"),Ruler!Z$24,IF(AND(All!$V67="P4",All!$AE67="RSS"),Ruler!Z$25,IF(AND(All!$V67="P5",All!$AE67="RSS"),Ruler!Z$26,IF(AND(All!$V67="P6",All!$AE67="RSS"),Ruler!Z$27,IF(AND(All!$V67="P7",All!$AE67="RSS"),Ruler!Z$28,IF(AND(All!$V67="P8",All!$AE67="RSS"),Ruler!Z$29,IF(AND(All!$V67="P9",All!$AE67="RSS"),Ruler!Z$30,0)))))))))))))))))))))))))))</f>
        <v>1</v>
      </c>
      <c r="CH67" s="325">
        <f>IF(AND(All!$V67="P1",All!$AE67="RDP"),Ruler!AA$6,IF(AND(All!$V67="P2",All!$AE67="RDP"),Ruler!AA$7,IF(AND(All!$V67="P3",All!$AE67="RDP"),Ruler!AA$8,IF(AND(All!$V67="P4",All!$AE67="RDP"),Ruler!AA$9,IF(AND(All!$V67="P5",All!$AE67="RDP"),Ruler!AA$10,IF(AND(All!$V67="P6",All!$AE67="RDP"),Ruler!AA$11,IF(AND(All!$V67="P7",All!$AE67="RDP"),Ruler!AA$12,IF(AND(All!$V67="P8",All!$AE67="RDP"),Ruler!AA$13,IF(AND(All!$V67="P9",All!$AE67="RDP"),Ruler!AA$14,IF(AND(All!$V67="P1",All!$AE67="RMS"),Ruler!AA$6,IF(AND(All!$V67="P2",All!$AE67="RMS"),Ruler!AA$15,IF(AND(All!$V67="P3",All!$AE67="RMS"),Ruler!AA$16,IF(AND(All!$V67="P4",All!$AE67="RMS"),Ruler!AA$17,IF(AND(All!$V67="P5",All!$AE67="RMS"),Ruler!AA$18,IF(AND(All!$V67="P6",All!$AE67="RMS"),Ruler!AA$19,IF(AND(All!$V67="P7",All!$AE67="RMS"),Ruler!AA$20,IF(AND(All!$V67="P8",All!$AE67="RMS"),Ruler!AA$21,IF(AND(All!$V67="P9",All!$AE67="RMS"),Ruler!AA$22,IF(AND(All!$V67="P1",All!$AE67="RSS"),Ruler!AA$6,IF(AND(All!$V67="P2",All!$AE67="RSS"),Ruler!AA$23,IF(AND(All!$V67="P3",All!$AE67="RSS"),Ruler!AA$24,IF(AND(All!$V67="P4",All!$AE67="RSS"),Ruler!AA$25,IF(AND(All!$V67="P5",All!$AE67="RSS"),Ruler!AA$26,IF(AND(All!$V67="P6",All!$AE67="RSS"),Ruler!AA$27,IF(AND(All!$V67="P7",All!$AE67="RSS"),Ruler!AA$28,IF(AND(All!$V67="P8",All!$AE67="RSS"),Ruler!AA$29,IF(AND(All!$V67="P9",All!$AE67="RSS"),Ruler!AA$30,0)))))))))))))))))))))))))))</f>
        <v>0</v>
      </c>
      <c r="CI67" s="325">
        <f>IF(AND(All!$V67="P1",All!$AE67="RDP"),Ruler!AB$6,IF(AND(All!$V67="P2",All!$AE67="RDP"),Ruler!AB$7,IF(AND(All!$V67="P3",All!$AE67="RDP"),Ruler!AB$8,IF(AND(All!$V67="P4",All!$AE67="RDP"),Ruler!AB$9,IF(AND(All!$V67="P5",All!$AE67="RDP"),Ruler!AB$10,IF(AND(All!$V67="P6",All!$AE67="RDP"),Ruler!AB$11,IF(AND(All!$V67="P7",All!$AE67="RDP"),Ruler!AB$12,IF(AND(All!$V67="P8",All!$AE67="RDP"),Ruler!AB$13,IF(AND(All!$V67="P9",All!$AE67="RDP"),Ruler!AB$14,IF(AND(All!$V67="P1",All!$AE67="RMS"),Ruler!AB$6,IF(AND(All!$V67="P2",All!$AE67="RMS"),Ruler!AB$15,IF(AND(All!$V67="P3",All!$AE67="RMS"),Ruler!AB$16,IF(AND(All!$V67="P4",All!$AE67="RMS"),Ruler!AB$17,IF(AND(All!$V67="P5",All!$AE67="RMS"),Ruler!AB$18,IF(AND(All!$V67="P6",All!$AE67="RMS"),Ruler!AB$19,IF(AND(All!$V67="P7",All!$AE67="RMS"),Ruler!AB$20,IF(AND(All!$V67="P8",All!$AE67="RMS"),Ruler!AB$21,IF(AND(All!$V67="P9",All!$AE67="RMS"),Ruler!AB$22,IF(AND(All!$V67="P1",All!$AE67="RSS"),Ruler!AB$6,IF(AND(All!$V67="P2",All!$AE67="RSS"),Ruler!AB$23,IF(AND(All!$V67="P3",All!$AE67="RSS"),Ruler!AB$24,IF(AND(All!$V67="P4",All!$AE67="RSS"),Ruler!AB$25,IF(AND(All!$V67="P5",All!$AE67="RSS"),Ruler!AB$26,IF(AND(All!$V67="P6",All!$AE67="RSS"),Ruler!AB$27,IF(AND(All!$V67="P7",All!$AE67="RSS"),Ruler!AB$28,IF(AND(All!$V67="P8",All!$AE67="RSS"),Ruler!AB$29,IF(AND(All!$V67="P9",All!$AE67="RSS"),Ruler!AB$30,0)))))))))))))))))))))))))))</f>
        <v>0</v>
      </c>
      <c r="CJ67" s="323">
        <f>Table9[[#This Row],[R-B1]]-Table9[[#This Row],[B1]]</f>
        <v>0</v>
      </c>
      <c r="CK67" s="43">
        <f>Table9[[#This Row],[R-B2]]-Table9[[#This Row],[B2]]</f>
        <v>0</v>
      </c>
      <c r="CL67" s="43">
        <f>Table9[[#This Row],[R-B3]]-Table9[[#This Row],[B3]]</f>
        <v>-1</v>
      </c>
      <c r="CM67" s="43">
        <f>Table9[[#This Row],[R-B4]]-Table9[[#This Row],[B4]]</f>
        <v>0</v>
      </c>
      <c r="CN67" s="43">
        <f>Table9[[#This Row],[R-B5]]-Table9[[#This Row],[B5]]</f>
        <v>0</v>
      </c>
      <c r="CO67" s="43">
        <f>Table9[[#This Row],[R-B6]]-Table9[[#This Row],[B6]]</f>
        <v>0</v>
      </c>
      <c r="CP67" s="43">
        <f>Table9[[#This Row],[R-B7]]-Table9[[#This Row],[B7]]</f>
        <v>0</v>
      </c>
      <c r="CQ67" s="43">
        <f>Table9[[#This Row],[R-B8]]-Table9[[#This Row],[B8]]</f>
        <v>0</v>
      </c>
      <c r="CR67" s="43">
        <f>Table9[[#This Row],[R-B9]]-Table9[[#This Row],[B9]]</f>
        <v>0</v>
      </c>
      <c r="CS67" s="43">
        <f>Table9[[#This Row],[R-B10]]-Table9[[#This Row],[B10]]</f>
        <v>0</v>
      </c>
      <c r="CT67" s="43">
        <f>Table9[[#This Row],[R-B11]]-Table9[[#This Row],[B11]]</f>
        <v>0</v>
      </c>
      <c r="CU67" s="43">
        <f>Table9[[#This Row],[R-B12]]-Table9[[#This Row],[B12]]</f>
        <v>0</v>
      </c>
      <c r="CV67" s="43">
        <f>Table9[[#This Row],[R-K1]]-Table9[[#This Row],[K1]]</f>
        <v>0</v>
      </c>
      <c r="CW67" s="43">
        <f>Table9[[#This Row],[R-K2]]-Table9[[#This Row],[K2]]</f>
        <v>0</v>
      </c>
      <c r="CX67" s="43">
        <f>Table9[[#This Row],[R-K3]]-Table9[[#This Row],[K3]]</f>
        <v>0</v>
      </c>
      <c r="CY67" s="43">
        <f>Table9[[#This Row],[R-K4]]-Table9[[#This Row],[K4]]</f>
        <v>0</v>
      </c>
      <c r="CZ67" s="43">
        <f>Table9[[#This Row],[R-K5]]-Table9[[#This Row],[K5]]</f>
        <v>0</v>
      </c>
      <c r="DA67" s="43">
        <f>Table9[[#This Row],[R-P1]]-Table9[[#This Row],[P1]]</f>
        <v>0</v>
      </c>
      <c r="DB67" s="43">
        <f>Table9[[#This Row],[R-P2]]-Table9[[#This Row],[P2]]</f>
        <v>0</v>
      </c>
      <c r="DC67" s="43">
        <f>Table9[[#This Row],[R-P3]]-Table9[[#This Row],[P3]]</f>
        <v>0</v>
      </c>
      <c r="DD67" s="43">
        <f>Table9[[#This Row],[R-P4]]-Table9[[#This Row],[P4]]</f>
        <v>0</v>
      </c>
      <c r="DE67" s="43">
        <f>Table9[[#This Row],[R-P5]]-Table9[[#This Row],[P5]]</f>
        <v>0</v>
      </c>
      <c r="DF67" s="43">
        <f>Table9[[#This Row],[R-E1]]-Table9[[#This Row],[E1]]</f>
        <v>0</v>
      </c>
      <c r="DG67" s="328">
        <f>Table9[[#This Row],[R-E2]]-Table9[[#This Row],[E2]]</f>
        <v>0</v>
      </c>
      <c r="DH67" s="43">
        <f>COUNTIF(Table9[[#This Row],[G-B1]:[G-B12]],"&lt;=0")/12*100</f>
        <v>100</v>
      </c>
      <c r="DI67" s="43">
        <f>COUNTIF(Table9[[#This Row],[G-K1]:[G-K5]],"&lt;=0")/5*100</f>
        <v>100</v>
      </c>
      <c r="DJ67" s="43">
        <f>COUNTIF(Table9[[#This Row],[G-P1]:[G-P5]],"&lt;=0")/5*100</f>
        <v>100</v>
      </c>
      <c r="DK67" s="43">
        <f>COUNTIF(Table9[[#This Row],[G-E1]:[G-E2]],"&lt;=0")/2*100</f>
        <v>100</v>
      </c>
      <c r="DL67" s="450">
        <f>IF(AE67="RDP",(COUNTIF(Table9[[#This Row],[G-B3]],"&lt;=0")+COUNTIF(Table9[[#This Row],[G-B4]],"&lt;=0")+COUNTIF(Table9[[#This Row],[G-B7]],"&lt;=0")+COUNTIF(Table9[[#This Row],[G-B11]],"&lt;=0")+COUNTIF(Table9[[#This Row],[G-K2]],"&lt;=0"))/5*100,IF(AE67="RMS",(COUNTIF(Table9[[#This Row],[G-B4]],"&lt;=0")+COUNTIF(Table9[[#This Row],[G-B5]],"&lt;=0")+COUNTIF(Table9[[#This Row],[G-B10]],"&lt;=0")+COUNTIF(Table9[[#This Row],[G-B12]],"&lt;=0")+COUNTIF(Table9[[#This Row],[G-K2]],"&lt;=0"))/5*100,IF(AE67="RSS",(COUNTIF(Table9[[#This Row],[G-B1]],"&lt;=0")+COUNTIF(Table9[[#This Row],[G-B2]],"&lt;=0")+COUNTIF(Table9[[#This Row],[G-B6]],"&lt;=0")+COUNTIF(Table9[[#This Row],[G-B11]],"&lt;=0")+COUNTIF(Table9[[#This Row],[G-B12]],"&lt;=0"))/5*100,0)))</f>
        <v>100</v>
      </c>
      <c r="DM67" s="332"/>
      <c r="DR67" s="332"/>
      <c r="DW67" s="332"/>
      <c r="DX67" s="42"/>
      <c r="DY67" s="42"/>
      <c r="DZ67" s="42"/>
      <c r="EA67" s="333"/>
      <c r="EB67" s="342"/>
      <c r="EC67" s="339"/>
      <c r="ED67" s="339"/>
      <c r="EE67" s="338"/>
    </row>
    <row r="68" spans="2:135" ht="15" hidden="1" thickBot="1" x14ac:dyDescent="0.4">
      <c r="B68" s="282">
        <v>67</v>
      </c>
      <c r="C68" s="285" t="s">
        <v>198</v>
      </c>
      <c r="D68" s="297"/>
      <c r="E68" s="284" t="s">
        <v>671</v>
      </c>
      <c r="F68" s="43"/>
      <c r="G68" s="357">
        <f t="shared" ca="1" si="5"/>
        <v>26.820910321537298</v>
      </c>
      <c r="H68" s="492">
        <v>36526</v>
      </c>
      <c r="I68" s="282" t="s">
        <v>136</v>
      </c>
      <c r="J68" s="282" t="s">
        <v>137</v>
      </c>
      <c r="K68" s="282" t="s">
        <v>138</v>
      </c>
      <c r="L68" s="282" t="s">
        <v>140</v>
      </c>
      <c r="M68" s="282" t="s">
        <v>140</v>
      </c>
      <c r="N68" s="282"/>
      <c r="O68" s="282" t="s">
        <v>200</v>
      </c>
      <c r="P68" s="282"/>
      <c r="Q68" s="282" t="s">
        <v>144</v>
      </c>
      <c r="R68" s="282" t="s">
        <v>185</v>
      </c>
      <c r="S68" s="282"/>
      <c r="T68" s="286"/>
      <c r="U68" s="282"/>
      <c r="V68" s="282" t="s">
        <v>55</v>
      </c>
      <c r="W68" s="282"/>
      <c r="X68" s="291">
        <f ca="1">($T$1-Table9[[#This Row],[Date of Appointment to Current Grade]])/365</f>
        <v>126.89214319824963</v>
      </c>
      <c r="Y68" s="282"/>
      <c r="Z68" s="282"/>
      <c r="AA68" s="282"/>
      <c r="AB68" s="282"/>
      <c r="AC68" s="282"/>
      <c r="AD68" s="282"/>
      <c r="AE68" s="282"/>
      <c r="AF68" s="282"/>
      <c r="AG68" s="282"/>
      <c r="AH68" s="282"/>
      <c r="AI68" s="282"/>
      <c r="AJ68" s="282"/>
      <c r="AK68" s="282"/>
      <c r="AL68" s="282"/>
      <c r="AM68" s="317"/>
      <c r="AN68" s="323"/>
      <c r="BK68" s="328"/>
      <c r="BL68" s="325">
        <f>IF(AND(All!$V68="P1",All!$AE68="RDP"),Ruler!E$6,IF(AND(All!$V68="P2",All!$AE68="RDP"),Ruler!E$7,IF(AND(All!$V68="P3",All!$AE68="RDP"),Ruler!E$8,IF(AND(All!$V68="P4",All!$AE68="RDP"),Ruler!E$9,IF(AND(All!$V68="P5",All!$AE68="RDP"),Ruler!E$10,IF(AND(All!$V68="P6",All!$AE68="RDP"),Ruler!E$11,IF(AND(All!$V68="P7",All!$AE68="RDP"),Ruler!E$12,IF(AND(All!$V68="P8",All!$AE68="RDP"),Ruler!E$13,IF(AND(All!$V68="P9",All!$AE68="RDP"),Ruler!E$14,IF(AND(All!$V68="P1",All!$AE68="RMS"),Ruler!E$6,IF(AND(All!$V68="P2",All!$AE68="RMS"),Ruler!E$15,IF(AND(All!$V68="P3",All!$AE68="RMS"),Ruler!E$16,IF(AND(All!$V68="P4",All!$AE68="RMS"),Ruler!E$17,IF(AND(All!$V68="P5",All!$AE68="RMS"),Ruler!E$18,IF(AND(All!$V68="P6",All!$AE68="RMS"),Ruler!E$19,IF(AND(All!$V68="P7",All!$AE68="RMS"),Ruler!E$20,IF(AND(All!$V68="P8",All!$AE68="RMS"),Ruler!E$21,IF(AND(All!$V68="P9",All!$AE68="RMS"),Ruler!E$22,IF(AND(All!$V68="P1",All!$AE68="RSS"),Ruler!E$6,IF(AND(All!$V68="P2",All!$AE68="RSS"),Ruler!E$23,IF(AND(All!$V68="P3",All!$AE68="RSS"),Ruler!E$24,IF(AND(All!$V68="P4",All!$AE68="RSS"),Ruler!E$25,IF(AND(All!$V68="P5",All!$AE68="RSS"),Ruler!E$26,IF(AND(All!$V68="P6",All!$AE68="RSS"),Ruler!E$27,IF(AND(All!$V68="P7",All!$AE68="RSS"),Ruler!E$28,IF(AND(All!$V68="P8",All!$AE68="RSS"),Ruler!E$29,IF(AND(All!$V68="P9",All!$AE68="RSS"),Ruler!E$30,0)))))))))))))))))))))))))))</f>
        <v>0</v>
      </c>
      <c r="BM68" s="325">
        <f>IF(AND(All!$V68="P1",All!$AE68="RDP"),Ruler!F$6,IF(AND(All!$V68="P2",All!$AE68="RDP"),Ruler!F$7,IF(AND(All!$V68="P3",All!$AE68="RDP"),Ruler!F$8,IF(AND(All!$V68="P4",All!$AE68="RDP"),Ruler!F$9,IF(AND(All!$V68="P5",All!$AE68="RDP"),Ruler!F$10,IF(AND(All!$V68="P6",All!$AE68="RDP"),Ruler!F$11,IF(AND(All!$V68="P7",All!$AE68="RDP"),Ruler!F$12,IF(AND(All!$V68="P8",All!$AE68="RDP"),Ruler!F$13,IF(AND(All!$V68="P9",All!$AE68="RDP"),Ruler!F$14,IF(AND(All!$V68="P1",All!$AE68="RMS"),Ruler!F$6,IF(AND(All!$V68="P2",All!$AE68="RMS"),Ruler!F$15,IF(AND(All!$V68="P3",All!$AE68="RMS"),Ruler!F$16,IF(AND(All!$V68="P4",All!$AE68="RMS"),Ruler!F$17,IF(AND(All!$V68="P5",All!$AE68="RMS"),Ruler!F$18,IF(AND(All!$V68="P6",All!$AE68="RMS"),Ruler!F$19,IF(AND(All!$V68="P7",All!$AE68="RMS"),Ruler!F$20,IF(AND(All!$V68="P8",All!$AE68="RMS"),Ruler!F$21,IF(AND(All!$V68="P9",All!$AE68="RMS"),Ruler!F$22,IF(AND(All!$V68="P1",All!$AE68="RSS"),Ruler!F$6,IF(AND(All!$V68="P2",All!$AE68="RSS"),Ruler!F$23,IF(AND(All!$V68="P3",All!$AE68="RSS"),Ruler!F$24,IF(AND(All!$V68="P4",All!$AE68="RSS"),Ruler!F$25,IF(AND(All!$V68="P5",All!$AE68="RSS"),Ruler!F$26,IF(AND(All!$V68="P6",All!$AE68="RSS"),Ruler!F$27,IF(AND(All!$V68="P7",All!$AE68="RSS"),Ruler!F$28,IF(AND(All!$V68="P8",All!$AE68="RSS"),Ruler!F$29,IF(AND(All!$V68="P9",All!$AE68="RSS"),Ruler!F$30,0)))))))))))))))))))))))))))</f>
        <v>0</v>
      </c>
      <c r="BN68" s="325">
        <f>IF(AND(All!$V68="P1",All!$AE68="RDP"),Ruler!G$6,IF(AND(All!$V68="P2",All!$AE68="RDP"),Ruler!G$7,IF(AND(All!$V68="P3",All!$AE68="RDP"),Ruler!G$8,IF(AND(All!$V68="P4",All!$AE68="RDP"),Ruler!G$9,IF(AND(All!$V68="P5",All!$AE68="RDP"),Ruler!G$10,IF(AND(All!$V68="P6",All!$AE68="RDP"),Ruler!G$11,IF(AND(All!$V68="P7",All!$AE68="RDP"),Ruler!G$12,IF(AND(All!$V68="P8",All!$AE68="RDP"),Ruler!G$13,IF(AND(All!$V68="P9",All!$AE68="RDP"),Ruler!G$14,IF(AND(All!$V68="P1",All!$AE68="RMS"),Ruler!G$6,IF(AND(All!$V68="P2",All!$AE68="RMS"),Ruler!G$15,IF(AND(All!$V68="P3",All!$AE68="RMS"),Ruler!G$16,IF(AND(All!$V68="P4",All!$AE68="RMS"),Ruler!G$17,IF(AND(All!$V68="P5",All!$AE68="RMS"),Ruler!G$18,IF(AND(All!$V68="P6",All!$AE68="RMS"),Ruler!G$19,IF(AND(All!$V68="P7",All!$AE68="RMS"),Ruler!G$20,IF(AND(All!$V68="P8",All!$AE68="RMS"),Ruler!G$21,IF(AND(All!$V68="P9",All!$AE68="RMS"),Ruler!G$22,IF(AND(All!$V68="P1",All!$AE68="RSS"),Ruler!G$6,IF(AND(All!$V68="P2",All!$AE68="RSS"),Ruler!G$23,IF(AND(All!$V68="P3",All!$AE68="RSS"),Ruler!G$24,IF(AND(All!$V68="P4",All!$AE68="RSS"),Ruler!G$25,IF(AND(All!$V68="P5",All!$AE68="RSS"),Ruler!G$26,IF(AND(All!$V68="P6",All!$AE68="RSS"),Ruler!G$27,IF(AND(All!$V68="P7",All!$AE68="RSS"),Ruler!G$28,IF(AND(All!$V68="P8",All!$AE68="RSS"),Ruler!G$29,IF(AND(All!$V68="P9",All!$AE68="RSS"),Ruler!G$30,0)))))))))))))))))))))))))))</f>
        <v>0</v>
      </c>
      <c r="BO68" s="325">
        <f>IF(AND(All!$V68="P1",All!$AE68="RDP"),Ruler!H$6,IF(AND(All!$V68="P2",All!$AE68="RDP"),Ruler!H$7,IF(AND(All!$V68="P3",All!$AE68="RDP"),Ruler!H$8,IF(AND(All!$V68="P4",All!$AE68="RDP"),Ruler!H$9,IF(AND(All!$V68="P5",All!$AE68="RDP"),Ruler!H$10,IF(AND(All!$V68="P6",All!$AE68="RDP"),Ruler!H$11,IF(AND(All!$V68="P7",All!$AE68="RDP"),Ruler!H$12,IF(AND(All!$V68="P8",All!$AE68="RDP"),Ruler!H$13,IF(AND(All!$V68="P9",All!$AE68="RDP"),Ruler!H$14,IF(AND(All!$V68="P1",All!$AE68="RMS"),Ruler!H$6,IF(AND(All!$V68="P2",All!$AE68="RMS"),Ruler!H$15,IF(AND(All!$V68="P3",All!$AE68="RMS"),Ruler!H$16,IF(AND(All!$V68="P4",All!$AE68="RMS"),Ruler!H$17,IF(AND(All!$V68="P5",All!$AE68="RMS"),Ruler!H$18,IF(AND(All!$V68="P6",All!$AE68="RMS"),Ruler!H$19,IF(AND(All!$V68="P7",All!$AE68="RMS"),Ruler!H$20,IF(AND(All!$V68="P8",All!$AE68="RMS"),Ruler!H$21,IF(AND(All!$V68="P9",All!$AE68="RMS"),Ruler!H$22,IF(AND(All!$V68="P1",All!$AE68="RSS"),Ruler!H$6,IF(AND(All!$V68="P2",All!$AE68="RSS"),Ruler!H$23,IF(AND(All!$V68="P3",All!$AE68="RSS"),Ruler!H$24,IF(AND(All!$V68="P4",All!$AE68="RSS"),Ruler!H$25,IF(AND(All!$V68="P5",All!$AE68="RSS"),Ruler!H$26,IF(AND(All!$V68="P6",All!$AE68="RSS"),Ruler!H$27,IF(AND(All!$V68="P7",All!$AE68="RSS"),Ruler!H$28,IF(AND(All!$V68="P8",All!$AE68="RSS"),Ruler!H$29,IF(AND(All!$V68="P9",All!$AE68="RSS"),Ruler!H$30,0)))))))))))))))))))))))))))</f>
        <v>0</v>
      </c>
      <c r="BP68" s="325">
        <f>IF(AND(All!$V68="P1",All!$AE68="RDP"),Ruler!I$6,IF(AND(All!$V68="P2",All!$AE68="RDP"),Ruler!I$7,IF(AND(All!$V68="P3",All!$AE68="RDP"),Ruler!I$8,IF(AND(All!$V68="P4",All!$AE68="RDP"),Ruler!I$9,IF(AND(All!$V68="P5",All!$AE68="RDP"),Ruler!I$10,IF(AND(All!$V68="P6",All!$AE68="RDP"),Ruler!I$11,IF(AND(All!$V68="P7",All!$AE68="RDP"),Ruler!I$12,IF(AND(All!$V68="P8",All!$AE68="RDP"),Ruler!I$13,IF(AND(All!$V68="P9",All!$AE68="RDP"),Ruler!I$14,IF(AND(All!$V68="P1",All!$AE68="RMS"),Ruler!I$6,IF(AND(All!$V68="P2",All!$AE68="RMS"),Ruler!I$15,IF(AND(All!$V68="P3",All!$AE68="RMS"),Ruler!I$16,IF(AND(All!$V68="P4",All!$AE68="RMS"),Ruler!I$17,IF(AND(All!$V68="P5",All!$AE68="RMS"),Ruler!I$18,IF(AND(All!$V68="P6",All!$AE68="RMS"),Ruler!I$19,IF(AND(All!$V68="P7",All!$AE68="RMS"),Ruler!I$20,IF(AND(All!$V68="P8",All!$AE68="RMS"),Ruler!I$21,IF(AND(All!$V68="P9",All!$AE68="RMS"),Ruler!I$22,IF(AND(All!$V68="P1",All!$AE68="RSS"),Ruler!I$6,IF(AND(All!$V68="P2",All!$AE68="RSS"),Ruler!I$23,IF(AND(All!$V68="P3",All!$AE68="RSS"),Ruler!I$24,IF(AND(All!$V68="P4",All!$AE68="RSS"),Ruler!I$25,IF(AND(All!$V68="P5",All!$AE68="RSS"),Ruler!I$26,IF(AND(All!$V68="P6",All!$AE68="RSS"),Ruler!I$27,IF(AND(All!$V68="P7",All!$AE68="RSS"),Ruler!I$28,IF(AND(All!$V68="P8",All!$AE68="RSS"),Ruler!I$29,IF(AND(All!$V68="P9",All!$AE68="RSS"),Ruler!I$30,0)))))))))))))))))))))))))))</f>
        <v>0</v>
      </c>
      <c r="BQ68" s="325">
        <f>IF(AND(All!$V68="P1",All!$AE68="RDP"),Ruler!J$6,IF(AND(All!$V68="P2",All!$AE68="RDP"),Ruler!J$7,IF(AND(All!$V68="P3",All!$AE68="RDP"),Ruler!J$8,IF(AND(All!$V68="P4",All!$AE68="RDP"),Ruler!J$9,IF(AND(All!$V68="P5",All!$AE68="RDP"),Ruler!J$10,IF(AND(All!$V68="P6",All!$AE68="RDP"),Ruler!J$11,IF(AND(All!$V68="P7",All!$AE68="RDP"),Ruler!J$12,IF(AND(All!$V68="P8",All!$AE68="RDP"),Ruler!J$13,IF(AND(All!$V68="P9",All!$AE68="RDP"),Ruler!J$14,IF(AND(All!$V68="P1",All!$AE68="RMS"),Ruler!J$6,IF(AND(All!$V68="P2",All!$AE68="RMS"),Ruler!J$15,IF(AND(All!$V68="P3",All!$AE68="RMS"),Ruler!J$16,IF(AND(All!$V68="P4",All!$AE68="RMS"),Ruler!J$17,IF(AND(All!$V68="P5",All!$AE68="RMS"),Ruler!J$18,IF(AND(All!$V68="P6",All!$AE68="RMS"),Ruler!J$19,IF(AND(All!$V68="P7",All!$AE68="RMS"),Ruler!J$20,IF(AND(All!$V68="P8",All!$AE68="RMS"),Ruler!J$21,IF(AND(All!$V68="P9",All!$AE68="RMS"),Ruler!J$22,IF(AND(All!$V68="P1",All!$AE68="RSS"),Ruler!J$6,IF(AND(All!$V68="P2",All!$AE68="RSS"),Ruler!J$23,IF(AND(All!$V68="P3",All!$AE68="RSS"),Ruler!J$24,IF(AND(All!$V68="P4",All!$AE68="RSS"),Ruler!J$25,IF(AND(All!$V68="P5",All!$AE68="RSS"),Ruler!J$26,IF(AND(All!$V68="P6",All!$AE68="RSS"),Ruler!J$27,IF(AND(All!$V68="P7",All!$AE68="RSS"),Ruler!J$28,IF(AND(All!$V68="P8",All!$AE68="RSS"),Ruler!J$29,IF(AND(All!$V68="P9",All!$AE68="RSS"),Ruler!J$30,0)))))))))))))))))))))))))))</f>
        <v>0</v>
      </c>
      <c r="BR68" s="325">
        <f>IF(AND(All!$V68="P1",All!$AE68="RDP"),Ruler!K$6,IF(AND(All!$V68="P2",All!$AE68="RDP"),Ruler!K$7,IF(AND(All!$V68="P3",All!$AE68="RDP"),Ruler!K$8,IF(AND(All!$V68="P4",All!$AE68="RDP"),Ruler!K$9,IF(AND(All!$V68="P5",All!$AE68="RDP"),Ruler!K$10,IF(AND(All!$V68="P6",All!$AE68="RDP"),Ruler!K$11,IF(AND(All!$V68="P7",All!$AE68="RDP"),Ruler!K$12,IF(AND(All!$V68="P8",All!$AE68="RDP"),Ruler!K$13,IF(AND(All!$V68="P9",All!$AE68="RDP"),Ruler!K$14,IF(AND(All!$V68="P1",All!$AE68="RMS"),Ruler!K$6,IF(AND(All!$V68="P2",All!$AE68="RMS"),Ruler!K$15,IF(AND(All!$V68="P3",All!$AE68="RMS"),Ruler!K$16,IF(AND(All!$V68="P4",All!$AE68="RMS"),Ruler!K$17,IF(AND(All!$V68="P5",All!$AE68="RMS"),Ruler!K$18,IF(AND(All!$V68="P6",All!$AE68="RMS"),Ruler!K$19,IF(AND(All!$V68="P7",All!$AE68="RMS"),Ruler!K$20,IF(AND(All!$V68="P8",All!$AE68="RMS"),Ruler!K$21,IF(AND(All!$V68="P9",All!$AE68="RMS"),Ruler!K$22,IF(AND(All!$V68="P1",All!$AE68="RSS"),Ruler!K$6,IF(AND(All!$V68="P2",All!$AE68="RSS"),Ruler!K$23,IF(AND(All!$V68="P3",All!$AE68="RSS"),Ruler!K$24,IF(AND(All!$V68="P4",All!$AE68="RSS"),Ruler!K$25,IF(AND(All!$V68="P5",All!$AE68="RSS"),Ruler!K$26,IF(AND(All!$V68="P6",All!$AE68="RSS"),Ruler!K$27,IF(AND(All!$V68="P7",All!$AE68="RSS"),Ruler!K$28,IF(AND(All!$V68="P8",All!$AE68="RSS"),Ruler!K$29,IF(AND(All!$V68="P9",All!$AE68="RSS"),Ruler!K$30,0)))))))))))))))))))))))))))</f>
        <v>0</v>
      </c>
      <c r="BS68" s="325">
        <f>IF(AND(All!$V68="P1",All!$AE68="RDP"),Ruler!L$6,IF(AND(All!$V68="P2",All!$AE68="RDP"),Ruler!L$7,IF(AND(All!$V68="P3",All!$AE68="RDP"),Ruler!L$8,IF(AND(All!$V68="P4",All!$AE68="RDP"),Ruler!L$9,IF(AND(All!$V68="P5",All!$AE68="RDP"),Ruler!L$10,IF(AND(All!$V68="P6",All!$AE68="RDP"),Ruler!L$11,IF(AND(All!$V68="P7",All!$AE68="RDP"),Ruler!L$12,IF(AND(All!$V68="P8",All!$AE68="RDP"),Ruler!L$13,IF(AND(All!$V68="P9",All!$AE68="RDP"),Ruler!L$14,IF(AND(All!$V68="P1",All!$AE68="RMS"),Ruler!L$6,IF(AND(All!$V68="P2",All!$AE68="RMS"),Ruler!L$15,IF(AND(All!$V68="P3",All!$AE68="RMS"),Ruler!L$16,IF(AND(All!$V68="P4",All!$AE68="RMS"),Ruler!L$17,IF(AND(All!$V68="P5",All!$AE68="RMS"),Ruler!L$18,IF(AND(All!$V68="P6",All!$AE68="RMS"),Ruler!L$19,IF(AND(All!$V68="P7",All!$AE68="RMS"),Ruler!L$20,IF(AND(All!$V68="P8",All!$AE68="RMS"),Ruler!L$21,IF(AND(All!$V68="P9",All!$AE68="RMS"),Ruler!L$22,IF(AND(All!$V68="P1",All!$AE68="RSS"),Ruler!L$6,IF(AND(All!$V68="P2",All!$AE68="RSS"),Ruler!L$23,IF(AND(All!$V68="P3",All!$AE68="RSS"),Ruler!L$24,IF(AND(All!$V68="P4",All!$AE68="RSS"),Ruler!L$25,IF(AND(All!$V68="P5",All!$AE68="RSS"),Ruler!L$26,IF(AND(All!$V68="P6",All!$AE68="RSS"),Ruler!L$27,IF(AND(All!$V68="P7",All!$AE68="RSS"),Ruler!L$28,IF(AND(All!$V68="P8",All!$AE68="RSS"),Ruler!L$29,IF(AND(All!$V68="P9",All!$AE68="RSS"),Ruler!L$30,0)))))))))))))))))))))))))))</f>
        <v>0</v>
      </c>
      <c r="BT68" s="325">
        <f>IF(AND(All!$V68="P1",All!$AE68="RDP"),Ruler!M$6,IF(AND(All!$V68="P2",All!$AE68="RDP"),Ruler!M$7,IF(AND(All!$V68="P3",All!$AE68="RDP"),Ruler!M$8,IF(AND(All!$V68="P4",All!$AE68="RDP"),Ruler!M$9,IF(AND(All!$V68="P5",All!$AE68="RDP"),Ruler!M$10,IF(AND(All!$V68="P6",All!$AE68="RDP"),Ruler!M$11,IF(AND(All!$V68="P7",All!$AE68="RDP"),Ruler!M$12,IF(AND(All!$V68="P8",All!$AE68="RDP"),Ruler!M$13,IF(AND(All!$V68="P9",All!$AE68="RDP"),Ruler!M$14,IF(AND(All!$V68="P1",All!$AE68="RMS"),Ruler!M$6,IF(AND(All!$V68="P2",All!$AE68="RMS"),Ruler!M$15,IF(AND(All!$V68="P3",All!$AE68="RMS"),Ruler!M$16,IF(AND(All!$V68="P4",All!$AE68="RMS"),Ruler!M$17,IF(AND(All!$V68="P5",All!$AE68="RMS"),Ruler!M$18,IF(AND(All!$V68="P6",All!$AE68="RMS"),Ruler!M$19,IF(AND(All!$V68="P7",All!$AE68="RMS"),Ruler!M$20,IF(AND(All!$V68="P8",All!$AE68="RMS"),Ruler!M$21,IF(AND(All!$V68="P9",All!$AE68="RMS"),Ruler!M$22,IF(AND(All!$V68="P1",All!$AE68="RSS"),Ruler!M$6,IF(AND(All!$V68="P2",All!$AE68="RSS"),Ruler!M$23,IF(AND(All!$V68="P3",All!$AE68="RSS"),Ruler!M$24,IF(AND(All!$V68="P4",All!$AE68="RSS"),Ruler!M$25,IF(AND(All!$V68="P5",All!$AE68="RSS"),Ruler!M$26,IF(AND(All!$V68="P6",All!$AE68="RSS"),Ruler!M$27,IF(AND(All!$V68="P7",All!$AE68="RSS"),Ruler!M$28,IF(AND(All!$V68="P8",All!$AE68="RSS"),Ruler!M$29,IF(AND(All!$V68="P9",All!$AE68="RSS"),Ruler!M$30,0)))))))))))))))))))))))))))</f>
        <v>0</v>
      </c>
      <c r="BU68" s="325">
        <f>IF(AND(All!$V68="P1",All!$AE68="RDP"),Ruler!N$6,IF(AND(All!$V68="P2",All!$AE68="RDP"),Ruler!N$7,IF(AND(All!$V68="P3",All!$AE68="RDP"),Ruler!N$8,IF(AND(All!$V68="P4",All!$AE68="RDP"),Ruler!N$9,IF(AND(All!$V68="P5",All!$AE68="RDP"),Ruler!N$10,IF(AND(All!$V68="P6",All!$AE68="RDP"),Ruler!N$11,IF(AND(All!$V68="P7",All!$AE68="RDP"),Ruler!N$12,IF(AND(All!$V68="P8",All!$AE68="RDP"),Ruler!N$13,IF(AND(All!$V68="P9",All!$AE68="RDP"),Ruler!N$14,IF(AND(All!$V68="P1",All!$AE68="RMS"),Ruler!N$6,IF(AND(All!$V68="P2",All!$AE68="RMS"),Ruler!N$15,IF(AND(All!$V68="P3",All!$AE68="RMS"),Ruler!N$16,IF(AND(All!$V68="P4",All!$AE68="RMS"),Ruler!N$17,IF(AND(All!$V68="P5",All!$AE68="RMS"),Ruler!N$18,IF(AND(All!$V68="P6",All!$AE68="RMS"),Ruler!N$19,IF(AND(All!$V68="P7",All!$AE68="RMS"),Ruler!N$20,IF(AND(All!$V68="P8",All!$AE68="RMS"),Ruler!N$21,IF(AND(All!$V68="P9",All!$AE68="RMS"),Ruler!N$22,IF(AND(All!$V68="P1",All!$AE68="RSS"),Ruler!N$6,IF(AND(All!$V68="P2",All!$AE68="RSS"),Ruler!N$23,IF(AND(All!$V68="P3",All!$AE68="RSS"),Ruler!N$24,IF(AND(All!$V68="P4",All!$AE68="RSS"),Ruler!N$25,IF(AND(All!$V68="P5",All!$AE68="RSS"),Ruler!N$26,IF(AND(All!$V68="P6",All!$AE68="RSS"),Ruler!N$27,IF(AND(All!$V68="P7",All!$AE68="RSS"),Ruler!N$28,IF(AND(All!$V68="P8",All!$AE68="RSS"),Ruler!N$29,IF(AND(All!$V68="P9",All!$AE68="RSS"),Ruler!N$30,0)))))))))))))))))))))))))))</f>
        <v>0</v>
      </c>
      <c r="BV68" s="325">
        <f>IF(AND(All!$V68="P1",All!$AE68="RDP"),Ruler!O$6,IF(AND(All!$V68="P2",All!$AE68="RDP"),Ruler!O$7,IF(AND(All!$V68="P3",All!$AE68="RDP"),Ruler!O$8,IF(AND(All!$V68="P4",All!$AE68="RDP"),Ruler!O$9,IF(AND(All!$V68="P5",All!$AE68="RDP"),Ruler!O$10,IF(AND(All!$V68="P6",All!$AE68="RDP"),Ruler!O$11,IF(AND(All!$V68="P7",All!$AE68="RDP"),Ruler!O$12,IF(AND(All!$V68="P8",All!$AE68="RDP"),Ruler!O$13,IF(AND(All!$V68="P9",All!$AE68="RDP"),Ruler!O$14,IF(AND(All!$V68="P1",All!$AE68="RMS"),Ruler!O$6,IF(AND(All!$V68="P2",All!$AE68="RMS"),Ruler!O$15,IF(AND(All!$V68="P3",All!$AE68="RMS"),Ruler!O$16,IF(AND(All!$V68="P4",All!$AE68="RMS"),Ruler!O$17,IF(AND(All!$V68="P5",All!$AE68="RMS"),Ruler!O$18,IF(AND(All!$V68="P6",All!$AE68="RMS"),Ruler!O$19,IF(AND(All!$V68="P7",All!$AE68="RMS"),Ruler!O$20,IF(AND(All!$V68="P8",All!$AE68="RMS"),Ruler!O$21,IF(AND(All!$V68="P9",All!$AE68="RMS"),Ruler!O$22,IF(AND(All!$V68="P1",All!$AE68="RSS"),Ruler!O$6,IF(AND(All!$V68="P2",All!$AE68="RSS"),Ruler!O$23,IF(AND(All!$V68="P3",All!$AE68="RSS"),Ruler!O$24,IF(AND(All!$V68="P4",All!$AE68="RSS"),Ruler!O$25,IF(AND(All!$V68="P5",All!$AE68="RSS"),Ruler!O$26,IF(AND(All!$V68="P6",All!$AE68="RSS"),Ruler!O$27,IF(AND(All!$V68="P7",All!$AE68="RSS"),Ruler!O$28,IF(AND(All!$V68="P8",All!$AE68="RSS"),Ruler!O$29,IF(AND(All!$V68="P9",All!$AE68="RSS"),Ruler!O$30,0)))))))))))))))))))))))))))</f>
        <v>0</v>
      </c>
      <c r="BW68" s="325">
        <f>IF(AND(All!$V68="P1",All!$AE68="RDP"),Ruler!P$6,IF(AND(All!$V68="P2",All!$AE68="RDP"),Ruler!P$7,IF(AND(All!$V68="P3",All!$AE68="RDP"),Ruler!P$8,IF(AND(All!$V68="P4",All!$AE68="RDP"),Ruler!P$9,IF(AND(All!$V68="P5",All!$AE68="RDP"),Ruler!P$10,IF(AND(All!$V68="P6",All!$AE68="RDP"),Ruler!P$11,IF(AND(All!$V68="P7",All!$AE68="RDP"),Ruler!P$12,IF(AND(All!$V68="P8",All!$AE68="RDP"),Ruler!P$13,IF(AND(All!$V68="P9",All!$AE68="RDP"),Ruler!P$14,IF(AND(All!$V68="P1",All!$AE68="RMS"),Ruler!P$6,IF(AND(All!$V68="P2",All!$AE68="RMS"),Ruler!P$15,IF(AND(All!$V68="P3",All!$AE68="RMS"),Ruler!P$16,IF(AND(All!$V68="P4",All!$AE68="RMS"),Ruler!P$17,IF(AND(All!$V68="P5",All!$AE68="RMS"),Ruler!P$18,IF(AND(All!$V68="P6",All!$AE68="RMS"),Ruler!P$19,IF(AND(All!$V68="P7",All!$AE68="RMS"),Ruler!P$20,IF(AND(All!$V68="P8",All!$AE68="RMS"),Ruler!P$21,IF(AND(All!$V68="P9",All!$AE68="RMS"),Ruler!P$22,IF(AND(All!$V68="P1",All!$AE68="RSS"),Ruler!P$6,IF(AND(All!$V68="P2",All!$AE68="RSS"),Ruler!P$23,IF(AND(All!$V68="P3",All!$AE68="RSS"),Ruler!P$24,IF(AND(All!$V68="P4",All!$AE68="RSS"),Ruler!P$25,IF(AND(All!$V68="P5",All!$AE68="RSS"),Ruler!P$26,IF(AND(All!$V68="P6",All!$AE68="RSS"),Ruler!P$27,IF(AND(All!$V68="P7",All!$AE68="RSS"),Ruler!P$28,IF(AND(All!$V68="P8",All!$AE68="RSS"),Ruler!P$29,IF(AND(All!$V68="P9",All!$AE68="RSS"),Ruler!P$30,0)))))))))))))))))))))))))))</f>
        <v>0</v>
      </c>
      <c r="BX68" s="325">
        <f>IF(AND(All!$V68="P1",All!$AE68="RDP"),Ruler!Q$6,IF(AND(All!$V68="P2",All!$AE68="RDP"),Ruler!Q$7,IF(AND(All!$V68="P3",All!$AE68="RDP"),Ruler!Q$8,IF(AND(All!$V68="P4",All!$AE68="RDP"),Ruler!Q$9,IF(AND(All!$V68="P5",All!$AE68="RDP"),Ruler!Q$10,IF(AND(All!$V68="P6",All!$AE68="RDP"),Ruler!Q$11,IF(AND(All!$V68="P7",All!$AE68="RDP"),Ruler!Q$12,IF(AND(All!$V68="P8",All!$AE68="RDP"),Ruler!Q$13,IF(AND(All!$V68="P9",All!$AE68="RDP"),Ruler!Q$14,IF(AND(All!$V68="P1",All!$AE68="RMS"),Ruler!Q$6,IF(AND(All!$V68="P2",All!$AE68="RMS"),Ruler!Q$15,IF(AND(All!$V68="P3",All!$AE68="RMS"),Ruler!Q$16,IF(AND(All!$V68="P4",All!$AE68="RMS"),Ruler!Q$17,IF(AND(All!$V68="P5",All!$AE68="RMS"),Ruler!Q$18,IF(AND(All!$V68="P6",All!$AE68="RMS"),Ruler!Q$19,IF(AND(All!$V68="P7",All!$AE68="RMS"),Ruler!Q$20,IF(AND(All!$V68="P8",All!$AE68="RMS"),Ruler!Q$21,IF(AND(All!$V68="P9",All!$AE68="RMS"),Ruler!Q$22,IF(AND(All!$V68="P1",All!$AE68="RSS"),Ruler!Q$6,IF(AND(All!$V68="P2",All!$AE68="RSS"),Ruler!Q$23,IF(AND(All!$V68="P3",All!$AE68="RSS"),Ruler!Q$24,IF(AND(All!$V68="P4",All!$AE68="RSS"),Ruler!Q$25,IF(AND(All!$V68="P5",All!$AE68="RSS"),Ruler!Q$26,IF(AND(All!$V68="P6",All!$AE68="RSS"),Ruler!Q$27,IF(AND(All!$V68="P7",All!$AE68="RSS"),Ruler!Q$28,IF(AND(All!$V68="P8",All!$AE68="RSS"),Ruler!Q$29,IF(AND(All!$V68="P9",All!$AE68="RSS"),Ruler!Q$30,0)))))))))))))))))))))))))))</f>
        <v>0</v>
      </c>
      <c r="BY68" s="325">
        <f>IF(AND(All!$V68="P1",All!$AE68="RDP"),Ruler!R$6,IF(AND(All!$V68="P2",All!$AE68="RDP"),Ruler!R$7,IF(AND(All!$V68="P3",All!$AE68="RDP"),Ruler!R$8,IF(AND(All!$V68="P4",All!$AE68="RDP"),Ruler!R$9,IF(AND(All!$V68="P5",All!$AE68="RDP"),Ruler!R$10,IF(AND(All!$V68="P6",All!$AE68="RDP"),Ruler!R$11,IF(AND(All!$V68="P7",All!$AE68="RDP"),Ruler!R$12,IF(AND(All!$V68="P8",All!$AE68="RDP"),Ruler!R$13,IF(AND(All!$V68="P9",All!$AE68="RDP"),Ruler!R$14,IF(AND(All!$V68="P1",All!$AE68="RMS"),Ruler!R$6,IF(AND(All!$V68="P2",All!$AE68="RMS"),Ruler!R$15,IF(AND(All!$V68="P3",All!$AE68="RMS"),Ruler!R$16,IF(AND(All!$V68="P4",All!$AE68="RMS"),Ruler!R$17,IF(AND(All!$V68="P5",All!$AE68="RMS"),Ruler!R$18,IF(AND(All!$V68="P6",All!$AE68="RMS"),Ruler!R$19,IF(AND(All!$V68="P7",All!$AE68="RMS"),Ruler!R$20,IF(AND(All!$V68="P8",All!$AE68="RMS"),Ruler!R$21,IF(AND(All!$V68="P9",All!$AE68="RMS"),Ruler!R$22,IF(AND(All!$V68="P1",All!$AE68="RSS"),Ruler!R$6,IF(AND(All!$V68="P2",All!$AE68="RSS"),Ruler!R$23,IF(AND(All!$V68="P3",All!$AE68="RSS"),Ruler!R$24,IF(AND(All!$V68="P4",All!$AE68="RSS"),Ruler!R$25,IF(AND(All!$V68="P5",All!$AE68="RSS"),Ruler!R$26,IF(AND(All!$V68="P6",All!$AE68="RSS"),Ruler!R$27,IF(AND(All!$V68="P7",All!$AE68="RSS"),Ruler!R$28,IF(AND(All!$V68="P8",All!$AE68="RSS"),Ruler!R$29,IF(AND(All!$V68="P9",All!$AE68="RSS"),Ruler!R$30,0)))))))))))))))))))))))))))</f>
        <v>0</v>
      </c>
      <c r="BZ68" s="325">
        <f>IF(AND(All!$V68="P1",All!$AE68="RDP"),Ruler!S$6,IF(AND(All!$V68="P2",All!$AE68="RDP"),Ruler!S$7,IF(AND(All!$V68="P3",All!$AE68="RDP"),Ruler!S$8,IF(AND(All!$V68="P4",All!$AE68="RDP"),Ruler!S$9,IF(AND(All!$V68="P5",All!$AE68="RDP"),Ruler!S$10,IF(AND(All!$V68="P6",All!$AE68="RDP"),Ruler!S$11,IF(AND(All!$V68="P7",All!$AE68="RDP"),Ruler!S$12,IF(AND(All!$V68="P8",All!$AE68="RDP"),Ruler!S$13,IF(AND(All!$V68="P9",All!$AE68="RDP"),Ruler!S$14,IF(AND(All!$V68="P1",All!$AE68="RMS"),Ruler!S$6,IF(AND(All!$V68="P2",All!$AE68="RMS"),Ruler!S$15,IF(AND(All!$V68="P3",All!$AE68="RMS"),Ruler!S$16,IF(AND(All!$V68="P4",All!$AE68="RMS"),Ruler!S$17,IF(AND(All!$V68="P5",All!$AE68="RMS"),Ruler!S$18,IF(AND(All!$V68="P6",All!$AE68="RMS"),Ruler!S$19,IF(AND(All!$V68="P7",All!$AE68="RMS"),Ruler!S$20,IF(AND(All!$V68="P8",All!$AE68="RMS"),Ruler!S$21,IF(AND(All!$V68="P9",All!$AE68="RMS"),Ruler!S$22,IF(AND(All!$V68="P1",All!$AE68="RSS"),Ruler!S$6,IF(AND(All!$V68="P2",All!$AE68="RSS"),Ruler!S$23,IF(AND(All!$V68="P3",All!$AE68="RSS"),Ruler!S$24,IF(AND(All!$V68="P4",All!$AE68="RSS"),Ruler!S$25,IF(AND(All!$V68="P5",All!$AE68="RSS"),Ruler!S$26,IF(AND(All!$V68="P6",All!$AE68="RSS"),Ruler!S$27,IF(AND(All!$V68="P7",All!$AE68="RSS"),Ruler!S$28,IF(AND(All!$V68="P8",All!$AE68="RSS"),Ruler!S$29,IF(AND(All!$V68="P9",All!$AE68="RSS"),Ruler!S$30,0)))))))))))))))))))))))))))</f>
        <v>0</v>
      </c>
      <c r="CA68" s="325">
        <f>IF(AND(All!$V68="P1",All!$AE68="RDP"),Ruler!T$6,IF(AND(All!$V68="P2",All!$AE68="RDP"),Ruler!T$7,IF(AND(All!$V68="P3",All!$AE68="RDP"),Ruler!T$8,IF(AND(All!$V68="P4",All!$AE68="RDP"),Ruler!T$9,IF(AND(All!$V68="P5",All!$AE68="RDP"),Ruler!T$10,IF(AND(All!$V68="P6",All!$AE68="RDP"),Ruler!T$11,IF(AND(All!$V68="P7",All!$AE68="RDP"),Ruler!T$12,IF(AND(All!$V68="P8",All!$AE68="RDP"),Ruler!T$13,IF(AND(All!$V68="P9",All!$AE68="RDP"),Ruler!T$14,IF(AND(All!$V68="P1",All!$AE68="RMS"),Ruler!T$6,IF(AND(All!$V68="P2",All!$AE68="RMS"),Ruler!T$15,IF(AND(All!$V68="P3",All!$AE68="RMS"),Ruler!T$16,IF(AND(All!$V68="P4",All!$AE68="RMS"),Ruler!T$17,IF(AND(All!$V68="P5",All!$AE68="RMS"),Ruler!T$18,IF(AND(All!$V68="P6",All!$AE68="RMS"),Ruler!T$19,IF(AND(All!$V68="P7",All!$AE68="RMS"),Ruler!T$20,IF(AND(All!$V68="P8",All!$AE68="RMS"),Ruler!T$21,IF(AND(All!$V68="P9",All!$AE68="RMS"),Ruler!T$22,IF(AND(All!$V68="P1",All!$AE68="RSS"),Ruler!T$6,IF(AND(All!$V68="P2",All!$AE68="RSS"),Ruler!T$23,IF(AND(All!$V68="P3",All!$AE68="RSS"),Ruler!T$24,IF(AND(All!$V68="P4",All!$AE68="RSS"),Ruler!T$25,IF(AND(All!$V68="P5",All!$AE68="RSS"),Ruler!T$26,IF(AND(All!$V68="P6",All!$AE68="RSS"),Ruler!T$27,IF(AND(All!$V68="P7",All!$AE68="RSS"),Ruler!T$28,IF(AND(All!$V68="P8",All!$AE68="RSS"),Ruler!T$29,IF(AND(All!$V68="P9",All!$AE68="RSS"),Ruler!T$30,0)))))))))))))))))))))))))))</f>
        <v>0</v>
      </c>
      <c r="CB68" s="325">
        <f>IF(AND(All!$V68="P1",All!$AE68="RDP"),Ruler!U$6,IF(AND(All!$V68="P2",All!$AE68="RDP"),Ruler!U$7,IF(AND(All!$V68="P3",All!$AE68="RDP"),Ruler!U$8,IF(AND(All!$V68="P4",All!$AE68="RDP"),Ruler!U$9,IF(AND(All!$V68="P5",All!$AE68="RDP"),Ruler!U$10,IF(AND(All!$V68="P6",All!$AE68="RDP"),Ruler!U$11,IF(AND(All!$V68="P7",All!$AE68="RDP"),Ruler!U$12,IF(AND(All!$V68="P8",All!$AE68="RDP"),Ruler!U$13,IF(AND(All!$V68="P9",All!$AE68="RDP"),Ruler!U$14,IF(AND(All!$V68="P1",All!$AE68="RMS"),Ruler!U$6,IF(AND(All!$V68="P2",All!$AE68="RMS"),Ruler!U$15,IF(AND(All!$V68="P3",All!$AE68="RMS"),Ruler!U$16,IF(AND(All!$V68="P4",All!$AE68="RMS"),Ruler!U$17,IF(AND(All!$V68="P5",All!$AE68="RMS"),Ruler!U$18,IF(AND(All!$V68="P6",All!$AE68="RMS"),Ruler!U$19,IF(AND(All!$V68="P7",All!$AE68="RMS"),Ruler!U$20,IF(AND(All!$V68="P8",All!$AE68="RMS"),Ruler!U$21,IF(AND(All!$V68="P9",All!$AE68="RMS"),Ruler!U$22,IF(AND(All!$V68="P1",All!$AE68="RSS"),Ruler!U$6,IF(AND(All!$V68="P2",All!$AE68="RSS"),Ruler!U$23,IF(AND(All!$V68="P3",All!$AE68="RSS"),Ruler!U$24,IF(AND(All!$V68="P4",All!$AE68="RSS"),Ruler!U$25,IF(AND(All!$V68="P5",All!$AE68="RSS"),Ruler!U$26,IF(AND(All!$V68="P6",All!$AE68="RSS"),Ruler!U$27,IF(AND(All!$V68="P7",All!$AE68="RSS"),Ruler!U$28,IF(AND(All!$V68="P8",All!$AE68="RSS"),Ruler!U$29,IF(AND(All!$V68="P9",All!$AE68="RSS"),Ruler!U$30,0)))))))))))))))))))))))))))</f>
        <v>0</v>
      </c>
      <c r="CC68" s="325">
        <f>IF(AND(All!$V68="P1",All!$AE68="RDP"),Ruler!V$6,IF(AND(All!$V68="P2",All!$AE68="RDP"),Ruler!V$7,IF(AND(All!$V68="P3",All!$AE68="RDP"),Ruler!V$8,IF(AND(All!$V68="P4",All!$AE68="RDP"),Ruler!V$9,IF(AND(All!$V68="P5",All!$AE68="RDP"),Ruler!V$10,IF(AND(All!$V68="P6",All!$AE68="RDP"),Ruler!V$11,IF(AND(All!$V68="P7",All!$AE68="RDP"),Ruler!V$12,IF(AND(All!$V68="P8",All!$AE68="RDP"),Ruler!V$13,IF(AND(All!$V68="P9",All!$AE68="RDP"),Ruler!V$14,IF(AND(All!$V68="P1",All!$AE68="RMS"),Ruler!V$6,IF(AND(All!$V68="P2",All!$AE68="RMS"),Ruler!V$15,IF(AND(All!$V68="P3",All!$AE68="RMS"),Ruler!V$16,IF(AND(All!$V68="P4",All!$AE68="RMS"),Ruler!V$17,IF(AND(All!$V68="P5",All!$AE68="RMS"),Ruler!V$18,IF(AND(All!$V68="P6",All!$AE68="RMS"),Ruler!V$19,IF(AND(All!$V68="P7",All!$AE68="RMS"),Ruler!V$20,IF(AND(All!$V68="P8",All!$AE68="RMS"),Ruler!V$21,IF(AND(All!$V68="P9",All!$AE68="RMS"),Ruler!V$22,IF(AND(All!$V68="P1",All!$AE68="RSS"),Ruler!V$6,IF(AND(All!$V68="P2",All!$AE68="RSS"),Ruler!V$23,IF(AND(All!$V68="P3",All!$AE68="RSS"),Ruler!V$24,IF(AND(All!$V68="P4",All!$AE68="RSS"),Ruler!V$25,IF(AND(All!$V68="P5",All!$AE68="RSS"),Ruler!V$26,IF(AND(All!$V68="P6",All!$AE68="RSS"),Ruler!V$27,IF(AND(All!$V68="P7",All!$AE68="RSS"),Ruler!V$28,IF(AND(All!$V68="P8",All!$AE68="RSS"),Ruler!V$29,IF(AND(All!$V68="P9",All!$AE68="RSS"),Ruler!V$30,0)))))))))))))))))))))))))))</f>
        <v>0</v>
      </c>
      <c r="CD68" s="325">
        <f>IF(AND(All!$V68="P1",All!$AE68="RDP"),Ruler!W$6,IF(AND(All!$V68="P2",All!$AE68="RDP"),Ruler!W$7,IF(AND(All!$V68="P3",All!$AE68="RDP"),Ruler!W$8,IF(AND(All!$V68="P4",All!$AE68="RDP"),Ruler!W$9,IF(AND(All!$V68="P5",All!$AE68="RDP"),Ruler!W$10,IF(AND(All!$V68="P6",All!$AE68="RDP"),Ruler!W$11,IF(AND(All!$V68="P7",All!$AE68="RDP"),Ruler!W$12,IF(AND(All!$V68="P8",All!$AE68="RDP"),Ruler!W$13,IF(AND(All!$V68="P9",All!$AE68="RDP"),Ruler!W$14,IF(AND(All!$V68="P1",All!$AE68="RMS"),Ruler!W$6,IF(AND(All!$V68="P2",All!$AE68="RMS"),Ruler!W$15,IF(AND(All!$V68="P3",All!$AE68="RMS"),Ruler!W$16,IF(AND(All!$V68="P4",All!$AE68="RMS"),Ruler!W$17,IF(AND(All!$V68="P5",All!$AE68="RMS"),Ruler!W$18,IF(AND(All!$V68="P6",All!$AE68="RMS"),Ruler!W$19,IF(AND(All!$V68="P7",All!$AE68="RMS"),Ruler!W$20,IF(AND(All!$V68="P8",All!$AE68="RMS"),Ruler!W$21,IF(AND(All!$V68="P9",All!$AE68="RMS"),Ruler!W$22,IF(AND(All!$V68="P1",All!$AE68="RSS"),Ruler!W$6,IF(AND(All!$V68="P2",All!$AE68="RSS"),Ruler!W$23,IF(AND(All!$V68="P3",All!$AE68="RSS"),Ruler!W$24,IF(AND(All!$V68="P4",All!$AE68="RSS"),Ruler!W$25,IF(AND(All!$V68="P5",All!$AE68="RSS"),Ruler!W$26,IF(AND(All!$V68="P6",All!$AE68="RSS"),Ruler!W$27,IF(AND(All!$V68="P7",All!$AE68="RSS"),Ruler!W$28,IF(AND(All!$V68="P8",All!$AE68="RSS"),Ruler!W$29,IF(AND(All!$V68="P9",All!$AE68="RSS"),Ruler!W$30,0)))))))))))))))))))))))))))</f>
        <v>0</v>
      </c>
      <c r="CE68" s="325">
        <f>IF(AND(All!$V68="P1",All!$AE68="RDP"),Ruler!X$6,IF(AND(All!$V68="P2",All!$AE68="RDP"),Ruler!X$7,IF(AND(All!$V68="P3",All!$AE68="RDP"),Ruler!X$8,IF(AND(All!$V68="P4",All!$AE68="RDP"),Ruler!X$9,IF(AND(All!$V68="P5",All!$AE68="RDP"),Ruler!X$10,IF(AND(All!$V68="P6",All!$AE68="RDP"),Ruler!X$11,IF(AND(All!$V68="P7",All!$AE68="RDP"),Ruler!X$12,IF(AND(All!$V68="P8",All!$AE68="RDP"),Ruler!X$13,IF(AND(All!$V68="P9",All!$AE68="RDP"),Ruler!X$14,IF(AND(All!$V68="P1",All!$AE68="RMS"),Ruler!X$6,IF(AND(All!$V68="P2",All!$AE68="RMS"),Ruler!X$15,IF(AND(All!$V68="P3",All!$AE68="RMS"),Ruler!X$16,IF(AND(All!$V68="P4",All!$AE68="RMS"),Ruler!X$17,IF(AND(All!$V68="P5",All!$AE68="RMS"),Ruler!X$18,IF(AND(All!$V68="P6",All!$AE68="RMS"),Ruler!X$19,IF(AND(All!$V68="P7",All!$AE68="RMS"),Ruler!X$20,IF(AND(All!$V68="P8",All!$AE68="RMS"),Ruler!X$21,IF(AND(All!$V68="P9",All!$AE68="RMS"),Ruler!X$22,IF(AND(All!$V68="P1",All!$AE68="RSS"),Ruler!X$6,IF(AND(All!$V68="P2",All!$AE68="RSS"),Ruler!X$23,IF(AND(All!$V68="P3",All!$AE68="RSS"),Ruler!X$24,IF(AND(All!$V68="P4",All!$AE68="RSS"),Ruler!X$25,IF(AND(All!$V68="P5",All!$AE68="RSS"),Ruler!X$26,IF(AND(All!$V68="P6",All!$AE68="RSS"),Ruler!X$27,IF(AND(All!$V68="P7",All!$AE68="RSS"),Ruler!X$28,IF(AND(All!$V68="P8",All!$AE68="RSS"),Ruler!X$29,IF(AND(All!$V68="P9",All!$AE68="RSS"),Ruler!X$30,0)))))))))))))))))))))))))))</f>
        <v>0</v>
      </c>
      <c r="CF68" s="325">
        <f>IF(AND(All!$V68="P1",All!$AE68="RDP"),Ruler!Y$6,IF(AND(All!$V68="P2",All!$AE68="RDP"),Ruler!Y$7,IF(AND(All!$V68="P3",All!$AE68="RDP"),Ruler!Y$8,IF(AND(All!$V68="P4",All!$AE68="RDP"),Ruler!Y$9,IF(AND(All!$V68="P5",All!$AE68="RDP"),Ruler!Y$10,IF(AND(All!$V68="P6",All!$AE68="RDP"),Ruler!Y$11,IF(AND(All!$V68="P7",All!$AE68="RDP"),Ruler!Y$12,IF(AND(All!$V68="P8",All!$AE68="RDP"),Ruler!Y$13,IF(AND(All!$V68="P9",All!$AE68="RDP"),Ruler!Y$14,IF(AND(All!$V68="P1",All!$AE68="RMS"),Ruler!Y$6,IF(AND(All!$V68="P2",All!$AE68="RMS"),Ruler!Y$15,IF(AND(All!$V68="P3",All!$AE68="RMS"),Ruler!Y$16,IF(AND(All!$V68="P4",All!$AE68="RMS"),Ruler!Y$17,IF(AND(All!$V68="P5",All!$AE68="RMS"),Ruler!Y$18,IF(AND(All!$V68="P6",All!$AE68="RMS"),Ruler!Y$19,IF(AND(All!$V68="P7",All!$AE68="RMS"),Ruler!Y$20,IF(AND(All!$V68="P8",All!$AE68="RMS"),Ruler!Y$21,IF(AND(All!$V68="P9",All!$AE68="RMS"),Ruler!Y$22,IF(AND(All!$V68="P1",All!$AE68="RSS"),Ruler!Y$6,IF(AND(All!$V68="P2",All!$AE68="RSS"),Ruler!Y$23,IF(AND(All!$V68="P3",All!$AE68="RSS"),Ruler!Y$24,IF(AND(All!$V68="P4",All!$AE68="RSS"),Ruler!Y$25,IF(AND(All!$V68="P5",All!$AE68="RSS"),Ruler!Y$26,IF(AND(All!$V68="P6",All!$AE68="RSS"),Ruler!Y$27,IF(AND(All!$V68="P7",All!$AE68="RSS"),Ruler!Y$28,IF(AND(All!$V68="P8",All!$AE68="RSS"),Ruler!Y$29,IF(AND(All!$V68="P9",All!$AE68="RSS"),Ruler!Y$30,0)))))))))))))))))))))))))))</f>
        <v>0</v>
      </c>
      <c r="CG68" s="325">
        <f>IF(AND(All!$V68="P1",All!$AE68="RDP"),Ruler!Z$6,IF(AND(All!$V68="P2",All!$AE68="RDP"),Ruler!Z$7,IF(AND(All!$V68="P3",All!$AE68="RDP"),Ruler!Z$8,IF(AND(All!$V68="P4",All!$AE68="RDP"),Ruler!Z$9,IF(AND(All!$V68="P5",All!$AE68="RDP"),Ruler!Z$10,IF(AND(All!$V68="P6",All!$AE68="RDP"),Ruler!Z$11,IF(AND(All!$V68="P7",All!$AE68="RDP"),Ruler!Z$12,IF(AND(All!$V68="P8",All!$AE68="RDP"),Ruler!Z$13,IF(AND(All!$V68="P9",All!$AE68="RDP"),Ruler!Z$14,IF(AND(All!$V68="P1",All!$AE68="RMS"),Ruler!Z$6,IF(AND(All!$V68="P2",All!$AE68="RMS"),Ruler!Z$15,IF(AND(All!$V68="P3",All!$AE68="RMS"),Ruler!Z$16,IF(AND(All!$V68="P4",All!$AE68="RMS"),Ruler!Z$17,IF(AND(All!$V68="P5",All!$AE68="RMS"),Ruler!Z$18,IF(AND(All!$V68="P6",All!$AE68="RMS"),Ruler!Z$19,IF(AND(All!$V68="P7",All!$AE68="RMS"),Ruler!Z$20,IF(AND(All!$V68="P8",All!$AE68="RMS"),Ruler!Z$21,IF(AND(All!$V68="P9",All!$AE68="RMS"),Ruler!Z$22,IF(AND(All!$V68="P1",All!$AE68="RSS"),Ruler!Z$6,IF(AND(All!$V68="P2",All!$AE68="RSS"),Ruler!Z$23,IF(AND(All!$V68="P3",All!$AE68="RSS"),Ruler!Z$24,IF(AND(All!$V68="P4",All!$AE68="RSS"),Ruler!Z$25,IF(AND(All!$V68="P5",All!$AE68="RSS"),Ruler!Z$26,IF(AND(All!$V68="P6",All!$AE68="RSS"),Ruler!Z$27,IF(AND(All!$V68="P7",All!$AE68="RSS"),Ruler!Z$28,IF(AND(All!$V68="P8",All!$AE68="RSS"),Ruler!Z$29,IF(AND(All!$V68="P9",All!$AE68="RSS"),Ruler!Z$30,0)))))))))))))))))))))))))))</f>
        <v>0</v>
      </c>
      <c r="CH68" s="325">
        <f>IF(AND(All!$V68="P1",All!$AE68="RDP"),Ruler!AA$6,IF(AND(All!$V68="P2",All!$AE68="RDP"),Ruler!AA$7,IF(AND(All!$V68="P3",All!$AE68="RDP"),Ruler!AA$8,IF(AND(All!$V68="P4",All!$AE68="RDP"),Ruler!AA$9,IF(AND(All!$V68="P5",All!$AE68="RDP"),Ruler!AA$10,IF(AND(All!$V68="P6",All!$AE68="RDP"),Ruler!AA$11,IF(AND(All!$V68="P7",All!$AE68="RDP"),Ruler!AA$12,IF(AND(All!$V68="P8",All!$AE68="RDP"),Ruler!AA$13,IF(AND(All!$V68="P9",All!$AE68="RDP"),Ruler!AA$14,IF(AND(All!$V68="P1",All!$AE68="RMS"),Ruler!AA$6,IF(AND(All!$V68="P2",All!$AE68="RMS"),Ruler!AA$15,IF(AND(All!$V68="P3",All!$AE68="RMS"),Ruler!AA$16,IF(AND(All!$V68="P4",All!$AE68="RMS"),Ruler!AA$17,IF(AND(All!$V68="P5",All!$AE68="RMS"),Ruler!AA$18,IF(AND(All!$V68="P6",All!$AE68="RMS"),Ruler!AA$19,IF(AND(All!$V68="P7",All!$AE68="RMS"),Ruler!AA$20,IF(AND(All!$V68="P8",All!$AE68="RMS"),Ruler!AA$21,IF(AND(All!$V68="P9",All!$AE68="RMS"),Ruler!AA$22,IF(AND(All!$V68="P1",All!$AE68="RSS"),Ruler!AA$6,IF(AND(All!$V68="P2",All!$AE68="RSS"),Ruler!AA$23,IF(AND(All!$V68="P3",All!$AE68="RSS"),Ruler!AA$24,IF(AND(All!$V68="P4",All!$AE68="RSS"),Ruler!AA$25,IF(AND(All!$V68="P5",All!$AE68="RSS"),Ruler!AA$26,IF(AND(All!$V68="P6",All!$AE68="RSS"),Ruler!AA$27,IF(AND(All!$V68="P7",All!$AE68="RSS"),Ruler!AA$28,IF(AND(All!$V68="P8",All!$AE68="RSS"),Ruler!AA$29,IF(AND(All!$V68="P9",All!$AE68="RSS"),Ruler!AA$30,0)))))))))))))))))))))))))))</f>
        <v>0</v>
      </c>
      <c r="CI68" s="325">
        <f>IF(AND(All!$V68="P1",All!$AE68="RDP"),Ruler!AB$6,IF(AND(All!$V68="P2",All!$AE68="RDP"),Ruler!AB$7,IF(AND(All!$V68="P3",All!$AE68="RDP"),Ruler!AB$8,IF(AND(All!$V68="P4",All!$AE68="RDP"),Ruler!AB$9,IF(AND(All!$V68="P5",All!$AE68="RDP"),Ruler!AB$10,IF(AND(All!$V68="P6",All!$AE68="RDP"),Ruler!AB$11,IF(AND(All!$V68="P7",All!$AE68="RDP"),Ruler!AB$12,IF(AND(All!$V68="P8",All!$AE68="RDP"),Ruler!AB$13,IF(AND(All!$V68="P9",All!$AE68="RDP"),Ruler!AB$14,IF(AND(All!$V68="P1",All!$AE68="RMS"),Ruler!AB$6,IF(AND(All!$V68="P2",All!$AE68="RMS"),Ruler!AB$15,IF(AND(All!$V68="P3",All!$AE68="RMS"),Ruler!AB$16,IF(AND(All!$V68="P4",All!$AE68="RMS"),Ruler!AB$17,IF(AND(All!$V68="P5",All!$AE68="RMS"),Ruler!AB$18,IF(AND(All!$V68="P6",All!$AE68="RMS"),Ruler!AB$19,IF(AND(All!$V68="P7",All!$AE68="RMS"),Ruler!AB$20,IF(AND(All!$V68="P8",All!$AE68="RMS"),Ruler!AB$21,IF(AND(All!$V68="P9",All!$AE68="RMS"),Ruler!AB$22,IF(AND(All!$V68="P1",All!$AE68="RSS"),Ruler!AB$6,IF(AND(All!$V68="P2",All!$AE68="RSS"),Ruler!AB$23,IF(AND(All!$V68="P3",All!$AE68="RSS"),Ruler!AB$24,IF(AND(All!$V68="P4",All!$AE68="RSS"),Ruler!AB$25,IF(AND(All!$V68="P5",All!$AE68="RSS"),Ruler!AB$26,IF(AND(All!$V68="P6",All!$AE68="RSS"),Ruler!AB$27,IF(AND(All!$V68="P7",All!$AE68="RSS"),Ruler!AB$28,IF(AND(All!$V68="P8",All!$AE68="RSS"),Ruler!AB$29,IF(AND(All!$V68="P9",All!$AE68="RSS"),Ruler!AB$30,0)))))))))))))))))))))))))))</f>
        <v>0</v>
      </c>
      <c r="CJ68" s="323">
        <f>Table9[[#This Row],[R-B1]]-Table9[[#This Row],[B1]]</f>
        <v>0</v>
      </c>
      <c r="CK68" s="43">
        <f>Table9[[#This Row],[R-B2]]-Table9[[#This Row],[B2]]</f>
        <v>0</v>
      </c>
      <c r="CL68" s="43">
        <f>Table9[[#This Row],[R-B3]]-Table9[[#This Row],[B3]]</f>
        <v>0</v>
      </c>
      <c r="CM68" s="43">
        <f>Table9[[#This Row],[R-B4]]-Table9[[#This Row],[B4]]</f>
        <v>0</v>
      </c>
      <c r="CN68" s="43">
        <f>Table9[[#This Row],[R-B5]]-Table9[[#This Row],[B5]]</f>
        <v>0</v>
      </c>
      <c r="CO68" s="43">
        <f>Table9[[#This Row],[R-B6]]-Table9[[#This Row],[B6]]</f>
        <v>0</v>
      </c>
      <c r="CP68" s="43">
        <f>Table9[[#This Row],[R-B7]]-Table9[[#This Row],[B7]]</f>
        <v>0</v>
      </c>
      <c r="CQ68" s="43">
        <f>Table9[[#This Row],[R-B8]]-Table9[[#This Row],[B8]]</f>
        <v>0</v>
      </c>
      <c r="CR68" s="43">
        <f>Table9[[#This Row],[R-B9]]-Table9[[#This Row],[B9]]</f>
        <v>0</v>
      </c>
      <c r="CS68" s="43">
        <f>Table9[[#This Row],[R-B10]]-Table9[[#This Row],[B10]]</f>
        <v>0</v>
      </c>
      <c r="CT68" s="43">
        <f>Table9[[#This Row],[R-B11]]-Table9[[#This Row],[B11]]</f>
        <v>0</v>
      </c>
      <c r="CU68" s="43">
        <f>Table9[[#This Row],[R-B12]]-Table9[[#This Row],[B12]]</f>
        <v>0</v>
      </c>
      <c r="CV68" s="43">
        <f>Table9[[#This Row],[R-K1]]-Table9[[#This Row],[K1]]</f>
        <v>0</v>
      </c>
      <c r="CW68" s="43">
        <f>Table9[[#This Row],[R-K2]]-Table9[[#This Row],[K2]]</f>
        <v>0</v>
      </c>
      <c r="CX68" s="43">
        <f>Table9[[#This Row],[R-K3]]-Table9[[#This Row],[K3]]</f>
        <v>0</v>
      </c>
      <c r="CY68" s="43">
        <f>Table9[[#This Row],[R-K4]]-Table9[[#This Row],[K4]]</f>
        <v>0</v>
      </c>
      <c r="CZ68" s="43">
        <f>Table9[[#This Row],[R-K5]]-Table9[[#This Row],[K5]]</f>
        <v>0</v>
      </c>
      <c r="DA68" s="43">
        <f>Table9[[#This Row],[R-P1]]-Table9[[#This Row],[P1]]</f>
        <v>0</v>
      </c>
      <c r="DB68" s="43">
        <f>Table9[[#This Row],[R-P2]]-Table9[[#This Row],[P2]]</f>
        <v>0</v>
      </c>
      <c r="DC68" s="43">
        <f>Table9[[#This Row],[R-P3]]-Table9[[#This Row],[P3]]</f>
        <v>0</v>
      </c>
      <c r="DD68" s="43">
        <f>Table9[[#This Row],[R-P4]]-Table9[[#This Row],[P4]]</f>
        <v>0</v>
      </c>
      <c r="DE68" s="43">
        <f>Table9[[#This Row],[R-P5]]-Table9[[#This Row],[P5]]</f>
        <v>0</v>
      </c>
      <c r="DF68" s="43">
        <f>Table9[[#This Row],[R-E1]]-Table9[[#This Row],[E1]]</f>
        <v>0</v>
      </c>
      <c r="DG68" s="328">
        <f>Table9[[#This Row],[R-E2]]-Table9[[#This Row],[E2]]</f>
        <v>0</v>
      </c>
      <c r="DH68" s="43">
        <f>COUNTIF(Table9[[#This Row],[G-B1]:[G-B12]],"&lt;=0")/12*100</f>
        <v>100</v>
      </c>
      <c r="DI68" s="43">
        <f>COUNTIF(Table9[[#This Row],[G-K1]:[G-K5]],"&lt;=0")/5*100</f>
        <v>100</v>
      </c>
      <c r="DJ68" s="43">
        <f>COUNTIF(Table9[[#This Row],[G-P1]:[G-P5]],"&lt;=0")/5*100</f>
        <v>100</v>
      </c>
      <c r="DK68" s="43">
        <f>COUNTIF(Table9[[#This Row],[G-E1]:[G-E2]],"&lt;=0")/2*100</f>
        <v>100</v>
      </c>
      <c r="DL68" s="450">
        <f>IF(AE68="RDP",(COUNTIF(Table9[[#This Row],[G-B3]],"&lt;=0")+COUNTIF(Table9[[#This Row],[G-B4]],"&lt;=0")+COUNTIF(Table9[[#This Row],[G-B7]],"&lt;=0")+COUNTIF(Table9[[#This Row],[G-B11]],"&lt;=0")+COUNTIF(Table9[[#This Row],[G-K2]],"&lt;=0"))/5*100,IF(AE68="RMS",(COUNTIF(Table9[[#This Row],[G-B4]],"&lt;=0")+COUNTIF(Table9[[#This Row],[G-B5]],"&lt;=0")+COUNTIF(Table9[[#This Row],[G-B10]],"&lt;=0")+COUNTIF(Table9[[#This Row],[G-B12]],"&lt;=0")+COUNTIF(Table9[[#This Row],[G-K2]],"&lt;=0"))/5*100,IF(AE68="RSS",(COUNTIF(Table9[[#This Row],[G-B1]],"&lt;=0")+COUNTIF(Table9[[#This Row],[G-B2]],"&lt;=0")+COUNTIF(Table9[[#This Row],[G-B6]],"&lt;=0")+COUNTIF(Table9[[#This Row],[G-B11]],"&lt;=0")+COUNTIF(Table9[[#This Row],[G-B12]],"&lt;=0"))/5*100,0)))</f>
        <v>0</v>
      </c>
      <c r="DM68" s="332"/>
      <c r="DR68" s="332"/>
      <c r="DW68" s="332"/>
      <c r="DX68" s="42"/>
      <c r="DY68" s="42"/>
      <c r="DZ68" s="42"/>
      <c r="EA68" s="333"/>
      <c r="EB68" s="342"/>
      <c r="EC68" s="339"/>
      <c r="ED68" s="339"/>
      <c r="EE68" s="338"/>
    </row>
    <row r="69" spans="2:135" ht="44" hidden="1" thickBot="1" x14ac:dyDescent="0.35">
      <c r="B69" s="282">
        <v>68</v>
      </c>
      <c r="C69" s="285" t="s">
        <v>134</v>
      </c>
      <c r="D69" s="283">
        <v>46079</v>
      </c>
      <c r="E69" s="284" t="s">
        <v>672</v>
      </c>
      <c r="F69" s="43">
        <v>1020666</v>
      </c>
      <c r="G69" s="357">
        <f t="shared" ca="1" si="5"/>
        <v>38.744197992770175</v>
      </c>
      <c r="H69" s="283">
        <v>32174</v>
      </c>
      <c r="I69" s="282" t="s">
        <v>179</v>
      </c>
      <c r="J69" s="282" t="s">
        <v>137</v>
      </c>
      <c r="K69" s="282" t="s">
        <v>241</v>
      </c>
      <c r="L69" s="282" t="s">
        <v>618</v>
      </c>
      <c r="M69" s="285" t="s">
        <v>242</v>
      </c>
      <c r="N69" s="282" t="s">
        <v>439</v>
      </c>
      <c r="O69" s="282" t="s">
        <v>159</v>
      </c>
      <c r="P69" s="284" t="s">
        <v>673</v>
      </c>
      <c r="Q69" s="282" t="s">
        <v>144</v>
      </c>
      <c r="R69" s="282" t="s">
        <v>185</v>
      </c>
      <c r="S69" s="283">
        <v>40882</v>
      </c>
      <c r="T69" s="286">
        <f ca="1">YEARFRAC(S69,$T$1)</f>
        <v>14.875</v>
      </c>
      <c r="U69" s="286">
        <f ca="1">Table9[[#This Row],[Years in PET]]</f>
        <v>14.875</v>
      </c>
      <c r="V69" s="282" t="s">
        <v>58</v>
      </c>
      <c r="W69" s="286"/>
      <c r="X69" s="286">
        <f ca="1">($T$1-Table9[[#This Row],[Date of Appointment to Current Grade]])/365</f>
        <v>3.6428281297564764</v>
      </c>
      <c r="Y69" s="283">
        <v>44986</v>
      </c>
      <c r="Z69" s="343" t="s">
        <v>674</v>
      </c>
      <c r="AA69" s="283">
        <v>46023</v>
      </c>
      <c r="AB69" s="286">
        <f ca="1">($T$1-Table9[[#This Row],[Date in Position]])/365</f>
        <v>0.80173223934551763</v>
      </c>
      <c r="AC69" s="282" t="s">
        <v>146</v>
      </c>
      <c r="AD69" s="282"/>
      <c r="AE69" s="282" t="s">
        <v>162</v>
      </c>
      <c r="AF69" s="282" t="s">
        <v>148</v>
      </c>
      <c r="AG69" s="287"/>
      <c r="AH69" s="287" t="s">
        <v>675</v>
      </c>
      <c r="AI69" s="287" t="s">
        <v>676</v>
      </c>
      <c r="AJ69" s="285" t="s">
        <v>677</v>
      </c>
      <c r="AK69" s="288"/>
      <c r="AL69" s="282" t="s">
        <v>153</v>
      </c>
      <c r="AM69" s="319"/>
      <c r="AN69" s="323">
        <v>2</v>
      </c>
      <c r="AO69" s="43">
        <v>2</v>
      </c>
      <c r="AP69" s="43">
        <v>2</v>
      </c>
      <c r="AQ69" s="43">
        <v>1</v>
      </c>
      <c r="AR69" s="43">
        <v>2</v>
      </c>
      <c r="AS69" s="43">
        <v>2</v>
      </c>
      <c r="AT69" s="43">
        <v>2</v>
      </c>
      <c r="AU69" s="43">
        <v>3</v>
      </c>
      <c r="AV69" s="43">
        <v>2</v>
      </c>
      <c r="AW69" s="43">
        <v>1</v>
      </c>
      <c r="AX69" s="43">
        <v>2</v>
      </c>
      <c r="AY69" s="43">
        <v>2</v>
      </c>
      <c r="AZ69" s="43">
        <v>2</v>
      </c>
      <c r="BA69" s="43">
        <v>1</v>
      </c>
      <c r="BB69" s="43">
        <v>2</v>
      </c>
      <c r="BC69" s="43">
        <v>1</v>
      </c>
      <c r="BD69" s="43">
        <v>1</v>
      </c>
      <c r="BE69" s="43">
        <v>0</v>
      </c>
      <c r="BF69" s="43">
        <v>0</v>
      </c>
      <c r="BG69" s="43">
        <v>0</v>
      </c>
      <c r="BH69" s="43">
        <v>1</v>
      </c>
      <c r="BI69" s="43">
        <v>1</v>
      </c>
      <c r="BJ69" s="43">
        <v>1</v>
      </c>
      <c r="BK69" s="328">
        <v>0</v>
      </c>
      <c r="BL69" s="325">
        <f>IF(AND(All!$V69="P1",All!$AE69="RDP"),Ruler!E$6,IF(AND(All!$V69="P2",All!$AE69="RDP"),Ruler!E$7,IF(AND(All!$V69="P3",All!$AE69="RDP"),Ruler!E$8,IF(AND(All!$V69="P4",All!$AE69="RDP"),Ruler!E$9,IF(AND(All!$V69="P5",All!$AE69="RDP"),Ruler!E$10,IF(AND(All!$V69="P6",All!$AE69="RDP"),Ruler!E$11,IF(AND(All!$V69="P7",All!$AE69="RDP"),Ruler!E$12,IF(AND(All!$V69="P8",All!$AE69="RDP"),Ruler!E$13,IF(AND(All!$V69="P9",All!$AE69="RDP"),Ruler!E$14,IF(AND(All!$V69="P1",All!$AE69="RMS"),Ruler!E$6,IF(AND(All!$V69="P2",All!$AE69="RMS"),Ruler!E$15,IF(AND(All!$V69="P3",All!$AE69="RMS"),Ruler!E$16,IF(AND(All!$V69="P4",All!$AE69="RMS"),Ruler!E$17,IF(AND(All!$V69="P5",All!$AE69="RMS"),Ruler!E$18,IF(AND(All!$V69="P6",All!$AE69="RMS"),Ruler!E$19,IF(AND(All!$V69="P7",All!$AE69="RMS"),Ruler!E$20,IF(AND(All!$V69="P8",All!$AE69="RMS"),Ruler!E$21,IF(AND(All!$V69="P9",All!$AE69="RMS"),Ruler!E$22,IF(AND(All!$V69="P1",All!$AE69="RSS"),Ruler!E$6,IF(AND(All!$V69="P2",All!$AE69="RSS"),Ruler!E$23,IF(AND(All!$V69="P3",All!$AE69="RSS"),Ruler!E$24,IF(AND(All!$V69="P4",All!$AE69="RSS"),Ruler!E$25,IF(AND(All!$V69="P5",All!$AE69="RSS"),Ruler!E$26,IF(AND(All!$V69="P6",All!$AE69="RSS"),Ruler!E$27,IF(AND(All!$V69="P7",All!$AE69="RSS"),Ruler!E$28,IF(AND(All!$V69="P8",All!$AE69="RSS"),Ruler!E$29,IF(AND(All!$V69="P9",All!$AE69="RSS"),Ruler!E$30,0)))))))))))))))))))))))))))</f>
        <v>3</v>
      </c>
      <c r="BM69" s="325">
        <f>IF(AND(All!$V69="P1",All!$AE69="RDP"),Ruler!F$6,IF(AND(All!$V69="P2",All!$AE69="RDP"),Ruler!F$7,IF(AND(All!$V69="P3",All!$AE69="RDP"),Ruler!F$8,IF(AND(All!$V69="P4",All!$AE69="RDP"),Ruler!F$9,IF(AND(All!$V69="P5",All!$AE69="RDP"),Ruler!F$10,IF(AND(All!$V69="P6",All!$AE69="RDP"),Ruler!F$11,IF(AND(All!$V69="P7",All!$AE69="RDP"),Ruler!F$12,IF(AND(All!$V69="P8",All!$AE69="RDP"),Ruler!F$13,IF(AND(All!$V69="P9",All!$AE69="RDP"),Ruler!F$14,IF(AND(All!$V69="P1",All!$AE69="RMS"),Ruler!F$6,IF(AND(All!$V69="P2",All!$AE69="RMS"),Ruler!F$15,IF(AND(All!$V69="P3",All!$AE69="RMS"),Ruler!F$16,IF(AND(All!$V69="P4",All!$AE69="RMS"),Ruler!F$17,IF(AND(All!$V69="P5",All!$AE69="RMS"),Ruler!F$18,IF(AND(All!$V69="P6",All!$AE69="RMS"),Ruler!F$19,IF(AND(All!$V69="P7",All!$AE69="RMS"),Ruler!F$20,IF(AND(All!$V69="P8",All!$AE69="RMS"),Ruler!F$21,IF(AND(All!$V69="P9",All!$AE69="RMS"),Ruler!F$22,IF(AND(All!$V69="P1",All!$AE69="RSS"),Ruler!F$6,IF(AND(All!$V69="P2",All!$AE69="RSS"),Ruler!F$23,IF(AND(All!$V69="P3",All!$AE69="RSS"),Ruler!F$24,IF(AND(All!$V69="P4",All!$AE69="RSS"),Ruler!F$25,IF(AND(All!$V69="P5",All!$AE69="RSS"),Ruler!F$26,IF(AND(All!$V69="P6",All!$AE69="RSS"),Ruler!F$27,IF(AND(All!$V69="P7",All!$AE69="RSS"),Ruler!F$28,IF(AND(All!$V69="P8",All!$AE69="RSS"),Ruler!F$29,IF(AND(All!$V69="P9",All!$AE69="RSS"),Ruler!F$30,0)))))))))))))))))))))))))))</f>
        <v>3</v>
      </c>
      <c r="BN69" s="325">
        <f>IF(AND(All!$V69="P1",All!$AE69="RDP"),Ruler!G$6,IF(AND(All!$V69="P2",All!$AE69="RDP"),Ruler!G$7,IF(AND(All!$V69="P3",All!$AE69="RDP"),Ruler!G$8,IF(AND(All!$V69="P4",All!$AE69="RDP"),Ruler!G$9,IF(AND(All!$V69="P5",All!$AE69="RDP"),Ruler!G$10,IF(AND(All!$V69="P6",All!$AE69="RDP"),Ruler!G$11,IF(AND(All!$V69="P7",All!$AE69="RDP"),Ruler!G$12,IF(AND(All!$V69="P8",All!$AE69="RDP"),Ruler!G$13,IF(AND(All!$V69="P9",All!$AE69="RDP"),Ruler!G$14,IF(AND(All!$V69="P1",All!$AE69="RMS"),Ruler!G$6,IF(AND(All!$V69="P2",All!$AE69="RMS"),Ruler!G$15,IF(AND(All!$V69="P3",All!$AE69="RMS"),Ruler!G$16,IF(AND(All!$V69="P4",All!$AE69="RMS"),Ruler!G$17,IF(AND(All!$V69="P5",All!$AE69="RMS"),Ruler!G$18,IF(AND(All!$V69="P6",All!$AE69="RMS"),Ruler!G$19,IF(AND(All!$V69="P7",All!$AE69="RMS"),Ruler!G$20,IF(AND(All!$V69="P8",All!$AE69="RMS"),Ruler!G$21,IF(AND(All!$V69="P9",All!$AE69="RMS"),Ruler!G$22,IF(AND(All!$V69="P1",All!$AE69="RSS"),Ruler!G$6,IF(AND(All!$V69="P2",All!$AE69="RSS"),Ruler!G$23,IF(AND(All!$V69="P3",All!$AE69="RSS"),Ruler!G$24,IF(AND(All!$V69="P4",All!$AE69="RSS"),Ruler!G$25,IF(AND(All!$V69="P5",All!$AE69="RSS"),Ruler!G$26,IF(AND(All!$V69="P6",All!$AE69="RSS"),Ruler!G$27,IF(AND(All!$V69="P7",All!$AE69="RSS"),Ruler!G$28,IF(AND(All!$V69="P8",All!$AE69="RSS"),Ruler!G$29,IF(AND(All!$V69="P9",All!$AE69="RSS"),Ruler!G$30,0)))))))))))))))))))))))))))</f>
        <v>2</v>
      </c>
      <c r="BO69" s="325">
        <f>IF(AND(All!$V69="P1",All!$AE69="RDP"),Ruler!H$6,IF(AND(All!$V69="P2",All!$AE69="RDP"),Ruler!H$7,IF(AND(All!$V69="P3",All!$AE69="RDP"),Ruler!H$8,IF(AND(All!$V69="P4",All!$AE69="RDP"),Ruler!H$9,IF(AND(All!$V69="P5",All!$AE69="RDP"),Ruler!H$10,IF(AND(All!$V69="P6",All!$AE69="RDP"),Ruler!H$11,IF(AND(All!$V69="P7",All!$AE69="RDP"),Ruler!H$12,IF(AND(All!$V69="P8",All!$AE69="RDP"),Ruler!H$13,IF(AND(All!$V69="P9",All!$AE69="RDP"),Ruler!H$14,IF(AND(All!$V69="P1",All!$AE69="RMS"),Ruler!H$6,IF(AND(All!$V69="P2",All!$AE69="RMS"),Ruler!H$15,IF(AND(All!$V69="P3",All!$AE69="RMS"),Ruler!H$16,IF(AND(All!$V69="P4",All!$AE69="RMS"),Ruler!H$17,IF(AND(All!$V69="P5",All!$AE69="RMS"),Ruler!H$18,IF(AND(All!$V69="P6",All!$AE69="RMS"),Ruler!H$19,IF(AND(All!$V69="P7",All!$AE69="RMS"),Ruler!H$20,IF(AND(All!$V69="P8",All!$AE69="RMS"),Ruler!H$21,IF(AND(All!$V69="P9",All!$AE69="RMS"),Ruler!H$22,IF(AND(All!$V69="P1",All!$AE69="RSS"),Ruler!H$6,IF(AND(All!$V69="P2",All!$AE69="RSS"),Ruler!H$23,IF(AND(All!$V69="P3",All!$AE69="RSS"),Ruler!H$24,IF(AND(All!$V69="P4",All!$AE69="RSS"),Ruler!H$25,IF(AND(All!$V69="P5",All!$AE69="RSS"),Ruler!H$26,IF(AND(All!$V69="P6",All!$AE69="RSS"),Ruler!H$27,IF(AND(All!$V69="P7",All!$AE69="RSS"),Ruler!H$28,IF(AND(All!$V69="P8",All!$AE69="RSS"),Ruler!H$29,IF(AND(All!$V69="P9",All!$AE69="RSS"),Ruler!H$30,0)))))))))))))))))))))))))))</f>
        <v>3</v>
      </c>
      <c r="BP69" s="325">
        <f>IF(AND(All!$V69="P1",All!$AE69="RDP"),Ruler!I$6,IF(AND(All!$V69="P2",All!$AE69="RDP"),Ruler!I$7,IF(AND(All!$V69="P3",All!$AE69="RDP"),Ruler!I$8,IF(AND(All!$V69="P4",All!$AE69="RDP"),Ruler!I$9,IF(AND(All!$V69="P5",All!$AE69="RDP"),Ruler!I$10,IF(AND(All!$V69="P6",All!$AE69="RDP"),Ruler!I$11,IF(AND(All!$V69="P7",All!$AE69="RDP"),Ruler!I$12,IF(AND(All!$V69="P8",All!$AE69="RDP"),Ruler!I$13,IF(AND(All!$V69="P9",All!$AE69="RDP"),Ruler!I$14,IF(AND(All!$V69="P1",All!$AE69="RMS"),Ruler!I$6,IF(AND(All!$V69="P2",All!$AE69="RMS"),Ruler!I$15,IF(AND(All!$V69="P3",All!$AE69="RMS"),Ruler!I$16,IF(AND(All!$V69="P4",All!$AE69="RMS"),Ruler!I$17,IF(AND(All!$V69="P5",All!$AE69="RMS"),Ruler!I$18,IF(AND(All!$V69="P6",All!$AE69="RMS"),Ruler!I$19,IF(AND(All!$V69="P7",All!$AE69="RMS"),Ruler!I$20,IF(AND(All!$V69="P8",All!$AE69="RMS"),Ruler!I$21,IF(AND(All!$V69="P9",All!$AE69="RMS"),Ruler!I$22,IF(AND(All!$V69="P1",All!$AE69="RSS"),Ruler!I$6,IF(AND(All!$V69="P2",All!$AE69="RSS"),Ruler!I$23,IF(AND(All!$V69="P3",All!$AE69="RSS"),Ruler!I$24,IF(AND(All!$V69="P4",All!$AE69="RSS"),Ruler!I$25,IF(AND(All!$V69="P5",All!$AE69="RSS"),Ruler!I$26,IF(AND(All!$V69="P6",All!$AE69="RSS"),Ruler!I$27,IF(AND(All!$V69="P7",All!$AE69="RSS"),Ruler!I$28,IF(AND(All!$V69="P8",All!$AE69="RSS"),Ruler!I$29,IF(AND(All!$V69="P9",All!$AE69="RSS"),Ruler!I$30,0)))))))))))))))))))))))))))</f>
        <v>3</v>
      </c>
      <c r="BQ69" s="325">
        <f>IF(AND(All!$V69="P1",All!$AE69="RDP"),Ruler!J$6,IF(AND(All!$V69="P2",All!$AE69="RDP"),Ruler!J$7,IF(AND(All!$V69="P3",All!$AE69="RDP"),Ruler!J$8,IF(AND(All!$V69="P4",All!$AE69="RDP"),Ruler!J$9,IF(AND(All!$V69="P5",All!$AE69="RDP"),Ruler!J$10,IF(AND(All!$V69="P6",All!$AE69="RDP"),Ruler!J$11,IF(AND(All!$V69="P7",All!$AE69="RDP"),Ruler!J$12,IF(AND(All!$V69="P8",All!$AE69="RDP"),Ruler!J$13,IF(AND(All!$V69="P9",All!$AE69="RDP"),Ruler!J$14,IF(AND(All!$V69="P1",All!$AE69="RMS"),Ruler!J$6,IF(AND(All!$V69="P2",All!$AE69="RMS"),Ruler!J$15,IF(AND(All!$V69="P3",All!$AE69="RMS"),Ruler!J$16,IF(AND(All!$V69="P4",All!$AE69="RMS"),Ruler!J$17,IF(AND(All!$V69="P5",All!$AE69="RMS"),Ruler!J$18,IF(AND(All!$V69="P6",All!$AE69="RMS"),Ruler!J$19,IF(AND(All!$V69="P7",All!$AE69="RMS"),Ruler!J$20,IF(AND(All!$V69="P8",All!$AE69="RMS"),Ruler!J$21,IF(AND(All!$V69="P9",All!$AE69="RMS"),Ruler!J$22,IF(AND(All!$V69="P1",All!$AE69="RSS"),Ruler!J$6,IF(AND(All!$V69="P2",All!$AE69="RSS"),Ruler!J$23,IF(AND(All!$V69="P3",All!$AE69="RSS"),Ruler!J$24,IF(AND(All!$V69="P4",All!$AE69="RSS"),Ruler!J$25,IF(AND(All!$V69="P5",All!$AE69="RSS"),Ruler!J$26,IF(AND(All!$V69="P6",All!$AE69="RSS"),Ruler!J$27,IF(AND(All!$V69="P7",All!$AE69="RSS"),Ruler!J$28,IF(AND(All!$V69="P8",All!$AE69="RSS"),Ruler!J$29,IF(AND(All!$V69="P9",All!$AE69="RSS"),Ruler!J$30,0)))))))))))))))))))))))))))</f>
        <v>3</v>
      </c>
      <c r="BR69" s="325">
        <f>IF(AND(All!$V69="P1",All!$AE69="RDP"),Ruler!K$6,IF(AND(All!$V69="P2",All!$AE69="RDP"),Ruler!K$7,IF(AND(All!$V69="P3",All!$AE69="RDP"),Ruler!K$8,IF(AND(All!$V69="P4",All!$AE69="RDP"),Ruler!K$9,IF(AND(All!$V69="P5",All!$AE69="RDP"),Ruler!K$10,IF(AND(All!$V69="P6",All!$AE69="RDP"),Ruler!K$11,IF(AND(All!$V69="P7",All!$AE69="RDP"),Ruler!K$12,IF(AND(All!$V69="P8",All!$AE69="RDP"),Ruler!K$13,IF(AND(All!$V69="P9",All!$AE69="RDP"),Ruler!K$14,IF(AND(All!$V69="P1",All!$AE69="RMS"),Ruler!K$6,IF(AND(All!$V69="P2",All!$AE69="RMS"),Ruler!K$15,IF(AND(All!$V69="P3",All!$AE69="RMS"),Ruler!K$16,IF(AND(All!$V69="P4",All!$AE69="RMS"),Ruler!K$17,IF(AND(All!$V69="P5",All!$AE69="RMS"),Ruler!K$18,IF(AND(All!$V69="P6",All!$AE69="RMS"),Ruler!K$19,IF(AND(All!$V69="P7",All!$AE69="RMS"),Ruler!K$20,IF(AND(All!$V69="P8",All!$AE69="RMS"),Ruler!K$21,IF(AND(All!$V69="P9",All!$AE69="RMS"),Ruler!K$22,IF(AND(All!$V69="P1",All!$AE69="RSS"),Ruler!K$6,IF(AND(All!$V69="P2",All!$AE69="RSS"),Ruler!K$23,IF(AND(All!$V69="P3",All!$AE69="RSS"),Ruler!K$24,IF(AND(All!$V69="P4",All!$AE69="RSS"),Ruler!K$25,IF(AND(All!$V69="P5",All!$AE69="RSS"),Ruler!K$26,IF(AND(All!$V69="P6",All!$AE69="RSS"),Ruler!K$27,IF(AND(All!$V69="P7",All!$AE69="RSS"),Ruler!K$28,IF(AND(All!$V69="P8",All!$AE69="RSS"),Ruler!K$29,IF(AND(All!$V69="P9",All!$AE69="RSS"),Ruler!K$30,0)))))))))))))))))))))))))))</f>
        <v>3</v>
      </c>
      <c r="BS69" s="325">
        <f>IF(AND(All!$V69="P1",All!$AE69="RDP"),Ruler!L$6,IF(AND(All!$V69="P2",All!$AE69="RDP"),Ruler!L$7,IF(AND(All!$V69="P3",All!$AE69="RDP"),Ruler!L$8,IF(AND(All!$V69="P4",All!$AE69="RDP"),Ruler!L$9,IF(AND(All!$V69="P5",All!$AE69="RDP"),Ruler!L$10,IF(AND(All!$V69="P6",All!$AE69="RDP"),Ruler!L$11,IF(AND(All!$V69="P7",All!$AE69="RDP"),Ruler!L$12,IF(AND(All!$V69="P8",All!$AE69="RDP"),Ruler!L$13,IF(AND(All!$V69="P9",All!$AE69="RDP"),Ruler!L$14,IF(AND(All!$V69="P1",All!$AE69="RMS"),Ruler!L$6,IF(AND(All!$V69="P2",All!$AE69="RMS"),Ruler!L$15,IF(AND(All!$V69="P3",All!$AE69="RMS"),Ruler!L$16,IF(AND(All!$V69="P4",All!$AE69="RMS"),Ruler!L$17,IF(AND(All!$V69="P5",All!$AE69="RMS"),Ruler!L$18,IF(AND(All!$V69="P6",All!$AE69="RMS"),Ruler!L$19,IF(AND(All!$V69="P7",All!$AE69="RMS"),Ruler!L$20,IF(AND(All!$V69="P8",All!$AE69="RMS"),Ruler!L$21,IF(AND(All!$V69="P9",All!$AE69="RMS"),Ruler!L$22,IF(AND(All!$V69="P1",All!$AE69="RSS"),Ruler!L$6,IF(AND(All!$V69="P2",All!$AE69="RSS"),Ruler!L$23,IF(AND(All!$V69="P3",All!$AE69="RSS"),Ruler!L$24,IF(AND(All!$V69="P4",All!$AE69="RSS"),Ruler!L$25,IF(AND(All!$V69="P5",All!$AE69="RSS"),Ruler!L$26,IF(AND(All!$V69="P6",All!$AE69="RSS"),Ruler!L$27,IF(AND(All!$V69="P7",All!$AE69="RSS"),Ruler!L$28,IF(AND(All!$V69="P8",All!$AE69="RSS"),Ruler!L$29,IF(AND(All!$V69="P9",All!$AE69="RSS"),Ruler!L$30,0)))))))))))))))))))))))))))</f>
        <v>2</v>
      </c>
      <c r="BT69" s="325">
        <f>IF(AND(All!$V69="P1",All!$AE69="RDP"),Ruler!M$6,IF(AND(All!$V69="P2",All!$AE69="RDP"),Ruler!M$7,IF(AND(All!$V69="P3",All!$AE69="RDP"),Ruler!M$8,IF(AND(All!$V69="P4",All!$AE69="RDP"),Ruler!M$9,IF(AND(All!$V69="P5",All!$AE69="RDP"),Ruler!M$10,IF(AND(All!$V69="P6",All!$AE69="RDP"),Ruler!M$11,IF(AND(All!$V69="P7",All!$AE69="RDP"),Ruler!M$12,IF(AND(All!$V69="P8",All!$AE69="RDP"),Ruler!M$13,IF(AND(All!$V69="P9",All!$AE69="RDP"),Ruler!M$14,IF(AND(All!$V69="P1",All!$AE69="RMS"),Ruler!M$6,IF(AND(All!$V69="P2",All!$AE69="RMS"),Ruler!M$15,IF(AND(All!$V69="P3",All!$AE69="RMS"),Ruler!M$16,IF(AND(All!$V69="P4",All!$AE69="RMS"),Ruler!M$17,IF(AND(All!$V69="P5",All!$AE69="RMS"),Ruler!M$18,IF(AND(All!$V69="P6",All!$AE69="RMS"),Ruler!M$19,IF(AND(All!$V69="P7",All!$AE69="RMS"),Ruler!M$20,IF(AND(All!$V69="P8",All!$AE69="RMS"),Ruler!M$21,IF(AND(All!$V69="P9",All!$AE69="RMS"),Ruler!M$22,IF(AND(All!$V69="P1",All!$AE69="RSS"),Ruler!M$6,IF(AND(All!$V69="P2",All!$AE69="RSS"),Ruler!M$23,IF(AND(All!$V69="P3",All!$AE69="RSS"),Ruler!M$24,IF(AND(All!$V69="P4",All!$AE69="RSS"),Ruler!M$25,IF(AND(All!$V69="P5",All!$AE69="RSS"),Ruler!M$26,IF(AND(All!$V69="P6",All!$AE69="RSS"),Ruler!M$27,IF(AND(All!$V69="P7",All!$AE69="RSS"),Ruler!M$28,IF(AND(All!$V69="P8",All!$AE69="RSS"),Ruler!M$29,IF(AND(All!$V69="P9",All!$AE69="RSS"),Ruler!M$30,0)))))))))))))))))))))))))))</f>
        <v>3</v>
      </c>
      <c r="BU69" s="325">
        <f>IF(AND(All!$V69="P1",All!$AE69="RDP"),Ruler!N$6,IF(AND(All!$V69="P2",All!$AE69="RDP"),Ruler!N$7,IF(AND(All!$V69="P3",All!$AE69="RDP"),Ruler!N$8,IF(AND(All!$V69="P4",All!$AE69="RDP"),Ruler!N$9,IF(AND(All!$V69="P5",All!$AE69="RDP"),Ruler!N$10,IF(AND(All!$V69="P6",All!$AE69="RDP"),Ruler!N$11,IF(AND(All!$V69="P7",All!$AE69="RDP"),Ruler!N$12,IF(AND(All!$V69="P8",All!$AE69="RDP"),Ruler!N$13,IF(AND(All!$V69="P9",All!$AE69="RDP"),Ruler!N$14,IF(AND(All!$V69="P1",All!$AE69="RMS"),Ruler!N$6,IF(AND(All!$V69="P2",All!$AE69="RMS"),Ruler!N$15,IF(AND(All!$V69="P3",All!$AE69="RMS"),Ruler!N$16,IF(AND(All!$V69="P4",All!$AE69="RMS"),Ruler!N$17,IF(AND(All!$V69="P5",All!$AE69="RMS"),Ruler!N$18,IF(AND(All!$V69="P6",All!$AE69="RMS"),Ruler!N$19,IF(AND(All!$V69="P7",All!$AE69="RMS"),Ruler!N$20,IF(AND(All!$V69="P8",All!$AE69="RMS"),Ruler!N$21,IF(AND(All!$V69="P9",All!$AE69="RMS"),Ruler!N$22,IF(AND(All!$V69="P1",All!$AE69="RSS"),Ruler!N$6,IF(AND(All!$V69="P2",All!$AE69="RSS"),Ruler!N$23,IF(AND(All!$V69="P3",All!$AE69="RSS"),Ruler!N$24,IF(AND(All!$V69="P4",All!$AE69="RSS"),Ruler!N$25,IF(AND(All!$V69="P5",All!$AE69="RSS"),Ruler!N$26,IF(AND(All!$V69="P6",All!$AE69="RSS"),Ruler!N$27,IF(AND(All!$V69="P7",All!$AE69="RSS"),Ruler!N$28,IF(AND(All!$V69="P8",All!$AE69="RSS"),Ruler!N$29,IF(AND(All!$V69="P9",All!$AE69="RSS"),Ruler!N$30,0)))))))))))))))))))))))))))</f>
        <v>1</v>
      </c>
      <c r="BV69" s="325">
        <f>IF(AND(All!$V69="P1",All!$AE69="RDP"),Ruler!O$6,IF(AND(All!$V69="P2",All!$AE69="RDP"),Ruler!O$7,IF(AND(All!$V69="P3",All!$AE69="RDP"),Ruler!O$8,IF(AND(All!$V69="P4",All!$AE69="RDP"),Ruler!O$9,IF(AND(All!$V69="P5",All!$AE69="RDP"),Ruler!O$10,IF(AND(All!$V69="P6",All!$AE69="RDP"),Ruler!O$11,IF(AND(All!$V69="P7",All!$AE69="RDP"),Ruler!O$12,IF(AND(All!$V69="P8",All!$AE69="RDP"),Ruler!O$13,IF(AND(All!$V69="P9",All!$AE69="RDP"),Ruler!O$14,IF(AND(All!$V69="P1",All!$AE69="RMS"),Ruler!O$6,IF(AND(All!$V69="P2",All!$AE69="RMS"),Ruler!O$15,IF(AND(All!$V69="P3",All!$AE69="RMS"),Ruler!O$16,IF(AND(All!$V69="P4",All!$AE69="RMS"),Ruler!O$17,IF(AND(All!$V69="P5",All!$AE69="RMS"),Ruler!O$18,IF(AND(All!$V69="P6",All!$AE69="RMS"),Ruler!O$19,IF(AND(All!$V69="P7",All!$AE69="RMS"),Ruler!O$20,IF(AND(All!$V69="P8",All!$AE69="RMS"),Ruler!O$21,IF(AND(All!$V69="P9",All!$AE69="RMS"),Ruler!O$22,IF(AND(All!$V69="P1",All!$AE69="RSS"),Ruler!O$6,IF(AND(All!$V69="P2",All!$AE69="RSS"),Ruler!O$23,IF(AND(All!$V69="P3",All!$AE69="RSS"),Ruler!O$24,IF(AND(All!$V69="P4",All!$AE69="RSS"),Ruler!O$25,IF(AND(All!$V69="P5",All!$AE69="RSS"),Ruler!O$26,IF(AND(All!$V69="P6",All!$AE69="RSS"),Ruler!O$27,IF(AND(All!$V69="P7",All!$AE69="RSS"),Ruler!O$28,IF(AND(All!$V69="P8",All!$AE69="RSS"),Ruler!O$29,IF(AND(All!$V69="P9",All!$AE69="RSS"),Ruler!O$30,0)))))))))))))))))))))))))))</f>
        <v>3</v>
      </c>
      <c r="BW69" s="325">
        <f>IF(AND(All!$V69="P1",All!$AE69="RDP"),Ruler!P$6,IF(AND(All!$V69="P2",All!$AE69="RDP"),Ruler!P$7,IF(AND(All!$V69="P3",All!$AE69="RDP"),Ruler!P$8,IF(AND(All!$V69="P4",All!$AE69="RDP"),Ruler!P$9,IF(AND(All!$V69="P5",All!$AE69="RDP"),Ruler!P$10,IF(AND(All!$V69="P6",All!$AE69="RDP"),Ruler!P$11,IF(AND(All!$V69="P7",All!$AE69="RDP"),Ruler!P$12,IF(AND(All!$V69="P8",All!$AE69="RDP"),Ruler!P$13,IF(AND(All!$V69="P9",All!$AE69="RDP"),Ruler!P$14,IF(AND(All!$V69="P1",All!$AE69="RMS"),Ruler!P$6,IF(AND(All!$V69="P2",All!$AE69="RMS"),Ruler!P$15,IF(AND(All!$V69="P3",All!$AE69="RMS"),Ruler!P$16,IF(AND(All!$V69="P4",All!$AE69="RMS"),Ruler!P$17,IF(AND(All!$V69="P5",All!$AE69="RMS"),Ruler!P$18,IF(AND(All!$V69="P6",All!$AE69="RMS"),Ruler!P$19,IF(AND(All!$V69="P7",All!$AE69="RMS"),Ruler!P$20,IF(AND(All!$V69="P8",All!$AE69="RMS"),Ruler!P$21,IF(AND(All!$V69="P9",All!$AE69="RMS"),Ruler!P$22,IF(AND(All!$V69="P1",All!$AE69="RSS"),Ruler!P$6,IF(AND(All!$V69="P2",All!$AE69="RSS"),Ruler!P$23,IF(AND(All!$V69="P3",All!$AE69="RSS"),Ruler!P$24,IF(AND(All!$V69="P4",All!$AE69="RSS"),Ruler!P$25,IF(AND(All!$V69="P5",All!$AE69="RSS"),Ruler!P$26,IF(AND(All!$V69="P6",All!$AE69="RSS"),Ruler!P$27,IF(AND(All!$V69="P7",All!$AE69="RSS"),Ruler!P$28,IF(AND(All!$V69="P8",All!$AE69="RSS"),Ruler!P$29,IF(AND(All!$V69="P9",All!$AE69="RSS"),Ruler!P$30,0)))))))))))))))))))))))))))</f>
        <v>2</v>
      </c>
      <c r="BX69" s="325">
        <f>IF(AND(All!$V69="P1",All!$AE69="RDP"),Ruler!Q$6,IF(AND(All!$V69="P2",All!$AE69="RDP"),Ruler!Q$7,IF(AND(All!$V69="P3",All!$AE69="RDP"),Ruler!Q$8,IF(AND(All!$V69="P4",All!$AE69="RDP"),Ruler!Q$9,IF(AND(All!$V69="P5",All!$AE69="RDP"),Ruler!Q$10,IF(AND(All!$V69="P6",All!$AE69="RDP"),Ruler!Q$11,IF(AND(All!$V69="P7",All!$AE69="RDP"),Ruler!Q$12,IF(AND(All!$V69="P8",All!$AE69="RDP"),Ruler!Q$13,IF(AND(All!$V69="P9",All!$AE69="RDP"),Ruler!Q$14,IF(AND(All!$V69="P1",All!$AE69="RMS"),Ruler!Q$6,IF(AND(All!$V69="P2",All!$AE69="RMS"),Ruler!Q$15,IF(AND(All!$V69="P3",All!$AE69="RMS"),Ruler!Q$16,IF(AND(All!$V69="P4",All!$AE69="RMS"),Ruler!Q$17,IF(AND(All!$V69="P5",All!$AE69="RMS"),Ruler!Q$18,IF(AND(All!$V69="P6",All!$AE69="RMS"),Ruler!Q$19,IF(AND(All!$V69="P7",All!$AE69="RMS"),Ruler!Q$20,IF(AND(All!$V69="P8",All!$AE69="RMS"),Ruler!Q$21,IF(AND(All!$V69="P9",All!$AE69="RMS"),Ruler!Q$22,IF(AND(All!$V69="P1",All!$AE69="RSS"),Ruler!Q$6,IF(AND(All!$V69="P2",All!$AE69="RSS"),Ruler!Q$23,IF(AND(All!$V69="P3",All!$AE69="RSS"),Ruler!Q$24,IF(AND(All!$V69="P4",All!$AE69="RSS"),Ruler!Q$25,IF(AND(All!$V69="P5",All!$AE69="RSS"),Ruler!Q$26,IF(AND(All!$V69="P6",All!$AE69="RSS"),Ruler!Q$27,IF(AND(All!$V69="P7",All!$AE69="RSS"),Ruler!Q$28,IF(AND(All!$V69="P8",All!$AE69="RSS"),Ruler!Q$29,IF(AND(All!$V69="P9",All!$AE69="RSS"),Ruler!Q$30,0)))))))))))))))))))))))))))</f>
        <v>3</v>
      </c>
      <c r="BY69" s="325">
        <f>IF(AND(All!$V69="P1",All!$AE69="RDP"),Ruler!R$6,IF(AND(All!$V69="P2",All!$AE69="RDP"),Ruler!R$7,IF(AND(All!$V69="P3",All!$AE69="RDP"),Ruler!R$8,IF(AND(All!$V69="P4",All!$AE69="RDP"),Ruler!R$9,IF(AND(All!$V69="P5",All!$AE69="RDP"),Ruler!R$10,IF(AND(All!$V69="P6",All!$AE69="RDP"),Ruler!R$11,IF(AND(All!$V69="P7",All!$AE69="RDP"),Ruler!R$12,IF(AND(All!$V69="P8",All!$AE69="RDP"),Ruler!R$13,IF(AND(All!$V69="P9",All!$AE69="RDP"),Ruler!R$14,IF(AND(All!$V69="P1",All!$AE69="RMS"),Ruler!R$6,IF(AND(All!$V69="P2",All!$AE69="RMS"),Ruler!R$15,IF(AND(All!$V69="P3",All!$AE69="RMS"),Ruler!R$16,IF(AND(All!$V69="P4",All!$AE69="RMS"),Ruler!R$17,IF(AND(All!$V69="P5",All!$AE69="RMS"),Ruler!R$18,IF(AND(All!$V69="P6",All!$AE69="RMS"),Ruler!R$19,IF(AND(All!$V69="P7",All!$AE69="RMS"),Ruler!R$20,IF(AND(All!$V69="P8",All!$AE69="RMS"),Ruler!R$21,IF(AND(All!$V69="P9",All!$AE69="RMS"),Ruler!R$22,IF(AND(All!$V69="P1",All!$AE69="RSS"),Ruler!R$6,IF(AND(All!$V69="P2",All!$AE69="RSS"),Ruler!R$23,IF(AND(All!$V69="P3",All!$AE69="RSS"),Ruler!R$24,IF(AND(All!$V69="P4",All!$AE69="RSS"),Ruler!R$25,IF(AND(All!$V69="P5",All!$AE69="RSS"),Ruler!R$26,IF(AND(All!$V69="P6",All!$AE69="RSS"),Ruler!R$27,IF(AND(All!$V69="P7",All!$AE69="RSS"),Ruler!R$28,IF(AND(All!$V69="P8",All!$AE69="RSS"),Ruler!R$29,IF(AND(All!$V69="P9",All!$AE69="RSS"),Ruler!R$30,0)))))))))))))))))))))))))))</f>
        <v>2</v>
      </c>
      <c r="BZ69" s="325">
        <f>IF(AND(All!$V69="P1",All!$AE69="RDP"),Ruler!S$6,IF(AND(All!$V69="P2",All!$AE69="RDP"),Ruler!S$7,IF(AND(All!$V69="P3",All!$AE69="RDP"),Ruler!S$8,IF(AND(All!$V69="P4",All!$AE69="RDP"),Ruler!S$9,IF(AND(All!$V69="P5",All!$AE69="RDP"),Ruler!S$10,IF(AND(All!$V69="P6",All!$AE69="RDP"),Ruler!S$11,IF(AND(All!$V69="P7",All!$AE69="RDP"),Ruler!S$12,IF(AND(All!$V69="P8",All!$AE69="RDP"),Ruler!S$13,IF(AND(All!$V69="P9",All!$AE69="RDP"),Ruler!S$14,IF(AND(All!$V69="P1",All!$AE69="RMS"),Ruler!S$6,IF(AND(All!$V69="P2",All!$AE69="RMS"),Ruler!S$15,IF(AND(All!$V69="P3",All!$AE69="RMS"),Ruler!S$16,IF(AND(All!$V69="P4",All!$AE69="RMS"),Ruler!S$17,IF(AND(All!$V69="P5",All!$AE69="RMS"),Ruler!S$18,IF(AND(All!$V69="P6",All!$AE69="RMS"),Ruler!S$19,IF(AND(All!$V69="P7",All!$AE69="RMS"),Ruler!S$20,IF(AND(All!$V69="P8",All!$AE69="RMS"),Ruler!S$21,IF(AND(All!$V69="P9",All!$AE69="RMS"),Ruler!S$22,IF(AND(All!$V69="P1",All!$AE69="RSS"),Ruler!S$6,IF(AND(All!$V69="P2",All!$AE69="RSS"),Ruler!S$23,IF(AND(All!$V69="P3",All!$AE69="RSS"),Ruler!S$24,IF(AND(All!$V69="P4",All!$AE69="RSS"),Ruler!S$25,IF(AND(All!$V69="P5",All!$AE69="RSS"),Ruler!S$26,IF(AND(All!$V69="P6",All!$AE69="RSS"),Ruler!S$27,IF(AND(All!$V69="P7",All!$AE69="RSS"),Ruler!S$28,IF(AND(All!$V69="P8",All!$AE69="RSS"),Ruler!S$29,IF(AND(All!$V69="P9",All!$AE69="RSS"),Ruler!S$30,0)))))))))))))))))))))))))))</f>
        <v>2</v>
      </c>
      <c r="CA69" s="325">
        <f>IF(AND(All!$V69="P1",All!$AE69="RDP"),Ruler!T$6,IF(AND(All!$V69="P2",All!$AE69="RDP"),Ruler!T$7,IF(AND(All!$V69="P3",All!$AE69="RDP"),Ruler!T$8,IF(AND(All!$V69="P4",All!$AE69="RDP"),Ruler!T$9,IF(AND(All!$V69="P5",All!$AE69="RDP"),Ruler!T$10,IF(AND(All!$V69="P6",All!$AE69="RDP"),Ruler!T$11,IF(AND(All!$V69="P7",All!$AE69="RDP"),Ruler!T$12,IF(AND(All!$V69="P8",All!$AE69="RDP"),Ruler!T$13,IF(AND(All!$V69="P9",All!$AE69="RDP"),Ruler!T$14,IF(AND(All!$V69="P1",All!$AE69="RMS"),Ruler!T$6,IF(AND(All!$V69="P2",All!$AE69="RMS"),Ruler!T$15,IF(AND(All!$V69="P3",All!$AE69="RMS"),Ruler!T$16,IF(AND(All!$V69="P4",All!$AE69="RMS"),Ruler!T$17,IF(AND(All!$V69="P5",All!$AE69="RMS"),Ruler!T$18,IF(AND(All!$V69="P6",All!$AE69="RMS"),Ruler!T$19,IF(AND(All!$V69="P7",All!$AE69="RMS"),Ruler!T$20,IF(AND(All!$V69="P8",All!$AE69="RMS"),Ruler!T$21,IF(AND(All!$V69="P9",All!$AE69="RMS"),Ruler!T$22,IF(AND(All!$V69="P1",All!$AE69="RSS"),Ruler!T$6,IF(AND(All!$V69="P2",All!$AE69="RSS"),Ruler!T$23,IF(AND(All!$V69="P3",All!$AE69="RSS"),Ruler!T$24,IF(AND(All!$V69="P4",All!$AE69="RSS"),Ruler!T$25,IF(AND(All!$V69="P5",All!$AE69="RSS"),Ruler!T$26,IF(AND(All!$V69="P6",All!$AE69="RSS"),Ruler!T$27,IF(AND(All!$V69="P7",All!$AE69="RSS"),Ruler!T$28,IF(AND(All!$V69="P8",All!$AE69="RSS"),Ruler!T$29,IF(AND(All!$V69="P9",All!$AE69="RSS"),Ruler!T$30,0)))))))))))))))))))))))))))</f>
        <v>2</v>
      </c>
      <c r="CB69" s="325">
        <f>IF(AND(All!$V69="P1",All!$AE69="RDP"),Ruler!U$6,IF(AND(All!$V69="P2",All!$AE69="RDP"),Ruler!U$7,IF(AND(All!$V69="P3",All!$AE69="RDP"),Ruler!U$8,IF(AND(All!$V69="P4",All!$AE69="RDP"),Ruler!U$9,IF(AND(All!$V69="P5",All!$AE69="RDP"),Ruler!U$10,IF(AND(All!$V69="P6",All!$AE69="RDP"),Ruler!U$11,IF(AND(All!$V69="P7",All!$AE69="RDP"),Ruler!U$12,IF(AND(All!$V69="P8",All!$AE69="RDP"),Ruler!U$13,IF(AND(All!$V69="P9",All!$AE69="RDP"),Ruler!U$14,IF(AND(All!$V69="P1",All!$AE69="RMS"),Ruler!U$6,IF(AND(All!$V69="P2",All!$AE69="RMS"),Ruler!U$15,IF(AND(All!$V69="P3",All!$AE69="RMS"),Ruler!U$16,IF(AND(All!$V69="P4",All!$AE69="RMS"),Ruler!U$17,IF(AND(All!$V69="P5",All!$AE69="RMS"),Ruler!U$18,IF(AND(All!$V69="P6",All!$AE69="RMS"),Ruler!U$19,IF(AND(All!$V69="P7",All!$AE69="RMS"),Ruler!U$20,IF(AND(All!$V69="P8",All!$AE69="RMS"),Ruler!U$21,IF(AND(All!$V69="P9",All!$AE69="RMS"),Ruler!U$22,IF(AND(All!$V69="P1",All!$AE69="RSS"),Ruler!U$6,IF(AND(All!$V69="P2",All!$AE69="RSS"),Ruler!U$23,IF(AND(All!$V69="P3",All!$AE69="RSS"),Ruler!U$24,IF(AND(All!$V69="P4",All!$AE69="RSS"),Ruler!U$25,IF(AND(All!$V69="P5",All!$AE69="RSS"),Ruler!U$26,IF(AND(All!$V69="P6",All!$AE69="RSS"),Ruler!U$27,IF(AND(All!$V69="P7",All!$AE69="RSS"),Ruler!U$28,IF(AND(All!$V69="P8",All!$AE69="RSS"),Ruler!U$29,IF(AND(All!$V69="P9",All!$AE69="RSS"),Ruler!U$30,0)))))))))))))))))))))))))))</f>
        <v>2</v>
      </c>
      <c r="CC69" s="325">
        <f>IF(AND(All!$V69="P1",All!$AE69="RDP"),Ruler!V$6,IF(AND(All!$V69="P2",All!$AE69="RDP"),Ruler!V$7,IF(AND(All!$V69="P3",All!$AE69="RDP"),Ruler!V$8,IF(AND(All!$V69="P4",All!$AE69="RDP"),Ruler!V$9,IF(AND(All!$V69="P5",All!$AE69="RDP"),Ruler!V$10,IF(AND(All!$V69="P6",All!$AE69="RDP"),Ruler!V$11,IF(AND(All!$V69="P7",All!$AE69="RDP"),Ruler!V$12,IF(AND(All!$V69="P8",All!$AE69="RDP"),Ruler!V$13,IF(AND(All!$V69="P9",All!$AE69="RDP"),Ruler!V$14,IF(AND(All!$V69="P1",All!$AE69="RMS"),Ruler!V$6,IF(AND(All!$V69="P2",All!$AE69="RMS"),Ruler!V$15,IF(AND(All!$V69="P3",All!$AE69="RMS"),Ruler!V$16,IF(AND(All!$V69="P4",All!$AE69="RMS"),Ruler!V$17,IF(AND(All!$V69="P5",All!$AE69="RMS"),Ruler!V$18,IF(AND(All!$V69="P6",All!$AE69="RMS"),Ruler!V$19,IF(AND(All!$V69="P7",All!$AE69="RMS"),Ruler!V$20,IF(AND(All!$V69="P8",All!$AE69="RMS"),Ruler!V$21,IF(AND(All!$V69="P9",All!$AE69="RMS"),Ruler!V$22,IF(AND(All!$V69="P1",All!$AE69="RSS"),Ruler!V$6,IF(AND(All!$V69="P2",All!$AE69="RSS"),Ruler!V$23,IF(AND(All!$V69="P3",All!$AE69="RSS"),Ruler!V$24,IF(AND(All!$V69="P4",All!$AE69="RSS"),Ruler!V$25,IF(AND(All!$V69="P5",All!$AE69="RSS"),Ruler!V$26,IF(AND(All!$V69="P6",All!$AE69="RSS"),Ruler!V$27,IF(AND(All!$V69="P7",All!$AE69="RSS"),Ruler!V$28,IF(AND(All!$V69="P8",All!$AE69="RSS"),Ruler!V$29,IF(AND(All!$V69="P9",All!$AE69="RSS"),Ruler!V$30,0)))))))))))))))))))))))))))</f>
        <v>2</v>
      </c>
      <c r="CD69" s="325">
        <f>IF(AND(All!$V69="P1",All!$AE69="RDP"),Ruler!W$6,IF(AND(All!$V69="P2",All!$AE69="RDP"),Ruler!W$7,IF(AND(All!$V69="P3",All!$AE69="RDP"),Ruler!W$8,IF(AND(All!$V69="P4",All!$AE69="RDP"),Ruler!W$9,IF(AND(All!$V69="P5",All!$AE69="RDP"),Ruler!W$10,IF(AND(All!$V69="P6",All!$AE69="RDP"),Ruler!W$11,IF(AND(All!$V69="P7",All!$AE69="RDP"),Ruler!W$12,IF(AND(All!$V69="P8",All!$AE69="RDP"),Ruler!W$13,IF(AND(All!$V69="P9",All!$AE69="RDP"),Ruler!W$14,IF(AND(All!$V69="P1",All!$AE69="RMS"),Ruler!W$6,IF(AND(All!$V69="P2",All!$AE69="RMS"),Ruler!W$15,IF(AND(All!$V69="P3",All!$AE69="RMS"),Ruler!W$16,IF(AND(All!$V69="P4",All!$AE69="RMS"),Ruler!W$17,IF(AND(All!$V69="P5",All!$AE69="RMS"),Ruler!W$18,IF(AND(All!$V69="P6",All!$AE69="RMS"),Ruler!W$19,IF(AND(All!$V69="P7",All!$AE69="RMS"),Ruler!W$20,IF(AND(All!$V69="P8",All!$AE69="RMS"),Ruler!W$21,IF(AND(All!$V69="P9",All!$AE69="RMS"),Ruler!W$22,IF(AND(All!$V69="P1",All!$AE69="RSS"),Ruler!W$6,IF(AND(All!$V69="P2",All!$AE69="RSS"),Ruler!W$23,IF(AND(All!$V69="P3",All!$AE69="RSS"),Ruler!W$24,IF(AND(All!$V69="P4",All!$AE69="RSS"),Ruler!W$25,IF(AND(All!$V69="P5",All!$AE69="RSS"),Ruler!W$26,IF(AND(All!$V69="P6",All!$AE69="RSS"),Ruler!W$27,IF(AND(All!$V69="P7",All!$AE69="RSS"),Ruler!W$28,IF(AND(All!$V69="P8",All!$AE69="RSS"),Ruler!W$29,IF(AND(All!$V69="P9",All!$AE69="RSS"),Ruler!W$30,0)))))))))))))))))))))))))))</f>
        <v>2</v>
      </c>
      <c r="CE69" s="325">
        <f>IF(AND(All!$V69="P1",All!$AE69="RDP"),Ruler!X$6,IF(AND(All!$V69="P2",All!$AE69="RDP"),Ruler!X$7,IF(AND(All!$V69="P3",All!$AE69="RDP"),Ruler!X$8,IF(AND(All!$V69="P4",All!$AE69="RDP"),Ruler!X$9,IF(AND(All!$V69="P5",All!$AE69="RDP"),Ruler!X$10,IF(AND(All!$V69="P6",All!$AE69="RDP"),Ruler!X$11,IF(AND(All!$V69="P7",All!$AE69="RDP"),Ruler!X$12,IF(AND(All!$V69="P8",All!$AE69="RDP"),Ruler!X$13,IF(AND(All!$V69="P9",All!$AE69="RDP"),Ruler!X$14,IF(AND(All!$V69="P1",All!$AE69="RMS"),Ruler!X$6,IF(AND(All!$V69="P2",All!$AE69="RMS"),Ruler!X$15,IF(AND(All!$V69="P3",All!$AE69="RMS"),Ruler!X$16,IF(AND(All!$V69="P4",All!$AE69="RMS"),Ruler!X$17,IF(AND(All!$V69="P5",All!$AE69="RMS"),Ruler!X$18,IF(AND(All!$V69="P6",All!$AE69="RMS"),Ruler!X$19,IF(AND(All!$V69="P7",All!$AE69="RMS"),Ruler!X$20,IF(AND(All!$V69="P8",All!$AE69="RMS"),Ruler!X$21,IF(AND(All!$V69="P9",All!$AE69="RMS"),Ruler!X$22,IF(AND(All!$V69="P1",All!$AE69="RSS"),Ruler!X$6,IF(AND(All!$V69="P2",All!$AE69="RSS"),Ruler!X$23,IF(AND(All!$V69="P3",All!$AE69="RSS"),Ruler!X$24,IF(AND(All!$V69="P4",All!$AE69="RSS"),Ruler!X$25,IF(AND(All!$V69="P5",All!$AE69="RSS"),Ruler!X$26,IF(AND(All!$V69="P6",All!$AE69="RSS"),Ruler!X$27,IF(AND(All!$V69="P7",All!$AE69="RSS"),Ruler!X$28,IF(AND(All!$V69="P8",All!$AE69="RSS"),Ruler!X$29,IF(AND(All!$V69="P9",All!$AE69="RSS"),Ruler!X$30,0)))))))))))))))))))))))))))</f>
        <v>2</v>
      </c>
      <c r="CF69" s="325">
        <f>IF(AND(All!$V69="P1",All!$AE69="RDP"),Ruler!Y$6,IF(AND(All!$V69="P2",All!$AE69="RDP"),Ruler!Y$7,IF(AND(All!$V69="P3",All!$AE69="RDP"),Ruler!Y$8,IF(AND(All!$V69="P4",All!$AE69="RDP"),Ruler!Y$9,IF(AND(All!$V69="P5",All!$AE69="RDP"),Ruler!Y$10,IF(AND(All!$V69="P6",All!$AE69="RDP"),Ruler!Y$11,IF(AND(All!$V69="P7",All!$AE69="RDP"),Ruler!Y$12,IF(AND(All!$V69="P8",All!$AE69="RDP"),Ruler!Y$13,IF(AND(All!$V69="P9",All!$AE69="RDP"),Ruler!Y$14,IF(AND(All!$V69="P1",All!$AE69="RMS"),Ruler!Y$6,IF(AND(All!$V69="P2",All!$AE69="RMS"),Ruler!Y$15,IF(AND(All!$V69="P3",All!$AE69="RMS"),Ruler!Y$16,IF(AND(All!$V69="P4",All!$AE69="RMS"),Ruler!Y$17,IF(AND(All!$V69="P5",All!$AE69="RMS"),Ruler!Y$18,IF(AND(All!$V69="P6",All!$AE69="RMS"),Ruler!Y$19,IF(AND(All!$V69="P7",All!$AE69="RMS"),Ruler!Y$20,IF(AND(All!$V69="P8",All!$AE69="RMS"),Ruler!Y$21,IF(AND(All!$V69="P9",All!$AE69="RMS"),Ruler!Y$22,IF(AND(All!$V69="P1",All!$AE69="RSS"),Ruler!Y$6,IF(AND(All!$V69="P2",All!$AE69="RSS"),Ruler!Y$23,IF(AND(All!$V69="P3",All!$AE69="RSS"),Ruler!Y$24,IF(AND(All!$V69="P4",All!$AE69="RSS"),Ruler!Y$25,IF(AND(All!$V69="P5",All!$AE69="RSS"),Ruler!Y$26,IF(AND(All!$V69="P6",All!$AE69="RSS"),Ruler!Y$27,IF(AND(All!$V69="P7",All!$AE69="RSS"),Ruler!Y$28,IF(AND(All!$V69="P8",All!$AE69="RSS"),Ruler!Y$29,IF(AND(All!$V69="P9",All!$AE69="RSS"),Ruler!Y$30,0)))))))))))))))))))))))))))</f>
        <v>1</v>
      </c>
      <c r="CG69" s="325">
        <f>IF(AND(All!$V69="P1",All!$AE69="RDP"),Ruler!Z$6,IF(AND(All!$V69="P2",All!$AE69="RDP"),Ruler!Z$7,IF(AND(All!$V69="P3",All!$AE69="RDP"),Ruler!Z$8,IF(AND(All!$V69="P4",All!$AE69="RDP"),Ruler!Z$9,IF(AND(All!$V69="P5",All!$AE69="RDP"),Ruler!Z$10,IF(AND(All!$V69="P6",All!$AE69="RDP"),Ruler!Z$11,IF(AND(All!$V69="P7",All!$AE69="RDP"),Ruler!Z$12,IF(AND(All!$V69="P8",All!$AE69="RDP"),Ruler!Z$13,IF(AND(All!$V69="P9",All!$AE69="RDP"),Ruler!Z$14,IF(AND(All!$V69="P1",All!$AE69="RMS"),Ruler!Z$6,IF(AND(All!$V69="P2",All!$AE69="RMS"),Ruler!Z$15,IF(AND(All!$V69="P3",All!$AE69="RMS"),Ruler!Z$16,IF(AND(All!$V69="P4",All!$AE69="RMS"),Ruler!Z$17,IF(AND(All!$V69="P5",All!$AE69="RMS"),Ruler!Z$18,IF(AND(All!$V69="P6",All!$AE69="RMS"),Ruler!Z$19,IF(AND(All!$V69="P7",All!$AE69="RMS"),Ruler!Z$20,IF(AND(All!$V69="P8",All!$AE69="RMS"),Ruler!Z$21,IF(AND(All!$V69="P9",All!$AE69="RMS"),Ruler!Z$22,IF(AND(All!$V69="P1",All!$AE69="RSS"),Ruler!Z$6,IF(AND(All!$V69="P2",All!$AE69="RSS"),Ruler!Z$23,IF(AND(All!$V69="P3",All!$AE69="RSS"),Ruler!Z$24,IF(AND(All!$V69="P4",All!$AE69="RSS"),Ruler!Z$25,IF(AND(All!$V69="P5",All!$AE69="RSS"),Ruler!Z$26,IF(AND(All!$V69="P6",All!$AE69="RSS"),Ruler!Z$27,IF(AND(All!$V69="P7",All!$AE69="RSS"),Ruler!Z$28,IF(AND(All!$V69="P8",All!$AE69="RSS"),Ruler!Z$29,IF(AND(All!$V69="P9",All!$AE69="RSS"),Ruler!Z$30,0)))))))))))))))))))))))))))</f>
        <v>2</v>
      </c>
      <c r="CH69" s="325">
        <f>IF(AND(All!$V69="P1",All!$AE69="RDP"),Ruler!AA$6,IF(AND(All!$V69="P2",All!$AE69="RDP"),Ruler!AA$7,IF(AND(All!$V69="P3",All!$AE69="RDP"),Ruler!AA$8,IF(AND(All!$V69="P4",All!$AE69="RDP"),Ruler!AA$9,IF(AND(All!$V69="P5",All!$AE69="RDP"),Ruler!AA$10,IF(AND(All!$V69="P6",All!$AE69="RDP"),Ruler!AA$11,IF(AND(All!$V69="P7",All!$AE69="RDP"),Ruler!AA$12,IF(AND(All!$V69="P8",All!$AE69="RDP"),Ruler!AA$13,IF(AND(All!$V69="P9",All!$AE69="RDP"),Ruler!AA$14,IF(AND(All!$V69="P1",All!$AE69="RMS"),Ruler!AA$6,IF(AND(All!$V69="P2",All!$AE69="RMS"),Ruler!AA$15,IF(AND(All!$V69="P3",All!$AE69="RMS"),Ruler!AA$16,IF(AND(All!$V69="P4",All!$AE69="RMS"),Ruler!AA$17,IF(AND(All!$V69="P5",All!$AE69="RMS"),Ruler!AA$18,IF(AND(All!$V69="P6",All!$AE69="RMS"),Ruler!AA$19,IF(AND(All!$V69="P7",All!$AE69="RMS"),Ruler!AA$20,IF(AND(All!$V69="P8",All!$AE69="RMS"),Ruler!AA$21,IF(AND(All!$V69="P9",All!$AE69="RMS"),Ruler!AA$22,IF(AND(All!$V69="P1",All!$AE69="RSS"),Ruler!AA$6,IF(AND(All!$V69="P2",All!$AE69="RSS"),Ruler!AA$23,IF(AND(All!$V69="P3",All!$AE69="RSS"),Ruler!AA$24,IF(AND(All!$V69="P4",All!$AE69="RSS"),Ruler!AA$25,IF(AND(All!$V69="P5",All!$AE69="RSS"),Ruler!AA$26,IF(AND(All!$V69="P6",All!$AE69="RSS"),Ruler!AA$27,IF(AND(All!$V69="P7",All!$AE69="RSS"),Ruler!AA$28,IF(AND(All!$V69="P8",All!$AE69="RSS"),Ruler!AA$29,IF(AND(All!$V69="P9",All!$AE69="RSS"),Ruler!AA$30,0)))))))))))))))))))))))))))</f>
        <v>1</v>
      </c>
      <c r="CI69" s="325">
        <f>IF(AND(All!$V69="P1",All!$AE69="RDP"),Ruler!AB$6,IF(AND(All!$V69="P2",All!$AE69="RDP"),Ruler!AB$7,IF(AND(All!$V69="P3",All!$AE69="RDP"),Ruler!AB$8,IF(AND(All!$V69="P4",All!$AE69="RDP"),Ruler!AB$9,IF(AND(All!$V69="P5",All!$AE69="RDP"),Ruler!AB$10,IF(AND(All!$V69="P6",All!$AE69="RDP"),Ruler!AB$11,IF(AND(All!$V69="P7",All!$AE69="RDP"),Ruler!AB$12,IF(AND(All!$V69="P8",All!$AE69="RDP"),Ruler!AB$13,IF(AND(All!$V69="P9",All!$AE69="RDP"),Ruler!AB$14,IF(AND(All!$V69="P1",All!$AE69="RMS"),Ruler!AB$6,IF(AND(All!$V69="P2",All!$AE69="RMS"),Ruler!AB$15,IF(AND(All!$V69="P3",All!$AE69="RMS"),Ruler!AB$16,IF(AND(All!$V69="P4",All!$AE69="RMS"),Ruler!AB$17,IF(AND(All!$V69="P5",All!$AE69="RMS"),Ruler!AB$18,IF(AND(All!$V69="P6",All!$AE69="RMS"),Ruler!AB$19,IF(AND(All!$V69="P7",All!$AE69="RMS"),Ruler!AB$20,IF(AND(All!$V69="P8",All!$AE69="RMS"),Ruler!AB$21,IF(AND(All!$V69="P9",All!$AE69="RMS"),Ruler!AB$22,IF(AND(All!$V69="P1",All!$AE69="RSS"),Ruler!AB$6,IF(AND(All!$V69="P2",All!$AE69="RSS"),Ruler!AB$23,IF(AND(All!$V69="P3",All!$AE69="RSS"),Ruler!AB$24,IF(AND(All!$V69="P4",All!$AE69="RSS"),Ruler!AB$25,IF(AND(All!$V69="P5",All!$AE69="RSS"),Ruler!AB$26,IF(AND(All!$V69="P6",All!$AE69="RSS"),Ruler!AB$27,IF(AND(All!$V69="P7",All!$AE69="RSS"),Ruler!AB$28,IF(AND(All!$V69="P8",All!$AE69="RSS"),Ruler!AB$29,IF(AND(All!$V69="P9",All!$AE69="RSS"),Ruler!AB$30,0)))))))))))))))))))))))))))</f>
        <v>1</v>
      </c>
      <c r="CJ69" s="323">
        <f>Table9[[#This Row],[R-B1]]-Table9[[#This Row],[B1]]</f>
        <v>1</v>
      </c>
      <c r="CK69" s="43">
        <f>Table9[[#This Row],[R-B2]]-Table9[[#This Row],[B2]]</f>
        <v>1</v>
      </c>
      <c r="CL69" s="43">
        <f>Table9[[#This Row],[R-B3]]-Table9[[#This Row],[B3]]</f>
        <v>0</v>
      </c>
      <c r="CM69" s="43">
        <f>Table9[[#This Row],[R-B4]]-Table9[[#This Row],[B4]]</f>
        <v>2</v>
      </c>
      <c r="CN69" s="43">
        <f>Table9[[#This Row],[R-B5]]-Table9[[#This Row],[B5]]</f>
        <v>1</v>
      </c>
      <c r="CO69" s="43">
        <f>Table9[[#This Row],[R-B6]]-Table9[[#This Row],[B6]]</f>
        <v>1</v>
      </c>
      <c r="CP69" s="43">
        <f>Table9[[#This Row],[R-B7]]-Table9[[#This Row],[B7]]</f>
        <v>1</v>
      </c>
      <c r="CQ69" s="43">
        <f>Table9[[#This Row],[R-B8]]-Table9[[#This Row],[B8]]</f>
        <v>-1</v>
      </c>
      <c r="CR69" s="43">
        <f>Table9[[#This Row],[R-B9]]-Table9[[#This Row],[B9]]</f>
        <v>1</v>
      </c>
      <c r="CS69" s="43">
        <f>Table9[[#This Row],[R-B10]]-Table9[[#This Row],[B10]]</f>
        <v>0</v>
      </c>
      <c r="CT69" s="43">
        <f>Table9[[#This Row],[R-B11]]-Table9[[#This Row],[B11]]</f>
        <v>1</v>
      </c>
      <c r="CU69" s="43">
        <f>Table9[[#This Row],[R-B12]]-Table9[[#This Row],[B12]]</f>
        <v>0</v>
      </c>
      <c r="CV69" s="43">
        <f>Table9[[#This Row],[R-K1]]-Table9[[#This Row],[K1]]</f>
        <v>1</v>
      </c>
      <c r="CW69" s="43">
        <f>Table9[[#This Row],[R-K2]]-Table9[[#This Row],[K2]]</f>
        <v>1</v>
      </c>
      <c r="CX69" s="43">
        <f>Table9[[#This Row],[R-K3]]-Table9[[#This Row],[K3]]</f>
        <v>0</v>
      </c>
      <c r="CY69" s="43">
        <f>Table9[[#This Row],[R-K4]]-Table9[[#This Row],[K4]]</f>
        <v>1</v>
      </c>
      <c r="CZ69" s="43">
        <f>Table9[[#This Row],[R-K5]]-Table9[[#This Row],[K5]]</f>
        <v>1</v>
      </c>
      <c r="DA69" s="43">
        <f>Table9[[#This Row],[R-P1]]-Table9[[#This Row],[P1]]</f>
        <v>2</v>
      </c>
      <c r="DB69" s="43">
        <f>Table9[[#This Row],[R-P2]]-Table9[[#This Row],[P2]]</f>
        <v>2</v>
      </c>
      <c r="DC69" s="43">
        <f>Table9[[#This Row],[R-P3]]-Table9[[#This Row],[P3]]</f>
        <v>2</v>
      </c>
      <c r="DD69" s="43">
        <f>Table9[[#This Row],[R-P4]]-Table9[[#This Row],[P4]]</f>
        <v>0</v>
      </c>
      <c r="DE69" s="43">
        <f>Table9[[#This Row],[R-P5]]-Table9[[#This Row],[P5]]</f>
        <v>1</v>
      </c>
      <c r="DF69" s="43">
        <f>Table9[[#This Row],[R-E1]]-Table9[[#This Row],[E1]]</f>
        <v>0</v>
      </c>
      <c r="DG69" s="328">
        <f>Table9[[#This Row],[R-E2]]-Table9[[#This Row],[E2]]</f>
        <v>1</v>
      </c>
      <c r="DH69" s="43">
        <f>COUNTIF(Table9[[#This Row],[G-B1]:[G-B12]],"&lt;=0")/12*100</f>
        <v>33.333333333333329</v>
      </c>
      <c r="DI69" s="43">
        <f>COUNTIF(Table9[[#This Row],[G-K1]:[G-K5]],"&lt;=0")/5*100</f>
        <v>20</v>
      </c>
      <c r="DJ69" s="43">
        <f>COUNTIF(Table9[[#This Row],[G-P1]:[G-P5]],"&lt;=0")/5*100</f>
        <v>20</v>
      </c>
      <c r="DK69" s="43">
        <f>COUNTIF(Table9[[#This Row],[G-E1]:[G-E2]],"&lt;=0")/2*100</f>
        <v>50</v>
      </c>
      <c r="DL69" s="450">
        <f>IF(AE69="RDP",(COUNTIF(Table9[[#This Row],[G-B3]],"&lt;=0")+COUNTIF(Table9[[#This Row],[G-B4]],"&lt;=0")+COUNTIF(Table9[[#This Row],[G-B7]],"&lt;=0")+COUNTIF(Table9[[#This Row],[G-B11]],"&lt;=0")+COUNTIF(Table9[[#This Row],[G-K2]],"&lt;=0"))/5*100,IF(AE69="RMS",(COUNTIF(Table9[[#This Row],[G-B4]],"&lt;=0")+COUNTIF(Table9[[#This Row],[G-B5]],"&lt;=0")+COUNTIF(Table9[[#This Row],[G-B10]],"&lt;=0")+COUNTIF(Table9[[#This Row],[G-B12]],"&lt;=0")+COUNTIF(Table9[[#This Row],[G-K2]],"&lt;=0"))/5*100,IF(AE69="RSS",(COUNTIF(Table9[[#This Row],[G-B1]],"&lt;=0")+COUNTIF(Table9[[#This Row],[G-B2]],"&lt;=0")+COUNTIF(Table9[[#This Row],[G-B6]],"&lt;=0")+COUNTIF(Table9[[#This Row],[G-B11]],"&lt;=0")+COUNTIF(Table9[[#This Row],[G-B12]],"&lt;=0"))/5*100,0)))</f>
        <v>20</v>
      </c>
      <c r="DM69" s="332">
        <v>33</v>
      </c>
      <c r="DN69" s="42">
        <v>20</v>
      </c>
      <c r="DO69" s="42">
        <v>20</v>
      </c>
      <c r="DP69" s="42">
        <v>50</v>
      </c>
      <c r="DQ69" s="42">
        <v>20</v>
      </c>
      <c r="DR69" s="332">
        <v>8</v>
      </c>
      <c r="DS69" s="42">
        <v>0</v>
      </c>
      <c r="DT69" s="42">
        <v>0</v>
      </c>
      <c r="DU69" s="42">
        <v>0</v>
      </c>
      <c r="DV69" s="42">
        <v>0</v>
      </c>
      <c r="DW69" s="332">
        <v>8</v>
      </c>
      <c r="DX69" s="42">
        <v>0</v>
      </c>
      <c r="DY69" s="42">
        <v>0</v>
      </c>
      <c r="DZ69" s="42">
        <v>0</v>
      </c>
      <c r="EA69" s="333">
        <v>0</v>
      </c>
      <c r="EB69" s="342"/>
      <c r="EC69" s="339"/>
      <c r="ED69" s="339"/>
      <c r="EE69" s="338" t="s">
        <v>678</v>
      </c>
    </row>
    <row r="70" spans="2:135" ht="29.5" hidden="1" thickBot="1" x14ac:dyDescent="0.4">
      <c r="B70" s="282">
        <v>69</v>
      </c>
      <c r="C70" s="285" t="s">
        <v>171</v>
      </c>
      <c r="D70" s="282"/>
      <c r="E70" s="284" t="s">
        <v>679</v>
      </c>
      <c r="F70" s="43"/>
      <c r="G70" s="308">
        <f t="shared" ca="1" si="5"/>
        <v>45.746937718797575</v>
      </c>
      <c r="H70" s="283">
        <v>29618</v>
      </c>
      <c r="I70" s="282" t="s">
        <v>179</v>
      </c>
      <c r="J70" s="282" t="s">
        <v>173</v>
      </c>
      <c r="K70" s="282" t="s">
        <v>174</v>
      </c>
      <c r="L70" s="282" t="s">
        <v>157</v>
      </c>
      <c r="M70" s="285" t="s">
        <v>680</v>
      </c>
      <c r="N70" s="282"/>
      <c r="O70" s="282" t="s">
        <v>142</v>
      </c>
      <c r="P70" s="284" t="s">
        <v>681</v>
      </c>
      <c r="Q70" s="282" t="s">
        <v>177</v>
      </c>
      <c r="R70" s="282"/>
      <c r="S70" s="282"/>
      <c r="T70" s="286"/>
      <c r="U70" s="282"/>
      <c r="V70" s="282"/>
      <c r="W70" s="297"/>
      <c r="X70" s="286">
        <f ca="1">($T$1-Table9[[#This Row],[Date of Appointment to Current Grade]])/365</f>
        <v>126.89214319824963</v>
      </c>
      <c r="Y70" s="282"/>
      <c r="Z70" s="282" t="s">
        <v>173</v>
      </c>
      <c r="AA70" s="282"/>
      <c r="AB70" s="282"/>
      <c r="AC70" s="282"/>
      <c r="AD70" s="282"/>
      <c r="AE70" s="282"/>
      <c r="AF70" s="282"/>
      <c r="AG70" s="282"/>
      <c r="AH70" s="282"/>
      <c r="AI70" s="282"/>
      <c r="AJ70" s="282"/>
      <c r="AK70" s="282"/>
      <c r="AL70" s="282"/>
      <c r="AM70" s="317"/>
      <c r="AN70" s="323"/>
      <c r="BK70" s="328"/>
      <c r="BL70" s="325">
        <f>IF(AND(All!$V70="P1",All!$AE70="RDP"),Ruler!E$6,IF(AND(All!$V70="P2",All!$AE70="RDP"),Ruler!E$7,IF(AND(All!$V70="P3",All!$AE70="RDP"),Ruler!E$8,IF(AND(All!$V70="P4",All!$AE70="RDP"),Ruler!E$9,IF(AND(All!$V70="P5",All!$AE70="RDP"),Ruler!E$10,IF(AND(All!$V70="P6",All!$AE70="RDP"),Ruler!E$11,IF(AND(All!$V70="P7",All!$AE70="RDP"),Ruler!E$12,IF(AND(All!$V70="P8",All!$AE70="RDP"),Ruler!E$13,IF(AND(All!$V70="P9",All!$AE70="RDP"),Ruler!E$14,IF(AND(All!$V70="P1",All!$AE70="RMS"),Ruler!E$6,IF(AND(All!$V70="P2",All!$AE70="RMS"),Ruler!E$15,IF(AND(All!$V70="P3",All!$AE70="RMS"),Ruler!E$16,IF(AND(All!$V70="P4",All!$AE70="RMS"),Ruler!E$17,IF(AND(All!$V70="P5",All!$AE70="RMS"),Ruler!E$18,IF(AND(All!$V70="P6",All!$AE70="RMS"),Ruler!E$19,IF(AND(All!$V70="P7",All!$AE70="RMS"),Ruler!E$20,IF(AND(All!$V70="P8",All!$AE70="RMS"),Ruler!E$21,IF(AND(All!$V70="P9",All!$AE70="RMS"),Ruler!E$22,IF(AND(All!$V70="P1",All!$AE70="RSS"),Ruler!E$6,IF(AND(All!$V70="P2",All!$AE70="RSS"),Ruler!E$23,IF(AND(All!$V70="P3",All!$AE70="RSS"),Ruler!E$24,IF(AND(All!$V70="P4",All!$AE70="RSS"),Ruler!E$25,IF(AND(All!$V70="P5",All!$AE70="RSS"),Ruler!E$26,IF(AND(All!$V70="P6",All!$AE70="RSS"),Ruler!E$27,IF(AND(All!$V70="P7",All!$AE70="RSS"),Ruler!E$28,IF(AND(All!$V70="P8",All!$AE70="RSS"),Ruler!E$29,IF(AND(All!$V70="P9",All!$AE70="RSS"),Ruler!E$30,0)))))))))))))))))))))))))))</f>
        <v>0</v>
      </c>
      <c r="BM70" s="325">
        <f>IF(AND(All!$V70="P1",All!$AE70="RDP"),Ruler!F$6,IF(AND(All!$V70="P2",All!$AE70="RDP"),Ruler!F$7,IF(AND(All!$V70="P3",All!$AE70="RDP"),Ruler!F$8,IF(AND(All!$V70="P4",All!$AE70="RDP"),Ruler!F$9,IF(AND(All!$V70="P5",All!$AE70="RDP"),Ruler!F$10,IF(AND(All!$V70="P6",All!$AE70="RDP"),Ruler!F$11,IF(AND(All!$V70="P7",All!$AE70="RDP"),Ruler!F$12,IF(AND(All!$V70="P8",All!$AE70="RDP"),Ruler!F$13,IF(AND(All!$V70="P9",All!$AE70="RDP"),Ruler!F$14,IF(AND(All!$V70="P1",All!$AE70="RMS"),Ruler!F$6,IF(AND(All!$V70="P2",All!$AE70="RMS"),Ruler!F$15,IF(AND(All!$V70="P3",All!$AE70="RMS"),Ruler!F$16,IF(AND(All!$V70="P4",All!$AE70="RMS"),Ruler!F$17,IF(AND(All!$V70="P5",All!$AE70="RMS"),Ruler!F$18,IF(AND(All!$V70="P6",All!$AE70="RMS"),Ruler!F$19,IF(AND(All!$V70="P7",All!$AE70="RMS"),Ruler!F$20,IF(AND(All!$V70="P8",All!$AE70="RMS"),Ruler!F$21,IF(AND(All!$V70="P9",All!$AE70="RMS"),Ruler!F$22,IF(AND(All!$V70="P1",All!$AE70="RSS"),Ruler!F$6,IF(AND(All!$V70="P2",All!$AE70="RSS"),Ruler!F$23,IF(AND(All!$V70="P3",All!$AE70="RSS"),Ruler!F$24,IF(AND(All!$V70="P4",All!$AE70="RSS"),Ruler!F$25,IF(AND(All!$V70="P5",All!$AE70="RSS"),Ruler!F$26,IF(AND(All!$V70="P6",All!$AE70="RSS"),Ruler!F$27,IF(AND(All!$V70="P7",All!$AE70="RSS"),Ruler!F$28,IF(AND(All!$V70="P8",All!$AE70="RSS"),Ruler!F$29,IF(AND(All!$V70="P9",All!$AE70="RSS"),Ruler!F$30,0)))))))))))))))))))))))))))</f>
        <v>0</v>
      </c>
      <c r="BN70" s="325">
        <f>IF(AND(All!$V70="P1",All!$AE70="RDP"),Ruler!G$6,IF(AND(All!$V70="P2",All!$AE70="RDP"),Ruler!G$7,IF(AND(All!$V70="P3",All!$AE70="RDP"),Ruler!G$8,IF(AND(All!$V70="P4",All!$AE70="RDP"),Ruler!G$9,IF(AND(All!$V70="P5",All!$AE70="RDP"),Ruler!G$10,IF(AND(All!$V70="P6",All!$AE70="RDP"),Ruler!G$11,IF(AND(All!$V70="P7",All!$AE70="RDP"),Ruler!G$12,IF(AND(All!$V70="P8",All!$AE70="RDP"),Ruler!G$13,IF(AND(All!$V70="P9",All!$AE70="RDP"),Ruler!G$14,IF(AND(All!$V70="P1",All!$AE70="RMS"),Ruler!G$6,IF(AND(All!$V70="P2",All!$AE70="RMS"),Ruler!G$15,IF(AND(All!$V70="P3",All!$AE70="RMS"),Ruler!G$16,IF(AND(All!$V70="P4",All!$AE70="RMS"),Ruler!G$17,IF(AND(All!$V70="P5",All!$AE70="RMS"),Ruler!G$18,IF(AND(All!$V70="P6",All!$AE70="RMS"),Ruler!G$19,IF(AND(All!$V70="P7",All!$AE70="RMS"),Ruler!G$20,IF(AND(All!$V70="P8",All!$AE70="RMS"),Ruler!G$21,IF(AND(All!$V70="P9",All!$AE70="RMS"),Ruler!G$22,IF(AND(All!$V70="P1",All!$AE70="RSS"),Ruler!G$6,IF(AND(All!$V70="P2",All!$AE70="RSS"),Ruler!G$23,IF(AND(All!$V70="P3",All!$AE70="RSS"),Ruler!G$24,IF(AND(All!$V70="P4",All!$AE70="RSS"),Ruler!G$25,IF(AND(All!$V70="P5",All!$AE70="RSS"),Ruler!G$26,IF(AND(All!$V70="P6",All!$AE70="RSS"),Ruler!G$27,IF(AND(All!$V70="P7",All!$AE70="RSS"),Ruler!G$28,IF(AND(All!$V70="P8",All!$AE70="RSS"),Ruler!G$29,IF(AND(All!$V70="P9",All!$AE70="RSS"),Ruler!G$30,0)))))))))))))))))))))))))))</f>
        <v>0</v>
      </c>
      <c r="BO70" s="325">
        <f>IF(AND(All!$V70="P1",All!$AE70="RDP"),Ruler!H$6,IF(AND(All!$V70="P2",All!$AE70="RDP"),Ruler!H$7,IF(AND(All!$V70="P3",All!$AE70="RDP"),Ruler!H$8,IF(AND(All!$V70="P4",All!$AE70="RDP"),Ruler!H$9,IF(AND(All!$V70="P5",All!$AE70="RDP"),Ruler!H$10,IF(AND(All!$V70="P6",All!$AE70="RDP"),Ruler!H$11,IF(AND(All!$V70="P7",All!$AE70="RDP"),Ruler!H$12,IF(AND(All!$V70="P8",All!$AE70="RDP"),Ruler!H$13,IF(AND(All!$V70="P9",All!$AE70="RDP"),Ruler!H$14,IF(AND(All!$V70="P1",All!$AE70="RMS"),Ruler!H$6,IF(AND(All!$V70="P2",All!$AE70="RMS"),Ruler!H$15,IF(AND(All!$V70="P3",All!$AE70="RMS"),Ruler!H$16,IF(AND(All!$V70="P4",All!$AE70="RMS"),Ruler!H$17,IF(AND(All!$V70="P5",All!$AE70="RMS"),Ruler!H$18,IF(AND(All!$V70="P6",All!$AE70="RMS"),Ruler!H$19,IF(AND(All!$V70="P7",All!$AE70="RMS"),Ruler!H$20,IF(AND(All!$V70="P8",All!$AE70="RMS"),Ruler!H$21,IF(AND(All!$V70="P9",All!$AE70="RMS"),Ruler!H$22,IF(AND(All!$V70="P1",All!$AE70="RSS"),Ruler!H$6,IF(AND(All!$V70="P2",All!$AE70="RSS"),Ruler!H$23,IF(AND(All!$V70="P3",All!$AE70="RSS"),Ruler!H$24,IF(AND(All!$V70="P4",All!$AE70="RSS"),Ruler!H$25,IF(AND(All!$V70="P5",All!$AE70="RSS"),Ruler!H$26,IF(AND(All!$V70="P6",All!$AE70="RSS"),Ruler!H$27,IF(AND(All!$V70="P7",All!$AE70="RSS"),Ruler!H$28,IF(AND(All!$V70="P8",All!$AE70="RSS"),Ruler!H$29,IF(AND(All!$V70="P9",All!$AE70="RSS"),Ruler!H$30,0)))))))))))))))))))))))))))</f>
        <v>0</v>
      </c>
      <c r="BP70" s="325">
        <f>IF(AND(All!$V70="P1",All!$AE70="RDP"),Ruler!I$6,IF(AND(All!$V70="P2",All!$AE70="RDP"),Ruler!I$7,IF(AND(All!$V70="P3",All!$AE70="RDP"),Ruler!I$8,IF(AND(All!$V70="P4",All!$AE70="RDP"),Ruler!I$9,IF(AND(All!$V70="P5",All!$AE70="RDP"),Ruler!I$10,IF(AND(All!$V70="P6",All!$AE70="RDP"),Ruler!I$11,IF(AND(All!$V70="P7",All!$AE70="RDP"),Ruler!I$12,IF(AND(All!$V70="P8",All!$AE70="RDP"),Ruler!I$13,IF(AND(All!$V70="P9",All!$AE70="RDP"),Ruler!I$14,IF(AND(All!$V70="P1",All!$AE70="RMS"),Ruler!I$6,IF(AND(All!$V70="P2",All!$AE70="RMS"),Ruler!I$15,IF(AND(All!$V70="P3",All!$AE70="RMS"),Ruler!I$16,IF(AND(All!$V70="P4",All!$AE70="RMS"),Ruler!I$17,IF(AND(All!$V70="P5",All!$AE70="RMS"),Ruler!I$18,IF(AND(All!$V70="P6",All!$AE70="RMS"),Ruler!I$19,IF(AND(All!$V70="P7",All!$AE70="RMS"),Ruler!I$20,IF(AND(All!$V70="P8",All!$AE70="RMS"),Ruler!I$21,IF(AND(All!$V70="P9",All!$AE70="RMS"),Ruler!I$22,IF(AND(All!$V70="P1",All!$AE70="RSS"),Ruler!I$6,IF(AND(All!$V70="P2",All!$AE70="RSS"),Ruler!I$23,IF(AND(All!$V70="P3",All!$AE70="RSS"),Ruler!I$24,IF(AND(All!$V70="P4",All!$AE70="RSS"),Ruler!I$25,IF(AND(All!$V70="P5",All!$AE70="RSS"),Ruler!I$26,IF(AND(All!$V70="P6",All!$AE70="RSS"),Ruler!I$27,IF(AND(All!$V70="P7",All!$AE70="RSS"),Ruler!I$28,IF(AND(All!$V70="P8",All!$AE70="RSS"),Ruler!I$29,IF(AND(All!$V70="P9",All!$AE70="RSS"),Ruler!I$30,0)))))))))))))))))))))))))))</f>
        <v>0</v>
      </c>
      <c r="BQ70" s="325">
        <f>IF(AND(All!$V70="P1",All!$AE70="RDP"),Ruler!J$6,IF(AND(All!$V70="P2",All!$AE70="RDP"),Ruler!J$7,IF(AND(All!$V70="P3",All!$AE70="RDP"),Ruler!J$8,IF(AND(All!$V70="P4",All!$AE70="RDP"),Ruler!J$9,IF(AND(All!$V70="P5",All!$AE70="RDP"),Ruler!J$10,IF(AND(All!$V70="P6",All!$AE70="RDP"),Ruler!J$11,IF(AND(All!$V70="P7",All!$AE70="RDP"),Ruler!J$12,IF(AND(All!$V70="P8",All!$AE70="RDP"),Ruler!J$13,IF(AND(All!$V70="P9",All!$AE70="RDP"),Ruler!J$14,IF(AND(All!$V70="P1",All!$AE70="RMS"),Ruler!J$6,IF(AND(All!$V70="P2",All!$AE70="RMS"),Ruler!J$15,IF(AND(All!$V70="P3",All!$AE70="RMS"),Ruler!J$16,IF(AND(All!$V70="P4",All!$AE70="RMS"),Ruler!J$17,IF(AND(All!$V70="P5",All!$AE70="RMS"),Ruler!J$18,IF(AND(All!$V70="P6",All!$AE70="RMS"),Ruler!J$19,IF(AND(All!$V70="P7",All!$AE70="RMS"),Ruler!J$20,IF(AND(All!$V70="P8",All!$AE70="RMS"),Ruler!J$21,IF(AND(All!$V70="P9",All!$AE70="RMS"),Ruler!J$22,IF(AND(All!$V70="P1",All!$AE70="RSS"),Ruler!J$6,IF(AND(All!$V70="P2",All!$AE70="RSS"),Ruler!J$23,IF(AND(All!$V70="P3",All!$AE70="RSS"),Ruler!J$24,IF(AND(All!$V70="P4",All!$AE70="RSS"),Ruler!J$25,IF(AND(All!$V70="P5",All!$AE70="RSS"),Ruler!J$26,IF(AND(All!$V70="P6",All!$AE70="RSS"),Ruler!J$27,IF(AND(All!$V70="P7",All!$AE70="RSS"),Ruler!J$28,IF(AND(All!$V70="P8",All!$AE70="RSS"),Ruler!J$29,IF(AND(All!$V70="P9",All!$AE70="RSS"),Ruler!J$30,0)))))))))))))))))))))))))))</f>
        <v>0</v>
      </c>
      <c r="BR70" s="325">
        <f>IF(AND(All!$V70="P1",All!$AE70="RDP"),Ruler!K$6,IF(AND(All!$V70="P2",All!$AE70="RDP"),Ruler!K$7,IF(AND(All!$V70="P3",All!$AE70="RDP"),Ruler!K$8,IF(AND(All!$V70="P4",All!$AE70="RDP"),Ruler!K$9,IF(AND(All!$V70="P5",All!$AE70="RDP"),Ruler!K$10,IF(AND(All!$V70="P6",All!$AE70="RDP"),Ruler!K$11,IF(AND(All!$V70="P7",All!$AE70="RDP"),Ruler!K$12,IF(AND(All!$V70="P8",All!$AE70="RDP"),Ruler!K$13,IF(AND(All!$V70="P9",All!$AE70="RDP"),Ruler!K$14,IF(AND(All!$V70="P1",All!$AE70="RMS"),Ruler!K$6,IF(AND(All!$V70="P2",All!$AE70="RMS"),Ruler!K$15,IF(AND(All!$V70="P3",All!$AE70="RMS"),Ruler!K$16,IF(AND(All!$V70="P4",All!$AE70="RMS"),Ruler!K$17,IF(AND(All!$V70="P5",All!$AE70="RMS"),Ruler!K$18,IF(AND(All!$V70="P6",All!$AE70="RMS"),Ruler!K$19,IF(AND(All!$V70="P7",All!$AE70="RMS"),Ruler!K$20,IF(AND(All!$V70="P8",All!$AE70="RMS"),Ruler!K$21,IF(AND(All!$V70="P9",All!$AE70="RMS"),Ruler!K$22,IF(AND(All!$V70="P1",All!$AE70="RSS"),Ruler!K$6,IF(AND(All!$V70="P2",All!$AE70="RSS"),Ruler!K$23,IF(AND(All!$V70="P3",All!$AE70="RSS"),Ruler!K$24,IF(AND(All!$V70="P4",All!$AE70="RSS"),Ruler!K$25,IF(AND(All!$V70="P5",All!$AE70="RSS"),Ruler!K$26,IF(AND(All!$V70="P6",All!$AE70="RSS"),Ruler!K$27,IF(AND(All!$V70="P7",All!$AE70="RSS"),Ruler!K$28,IF(AND(All!$V70="P8",All!$AE70="RSS"),Ruler!K$29,IF(AND(All!$V70="P9",All!$AE70="RSS"),Ruler!K$30,0)))))))))))))))))))))))))))</f>
        <v>0</v>
      </c>
      <c r="BS70" s="325">
        <f>IF(AND(All!$V70="P1",All!$AE70="RDP"),Ruler!L$6,IF(AND(All!$V70="P2",All!$AE70="RDP"),Ruler!L$7,IF(AND(All!$V70="P3",All!$AE70="RDP"),Ruler!L$8,IF(AND(All!$V70="P4",All!$AE70="RDP"),Ruler!L$9,IF(AND(All!$V70="P5",All!$AE70="RDP"),Ruler!L$10,IF(AND(All!$V70="P6",All!$AE70="RDP"),Ruler!L$11,IF(AND(All!$V70="P7",All!$AE70="RDP"),Ruler!L$12,IF(AND(All!$V70="P8",All!$AE70="RDP"),Ruler!L$13,IF(AND(All!$V70="P9",All!$AE70="RDP"),Ruler!L$14,IF(AND(All!$V70="P1",All!$AE70="RMS"),Ruler!L$6,IF(AND(All!$V70="P2",All!$AE70="RMS"),Ruler!L$15,IF(AND(All!$V70="P3",All!$AE70="RMS"),Ruler!L$16,IF(AND(All!$V70="P4",All!$AE70="RMS"),Ruler!L$17,IF(AND(All!$V70="P5",All!$AE70="RMS"),Ruler!L$18,IF(AND(All!$V70="P6",All!$AE70="RMS"),Ruler!L$19,IF(AND(All!$V70="P7",All!$AE70="RMS"),Ruler!L$20,IF(AND(All!$V70="P8",All!$AE70="RMS"),Ruler!L$21,IF(AND(All!$V70="P9",All!$AE70="RMS"),Ruler!L$22,IF(AND(All!$V70="P1",All!$AE70="RSS"),Ruler!L$6,IF(AND(All!$V70="P2",All!$AE70="RSS"),Ruler!L$23,IF(AND(All!$V70="P3",All!$AE70="RSS"),Ruler!L$24,IF(AND(All!$V70="P4",All!$AE70="RSS"),Ruler!L$25,IF(AND(All!$V70="P5",All!$AE70="RSS"),Ruler!L$26,IF(AND(All!$V70="P6",All!$AE70="RSS"),Ruler!L$27,IF(AND(All!$V70="P7",All!$AE70="RSS"),Ruler!L$28,IF(AND(All!$V70="P8",All!$AE70="RSS"),Ruler!L$29,IF(AND(All!$V70="P9",All!$AE70="RSS"),Ruler!L$30,0)))))))))))))))))))))))))))</f>
        <v>0</v>
      </c>
      <c r="BT70" s="325">
        <f>IF(AND(All!$V70="P1",All!$AE70="RDP"),Ruler!M$6,IF(AND(All!$V70="P2",All!$AE70="RDP"),Ruler!M$7,IF(AND(All!$V70="P3",All!$AE70="RDP"),Ruler!M$8,IF(AND(All!$V70="P4",All!$AE70="RDP"),Ruler!M$9,IF(AND(All!$V70="P5",All!$AE70="RDP"),Ruler!M$10,IF(AND(All!$V70="P6",All!$AE70="RDP"),Ruler!M$11,IF(AND(All!$V70="P7",All!$AE70="RDP"),Ruler!M$12,IF(AND(All!$V70="P8",All!$AE70="RDP"),Ruler!M$13,IF(AND(All!$V70="P9",All!$AE70="RDP"),Ruler!M$14,IF(AND(All!$V70="P1",All!$AE70="RMS"),Ruler!M$6,IF(AND(All!$V70="P2",All!$AE70="RMS"),Ruler!M$15,IF(AND(All!$V70="P3",All!$AE70="RMS"),Ruler!M$16,IF(AND(All!$V70="P4",All!$AE70="RMS"),Ruler!M$17,IF(AND(All!$V70="P5",All!$AE70="RMS"),Ruler!M$18,IF(AND(All!$V70="P6",All!$AE70="RMS"),Ruler!M$19,IF(AND(All!$V70="P7",All!$AE70="RMS"),Ruler!M$20,IF(AND(All!$V70="P8",All!$AE70="RMS"),Ruler!M$21,IF(AND(All!$V70="P9",All!$AE70="RMS"),Ruler!M$22,IF(AND(All!$V70="P1",All!$AE70="RSS"),Ruler!M$6,IF(AND(All!$V70="P2",All!$AE70="RSS"),Ruler!M$23,IF(AND(All!$V70="P3",All!$AE70="RSS"),Ruler!M$24,IF(AND(All!$V70="P4",All!$AE70="RSS"),Ruler!M$25,IF(AND(All!$V70="P5",All!$AE70="RSS"),Ruler!M$26,IF(AND(All!$V70="P6",All!$AE70="RSS"),Ruler!M$27,IF(AND(All!$V70="P7",All!$AE70="RSS"),Ruler!M$28,IF(AND(All!$V70="P8",All!$AE70="RSS"),Ruler!M$29,IF(AND(All!$V70="P9",All!$AE70="RSS"),Ruler!M$30,0)))))))))))))))))))))))))))</f>
        <v>0</v>
      </c>
      <c r="BU70" s="325">
        <f>IF(AND(All!$V70="P1",All!$AE70="RDP"),Ruler!N$6,IF(AND(All!$V70="P2",All!$AE70="RDP"),Ruler!N$7,IF(AND(All!$V70="P3",All!$AE70="RDP"),Ruler!N$8,IF(AND(All!$V70="P4",All!$AE70="RDP"),Ruler!N$9,IF(AND(All!$V70="P5",All!$AE70="RDP"),Ruler!N$10,IF(AND(All!$V70="P6",All!$AE70="RDP"),Ruler!N$11,IF(AND(All!$V70="P7",All!$AE70="RDP"),Ruler!N$12,IF(AND(All!$V70="P8",All!$AE70="RDP"),Ruler!N$13,IF(AND(All!$V70="P9",All!$AE70="RDP"),Ruler!N$14,IF(AND(All!$V70="P1",All!$AE70="RMS"),Ruler!N$6,IF(AND(All!$V70="P2",All!$AE70="RMS"),Ruler!N$15,IF(AND(All!$V70="P3",All!$AE70="RMS"),Ruler!N$16,IF(AND(All!$V70="P4",All!$AE70="RMS"),Ruler!N$17,IF(AND(All!$V70="P5",All!$AE70="RMS"),Ruler!N$18,IF(AND(All!$V70="P6",All!$AE70="RMS"),Ruler!N$19,IF(AND(All!$V70="P7",All!$AE70="RMS"),Ruler!N$20,IF(AND(All!$V70="P8",All!$AE70="RMS"),Ruler!N$21,IF(AND(All!$V70="P9",All!$AE70="RMS"),Ruler!N$22,IF(AND(All!$V70="P1",All!$AE70="RSS"),Ruler!N$6,IF(AND(All!$V70="P2",All!$AE70="RSS"),Ruler!N$23,IF(AND(All!$V70="P3",All!$AE70="RSS"),Ruler!N$24,IF(AND(All!$V70="P4",All!$AE70="RSS"),Ruler!N$25,IF(AND(All!$V70="P5",All!$AE70="RSS"),Ruler!N$26,IF(AND(All!$V70="P6",All!$AE70="RSS"),Ruler!N$27,IF(AND(All!$V70="P7",All!$AE70="RSS"),Ruler!N$28,IF(AND(All!$V70="P8",All!$AE70="RSS"),Ruler!N$29,IF(AND(All!$V70="P9",All!$AE70="RSS"),Ruler!N$30,0)))))))))))))))))))))))))))</f>
        <v>0</v>
      </c>
      <c r="BV70" s="325">
        <f>IF(AND(All!$V70="P1",All!$AE70="RDP"),Ruler!O$6,IF(AND(All!$V70="P2",All!$AE70="RDP"),Ruler!O$7,IF(AND(All!$V70="P3",All!$AE70="RDP"),Ruler!O$8,IF(AND(All!$V70="P4",All!$AE70="RDP"),Ruler!O$9,IF(AND(All!$V70="P5",All!$AE70="RDP"),Ruler!O$10,IF(AND(All!$V70="P6",All!$AE70="RDP"),Ruler!O$11,IF(AND(All!$V70="P7",All!$AE70="RDP"),Ruler!O$12,IF(AND(All!$V70="P8",All!$AE70="RDP"),Ruler!O$13,IF(AND(All!$V70="P9",All!$AE70="RDP"),Ruler!O$14,IF(AND(All!$V70="P1",All!$AE70="RMS"),Ruler!O$6,IF(AND(All!$V70="P2",All!$AE70="RMS"),Ruler!O$15,IF(AND(All!$V70="P3",All!$AE70="RMS"),Ruler!O$16,IF(AND(All!$V70="P4",All!$AE70="RMS"),Ruler!O$17,IF(AND(All!$V70="P5",All!$AE70="RMS"),Ruler!O$18,IF(AND(All!$V70="P6",All!$AE70="RMS"),Ruler!O$19,IF(AND(All!$V70="P7",All!$AE70="RMS"),Ruler!O$20,IF(AND(All!$V70="P8",All!$AE70="RMS"),Ruler!O$21,IF(AND(All!$V70="P9",All!$AE70="RMS"),Ruler!O$22,IF(AND(All!$V70="P1",All!$AE70="RSS"),Ruler!O$6,IF(AND(All!$V70="P2",All!$AE70="RSS"),Ruler!O$23,IF(AND(All!$V70="P3",All!$AE70="RSS"),Ruler!O$24,IF(AND(All!$V70="P4",All!$AE70="RSS"),Ruler!O$25,IF(AND(All!$V70="P5",All!$AE70="RSS"),Ruler!O$26,IF(AND(All!$V70="P6",All!$AE70="RSS"),Ruler!O$27,IF(AND(All!$V70="P7",All!$AE70="RSS"),Ruler!O$28,IF(AND(All!$V70="P8",All!$AE70="RSS"),Ruler!O$29,IF(AND(All!$V70="P9",All!$AE70="RSS"),Ruler!O$30,0)))))))))))))))))))))))))))</f>
        <v>0</v>
      </c>
      <c r="BW70" s="325">
        <f>IF(AND(All!$V70="P1",All!$AE70="RDP"),Ruler!P$6,IF(AND(All!$V70="P2",All!$AE70="RDP"),Ruler!P$7,IF(AND(All!$V70="P3",All!$AE70="RDP"),Ruler!P$8,IF(AND(All!$V70="P4",All!$AE70="RDP"),Ruler!P$9,IF(AND(All!$V70="P5",All!$AE70="RDP"),Ruler!P$10,IF(AND(All!$V70="P6",All!$AE70="RDP"),Ruler!P$11,IF(AND(All!$V70="P7",All!$AE70="RDP"),Ruler!P$12,IF(AND(All!$V70="P8",All!$AE70="RDP"),Ruler!P$13,IF(AND(All!$V70="P9",All!$AE70="RDP"),Ruler!P$14,IF(AND(All!$V70="P1",All!$AE70="RMS"),Ruler!P$6,IF(AND(All!$V70="P2",All!$AE70="RMS"),Ruler!P$15,IF(AND(All!$V70="P3",All!$AE70="RMS"),Ruler!P$16,IF(AND(All!$V70="P4",All!$AE70="RMS"),Ruler!P$17,IF(AND(All!$V70="P5",All!$AE70="RMS"),Ruler!P$18,IF(AND(All!$V70="P6",All!$AE70="RMS"),Ruler!P$19,IF(AND(All!$V70="P7",All!$AE70="RMS"),Ruler!P$20,IF(AND(All!$V70="P8",All!$AE70="RMS"),Ruler!P$21,IF(AND(All!$V70="P9",All!$AE70="RMS"),Ruler!P$22,IF(AND(All!$V70="P1",All!$AE70="RSS"),Ruler!P$6,IF(AND(All!$V70="P2",All!$AE70="RSS"),Ruler!P$23,IF(AND(All!$V70="P3",All!$AE70="RSS"),Ruler!P$24,IF(AND(All!$V70="P4",All!$AE70="RSS"),Ruler!P$25,IF(AND(All!$V70="P5",All!$AE70="RSS"),Ruler!P$26,IF(AND(All!$V70="P6",All!$AE70="RSS"),Ruler!P$27,IF(AND(All!$V70="P7",All!$AE70="RSS"),Ruler!P$28,IF(AND(All!$V70="P8",All!$AE70="RSS"),Ruler!P$29,IF(AND(All!$V70="P9",All!$AE70="RSS"),Ruler!P$30,0)))))))))))))))))))))))))))</f>
        <v>0</v>
      </c>
      <c r="BX70" s="325">
        <f>IF(AND(All!$V70="P1",All!$AE70="RDP"),Ruler!Q$6,IF(AND(All!$V70="P2",All!$AE70="RDP"),Ruler!Q$7,IF(AND(All!$V70="P3",All!$AE70="RDP"),Ruler!Q$8,IF(AND(All!$V70="P4",All!$AE70="RDP"),Ruler!Q$9,IF(AND(All!$V70="P5",All!$AE70="RDP"),Ruler!Q$10,IF(AND(All!$V70="P6",All!$AE70="RDP"),Ruler!Q$11,IF(AND(All!$V70="P7",All!$AE70="RDP"),Ruler!Q$12,IF(AND(All!$V70="P8",All!$AE70="RDP"),Ruler!Q$13,IF(AND(All!$V70="P9",All!$AE70="RDP"),Ruler!Q$14,IF(AND(All!$V70="P1",All!$AE70="RMS"),Ruler!Q$6,IF(AND(All!$V70="P2",All!$AE70="RMS"),Ruler!Q$15,IF(AND(All!$V70="P3",All!$AE70="RMS"),Ruler!Q$16,IF(AND(All!$V70="P4",All!$AE70="RMS"),Ruler!Q$17,IF(AND(All!$V70="P5",All!$AE70="RMS"),Ruler!Q$18,IF(AND(All!$V70="P6",All!$AE70="RMS"),Ruler!Q$19,IF(AND(All!$V70="P7",All!$AE70="RMS"),Ruler!Q$20,IF(AND(All!$V70="P8",All!$AE70="RMS"),Ruler!Q$21,IF(AND(All!$V70="P9",All!$AE70="RMS"),Ruler!Q$22,IF(AND(All!$V70="P1",All!$AE70="RSS"),Ruler!Q$6,IF(AND(All!$V70="P2",All!$AE70="RSS"),Ruler!Q$23,IF(AND(All!$V70="P3",All!$AE70="RSS"),Ruler!Q$24,IF(AND(All!$V70="P4",All!$AE70="RSS"),Ruler!Q$25,IF(AND(All!$V70="P5",All!$AE70="RSS"),Ruler!Q$26,IF(AND(All!$V70="P6",All!$AE70="RSS"),Ruler!Q$27,IF(AND(All!$V70="P7",All!$AE70="RSS"),Ruler!Q$28,IF(AND(All!$V70="P8",All!$AE70="RSS"),Ruler!Q$29,IF(AND(All!$V70="P9",All!$AE70="RSS"),Ruler!Q$30,0)))))))))))))))))))))))))))</f>
        <v>0</v>
      </c>
      <c r="BY70" s="325">
        <f>IF(AND(All!$V70="P1",All!$AE70="RDP"),Ruler!R$6,IF(AND(All!$V70="P2",All!$AE70="RDP"),Ruler!R$7,IF(AND(All!$V70="P3",All!$AE70="RDP"),Ruler!R$8,IF(AND(All!$V70="P4",All!$AE70="RDP"),Ruler!R$9,IF(AND(All!$V70="P5",All!$AE70="RDP"),Ruler!R$10,IF(AND(All!$V70="P6",All!$AE70="RDP"),Ruler!R$11,IF(AND(All!$V70="P7",All!$AE70="RDP"),Ruler!R$12,IF(AND(All!$V70="P8",All!$AE70="RDP"),Ruler!R$13,IF(AND(All!$V70="P9",All!$AE70="RDP"),Ruler!R$14,IF(AND(All!$V70="P1",All!$AE70="RMS"),Ruler!R$6,IF(AND(All!$V70="P2",All!$AE70="RMS"),Ruler!R$15,IF(AND(All!$V70="P3",All!$AE70="RMS"),Ruler!R$16,IF(AND(All!$V70="P4",All!$AE70="RMS"),Ruler!R$17,IF(AND(All!$V70="P5",All!$AE70="RMS"),Ruler!R$18,IF(AND(All!$V70="P6",All!$AE70="RMS"),Ruler!R$19,IF(AND(All!$V70="P7",All!$AE70="RMS"),Ruler!R$20,IF(AND(All!$V70="P8",All!$AE70="RMS"),Ruler!R$21,IF(AND(All!$V70="P9",All!$AE70="RMS"),Ruler!R$22,IF(AND(All!$V70="P1",All!$AE70="RSS"),Ruler!R$6,IF(AND(All!$V70="P2",All!$AE70="RSS"),Ruler!R$23,IF(AND(All!$V70="P3",All!$AE70="RSS"),Ruler!R$24,IF(AND(All!$V70="P4",All!$AE70="RSS"),Ruler!R$25,IF(AND(All!$V70="P5",All!$AE70="RSS"),Ruler!R$26,IF(AND(All!$V70="P6",All!$AE70="RSS"),Ruler!R$27,IF(AND(All!$V70="P7",All!$AE70="RSS"),Ruler!R$28,IF(AND(All!$V70="P8",All!$AE70="RSS"),Ruler!R$29,IF(AND(All!$V70="P9",All!$AE70="RSS"),Ruler!R$30,0)))))))))))))))))))))))))))</f>
        <v>0</v>
      </c>
      <c r="BZ70" s="325">
        <f>IF(AND(All!$V70="P1",All!$AE70="RDP"),Ruler!S$6,IF(AND(All!$V70="P2",All!$AE70="RDP"),Ruler!S$7,IF(AND(All!$V70="P3",All!$AE70="RDP"),Ruler!S$8,IF(AND(All!$V70="P4",All!$AE70="RDP"),Ruler!S$9,IF(AND(All!$V70="P5",All!$AE70="RDP"),Ruler!S$10,IF(AND(All!$V70="P6",All!$AE70="RDP"),Ruler!S$11,IF(AND(All!$V70="P7",All!$AE70="RDP"),Ruler!S$12,IF(AND(All!$V70="P8",All!$AE70="RDP"),Ruler!S$13,IF(AND(All!$V70="P9",All!$AE70="RDP"),Ruler!S$14,IF(AND(All!$V70="P1",All!$AE70="RMS"),Ruler!S$6,IF(AND(All!$V70="P2",All!$AE70="RMS"),Ruler!S$15,IF(AND(All!$V70="P3",All!$AE70="RMS"),Ruler!S$16,IF(AND(All!$V70="P4",All!$AE70="RMS"),Ruler!S$17,IF(AND(All!$V70="P5",All!$AE70="RMS"),Ruler!S$18,IF(AND(All!$V70="P6",All!$AE70="RMS"),Ruler!S$19,IF(AND(All!$V70="P7",All!$AE70="RMS"),Ruler!S$20,IF(AND(All!$V70="P8",All!$AE70="RMS"),Ruler!S$21,IF(AND(All!$V70="P9",All!$AE70="RMS"),Ruler!S$22,IF(AND(All!$V70="P1",All!$AE70="RSS"),Ruler!S$6,IF(AND(All!$V70="P2",All!$AE70="RSS"),Ruler!S$23,IF(AND(All!$V70="P3",All!$AE70="RSS"),Ruler!S$24,IF(AND(All!$V70="P4",All!$AE70="RSS"),Ruler!S$25,IF(AND(All!$V70="P5",All!$AE70="RSS"),Ruler!S$26,IF(AND(All!$V70="P6",All!$AE70="RSS"),Ruler!S$27,IF(AND(All!$V70="P7",All!$AE70="RSS"),Ruler!S$28,IF(AND(All!$V70="P8",All!$AE70="RSS"),Ruler!S$29,IF(AND(All!$V70="P9",All!$AE70="RSS"),Ruler!S$30,0)))))))))))))))))))))))))))</f>
        <v>0</v>
      </c>
      <c r="CA70" s="325">
        <f>IF(AND(All!$V70="P1",All!$AE70="RDP"),Ruler!T$6,IF(AND(All!$V70="P2",All!$AE70="RDP"),Ruler!T$7,IF(AND(All!$V70="P3",All!$AE70="RDP"),Ruler!T$8,IF(AND(All!$V70="P4",All!$AE70="RDP"),Ruler!T$9,IF(AND(All!$V70="P5",All!$AE70="RDP"),Ruler!T$10,IF(AND(All!$V70="P6",All!$AE70="RDP"),Ruler!T$11,IF(AND(All!$V70="P7",All!$AE70="RDP"),Ruler!T$12,IF(AND(All!$V70="P8",All!$AE70="RDP"),Ruler!T$13,IF(AND(All!$V70="P9",All!$AE70="RDP"),Ruler!T$14,IF(AND(All!$V70="P1",All!$AE70="RMS"),Ruler!T$6,IF(AND(All!$V70="P2",All!$AE70="RMS"),Ruler!T$15,IF(AND(All!$V70="P3",All!$AE70="RMS"),Ruler!T$16,IF(AND(All!$V70="P4",All!$AE70="RMS"),Ruler!T$17,IF(AND(All!$V70="P5",All!$AE70="RMS"),Ruler!T$18,IF(AND(All!$V70="P6",All!$AE70="RMS"),Ruler!T$19,IF(AND(All!$V70="P7",All!$AE70="RMS"),Ruler!T$20,IF(AND(All!$V70="P8",All!$AE70="RMS"),Ruler!T$21,IF(AND(All!$V70="P9",All!$AE70="RMS"),Ruler!T$22,IF(AND(All!$V70="P1",All!$AE70="RSS"),Ruler!T$6,IF(AND(All!$V70="P2",All!$AE70="RSS"),Ruler!T$23,IF(AND(All!$V70="P3",All!$AE70="RSS"),Ruler!T$24,IF(AND(All!$V70="P4",All!$AE70="RSS"),Ruler!T$25,IF(AND(All!$V70="P5",All!$AE70="RSS"),Ruler!T$26,IF(AND(All!$V70="P6",All!$AE70="RSS"),Ruler!T$27,IF(AND(All!$V70="P7",All!$AE70="RSS"),Ruler!T$28,IF(AND(All!$V70="P8",All!$AE70="RSS"),Ruler!T$29,IF(AND(All!$V70="P9",All!$AE70="RSS"),Ruler!T$30,0)))))))))))))))))))))))))))</f>
        <v>0</v>
      </c>
      <c r="CB70" s="325">
        <f>IF(AND(All!$V70="P1",All!$AE70="RDP"),Ruler!U$6,IF(AND(All!$V70="P2",All!$AE70="RDP"),Ruler!U$7,IF(AND(All!$V70="P3",All!$AE70="RDP"),Ruler!U$8,IF(AND(All!$V70="P4",All!$AE70="RDP"),Ruler!U$9,IF(AND(All!$V70="P5",All!$AE70="RDP"),Ruler!U$10,IF(AND(All!$V70="P6",All!$AE70="RDP"),Ruler!U$11,IF(AND(All!$V70="P7",All!$AE70="RDP"),Ruler!U$12,IF(AND(All!$V70="P8",All!$AE70="RDP"),Ruler!U$13,IF(AND(All!$V70="P9",All!$AE70="RDP"),Ruler!U$14,IF(AND(All!$V70="P1",All!$AE70="RMS"),Ruler!U$6,IF(AND(All!$V70="P2",All!$AE70="RMS"),Ruler!U$15,IF(AND(All!$V70="P3",All!$AE70="RMS"),Ruler!U$16,IF(AND(All!$V70="P4",All!$AE70="RMS"),Ruler!U$17,IF(AND(All!$V70="P5",All!$AE70="RMS"),Ruler!U$18,IF(AND(All!$V70="P6",All!$AE70="RMS"),Ruler!U$19,IF(AND(All!$V70="P7",All!$AE70="RMS"),Ruler!U$20,IF(AND(All!$V70="P8",All!$AE70="RMS"),Ruler!U$21,IF(AND(All!$V70="P9",All!$AE70="RMS"),Ruler!U$22,IF(AND(All!$V70="P1",All!$AE70="RSS"),Ruler!U$6,IF(AND(All!$V70="P2",All!$AE70="RSS"),Ruler!U$23,IF(AND(All!$V70="P3",All!$AE70="RSS"),Ruler!U$24,IF(AND(All!$V70="P4",All!$AE70="RSS"),Ruler!U$25,IF(AND(All!$V70="P5",All!$AE70="RSS"),Ruler!U$26,IF(AND(All!$V70="P6",All!$AE70="RSS"),Ruler!U$27,IF(AND(All!$V70="P7",All!$AE70="RSS"),Ruler!U$28,IF(AND(All!$V70="P8",All!$AE70="RSS"),Ruler!U$29,IF(AND(All!$V70="P9",All!$AE70="RSS"),Ruler!U$30,0)))))))))))))))))))))))))))</f>
        <v>0</v>
      </c>
      <c r="CC70" s="325">
        <f>IF(AND(All!$V70="P1",All!$AE70="RDP"),Ruler!V$6,IF(AND(All!$V70="P2",All!$AE70="RDP"),Ruler!V$7,IF(AND(All!$V70="P3",All!$AE70="RDP"),Ruler!V$8,IF(AND(All!$V70="P4",All!$AE70="RDP"),Ruler!V$9,IF(AND(All!$V70="P5",All!$AE70="RDP"),Ruler!V$10,IF(AND(All!$V70="P6",All!$AE70="RDP"),Ruler!V$11,IF(AND(All!$V70="P7",All!$AE70="RDP"),Ruler!V$12,IF(AND(All!$V70="P8",All!$AE70="RDP"),Ruler!V$13,IF(AND(All!$V70="P9",All!$AE70="RDP"),Ruler!V$14,IF(AND(All!$V70="P1",All!$AE70="RMS"),Ruler!V$6,IF(AND(All!$V70="P2",All!$AE70="RMS"),Ruler!V$15,IF(AND(All!$V70="P3",All!$AE70="RMS"),Ruler!V$16,IF(AND(All!$V70="P4",All!$AE70="RMS"),Ruler!V$17,IF(AND(All!$V70="P5",All!$AE70="RMS"),Ruler!V$18,IF(AND(All!$V70="P6",All!$AE70="RMS"),Ruler!V$19,IF(AND(All!$V70="P7",All!$AE70="RMS"),Ruler!V$20,IF(AND(All!$V70="P8",All!$AE70="RMS"),Ruler!V$21,IF(AND(All!$V70="P9",All!$AE70="RMS"),Ruler!V$22,IF(AND(All!$V70="P1",All!$AE70="RSS"),Ruler!V$6,IF(AND(All!$V70="P2",All!$AE70="RSS"),Ruler!V$23,IF(AND(All!$V70="P3",All!$AE70="RSS"),Ruler!V$24,IF(AND(All!$V70="P4",All!$AE70="RSS"),Ruler!V$25,IF(AND(All!$V70="P5",All!$AE70="RSS"),Ruler!V$26,IF(AND(All!$V70="P6",All!$AE70="RSS"),Ruler!V$27,IF(AND(All!$V70="P7",All!$AE70="RSS"),Ruler!V$28,IF(AND(All!$V70="P8",All!$AE70="RSS"),Ruler!V$29,IF(AND(All!$V70="P9",All!$AE70="RSS"),Ruler!V$30,0)))))))))))))))))))))))))))</f>
        <v>0</v>
      </c>
      <c r="CD70" s="325">
        <f>IF(AND(All!$V70="P1",All!$AE70="RDP"),Ruler!W$6,IF(AND(All!$V70="P2",All!$AE70="RDP"),Ruler!W$7,IF(AND(All!$V70="P3",All!$AE70="RDP"),Ruler!W$8,IF(AND(All!$V70="P4",All!$AE70="RDP"),Ruler!W$9,IF(AND(All!$V70="P5",All!$AE70="RDP"),Ruler!W$10,IF(AND(All!$V70="P6",All!$AE70="RDP"),Ruler!W$11,IF(AND(All!$V70="P7",All!$AE70="RDP"),Ruler!W$12,IF(AND(All!$V70="P8",All!$AE70="RDP"),Ruler!W$13,IF(AND(All!$V70="P9",All!$AE70="RDP"),Ruler!W$14,IF(AND(All!$V70="P1",All!$AE70="RMS"),Ruler!W$6,IF(AND(All!$V70="P2",All!$AE70="RMS"),Ruler!W$15,IF(AND(All!$V70="P3",All!$AE70="RMS"),Ruler!W$16,IF(AND(All!$V70="P4",All!$AE70="RMS"),Ruler!W$17,IF(AND(All!$V70="P5",All!$AE70="RMS"),Ruler!W$18,IF(AND(All!$V70="P6",All!$AE70="RMS"),Ruler!W$19,IF(AND(All!$V70="P7",All!$AE70="RMS"),Ruler!W$20,IF(AND(All!$V70="P8",All!$AE70="RMS"),Ruler!W$21,IF(AND(All!$V70="P9",All!$AE70="RMS"),Ruler!W$22,IF(AND(All!$V70="P1",All!$AE70="RSS"),Ruler!W$6,IF(AND(All!$V70="P2",All!$AE70="RSS"),Ruler!W$23,IF(AND(All!$V70="P3",All!$AE70="RSS"),Ruler!W$24,IF(AND(All!$V70="P4",All!$AE70="RSS"),Ruler!W$25,IF(AND(All!$V70="P5",All!$AE70="RSS"),Ruler!W$26,IF(AND(All!$V70="P6",All!$AE70="RSS"),Ruler!W$27,IF(AND(All!$V70="P7",All!$AE70="RSS"),Ruler!W$28,IF(AND(All!$V70="P8",All!$AE70="RSS"),Ruler!W$29,IF(AND(All!$V70="P9",All!$AE70="RSS"),Ruler!W$30,0)))))))))))))))))))))))))))</f>
        <v>0</v>
      </c>
      <c r="CE70" s="325">
        <f>IF(AND(All!$V70="P1",All!$AE70="RDP"),Ruler!X$6,IF(AND(All!$V70="P2",All!$AE70="RDP"),Ruler!X$7,IF(AND(All!$V70="P3",All!$AE70="RDP"),Ruler!X$8,IF(AND(All!$V70="P4",All!$AE70="RDP"),Ruler!X$9,IF(AND(All!$V70="P5",All!$AE70="RDP"),Ruler!X$10,IF(AND(All!$V70="P6",All!$AE70="RDP"),Ruler!X$11,IF(AND(All!$V70="P7",All!$AE70="RDP"),Ruler!X$12,IF(AND(All!$V70="P8",All!$AE70="RDP"),Ruler!X$13,IF(AND(All!$V70="P9",All!$AE70="RDP"),Ruler!X$14,IF(AND(All!$V70="P1",All!$AE70="RMS"),Ruler!X$6,IF(AND(All!$V70="P2",All!$AE70="RMS"),Ruler!X$15,IF(AND(All!$V70="P3",All!$AE70="RMS"),Ruler!X$16,IF(AND(All!$V70="P4",All!$AE70="RMS"),Ruler!X$17,IF(AND(All!$V70="P5",All!$AE70="RMS"),Ruler!X$18,IF(AND(All!$V70="P6",All!$AE70="RMS"),Ruler!X$19,IF(AND(All!$V70="P7",All!$AE70="RMS"),Ruler!X$20,IF(AND(All!$V70="P8",All!$AE70="RMS"),Ruler!X$21,IF(AND(All!$V70="P9",All!$AE70="RMS"),Ruler!X$22,IF(AND(All!$V70="P1",All!$AE70="RSS"),Ruler!X$6,IF(AND(All!$V70="P2",All!$AE70="RSS"),Ruler!X$23,IF(AND(All!$V70="P3",All!$AE70="RSS"),Ruler!X$24,IF(AND(All!$V70="P4",All!$AE70="RSS"),Ruler!X$25,IF(AND(All!$V70="P5",All!$AE70="RSS"),Ruler!X$26,IF(AND(All!$V70="P6",All!$AE70="RSS"),Ruler!X$27,IF(AND(All!$V70="P7",All!$AE70="RSS"),Ruler!X$28,IF(AND(All!$V70="P8",All!$AE70="RSS"),Ruler!X$29,IF(AND(All!$V70="P9",All!$AE70="RSS"),Ruler!X$30,0)))))))))))))))))))))))))))</f>
        <v>0</v>
      </c>
      <c r="CF70" s="325">
        <f>IF(AND(All!$V70="P1",All!$AE70="RDP"),Ruler!Y$6,IF(AND(All!$V70="P2",All!$AE70="RDP"),Ruler!Y$7,IF(AND(All!$V70="P3",All!$AE70="RDP"),Ruler!Y$8,IF(AND(All!$V70="P4",All!$AE70="RDP"),Ruler!Y$9,IF(AND(All!$V70="P5",All!$AE70="RDP"),Ruler!Y$10,IF(AND(All!$V70="P6",All!$AE70="RDP"),Ruler!Y$11,IF(AND(All!$V70="P7",All!$AE70="RDP"),Ruler!Y$12,IF(AND(All!$V70="P8",All!$AE70="RDP"),Ruler!Y$13,IF(AND(All!$V70="P9",All!$AE70="RDP"),Ruler!Y$14,IF(AND(All!$V70="P1",All!$AE70="RMS"),Ruler!Y$6,IF(AND(All!$V70="P2",All!$AE70="RMS"),Ruler!Y$15,IF(AND(All!$V70="P3",All!$AE70="RMS"),Ruler!Y$16,IF(AND(All!$V70="P4",All!$AE70="RMS"),Ruler!Y$17,IF(AND(All!$V70="P5",All!$AE70="RMS"),Ruler!Y$18,IF(AND(All!$V70="P6",All!$AE70="RMS"),Ruler!Y$19,IF(AND(All!$V70="P7",All!$AE70="RMS"),Ruler!Y$20,IF(AND(All!$V70="P8",All!$AE70="RMS"),Ruler!Y$21,IF(AND(All!$V70="P9",All!$AE70="RMS"),Ruler!Y$22,IF(AND(All!$V70="P1",All!$AE70="RSS"),Ruler!Y$6,IF(AND(All!$V70="P2",All!$AE70="RSS"),Ruler!Y$23,IF(AND(All!$V70="P3",All!$AE70="RSS"),Ruler!Y$24,IF(AND(All!$V70="P4",All!$AE70="RSS"),Ruler!Y$25,IF(AND(All!$V70="P5",All!$AE70="RSS"),Ruler!Y$26,IF(AND(All!$V70="P6",All!$AE70="RSS"),Ruler!Y$27,IF(AND(All!$V70="P7",All!$AE70="RSS"),Ruler!Y$28,IF(AND(All!$V70="P8",All!$AE70="RSS"),Ruler!Y$29,IF(AND(All!$V70="P9",All!$AE70="RSS"),Ruler!Y$30,0)))))))))))))))))))))))))))</f>
        <v>0</v>
      </c>
      <c r="CG70" s="325">
        <f>IF(AND(All!$V70="P1",All!$AE70="RDP"),Ruler!Z$6,IF(AND(All!$V70="P2",All!$AE70="RDP"),Ruler!Z$7,IF(AND(All!$V70="P3",All!$AE70="RDP"),Ruler!Z$8,IF(AND(All!$V70="P4",All!$AE70="RDP"),Ruler!Z$9,IF(AND(All!$V70="P5",All!$AE70="RDP"),Ruler!Z$10,IF(AND(All!$V70="P6",All!$AE70="RDP"),Ruler!Z$11,IF(AND(All!$V70="P7",All!$AE70="RDP"),Ruler!Z$12,IF(AND(All!$V70="P8",All!$AE70="RDP"),Ruler!Z$13,IF(AND(All!$V70="P9",All!$AE70="RDP"),Ruler!Z$14,IF(AND(All!$V70="P1",All!$AE70="RMS"),Ruler!Z$6,IF(AND(All!$V70="P2",All!$AE70="RMS"),Ruler!Z$15,IF(AND(All!$V70="P3",All!$AE70="RMS"),Ruler!Z$16,IF(AND(All!$V70="P4",All!$AE70="RMS"),Ruler!Z$17,IF(AND(All!$V70="P5",All!$AE70="RMS"),Ruler!Z$18,IF(AND(All!$V70="P6",All!$AE70="RMS"),Ruler!Z$19,IF(AND(All!$V70="P7",All!$AE70="RMS"),Ruler!Z$20,IF(AND(All!$V70="P8",All!$AE70="RMS"),Ruler!Z$21,IF(AND(All!$V70="P9",All!$AE70="RMS"),Ruler!Z$22,IF(AND(All!$V70="P1",All!$AE70="RSS"),Ruler!Z$6,IF(AND(All!$V70="P2",All!$AE70="RSS"),Ruler!Z$23,IF(AND(All!$V70="P3",All!$AE70="RSS"),Ruler!Z$24,IF(AND(All!$V70="P4",All!$AE70="RSS"),Ruler!Z$25,IF(AND(All!$V70="P5",All!$AE70="RSS"),Ruler!Z$26,IF(AND(All!$V70="P6",All!$AE70="RSS"),Ruler!Z$27,IF(AND(All!$V70="P7",All!$AE70="RSS"),Ruler!Z$28,IF(AND(All!$V70="P8",All!$AE70="RSS"),Ruler!Z$29,IF(AND(All!$V70="P9",All!$AE70="RSS"),Ruler!Z$30,0)))))))))))))))))))))))))))</f>
        <v>0</v>
      </c>
      <c r="CH70" s="325">
        <f>IF(AND(All!$V70="P1",All!$AE70="RDP"),Ruler!AA$6,IF(AND(All!$V70="P2",All!$AE70="RDP"),Ruler!AA$7,IF(AND(All!$V70="P3",All!$AE70="RDP"),Ruler!AA$8,IF(AND(All!$V70="P4",All!$AE70="RDP"),Ruler!AA$9,IF(AND(All!$V70="P5",All!$AE70="RDP"),Ruler!AA$10,IF(AND(All!$V70="P6",All!$AE70="RDP"),Ruler!AA$11,IF(AND(All!$V70="P7",All!$AE70="RDP"),Ruler!AA$12,IF(AND(All!$V70="P8",All!$AE70="RDP"),Ruler!AA$13,IF(AND(All!$V70="P9",All!$AE70="RDP"),Ruler!AA$14,IF(AND(All!$V70="P1",All!$AE70="RMS"),Ruler!AA$6,IF(AND(All!$V70="P2",All!$AE70="RMS"),Ruler!AA$15,IF(AND(All!$V70="P3",All!$AE70="RMS"),Ruler!AA$16,IF(AND(All!$V70="P4",All!$AE70="RMS"),Ruler!AA$17,IF(AND(All!$V70="P5",All!$AE70="RMS"),Ruler!AA$18,IF(AND(All!$V70="P6",All!$AE70="RMS"),Ruler!AA$19,IF(AND(All!$V70="P7",All!$AE70="RMS"),Ruler!AA$20,IF(AND(All!$V70="P8",All!$AE70="RMS"),Ruler!AA$21,IF(AND(All!$V70="P9",All!$AE70="RMS"),Ruler!AA$22,IF(AND(All!$V70="P1",All!$AE70="RSS"),Ruler!AA$6,IF(AND(All!$V70="P2",All!$AE70="RSS"),Ruler!AA$23,IF(AND(All!$V70="P3",All!$AE70="RSS"),Ruler!AA$24,IF(AND(All!$V70="P4",All!$AE70="RSS"),Ruler!AA$25,IF(AND(All!$V70="P5",All!$AE70="RSS"),Ruler!AA$26,IF(AND(All!$V70="P6",All!$AE70="RSS"),Ruler!AA$27,IF(AND(All!$V70="P7",All!$AE70="RSS"),Ruler!AA$28,IF(AND(All!$V70="P8",All!$AE70="RSS"),Ruler!AA$29,IF(AND(All!$V70="P9",All!$AE70="RSS"),Ruler!AA$30,0)))))))))))))))))))))))))))</f>
        <v>0</v>
      </c>
      <c r="CI70" s="325">
        <f>IF(AND(All!$V70="P1",All!$AE70="RDP"),Ruler!AB$6,IF(AND(All!$V70="P2",All!$AE70="RDP"),Ruler!AB$7,IF(AND(All!$V70="P3",All!$AE70="RDP"),Ruler!AB$8,IF(AND(All!$V70="P4",All!$AE70="RDP"),Ruler!AB$9,IF(AND(All!$V70="P5",All!$AE70="RDP"),Ruler!AB$10,IF(AND(All!$V70="P6",All!$AE70="RDP"),Ruler!AB$11,IF(AND(All!$V70="P7",All!$AE70="RDP"),Ruler!AB$12,IF(AND(All!$V70="P8",All!$AE70="RDP"),Ruler!AB$13,IF(AND(All!$V70="P9",All!$AE70="RDP"),Ruler!AB$14,IF(AND(All!$V70="P1",All!$AE70="RMS"),Ruler!AB$6,IF(AND(All!$V70="P2",All!$AE70="RMS"),Ruler!AB$15,IF(AND(All!$V70="P3",All!$AE70="RMS"),Ruler!AB$16,IF(AND(All!$V70="P4",All!$AE70="RMS"),Ruler!AB$17,IF(AND(All!$V70="P5",All!$AE70="RMS"),Ruler!AB$18,IF(AND(All!$V70="P6",All!$AE70="RMS"),Ruler!AB$19,IF(AND(All!$V70="P7",All!$AE70="RMS"),Ruler!AB$20,IF(AND(All!$V70="P8",All!$AE70="RMS"),Ruler!AB$21,IF(AND(All!$V70="P9",All!$AE70="RMS"),Ruler!AB$22,IF(AND(All!$V70="P1",All!$AE70="RSS"),Ruler!AB$6,IF(AND(All!$V70="P2",All!$AE70="RSS"),Ruler!AB$23,IF(AND(All!$V70="P3",All!$AE70="RSS"),Ruler!AB$24,IF(AND(All!$V70="P4",All!$AE70="RSS"),Ruler!AB$25,IF(AND(All!$V70="P5",All!$AE70="RSS"),Ruler!AB$26,IF(AND(All!$V70="P6",All!$AE70="RSS"),Ruler!AB$27,IF(AND(All!$V70="P7",All!$AE70="RSS"),Ruler!AB$28,IF(AND(All!$V70="P8",All!$AE70="RSS"),Ruler!AB$29,IF(AND(All!$V70="P9",All!$AE70="RSS"),Ruler!AB$30,0)))))))))))))))))))))))))))</f>
        <v>0</v>
      </c>
      <c r="CJ70" s="323"/>
      <c r="DG70" s="328"/>
      <c r="DH70" s="43">
        <f>COUNTIF(Table9[[#This Row],[G-B1]:[G-B12]],"&lt;=0")/12*100</f>
        <v>0</v>
      </c>
      <c r="DI70" s="43">
        <f>COUNTIF(Table9[[#This Row],[G-K1]:[G-K5]],"&lt;=0")/5*100</f>
        <v>0</v>
      </c>
      <c r="DJ70" s="43">
        <f>COUNTIF(Table9[[#This Row],[G-P1]:[G-P5]],"&lt;=0")/5*100</f>
        <v>0</v>
      </c>
      <c r="DK70" s="43">
        <f>COUNTIF(Table9[[#This Row],[G-E1]:[G-E2]],"&lt;=0")/2*100</f>
        <v>0</v>
      </c>
      <c r="DL70" s="450">
        <f>IF(AE70="RDP",(COUNTIF(Table9[[#This Row],[G-B3]],"&lt;=0")+COUNTIF(Table9[[#This Row],[G-B4]],"&lt;=0")+COUNTIF(Table9[[#This Row],[G-B7]],"&lt;=0")+COUNTIF(Table9[[#This Row],[G-B11]],"&lt;=0")+COUNTIF(Table9[[#This Row],[G-K2]],"&lt;=0"))/5*100,IF(AE70="RMS",(COUNTIF(Table9[[#This Row],[G-B4]],"&lt;=0")+COUNTIF(Table9[[#This Row],[G-B5]],"&lt;=0")+COUNTIF(Table9[[#This Row],[G-B10]],"&lt;=0")+COUNTIF(Table9[[#This Row],[G-B12]],"&lt;=0")+COUNTIF(Table9[[#This Row],[G-K2]],"&lt;=0"))/5*100,IF(AE70="RSS",(COUNTIF(Table9[[#This Row],[G-B1]],"&lt;=0")+COUNTIF(Table9[[#This Row],[G-B2]],"&lt;=0")+COUNTIF(Table9[[#This Row],[G-B6]],"&lt;=0")+COUNTIF(Table9[[#This Row],[G-B11]],"&lt;=0")+COUNTIF(Table9[[#This Row],[G-B12]],"&lt;=0"))/5*100,0)))</f>
        <v>0</v>
      </c>
      <c r="DM70" s="332"/>
      <c r="DR70" s="332"/>
      <c r="DW70" s="332"/>
      <c r="DX70" s="42"/>
      <c r="DY70" s="42"/>
      <c r="DZ70" s="42"/>
      <c r="EA70" s="333"/>
      <c r="EB70" s="342"/>
      <c r="EC70" s="339"/>
      <c r="ED70" s="339"/>
      <c r="EE70" s="338"/>
    </row>
    <row r="71" spans="2:135" ht="44" hidden="1" thickBot="1" x14ac:dyDescent="0.35">
      <c r="B71" s="282">
        <v>70</v>
      </c>
      <c r="C71" s="285" t="s">
        <v>134</v>
      </c>
      <c r="D71" s="283">
        <v>46149</v>
      </c>
      <c r="E71" s="284" t="s">
        <v>682</v>
      </c>
      <c r="F71" s="43">
        <v>140740</v>
      </c>
      <c r="G71" s="357">
        <f t="shared" ca="1" si="5"/>
        <v>37.741458266742775</v>
      </c>
      <c r="H71" s="283">
        <v>32540</v>
      </c>
      <c r="I71" s="282" t="s">
        <v>179</v>
      </c>
      <c r="J71" s="282" t="s">
        <v>137</v>
      </c>
      <c r="K71" s="282" t="s">
        <v>138</v>
      </c>
      <c r="L71" s="282" t="s">
        <v>139</v>
      </c>
      <c r="M71" s="285" t="s">
        <v>263</v>
      </c>
      <c r="N71" s="282" t="s">
        <v>683</v>
      </c>
      <c r="O71" s="282" t="s">
        <v>142</v>
      </c>
      <c r="P71" s="284" t="s">
        <v>684</v>
      </c>
      <c r="Q71" s="282" t="s">
        <v>144</v>
      </c>
      <c r="R71" s="282" t="s">
        <v>185</v>
      </c>
      <c r="S71" s="283">
        <v>40710</v>
      </c>
      <c r="T71" s="286">
        <f t="shared" ref="T71:T88" ca="1" si="6">YEARFRAC(S71,$T$1)</f>
        <v>15.344444444444445</v>
      </c>
      <c r="U71" s="286">
        <f ca="1">Table9[[#This Row],[Years in PET]]</f>
        <v>15.344444444444445</v>
      </c>
      <c r="V71" s="282" t="s">
        <v>57</v>
      </c>
      <c r="W71" s="286"/>
      <c r="X71" s="286">
        <f ca="1">($T$1-Table9[[#This Row],[Date of Appointment to Current Grade]])/365</f>
        <v>6.1387185407153808</v>
      </c>
      <c r="Y71" s="283">
        <v>44075</v>
      </c>
      <c r="Z71" s="282" t="s">
        <v>263</v>
      </c>
      <c r="AA71" s="283">
        <v>45383</v>
      </c>
      <c r="AB71" s="286">
        <f ca="1">($T$1-Table9[[#This Row],[Date in Position]])/365</f>
        <v>2.555156896879764</v>
      </c>
      <c r="AC71" s="282" t="s">
        <v>146</v>
      </c>
      <c r="AD71" s="282">
        <v>2018</v>
      </c>
      <c r="AE71" s="282" t="s">
        <v>139</v>
      </c>
      <c r="AF71" s="282" t="s">
        <v>163</v>
      </c>
      <c r="AG71" s="287"/>
      <c r="AH71" s="287" t="s">
        <v>487</v>
      </c>
      <c r="AI71" s="287" t="s">
        <v>685</v>
      </c>
      <c r="AJ71" s="285" t="s">
        <v>331</v>
      </c>
      <c r="AK71" s="288" t="s">
        <v>686</v>
      </c>
      <c r="AL71" s="282" t="s">
        <v>153</v>
      </c>
      <c r="AM71" s="320" t="s">
        <v>687</v>
      </c>
      <c r="AN71" s="323">
        <v>1</v>
      </c>
      <c r="AO71" s="43">
        <v>1</v>
      </c>
      <c r="AP71" s="43">
        <v>1</v>
      </c>
      <c r="AQ71" s="43">
        <v>2</v>
      </c>
      <c r="AR71" s="43">
        <v>2</v>
      </c>
      <c r="AS71" s="43">
        <v>1</v>
      </c>
      <c r="AT71" s="43">
        <v>2</v>
      </c>
      <c r="AU71" s="43">
        <v>2</v>
      </c>
      <c r="AV71" s="43">
        <v>2</v>
      </c>
      <c r="AW71" s="43">
        <v>2</v>
      </c>
      <c r="AX71" s="43">
        <v>1</v>
      </c>
      <c r="AY71" s="43">
        <v>2</v>
      </c>
      <c r="AZ71" s="43">
        <v>2</v>
      </c>
      <c r="BA71" s="43">
        <v>2</v>
      </c>
      <c r="BB71" s="43">
        <v>1</v>
      </c>
      <c r="BC71" s="43">
        <v>2</v>
      </c>
      <c r="BD71" s="43">
        <v>0</v>
      </c>
      <c r="BE71" s="43">
        <v>0</v>
      </c>
      <c r="BF71" s="43">
        <v>0</v>
      </c>
      <c r="BG71" s="43">
        <v>0</v>
      </c>
      <c r="BH71" s="43">
        <v>0</v>
      </c>
      <c r="BI71" s="43">
        <v>0</v>
      </c>
      <c r="BJ71" s="43">
        <v>0</v>
      </c>
      <c r="BK71" s="328">
        <v>0</v>
      </c>
      <c r="BL71" s="325">
        <f>IF(AND(All!$V71="P1",All!$AE71="RDP"),Ruler!E$6,IF(AND(All!$V71="P2",All!$AE71="RDP"),Ruler!E$7,IF(AND(All!$V71="P3",All!$AE71="RDP"),Ruler!E$8,IF(AND(All!$V71="P4",All!$AE71="RDP"),Ruler!E$9,IF(AND(All!$V71="P5",All!$AE71="RDP"),Ruler!E$10,IF(AND(All!$V71="P6",All!$AE71="RDP"),Ruler!E$11,IF(AND(All!$V71="P7",All!$AE71="RDP"),Ruler!E$12,IF(AND(All!$V71="P8",All!$AE71="RDP"),Ruler!E$13,IF(AND(All!$V71="P9",All!$AE71="RDP"),Ruler!E$14,IF(AND(All!$V71="P1",All!$AE71="RMS"),Ruler!E$6,IF(AND(All!$V71="P2",All!$AE71="RMS"),Ruler!E$15,IF(AND(All!$V71="P3",All!$AE71="RMS"),Ruler!E$16,IF(AND(All!$V71="P4",All!$AE71="RMS"),Ruler!E$17,IF(AND(All!$V71="P5",All!$AE71="RMS"),Ruler!E$18,IF(AND(All!$V71="P6",All!$AE71="RMS"),Ruler!E$19,IF(AND(All!$V71="P7",All!$AE71="RMS"),Ruler!E$20,IF(AND(All!$V71="P8",All!$AE71="RMS"),Ruler!E$21,IF(AND(All!$V71="P9",All!$AE71="RMS"),Ruler!E$22,IF(AND(All!$V71="P1",All!$AE71="RSS"),Ruler!E$6,IF(AND(All!$V71="P2",All!$AE71="RSS"),Ruler!E$23,IF(AND(All!$V71="P3",All!$AE71="RSS"),Ruler!E$24,IF(AND(All!$V71="P4",All!$AE71="RSS"),Ruler!E$25,IF(AND(All!$V71="P5",All!$AE71="RSS"),Ruler!E$26,IF(AND(All!$V71="P6",All!$AE71="RSS"),Ruler!E$27,IF(AND(All!$V71="P7",All!$AE71="RSS"),Ruler!E$28,IF(AND(All!$V71="P8",All!$AE71="RSS"),Ruler!E$29,IF(AND(All!$V71="P9",All!$AE71="RSS"),Ruler!E$30,0)))))))))))))))))))))))))))</f>
        <v>2</v>
      </c>
      <c r="BM71" s="325">
        <f>IF(AND(All!$V71="P1",All!$AE71="RDP"),Ruler!F$6,IF(AND(All!$V71="P2",All!$AE71="RDP"),Ruler!F$7,IF(AND(All!$V71="P3",All!$AE71="RDP"),Ruler!F$8,IF(AND(All!$V71="P4",All!$AE71="RDP"),Ruler!F$9,IF(AND(All!$V71="P5",All!$AE71="RDP"),Ruler!F$10,IF(AND(All!$V71="P6",All!$AE71="RDP"),Ruler!F$11,IF(AND(All!$V71="P7",All!$AE71="RDP"),Ruler!F$12,IF(AND(All!$V71="P8",All!$AE71="RDP"),Ruler!F$13,IF(AND(All!$V71="P9",All!$AE71="RDP"),Ruler!F$14,IF(AND(All!$V71="P1",All!$AE71="RMS"),Ruler!F$6,IF(AND(All!$V71="P2",All!$AE71="RMS"),Ruler!F$15,IF(AND(All!$V71="P3",All!$AE71="RMS"),Ruler!F$16,IF(AND(All!$V71="P4",All!$AE71="RMS"),Ruler!F$17,IF(AND(All!$V71="P5",All!$AE71="RMS"),Ruler!F$18,IF(AND(All!$V71="P6",All!$AE71="RMS"),Ruler!F$19,IF(AND(All!$V71="P7",All!$AE71="RMS"),Ruler!F$20,IF(AND(All!$V71="P8",All!$AE71="RMS"),Ruler!F$21,IF(AND(All!$V71="P9",All!$AE71="RMS"),Ruler!F$22,IF(AND(All!$V71="P1",All!$AE71="RSS"),Ruler!F$6,IF(AND(All!$V71="P2",All!$AE71="RSS"),Ruler!F$23,IF(AND(All!$V71="P3",All!$AE71="RSS"),Ruler!F$24,IF(AND(All!$V71="P4",All!$AE71="RSS"),Ruler!F$25,IF(AND(All!$V71="P5",All!$AE71="RSS"),Ruler!F$26,IF(AND(All!$V71="P6",All!$AE71="RSS"),Ruler!F$27,IF(AND(All!$V71="P7",All!$AE71="RSS"),Ruler!F$28,IF(AND(All!$V71="P8",All!$AE71="RSS"),Ruler!F$29,IF(AND(All!$V71="P9",All!$AE71="RSS"),Ruler!F$30,0)))))))))))))))))))))))))))</f>
        <v>2</v>
      </c>
      <c r="BN71" s="325">
        <f>IF(AND(All!$V71="P1",All!$AE71="RDP"),Ruler!G$6,IF(AND(All!$V71="P2",All!$AE71="RDP"),Ruler!G$7,IF(AND(All!$V71="P3",All!$AE71="RDP"),Ruler!G$8,IF(AND(All!$V71="P4",All!$AE71="RDP"),Ruler!G$9,IF(AND(All!$V71="P5",All!$AE71="RDP"),Ruler!G$10,IF(AND(All!$V71="P6",All!$AE71="RDP"),Ruler!G$11,IF(AND(All!$V71="P7",All!$AE71="RDP"),Ruler!G$12,IF(AND(All!$V71="P8",All!$AE71="RDP"),Ruler!G$13,IF(AND(All!$V71="P9",All!$AE71="RDP"),Ruler!G$14,IF(AND(All!$V71="P1",All!$AE71="RMS"),Ruler!G$6,IF(AND(All!$V71="P2",All!$AE71="RMS"),Ruler!G$15,IF(AND(All!$V71="P3",All!$AE71="RMS"),Ruler!G$16,IF(AND(All!$V71="P4",All!$AE71="RMS"),Ruler!G$17,IF(AND(All!$V71="P5",All!$AE71="RMS"),Ruler!G$18,IF(AND(All!$V71="P6",All!$AE71="RMS"),Ruler!G$19,IF(AND(All!$V71="P7",All!$AE71="RMS"),Ruler!G$20,IF(AND(All!$V71="P8",All!$AE71="RMS"),Ruler!G$21,IF(AND(All!$V71="P9",All!$AE71="RMS"),Ruler!G$22,IF(AND(All!$V71="P1",All!$AE71="RSS"),Ruler!G$6,IF(AND(All!$V71="P2",All!$AE71="RSS"),Ruler!G$23,IF(AND(All!$V71="P3",All!$AE71="RSS"),Ruler!G$24,IF(AND(All!$V71="P4",All!$AE71="RSS"),Ruler!G$25,IF(AND(All!$V71="P5",All!$AE71="RSS"),Ruler!G$26,IF(AND(All!$V71="P6",All!$AE71="RSS"),Ruler!G$27,IF(AND(All!$V71="P7",All!$AE71="RSS"),Ruler!G$28,IF(AND(All!$V71="P8",All!$AE71="RSS"),Ruler!G$29,IF(AND(All!$V71="P9",All!$AE71="RSS"),Ruler!G$30,0)))))))))))))))))))))))))))</f>
        <v>2</v>
      </c>
      <c r="BO71" s="325">
        <f>IF(AND(All!$V71="P1",All!$AE71="RDP"),Ruler!H$6,IF(AND(All!$V71="P2",All!$AE71="RDP"),Ruler!H$7,IF(AND(All!$V71="P3",All!$AE71="RDP"),Ruler!H$8,IF(AND(All!$V71="P4",All!$AE71="RDP"),Ruler!H$9,IF(AND(All!$V71="P5",All!$AE71="RDP"),Ruler!H$10,IF(AND(All!$V71="P6",All!$AE71="RDP"),Ruler!H$11,IF(AND(All!$V71="P7",All!$AE71="RDP"),Ruler!H$12,IF(AND(All!$V71="P8",All!$AE71="RDP"),Ruler!H$13,IF(AND(All!$V71="P9",All!$AE71="RDP"),Ruler!H$14,IF(AND(All!$V71="P1",All!$AE71="RMS"),Ruler!H$6,IF(AND(All!$V71="P2",All!$AE71="RMS"),Ruler!H$15,IF(AND(All!$V71="P3",All!$AE71="RMS"),Ruler!H$16,IF(AND(All!$V71="P4",All!$AE71="RMS"),Ruler!H$17,IF(AND(All!$V71="P5",All!$AE71="RMS"),Ruler!H$18,IF(AND(All!$V71="P6",All!$AE71="RMS"),Ruler!H$19,IF(AND(All!$V71="P7",All!$AE71="RMS"),Ruler!H$20,IF(AND(All!$V71="P8",All!$AE71="RMS"),Ruler!H$21,IF(AND(All!$V71="P9",All!$AE71="RMS"),Ruler!H$22,IF(AND(All!$V71="P1",All!$AE71="RSS"),Ruler!H$6,IF(AND(All!$V71="P2",All!$AE71="RSS"),Ruler!H$23,IF(AND(All!$V71="P3",All!$AE71="RSS"),Ruler!H$24,IF(AND(All!$V71="P4",All!$AE71="RSS"),Ruler!H$25,IF(AND(All!$V71="P5",All!$AE71="RSS"),Ruler!H$26,IF(AND(All!$V71="P6",All!$AE71="RSS"),Ruler!H$27,IF(AND(All!$V71="P7",All!$AE71="RSS"),Ruler!H$28,IF(AND(All!$V71="P8",All!$AE71="RSS"),Ruler!H$29,IF(AND(All!$V71="P9",All!$AE71="RSS"),Ruler!H$30,0)))))))))))))))))))))))))))</f>
        <v>2</v>
      </c>
      <c r="BP71" s="325">
        <f>IF(AND(All!$V71="P1",All!$AE71="RDP"),Ruler!I$6,IF(AND(All!$V71="P2",All!$AE71="RDP"),Ruler!I$7,IF(AND(All!$V71="P3",All!$AE71="RDP"),Ruler!I$8,IF(AND(All!$V71="P4",All!$AE71="RDP"),Ruler!I$9,IF(AND(All!$V71="P5",All!$AE71="RDP"),Ruler!I$10,IF(AND(All!$V71="P6",All!$AE71="RDP"),Ruler!I$11,IF(AND(All!$V71="P7",All!$AE71="RDP"),Ruler!I$12,IF(AND(All!$V71="P8",All!$AE71="RDP"),Ruler!I$13,IF(AND(All!$V71="P9",All!$AE71="RDP"),Ruler!I$14,IF(AND(All!$V71="P1",All!$AE71="RMS"),Ruler!I$6,IF(AND(All!$V71="P2",All!$AE71="RMS"),Ruler!I$15,IF(AND(All!$V71="P3",All!$AE71="RMS"),Ruler!I$16,IF(AND(All!$V71="P4",All!$AE71="RMS"),Ruler!I$17,IF(AND(All!$V71="P5",All!$AE71="RMS"),Ruler!I$18,IF(AND(All!$V71="P6",All!$AE71="RMS"),Ruler!I$19,IF(AND(All!$V71="P7",All!$AE71="RMS"),Ruler!I$20,IF(AND(All!$V71="P8",All!$AE71="RMS"),Ruler!I$21,IF(AND(All!$V71="P9",All!$AE71="RMS"),Ruler!I$22,IF(AND(All!$V71="P1",All!$AE71="RSS"),Ruler!I$6,IF(AND(All!$V71="P2",All!$AE71="RSS"),Ruler!I$23,IF(AND(All!$V71="P3",All!$AE71="RSS"),Ruler!I$24,IF(AND(All!$V71="P4",All!$AE71="RSS"),Ruler!I$25,IF(AND(All!$V71="P5",All!$AE71="RSS"),Ruler!I$26,IF(AND(All!$V71="P6",All!$AE71="RSS"),Ruler!I$27,IF(AND(All!$V71="P7",All!$AE71="RSS"),Ruler!I$28,IF(AND(All!$V71="P8",All!$AE71="RSS"),Ruler!I$29,IF(AND(All!$V71="P9",All!$AE71="RSS"),Ruler!I$30,0)))))))))))))))))))))))))))</f>
        <v>3</v>
      </c>
      <c r="BQ71" s="325">
        <f>IF(AND(All!$V71="P1",All!$AE71="RDP"),Ruler!J$6,IF(AND(All!$V71="P2",All!$AE71="RDP"),Ruler!J$7,IF(AND(All!$V71="P3",All!$AE71="RDP"),Ruler!J$8,IF(AND(All!$V71="P4",All!$AE71="RDP"),Ruler!J$9,IF(AND(All!$V71="P5",All!$AE71="RDP"),Ruler!J$10,IF(AND(All!$V71="P6",All!$AE71="RDP"),Ruler!J$11,IF(AND(All!$V71="P7",All!$AE71="RDP"),Ruler!J$12,IF(AND(All!$V71="P8",All!$AE71="RDP"),Ruler!J$13,IF(AND(All!$V71="P9",All!$AE71="RDP"),Ruler!J$14,IF(AND(All!$V71="P1",All!$AE71="RMS"),Ruler!J$6,IF(AND(All!$V71="P2",All!$AE71="RMS"),Ruler!J$15,IF(AND(All!$V71="P3",All!$AE71="RMS"),Ruler!J$16,IF(AND(All!$V71="P4",All!$AE71="RMS"),Ruler!J$17,IF(AND(All!$V71="P5",All!$AE71="RMS"),Ruler!J$18,IF(AND(All!$V71="P6",All!$AE71="RMS"),Ruler!J$19,IF(AND(All!$V71="P7",All!$AE71="RMS"),Ruler!J$20,IF(AND(All!$V71="P8",All!$AE71="RMS"),Ruler!J$21,IF(AND(All!$V71="P9",All!$AE71="RMS"),Ruler!J$22,IF(AND(All!$V71="P1",All!$AE71="RSS"),Ruler!J$6,IF(AND(All!$V71="P2",All!$AE71="RSS"),Ruler!J$23,IF(AND(All!$V71="P3",All!$AE71="RSS"),Ruler!J$24,IF(AND(All!$V71="P4",All!$AE71="RSS"),Ruler!J$25,IF(AND(All!$V71="P5",All!$AE71="RSS"),Ruler!J$26,IF(AND(All!$V71="P6",All!$AE71="RSS"),Ruler!J$27,IF(AND(All!$V71="P7",All!$AE71="RSS"),Ruler!J$28,IF(AND(All!$V71="P8",All!$AE71="RSS"),Ruler!J$29,IF(AND(All!$V71="P9",All!$AE71="RSS"),Ruler!J$30,0)))))))))))))))))))))))))))</f>
        <v>1</v>
      </c>
      <c r="BR71" s="325">
        <f>IF(AND(All!$V71="P1",All!$AE71="RDP"),Ruler!K$6,IF(AND(All!$V71="P2",All!$AE71="RDP"),Ruler!K$7,IF(AND(All!$V71="P3",All!$AE71="RDP"),Ruler!K$8,IF(AND(All!$V71="P4",All!$AE71="RDP"),Ruler!K$9,IF(AND(All!$V71="P5",All!$AE71="RDP"),Ruler!K$10,IF(AND(All!$V71="P6",All!$AE71="RDP"),Ruler!K$11,IF(AND(All!$V71="P7",All!$AE71="RDP"),Ruler!K$12,IF(AND(All!$V71="P8",All!$AE71="RDP"),Ruler!K$13,IF(AND(All!$V71="P9",All!$AE71="RDP"),Ruler!K$14,IF(AND(All!$V71="P1",All!$AE71="RMS"),Ruler!K$6,IF(AND(All!$V71="P2",All!$AE71="RMS"),Ruler!K$15,IF(AND(All!$V71="P3",All!$AE71="RMS"),Ruler!K$16,IF(AND(All!$V71="P4",All!$AE71="RMS"),Ruler!K$17,IF(AND(All!$V71="P5",All!$AE71="RMS"),Ruler!K$18,IF(AND(All!$V71="P6",All!$AE71="RMS"),Ruler!K$19,IF(AND(All!$V71="P7",All!$AE71="RMS"),Ruler!K$20,IF(AND(All!$V71="P8",All!$AE71="RMS"),Ruler!K$21,IF(AND(All!$V71="P9",All!$AE71="RMS"),Ruler!K$22,IF(AND(All!$V71="P1",All!$AE71="RSS"),Ruler!K$6,IF(AND(All!$V71="P2",All!$AE71="RSS"),Ruler!K$23,IF(AND(All!$V71="P3",All!$AE71="RSS"),Ruler!K$24,IF(AND(All!$V71="P4",All!$AE71="RSS"),Ruler!K$25,IF(AND(All!$V71="P5",All!$AE71="RSS"),Ruler!K$26,IF(AND(All!$V71="P6",All!$AE71="RSS"),Ruler!K$27,IF(AND(All!$V71="P7",All!$AE71="RSS"),Ruler!K$28,IF(AND(All!$V71="P8",All!$AE71="RSS"),Ruler!K$29,IF(AND(All!$V71="P9",All!$AE71="RSS"),Ruler!K$30,0)))))))))))))))))))))))))))</f>
        <v>2</v>
      </c>
      <c r="BS71" s="325">
        <f>IF(AND(All!$V71="P1",All!$AE71="RDP"),Ruler!L$6,IF(AND(All!$V71="P2",All!$AE71="RDP"),Ruler!L$7,IF(AND(All!$V71="P3",All!$AE71="RDP"),Ruler!L$8,IF(AND(All!$V71="P4",All!$AE71="RDP"),Ruler!L$9,IF(AND(All!$V71="P5",All!$AE71="RDP"),Ruler!L$10,IF(AND(All!$V71="P6",All!$AE71="RDP"),Ruler!L$11,IF(AND(All!$V71="P7",All!$AE71="RDP"),Ruler!L$12,IF(AND(All!$V71="P8",All!$AE71="RDP"),Ruler!L$13,IF(AND(All!$V71="P9",All!$AE71="RDP"),Ruler!L$14,IF(AND(All!$V71="P1",All!$AE71="RMS"),Ruler!L$6,IF(AND(All!$V71="P2",All!$AE71="RMS"),Ruler!L$15,IF(AND(All!$V71="P3",All!$AE71="RMS"),Ruler!L$16,IF(AND(All!$V71="P4",All!$AE71="RMS"),Ruler!L$17,IF(AND(All!$V71="P5",All!$AE71="RMS"),Ruler!L$18,IF(AND(All!$V71="P6",All!$AE71="RMS"),Ruler!L$19,IF(AND(All!$V71="P7",All!$AE71="RMS"),Ruler!L$20,IF(AND(All!$V71="P8",All!$AE71="RMS"),Ruler!L$21,IF(AND(All!$V71="P9",All!$AE71="RMS"),Ruler!L$22,IF(AND(All!$V71="P1",All!$AE71="RSS"),Ruler!L$6,IF(AND(All!$V71="P2",All!$AE71="RSS"),Ruler!L$23,IF(AND(All!$V71="P3",All!$AE71="RSS"),Ruler!L$24,IF(AND(All!$V71="P4",All!$AE71="RSS"),Ruler!L$25,IF(AND(All!$V71="P5",All!$AE71="RSS"),Ruler!L$26,IF(AND(All!$V71="P6",All!$AE71="RSS"),Ruler!L$27,IF(AND(All!$V71="P7",All!$AE71="RSS"),Ruler!L$28,IF(AND(All!$V71="P8",All!$AE71="RSS"),Ruler!L$29,IF(AND(All!$V71="P9",All!$AE71="RSS"),Ruler!L$30,0)))))))))))))))))))))))))))</f>
        <v>2</v>
      </c>
      <c r="BT71" s="325">
        <f>IF(AND(All!$V71="P1",All!$AE71="RDP"),Ruler!M$6,IF(AND(All!$V71="P2",All!$AE71="RDP"),Ruler!M$7,IF(AND(All!$V71="P3",All!$AE71="RDP"),Ruler!M$8,IF(AND(All!$V71="P4",All!$AE71="RDP"),Ruler!M$9,IF(AND(All!$V71="P5",All!$AE71="RDP"),Ruler!M$10,IF(AND(All!$V71="P6",All!$AE71="RDP"),Ruler!M$11,IF(AND(All!$V71="P7",All!$AE71="RDP"),Ruler!M$12,IF(AND(All!$V71="P8",All!$AE71="RDP"),Ruler!M$13,IF(AND(All!$V71="P9",All!$AE71="RDP"),Ruler!M$14,IF(AND(All!$V71="P1",All!$AE71="RMS"),Ruler!M$6,IF(AND(All!$V71="P2",All!$AE71="RMS"),Ruler!M$15,IF(AND(All!$V71="P3",All!$AE71="RMS"),Ruler!M$16,IF(AND(All!$V71="P4",All!$AE71="RMS"),Ruler!M$17,IF(AND(All!$V71="P5",All!$AE71="RMS"),Ruler!M$18,IF(AND(All!$V71="P6",All!$AE71="RMS"),Ruler!M$19,IF(AND(All!$V71="P7",All!$AE71="RMS"),Ruler!M$20,IF(AND(All!$V71="P8",All!$AE71="RMS"),Ruler!M$21,IF(AND(All!$V71="P9",All!$AE71="RMS"),Ruler!M$22,IF(AND(All!$V71="P1",All!$AE71="RSS"),Ruler!M$6,IF(AND(All!$V71="P2",All!$AE71="RSS"),Ruler!M$23,IF(AND(All!$V71="P3",All!$AE71="RSS"),Ruler!M$24,IF(AND(All!$V71="P4",All!$AE71="RSS"),Ruler!M$25,IF(AND(All!$V71="P5",All!$AE71="RSS"),Ruler!M$26,IF(AND(All!$V71="P6",All!$AE71="RSS"),Ruler!M$27,IF(AND(All!$V71="P7",All!$AE71="RSS"),Ruler!M$28,IF(AND(All!$V71="P8",All!$AE71="RSS"),Ruler!M$29,IF(AND(All!$V71="P9",All!$AE71="RSS"),Ruler!M$30,0)))))))))))))))))))))))))))</f>
        <v>2</v>
      </c>
      <c r="BU71" s="325">
        <f>IF(AND(All!$V71="P1",All!$AE71="RDP"),Ruler!N$6,IF(AND(All!$V71="P2",All!$AE71="RDP"),Ruler!N$7,IF(AND(All!$V71="P3",All!$AE71="RDP"),Ruler!N$8,IF(AND(All!$V71="P4",All!$AE71="RDP"),Ruler!N$9,IF(AND(All!$V71="P5",All!$AE71="RDP"),Ruler!N$10,IF(AND(All!$V71="P6",All!$AE71="RDP"),Ruler!N$11,IF(AND(All!$V71="P7",All!$AE71="RDP"),Ruler!N$12,IF(AND(All!$V71="P8",All!$AE71="RDP"),Ruler!N$13,IF(AND(All!$V71="P9",All!$AE71="RDP"),Ruler!N$14,IF(AND(All!$V71="P1",All!$AE71="RMS"),Ruler!N$6,IF(AND(All!$V71="P2",All!$AE71="RMS"),Ruler!N$15,IF(AND(All!$V71="P3",All!$AE71="RMS"),Ruler!N$16,IF(AND(All!$V71="P4",All!$AE71="RMS"),Ruler!N$17,IF(AND(All!$V71="P5",All!$AE71="RMS"),Ruler!N$18,IF(AND(All!$V71="P6",All!$AE71="RMS"),Ruler!N$19,IF(AND(All!$V71="P7",All!$AE71="RMS"),Ruler!N$20,IF(AND(All!$V71="P8",All!$AE71="RMS"),Ruler!N$21,IF(AND(All!$V71="P9",All!$AE71="RMS"),Ruler!N$22,IF(AND(All!$V71="P1",All!$AE71="RSS"),Ruler!N$6,IF(AND(All!$V71="P2",All!$AE71="RSS"),Ruler!N$23,IF(AND(All!$V71="P3",All!$AE71="RSS"),Ruler!N$24,IF(AND(All!$V71="P4",All!$AE71="RSS"),Ruler!N$25,IF(AND(All!$V71="P5",All!$AE71="RSS"),Ruler!N$26,IF(AND(All!$V71="P6",All!$AE71="RSS"),Ruler!N$27,IF(AND(All!$V71="P7",All!$AE71="RSS"),Ruler!N$28,IF(AND(All!$V71="P8",All!$AE71="RSS"),Ruler!N$29,IF(AND(All!$V71="P9",All!$AE71="RSS"),Ruler!N$30,0)))))))))))))))))))))))))))</f>
        <v>2</v>
      </c>
      <c r="BV71" s="325">
        <f>IF(AND(All!$V71="P1",All!$AE71="RDP"),Ruler!O$6,IF(AND(All!$V71="P2",All!$AE71="RDP"),Ruler!O$7,IF(AND(All!$V71="P3",All!$AE71="RDP"),Ruler!O$8,IF(AND(All!$V71="P4",All!$AE71="RDP"),Ruler!O$9,IF(AND(All!$V71="P5",All!$AE71="RDP"),Ruler!O$10,IF(AND(All!$V71="P6",All!$AE71="RDP"),Ruler!O$11,IF(AND(All!$V71="P7",All!$AE71="RDP"),Ruler!O$12,IF(AND(All!$V71="P8",All!$AE71="RDP"),Ruler!O$13,IF(AND(All!$V71="P9",All!$AE71="RDP"),Ruler!O$14,IF(AND(All!$V71="P1",All!$AE71="RMS"),Ruler!O$6,IF(AND(All!$V71="P2",All!$AE71="RMS"),Ruler!O$15,IF(AND(All!$V71="P3",All!$AE71="RMS"),Ruler!O$16,IF(AND(All!$V71="P4",All!$AE71="RMS"),Ruler!O$17,IF(AND(All!$V71="P5",All!$AE71="RMS"),Ruler!O$18,IF(AND(All!$V71="P6",All!$AE71="RMS"),Ruler!O$19,IF(AND(All!$V71="P7",All!$AE71="RMS"),Ruler!O$20,IF(AND(All!$V71="P8",All!$AE71="RMS"),Ruler!O$21,IF(AND(All!$V71="P9",All!$AE71="RMS"),Ruler!O$22,IF(AND(All!$V71="P1",All!$AE71="RSS"),Ruler!O$6,IF(AND(All!$V71="P2",All!$AE71="RSS"),Ruler!O$23,IF(AND(All!$V71="P3",All!$AE71="RSS"),Ruler!O$24,IF(AND(All!$V71="P4",All!$AE71="RSS"),Ruler!O$25,IF(AND(All!$V71="P5",All!$AE71="RSS"),Ruler!O$26,IF(AND(All!$V71="P6",All!$AE71="RSS"),Ruler!O$27,IF(AND(All!$V71="P7",All!$AE71="RSS"),Ruler!O$28,IF(AND(All!$V71="P8",All!$AE71="RSS"),Ruler!O$29,IF(AND(All!$V71="P9",All!$AE71="RSS"),Ruler!O$30,0)))))))))))))))))))))))))))</f>
        <v>1</v>
      </c>
      <c r="BW71" s="325">
        <f>IF(AND(All!$V71="P1",All!$AE71="RDP"),Ruler!P$6,IF(AND(All!$V71="P2",All!$AE71="RDP"),Ruler!P$7,IF(AND(All!$V71="P3",All!$AE71="RDP"),Ruler!P$8,IF(AND(All!$V71="P4",All!$AE71="RDP"),Ruler!P$9,IF(AND(All!$V71="P5",All!$AE71="RDP"),Ruler!P$10,IF(AND(All!$V71="P6",All!$AE71="RDP"),Ruler!P$11,IF(AND(All!$V71="P7",All!$AE71="RDP"),Ruler!P$12,IF(AND(All!$V71="P8",All!$AE71="RDP"),Ruler!P$13,IF(AND(All!$V71="P9",All!$AE71="RDP"),Ruler!P$14,IF(AND(All!$V71="P1",All!$AE71="RMS"),Ruler!P$6,IF(AND(All!$V71="P2",All!$AE71="RMS"),Ruler!P$15,IF(AND(All!$V71="P3",All!$AE71="RMS"),Ruler!P$16,IF(AND(All!$V71="P4",All!$AE71="RMS"),Ruler!P$17,IF(AND(All!$V71="P5",All!$AE71="RMS"),Ruler!P$18,IF(AND(All!$V71="P6",All!$AE71="RMS"),Ruler!P$19,IF(AND(All!$V71="P7",All!$AE71="RMS"),Ruler!P$20,IF(AND(All!$V71="P8",All!$AE71="RMS"),Ruler!P$21,IF(AND(All!$V71="P9",All!$AE71="RMS"),Ruler!P$22,IF(AND(All!$V71="P1",All!$AE71="RSS"),Ruler!P$6,IF(AND(All!$V71="P2",All!$AE71="RSS"),Ruler!P$23,IF(AND(All!$V71="P3",All!$AE71="RSS"),Ruler!P$24,IF(AND(All!$V71="P4",All!$AE71="RSS"),Ruler!P$25,IF(AND(All!$V71="P5",All!$AE71="RSS"),Ruler!P$26,IF(AND(All!$V71="P6",All!$AE71="RSS"),Ruler!P$27,IF(AND(All!$V71="P7",All!$AE71="RSS"),Ruler!P$28,IF(AND(All!$V71="P8",All!$AE71="RSS"),Ruler!P$29,IF(AND(All!$V71="P9",All!$AE71="RSS"),Ruler!P$30,0)))))))))))))))))))))))))))</f>
        <v>2</v>
      </c>
      <c r="BX71" s="325">
        <f>IF(AND(All!$V71="P1",All!$AE71="RDP"),Ruler!Q$6,IF(AND(All!$V71="P2",All!$AE71="RDP"),Ruler!Q$7,IF(AND(All!$V71="P3",All!$AE71="RDP"),Ruler!Q$8,IF(AND(All!$V71="P4",All!$AE71="RDP"),Ruler!Q$9,IF(AND(All!$V71="P5",All!$AE71="RDP"),Ruler!Q$10,IF(AND(All!$V71="P6",All!$AE71="RDP"),Ruler!Q$11,IF(AND(All!$V71="P7",All!$AE71="RDP"),Ruler!Q$12,IF(AND(All!$V71="P8",All!$AE71="RDP"),Ruler!Q$13,IF(AND(All!$V71="P9",All!$AE71="RDP"),Ruler!Q$14,IF(AND(All!$V71="P1",All!$AE71="RMS"),Ruler!Q$6,IF(AND(All!$V71="P2",All!$AE71="RMS"),Ruler!Q$15,IF(AND(All!$V71="P3",All!$AE71="RMS"),Ruler!Q$16,IF(AND(All!$V71="P4",All!$AE71="RMS"),Ruler!Q$17,IF(AND(All!$V71="P5",All!$AE71="RMS"),Ruler!Q$18,IF(AND(All!$V71="P6",All!$AE71="RMS"),Ruler!Q$19,IF(AND(All!$V71="P7",All!$AE71="RMS"),Ruler!Q$20,IF(AND(All!$V71="P8",All!$AE71="RMS"),Ruler!Q$21,IF(AND(All!$V71="P9",All!$AE71="RMS"),Ruler!Q$22,IF(AND(All!$V71="P1",All!$AE71="RSS"),Ruler!Q$6,IF(AND(All!$V71="P2",All!$AE71="RSS"),Ruler!Q$23,IF(AND(All!$V71="P3",All!$AE71="RSS"),Ruler!Q$24,IF(AND(All!$V71="P4",All!$AE71="RSS"),Ruler!Q$25,IF(AND(All!$V71="P5",All!$AE71="RSS"),Ruler!Q$26,IF(AND(All!$V71="P6",All!$AE71="RSS"),Ruler!Q$27,IF(AND(All!$V71="P7",All!$AE71="RSS"),Ruler!Q$28,IF(AND(All!$V71="P8",All!$AE71="RSS"),Ruler!Q$29,IF(AND(All!$V71="P9",All!$AE71="RSS"),Ruler!Q$30,0)))))))))))))))))))))))))))</f>
        <v>2</v>
      </c>
      <c r="BY71" s="325">
        <f>IF(AND(All!$V71="P1",All!$AE71="RDP"),Ruler!R$6,IF(AND(All!$V71="P2",All!$AE71="RDP"),Ruler!R$7,IF(AND(All!$V71="P3",All!$AE71="RDP"),Ruler!R$8,IF(AND(All!$V71="P4",All!$AE71="RDP"),Ruler!R$9,IF(AND(All!$V71="P5",All!$AE71="RDP"),Ruler!R$10,IF(AND(All!$V71="P6",All!$AE71="RDP"),Ruler!R$11,IF(AND(All!$V71="P7",All!$AE71="RDP"),Ruler!R$12,IF(AND(All!$V71="P8",All!$AE71="RDP"),Ruler!R$13,IF(AND(All!$V71="P9",All!$AE71="RDP"),Ruler!R$14,IF(AND(All!$V71="P1",All!$AE71="RMS"),Ruler!R$6,IF(AND(All!$V71="P2",All!$AE71="RMS"),Ruler!R$15,IF(AND(All!$V71="P3",All!$AE71="RMS"),Ruler!R$16,IF(AND(All!$V71="P4",All!$AE71="RMS"),Ruler!R$17,IF(AND(All!$V71="P5",All!$AE71="RMS"),Ruler!R$18,IF(AND(All!$V71="P6",All!$AE71="RMS"),Ruler!R$19,IF(AND(All!$V71="P7",All!$AE71="RMS"),Ruler!R$20,IF(AND(All!$V71="P8",All!$AE71="RMS"),Ruler!R$21,IF(AND(All!$V71="P9",All!$AE71="RMS"),Ruler!R$22,IF(AND(All!$V71="P1",All!$AE71="RSS"),Ruler!R$6,IF(AND(All!$V71="P2",All!$AE71="RSS"),Ruler!R$23,IF(AND(All!$V71="P3",All!$AE71="RSS"),Ruler!R$24,IF(AND(All!$V71="P4",All!$AE71="RSS"),Ruler!R$25,IF(AND(All!$V71="P5",All!$AE71="RSS"),Ruler!R$26,IF(AND(All!$V71="P6",All!$AE71="RSS"),Ruler!R$27,IF(AND(All!$V71="P7",All!$AE71="RSS"),Ruler!R$28,IF(AND(All!$V71="P8",All!$AE71="RSS"),Ruler!R$29,IF(AND(All!$V71="P9",All!$AE71="RSS"),Ruler!R$30,0)))))))))))))))))))))))))))</f>
        <v>2</v>
      </c>
      <c r="BZ71" s="325">
        <f>IF(AND(All!$V71="P1",All!$AE71="RDP"),Ruler!S$6,IF(AND(All!$V71="P2",All!$AE71="RDP"),Ruler!S$7,IF(AND(All!$V71="P3",All!$AE71="RDP"),Ruler!S$8,IF(AND(All!$V71="P4",All!$AE71="RDP"),Ruler!S$9,IF(AND(All!$V71="P5",All!$AE71="RDP"),Ruler!S$10,IF(AND(All!$V71="P6",All!$AE71="RDP"),Ruler!S$11,IF(AND(All!$V71="P7",All!$AE71="RDP"),Ruler!S$12,IF(AND(All!$V71="P8",All!$AE71="RDP"),Ruler!S$13,IF(AND(All!$V71="P9",All!$AE71="RDP"),Ruler!S$14,IF(AND(All!$V71="P1",All!$AE71="RMS"),Ruler!S$6,IF(AND(All!$V71="P2",All!$AE71="RMS"),Ruler!S$15,IF(AND(All!$V71="P3",All!$AE71="RMS"),Ruler!S$16,IF(AND(All!$V71="P4",All!$AE71="RMS"),Ruler!S$17,IF(AND(All!$V71="P5",All!$AE71="RMS"),Ruler!S$18,IF(AND(All!$V71="P6",All!$AE71="RMS"),Ruler!S$19,IF(AND(All!$V71="P7",All!$AE71="RMS"),Ruler!S$20,IF(AND(All!$V71="P8",All!$AE71="RMS"),Ruler!S$21,IF(AND(All!$V71="P9",All!$AE71="RMS"),Ruler!S$22,IF(AND(All!$V71="P1",All!$AE71="RSS"),Ruler!S$6,IF(AND(All!$V71="P2",All!$AE71="RSS"),Ruler!S$23,IF(AND(All!$V71="P3",All!$AE71="RSS"),Ruler!S$24,IF(AND(All!$V71="P4",All!$AE71="RSS"),Ruler!S$25,IF(AND(All!$V71="P5",All!$AE71="RSS"),Ruler!S$26,IF(AND(All!$V71="P6",All!$AE71="RSS"),Ruler!S$27,IF(AND(All!$V71="P7",All!$AE71="RSS"),Ruler!S$28,IF(AND(All!$V71="P8",All!$AE71="RSS"),Ruler!S$29,IF(AND(All!$V71="P9",All!$AE71="RSS"),Ruler!S$30,0)))))))))))))))))))))))))))</f>
        <v>1</v>
      </c>
      <c r="CA71" s="325">
        <f>IF(AND(All!$V71="P1",All!$AE71="RDP"),Ruler!T$6,IF(AND(All!$V71="P2",All!$AE71="RDP"),Ruler!T$7,IF(AND(All!$V71="P3",All!$AE71="RDP"),Ruler!T$8,IF(AND(All!$V71="P4",All!$AE71="RDP"),Ruler!T$9,IF(AND(All!$V71="P5",All!$AE71="RDP"),Ruler!T$10,IF(AND(All!$V71="P6",All!$AE71="RDP"),Ruler!T$11,IF(AND(All!$V71="P7",All!$AE71="RDP"),Ruler!T$12,IF(AND(All!$V71="P8",All!$AE71="RDP"),Ruler!T$13,IF(AND(All!$V71="P9",All!$AE71="RDP"),Ruler!T$14,IF(AND(All!$V71="P1",All!$AE71="RMS"),Ruler!T$6,IF(AND(All!$V71="P2",All!$AE71="RMS"),Ruler!T$15,IF(AND(All!$V71="P3",All!$AE71="RMS"),Ruler!T$16,IF(AND(All!$V71="P4",All!$AE71="RMS"),Ruler!T$17,IF(AND(All!$V71="P5",All!$AE71="RMS"),Ruler!T$18,IF(AND(All!$V71="P6",All!$AE71="RMS"),Ruler!T$19,IF(AND(All!$V71="P7",All!$AE71="RMS"),Ruler!T$20,IF(AND(All!$V71="P8",All!$AE71="RMS"),Ruler!T$21,IF(AND(All!$V71="P9",All!$AE71="RMS"),Ruler!T$22,IF(AND(All!$V71="P1",All!$AE71="RSS"),Ruler!T$6,IF(AND(All!$V71="P2",All!$AE71="RSS"),Ruler!T$23,IF(AND(All!$V71="P3",All!$AE71="RSS"),Ruler!T$24,IF(AND(All!$V71="P4",All!$AE71="RSS"),Ruler!T$25,IF(AND(All!$V71="P5",All!$AE71="RSS"),Ruler!T$26,IF(AND(All!$V71="P6",All!$AE71="RSS"),Ruler!T$27,IF(AND(All!$V71="P7",All!$AE71="RSS"),Ruler!T$28,IF(AND(All!$V71="P8",All!$AE71="RSS"),Ruler!T$29,IF(AND(All!$V71="P9",All!$AE71="RSS"),Ruler!T$30,0)))))))))))))))))))))))))))</f>
        <v>2</v>
      </c>
      <c r="CB71" s="325">
        <f>IF(AND(All!$V71="P1",All!$AE71="RDP"),Ruler!U$6,IF(AND(All!$V71="P2",All!$AE71="RDP"),Ruler!U$7,IF(AND(All!$V71="P3",All!$AE71="RDP"),Ruler!U$8,IF(AND(All!$V71="P4",All!$AE71="RDP"),Ruler!U$9,IF(AND(All!$V71="P5",All!$AE71="RDP"),Ruler!U$10,IF(AND(All!$V71="P6",All!$AE71="RDP"),Ruler!U$11,IF(AND(All!$V71="P7",All!$AE71="RDP"),Ruler!U$12,IF(AND(All!$V71="P8",All!$AE71="RDP"),Ruler!U$13,IF(AND(All!$V71="P9",All!$AE71="RDP"),Ruler!U$14,IF(AND(All!$V71="P1",All!$AE71="RMS"),Ruler!U$6,IF(AND(All!$V71="P2",All!$AE71="RMS"),Ruler!U$15,IF(AND(All!$V71="P3",All!$AE71="RMS"),Ruler!U$16,IF(AND(All!$V71="P4",All!$AE71="RMS"),Ruler!U$17,IF(AND(All!$V71="P5",All!$AE71="RMS"),Ruler!U$18,IF(AND(All!$V71="P6",All!$AE71="RMS"),Ruler!U$19,IF(AND(All!$V71="P7",All!$AE71="RMS"),Ruler!U$20,IF(AND(All!$V71="P8",All!$AE71="RMS"),Ruler!U$21,IF(AND(All!$V71="P9",All!$AE71="RMS"),Ruler!U$22,IF(AND(All!$V71="P1",All!$AE71="RSS"),Ruler!U$6,IF(AND(All!$V71="P2",All!$AE71="RSS"),Ruler!U$23,IF(AND(All!$V71="P3",All!$AE71="RSS"),Ruler!U$24,IF(AND(All!$V71="P4",All!$AE71="RSS"),Ruler!U$25,IF(AND(All!$V71="P5",All!$AE71="RSS"),Ruler!U$26,IF(AND(All!$V71="P6",All!$AE71="RSS"),Ruler!U$27,IF(AND(All!$V71="P7",All!$AE71="RSS"),Ruler!U$28,IF(AND(All!$V71="P8",All!$AE71="RSS"),Ruler!U$29,IF(AND(All!$V71="P9",All!$AE71="RSS"),Ruler!U$30,0)))))))))))))))))))))))))))</f>
        <v>1</v>
      </c>
      <c r="CC71" s="325">
        <f>IF(AND(All!$V71="P1",All!$AE71="RDP"),Ruler!V$6,IF(AND(All!$V71="P2",All!$AE71="RDP"),Ruler!V$7,IF(AND(All!$V71="P3",All!$AE71="RDP"),Ruler!V$8,IF(AND(All!$V71="P4",All!$AE71="RDP"),Ruler!V$9,IF(AND(All!$V71="P5",All!$AE71="RDP"),Ruler!V$10,IF(AND(All!$V71="P6",All!$AE71="RDP"),Ruler!V$11,IF(AND(All!$V71="P7",All!$AE71="RDP"),Ruler!V$12,IF(AND(All!$V71="P8",All!$AE71="RDP"),Ruler!V$13,IF(AND(All!$V71="P9",All!$AE71="RDP"),Ruler!V$14,IF(AND(All!$V71="P1",All!$AE71="RMS"),Ruler!V$6,IF(AND(All!$V71="P2",All!$AE71="RMS"),Ruler!V$15,IF(AND(All!$V71="P3",All!$AE71="RMS"),Ruler!V$16,IF(AND(All!$V71="P4",All!$AE71="RMS"),Ruler!V$17,IF(AND(All!$V71="P5",All!$AE71="RMS"),Ruler!V$18,IF(AND(All!$V71="P6",All!$AE71="RMS"),Ruler!V$19,IF(AND(All!$V71="P7",All!$AE71="RMS"),Ruler!V$20,IF(AND(All!$V71="P8",All!$AE71="RMS"),Ruler!V$21,IF(AND(All!$V71="P9",All!$AE71="RMS"),Ruler!V$22,IF(AND(All!$V71="P1",All!$AE71="RSS"),Ruler!V$6,IF(AND(All!$V71="P2",All!$AE71="RSS"),Ruler!V$23,IF(AND(All!$V71="P3",All!$AE71="RSS"),Ruler!V$24,IF(AND(All!$V71="P4",All!$AE71="RSS"),Ruler!V$25,IF(AND(All!$V71="P5",All!$AE71="RSS"),Ruler!V$26,IF(AND(All!$V71="P6",All!$AE71="RSS"),Ruler!V$27,IF(AND(All!$V71="P7",All!$AE71="RSS"),Ruler!V$28,IF(AND(All!$V71="P8",All!$AE71="RSS"),Ruler!V$29,IF(AND(All!$V71="P9",All!$AE71="RSS"),Ruler!V$30,0)))))))))))))))))))))))))))</f>
        <v>2</v>
      </c>
      <c r="CD71" s="325">
        <f>IF(AND(All!$V71="P1",All!$AE71="RDP"),Ruler!W$6,IF(AND(All!$V71="P2",All!$AE71="RDP"),Ruler!W$7,IF(AND(All!$V71="P3",All!$AE71="RDP"),Ruler!W$8,IF(AND(All!$V71="P4",All!$AE71="RDP"),Ruler!W$9,IF(AND(All!$V71="P5",All!$AE71="RDP"),Ruler!W$10,IF(AND(All!$V71="P6",All!$AE71="RDP"),Ruler!W$11,IF(AND(All!$V71="P7",All!$AE71="RDP"),Ruler!W$12,IF(AND(All!$V71="P8",All!$AE71="RDP"),Ruler!W$13,IF(AND(All!$V71="P9",All!$AE71="RDP"),Ruler!W$14,IF(AND(All!$V71="P1",All!$AE71="RMS"),Ruler!W$6,IF(AND(All!$V71="P2",All!$AE71="RMS"),Ruler!W$15,IF(AND(All!$V71="P3",All!$AE71="RMS"),Ruler!W$16,IF(AND(All!$V71="P4",All!$AE71="RMS"),Ruler!W$17,IF(AND(All!$V71="P5",All!$AE71="RMS"),Ruler!W$18,IF(AND(All!$V71="P6",All!$AE71="RMS"),Ruler!W$19,IF(AND(All!$V71="P7",All!$AE71="RMS"),Ruler!W$20,IF(AND(All!$V71="P8",All!$AE71="RMS"),Ruler!W$21,IF(AND(All!$V71="P9",All!$AE71="RMS"),Ruler!W$22,IF(AND(All!$V71="P1",All!$AE71="RSS"),Ruler!W$6,IF(AND(All!$V71="P2",All!$AE71="RSS"),Ruler!W$23,IF(AND(All!$V71="P3",All!$AE71="RSS"),Ruler!W$24,IF(AND(All!$V71="P4",All!$AE71="RSS"),Ruler!W$25,IF(AND(All!$V71="P5",All!$AE71="RSS"),Ruler!W$26,IF(AND(All!$V71="P6",All!$AE71="RSS"),Ruler!W$27,IF(AND(All!$V71="P7",All!$AE71="RSS"),Ruler!W$28,IF(AND(All!$V71="P8",All!$AE71="RSS"),Ruler!W$29,IF(AND(All!$V71="P9",All!$AE71="RSS"),Ruler!W$30,0)))))))))))))))))))))))))))</f>
        <v>1</v>
      </c>
      <c r="CE71" s="325">
        <f>IF(AND(All!$V71="P1",All!$AE71="RDP"),Ruler!X$6,IF(AND(All!$V71="P2",All!$AE71="RDP"),Ruler!X$7,IF(AND(All!$V71="P3",All!$AE71="RDP"),Ruler!X$8,IF(AND(All!$V71="P4",All!$AE71="RDP"),Ruler!X$9,IF(AND(All!$V71="P5",All!$AE71="RDP"),Ruler!X$10,IF(AND(All!$V71="P6",All!$AE71="RDP"),Ruler!X$11,IF(AND(All!$V71="P7",All!$AE71="RDP"),Ruler!X$12,IF(AND(All!$V71="P8",All!$AE71="RDP"),Ruler!X$13,IF(AND(All!$V71="P9",All!$AE71="RDP"),Ruler!X$14,IF(AND(All!$V71="P1",All!$AE71="RMS"),Ruler!X$6,IF(AND(All!$V71="P2",All!$AE71="RMS"),Ruler!X$15,IF(AND(All!$V71="P3",All!$AE71="RMS"),Ruler!X$16,IF(AND(All!$V71="P4",All!$AE71="RMS"),Ruler!X$17,IF(AND(All!$V71="P5",All!$AE71="RMS"),Ruler!X$18,IF(AND(All!$V71="P6",All!$AE71="RMS"),Ruler!X$19,IF(AND(All!$V71="P7",All!$AE71="RMS"),Ruler!X$20,IF(AND(All!$V71="P8",All!$AE71="RMS"),Ruler!X$21,IF(AND(All!$V71="P9",All!$AE71="RMS"),Ruler!X$22,IF(AND(All!$V71="P1",All!$AE71="RSS"),Ruler!X$6,IF(AND(All!$V71="P2",All!$AE71="RSS"),Ruler!X$23,IF(AND(All!$V71="P3",All!$AE71="RSS"),Ruler!X$24,IF(AND(All!$V71="P4",All!$AE71="RSS"),Ruler!X$25,IF(AND(All!$V71="P5",All!$AE71="RSS"),Ruler!X$26,IF(AND(All!$V71="P6",All!$AE71="RSS"),Ruler!X$27,IF(AND(All!$V71="P7",All!$AE71="RSS"),Ruler!X$28,IF(AND(All!$V71="P8",All!$AE71="RSS"),Ruler!X$29,IF(AND(All!$V71="P9",All!$AE71="RSS"),Ruler!X$30,0)))))))))))))))))))))))))))</f>
        <v>1</v>
      </c>
      <c r="CF71" s="325">
        <f>IF(AND(All!$V71="P1",All!$AE71="RDP"),Ruler!Y$6,IF(AND(All!$V71="P2",All!$AE71="RDP"),Ruler!Y$7,IF(AND(All!$V71="P3",All!$AE71="RDP"),Ruler!Y$8,IF(AND(All!$V71="P4",All!$AE71="RDP"),Ruler!Y$9,IF(AND(All!$V71="P5",All!$AE71="RDP"),Ruler!Y$10,IF(AND(All!$V71="P6",All!$AE71="RDP"),Ruler!Y$11,IF(AND(All!$V71="P7",All!$AE71="RDP"),Ruler!Y$12,IF(AND(All!$V71="P8",All!$AE71="RDP"),Ruler!Y$13,IF(AND(All!$V71="P9",All!$AE71="RDP"),Ruler!Y$14,IF(AND(All!$V71="P1",All!$AE71="RMS"),Ruler!Y$6,IF(AND(All!$V71="P2",All!$AE71="RMS"),Ruler!Y$15,IF(AND(All!$V71="P3",All!$AE71="RMS"),Ruler!Y$16,IF(AND(All!$V71="P4",All!$AE71="RMS"),Ruler!Y$17,IF(AND(All!$V71="P5",All!$AE71="RMS"),Ruler!Y$18,IF(AND(All!$V71="P6",All!$AE71="RMS"),Ruler!Y$19,IF(AND(All!$V71="P7",All!$AE71="RMS"),Ruler!Y$20,IF(AND(All!$V71="P8",All!$AE71="RMS"),Ruler!Y$21,IF(AND(All!$V71="P9",All!$AE71="RMS"),Ruler!Y$22,IF(AND(All!$V71="P1",All!$AE71="RSS"),Ruler!Y$6,IF(AND(All!$V71="P2",All!$AE71="RSS"),Ruler!Y$23,IF(AND(All!$V71="P3",All!$AE71="RSS"),Ruler!Y$24,IF(AND(All!$V71="P4",All!$AE71="RSS"),Ruler!Y$25,IF(AND(All!$V71="P5",All!$AE71="RSS"),Ruler!Y$26,IF(AND(All!$V71="P6",All!$AE71="RSS"),Ruler!Y$27,IF(AND(All!$V71="P7",All!$AE71="RSS"),Ruler!Y$28,IF(AND(All!$V71="P8",All!$AE71="RSS"),Ruler!Y$29,IF(AND(All!$V71="P9",All!$AE71="RSS"),Ruler!Y$30,0)))))))))))))))))))))))))))</f>
        <v>1</v>
      </c>
      <c r="CG71" s="325">
        <f>IF(AND(All!$V71="P1",All!$AE71="RDP"),Ruler!Z$6,IF(AND(All!$V71="P2",All!$AE71="RDP"),Ruler!Z$7,IF(AND(All!$V71="P3",All!$AE71="RDP"),Ruler!Z$8,IF(AND(All!$V71="P4",All!$AE71="RDP"),Ruler!Z$9,IF(AND(All!$V71="P5",All!$AE71="RDP"),Ruler!Z$10,IF(AND(All!$V71="P6",All!$AE71="RDP"),Ruler!Z$11,IF(AND(All!$V71="P7",All!$AE71="RDP"),Ruler!Z$12,IF(AND(All!$V71="P8",All!$AE71="RDP"),Ruler!Z$13,IF(AND(All!$V71="P9",All!$AE71="RDP"),Ruler!Z$14,IF(AND(All!$V71="P1",All!$AE71="RMS"),Ruler!Z$6,IF(AND(All!$V71="P2",All!$AE71="RMS"),Ruler!Z$15,IF(AND(All!$V71="P3",All!$AE71="RMS"),Ruler!Z$16,IF(AND(All!$V71="P4",All!$AE71="RMS"),Ruler!Z$17,IF(AND(All!$V71="P5",All!$AE71="RMS"),Ruler!Z$18,IF(AND(All!$V71="P6",All!$AE71="RMS"),Ruler!Z$19,IF(AND(All!$V71="P7",All!$AE71="RMS"),Ruler!Z$20,IF(AND(All!$V71="P8",All!$AE71="RMS"),Ruler!Z$21,IF(AND(All!$V71="P9",All!$AE71="RMS"),Ruler!Z$22,IF(AND(All!$V71="P1",All!$AE71="RSS"),Ruler!Z$6,IF(AND(All!$V71="P2",All!$AE71="RSS"),Ruler!Z$23,IF(AND(All!$V71="P3",All!$AE71="RSS"),Ruler!Z$24,IF(AND(All!$V71="P4",All!$AE71="RSS"),Ruler!Z$25,IF(AND(All!$V71="P5",All!$AE71="RSS"),Ruler!Z$26,IF(AND(All!$V71="P6",All!$AE71="RSS"),Ruler!Z$27,IF(AND(All!$V71="P7",All!$AE71="RSS"),Ruler!Z$28,IF(AND(All!$V71="P8",All!$AE71="RSS"),Ruler!Z$29,IF(AND(All!$V71="P9",All!$AE71="RSS"),Ruler!Z$30,0)))))))))))))))))))))))))))</f>
        <v>1</v>
      </c>
      <c r="CH71" s="325">
        <f>IF(AND(All!$V71="P1",All!$AE71="RDP"),Ruler!AA$6,IF(AND(All!$V71="P2",All!$AE71="RDP"),Ruler!AA$7,IF(AND(All!$V71="P3",All!$AE71="RDP"),Ruler!AA$8,IF(AND(All!$V71="P4",All!$AE71="RDP"),Ruler!AA$9,IF(AND(All!$V71="P5",All!$AE71="RDP"),Ruler!AA$10,IF(AND(All!$V71="P6",All!$AE71="RDP"),Ruler!AA$11,IF(AND(All!$V71="P7",All!$AE71="RDP"),Ruler!AA$12,IF(AND(All!$V71="P8",All!$AE71="RDP"),Ruler!AA$13,IF(AND(All!$V71="P9",All!$AE71="RDP"),Ruler!AA$14,IF(AND(All!$V71="P1",All!$AE71="RMS"),Ruler!AA$6,IF(AND(All!$V71="P2",All!$AE71="RMS"),Ruler!AA$15,IF(AND(All!$V71="P3",All!$AE71="RMS"),Ruler!AA$16,IF(AND(All!$V71="P4",All!$AE71="RMS"),Ruler!AA$17,IF(AND(All!$V71="P5",All!$AE71="RMS"),Ruler!AA$18,IF(AND(All!$V71="P6",All!$AE71="RMS"),Ruler!AA$19,IF(AND(All!$V71="P7",All!$AE71="RMS"),Ruler!AA$20,IF(AND(All!$V71="P8",All!$AE71="RMS"),Ruler!AA$21,IF(AND(All!$V71="P9",All!$AE71="RMS"),Ruler!AA$22,IF(AND(All!$V71="P1",All!$AE71="RSS"),Ruler!AA$6,IF(AND(All!$V71="P2",All!$AE71="RSS"),Ruler!AA$23,IF(AND(All!$V71="P3",All!$AE71="RSS"),Ruler!AA$24,IF(AND(All!$V71="P4",All!$AE71="RSS"),Ruler!AA$25,IF(AND(All!$V71="P5",All!$AE71="RSS"),Ruler!AA$26,IF(AND(All!$V71="P6",All!$AE71="RSS"),Ruler!AA$27,IF(AND(All!$V71="P7",All!$AE71="RSS"),Ruler!AA$28,IF(AND(All!$V71="P8",All!$AE71="RSS"),Ruler!AA$29,IF(AND(All!$V71="P9",All!$AE71="RSS"),Ruler!AA$30,0)))))))))))))))))))))))))))</f>
        <v>0</v>
      </c>
      <c r="CI71" s="325">
        <f>IF(AND(All!$V71="P1",All!$AE71="RDP"),Ruler!AB$6,IF(AND(All!$V71="P2",All!$AE71="RDP"),Ruler!AB$7,IF(AND(All!$V71="P3",All!$AE71="RDP"),Ruler!AB$8,IF(AND(All!$V71="P4",All!$AE71="RDP"),Ruler!AB$9,IF(AND(All!$V71="P5",All!$AE71="RDP"),Ruler!AB$10,IF(AND(All!$V71="P6",All!$AE71="RDP"),Ruler!AB$11,IF(AND(All!$V71="P7",All!$AE71="RDP"),Ruler!AB$12,IF(AND(All!$V71="P8",All!$AE71="RDP"),Ruler!AB$13,IF(AND(All!$V71="P9",All!$AE71="RDP"),Ruler!AB$14,IF(AND(All!$V71="P1",All!$AE71="RMS"),Ruler!AB$6,IF(AND(All!$V71="P2",All!$AE71="RMS"),Ruler!AB$15,IF(AND(All!$V71="P3",All!$AE71="RMS"),Ruler!AB$16,IF(AND(All!$V71="P4",All!$AE71="RMS"),Ruler!AB$17,IF(AND(All!$V71="P5",All!$AE71="RMS"),Ruler!AB$18,IF(AND(All!$V71="P6",All!$AE71="RMS"),Ruler!AB$19,IF(AND(All!$V71="P7",All!$AE71="RMS"),Ruler!AB$20,IF(AND(All!$V71="P8",All!$AE71="RMS"),Ruler!AB$21,IF(AND(All!$V71="P9",All!$AE71="RMS"),Ruler!AB$22,IF(AND(All!$V71="P1",All!$AE71="RSS"),Ruler!AB$6,IF(AND(All!$V71="P2",All!$AE71="RSS"),Ruler!AB$23,IF(AND(All!$V71="P3",All!$AE71="RSS"),Ruler!AB$24,IF(AND(All!$V71="P4",All!$AE71="RSS"),Ruler!AB$25,IF(AND(All!$V71="P5",All!$AE71="RSS"),Ruler!AB$26,IF(AND(All!$V71="P6",All!$AE71="RSS"),Ruler!AB$27,IF(AND(All!$V71="P7",All!$AE71="RSS"),Ruler!AB$28,IF(AND(All!$V71="P8",All!$AE71="RSS"),Ruler!AB$29,IF(AND(All!$V71="P9",All!$AE71="RSS"),Ruler!AB$30,0)))))))))))))))))))))))))))</f>
        <v>0</v>
      </c>
      <c r="CJ71" s="323">
        <f>Table9[[#This Row],[R-B1]]-Table9[[#This Row],[B1]]</f>
        <v>1</v>
      </c>
      <c r="CK71" s="43">
        <f>Table9[[#This Row],[R-B2]]-Table9[[#This Row],[B2]]</f>
        <v>1</v>
      </c>
      <c r="CL71" s="43">
        <f>Table9[[#This Row],[R-B3]]-Table9[[#This Row],[B3]]</f>
        <v>1</v>
      </c>
      <c r="CM71" s="43">
        <f>Table9[[#This Row],[R-B4]]-Table9[[#This Row],[B4]]</f>
        <v>0</v>
      </c>
      <c r="CN71" s="43">
        <f>Table9[[#This Row],[R-B5]]-Table9[[#This Row],[B5]]</f>
        <v>1</v>
      </c>
      <c r="CO71" s="43">
        <f>Table9[[#This Row],[R-B6]]-Table9[[#This Row],[B6]]</f>
        <v>0</v>
      </c>
      <c r="CP71" s="43">
        <f>Table9[[#This Row],[R-B7]]-Table9[[#This Row],[B7]]</f>
        <v>0</v>
      </c>
      <c r="CQ71" s="43">
        <f>Table9[[#This Row],[R-B8]]-Table9[[#This Row],[B8]]</f>
        <v>0</v>
      </c>
      <c r="CR71" s="43">
        <f>Table9[[#This Row],[R-B9]]-Table9[[#This Row],[B9]]</f>
        <v>0</v>
      </c>
      <c r="CS71" s="43">
        <f>Table9[[#This Row],[R-B10]]-Table9[[#This Row],[B10]]</f>
        <v>0</v>
      </c>
      <c r="CT71" s="43">
        <f>Table9[[#This Row],[R-B11]]-Table9[[#This Row],[B11]]</f>
        <v>0</v>
      </c>
      <c r="CU71" s="43">
        <f>Table9[[#This Row],[R-B12]]-Table9[[#This Row],[B12]]</f>
        <v>0</v>
      </c>
      <c r="CV71" s="43">
        <f>Table9[[#This Row],[R-K1]]-Table9[[#This Row],[K1]]</f>
        <v>0</v>
      </c>
      <c r="CW71" s="43">
        <f>Table9[[#This Row],[R-K2]]-Table9[[#This Row],[K2]]</f>
        <v>0</v>
      </c>
      <c r="CX71" s="43">
        <f>Table9[[#This Row],[R-K3]]-Table9[[#This Row],[K3]]</f>
        <v>0</v>
      </c>
      <c r="CY71" s="43">
        <f>Table9[[#This Row],[R-K4]]-Table9[[#This Row],[K4]]</f>
        <v>0</v>
      </c>
      <c r="CZ71" s="43">
        <f>Table9[[#This Row],[R-K5]]-Table9[[#This Row],[K5]]</f>
        <v>1</v>
      </c>
      <c r="DA71" s="43">
        <f>Table9[[#This Row],[R-P1]]-Table9[[#This Row],[P1]]</f>
        <v>2</v>
      </c>
      <c r="DB71" s="43">
        <f>Table9[[#This Row],[R-P2]]-Table9[[#This Row],[P2]]</f>
        <v>1</v>
      </c>
      <c r="DC71" s="43">
        <f>Table9[[#This Row],[R-P3]]-Table9[[#This Row],[P3]]</f>
        <v>1</v>
      </c>
      <c r="DD71" s="43">
        <f>Table9[[#This Row],[R-P4]]-Table9[[#This Row],[P4]]</f>
        <v>1</v>
      </c>
      <c r="DE71" s="43">
        <f>Table9[[#This Row],[R-P5]]-Table9[[#This Row],[P5]]</f>
        <v>1</v>
      </c>
      <c r="DF71" s="43">
        <f>Table9[[#This Row],[R-E1]]-Table9[[#This Row],[E1]]</f>
        <v>0</v>
      </c>
      <c r="DG71" s="328">
        <f>Table9[[#This Row],[R-E2]]-Table9[[#This Row],[E2]]</f>
        <v>0</v>
      </c>
      <c r="DH71" s="43">
        <f>COUNTIF(Table9[[#This Row],[G-B1]:[G-B12]],"&lt;=0")/12*100</f>
        <v>66.666666666666657</v>
      </c>
      <c r="DI71" s="43">
        <f>COUNTIF(Table9[[#This Row],[G-K1]:[G-K5]],"&lt;=0")/5*100</f>
        <v>80</v>
      </c>
      <c r="DJ71" s="43">
        <f>COUNTIF(Table9[[#This Row],[G-P1]:[G-P5]],"&lt;=0")/5*100</f>
        <v>0</v>
      </c>
      <c r="DK71" s="43">
        <f>COUNTIF(Table9[[#This Row],[G-E1]:[G-E2]],"&lt;=0")/2*100</f>
        <v>100</v>
      </c>
      <c r="DL71" s="450">
        <f>IF(AE71="RDP",(COUNTIF(Table9[[#This Row],[G-B3]],"&lt;=0")+COUNTIF(Table9[[#This Row],[G-B4]],"&lt;=0")+COUNTIF(Table9[[#This Row],[G-B7]],"&lt;=0")+COUNTIF(Table9[[#This Row],[G-B11]],"&lt;=0")+COUNTIF(Table9[[#This Row],[G-K2]],"&lt;=0"))/5*100,IF(AE71="RMS",(COUNTIF(Table9[[#This Row],[G-B4]],"&lt;=0")+COUNTIF(Table9[[#This Row],[G-B5]],"&lt;=0")+COUNTIF(Table9[[#This Row],[G-B10]],"&lt;=0")+COUNTIF(Table9[[#This Row],[G-B12]],"&lt;=0")+COUNTIF(Table9[[#This Row],[G-K2]],"&lt;=0"))/5*100,IF(AE71="RSS",(COUNTIF(Table9[[#This Row],[G-B1]],"&lt;=0")+COUNTIF(Table9[[#This Row],[G-B2]],"&lt;=0")+COUNTIF(Table9[[#This Row],[G-B6]],"&lt;=0")+COUNTIF(Table9[[#This Row],[G-B11]],"&lt;=0")+COUNTIF(Table9[[#This Row],[G-B12]],"&lt;=0"))/5*100,0)))</f>
        <v>80</v>
      </c>
      <c r="DM71" s="332">
        <v>8</v>
      </c>
      <c r="DN71" s="42">
        <v>20</v>
      </c>
      <c r="DO71" s="42">
        <v>0</v>
      </c>
      <c r="DP71" s="42">
        <v>0</v>
      </c>
      <c r="DQ71" s="42">
        <v>0</v>
      </c>
      <c r="DR71" s="332">
        <v>0</v>
      </c>
      <c r="DS71" s="42">
        <v>0</v>
      </c>
      <c r="DT71" s="42">
        <v>0</v>
      </c>
      <c r="DU71" s="42">
        <v>0</v>
      </c>
      <c r="DV71" s="42">
        <v>0</v>
      </c>
      <c r="DW71" s="332">
        <v>0</v>
      </c>
      <c r="DX71" s="42">
        <v>0</v>
      </c>
      <c r="DY71" s="42">
        <v>0</v>
      </c>
      <c r="DZ71" s="42">
        <v>0</v>
      </c>
      <c r="EA71" s="333">
        <v>0</v>
      </c>
      <c r="EB71" s="342"/>
      <c r="EC71" s="339"/>
      <c r="ED71" s="339"/>
      <c r="EE71" s="338" t="s">
        <v>688</v>
      </c>
    </row>
    <row r="72" spans="2:135" ht="102" hidden="1" thickBot="1" x14ac:dyDescent="0.35">
      <c r="B72" s="282">
        <v>71</v>
      </c>
      <c r="C72" s="421" t="s">
        <v>134</v>
      </c>
      <c r="D72" s="345">
        <v>46132</v>
      </c>
      <c r="E72" s="349" t="s">
        <v>689</v>
      </c>
      <c r="F72" s="304">
        <v>1118007</v>
      </c>
      <c r="G72" s="308">
        <f t="shared" ca="1" si="5"/>
        <v>45.670225390030446</v>
      </c>
      <c r="H72" s="283">
        <v>29646</v>
      </c>
      <c r="I72" s="343" t="s">
        <v>136</v>
      </c>
      <c r="J72" s="343" t="s">
        <v>423</v>
      </c>
      <c r="K72" s="343" t="s">
        <v>138</v>
      </c>
      <c r="L72" s="343" t="s">
        <v>147</v>
      </c>
      <c r="M72" s="343" t="s">
        <v>202</v>
      </c>
      <c r="N72" s="343"/>
      <c r="O72" s="343" t="s">
        <v>183</v>
      </c>
      <c r="P72" s="349" t="s">
        <v>690</v>
      </c>
      <c r="Q72" s="343" t="s">
        <v>425</v>
      </c>
      <c r="R72" s="405">
        <v>46266</v>
      </c>
      <c r="S72" s="345">
        <v>45536</v>
      </c>
      <c r="T72" s="286">
        <f t="shared" ca="1" si="6"/>
        <v>2.1361111111111111</v>
      </c>
      <c r="U72" s="343">
        <v>20</v>
      </c>
      <c r="V72" s="343" t="s">
        <v>59</v>
      </c>
      <c r="W72" s="356">
        <f ca="1">Table9[[#This Row],[Age]]-($T$1-Table9[[#This Row],[Date of Appointment to Current Grade]])/365</f>
        <v>44.868493150684927</v>
      </c>
      <c r="X72" s="360">
        <f ca="1">($T$1-Table9[[#This Row],[Date of Appointment to Current Grade]])/365</f>
        <v>0.80173223934551763</v>
      </c>
      <c r="Y72" s="345">
        <v>46023</v>
      </c>
      <c r="Z72" s="343" t="s">
        <v>187</v>
      </c>
      <c r="AA72" s="345">
        <v>46023</v>
      </c>
      <c r="AB72" s="360">
        <f ca="1">($T$1-Table9[[#This Row],[Date in Position]])/365</f>
        <v>0.80173223934551763</v>
      </c>
      <c r="AC72" s="343" t="s">
        <v>183</v>
      </c>
      <c r="AD72" s="345">
        <v>45953</v>
      </c>
      <c r="AE72" s="343" t="s">
        <v>162</v>
      </c>
      <c r="AF72" s="343" t="s">
        <v>148</v>
      </c>
      <c r="AG72" s="287" t="s">
        <v>691</v>
      </c>
      <c r="AH72" s="287" t="s">
        <v>692</v>
      </c>
      <c r="AI72" s="287" t="s">
        <v>693</v>
      </c>
      <c r="AJ72" s="285" t="s">
        <v>694</v>
      </c>
      <c r="AK72" s="288" t="s">
        <v>695</v>
      </c>
      <c r="AL72" s="282" t="s">
        <v>153</v>
      </c>
      <c r="AM72" s="319" t="s">
        <v>696</v>
      </c>
      <c r="AN72" s="313">
        <v>3</v>
      </c>
      <c r="AO72" s="304">
        <v>3</v>
      </c>
      <c r="AP72" s="304">
        <v>3</v>
      </c>
      <c r="AQ72" s="304">
        <v>3</v>
      </c>
      <c r="AR72" s="304">
        <v>3</v>
      </c>
      <c r="AS72" s="304">
        <v>4</v>
      </c>
      <c r="AT72" s="304">
        <v>3</v>
      </c>
      <c r="AU72" s="304">
        <v>3</v>
      </c>
      <c r="AV72" s="304">
        <v>3</v>
      </c>
      <c r="AW72" s="304">
        <v>2</v>
      </c>
      <c r="AX72" s="304">
        <v>3</v>
      </c>
      <c r="AY72" s="304">
        <v>2</v>
      </c>
      <c r="AZ72" s="304">
        <v>3</v>
      </c>
      <c r="BA72" s="304">
        <v>2</v>
      </c>
      <c r="BB72" s="304">
        <v>1</v>
      </c>
      <c r="BC72" s="304">
        <v>2</v>
      </c>
      <c r="BD72" s="304">
        <v>3</v>
      </c>
      <c r="BE72" s="304">
        <v>1</v>
      </c>
      <c r="BF72" s="304">
        <v>3</v>
      </c>
      <c r="BG72" s="304">
        <v>3</v>
      </c>
      <c r="BH72" s="304">
        <v>1</v>
      </c>
      <c r="BI72" s="304">
        <v>2</v>
      </c>
      <c r="BJ72" s="304">
        <v>1</v>
      </c>
      <c r="BK72" s="314">
        <v>1</v>
      </c>
      <c r="BL72" s="325">
        <f>IF(AND(All!$V72="P1",All!$AE72="RDP"),Ruler!E$6,IF(AND(All!$V72="P2",All!$AE72="RDP"),Ruler!E$7,IF(AND(All!$V72="P3",All!$AE72="RDP"),Ruler!E$8,IF(AND(All!$V72="P4",All!$AE72="RDP"),Ruler!E$9,IF(AND(All!$V72="P5",All!$AE72="RDP"),Ruler!E$10,IF(AND(All!$V72="P6",All!$AE72="RDP"),Ruler!E$11,IF(AND(All!$V72="P7",All!$AE72="RDP"),Ruler!E$12,IF(AND(All!$V72="P8",All!$AE72="RDP"),Ruler!E$13,IF(AND(All!$V72="P9",All!$AE72="RDP"),Ruler!E$14,IF(AND(All!$V72="P1",All!$AE72="RMS"),Ruler!E$6,IF(AND(All!$V72="P2",All!$AE72="RMS"),Ruler!E$15,IF(AND(All!$V72="P3",All!$AE72="RMS"),Ruler!E$16,IF(AND(All!$V72="P4",All!$AE72="RMS"),Ruler!E$17,IF(AND(All!$V72="P5",All!$AE72="RMS"),Ruler!E$18,IF(AND(All!$V72="P6",All!$AE72="RMS"),Ruler!E$19,IF(AND(All!$V72="P7",All!$AE72="RMS"),Ruler!E$20,IF(AND(All!$V72="P8",All!$AE72="RMS"),Ruler!E$21,IF(AND(All!$V72="P9",All!$AE72="RMS"),Ruler!E$22,IF(AND(All!$V72="P1",All!$AE72="RSS"),Ruler!E$6,IF(AND(All!$V72="P2",All!$AE72="RSS"),Ruler!E$23,IF(AND(All!$V72="P3",All!$AE72="RSS"),Ruler!E$24,IF(AND(All!$V72="P4",All!$AE72="RSS"),Ruler!E$25,IF(AND(All!$V72="P5",All!$AE72="RSS"),Ruler!E$26,IF(AND(All!$V72="P6",All!$AE72="RSS"),Ruler!E$27,IF(AND(All!$V72="P7",All!$AE72="RSS"),Ruler!E$28,IF(AND(All!$V72="P8",All!$AE72="RSS"),Ruler!E$29,IF(AND(All!$V72="P9",All!$AE72="RSS"),Ruler!E$30,0)))))))))))))))))))))))))))</f>
        <v>3</v>
      </c>
      <c r="BM72" s="325">
        <f>IF(AND(All!$V72="P1",All!$AE72="RDP"),Ruler!F$6,IF(AND(All!$V72="P2",All!$AE72="RDP"),Ruler!F$7,IF(AND(All!$V72="P3",All!$AE72="RDP"),Ruler!F$8,IF(AND(All!$V72="P4",All!$AE72="RDP"),Ruler!F$9,IF(AND(All!$V72="P5",All!$AE72="RDP"),Ruler!F$10,IF(AND(All!$V72="P6",All!$AE72="RDP"),Ruler!F$11,IF(AND(All!$V72="P7",All!$AE72="RDP"),Ruler!F$12,IF(AND(All!$V72="P8",All!$AE72="RDP"),Ruler!F$13,IF(AND(All!$V72="P9",All!$AE72="RDP"),Ruler!F$14,IF(AND(All!$V72="P1",All!$AE72="RMS"),Ruler!F$6,IF(AND(All!$V72="P2",All!$AE72="RMS"),Ruler!F$15,IF(AND(All!$V72="P3",All!$AE72="RMS"),Ruler!F$16,IF(AND(All!$V72="P4",All!$AE72="RMS"),Ruler!F$17,IF(AND(All!$V72="P5",All!$AE72="RMS"),Ruler!F$18,IF(AND(All!$V72="P6",All!$AE72="RMS"),Ruler!F$19,IF(AND(All!$V72="P7",All!$AE72="RMS"),Ruler!F$20,IF(AND(All!$V72="P8",All!$AE72="RMS"),Ruler!F$21,IF(AND(All!$V72="P9",All!$AE72="RMS"),Ruler!F$22,IF(AND(All!$V72="P1",All!$AE72="RSS"),Ruler!F$6,IF(AND(All!$V72="P2",All!$AE72="RSS"),Ruler!F$23,IF(AND(All!$V72="P3",All!$AE72="RSS"),Ruler!F$24,IF(AND(All!$V72="P4",All!$AE72="RSS"),Ruler!F$25,IF(AND(All!$V72="P5",All!$AE72="RSS"),Ruler!F$26,IF(AND(All!$V72="P6",All!$AE72="RSS"),Ruler!F$27,IF(AND(All!$V72="P7",All!$AE72="RSS"),Ruler!F$28,IF(AND(All!$V72="P8",All!$AE72="RSS"),Ruler!F$29,IF(AND(All!$V72="P9",All!$AE72="RSS"),Ruler!F$30,0)))))))))))))))))))))))))))</f>
        <v>3</v>
      </c>
      <c r="BN72" s="325">
        <f>IF(AND(All!$V72="P1",All!$AE72="RDP"),Ruler!G$6,IF(AND(All!$V72="P2",All!$AE72="RDP"),Ruler!G$7,IF(AND(All!$V72="P3",All!$AE72="RDP"),Ruler!G$8,IF(AND(All!$V72="P4",All!$AE72="RDP"),Ruler!G$9,IF(AND(All!$V72="P5",All!$AE72="RDP"),Ruler!G$10,IF(AND(All!$V72="P6",All!$AE72="RDP"),Ruler!G$11,IF(AND(All!$V72="P7",All!$AE72="RDP"),Ruler!G$12,IF(AND(All!$V72="P8",All!$AE72="RDP"),Ruler!G$13,IF(AND(All!$V72="P9",All!$AE72="RDP"),Ruler!G$14,IF(AND(All!$V72="P1",All!$AE72="RMS"),Ruler!G$6,IF(AND(All!$V72="P2",All!$AE72="RMS"),Ruler!G$15,IF(AND(All!$V72="P3",All!$AE72="RMS"),Ruler!G$16,IF(AND(All!$V72="P4",All!$AE72="RMS"),Ruler!G$17,IF(AND(All!$V72="P5",All!$AE72="RMS"),Ruler!G$18,IF(AND(All!$V72="P6",All!$AE72="RMS"),Ruler!G$19,IF(AND(All!$V72="P7",All!$AE72="RMS"),Ruler!G$20,IF(AND(All!$V72="P8",All!$AE72="RMS"),Ruler!G$21,IF(AND(All!$V72="P9",All!$AE72="RMS"),Ruler!G$22,IF(AND(All!$V72="P1",All!$AE72="RSS"),Ruler!G$6,IF(AND(All!$V72="P2",All!$AE72="RSS"),Ruler!G$23,IF(AND(All!$V72="P3",All!$AE72="RSS"),Ruler!G$24,IF(AND(All!$V72="P4",All!$AE72="RSS"),Ruler!G$25,IF(AND(All!$V72="P5",All!$AE72="RSS"),Ruler!G$26,IF(AND(All!$V72="P6",All!$AE72="RSS"),Ruler!G$27,IF(AND(All!$V72="P7",All!$AE72="RSS"),Ruler!G$28,IF(AND(All!$V72="P8",All!$AE72="RSS"),Ruler!G$29,IF(AND(All!$V72="P9",All!$AE72="RSS"),Ruler!G$30,0)))))))))))))))))))))))))))</f>
        <v>3</v>
      </c>
      <c r="BO72" s="325">
        <f>IF(AND(All!$V72="P1",All!$AE72="RDP"),Ruler!H$6,IF(AND(All!$V72="P2",All!$AE72="RDP"),Ruler!H$7,IF(AND(All!$V72="P3",All!$AE72="RDP"),Ruler!H$8,IF(AND(All!$V72="P4",All!$AE72="RDP"),Ruler!H$9,IF(AND(All!$V72="P5",All!$AE72="RDP"),Ruler!H$10,IF(AND(All!$V72="P6",All!$AE72="RDP"),Ruler!H$11,IF(AND(All!$V72="P7",All!$AE72="RDP"),Ruler!H$12,IF(AND(All!$V72="P8",All!$AE72="RDP"),Ruler!H$13,IF(AND(All!$V72="P9",All!$AE72="RDP"),Ruler!H$14,IF(AND(All!$V72="P1",All!$AE72="RMS"),Ruler!H$6,IF(AND(All!$V72="P2",All!$AE72="RMS"),Ruler!H$15,IF(AND(All!$V72="P3",All!$AE72="RMS"),Ruler!H$16,IF(AND(All!$V72="P4",All!$AE72="RMS"),Ruler!H$17,IF(AND(All!$V72="P5",All!$AE72="RMS"),Ruler!H$18,IF(AND(All!$V72="P6",All!$AE72="RMS"),Ruler!H$19,IF(AND(All!$V72="P7",All!$AE72="RMS"),Ruler!H$20,IF(AND(All!$V72="P8",All!$AE72="RMS"),Ruler!H$21,IF(AND(All!$V72="P9",All!$AE72="RMS"),Ruler!H$22,IF(AND(All!$V72="P1",All!$AE72="RSS"),Ruler!H$6,IF(AND(All!$V72="P2",All!$AE72="RSS"),Ruler!H$23,IF(AND(All!$V72="P3",All!$AE72="RSS"),Ruler!H$24,IF(AND(All!$V72="P4",All!$AE72="RSS"),Ruler!H$25,IF(AND(All!$V72="P5",All!$AE72="RSS"),Ruler!H$26,IF(AND(All!$V72="P6",All!$AE72="RSS"),Ruler!H$27,IF(AND(All!$V72="P7",All!$AE72="RSS"),Ruler!H$28,IF(AND(All!$V72="P8",All!$AE72="RSS"),Ruler!H$29,IF(AND(All!$V72="P9",All!$AE72="RSS"),Ruler!H$30,0)))))))))))))))))))))))))))</f>
        <v>3</v>
      </c>
      <c r="BP72" s="325">
        <f>IF(AND(All!$V72="P1",All!$AE72="RDP"),Ruler!I$6,IF(AND(All!$V72="P2",All!$AE72="RDP"),Ruler!I$7,IF(AND(All!$V72="P3",All!$AE72="RDP"),Ruler!I$8,IF(AND(All!$V72="P4",All!$AE72="RDP"),Ruler!I$9,IF(AND(All!$V72="P5",All!$AE72="RDP"),Ruler!I$10,IF(AND(All!$V72="P6",All!$AE72="RDP"),Ruler!I$11,IF(AND(All!$V72="P7",All!$AE72="RDP"),Ruler!I$12,IF(AND(All!$V72="P8",All!$AE72="RDP"),Ruler!I$13,IF(AND(All!$V72="P9",All!$AE72="RDP"),Ruler!I$14,IF(AND(All!$V72="P1",All!$AE72="RMS"),Ruler!I$6,IF(AND(All!$V72="P2",All!$AE72="RMS"),Ruler!I$15,IF(AND(All!$V72="P3",All!$AE72="RMS"),Ruler!I$16,IF(AND(All!$V72="P4",All!$AE72="RMS"),Ruler!I$17,IF(AND(All!$V72="P5",All!$AE72="RMS"),Ruler!I$18,IF(AND(All!$V72="P6",All!$AE72="RMS"),Ruler!I$19,IF(AND(All!$V72="P7",All!$AE72="RMS"),Ruler!I$20,IF(AND(All!$V72="P8",All!$AE72="RMS"),Ruler!I$21,IF(AND(All!$V72="P9",All!$AE72="RMS"),Ruler!I$22,IF(AND(All!$V72="P1",All!$AE72="RSS"),Ruler!I$6,IF(AND(All!$V72="P2",All!$AE72="RSS"),Ruler!I$23,IF(AND(All!$V72="P3",All!$AE72="RSS"),Ruler!I$24,IF(AND(All!$V72="P4",All!$AE72="RSS"),Ruler!I$25,IF(AND(All!$V72="P5",All!$AE72="RSS"),Ruler!I$26,IF(AND(All!$V72="P6",All!$AE72="RSS"),Ruler!I$27,IF(AND(All!$V72="P7",All!$AE72="RSS"),Ruler!I$28,IF(AND(All!$V72="P8",All!$AE72="RSS"),Ruler!I$29,IF(AND(All!$V72="P9",All!$AE72="RSS"),Ruler!I$30,0)))))))))))))))))))))))))))</f>
        <v>3</v>
      </c>
      <c r="BQ72" s="325">
        <f>IF(AND(All!$V72="P1",All!$AE72="RDP"),Ruler!J$6,IF(AND(All!$V72="P2",All!$AE72="RDP"),Ruler!J$7,IF(AND(All!$V72="P3",All!$AE72="RDP"),Ruler!J$8,IF(AND(All!$V72="P4",All!$AE72="RDP"),Ruler!J$9,IF(AND(All!$V72="P5",All!$AE72="RDP"),Ruler!J$10,IF(AND(All!$V72="P6",All!$AE72="RDP"),Ruler!J$11,IF(AND(All!$V72="P7",All!$AE72="RDP"),Ruler!J$12,IF(AND(All!$V72="P8",All!$AE72="RDP"),Ruler!J$13,IF(AND(All!$V72="P9",All!$AE72="RDP"),Ruler!J$14,IF(AND(All!$V72="P1",All!$AE72="RMS"),Ruler!J$6,IF(AND(All!$V72="P2",All!$AE72="RMS"),Ruler!J$15,IF(AND(All!$V72="P3",All!$AE72="RMS"),Ruler!J$16,IF(AND(All!$V72="P4",All!$AE72="RMS"),Ruler!J$17,IF(AND(All!$V72="P5",All!$AE72="RMS"),Ruler!J$18,IF(AND(All!$V72="P6",All!$AE72="RMS"),Ruler!J$19,IF(AND(All!$V72="P7",All!$AE72="RMS"),Ruler!J$20,IF(AND(All!$V72="P8",All!$AE72="RMS"),Ruler!J$21,IF(AND(All!$V72="P9",All!$AE72="RMS"),Ruler!J$22,IF(AND(All!$V72="P1",All!$AE72="RSS"),Ruler!J$6,IF(AND(All!$V72="P2",All!$AE72="RSS"),Ruler!J$23,IF(AND(All!$V72="P3",All!$AE72="RSS"),Ruler!J$24,IF(AND(All!$V72="P4",All!$AE72="RSS"),Ruler!J$25,IF(AND(All!$V72="P5",All!$AE72="RSS"),Ruler!J$26,IF(AND(All!$V72="P6",All!$AE72="RSS"),Ruler!J$27,IF(AND(All!$V72="P7",All!$AE72="RSS"),Ruler!J$28,IF(AND(All!$V72="P8",All!$AE72="RSS"),Ruler!J$29,IF(AND(All!$V72="P9",All!$AE72="RSS"),Ruler!J$30,0)))))))))))))))))))))))))))</f>
        <v>3</v>
      </c>
      <c r="BR72" s="325">
        <f>IF(AND(All!$V72="P1",All!$AE72="RDP"),Ruler!K$6,IF(AND(All!$V72="P2",All!$AE72="RDP"),Ruler!K$7,IF(AND(All!$V72="P3",All!$AE72="RDP"),Ruler!K$8,IF(AND(All!$V72="P4",All!$AE72="RDP"),Ruler!K$9,IF(AND(All!$V72="P5",All!$AE72="RDP"),Ruler!K$10,IF(AND(All!$V72="P6",All!$AE72="RDP"),Ruler!K$11,IF(AND(All!$V72="P7",All!$AE72="RDP"),Ruler!K$12,IF(AND(All!$V72="P8",All!$AE72="RDP"),Ruler!K$13,IF(AND(All!$V72="P9",All!$AE72="RDP"),Ruler!K$14,IF(AND(All!$V72="P1",All!$AE72="RMS"),Ruler!K$6,IF(AND(All!$V72="P2",All!$AE72="RMS"),Ruler!K$15,IF(AND(All!$V72="P3",All!$AE72="RMS"),Ruler!K$16,IF(AND(All!$V72="P4",All!$AE72="RMS"),Ruler!K$17,IF(AND(All!$V72="P5",All!$AE72="RMS"),Ruler!K$18,IF(AND(All!$V72="P6",All!$AE72="RMS"),Ruler!K$19,IF(AND(All!$V72="P7",All!$AE72="RMS"),Ruler!K$20,IF(AND(All!$V72="P8",All!$AE72="RMS"),Ruler!K$21,IF(AND(All!$V72="P9",All!$AE72="RMS"),Ruler!K$22,IF(AND(All!$V72="P1",All!$AE72="RSS"),Ruler!K$6,IF(AND(All!$V72="P2",All!$AE72="RSS"),Ruler!K$23,IF(AND(All!$V72="P3",All!$AE72="RSS"),Ruler!K$24,IF(AND(All!$V72="P4",All!$AE72="RSS"),Ruler!K$25,IF(AND(All!$V72="P5",All!$AE72="RSS"),Ruler!K$26,IF(AND(All!$V72="P6",All!$AE72="RSS"),Ruler!K$27,IF(AND(All!$V72="P7",All!$AE72="RSS"),Ruler!K$28,IF(AND(All!$V72="P8",All!$AE72="RSS"),Ruler!K$29,IF(AND(All!$V72="P9",All!$AE72="RSS"),Ruler!K$30,0)))))))))))))))))))))))))))</f>
        <v>3</v>
      </c>
      <c r="BS72" s="325">
        <f>IF(AND(All!$V72="P1",All!$AE72="RDP"),Ruler!L$6,IF(AND(All!$V72="P2",All!$AE72="RDP"),Ruler!L$7,IF(AND(All!$V72="P3",All!$AE72="RDP"),Ruler!L$8,IF(AND(All!$V72="P4",All!$AE72="RDP"),Ruler!L$9,IF(AND(All!$V72="P5",All!$AE72="RDP"),Ruler!L$10,IF(AND(All!$V72="P6",All!$AE72="RDP"),Ruler!L$11,IF(AND(All!$V72="P7",All!$AE72="RDP"),Ruler!L$12,IF(AND(All!$V72="P8",All!$AE72="RDP"),Ruler!L$13,IF(AND(All!$V72="P9",All!$AE72="RDP"),Ruler!L$14,IF(AND(All!$V72="P1",All!$AE72="RMS"),Ruler!L$6,IF(AND(All!$V72="P2",All!$AE72="RMS"),Ruler!L$15,IF(AND(All!$V72="P3",All!$AE72="RMS"),Ruler!L$16,IF(AND(All!$V72="P4",All!$AE72="RMS"),Ruler!L$17,IF(AND(All!$V72="P5",All!$AE72="RMS"),Ruler!L$18,IF(AND(All!$V72="P6",All!$AE72="RMS"),Ruler!L$19,IF(AND(All!$V72="P7",All!$AE72="RMS"),Ruler!L$20,IF(AND(All!$V72="P8",All!$AE72="RMS"),Ruler!L$21,IF(AND(All!$V72="P9",All!$AE72="RMS"),Ruler!L$22,IF(AND(All!$V72="P1",All!$AE72="RSS"),Ruler!L$6,IF(AND(All!$V72="P2",All!$AE72="RSS"),Ruler!L$23,IF(AND(All!$V72="P3",All!$AE72="RSS"),Ruler!L$24,IF(AND(All!$V72="P4",All!$AE72="RSS"),Ruler!L$25,IF(AND(All!$V72="P5",All!$AE72="RSS"),Ruler!L$26,IF(AND(All!$V72="P6",All!$AE72="RSS"),Ruler!L$27,IF(AND(All!$V72="P7",All!$AE72="RSS"),Ruler!L$28,IF(AND(All!$V72="P8",All!$AE72="RSS"),Ruler!L$29,IF(AND(All!$V72="P9",All!$AE72="RSS"),Ruler!L$30,0)))))))))))))))))))))))))))</f>
        <v>3</v>
      </c>
      <c r="BT72" s="325">
        <f>IF(AND(All!$V72="P1",All!$AE72="RDP"),Ruler!M$6,IF(AND(All!$V72="P2",All!$AE72="RDP"),Ruler!M$7,IF(AND(All!$V72="P3",All!$AE72="RDP"),Ruler!M$8,IF(AND(All!$V72="P4",All!$AE72="RDP"),Ruler!M$9,IF(AND(All!$V72="P5",All!$AE72="RDP"),Ruler!M$10,IF(AND(All!$V72="P6",All!$AE72="RDP"),Ruler!M$11,IF(AND(All!$V72="P7",All!$AE72="RDP"),Ruler!M$12,IF(AND(All!$V72="P8",All!$AE72="RDP"),Ruler!M$13,IF(AND(All!$V72="P9",All!$AE72="RDP"),Ruler!M$14,IF(AND(All!$V72="P1",All!$AE72="RMS"),Ruler!M$6,IF(AND(All!$V72="P2",All!$AE72="RMS"),Ruler!M$15,IF(AND(All!$V72="P3",All!$AE72="RMS"),Ruler!M$16,IF(AND(All!$V72="P4",All!$AE72="RMS"),Ruler!M$17,IF(AND(All!$V72="P5",All!$AE72="RMS"),Ruler!M$18,IF(AND(All!$V72="P6",All!$AE72="RMS"),Ruler!M$19,IF(AND(All!$V72="P7",All!$AE72="RMS"),Ruler!M$20,IF(AND(All!$V72="P8",All!$AE72="RMS"),Ruler!M$21,IF(AND(All!$V72="P9",All!$AE72="RMS"),Ruler!M$22,IF(AND(All!$V72="P1",All!$AE72="RSS"),Ruler!M$6,IF(AND(All!$V72="P2",All!$AE72="RSS"),Ruler!M$23,IF(AND(All!$V72="P3",All!$AE72="RSS"),Ruler!M$24,IF(AND(All!$V72="P4",All!$AE72="RSS"),Ruler!M$25,IF(AND(All!$V72="P5",All!$AE72="RSS"),Ruler!M$26,IF(AND(All!$V72="P6",All!$AE72="RSS"),Ruler!M$27,IF(AND(All!$V72="P7",All!$AE72="RSS"),Ruler!M$28,IF(AND(All!$V72="P8",All!$AE72="RSS"),Ruler!M$29,IF(AND(All!$V72="P9",All!$AE72="RSS"),Ruler!M$30,0)))))))))))))))))))))))))))</f>
        <v>3</v>
      </c>
      <c r="BU72" s="325">
        <f>IF(AND(All!$V72="P1",All!$AE72="RDP"),Ruler!N$6,IF(AND(All!$V72="P2",All!$AE72="RDP"),Ruler!N$7,IF(AND(All!$V72="P3",All!$AE72="RDP"),Ruler!N$8,IF(AND(All!$V72="P4",All!$AE72="RDP"),Ruler!N$9,IF(AND(All!$V72="P5",All!$AE72="RDP"),Ruler!N$10,IF(AND(All!$V72="P6",All!$AE72="RDP"),Ruler!N$11,IF(AND(All!$V72="P7",All!$AE72="RDP"),Ruler!N$12,IF(AND(All!$V72="P8",All!$AE72="RDP"),Ruler!N$13,IF(AND(All!$V72="P9",All!$AE72="RDP"),Ruler!N$14,IF(AND(All!$V72="P1",All!$AE72="RMS"),Ruler!N$6,IF(AND(All!$V72="P2",All!$AE72="RMS"),Ruler!N$15,IF(AND(All!$V72="P3",All!$AE72="RMS"),Ruler!N$16,IF(AND(All!$V72="P4",All!$AE72="RMS"),Ruler!N$17,IF(AND(All!$V72="P5",All!$AE72="RMS"),Ruler!N$18,IF(AND(All!$V72="P6",All!$AE72="RMS"),Ruler!N$19,IF(AND(All!$V72="P7",All!$AE72="RMS"),Ruler!N$20,IF(AND(All!$V72="P8",All!$AE72="RMS"),Ruler!N$21,IF(AND(All!$V72="P9",All!$AE72="RMS"),Ruler!N$22,IF(AND(All!$V72="P1",All!$AE72="RSS"),Ruler!N$6,IF(AND(All!$V72="P2",All!$AE72="RSS"),Ruler!N$23,IF(AND(All!$V72="P3",All!$AE72="RSS"),Ruler!N$24,IF(AND(All!$V72="P4",All!$AE72="RSS"),Ruler!N$25,IF(AND(All!$V72="P5",All!$AE72="RSS"),Ruler!N$26,IF(AND(All!$V72="P6",All!$AE72="RSS"),Ruler!N$27,IF(AND(All!$V72="P7",All!$AE72="RSS"),Ruler!N$28,IF(AND(All!$V72="P8",All!$AE72="RSS"),Ruler!N$29,IF(AND(All!$V72="P9",All!$AE72="RSS"),Ruler!N$30,0)))))))))))))))))))))))))))</f>
        <v>1</v>
      </c>
      <c r="BV72" s="325">
        <f>IF(AND(All!$V72="P1",All!$AE72="RDP"),Ruler!O$6,IF(AND(All!$V72="P2",All!$AE72="RDP"),Ruler!O$7,IF(AND(All!$V72="P3",All!$AE72="RDP"),Ruler!O$8,IF(AND(All!$V72="P4",All!$AE72="RDP"),Ruler!O$9,IF(AND(All!$V72="P5",All!$AE72="RDP"),Ruler!O$10,IF(AND(All!$V72="P6",All!$AE72="RDP"),Ruler!O$11,IF(AND(All!$V72="P7",All!$AE72="RDP"),Ruler!O$12,IF(AND(All!$V72="P8",All!$AE72="RDP"),Ruler!O$13,IF(AND(All!$V72="P9",All!$AE72="RDP"),Ruler!O$14,IF(AND(All!$V72="P1",All!$AE72="RMS"),Ruler!O$6,IF(AND(All!$V72="P2",All!$AE72="RMS"),Ruler!O$15,IF(AND(All!$V72="P3",All!$AE72="RMS"),Ruler!O$16,IF(AND(All!$V72="P4",All!$AE72="RMS"),Ruler!O$17,IF(AND(All!$V72="P5",All!$AE72="RMS"),Ruler!O$18,IF(AND(All!$V72="P6",All!$AE72="RMS"),Ruler!O$19,IF(AND(All!$V72="P7",All!$AE72="RMS"),Ruler!O$20,IF(AND(All!$V72="P8",All!$AE72="RMS"),Ruler!O$21,IF(AND(All!$V72="P9",All!$AE72="RMS"),Ruler!O$22,IF(AND(All!$V72="P1",All!$AE72="RSS"),Ruler!O$6,IF(AND(All!$V72="P2",All!$AE72="RSS"),Ruler!O$23,IF(AND(All!$V72="P3",All!$AE72="RSS"),Ruler!O$24,IF(AND(All!$V72="P4",All!$AE72="RSS"),Ruler!O$25,IF(AND(All!$V72="P5",All!$AE72="RSS"),Ruler!O$26,IF(AND(All!$V72="P6",All!$AE72="RSS"),Ruler!O$27,IF(AND(All!$V72="P7",All!$AE72="RSS"),Ruler!O$28,IF(AND(All!$V72="P8",All!$AE72="RSS"),Ruler!O$29,IF(AND(All!$V72="P9",All!$AE72="RSS"),Ruler!O$30,0)))))))))))))))))))))))))))</f>
        <v>3</v>
      </c>
      <c r="BW72" s="325">
        <f>IF(AND(All!$V72="P1",All!$AE72="RDP"),Ruler!P$6,IF(AND(All!$V72="P2",All!$AE72="RDP"),Ruler!P$7,IF(AND(All!$V72="P3",All!$AE72="RDP"),Ruler!P$8,IF(AND(All!$V72="P4",All!$AE72="RDP"),Ruler!P$9,IF(AND(All!$V72="P5",All!$AE72="RDP"),Ruler!P$10,IF(AND(All!$V72="P6",All!$AE72="RDP"),Ruler!P$11,IF(AND(All!$V72="P7",All!$AE72="RDP"),Ruler!P$12,IF(AND(All!$V72="P8",All!$AE72="RDP"),Ruler!P$13,IF(AND(All!$V72="P9",All!$AE72="RDP"),Ruler!P$14,IF(AND(All!$V72="P1",All!$AE72="RMS"),Ruler!P$6,IF(AND(All!$V72="P2",All!$AE72="RMS"),Ruler!P$15,IF(AND(All!$V72="P3",All!$AE72="RMS"),Ruler!P$16,IF(AND(All!$V72="P4",All!$AE72="RMS"),Ruler!P$17,IF(AND(All!$V72="P5",All!$AE72="RMS"),Ruler!P$18,IF(AND(All!$V72="P6",All!$AE72="RMS"),Ruler!P$19,IF(AND(All!$V72="P7",All!$AE72="RMS"),Ruler!P$20,IF(AND(All!$V72="P8",All!$AE72="RMS"),Ruler!P$21,IF(AND(All!$V72="P9",All!$AE72="RMS"),Ruler!P$22,IF(AND(All!$V72="P1",All!$AE72="RSS"),Ruler!P$6,IF(AND(All!$V72="P2",All!$AE72="RSS"),Ruler!P$23,IF(AND(All!$V72="P3",All!$AE72="RSS"),Ruler!P$24,IF(AND(All!$V72="P4",All!$AE72="RSS"),Ruler!P$25,IF(AND(All!$V72="P5",All!$AE72="RSS"),Ruler!P$26,IF(AND(All!$V72="P6",All!$AE72="RSS"),Ruler!P$27,IF(AND(All!$V72="P7",All!$AE72="RSS"),Ruler!P$28,IF(AND(All!$V72="P8",All!$AE72="RSS"),Ruler!P$29,IF(AND(All!$V72="P9",All!$AE72="RSS"),Ruler!P$30,0)))))))))))))))))))))))))))</f>
        <v>3</v>
      </c>
      <c r="BX72" s="325">
        <f>IF(AND(All!$V72="P1",All!$AE72="RDP"),Ruler!Q$6,IF(AND(All!$V72="P2",All!$AE72="RDP"),Ruler!Q$7,IF(AND(All!$V72="P3",All!$AE72="RDP"),Ruler!Q$8,IF(AND(All!$V72="P4",All!$AE72="RDP"),Ruler!Q$9,IF(AND(All!$V72="P5",All!$AE72="RDP"),Ruler!Q$10,IF(AND(All!$V72="P6",All!$AE72="RDP"),Ruler!Q$11,IF(AND(All!$V72="P7",All!$AE72="RDP"),Ruler!Q$12,IF(AND(All!$V72="P8",All!$AE72="RDP"),Ruler!Q$13,IF(AND(All!$V72="P9",All!$AE72="RDP"),Ruler!Q$14,IF(AND(All!$V72="P1",All!$AE72="RMS"),Ruler!Q$6,IF(AND(All!$V72="P2",All!$AE72="RMS"),Ruler!Q$15,IF(AND(All!$V72="P3",All!$AE72="RMS"),Ruler!Q$16,IF(AND(All!$V72="P4",All!$AE72="RMS"),Ruler!Q$17,IF(AND(All!$V72="P5",All!$AE72="RMS"),Ruler!Q$18,IF(AND(All!$V72="P6",All!$AE72="RMS"),Ruler!Q$19,IF(AND(All!$V72="P7",All!$AE72="RMS"),Ruler!Q$20,IF(AND(All!$V72="P8",All!$AE72="RMS"),Ruler!Q$21,IF(AND(All!$V72="P9",All!$AE72="RMS"),Ruler!Q$22,IF(AND(All!$V72="P1",All!$AE72="RSS"),Ruler!Q$6,IF(AND(All!$V72="P2",All!$AE72="RSS"),Ruler!Q$23,IF(AND(All!$V72="P3",All!$AE72="RSS"),Ruler!Q$24,IF(AND(All!$V72="P4",All!$AE72="RSS"),Ruler!Q$25,IF(AND(All!$V72="P5",All!$AE72="RSS"),Ruler!Q$26,IF(AND(All!$V72="P6",All!$AE72="RSS"),Ruler!Q$27,IF(AND(All!$V72="P7",All!$AE72="RSS"),Ruler!Q$28,IF(AND(All!$V72="P8",All!$AE72="RSS"),Ruler!Q$29,IF(AND(All!$V72="P9",All!$AE72="RSS"),Ruler!Q$30,0)))))))))))))))))))))))))))</f>
        <v>3</v>
      </c>
      <c r="BY72" s="325">
        <f>IF(AND(All!$V72="P1",All!$AE72="RDP"),Ruler!R$6,IF(AND(All!$V72="P2",All!$AE72="RDP"),Ruler!R$7,IF(AND(All!$V72="P3",All!$AE72="RDP"),Ruler!R$8,IF(AND(All!$V72="P4",All!$AE72="RDP"),Ruler!R$9,IF(AND(All!$V72="P5",All!$AE72="RDP"),Ruler!R$10,IF(AND(All!$V72="P6",All!$AE72="RDP"),Ruler!R$11,IF(AND(All!$V72="P7",All!$AE72="RDP"),Ruler!R$12,IF(AND(All!$V72="P8",All!$AE72="RDP"),Ruler!R$13,IF(AND(All!$V72="P9",All!$AE72="RDP"),Ruler!R$14,IF(AND(All!$V72="P1",All!$AE72="RMS"),Ruler!R$6,IF(AND(All!$V72="P2",All!$AE72="RMS"),Ruler!R$15,IF(AND(All!$V72="P3",All!$AE72="RMS"),Ruler!R$16,IF(AND(All!$V72="P4",All!$AE72="RMS"),Ruler!R$17,IF(AND(All!$V72="P5",All!$AE72="RMS"),Ruler!R$18,IF(AND(All!$V72="P6",All!$AE72="RMS"),Ruler!R$19,IF(AND(All!$V72="P7",All!$AE72="RMS"),Ruler!R$20,IF(AND(All!$V72="P8",All!$AE72="RMS"),Ruler!R$21,IF(AND(All!$V72="P9",All!$AE72="RMS"),Ruler!R$22,IF(AND(All!$V72="P1",All!$AE72="RSS"),Ruler!R$6,IF(AND(All!$V72="P2",All!$AE72="RSS"),Ruler!R$23,IF(AND(All!$V72="P3",All!$AE72="RSS"),Ruler!R$24,IF(AND(All!$V72="P4",All!$AE72="RSS"),Ruler!R$25,IF(AND(All!$V72="P5",All!$AE72="RSS"),Ruler!R$26,IF(AND(All!$V72="P6",All!$AE72="RSS"),Ruler!R$27,IF(AND(All!$V72="P7",All!$AE72="RSS"),Ruler!R$28,IF(AND(All!$V72="P8",All!$AE72="RSS"),Ruler!R$29,IF(AND(All!$V72="P9",All!$AE72="RSS"),Ruler!R$30,0)))))))))))))))))))))))))))</f>
        <v>3</v>
      </c>
      <c r="BZ72" s="325">
        <f>IF(AND(All!$V72="P1",All!$AE72="RDP"),Ruler!S$6,IF(AND(All!$V72="P2",All!$AE72="RDP"),Ruler!S$7,IF(AND(All!$V72="P3",All!$AE72="RDP"),Ruler!S$8,IF(AND(All!$V72="P4",All!$AE72="RDP"),Ruler!S$9,IF(AND(All!$V72="P5",All!$AE72="RDP"),Ruler!S$10,IF(AND(All!$V72="P6",All!$AE72="RDP"),Ruler!S$11,IF(AND(All!$V72="P7",All!$AE72="RDP"),Ruler!S$12,IF(AND(All!$V72="P8",All!$AE72="RDP"),Ruler!S$13,IF(AND(All!$V72="P9",All!$AE72="RDP"),Ruler!S$14,IF(AND(All!$V72="P1",All!$AE72="RMS"),Ruler!S$6,IF(AND(All!$V72="P2",All!$AE72="RMS"),Ruler!S$15,IF(AND(All!$V72="P3",All!$AE72="RMS"),Ruler!S$16,IF(AND(All!$V72="P4",All!$AE72="RMS"),Ruler!S$17,IF(AND(All!$V72="P5",All!$AE72="RMS"),Ruler!S$18,IF(AND(All!$V72="P6",All!$AE72="RMS"),Ruler!S$19,IF(AND(All!$V72="P7",All!$AE72="RMS"),Ruler!S$20,IF(AND(All!$V72="P8",All!$AE72="RMS"),Ruler!S$21,IF(AND(All!$V72="P9",All!$AE72="RMS"),Ruler!S$22,IF(AND(All!$V72="P1",All!$AE72="RSS"),Ruler!S$6,IF(AND(All!$V72="P2",All!$AE72="RSS"),Ruler!S$23,IF(AND(All!$V72="P3",All!$AE72="RSS"),Ruler!S$24,IF(AND(All!$V72="P4",All!$AE72="RSS"),Ruler!S$25,IF(AND(All!$V72="P5",All!$AE72="RSS"),Ruler!S$26,IF(AND(All!$V72="P6",All!$AE72="RSS"),Ruler!S$27,IF(AND(All!$V72="P7",All!$AE72="RSS"),Ruler!S$28,IF(AND(All!$V72="P8",All!$AE72="RSS"),Ruler!S$29,IF(AND(All!$V72="P9",All!$AE72="RSS"),Ruler!S$30,0)))))))))))))))))))))))))))</f>
        <v>2</v>
      </c>
      <c r="CA72" s="325">
        <f>IF(AND(All!$V72="P1",All!$AE72="RDP"),Ruler!T$6,IF(AND(All!$V72="P2",All!$AE72="RDP"),Ruler!T$7,IF(AND(All!$V72="P3",All!$AE72="RDP"),Ruler!T$8,IF(AND(All!$V72="P4",All!$AE72="RDP"),Ruler!T$9,IF(AND(All!$V72="P5",All!$AE72="RDP"),Ruler!T$10,IF(AND(All!$V72="P6",All!$AE72="RDP"),Ruler!T$11,IF(AND(All!$V72="P7",All!$AE72="RDP"),Ruler!T$12,IF(AND(All!$V72="P8",All!$AE72="RDP"),Ruler!T$13,IF(AND(All!$V72="P9",All!$AE72="RDP"),Ruler!T$14,IF(AND(All!$V72="P1",All!$AE72="RMS"),Ruler!T$6,IF(AND(All!$V72="P2",All!$AE72="RMS"),Ruler!T$15,IF(AND(All!$V72="P3",All!$AE72="RMS"),Ruler!T$16,IF(AND(All!$V72="P4",All!$AE72="RMS"),Ruler!T$17,IF(AND(All!$V72="P5",All!$AE72="RMS"),Ruler!T$18,IF(AND(All!$V72="P6",All!$AE72="RMS"),Ruler!T$19,IF(AND(All!$V72="P7",All!$AE72="RMS"),Ruler!T$20,IF(AND(All!$V72="P8",All!$AE72="RMS"),Ruler!T$21,IF(AND(All!$V72="P9",All!$AE72="RMS"),Ruler!T$22,IF(AND(All!$V72="P1",All!$AE72="RSS"),Ruler!T$6,IF(AND(All!$V72="P2",All!$AE72="RSS"),Ruler!T$23,IF(AND(All!$V72="P3",All!$AE72="RSS"),Ruler!T$24,IF(AND(All!$V72="P4",All!$AE72="RSS"),Ruler!T$25,IF(AND(All!$V72="P5",All!$AE72="RSS"),Ruler!T$26,IF(AND(All!$V72="P6",All!$AE72="RSS"),Ruler!T$27,IF(AND(All!$V72="P7",All!$AE72="RSS"),Ruler!T$28,IF(AND(All!$V72="P8",All!$AE72="RSS"),Ruler!T$29,IF(AND(All!$V72="P9",All!$AE72="RSS"),Ruler!T$30,0)))))))))))))))))))))))))))</f>
        <v>2</v>
      </c>
      <c r="CB72" s="325">
        <f>IF(AND(All!$V72="P1",All!$AE72="RDP"),Ruler!U$6,IF(AND(All!$V72="P2",All!$AE72="RDP"),Ruler!U$7,IF(AND(All!$V72="P3",All!$AE72="RDP"),Ruler!U$8,IF(AND(All!$V72="P4",All!$AE72="RDP"),Ruler!U$9,IF(AND(All!$V72="P5",All!$AE72="RDP"),Ruler!U$10,IF(AND(All!$V72="P6",All!$AE72="RDP"),Ruler!U$11,IF(AND(All!$V72="P7",All!$AE72="RDP"),Ruler!U$12,IF(AND(All!$V72="P8",All!$AE72="RDP"),Ruler!U$13,IF(AND(All!$V72="P9",All!$AE72="RDP"),Ruler!U$14,IF(AND(All!$V72="P1",All!$AE72="RMS"),Ruler!U$6,IF(AND(All!$V72="P2",All!$AE72="RMS"),Ruler!U$15,IF(AND(All!$V72="P3",All!$AE72="RMS"),Ruler!U$16,IF(AND(All!$V72="P4",All!$AE72="RMS"),Ruler!U$17,IF(AND(All!$V72="P5",All!$AE72="RMS"),Ruler!U$18,IF(AND(All!$V72="P6",All!$AE72="RMS"),Ruler!U$19,IF(AND(All!$V72="P7",All!$AE72="RMS"),Ruler!U$20,IF(AND(All!$V72="P8",All!$AE72="RMS"),Ruler!U$21,IF(AND(All!$V72="P9",All!$AE72="RMS"),Ruler!U$22,IF(AND(All!$V72="P1",All!$AE72="RSS"),Ruler!U$6,IF(AND(All!$V72="P2",All!$AE72="RSS"),Ruler!U$23,IF(AND(All!$V72="P3",All!$AE72="RSS"),Ruler!U$24,IF(AND(All!$V72="P4",All!$AE72="RSS"),Ruler!U$25,IF(AND(All!$V72="P5",All!$AE72="RSS"),Ruler!U$26,IF(AND(All!$V72="P6",All!$AE72="RSS"),Ruler!U$27,IF(AND(All!$V72="P7",All!$AE72="RSS"),Ruler!U$28,IF(AND(All!$V72="P8",All!$AE72="RSS"),Ruler!U$29,IF(AND(All!$V72="P9",All!$AE72="RSS"),Ruler!U$30,0)))))))))))))))))))))))))))</f>
        <v>2</v>
      </c>
      <c r="CC72" s="325">
        <f>IF(AND(All!$V72="P1",All!$AE72="RDP"),Ruler!V$6,IF(AND(All!$V72="P2",All!$AE72="RDP"),Ruler!V$7,IF(AND(All!$V72="P3",All!$AE72="RDP"),Ruler!V$8,IF(AND(All!$V72="P4",All!$AE72="RDP"),Ruler!V$9,IF(AND(All!$V72="P5",All!$AE72="RDP"),Ruler!V$10,IF(AND(All!$V72="P6",All!$AE72="RDP"),Ruler!V$11,IF(AND(All!$V72="P7",All!$AE72="RDP"),Ruler!V$12,IF(AND(All!$V72="P8",All!$AE72="RDP"),Ruler!V$13,IF(AND(All!$V72="P9",All!$AE72="RDP"),Ruler!V$14,IF(AND(All!$V72="P1",All!$AE72="RMS"),Ruler!V$6,IF(AND(All!$V72="P2",All!$AE72="RMS"),Ruler!V$15,IF(AND(All!$V72="P3",All!$AE72="RMS"),Ruler!V$16,IF(AND(All!$V72="P4",All!$AE72="RMS"),Ruler!V$17,IF(AND(All!$V72="P5",All!$AE72="RMS"),Ruler!V$18,IF(AND(All!$V72="P6",All!$AE72="RMS"),Ruler!V$19,IF(AND(All!$V72="P7",All!$AE72="RMS"),Ruler!V$20,IF(AND(All!$V72="P8",All!$AE72="RMS"),Ruler!V$21,IF(AND(All!$V72="P9",All!$AE72="RMS"),Ruler!V$22,IF(AND(All!$V72="P1",All!$AE72="RSS"),Ruler!V$6,IF(AND(All!$V72="P2",All!$AE72="RSS"),Ruler!V$23,IF(AND(All!$V72="P3",All!$AE72="RSS"),Ruler!V$24,IF(AND(All!$V72="P4",All!$AE72="RSS"),Ruler!V$25,IF(AND(All!$V72="P5",All!$AE72="RSS"),Ruler!V$26,IF(AND(All!$V72="P6",All!$AE72="RSS"),Ruler!V$27,IF(AND(All!$V72="P7",All!$AE72="RSS"),Ruler!V$28,IF(AND(All!$V72="P8",All!$AE72="RSS"),Ruler!V$29,IF(AND(All!$V72="P9",All!$AE72="RSS"),Ruler!V$30,0)))))))))))))))))))))))))))</f>
        <v>2</v>
      </c>
      <c r="CD72" s="325">
        <f>IF(AND(All!$V72="P1",All!$AE72="RDP"),Ruler!W$6,IF(AND(All!$V72="P2",All!$AE72="RDP"),Ruler!W$7,IF(AND(All!$V72="P3",All!$AE72="RDP"),Ruler!W$8,IF(AND(All!$V72="P4",All!$AE72="RDP"),Ruler!W$9,IF(AND(All!$V72="P5",All!$AE72="RDP"),Ruler!W$10,IF(AND(All!$V72="P6",All!$AE72="RDP"),Ruler!W$11,IF(AND(All!$V72="P7",All!$AE72="RDP"),Ruler!W$12,IF(AND(All!$V72="P8",All!$AE72="RDP"),Ruler!W$13,IF(AND(All!$V72="P9",All!$AE72="RDP"),Ruler!W$14,IF(AND(All!$V72="P1",All!$AE72="RMS"),Ruler!W$6,IF(AND(All!$V72="P2",All!$AE72="RMS"),Ruler!W$15,IF(AND(All!$V72="P3",All!$AE72="RMS"),Ruler!W$16,IF(AND(All!$V72="P4",All!$AE72="RMS"),Ruler!W$17,IF(AND(All!$V72="P5",All!$AE72="RMS"),Ruler!W$18,IF(AND(All!$V72="P6",All!$AE72="RMS"),Ruler!W$19,IF(AND(All!$V72="P7",All!$AE72="RMS"),Ruler!W$20,IF(AND(All!$V72="P8",All!$AE72="RMS"),Ruler!W$21,IF(AND(All!$V72="P9",All!$AE72="RMS"),Ruler!W$22,IF(AND(All!$V72="P1",All!$AE72="RSS"),Ruler!W$6,IF(AND(All!$V72="P2",All!$AE72="RSS"),Ruler!W$23,IF(AND(All!$V72="P3",All!$AE72="RSS"),Ruler!W$24,IF(AND(All!$V72="P4",All!$AE72="RSS"),Ruler!W$25,IF(AND(All!$V72="P5",All!$AE72="RSS"),Ruler!W$26,IF(AND(All!$V72="P6",All!$AE72="RSS"),Ruler!W$27,IF(AND(All!$V72="P7",All!$AE72="RSS"),Ruler!W$28,IF(AND(All!$V72="P8",All!$AE72="RSS"),Ruler!W$29,IF(AND(All!$V72="P9",All!$AE72="RSS"),Ruler!W$30,0)))))))))))))))))))))))))))</f>
        <v>2</v>
      </c>
      <c r="CE72" s="325">
        <f>IF(AND(All!$V72="P1",All!$AE72="RDP"),Ruler!X$6,IF(AND(All!$V72="P2",All!$AE72="RDP"),Ruler!X$7,IF(AND(All!$V72="P3",All!$AE72="RDP"),Ruler!X$8,IF(AND(All!$V72="P4",All!$AE72="RDP"),Ruler!X$9,IF(AND(All!$V72="P5",All!$AE72="RDP"),Ruler!X$10,IF(AND(All!$V72="P6",All!$AE72="RDP"),Ruler!X$11,IF(AND(All!$V72="P7",All!$AE72="RDP"),Ruler!X$12,IF(AND(All!$V72="P8",All!$AE72="RDP"),Ruler!X$13,IF(AND(All!$V72="P9",All!$AE72="RDP"),Ruler!X$14,IF(AND(All!$V72="P1",All!$AE72="RMS"),Ruler!X$6,IF(AND(All!$V72="P2",All!$AE72="RMS"),Ruler!X$15,IF(AND(All!$V72="P3",All!$AE72="RMS"),Ruler!X$16,IF(AND(All!$V72="P4",All!$AE72="RMS"),Ruler!X$17,IF(AND(All!$V72="P5",All!$AE72="RMS"),Ruler!X$18,IF(AND(All!$V72="P6",All!$AE72="RMS"),Ruler!X$19,IF(AND(All!$V72="P7",All!$AE72="RMS"),Ruler!X$20,IF(AND(All!$V72="P8",All!$AE72="RMS"),Ruler!X$21,IF(AND(All!$V72="P9",All!$AE72="RMS"),Ruler!X$22,IF(AND(All!$V72="P1",All!$AE72="RSS"),Ruler!X$6,IF(AND(All!$V72="P2",All!$AE72="RSS"),Ruler!X$23,IF(AND(All!$V72="P3",All!$AE72="RSS"),Ruler!X$24,IF(AND(All!$V72="P4",All!$AE72="RSS"),Ruler!X$25,IF(AND(All!$V72="P5",All!$AE72="RSS"),Ruler!X$26,IF(AND(All!$V72="P6",All!$AE72="RSS"),Ruler!X$27,IF(AND(All!$V72="P7",All!$AE72="RSS"),Ruler!X$28,IF(AND(All!$V72="P8",All!$AE72="RSS"),Ruler!X$29,IF(AND(All!$V72="P9",All!$AE72="RSS"),Ruler!X$30,0)))))))))))))))))))))))))))</f>
        <v>2</v>
      </c>
      <c r="CF72" s="325">
        <f>IF(AND(All!$V72="P1",All!$AE72="RDP"),Ruler!Y$6,IF(AND(All!$V72="P2",All!$AE72="RDP"),Ruler!Y$7,IF(AND(All!$V72="P3",All!$AE72="RDP"),Ruler!Y$8,IF(AND(All!$V72="P4",All!$AE72="RDP"),Ruler!Y$9,IF(AND(All!$V72="P5",All!$AE72="RDP"),Ruler!Y$10,IF(AND(All!$V72="P6",All!$AE72="RDP"),Ruler!Y$11,IF(AND(All!$V72="P7",All!$AE72="RDP"),Ruler!Y$12,IF(AND(All!$V72="P8",All!$AE72="RDP"),Ruler!Y$13,IF(AND(All!$V72="P9",All!$AE72="RDP"),Ruler!Y$14,IF(AND(All!$V72="P1",All!$AE72="RMS"),Ruler!Y$6,IF(AND(All!$V72="P2",All!$AE72="RMS"),Ruler!Y$15,IF(AND(All!$V72="P3",All!$AE72="RMS"),Ruler!Y$16,IF(AND(All!$V72="P4",All!$AE72="RMS"),Ruler!Y$17,IF(AND(All!$V72="P5",All!$AE72="RMS"),Ruler!Y$18,IF(AND(All!$V72="P6",All!$AE72="RMS"),Ruler!Y$19,IF(AND(All!$V72="P7",All!$AE72="RMS"),Ruler!Y$20,IF(AND(All!$V72="P8",All!$AE72="RMS"),Ruler!Y$21,IF(AND(All!$V72="P9",All!$AE72="RMS"),Ruler!Y$22,IF(AND(All!$V72="P1",All!$AE72="RSS"),Ruler!Y$6,IF(AND(All!$V72="P2",All!$AE72="RSS"),Ruler!Y$23,IF(AND(All!$V72="P3",All!$AE72="RSS"),Ruler!Y$24,IF(AND(All!$V72="P4",All!$AE72="RSS"),Ruler!Y$25,IF(AND(All!$V72="P5",All!$AE72="RSS"),Ruler!Y$26,IF(AND(All!$V72="P6",All!$AE72="RSS"),Ruler!Y$27,IF(AND(All!$V72="P7",All!$AE72="RSS"),Ruler!Y$28,IF(AND(All!$V72="P8",All!$AE72="RSS"),Ruler!Y$29,IF(AND(All!$V72="P9",All!$AE72="RSS"),Ruler!Y$30,0)))))))))))))))))))))))))))</f>
        <v>1</v>
      </c>
      <c r="CG72" s="325">
        <f>IF(AND(All!$V72="P1",All!$AE72="RDP"),Ruler!Z$6,IF(AND(All!$V72="P2",All!$AE72="RDP"),Ruler!Z$7,IF(AND(All!$V72="P3",All!$AE72="RDP"),Ruler!Z$8,IF(AND(All!$V72="P4",All!$AE72="RDP"),Ruler!Z$9,IF(AND(All!$V72="P5",All!$AE72="RDP"),Ruler!Z$10,IF(AND(All!$V72="P6",All!$AE72="RDP"),Ruler!Z$11,IF(AND(All!$V72="P7",All!$AE72="RDP"),Ruler!Z$12,IF(AND(All!$V72="P8",All!$AE72="RDP"),Ruler!Z$13,IF(AND(All!$V72="P9",All!$AE72="RDP"),Ruler!Z$14,IF(AND(All!$V72="P1",All!$AE72="RMS"),Ruler!Z$6,IF(AND(All!$V72="P2",All!$AE72="RMS"),Ruler!Z$15,IF(AND(All!$V72="P3",All!$AE72="RMS"),Ruler!Z$16,IF(AND(All!$V72="P4",All!$AE72="RMS"),Ruler!Z$17,IF(AND(All!$V72="P5",All!$AE72="RMS"),Ruler!Z$18,IF(AND(All!$V72="P6",All!$AE72="RMS"),Ruler!Z$19,IF(AND(All!$V72="P7",All!$AE72="RMS"),Ruler!Z$20,IF(AND(All!$V72="P8",All!$AE72="RMS"),Ruler!Z$21,IF(AND(All!$V72="P9",All!$AE72="RMS"),Ruler!Z$22,IF(AND(All!$V72="P1",All!$AE72="RSS"),Ruler!Z$6,IF(AND(All!$V72="P2",All!$AE72="RSS"),Ruler!Z$23,IF(AND(All!$V72="P3",All!$AE72="RSS"),Ruler!Z$24,IF(AND(All!$V72="P4",All!$AE72="RSS"),Ruler!Z$25,IF(AND(All!$V72="P5",All!$AE72="RSS"),Ruler!Z$26,IF(AND(All!$V72="P6",All!$AE72="RSS"),Ruler!Z$27,IF(AND(All!$V72="P7",All!$AE72="RSS"),Ruler!Z$28,IF(AND(All!$V72="P8",All!$AE72="RSS"),Ruler!Z$29,IF(AND(All!$V72="P9",All!$AE72="RSS"),Ruler!Z$30,0)))))))))))))))))))))))))))</f>
        <v>2</v>
      </c>
      <c r="CH72" s="325">
        <f>IF(AND(All!$V72="P1",All!$AE72="RDP"),Ruler!AA$6,IF(AND(All!$V72="P2",All!$AE72="RDP"),Ruler!AA$7,IF(AND(All!$V72="P3",All!$AE72="RDP"),Ruler!AA$8,IF(AND(All!$V72="P4",All!$AE72="RDP"),Ruler!AA$9,IF(AND(All!$V72="P5",All!$AE72="RDP"),Ruler!AA$10,IF(AND(All!$V72="P6",All!$AE72="RDP"),Ruler!AA$11,IF(AND(All!$V72="P7",All!$AE72="RDP"),Ruler!AA$12,IF(AND(All!$V72="P8",All!$AE72="RDP"),Ruler!AA$13,IF(AND(All!$V72="P9",All!$AE72="RDP"),Ruler!AA$14,IF(AND(All!$V72="P1",All!$AE72="RMS"),Ruler!AA$6,IF(AND(All!$V72="P2",All!$AE72="RMS"),Ruler!AA$15,IF(AND(All!$V72="P3",All!$AE72="RMS"),Ruler!AA$16,IF(AND(All!$V72="P4",All!$AE72="RMS"),Ruler!AA$17,IF(AND(All!$V72="P5",All!$AE72="RMS"),Ruler!AA$18,IF(AND(All!$V72="P6",All!$AE72="RMS"),Ruler!AA$19,IF(AND(All!$V72="P7",All!$AE72="RMS"),Ruler!AA$20,IF(AND(All!$V72="P8",All!$AE72="RMS"),Ruler!AA$21,IF(AND(All!$V72="P9",All!$AE72="RMS"),Ruler!AA$22,IF(AND(All!$V72="P1",All!$AE72="RSS"),Ruler!AA$6,IF(AND(All!$V72="P2",All!$AE72="RSS"),Ruler!AA$23,IF(AND(All!$V72="P3",All!$AE72="RSS"),Ruler!AA$24,IF(AND(All!$V72="P4",All!$AE72="RSS"),Ruler!AA$25,IF(AND(All!$V72="P5",All!$AE72="RSS"),Ruler!AA$26,IF(AND(All!$V72="P6",All!$AE72="RSS"),Ruler!AA$27,IF(AND(All!$V72="P7",All!$AE72="RSS"),Ruler!AA$28,IF(AND(All!$V72="P8",All!$AE72="RSS"),Ruler!AA$29,IF(AND(All!$V72="P9",All!$AE72="RSS"),Ruler!AA$30,0)))))))))))))))))))))))))))</f>
        <v>1</v>
      </c>
      <c r="CI72" s="325">
        <f>IF(AND(All!$V72="P1",All!$AE72="RDP"),Ruler!AB$6,IF(AND(All!$V72="P2",All!$AE72="RDP"),Ruler!AB$7,IF(AND(All!$V72="P3",All!$AE72="RDP"),Ruler!AB$8,IF(AND(All!$V72="P4",All!$AE72="RDP"),Ruler!AB$9,IF(AND(All!$V72="P5",All!$AE72="RDP"),Ruler!AB$10,IF(AND(All!$V72="P6",All!$AE72="RDP"),Ruler!AB$11,IF(AND(All!$V72="P7",All!$AE72="RDP"),Ruler!AB$12,IF(AND(All!$V72="P8",All!$AE72="RDP"),Ruler!AB$13,IF(AND(All!$V72="P9",All!$AE72="RDP"),Ruler!AB$14,IF(AND(All!$V72="P1",All!$AE72="RMS"),Ruler!AB$6,IF(AND(All!$V72="P2",All!$AE72="RMS"),Ruler!AB$15,IF(AND(All!$V72="P3",All!$AE72="RMS"),Ruler!AB$16,IF(AND(All!$V72="P4",All!$AE72="RMS"),Ruler!AB$17,IF(AND(All!$V72="P5",All!$AE72="RMS"),Ruler!AB$18,IF(AND(All!$V72="P6",All!$AE72="RMS"),Ruler!AB$19,IF(AND(All!$V72="P7",All!$AE72="RMS"),Ruler!AB$20,IF(AND(All!$V72="P8",All!$AE72="RMS"),Ruler!AB$21,IF(AND(All!$V72="P9",All!$AE72="RMS"),Ruler!AB$22,IF(AND(All!$V72="P1",All!$AE72="RSS"),Ruler!AB$6,IF(AND(All!$V72="P2",All!$AE72="RSS"),Ruler!AB$23,IF(AND(All!$V72="P3",All!$AE72="RSS"),Ruler!AB$24,IF(AND(All!$V72="P4",All!$AE72="RSS"),Ruler!AB$25,IF(AND(All!$V72="P5",All!$AE72="RSS"),Ruler!AB$26,IF(AND(All!$V72="P6",All!$AE72="RSS"),Ruler!AB$27,IF(AND(All!$V72="P7",All!$AE72="RSS"),Ruler!AB$28,IF(AND(All!$V72="P8",All!$AE72="RSS"),Ruler!AB$29,IF(AND(All!$V72="P9",All!$AE72="RSS"),Ruler!AB$30,0)))))))))))))))))))))))))))</f>
        <v>1</v>
      </c>
      <c r="CJ72" s="377">
        <f>Table9[[#This Row],[R-B1]]-Table9[[#This Row],[B1]]</f>
        <v>0</v>
      </c>
      <c r="CK72" s="378">
        <f>Table9[[#This Row],[R-B2]]-Table9[[#This Row],[B2]]</f>
        <v>0</v>
      </c>
      <c r="CL72" s="378">
        <f>Table9[[#This Row],[R-B3]]-Table9[[#This Row],[B3]]</f>
        <v>0</v>
      </c>
      <c r="CM72" s="378">
        <f>Table9[[#This Row],[R-B4]]-Table9[[#This Row],[B4]]</f>
        <v>0</v>
      </c>
      <c r="CN72" s="378">
        <f>Table9[[#This Row],[R-B5]]-Table9[[#This Row],[B5]]</f>
        <v>0</v>
      </c>
      <c r="CO72" s="378">
        <f>Table9[[#This Row],[R-B6]]-Table9[[#This Row],[B6]]</f>
        <v>-1</v>
      </c>
      <c r="CP72" s="378">
        <f>Table9[[#This Row],[R-B7]]-Table9[[#This Row],[B7]]</f>
        <v>0</v>
      </c>
      <c r="CQ72" s="378">
        <f>Table9[[#This Row],[R-B8]]-Table9[[#This Row],[B8]]</f>
        <v>0</v>
      </c>
      <c r="CR72" s="378">
        <f>Table9[[#This Row],[R-B9]]-Table9[[#This Row],[B9]]</f>
        <v>0</v>
      </c>
      <c r="CS72" s="378">
        <f>Table9[[#This Row],[R-B10]]-Table9[[#This Row],[B10]]</f>
        <v>-1</v>
      </c>
      <c r="CT72" s="378">
        <f>Table9[[#This Row],[R-B11]]-Table9[[#This Row],[B11]]</f>
        <v>0</v>
      </c>
      <c r="CU72" s="378">
        <f>Table9[[#This Row],[R-B12]]-Table9[[#This Row],[B12]]</f>
        <v>1</v>
      </c>
      <c r="CV72" s="378">
        <f>Table9[[#This Row],[R-K1]]-Table9[[#This Row],[K1]]</f>
        <v>0</v>
      </c>
      <c r="CW72" s="378">
        <f>Table9[[#This Row],[R-K2]]-Table9[[#This Row],[K2]]</f>
        <v>1</v>
      </c>
      <c r="CX72" s="378">
        <f>Table9[[#This Row],[R-K3]]-Table9[[#This Row],[K3]]</f>
        <v>1</v>
      </c>
      <c r="CY72" s="378">
        <f>Table9[[#This Row],[R-K4]]-Table9[[#This Row],[K4]]</f>
        <v>0</v>
      </c>
      <c r="CZ72" s="378">
        <f>Table9[[#This Row],[R-K5]]-Table9[[#This Row],[K5]]</f>
        <v>-1</v>
      </c>
      <c r="DA72" s="378">
        <f>Table9[[#This Row],[R-P1]]-Table9[[#This Row],[P1]]</f>
        <v>1</v>
      </c>
      <c r="DB72" s="378">
        <f>Table9[[#This Row],[R-P2]]-Table9[[#This Row],[P2]]</f>
        <v>-1</v>
      </c>
      <c r="DC72" s="378">
        <f>Table9[[#This Row],[R-P3]]-Table9[[#This Row],[P3]]</f>
        <v>-1</v>
      </c>
      <c r="DD72" s="378">
        <f>Table9[[#This Row],[R-P4]]-Table9[[#This Row],[P4]]</f>
        <v>0</v>
      </c>
      <c r="DE72" s="378">
        <f>Table9[[#This Row],[R-P5]]-Table9[[#This Row],[P5]]</f>
        <v>0</v>
      </c>
      <c r="DF72" s="378">
        <f>Table9[[#This Row],[R-E1]]-Table9[[#This Row],[E1]]</f>
        <v>0</v>
      </c>
      <c r="DG72" s="379">
        <f>Table9[[#This Row],[R-E2]]-Table9[[#This Row],[E2]]</f>
        <v>0</v>
      </c>
      <c r="DH72" s="43">
        <f>COUNTIF(Table9[[#This Row],[G-B1]:[G-B12]],"&lt;=0")/12*100</f>
        <v>91.666666666666657</v>
      </c>
      <c r="DI72" s="43">
        <f>COUNTIF(Table9[[#This Row],[G-K1]:[G-K5]],"&lt;=0")/5*100</f>
        <v>60</v>
      </c>
      <c r="DJ72" s="43">
        <f>COUNTIF(Table9[[#This Row],[G-P1]:[G-P5]],"&lt;=0")/5*100</f>
        <v>80</v>
      </c>
      <c r="DK72" s="43">
        <f>COUNTIF(Table9[[#This Row],[G-E1]:[G-E2]],"&lt;=0")/2*100</f>
        <v>100</v>
      </c>
      <c r="DL72" s="450">
        <f>IF(AE72="RDP",(COUNTIF(Table9[[#This Row],[G-B3]],"&lt;=0")+COUNTIF(Table9[[#This Row],[G-B4]],"&lt;=0")+COUNTIF(Table9[[#This Row],[G-B7]],"&lt;=0")+COUNTIF(Table9[[#This Row],[G-B11]],"&lt;=0")+COUNTIF(Table9[[#This Row],[G-K2]],"&lt;=0"))/5*100,IF(AE72="RMS",(COUNTIF(Table9[[#This Row],[G-B4]],"&lt;=0")+COUNTIF(Table9[[#This Row],[G-B5]],"&lt;=0")+COUNTIF(Table9[[#This Row],[G-B10]],"&lt;=0")+COUNTIF(Table9[[#This Row],[G-B12]],"&lt;=0")+COUNTIF(Table9[[#This Row],[G-K2]],"&lt;=0"))/5*100,IF(AE72="RSS",(COUNTIF(Table9[[#This Row],[G-B1]],"&lt;=0")+COUNTIF(Table9[[#This Row],[G-B2]],"&lt;=0")+COUNTIF(Table9[[#This Row],[G-B6]],"&lt;=0")+COUNTIF(Table9[[#This Row],[G-B11]],"&lt;=0")+COUNTIF(Table9[[#This Row],[G-B12]],"&lt;=0"))/5*100,0)))</f>
        <v>80</v>
      </c>
      <c r="DM72" s="332">
        <v>100</v>
      </c>
      <c r="DN72" s="42">
        <v>80</v>
      </c>
      <c r="DO72" s="42">
        <v>80</v>
      </c>
      <c r="DP72" s="42">
        <v>100</v>
      </c>
      <c r="DQ72" s="42">
        <v>100</v>
      </c>
      <c r="DR72" s="332">
        <v>58</v>
      </c>
      <c r="DS72" s="42">
        <v>60</v>
      </c>
      <c r="DT72" s="42">
        <v>60</v>
      </c>
      <c r="DU72" s="42">
        <v>0</v>
      </c>
      <c r="DV72" s="42">
        <v>20</v>
      </c>
      <c r="DW72" s="332">
        <v>50</v>
      </c>
      <c r="DX72" s="42">
        <v>40</v>
      </c>
      <c r="DY72" s="42">
        <v>60</v>
      </c>
      <c r="DZ72" s="42">
        <v>0</v>
      </c>
      <c r="EA72" s="333">
        <v>0</v>
      </c>
      <c r="EB72" s="342" t="s">
        <v>285</v>
      </c>
      <c r="EC72" s="339" t="s">
        <v>185</v>
      </c>
      <c r="ED72" s="339" t="s">
        <v>697</v>
      </c>
      <c r="EE72" s="338"/>
    </row>
    <row r="73" spans="2:135" ht="58.5" hidden="1" thickBot="1" x14ac:dyDescent="0.35">
      <c r="B73" s="282">
        <v>72</v>
      </c>
      <c r="C73" s="285" t="s">
        <v>134</v>
      </c>
      <c r="D73" s="283">
        <v>46224</v>
      </c>
      <c r="E73" s="284" t="s">
        <v>698</v>
      </c>
      <c r="F73" s="43">
        <v>1062314</v>
      </c>
      <c r="G73" s="357">
        <f t="shared" ca="1" si="5"/>
        <v>29.141458266742777</v>
      </c>
      <c r="H73" s="283">
        <v>35679</v>
      </c>
      <c r="I73" s="282" t="s">
        <v>136</v>
      </c>
      <c r="J73" s="282" t="s">
        <v>137</v>
      </c>
      <c r="K73" s="282" t="s">
        <v>138</v>
      </c>
      <c r="L73" s="282" t="s">
        <v>139</v>
      </c>
      <c r="M73" s="282" t="s">
        <v>140</v>
      </c>
      <c r="N73" s="282" t="s">
        <v>699</v>
      </c>
      <c r="O73" s="282" t="s">
        <v>142</v>
      </c>
      <c r="P73" s="284" t="s">
        <v>700</v>
      </c>
      <c r="Q73" s="282" t="s">
        <v>144</v>
      </c>
      <c r="R73" s="282" t="s">
        <v>185</v>
      </c>
      <c r="S73" s="283">
        <v>44214</v>
      </c>
      <c r="T73" s="286">
        <f t="shared" ca="1" si="6"/>
        <v>5.7555555555555555</v>
      </c>
      <c r="U73" s="286">
        <f ca="1">Table9[[#This Row],[Years in PET]]</f>
        <v>5.7555555555555555</v>
      </c>
      <c r="V73" s="282" t="s">
        <v>56</v>
      </c>
      <c r="W73" s="286"/>
      <c r="X73" s="286">
        <f ca="1">($T$1-Table9[[#This Row],[Date of Appointment to Current Grade]])/365</f>
        <v>2.7195404585235998</v>
      </c>
      <c r="Y73" s="283">
        <v>45323</v>
      </c>
      <c r="Z73" s="282" t="s">
        <v>145</v>
      </c>
      <c r="AA73" s="283">
        <v>44562</v>
      </c>
      <c r="AB73" s="286">
        <f ca="1">($T$1-Table9[[#This Row],[Date in Position]])/365</f>
        <v>4.8044719653729144</v>
      </c>
      <c r="AC73" s="282" t="s">
        <v>146</v>
      </c>
      <c r="AD73" s="282"/>
      <c r="AE73" s="282" t="s">
        <v>139</v>
      </c>
      <c r="AF73" s="282" t="s">
        <v>188</v>
      </c>
      <c r="AG73" s="287" t="s">
        <v>701</v>
      </c>
      <c r="AH73" s="287" t="s">
        <v>702</v>
      </c>
      <c r="AI73" s="288" t="s">
        <v>703</v>
      </c>
      <c r="AJ73" s="285"/>
      <c r="AK73" s="288" t="s">
        <v>704</v>
      </c>
      <c r="AL73" s="285" t="s">
        <v>705</v>
      </c>
      <c r="AM73" s="372" t="s">
        <v>696</v>
      </c>
      <c r="AN73" s="323">
        <v>1</v>
      </c>
      <c r="AO73" s="43">
        <v>1</v>
      </c>
      <c r="AP73" s="43">
        <v>1</v>
      </c>
      <c r="AQ73" s="43">
        <v>2</v>
      </c>
      <c r="AR73" s="43">
        <v>2</v>
      </c>
      <c r="AS73" s="43">
        <v>2</v>
      </c>
      <c r="AT73" s="43">
        <v>2</v>
      </c>
      <c r="AU73" s="43">
        <v>2</v>
      </c>
      <c r="AV73" s="43">
        <v>1</v>
      </c>
      <c r="AW73" s="43">
        <v>2</v>
      </c>
      <c r="AX73" s="43">
        <v>1</v>
      </c>
      <c r="AY73" s="43">
        <v>2</v>
      </c>
      <c r="AZ73" s="43">
        <v>2</v>
      </c>
      <c r="BA73" s="43">
        <v>2</v>
      </c>
      <c r="BB73" s="43">
        <v>0</v>
      </c>
      <c r="BC73" s="43">
        <v>1</v>
      </c>
      <c r="BD73" s="43">
        <v>0</v>
      </c>
      <c r="BE73" s="43">
        <v>1</v>
      </c>
      <c r="BF73" s="43">
        <v>1</v>
      </c>
      <c r="BG73" s="43">
        <v>2</v>
      </c>
      <c r="BH73" s="43">
        <v>1</v>
      </c>
      <c r="BI73" s="43">
        <v>0</v>
      </c>
      <c r="BJ73" s="43">
        <v>0</v>
      </c>
      <c r="BK73" s="328">
        <v>0</v>
      </c>
      <c r="BL73" s="325">
        <f>IF(AND(All!$V73="P1",All!$AE73="RDP"),Ruler!E$6,IF(AND(All!$V73="P2",All!$AE73="RDP"),Ruler!E$7,IF(AND(All!$V73="P3",All!$AE73="RDP"),Ruler!E$8,IF(AND(All!$V73="P4",All!$AE73="RDP"),Ruler!E$9,IF(AND(All!$V73="P5",All!$AE73="RDP"),Ruler!E$10,IF(AND(All!$V73="P6",All!$AE73="RDP"),Ruler!E$11,IF(AND(All!$V73="P7",All!$AE73="RDP"),Ruler!E$12,IF(AND(All!$V73="P8",All!$AE73="RDP"),Ruler!E$13,IF(AND(All!$V73="P9",All!$AE73="RDP"),Ruler!E$14,IF(AND(All!$V73="P1",All!$AE73="RMS"),Ruler!E$6,IF(AND(All!$V73="P2",All!$AE73="RMS"),Ruler!E$15,IF(AND(All!$V73="P3",All!$AE73="RMS"),Ruler!E$16,IF(AND(All!$V73="P4",All!$AE73="RMS"),Ruler!E$17,IF(AND(All!$V73="P5",All!$AE73="RMS"),Ruler!E$18,IF(AND(All!$V73="P6",All!$AE73="RMS"),Ruler!E$19,IF(AND(All!$V73="P7",All!$AE73="RMS"),Ruler!E$20,IF(AND(All!$V73="P8",All!$AE73="RMS"),Ruler!E$21,IF(AND(All!$V73="P9",All!$AE73="RMS"),Ruler!E$22,IF(AND(All!$V73="P1",All!$AE73="RSS"),Ruler!E$6,IF(AND(All!$V73="P2",All!$AE73="RSS"),Ruler!E$23,IF(AND(All!$V73="P3",All!$AE73="RSS"),Ruler!E$24,IF(AND(All!$V73="P4",All!$AE73="RSS"),Ruler!E$25,IF(AND(All!$V73="P5",All!$AE73="RSS"),Ruler!E$26,IF(AND(All!$V73="P6",All!$AE73="RSS"),Ruler!E$27,IF(AND(All!$V73="P7",All!$AE73="RSS"),Ruler!E$28,IF(AND(All!$V73="P8",All!$AE73="RSS"),Ruler!E$29,IF(AND(All!$V73="P9",All!$AE73="RSS"),Ruler!E$30,0)))))))))))))))))))))))))))</f>
        <v>2</v>
      </c>
      <c r="BM73" s="325">
        <f>IF(AND(All!$V73="P1",All!$AE73="RDP"),Ruler!F$6,IF(AND(All!$V73="P2",All!$AE73="RDP"),Ruler!F$7,IF(AND(All!$V73="P3",All!$AE73="RDP"),Ruler!F$8,IF(AND(All!$V73="P4",All!$AE73="RDP"),Ruler!F$9,IF(AND(All!$V73="P5",All!$AE73="RDP"),Ruler!F$10,IF(AND(All!$V73="P6",All!$AE73="RDP"),Ruler!F$11,IF(AND(All!$V73="P7",All!$AE73="RDP"),Ruler!F$12,IF(AND(All!$V73="P8",All!$AE73="RDP"),Ruler!F$13,IF(AND(All!$V73="P9",All!$AE73="RDP"),Ruler!F$14,IF(AND(All!$V73="P1",All!$AE73="RMS"),Ruler!F$6,IF(AND(All!$V73="P2",All!$AE73="RMS"),Ruler!F$15,IF(AND(All!$V73="P3",All!$AE73="RMS"),Ruler!F$16,IF(AND(All!$V73="P4",All!$AE73="RMS"),Ruler!F$17,IF(AND(All!$V73="P5",All!$AE73="RMS"),Ruler!F$18,IF(AND(All!$V73="P6",All!$AE73="RMS"),Ruler!F$19,IF(AND(All!$V73="P7",All!$AE73="RMS"),Ruler!F$20,IF(AND(All!$V73="P8",All!$AE73="RMS"),Ruler!F$21,IF(AND(All!$V73="P9",All!$AE73="RMS"),Ruler!F$22,IF(AND(All!$V73="P1",All!$AE73="RSS"),Ruler!F$6,IF(AND(All!$V73="P2",All!$AE73="RSS"),Ruler!F$23,IF(AND(All!$V73="P3",All!$AE73="RSS"),Ruler!F$24,IF(AND(All!$V73="P4",All!$AE73="RSS"),Ruler!F$25,IF(AND(All!$V73="P5",All!$AE73="RSS"),Ruler!F$26,IF(AND(All!$V73="P6",All!$AE73="RSS"),Ruler!F$27,IF(AND(All!$V73="P7",All!$AE73="RSS"),Ruler!F$28,IF(AND(All!$V73="P8",All!$AE73="RSS"),Ruler!F$29,IF(AND(All!$V73="P9",All!$AE73="RSS"),Ruler!F$30,0)))))))))))))))))))))))))))</f>
        <v>2</v>
      </c>
      <c r="BN73" s="325">
        <f>IF(AND(All!$V73="P1",All!$AE73="RDP"),Ruler!G$6,IF(AND(All!$V73="P2",All!$AE73="RDP"),Ruler!G$7,IF(AND(All!$V73="P3",All!$AE73="RDP"),Ruler!G$8,IF(AND(All!$V73="P4",All!$AE73="RDP"),Ruler!G$9,IF(AND(All!$V73="P5",All!$AE73="RDP"),Ruler!G$10,IF(AND(All!$V73="P6",All!$AE73="RDP"),Ruler!G$11,IF(AND(All!$V73="P7",All!$AE73="RDP"),Ruler!G$12,IF(AND(All!$V73="P8",All!$AE73="RDP"),Ruler!G$13,IF(AND(All!$V73="P9",All!$AE73="RDP"),Ruler!G$14,IF(AND(All!$V73="P1",All!$AE73="RMS"),Ruler!G$6,IF(AND(All!$V73="P2",All!$AE73="RMS"),Ruler!G$15,IF(AND(All!$V73="P3",All!$AE73="RMS"),Ruler!G$16,IF(AND(All!$V73="P4",All!$AE73="RMS"),Ruler!G$17,IF(AND(All!$V73="P5",All!$AE73="RMS"),Ruler!G$18,IF(AND(All!$V73="P6",All!$AE73="RMS"),Ruler!G$19,IF(AND(All!$V73="P7",All!$AE73="RMS"),Ruler!G$20,IF(AND(All!$V73="P8",All!$AE73="RMS"),Ruler!G$21,IF(AND(All!$V73="P9",All!$AE73="RMS"),Ruler!G$22,IF(AND(All!$V73="P1",All!$AE73="RSS"),Ruler!G$6,IF(AND(All!$V73="P2",All!$AE73="RSS"),Ruler!G$23,IF(AND(All!$V73="P3",All!$AE73="RSS"),Ruler!G$24,IF(AND(All!$V73="P4",All!$AE73="RSS"),Ruler!G$25,IF(AND(All!$V73="P5",All!$AE73="RSS"),Ruler!G$26,IF(AND(All!$V73="P6",All!$AE73="RSS"),Ruler!G$27,IF(AND(All!$V73="P7",All!$AE73="RSS"),Ruler!G$28,IF(AND(All!$V73="P8",All!$AE73="RSS"),Ruler!G$29,IF(AND(All!$V73="P9",All!$AE73="RSS"),Ruler!G$30,0)))))))))))))))))))))))))))</f>
        <v>1</v>
      </c>
      <c r="BO73" s="325">
        <f>IF(AND(All!$V73="P1",All!$AE73="RDP"),Ruler!H$6,IF(AND(All!$V73="P2",All!$AE73="RDP"),Ruler!H$7,IF(AND(All!$V73="P3",All!$AE73="RDP"),Ruler!H$8,IF(AND(All!$V73="P4",All!$AE73="RDP"),Ruler!H$9,IF(AND(All!$V73="P5",All!$AE73="RDP"),Ruler!H$10,IF(AND(All!$V73="P6",All!$AE73="RDP"),Ruler!H$11,IF(AND(All!$V73="P7",All!$AE73="RDP"),Ruler!H$12,IF(AND(All!$V73="P8",All!$AE73="RDP"),Ruler!H$13,IF(AND(All!$V73="P9",All!$AE73="RDP"),Ruler!H$14,IF(AND(All!$V73="P1",All!$AE73="RMS"),Ruler!H$6,IF(AND(All!$V73="P2",All!$AE73="RMS"),Ruler!H$15,IF(AND(All!$V73="P3",All!$AE73="RMS"),Ruler!H$16,IF(AND(All!$V73="P4",All!$AE73="RMS"),Ruler!H$17,IF(AND(All!$V73="P5",All!$AE73="RMS"),Ruler!H$18,IF(AND(All!$V73="P6",All!$AE73="RMS"),Ruler!H$19,IF(AND(All!$V73="P7",All!$AE73="RMS"),Ruler!H$20,IF(AND(All!$V73="P8",All!$AE73="RMS"),Ruler!H$21,IF(AND(All!$V73="P9",All!$AE73="RMS"),Ruler!H$22,IF(AND(All!$V73="P1",All!$AE73="RSS"),Ruler!H$6,IF(AND(All!$V73="P2",All!$AE73="RSS"),Ruler!H$23,IF(AND(All!$V73="P3",All!$AE73="RSS"),Ruler!H$24,IF(AND(All!$V73="P4",All!$AE73="RSS"),Ruler!H$25,IF(AND(All!$V73="P5",All!$AE73="RSS"),Ruler!H$26,IF(AND(All!$V73="P6",All!$AE73="RSS"),Ruler!H$27,IF(AND(All!$V73="P7",All!$AE73="RSS"),Ruler!H$28,IF(AND(All!$V73="P8",All!$AE73="RSS"),Ruler!H$29,IF(AND(All!$V73="P9",All!$AE73="RSS"),Ruler!H$30,0)))))))))))))))))))))))))))</f>
        <v>2</v>
      </c>
      <c r="BP73" s="325">
        <f>IF(AND(All!$V73="P1",All!$AE73="RDP"),Ruler!I$6,IF(AND(All!$V73="P2",All!$AE73="RDP"),Ruler!I$7,IF(AND(All!$V73="P3",All!$AE73="RDP"),Ruler!I$8,IF(AND(All!$V73="P4",All!$AE73="RDP"),Ruler!I$9,IF(AND(All!$V73="P5",All!$AE73="RDP"),Ruler!I$10,IF(AND(All!$V73="P6",All!$AE73="RDP"),Ruler!I$11,IF(AND(All!$V73="P7",All!$AE73="RDP"),Ruler!I$12,IF(AND(All!$V73="P8",All!$AE73="RDP"),Ruler!I$13,IF(AND(All!$V73="P9",All!$AE73="RDP"),Ruler!I$14,IF(AND(All!$V73="P1",All!$AE73="RMS"),Ruler!I$6,IF(AND(All!$V73="P2",All!$AE73="RMS"),Ruler!I$15,IF(AND(All!$V73="P3",All!$AE73="RMS"),Ruler!I$16,IF(AND(All!$V73="P4",All!$AE73="RMS"),Ruler!I$17,IF(AND(All!$V73="P5",All!$AE73="RMS"),Ruler!I$18,IF(AND(All!$V73="P6",All!$AE73="RMS"),Ruler!I$19,IF(AND(All!$V73="P7",All!$AE73="RMS"),Ruler!I$20,IF(AND(All!$V73="P8",All!$AE73="RMS"),Ruler!I$21,IF(AND(All!$V73="P9",All!$AE73="RMS"),Ruler!I$22,IF(AND(All!$V73="P1",All!$AE73="RSS"),Ruler!I$6,IF(AND(All!$V73="P2",All!$AE73="RSS"),Ruler!I$23,IF(AND(All!$V73="P3",All!$AE73="RSS"),Ruler!I$24,IF(AND(All!$V73="P4",All!$AE73="RSS"),Ruler!I$25,IF(AND(All!$V73="P5",All!$AE73="RSS"),Ruler!I$26,IF(AND(All!$V73="P6",All!$AE73="RSS"),Ruler!I$27,IF(AND(All!$V73="P7",All!$AE73="RSS"),Ruler!I$28,IF(AND(All!$V73="P8",All!$AE73="RSS"),Ruler!I$29,IF(AND(All!$V73="P9",All!$AE73="RSS"),Ruler!I$30,0)))))))))))))))))))))))))))</f>
        <v>2</v>
      </c>
      <c r="BQ73" s="325">
        <f>IF(AND(All!$V73="P1",All!$AE73="RDP"),Ruler!J$6,IF(AND(All!$V73="P2",All!$AE73="RDP"),Ruler!J$7,IF(AND(All!$V73="P3",All!$AE73="RDP"),Ruler!J$8,IF(AND(All!$V73="P4",All!$AE73="RDP"),Ruler!J$9,IF(AND(All!$V73="P5",All!$AE73="RDP"),Ruler!J$10,IF(AND(All!$V73="P6",All!$AE73="RDP"),Ruler!J$11,IF(AND(All!$V73="P7",All!$AE73="RDP"),Ruler!J$12,IF(AND(All!$V73="P8",All!$AE73="RDP"),Ruler!J$13,IF(AND(All!$V73="P9",All!$AE73="RDP"),Ruler!J$14,IF(AND(All!$V73="P1",All!$AE73="RMS"),Ruler!J$6,IF(AND(All!$V73="P2",All!$AE73="RMS"),Ruler!J$15,IF(AND(All!$V73="P3",All!$AE73="RMS"),Ruler!J$16,IF(AND(All!$V73="P4",All!$AE73="RMS"),Ruler!J$17,IF(AND(All!$V73="P5",All!$AE73="RMS"),Ruler!J$18,IF(AND(All!$V73="P6",All!$AE73="RMS"),Ruler!J$19,IF(AND(All!$V73="P7",All!$AE73="RMS"),Ruler!J$20,IF(AND(All!$V73="P8",All!$AE73="RMS"),Ruler!J$21,IF(AND(All!$V73="P9",All!$AE73="RMS"),Ruler!J$22,IF(AND(All!$V73="P1",All!$AE73="RSS"),Ruler!J$6,IF(AND(All!$V73="P2",All!$AE73="RSS"),Ruler!J$23,IF(AND(All!$V73="P3",All!$AE73="RSS"),Ruler!J$24,IF(AND(All!$V73="P4",All!$AE73="RSS"),Ruler!J$25,IF(AND(All!$V73="P5",All!$AE73="RSS"),Ruler!J$26,IF(AND(All!$V73="P6",All!$AE73="RSS"),Ruler!J$27,IF(AND(All!$V73="P7",All!$AE73="RSS"),Ruler!J$28,IF(AND(All!$V73="P8",All!$AE73="RSS"),Ruler!J$29,IF(AND(All!$V73="P9",All!$AE73="RSS"),Ruler!J$30,0)))))))))))))))))))))))))))</f>
        <v>1</v>
      </c>
      <c r="BR73" s="325">
        <f>IF(AND(All!$V73="P1",All!$AE73="RDP"),Ruler!K$6,IF(AND(All!$V73="P2",All!$AE73="RDP"),Ruler!K$7,IF(AND(All!$V73="P3",All!$AE73="RDP"),Ruler!K$8,IF(AND(All!$V73="P4",All!$AE73="RDP"),Ruler!K$9,IF(AND(All!$V73="P5",All!$AE73="RDP"),Ruler!K$10,IF(AND(All!$V73="P6",All!$AE73="RDP"),Ruler!K$11,IF(AND(All!$V73="P7",All!$AE73="RDP"),Ruler!K$12,IF(AND(All!$V73="P8",All!$AE73="RDP"),Ruler!K$13,IF(AND(All!$V73="P9",All!$AE73="RDP"),Ruler!K$14,IF(AND(All!$V73="P1",All!$AE73="RMS"),Ruler!K$6,IF(AND(All!$V73="P2",All!$AE73="RMS"),Ruler!K$15,IF(AND(All!$V73="P3",All!$AE73="RMS"),Ruler!K$16,IF(AND(All!$V73="P4",All!$AE73="RMS"),Ruler!K$17,IF(AND(All!$V73="P5",All!$AE73="RMS"),Ruler!K$18,IF(AND(All!$V73="P6",All!$AE73="RMS"),Ruler!K$19,IF(AND(All!$V73="P7",All!$AE73="RMS"),Ruler!K$20,IF(AND(All!$V73="P8",All!$AE73="RMS"),Ruler!K$21,IF(AND(All!$V73="P9",All!$AE73="RMS"),Ruler!K$22,IF(AND(All!$V73="P1",All!$AE73="RSS"),Ruler!K$6,IF(AND(All!$V73="P2",All!$AE73="RSS"),Ruler!K$23,IF(AND(All!$V73="P3",All!$AE73="RSS"),Ruler!K$24,IF(AND(All!$V73="P4",All!$AE73="RSS"),Ruler!K$25,IF(AND(All!$V73="P5",All!$AE73="RSS"),Ruler!K$26,IF(AND(All!$V73="P6",All!$AE73="RSS"),Ruler!K$27,IF(AND(All!$V73="P7",All!$AE73="RSS"),Ruler!K$28,IF(AND(All!$V73="P8",All!$AE73="RSS"),Ruler!K$29,IF(AND(All!$V73="P9",All!$AE73="RSS"),Ruler!K$30,0)))))))))))))))))))))))))))</f>
        <v>2</v>
      </c>
      <c r="BS73" s="325">
        <f>IF(AND(All!$V73="P1",All!$AE73="RDP"),Ruler!L$6,IF(AND(All!$V73="P2",All!$AE73="RDP"),Ruler!L$7,IF(AND(All!$V73="P3",All!$AE73="RDP"),Ruler!L$8,IF(AND(All!$V73="P4",All!$AE73="RDP"),Ruler!L$9,IF(AND(All!$V73="P5",All!$AE73="RDP"),Ruler!L$10,IF(AND(All!$V73="P6",All!$AE73="RDP"),Ruler!L$11,IF(AND(All!$V73="P7",All!$AE73="RDP"),Ruler!L$12,IF(AND(All!$V73="P8",All!$AE73="RDP"),Ruler!L$13,IF(AND(All!$V73="P9",All!$AE73="RDP"),Ruler!L$14,IF(AND(All!$V73="P1",All!$AE73="RMS"),Ruler!L$6,IF(AND(All!$V73="P2",All!$AE73="RMS"),Ruler!L$15,IF(AND(All!$V73="P3",All!$AE73="RMS"),Ruler!L$16,IF(AND(All!$V73="P4",All!$AE73="RMS"),Ruler!L$17,IF(AND(All!$V73="P5",All!$AE73="RMS"),Ruler!L$18,IF(AND(All!$V73="P6",All!$AE73="RMS"),Ruler!L$19,IF(AND(All!$V73="P7",All!$AE73="RMS"),Ruler!L$20,IF(AND(All!$V73="P8",All!$AE73="RMS"),Ruler!L$21,IF(AND(All!$V73="P9",All!$AE73="RMS"),Ruler!L$22,IF(AND(All!$V73="P1",All!$AE73="RSS"),Ruler!L$6,IF(AND(All!$V73="P2",All!$AE73="RSS"),Ruler!L$23,IF(AND(All!$V73="P3",All!$AE73="RSS"),Ruler!L$24,IF(AND(All!$V73="P4",All!$AE73="RSS"),Ruler!L$25,IF(AND(All!$V73="P5",All!$AE73="RSS"),Ruler!L$26,IF(AND(All!$V73="P6",All!$AE73="RSS"),Ruler!L$27,IF(AND(All!$V73="P7",All!$AE73="RSS"),Ruler!L$28,IF(AND(All!$V73="P8",All!$AE73="RSS"),Ruler!L$29,IF(AND(All!$V73="P9",All!$AE73="RSS"),Ruler!L$30,0)))))))))))))))))))))))))))</f>
        <v>2</v>
      </c>
      <c r="BT73" s="325">
        <f>IF(AND(All!$V73="P1",All!$AE73="RDP"),Ruler!M$6,IF(AND(All!$V73="P2",All!$AE73="RDP"),Ruler!M$7,IF(AND(All!$V73="P3",All!$AE73="RDP"),Ruler!M$8,IF(AND(All!$V73="P4",All!$AE73="RDP"),Ruler!M$9,IF(AND(All!$V73="P5",All!$AE73="RDP"),Ruler!M$10,IF(AND(All!$V73="P6",All!$AE73="RDP"),Ruler!M$11,IF(AND(All!$V73="P7",All!$AE73="RDP"),Ruler!M$12,IF(AND(All!$V73="P8",All!$AE73="RDP"),Ruler!M$13,IF(AND(All!$V73="P9",All!$AE73="RDP"),Ruler!M$14,IF(AND(All!$V73="P1",All!$AE73="RMS"),Ruler!M$6,IF(AND(All!$V73="P2",All!$AE73="RMS"),Ruler!M$15,IF(AND(All!$V73="P3",All!$AE73="RMS"),Ruler!M$16,IF(AND(All!$V73="P4",All!$AE73="RMS"),Ruler!M$17,IF(AND(All!$V73="P5",All!$AE73="RMS"),Ruler!M$18,IF(AND(All!$V73="P6",All!$AE73="RMS"),Ruler!M$19,IF(AND(All!$V73="P7",All!$AE73="RMS"),Ruler!M$20,IF(AND(All!$V73="P8",All!$AE73="RMS"),Ruler!M$21,IF(AND(All!$V73="P9",All!$AE73="RMS"),Ruler!M$22,IF(AND(All!$V73="P1",All!$AE73="RSS"),Ruler!M$6,IF(AND(All!$V73="P2",All!$AE73="RSS"),Ruler!M$23,IF(AND(All!$V73="P3",All!$AE73="RSS"),Ruler!M$24,IF(AND(All!$V73="P4",All!$AE73="RSS"),Ruler!M$25,IF(AND(All!$V73="P5",All!$AE73="RSS"),Ruler!M$26,IF(AND(All!$V73="P6",All!$AE73="RSS"),Ruler!M$27,IF(AND(All!$V73="P7",All!$AE73="RSS"),Ruler!M$28,IF(AND(All!$V73="P8",All!$AE73="RSS"),Ruler!M$29,IF(AND(All!$V73="P9",All!$AE73="RSS"),Ruler!M$30,0)))))))))))))))))))))))))))</f>
        <v>2</v>
      </c>
      <c r="BU73" s="325">
        <f>IF(AND(All!$V73="P1",All!$AE73="RDP"),Ruler!N$6,IF(AND(All!$V73="P2",All!$AE73="RDP"),Ruler!N$7,IF(AND(All!$V73="P3",All!$AE73="RDP"),Ruler!N$8,IF(AND(All!$V73="P4",All!$AE73="RDP"),Ruler!N$9,IF(AND(All!$V73="P5",All!$AE73="RDP"),Ruler!N$10,IF(AND(All!$V73="P6",All!$AE73="RDP"),Ruler!N$11,IF(AND(All!$V73="P7",All!$AE73="RDP"),Ruler!N$12,IF(AND(All!$V73="P8",All!$AE73="RDP"),Ruler!N$13,IF(AND(All!$V73="P9",All!$AE73="RDP"),Ruler!N$14,IF(AND(All!$V73="P1",All!$AE73="RMS"),Ruler!N$6,IF(AND(All!$V73="P2",All!$AE73="RMS"),Ruler!N$15,IF(AND(All!$V73="P3",All!$AE73="RMS"),Ruler!N$16,IF(AND(All!$V73="P4",All!$AE73="RMS"),Ruler!N$17,IF(AND(All!$V73="P5",All!$AE73="RMS"),Ruler!N$18,IF(AND(All!$V73="P6",All!$AE73="RMS"),Ruler!N$19,IF(AND(All!$V73="P7",All!$AE73="RMS"),Ruler!N$20,IF(AND(All!$V73="P8",All!$AE73="RMS"),Ruler!N$21,IF(AND(All!$V73="P9",All!$AE73="RMS"),Ruler!N$22,IF(AND(All!$V73="P1",All!$AE73="RSS"),Ruler!N$6,IF(AND(All!$V73="P2",All!$AE73="RSS"),Ruler!N$23,IF(AND(All!$V73="P3",All!$AE73="RSS"),Ruler!N$24,IF(AND(All!$V73="P4",All!$AE73="RSS"),Ruler!N$25,IF(AND(All!$V73="P5",All!$AE73="RSS"),Ruler!N$26,IF(AND(All!$V73="P6",All!$AE73="RSS"),Ruler!N$27,IF(AND(All!$V73="P7",All!$AE73="RSS"),Ruler!N$28,IF(AND(All!$V73="P8",All!$AE73="RSS"),Ruler!N$29,IF(AND(All!$V73="P9",All!$AE73="RSS"),Ruler!N$30,0)))))))))))))))))))))))))))</f>
        <v>2</v>
      </c>
      <c r="BV73" s="325">
        <f>IF(AND(All!$V73="P1",All!$AE73="RDP"),Ruler!O$6,IF(AND(All!$V73="P2",All!$AE73="RDP"),Ruler!O$7,IF(AND(All!$V73="P3",All!$AE73="RDP"),Ruler!O$8,IF(AND(All!$V73="P4",All!$AE73="RDP"),Ruler!O$9,IF(AND(All!$V73="P5",All!$AE73="RDP"),Ruler!O$10,IF(AND(All!$V73="P6",All!$AE73="RDP"),Ruler!O$11,IF(AND(All!$V73="P7",All!$AE73="RDP"),Ruler!O$12,IF(AND(All!$V73="P8",All!$AE73="RDP"),Ruler!O$13,IF(AND(All!$V73="P9",All!$AE73="RDP"),Ruler!O$14,IF(AND(All!$V73="P1",All!$AE73="RMS"),Ruler!O$6,IF(AND(All!$V73="P2",All!$AE73="RMS"),Ruler!O$15,IF(AND(All!$V73="P3",All!$AE73="RMS"),Ruler!O$16,IF(AND(All!$V73="P4",All!$AE73="RMS"),Ruler!O$17,IF(AND(All!$V73="P5",All!$AE73="RMS"),Ruler!O$18,IF(AND(All!$V73="P6",All!$AE73="RMS"),Ruler!O$19,IF(AND(All!$V73="P7",All!$AE73="RMS"),Ruler!O$20,IF(AND(All!$V73="P8",All!$AE73="RMS"),Ruler!O$21,IF(AND(All!$V73="P9",All!$AE73="RMS"),Ruler!O$22,IF(AND(All!$V73="P1",All!$AE73="RSS"),Ruler!O$6,IF(AND(All!$V73="P2",All!$AE73="RSS"),Ruler!O$23,IF(AND(All!$V73="P3",All!$AE73="RSS"),Ruler!O$24,IF(AND(All!$V73="P4",All!$AE73="RSS"),Ruler!O$25,IF(AND(All!$V73="P5",All!$AE73="RSS"),Ruler!O$26,IF(AND(All!$V73="P6",All!$AE73="RSS"),Ruler!O$27,IF(AND(All!$V73="P7",All!$AE73="RSS"),Ruler!O$28,IF(AND(All!$V73="P8",All!$AE73="RSS"),Ruler!O$29,IF(AND(All!$V73="P9",All!$AE73="RSS"),Ruler!O$30,0)))))))))))))))))))))))))))</f>
        <v>1</v>
      </c>
      <c r="BW73" s="325">
        <f>IF(AND(All!$V73="P1",All!$AE73="RDP"),Ruler!P$6,IF(AND(All!$V73="P2",All!$AE73="RDP"),Ruler!P$7,IF(AND(All!$V73="P3",All!$AE73="RDP"),Ruler!P$8,IF(AND(All!$V73="P4",All!$AE73="RDP"),Ruler!P$9,IF(AND(All!$V73="P5",All!$AE73="RDP"),Ruler!P$10,IF(AND(All!$V73="P6",All!$AE73="RDP"),Ruler!P$11,IF(AND(All!$V73="P7",All!$AE73="RDP"),Ruler!P$12,IF(AND(All!$V73="P8",All!$AE73="RDP"),Ruler!P$13,IF(AND(All!$V73="P9",All!$AE73="RDP"),Ruler!P$14,IF(AND(All!$V73="P1",All!$AE73="RMS"),Ruler!P$6,IF(AND(All!$V73="P2",All!$AE73="RMS"),Ruler!P$15,IF(AND(All!$V73="P3",All!$AE73="RMS"),Ruler!P$16,IF(AND(All!$V73="P4",All!$AE73="RMS"),Ruler!P$17,IF(AND(All!$V73="P5",All!$AE73="RMS"),Ruler!P$18,IF(AND(All!$V73="P6",All!$AE73="RMS"),Ruler!P$19,IF(AND(All!$V73="P7",All!$AE73="RMS"),Ruler!P$20,IF(AND(All!$V73="P8",All!$AE73="RMS"),Ruler!P$21,IF(AND(All!$V73="P9",All!$AE73="RMS"),Ruler!P$22,IF(AND(All!$V73="P1",All!$AE73="RSS"),Ruler!P$6,IF(AND(All!$V73="P2",All!$AE73="RSS"),Ruler!P$23,IF(AND(All!$V73="P3",All!$AE73="RSS"),Ruler!P$24,IF(AND(All!$V73="P4",All!$AE73="RSS"),Ruler!P$25,IF(AND(All!$V73="P5",All!$AE73="RSS"),Ruler!P$26,IF(AND(All!$V73="P6",All!$AE73="RSS"),Ruler!P$27,IF(AND(All!$V73="P7",All!$AE73="RSS"),Ruler!P$28,IF(AND(All!$V73="P8",All!$AE73="RSS"),Ruler!P$29,IF(AND(All!$V73="P9",All!$AE73="RSS"),Ruler!P$30,0)))))))))))))))))))))))))))</f>
        <v>2</v>
      </c>
      <c r="BX73" s="325">
        <f>IF(AND(All!$V73="P1",All!$AE73="RDP"),Ruler!Q$6,IF(AND(All!$V73="P2",All!$AE73="RDP"),Ruler!Q$7,IF(AND(All!$V73="P3",All!$AE73="RDP"),Ruler!Q$8,IF(AND(All!$V73="P4",All!$AE73="RDP"),Ruler!Q$9,IF(AND(All!$V73="P5",All!$AE73="RDP"),Ruler!Q$10,IF(AND(All!$V73="P6",All!$AE73="RDP"),Ruler!Q$11,IF(AND(All!$V73="P7",All!$AE73="RDP"),Ruler!Q$12,IF(AND(All!$V73="P8",All!$AE73="RDP"),Ruler!Q$13,IF(AND(All!$V73="P9",All!$AE73="RDP"),Ruler!Q$14,IF(AND(All!$V73="P1",All!$AE73="RMS"),Ruler!Q$6,IF(AND(All!$V73="P2",All!$AE73="RMS"),Ruler!Q$15,IF(AND(All!$V73="P3",All!$AE73="RMS"),Ruler!Q$16,IF(AND(All!$V73="P4",All!$AE73="RMS"),Ruler!Q$17,IF(AND(All!$V73="P5",All!$AE73="RMS"),Ruler!Q$18,IF(AND(All!$V73="P6",All!$AE73="RMS"),Ruler!Q$19,IF(AND(All!$V73="P7",All!$AE73="RMS"),Ruler!Q$20,IF(AND(All!$V73="P8",All!$AE73="RMS"),Ruler!Q$21,IF(AND(All!$V73="P9",All!$AE73="RMS"),Ruler!Q$22,IF(AND(All!$V73="P1",All!$AE73="RSS"),Ruler!Q$6,IF(AND(All!$V73="P2",All!$AE73="RSS"),Ruler!Q$23,IF(AND(All!$V73="P3",All!$AE73="RSS"),Ruler!Q$24,IF(AND(All!$V73="P4",All!$AE73="RSS"),Ruler!Q$25,IF(AND(All!$V73="P5",All!$AE73="RSS"),Ruler!Q$26,IF(AND(All!$V73="P6",All!$AE73="RSS"),Ruler!Q$27,IF(AND(All!$V73="P7",All!$AE73="RSS"),Ruler!Q$28,IF(AND(All!$V73="P8",All!$AE73="RSS"),Ruler!Q$29,IF(AND(All!$V73="P9",All!$AE73="RSS"),Ruler!Q$30,0)))))))))))))))))))))))))))</f>
        <v>2</v>
      </c>
      <c r="BY73" s="325">
        <f>IF(AND(All!$V73="P1",All!$AE73="RDP"),Ruler!R$6,IF(AND(All!$V73="P2",All!$AE73="RDP"),Ruler!R$7,IF(AND(All!$V73="P3",All!$AE73="RDP"),Ruler!R$8,IF(AND(All!$V73="P4",All!$AE73="RDP"),Ruler!R$9,IF(AND(All!$V73="P5",All!$AE73="RDP"),Ruler!R$10,IF(AND(All!$V73="P6",All!$AE73="RDP"),Ruler!R$11,IF(AND(All!$V73="P7",All!$AE73="RDP"),Ruler!R$12,IF(AND(All!$V73="P8",All!$AE73="RDP"),Ruler!R$13,IF(AND(All!$V73="P9",All!$AE73="RDP"),Ruler!R$14,IF(AND(All!$V73="P1",All!$AE73="RMS"),Ruler!R$6,IF(AND(All!$V73="P2",All!$AE73="RMS"),Ruler!R$15,IF(AND(All!$V73="P3",All!$AE73="RMS"),Ruler!R$16,IF(AND(All!$V73="P4",All!$AE73="RMS"),Ruler!R$17,IF(AND(All!$V73="P5",All!$AE73="RMS"),Ruler!R$18,IF(AND(All!$V73="P6",All!$AE73="RMS"),Ruler!R$19,IF(AND(All!$V73="P7",All!$AE73="RMS"),Ruler!R$20,IF(AND(All!$V73="P8",All!$AE73="RMS"),Ruler!R$21,IF(AND(All!$V73="P9",All!$AE73="RMS"),Ruler!R$22,IF(AND(All!$V73="P1",All!$AE73="RSS"),Ruler!R$6,IF(AND(All!$V73="P2",All!$AE73="RSS"),Ruler!R$23,IF(AND(All!$V73="P3",All!$AE73="RSS"),Ruler!R$24,IF(AND(All!$V73="P4",All!$AE73="RSS"),Ruler!R$25,IF(AND(All!$V73="P5",All!$AE73="RSS"),Ruler!R$26,IF(AND(All!$V73="P6",All!$AE73="RSS"),Ruler!R$27,IF(AND(All!$V73="P7",All!$AE73="RSS"),Ruler!R$28,IF(AND(All!$V73="P8",All!$AE73="RSS"),Ruler!R$29,IF(AND(All!$V73="P9",All!$AE73="RSS"),Ruler!R$30,0)))))))))))))))))))))))))))</f>
        <v>2</v>
      </c>
      <c r="BZ73" s="325">
        <f>IF(AND(All!$V73="P1",All!$AE73="RDP"),Ruler!S$6,IF(AND(All!$V73="P2",All!$AE73="RDP"),Ruler!S$7,IF(AND(All!$V73="P3",All!$AE73="RDP"),Ruler!S$8,IF(AND(All!$V73="P4",All!$AE73="RDP"),Ruler!S$9,IF(AND(All!$V73="P5",All!$AE73="RDP"),Ruler!S$10,IF(AND(All!$V73="P6",All!$AE73="RDP"),Ruler!S$11,IF(AND(All!$V73="P7",All!$AE73="RDP"),Ruler!S$12,IF(AND(All!$V73="P8",All!$AE73="RDP"),Ruler!S$13,IF(AND(All!$V73="P9",All!$AE73="RDP"),Ruler!S$14,IF(AND(All!$V73="P1",All!$AE73="RMS"),Ruler!S$6,IF(AND(All!$V73="P2",All!$AE73="RMS"),Ruler!S$15,IF(AND(All!$V73="P3",All!$AE73="RMS"),Ruler!S$16,IF(AND(All!$V73="P4",All!$AE73="RMS"),Ruler!S$17,IF(AND(All!$V73="P5",All!$AE73="RMS"),Ruler!S$18,IF(AND(All!$V73="P6",All!$AE73="RMS"),Ruler!S$19,IF(AND(All!$V73="P7",All!$AE73="RMS"),Ruler!S$20,IF(AND(All!$V73="P8",All!$AE73="RMS"),Ruler!S$21,IF(AND(All!$V73="P9",All!$AE73="RMS"),Ruler!S$22,IF(AND(All!$V73="P1",All!$AE73="RSS"),Ruler!S$6,IF(AND(All!$V73="P2",All!$AE73="RSS"),Ruler!S$23,IF(AND(All!$V73="P3",All!$AE73="RSS"),Ruler!S$24,IF(AND(All!$V73="P4",All!$AE73="RSS"),Ruler!S$25,IF(AND(All!$V73="P5",All!$AE73="RSS"),Ruler!S$26,IF(AND(All!$V73="P6",All!$AE73="RSS"),Ruler!S$27,IF(AND(All!$V73="P7",All!$AE73="RSS"),Ruler!S$28,IF(AND(All!$V73="P8",All!$AE73="RSS"),Ruler!S$29,IF(AND(All!$V73="P9",All!$AE73="RSS"),Ruler!S$30,0)))))))))))))))))))))))))))</f>
        <v>1</v>
      </c>
      <c r="CA73" s="325">
        <f>IF(AND(All!$V73="P1",All!$AE73="RDP"),Ruler!T$6,IF(AND(All!$V73="P2",All!$AE73="RDP"),Ruler!T$7,IF(AND(All!$V73="P3",All!$AE73="RDP"),Ruler!T$8,IF(AND(All!$V73="P4",All!$AE73="RDP"),Ruler!T$9,IF(AND(All!$V73="P5",All!$AE73="RDP"),Ruler!T$10,IF(AND(All!$V73="P6",All!$AE73="RDP"),Ruler!T$11,IF(AND(All!$V73="P7",All!$AE73="RDP"),Ruler!T$12,IF(AND(All!$V73="P8",All!$AE73="RDP"),Ruler!T$13,IF(AND(All!$V73="P9",All!$AE73="RDP"),Ruler!T$14,IF(AND(All!$V73="P1",All!$AE73="RMS"),Ruler!T$6,IF(AND(All!$V73="P2",All!$AE73="RMS"),Ruler!T$15,IF(AND(All!$V73="P3",All!$AE73="RMS"),Ruler!T$16,IF(AND(All!$V73="P4",All!$AE73="RMS"),Ruler!T$17,IF(AND(All!$V73="P5",All!$AE73="RMS"),Ruler!T$18,IF(AND(All!$V73="P6",All!$AE73="RMS"),Ruler!T$19,IF(AND(All!$V73="P7",All!$AE73="RMS"),Ruler!T$20,IF(AND(All!$V73="P8",All!$AE73="RMS"),Ruler!T$21,IF(AND(All!$V73="P9",All!$AE73="RMS"),Ruler!T$22,IF(AND(All!$V73="P1",All!$AE73="RSS"),Ruler!T$6,IF(AND(All!$V73="P2",All!$AE73="RSS"),Ruler!T$23,IF(AND(All!$V73="P3",All!$AE73="RSS"),Ruler!T$24,IF(AND(All!$V73="P4",All!$AE73="RSS"),Ruler!T$25,IF(AND(All!$V73="P5",All!$AE73="RSS"),Ruler!T$26,IF(AND(All!$V73="P6",All!$AE73="RSS"),Ruler!T$27,IF(AND(All!$V73="P7",All!$AE73="RSS"),Ruler!T$28,IF(AND(All!$V73="P8",All!$AE73="RSS"),Ruler!T$29,IF(AND(All!$V73="P9",All!$AE73="RSS"),Ruler!T$30,0)))))))))))))))))))))))))))</f>
        <v>1</v>
      </c>
      <c r="CB73" s="325">
        <f>IF(AND(All!$V73="P1",All!$AE73="RDP"),Ruler!U$6,IF(AND(All!$V73="P2",All!$AE73="RDP"),Ruler!U$7,IF(AND(All!$V73="P3",All!$AE73="RDP"),Ruler!U$8,IF(AND(All!$V73="P4",All!$AE73="RDP"),Ruler!U$9,IF(AND(All!$V73="P5",All!$AE73="RDP"),Ruler!U$10,IF(AND(All!$V73="P6",All!$AE73="RDP"),Ruler!U$11,IF(AND(All!$V73="P7",All!$AE73="RDP"),Ruler!U$12,IF(AND(All!$V73="P8",All!$AE73="RDP"),Ruler!U$13,IF(AND(All!$V73="P9",All!$AE73="RDP"),Ruler!U$14,IF(AND(All!$V73="P1",All!$AE73="RMS"),Ruler!U$6,IF(AND(All!$V73="P2",All!$AE73="RMS"),Ruler!U$15,IF(AND(All!$V73="P3",All!$AE73="RMS"),Ruler!U$16,IF(AND(All!$V73="P4",All!$AE73="RMS"),Ruler!U$17,IF(AND(All!$V73="P5",All!$AE73="RMS"),Ruler!U$18,IF(AND(All!$V73="P6",All!$AE73="RMS"),Ruler!U$19,IF(AND(All!$V73="P7",All!$AE73="RMS"),Ruler!U$20,IF(AND(All!$V73="P8",All!$AE73="RMS"),Ruler!U$21,IF(AND(All!$V73="P9",All!$AE73="RMS"),Ruler!U$22,IF(AND(All!$V73="P1",All!$AE73="RSS"),Ruler!U$6,IF(AND(All!$V73="P2",All!$AE73="RSS"),Ruler!U$23,IF(AND(All!$V73="P3",All!$AE73="RSS"),Ruler!U$24,IF(AND(All!$V73="P4",All!$AE73="RSS"),Ruler!U$25,IF(AND(All!$V73="P5",All!$AE73="RSS"),Ruler!U$26,IF(AND(All!$V73="P6",All!$AE73="RSS"),Ruler!U$27,IF(AND(All!$V73="P7",All!$AE73="RSS"),Ruler!U$28,IF(AND(All!$V73="P8",All!$AE73="RSS"),Ruler!U$29,IF(AND(All!$V73="P9",All!$AE73="RSS"),Ruler!U$30,0)))))))))))))))))))))))))))</f>
        <v>1</v>
      </c>
      <c r="CC73" s="325">
        <f>IF(AND(All!$V73="P1",All!$AE73="RDP"),Ruler!V$6,IF(AND(All!$V73="P2",All!$AE73="RDP"),Ruler!V$7,IF(AND(All!$V73="P3",All!$AE73="RDP"),Ruler!V$8,IF(AND(All!$V73="P4",All!$AE73="RDP"),Ruler!V$9,IF(AND(All!$V73="P5",All!$AE73="RDP"),Ruler!V$10,IF(AND(All!$V73="P6",All!$AE73="RDP"),Ruler!V$11,IF(AND(All!$V73="P7",All!$AE73="RDP"),Ruler!V$12,IF(AND(All!$V73="P8",All!$AE73="RDP"),Ruler!V$13,IF(AND(All!$V73="P9",All!$AE73="RDP"),Ruler!V$14,IF(AND(All!$V73="P1",All!$AE73="RMS"),Ruler!V$6,IF(AND(All!$V73="P2",All!$AE73="RMS"),Ruler!V$15,IF(AND(All!$V73="P3",All!$AE73="RMS"),Ruler!V$16,IF(AND(All!$V73="P4",All!$AE73="RMS"),Ruler!V$17,IF(AND(All!$V73="P5",All!$AE73="RMS"),Ruler!V$18,IF(AND(All!$V73="P6",All!$AE73="RMS"),Ruler!V$19,IF(AND(All!$V73="P7",All!$AE73="RMS"),Ruler!V$20,IF(AND(All!$V73="P8",All!$AE73="RMS"),Ruler!V$21,IF(AND(All!$V73="P9",All!$AE73="RMS"),Ruler!V$22,IF(AND(All!$V73="P1",All!$AE73="RSS"),Ruler!V$6,IF(AND(All!$V73="P2",All!$AE73="RSS"),Ruler!V$23,IF(AND(All!$V73="P3",All!$AE73="RSS"),Ruler!V$24,IF(AND(All!$V73="P4",All!$AE73="RSS"),Ruler!V$25,IF(AND(All!$V73="P5",All!$AE73="RSS"),Ruler!V$26,IF(AND(All!$V73="P6",All!$AE73="RSS"),Ruler!V$27,IF(AND(All!$V73="P7",All!$AE73="RSS"),Ruler!V$28,IF(AND(All!$V73="P8",All!$AE73="RSS"),Ruler!V$29,IF(AND(All!$V73="P9",All!$AE73="RSS"),Ruler!V$30,0)))))))))))))))))))))))))))</f>
        <v>1</v>
      </c>
      <c r="CD73" s="325">
        <f>IF(AND(All!$V73="P1",All!$AE73="RDP"),Ruler!W$6,IF(AND(All!$V73="P2",All!$AE73="RDP"),Ruler!W$7,IF(AND(All!$V73="P3",All!$AE73="RDP"),Ruler!W$8,IF(AND(All!$V73="P4",All!$AE73="RDP"),Ruler!W$9,IF(AND(All!$V73="P5",All!$AE73="RDP"),Ruler!W$10,IF(AND(All!$V73="P6",All!$AE73="RDP"),Ruler!W$11,IF(AND(All!$V73="P7",All!$AE73="RDP"),Ruler!W$12,IF(AND(All!$V73="P8",All!$AE73="RDP"),Ruler!W$13,IF(AND(All!$V73="P9",All!$AE73="RDP"),Ruler!W$14,IF(AND(All!$V73="P1",All!$AE73="RMS"),Ruler!W$6,IF(AND(All!$V73="P2",All!$AE73="RMS"),Ruler!W$15,IF(AND(All!$V73="P3",All!$AE73="RMS"),Ruler!W$16,IF(AND(All!$V73="P4",All!$AE73="RMS"),Ruler!W$17,IF(AND(All!$V73="P5",All!$AE73="RMS"),Ruler!W$18,IF(AND(All!$V73="P6",All!$AE73="RMS"),Ruler!W$19,IF(AND(All!$V73="P7",All!$AE73="RMS"),Ruler!W$20,IF(AND(All!$V73="P8",All!$AE73="RMS"),Ruler!W$21,IF(AND(All!$V73="P9",All!$AE73="RMS"),Ruler!W$22,IF(AND(All!$V73="P1",All!$AE73="RSS"),Ruler!W$6,IF(AND(All!$V73="P2",All!$AE73="RSS"),Ruler!W$23,IF(AND(All!$V73="P3",All!$AE73="RSS"),Ruler!W$24,IF(AND(All!$V73="P4",All!$AE73="RSS"),Ruler!W$25,IF(AND(All!$V73="P5",All!$AE73="RSS"),Ruler!W$26,IF(AND(All!$V73="P6",All!$AE73="RSS"),Ruler!W$27,IF(AND(All!$V73="P7",All!$AE73="RSS"),Ruler!W$28,IF(AND(All!$V73="P8",All!$AE73="RSS"),Ruler!W$29,IF(AND(All!$V73="P9",All!$AE73="RSS"),Ruler!W$30,0)))))))))))))))))))))))))))</f>
        <v>1</v>
      </c>
      <c r="CE73" s="325">
        <f>IF(AND(All!$V73="P1",All!$AE73="RDP"),Ruler!X$6,IF(AND(All!$V73="P2",All!$AE73="RDP"),Ruler!X$7,IF(AND(All!$V73="P3",All!$AE73="RDP"),Ruler!X$8,IF(AND(All!$V73="P4",All!$AE73="RDP"),Ruler!X$9,IF(AND(All!$V73="P5",All!$AE73="RDP"),Ruler!X$10,IF(AND(All!$V73="P6",All!$AE73="RDP"),Ruler!X$11,IF(AND(All!$V73="P7",All!$AE73="RDP"),Ruler!X$12,IF(AND(All!$V73="P8",All!$AE73="RDP"),Ruler!X$13,IF(AND(All!$V73="P9",All!$AE73="RDP"),Ruler!X$14,IF(AND(All!$V73="P1",All!$AE73="RMS"),Ruler!X$6,IF(AND(All!$V73="P2",All!$AE73="RMS"),Ruler!X$15,IF(AND(All!$V73="P3",All!$AE73="RMS"),Ruler!X$16,IF(AND(All!$V73="P4",All!$AE73="RMS"),Ruler!X$17,IF(AND(All!$V73="P5",All!$AE73="RMS"),Ruler!X$18,IF(AND(All!$V73="P6",All!$AE73="RMS"),Ruler!X$19,IF(AND(All!$V73="P7",All!$AE73="RMS"),Ruler!X$20,IF(AND(All!$V73="P8",All!$AE73="RMS"),Ruler!X$21,IF(AND(All!$V73="P9",All!$AE73="RMS"),Ruler!X$22,IF(AND(All!$V73="P1",All!$AE73="RSS"),Ruler!X$6,IF(AND(All!$V73="P2",All!$AE73="RSS"),Ruler!X$23,IF(AND(All!$V73="P3",All!$AE73="RSS"),Ruler!X$24,IF(AND(All!$V73="P4",All!$AE73="RSS"),Ruler!X$25,IF(AND(All!$V73="P5",All!$AE73="RSS"),Ruler!X$26,IF(AND(All!$V73="P6",All!$AE73="RSS"),Ruler!X$27,IF(AND(All!$V73="P7",All!$AE73="RSS"),Ruler!X$28,IF(AND(All!$V73="P8",All!$AE73="RSS"),Ruler!X$29,IF(AND(All!$V73="P9",All!$AE73="RSS"),Ruler!X$30,0)))))))))))))))))))))))))))</f>
        <v>1</v>
      </c>
      <c r="CF73" s="325">
        <f>IF(AND(All!$V73="P1",All!$AE73="RDP"),Ruler!Y$6,IF(AND(All!$V73="P2",All!$AE73="RDP"),Ruler!Y$7,IF(AND(All!$V73="P3",All!$AE73="RDP"),Ruler!Y$8,IF(AND(All!$V73="P4",All!$AE73="RDP"),Ruler!Y$9,IF(AND(All!$V73="P5",All!$AE73="RDP"),Ruler!Y$10,IF(AND(All!$V73="P6",All!$AE73="RDP"),Ruler!Y$11,IF(AND(All!$V73="P7",All!$AE73="RDP"),Ruler!Y$12,IF(AND(All!$V73="P8",All!$AE73="RDP"),Ruler!Y$13,IF(AND(All!$V73="P9",All!$AE73="RDP"),Ruler!Y$14,IF(AND(All!$V73="P1",All!$AE73="RMS"),Ruler!Y$6,IF(AND(All!$V73="P2",All!$AE73="RMS"),Ruler!Y$15,IF(AND(All!$V73="P3",All!$AE73="RMS"),Ruler!Y$16,IF(AND(All!$V73="P4",All!$AE73="RMS"),Ruler!Y$17,IF(AND(All!$V73="P5",All!$AE73="RMS"),Ruler!Y$18,IF(AND(All!$V73="P6",All!$AE73="RMS"),Ruler!Y$19,IF(AND(All!$V73="P7",All!$AE73="RMS"),Ruler!Y$20,IF(AND(All!$V73="P8",All!$AE73="RMS"),Ruler!Y$21,IF(AND(All!$V73="P9",All!$AE73="RMS"),Ruler!Y$22,IF(AND(All!$V73="P1",All!$AE73="RSS"),Ruler!Y$6,IF(AND(All!$V73="P2",All!$AE73="RSS"),Ruler!Y$23,IF(AND(All!$V73="P3",All!$AE73="RSS"),Ruler!Y$24,IF(AND(All!$V73="P4",All!$AE73="RSS"),Ruler!Y$25,IF(AND(All!$V73="P5",All!$AE73="RSS"),Ruler!Y$26,IF(AND(All!$V73="P6",All!$AE73="RSS"),Ruler!Y$27,IF(AND(All!$V73="P7",All!$AE73="RSS"),Ruler!Y$28,IF(AND(All!$V73="P8",All!$AE73="RSS"),Ruler!Y$29,IF(AND(All!$V73="P9",All!$AE73="RSS"),Ruler!Y$30,0)))))))))))))))))))))))))))</f>
        <v>0</v>
      </c>
      <c r="CG73" s="325">
        <f>IF(AND(All!$V73="P1",All!$AE73="RDP"),Ruler!Z$6,IF(AND(All!$V73="P2",All!$AE73="RDP"),Ruler!Z$7,IF(AND(All!$V73="P3",All!$AE73="RDP"),Ruler!Z$8,IF(AND(All!$V73="P4",All!$AE73="RDP"),Ruler!Z$9,IF(AND(All!$V73="P5",All!$AE73="RDP"),Ruler!Z$10,IF(AND(All!$V73="P6",All!$AE73="RDP"),Ruler!Z$11,IF(AND(All!$V73="P7",All!$AE73="RDP"),Ruler!Z$12,IF(AND(All!$V73="P8",All!$AE73="RDP"),Ruler!Z$13,IF(AND(All!$V73="P9",All!$AE73="RDP"),Ruler!Z$14,IF(AND(All!$V73="P1",All!$AE73="RMS"),Ruler!Z$6,IF(AND(All!$V73="P2",All!$AE73="RMS"),Ruler!Z$15,IF(AND(All!$V73="P3",All!$AE73="RMS"),Ruler!Z$16,IF(AND(All!$V73="P4",All!$AE73="RMS"),Ruler!Z$17,IF(AND(All!$V73="P5",All!$AE73="RMS"),Ruler!Z$18,IF(AND(All!$V73="P6",All!$AE73="RMS"),Ruler!Z$19,IF(AND(All!$V73="P7",All!$AE73="RMS"),Ruler!Z$20,IF(AND(All!$V73="P8",All!$AE73="RMS"),Ruler!Z$21,IF(AND(All!$V73="P9",All!$AE73="RMS"),Ruler!Z$22,IF(AND(All!$V73="P1",All!$AE73="RSS"),Ruler!Z$6,IF(AND(All!$V73="P2",All!$AE73="RSS"),Ruler!Z$23,IF(AND(All!$V73="P3",All!$AE73="RSS"),Ruler!Z$24,IF(AND(All!$V73="P4",All!$AE73="RSS"),Ruler!Z$25,IF(AND(All!$V73="P5",All!$AE73="RSS"),Ruler!Z$26,IF(AND(All!$V73="P6",All!$AE73="RSS"),Ruler!Z$27,IF(AND(All!$V73="P7",All!$AE73="RSS"),Ruler!Z$28,IF(AND(All!$V73="P8",All!$AE73="RSS"),Ruler!Z$29,IF(AND(All!$V73="P9",All!$AE73="RSS"),Ruler!Z$30,0)))))))))))))))))))))))))))</f>
        <v>1</v>
      </c>
      <c r="CH73" s="325">
        <f>IF(AND(All!$V73="P1",All!$AE73="RDP"),Ruler!AA$6,IF(AND(All!$V73="P2",All!$AE73="RDP"),Ruler!AA$7,IF(AND(All!$V73="P3",All!$AE73="RDP"),Ruler!AA$8,IF(AND(All!$V73="P4",All!$AE73="RDP"),Ruler!AA$9,IF(AND(All!$V73="P5",All!$AE73="RDP"),Ruler!AA$10,IF(AND(All!$V73="P6",All!$AE73="RDP"),Ruler!AA$11,IF(AND(All!$V73="P7",All!$AE73="RDP"),Ruler!AA$12,IF(AND(All!$V73="P8",All!$AE73="RDP"),Ruler!AA$13,IF(AND(All!$V73="P9",All!$AE73="RDP"),Ruler!AA$14,IF(AND(All!$V73="P1",All!$AE73="RMS"),Ruler!AA$6,IF(AND(All!$V73="P2",All!$AE73="RMS"),Ruler!AA$15,IF(AND(All!$V73="P3",All!$AE73="RMS"),Ruler!AA$16,IF(AND(All!$V73="P4",All!$AE73="RMS"),Ruler!AA$17,IF(AND(All!$V73="P5",All!$AE73="RMS"),Ruler!AA$18,IF(AND(All!$V73="P6",All!$AE73="RMS"),Ruler!AA$19,IF(AND(All!$V73="P7",All!$AE73="RMS"),Ruler!AA$20,IF(AND(All!$V73="P8",All!$AE73="RMS"),Ruler!AA$21,IF(AND(All!$V73="P9",All!$AE73="RMS"),Ruler!AA$22,IF(AND(All!$V73="P1",All!$AE73="RSS"),Ruler!AA$6,IF(AND(All!$V73="P2",All!$AE73="RSS"),Ruler!AA$23,IF(AND(All!$V73="P3",All!$AE73="RSS"),Ruler!AA$24,IF(AND(All!$V73="P4",All!$AE73="RSS"),Ruler!AA$25,IF(AND(All!$V73="P5",All!$AE73="RSS"),Ruler!AA$26,IF(AND(All!$V73="P6",All!$AE73="RSS"),Ruler!AA$27,IF(AND(All!$V73="P7",All!$AE73="RSS"),Ruler!AA$28,IF(AND(All!$V73="P8",All!$AE73="RSS"),Ruler!AA$29,IF(AND(All!$V73="P9",All!$AE73="RSS"),Ruler!AA$30,0)))))))))))))))))))))))))))</f>
        <v>0</v>
      </c>
      <c r="CI73" s="325">
        <f>IF(AND(All!$V73="P1",All!$AE73="RDP"),Ruler!AB$6,IF(AND(All!$V73="P2",All!$AE73="RDP"),Ruler!AB$7,IF(AND(All!$V73="P3",All!$AE73="RDP"),Ruler!AB$8,IF(AND(All!$V73="P4",All!$AE73="RDP"),Ruler!AB$9,IF(AND(All!$V73="P5",All!$AE73="RDP"),Ruler!AB$10,IF(AND(All!$V73="P6",All!$AE73="RDP"),Ruler!AB$11,IF(AND(All!$V73="P7",All!$AE73="RDP"),Ruler!AB$12,IF(AND(All!$V73="P8",All!$AE73="RDP"),Ruler!AB$13,IF(AND(All!$V73="P9",All!$AE73="RDP"),Ruler!AB$14,IF(AND(All!$V73="P1",All!$AE73="RMS"),Ruler!AB$6,IF(AND(All!$V73="P2",All!$AE73="RMS"),Ruler!AB$15,IF(AND(All!$V73="P3",All!$AE73="RMS"),Ruler!AB$16,IF(AND(All!$V73="P4",All!$AE73="RMS"),Ruler!AB$17,IF(AND(All!$V73="P5",All!$AE73="RMS"),Ruler!AB$18,IF(AND(All!$V73="P6",All!$AE73="RMS"),Ruler!AB$19,IF(AND(All!$V73="P7",All!$AE73="RMS"),Ruler!AB$20,IF(AND(All!$V73="P8",All!$AE73="RMS"),Ruler!AB$21,IF(AND(All!$V73="P9",All!$AE73="RMS"),Ruler!AB$22,IF(AND(All!$V73="P1",All!$AE73="RSS"),Ruler!AB$6,IF(AND(All!$V73="P2",All!$AE73="RSS"),Ruler!AB$23,IF(AND(All!$V73="P3",All!$AE73="RSS"),Ruler!AB$24,IF(AND(All!$V73="P4",All!$AE73="RSS"),Ruler!AB$25,IF(AND(All!$V73="P5",All!$AE73="RSS"),Ruler!AB$26,IF(AND(All!$V73="P6",All!$AE73="RSS"),Ruler!AB$27,IF(AND(All!$V73="P7",All!$AE73="RSS"),Ruler!AB$28,IF(AND(All!$V73="P8",All!$AE73="RSS"),Ruler!AB$29,IF(AND(All!$V73="P9",All!$AE73="RSS"),Ruler!AB$30,0)))))))))))))))))))))))))))</f>
        <v>0</v>
      </c>
      <c r="CJ73" s="323">
        <f>Table9[[#This Row],[R-B1]]-Table9[[#This Row],[B1]]</f>
        <v>1</v>
      </c>
      <c r="CK73" s="43">
        <f>Table9[[#This Row],[R-B2]]-Table9[[#This Row],[B2]]</f>
        <v>1</v>
      </c>
      <c r="CL73" s="43">
        <f>Table9[[#This Row],[R-B3]]-Table9[[#This Row],[B3]]</f>
        <v>0</v>
      </c>
      <c r="CM73" s="43">
        <f>Table9[[#This Row],[R-B4]]-Table9[[#This Row],[B4]]</f>
        <v>0</v>
      </c>
      <c r="CN73" s="43">
        <f>Table9[[#This Row],[R-B5]]-Table9[[#This Row],[B5]]</f>
        <v>0</v>
      </c>
      <c r="CO73" s="43">
        <f>Table9[[#This Row],[R-B6]]-Table9[[#This Row],[B6]]</f>
        <v>-1</v>
      </c>
      <c r="CP73" s="43">
        <f>Table9[[#This Row],[R-B7]]-Table9[[#This Row],[B7]]</f>
        <v>0</v>
      </c>
      <c r="CQ73" s="43">
        <f>Table9[[#This Row],[R-B8]]-Table9[[#This Row],[B8]]</f>
        <v>0</v>
      </c>
      <c r="CR73" s="43">
        <f>Table9[[#This Row],[R-B9]]-Table9[[#This Row],[B9]]</f>
        <v>1</v>
      </c>
      <c r="CS73" s="43">
        <f>Table9[[#This Row],[R-B10]]-Table9[[#This Row],[B10]]</f>
        <v>0</v>
      </c>
      <c r="CT73" s="43">
        <f>Table9[[#This Row],[R-B11]]-Table9[[#This Row],[B11]]</f>
        <v>0</v>
      </c>
      <c r="CU73" s="43">
        <f>Table9[[#This Row],[R-B12]]-Table9[[#This Row],[B12]]</f>
        <v>0</v>
      </c>
      <c r="CV73" s="43">
        <f>Table9[[#This Row],[R-K1]]-Table9[[#This Row],[K1]]</f>
        <v>0</v>
      </c>
      <c r="CW73" s="43">
        <f>Table9[[#This Row],[R-K2]]-Table9[[#This Row],[K2]]</f>
        <v>0</v>
      </c>
      <c r="CX73" s="43">
        <f>Table9[[#This Row],[R-K3]]-Table9[[#This Row],[K3]]</f>
        <v>1</v>
      </c>
      <c r="CY73" s="43">
        <f>Table9[[#This Row],[R-K4]]-Table9[[#This Row],[K4]]</f>
        <v>0</v>
      </c>
      <c r="CZ73" s="43">
        <f>Table9[[#This Row],[R-K5]]-Table9[[#This Row],[K5]]</f>
        <v>1</v>
      </c>
      <c r="DA73" s="43">
        <f>Table9[[#This Row],[R-P1]]-Table9[[#This Row],[P1]]</f>
        <v>0</v>
      </c>
      <c r="DB73" s="43">
        <f>Table9[[#This Row],[R-P2]]-Table9[[#This Row],[P2]]</f>
        <v>0</v>
      </c>
      <c r="DC73" s="43">
        <f>Table9[[#This Row],[R-P3]]-Table9[[#This Row],[P3]]</f>
        <v>-1</v>
      </c>
      <c r="DD73" s="43">
        <f>Table9[[#This Row],[R-P4]]-Table9[[#This Row],[P4]]</f>
        <v>-1</v>
      </c>
      <c r="DE73" s="43">
        <f>Table9[[#This Row],[R-P5]]-Table9[[#This Row],[P5]]</f>
        <v>1</v>
      </c>
      <c r="DF73" s="43">
        <f>Table9[[#This Row],[R-E1]]-Table9[[#This Row],[E1]]</f>
        <v>0</v>
      </c>
      <c r="DG73" s="328">
        <f>Table9[[#This Row],[R-E2]]-Table9[[#This Row],[E2]]</f>
        <v>0</v>
      </c>
      <c r="DH73" s="43">
        <f>COUNTIF(Table9[[#This Row],[G-B1]:[G-B12]],"&lt;=0")/12*100</f>
        <v>75</v>
      </c>
      <c r="DI73" s="43">
        <f>COUNTIF(Table9[[#This Row],[G-K1]:[G-K5]],"&lt;=0")/5*100</f>
        <v>60</v>
      </c>
      <c r="DJ73" s="43">
        <f>COUNTIF(Table9[[#This Row],[G-P1]:[G-P5]],"&lt;=0")/5*100</f>
        <v>80</v>
      </c>
      <c r="DK73" s="43">
        <f>COUNTIF(Table9[[#This Row],[G-E1]:[G-E2]],"&lt;=0")/2*100</f>
        <v>100</v>
      </c>
      <c r="DL73" s="450">
        <f>IF(AE73="RDP",(COUNTIF(Table9[[#This Row],[G-B3]],"&lt;=0")+COUNTIF(Table9[[#This Row],[G-B4]],"&lt;=0")+COUNTIF(Table9[[#This Row],[G-B7]],"&lt;=0")+COUNTIF(Table9[[#This Row],[G-B11]],"&lt;=0")+COUNTIF(Table9[[#This Row],[G-K2]],"&lt;=0"))/5*100,IF(AE73="RMS",(COUNTIF(Table9[[#This Row],[G-B4]],"&lt;=0")+COUNTIF(Table9[[#This Row],[G-B5]],"&lt;=0")+COUNTIF(Table9[[#This Row],[G-B10]],"&lt;=0")+COUNTIF(Table9[[#This Row],[G-B12]],"&lt;=0")+COUNTIF(Table9[[#This Row],[G-K2]],"&lt;=0"))/5*100,IF(AE73="RSS",(COUNTIF(Table9[[#This Row],[G-B1]],"&lt;=0")+COUNTIF(Table9[[#This Row],[G-B2]],"&lt;=0")+COUNTIF(Table9[[#This Row],[G-B6]],"&lt;=0")+COUNTIF(Table9[[#This Row],[G-B11]],"&lt;=0")+COUNTIF(Table9[[#This Row],[G-B12]],"&lt;=0"))/5*100,0)))</f>
        <v>100</v>
      </c>
      <c r="DM73" s="332"/>
      <c r="DR73" s="332"/>
      <c r="DW73" s="332"/>
      <c r="DX73" s="42"/>
      <c r="DY73" s="42"/>
      <c r="DZ73" s="42"/>
      <c r="EA73" s="333"/>
      <c r="EB73" s="342"/>
      <c r="EC73" s="339"/>
      <c r="ED73" s="339"/>
      <c r="EE73" s="338"/>
    </row>
    <row r="74" spans="2:135" ht="58.5" hidden="1" thickBot="1" x14ac:dyDescent="0.35">
      <c r="B74" s="282">
        <v>73</v>
      </c>
      <c r="C74" s="421" t="s">
        <v>134</v>
      </c>
      <c r="D74" s="345">
        <v>46135</v>
      </c>
      <c r="E74" s="460" t="s">
        <v>706</v>
      </c>
      <c r="F74" s="304">
        <v>1121128</v>
      </c>
      <c r="G74" s="357">
        <f t="shared" ca="1" si="5"/>
        <v>41.415430869482506</v>
      </c>
      <c r="H74" s="283">
        <v>31199</v>
      </c>
      <c r="I74" s="343" t="s">
        <v>136</v>
      </c>
      <c r="J74" s="343" t="s">
        <v>362</v>
      </c>
      <c r="K74" s="343" t="s">
        <v>138</v>
      </c>
      <c r="L74" s="343" t="s">
        <v>139</v>
      </c>
      <c r="M74" s="343" t="s">
        <v>304</v>
      </c>
      <c r="N74" s="343"/>
      <c r="O74" s="343" t="s">
        <v>183</v>
      </c>
      <c r="P74" s="349" t="s">
        <v>707</v>
      </c>
      <c r="Q74" s="343" t="s">
        <v>425</v>
      </c>
      <c r="R74" s="452">
        <v>46343</v>
      </c>
      <c r="S74" s="345">
        <v>45614</v>
      </c>
      <c r="T74" s="286">
        <f t="shared" ca="1" si="6"/>
        <v>1.9222222222222223</v>
      </c>
      <c r="U74" s="343">
        <v>17</v>
      </c>
      <c r="V74" s="343" t="s">
        <v>59</v>
      </c>
      <c r="W74" s="343"/>
      <c r="X74" s="360">
        <f ca="1">($T$1-Table9[[#This Row],[Date of Appointment to Current Grade]])/365</f>
        <v>1.9222801845509971</v>
      </c>
      <c r="Y74" s="345">
        <v>45614</v>
      </c>
      <c r="Z74" s="343" t="s">
        <v>263</v>
      </c>
      <c r="AA74" s="345">
        <v>45614</v>
      </c>
      <c r="AB74" s="360">
        <f ca="1">($T$1-Table9[[#This Row],[Date in Position]])/365</f>
        <v>1.9222801845509971</v>
      </c>
      <c r="AC74" s="401" t="s">
        <v>426</v>
      </c>
      <c r="AD74" s="343"/>
      <c r="AE74" s="343"/>
      <c r="AF74" s="343" t="s">
        <v>148</v>
      </c>
      <c r="AG74" s="287" t="s">
        <v>708</v>
      </c>
      <c r="AH74" s="287" t="s">
        <v>709</v>
      </c>
      <c r="AI74" s="292"/>
      <c r="AJ74" s="285"/>
      <c r="AK74" s="288" t="s">
        <v>710</v>
      </c>
      <c r="AL74" s="282" t="s">
        <v>153</v>
      </c>
      <c r="AM74" s="319" t="s">
        <v>711</v>
      </c>
      <c r="AN74" s="313"/>
      <c r="AO74" s="304"/>
      <c r="AP74" s="304"/>
      <c r="AQ74" s="304"/>
      <c r="AR74" s="304"/>
      <c r="AS74" s="304"/>
      <c r="AT74" s="304"/>
      <c r="AU74" s="304"/>
      <c r="AV74" s="304"/>
      <c r="AW74" s="304"/>
      <c r="AX74" s="304"/>
      <c r="AY74" s="304"/>
      <c r="AZ74" s="304"/>
      <c r="BA74" s="304"/>
      <c r="BB74" s="304"/>
      <c r="BC74" s="304"/>
      <c r="BD74" s="304"/>
      <c r="BE74" s="304"/>
      <c r="BF74" s="304"/>
      <c r="BG74" s="304"/>
      <c r="BH74" s="304"/>
      <c r="BI74" s="304"/>
      <c r="BJ74" s="304"/>
      <c r="BK74" s="314"/>
      <c r="BL74" s="325">
        <f>IF(AND(All!$V74="P1",All!$AE74="RDP"),Ruler!E$6,IF(AND(All!$V74="P2",All!$AE74="RDP"),Ruler!E$7,IF(AND(All!$V74="P3",All!$AE74="RDP"),Ruler!E$8,IF(AND(All!$V74="P4",All!$AE74="RDP"),Ruler!E$9,IF(AND(All!$V74="P5",All!$AE74="RDP"),Ruler!E$10,IF(AND(All!$V74="P6",All!$AE74="RDP"),Ruler!E$11,IF(AND(All!$V74="P7",All!$AE74="RDP"),Ruler!E$12,IF(AND(All!$V74="P8",All!$AE74="RDP"),Ruler!E$13,IF(AND(All!$V74="P9",All!$AE74="RDP"),Ruler!E$14,IF(AND(All!$V74="P1",All!$AE74="RMS"),Ruler!E$6,IF(AND(All!$V74="P2",All!$AE74="RMS"),Ruler!E$15,IF(AND(All!$V74="P3",All!$AE74="RMS"),Ruler!E$16,IF(AND(All!$V74="P4",All!$AE74="RMS"),Ruler!E$17,IF(AND(All!$V74="P5",All!$AE74="RMS"),Ruler!E$18,IF(AND(All!$V74="P6",All!$AE74="RMS"),Ruler!E$19,IF(AND(All!$V74="P7",All!$AE74="RMS"),Ruler!E$20,IF(AND(All!$V74="P8",All!$AE74="RMS"),Ruler!E$21,IF(AND(All!$V74="P9",All!$AE74="RMS"),Ruler!E$22,IF(AND(All!$V74="P1",All!$AE74="RSS"),Ruler!E$6,IF(AND(All!$V74="P2",All!$AE74="RSS"),Ruler!E$23,IF(AND(All!$V74="P3",All!$AE74="RSS"),Ruler!E$24,IF(AND(All!$V74="P4",All!$AE74="RSS"),Ruler!E$25,IF(AND(All!$V74="P5",All!$AE74="RSS"),Ruler!E$26,IF(AND(All!$V74="P6",All!$AE74="RSS"),Ruler!E$27,IF(AND(All!$V74="P7",All!$AE74="RSS"),Ruler!E$28,IF(AND(All!$V74="P8",All!$AE74="RSS"),Ruler!E$29,IF(AND(All!$V74="P9",All!$AE74="RSS"),Ruler!E$30,0)))))))))))))))))))))))))))</f>
        <v>0</v>
      </c>
      <c r="BM74" s="325">
        <f>IF(AND(All!$V74="P1",All!$AE74="RDP"),Ruler!F$6,IF(AND(All!$V74="P2",All!$AE74="RDP"),Ruler!F$7,IF(AND(All!$V74="P3",All!$AE74="RDP"),Ruler!F$8,IF(AND(All!$V74="P4",All!$AE74="RDP"),Ruler!F$9,IF(AND(All!$V74="P5",All!$AE74="RDP"),Ruler!F$10,IF(AND(All!$V74="P6",All!$AE74="RDP"),Ruler!F$11,IF(AND(All!$V74="P7",All!$AE74="RDP"),Ruler!F$12,IF(AND(All!$V74="P8",All!$AE74="RDP"),Ruler!F$13,IF(AND(All!$V74="P9",All!$AE74="RDP"),Ruler!F$14,IF(AND(All!$V74="P1",All!$AE74="RMS"),Ruler!F$6,IF(AND(All!$V74="P2",All!$AE74="RMS"),Ruler!F$15,IF(AND(All!$V74="P3",All!$AE74="RMS"),Ruler!F$16,IF(AND(All!$V74="P4",All!$AE74="RMS"),Ruler!F$17,IF(AND(All!$V74="P5",All!$AE74="RMS"),Ruler!F$18,IF(AND(All!$V74="P6",All!$AE74="RMS"),Ruler!F$19,IF(AND(All!$V74="P7",All!$AE74="RMS"),Ruler!F$20,IF(AND(All!$V74="P8",All!$AE74="RMS"),Ruler!F$21,IF(AND(All!$V74="P9",All!$AE74="RMS"),Ruler!F$22,IF(AND(All!$V74="P1",All!$AE74="RSS"),Ruler!F$6,IF(AND(All!$V74="P2",All!$AE74="RSS"),Ruler!F$23,IF(AND(All!$V74="P3",All!$AE74="RSS"),Ruler!F$24,IF(AND(All!$V74="P4",All!$AE74="RSS"),Ruler!F$25,IF(AND(All!$V74="P5",All!$AE74="RSS"),Ruler!F$26,IF(AND(All!$V74="P6",All!$AE74="RSS"),Ruler!F$27,IF(AND(All!$V74="P7",All!$AE74="RSS"),Ruler!F$28,IF(AND(All!$V74="P8",All!$AE74="RSS"),Ruler!F$29,IF(AND(All!$V74="P9",All!$AE74="RSS"),Ruler!F$30,0)))))))))))))))))))))))))))</f>
        <v>0</v>
      </c>
      <c r="BN74" s="325">
        <f>IF(AND(All!$V74="P1",All!$AE74="RDP"),Ruler!G$6,IF(AND(All!$V74="P2",All!$AE74="RDP"),Ruler!G$7,IF(AND(All!$V74="P3",All!$AE74="RDP"),Ruler!G$8,IF(AND(All!$V74="P4",All!$AE74="RDP"),Ruler!G$9,IF(AND(All!$V74="P5",All!$AE74="RDP"),Ruler!G$10,IF(AND(All!$V74="P6",All!$AE74="RDP"),Ruler!G$11,IF(AND(All!$V74="P7",All!$AE74="RDP"),Ruler!G$12,IF(AND(All!$V74="P8",All!$AE74="RDP"),Ruler!G$13,IF(AND(All!$V74="P9",All!$AE74="RDP"),Ruler!G$14,IF(AND(All!$V74="P1",All!$AE74="RMS"),Ruler!G$6,IF(AND(All!$V74="P2",All!$AE74="RMS"),Ruler!G$15,IF(AND(All!$V74="P3",All!$AE74="RMS"),Ruler!G$16,IF(AND(All!$V74="P4",All!$AE74="RMS"),Ruler!G$17,IF(AND(All!$V74="P5",All!$AE74="RMS"),Ruler!G$18,IF(AND(All!$V74="P6",All!$AE74="RMS"),Ruler!G$19,IF(AND(All!$V74="P7",All!$AE74="RMS"),Ruler!G$20,IF(AND(All!$V74="P8",All!$AE74="RMS"),Ruler!G$21,IF(AND(All!$V74="P9",All!$AE74="RMS"),Ruler!G$22,IF(AND(All!$V74="P1",All!$AE74="RSS"),Ruler!G$6,IF(AND(All!$V74="P2",All!$AE74="RSS"),Ruler!G$23,IF(AND(All!$V74="P3",All!$AE74="RSS"),Ruler!G$24,IF(AND(All!$V74="P4",All!$AE74="RSS"),Ruler!G$25,IF(AND(All!$V74="P5",All!$AE74="RSS"),Ruler!G$26,IF(AND(All!$V74="P6",All!$AE74="RSS"),Ruler!G$27,IF(AND(All!$V74="P7",All!$AE74="RSS"),Ruler!G$28,IF(AND(All!$V74="P8",All!$AE74="RSS"),Ruler!G$29,IF(AND(All!$V74="P9",All!$AE74="RSS"),Ruler!G$30,0)))))))))))))))))))))))))))</f>
        <v>0</v>
      </c>
      <c r="BO74" s="325">
        <f>IF(AND(All!$V74="P1",All!$AE74="RDP"),Ruler!H$6,IF(AND(All!$V74="P2",All!$AE74="RDP"),Ruler!H$7,IF(AND(All!$V74="P3",All!$AE74="RDP"),Ruler!H$8,IF(AND(All!$V74="P4",All!$AE74="RDP"),Ruler!H$9,IF(AND(All!$V74="P5",All!$AE74="RDP"),Ruler!H$10,IF(AND(All!$V74="P6",All!$AE74="RDP"),Ruler!H$11,IF(AND(All!$V74="P7",All!$AE74="RDP"),Ruler!H$12,IF(AND(All!$V74="P8",All!$AE74="RDP"),Ruler!H$13,IF(AND(All!$V74="P9",All!$AE74="RDP"),Ruler!H$14,IF(AND(All!$V74="P1",All!$AE74="RMS"),Ruler!H$6,IF(AND(All!$V74="P2",All!$AE74="RMS"),Ruler!H$15,IF(AND(All!$V74="P3",All!$AE74="RMS"),Ruler!H$16,IF(AND(All!$V74="P4",All!$AE74="RMS"),Ruler!H$17,IF(AND(All!$V74="P5",All!$AE74="RMS"),Ruler!H$18,IF(AND(All!$V74="P6",All!$AE74="RMS"),Ruler!H$19,IF(AND(All!$V74="P7",All!$AE74="RMS"),Ruler!H$20,IF(AND(All!$V74="P8",All!$AE74="RMS"),Ruler!H$21,IF(AND(All!$V74="P9",All!$AE74="RMS"),Ruler!H$22,IF(AND(All!$V74="P1",All!$AE74="RSS"),Ruler!H$6,IF(AND(All!$V74="P2",All!$AE74="RSS"),Ruler!H$23,IF(AND(All!$V74="P3",All!$AE74="RSS"),Ruler!H$24,IF(AND(All!$V74="P4",All!$AE74="RSS"),Ruler!H$25,IF(AND(All!$V74="P5",All!$AE74="RSS"),Ruler!H$26,IF(AND(All!$V74="P6",All!$AE74="RSS"),Ruler!H$27,IF(AND(All!$V74="P7",All!$AE74="RSS"),Ruler!H$28,IF(AND(All!$V74="P8",All!$AE74="RSS"),Ruler!H$29,IF(AND(All!$V74="P9",All!$AE74="RSS"),Ruler!H$30,0)))))))))))))))))))))))))))</f>
        <v>0</v>
      </c>
      <c r="BP74" s="325">
        <f>IF(AND(All!$V74="P1",All!$AE74="RDP"),Ruler!I$6,IF(AND(All!$V74="P2",All!$AE74="RDP"),Ruler!I$7,IF(AND(All!$V74="P3",All!$AE74="RDP"),Ruler!I$8,IF(AND(All!$V74="P4",All!$AE74="RDP"),Ruler!I$9,IF(AND(All!$V74="P5",All!$AE74="RDP"),Ruler!I$10,IF(AND(All!$V74="P6",All!$AE74="RDP"),Ruler!I$11,IF(AND(All!$V74="P7",All!$AE74="RDP"),Ruler!I$12,IF(AND(All!$V74="P8",All!$AE74="RDP"),Ruler!I$13,IF(AND(All!$V74="P9",All!$AE74="RDP"),Ruler!I$14,IF(AND(All!$V74="P1",All!$AE74="RMS"),Ruler!I$6,IF(AND(All!$V74="P2",All!$AE74="RMS"),Ruler!I$15,IF(AND(All!$V74="P3",All!$AE74="RMS"),Ruler!I$16,IF(AND(All!$V74="P4",All!$AE74="RMS"),Ruler!I$17,IF(AND(All!$V74="P5",All!$AE74="RMS"),Ruler!I$18,IF(AND(All!$V74="P6",All!$AE74="RMS"),Ruler!I$19,IF(AND(All!$V74="P7",All!$AE74="RMS"),Ruler!I$20,IF(AND(All!$V74="P8",All!$AE74="RMS"),Ruler!I$21,IF(AND(All!$V74="P9",All!$AE74="RMS"),Ruler!I$22,IF(AND(All!$V74="P1",All!$AE74="RSS"),Ruler!I$6,IF(AND(All!$V74="P2",All!$AE74="RSS"),Ruler!I$23,IF(AND(All!$V74="P3",All!$AE74="RSS"),Ruler!I$24,IF(AND(All!$V74="P4",All!$AE74="RSS"),Ruler!I$25,IF(AND(All!$V74="P5",All!$AE74="RSS"),Ruler!I$26,IF(AND(All!$V74="P6",All!$AE74="RSS"),Ruler!I$27,IF(AND(All!$V74="P7",All!$AE74="RSS"),Ruler!I$28,IF(AND(All!$V74="P8",All!$AE74="RSS"),Ruler!I$29,IF(AND(All!$V74="P9",All!$AE74="RSS"),Ruler!I$30,0)))))))))))))))))))))))))))</f>
        <v>0</v>
      </c>
      <c r="BQ74" s="325">
        <f>IF(AND(All!$V74="P1",All!$AE74="RDP"),Ruler!J$6,IF(AND(All!$V74="P2",All!$AE74="RDP"),Ruler!J$7,IF(AND(All!$V74="P3",All!$AE74="RDP"),Ruler!J$8,IF(AND(All!$V74="P4",All!$AE74="RDP"),Ruler!J$9,IF(AND(All!$V74="P5",All!$AE74="RDP"),Ruler!J$10,IF(AND(All!$V74="P6",All!$AE74="RDP"),Ruler!J$11,IF(AND(All!$V74="P7",All!$AE74="RDP"),Ruler!J$12,IF(AND(All!$V74="P8",All!$AE74="RDP"),Ruler!J$13,IF(AND(All!$V74="P9",All!$AE74="RDP"),Ruler!J$14,IF(AND(All!$V74="P1",All!$AE74="RMS"),Ruler!J$6,IF(AND(All!$V74="P2",All!$AE74="RMS"),Ruler!J$15,IF(AND(All!$V74="P3",All!$AE74="RMS"),Ruler!J$16,IF(AND(All!$V74="P4",All!$AE74="RMS"),Ruler!J$17,IF(AND(All!$V74="P5",All!$AE74="RMS"),Ruler!J$18,IF(AND(All!$V74="P6",All!$AE74="RMS"),Ruler!J$19,IF(AND(All!$V74="P7",All!$AE74="RMS"),Ruler!J$20,IF(AND(All!$V74="P8",All!$AE74="RMS"),Ruler!J$21,IF(AND(All!$V74="P9",All!$AE74="RMS"),Ruler!J$22,IF(AND(All!$V74="P1",All!$AE74="RSS"),Ruler!J$6,IF(AND(All!$V74="P2",All!$AE74="RSS"),Ruler!J$23,IF(AND(All!$V74="P3",All!$AE74="RSS"),Ruler!J$24,IF(AND(All!$V74="P4",All!$AE74="RSS"),Ruler!J$25,IF(AND(All!$V74="P5",All!$AE74="RSS"),Ruler!J$26,IF(AND(All!$V74="P6",All!$AE74="RSS"),Ruler!J$27,IF(AND(All!$V74="P7",All!$AE74="RSS"),Ruler!J$28,IF(AND(All!$V74="P8",All!$AE74="RSS"),Ruler!J$29,IF(AND(All!$V74="P9",All!$AE74="RSS"),Ruler!J$30,0)))))))))))))))))))))))))))</f>
        <v>0</v>
      </c>
      <c r="BR74" s="325">
        <f>IF(AND(All!$V74="P1",All!$AE74="RDP"),Ruler!K$6,IF(AND(All!$V74="P2",All!$AE74="RDP"),Ruler!K$7,IF(AND(All!$V74="P3",All!$AE74="RDP"),Ruler!K$8,IF(AND(All!$V74="P4",All!$AE74="RDP"),Ruler!K$9,IF(AND(All!$V74="P5",All!$AE74="RDP"),Ruler!K$10,IF(AND(All!$V74="P6",All!$AE74="RDP"),Ruler!K$11,IF(AND(All!$V74="P7",All!$AE74="RDP"),Ruler!K$12,IF(AND(All!$V74="P8",All!$AE74="RDP"),Ruler!K$13,IF(AND(All!$V74="P9",All!$AE74="RDP"),Ruler!K$14,IF(AND(All!$V74="P1",All!$AE74="RMS"),Ruler!K$6,IF(AND(All!$V74="P2",All!$AE74="RMS"),Ruler!K$15,IF(AND(All!$V74="P3",All!$AE74="RMS"),Ruler!K$16,IF(AND(All!$V74="P4",All!$AE74="RMS"),Ruler!K$17,IF(AND(All!$V74="P5",All!$AE74="RMS"),Ruler!K$18,IF(AND(All!$V74="P6",All!$AE74="RMS"),Ruler!K$19,IF(AND(All!$V74="P7",All!$AE74="RMS"),Ruler!K$20,IF(AND(All!$V74="P8",All!$AE74="RMS"),Ruler!K$21,IF(AND(All!$V74="P9",All!$AE74="RMS"),Ruler!K$22,IF(AND(All!$V74="P1",All!$AE74="RSS"),Ruler!K$6,IF(AND(All!$V74="P2",All!$AE74="RSS"),Ruler!K$23,IF(AND(All!$V74="P3",All!$AE74="RSS"),Ruler!K$24,IF(AND(All!$V74="P4",All!$AE74="RSS"),Ruler!K$25,IF(AND(All!$V74="P5",All!$AE74="RSS"),Ruler!K$26,IF(AND(All!$V74="P6",All!$AE74="RSS"),Ruler!K$27,IF(AND(All!$V74="P7",All!$AE74="RSS"),Ruler!K$28,IF(AND(All!$V74="P8",All!$AE74="RSS"),Ruler!K$29,IF(AND(All!$V74="P9",All!$AE74="RSS"),Ruler!K$30,0)))))))))))))))))))))))))))</f>
        <v>0</v>
      </c>
      <c r="BS74" s="325">
        <f>IF(AND(All!$V74="P1",All!$AE74="RDP"),Ruler!L$6,IF(AND(All!$V74="P2",All!$AE74="RDP"),Ruler!L$7,IF(AND(All!$V74="P3",All!$AE74="RDP"),Ruler!L$8,IF(AND(All!$V74="P4",All!$AE74="RDP"),Ruler!L$9,IF(AND(All!$V74="P5",All!$AE74="RDP"),Ruler!L$10,IF(AND(All!$V74="P6",All!$AE74="RDP"),Ruler!L$11,IF(AND(All!$V74="P7",All!$AE74="RDP"),Ruler!L$12,IF(AND(All!$V74="P8",All!$AE74="RDP"),Ruler!L$13,IF(AND(All!$V74="P9",All!$AE74="RDP"),Ruler!L$14,IF(AND(All!$V74="P1",All!$AE74="RMS"),Ruler!L$6,IF(AND(All!$V74="P2",All!$AE74="RMS"),Ruler!L$15,IF(AND(All!$V74="P3",All!$AE74="RMS"),Ruler!L$16,IF(AND(All!$V74="P4",All!$AE74="RMS"),Ruler!L$17,IF(AND(All!$V74="P5",All!$AE74="RMS"),Ruler!L$18,IF(AND(All!$V74="P6",All!$AE74="RMS"),Ruler!L$19,IF(AND(All!$V74="P7",All!$AE74="RMS"),Ruler!L$20,IF(AND(All!$V74="P8",All!$AE74="RMS"),Ruler!L$21,IF(AND(All!$V74="P9",All!$AE74="RMS"),Ruler!L$22,IF(AND(All!$V74="P1",All!$AE74="RSS"),Ruler!L$6,IF(AND(All!$V74="P2",All!$AE74="RSS"),Ruler!L$23,IF(AND(All!$V74="P3",All!$AE74="RSS"),Ruler!L$24,IF(AND(All!$V74="P4",All!$AE74="RSS"),Ruler!L$25,IF(AND(All!$V74="P5",All!$AE74="RSS"),Ruler!L$26,IF(AND(All!$V74="P6",All!$AE74="RSS"),Ruler!L$27,IF(AND(All!$V74="P7",All!$AE74="RSS"),Ruler!L$28,IF(AND(All!$V74="P8",All!$AE74="RSS"),Ruler!L$29,IF(AND(All!$V74="P9",All!$AE74="RSS"),Ruler!L$30,0)))))))))))))))))))))))))))</f>
        <v>0</v>
      </c>
      <c r="BT74" s="325">
        <f>IF(AND(All!$V74="P1",All!$AE74="RDP"),Ruler!M$6,IF(AND(All!$V74="P2",All!$AE74="RDP"),Ruler!M$7,IF(AND(All!$V74="P3",All!$AE74="RDP"),Ruler!M$8,IF(AND(All!$V74="P4",All!$AE74="RDP"),Ruler!M$9,IF(AND(All!$V74="P5",All!$AE74="RDP"),Ruler!M$10,IF(AND(All!$V74="P6",All!$AE74="RDP"),Ruler!M$11,IF(AND(All!$V74="P7",All!$AE74="RDP"),Ruler!M$12,IF(AND(All!$V74="P8",All!$AE74="RDP"),Ruler!M$13,IF(AND(All!$V74="P9",All!$AE74="RDP"),Ruler!M$14,IF(AND(All!$V74="P1",All!$AE74="RMS"),Ruler!M$6,IF(AND(All!$V74="P2",All!$AE74="RMS"),Ruler!M$15,IF(AND(All!$V74="P3",All!$AE74="RMS"),Ruler!M$16,IF(AND(All!$V74="P4",All!$AE74="RMS"),Ruler!M$17,IF(AND(All!$V74="P5",All!$AE74="RMS"),Ruler!M$18,IF(AND(All!$V74="P6",All!$AE74="RMS"),Ruler!M$19,IF(AND(All!$V74="P7",All!$AE74="RMS"),Ruler!M$20,IF(AND(All!$V74="P8",All!$AE74="RMS"),Ruler!M$21,IF(AND(All!$V74="P9",All!$AE74="RMS"),Ruler!M$22,IF(AND(All!$V74="P1",All!$AE74="RSS"),Ruler!M$6,IF(AND(All!$V74="P2",All!$AE74="RSS"),Ruler!M$23,IF(AND(All!$V74="P3",All!$AE74="RSS"),Ruler!M$24,IF(AND(All!$V74="P4",All!$AE74="RSS"),Ruler!M$25,IF(AND(All!$V74="P5",All!$AE74="RSS"),Ruler!M$26,IF(AND(All!$V74="P6",All!$AE74="RSS"),Ruler!M$27,IF(AND(All!$V74="P7",All!$AE74="RSS"),Ruler!M$28,IF(AND(All!$V74="P8",All!$AE74="RSS"),Ruler!M$29,IF(AND(All!$V74="P9",All!$AE74="RSS"),Ruler!M$30,0)))))))))))))))))))))))))))</f>
        <v>0</v>
      </c>
      <c r="BU74" s="325">
        <f>IF(AND(All!$V74="P1",All!$AE74="RDP"),Ruler!N$6,IF(AND(All!$V74="P2",All!$AE74="RDP"),Ruler!N$7,IF(AND(All!$V74="P3",All!$AE74="RDP"),Ruler!N$8,IF(AND(All!$V74="P4",All!$AE74="RDP"),Ruler!N$9,IF(AND(All!$V74="P5",All!$AE74="RDP"),Ruler!N$10,IF(AND(All!$V74="P6",All!$AE74="RDP"),Ruler!N$11,IF(AND(All!$V74="P7",All!$AE74="RDP"),Ruler!N$12,IF(AND(All!$V74="P8",All!$AE74="RDP"),Ruler!N$13,IF(AND(All!$V74="P9",All!$AE74="RDP"),Ruler!N$14,IF(AND(All!$V74="P1",All!$AE74="RMS"),Ruler!N$6,IF(AND(All!$V74="P2",All!$AE74="RMS"),Ruler!N$15,IF(AND(All!$V74="P3",All!$AE74="RMS"),Ruler!N$16,IF(AND(All!$V74="P4",All!$AE74="RMS"),Ruler!N$17,IF(AND(All!$V74="P5",All!$AE74="RMS"),Ruler!N$18,IF(AND(All!$V74="P6",All!$AE74="RMS"),Ruler!N$19,IF(AND(All!$V74="P7",All!$AE74="RMS"),Ruler!N$20,IF(AND(All!$V74="P8",All!$AE74="RMS"),Ruler!N$21,IF(AND(All!$V74="P9",All!$AE74="RMS"),Ruler!N$22,IF(AND(All!$V74="P1",All!$AE74="RSS"),Ruler!N$6,IF(AND(All!$V74="P2",All!$AE74="RSS"),Ruler!N$23,IF(AND(All!$V74="P3",All!$AE74="RSS"),Ruler!N$24,IF(AND(All!$V74="P4",All!$AE74="RSS"),Ruler!N$25,IF(AND(All!$V74="P5",All!$AE74="RSS"),Ruler!N$26,IF(AND(All!$V74="P6",All!$AE74="RSS"),Ruler!N$27,IF(AND(All!$V74="P7",All!$AE74="RSS"),Ruler!N$28,IF(AND(All!$V74="P8",All!$AE74="RSS"),Ruler!N$29,IF(AND(All!$V74="P9",All!$AE74="RSS"),Ruler!N$30,0)))))))))))))))))))))))))))</f>
        <v>0</v>
      </c>
      <c r="BV74" s="325">
        <f>IF(AND(All!$V74="P1",All!$AE74="RDP"),Ruler!O$6,IF(AND(All!$V74="P2",All!$AE74="RDP"),Ruler!O$7,IF(AND(All!$V74="P3",All!$AE74="RDP"),Ruler!O$8,IF(AND(All!$V74="P4",All!$AE74="RDP"),Ruler!O$9,IF(AND(All!$V74="P5",All!$AE74="RDP"),Ruler!O$10,IF(AND(All!$V74="P6",All!$AE74="RDP"),Ruler!O$11,IF(AND(All!$V74="P7",All!$AE74="RDP"),Ruler!O$12,IF(AND(All!$V74="P8",All!$AE74="RDP"),Ruler!O$13,IF(AND(All!$V74="P9",All!$AE74="RDP"),Ruler!O$14,IF(AND(All!$V74="P1",All!$AE74="RMS"),Ruler!O$6,IF(AND(All!$V74="P2",All!$AE74="RMS"),Ruler!O$15,IF(AND(All!$V74="P3",All!$AE74="RMS"),Ruler!O$16,IF(AND(All!$V74="P4",All!$AE74="RMS"),Ruler!O$17,IF(AND(All!$V74="P5",All!$AE74="RMS"),Ruler!O$18,IF(AND(All!$V74="P6",All!$AE74="RMS"),Ruler!O$19,IF(AND(All!$V74="P7",All!$AE74="RMS"),Ruler!O$20,IF(AND(All!$V74="P8",All!$AE74="RMS"),Ruler!O$21,IF(AND(All!$V74="P9",All!$AE74="RMS"),Ruler!O$22,IF(AND(All!$V74="P1",All!$AE74="RSS"),Ruler!O$6,IF(AND(All!$V74="P2",All!$AE74="RSS"),Ruler!O$23,IF(AND(All!$V74="P3",All!$AE74="RSS"),Ruler!O$24,IF(AND(All!$V74="P4",All!$AE74="RSS"),Ruler!O$25,IF(AND(All!$V74="P5",All!$AE74="RSS"),Ruler!O$26,IF(AND(All!$V74="P6",All!$AE74="RSS"),Ruler!O$27,IF(AND(All!$V74="P7",All!$AE74="RSS"),Ruler!O$28,IF(AND(All!$V74="P8",All!$AE74="RSS"),Ruler!O$29,IF(AND(All!$V74="P9",All!$AE74="RSS"),Ruler!O$30,0)))))))))))))))))))))))))))</f>
        <v>0</v>
      </c>
      <c r="BW74" s="325">
        <f>IF(AND(All!$V74="P1",All!$AE74="RDP"),Ruler!P$6,IF(AND(All!$V74="P2",All!$AE74="RDP"),Ruler!P$7,IF(AND(All!$V74="P3",All!$AE74="RDP"),Ruler!P$8,IF(AND(All!$V74="P4",All!$AE74="RDP"),Ruler!P$9,IF(AND(All!$V74="P5",All!$AE74="RDP"),Ruler!P$10,IF(AND(All!$V74="P6",All!$AE74="RDP"),Ruler!P$11,IF(AND(All!$V74="P7",All!$AE74="RDP"),Ruler!P$12,IF(AND(All!$V74="P8",All!$AE74="RDP"),Ruler!P$13,IF(AND(All!$V74="P9",All!$AE74="RDP"),Ruler!P$14,IF(AND(All!$V74="P1",All!$AE74="RMS"),Ruler!P$6,IF(AND(All!$V74="P2",All!$AE74="RMS"),Ruler!P$15,IF(AND(All!$V74="P3",All!$AE74="RMS"),Ruler!P$16,IF(AND(All!$V74="P4",All!$AE74="RMS"),Ruler!P$17,IF(AND(All!$V74="P5",All!$AE74="RMS"),Ruler!P$18,IF(AND(All!$V74="P6",All!$AE74="RMS"),Ruler!P$19,IF(AND(All!$V74="P7",All!$AE74="RMS"),Ruler!P$20,IF(AND(All!$V74="P8",All!$AE74="RMS"),Ruler!P$21,IF(AND(All!$V74="P9",All!$AE74="RMS"),Ruler!P$22,IF(AND(All!$V74="P1",All!$AE74="RSS"),Ruler!P$6,IF(AND(All!$V74="P2",All!$AE74="RSS"),Ruler!P$23,IF(AND(All!$V74="P3",All!$AE74="RSS"),Ruler!P$24,IF(AND(All!$V74="P4",All!$AE74="RSS"),Ruler!P$25,IF(AND(All!$V74="P5",All!$AE74="RSS"),Ruler!P$26,IF(AND(All!$V74="P6",All!$AE74="RSS"),Ruler!P$27,IF(AND(All!$V74="P7",All!$AE74="RSS"),Ruler!P$28,IF(AND(All!$V74="P8",All!$AE74="RSS"),Ruler!P$29,IF(AND(All!$V74="P9",All!$AE74="RSS"),Ruler!P$30,0)))))))))))))))))))))))))))</f>
        <v>0</v>
      </c>
      <c r="BX74" s="325">
        <f>IF(AND(All!$V74="P1",All!$AE74="RDP"),Ruler!Q$6,IF(AND(All!$V74="P2",All!$AE74="RDP"),Ruler!Q$7,IF(AND(All!$V74="P3",All!$AE74="RDP"),Ruler!Q$8,IF(AND(All!$V74="P4",All!$AE74="RDP"),Ruler!Q$9,IF(AND(All!$V74="P5",All!$AE74="RDP"),Ruler!Q$10,IF(AND(All!$V74="P6",All!$AE74="RDP"),Ruler!Q$11,IF(AND(All!$V74="P7",All!$AE74="RDP"),Ruler!Q$12,IF(AND(All!$V74="P8",All!$AE74="RDP"),Ruler!Q$13,IF(AND(All!$V74="P9",All!$AE74="RDP"),Ruler!Q$14,IF(AND(All!$V74="P1",All!$AE74="RMS"),Ruler!Q$6,IF(AND(All!$V74="P2",All!$AE74="RMS"),Ruler!Q$15,IF(AND(All!$V74="P3",All!$AE74="RMS"),Ruler!Q$16,IF(AND(All!$V74="P4",All!$AE74="RMS"),Ruler!Q$17,IF(AND(All!$V74="P5",All!$AE74="RMS"),Ruler!Q$18,IF(AND(All!$V74="P6",All!$AE74="RMS"),Ruler!Q$19,IF(AND(All!$V74="P7",All!$AE74="RMS"),Ruler!Q$20,IF(AND(All!$V74="P8",All!$AE74="RMS"),Ruler!Q$21,IF(AND(All!$V74="P9",All!$AE74="RMS"),Ruler!Q$22,IF(AND(All!$V74="P1",All!$AE74="RSS"),Ruler!Q$6,IF(AND(All!$V74="P2",All!$AE74="RSS"),Ruler!Q$23,IF(AND(All!$V74="P3",All!$AE74="RSS"),Ruler!Q$24,IF(AND(All!$V74="P4",All!$AE74="RSS"),Ruler!Q$25,IF(AND(All!$V74="P5",All!$AE74="RSS"),Ruler!Q$26,IF(AND(All!$V74="P6",All!$AE74="RSS"),Ruler!Q$27,IF(AND(All!$V74="P7",All!$AE74="RSS"),Ruler!Q$28,IF(AND(All!$V74="P8",All!$AE74="RSS"),Ruler!Q$29,IF(AND(All!$V74="P9",All!$AE74="RSS"),Ruler!Q$30,0)))))))))))))))))))))))))))</f>
        <v>0</v>
      </c>
      <c r="BY74" s="325">
        <f>IF(AND(All!$V74="P1",All!$AE74="RDP"),Ruler!R$6,IF(AND(All!$V74="P2",All!$AE74="RDP"),Ruler!R$7,IF(AND(All!$V74="P3",All!$AE74="RDP"),Ruler!R$8,IF(AND(All!$V74="P4",All!$AE74="RDP"),Ruler!R$9,IF(AND(All!$V74="P5",All!$AE74="RDP"),Ruler!R$10,IF(AND(All!$V74="P6",All!$AE74="RDP"),Ruler!R$11,IF(AND(All!$V74="P7",All!$AE74="RDP"),Ruler!R$12,IF(AND(All!$V74="P8",All!$AE74="RDP"),Ruler!R$13,IF(AND(All!$V74="P9",All!$AE74="RDP"),Ruler!R$14,IF(AND(All!$V74="P1",All!$AE74="RMS"),Ruler!R$6,IF(AND(All!$V74="P2",All!$AE74="RMS"),Ruler!R$15,IF(AND(All!$V74="P3",All!$AE74="RMS"),Ruler!R$16,IF(AND(All!$V74="P4",All!$AE74="RMS"),Ruler!R$17,IF(AND(All!$V74="P5",All!$AE74="RMS"),Ruler!R$18,IF(AND(All!$V74="P6",All!$AE74="RMS"),Ruler!R$19,IF(AND(All!$V74="P7",All!$AE74="RMS"),Ruler!R$20,IF(AND(All!$V74="P8",All!$AE74="RMS"),Ruler!R$21,IF(AND(All!$V74="P9",All!$AE74="RMS"),Ruler!R$22,IF(AND(All!$V74="P1",All!$AE74="RSS"),Ruler!R$6,IF(AND(All!$V74="P2",All!$AE74="RSS"),Ruler!R$23,IF(AND(All!$V74="P3",All!$AE74="RSS"),Ruler!R$24,IF(AND(All!$V74="P4",All!$AE74="RSS"),Ruler!R$25,IF(AND(All!$V74="P5",All!$AE74="RSS"),Ruler!R$26,IF(AND(All!$V74="P6",All!$AE74="RSS"),Ruler!R$27,IF(AND(All!$V74="P7",All!$AE74="RSS"),Ruler!R$28,IF(AND(All!$V74="P8",All!$AE74="RSS"),Ruler!R$29,IF(AND(All!$V74="P9",All!$AE74="RSS"),Ruler!R$30,0)))))))))))))))))))))))))))</f>
        <v>0</v>
      </c>
      <c r="BZ74" s="325">
        <f>IF(AND(All!$V74="P1",All!$AE74="RDP"),Ruler!S$6,IF(AND(All!$V74="P2",All!$AE74="RDP"),Ruler!S$7,IF(AND(All!$V74="P3",All!$AE74="RDP"),Ruler!S$8,IF(AND(All!$V74="P4",All!$AE74="RDP"),Ruler!S$9,IF(AND(All!$V74="P5",All!$AE74="RDP"),Ruler!S$10,IF(AND(All!$V74="P6",All!$AE74="RDP"),Ruler!S$11,IF(AND(All!$V74="P7",All!$AE74="RDP"),Ruler!S$12,IF(AND(All!$V74="P8",All!$AE74="RDP"),Ruler!S$13,IF(AND(All!$V74="P9",All!$AE74="RDP"),Ruler!S$14,IF(AND(All!$V74="P1",All!$AE74="RMS"),Ruler!S$6,IF(AND(All!$V74="P2",All!$AE74="RMS"),Ruler!S$15,IF(AND(All!$V74="P3",All!$AE74="RMS"),Ruler!S$16,IF(AND(All!$V74="P4",All!$AE74="RMS"),Ruler!S$17,IF(AND(All!$V74="P5",All!$AE74="RMS"),Ruler!S$18,IF(AND(All!$V74="P6",All!$AE74="RMS"),Ruler!S$19,IF(AND(All!$V74="P7",All!$AE74="RMS"),Ruler!S$20,IF(AND(All!$V74="P8",All!$AE74="RMS"),Ruler!S$21,IF(AND(All!$V74="P9",All!$AE74="RMS"),Ruler!S$22,IF(AND(All!$V74="P1",All!$AE74="RSS"),Ruler!S$6,IF(AND(All!$V74="P2",All!$AE74="RSS"),Ruler!S$23,IF(AND(All!$V74="P3",All!$AE74="RSS"),Ruler!S$24,IF(AND(All!$V74="P4",All!$AE74="RSS"),Ruler!S$25,IF(AND(All!$V74="P5",All!$AE74="RSS"),Ruler!S$26,IF(AND(All!$V74="P6",All!$AE74="RSS"),Ruler!S$27,IF(AND(All!$V74="P7",All!$AE74="RSS"),Ruler!S$28,IF(AND(All!$V74="P8",All!$AE74="RSS"),Ruler!S$29,IF(AND(All!$V74="P9",All!$AE74="RSS"),Ruler!S$30,0)))))))))))))))))))))))))))</f>
        <v>0</v>
      </c>
      <c r="CA74" s="325">
        <f>IF(AND(All!$V74="P1",All!$AE74="RDP"),Ruler!T$6,IF(AND(All!$V74="P2",All!$AE74="RDP"),Ruler!T$7,IF(AND(All!$V74="P3",All!$AE74="RDP"),Ruler!T$8,IF(AND(All!$V74="P4",All!$AE74="RDP"),Ruler!T$9,IF(AND(All!$V74="P5",All!$AE74="RDP"),Ruler!T$10,IF(AND(All!$V74="P6",All!$AE74="RDP"),Ruler!T$11,IF(AND(All!$V74="P7",All!$AE74="RDP"),Ruler!T$12,IF(AND(All!$V74="P8",All!$AE74="RDP"),Ruler!T$13,IF(AND(All!$V74="P9",All!$AE74="RDP"),Ruler!T$14,IF(AND(All!$V74="P1",All!$AE74="RMS"),Ruler!T$6,IF(AND(All!$V74="P2",All!$AE74="RMS"),Ruler!T$15,IF(AND(All!$V74="P3",All!$AE74="RMS"),Ruler!T$16,IF(AND(All!$V74="P4",All!$AE74="RMS"),Ruler!T$17,IF(AND(All!$V74="P5",All!$AE74="RMS"),Ruler!T$18,IF(AND(All!$V74="P6",All!$AE74="RMS"),Ruler!T$19,IF(AND(All!$V74="P7",All!$AE74="RMS"),Ruler!T$20,IF(AND(All!$V74="P8",All!$AE74="RMS"),Ruler!T$21,IF(AND(All!$V74="P9",All!$AE74="RMS"),Ruler!T$22,IF(AND(All!$V74="P1",All!$AE74="RSS"),Ruler!T$6,IF(AND(All!$V74="P2",All!$AE74="RSS"),Ruler!T$23,IF(AND(All!$V74="P3",All!$AE74="RSS"),Ruler!T$24,IF(AND(All!$V74="P4",All!$AE74="RSS"),Ruler!T$25,IF(AND(All!$V74="P5",All!$AE74="RSS"),Ruler!T$26,IF(AND(All!$V74="P6",All!$AE74="RSS"),Ruler!T$27,IF(AND(All!$V74="P7",All!$AE74="RSS"),Ruler!T$28,IF(AND(All!$V74="P8",All!$AE74="RSS"),Ruler!T$29,IF(AND(All!$V74="P9",All!$AE74="RSS"),Ruler!T$30,0)))))))))))))))))))))))))))</f>
        <v>0</v>
      </c>
      <c r="CB74" s="325">
        <f>IF(AND(All!$V74="P1",All!$AE74="RDP"),Ruler!U$6,IF(AND(All!$V74="P2",All!$AE74="RDP"),Ruler!U$7,IF(AND(All!$V74="P3",All!$AE74="RDP"),Ruler!U$8,IF(AND(All!$V74="P4",All!$AE74="RDP"),Ruler!U$9,IF(AND(All!$V74="P5",All!$AE74="RDP"),Ruler!U$10,IF(AND(All!$V74="P6",All!$AE74="RDP"),Ruler!U$11,IF(AND(All!$V74="P7",All!$AE74="RDP"),Ruler!U$12,IF(AND(All!$V74="P8",All!$AE74="RDP"),Ruler!U$13,IF(AND(All!$V74="P9",All!$AE74="RDP"),Ruler!U$14,IF(AND(All!$V74="P1",All!$AE74="RMS"),Ruler!U$6,IF(AND(All!$V74="P2",All!$AE74="RMS"),Ruler!U$15,IF(AND(All!$V74="P3",All!$AE74="RMS"),Ruler!U$16,IF(AND(All!$V74="P4",All!$AE74="RMS"),Ruler!U$17,IF(AND(All!$V74="P5",All!$AE74="RMS"),Ruler!U$18,IF(AND(All!$V74="P6",All!$AE74="RMS"),Ruler!U$19,IF(AND(All!$V74="P7",All!$AE74="RMS"),Ruler!U$20,IF(AND(All!$V74="P8",All!$AE74="RMS"),Ruler!U$21,IF(AND(All!$V74="P9",All!$AE74="RMS"),Ruler!U$22,IF(AND(All!$V74="P1",All!$AE74="RSS"),Ruler!U$6,IF(AND(All!$V74="P2",All!$AE74="RSS"),Ruler!U$23,IF(AND(All!$V74="P3",All!$AE74="RSS"),Ruler!U$24,IF(AND(All!$V74="P4",All!$AE74="RSS"),Ruler!U$25,IF(AND(All!$V74="P5",All!$AE74="RSS"),Ruler!U$26,IF(AND(All!$V74="P6",All!$AE74="RSS"),Ruler!U$27,IF(AND(All!$V74="P7",All!$AE74="RSS"),Ruler!U$28,IF(AND(All!$V74="P8",All!$AE74="RSS"),Ruler!U$29,IF(AND(All!$V74="P9",All!$AE74="RSS"),Ruler!U$30,0)))))))))))))))))))))))))))</f>
        <v>0</v>
      </c>
      <c r="CC74" s="325">
        <f>IF(AND(All!$V74="P1",All!$AE74="RDP"),Ruler!V$6,IF(AND(All!$V74="P2",All!$AE74="RDP"),Ruler!V$7,IF(AND(All!$V74="P3",All!$AE74="RDP"),Ruler!V$8,IF(AND(All!$V74="P4",All!$AE74="RDP"),Ruler!V$9,IF(AND(All!$V74="P5",All!$AE74="RDP"),Ruler!V$10,IF(AND(All!$V74="P6",All!$AE74="RDP"),Ruler!V$11,IF(AND(All!$V74="P7",All!$AE74="RDP"),Ruler!V$12,IF(AND(All!$V74="P8",All!$AE74="RDP"),Ruler!V$13,IF(AND(All!$V74="P9",All!$AE74="RDP"),Ruler!V$14,IF(AND(All!$V74="P1",All!$AE74="RMS"),Ruler!V$6,IF(AND(All!$V74="P2",All!$AE74="RMS"),Ruler!V$15,IF(AND(All!$V74="P3",All!$AE74="RMS"),Ruler!V$16,IF(AND(All!$V74="P4",All!$AE74="RMS"),Ruler!V$17,IF(AND(All!$V74="P5",All!$AE74="RMS"),Ruler!V$18,IF(AND(All!$V74="P6",All!$AE74="RMS"),Ruler!V$19,IF(AND(All!$V74="P7",All!$AE74="RMS"),Ruler!V$20,IF(AND(All!$V74="P8",All!$AE74="RMS"),Ruler!V$21,IF(AND(All!$V74="P9",All!$AE74="RMS"),Ruler!V$22,IF(AND(All!$V74="P1",All!$AE74="RSS"),Ruler!V$6,IF(AND(All!$V74="P2",All!$AE74="RSS"),Ruler!V$23,IF(AND(All!$V74="P3",All!$AE74="RSS"),Ruler!V$24,IF(AND(All!$V74="P4",All!$AE74="RSS"),Ruler!V$25,IF(AND(All!$V74="P5",All!$AE74="RSS"),Ruler!V$26,IF(AND(All!$V74="P6",All!$AE74="RSS"),Ruler!V$27,IF(AND(All!$V74="P7",All!$AE74="RSS"),Ruler!V$28,IF(AND(All!$V74="P8",All!$AE74="RSS"),Ruler!V$29,IF(AND(All!$V74="P9",All!$AE74="RSS"),Ruler!V$30,0)))))))))))))))))))))))))))</f>
        <v>0</v>
      </c>
      <c r="CD74" s="325">
        <f>IF(AND(All!$V74="P1",All!$AE74="RDP"),Ruler!W$6,IF(AND(All!$V74="P2",All!$AE74="RDP"),Ruler!W$7,IF(AND(All!$V74="P3",All!$AE74="RDP"),Ruler!W$8,IF(AND(All!$V74="P4",All!$AE74="RDP"),Ruler!W$9,IF(AND(All!$V74="P5",All!$AE74="RDP"),Ruler!W$10,IF(AND(All!$V74="P6",All!$AE74="RDP"),Ruler!W$11,IF(AND(All!$V74="P7",All!$AE74="RDP"),Ruler!W$12,IF(AND(All!$V74="P8",All!$AE74="RDP"),Ruler!W$13,IF(AND(All!$V74="P9",All!$AE74="RDP"),Ruler!W$14,IF(AND(All!$V74="P1",All!$AE74="RMS"),Ruler!W$6,IF(AND(All!$V74="P2",All!$AE74="RMS"),Ruler!W$15,IF(AND(All!$V74="P3",All!$AE74="RMS"),Ruler!W$16,IF(AND(All!$V74="P4",All!$AE74="RMS"),Ruler!W$17,IF(AND(All!$V74="P5",All!$AE74="RMS"),Ruler!W$18,IF(AND(All!$V74="P6",All!$AE74="RMS"),Ruler!W$19,IF(AND(All!$V74="P7",All!$AE74="RMS"),Ruler!W$20,IF(AND(All!$V74="P8",All!$AE74="RMS"),Ruler!W$21,IF(AND(All!$V74="P9",All!$AE74="RMS"),Ruler!W$22,IF(AND(All!$V74="P1",All!$AE74="RSS"),Ruler!W$6,IF(AND(All!$V74="P2",All!$AE74="RSS"),Ruler!W$23,IF(AND(All!$V74="P3",All!$AE74="RSS"),Ruler!W$24,IF(AND(All!$V74="P4",All!$AE74="RSS"),Ruler!W$25,IF(AND(All!$V74="P5",All!$AE74="RSS"),Ruler!W$26,IF(AND(All!$V74="P6",All!$AE74="RSS"),Ruler!W$27,IF(AND(All!$V74="P7",All!$AE74="RSS"),Ruler!W$28,IF(AND(All!$V74="P8",All!$AE74="RSS"),Ruler!W$29,IF(AND(All!$V74="P9",All!$AE74="RSS"),Ruler!W$30,0)))))))))))))))))))))))))))</f>
        <v>0</v>
      </c>
      <c r="CE74" s="325">
        <f>IF(AND(All!$V74="P1",All!$AE74="RDP"),Ruler!X$6,IF(AND(All!$V74="P2",All!$AE74="RDP"),Ruler!X$7,IF(AND(All!$V74="P3",All!$AE74="RDP"),Ruler!X$8,IF(AND(All!$V74="P4",All!$AE74="RDP"),Ruler!X$9,IF(AND(All!$V74="P5",All!$AE74="RDP"),Ruler!X$10,IF(AND(All!$V74="P6",All!$AE74="RDP"),Ruler!X$11,IF(AND(All!$V74="P7",All!$AE74="RDP"),Ruler!X$12,IF(AND(All!$V74="P8",All!$AE74="RDP"),Ruler!X$13,IF(AND(All!$V74="P9",All!$AE74="RDP"),Ruler!X$14,IF(AND(All!$V74="P1",All!$AE74="RMS"),Ruler!X$6,IF(AND(All!$V74="P2",All!$AE74="RMS"),Ruler!X$15,IF(AND(All!$V74="P3",All!$AE74="RMS"),Ruler!X$16,IF(AND(All!$V74="P4",All!$AE74="RMS"),Ruler!X$17,IF(AND(All!$V74="P5",All!$AE74="RMS"),Ruler!X$18,IF(AND(All!$V74="P6",All!$AE74="RMS"),Ruler!X$19,IF(AND(All!$V74="P7",All!$AE74="RMS"),Ruler!X$20,IF(AND(All!$V74="P8",All!$AE74="RMS"),Ruler!X$21,IF(AND(All!$V74="P9",All!$AE74="RMS"),Ruler!X$22,IF(AND(All!$V74="P1",All!$AE74="RSS"),Ruler!X$6,IF(AND(All!$V74="P2",All!$AE74="RSS"),Ruler!X$23,IF(AND(All!$V74="P3",All!$AE74="RSS"),Ruler!X$24,IF(AND(All!$V74="P4",All!$AE74="RSS"),Ruler!X$25,IF(AND(All!$V74="P5",All!$AE74="RSS"),Ruler!X$26,IF(AND(All!$V74="P6",All!$AE74="RSS"),Ruler!X$27,IF(AND(All!$V74="P7",All!$AE74="RSS"),Ruler!X$28,IF(AND(All!$V74="P8",All!$AE74="RSS"),Ruler!X$29,IF(AND(All!$V74="P9",All!$AE74="RSS"),Ruler!X$30,0)))))))))))))))))))))))))))</f>
        <v>0</v>
      </c>
      <c r="CF74" s="325">
        <f>IF(AND(All!$V74="P1",All!$AE74="RDP"),Ruler!Y$6,IF(AND(All!$V74="P2",All!$AE74="RDP"),Ruler!Y$7,IF(AND(All!$V74="P3",All!$AE74="RDP"),Ruler!Y$8,IF(AND(All!$V74="P4",All!$AE74="RDP"),Ruler!Y$9,IF(AND(All!$V74="P5",All!$AE74="RDP"),Ruler!Y$10,IF(AND(All!$V74="P6",All!$AE74="RDP"),Ruler!Y$11,IF(AND(All!$V74="P7",All!$AE74="RDP"),Ruler!Y$12,IF(AND(All!$V74="P8",All!$AE74="RDP"),Ruler!Y$13,IF(AND(All!$V74="P9",All!$AE74="RDP"),Ruler!Y$14,IF(AND(All!$V74="P1",All!$AE74="RMS"),Ruler!Y$6,IF(AND(All!$V74="P2",All!$AE74="RMS"),Ruler!Y$15,IF(AND(All!$V74="P3",All!$AE74="RMS"),Ruler!Y$16,IF(AND(All!$V74="P4",All!$AE74="RMS"),Ruler!Y$17,IF(AND(All!$V74="P5",All!$AE74="RMS"),Ruler!Y$18,IF(AND(All!$V74="P6",All!$AE74="RMS"),Ruler!Y$19,IF(AND(All!$V74="P7",All!$AE74="RMS"),Ruler!Y$20,IF(AND(All!$V74="P8",All!$AE74="RMS"),Ruler!Y$21,IF(AND(All!$V74="P9",All!$AE74="RMS"),Ruler!Y$22,IF(AND(All!$V74="P1",All!$AE74="RSS"),Ruler!Y$6,IF(AND(All!$V74="P2",All!$AE74="RSS"),Ruler!Y$23,IF(AND(All!$V74="P3",All!$AE74="RSS"),Ruler!Y$24,IF(AND(All!$V74="P4",All!$AE74="RSS"),Ruler!Y$25,IF(AND(All!$V74="P5",All!$AE74="RSS"),Ruler!Y$26,IF(AND(All!$V74="P6",All!$AE74="RSS"),Ruler!Y$27,IF(AND(All!$V74="P7",All!$AE74="RSS"),Ruler!Y$28,IF(AND(All!$V74="P8",All!$AE74="RSS"),Ruler!Y$29,IF(AND(All!$V74="P9",All!$AE74="RSS"),Ruler!Y$30,0)))))))))))))))))))))))))))</f>
        <v>0</v>
      </c>
      <c r="CG74" s="325">
        <f>IF(AND(All!$V74="P1",All!$AE74="RDP"),Ruler!Z$6,IF(AND(All!$V74="P2",All!$AE74="RDP"),Ruler!Z$7,IF(AND(All!$V74="P3",All!$AE74="RDP"),Ruler!Z$8,IF(AND(All!$V74="P4",All!$AE74="RDP"),Ruler!Z$9,IF(AND(All!$V74="P5",All!$AE74="RDP"),Ruler!Z$10,IF(AND(All!$V74="P6",All!$AE74="RDP"),Ruler!Z$11,IF(AND(All!$V74="P7",All!$AE74="RDP"),Ruler!Z$12,IF(AND(All!$V74="P8",All!$AE74="RDP"),Ruler!Z$13,IF(AND(All!$V74="P9",All!$AE74="RDP"),Ruler!Z$14,IF(AND(All!$V74="P1",All!$AE74="RMS"),Ruler!Z$6,IF(AND(All!$V74="P2",All!$AE74="RMS"),Ruler!Z$15,IF(AND(All!$V74="P3",All!$AE74="RMS"),Ruler!Z$16,IF(AND(All!$V74="P4",All!$AE74="RMS"),Ruler!Z$17,IF(AND(All!$V74="P5",All!$AE74="RMS"),Ruler!Z$18,IF(AND(All!$V74="P6",All!$AE74="RMS"),Ruler!Z$19,IF(AND(All!$V74="P7",All!$AE74="RMS"),Ruler!Z$20,IF(AND(All!$V74="P8",All!$AE74="RMS"),Ruler!Z$21,IF(AND(All!$V74="P9",All!$AE74="RMS"),Ruler!Z$22,IF(AND(All!$V74="P1",All!$AE74="RSS"),Ruler!Z$6,IF(AND(All!$V74="P2",All!$AE74="RSS"),Ruler!Z$23,IF(AND(All!$V74="P3",All!$AE74="RSS"),Ruler!Z$24,IF(AND(All!$V74="P4",All!$AE74="RSS"),Ruler!Z$25,IF(AND(All!$V74="P5",All!$AE74="RSS"),Ruler!Z$26,IF(AND(All!$V74="P6",All!$AE74="RSS"),Ruler!Z$27,IF(AND(All!$V74="P7",All!$AE74="RSS"),Ruler!Z$28,IF(AND(All!$V74="P8",All!$AE74="RSS"),Ruler!Z$29,IF(AND(All!$V74="P9",All!$AE74="RSS"),Ruler!Z$30,0)))))))))))))))))))))))))))</f>
        <v>0</v>
      </c>
      <c r="CH74" s="325">
        <f>IF(AND(All!$V74="P1",All!$AE74="RDP"),Ruler!AA$6,IF(AND(All!$V74="P2",All!$AE74="RDP"),Ruler!AA$7,IF(AND(All!$V74="P3",All!$AE74="RDP"),Ruler!AA$8,IF(AND(All!$V74="P4",All!$AE74="RDP"),Ruler!AA$9,IF(AND(All!$V74="P5",All!$AE74="RDP"),Ruler!AA$10,IF(AND(All!$V74="P6",All!$AE74="RDP"),Ruler!AA$11,IF(AND(All!$V74="P7",All!$AE74="RDP"),Ruler!AA$12,IF(AND(All!$V74="P8",All!$AE74="RDP"),Ruler!AA$13,IF(AND(All!$V74="P9",All!$AE74="RDP"),Ruler!AA$14,IF(AND(All!$V74="P1",All!$AE74="RMS"),Ruler!AA$6,IF(AND(All!$V74="P2",All!$AE74="RMS"),Ruler!AA$15,IF(AND(All!$V74="P3",All!$AE74="RMS"),Ruler!AA$16,IF(AND(All!$V74="P4",All!$AE74="RMS"),Ruler!AA$17,IF(AND(All!$V74="P5",All!$AE74="RMS"),Ruler!AA$18,IF(AND(All!$V74="P6",All!$AE74="RMS"),Ruler!AA$19,IF(AND(All!$V74="P7",All!$AE74="RMS"),Ruler!AA$20,IF(AND(All!$V74="P8",All!$AE74="RMS"),Ruler!AA$21,IF(AND(All!$V74="P9",All!$AE74="RMS"),Ruler!AA$22,IF(AND(All!$V74="P1",All!$AE74="RSS"),Ruler!AA$6,IF(AND(All!$V74="P2",All!$AE74="RSS"),Ruler!AA$23,IF(AND(All!$V74="P3",All!$AE74="RSS"),Ruler!AA$24,IF(AND(All!$V74="P4",All!$AE74="RSS"),Ruler!AA$25,IF(AND(All!$V74="P5",All!$AE74="RSS"),Ruler!AA$26,IF(AND(All!$V74="P6",All!$AE74="RSS"),Ruler!AA$27,IF(AND(All!$V74="P7",All!$AE74="RSS"),Ruler!AA$28,IF(AND(All!$V74="P8",All!$AE74="RSS"),Ruler!AA$29,IF(AND(All!$V74="P9",All!$AE74="RSS"),Ruler!AA$30,0)))))))))))))))))))))))))))</f>
        <v>0</v>
      </c>
      <c r="CI74" s="325">
        <f>IF(AND(All!$V74="P1",All!$AE74="RDP"),Ruler!AB$6,IF(AND(All!$V74="P2",All!$AE74="RDP"),Ruler!AB$7,IF(AND(All!$V74="P3",All!$AE74="RDP"),Ruler!AB$8,IF(AND(All!$V74="P4",All!$AE74="RDP"),Ruler!AB$9,IF(AND(All!$V74="P5",All!$AE74="RDP"),Ruler!AB$10,IF(AND(All!$V74="P6",All!$AE74="RDP"),Ruler!AB$11,IF(AND(All!$V74="P7",All!$AE74="RDP"),Ruler!AB$12,IF(AND(All!$V74="P8",All!$AE74="RDP"),Ruler!AB$13,IF(AND(All!$V74="P9",All!$AE74="RDP"),Ruler!AB$14,IF(AND(All!$V74="P1",All!$AE74="RMS"),Ruler!AB$6,IF(AND(All!$V74="P2",All!$AE74="RMS"),Ruler!AB$15,IF(AND(All!$V74="P3",All!$AE74="RMS"),Ruler!AB$16,IF(AND(All!$V74="P4",All!$AE74="RMS"),Ruler!AB$17,IF(AND(All!$V74="P5",All!$AE74="RMS"),Ruler!AB$18,IF(AND(All!$V74="P6",All!$AE74="RMS"),Ruler!AB$19,IF(AND(All!$V74="P7",All!$AE74="RMS"),Ruler!AB$20,IF(AND(All!$V74="P8",All!$AE74="RMS"),Ruler!AB$21,IF(AND(All!$V74="P9",All!$AE74="RMS"),Ruler!AB$22,IF(AND(All!$V74="P1",All!$AE74="RSS"),Ruler!AB$6,IF(AND(All!$V74="P2",All!$AE74="RSS"),Ruler!AB$23,IF(AND(All!$V74="P3",All!$AE74="RSS"),Ruler!AB$24,IF(AND(All!$V74="P4",All!$AE74="RSS"),Ruler!AB$25,IF(AND(All!$V74="P5",All!$AE74="RSS"),Ruler!AB$26,IF(AND(All!$V74="P6",All!$AE74="RSS"),Ruler!AB$27,IF(AND(All!$V74="P7",All!$AE74="RSS"),Ruler!AB$28,IF(AND(All!$V74="P8",All!$AE74="RSS"),Ruler!AB$29,IF(AND(All!$V74="P9",All!$AE74="RSS"),Ruler!AB$30,0)))))))))))))))))))))))))))</f>
        <v>0</v>
      </c>
      <c r="CJ74" s="377">
        <f>Table9[[#This Row],[R-B1]]-Table9[[#This Row],[B1]]</f>
        <v>0</v>
      </c>
      <c r="CK74" s="378">
        <f>Table9[[#This Row],[R-B2]]-Table9[[#This Row],[B2]]</f>
        <v>0</v>
      </c>
      <c r="CL74" s="378">
        <f>Table9[[#This Row],[R-B3]]-Table9[[#This Row],[B3]]</f>
        <v>0</v>
      </c>
      <c r="CM74" s="378">
        <f>Table9[[#This Row],[R-B4]]-Table9[[#This Row],[B4]]</f>
        <v>0</v>
      </c>
      <c r="CN74" s="378">
        <f>Table9[[#This Row],[R-B5]]-Table9[[#This Row],[B5]]</f>
        <v>0</v>
      </c>
      <c r="CO74" s="378">
        <f>Table9[[#This Row],[R-B6]]-Table9[[#This Row],[B6]]</f>
        <v>0</v>
      </c>
      <c r="CP74" s="378">
        <f>Table9[[#This Row],[R-B7]]-Table9[[#This Row],[B7]]</f>
        <v>0</v>
      </c>
      <c r="CQ74" s="378">
        <f>Table9[[#This Row],[R-B8]]-Table9[[#This Row],[B8]]</f>
        <v>0</v>
      </c>
      <c r="CR74" s="378">
        <f>Table9[[#This Row],[R-B9]]-Table9[[#This Row],[B9]]</f>
        <v>0</v>
      </c>
      <c r="CS74" s="378">
        <f>Table9[[#This Row],[R-B10]]-Table9[[#This Row],[B10]]</f>
        <v>0</v>
      </c>
      <c r="CT74" s="378">
        <f>Table9[[#This Row],[R-B11]]-Table9[[#This Row],[B11]]</f>
        <v>0</v>
      </c>
      <c r="CU74" s="378">
        <f>Table9[[#This Row],[R-B12]]-Table9[[#This Row],[B12]]</f>
        <v>0</v>
      </c>
      <c r="CV74" s="378">
        <f>Table9[[#This Row],[R-K1]]-Table9[[#This Row],[K1]]</f>
        <v>0</v>
      </c>
      <c r="CW74" s="378">
        <f>Table9[[#This Row],[R-K2]]-Table9[[#This Row],[K2]]</f>
        <v>0</v>
      </c>
      <c r="CX74" s="378">
        <f>Table9[[#This Row],[R-K3]]-Table9[[#This Row],[K3]]</f>
        <v>0</v>
      </c>
      <c r="CY74" s="378">
        <f>Table9[[#This Row],[R-K4]]-Table9[[#This Row],[K4]]</f>
        <v>0</v>
      </c>
      <c r="CZ74" s="378">
        <f>Table9[[#This Row],[R-K5]]-Table9[[#This Row],[K5]]</f>
        <v>0</v>
      </c>
      <c r="DA74" s="378">
        <f>Table9[[#This Row],[R-P1]]-Table9[[#This Row],[P1]]</f>
        <v>0</v>
      </c>
      <c r="DB74" s="378">
        <f>Table9[[#This Row],[R-P2]]-Table9[[#This Row],[P2]]</f>
        <v>0</v>
      </c>
      <c r="DC74" s="378">
        <f>Table9[[#This Row],[R-P3]]-Table9[[#This Row],[P3]]</f>
        <v>0</v>
      </c>
      <c r="DD74" s="378">
        <f>Table9[[#This Row],[R-P4]]-Table9[[#This Row],[P4]]</f>
        <v>0</v>
      </c>
      <c r="DE74" s="378">
        <f>Table9[[#This Row],[R-P5]]-Table9[[#This Row],[P5]]</f>
        <v>0</v>
      </c>
      <c r="DF74" s="378">
        <f>Table9[[#This Row],[R-E1]]-Table9[[#This Row],[E1]]</f>
        <v>0</v>
      </c>
      <c r="DG74" s="379">
        <f>Table9[[#This Row],[R-E2]]-Table9[[#This Row],[E2]]</f>
        <v>0</v>
      </c>
      <c r="DH74" s="43">
        <f>COUNTIF(Table9[[#This Row],[G-B1]:[G-B12]],"&lt;=0")/12*100</f>
        <v>100</v>
      </c>
      <c r="DI74" s="43">
        <f>COUNTIF(Table9[[#This Row],[G-K1]:[G-K5]],"&lt;=0")/5*100</f>
        <v>100</v>
      </c>
      <c r="DJ74" s="43">
        <f>COUNTIF(Table9[[#This Row],[G-P1]:[G-P5]],"&lt;=0")/5*100</f>
        <v>100</v>
      </c>
      <c r="DK74" s="43">
        <f>COUNTIF(Table9[[#This Row],[G-E1]:[G-E2]],"&lt;=0")/2*100</f>
        <v>100</v>
      </c>
      <c r="DL74" s="450">
        <f>IF(AE74="RDP",(COUNTIF(Table9[[#This Row],[G-B3]],"&lt;=0")+COUNTIF(Table9[[#This Row],[G-B4]],"&lt;=0")+COUNTIF(Table9[[#This Row],[G-B7]],"&lt;=0")+COUNTIF(Table9[[#This Row],[G-B11]],"&lt;=0")+COUNTIF(Table9[[#This Row],[G-K2]],"&lt;=0"))/5*100,IF(AE74="RMS",(COUNTIF(Table9[[#This Row],[G-B4]],"&lt;=0")+COUNTIF(Table9[[#This Row],[G-B5]],"&lt;=0")+COUNTIF(Table9[[#This Row],[G-B10]],"&lt;=0")+COUNTIF(Table9[[#This Row],[G-B12]],"&lt;=0")+COUNTIF(Table9[[#This Row],[G-K2]],"&lt;=0"))/5*100,IF(AE74="RSS",(COUNTIF(Table9[[#This Row],[G-B1]],"&lt;=0")+COUNTIF(Table9[[#This Row],[G-B2]],"&lt;=0")+COUNTIF(Table9[[#This Row],[G-B6]],"&lt;=0")+COUNTIF(Table9[[#This Row],[G-B11]],"&lt;=0")+COUNTIF(Table9[[#This Row],[G-B12]],"&lt;=0"))/5*100,0)))</f>
        <v>0</v>
      </c>
      <c r="DM74" s="332"/>
      <c r="DR74" s="332"/>
      <c r="DW74" s="332"/>
      <c r="DX74" s="42"/>
      <c r="DY74" s="42"/>
      <c r="DZ74" s="42"/>
      <c r="EA74" s="333"/>
      <c r="EB74" s="342"/>
      <c r="EC74" s="339"/>
      <c r="ED74" s="339"/>
      <c r="EE74" s="338"/>
    </row>
    <row r="75" spans="2:135" ht="174.5" hidden="1" thickBot="1" x14ac:dyDescent="0.35">
      <c r="B75" s="282">
        <v>74</v>
      </c>
      <c r="C75" s="421" t="s">
        <v>134</v>
      </c>
      <c r="D75" s="345">
        <v>46127</v>
      </c>
      <c r="E75" s="460" t="s">
        <v>712</v>
      </c>
      <c r="F75" s="304">
        <v>1125651</v>
      </c>
      <c r="G75" s="308">
        <f t="shared" ca="1" si="5"/>
        <v>56.840088403729077</v>
      </c>
      <c r="H75" s="283">
        <v>25569</v>
      </c>
      <c r="I75" s="343" t="s">
        <v>136</v>
      </c>
      <c r="J75" s="343" t="s">
        <v>137</v>
      </c>
      <c r="K75" s="343" t="s">
        <v>241</v>
      </c>
      <c r="L75" s="343" t="s">
        <v>618</v>
      </c>
      <c r="M75" s="343" t="s">
        <v>713</v>
      </c>
      <c r="N75" s="343"/>
      <c r="O75" s="343" t="s">
        <v>183</v>
      </c>
      <c r="P75" s="349" t="s">
        <v>714</v>
      </c>
      <c r="Q75" s="343" t="s">
        <v>425</v>
      </c>
      <c r="R75" s="403">
        <v>46447</v>
      </c>
      <c r="S75" s="345">
        <v>45748</v>
      </c>
      <c r="T75" s="286">
        <f t="shared" ca="1" si="6"/>
        <v>1.5527777777777778</v>
      </c>
      <c r="U75" s="343">
        <v>32</v>
      </c>
      <c r="V75" s="343" t="s">
        <v>231</v>
      </c>
      <c r="W75" s="343"/>
      <c r="X75" s="360">
        <f ca="1">($T$1-Table9[[#This Row],[Date of Appointment to Current Grade]])/365</f>
        <v>1.5551568968797642</v>
      </c>
      <c r="Y75" s="345">
        <v>45748</v>
      </c>
      <c r="Z75" s="343" t="s">
        <v>674</v>
      </c>
      <c r="AA75" s="345">
        <v>45748</v>
      </c>
      <c r="AB75" s="360">
        <f ca="1">($T$1-Table9[[#This Row],[Date in Position]])/365</f>
        <v>1.5551568968797642</v>
      </c>
      <c r="AC75" s="401" t="s">
        <v>426</v>
      </c>
      <c r="AD75" s="343"/>
      <c r="AE75" s="343" t="s">
        <v>147</v>
      </c>
      <c r="AF75" s="343" t="s">
        <v>188</v>
      </c>
      <c r="AG75" s="287" t="s">
        <v>715</v>
      </c>
      <c r="AH75" s="287" t="s">
        <v>716</v>
      </c>
      <c r="AI75" s="287" t="s">
        <v>717</v>
      </c>
      <c r="AJ75" s="285" t="s">
        <v>718</v>
      </c>
      <c r="AK75" s="288" t="s">
        <v>719</v>
      </c>
      <c r="AL75" s="282" t="s">
        <v>153</v>
      </c>
      <c r="AM75" s="319" t="s">
        <v>720</v>
      </c>
      <c r="AN75" s="313"/>
      <c r="AO75" s="304"/>
      <c r="AP75" s="304"/>
      <c r="AQ75" s="304"/>
      <c r="AR75" s="304"/>
      <c r="AS75" s="304"/>
      <c r="AT75" s="304"/>
      <c r="AU75" s="304"/>
      <c r="AV75" s="304"/>
      <c r="AW75" s="304"/>
      <c r="AX75" s="304"/>
      <c r="AY75" s="304"/>
      <c r="AZ75" s="304"/>
      <c r="BA75" s="304"/>
      <c r="BB75" s="304"/>
      <c r="BC75" s="304"/>
      <c r="BD75" s="304"/>
      <c r="BE75" s="304"/>
      <c r="BF75" s="304"/>
      <c r="BG75" s="304"/>
      <c r="BH75" s="304"/>
      <c r="BI75" s="304"/>
      <c r="BJ75" s="304"/>
      <c r="BK75" s="314"/>
      <c r="BL75" s="325">
        <f>IF(AND(All!$V75="P1",All!$AE75="RDP"),Ruler!E$6,IF(AND(All!$V75="P2",All!$AE75="RDP"),Ruler!E$7,IF(AND(All!$V75="P3",All!$AE75="RDP"),Ruler!E$8,IF(AND(All!$V75="P4",All!$AE75="RDP"),Ruler!E$9,IF(AND(All!$V75="P5",All!$AE75="RDP"),Ruler!E$10,IF(AND(All!$V75="P6",All!$AE75="RDP"),Ruler!E$11,IF(AND(All!$V75="P7",All!$AE75="RDP"),Ruler!E$12,IF(AND(All!$V75="P8",All!$AE75="RDP"),Ruler!E$13,IF(AND(All!$V75="P9",All!$AE75="RDP"),Ruler!E$14,IF(AND(All!$V75="P1",All!$AE75="RMS"),Ruler!E$6,IF(AND(All!$V75="P2",All!$AE75="RMS"),Ruler!E$15,IF(AND(All!$V75="P3",All!$AE75="RMS"),Ruler!E$16,IF(AND(All!$V75="P4",All!$AE75="RMS"),Ruler!E$17,IF(AND(All!$V75="P5",All!$AE75="RMS"),Ruler!E$18,IF(AND(All!$V75="P6",All!$AE75="RMS"),Ruler!E$19,IF(AND(All!$V75="P7",All!$AE75="RMS"),Ruler!E$20,IF(AND(All!$V75="P8",All!$AE75="RMS"),Ruler!E$21,IF(AND(All!$V75="P9",All!$AE75="RMS"),Ruler!E$22,IF(AND(All!$V75="P1",All!$AE75="RSS"),Ruler!E$6,IF(AND(All!$V75="P2",All!$AE75="RSS"),Ruler!E$23,IF(AND(All!$V75="P3",All!$AE75="RSS"),Ruler!E$24,IF(AND(All!$V75="P4",All!$AE75="RSS"),Ruler!E$25,IF(AND(All!$V75="P5",All!$AE75="RSS"),Ruler!E$26,IF(AND(All!$V75="P6",All!$AE75="RSS"),Ruler!E$27,IF(AND(All!$V75="P7",All!$AE75="RSS"),Ruler!E$28,IF(AND(All!$V75="P8",All!$AE75="RSS"),Ruler!E$29,IF(AND(All!$V75="P9",All!$AE75="RSS"),Ruler!E$30,0)))))))))))))))))))))))))))</f>
        <v>3</v>
      </c>
      <c r="BM75" s="325">
        <f>IF(AND(All!$V75="P1",All!$AE75="RDP"),Ruler!F$6,IF(AND(All!$V75="P2",All!$AE75="RDP"),Ruler!F$7,IF(AND(All!$V75="P3",All!$AE75="RDP"),Ruler!F$8,IF(AND(All!$V75="P4",All!$AE75="RDP"),Ruler!F$9,IF(AND(All!$V75="P5",All!$AE75="RDP"),Ruler!F$10,IF(AND(All!$V75="P6",All!$AE75="RDP"),Ruler!F$11,IF(AND(All!$V75="P7",All!$AE75="RDP"),Ruler!F$12,IF(AND(All!$V75="P8",All!$AE75="RDP"),Ruler!F$13,IF(AND(All!$V75="P9",All!$AE75="RDP"),Ruler!F$14,IF(AND(All!$V75="P1",All!$AE75="RMS"),Ruler!F$6,IF(AND(All!$V75="P2",All!$AE75="RMS"),Ruler!F$15,IF(AND(All!$V75="P3",All!$AE75="RMS"),Ruler!F$16,IF(AND(All!$V75="P4",All!$AE75="RMS"),Ruler!F$17,IF(AND(All!$V75="P5",All!$AE75="RMS"),Ruler!F$18,IF(AND(All!$V75="P6",All!$AE75="RMS"),Ruler!F$19,IF(AND(All!$V75="P7",All!$AE75="RMS"),Ruler!F$20,IF(AND(All!$V75="P8",All!$AE75="RMS"),Ruler!F$21,IF(AND(All!$V75="P9",All!$AE75="RMS"),Ruler!F$22,IF(AND(All!$V75="P1",All!$AE75="RSS"),Ruler!F$6,IF(AND(All!$V75="P2",All!$AE75="RSS"),Ruler!F$23,IF(AND(All!$V75="P3",All!$AE75="RSS"),Ruler!F$24,IF(AND(All!$V75="P4",All!$AE75="RSS"),Ruler!F$25,IF(AND(All!$V75="P5",All!$AE75="RSS"),Ruler!F$26,IF(AND(All!$V75="P6",All!$AE75="RSS"),Ruler!F$27,IF(AND(All!$V75="P7",All!$AE75="RSS"),Ruler!F$28,IF(AND(All!$V75="P8",All!$AE75="RSS"),Ruler!F$29,IF(AND(All!$V75="P9",All!$AE75="RSS"),Ruler!F$30,0)))))))))))))))))))))))))))</f>
        <v>3</v>
      </c>
      <c r="BN75" s="325">
        <f>IF(AND(All!$V75="P1",All!$AE75="RDP"),Ruler!G$6,IF(AND(All!$V75="P2",All!$AE75="RDP"),Ruler!G$7,IF(AND(All!$V75="P3",All!$AE75="RDP"),Ruler!G$8,IF(AND(All!$V75="P4",All!$AE75="RDP"),Ruler!G$9,IF(AND(All!$V75="P5",All!$AE75="RDP"),Ruler!G$10,IF(AND(All!$V75="P6",All!$AE75="RDP"),Ruler!G$11,IF(AND(All!$V75="P7",All!$AE75="RDP"),Ruler!G$12,IF(AND(All!$V75="P8",All!$AE75="RDP"),Ruler!G$13,IF(AND(All!$V75="P9",All!$AE75="RDP"),Ruler!G$14,IF(AND(All!$V75="P1",All!$AE75="RMS"),Ruler!G$6,IF(AND(All!$V75="P2",All!$AE75="RMS"),Ruler!G$15,IF(AND(All!$V75="P3",All!$AE75="RMS"),Ruler!G$16,IF(AND(All!$V75="P4",All!$AE75="RMS"),Ruler!G$17,IF(AND(All!$V75="P5",All!$AE75="RMS"),Ruler!G$18,IF(AND(All!$V75="P6",All!$AE75="RMS"),Ruler!G$19,IF(AND(All!$V75="P7",All!$AE75="RMS"),Ruler!G$20,IF(AND(All!$V75="P8",All!$AE75="RMS"),Ruler!G$21,IF(AND(All!$V75="P9",All!$AE75="RMS"),Ruler!G$22,IF(AND(All!$V75="P1",All!$AE75="RSS"),Ruler!G$6,IF(AND(All!$V75="P2",All!$AE75="RSS"),Ruler!G$23,IF(AND(All!$V75="P3",All!$AE75="RSS"),Ruler!G$24,IF(AND(All!$V75="P4",All!$AE75="RSS"),Ruler!G$25,IF(AND(All!$V75="P5",All!$AE75="RSS"),Ruler!G$26,IF(AND(All!$V75="P6",All!$AE75="RSS"),Ruler!G$27,IF(AND(All!$V75="P7",All!$AE75="RSS"),Ruler!G$28,IF(AND(All!$V75="P8",All!$AE75="RSS"),Ruler!G$29,IF(AND(All!$V75="P9",All!$AE75="RSS"),Ruler!G$30,0)))))))))))))))))))))))))))</f>
        <v>4</v>
      </c>
      <c r="BO75" s="325">
        <f>IF(AND(All!$V75="P1",All!$AE75="RDP"),Ruler!H$6,IF(AND(All!$V75="P2",All!$AE75="RDP"),Ruler!H$7,IF(AND(All!$V75="P3",All!$AE75="RDP"),Ruler!H$8,IF(AND(All!$V75="P4",All!$AE75="RDP"),Ruler!H$9,IF(AND(All!$V75="P5",All!$AE75="RDP"),Ruler!H$10,IF(AND(All!$V75="P6",All!$AE75="RDP"),Ruler!H$11,IF(AND(All!$V75="P7",All!$AE75="RDP"),Ruler!H$12,IF(AND(All!$V75="P8",All!$AE75="RDP"),Ruler!H$13,IF(AND(All!$V75="P9",All!$AE75="RDP"),Ruler!H$14,IF(AND(All!$V75="P1",All!$AE75="RMS"),Ruler!H$6,IF(AND(All!$V75="P2",All!$AE75="RMS"),Ruler!H$15,IF(AND(All!$V75="P3",All!$AE75="RMS"),Ruler!H$16,IF(AND(All!$V75="P4",All!$AE75="RMS"),Ruler!H$17,IF(AND(All!$V75="P5",All!$AE75="RMS"),Ruler!H$18,IF(AND(All!$V75="P6",All!$AE75="RMS"),Ruler!H$19,IF(AND(All!$V75="P7",All!$AE75="RMS"),Ruler!H$20,IF(AND(All!$V75="P8",All!$AE75="RMS"),Ruler!H$21,IF(AND(All!$V75="P9",All!$AE75="RMS"),Ruler!H$22,IF(AND(All!$V75="P1",All!$AE75="RSS"),Ruler!H$6,IF(AND(All!$V75="P2",All!$AE75="RSS"),Ruler!H$23,IF(AND(All!$V75="P3",All!$AE75="RSS"),Ruler!H$24,IF(AND(All!$V75="P4",All!$AE75="RSS"),Ruler!H$25,IF(AND(All!$V75="P5",All!$AE75="RSS"),Ruler!H$26,IF(AND(All!$V75="P6",All!$AE75="RSS"),Ruler!H$27,IF(AND(All!$V75="P7",All!$AE75="RSS"),Ruler!H$28,IF(AND(All!$V75="P8",All!$AE75="RSS"),Ruler!H$29,IF(AND(All!$V75="P9",All!$AE75="RSS"),Ruler!H$30,0)))))))))))))))))))))))))))</f>
        <v>4</v>
      </c>
      <c r="BP75" s="325">
        <f>IF(AND(All!$V75="P1",All!$AE75="RDP"),Ruler!I$6,IF(AND(All!$V75="P2",All!$AE75="RDP"),Ruler!I$7,IF(AND(All!$V75="P3",All!$AE75="RDP"),Ruler!I$8,IF(AND(All!$V75="P4",All!$AE75="RDP"),Ruler!I$9,IF(AND(All!$V75="P5",All!$AE75="RDP"),Ruler!I$10,IF(AND(All!$V75="P6",All!$AE75="RDP"),Ruler!I$11,IF(AND(All!$V75="P7",All!$AE75="RDP"),Ruler!I$12,IF(AND(All!$V75="P8",All!$AE75="RDP"),Ruler!I$13,IF(AND(All!$V75="P9",All!$AE75="RDP"),Ruler!I$14,IF(AND(All!$V75="P1",All!$AE75="RMS"),Ruler!I$6,IF(AND(All!$V75="P2",All!$AE75="RMS"),Ruler!I$15,IF(AND(All!$V75="P3",All!$AE75="RMS"),Ruler!I$16,IF(AND(All!$V75="P4",All!$AE75="RMS"),Ruler!I$17,IF(AND(All!$V75="P5",All!$AE75="RMS"),Ruler!I$18,IF(AND(All!$V75="P6",All!$AE75="RMS"),Ruler!I$19,IF(AND(All!$V75="P7",All!$AE75="RMS"),Ruler!I$20,IF(AND(All!$V75="P8",All!$AE75="RMS"),Ruler!I$21,IF(AND(All!$V75="P9",All!$AE75="RMS"),Ruler!I$22,IF(AND(All!$V75="P1",All!$AE75="RSS"),Ruler!I$6,IF(AND(All!$V75="P2",All!$AE75="RSS"),Ruler!I$23,IF(AND(All!$V75="P3",All!$AE75="RSS"),Ruler!I$24,IF(AND(All!$V75="P4",All!$AE75="RSS"),Ruler!I$25,IF(AND(All!$V75="P5",All!$AE75="RSS"),Ruler!I$26,IF(AND(All!$V75="P6",All!$AE75="RSS"),Ruler!I$27,IF(AND(All!$V75="P7",All!$AE75="RSS"),Ruler!I$28,IF(AND(All!$V75="P8",All!$AE75="RSS"),Ruler!I$29,IF(AND(All!$V75="P9",All!$AE75="RSS"),Ruler!I$30,0)))))))))))))))))))))))))))</f>
        <v>4</v>
      </c>
      <c r="BQ75" s="325">
        <f>IF(AND(All!$V75="P1",All!$AE75="RDP"),Ruler!J$6,IF(AND(All!$V75="P2",All!$AE75="RDP"),Ruler!J$7,IF(AND(All!$V75="P3",All!$AE75="RDP"),Ruler!J$8,IF(AND(All!$V75="P4",All!$AE75="RDP"),Ruler!J$9,IF(AND(All!$V75="P5",All!$AE75="RDP"),Ruler!J$10,IF(AND(All!$V75="P6",All!$AE75="RDP"),Ruler!J$11,IF(AND(All!$V75="P7",All!$AE75="RDP"),Ruler!J$12,IF(AND(All!$V75="P8",All!$AE75="RDP"),Ruler!J$13,IF(AND(All!$V75="P9",All!$AE75="RDP"),Ruler!J$14,IF(AND(All!$V75="P1",All!$AE75="RMS"),Ruler!J$6,IF(AND(All!$V75="P2",All!$AE75="RMS"),Ruler!J$15,IF(AND(All!$V75="P3",All!$AE75="RMS"),Ruler!J$16,IF(AND(All!$V75="P4",All!$AE75="RMS"),Ruler!J$17,IF(AND(All!$V75="P5",All!$AE75="RMS"),Ruler!J$18,IF(AND(All!$V75="P6",All!$AE75="RMS"),Ruler!J$19,IF(AND(All!$V75="P7",All!$AE75="RMS"),Ruler!J$20,IF(AND(All!$V75="P8",All!$AE75="RMS"),Ruler!J$21,IF(AND(All!$V75="P9",All!$AE75="RMS"),Ruler!J$22,IF(AND(All!$V75="P1",All!$AE75="RSS"),Ruler!J$6,IF(AND(All!$V75="P2",All!$AE75="RSS"),Ruler!J$23,IF(AND(All!$V75="P3",All!$AE75="RSS"),Ruler!J$24,IF(AND(All!$V75="P4",All!$AE75="RSS"),Ruler!J$25,IF(AND(All!$V75="P5",All!$AE75="RSS"),Ruler!J$26,IF(AND(All!$V75="P6",All!$AE75="RSS"),Ruler!J$27,IF(AND(All!$V75="P7",All!$AE75="RSS"),Ruler!J$28,IF(AND(All!$V75="P8",All!$AE75="RSS"),Ruler!J$29,IF(AND(All!$V75="P9",All!$AE75="RSS"),Ruler!J$30,0)))))))))))))))))))))))))))</f>
        <v>3</v>
      </c>
      <c r="BR75" s="325">
        <f>IF(AND(All!$V75="P1",All!$AE75="RDP"),Ruler!K$6,IF(AND(All!$V75="P2",All!$AE75="RDP"),Ruler!K$7,IF(AND(All!$V75="P3",All!$AE75="RDP"),Ruler!K$8,IF(AND(All!$V75="P4",All!$AE75="RDP"),Ruler!K$9,IF(AND(All!$V75="P5",All!$AE75="RDP"),Ruler!K$10,IF(AND(All!$V75="P6",All!$AE75="RDP"),Ruler!K$11,IF(AND(All!$V75="P7",All!$AE75="RDP"),Ruler!K$12,IF(AND(All!$V75="P8",All!$AE75="RDP"),Ruler!K$13,IF(AND(All!$V75="P9",All!$AE75="RDP"),Ruler!K$14,IF(AND(All!$V75="P1",All!$AE75="RMS"),Ruler!K$6,IF(AND(All!$V75="P2",All!$AE75="RMS"),Ruler!K$15,IF(AND(All!$V75="P3",All!$AE75="RMS"),Ruler!K$16,IF(AND(All!$V75="P4",All!$AE75="RMS"),Ruler!K$17,IF(AND(All!$V75="P5",All!$AE75="RMS"),Ruler!K$18,IF(AND(All!$V75="P6",All!$AE75="RMS"),Ruler!K$19,IF(AND(All!$V75="P7",All!$AE75="RMS"),Ruler!K$20,IF(AND(All!$V75="P8",All!$AE75="RMS"),Ruler!K$21,IF(AND(All!$V75="P9",All!$AE75="RMS"),Ruler!K$22,IF(AND(All!$V75="P1",All!$AE75="RSS"),Ruler!K$6,IF(AND(All!$V75="P2",All!$AE75="RSS"),Ruler!K$23,IF(AND(All!$V75="P3",All!$AE75="RSS"),Ruler!K$24,IF(AND(All!$V75="P4",All!$AE75="RSS"),Ruler!K$25,IF(AND(All!$V75="P5",All!$AE75="RSS"),Ruler!K$26,IF(AND(All!$V75="P6",All!$AE75="RSS"),Ruler!K$27,IF(AND(All!$V75="P7",All!$AE75="RSS"),Ruler!K$28,IF(AND(All!$V75="P8",All!$AE75="RSS"),Ruler!K$29,IF(AND(All!$V75="P9",All!$AE75="RSS"),Ruler!K$30,0)))))))))))))))))))))))))))</f>
        <v>4</v>
      </c>
      <c r="BS75" s="325">
        <f>IF(AND(All!$V75="P1",All!$AE75="RDP"),Ruler!L$6,IF(AND(All!$V75="P2",All!$AE75="RDP"),Ruler!L$7,IF(AND(All!$V75="P3",All!$AE75="RDP"),Ruler!L$8,IF(AND(All!$V75="P4",All!$AE75="RDP"),Ruler!L$9,IF(AND(All!$V75="P5",All!$AE75="RDP"),Ruler!L$10,IF(AND(All!$V75="P6",All!$AE75="RDP"),Ruler!L$11,IF(AND(All!$V75="P7",All!$AE75="RDP"),Ruler!L$12,IF(AND(All!$V75="P8",All!$AE75="RDP"),Ruler!L$13,IF(AND(All!$V75="P9",All!$AE75="RDP"),Ruler!L$14,IF(AND(All!$V75="P1",All!$AE75="RMS"),Ruler!L$6,IF(AND(All!$V75="P2",All!$AE75="RMS"),Ruler!L$15,IF(AND(All!$V75="P3",All!$AE75="RMS"),Ruler!L$16,IF(AND(All!$V75="P4",All!$AE75="RMS"),Ruler!L$17,IF(AND(All!$V75="P5",All!$AE75="RMS"),Ruler!L$18,IF(AND(All!$V75="P6",All!$AE75="RMS"),Ruler!L$19,IF(AND(All!$V75="P7",All!$AE75="RMS"),Ruler!L$20,IF(AND(All!$V75="P8",All!$AE75="RMS"),Ruler!L$21,IF(AND(All!$V75="P9",All!$AE75="RMS"),Ruler!L$22,IF(AND(All!$V75="P1",All!$AE75="RSS"),Ruler!L$6,IF(AND(All!$V75="P2",All!$AE75="RSS"),Ruler!L$23,IF(AND(All!$V75="P3",All!$AE75="RSS"),Ruler!L$24,IF(AND(All!$V75="P4",All!$AE75="RSS"),Ruler!L$25,IF(AND(All!$V75="P5",All!$AE75="RSS"),Ruler!L$26,IF(AND(All!$V75="P6",All!$AE75="RSS"),Ruler!L$27,IF(AND(All!$V75="P7",All!$AE75="RSS"),Ruler!L$28,IF(AND(All!$V75="P8",All!$AE75="RSS"),Ruler!L$29,IF(AND(All!$V75="P9",All!$AE75="RSS"),Ruler!L$30,0)))))))))))))))))))))))))))</f>
        <v>3</v>
      </c>
      <c r="BT75" s="325">
        <f>IF(AND(All!$V75="P1",All!$AE75="RDP"),Ruler!M$6,IF(AND(All!$V75="P2",All!$AE75="RDP"),Ruler!M$7,IF(AND(All!$V75="P3",All!$AE75="RDP"),Ruler!M$8,IF(AND(All!$V75="P4",All!$AE75="RDP"),Ruler!M$9,IF(AND(All!$V75="P5",All!$AE75="RDP"),Ruler!M$10,IF(AND(All!$V75="P6",All!$AE75="RDP"),Ruler!M$11,IF(AND(All!$V75="P7",All!$AE75="RDP"),Ruler!M$12,IF(AND(All!$V75="P8",All!$AE75="RDP"),Ruler!M$13,IF(AND(All!$V75="P9",All!$AE75="RDP"),Ruler!M$14,IF(AND(All!$V75="P1",All!$AE75="RMS"),Ruler!M$6,IF(AND(All!$V75="P2",All!$AE75="RMS"),Ruler!M$15,IF(AND(All!$V75="P3",All!$AE75="RMS"),Ruler!M$16,IF(AND(All!$V75="P4",All!$AE75="RMS"),Ruler!M$17,IF(AND(All!$V75="P5",All!$AE75="RMS"),Ruler!M$18,IF(AND(All!$V75="P6",All!$AE75="RMS"),Ruler!M$19,IF(AND(All!$V75="P7",All!$AE75="RMS"),Ruler!M$20,IF(AND(All!$V75="P8",All!$AE75="RMS"),Ruler!M$21,IF(AND(All!$V75="P9",All!$AE75="RMS"),Ruler!M$22,IF(AND(All!$V75="P1",All!$AE75="RSS"),Ruler!M$6,IF(AND(All!$V75="P2",All!$AE75="RSS"),Ruler!M$23,IF(AND(All!$V75="P3",All!$AE75="RSS"),Ruler!M$24,IF(AND(All!$V75="P4",All!$AE75="RSS"),Ruler!M$25,IF(AND(All!$V75="P5",All!$AE75="RSS"),Ruler!M$26,IF(AND(All!$V75="P6",All!$AE75="RSS"),Ruler!M$27,IF(AND(All!$V75="P7",All!$AE75="RSS"),Ruler!M$28,IF(AND(All!$V75="P8",All!$AE75="RSS"),Ruler!M$29,IF(AND(All!$V75="P9",All!$AE75="RSS"),Ruler!M$30,0)))))))))))))))))))))))))))</f>
        <v>3</v>
      </c>
      <c r="BU75" s="325">
        <f>IF(AND(All!$V75="P1",All!$AE75="RDP"),Ruler!N$6,IF(AND(All!$V75="P2",All!$AE75="RDP"),Ruler!N$7,IF(AND(All!$V75="P3",All!$AE75="RDP"),Ruler!N$8,IF(AND(All!$V75="P4",All!$AE75="RDP"),Ruler!N$9,IF(AND(All!$V75="P5",All!$AE75="RDP"),Ruler!N$10,IF(AND(All!$V75="P6",All!$AE75="RDP"),Ruler!N$11,IF(AND(All!$V75="P7",All!$AE75="RDP"),Ruler!N$12,IF(AND(All!$V75="P8",All!$AE75="RDP"),Ruler!N$13,IF(AND(All!$V75="P9",All!$AE75="RDP"),Ruler!N$14,IF(AND(All!$V75="P1",All!$AE75="RMS"),Ruler!N$6,IF(AND(All!$V75="P2",All!$AE75="RMS"),Ruler!N$15,IF(AND(All!$V75="P3",All!$AE75="RMS"),Ruler!N$16,IF(AND(All!$V75="P4",All!$AE75="RMS"),Ruler!N$17,IF(AND(All!$V75="P5",All!$AE75="RMS"),Ruler!N$18,IF(AND(All!$V75="P6",All!$AE75="RMS"),Ruler!N$19,IF(AND(All!$V75="P7",All!$AE75="RMS"),Ruler!N$20,IF(AND(All!$V75="P8",All!$AE75="RMS"),Ruler!N$21,IF(AND(All!$V75="P9",All!$AE75="RMS"),Ruler!N$22,IF(AND(All!$V75="P1",All!$AE75="RSS"),Ruler!N$6,IF(AND(All!$V75="P2",All!$AE75="RSS"),Ruler!N$23,IF(AND(All!$V75="P3",All!$AE75="RSS"),Ruler!N$24,IF(AND(All!$V75="P4",All!$AE75="RSS"),Ruler!N$25,IF(AND(All!$V75="P5",All!$AE75="RSS"),Ruler!N$26,IF(AND(All!$V75="P6",All!$AE75="RSS"),Ruler!N$27,IF(AND(All!$V75="P7",All!$AE75="RSS"),Ruler!N$28,IF(AND(All!$V75="P8",All!$AE75="RSS"),Ruler!N$29,IF(AND(All!$V75="P9",All!$AE75="RSS"),Ruler!N$30,0)))))))))))))))))))))))))))</f>
        <v>3</v>
      </c>
      <c r="BV75" s="325">
        <f>IF(AND(All!$V75="P1",All!$AE75="RDP"),Ruler!O$6,IF(AND(All!$V75="P2",All!$AE75="RDP"),Ruler!O$7,IF(AND(All!$V75="P3",All!$AE75="RDP"),Ruler!O$8,IF(AND(All!$V75="P4",All!$AE75="RDP"),Ruler!O$9,IF(AND(All!$V75="P5",All!$AE75="RDP"),Ruler!O$10,IF(AND(All!$V75="P6",All!$AE75="RDP"),Ruler!O$11,IF(AND(All!$V75="P7",All!$AE75="RDP"),Ruler!O$12,IF(AND(All!$V75="P8",All!$AE75="RDP"),Ruler!O$13,IF(AND(All!$V75="P9",All!$AE75="RDP"),Ruler!O$14,IF(AND(All!$V75="P1",All!$AE75="RMS"),Ruler!O$6,IF(AND(All!$V75="P2",All!$AE75="RMS"),Ruler!O$15,IF(AND(All!$V75="P3",All!$AE75="RMS"),Ruler!O$16,IF(AND(All!$V75="P4",All!$AE75="RMS"),Ruler!O$17,IF(AND(All!$V75="P5",All!$AE75="RMS"),Ruler!O$18,IF(AND(All!$V75="P6",All!$AE75="RMS"),Ruler!O$19,IF(AND(All!$V75="P7",All!$AE75="RMS"),Ruler!O$20,IF(AND(All!$V75="P8",All!$AE75="RMS"),Ruler!O$21,IF(AND(All!$V75="P9",All!$AE75="RMS"),Ruler!O$22,IF(AND(All!$V75="P1",All!$AE75="RSS"),Ruler!O$6,IF(AND(All!$V75="P2",All!$AE75="RSS"),Ruler!O$23,IF(AND(All!$V75="P3",All!$AE75="RSS"),Ruler!O$24,IF(AND(All!$V75="P4",All!$AE75="RSS"),Ruler!O$25,IF(AND(All!$V75="P5",All!$AE75="RSS"),Ruler!O$26,IF(AND(All!$V75="P6",All!$AE75="RSS"),Ruler!O$27,IF(AND(All!$V75="P7",All!$AE75="RSS"),Ruler!O$28,IF(AND(All!$V75="P8",All!$AE75="RSS"),Ruler!O$29,IF(AND(All!$V75="P9",All!$AE75="RSS"),Ruler!O$30,0)))))))))))))))))))))))))))</f>
        <v>4</v>
      </c>
      <c r="BW75" s="325">
        <f>IF(AND(All!$V75="P1",All!$AE75="RDP"),Ruler!P$6,IF(AND(All!$V75="P2",All!$AE75="RDP"),Ruler!P$7,IF(AND(All!$V75="P3",All!$AE75="RDP"),Ruler!P$8,IF(AND(All!$V75="P4",All!$AE75="RDP"),Ruler!P$9,IF(AND(All!$V75="P5",All!$AE75="RDP"),Ruler!P$10,IF(AND(All!$V75="P6",All!$AE75="RDP"),Ruler!P$11,IF(AND(All!$V75="P7",All!$AE75="RDP"),Ruler!P$12,IF(AND(All!$V75="P8",All!$AE75="RDP"),Ruler!P$13,IF(AND(All!$V75="P9",All!$AE75="RDP"),Ruler!P$14,IF(AND(All!$V75="P1",All!$AE75="RMS"),Ruler!P$6,IF(AND(All!$V75="P2",All!$AE75="RMS"),Ruler!P$15,IF(AND(All!$V75="P3",All!$AE75="RMS"),Ruler!P$16,IF(AND(All!$V75="P4",All!$AE75="RMS"),Ruler!P$17,IF(AND(All!$V75="P5",All!$AE75="RMS"),Ruler!P$18,IF(AND(All!$V75="P6",All!$AE75="RMS"),Ruler!P$19,IF(AND(All!$V75="P7",All!$AE75="RMS"),Ruler!P$20,IF(AND(All!$V75="P8",All!$AE75="RMS"),Ruler!P$21,IF(AND(All!$V75="P9",All!$AE75="RMS"),Ruler!P$22,IF(AND(All!$V75="P1",All!$AE75="RSS"),Ruler!P$6,IF(AND(All!$V75="P2",All!$AE75="RSS"),Ruler!P$23,IF(AND(All!$V75="P3",All!$AE75="RSS"),Ruler!P$24,IF(AND(All!$V75="P4",All!$AE75="RSS"),Ruler!P$25,IF(AND(All!$V75="P5",All!$AE75="RSS"),Ruler!P$26,IF(AND(All!$V75="P6",All!$AE75="RSS"),Ruler!P$27,IF(AND(All!$V75="P7",All!$AE75="RSS"),Ruler!P$28,IF(AND(All!$V75="P8",All!$AE75="RSS"),Ruler!P$29,IF(AND(All!$V75="P9",All!$AE75="RSS"),Ruler!P$30,0)))))))))))))))))))))))))))</f>
        <v>4</v>
      </c>
      <c r="BX75" s="325">
        <f>IF(AND(All!$V75="P1",All!$AE75="RDP"),Ruler!Q$6,IF(AND(All!$V75="P2",All!$AE75="RDP"),Ruler!Q$7,IF(AND(All!$V75="P3",All!$AE75="RDP"),Ruler!Q$8,IF(AND(All!$V75="P4",All!$AE75="RDP"),Ruler!Q$9,IF(AND(All!$V75="P5",All!$AE75="RDP"),Ruler!Q$10,IF(AND(All!$V75="P6",All!$AE75="RDP"),Ruler!Q$11,IF(AND(All!$V75="P7",All!$AE75="RDP"),Ruler!Q$12,IF(AND(All!$V75="P8",All!$AE75="RDP"),Ruler!Q$13,IF(AND(All!$V75="P9",All!$AE75="RDP"),Ruler!Q$14,IF(AND(All!$V75="P1",All!$AE75="RMS"),Ruler!Q$6,IF(AND(All!$V75="P2",All!$AE75="RMS"),Ruler!Q$15,IF(AND(All!$V75="P3",All!$AE75="RMS"),Ruler!Q$16,IF(AND(All!$V75="P4",All!$AE75="RMS"),Ruler!Q$17,IF(AND(All!$V75="P5",All!$AE75="RMS"),Ruler!Q$18,IF(AND(All!$V75="P6",All!$AE75="RMS"),Ruler!Q$19,IF(AND(All!$V75="P7",All!$AE75="RMS"),Ruler!Q$20,IF(AND(All!$V75="P8",All!$AE75="RMS"),Ruler!Q$21,IF(AND(All!$V75="P9",All!$AE75="RMS"),Ruler!Q$22,IF(AND(All!$V75="P1",All!$AE75="RSS"),Ruler!Q$6,IF(AND(All!$V75="P2",All!$AE75="RSS"),Ruler!Q$23,IF(AND(All!$V75="P3",All!$AE75="RSS"),Ruler!Q$24,IF(AND(All!$V75="P4",All!$AE75="RSS"),Ruler!Q$25,IF(AND(All!$V75="P5",All!$AE75="RSS"),Ruler!Q$26,IF(AND(All!$V75="P6",All!$AE75="RSS"),Ruler!Q$27,IF(AND(All!$V75="P7",All!$AE75="RSS"),Ruler!Q$28,IF(AND(All!$V75="P8",All!$AE75="RSS"),Ruler!Q$29,IF(AND(All!$V75="P9",All!$AE75="RSS"),Ruler!Q$30,0)))))))))))))))))))))))))))</f>
        <v>3</v>
      </c>
      <c r="BY75" s="325">
        <f>IF(AND(All!$V75="P1",All!$AE75="RDP"),Ruler!R$6,IF(AND(All!$V75="P2",All!$AE75="RDP"),Ruler!R$7,IF(AND(All!$V75="P3",All!$AE75="RDP"),Ruler!R$8,IF(AND(All!$V75="P4",All!$AE75="RDP"),Ruler!R$9,IF(AND(All!$V75="P5",All!$AE75="RDP"),Ruler!R$10,IF(AND(All!$V75="P6",All!$AE75="RDP"),Ruler!R$11,IF(AND(All!$V75="P7",All!$AE75="RDP"),Ruler!R$12,IF(AND(All!$V75="P8",All!$AE75="RDP"),Ruler!R$13,IF(AND(All!$V75="P9",All!$AE75="RDP"),Ruler!R$14,IF(AND(All!$V75="P1",All!$AE75="RMS"),Ruler!R$6,IF(AND(All!$V75="P2",All!$AE75="RMS"),Ruler!R$15,IF(AND(All!$V75="P3",All!$AE75="RMS"),Ruler!R$16,IF(AND(All!$V75="P4",All!$AE75="RMS"),Ruler!R$17,IF(AND(All!$V75="P5",All!$AE75="RMS"),Ruler!R$18,IF(AND(All!$V75="P6",All!$AE75="RMS"),Ruler!R$19,IF(AND(All!$V75="P7",All!$AE75="RMS"),Ruler!R$20,IF(AND(All!$V75="P8",All!$AE75="RMS"),Ruler!R$21,IF(AND(All!$V75="P9",All!$AE75="RMS"),Ruler!R$22,IF(AND(All!$V75="P1",All!$AE75="RSS"),Ruler!R$6,IF(AND(All!$V75="P2",All!$AE75="RSS"),Ruler!R$23,IF(AND(All!$V75="P3",All!$AE75="RSS"),Ruler!R$24,IF(AND(All!$V75="P4",All!$AE75="RSS"),Ruler!R$25,IF(AND(All!$V75="P5",All!$AE75="RSS"),Ruler!R$26,IF(AND(All!$V75="P6",All!$AE75="RSS"),Ruler!R$27,IF(AND(All!$V75="P7",All!$AE75="RSS"),Ruler!R$28,IF(AND(All!$V75="P8",All!$AE75="RSS"),Ruler!R$29,IF(AND(All!$V75="P9",All!$AE75="RSS"),Ruler!R$30,0)))))))))))))))))))))))))))</f>
        <v>4</v>
      </c>
      <c r="BZ75" s="325">
        <f>IF(AND(All!$V75="P1",All!$AE75="RDP"),Ruler!S$6,IF(AND(All!$V75="P2",All!$AE75="RDP"),Ruler!S$7,IF(AND(All!$V75="P3",All!$AE75="RDP"),Ruler!S$8,IF(AND(All!$V75="P4",All!$AE75="RDP"),Ruler!S$9,IF(AND(All!$V75="P5",All!$AE75="RDP"),Ruler!S$10,IF(AND(All!$V75="P6",All!$AE75="RDP"),Ruler!S$11,IF(AND(All!$V75="P7",All!$AE75="RDP"),Ruler!S$12,IF(AND(All!$V75="P8",All!$AE75="RDP"),Ruler!S$13,IF(AND(All!$V75="P9",All!$AE75="RDP"),Ruler!S$14,IF(AND(All!$V75="P1",All!$AE75="RMS"),Ruler!S$6,IF(AND(All!$V75="P2",All!$AE75="RMS"),Ruler!S$15,IF(AND(All!$V75="P3",All!$AE75="RMS"),Ruler!S$16,IF(AND(All!$V75="P4",All!$AE75="RMS"),Ruler!S$17,IF(AND(All!$V75="P5",All!$AE75="RMS"),Ruler!S$18,IF(AND(All!$V75="P6",All!$AE75="RMS"),Ruler!S$19,IF(AND(All!$V75="P7",All!$AE75="RMS"),Ruler!S$20,IF(AND(All!$V75="P8",All!$AE75="RMS"),Ruler!S$21,IF(AND(All!$V75="P9",All!$AE75="RMS"),Ruler!S$22,IF(AND(All!$V75="P1",All!$AE75="RSS"),Ruler!S$6,IF(AND(All!$V75="P2",All!$AE75="RSS"),Ruler!S$23,IF(AND(All!$V75="P3",All!$AE75="RSS"),Ruler!S$24,IF(AND(All!$V75="P4",All!$AE75="RSS"),Ruler!S$25,IF(AND(All!$V75="P5",All!$AE75="RSS"),Ruler!S$26,IF(AND(All!$V75="P6",All!$AE75="RSS"),Ruler!S$27,IF(AND(All!$V75="P7",All!$AE75="RSS"),Ruler!S$28,IF(AND(All!$V75="P8",All!$AE75="RSS"),Ruler!S$29,IF(AND(All!$V75="P9",All!$AE75="RSS"),Ruler!S$30,0)))))))))))))))))))))))))))</f>
        <v>3</v>
      </c>
      <c r="CA75" s="325">
        <f>IF(AND(All!$V75="P1",All!$AE75="RDP"),Ruler!T$6,IF(AND(All!$V75="P2",All!$AE75="RDP"),Ruler!T$7,IF(AND(All!$V75="P3",All!$AE75="RDP"),Ruler!T$8,IF(AND(All!$V75="P4",All!$AE75="RDP"),Ruler!T$9,IF(AND(All!$V75="P5",All!$AE75="RDP"),Ruler!T$10,IF(AND(All!$V75="P6",All!$AE75="RDP"),Ruler!T$11,IF(AND(All!$V75="P7",All!$AE75="RDP"),Ruler!T$12,IF(AND(All!$V75="P8",All!$AE75="RDP"),Ruler!T$13,IF(AND(All!$V75="P9",All!$AE75="RDP"),Ruler!T$14,IF(AND(All!$V75="P1",All!$AE75="RMS"),Ruler!T$6,IF(AND(All!$V75="P2",All!$AE75="RMS"),Ruler!T$15,IF(AND(All!$V75="P3",All!$AE75="RMS"),Ruler!T$16,IF(AND(All!$V75="P4",All!$AE75="RMS"),Ruler!T$17,IF(AND(All!$V75="P5",All!$AE75="RMS"),Ruler!T$18,IF(AND(All!$V75="P6",All!$AE75="RMS"),Ruler!T$19,IF(AND(All!$V75="P7",All!$AE75="RMS"),Ruler!T$20,IF(AND(All!$V75="P8",All!$AE75="RMS"),Ruler!T$21,IF(AND(All!$V75="P9",All!$AE75="RMS"),Ruler!T$22,IF(AND(All!$V75="P1",All!$AE75="RSS"),Ruler!T$6,IF(AND(All!$V75="P2",All!$AE75="RSS"),Ruler!T$23,IF(AND(All!$V75="P3",All!$AE75="RSS"),Ruler!T$24,IF(AND(All!$V75="P4",All!$AE75="RSS"),Ruler!T$25,IF(AND(All!$V75="P5",All!$AE75="RSS"),Ruler!T$26,IF(AND(All!$V75="P6",All!$AE75="RSS"),Ruler!T$27,IF(AND(All!$V75="P7",All!$AE75="RSS"),Ruler!T$28,IF(AND(All!$V75="P8",All!$AE75="RSS"),Ruler!T$29,IF(AND(All!$V75="P9",All!$AE75="RSS"),Ruler!T$30,0)))))))))))))))))))))))))))</f>
        <v>3</v>
      </c>
      <c r="CB75" s="325">
        <f>IF(AND(All!$V75="P1",All!$AE75="RDP"),Ruler!U$6,IF(AND(All!$V75="P2",All!$AE75="RDP"),Ruler!U$7,IF(AND(All!$V75="P3",All!$AE75="RDP"),Ruler!U$8,IF(AND(All!$V75="P4",All!$AE75="RDP"),Ruler!U$9,IF(AND(All!$V75="P5",All!$AE75="RDP"),Ruler!U$10,IF(AND(All!$V75="P6",All!$AE75="RDP"),Ruler!U$11,IF(AND(All!$V75="P7",All!$AE75="RDP"),Ruler!U$12,IF(AND(All!$V75="P8",All!$AE75="RDP"),Ruler!U$13,IF(AND(All!$V75="P9",All!$AE75="RDP"),Ruler!U$14,IF(AND(All!$V75="P1",All!$AE75="RMS"),Ruler!U$6,IF(AND(All!$V75="P2",All!$AE75="RMS"),Ruler!U$15,IF(AND(All!$V75="P3",All!$AE75="RMS"),Ruler!U$16,IF(AND(All!$V75="P4",All!$AE75="RMS"),Ruler!U$17,IF(AND(All!$V75="P5",All!$AE75="RMS"),Ruler!U$18,IF(AND(All!$V75="P6",All!$AE75="RMS"),Ruler!U$19,IF(AND(All!$V75="P7",All!$AE75="RMS"),Ruler!U$20,IF(AND(All!$V75="P8",All!$AE75="RMS"),Ruler!U$21,IF(AND(All!$V75="P9",All!$AE75="RMS"),Ruler!U$22,IF(AND(All!$V75="P1",All!$AE75="RSS"),Ruler!U$6,IF(AND(All!$V75="P2",All!$AE75="RSS"),Ruler!U$23,IF(AND(All!$V75="P3",All!$AE75="RSS"),Ruler!U$24,IF(AND(All!$V75="P4",All!$AE75="RSS"),Ruler!U$25,IF(AND(All!$V75="P5",All!$AE75="RSS"),Ruler!U$26,IF(AND(All!$V75="P6",All!$AE75="RSS"),Ruler!U$27,IF(AND(All!$V75="P7",All!$AE75="RSS"),Ruler!U$28,IF(AND(All!$V75="P8",All!$AE75="RSS"),Ruler!U$29,IF(AND(All!$V75="P9",All!$AE75="RSS"),Ruler!U$30,0)))))))))))))))))))))))))))</f>
        <v>3</v>
      </c>
      <c r="CC75" s="325">
        <f>IF(AND(All!$V75="P1",All!$AE75="RDP"),Ruler!V$6,IF(AND(All!$V75="P2",All!$AE75="RDP"),Ruler!V$7,IF(AND(All!$V75="P3",All!$AE75="RDP"),Ruler!V$8,IF(AND(All!$V75="P4",All!$AE75="RDP"),Ruler!V$9,IF(AND(All!$V75="P5",All!$AE75="RDP"),Ruler!V$10,IF(AND(All!$V75="P6",All!$AE75="RDP"),Ruler!V$11,IF(AND(All!$V75="P7",All!$AE75="RDP"),Ruler!V$12,IF(AND(All!$V75="P8",All!$AE75="RDP"),Ruler!V$13,IF(AND(All!$V75="P9",All!$AE75="RDP"),Ruler!V$14,IF(AND(All!$V75="P1",All!$AE75="RMS"),Ruler!V$6,IF(AND(All!$V75="P2",All!$AE75="RMS"),Ruler!V$15,IF(AND(All!$V75="P3",All!$AE75="RMS"),Ruler!V$16,IF(AND(All!$V75="P4",All!$AE75="RMS"),Ruler!V$17,IF(AND(All!$V75="P5",All!$AE75="RMS"),Ruler!V$18,IF(AND(All!$V75="P6",All!$AE75="RMS"),Ruler!V$19,IF(AND(All!$V75="P7",All!$AE75="RMS"),Ruler!V$20,IF(AND(All!$V75="P8",All!$AE75="RMS"),Ruler!V$21,IF(AND(All!$V75="P9",All!$AE75="RMS"),Ruler!V$22,IF(AND(All!$V75="P1",All!$AE75="RSS"),Ruler!V$6,IF(AND(All!$V75="P2",All!$AE75="RSS"),Ruler!V$23,IF(AND(All!$V75="P3",All!$AE75="RSS"),Ruler!V$24,IF(AND(All!$V75="P4",All!$AE75="RSS"),Ruler!V$25,IF(AND(All!$V75="P5",All!$AE75="RSS"),Ruler!V$26,IF(AND(All!$V75="P6",All!$AE75="RSS"),Ruler!V$27,IF(AND(All!$V75="P7",All!$AE75="RSS"),Ruler!V$28,IF(AND(All!$V75="P8",All!$AE75="RSS"),Ruler!V$29,IF(AND(All!$V75="P9",All!$AE75="RSS"),Ruler!V$30,0)))))))))))))))))))))))))))</f>
        <v>3</v>
      </c>
      <c r="CD75" s="325">
        <f>IF(AND(All!$V75="P1",All!$AE75="RDP"),Ruler!W$6,IF(AND(All!$V75="P2",All!$AE75="RDP"),Ruler!W$7,IF(AND(All!$V75="P3",All!$AE75="RDP"),Ruler!W$8,IF(AND(All!$V75="P4",All!$AE75="RDP"),Ruler!W$9,IF(AND(All!$V75="P5",All!$AE75="RDP"),Ruler!W$10,IF(AND(All!$V75="P6",All!$AE75="RDP"),Ruler!W$11,IF(AND(All!$V75="P7",All!$AE75="RDP"),Ruler!W$12,IF(AND(All!$V75="P8",All!$AE75="RDP"),Ruler!W$13,IF(AND(All!$V75="P9",All!$AE75="RDP"),Ruler!W$14,IF(AND(All!$V75="P1",All!$AE75="RMS"),Ruler!W$6,IF(AND(All!$V75="P2",All!$AE75="RMS"),Ruler!W$15,IF(AND(All!$V75="P3",All!$AE75="RMS"),Ruler!W$16,IF(AND(All!$V75="P4",All!$AE75="RMS"),Ruler!W$17,IF(AND(All!$V75="P5",All!$AE75="RMS"),Ruler!W$18,IF(AND(All!$V75="P6",All!$AE75="RMS"),Ruler!W$19,IF(AND(All!$V75="P7",All!$AE75="RMS"),Ruler!W$20,IF(AND(All!$V75="P8",All!$AE75="RMS"),Ruler!W$21,IF(AND(All!$V75="P9",All!$AE75="RMS"),Ruler!W$22,IF(AND(All!$V75="P1",All!$AE75="RSS"),Ruler!W$6,IF(AND(All!$V75="P2",All!$AE75="RSS"),Ruler!W$23,IF(AND(All!$V75="P3",All!$AE75="RSS"),Ruler!W$24,IF(AND(All!$V75="P4",All!$AE75="RSS"),Ruler!W$25,IF(AND(All!$V75="P5",All!$AE75="RSS"),Ruler!W$26,IF(AND(All!$V75="P6",All!$AE75="RSS"),Ruler!W$27,IF(AND(All!$V75="P7",All!$AE75="RSS"),Ruler!W$28,IF(AND(All!$V75="P8",All!$AE75="RSS"),Ruler!W$29,IF(AND(All!$V75="P9",All!$AE75="RSS"),Ruler!W$30,0)))))))))))))))))))))))))))</f>
        <v>2</v>
      </c>
      <c r="CE75" s="325">
        <f>IF(AND(All!$V75="P1",All!$AE75="RDP"),Ruler!X$6,IF(AND(All!$V75="P2",All!$AE75="RDP"),Ruler!X$7,IF(AND(All!$V75="P3",All!$AE75="RDP"),Ruler!X$8,IF(AND(All!$V75="P4",All!$AE75="RDP"),Ruler!X$9,IF(AND(All!$V75="P5",All!$AE75="RDP"),Ruler!X$10,IF(AND(All!$V75="P6",All!$AE75="RDP"),Ruler!X$11,IF(AND(All!$V75="P7",All!$AE75="RDP"),Ruler!X$12,IF(AND(All!$V75="P8",All!$AE75="RDP"),Ruler!X$13,IF(AND(All!$V75="P9",All!$AE75="RDP"),Ruler!X$14,IF(AND(All!$V75="P1",All!$AE75="RMS"),Ruler!X$6,IF(AND(All!$V75="P2",All!$AE75="RMS"),Ruler!X$15,IF(AND(All!$V75="P3",All!$AE75="RMS"),Ruler!X$16,IF(AND(All!$V75="P4",All!$AE75="RMS"),Ruler!X$17,IF(AND(All!$V75="P5",All!$AE75="RMS"),Ruler!X$18,IF(AND(All!$V75="P6",All!$AE75="RMS"),Ruler!X$19,IF(AND(All!$V75="P7",All!$AE75="RMS"),Ruler!X$20,IF(AND(All!$V75="P8",All!$AE75="RMS"),Ruler!X$21,IF(AND(All!$V75="P9",All!$AE75="RMS"),Ruler!X$22,IF(AND(All!$V75="P1",All!$AE75="RSS"),Ruler!X$6,IF(AND(All!$V75="P2",All!$AE75="RSS"),Ruler!X$23,IF(AND(All!$V75="P3",All!$AE75="RSS"),Ruler!X$24,IF(AND(All!$V75="P4",All!$AE75="RSS"),Ruler!X$25,IF(AND(All!$V75="P5",All!$AE75="RSS"),Ruler!X$26,IF(AND(All!$V75="P6",All!$AE75="RSS"),Ruler!X$27,IF(AND(All!$V75="P7",All!$AE75="RSS"),Ruler!X$28,IF(AND(All!$V75="P8",All!$AE75="RSS"),Ruler!X$29,IF(AND(All!$V75="P9",All!$AE75="RSS"),Ruler!X$30,0)))))))))))))))))))))))))))</f>
        <v>3</v>
      </c>
      <c r="CF75" s="325">
        <f>IF(AND(All!$V75="P1",All!$AE75="RDP"),Ruler!Y$6,IF(AND(All!$V75="P2",All!$AE75="RDP"),Ruler!Y$7,IF(AND(All!$V75="P3",All!$AE75="RDP"),Ruler!Y$8,IF(AND(All!$V75="P4",All!$AE75="RDP"),Ruler!Y$9,IF(AND(All!$V75="P5",All!$AE75="RDP"),Ruler!Y$10,IF(AND(All!$V75="P6",All!$AE75="RDP"),Ruler!Y$11,IF(AND(All!$V75="P7",All!$AE75="RDP"),Ruler!Y$12,IF(AND(All!$V75="P8",All!$AE75="RDP"),Ruler!Y$13,IF(AND(All!$V75="P9",All!$AE75="RDP"),Ruler!Y$14,IF(AND(All!$V75="P1",All!$AE75="RMS"),Ruler!Y$6,IF(AND(All!$V75="P2",All!$AE75="RMS"),Ruler!Y$15,IF(AND(All!$V75="P3",All!$AE75="RMS"),Ruler!Y$16,IF(AND(All!$V75="P4",All!$AE75="RMS"),Ruler!Y$17,IF(AND(All!$V75="P5",All!$AE75="RMS"),Ruler!Y$18,IF(AND(All!$V75="P6",All!$AE75="RMS"),Ruler!Y$19,IF(AND(All!$V75="P7",All!$AE75="RMS"),Ruler!Y$20,IF(AND(All!$V75="P8",All!$AE75="RMS"),Ruler!Y$21,IF(AND(All!$V75="P9",All!$AE75="RMS"),Ruler!Y$22,IF(AND(All!$V75="P1",All!$AE75="RSS"),Ruler!Y$6,IF(AND(All!$V75="P2",All!$AE75="RSS"),Ruler!Y$23,IF(AND(All!$V75="P3",All!$AE75="RSS"),Ruler!Y$24,IF(AND(All!$V75="P4",All!$AE75="RSS"),Ruler!Y$25,IF(AND(All!$V75="P5",All!$AE75="RSS"),Ruler!Y$26,IF(AND(All!$V75="P6",All!$AE75="RSS"),Ruler!Y$27,IF(AND(All!$V75="P7",All!$AE75="RSS"),Ruler!Y$28,IF(AND(All!$V75="P8",All!$AE75="RSS"),Ruler!Y$29,IF(AND(All!$V75="P9",All!$AE75="RSS"),Ruler!Y$30,0)))))))))))))))))))))))))))</f>
        <v>2</v>
      </c>
      <c r="CG75" s="325">
        <f>IF(AND(All!$V75="P1",All!$AE75="RDP"),Ruler!Z$6,IF(AND(All!$V75="P2",All!$AE75="RDP"),Ruler!Z$7,IF(AND(All!$V75="P3",All!$AE75="RDP"),Ruler!Z$8,IF(AND(All!$V75="P4",All!$AE75="RDP"),Ruler!Z$9,IF(AND(All!$V75="P5",All!$AE75="RDP"),Ruler!Z$10,IF(AND(All!$V75="P6",All!$AE75="RDP"),Ruler!Z$11,IF(AND(All!$V75="P7",All!$AE75="RDP"),Ruler!Z$12,IF(AND(All!$V75="P8",All!$AE75="RDP"),Ruler!Z$13,IF(AND(All!$V75="P9",All!$AE75="RDP"),Ruler!Z$14,IF(AND(All!$V75="P1",All!$AE75="RMS"),Ruler!Z$6,IF(AND(All!$V75="P2",All!$AE75="RMS"),Ruler!Z$15,IF(AND(All!$V75="P3",All!$AE75="RMS"),Ruler!Z$16,IF(AND(All!$V75="P4",All!$AE75="RMS"),Ruler!Z$17,IF(AND(All!$V75="P5",All!$AE75="RMS"),Ruler!Z$18,IF(AND(All!$V75="P6",All!$AE75="RMS"),Ruler!Z$19,IF(AND(All!$V75="P7",All!$AE75="RMS"),Ruler!Z$20,IF(AND(All!$V75="P8",All!$AE75="RMS"),Ruler!Z$21,IF(AND(All!$V75="P9",All!$AE75="RMS"),Ruler!Z$22,IF(AND(All!$V75="P1",All!$AE75="RSS"),Ruler!Z$6,IF(AND(All!$V75="P2",All!$AE75="RSS"),Ruler!Z$23,IF(AND(All!$V75="P3",All!$AE75="RSS"),Ruler!Z$24,IF(AND(All!$V75="P4",All!$AE75="RSS"),Ruler!Z$25,IF(AND(All!$V75="P5",All!$AE75="RSS"),Ruler!Z$26,IF(AND(All!$V75="P6",All!$AE75="RSS"),Ruler!Z$27,IF(AND(All!$V75="P7",All!$AE75="RSS"),Ruler!Z$28,IF(AND(All!$V75="P8",All!$AE75="RSS"),Ruler!Z$29,IF(AND(All!$V75="P9",All!$AE75="RSS"),Ruler!Z$30,0)))))))))))))))))))))))))))</f>
        <v>2</v>
      </c>
      <c r="CH75" s="325">
        <f>IF(AND(All!$V75="P1",All!$AE75="RDP"),Ruler!AA$6,IF(AND(All!$V75="P2",All!$AE75="RDP"),Ruler!AA$7,IF(AND(All!$V75="P3",All!$AE75="RDP"),Ruler!AA$8,IF(AND(All!$V75="P4",All!$AE75="RDP"),Ruler!AA$9,IF(AND(All!$V75="P5",All!$AE75="RDP"),Ruler!AA$10,IF(AND(All!$V75="P6",All!$AE75="RDP"),Ruler!AA$11,IF(AND(All!$V75="P7",All!$AE75="RDP"),Ruler!AA$12,IF(AND(All!$V75="P8",All!$AE75="RDP"),Ruler!AA$13,IF(AND(All!$V75="P9",All!$AE75="RDP"),Ruler!AA$14,IF(AND(All!$V75="P1",All!$AE75="RMS"),Ruler!AA$6,IF(AND(All!$V75="P2",All!$AE75="RMS"),Ruler!AA$15,IF(AND(All!$V75="P3",All!$AE75="RMS"),Ruler!AA$16,IF(AND(All!$V75="P4",All!$AE75="RMS"),Ruler!AA$17,IF(AND(All!$V75="P5",All!$AE75="RMS"),Ruler!AA$18,IF(AND(All!$V75="P6",All!$AE75="RMS"),Ruler!AA$19,IF(AND(All!$V75="P7",All!$AE75="RMS"),Ruler!AA$20,IF(AND(All!$V75="P8",All!$AE75="RMS"),Ruler!AA$21,IF(AND(All!$V75="P9",All!$AE75="RMS"),Ruler!AA$22,IF(AND(All!$V75="P1",All!$AE75="RSS"),Ruler!AA$6,IF(AND(All!$V75="P2",All!$AE75="RSS"),Ruler!AA$23,IF(AND(All!$V75="P3",All!$AE75="RSS"),Ruler!AA$24,IF(AND(All!$V75="P4",All!$AE75="RSS"),Ruler!AA$25,IF(AND(All!$V75="P5",All!$AE75="RSS"),Ruler!AA$26,IF(AND(All!$V75="P6",All!$AE75="RSS"),Ruler!AA$27,IF(AND(All!$V75="P7",All!$AE75="RSS"),Ruler!AA$28,IF(AND(All!$V75="P8",All!$AE75="RSS"),Ruler!AA$29,IF(AND(All!$V75="P9",All!$AE75="RSS"),Ruler!AA$30,0)))))))))))))))))))))))))))</f>
        <v>2</v>
      </c>
      <c r="CI75" s="325">
        <f>IF(AND(All!$V75="P1",All!$AE75="RDP"),Ruler!AB$6,IF(AND(All!$V75="P2",All!$AE75="RDP"),Ruler!AB$7,IF(AND(All!$V75="P3",All!$AE75="RDP"),Ruler!AB$8,IF(AND(All!$V75="P4",All!$AE75="RDP"),Ruler!AB$9,IF(AND(All!$V75="P5",All!$AE75="RDP"),Ruler!AB$10,IF(AND(All!$V75="P6",All!$AE75="RDP"),Ruler!AB$11,IF(AND(All!$V75="P7",All!$AE75="RDP"),Ruler!AB$12,IF(AND(All!$V75="P8",All!$AE75="RDP"),Ruler!AB$13,IF(AND(All!$V75="P9",All!$AE75="RDP"),Ruler!AB$14,IF(AND(All!$V75="P1",All!$AE75="RMS"),Ruler!AB$6,IF(AND(All!$V75="P2",All!$AE75="RMS"),Ruler!AB$15,IF(AND(All!$V75="P3",All!$AE75="RMS"),Ruler!AB$16,IF(AND(All!$V75="P4",All!$AE75="RMS"),Ruler!AB$17,IF(AND(All!$V75="P5",All!$AE75="RMS"),Ruler!AB$18,IF(AND(All!$V75="P6",All!$AE75="RMS"),Ruler!AB$19,IF(AND(All!$V75="P7",All!$AE75="RMS"),Ruler!AB$20,IF(AND(All!$V75="P8",All!$AE75="RMS"),Ruler!AB$21,IF(AND(All!$V75="P9",All!$AE75="RMS"),Ruler!AB$22,IF(AND(All!$V75="P1",All!$AE75="RSS"),Ruler!AB$6,IF(AND(All!$V75="P2",All!$AE75="RSS"),Ruler!AB$23,IF(AND(All!$V75="P3",All!$AE75="RSS"),Ruler!AB$24,IF(AND(All!$V75="P4",All!$AE75="RSS"),Ruler!AB$25,IF(AND(All!$V75="P5",All!$AE75="RSS"),Ruler!AB$26,IF(AND(All!$V75="P6",All!$AE75="RSS"),Ruler!AB$27,IF(AND(All!$V75="P7",All!$AE75="RSS"),Ruler!AB$28,IF(AND(All!$V75="P8",All!$AE75="RSS"),Ruler!AB$29,IF(AND(All!$V75="P9",All!$AE75="RSS"),Ruler!AB$30,0)))))))))))))))))))))))))))</f>
        <v>2</v>
      </c>
      <c r="CJ75" s="377">
        <f>Table9[[#This Row],[R-B1]]-Table9[[#This Row],[B1]]</f>
        <v>3</v>
      </c>
      <c r="CK75" s="378">
        <f>Table9[[#This Row],[R-B2]]-Table9[[#This Row],[B2]]</f>
        <v>3</v>
      </c>
      <c r="CL75" s="378">
        <f>Table9[[#This Row],[R-B3]]-Table9[[#This Row],[B3]]</f>
        <v>4</v>
      </c>
      <c r="CM75" s="378">
        <f>Table9[[#This Row],[R-B4]]-Table9[[#This Row],[B4]]</f>
        <v>4</v>
      </c>
      <c r="CN75" s="378">
        <f>Table9[[#This Row],[R-B5]]-Table9[[#This Row],[B5]]</f>
        <v>4</v>
      </c>
      <c r="CO75" s="378">
        <f>Table9[[#This Row],[R-B6]]-Table9[[#This Row],[B6]]</f>
        <v>3</v>
      </c>
      <c r="CP75" s="378">
        <f>Table9[[#This Row],[R-B7]]-Table9[[#This Row],[B7]]</f>
        <v>4</v>
      </c>
      <c r="CQ75" s="378">
        <f>Table9[[#This Row],[R-B8]]-Table9[[#This Row],[B8]]</f>
        <v>3</v>
      </c>
      <c r="CR75" s="378">
        <f>Table9[[#This Row],[R-B9]]-Table9[[#This Row],[B9]]</f>
        <v>3</v>
      </c>
      <c r="CS75" s="378">
        <f>Table9[[#This Row],[R-B10]]-Table9[[#This Row],[B10]]</f>
        <v>3</v>
      </c>
      <c r="CT75" s="378">
        <f>Table9[[#This Row],[R-B11]]-Table9[[#This Row],[B11]]</f>
        <v>4</v>
      </c>
      <c r="CU75" s="378">
        <f>Table9[[#This Row],[R-B12]]-Table9[[#This Row],[B12]]</f>
        <v>4</v>
      </c>
      <c r="CV75" s="378">
        <f>Table9[[#This Row],[R-K1]]-Table9[[#This Row],[K1]]</f>
        <v>3</v>
      </c>
      <c r="CW75" s="378">
        <f>Table9[[#This Row],[R-K2]]-Table9[[#This Row],[K2]]</f>
        <v>4</v>
      </c>
      <c r="CX75" s="378">
        <f>Table9[[#This Row],[R-K3]]-Table9[[#This Row],[K3]]</f>
        <v>3</v>
      </c>
      <c r="CY75" s="378">
        <f>Table9[[#This Row],[R-K4]]-Table9[[#This Row],[K4]]</f>
        <v>3</v>
      </c>
      <c r="CZ75" s="378">
        <f>Table9[[#This Row],[R-K5]]-Table9[[#This Row],[K5]]</f>
        <v>3</v>
      </c>
      <c r="DA75" s="378">
        <f>Table9[[#This Row],[R-P1]]-Table9[[#This Row],[P1]]</f>
        <v>3</v>
      </c>
      <c r="DB75" s="378">
        <f>Table9[[#This Row],[R-P2]]-Table9[[#This Row],[P2]]</f>
        <v>2</v>
      </c>
      <c r="DC75" s="378">
        <f>Table9[[#This Row],[R-P3]]-Table9[[#This Row],[P3]]</f>
        <v>3</v>
      </c>
      <c r="DD75" s="378">
        <f>Table9[[#This Row],[R-P4]]-Table9[[#This Row],[P4]]</f>
        <v>2</v>
      </c>
      <c r="DE75" s="378">
        <f>Table9[[#This Row],[R-P5]]-Table9[[#This Row],[P5]]</f>
        <v>2</v>
      </c>
      <c r="DF75" s="378">
        <f>Table9[[#This Row],[R-E1]]-Table9[[#This Row],[E1]]</f>
        <v>2</v>
      </c>
      <c r="DG75" s="379">
        <f>Table9[[#This Row],[R-E2]]-Table9[[#This Row],[E2]]</f>
        <v>2</v>
      </c>
      <c r="DH75" s="43">
        <f>COUNTIF(Table9[[#This Row],[G-B1]:[G-B12]],"&lt;=0")/12*100</f>
        <v>0</v>
      </c>
      <c r="DI75" s="43">
        <f>COUNTIF(Table9[[#This Row],[G-K1]:[G-K5]],"&lt;=0")/5*100</f>
        <v>0</v>
      </c>
      <c r="DJ75" s="43">
        <f>COUNTIF(Table9[[#This Row],[G-P1]:[G-P5]],"&lt;=0")/5*100</f>
        <v>0</v>
      </c>
      <c r="DK75" s="43">
        <f>COUNTIF(Table9[[#This Row],[G-E1]:[G-E2]],"&lt;=0")/2*100</f>
        <v>0</v>
      </c>
      <c r="DL75" s="450">
        <f>IF(AE75="RDP",(COUNTIF(Table9[[#This Row],[G-B3]],"&lt;=0")+COUNTIF(Table9[[#This Row],[G-B4]],"&lt;=0")+COUNTIF(Table9[[#This Row],[G-B7]],"&lt;=0")+COUNTIF(Table9[[#This Row],[G-B11]],"&lt;=0")+COUNTIF(Table9[[#This Row],[G-K2]],"&lt;=0"))/5*100,IF(AE75="RMS",(COUNTIF(Table9[[#This Row],[G-B4]],"&lt;=0")+COUNTIF(Table9[[#This Row],[G-B5]],"&lt;=0")+COUNTIF(Table9[[#This Row],[G-B10]],"&lt;=0")+COUNTIF(Table9[[#This Row],[G-B12]],"&lt;=0")+COUNTIF(Table9[[#This Row],[G-K2]],"&lt;=0"))/5*100,IF(AE75="RSS",(COUNTIF(Table9[[#This Row],[G-B1]],"&lt;=0")+COUNTIF(Table9[[#This Row],[G-B2]],"&lt;=0")+COUNTIF(Table9[[#This Row],[G-B6]],"&lt;=0")+COUNTIF(Table9[[#This Row],[G-B11]],"&lt;=0")+COUNTIF(Table9[[#This Row],[G-B12]],"&lt;=0"))/5*100,0)))</f>
        <v>0</v>
      </c>
      <c r="DM75" s="332"/>
      <c r="DR75" s="332"/>
      <c r="DW75" s="332"/>
      <c r="DX75" s="42"/>
      <c r="DY75" s="42"/>
      <c r="DZ75" s="42"/>
      <c r="EA75" s="333"/>
      <c r="EB75" s="342"/>
      <c r="EC75" s="339"/>
      <c r="ED75" s="339"/>
      <c r="EE75" s="338"/>
    </row>
    <row r="76" spans="2:135" ht="44" hidden="1" thickBot="1" x14ac:dyDescent="0.35">
      <c r="B76" s="282">
        <v>75</v>
      </c>
      <c r="C76" s="285" t="s">
        <v>134</v>
      </c>
      <c r="D76" s="283">
        <v>46163</v>
      </c>
      <c r="E76" s="284" t="s">
        <v>721</v>
      </c>
      <c r="F76" s="43">
        <v>134551</v>
      </c>
      <c r="G76" s="357">
        <f t="shared" ca="1" si="5"/>
        <v>38.664745937975653</v>
      </c>
      <c r="H76" s="283">
        <v>32203</v>
      </c>
      <c r="I76" s="282" t="s">
        <v>136</v>
      </c>
      <c r="J76" s="282" t="s">
        <v>722</v>
      </c>
      <c r="K76" s="282" t="s">
        <v>138</v>
      </c>
      <c r="L76" s="282" t="s">
        <v>175</v>
      </c>
      <c r="M76" s="285" t="s">
        <v>644</v>
      </c>
      <c r="N76" s="282" t="s">
        <v>723</v>
      </c>
      <c r="O76" s="282" t="s">
        <v>159</v>
      </c>
      <c r="P76" s="284" t="s">
        <v>724</v>
      </c>
      <c r="Q76" s="282" t="s">
        <v>144</v>
      </c>
      <c r="R76" s="282" t="s">
        <v>185</v>
      </c>
      <c r="S76" s="283">
        <v>41045</v>
      </c>
      <c r="T76" s="286">
        <f t="shared" ca="1" si="6"/>
        <v>14.427777777777777</v>
      </c>
      <c r="U76" s="286">
        <f ca="1">Table9[[#This Row],[Years in PET]]</f>
        <v>14.427777777777777</v>
      </c>
      <c r="V76" s="282" t="s">
        <v>58</v>
      </c>
      <c r="W76" s="286"/>
      <c r="X76" s="286">
        <f ca="1">($T$1-Table9[[#This Row],[Date of Appointment to Current Grade]])/365</f>
        <v>3.8894034722222299</v>
      </c>
      <c r="Y76" s="283">
        <v>44896</v>
      </c>
      <c r="Z76" s="282" t="s">
        <v>187</v>
      </c>
      <c r="AA76" s="283">
        <v>45658</v>
      </c>
      <c r="AB76" s="286">
        <f ca="1">($T$1-Table9[[#This Row],[Date in Position]])/365</f>
        <v>1.8017322393455175</v>
      </c>
      <c r="AC76" s="282" t="s">
        <v>146</v>
      </c>
      <c r="AD76" s="283">
        <v>45962</v>
      </c>
      <c r="AE76" s="282" t="s">
        <v>162</v>
      </c>
      <c r="AF76" s="282" t="s">
        <v>188</v>
      </c>
      <c r="AG76" s="287" t="s">
        <v>725</v>
      </c>
      <c r="AH76" s="287" t="s">
        <v>726</v>
      </c>
      <c r="AI76" s="287" t="s">
        <v>727</v>
      </c>
      <c r="AJ76" s="285" t="s">
        <v>728</v>
      </c>
      <c r="AK76" s="288" t="s">
        <v>729</v>
      </c>
      <c r="AL76" s="282" t="s">
        <v>153</v>
      </c>
      <c r="AM76" s="319" t="s">
        <v>730</v>
      </c>
      <c r="AN76" s="323">
        <v>2</v>
      </c>
      <c r="AO76" s="43">
        <v>2</v>
      </c>
      <c r="AP76" s="43">
        <v>2</v>
      </c>
      <c r="AQ76" s="43">
        <v>2</v>
      </c>
      <c r="AR76" s="43">
        <v>2</v>
      </c>
      <c r="AS76" s="43">
        <v>3</v>
      </c>
      <c r="AT76" s="43">
        <v>2</v>
      </c>
      <c r="AU76" s="43">
        <v>2</v>
      </c>
      <c r="AV76" s="43">
        <v>1</v>
      </c>
      <c r="AW76" s="43">
        <v>1</v>
      </c>
      <c r="AX76" s="43">
        <v>2</v>
      </c>
      <c r="AY76" s="43">
        <v>2</v>
      </c>
      <c r="AZ76" s="43">
        <v>2</v>
      </c>
      <c r="BA76" s="43">
        <v>2</v>
      </c>
      <c r="BB76" s="43">
        <v>2</v>
      </c>
      <c r="BC76" s="43">
        <v>2</v>
      </c>
      <c r="BD76" s="43">
        <v>0</v>
      </c>
      <c r="BE76" s="43">
        <v>1</v>
      </c>
      <c r="BF76" s="43">
        <v>1</v>
      </c>
      <c r="BG76" s="43">
        <v>0</v>
      </c>
      <c r="BH76" s="43">
        <v>1</v>
      </c>
      <c r="BI76" s="43">
        <v>1</v>
      </c>
      <c r="BJ76" s="43">
        <v>1</v>
      </c>
      <c r="BK76" s="328">
        <v>0</v>
      </c>
      <c r="BL76" s="325">
        <f>IF(AND(All!$V76="P1",All!$AE76="RDP"),Ruler!E$6,IF(AND(All!$V76="P2",All!$AE76="RDP"),Ruler!E$7,IF(AND(All!$V76="P3",All!$AE76="RDP"),Ruler!E$8,IF(AND(All!$V76="P4",All!$AE76="RDP"),Ruler!E$9,IF(AND(All!$V76="P5",All!$AE76="RDP"),Ruler!E$10,IF(AND(All!$V76="P6",All!$AE76="RDP"),Ruler!E$11,IF(AND(All!$V76="P7",All!$AE76="RDP"),Ruler!E$12,IF(AND(All!$V76="P8",All!$AE76="RDP"),Ruler!E$13,IF(AND(All!$V76="P9",All!$AE76="RDP"),Ruler!E$14,IF(AND(All!$V76="P1",All!$AE76="RMS"),Ruler!E$6,IF(AND(All!$V76="P2",All!$AE76="RMS"),Ruler!E$15,IF(AND(All!$V76="P3",All!$AE76="RMS"),Ruler!E$16,IF(AND(All!$V76="P4",All!$AE76="RMS"),Ruler!E$17,IF(AND(All!$V76="P5",All!$AE76="RMS"),Ruler!E$18,IF(AND(All!$V76="P6",All!$AE76="RMS"),Ruler!E$19,IF(AND(All!$V76="P7",All!$AE76="RMS"),Ruler!E$20,IF(AND(All!$V76="P8",All!$AE76="RMS"),Ruler!E$21,IF(AND(All!$V76="P9",All!$AE76="RMS"),Ruler!E$22,IF(AND(All!$V76="P1",All!$AE76="RSS"),Ruler!E$6,IF(AND(All!$V76="P2",All!$AE76="RSS"),Ruler!E$23,IF(AND(All!$V76="P3",All!$AE76="RSS"),Ruler!E$24,IF(AND(All!$V76="P4",All!$AE76="RSS"),Ruler!E$25,IF(AND(All!$V76="P5",All!$AE76="RSS"),Ruler!E$26,IF(AND(All!$V76="P6",All!$AE76="RSS"),Ruler!E$27,IF(AND(All!$V76="P7",All!$AE76="RSS"),Ruler!E$28,IF(AND(All!$V76="P8",All!$AE76="RSS"),Ruler!E$29,IF(AND(All!$V76="P9",All!$AE76="RSS"),Ruler!E$30,0)))))))))))))))))))))))))))</f>
        <v>3</v>
      </c>
      <c r="BM76" s="325">
        <f>IF(AND(All!$V76="P1",All!$AE76="RDP"),Ruler!F$6,IF(AND(All!$V76="P2",All!$AE76="RDP"),Ruler!F$7,IF(AND(All!$V76="P3",All!$AE76="RDP"),Ruler!F$8,IF(AND(All!$V76="P4",All!$AE76="RDP"),Ruler!F$9,IF(AND(All!$V76="P5",All!$AE76="RDP"),Ruler!F$10,IF(AND(All!$V76="P6",All!$AE76="RDP"),Ruler!F$11,IF(AND(All!$V76="P7",All!$AE76="RDP"),Ruler!F$12,IF(AND(All!$V76="P8",All!$AE76="RDP"),Ruler!F$13,IF(AND(All!$V76="P9",All!$AE76="RDP"),Ruler!F$14,IF(AND(All!$V76="P1",All!$AE76="RMS"),Ruler!F$6,IF(AND(All!$V76="P2",All!$AE76="RMS"),Ruler!F$15,IF(AND(All!$V76="P3",All!$AE76="RMS"),Ruler!F$16,IF(AND(All!$V76="P4",All!$AE76="RMS"),Ruler!F$17,IF(AND(All!$V76="P5",All!$AE76="RMS"),Ruler!F$18,IF(AND(All!$V76="P6",All!$AE76="RMS"),Ruler!F$19,IF(AND(All!$V76="P7",All!$AE76="RMS"),Ruler!F$20,IF(AND(All!$V76="P8",All!$AE76="RMS"),Ruler!F$21,IF(AND(All!$V76="P9",All!$AE76="RMS"),Ruler!F$22,IF(AND(All!$V76="P1",All!$AE76="RSS"),Ruler!F$6,IF(AND(All!$V76="P2",All!$AE76="RSS"),Ruler!F$23,IF(AND(All!$V76="P3",All!$AE76="RSS"),Ruler!F$24,IF(AND(All!$V76="P4",All!$AE76="RSS"),Ruler!F$25,IF(AND(All!$V76="P5",All!$AE76="RSS"),Ruler!F$26,IF(AND(All!$V76="P6",All!$AE76="RSS"),Ruler!F$27,IF(AND(All!$V76="P7",All!$AE76="RSS"),Ruler!F$28,IF(AND(All!$V76="P8",All!$AE76="RSS"),Ruler!F$29,IF(AND(All!$V76="P9",All!$AE76="RSS"),Ruler!F$30,0)))))))))))))))))))))))))))</f>
        <v>3</v>
      </c>
      <c r="BN76" s="325">
        <f>IF(AND(All!$V76="P1",All!$AE76="RDP"),Ruler!G$6,IF(AND(All!$V76="P2",All!$AE76="RDP"),Ruler!G$7,IF(AND(All!$V76="P3",All!$AE76="RDP"),Ruler!G$8,IF(AND(All!$V76="P4",All!$AE76="RDP"),Ruler!G$9,IF(AND(All!$V76="P5",All!$AE76="RDP"),Ruler!G$10,IF(AND(All!$V76="P6",All!$AE76="RDP"),Ruler!G$11,IF(AND(All!$V76="P7",All!$AE76="RDP"),Ruler!G$12,IF(AND(All!$V76="P8",All!$AE76="RDP"),Ruler!G$13,IF(AND(All!$V76="P9",All!$AE76="RDP"),Ruler!G$14,IF(AND(All!$V76="P1",All!$AE76="RMS"),Ruler!G$6,IF(AND(All!$V76="P2",All!$AE76="RMS"),Ruler!G$15,IF(AND(All!$V76="P3",All!$AE76="RMS"),Ruler!G$16,IF(AND(All!$V76="P4",All!$AE76="RMS"),Ruler!G$17,IF(AND(All!$V76="P5",All!$AE76="RMS"),Ruler!G$18,IF(AND(All!$V76="P6",All!$AE76="RMS"),Ruler!G$19,IF(AND(All!$V76="P7",All!$AE76="RMS"),Ruler!G$20,IF(AND(All!$V76="P8",All!$AE76="RMS"),Ruler!G$21,IF(AND(All!$V76="P9",All!$AE76="RMS"),Ruler!G$22,IF(AND(All!$V76="P1",All!$AE76="RSS"),Ruler!G$6,IF(AND(All!$V76="P2",All!$AE76="RSS"),Ruler!G$23,IF(AND(All!$V76="P3",All!$AE76="RSS"),Ruler!G$24,IF(AND(All!$V76="P4",All!$AE76="RSS"),Ruler!G$25,IF(AND(All!$V76="P5",All!$AE76="RSS"),Ruler!G$26,IF(AND(All!$V76="P6",All!$AE76="RSS"),Ruler!G$27,IF(AND(All!$V76="P7",All!$AE76="RSS"),Ruler!G$28,IF(AND(All!$V76="P8",All!$AE76="RSS"),Ruler!G$29,IF(AND(All!$V76="P9",All!$AE76="RSS"),Ruler!G$30,0)))))))))))))))))))))))))))</f>
        <v>2</v>
      </c>
      <c r="BO76" s="325">
        <f>IF(AND(All!$V76="P1",All!$AE76="RDP"),Ruler!H$6,IF(AND(All!$V76="P2",All!$AE76="RDP"),Ruler!H$7,IF(AND(All!$V76="P3",All!$AE76="RDP"),Ruler!H$8,IF(AND(All!$V76="P4",All!$AE76="RDP"),Ruler!H$9,IF(AND(All!$V76="P5",All!$AE76="RDP"),Ruler!H$10,IF(AND(All!$V76="P6",All!$AE76="RDP"),Ruler!H$11,IF(AND(All!$V76="P7",All!$AE76="RDP"),Ruler!H$12,IF(AND(All!$V76="P8",All!$AE76="RDP"),Ruler!H$13,IF(AND(All!$V76="P9",All!$AE76="RDP"),Ruler!H$14,IF(AND(All!$V76="P1",All!$AE76="RMS"),Ruler!H$6,IF(AND(All!$V76="P2",All!$AE76="RMS"),Ruler!H$15,IF(AND(All!$V76="P3",All!$AE76="RMS"),Ruler!H$16,IF(AND(All!$V76="P4",All!$AE76="RMS"),Ruler!H$17,IF(AND(All!$V76="P5",All!$AE76="RMS"),Ruler!H$18,IF(AND(All!$V76="P6",All!$AE76="RMS"),Ruler!H$19,IF(AND(All!$V76="P7",All!$AE76="RMS"),Ruler!H$20,IF(AND(All!$V76="P8",All!$AE76="RMS"),Ruler!H$21,IF(AND(All!$V76="P9",All!$AE76="RMS"),Ruler!H$22,IF(AND(All!$V76="P1",All!$AE76="RSS"),Ruler!H$6,IF(AND(All!$V76="P2",All!$AE76="RSS"),Ruler!H$23,IF(AND(All!$V76="P3",All!$AE76="RSS"),Ruler!H$24,IF(AND(All!$V76="P4",All!$AE76="RSS"),Ruler!H$25,IF(AND(All!$V76="P5",All!$AE76="RSS"),Ruler!H$26,IF(AND(All!$V76="P6",All!$AE76="RSS"),Ruler!H$27,IF(AND(All!$V76="P7",All!$AE76="RSS"),Ruler!H$28,IF(AND(All!$V76="P8",All!$AE76="RSS"),Ruler!H$29,IF(AND(All!$V76="P9",All!$AE76="RSS"),Ruler!H$30,0)))))))))))))))))))))))))))</f>
        <v>3</v>
      </c>
      <c r="BP76" s="325">
        <f>IF(AND(All!$V76="P1",All!$AE76="RDP"),Ruler!I$6,IF(AND(All!$V76="P2",All!$AE76="RDP"),Ruler!I$7,IF(AND(All!$V76="P3",All!$AE76="RDP"),Ruler!I$8,IF(AND(All!$V76="P4",All!$AE76="RDP"),Ruler!I$9,IF(AND(All!$V76="P5",All!$AE76="RDP"),Ruler!I$10,IF(AND(All!$V76="P6",All!$AE76="RDP"),Ruler!I$11,IF(AND(All!$V76="P7",All!$AE76="RDP"),Ruler!I$12,IF(AND(All!$V76="P8",All!$AE76="RDP"),Ruler!I$13,IF(AND(All!$V76="P9",All!$AE76="RDP"),Ruler!I$14,IF(AND(All!$V76="P1",All!$AE76="RMS"),Ruler!I$6,IF(AND(All!$V76="P2",All!$AE76="RMS"),Ruler!I$15,IF(AND(All!$V76="P3",All!$AE76="RMS"),Ruler!I$16,IF(AND(All!$V76="P4",All!$AE76="RMS"),Ruler!I$17,IF(AND(All!$V76="P5",All!$AE76="RMS"),Ruler!I$18,IF(AND(All!$V76="P6",All!$AE76="RMS"),Ruler!I$19,IF(AND(All!$V76="P7",All!$AE76="RMS"),Ruler!I$20,IF(AND(All!$V76="P8",All!$AE76="RMS"),Ruler!I$21,IF(AND(All!$V76="P9",All!$AE76="RMS"),Ruler!I$22,IF(AND(All!$V76="P1",All!$AE76="RSS"),Ruler!I$6,IF(AND(All!$V76="P2",All!$AE76="RSS"),Ruler!I$23,IF(AND(All!$V76="P3",All!$AE76="RSS"),Ruler!I$24,IF(AND(All!$V76="P4",All!$AE76="RSS"),Ruler!I$25,IF(AND(All!$V76="P5",All!$AE76="RSS"),Ruler!I$26,IF(AND(All!$V76="P6",All!$AE76="RSS"),Ruler!I$27,IF(AND(All!$V76="P7",All!$AE76="RSS"),Ruler!I$28,IF(AND(All!$V76="P8",All!$AE76="RSS"),Ruler!I$29,IF(AND(All!$V76="P9",All!$AE76="RSS"),Ruler!I$30,0)))))))))))))))))))))))))))</f>
        <v>3</v>
      </c>
      <c r="BQ76" s="325">
        <f>IF(AND(All!$V76="P1",All!$AE76="RDP"),Ruler!J$6,IF(AND(All!$V76="P2",All!$AE76="RDP"),Ruler!J$7,IF(AND(All!$V76="P3",All!$AE76="RDP"),Ruler!J$8,IF(AND(All!$V76="P4",All!$AE76="RDP"),Ruler!J$9,IF(AND(All!$V76="P5",All!$AE76="RDP"),Ruler!J$10,IF(AND(All!$V76="P6",All!$AE76="RDP"),Ruler!J$11,IF(AND(All!$V76="P7",All!$AE76="RDP"),Ruler!J$12,IF(AND(All!$V76="P8",All!$AE76="RDP"),Ruler!J$13,IF(AND(All!$V76="P9",All!$AE76="RDP"),Ruler!J$14,IF(AND(All!$V76="P1",All!$AE76="RMS"),Ruler!J$6,IF(AND(All!$V76="P2",All!$AE76="RMS"),Ruler!J$15,IF(AND(All!$V76="P3",All!$AE76="RMS"),Ruler!J$16,IF(AND(All!$V76="P4",All!$AE76="RMS"),Ruler!J$17,IF(AND(All!$V76="P5",All!$AE76="RMS"),Ruler!J$18,IF(AND(All!$V76="P6",All!$AE76="RMS"),Ruler!J$19,IF(AND(All!$V76="P7",All!$AE76="RMS"),Ruler!J$20,IF(AND(All!$V76="P8",All!$AE76="RMS"),Ruler!J$21,IF(AND(All!$V76="P9",All!$AE76="RMS"),Ruler!J$22,IF(AND(All!$V76="P1",All!$AE76="RSS"),Ruler!J$6,IF(AND(All!$V76="P2",All!$AE76="RSS"),Ruler!J$23,IF(AND(All!$V76="P3",All!$AE76="RSS"),Ruler!J$24,IF(AND(All!$V76="P4",All!$AE76="RSS"),Ruler!J$25,IF(AND(All!$V76="P5",All!$AE76="RSS"),Ruler!J$26,IF(AND(All!$V76="P6",All!$AE76="RSS"),Ruler!J$27,IF(AND(All!$V76="P7",All!$AE76="RSS"),Ruler!J$28,IF(AND(All!$V76="P8",All!$AE76="RSS"),Ruler!J$29,IF(AND(All!$V76="P9",All!$AE76="RSS"),Ruler!J$30,0)))))))))))))))))))))))))))</f>
        <v>3</v>
      </c>
      <c r="BR76" s="325">
        <f>IF(AND(All!$V76="P1",All!$AE76="RDP"),Ruler!K$6,IF(AND(All!$V76="P2",All!$AE76="RDP"),Ruler!K$7,IF(AND(All!$V76="P3",All!$AE76="RDP"),Ruler!K$8,IF(AND(All!$V76="P4",All!$AE76="RDP"),Ruler!K$9,IF(AND(All!$V76="P5",All!$AE76="RDP"),Ruler!K$10,IF(AND(All!$V76="P6",All!$AE76="RDP"),Ruler!K$11,IF(AND(All!$V76="P7",All!$AE76="RDP"),Ruler!K$12,IF(AND(All!$V76="P8",All!$AE76="RDP"),Ruler!K$13,IF(AND(All!$V76="P9",All!$AE76="RDP"),Ruler!K$14,IF(AND(All!$V76="P1",All!$AE76="RMS"),Ruler!K$6,IF(AND(All!$V76="P2",All!$AE76="RMS"),Ruler!K$15,IF(AND(All!$V76="P3",All!$AE76="RMS"),Ruler!K$16,IF(AND(All!$V76="P4",All!$AE76="RMS"),Ruler!K$17,IF(AND(All!$V76="P5",All!$AE76="RMS"),Ruler!K$18,IF(AND(All!$V76="P6",All!$AE76="RMS"),Ruler!K$19,IF(AND(All!$V76="P7",All!$AE76="RMS"),Ruler!K$20,IF(AND(All!$V76="P8",All!$AE76="RMS"),Ruler!K$21,IF(AND(All!$V76="P9",All!$AE76="RMS"),Ruler!K$22,IF(AND(All!$V76="P1",All!$AE76="RSS"),Ruler!K$6,IF(AND(All!$V76="P2",All!$AE76="RSS"),Ruler!K$23,IF(AND(All!$V76="P3",All!$AE76="RSS"),Ruler!K$24,IF(AND(All!$V76="P4",All!$AE76="RSS"),Ruler!K$25,IF(AND(All!$V76="P5",All!$AE76="RSS"),Ruler!K$26,IF(AND(All!$V76="P6",All!$AE76="RSS"),Ruler!K$27,IF(AND(All!$V76="P7",All!$AE76="RSS"),Ruler!K$28,IF(AND(All!$V76="P8",All!$AE76="RSS"),Ruler!K$29,IF(AND(All!$V76="P9",All!$AE76="RSS"),Ruler!K$30,0)))))))))))))))))))))))))))</f>
        <v>3</v>
      </c>
      <c r="BS76" s="325">
        <f>IF(AND(All!$V76="P1",All!$AE76="RDP"),Ruler!L$6,IF(AND(All!$V76="P2",All!$AE76="RDP"),Ruler!L$7,IF(AND(All!$V76="P3",All!$AE76="RDP"),Ruler!L$8,IF(AND(All!$V76="P4",All!$AE76="RDP"),Ruler!L$9,IF(AND(All!$V76="P5",All!$AE76="RDP"),Ruler!L$10,IF(AND(All!$V76="P6",All!$AE76="RDP"),Ruler!L$11,IF(AND(All!$V76="P7",All!$AE76="RDP"),Ruler!L$12,IF(AND(All!$V76="P8",All!$AE76="RDP"),Ruler!L$13,IF(AND(All!$V76="P9",All!$AE76="RDP"),Ruler!L$14,IF(AND(All!$V76="P1",All!$AE76="RMS"),Ruler!L$6,IF(AND(All!$V76="P2",All!$AE76="RMS"),Ruler!L$15,IF(AND(All!$V76="P3",All!$AE76="RMS"),Ruler!L$16,IF(AND(All!$V76="P4",All!$AE76="RMS"),Ruler!L$17,IF(AND(All!$V76="P5",All!$AE76="RMS"),Ruler!L$18,IF(AND(All!$V76="P6",All!$AE76="RMS"),Ruler!L$19,IF(AND(All!$V76="P7",All!$AE76="RMS"),Ruler!L$20,IF(AND(All!$V76="P8",All!$AE76="RMS"),Ruler!L$21,IF(AND(All!$V76="P9",All!$AE76="RMS"),Ruler!L$22,IF(AND(All!$V76="P1",All!$AE76="RSS"),Ruler!L$6,IF(AND(All!$V76="P2",All!$AE76="RSS"),Ruler!L$23,IF(AND(All!$V76="P3",All!$AE76="RSS"),Ruler!L$24,IF(AND(All!$V76="P4",All!$AE76="RSS"),Ruler!L$25,IF(AND(All!$V76="P5",All!$AE76="RSS"),Ruler!L$26,IF(AND(All!$V76="P6",All!$AE76="RSS"),Ruler!L$27,IF(AND(All!$V76="P7",All!$AE76="RSS"),Ruler!L$28,IF(AND(All!$V76="P8",All!$AE76="RSS"),Ruler!L$29,IF(AND(All!$V76="P9",All!$AE76="RSS"),Ruler!L$30,0)))))))))))))))))))))))))))</f>
        <v>2</v>
      </c>
      <c r="BT76" s="325">
        <f>IF(AND(All!$V76="P1",All!$AE76="RDP"),Ruler!M$6,IF(AND(All!$V76="P2",All!$AE76="RDP"),Ruler!M$7,IF(AND(All!$V76="P3",All!$AE76="RDP"),Ruler!M$8,IF(AND(All!$V76="P4",All!$AE76="RDP"),Ruler!M$9,IF(AND(All!$V76="P5",All!$AE76="RDP"),Ruler!M$10,IF(AND(All!$V76="P6",All!$AE76="RDP"),Ruler!M$11,IF(AND(All!$V76="P7",All!$AE76="RDP"),Ruler!M$12,IF(AND(All!$V76="P8",All!$AE76="RDP"),Ruler!M$13,IF(AND(All!$V76="P9",All!$AE76="RDP"),Ruler!M$14,IF(AND(All!$V76="P1",All!$AE76="RMS"),Ruler!M$6,IF(AND(All!$V76="P2",All!$AE76="RMS"),Ruler!M$15,IF(AND(All!$V76="P3",All!$AE76="RMS"),Ruler!M$16,IF(AND(All!$V76="P4",All!$AE76="RMS"),Ruler!M$17,IF(AND(All!$V76="P5",All!$AE76="RMS"),Ruler!M$18,IF(AND(All!$V76="P6",All!$AE76="RMS"),Ruler!M$19,IF(AND(All!$V76="P7",All!$AE76="RMS"),Ruler!M$20,IF(AND(All!$V76="P8",All!$AE76="RMS"),Ruler!M$21,IF(AND(All!$V76="P9",All!$AE76="RMS"),Ruler!M$22,IF(AND(All!$V76="P1",All!$AE76="RSS"),Ruler!M$6,IF(AND(All!$V76="P2",All!$AE76="RSS"),Ruler!M$23,IF(AND(All!$V76="P3",All!$AE76="RSS"),Ruler!M$24,IF(AND(All!$V76="P4",All!$AE76="RSS"),Ruler!M$25,IF(AND(All!$V76="P5",All!$AE76="RSS"),Ruler!M$26,IF(AND(All!$V76="P6",All!$AE76="RSS"),Ruler!M$27,IF(AND(All!$V76="P7",All!$AE76="RSS"),Ruler!M$28,IF(AND(All!$V76="P8",All!$AE76="RSS"),Ruler!M$29,IF(AND(All!$V76="P9",All!$AE76="RSS"),Ruler!M$30,0)))))))))))))))))))))))))))</f>
        <v>3</v>
      </c>
      <c r="BU76" s="325">
        <f>IF(AND(All!$V76="P1",All!$AE76="RDP"),Ruler!N$6,IF(AND(All!$V76="P2",All!$AE76="RDP"),Ruler!N$7,IF(AND(All!$V76="P3",All!$AE76="RDP"),Ruler!N$8,IF(AND(All!$V76="P4",All!$AE76="RDP"),Ruler!N$9,IF(AND(All!$V76="P5",All!$AE76="RDP"),Ruler!N$10,IF(AND(All!$V76="P6",All!$AE76="RDP"),Ruler!N$11,IF(AND(All!$V76="P7",All!$AE76="RDP"),Ruler!N$12,IF(AND(All!$V76="P8",All!$AE76="RDP"),Ruler!N$13,IF(AND(All!$V76="P9",All!$AE76="RDP"),Ruler!N$14,IF(AND(All!$V76="P1",All!$AE76="RMS"),Ruler!N$6,IF(AND(All!$V76="P2",All!$AE76="RMS"),Ruler!N$15,IF(AND(All!$V76="P3",All!$AE76="RMS"),Ruler!N$16,IF(AND(All!$V76="P4",All!$AE76="RMS"),Ruler!N$17,IF(AND(All!$V76="P5",All!$AE76="RMS"),Ruler!N$18,IF(AND(All!$V76="P6",All!$AE76="RMS"),Ruler!N$19,IF(AND(All!$V76="P7",All!$AE76="RMS"),Ruler!N$20,IF(AND(All!$V76="P8",All!$AE76="RMS"),Ruler!N$21,IF(AND(All!$V76="P9",All!$AE76="RMS"),Ruler!N$22,IF(AND(All!$V76="P1",All!$AE76="RSS"),Ruler!N$6,IF(AND(All!$V76="P2",All!$AE76="RSS"),Ruler!N$23,IF(AND(All!$V76="P3",All!$AE76="RSS"),Ruler!N$24,IF(AND(All!$V76="P4",All!$AE76="RSS"),Ruler!N$25,IF(AND(All!$V76="P5",All!$AE76="RSS"),Ruler!N$26,IF(AND(All!$V76="P6",All!$AE76="RSS"),Ruler!N$27,IF(AND(All!$V76="P7",All!$AE76="RSS"),Ruler!N$28,IF(AND(All!$V76="P8",All!$AE76="RSS"),Ruler!N$29,IF(AND(All!$V76="P9",All!$AE76="RSS"),Ruler!N$30,0)))))))))))))))))))))))))))</f>
        <v>1</v>
      </c>
      <c r="BV76" s="325">
        <f>IF(AND(All!$V76="P1",All!$AE76="RDP"),Ruler!O$6,IF(AND(All!$V76="P2",All!$AE76="RDP"),Ruler!O$7,IF(AND(All!$V76="P3",All!$AE76="RDP"),Ruler!O$8,IF(AND(All!$V76="P4",All!$AE76="RDP"),Ruler!O$9,IF(AND(All!$V76="P5",All!$AE76="RDP"),Ruler!O$10,IF(AND(All!$V76="P6",All!$AE76="RDP"),Ruler!O$11,IF(AND(All!$V76="P7",All!$AE76="RDP"),Ruler!O$12,IF(AND(All!$V76="P8",All!$AE76="RDP"),Ruler!O$13,IF(AND(All!$V76="P9",All!$AE76="RDP"),Ruler!O$14,IF(AND(All!$V76="P1",All!$AE76="RMS"),Ruler!O$6,IF(AND(All!$V76="P2",All!$AE76="RMS"),Ruler!O$15,IF(AND(All!$V76="P3",All!$AE76="RMS"),Ruler!O$16,IF(AND(All!$V76="P4",All!$AE76="RMS"),Ruler!O$17,IF(AND(All!$V76="P5",All!$AE76="RMS"),Ruler!O$18,IF(AND(All!$V76="P6",All!$AE76="RMS"),Ruler!O$19,IF(AND(All!$V76="P7",All!$AE76="RMS"),Ruler!O$20,IF(AND(All!$V76="P8",All!$AE76="RMS"),Ruler!O$21,IF(AND(All!$V76="P9",All!$AE76="RMS"),Ruler!O$22,IF(AND(All!$V76="P1",All!$AE76="RSS"),Ruler!O$6,IF(AND(All!$V76="P2",All!$AE76="RSS"),Ruler!O$23,IF(AND(All!$V76="P3",All!$AE76="RSS"),Ruler!O$24,IF(AND(All!$V76="P4",All!$AE76="RSS"),Ruler!O$25,IF(AND(All!$V76="P5",All!$AE76="RSS"),Ruler!O$26,IF(AND(All!$V76="P6",All!$AE76="RSS"),Ruler!O$27,IF(AND(All!$V76="P7",All!$AE76="RSS"),Ruler!O$28,IF(AND(All!$V76="P8",All!$AE76="RSS"),Ruler!O$29,IF(AND(All!$V76="P9",All!$AE76="RSS"),Ruler!O$30,0)))))))))))))))))))))))))))</f>
        <v>3</v>
      </c>
      <c r="BW76" s="325">
        <f>IF(AND(All!$V76="P1",All!$AE76="RDP"),Ruler!P$6,IF(AND(All!$V76="P2",All!$AE76="RDP"),Ruler!P$7,IF(AND(All!$V76="P3",All!$AE76="RDP"),Ruler!P$8,IF(AND(All!$V76="P4",All!$AE76="RDP"),Ruler!P$9,IF(AND(All!$V76="P5",All!$AE76="RDP"),Ruler!P$10,IF(AND(All!$V76="P6",All!$AE76="RDP"),Ruler!P$11,IF(AND(All!$V76="P7",All!$AE76="RDP"),Ruler!P$12,IF(AND(All!$V76="P8",All!$AE76="RDP"),Ruler!P$13,IF(AND(All!$V76="P9",All!$AE76="RDP"),Ruler!P$14,IF(AND(All!$V76="P1",All!$AE76="RMS"),Ruler!P$6,IF(AND(All!$V76="P2",All!$AE76="RMS"),Ruler!P$15,IF(AND(All!$V76="P3",All!$AE76="RMS"),Ruler!P$16,IF(AND(All!$V76="P4",All!$AE76="RMS"),Ruler!P$17,IF(AND(All!$V76="P5",All!$AE76="RMS"),Ruler!P$18,IF(AND(All!$V76="P6",All!$AE76="RMS"),Ruler!P$19,IF(AND(All!$V76="P7",All!$AE76="RMS"),Ruler!P$20,IF(AND(All!$V76="P8",All!$AE76="RMS"),Ruler!P$21,IF(AND(All!$V76="P9",All!$AE76="RMS"),Ruler!P$22,IF(AND(All!$V76="P1",All!$AE76="RSS"),Ruler!P$6,IF(AND(All!$V76="P2",All!$AE76="RSS"),Ruler!P$23,IF(AND(All!$V76="P3",All!$AE76="RSS"),Ruler!P$24,IF(AND(All!$V76="P4",All!$AE76="RSS"),Ruler!P$25,IF(AND(All!$V76="P5",All!$AE76="RSS"),Ruler!P$26,IF(AND(All!$V76="P6",All!$AE76="RSS"),Ruler!P$27,IF(AND(All!$V76="P7",All!$AE76="RSS"),Ruler!P$28,IF(AND(All!$V76="P8",All!$AE76="RSS"),Ruler!P$29,IF(AND(All!$V76="P9",All!$AE76="RSS"),Ruler!P$30,0)))))))))))))))))))))))))))</f>
        <v>2</v>
      </c>
      <c r="BX76" s="325">
        <f>IF(AND(All!$V76="P1",All!$AE76="RDP"),Ruler!Q$6,IF(AND(All!$V76="P2",All!$AE76="RDP"),Ruler!Q$7,IF(AND(All!$V76="P3",All!$AE76="RDP"),Ruler!Q$8,IF(AND(All!$V76="P4",All!$AE76="RDP"),Ruler!Q$9,IF(AND(All!$V76="P5",All!$AE76="RDP"),Ruler!Q$10,IF(AND(All!$V76="P6",All!$AE76="RDP"),Ruler!Q$11,IF(AND(All!$V76="P7",All!$AE76="RDP"),Ruler!Q$12,IF(AND(All!$V76="P8",All!$AE76="RDP"),Ruler!Q$13,IF(AND(All!$V76="P9",All!$AE76="RDP"),Ruler!Q$14,IF(AND(All!$V76="P1",All!$AE76="RMS"),Ruler!Q$6,IF(AND(All!$V76="P2",All!$AE76="RMS"),Ruler!Q$15,IF(AND(All!$V76="P3",All!$AE76="RMS"),Ruler!Q$16,IF(AND(All!$V76="P4",All!$AE76="RMS"),Ruler!Q$17,IF(AND(All!$V76="P5",All!$AE76="RMS"),Ruler!Q$18,IF(AND(All!$V76="P6",All!$AE76="RMS"),Ruler!Q$19,IF(AND(All!$V76="P7",All!$AE76="RMS"),Ruler!Q$20,IF(AND(All!$V76="P8",All!$AE76="RMS"),Ruler!Q$21,IF(AND(All!$V76="P9",All!$AE76="RMS"),Ruler!Q$22,IF(AND(All!$V76="P1",All!$AE76="RSS"),Ruler!Q$6,IF(AND(All!$V76="P2",All!$AE76="RSS"),Ruler!Q$23,IF(AND(All!$V76="P3",All!$AE76="RSS"),Ruler!Q$24,IF(AND(All!$V76="P4",All!$AE76="RSS"),Ruler!Q$25,IF(AND(All!$V76="P5",All!$AE76="RSS"),Ruler!Q$26,IF(AND(All!$V76="P6",All!$AE76="RSS"),Ruler!Q$27,IF(AND(All!$V76="P7",All!$AE76="RSS"),Ruler!Q$28,IF(AND(All!$V76="P8",All!$AE76="RSS"),Ruler!Q$29,IF(AND(All!$V76="P9",All!$AE76="RSS"),Ruler!Q$30,0)))))))))))))))))))))))))))</f>
        <v>3</v>
      </c>
      <c r="BY76" s="325">
        <f>IF(AND(All!$V76="P1",All!$AE76="RDP"),Ruler!R$6,IF(AND(All!$V76="P2",All!$AE76="RDP"),Ruler!R$7,IF(AND(All!$V76="P3",All!$AE76="RDP"),Ruler!R$8,IF(AND(All!$V76="P4",All!$AE76="RDP"),Ruler!R$9,IF(AND(All!$V76="P5",All!$AE76="RDP"),Ruler!R$10,IF(AND(All!$V76="P6",All!$AE76="RDP"),Ruler!R$11,IF(AND(All!$V76="P7",All!$AE76="RDP"),Ruler!R$12,IF(AND(All!$V76="P8",All!$AE76="RDP"),Ruler!R$13,IF(AND(All!$V76="P9",All!$AE76="RDP"),Ruler!R$14,IF(AND(All!$V76="P1",All!$AE76="RMS"),Ruler!R$6,IF(AND(All!$V76="P2",All!$AE76="RMS"),Ruler!R$15,IF(AND(All!$V76="P3",All!$AE76="RMS"),Ruler!R$16,IF(AND(All!$V76="P4",All!$AE76="RMS"),Ruler!R$17,IF(AND(All!$V76="P5",All!$AE76="RMS"),Ruler!R$18,IF(AND(All!$V76="P6",All!$AE76="RMS"),Ruler!R$19,IF(AND(All!$V76="P7",All!$AE76="RMS"),Ruler!R$20,IF(AND(All!$V76="P8",All!$AE76="RMS"),Ruler!R$21,IF(AND(All!$V76="P9",All!$AE76="RMS"),Ruler!R$22,IF(AND(All!$V76="P1",All!$AE76="RSS"),Ruler!R$6,IF(AND(All!$V76="P2",All!$AE76="RSS"),Ruler!R$23,IF(AND(All!$V76="P3",All!$AE76="RSS"),Ruler!R$24,IF(AND(All!$V76="P4",All!$AE76="RSS"),Ruler!R$25,IF(AND(All!$V76="P5",All!$AE76="RSS"),Ruler!R$26,IF(AND(All!$V76="P6",All!$AE76="RSS"),Ruler!R$27,IF(AND(All!$V76="P7",All!$AE76="RSS"),Ruler!R$28,IF(AND(All!$V76="P8",All!$AE76="RSS"),Ruler!R$29,IF(AND(All!$V76="P9",All!$AE76="RSS"),Ruler!R$30,0)))))))))))))))))))))))))))</f>
        <v>2</v>
      </c>
      <c r="BZ76" s="325">
        <f>IF(AND(All!$V76="P1",All!$AE76="RDP"),Ruler!S$6,IF(AND(All!$V76="P2",All!$AE76="RDP"),Ruler!S$7,IF(AND(All!$V76="P3",All!$AE76="RDP"),Ruler!S$8,IF(AND(All!$V76="P4",All!$AE76="RDP"),Ruler!S$9,IF(AND(All!$V76="P5",All!$AE76="RDP"),Ruler!S$10,IF(AND(All!$V76="P6",All!$AE76="RDP"),Ruler!S$11,IF(AND(All!$V76="P7",All!$AE76="RDP"),Ruler!S$12,IF(AND(All!$V76="P8",All!$AE76="RDP"),Ruler!S$13,IF(AND(All!$V76="P9",All!$AE76="RDP"),Ruler!S$14,IF(AND(All!$V76="P1",All!$AE76="RMS"),Ruler!S$6,IF(AND(All!$V76="P2",All!$AE76="RMS"),Ruler!S$15,IF(AND(All!$V76="P3",All!$AE76="RMS"),Ruler!S$16,IF(AND(All!$V76="P4",All!$AE76="RMS"),Ruler!S$17,IF(AND(All!$V76="P5",All!$AE76="RMS"),Ruler!S$18,IF(AND(All!$V76="P6",All!$AE76="RMS"),Ruler!S$19,IF(AND(All!$V76="P7",All!$AE76="RMS"),Ruler!S$20,IF(AND(All!$V76="P8",All!$AE76="RMS"),Ruler!S$21,IF(AND(All!$V76="P9",All!$AE76="RMS"),Ruler!S$22,IF(AND(All!$V76="P1",All!$AE76="RSS"),Ruler!S$6,IF(AND(All!$V76="P2",All!$AE76="RSS"),Ruler!S$23,IF(AND(All!$V76="P3",All!$AE76="RSS"),Ruler!S$24,IF(AND(All!$V76="P4",All!$AE76="RSS"),Ruler!S$25,IF(AND(All!$V76="P5",All!$AE76="RSS"),Ruler!S$26,IF(AND(All!$V76="P6",All!$AE76="RSS"),Ruler!S$27,IF(AND(All!$V76="P7",All!$AE76="RSS"),Ruler!S$28,IF(AND(All!$V76="P8",All!$AE76="RSS"),Ruler!S$29,IF(AND(All!$V76="P9",All!$AE76="RSS"),Ruler!S$30,0)))))))))))))))))))))))))))</f>
        <v>2</v>
      </c>
      <c r="CA76" s="325">
        <f>IF(AND(All!$V76="P1",All!$AE76="RDP"),Ruler!T$6,IF(AND(All!$V76="P2",All!$AE76="RDP"),Ruler!T$7,IF(AND(All!$V76="P3",All!$AE76="RDP"),Ruler!T$8,IF(AND(All!$V76="P4",All!$AE76="RDP"),Ruler!T$9,IF(AND(All!$V76="P5",All!$AE76="RDP"),Ruler!T$10,IF(AND(All!$V76="P6",All!$AE76="RDP"),Ruler!T$11,IF(AND(All!$V76="P7",All!$AE76="RDP"),Ruler!T$12,IF(AND(All!$V76="P8",All!$AE76="RDP"),Ruler!T$13,IF(AND(All!$V76="P9",All!$AE76="RDP"),Ruler!T$14,IF(AND(All!$V76="P1",All!$AE76="RMS"),Ruler!T$6,IF(AND(All!$V76="P2",All!$AE76="RMS"),Ruler!T$15,IF(AND(All!$V76="P3",All!$AE76="RMS"),Ruler!T$16,IF(AND(All!$V76="P4",All!$AE76="RMS"),Ruler!T$17,IF(AND(All!$V76="P5",All!$AE76="RMS"),Ruler!T$18,IF(AND(All!$V76="P6",All!$AE76="RMS"),Ruler!T$19,IF(AND(All!$V76="P7",All!$AE76="RMS"),Ruler!T$20,IF(AND(All!$V76="P8",All!$AE76="RMS"),Ruler!T$21,IF(AND(All!$V76="P9",All!$AE76="RMS"),Ruler!T$22,IF(AND(All!$V76="P1",All!$AE76="RSS"),Ruler!T$6,IF(AND(All!$V76="P2",All!$AE76="RSS"),Ruler!T$23,IF(AND(All!$V76="P3",All!$AE76="RSS"),Ruler!T$24,IF(AND(All!$V76="P4",All!$AE76="RSS"),Ruler!T$25,IF(AND(All!$V76="P5",All!$AE76="RSS"),Ruler!T$26,IF(AND(All!$V76="P6",All!$AE76="RSS"),Ruler!T$27,IF(AND(All!$V76="P7",All!$AE76="RSS"),Ruler!T$28,IF(AND(All!$V76="P8",All!$AE76="RSS"),Ruler!T$29,IF(AND(All!$V76="P9",All!$AE76="RSS"),Ruler!T$30,0)))))))))))))))))))))))))))</f>
        <v>2</v>
      </c>
      <c r="CB76" s="325">
        <f>IF(AND(All!$V76="P1",All!$AE76="RDP"),Ruler!U$6,IF(AND(All!$V76="P2",All!$AE76="RDP"),Ruler!U$7,IF(AND(All!$V76="P3",All!$AE76="RDP"),Ruler!U$8,IF(AND(All!$V76="P4",All!$AE76="RDP"),Ruler!U$9,IF(AND(All!$V76="P5",All!$AE76="RDP"),Ruler!U$10,IF(AND(All!$V76="P6",All!$AE76="RDP"),Ruler!U$11,IF(AND(All!$V76="P7",All!$AE76="RDP"),Ruler!U$12,IF(AND(All!$V76="P8",All!$AE76="RDP"),Ruler!U$13,IF(AND(All!$V76="P9",All!$AE76="RDP"),Ruler!U$14,IF(AND(All!$V76="P1",All!$AE76="RMS"),Ruler!U$6,IF(AND(All!$V76="P2",All!$AE76="RMS"),Ruler!U$15,IF(AND(All!$V76="P3",All!$AE76="RMS"),Ruler!U$16,IF(AND(All!$V76="P4",All!$AE76="RMS"),Ruler!U$17,IF(AND(All!$V76="P5",All!$AE76="RMS"),Ruler!U$18,IF(AND(All!$V76="P6",All!$AE76="RMS"),Ruler!U$19,IF(AND(All!$V76="P7",All!$AE76="RMS"),Ruler!U$20,IF(AND(All!$V76="P8",All!$AE76="RMS"),Ruler!U$21,IF(AND(All!$V76="P9",All!$AE76="RMS"),Ruler!U$22,IF(AND(All!$V76="P1",All!$AE76="RSS"),Ruler!U$6,IF(AND(All!$V76="P2",All!$AE76="RSS"),Ruler!U$23,IF(AND(All!$V76="P3",All!$AE76="RSS"),Ruler!U$24,IF(AND(All!$V76="P4",All!$AE76="RSS"),Ruler!U$25,IF(AND(All!$V76="P5",All!$AE76="RSS"),Ruler!U$26,IF(AND(All!$V76="P6",All!$AE76="RSS"),Ruler!U$27,IF(AND(All!$V76="P7",All!$AE76="RSS"),Ruler!U$28,IF(AND(All!$V76="P8",All!$AE76="RSS"),Ruler!U$29,IF(AND(All!$V76="P9",All!$AE76="RSS"),Ruler!U$30,0)))))))))))))))))))))))))))</f>
        <v>2</v>
      </c>
      <c r="CC76" s="325">
        <f>IF(AND(All!$V76="P1",All!$AE76="RDP"),Ruler!V$6,IF(AND(All!$V76="P2",All!$AE76="RDP"),Ruler!V$7,IF(AND(All!$V76="P3",All!$AE76="RDP"),Ruler!V$8,IF(AND(All!$V76="P4",All!$AE76="RDP"),Ruler!V$9,IF(AND(All!$V76="P5",All!$AE76="RDP"),Ruler!V$10,IF(AND(All!$V76="P6",All!$AE76="RDP"),Ruler!V$11,IF(AND(All!$V76="P7",All!$AE76="RDP"),Ruler!V$12,IF(AND(All!$V76="P8",All!$AE76="RDP"),Ruler!V$13,IF(AND(All!$V76="P9",All!$AE76="RDP"),Ruler!V$14,IF(AND(All!$V76="P1",All!$AE76="RMS"),Ruler!V$6,IF(AND(All!$V76="P2",All!$AE76="RMS"),Ruler!V$15,IF(AND(All!$V76="P3",All!$AE76="RMS"),Ruler!V$16,IF(AND(All!$V76="P4",All!$AE76="RMS"),Ruler!V$17,IF(AND(All!$V76="P5",All!$AE76="RMS"),Ruler!V$18,IF(AND(All!$V76="P6",All!$AE76="RMS"),Ruler!V$19,IF(AND(All!$V76="P7",All!$AE76="RMS"),Ruler!V$20,IF(AND(All!$V76="P8",All!$AE76="RMS"),Ruler!V$21,IF(AND(All!$V76="P9",All!$AE76="RMS"),Ruler!V$22,IF(AND(All!$V76="P1",All!$AE76="RSS"),Ruler!V$6,IF(AND(All!$V76="P2",All!$AE76="RSS"),Ruler!V$23,IF(AND(All!$V76="P3",All!$AE76="RSS"),Ruler!V$24,IF(AND(All!$V76="P4",All!$AE76="RSS"),Ruler!V$25,IF(AND(All!$V76="P5",All!$AE76="RSS"),Ruler!V$26,IF(AND(All!$V76="P6",All!$AE76="RSS"),Ruler!V$27,IF(AND(All!$V76="P7",All!$AE76="RSS"),Ruler!V$28,IF(AND(All!$V76="P8",All!$AE76="RSS"),Ruler!V$29,IF(AND(All!$V76="P9",All!$AE76="RSS"),Ruler!V$30,0)))))))))))))))))))))))))))</f>
        <v>2</v>
      </c>
      <c r="CD76" s="325">
        <f>IF(AND(All!$V76="P1",All!$AE76="RDP"),Ruler!W$6,IF(AND(All!$V76="P2",All!$AE76="RDP"),Ruler!W$7,IF(AND(All!$V76="P3",All!$AE76="RDP"),Ruler!W$8,IF(AND(All!$V76="P4",All!$AE76="RDP"),Ruler!W$9,IF(AND(All!$V76="P5",All!$AE76="RDP"),Ruler!W$10,IF(AND(All!$V76="P6",All!$AE76="RDP"),Ruler!W$11,IF(AND(All!$V76="P7",All!$AE76="RDP"),Ruler!W$12,IF(AND(All!$V76="P8",All!$AE76="RDP"),Ruler!W$13,IF(AND(All!$V76="P9",All!$AE76="RDP"),Ruler!W$14,IF(AND(All!$V76="P1",All!$AE76="RMS"),Ruler!W$6,IF(AND(All!$V76="P2",All!$AE76="RMS"),Ruler!W$15,IF(AND(All!$V76="P3",All!$AE76="RMS"),Ruler!W$16,IF(AND(All!$V76="P4",All!$AE76="RMS"),Ruler!W$17,IF(AND(All!$V76="P5",All!$AE76="RMS"),Ruler!W$18,IF(AND(All!$V76="P6",All!$AE76="RMS"),Ruler!W$19,IF(AND(All!$V76="P7",All!$AE76="RMS"),Ruler!W$20,IF(AND(All!$V76="P8",All!$AE76="RMS"),Ruler!W$21,IF(AND(All!$V76="P9",All!$AE76="RMS"),Ruler!W$22,IF(AND(All!$V76="P1",All!$AE76="RSS"),Ruler!W$6,IF(AND(All!$V76="P2",All!$AE76="RSS"),Ruler!W$23,IF(AND(All!$V76="P3",All!$AE76="RSS"),Ruler!W$24,IF(AND(All!$V76="P4",All!$AE76="RSS"),Ruler!W$25,IF(AND(All!$V76="P5",All!$AE76="RSS"),Ruler!W$26,IF(AND(All!$V76="P6",All!$AE76="RSS"),Ruler!W$27,IF(AND(All!$V76="P7",All!$AE76="RSS"),Ruler!W$28,IF(AND(All!$V76="P8",All!$AE76="RSS"),Ruler!W$29,IF(AND(All!$V76="P9",All!$AE76="RSS"),Ruler!W$30,0)))))))))))))))))))))))))))</f>
        <v>2</v>
      </c>
      <c r="CE76" s="325">
        <f>IF(AND(All!$V76="P1",All!$AE76="RDP"),Ruler!X$6,IF(AND(All!$V76="P2",All!$AE76="RDP"),Ruler!X$7,IF(AND(All!$V76="P3",All!$AE76="RDP"),Ruler!X$8,IF(AND(All!$V76="P4",All!$AE76="RDP"),Ruler!X$9,IF(AND(All!$V76="P5",All!$AE76="RDP"),Ruler!X$10,IF(AND(All!$V76="P6",All!$AE76="RDP"),Ruler!X$11,IF(AND(All!$V76="P7",All!$AE76="RDP"),Ruler!X$12,IF(AND(All!$V76="P8",All!$AE76="RDP"),Ruler!X$13,IF(AND(All!$V76="P9",All!$AE76="RDP"),Ruler!X$14,IF(AND(All!$V76="P1",All!$AE76="RMS"),Ruler!X$6,IF(AND(All!$V76="P2",All!$AE76="RMS"),Ruler!X$15,IF(AND(All!$V76="P3",All!$AE76="RMS"),Ruler!X$16,IF(AND(All!$V76="P4",All!$AE76="RMS"),Ruler!X$17,IF(AND(All!$V76="P5",All!$AE76="RMS"),Ruler!X$18,IF(AND(All!$V76="P6",All!$AE76="RMS"),Ruler!X$19,IF(AND(All!$V76="P7",All!$AE76="RMS"),Ruler!X$20,IF(AND(All!$V76="P8",All!$AE76="RMS"),Ruler!X$21,IF(AND(All!$V76="P9",All!$AE76="RMS"),Ruler!X$22,IF(AND(All!$V76="P1",All!$AE76="RSS"),Ruler!X$6,IF(AND(All!$V76="P2",All!$AE76="RSS"),Ruler!X$23,IF(AND(All!$V76="P3",All!$AE76="RSS"),Ruler!X$24,IF(AND(All!$V76="P4",All!$AE76="RSS"),Ruler!X$25,IF(AND(All!$V76="P5",All!$AE76="RSS"),Ruler!X$26,IF(AND(All!$V76="P6",All!$AE76="RSS"),Ruler!X$27,IF(AND(All!$V76="P7",All!$AE76="RSS"),Ruler!X$28,IF(AND(All!$V76="P8",All!$AE76="RSS"),Ruler!X$29,IF(AND(All!$V76="P9",All!$AE76="RSS"),Ruler!X$30,0)))))))))))))))))))))))))))</f>
        <v>2</v>
      </c>
      <c r="CF76" s="325">
        <f>IF(AND(All!$V76="P1",All!$AE76="RDP"),Ruler!Y$6,IF(AND(All!$V76="P2",All!$AE76="RDP"),Ruler!Y$7,IF(AND(All!$V76="P3",All!$AE76="RDP"),Ruler!Y$8,IF(AND(All!$V76="P4",All!$AE76="RDP"),Ruler!Y$9,IF(AND(All!$V76="P5",All!$AE76="RDP"),Ruler!Y$10,IF(AND(All!$V76="P6",All!$AE76="RDP"),Ruler!Y$11,IF(AND(All!$V76="P7",All!$AE76="RDP"),Ruler!Y$12,IF(AND(All!$V76="P8",All!$AE76="RDP"),Ruler!Y$13,IF(AND(All!$V76="P9",All!$AE76="RDP"),Ruler!Y$14,IF(AND(All!$V76="P1",All!$AE76="RMS"),Ruler!Y$6,IF(AND(All!$V76="P2",All!$AE76="RMS"),Ruler!Y$15,IF(AND(All!$V76="P3",All!$AE76="RMS"),Ruler!Y$16,IF(AND(All!$V76="P4",All!$AE76="RMS"),Ruler!Y$17,IF(AND(All!$V76="P5",All!$AE76="RMS"),Ruler!Y$18,IF(AND(All!$V76="P6",All!$AE76="RMS"),Ruler!Y$19,IF(AND(All!$V76="P7",All!$AE76="RMS"),Ruler!Y$20,IF(AND(All!$V76="P8",All!$AE76="RMS"),Ruler!Y$21,IF(AND(All!$V76="P9",All!$AE76="RMS"),Ruler!Y$22,IF(AND(All!$V76="P1",All!$AE76="RSS"),Ruler!Y$6,IF(AND(All!$V76="P2",All!$AE76="RSS"),Ruler!Y$23,IF(AND(All!$V76="P3",All!$AE76="RSS"),Ruler!Y$24,IF(AND(All!$V76="P4",All!$AE76="RSS"),Ruler!Y$25,IF(AND(All!$V76="P5",All!$AE76="RSS"),Ruler!Y$26,IF(AND(All!$V76="P6",All!$AE76="RSS"),Ruler!Y$27,IF(AND(All!$V76="P7",All!$AE76="RSS"),Ruler!Y$28,IF(AND(All!$V76="P8",All!$AE76="RSS"),Ruler!Y$29,IF(AND(All!$V76="P9",All!$AE76="RSS"),Ruler!Y$30,0)))))))))))))))))))))))))))</f>
        <v>1</v>
      </c>
      <c r="CG76" s="325">
        <f>IF(AND(All!$V76="P1",All!$AE76="RDP"),Ruler!Z$6,IF(AND(All!$V76="P2",All!$AE76="RDP"),Ruler!Z$7,IF(AND(All!$V76="P3",All!$AE76="RDP"),Ruler!Z$8,IF(AND(All!$V76="P4",All!$AE76="RDP"),Ruler!Z$9,IF(AND(All!$V76="P5",All!$AE76="RDP"),Ruler!Z$10,IF(AND(All!$V76="P6",All!$AE76="RDP"),Ruler!Z$11,IF(AND(All!$V76="P7",All!$AE76="RDP"),Ruler!Z$12,IF(AND(All!$V76="P8",All!$AE76="RDP"),Ruler!Z$13,IF(AND(All!$V76="P9",All!$AE76="RDP"),Ruler!Z$14,IF(AND(All!$V76="P1",All!$AE76="RMS"),Ruler!Z$6,IF(AND(All!$V76="P2",All!$AE76="RMS"),Ruler!Z$15,IF(AND(All!$V76="P3",All!$AE76="RMS"),Ruler!Z$16,IF(AND(All!$V76="P4",All!$AE76="RMS"),Ruler!Z$17,IF(AND(All!$V76="P5",All!$AE76="RMS"),Ruler!Z$18,IF(AND(All!$V76="P6",All!$AE76="RMS"),Ruler!Z$19,IF(AND(All!$V76="P7",All!$AE76="RMS"),Ruler!Z$20,IF(AND(All!$V76="P8",All!$AE76="RMS"),Ruler!Z$21,IF(AND(All!$V76="P9",All!$AE76="RMS"),Ruler!Z$22,IF(AND(All!$V76="P1",All!$AE76="RSS"),Ruler!Z$6,IF(AND(All!$V76="P2",All!$AE76="RSS"),Ruler!Z$23,IF(AND(All!$V76="P3",All!$AE76="RSS"),Ruler!Z$24,IF(AND(All!$V76="P4",All!$AE76="RSS"),Ruler!Z$25,IF(AND(All!$V76="P5",All!$AE76="RSS"),Ruler!Z$26,IF(AND(All!$V76="P6",All!$AE76="RSS"),Ruler!Z$27,IF(AND(All!$V76="P7",All!$AE76="RSS"),Ruler!Z$28,IF(AND(All!$V76="P8",All!$AE76="RSS"),Ruler!Z$29,IF(AND(All!$V76="P9",All!$AE76="RSS"),Ruler!Z$30,0)))))))))))))))))))))))))))</f>
        <v>2</v>
      </c>
      <c r="CH76" s="325">
        <f>IF(AND(All!$V76="P1",All!$AE76="RDP"),Ruler!AA$6,IF(AND(All!$V76="P2",All!$AE76="RDP"),Ruler!AA$7,IF(AND(All!$V76="P3",All!$AE76="RDP"),Ruler!AA$8,IF(AND(All!$V76="P4",All!$AE76="RDP"),Ruler!AA$9,IF(AND(All!$V76="P5",All!$AE76="RDP"),Ruler!AA$10,IF(AND(All!$V76="P6",All!$AE76="RDP"),Ruler!AA$11,IF(AND(All!$V76="P7",All!$AE76="RDP"),Ruler!AA$12,IF(AND(All!$V76="P8",All!$AE76="RDP"),Ruler!AA$13,IF(AND(All!$V76="P9",All!$AE76="RDP"),Ruler!AA$14,IF(AND(All!$V76="P1",All!$AE76="RMS"),Ruler!AA$6,IF(AND(All!$V76="P2",All!$AE76="RMS"),Ruler!AA$15,IF(AND(All!$V76="P3",All!$AE76="RMS"),Ruler!AA$16,IF(AND(All!$V76="P4",All!$AE76="RMS"),Ruler!AA$17,IF(AND(All!$V76="P5",All!$AE76="RMS"),Ruler!AA$18,IF(AND(All!$V76="P6",All!$AE76="RMS"),Ruler!AA$19,IF(AND(All!$V76="P7",All!$AE76="RMS"),Ruler!AA$20,IF(AND(All!$V76="P8",All!$AE76="RMS"),Ruler!AA$21,IF(AND(All!$V76="P9",All!$AE76="RMS"),Ruler!AA$22,IF(AND(All!$V76="P1",All!$AE76="RSS"),Ruler!AA$6,IF(AND(All!$V76="P2",All!$AE76="RSS"),Ruler!AA$23,IF(AND(All!$V76="P3",All!$AE76="RSS"),Ruler!AA$24,IF(AND(All!$V76="P4",All!$AE76="RSS"),Ruler!AA$25,IF(AND(All!$V76="P5",All!$AE76="RSS"),Ruler!AA$26,IF(AND(All!$V76="P6",All!$AE76="RSS"),Ruler!AA$27,IF(AND(All!$V76="P7",All!$AE76="RSS"),Ruler!AA$28,IF(AND(All!$V76="P8",All!$AE76="RSS"),Ruler!AA$29,IF(AND(All!$V76="P9",All!$AE76="RSS"),Ruler!AA$30,0)))))))))))))))))))))))))))</f>
        <v>1</v>
      </c>
      <c r="CI76" s="325">
        <f>IF(AND(All!$V76="P1",All!$AE76="RDP"),Ruler!AB$6,IF(AND(All!$V76="P2",All!$AE76="RDP"),Ruler!AB$7,IF(AND(All!$V76="P3",All!$AE76="RDP"),Ruler!AB$8,IF(AND(All!$V76="P4",All!$AE76="RDP"),Ruler!AB$9,IF(AND(All!$V76="P5",All!$AE76="RDP"),Ruler!AB$10,IF(AND(All!$V76="P6",All!$AE76="RDP"),Ruler!AB$11,IF(AND(All!$V76="P7",All!$AE76="RDP"),Ruler!AB$12,IF(AND(All!$V76="P8",All!$AE76="RDP"),Ruler!AB$13,IF(AND(All!$V76="P9",All!$AE76="RDP"),Ruler!AB$14,IF(AND(All!$V76="P1",All!$AE76="RMS"),Ruler!AB$6,IF(AND(All!$V76="P2",All!$AE76="RMS"),Ruler!AB$15,IF(AND(All!$V76="P3",All!$AE76="RMS"),Ruler!AB$16,IF(AND(All!$V76="P4",All!$AE76="RMS"),Ruler!AB$17,IF(AND(All!$V76="P5",All!$AE76="RMS"),Ruler!AB$18,IF(AND(All!$V76="P6",All!$AE76="RMS"),Ruler!AB$19,IF(AND(All!$V76="P7",All!$AE76="RMS"),Ruler!AB$20,IF(AND(All!$V76="P8",All!$AE76="RMS"),Ruler!AB$21,IF(AND(All!$V76="P9",All!$AE76="RMS"),Ruler!AB$22,IF(AND(All!$V76="P1",All!$AE76="RSS"),Ruler!AB$6,IF(AND(All!$V76="P2",All!$AE76="RSS"),Ruler!AB$23,IF(AND(All!$V76="P3",All!$AE76="RSS"),Ruler!AB$24,IF(AND(All!$V76="P4",All!$AE76="RSS"),Ruler!AB$25,IF(AND(All!$V76="P5",All!$AE76="RSS"),Ruler!AB$26,IF(AND(All!$V76="P6",All!$AE76="RSS"),Ruler!AB$27,IF(AND(All!$V76="P7",All!$AE76="RSS"),Ruler!AB$28,IF(AND(All!$V76="P8",All!$AE76="RSS"),Ruler!AB$29,IF(AND(All!$V76="P9",All!$AE76="RSS"),Ruler!AB$30,0)))))))))))))))))))))))))))</f>
        <v>1</v>
      </c>
      <c r="CJ76" s="323">
        <f>Table9[[#This Row],[R-B1]]-Table9[[#This Row],[B1]]</f>
        <v>1</v>
      </c>
      <c r="CK76" s="43">
        <f>Table9[[#This Row],[R-B2]]-Table9[[#This Row],[B2]]</f>
        <v>1</v>
      </c>
      <c r="CL76" s="43">
        <f>Table9[[#This Row],[R-B3]]-Table9[[#This Row],[B3]]</f>
        <v>0</v>
      </c>
      <c r="CM76" s="43">
        <f>Table9[[#This Row],[R-B4]]-Table9[[#This Row],[B4]]</f>
        <v>1</v>
      </c>
      <c r="CN76" s="43">
        <f>Table9[[#This Row],[R-B5]]-Table9[[#This Row],[B5]]</f>
        <v>1</v>
      </c>
      <c r="CO76" s="43">
        <f>Table9[[#This Row],[R-B6]]-Table9[[#This Row],[B6]]</f>
        <v>0</v>
      </c>
      <c r="CP76" s="43">
        <f>Table9[[#This Row],[R-B7]]-Table9[[#This Row],[B7]]</f>
        <v>1</v>
      </c>
      <c r="CQ76" s="43">
        <f>Table9[[#This Row],[R-B8]]-Table9[[#This Row],[B8]]</f>
        <v>0</v>
      </c>
      <c r="CR76" s="43">
        <f>Table9[[#This Row],[R-B9]]-Table9[[#This Row],[B9]]</f>
        <v>2</v>
      </c>
      <c r="CS76" s="43">
        <f>Table9[[#This Row],[R-B10]]-Table9[[#This Row],[B10]]</f>
        <v>0</v>
      </c>
      <c r="CT76" s="43">
        <f>Table9[[#This Row],[R-B11]]-Table9[[#This Row],[B11]]</f>
        <v>1</v>
      </c>
      <c r="CU76" s="43">
        <f>Table9[[#This Row],[R-B12]]-Table9[[#This Row],[B12]]</f>
        <v>0</v>
      </c>
      <c r="CV76" s="43">
        <f>Table9[[#This Row],[R-K1]]-Table9[[#This Row],[K1]]</f>
        <v>1</v>
      </c>
      <c r="CW76" s="43">
        <f>Table9[[#This Row],[R-K2]]-Table9[[#This Row],[K2]]</f>
        <v>0</v>
      </c>
      <c r="CX76" s="43">
        <f>Table9[[#This Row],[R-K3]]-Table9[[#This Row],[K3]]</f>
        <v>0</v>
      </c>
      <c r="CY76" s="43">
        <f>Table9[[#This Row],[R-K4]]-Table9[[#This Row],[K4]]</f>
        <v>0</v>
      </c>
      <c r="CZ76" s="43">
        <f>Table9[[#This Row],[R-K5]]-Table9[[#This Row],[K5]]</f>
        <v>2</v>
      </c>
      <c r="DA76" s="43">
        <f>Table9[[#This Row],[R-P1]]-Table9[[#This Row],[P1]]</f>
        <v>1</v>
      </c>
      <c r="DB76" s="43">
        <f>Table9[[#This Row],[R-P2]]-Table9[[#This Row],[P2]]</f>
        <v>1</v>
      </c>
      <c r="DC76" s="43">
        <f>Table9[[#This Row],[R-P3]]-Table9[[#This Row],[P3]]</f>
        <v>2</v>
      </c>
      <c r="DD76" s="43">
        <f>Table9[[#This Row],[R-P4]]-Table9[[#This Row],[P4]]</f>
        <v>0</v>
      </c>
      <c r="DE76" s="43">
        <f>Table9[[#This Row],[R-P5]]-Table9[[#This Row],[P5]]</f>
        <v>1</v>
      </c>
      <c r="DF76" s="43">
        <f>Table9[[#This Row],[R-E1]]-Table9[[#This Row],[E1]]</f>
        <v>0</v>
      </c>
      <c r="DG76" s="328">
        <f>Table9[[#This Row],[R-E2]]-Table9[[#This Row],[E2]]</f>
        <v>1</v>
      </c>
      <c r="DH76" s="43">
        <f>COUNTIF(Table9[[#This Row],[G-B1]:[G-B12]],"&lt;=0")/12*100</f>
        <v>41.666666666666671</v>
      </c>
      <c r="DI76" s="43">
        <f>COUNTIF(Table9[[#This Row],[G-K1]:[G-K5]],"&lt;=0")/5*100</f>
        <v>60</v>
      </c>
      <c r="DJ76" s="43">
        <f>COUNTIF(Table9[[#This Row],[G-P1]:[G-P5]],"&lt;=0")/5*100</f>
        <v>20</v>
      </c>
      <c r="DK76" s="43">
        <f>COUNTIF(Table9[[#This Row],[G-E1]:[G-E2]],"&lt;=0")/2*100</f>
        <v>50</v>
      </c>
      <c r="DL76" s="450">
        <f>IF(AE76="RDP",(COUNTIF(Table9[[#This Row],[G-B3]],"&lt;=0")+COUNTIF(Table9[[#This Row],[G-B4]],"&lt;=0")+COUNTIF(Table9[[#This Row],[G-B7]],"&lt;=0")+COUNTIF(Table9[[#This Row],[G-B11]],"&lt;=0")+COUNTIF(Table9[[#This Row],[G-K2]],"&lt;=0"))/5*100,IF(AE76="RMS",(COUNTIF(Table9[[#This Row],[G-B4]],"&lt;=0")+COUNTIF(Table9[[#This Row],[G-B5]],"&lt;=0")+COUNTIF(Table9[[#This Row],[G-B10]],"&lt;=0")+COUNTIF(Table9[[#This Row],[G-B12]],"&lt;=0")+COUNTIF(Table9[[#This Row],[G-K2]],"&lt;=0"))/5*100,IF(AE76="RSS",(COUNTIF(Table9[[#This Row],[G-B1]],"&lt;=0")+COUNTIF(Table9[[#This Row],[G-B2]],"&lt;=0")+COUNTIF(Table9[[#This Row],[G-B6]],"&lt;=0")+COUNTIF(Table9[[#This Row],[G-B11]],"&lt;=0")+COUNTIF(Table9[[#This Row],[G-B12]],"&lt;=0"))/5*100,0)))</f>
        <v>40</v>
      </c>
      <c r="DM76" s="332">
        <v>42</v>
      </c>
      <c r="DN76" s="42">
        <v>60</v>
      </c>
      <c r="DO76" s="42">
        <v>20</v>
      </c>
      <c r="DP76" s="42">
        <v>50</v>
      </c>
      <c r="DQ76" s="42">
        <v>40</v>
      </c>
      <c r="DR76" s="332">
        <v>0</v>
      </c>
      <c r="DS76" s="42">
        <v>20</v>
      </c>
      <c r="DT76" s="42">
        <v>0</v>
      </c>
      <c r="DU76" s="42">
        <v>0</v>
      </c>
      <c r="DV76" s="42">
        <v>0</v>
      </c>
      <c r="DW76" s="332">
        <v>0</v>
      </c>
      <c r="DX76" s="42">
        <v>0</v>
      </c>
      <c r="DY76" s="42">
        <v>0</v>
      </c>
      <c r="DZ76" s="42">
        <v>0</v>
      </c>
      <c r="EA76" s="333">
        <v>0</v>
      </c>
      <c r="EB76" s="342"/>
      <c r="EC76" s="339"/>
      <c r="ED76" s="339"/>
      <c r="EE76" s="338" t="s">
        <v>678</v>
      </c>
    </row>
    <row r="77" spans="2:135" ht="44" hidden="1" thickBot="1" x14ac:dyDescent="0.35">
      <c r="B77" s="282">
        <v>76</v>
      </c>
      <c r="C77" s="285" t="s">
        <v>134</v>
      </c>
      <c r="D77" s="283">
        <v>46153</v>
      </c>
      <c r="E77" s="284" t="s">
        <v>731</v>
      </c>
      <c r="F77" s="43">
        <v>1039496</v>
      </c>
      <c r="G77" s="357">
        <f t="shared" ca="1" si="5"/>
        <v>35.741458266742775</v>
      </c>
      <c r="H77" s="283">
        <v>33270</v>
      </c>
      <c r="I77" s="282" t="s">
        <v>136</v>
      </c>
      <c r="J77" s="282" t="s">
        <v>137</v>
      </c>
      <c r="K77" s="282" t="s">
        <v>138</v>
      </c>
      <c r="L77" s="282" t="s">
        <v>147</v>
      </c>
      <c r="M77" s="282" t="s">
        <v>140</v>
      </c>
      <c r="N77" s="285" t="s">
        <v>305</v>
      </c>
      <c r="O77" s="282" t="s">
        <v>159</v>
      </c>
      <c r="P77" s="284" t="s">
        <v>732</v>
      </c>
      <c r="Q77" s="282" t="s">
        <v>144</v>
      </c>
      <c r="R77" s="282" t="s">
        <v>185</v>
      </c>
      <c r="S77" s="283">
        <v>42110</v>
      </c>
      <c r="T77" s="286">
        <f t="shared" ca="1" si="6"/>
        <v>11.511111111111111</v>
      </c>
      <c r="U77" s="356">
        <f ca="1">Table9[[#This Row],[Years in PET]]</f>
        <v>11.511111111111111</v>
      </c>
      <c r="V77" s="282" t="s">
        <v>58</v>
      </c>
      <c r="W77" s="286"/>
      <c r="X77" s="286">
        <f ca="1">($T$1-Table9[[#This Row],[Date of Appointment to Current Grade]])/365</f>
        <v>0.64008840372907927</v>
      </c>
      <c r="Y77" s="283">
        <v>46082</v>
      </c>
      <c r="Z77" s="282" t="s">
        <v>187</v>
      </c>
      <c r="AA77" s="283">
        <v>45383</v>
      </c>
      <c r="AB77" s="286">
        <f ca="1">($T$1-Table9[[#This Row],[Date in Position]])/365</f>
        <v>2.555156896879764</v>
      </c>
      <c r="AC77" s="282" t="s">
        <v>146</v>
      </c>
      <c r="AD77" s="282"/>
      <c r="AE77" s="282"/>
      <c r="AF77" s="282" t="s">
        <v>188</v>
      </c>
      <c r="AG77" s="287" t="s">
        <v>733</v>
      </c>
      <c r="AH77" s="287" t="s">
        <v>734</v>
      </c>
      <c r="AI77" s="287" t="s">
        <v>735</v>
      </c>
      <c r="AJ77" s="285" t="s">
        <v>736</v>
      </c>
      <c r="AK77" s="288" t="s">
        <v>737</v>
      </c>
      <c r="AL77" s="282" t="s">
        <v>153</v>
      </c>
      <c r="AM77" s="320" t="s">
        <v>738</v>
      </c>
      <c r="AN77" s="323">
        <v>2</v>
      </c>
      <c r="AO77" s="43">
        <v>1</v>
      </c>
      <c r="AP77" s="43">
        <v>1</v>
      </c>
      <c r="AQ77" s="43">
        <v>3</v>
      </c>
      <c r="AR77" s="43">
        <v>2</v>
      </c>
      <c r="AS77" s="43">
        <v>2</v>
      </c>
      <c r="AT77" s="43">
        <v>2</v>
      </c>
      <c r="AU77" s="43">
        <v>2</v>
      </c>
      <c r="AV77" s="43">
        <v>1</v>
      </c>
      <c r="AW77" s="43">
        <v>2</v>
      </c>
      <c r="AX77" s="43">
        <v>1</v>
      </c>
      <c r="AY77" s="43">
        <v>2</v>
      </c>
      <c r="AZ77" s="43">
        <v>2</v>
      </c>
      <c r="BA77" s="43">
        <v>2</v>
      </c>
      <c r="BB77" s="43">
        <v>1</v>
      </c>
      <c r="BC77" s="43">
        <v>2</v>
      </c>
      <c r="BD77" s="43">
        <v>0</v>
      </c>
      <c r="BE77" s="43">
        <v>0</v>
      </c>
      <c r="BF77" s="43">
        <v>0</v>
      </c>
      <c r="BG77" s="43">
        <v>0</v>
      </c>
      <c r="BH77" s="43">
        <v>0</v>
      </c>
      <c r="BI77" s="43">
        <v>1</v>
      </c>
      <c r="BJ77" s="43">
        <v>0</v>
      </c>
      <c r="BK77" s="328">
        <v>0</v>
      </c>
      <c r="BL77" s="325">
        <f>IF(AND(All!$V77="P1",All!$AE77="RDP"),Ruler!E$6,IF(AND(All!$V77="P2",All!$AE77="RDP"),Ruler!E$7,IF(AND(All!$V77="P3",All!$AE77="RDP"),Ruler!E$8,IF(AND(All!$V77="P4",All!$AE77="RDP"),Ruler!E$9,IF(AND(All!$V77="P5",All!$AE77="RDP"),Ruler!E$10,IF(AND(All!$V77="P6",All!$AE77="RDP"),Ruler!E$11,IF(AND(All!$V77="P7",All!$AE77="RDP"),Ruler!E$12,IF(AND(All!$V77="P8",All!$AE77="RDP"),Ruler!E$13,IF(AND(All!$V77="P9",All!$AE77="RDP"),Ruler!E$14,IF(AND(All!$V77="P1",All!$AE77="RMS"),Ruler!E$6,IF(AND(All!$V77="P2",All!$AE77="RMS"),Ruler!E$15,IF(AND(All!$V77="P3",All!$AE77="RMS"),Ruler!E$16,IF(AND(All!$V77="P4",All!$AE77="RMS"),Ruler!E$17,IF(AND(All!$V77="P5",All!$AE77="RMS"),Ruler!E$18,IF(AND(All!$V77="P6",All!$AE77="RMS"),Ruler!E$19,IF(AND(All!$V77="P7",All!$AE77="RMS"),Ruler!E$20,IF(AND(All!$V77="P8",All!$AE77="RMS"),Ruler!E$21,IF(AND(All!$V77="P9",All!$AE77="RMS"),Ruler!E$22,IF(AND(All!$V77="P1",All!$AE77="RSS"),Ruler!E$6,IF(AND(All!$V77="P2",All!$AE77="RSS"),Ruler!E$23,IF(AND(All!$V77="P3",All!$AE77="RSS"),Ruler!E$24,IF(AND(All!$V77="P4",All!$AE77="RSS"),Ruler!E$25,IF(AND(All!$V77="P5",All!$AE77="RSS"),Ruler!E$26,IF(AND(All!$V77="P6",All!$AE77="RSS"),Ruler!E$27,IF(AND(All!$V77="P7",All!$AE77="RSS"),Ruler!E$28,IF(AND(All!$V77="P8",All!$AE77="RSS"),Ruler!E$29,IF(AND(All!$V77="P9",All!$AE77="RSS"),Ruler!E$30,0)))))))))))))))))))))))))))</f>
        <v>0</v>
      </c>
      <c r="BM77" s="325">
        <f>IF(AND(All!$V77="P1",All!$AE77="RDP"),Ruler!F$6,IF(AND(All!$V77="P2",All!$AE77="RDP"),Ruler!F$7,IF(AND(All!$V77="P3",All!$AE77="RDP"),Ruler!F$8,IF(AND(All!$V77="P4",All!$AE77="RDP"),Ruler!F$9,IF(AND(All!$V77="P5",All!$AE77="RDP"),Ruler!F$10,IF(AND(All!$V77="P6",All!$AE77="RDP"),Ruler!F$11,IF(AND(All!$V77="P7",All!$AE77="RDP"),Ruler!F$12,IF(AND(All!$V77="P8",All!$AE77="RDP"),Ruler!F$13,IF(AND(All!$V77="P9",All!$AE77="RDP"),Ruler!F$14,IF(AND(All!$V77="P1",All!$AE77="RMS"),Ruler!F$6,IF(AND(All!$V77="P2",All!$AE77="RMS"),Ruler!F$15,IF(AND(All!$V77="P3",All!$AE77="RMS"),Ruler!F$16,IF(AND(All!$V77="P4",All!$AE77="RMS"),Ruler!F$17,IF(AND(All!$V77="P5",All!$AE77="RMS"),Ruler!F$18,IF(AND(All!$V77="P6",All!$AE77="RMS"),Ruler!F$19,IF(AND(All!$V77="P7",All!$AE77="RMS"),Ruler!F$20,IF(AND(All!$V77="P8",All!$AE77="RMS"),Ruler!F$21,IF(AND(All!$V77="P9",All!$AE77="RMS"),Ruler!F$22,IF(AND(All!$V77="P1",All!$AE77="RSS"),Ruler!F$6,IF(AND(All!$V77="P2",All!$AE77="RSS"),Ruler!F$23,IF(AND(All!$V77="P3",All!$AE77="RSS"),Ruler!F$24,IF(AND(All!$V77="P4",All!$AE77="RSS"),Ruler!F$25,IF(AND(All!$V77="P5",All!$AE77="RSS"),Ruler!F$26,IF(AND(All!$V77="P6",All!$AE77="RSS"),Ruler!F$27,IF(AND(All!$V77="P7",All!$AE77="RSS"),Ruler!F$28,IF(AND(All!$V77="P8",All!$AE77="RSS"),Ruler!F$29,IF(AND(All!$V77="P9",All!$AE77="RSS"),Ruler!F$30,0)))))))))))))))))))))))))))</f>
        <v>0</v>
      </c>
      <c r="BN77" s="325">
        <f>IF(AND(All!$V77="P1",All!$AE77="RDP"),Ruler!G$6,IF(AND(All!$V77="P2",All!$AE77="RDP"),Ruler!G$7,IF(AND(All!$V77="P3",All!$AE77="RDP"),Ruler!G$8,IF(AND(All!$V77="P4",All!$AE77="RDP"),Ruler!G$9,IF(AND(All!$V77="P5",All!$AE77="RDP"),Ruler!G$10,IF(AND(All!$V77="P6",All!$AE77="RDP"),Ruler!G$11,IF(AND(All!$V77="P7",All!$AE77="RDP"),Ruler!G$12,IF(AND(All!$V77="P8",All!$AE77="RDP"),Ruler!G$13,IF(AND(All!$V77="P9",All!$AE77="RDP"),Ruler!G$14,IF(AND(All!$V77="P1",All!$AE77="RMS"),Ruler!G$6,IF(AND(All!$V77="P2",All!$AE77="RMS"),Ruler!G$15,IF(AND(All!$V77="P3",All!$AE77="RMS"),Ruler!G$16,IF(AND(All!$V77="P4",All!$AE77="RMS"),Ruler!G$17,IF(AND(All!$V77="P5",All!$AE77="RMS"),Ruler!G$18,IF(AND(All!$V77="P6",All!$AE77="RMS"),Ruler!G$19,IF(AND(All!$V77="P7",All!$AE77="RMS"),Ruler!G$20,IF(AND(All!$V77="P8",All!$AE77="RMS"),Ruler!G$21,IF(AND(All!$V77="P9",All!$AE77="RMS"),Ruler!G$22,IF(AND(All!$V77="P1",All!$AE77="RSS"),Ruler!G$6,IF(AND(All!$V77="P2",All!$AE77="RSS"),Ruler!G$23,IF(AND(All!$V77="P3",All!$AE77="RSS"),Ruler!G$24,IF(AND(All!$V77="P4",All!$AE77="RSS"),Ruler!G$25,IF(AND(All!$V77="P5",All!$AE77="RSS"),Ruler!G$26,IF(AND(All!$V77="P6",All!$AE77="RSS"),Ruler!G$27,IF(AND(All!$V77="P7",All!$AE77="RSS"),Ruler!G$28,IF(AND(All!$V77="P8",All!$AE77="RSS"),Ruler!G$29,IF(AND(All!$V77="P9",All!$AE77="RSS"),Ruler!G$30,0)))))))))))))))))))))))))))</f>
        <v>0</v>
      </c>
      <c r="BO77" s="325">
        <f>IF(AND(All!$V77="P1",All!$AE77="RDP"),Ruler!H$6,IF(AND(All!$V77="P2",All!$AE77="RDP"),Ruler!H$7,IF(AND(All!$V77="P3",All!$AE77="RDP"),Ruler!H$8,IF(AND(All!$V77="P4",All!$AE77="RDP"),Ruler!H$9,IF(AND(All!$V77="P5",All!$AE77="RDP"),Ruler!H$10,IF(AND(All!$V77="P6",All!$AE77="RDP"),Ruler!H$11,IF(AND(All!$V77="P7",All!$AE77="RDP"),Ruler!H$12,IF(AND(All!$V77="P8",All!$AE77="RDP"),Ruler!H$13,IF(AND(All!$V77="P9",All!$AE77="RDP"),Ruler!H$14,IF(AND(All!$V77="P1",All!$AE77="RMS"),Ruler!H$6,IF(AND(All!$V77="P2",All!$AE77="RMS"),Ruler!H$15,IF(AND(All!$V77="P3",All!$AE77="RMS"),Ruler!H$16,IF(AND(All!$V77="P4",All!$AE77="RMS"),Ruler!H$17,IF(AND(All!$V77="P5",All!$AE77="RMS"),Ruler!H$18,IF(AND(All!$V77="P6",All!$AE77="RMS"),Ruler!H$19,IF(AND(All!$V77="P7",All!$AE77="RMS"),Ruler!H$20,IF(AND(All!$V77="P8",All!$AE77="RMS"),Ruler!H$21,IF(AND(All!$V77="P9",All!$AE77="RMS"),Ruler!H$22,IF(AND(All!$V77="P1",All!$AE77="RSS"),Ruler!H$6,IF(AND(All!$V77="P2",All!$AE77="RSS"),Ruler!H$23,IF(AND(All!$V77="P3",All!$AE77="RSS"),Ruler!H$24,IF(AND(All!$V77="P4",All!$AE77="RSS"),Ruler!H$25,IF(AND(All!$V77="P5",All!$AE77="RSS"),Ruler!H$26,IF(AND(All!$V77="P6",All!$AE77="RSS"),Ruler!H$27,IF(AND(All!$V77="P7",All!$AE77="RSS"),Ruler!H$28,IF(AND(All!$V77="P8",All!$AE77="RSS"),Ruler!H$29,IF(AND(All!$V77="P9",All!$AE77="RSS"),Ruler!H$30,0)))))))))))))))))))))))))))</f>
        <v>0</v>
      </c>
      <c r="BP77" s="325">
        <f>IF(AND(All!$V77="P1",All!$AE77="RDP"),Ruler!I$6,IF(AND(All!$V77="P2",All!$AE77="RDP"),Ruler!I$7,IF(AND(All!$V77="P3",All!$AE77="RDP"),Ruler!I$8,IF(AND(All!$V77="P4",All!$AE77="RDP"),Ruler!I$9,IF(AND(All!$V77="P5",All!$AE77="RDP"),Ruler!I$10,IF(AND(All!$V77="P6",All!$AE77="RDP"),Ruler!I$11,IF(AND(All!$V77="P7",All!$AE77="RDP"),Ruler!I$12,IF(AND(All!$V77="P8",All!$AE77="RDP"),Ruler!I$13,IF(AND(All!$V77="P9",All!$AE77="RDP"),Ruler!I$14,IF(AND(All!$V77="P1",All!$AE77="RMS"),Ruler!I$6,IF(AND(All!$V77="P2",All!$AE77="RMS"),Ruler!I$15,IF(AND(All!$V77="P3",All!$AE77="RMS"),Ruler!I$16,IF(AND(All!$V77="P4",All!$AE77="RMS"),Ruler!I$17,IF(AND(All!$V77="P5",All!$AE77="RMS"),Ruler!I$18,IF(AND(All!$V77="P6",All!$AE77="RMS"),Ruler!I$19,IF(AND(All!$V77="P7",All!$AE77="RMS"),Ruler!I$20,IF(AND(All!$V77="P8",All!$AE77="RMS"),Ruler!I$21,IF(AND(All!$V77="P9",All!$AE77="RMS"),Ruler!I$22,IF(AND(All!$V77="P1",All!$AE77="RSS"),Ruler!I$6,IF(AND(All!$V77="P2",All!$AE77="RSS"),Ruler!I$23,IF(AND(All!$V77="P3",All!$AE77="RSS"),Ruler!I$24,IF(AND(All!$V77="P4",All!$AE77="RSS"),Ruler!I$25,IF(AND(All!$V77="P5",All!$AE77="RSS"),Ruler!I$26,IF(AND(All!$V77="P6",All!$AE77="RSS"),Ruler!I$27,IF(AND(All!$V77="P7",All!$AE77="RSS"),Ruler!I$28,IF(AND(All!$V77="P8",All!$AE77="RSS"),Ruler!I$29,IF(AND(All!$V77="P9",All!$AE77="RSS"),Ruler!I$30,0)))))))))))))))))))))))))))</f>
        <v>0</v>
      </c>
      <c r="BQ77" s="325">
        <f>IF(AND(All!$V77="P1",All!$AE77="RDP"),Ruler!J$6,IF(AND(All!$V77="P2",All!$AE77="RDP"),Ruler!J$7,IF(AND(All!$V77="P3",All!$AE77="RDP"),Ruler!J$8,IF(AND(All!$V77="P4",All!$AE77="RDP"),Ruler!J$9,IF(AND(All!$V77="P5",All!$AE77="RDP"),Ruler!J$10,IF(AND(All!$V77="P6",All!$AE77="RDP"),Ruler!J$11,IF(AND(All!$V77="P7",All!$AE77="RDP"),Ruler!J$12,IF(AND(All!$V77="P8",All!$AE77="RDP"),Ruler!J$13,IF(AND(All!$V77="P9",All!$AE77="RDP"),Ruler!J$14,IF(AND(All!$V77="P1",All!$AE77="RMS"),Ruler!J$6,IF(AND(All!$V77="P2",All!$AE77="RMS"),Ruler!J$15,IF(AND(All!$V77="P3",All!$AE77="RMS"),Ruler!J$16,IF(AND(All!$V77="P4",All!$AE77="RMS"),Ruler!J$17,IF(AND(All!$V77="P5",All!$AE77="RMS"),Ruler!J$18,IF(AND(All!$V77="P6",All!$AE77="RMS"),Ruler!J$19,IF(AND(All!$V77="P7",All!$AE77="RMS"),Ruler!J$20,IF(AND(All!$V77="P8",All!$AE77="RMS"),Ruler!J$21,IF(AND(All!$V77="P9",All!$AE77="RMS"),Ruler!J$22,IF(AND(All!$V77="P1",All!$AE77="RSS"),Ruler!J$6,IF(AND(All!$V77="P2",All!$AE77="RSS"),Ruler!J$23,IF(AND(All!$V77="P3",All!$AE77="RSS"),Ruler!J$24,IF(AND(All!$V77="P4",All!$AE77="RSS"),Ruler!J$25,IF(AND(All!$V77="P5",All!$AE77="RSS"),Ruler!J$26,IF(AND(All!$V77="P6",All!$AE77="RSS"),Ruler!J$27,IF(AND(All!$V77="P7",All!$AE77="RSS"),Ruler!J$28,IF(AND(All!$V77="P8",All!$AE77="RSS"),Ruler!J$29,IF(AND(All!$V77="P9",All!$AE77="RSS"),Ruler!J$30,0)))))))))))))))))))))))))))</f>
        <v>0</v>
      </c>
      <c r="BR77" s="325">
        <f>IF(AND(All!$V77="P1",All!$AE77="RDP"),Ruler!K$6,IF(AND(All!$V77="P2",All!$AE77="RDP"),Ruler!K$7,IF(AND(All!$V77="P3",All!$AE77="RDP"),Ruler!K$8,IF(AND(All!$V77="P4",All!$AE77="RDP"),Ruler!K$9,IF(AND(All!$V77="P5",All!$AE77="RDP"),Ruler!K$10,IF(AND(All!$V77="P6",All!$AE77="RDP"),Ruler!K$11,IF(AND(All!$V77="P7",All!$AE77="RDP"),Ruler!K$12,IF(AND(All!$V77="P8",All!$AE77="RDP"),Ruler!K$13,IF(AND(All!$V77="P9",All!$AE77="RDP"),Ruler!K$14,IF(AND(All!$V77="P1",All!$AE77="RMS"),Ruler!K$6,IF(AND(All!$V77="P2",All!$AE77="RMS"),Ruler!K$15,IF(AND(All!$V77="P3",All!$AE77="RMS"),Ruler!K$16,IF(AND(All!$V77="P4",All!$AE77="RMS"),Ruler!K$17,IF(AND(All!$V77="P5",All!$AE77="RMS"),Ruler!K$18,IF(AND(All!$V77="P6",All!$AE77="RMS"),Ruler!K$19,IF(AND(All!$V77="P7",All!$AE77="RMS"),Ruler!K$20,IF(AND(All!$V77="P8",All!$AE77="RMS"),Ruler!K$21,IF(AND(All!$V77="P9",All!$AE77="RMS"),Ruler!K$22,IF(AND(All!$V77="P1",All!$AE77="RSS"),Ruler!K$6,IF(AND(All!$V77="P2",All!$AE77="RSS"),Ruler!K$23,IF(AND(All!$V77="P3",All!$AE77="RSS"),Ruler!K$24,IF(AND(All!$V77="P4",All!$AE77="RSS"),Ruler!K$25,IF(AND(All!$V77="P5",All!$AE77="RSS"),Ruler!K$26,IF(AND(All!$V77="P6",All!$AE77="RSS"),Ruler!K$27,IF(AND(All!$V77="P7",All!$AE77="RSS"),Ruler!K$28,IF(AND(All!$V77="P8",All!$AE77="RSS"),Ruler!K$29,IF(AND(All!$V77="P9",All!$AE77="RSS"),Ruler!K$30,0)))))))))))))))))))))))))))</f>
        <v>0</v>
      </c>
      <c r="BS77" s="325">
        <f>IF(AND(All!$V77="P1",All!$AE77="RDP"),Ruler!L$6,IF(AND(All!$V77="P2",All!$AE77="RDP"),Ruler!L$7,IF(AND(All!$V77="P3",All!$AE77="RDP"),Ruler!L$8,IF(AND(All!$V77="P4",All!$AE77="RDP"),Ruler!L$9,IF(AND(All!$V77="P5",All!$AE77="RDP"),Ruler!L$10,IF(AND(All!$V77="P6",All!$AE77="RDP"),Ruler!L$11,IF(AND(All!$V77="P7",All!$AE77="RDP"),Ruler!L$12,IF(AND(All!$V77="P8",All!$AE77="RDP"),Ruler!L$13,IF(AND(All!$V77="P9",All!$AE77="RDP"),Ruler!L$14,IF(AND(All!$V77="P1",All!$AE77="RMS"),Ruler!L$6,IF(AND(All!$V77="P2",All!$AE77="RMS"),Ruler!L$15,IF(AND(All!$V77="P3",All!$AE77="RMS"),Ruler!L$16,IF(AND(All!$V77="P4",All!$AE77="RMS"),Ruler!L$17,IF(AND(All!$V77="P5",All!$AE77="RMS"),Ruler!L$18,IF(AND(All!$V77="P6",All!$AE77="RMS"),Ruler!L$19,IF(AND(All!$V77="P7",All!$AE77="RMS"),Ruler!L$20,IF(AND(All!$V77="P8",All!$AE77="RMS"),Ruler!L$21,IF(AND(All!$V77="P9",All!$AE77="RMS"),Ruler!L$22,IF(AND(All!$V77="P1",All!$AE77="RSS"),Ruler!L$6,IF(AND(All!$V77="P2",All!$AE77="RSS"),Ruler!L$23,IF(AND(All!$V77="P3",All!$AE77="RSS"),Ruler!L$24,IF(AND(All!$V77="P4",All!$AE77="RSS"),Ruler!L$25,IF(AND(All!$V77="P5",All!$AE77="RSS"),Ruler!L$26,IF(AND(All!$V77="P6",All!$AE77="RSS"),Ruler!L$27,IF(AND(All!$V77="P7",All!$AE77="RSS"),Ruler!L$28,IF(AND(All!$V77="P8",All!$AE77="RSS"),Ruler!L$29,IF(AND(All!$V77="P9",All!$AE77="RSS"),Ruler!L$30,0)))))))))))))))))))))))))))</f>
        <v>0</v>
      </c>
      <c r="BT77" s="325">
        <f>IF(AND(All!$V77="P1",All!$AE77="RDP"),Ruler!M$6,IF(AND(All!$V77="P2",All!$AE77="RDP"),Ruler!M$7,IF(AND(All!$V77="P3",All!$AE77="RDP"),Ruler!M$8,IF(AND(All!$V77="P4",All!$AE77="RDP"),Ruler!M$9,IF(AND(All!$V77="P5",All!$AE77="RDP"),Ruler!M$10,IF(AND(All!$V77="P6",All!$AE77="RDP"),Ruler!M$11,IF(AND(All!$V77="P7",All!$AE77="RDP"),Ruler!M$12,IF(AND(All!$V77="P8",All!$AE77="RDP"),Ruler!M$13,IF(AND(All!$V77="P9",All!$AE77="RDP"),Ruler!M$14,IF(AND(All!$V77="P1",All!$AE77="RMS"),Ruler!M$6,IF(AND(All!$V77="P2",All!$AE77="RMS"),Ruler!M$15,IF(AND(All!$V77="P3",All!$AE77="RMS"),Ruler!M$16,IF(AND(All!$V77="P4",All!$AE77="RMS"),Ruler!M$17,IF(AND(All!$V77="P5",All!$AE77="RMS"),Ruler!M$18,IF(AND(All!$V77="P6",All!$AE77="RMS"),Ruler!M$19,IF(AND(All!$V77="P7",All!$AE77="RMS"),Ruler!M$20,IF(AND(All!$V77="P8",All!$AE77="RMS"),Ruler!M$21,IF(AND(All!$V77="P9",All!$AE77="RMS"),Ruler!M$22,IF(AND(All!$V77="P1",All!$AE77="RSS"),Ruler!M$6,IF(AND(All!$V77="P2",All!$AE77="RSS"),Ruler!M$23,IF(AND(All!$V77="P3",All!$AE77="RSS"),Ruler!M$24,IF(AND(All!$V77="P4",All!$AE77="RSS"),Ruler!M$25,IF(AND(All!$V77="P5",All!$AE77="RSS"),Ruler!M$26,IF(AND(All!$V77="P6",All!$AE77="RSS"),Ruler!M$27,IF(AND(All!$V77="P7",All!$AE77="RSS"),Ruler!M$28,IF(AND(All!$V77="P8",All!$AE77="RSS"),Ruler!M$29,IF(AND(All!$V77="P9",All!$AE77="RSS"),Ruler!M$30,0)))))))))))))))))))))))))))</f>
        <v>0</v>
      </c>
      <c r="BU77" s="325">
        <f>IF(AND(All!$V77="P1",All!$AE77="RDP"),Ruler!N$6,IF(AND(All!$V77="P2",All!$AE77="RDP"),Ruler!N$7,IF(AND(All!$V77="P3",All!$AE77="RDP"),Ruler!N$8,IF(AND(All!$V77="P4",All!$AE77="RDP"),Ruler!N$9,IF(AND(All!$V77="P5",All!$AE77="RDP"),Ruler!N$10,IF(AND(All!$V77="P6",All!$AE77="RDP"),Ruler!N$11,IF(AND(All!$V77="P7",All!$AE77="RDP"),Ruler!N$12,IF(AND(All!$V77="P8",All!$AE77="RDP"),Ruler!N$13,IF(AND(All!$V77="P9",All!$AE77="RDP"),Ruler!N$14,IF(AND(All!$V77="P1",All!$AE77="RMS"),Ruler!N$6,IF(AND(All!$V77="P2",All!$AE77="RMS"),Ruler!N$15,IF(AND(All!$V77="P3",All!$AE77="RMS"),Ruler!N$16,IF(AND(All!$V77="P4",All!$AE77="RMS"),Ruler!N$17,IF(AND(All!$V77="P5",All!$AE77="RMS"),Ruler!N$18,IF(AND(All!$V77="P6",All!$AE77="RMS"),Ruler!N$19,IF(AND(All!$V77="P7",All!$AE77="RMS"),Ruler!N$20,IF(AND(All!$V77="P8",All!$AE77="RMS"),Ruler!N$21,IF(AND(All!$V77="P9",All!$AE77="RMS"),Ruler!N$22,IF(AND(All!$V77="P1",All!$AE77="RSS"),Ruler!N$6,IF(AND(All!$V77="P2",All!$AE77="RSS"),Ruler!N$23,IF(AND(All!$V77="P3",All!$AE77="RSS"),Ruler!N$24,IF(AND(All!$V77="P4",All!$AE77="RSS"),Ruler!N$25,IF(AND(All!$V77="P5",All!$AE77="RSS"),Ruler!N$26,IF(AND(All!$V77="P6",All!$AE77="RSS"),Ruler!N$27,IF(AND(All!$V77="P7",All!$AE77="RSS"),Ruler!N$28,IF(AND(All!$V77="P8",All!$AE77="RSS"),Ruler!N$29,IF(AND(All!$V77="P9",All!$AE77="RSS"),Ruler!N$30,0)))))))))))))))))))))))))))</f>
        <v>0</v>
      </c>
      <c r="BV77" s="325">
        <f>IF(AND(All!$V77="P1",All!$AE77="RDP"),Ruler!O$6,IF(AND(All!$V77="P2",All!$AE77="RDP"),Ruler!O$7,IF(AND(All!$V77="P3",All!$AE77="RDP"),Ruler!O$8,IF(AND(All!$V77="P4",All!$AE77="RDP"),Ruler!O$9,IF(AND(All!$V77="P5",All!$AE77="RDP"),Ruler!O$10,IF(AND(All!$V77="P6",All!$AE77="RDP"),Ruler!O$11,IF(AND(All!$V77="P7",All!$AE77="RDP"),Ruler!O$12,IF(AND(All!$V77="P8",All!$AE77="RDP"),Ruler!O$13,IF(AND(All!$V77="P9",All!$AE77="RDP"),Ruler!O$14,IF(AND(All!$V77="P1",All!$AE77="RMS"),Ruler!O$6,IF(AND(All!$V77="P2",All!$AE77="RMS"),Ruler!O$15,IF(AND(All!$V77="P3",All!$AE77="RMS"),Ruler!O$16,IF(AND(All!$V77="P4",All!$AE77="RMS"),Ruler!O$17,IF(AND(All!$V77="P5",All!$AE77="RMS"),Ruler!O$18,IF(AND(All!$V77="P6",All!$AE77="RMS"),Ruler!O$19,IF(AND(All!$V77="P7",All!$AE77="RMS"),Ruler!O$20,IF(AND(All!$V77="P8",All!$AE77="RMS"),Ruler!O$21,IF(AND(All!$V77="P9",All!$AE77="RMS"),Ruler!O$22,IF(AND(All!$V77="P1",All!$AE77="RSS"),Ruler!O$6,IF(AND(All!$V77="P2",All!$AE77="RSS"),Ruler!O$23,IF(AND(All!$V77="P3",All!$AE77="RSS"),Ruler!O$24,IF(AND(All!$V77="P4",All!$AE77="RSS"),Ruler!O$25,IF(AND(All!$V77="P5",All!$AE77="RSS"),Ruler!O$26,IF(AND(All!$V77="P6",All!$AE77="RSS"),Ruler!O$27,IF(AND(All!$V77="P7",All!$AE77="RSS"),Ruler!O$28,IF(AND(All!$V77="P8",All!$AE77="RSS"),Ruler!O$29,IF(AND(All!$V77="P9",All!$AE77="RSS"),Ruler!O$30,0)))))))))))))))))))))))))))</f>
        <v>0</v>
      </c>
      <c r="BW77" s="325">
        <f>IF(AND(All!$V77="P1",All!$AE77="RDP"),Ruler!P$6,IF(AND(All!$V77="P2",All!$AE77="RDP"),Ruler!P$7,IF(AND(All!$V77="P3",All!$AE77="RDP"),Ruler!P$8,IF(AND(All!$V77="P4",All!$AE77="RDP"),Ruler!P$9,IF(AND(All!$V77="P5",All!$AE77="RDP"),Ruler!P$10,IF(AND(All!$V77="P6",All!$AE77="RDP"),Ruler!P$11,IF(AND(All!$V77="P7",All!$AE77="RDP"),Ruler!P$12,IF(AND(All!$V77="P8",All!$AE77="RDP"),Ruler!P$13,IF(AND(All!$V77="P9",All!$AE77="RDP"),Ruler!P$14,IF(AND(All!$V77="P1",All!$AE77="RMS"),Ruler!P$6,IF(AND(All!$V77="P2",All!$AE77="RMS"),Ruler!P$15,IF(AND(All!$V77="P3",All!$AE77="RMS"),Ruler!P$16,IF(AND(All!$V77="P4",All!$AE77="RMS"),Ruler!P$17,IF(AND(All!$V77="P5",All!$AE77="RMS"),Ruler!P$18,IF(AND(All!$V77="P6",All!$AE77="RMS"),Ruler!P$19,IF(AND(All!$V77="P7",All!$AE77="RMS"),Ruler!P$20,IF(AND(All!$V77="P8",All!$AE77="RMS"),Ruler!P$21,IF(AND(All!$V77="P9",All!$AE77="RMS"),Ruler!P$22,IF(AND(All!$V77="P1",All!$AE77="RSS"),Ruler!P$6,IF(AND(All!$V77="P2",All!$AE77="RSS"),Ruler!P$23,IF(AND(All!$V77="P3",All!$AE77="RSS"),Ruler!P$24,IF(AND(All!$V77="P4",All!$AE77="RSS"),Ruler!P$25,IF(AND(All!$V77="P5",All!$AE77="RSS"),Ruler!P$26,IF(AND(All!$V77="P6",All!$AE77="RSS"),Ruler!P$27,IF(AND(All!$V77="P7",All!$AE77="RSS"),Ruler!P$28,IF(AND(All!$V77="P8",All!$AE77="RSS"),Ruler!P$29,IF(AND(All!$V77="P9",All!$AE77="RSS"),Ruler!P$30,0)))))))))))))))))))))))))))</f>
        <v>0</v>
      </c>
      <c r="BX77" s="325">
        <f>IF(AND(All!$V77="P1",All!$AE77="RDP"),Ruler!Q$6,IF(AND(All!$V77="P2",All!$AE77="RDP"),Ruler!Q$7,IF(AND(All!$V77="P3",All!$AE77="RDP"),Ruler!Q$8,IF(AND(All!$V77="P4",All!$AE77="RDP"),Ruler!Q$9,IF(AND(All!$V77="P5",All!$AE77="RDP"),Ruler!Q$10,IF(AND(All!$V77="P6",All!$AE77="RDP"),Ruler!Q$11,IF(AND(All!$V77="P7",All!$AE77="RDP"),Ruler!Q$12,IF(AND(All!$V77="P8",All!$AE77="RDP"),Ruler!Q$13,IF(AND(All!$V77="P9",All!$AE77="RDP"),Ruler!Q$14,IF(AND(All!$V77="P1",All!$AE77="RMS"),Ruler!Q$6,IF(AND(All!$V77="P2",All!$AE77="RMS"),Ruler!Q$15,IF(AND(All!$V77="P3",All!$AE77="RMS"),Ruler!Q$16,IF(AND(All!$V77="P4",All!$AE77="RMS"),Ruler!Q$17,IF(AND(All!$V77="P5",All!$AE77="RMS"),Ruler!Q$18,IF(AND(All!$V77="P6",All!$AE77="RMS"),Ruler!Q$19,IF(AND(All!$V77="P7",All!$AE77="RMS"),Ruler!Q$20,IF(AND(All!$V77="P8",All!$AE77="RMS"),Ruler!Q$21,IF(AND(All!$V77="P9",All!$AE77="RMS"),Ruler!Q$22,IF(AND(All!$V77="P1",All!$AE77="RSS"),Ruler!Q$6,IF(AND(All!$V77="P2",All!$AE77="RSS"),Ruler!Q$23,IF(AND(All!$V77="P3",All!$AE77="RSS"),Ruler!Q$24,IF(AND(All!$V77="P4",All!$AE77="RSS"),Ruler!Q$25,IF(AND(All!$V77="P5",All!$AE77="RSS"),Ruler!Q$26,IF(AND(All!$V77="P6",All!$AE77="RSS"),Ruler!Q$27,IF(AND(All!$V77="P7",All!$AE77="RSS"),Ruler!Q$28,IF(AND(All!$V77="P8",All!$AE77="RSS"),Ruler!Q$29,IF(AND(All!$V77="P9",All!$AE77="RSS"),Ruler!Q$30,0)))))))))))))))))))))))))))</f>
        <v>0</v>
      </c>
      <c r="BY77" s="325">
        <f>IF(AND(All!$V77="P1",All!$AE77="RDP"),Ruler!R$6,IF(AND(All!$V77="P2",All!$AE77="RDP"),Ruler!R$7,IF(AND(All!$V77="P3",All!$AE77="RDP"),Ruler!R$8,IF(AND(All!$V77="P4",All!$AE77="RDP"),Ruler!R$9,IF(AND(All!$V77="P5",All!$AE77="RDP"),Ruler!R$10,IF(AND(All!$V77="P6",All!$AE77="RDP"),Ruler!R$11,IF(AND(All!$V77="P7",All!$AE77="RDP"),Ruler!R$12,IF(AND(All!$V77="P8",All!$AE77="RDP"),Ruler!R$13,IF(AND(All!$V77="P9",All!$AE77="RDP"),Ruler!R$14,IF(AND(All!$V77="P1",All!$AE77="RMS"),Ruler!R$6,IF(AND(All!$V77="P2",All!$AE77="RMS"),Ruler!R$15,IF(AND(All!$V77="P3",All!$AE77="RMS"),Ruler!R$16,IF(AND(All!$V77="P4",All!$AE77="RMS"),Ruler!R$17,IF(AND(All!$V77="P5",All!$AE77="RMS"),Ruler!R$18,IF(AND(All!$V77="P6",All!$AE77="RMS"),Ruler!R$19,IF(AND(All!$V77="P7",All!$AE77="RMS"),Ruler!R$20,IF(AND(All!$V77="P8",All!$AE77="RMS"),Ruler!R$21,IF(AND(All!$V77="P9",All!$AE77="RMS"),Ruler!R$22,IF(AND(All!$V77="P1",All!$AE77="RSS"),Ruler!R$6,IF(AND(All!$V77="P2",All!$AE77="RSS"),Ruler!R$23,IF(AND(All!$V77="P3",All!$AE77="RSS"),Ruler!R$24,IF(AND(All!$V77="P4",All!$AE77="RSS"),Ruler!R$25,IF(AND(All!$V77="P5",All!$AE77="RSS"),Ruler!R$26,IF(AND(All!$V77="P6",All!$AE77="RSS"),Ruler!R$27,IF(AND(All!$V77="P7",All!$AE77="RSS"),Ruler!R$28,IF(AND(All!$V77="P8",All!$AE77="RSS"),Ruler!R$29,IF(AND(All!$V77="P9",All!$AE77="RSS"),Ruler!R$30,0)))))))))))))))))))))))))))</f>
        <v>0</v>
      </c>
      <c r="BZ77" s="325">
        <f>IF(AND(All!$V77="P1",All!$AE77="RDP"),Ruler!S$6,IF(AND(All!$V77="P2",All!$AE77="RDP"),Ruler!S$7,IF(AND(All!$V77="P3",All!$AE77="RDP"),Ruler!S$8,IF(AND(All!$V77="P4",All!$AE77="RDP"),Ruler!S$9,IF(AND(All!$V77="P5",All!$AE77="RDP"),Ruler!S$10,IF(AND(All!$V77="P6",All!$AE77="RDP"),Ruler!S$11,IF(AND(All!$V77="P7",All!$AE77="RDP"),Ruler!S$12,IF(AND(All!$V77="P8",All!$AE77="RDP"),Ruler!S$13,IF(AND(All!$V77="P9",All!$AE77="RDP"),Ruler!S$14,IF(AND(All!$V77="P1",All!$AE77="RMS"),Ruler!S$6,IF(AND(All!$V77="P2",All!$AE77="RMS"),Ruler!S$15,IF(AND(All!$V77="P3",All!$AE77="RMS"),Ruler!S$16,IF(AND(All!$V77="P4",All!$AE77="RMS"),Ruler!S$17,IF(AND(All!$V77="P5",All!$AE77="RMS"),Ruler!S$18,IF(AND(All!$V77="P6",All!$AE77="RMS"),Ruler!S$19,IF(AND(All!$V77="P7",All!$AE77="RMS"),Ruler!S$20,IF(AND(All!$V77="P8",All!$AE77="RMS"),Ruler!S$21,IF(AND(All!$V77="P9",All!$AE77="RMS"),Ruler!S$22,IF(AND(All!$V77="P1",All!$AE77="RSS"),Ruler!S$6,IF(AND(All!$V77="P2",All!$AE77="RSS"),Ruler!S$23,IF(AND(All!$V77="P3",All!$AE77="RSS"),Ruler!S$24,IF(AND(All!$V77="P4",All!$AE77="RSS"),Ruler!S$25,IF(AND(All!$V77="P5",All!$AE77="RSS"),Ruler!S$26,IF(AND(All!$V77="P6",All!$AE77="RSS"),Ruler!S$27,IF(AND(All!$V77="P7",All!$AE77="RSS"),Ruler!S$28,IF(AND(All!$V77="P8",All!$AE77="RSS"),Ruler!S$29,IF(AND(All!$V77="P9",All!$AE77="RSS"),Ruler!S$30,0)))))))))))))))))))))))))))</f>
        <v>0</v>
      </c>
      <c r="CA77" s="325">
        <f>IF(AND(All!$V77="P1",All!$AE77="RDP"),Ruler!T$6,IF(AND(All!$V77="P2",All!$AE77="RDP"),Ruler!T$7,IF(AND(All!$V77="P3",All!$AE77="RDP"),Ruler!T$8,IF(AND(All!$V77="P4",All!$AE77="RDP"),Ruler!T$9,IF(AND(All!$V77="P5",All!$AE77="RDP"),Ruler!T$10,IF(AND(All!$V77="P6",All!$AE77="RDP"),Ruler!T$11,IF(AND(All!$V77="P7",All!$AE77="RDP"),Ruler!T$12,IF(AND(All!$V77="P8",All!$AE77="RDP"),Ruler!T$13,IF(AND(All!$V77="P9",All!$AE77="RDP"),Ruler!T$14,IF(AND(All!$V77="P1",All!$AE77="RMS"),Ruler!T$6,IF(AND(All!$V77="P2",All!$AE77="RMS"),Ruler!T$15,IF(AND(All!$V77="P3",All!$AE77="RMS"),Ruler!T$16,IF(AND(All!$V77="P4",All!$AE77="RMS"),Ruler!T$17,IF(AND(All!$V77="P5",All!$AE77="RMS"),Ruler!T$18,IF(AND(All!$V77="P6",All!$AE77="RMS"),Ruler!T$19,IF(AND(All!$V77="P7",All!$AE77="RMS"),Ruler!T$20,IF(AND(All!$V77="P8",All!$AE77="RMS"),Ruler!T$21,IF(AND(All!$V77="P9",All!$AE77="RMS"),Ruler!T$22,IF(AND(All!$V77="P1",All!$AE77="RSS"),Ruler!T$6,IF(AND(All!$V77="P2",All!$AE77="RSS"),Ruler!T$23,IF(AND(All!$V77="P3",All!$AE77="RSS"),Ruler!T$24,IF(AND(All!$V77="P4",All!$AE77="RSS"),Ruler!T$25,IF(AND(All!$V77="P5",All!$AE77="RSS"),Ruler!T$26,IF(AND(All!$V77="P6",All!$AE77="RSS"),Ruler!T$27,IF(AND(All!$V77="P7",All!$AE77="RSS"),Ruler!T$28,IF(AND(All!$V77="P8",All!$AE77="RSS"),Ruler!T$29,IF(AND(All!$V77="P9",All!$AE77="RSS"),Ruler!T$30,0)))))))))))))))))))))))))))</f>
        <v>0</v>
      </c>
      <c r="CB77" s="325">
        <f>IF(AND(All!$V77="P1",All!$AE77="RDP"),Ruler!U$6,IF(AND(All!$V77="P2",All!$AE77="RDP"),Ruler!U$7,IF(AND(All!$V77="P3",All!$AE77="RDP"),Ruler!U$8,IF(AND(All!$V77="P4",All!$AE77="RDP"),Ruler!U$9,IF(AND(All!$V77="P5",All!$AE77="RDP"),Ruler!U$10,IF(AND(All!$V77="P6",All!$AE77="RDP"),Ruler!U$11,IF(AND(All!$V77="P7",All!$AE77="RDP"),Ruler!U$12,IF(AND(All!$V77="P8",All!$AE77="RDP"),Ruler!U$13,IF(AND(All!$V77="P9",All!$AE77="RDP"),Ruler!U$14,IF(AND(All!$V77="P1",All!$AE77="RMS"),Ruler!U$6,IF(AND(All!$V77="P2",All!$AE77="RMS"),Ruler!U$15,IF(AND(All!$V77="P3",All!$AE77="RMS"),Ruler!U$16,IF(AND(All!$V77="P4",All!$AE77="RMS"),Ruler!U$17,IF(AND(All!$V77="P5",All!$AE77="RMS"),Ruler!U$18,IF(AND(All!$V77="P6",All!$AE77="RMS"),Ruler!U$19,IF(AND(All!$V77="P7",All!$AE77="RMS"),Ruler!U$20,IF(AND(All!$V77="P8",All!$AE77="RMS"),Ruler!U$21,IF(AND(All!$V77="P9",All!$AE77="RMS"),Ruler!U$22,IF(AND(All!$V77="P1",All!$AE77="RSS"),Ruler!U$6,IF(AND(All!$V77="P2",All!$AE77="RSS"),Ruler!U$23,IF(AND(All!$V77="P3",All!$AE77="RSS"),Ruler!U$24,IF(AND(All!$V77="P4",All!$AE77="RSS"),Ruler!U$25,IF(AND(All!$V77="P5",All!$AE77="RSS"),Ruler!U$26,IF(AND(All!$V77="P6",All!$AE77="RSS"),Ruler!U$27,IF(AND(All!$V77="P7",All!$AE77="RSS"),Ruler!U$28,IF(AND(All!$V77="P8",All!$AE77="RSS"),Ruler!U$29,IF(AND(All!$V77="P9",All!$AE77="RSS"),Ruler!U$30,0)))))))))))))))))))))))))))</f>
        <v>0</v>
      </c>
      <c r="CC77" s="325">
        <f>IF(AND(All!$V77="P1",All!$AE77="RDP"),Ruler!V$6,IF(AND(All!$V77="P2",All!$AE77="RDP"),Ruler!V$7,IF(AND(All!$V77="P3",All!$AE77="RDP"),Ruler!V$8,IF(AND(All!$V77="P4",All!$AE77="RDP"),Ruler!V$9,IF(AND(All!$V77="P5",All!$AE77="RDP"),Ruler!V$10,IF(AND(All!$V77="P6",All!$AE77="RDP"),Ruler!V$11,IF(AND(All!$V77="P7",All!$AE77="RDP"),Ruler!V$12,IF(AND(All!$V77="P8",All!$AE77="RDP"),Ruler!V$13,IF(AND(All!$V77="P9",All!$AE77="RDP"),Ruler!V$14,IF(AND(All!$V77="P1",All!$AE77="RMS"),Ruler!V$6,IF(AND(All!$V77="P2",All!$AE77="RMS"),Ruler!V$15,IF(AND(All!$V77="P3",All!$AE77="RMS"),Ruler!V$16,IF(AND(All!$V77="P4",All!$AE77="RMS"),Ruler!V$17,IF(AND(All!$V77="P5",All!$AE77="RMS"),Ruler!V$18,IF(AND(All!$V77="P6",All!$AE77="RMS"),Ruler!V$19,IF(AND(All!$V77="P7",All!$AE77="RMS"),Ruler!V$20,IF(AND(All!$V77="P8",All!$AE77="RMS"),Ruler!V$21,IF(AND(All!$V77="P9",All!$AE77="RMS"),Ruler!V$22,IF(AND(All!$V77="P1",All!$AE77="RSS"),Ruler!V$6,IF(AND(All!$V77="P2",All!$AE77="RSS"),Ruler!V$23,IF(AND(All!$V77="P3",All!$AE77="RSS"),Ruler!V$24,IF(AND(All!$V77="P4",All!$AE77="RSS"),Ruler!V$25,IF(AND(All!$V77="P5",All!$AE77="RSS"),Ruler!V$26,IF(AND(All!$V77="P6",All!$AE77="RSS"),Ruler!V$27,IF(AND(All!$V77="P7",All!$AE77="RSS"),Ruler!V$28,IF(AND(All!$V77="P8",All!$AE77="RSS"),Ruler!V$29,IF(AND(All!$V77="P9",All!$AE77="RSS"),Ruler!V$30,0)))))))))))))))))))))))))))</f>
        <v>0</v>
      </c>
      <c r="CD77" s="325">
        <f>IF(AND(All!$V77="P1",All!$AE77="RDP"),Ruler!W$6,IF(AND(All!$V77="P2",All!$AE77="RDP"),Ruler!W$7,IF(AND(All!$V77="P3",All!$AE77="RDP"),Ruler!W$8,IF(AND(All!$V77="P4",All!$AE77="RDP"),Ruler!W$9,IF(AND(All!$V77="P5",All!$AE77="RDP"),Ruler!W$10,IF(AND(All!$V77="P6",All!$AE77="RDP"),Ruler!W$11,IF(AND(All!$V77="P7",All!$AE77="RDP"),Ruler!W$12,IF(AND(All!$V77="P8",All!$AE77="RDP"),Ruler!W$13,IF(AND(All!$V77="P9",All!$AE77="RDP"),Ruler!W$14,IF(AND(All!$V77="P1",All!$AE77="RMS"),Ruler!W$6,IF(AND(All!$V77="P2",All!$AE77="RMS"),Ruler!W$15,IF(AND(All!$V77="P3",All!$AE77="RMS"),Ruler!W$16,IF(AND(All!$V77="P4",All!$AE77="RMS"),Ruler!W$17,IF(AND(All!$V77="P5",All!$AE77="RMS"),Ruler!W$18,IF(AND(All!$V77="P6",All!$AE77="RMS"),Ruler!W$19,IF(AND(All!$V77="P7",All!$AE77="RMS"),Ruler!W$20,IF(AND(All!$V77="P8",All!$AE77="RMS"),Ruler!W$21,IF(AND(All!$V77="P9",All!$AE77="RMS"),Ruler!W$22,IF(AND(All!$V77="P1",All!$AE77="RSS"),Ruler!W$6,IF(AND(All!$V77="P2",All!$AE77="RSS"),Ruler!W$23,IF(AND(All!$V77="P3",All!$AE77="RSS"),Ruler!W$24,IF(AND(All!$V77="P4",All!$AE77="RSS"),Ruler!W$25,IF(AND(All!$V77="P5",All!$AE77="RSS"),Ruler!W$26,IF(AND(All!$V77="P6",All!$AE77="RSS"),Ruler!W$27,IF(AND(All!$V77="P7",All!$AE77="RSS"),Ruler!W$28,IF(AND(All!$V77="P8",All!$AE77="RSS"),Ruler!W$29,IF(AND(All!$V77="P9",All!$AE77="RSS"),Ruler!W$30,0)))))))))))))))))))))))))))</f>
        <v>0</v>
      </c>
      <c r="CE77" s="325">
        <f>IF(AND(All!$V77="P1",All!$AE77="RDP"),Ruler!X$6,IF(AND(All!$V77="P2",All!$AE77="RDP"),Ruler!X$7,IF(AND(All!$V77="P3",All!$AE77="RDP"),Ruler!X$8,IF(AND(All!$V77="P4",All!$AE77="RDP"),Ruler!X$9,IF(AND(All!$V77="P5",All!$AE77="RDP"),Ruler!X$10,IF(AND(All!$V77="P6",All!$AE77="RDP"),Ruler!X$11,IF(AND(All!$V77="P7",All!$AE77="RDP"),Ruler!X$12,IF(AND(All!$V77="P8",All!$AE77="RDP"),Ruler!X$13,IF(AND(All!$V77="P9",All!$AE77="RDP"),Ruler!X$14,IF(AND(All!$V77="P1",All!$AE77="RMS"),Ruler!X$6,IF(AND(All!$V77="P2",All!$AE77="RMS"),Ruler!X$15,IF(AND(All!$V77="P3",All!$AE77="RMS"),Ruler!X$16,IF(AND(All!$V77="P4",All!$AE77="RMS"),Ruler!X$17,IF(AND(All!$V77="P5",All!$AE77="RMS"),Ruler!X$18,IF(AND(All!$V77="P6",All!$AE77="RMS"),Ruler!X$19,IF(AND(All!$V77="P7",All!$AE77="RMS"),Ruler!X$20,IF(AND(All!$V77="P8",All!$AE77="RMS"),Ruler!X$21,IF(AND(All!$V77="P9",All!$AE77="RMS"),Ruler!X$22,IF(AND(All!$V77="P1",All!$AE77="RSS"),Ruler!X$6,IF(AND(All!$V77="P2",All!$AE77="RSS"),Ruler!X$23,IF(AND(All!$V77="P3",All!$AE77="RSS"),Ruler!X$24,IF(AND(All!$V77="P4",All!$AE77="RSS"),Ruler!X$25,IF(AND(All!$V77="P5",All!$AE77="RSS"),Ruler!X$26,IF(AND(All!$V77="P6",All!$AE77="RSS"),Ruler!X$27,IF(AND(All!$V77="P7",All!$AE77="RSS"),Ruler!X$28,IF(AND(All!$V77="P8",All!$AE77="RSS"),Ruler!X$29,IF(AND(All!$V77="P9",All!$AE77="RSS"),Ruler!X$30,0)))))))))))))))))))))))))))</f>
        <v>0</v>
      </c>
      <c r="CF77" s="325">
        <f>IF(AND(All!$V77="P1",All!$AE77="RDP"),Ruler!Y$6,IF(AND(All!$V77="P2",All!$AE77="RDP"),Ruler!Y$7,IF(AND(All!$V77="P3",All!$AE77="RDP"),Ruler!Y$8,IF(AND(All!$V77="P4",All!$AE77="RDP"),Ruler!Y$9,IF(AND(All!$V77="P5",All!$AE77="RDP"),Ruler!Y$10,IF(AND(All!$V77="P6",All!$AE77="RDP"),Ruler!Y$11,IF(AND(All!$V77="P7",All!$AE77="RDP"),Ruler!Y$12,IF(AND(All!$V77="P8",All!$AE77="RDP"),Ruler!Y$13,IF(AND(All!$V77="P9",All!$AE77="RDP"),Ruler!Y$14,IF(AND(All!$V77="P1",All!$AE77="RMS"),Ruler!Y$6,IF(AND(All!$V77="P2",All!$AE77="RMS"),Ruler!Y$15,IF(AND(All!$V77="P3",All!$AE77="RMS"),Ruler!Y$16,IF(AND(All!$V77="P4",All!$AE77="RMS"),Ruler!Y$17,IF(AND(All!$V77="P5",All!$AE77="RMS"),Ruler!Y$18,IF(AND(All!$V77="P6",All!$AE77="RMS"),Ruler!Y$19,IF(AND(All!$V77="P7",All!$AE77="RMS"),Ruler!Y$20,IF(AND(All!$V77="P8",All!$AE77="RMS"),Ruler!Y$21,IF(AND(All!$V77="P9",All!$AE77="RMS"),Ruler!Y$22,IF(AND(All!$V77="P1",All!$AE77="RSS"),Ruler!Y$6,IF(AND(All!$V77="P2",All!$AE77="RSS"),Ruler!Y$23,IF(AND(All!$V77="P3",All!$AE77="RSS"),Ruler!Y$24,IF(AND(All!$V77="P4",All!$AE77="RSS"),Ruler!Y$25,IF(AND(All!$V77="P5",All!$AE77="RSS"),Ruler!Y$26,IF(AND(All!$V77="P6",All!$AE77="RSS"),Ruler!Y$27,IF(AND(All!$V77="P7",All!$AE77="RSS"),Ruler!Y$28,IF(AND(All!$V77="P8",All!$AE77="RSS"),Ruler!Y$29,IF(AND(All!$V77="P9",All!$AE77="RSS"),Ruler!Y$30,0)))))))))))))))))))))))))))</f>
        <v>0</v>
      </c>
      <c r="CG77" s="325">
        <f>IF(AND(All!$V77="P1",All!$AE77="RDP"),Ruler!Z$6,IF(AND(All!$V77="P2",All!$AE77="RDP"),Ruler!Z$7,IF(AND(All!$V77="P3",All!$AE77="RDP"),Ruler!Z$8,IF(AND(All!$V77="P4",All!$AE77="RDP"),Ruler!Z$9,IF(AND(All!$V77="P5",All!$AE77="RDP"),Ruler!Z$10,IF(AND(All!$V77="P6",All!$AE77="RDP"),Ruler!Z$11,IF(AND(All!$V77="P7",All!$AE77="RDP"),Ruler!Z$12,IF(AND(All!$V77="P8",All!$AE77="RDP"),Ruler!Z$13,IF(AND(All!$V77="P9",All!$AE77="RDP"),Ruler!Z$14,IF(AND(All!$V77="P1",All!$AE77="RMS"),Ruler!Z$6,IF(AND(All!$V77="P2",All!$AE77="RMS"),Ruler!Z$15,IF(AND(All!$V77="P3",All!$AE77="RMS"),Ruler!Z$16,IF(AND(All!$V77="P4",All!$AE77="RMS"),Ruler!Z$17,IF(AND(All!$V77="P5",All!$AE77="RMS"),Ruler!Z$18,IF(AND(All!$V77="P6",All!$AE77="RMS"),Ruler!Z$19,IF(AND(All!$V77="P7",All!$AE77="RMS"),Ruler!Z$20,IF(AND(All!$V77="P8",All!$AE77="RMS"),Ruler!Z$21,IF(AND(All!$V77="P9",All!$AE77="RMS"),Ruler!Z$22,IF(AND(All!$V77="P1",All!$AE77="RSS"),Ruler!Z$6,IF(AND(All!$V77="P2",All!$AE77="RSS"),Ruler!Z$23,IF(AND(All!$V77="P3",All!$AE77="RSS"),Ruler!Z$24,IF(AND(All!$V77="P4",All!$AE77="RSS"),Ruler!Z$25,IF(AND(All!$V77="P5",All!$AE77="RSS"),Ruler!Z$26,IF(AND(All!$V77="P6",All!$AE77="RSS"),Ruler!Z$27,IF(AND(All!$V77="P7",All!$AE77="RSS"),Ruler!Z$28,IF(AND(All!$V77="P8",All!$AE77="RSS"),Ruler!Z$29,IF(AND(All!$V77="P9",All!$AE77="RSS"),Ruler!Z$30,0)))))))))))))))))))))))))))</f>
        <v>0</v>
      </c>
      <c r="CH77" s="325">
        <f>IF(AND(All!$V77="P1",All!$AE77="RDP"),Ruler!AA$6,IF(AND(All!$V77="P2",All!$AE77="RDP"),Ruler!AA$7,IF(AND(All!$V77="P3",All!$AE77="RDP"),Ruler!AA$8,IF(AND(All!$V77="P4",All!$AE77="RDP"),Ruler!AA$9,IF(AND(All!$V77="P5",All!$AE77="RDP"),Ruler!AA$10,IF(AND(All!$V77="P6",All!$AE77="RDP"),Ruler!AA$11,IF(AND(All!$V77="P7",All!$AE77="RDP"),Ruler!AA$12,IF(AND(All!$V77="P8",All!$AE77="RDP"),Ruler!AA$13,IF(AND(All!$V77="P9",All!$AE77="RDP"),Ruler!AA$14,IF(AND(All!$V77="P1",All!$AE77="RMS"),Ruler!AA$6,IF(AND(All!$V77="P2",All!$AE77="RMS"),Ruler!AA$15,IF(AND(All!$V77="P3",All!$AE77="RMS"),Ruler!AA$16,IF(AND(All!$V77="P4",All!$AE77="RMS"),Ruler!AA$17,IF(AND(All!$V77="P5",All!$AE77="RMS"),Ruler!AA$18,IF(AND(All!$V77="P6",All!$AE77="RMS"),Ruler!AA$19,IF(AND(All!$V77="P7",All!$AE77="RMS"),Ruler!AA$20,IF(AND(All!$V77="P8",All!$AE77="RMS"),Ruler!AA$21,IF(AND(All!$V77="P9",All!$AE77="RMS"),Ruler!AA$22,IF(AND(All!$V77="P1",All!$AE77="RSS"),Ruler!AA$6,IF(AND(All!$V77="P2",All!$AE77="RSS"),Ruler!AA$23,IF(AND(All!$V77="P3",All!$AE77="RSS"),Ruler!AA$24,IF(AND(All!$V77="P4",All!$AE77="RSS"),Ruler!AA$25,IF(AND(All!$V77="P5",All!$AE77="RSS"),Ruler!AA$26,IF(AND(All!$V77="P6",All!$AE77="RSS"),Ruler!AA$27,IF(AND(All!$V77="P7",All!$AE77="RSS"),Ruler!AA$28,IF(AND(All!$V77="P8",All!$AE77="RSS"),Ruler!AA$29,IF(AND(All!$V77="P9",All!$AE77="RSS"),Ruler!AA$30,0)))))))))))))))))))))))))))</f>
        <v>0</v>
      </c>
      <c r="CI77" s="325">
        <f>IF(AND(All!$V77="P1",All!$AE77="RDP"),Ruler!AB$6,IF(AND(All!$V77="P2",All!$AE77="RDP"),Ruler!AB$7,IF(AND(All!$V77="P3",All!$AE77="RDP"),Ruler!AB$8,IF(AND(All!$V77="P4",All!$AE77="RDP"),Ruler!AB$9,IF(AND(All!$V77="P5",All!$AE77="RDP"),Ruler!AB$10,IF(AND(All!$V77="P6",All!$AE77="RDP"),Ruler!AB$11,IF(AND(All!$V77="P7",All!$AE77="RDP"),Ruler!AB$12,IF(AND(All!$V77="P8",All!$AE77="RDP"),Ruler!AB$13,IF(AND(All!$V77="P9",All!$AE77="RDP"),Ruler!AB$14,IF(AND(All!$V77="P1",All!$AE77="RMS"),Ruler!AB$6,IF(AND(All!$V77="P2",All!$AE77="RMS"),Ruler!AB$15,IF(AND(All!$V77="P3",All!$AE77="RMS"),Ruler!AB$16,IF(AND(All!$V77="P4",All!$AE77="RMS"),Ruler!AB$17,IF(AND(All!$V77="P5",All!$AE77="RMS"),Ruler!AB$18,IF(AND(All!$V77="P6",All!$AE77="RMS"),Ruler!AB$19,IF(AND(All!$V77="P7",All!$AE77="RMS"),Ruler!AB$20,IF(AND(All!$V77="P8",All!$AE77="RMS"),Ruler!AB$21,IF(AND(All!$V77="P9",All!$AE77="RMS"),Ruler!AB$22,IF(AND(All!$V77="P1",All!$AE77="RSS"),Ruler!AB$6,IF(AND(All!$V77="P2",All!$AE77="RSS"),Ruler!AB$23,IF(AND(All!$V77="P3",All!$AE77="RSS"),Ruler!AB$24,IF(AND(All!$V77="P4",All!$AE77="RSS"),Ruler!AB$25,IF(AND(All!$V77="P5",All!$AE77="RSS"),Ruler!AB$26,IF(AND(All!$V77="P6",All!$AE77="RSS"),Ruler!AB$27,IF(AND(All!$V77="P7",All!$AE77="RSS"),Ruler!AB$28,IF(AND(All!$V77="P8",All!$AE77="RSS"),Ruler!AB$29,IF(AND(All!$V77="P9",All!$AE77="RSS"),Ruler!AB$30,0)))))))))))))))))))))))))))</f>
        <v>0</v>
      </c>
      <c r="CJ77" s="323">
        <f>Table9[[#This Row],[R-B1]]-Table9[[#This Row],[B1]]</f>
        <v>-2</v>
      </c>
      <c r="CK77" s="43">
        <f>Table9[[#This Row],[R-B2]]-Table9[[#This Row],[B2]]</f>
        <v>-1</v>
      </c>
      <c r="CL77" s="43">
        <f>Table9[[#This Row],[R-B3]]-Table9[[#This Row],[B3]]</f>
        <v>-1</v>
      </c>
      <c r="CM77" s="43">
        <f>Table9[[#This Row],[R-B4]]-Table9[[#This Row],[B4]]</f>
        <v>-3</v>
      </c>
      <c r="CN77" s="43">
        <f>Table9[[#This Row],[R-B5]]-Table9[[#This Row],[B5]]</f>
        <v>-2</v>
      </c>
      <c r="CO77" s="43">
        <f>Table9[[#This Row],[R-B6]]-Table9[[#This Row],[B6]]</f>
        <v>-2</v>
      </c>
      <c r="CP77" s="43">
        <f>Table9[[#This Row],[R-B7]]-Table9[[#This Row],[B7]]</f>
        <v>-2</v>
      </c>
      <c r="CQ77" s="43">
        <f>Table9[[#This Row],[R-B8]]-Table9[[#This Row],[B8]]</f>
        <v>-2</v>
      </c>
      <c r="CR77" s="43">
        <f>Table9[[#This Row],[R-B9]]-Table9[[#This Row],[B9]]</f>
        <v>-1</v>
      </c>
      <c r="CS77" s="43">
        <f>Table9[[#This Row],[R-B10]]-Table9[[#This Row],[B10]]</f>
        <v>-2</v>
      </c>
      <c r="CT77" s="43">
        <f>Table9[[#This Row],[R-B11]]-Table9[[#This Row],[B11]]</f>
        <v>-1</v>
      </c>
      <c r="CU77" s="43">
        <f>Table9[[#This Row],[R-B12]]-Table9[[#This Row],[B12]]</f>
        <v>-2</v>
      </c>
      <c r="CV77" s="43">
        <f>Table9[[#This Row],[R-K1]]-Table9[[#This Row],[K1]]</f>
        <v>-2</v>
      </c>
      <c r="CW77" s="43">
        <f>Table9[[#This Row],[R-K2]]-Table9[[#This Row],[K2]]</f>
        <v>-2</v>
      </c>
      <c r="CX77" s="43">
        <f>Table9[[#This Row],[R-K3]]-Table9[[#This Row],[K3]]</f>
        <v>-1</v>
      </c>
      <c r="CY77" s="43">
        <f>Table9[[#This Row],[R-K4]]-Table9[[#This Row],[K4]]</f>
        <v>-2</v>
      </c>
      <c r="CZ77" s="43">
        <f>Table9[[#This Row],[R-K5]]-Table9[[#This Row],[K5]]</f>
        <v>0</v>
      </c>
      <c r="DA77" s="43">
        <f>Table9[[#This Row],[R-P1]]-Table9[[#This Row],[P1]]</f>
        <v>0</v>
      </c>
      <c r="DB77" s="43">
        <f>Table9[[#This Row],[R-P2]]-Table9[[#This Row],[P2]]</f>
        <v>0</v>
      </c>
      <c r="DC77" s="43">
        <f>Table9[[#This Row],[R-P3]]-Table9[[#This Row],[P3]]</f>
        <v>0</v>
      </c>
      <c r="DD77" s="43">
        <f>Table9[[#This Row],[R-P4]]-Table9[[#This Row],[P4]]</f>
        <v>0</v>
      </c>
      <c r="DE77" s="43">
        <f>Table9[[#This Row],[R-P5]]-Table9[[#This Row],[P5]]</f>
        <v>-1</v>
      </c>
      <c r="DF77" s="43">
        <f>Table9[[#This Row],[R-E1]]-Table9[[#This Row],[E1]]</f>
        <v>0</v>
      </c>
      <c r="DG77" s="328">
        <f>Table9[[#This Row],[R-E2]]-Table9[[#This Row],[E2]]</f>
        <v>0</v>
      </c>
      <c r="DH77" s="43">
        <f>COUNTIF(Table9[[#This Row],[G-B1]:[G-B12]],"&lt;=0")/12*100</f>
        <v>100</v>
      </c>
      <c r="DI77" s="43">
        <f>COUNTIF(Table9[[#This Row],[G-K1]:[G-K5]],"&lt;=0")/5*100</f>
        <v>100</v>
      </c>
      <c r="DJ77" s="43">
        <f>COUNTIF(Table9[[#This Row],[G-P1]:[G-P5]],"&lt;=0")/5*100</f>
        <v>100</v>
      </c>
      <c r="DK77" s="43">
        <f>COUNTIF(Table9[[#This Row],[G-E1]:[G-E2]],"&lt;=0")/2*100</f>
        <v>100</v>
      </c>
      <c r="DL77" s="450">
        <f>IF(AE77="RDP",(COUNTIF(Table9[[#This Row],[G-B3]],"&lt;=0")+COUNTIF(Table9[[#This Row],[G-B4]],"&lt;=0")+COUNTIF(Table9[[#This Row],[G-B7]],"&lt;=0")+COUNTIF(Table9[[#This Row],[G-B11]],"&lt;=0")+COUNTIF(Table9[[#This Row],[G-K2]],"&lt;=0"))/5*100,IF(AE77="RMS",(COUNTIF(Table9[[#This Row],[G-B4]],"&lt;=0")+COUNTIF(Table9[[#This Row],[G-B5]],"&lt;=0")+COUNTIF(Table9[[#This Row],[G-B10]],"&lt;=0")+COUNTIF(Table9[[#This Row],[G-B12]],"&lt;=0")+COUNTIF(Table9[[#This Row],[G-K2]],"&lt;=0"))/5*100,IF(AE77="RSS",(COUNTIF(Table9[[#This Row],[G-B1]],"&lt;=0")+COUNTIF(Table9[[#This Row],[G-B2]],"&lt;=0")+COUNTIF(Table9[[#This Row],[G-B6]],"&lt;=0")+COUNTIF(Table9[[#This Row],[G-B11]],"&lt;=0")+COUNTIF(Table9[[#This Row],[G-B12]],"&lt;=0"))/5*100,0)))</f>
        <v>0</v>
      </c>
      <c r="DM77" s="332">
        <v>17</v>
      </c>
      <c r="DN77" s="42">
        <v>20</v>
      </c>
      <c r="DO77" s="42">
        <v>0</v>
      </c>
      <c r="DP77" s="42">
        <v>0</v>
      </c>
      <c r="DQ77" s="42">
        <v>20</v>
      </c>
      <c r="DR77" s="332">
        <v>8</v>
      </c>
      <c r="DS77" s="42">
        <v>0</v>
      </c>
      <c r="DT77" s="42">
        <v>0</v>
      </c>
      <c r="DU77" s="42">
        <v>0</v>
      </c>
      <c r="DV77" s="42">
        <v>0</v>
      </c>
      <c r="DW77" s="332">
        <v>0</v>
      </c>
      <c r="DX77" s="42">
        <v>0</v>
      </c>
      <c r="DY77" s="42">
        <v>0</v>
      </c>
      <c r="DZ77" s="42">
        <v>0</v>
      </c>
      <c r="EA77" s="333">
        <v>0</v>
      </c>
      <c r="EB77" s="342"/>
      <c r="EC77" s="339"/>
      <c r="ED77" s="339"/>
      <c r="EE77" s="338" t="s">
        <v>295</v>
      </c>
    </row>
    <row r="78" spans="2:135" ht="131" hidden="1" thickBot="1" x14ac:dyDescent="0.35">
      <c r="B78" s="282">
        <v>77</v>
      </c>
      <c r="C78" s="421" t="s">
        <v>134</v>
      </c>
      <c r="D78" s="346">
        <v>46079</v>
      </c>
      <c r="E78" s="349" t="s">
        <v>739</v>
      </c>
      <c r="F78" s="304">
        <v>103476</v>
      </c>
      <c r="G78" s="308">
        <f t="shared" ca="1" si="5"/>
        <v>51.837348677701684</v>
      </c>
      <c r="H78" s="283">
        <v>27395</v>
      </c>
      <c r="I78" s="343" t="s">
        <v>179</v>
      </c>
      <c r="J78" s="343" t="s">
        <v>137</v>
      </c>
      <c r="K78" s="343" t="s">
        <v>405</v>
      </c>
      <c r="L78" s="343" t="s">
        <v>406</v>
      </c>
      <c r="M78" s="343" t="s">
        <v>349</v>
      </c>
      <c r="N78" s="343"/>
      <c r="O78" s="343" t="s">
        <v>229</v>
      </c>
      <c r="P78" s="354" t="s">
        <v>740</v>
      </c>
      <c r="Q78" s="343" t="s">
        <v>144</v>
      </c>
      <c r="R78" s="343" t="s">
        <v>185</v>
      </c>
      <c r="S78" s="345">
        <v>35977</v>
      </c>
      <c r="T78" s="286">
        <f t="shared" ca="1" si="6"/>
        <v>28.302777777777777</v>
      </c>
      <c r="U78" s="356">
        <f ca="1">Table9[[#This Row],[Years in PET]]</f>
        <v>28.302777777777777</v>
      </c>
      <c r="V78" s="343" t="s">
        <v>231</v>
      </c>
      <c r="W78" s="356">
        <f ca="1">Table9[[#This Row],[Age]]-($T$1-Table9[[#This Row],[Date of Appointment to Current Grade]])/365</f>
        <v>44.276712328767125</v>
      </c>
      <c r="X78" s="360">
        <f ca="1">($T$1-Table9[[#This Row],[Date of Appointment to Current Grade]])/365</f>
        <v>7.5606363489345583</v>
      </c>
      <c r="Y78" s="345">
        <v>43556</v>
      </c>
      <c r="Z78" s="343" t="s">
        <v>405</v>
      </c>
      <c r="AA78" s="345">
        <v>44927</v>
      </c>
      <c r="AB78" s="360">
        <f ca="1">($T$1-Table9[[#This Row],[Date in Position]])/365</f>
        <v>3.8044719653729149</v>
      </c>
      <c r="AC78" s="343" t="s">
        <v>229</v>
      </c>
      <c r="AD78" s="345">
        <v>43374</v>
      </c>
      <c r="AE78" s="343" t="s">
        <v>139</v>
      </c>
      <c r="AF78" s="343" t="s">
        <v>188</v>
      </c>
      <c r="AG78" s="287" t="s">
        <v>741</v>
      </c>
      <c r="AH78" s="287" t="s">
        <v>742</v>
      </c>
      <c r="AI78" s="287" t="s">
        <v>743</v>
      </c>
      <c r="AJ78" s="288" t="s">
        <v>744</v>
      </c>
      <c r="AK78" s="288" t="s">
        <v>745</v>
      </c>
      <c r="AL78" s="282" t="s">
        <v>153</v>
      </c>
      <c r="AM78" s="320" t="s">
        <v>746</v>
      </c>
      <c r="AN78" s="313">
        <v>4</v>
      </c>
      <c r="AO78" s="304">
        <v>3</v>
      </c>
      <c r="AP78" s="304">
        <v>3</v>
      </c>
      <c r="AQ78" s="304">
        <v>4</v>
      </c>
      <c r="AR78" s="304">
        <v>4</v>
      </c>
      <c r="AS78" s="304">
        <v>2</v>
      </c>
      <c r="AT78" s="304">
        <v>4</v>
      </c>
      <c r="AU78" s="304">
        <v>3</v>
      </c>
      <c r="AV78" s="304">
        <v>3</v>
      </c>
      <c r="AW78" s="304">
        <v>4</v>
      </c>
      <c r="AX78" s="304">
        <v>4</v>
      </c>
      <c r="AY78" s="304">
        <v>4</v>
      </c>
      <c r="AZ78" s="304">
        <v>3</v>
      </c>
      <c r="BA78" s="304">
        <v>4</v>
      </c>
      <c r="BB78" s="304">
        <v>3</v>
      </c>
      <c r="BC78" s="304">
        <v>4</v>
      </c>
      <c r="BD78" s="304">
        <v>1</v>
      </c>
      <c r="BE78" s="304">
        <v>2</v>
      </c>
      <c r="BF78" s="304">
        <v>2</v>
      </c>
      <c r="BG78" s="304">
        <v>3</v>
      </c>
      <c r="BH78" s="304">
        <v>2</v>
      </c>
      <c r="BI78" s="304">
        <v>2</v>
      </c>
      <c r="BJ78" s="304">
        <v>2</v>
      </c>
      <c r="BK78" s="314">
        <v>0</v>
      </c>
      <c r="BL78" s="325">
        <f>IF(AND(All!$V78="P1",All!$AE78="RDP"),Ruler!E$6,IF(AND(All!$V78="P2",All!$AE78="RDP"),Ruler!E$7,IF(AND(All!$V78="P3",All!$AE78="RDP"),Ruler!E$8,IF(AND(All!$V78="P4",All!$AE78="RDP"),Ruler!E$9,IF(AND(All!$V78="P5",All!$AE78="RDP"),Ruler!E$10,IF(AND(All!$V78="P6",All!$AE78="RDP"),Ruler!E$11,IF(AND(All!$V78="P7",All!$AE78="RDP"),Ruler!E$12,IF(AND(All!$V78="P8",All!$AE78="RDP"),Ruler!E$13,IF(AND(All!$V78="P9",All!$AE78="RDP"),Ruler!E$14,IF(AND(All!$V78="P1",All!$AE78="RMS"),Ruler!E$6,IF(AND(All!$V78="P2",All!$AE78="RMS"),Ruler!E$15,IF(AND(All!$V78="P3",All!$AE78="RMS"),Ruler!E$16,IF(AND(All!$V78="P4",All!$AE78="RMS"),Ruler!E$17,IF(AND(All!$V78="P5",All!$AE78="RMS"),Ruler!E$18,IF(AND(All!$V78="P6",All!$AE78="RMS"),Ruler!E$19,IF(AND(All!$V78="P7",All!$AE78="RMS"),Ruler!E$20,IF(AND(All!$V78="P8",All!$AE78="RMS"),Ruler!E$21,IF(AND(All!$V78="P9",All!$AE78="RMS"),Ruler!E$22,IF(AND(All!$V78="P1",All!$AE78="RSS"),Ruler!E$6,IF(AND(All!$V78="P2",All!$AE78="RSS"),Ruler!E$23,IF(AND(All!$V78="P3",All!$AE78="RSS"),Ruler!E$24,IF(AND(All!$V78="P4",All!$AE78="RSS"),Ruler!E$25,IF(AND(All!$V78="P5",All!$AE78="RSS"),Ruler!E$26,IF(AND(All!$V78="P6",All!$AE78="RSS"),Ruler!E$27,IF(AND(All!$V78="P7",All!$AE78="RSS"),Ruler!E$28,IF(AND(All!$V78="P8",All!$AE78="RSS"),Ruler!E$29,IF(AND(All!$V78="P9",All!$AE78="RSS"),Ruler!E$30,0)))))))))))))))))))))))))))</f>
        <v>3</v>
      </c>
      <c r="BM78" s="325">
        <f>IF(AND(All!$V78="P1",All!$AE78="RDP"),Ruler!F$6,IF(AND(All!$V78="P2",All!$AE78="RDP"),Ruler!F$7,IF(AND(All!$V78="P3",All!$AE78="RDP"),Ruler!F$8,IF(AND(All!$V78="P4",All!$AE78="RDP"),Ruler!F$9,IF(AND(All!$V78="P5",All!$AE78="RDP"),Ruler!F$10,IF(AND(All!$V78="P6",All!$AE78="RDP"),Ruler!F$11,IF(AND(All!$V78="P7",All!$AE78="RDP"),Ruler!F$12,IF(AND(All!$V78="P8",All!$AE78="RDP"),Ruler!F$13,IF(AND(All!$V78="P9",All!$AE78="RDP"),Ruler!F$14,IF(AND(All!$V78="P1",All!$AE78="RMS"),Ruler!F$6,IF(AND(All!$V78="P2",All!$AE78="RMS"),Ruler!F$15,IF(AND(All!$V78="P3",All!$AE78="RMS"),Ruler!F$16,IF(AND(All!$V78="P4",All!$AE78="RMS"),Ruler!F$17,IF(AND(All!$V78="P5",All!$AE78="RMS"),Ruler!F$18,IF(AND(All!$V78="P6",All!$AE78="RMS"),Ruler!F$19,IF(AND(All!$V78="P7",All!$AE78="RMS"),Ruler!F$20,IF(AND(All!$V78="P8",All!$AE78="RMS"),Ruler!F$21,IF(AND(All!$V78="P9",All!$AE78="RMS"),Ruler!F$22,IF(AND(All!$V78="P1",All!$AE78="RSS"),Ruler!F$6,IF(AND(All!$V78="P2",All!$AE78="RSS"),Ruler!F$23,IF(AND(All!$V78="P3",All!$AE78="RSS"),Ruler!F$24,IF(AND(All!$V78="P4",All!$AE78="RSS"),Ruler!F$25,IF(AND(All!$V78="P5",All!$AE78="RSS"),Ruler!F$26,IF(AND(All!$V78="P6",All!$AE78="RSS"),Ruler!F$27,IF(AND(All!$V78="P7",All!$AE78="RSS"),Ruler!F$28,IF(AND(All!$V78="P8",All!$AE78="RSS"),Ruler!F$29,IF(AND(All!$V78="P9",All!$AE78="RSS"),Ruler!F$30,0)))))))))))))))))))))))))))</f>
        <v>3</v>
      </c>
      <c r="BN78" s="325">
        <f>IF(AND(All!$V78="P1",All!$AE78="RDP"),Ruler!G$6,IF(AND(All!$V78="P2",All!$AE78="RDP"),Ruler!G$7,IF(AND(All!$V78="P3",All!$AE78="RDP"),Ruler!G$8,IF(AND(All!$V78="P4",All!$AE78="RDP"),Ruler!G$9,IF(AND(All!$V78="P5",All!$AE78="RDP"),Ruler!G$10,IF(AND(All!$V78="P6",All!$AE78="RDP"),Ruler!G$11,IF(AND(All!$V78="P7",All!$AE78="RDP"),Ruler!G$12,IF(AND(All!$V78="P8",All!$AE78="RDP"),Ruler!G$13,IF(AND(All!$V78="P9",All!$AE78="RDP"),Ruler!G$14,IF(AND(All!$V78="P1",All!$AE78="RMS"),Ruler!G$6,IF(AND(All!$V78="P2",All!$AE78="RMS"),Ruler!G$15,IF(AND(All!$V78="P3",All!$AE78="RMS"),Ruler!G$16,IF(AND(All!$V78="P4",All!$AE78="RMS"),Ruler!G$17,IF(AND(All!$V78="P5",All!$AE78="RMS"),Ruler!G$18,IF(AND(All!$V78="P6",All!$AE78="RMS"),Ruler!G$19,IF(AND(All!$V78="P7",All!$AE78="RMS"),Ruler!G$20,IF(AND(All!$V78="P8",All!$AE78="RMS"),Ruler!G$21,IF(AND(All!$V78="P9",All!$AE78="RMS"),Ruler!G$22,IF(AND(All!$V78="P1",All!$AE78="RSS"),Ruler!G$6,IF(AND(All!$V78="P2",All!$AE78="RSS"),Ruler!G$23,IF(AND(All!$V78="P3",All!$AE78="RSS"),Ruler!G$24,IF(AND(All!$V78="P4",All!$AE78="RSS"),Ruler!G$25,IF(AND(All!$V78="P5",All!$AE78="RSS"),Ruler!G$26,IF(AND(All!$V78="P6",All!$AE78="RSS"),Ruler!G$27,IF(AND(All!$V78="P7",All!$AE78="RSS"),Ruler!G$28,IF(AND(All!$V78="P8",All!$AE78="RSS"),Ruler!G$29,IF(AND(All!$V78="P9",All!$AE78="RSS"),Ruler!G$30,0)))))))))))))))))))))))))))</f>
        <v>3</v>
      </c>
      <c r="BO78" s="325">
        <f>IF(AND(All!$V78="P1",All!$AE78="RDP"),Ruler!H$6,IF(AND(All!$V78="P2",All!$AE78="RDP"),Ruler!H$7,IF(AND(All!$V78="P3",All!$AE78="RDP"),Ruler!H$8,IF(AND(All!$V78="P4",All!$AE78="RDP"),Ruler!H$9,IF(AND(All!$V78="P5",All!$AE78="RDP"),Ruler!H$10,IF(AND(All!$V78="P6",All!$AE78="RDP"),Ruler!H$11,IF(AND(All!$V78="P7",All!$AE78="RDP"),Ruler!H$12,IF(AND(All!$V78="P8",All!$AE78="RDP"),Ruler!H$13,IF(AND(All!$V78="P9",All!$AE78="RDP"),Ruler!H$14,IF(AND(All!$V78="P1",All!$AE78="RMS"),Ruler!H$6,IF(AND(All!$V78="P2",All!$AE78="RMS"),Ruler!H$15,IF(AND(All!$V78="P3",All!$AE78="RMS"),Ruler!H$16,IF(AND(All!$V78="P4",All!$AE78="RMS"),Ruler!H$17,IF(AND(All!$V78="P5",All!$AE78="RMS"),Ruler!H$18,IF(AND(All!$V78="P6",All!$AE78="RMS"),Ruler!H$19,IF(AND(All!$V78="P7",All!$AE78="RMS"),Ruler!H$20,IF(AND(All!$V78="P8",All!$AE78="RMS"),Ruler!H$21,IF(AND(All!$V78="P9",All!$AE78="RMS"),Ruler!H$22,IF(AND(All!$V78="P1",All!$AE78="RSS"),Ruler!H$6,IF(AND(All!$V78="P2",All!$AE78="RSS"),Ruler!H$23,IF(AND(All!$V78="P3",All!$AE78="RSS"),Ruler!H$24,IF(AND(All!$V78="P4",All!$AE78="RSS"),Ruler!H$25,IF(AND(All!$V78="P5",All!$AE78="RSS"),Ruler!H$26,IF(AND(All!$V78="P6",All!$AE78="RSS"),Ruler!H$27,IF(AND(All!$V78="P7",All!$AE78="RSS"),Ruler!H$28,IF(AND(All!$V78="P8",All!$AE78="RSS"),Ruler!H$29,IF(AND(All!$V78="P9",All!$AE78="RSS"),Ruler!H$30,0)))))))))))))))))))))))))))</f>
        <v>4</v>
      </c>
      <c r="BP78" s="325">
        <f>IF(AND(All!$V78="P1",All!$AE78="RDP"),Ruler!I$6,IF(AND(All!$V78="P2",All!$AE78="RDP"),Ruler!I$7,IF(AND(All!$V78="P3",All!$AE78="RDP"),Ruler!I$8,IF(AND(All!$V78="P4",All!$AE78="RDP"),Ruler!I$9,IF(AND(All!$V78="P5",All!$AE78="RDP"),Ruler!I$10,IF(AND(All!$V78="P6",All!$AE78="RDP"),Ruler!I$11,IF(AND(All!$V78="P7",All!$AE78="RDP"),Ruler!I$12,IF(AND(All!$V78="P8",All!$AE78="RDP"),Ruler!I$13,IF(AND(All!$V78="P9",All!$AE78="RDP"),Ruler!I$14,IF(AND(All!$V78="P1",All!$AE78="RMS"),Ruler!I$6,IF(AND(All!$V78="P2",All!$AE78="RMS"),Ruler!I$15,IF(AND(All!$V78="P3",All!$AE78="RMS"),Ruler!I$16,IF(AND(All!$V78="P4",All!$AE78="RMS"),Ruler!I$17,IF(AND(All!$V78="P5",All!$AE78="RMS"),Ruler!I$18,IF(AND(All!$V78="P6",All!$AE78="RMS"),Ruler!I$19,IF(AND(All!$V78="P7",All!$AE78="RMS"),Ruler!I$20,IF(AND(All!$V78="P8",All!$AE78="RMS"),Ruler!I$21,IF(AND(All!$V78="P9",All!$AE78="RMS"),Ruler!I$22,IF(AND(All!$V78="P1",All!$AE78="RSS"),Ruler!I$6,IF(AND(All!$V78="P2",All!$AE78="RSS"),Ruler!I$23,IF(AND(All!$V78="P3",All!$AE78="RSS"),Ruler!I$24,IF(AND(All!$V78="P4",All!$AE78="RSS"),Ruler!I$25,IF(AND(All!$V78="P5",All!$AE78="RSS"),Ruler!I$26,IF(AND(All!$V78="P6",All!$AE78="RSS"),Ruler!I$27,IF(AND(All!$V78="P7",All!$AE78="RSS"),Ruler!I$28,IF(AND(All!$V78="P8",All!$AE78="RSS"),Ruler!I$29,IF(AND(All!$V78="P9",All!$AE78="RSS"),Ruler!I$30,0)))))))))))))))))))))))))))</f>
        <v>4</v>
      </c>
      <c r="BQ78" s="325">
        <f>IF(AND(All!$V78="P1",All!$AE78="RDP"),Ruler!J$6,IF(AND(All!$V78="P2",All!$AE78="RDP"),Ruler!J$7,IF(AND(All!$V78="P3",All!$AE78="RDP"),Ruler!J$8,IF(AND(All!$V78="P4",All!$AE78="RDP"),Ruler!J$9,IF(AND(All!$V78="P5",All!$AE78="RDP"),Ruler!J$10,IF(AND(All!$V78="P6",All!$AE78="RDP"),Ruler!J$11,IF(AND(All!$V78="P7",All!$AE78="RDP"),Ruler!J$12,IF(AND(All!$V78="P8",All!$AE78="RDP"),Ruler!J$13,IF(AND(All!$V78="P9",All!$AE78="RDP"),Ruler!J$14,IF(AND(All!$V78="P1",All!$AE78="RMS"),Ruler!J$6,IF(AND(All!$V78="P2",All!$AE78="RMS"),Ruler!J$15,IF(AND(All!$V78="P3",All!$AE78="RMS"),Ruler!J$16,IF(AND(All!$V78="P4",All!$AE78="RMS"),Ruler!J$17,IF(AND(All!$V78="P5",All!$AE78="RMS"),Ruler!J$18,IF(AND(All!$V78="P6",All!$AE78="RMS"),Ruler!J$19,IF(AND(All!$V78="P7",All!$AE78="RMS"),Ruler!J$20,IF(AND(All!$V78="P8",All!$AE78="RMS"),Ruler!J$21,IF(AND(All!$V78="P9",All!$AE78="RMS"),Ruler!J$22,IF(AND(All!$V78="P1",All!$AE78="RSS"),Ruler!J$6,IF(AND(All!$V78="P2",All!$AE78="RSS"),Ruler!J$23,IF(AND(All!$V78="P3",All!$AE78="RSS"),Ruler!J$24,IF(AND(All!$V78="P4",All!$AE78="RSS"),Ruler!J$25,IF(AND(All!$V78="P5",All!$AE78="RSS"),Ruler!J$26,IF(AND(All!$V78="P6",All!$AE78="RSS"),Ruler!J$27,IF(AND(All!$V78="P7",All!$AE78="RSS"),Ruler!J$28,IF(AND(All!$V78="P8",All!$AE78="RSS"),Ruler!J$29,IF(AND(All!$V78="P9",All!$AE78="RSS"),Ruler!J$30,0)))))))))))))))))))))))))))</f>
        <v>3</v>
      </c>
      <c r="BR78" s="325">
        <f>IF(AND(All!$V78="P1",All!$AE78="RDP"),Ruler!K$6,IF(AND(All!$V78="P2",All!$AE78="RDP"),Ruler!K$7,IF(AND(All!$V78="P3",All!$AE78="RDP"),Ruler!K$8,IF(AND(All!$V78="P4",All!$AE78="RDP"),Ruler!K$9,IF(AND(All!$V78="P5",All!$AE78="RDP"),Ruler!K$10,IF(AND(All!$V78="P6",All!$AE78="RDP"),Ruler!K$11,IF(AND(All!$V78="P7",All!$AE78="RDP"),Ruler!K$12,IF(AND(All!$V78="P8",All!$AE78="RDP"),Ruler!K$13,IF(AND(All!$V78="P9",All!$AE78="RDP"),Ruler!K$14,IF(AND(All!$V78="P1",All!$AE78="RMS"),Ruler!K$6,IF(AND(All!$V78="P2",All!$AE78="RMS"),Ruler!K$15,IF(AND(All!$V78="P3",All!$AE78="RMS"),Ruler!K$16,IF(AND(All!$V78="P4",All!$AE78="RMS"),Ruler!K$17,IF(AND(All!$V78="P5",All!$AE78="RMS"),Ruler!K$18,IF(AND(All!$V78="P6",All!$AE78="RMS"),Ruler!K$19,IF(AND(All!$V78="P7",All!$AE78="RMS"),Ruler!K$20,IF(AND(All!$V78="P8",All!$AE78="RMS"),Ruler!K$21,IF(AND(All!$V78="P9",All!$AE78="RMS"),Ruler!K$22,IF(AND(All!$V78="P1",All!$AE78="RSS"),Ruler!K$6,IF(AND(All!$V78="P2",All!$AE78="RSS"),Ruler!K$23,IF(AND(All!$V78="P3",All!$AE78="RSS"),Ruler!K$24,IF(AND(All!$V78="P4",All!$AE78="RSS"),Ruler!K$25,IF(AND(All!$V78="P5",All!$AE78="RSS"),Ruler!K$26,IF(AND(All!$V78="P6",All!$AE78="RSS"),Ruler!K$27,IF(AND(All!$V78="P7",All!$AE78="RSS"),Ruler!K$28,IF(AND(All!$V78="P8",All!$AE78="RSS"),Ruler!K$29,IF(AND(All!$V78="P9",All!$AE78="RSS"),Ruler!K$30,0)))))))))))))))))))))))))))</f>
        <v>4</v>
      </c>
      <c r="BS78" s="325">
        <f>IF(AND(All!$V78="P1",All!$AE78="RDP"),Ruler!L$6,IF(AND(All!$V78="P2",All!$AE78="RDP"),Ruler!L$7,IF(AND(All!$V78="P3",All!$AE78="RDP"),Ruler!L$8,IF(AND(All!$V78="P4",All!$AE78="RDP"),Ruler!L$9,IF(AND(All!$V78="P5",All!$AE78="RDP"),Ruler!L$10,IF(AND(All!$V78="P6",All!$AE78="RDP"),Ruler!L$11,IF(AND(All!$V78="P7",All!$AE78="RDP"),Ruler!L$12,IF(AND(All!$V78="P8",All!$AE78="RDP"),Ruler!L$13,IF(AND(All!$V78="P9",All!$AE78="RDP"),Ruler!L$14,IF(AND(All!$V78="P1",All!$AE78="RMS"),Ruler!L$6,IF(AND(All!$V78="P2",All!$AE78="RMS"),Ruler!L$15,IF(AND(All!$V78="P3",All!$AE78="RMS"),Ruler!L$16,IF(AND(All!$V78="P4",All!$AE78="RMS"),Ruler!L$17,IF(AND(All!$V78="P5",All!$AE78="RMS"),Ruler!L$18,IF(AND(All!$V78="P6",All!$AE78="RMS"),Ruler!L$19,IF(AND(All!$V78="P7",All!$AE78="RMS"),Ruler!L$20,IF(AND(All!$V78="P8",All!$AE78="RMS"),Ruler!L$21,IF(AND(All!$V78="P9",All!$AE78="RMS"),Ruler!L$22,IF(AND(All!$V78="P1",All!$AE78="RSS"),Ruler!L$6,IF(AND(All!$V78="P2",All!$AE78="RSS"),Ruler!L$23,IF(AND(All!$V78="P3",All!$AE78="RSS"),Ruler!L$24,IF(AND(All!$V78="P4",All!$AE78="RSS"),Ruler!L$25,IF(AND(All!$V78="P5",All!$AE78="RSS"),Ruler!L$26,IF(AND(All!$V78="P6",All!$AE78="RSS"),Ruler!L$27,IF(AND(All!$V78="P7",All!$AE78="RSS"),Ruler!L$28,IF(AND(All!$V78="P8",All!$AE78="RSS"),Ruler!L$29,IF(AND(All!$V78="P9",All!$AE78="RSS"),Ruler!L$30,0)))))))))))))))))))))))))))</f>
        <v>3</v>
      </c>
      <c r="BT78" s="325">
        <f>IF(AND(All!$V78="P1",All!$AE78="RDP"),Ruler!M$6,IF(AND(All!$V78="P2",All!$AE78="RDP"),Ruler!M$7,IF(AND(All!$V78="P3",All!$AE78="RDP"),Ruler!M$8,IF(AND(All!$V78="P4",All!$AE78="RDP"),Ruler!M$9,IF(AND(All!$V78="P5",All!$AE78="RDP"),Ruler!M$10,IF(AND(All!$V78="P6",All!$AE78="RDP"),Ruler!M$11,IF(AND(All!$V78="P7",All!$AE78="RDP"),Ruler!M$12,IF(AND(All!$V78="P8",All!$AE78="RDP"),Ruler!M$13,IF(AND(All!$V78="P9",All!$AE78="RDP"),Ruler!M$14,IF(AND(All!$V78="P1",All!$AE78="RMS"),Ruler!M$6,IF(AND(All!$V78="P2",All!$AE78="RMS"),Ruler!M$15,IF(AND(All!$V78="P3",All!$AE78="RMS"),Ruler!M$16,IF(AND(All!$V78="P4",All!$AE78="RMS"),Ruler!M$17,IF(AND(All!$V78="P5",All!$AE78="RMS"),Ruler!M$18,IF(AND(All!$V78="P6",All!$AE78="RMS"),Ruler!M$19,IF(AND(All!$V78="P7",All!$AE78="RMS"),Ruler!M$20,IF(AND(All!$V78="P8",All!$AE78="RMS"),Ruler!M$21,IF(AND(All!$V78="P9",All!$AE78="RMS"),Ruler!M$22,IF(AND(All!$V78="P1",All!$AE78="RSS"),Ruler!M$6,IF(AND(All!$V78="P2",All!$AE78="RSS"),Ruler!M$23,IF(AND(All!$V78="P3",All!$AE78="RSS"),Ruler!M$24,IF(AND(All!$V78="P4",All!$AE78="RSS"),Ruler!M$25,IF(AND(All!$V78="P5",All!$AE78="RSS"),Ruler!M$26,IF(AND(All!$V78="P6",All!$AE78="RSS"),Ruler!M$27,IF(AND(All!$V78="P7",All!$AE78="RSS"),Ruler!M$28,IF(AND(All!$V78="P8",All!$AE78="RSS"),Ruler!M$29,IF(AND(All!$V78="P9",All!$AE78="RSS"),Ruler!M$30,0)))))))))))))))))))))))))))</f>
        <v>3</v>
      </c>
      <c r="BU78" s="325">
        <f>IF(AND(All!$V78="P1",All!$AE78="RDP"),Ruler!N$6,IF(AND(All!$V78="P2",All!$AE78="RDP"),Ruler!N$7,IF(AND(All!$V78="P3",All!$AE78="RDP"),Ruler!N$8,IF(AND(All!$V78="P4",All!$AE78="RDP"),Ruler!N$9,IF(AND(All!$V78="P5",All!$AE78="RDP"),Ruler!N$10,IF(AND(All!$V78="P6",All!$AE78="RDP"),Ruler!N$11,IF(AND(All!$V78="P7",All!$AE78="RDP"),Ruler!N$12,IF(AND(All!$V78="P8",All!$AE78="RDP"),Ruler!N$13,IF(AND(All!$V78="P9",All!$AE78="RDP"),Ruler!N$14,IF(AND(All!$V78="P1",All!$AE78="RMS"),Ruler!N$6,IF(AND(All!$V78="P2",All!$AE78="RMS"),Ruler!N$15,IF(AND(All!$V78="P3",All!$AE78="RMS"),Ruler!N$16,IF(AND(All!$V78="P4",All!$AE78="RMS"),Ruler!N$17,IF(AND(All!$V78="P5",All!$AE78="RMS"),Ruler!N$18,IF(AND(All!$V78="P6",All!$AE78="RMS"),Ruler!N$19,IF(AND(All!$V78="P7",All!$AE78="RMS"),Ruler!N$20,IF(AND(All!$V78="P8",All!$AE78="RMS"),Ruler!N$21,IF(AND(All!$V78="P9",All!$AE78="RMS"),Ruler!N$22,IF(AND(All!$V78="P1",All!$AE78="RSS"),Ruler!N$6,IF(AND(All!$V78="P2",All!$AE78="RSS"),Ruler!N$23,IF(AND(All!$V78="P3",All!$AE78="RSS"),Ruler!N$24,IF(AND(All!$V78="P4",All!$AE78="RSS"),Ruler!N$25,IF(AND(All!$V78="P5",All!$AE78="RSS"),Ruler!N$26,IF(AND(All!$V78="P6",All!$AE78="RSS"),Ruler!N$27,IF(AND(All!$V78="P7",All!$AE78="RSS"),Ruler!N$28,IF(AND(All!$V78="P8",All!$AE78="RSS"),Ruler!N$29,IF(AND(All!$V78="P9",All!$AE78="RSS"),Ruler!N$30,0)))))))))))))))))))))))))))</f>
        <v>4</v>
      </c>
      <c r="BV78" s="325">
        <f>IF(AND(All!$V78="P1",All!$AE78="RDP"),Ruler!O$6,IF(AND(All!$V78="P2",All!$AE78="RDP"),Ruler!O$7,IF(AND(All!$V78="P3",All!$AE78="RDP"),Ruler!O$8,IF(AND(All!$V78="P4",All!$AE78="RDP"),Ruler!O$9,IF(AND(All!$V78="P5",All!$AE78="RDP"),Ruler!O$10,IF(AND(All!$V78="P6",All!$AE78="RDP"),Ruler!O$11,IF(AND(All!$V78="P7",All!$AE78="RDP"),Ruler!O$12,IF(AND(All!$V78="P8",All!$AE78="RDP"),Ruler!O$13,IF(AND(All!$V78="P9",All!$AE78="RDP"),Ruler!O$14,IF(AND(All!$V78="P1",All!$AE78="RMS"),Ruler!O$6,IF(AND(All!$V78="P2",All!$AE78="RMS"),Ruler!O$15,IF(AND(All!$V78="P3",All!$AE78="RMS"),Ruler!O$16,IF(AND(All!$V78="P4",All!$AE78="RMS"),Ruler!O$17,IF(AND(All!$V78="P5",All!$AE78="RMS"),Ruler!O$18,IF(AND(All!$V78="P6",All!$AE78="RMS"),Ruler!O$19,IF(AND(All!$V78="P7",All!$AE78="RMS"),Ruler!O$20,IF(AND(All!$V78="P8",All!$AE78="RMS"),Ruler!O$21,IF(AND(All!$V78="P9",All!$AE78="RMS"),Ruler!O$22,IF(AND(All!$V78="P1",All!$AE78="RSS"),Ruler!O$6,IF(AND(All!$V78="P2",All!$AE78="RSS"),Ruler!O$23,IF(AND(All!$V78="P3",All!$AE78="RSS"),Ruler!O$24,IF(AND(All!$V78="P4",All!$AE78="RSS"),Ruler!O$25,IF(AND(All!$V78="P5",All!$AE78="RSS"),Ruler!O$26,IF(AND(All!$V78="P6",All!$AE78="RSS"),Ruler!O$27,IF(AND(All!$V78="P7",All!$AE78="RSS"),Ruler!O$28,IF(AND(All!$V78="P8",All!$AE78="RSS"),Ruler!O$29,IF(AND(All!$V78="P9",All!$AE78="RSS"),Ruler!O$30,0)))))))))))))))))))))))))))</f>
        <v>3</v>
      </c>
      <c r="BW78" s="325">
        <f>IF(AND(All!$V78="P1",All!$AE78="RDP"),Ruler!P$6,IF(AND(All!$V78="P2",All!$AE78="RDP"),Ruler!P$7,IF(AND(All!$V78="P3",All!$AE78="RDP"),Ruler!P$8,IF(AND(All!$V78="P4",All!$AE78="RDP"),Ruler!P$9,IF(AND(All!$V78="P5",All!$AE78="RDP"),Ruler!P$10,IF(AND(All!$V78="P6",All!$AE78="RDP"),Ruler!P$11,IF(AND(All!$V78="P7",All!$AE78="RDP"),Ruler!P$12,IF(AND(All!$V78="P8",All!$AE78="RDP"),Ruler!P$13,IF(AND(All!$V78="P9",All!$AE78="RDP"),Ruler!P$14,IF(AND(All!$V78="P1",All!$AE78="RMS"),Ruler!P$6,IF(AND(All!$V78="P2",All!$AE78="RMS"),Ruler!P$15,IF(AND(All!$V78="P3",All!$AE78="RMS"),Ruler!P$16,IF(AND(All!$V78="P4",All!$AE78="RMS"),Ruler!P$17,IF(AND(All!$V78="P5",All!$AE78="RMS"),Ruler!P$18,IF(AND(All!$V78="P6",All!$AE78="RMS"),Ruler!P$19,IF(AND(All!$V78="P7",All!$AE78="RMS"),Ruler!P$20,IF(AND(All!$V78="P8",All!$AE78="RMS"),Ruler!P$21,IF(AND(All!$V78="P9",All!$AE78="RMS"),Ruler!P$22,IF(AND(All!$V78="P1",All!$AE78="RSS"),Ruler!P$6,IF(AND(All!$V78="P2",All!$AE78="RSS"),Ruler!P$23,IF(AND(All!$V78="P3",All!$AE78="RSS"),Ruler!P$24,IF(AND(All!$V78="P4",All!$AE78="RSS"),Ruler!P$25,IF(AND(All!$V78="P5",All!$AE78="RSS"),Ruler!P$26,IF(AND(All!$V78="P6",All!$AE78="RSS"),Ruler!P$27,IF(AND(All!$V78="P7",All!$AE78="RSS"),Ruler!P$28,IF(AND(All!$V78="P8",All!$AE78="RSS"),Ruler!P$29,IF(AND(All!$V78="P9",All!$AE78="RSS"),Ruler!P$30,0)))))))))))))))))))))))))))</f>
        <v>4</v>
      </c>
      <c r="BX78" s="325">
        <f>IF(AND(All!$V78="P1",All!$AE78="RDP"),Ruler!Q$6,IF(AND(All!$V78="P2",All!$AE78="RDP"),Ruler!Q$7,IF(AND(All!$V78="P3",All!$AE78="RDP"),Ruler!Q$8,IF(AND(All!$V78="P4",All!$AE78="RDP"),Ruler!Q$9,IF(AND(All!$V78="P5",All!$AE78="RDP"),Ruler!Q$10,IF(AND(All!$V78="P6",All!$AE78="RDP"),Ruler!Q$11,IF(AND(All!$V78="P7",All!$AE78="RDP"),Ruler!Q$12,IF(AND(All!$V78="P8",All!$AE78="RDP"),Ruler!Q$13,IF(AND(All!$V78="P9",All!$AE78="RDP"),Ruler!Q$14,IF(AND(All!$V78="P1",All!$AE78="RMS"),Ruler!Q$6,IF(AND(All!$V78="P2",All!$AE78="RMS"),Ruler!Q$15,IF(AND(All!$V78="P3",All!$AE78="RMS"),Ruler!Q$16,IF(AND(All!$V78="P4",All!$AE78="RMS"),Ruler!Q$17,IF(AND(All!$V78="P5",All!$AE78="RMS"),Ruler!Q$18,IF(AND(All!$V78="P6",All!$AE78="RMS"),Ruler!Q$19,IF(AND(All!$V78="P7",All!$AE78="RMS"),Ruler!Q$20,IF(AND(All!$V78="P8",All!$AE78="RMS"),Ruler!Q$21,IF(AND(All!$V78="P9",All!$AE78="RMS"),Ruler!Q$22,IF(AND(All!$V78="P1",All!$AE78="RSS"),Ruler!Q$6,IF(AND(All!$V78="P2",All!$AE78="RSS"),Ruler!Q$23,IF(AND(All!$V78="P3",All!$AE78="RSS"),Ruler!Q$24,IF(AND(All!$V78="P4",All!$AE78="RSS"),Ruler!Q$25,IF(AND(All!$V78="P5",All!$AE78="RSS"),Ruler!Q$26,IF(AND(All!$V78="P6",All!$AE78="RSS"),Ruler!Q$27,IF(AND(All!$V78="P7",All!$AE78="RSS"),Ruler!Q$28,IF(AND(All!$V78="P8",All!$AE78="RSS"),Ruler!Q$29,IF(AND(All!$V78="P9",All!$AE78="RSS"),Ruler!Q$30,0)))))))))))))))))))))))))))</f>
        <v>3</v>
      </c>
      <c r="BY78" s="325">
        <f>IF(AND(All!$V78="P1",All!$AE78="RDP"),Ruler!R$6,IF(AND(All!$V78="P2",All!$AE78="RDP"),Ruler!R$7,IF(AND(All!$V78="P3",All!$AE78="RDP"),Ruler!R$8,IF(AND(All!$V78="P4",All!$AE78="RDP"),Ruler!R$9,IF(AND(All!$V78="P5",All!$AE78="RDP"),Ruler!R$10,IF(AND(All!$V78="P6",All!$AE78="RDP"),Ruler!R$11,IF(AND(All!$V78="P7",All!$AE78="RDP"),Ruler!R$12,IF(AND(All!$V78="P8",All!$AE78="RDP"),Ruler!R$13,IF(AND(All!$V78="P9",All!$AE78="RDP"),Ruler!R$14,IF(AND(All!$V78="P1",All!$AE78="RMS"),Ruler!R$6,IF(AND(All!$V78="P2",All!$AE78="RMS"),Ruler!R$15,IF(AND(All!$V78="P3",All!$AE78="RMS"),Ruler!R$16,IF(AND(All!$V78="P4",All!$AE78="RMS"),Ruler!R$17,IF(AND(All!$V78="P5",All!$AE78="RMS"),Ruler!R$18,IF(AND(All!$V78="P6",All!$AE78="RMS"),Ruler!R$19,IF(AND(All!$V78="P7",All!$AE78="RMS"),Ruler!R$20,IF(AND(All!$V78="P8",All!$AE78="RMS"),Ruler!R$21,IF(AND(All!$V78="P9",All!$AE78="RMS"),Ruler!R$22,IF(AND(All!$V78="P1",All!$AE78="RSS"),Ruler!R$6,IF(AND(All!$V78="P2",All!$AE78="RSS"),Ruler!R$23,IF(AND(All!$V78="P3",All!$AE78="RSS"),Ruler!R$24,IF(AND(All!$V78="P4",All!$AE78="RSS"),Ruler!R$25,IF(AND(All!$V78="P5",All!$AE78="RSS"),Ruler!R$26,IF(AND(All!$V78="P6",All!$AE78="RSS"),Ruler!R$27,IF(AND(All!$V78="P7",All!$AE78="RSS"),Ruler!R$28,IF(AND(All!$V78="P8",All!$AE78="RSS"),Ruler!R$29,IF(AND(All!$V78="P9",All!$AE78="RSS"),Ruler!R$30,0)))))))))))))))))))))))))))</f>
        <v>4</v>
      </c>
      <c r="BZ78" s="325">
        <f>IF(AND(All!$V78="P1",All!$AE78="RDP"),Ruler!S$6,IF(AND(All!$V78="P2",All!$AE78="RDP"),Ruler!S$7,IF(AND(All!$V78="P3",All!$AE78="RDP"),Ruler!S$8,IF(AND(All!$V78="P4",All!$AE78="RDP"),Ruler!S$9,IF(AND(All!$V78="P5",All!$AE78="RDP"),Ruler!S$10,IF(AND(All!$V78="P6",All!$AE78="RDP"),Ruler!S$11,IF(AND(All!$V78="P7",All!$AE78="RDP"),Ruler!S$12,IF(AND(All!$V78="P8",All!$AE78="RDP"),Ruler!S$13,IF(AND(All!$V78="P9",All!$AE78="RDP"),Ruler!S$14,IF(AND(All!$V78="P1",All!$AE78="RMS"),Ruler!S$6,IF(AND(All!$V78="P2",All!$AE78="RMS"),Ruler!S$15,IF(AND(All!$V78="P3",All!$AE78="RMS"),Ruler!S$16,IF(AND(All!$V78="P4",All!$AE78="RMS"),Ruler!S$17,IF(AND(All!$V78="P5",All!$AE78="RMS"),Ruler!S$18,IF(AND(All!$V78="P6",All!$AE78="RMS"),Ruler!S$19,IF(AND(All!$V78="P7",All!$AE78="RMS"),Ruler!S$20,IF(AND(All!$V78="P8",All!$AE78="RMS"),Ruler!S$21,IF(AND(All!$V78="P9",All!$AE78="RMS"),Ruler!S$22,IF(AND(All!$V78="P1",All!$AE78="RSS"),Ruler!S$6,IF(AND(All!$V78="P2",All!$AE78="RSS"),Ruler!S$23,IF(AND(All!$V78="P3",All!$AE78="RSS"),Ruler!S$24,IF(AND(All!$V78="P4",All!$AE78="RSS"),Ruler!S$25,IF(AND(All!$V78="P5",All!$AE78="RSS"),Ruler!S$26,IF(AND(All!$V78="P6",All!$AE78="RSS"),Ruler!S$27,IF(AND(All!$V78="P7",All!$AE78="RSS"),Ruler!S$28,IF(AND(All!$V78="P8",All!$AE78="RSS"),Ruler!S$29,IF(AND(All!$V78="P9",All!$AE78="RSS"),Ruler!S$30,0)))))))))))))))))))))))))))</f>
        <v>3</v>
      </c>
      <c r="CA78" s="325">
        <f>IF(AND(All!$V78="P1",All!$AE78="RDP"),Ruler!T$6,IF(AND(All!$V78="P2",All!$AE78="RDP"),Ruler!T$7,IF(AND(All!$V78="P3",All!$AE78="RDP"),Ruler!T$8,IF(AND(All!$V78="P4",All!$AE78="RDP"),Ruler!T$9,IF(AND(All!$V78="P5",All!$AE78="RDP"),Ruler!T$10,IF(AND(All!$V78="P6",All!$AE78="RDP"),Ruler!T$11,IF(AND(All!$V78="P7",All!$AE78="RDP"),Ruler!T$12,IF(AND(All!$V78="P8",All!$AE78="RDP"),Ruler!T$13,IF(AND(All!$V78="P9",All!$AE78="RDP"),Ruler!T$14,IF(AND(All!$V78="P1",All!$AE78="RMS"),Ruler!T$6,IF(AND(All!$V78="P2",All!$AE78="RMS"),Ruler!T$15,IF(AND(All!$V78="P3",All!$AE78="RMS"),Ruler!T$16,IF(AND(All!$V78="P4",All!$AE78="RMS"),Ruler!T$17,IF(AND(All!$V78="P5",All!$AE78="RMS"),Ruler!T$18,IF(AND(All!$V78="P6",All!$AE78="RMS"),Ruler!T$19,IF(AND(All!$V78="P7",All!$AE78="RMS"),Ruler!T$20,IF(AND(All!$V78="P8",All!$AE78="RMS"),Ruler!T$21,IF(AND(All!$V78="P9",All!$AE78="RMS"),Ruler!T$22,IF(AND(All!$V78="P1",All!$AE78="RSS"),Ruler!T$6,IF(AND(All!$V78="P2",All!$AE78="RSS"),Ruler!T$23,IF(AND(All!$V78="P3",All!$AE78="RSS"),Ruler!T$24,IF(AND(All!$V78="P4",All!$AE78="RSS"),Ruler!T$25,IF(AND(All!$V78="P5",All!$AE78="RSS"),Ruler!T$26,IF(AND(All!$V78="P6",All!$AE78="RSS"),Ruler!T$27,IF(AND(All!$V78="P7",All!$AE78="RSS"),Ruler!T$28,IF(AND(All!$V78="P8",All!$AE78="RSS"),Ruler!T$29,IF(AND(All!$V78="P9",All!$AE78="RSS"),Ruler!T$30,0)))))))))))))))))))))))))))</f>
        <v>3</v>
      </c>
      <c r="CB78" s="325">
        <f>IF(AND(All!$V78="P1",All!$AE78="RDP"),Ruler!U$6,IF(AND(All!$V78="P2",All!$AE78="RDP"),Ruler!U$7,IF(AND(All!$V78="P3",All!$AE78="RDP"),Ruler!U$8,IF(AND(All!$V78="P4",All!$AE78="RDP"),Ruler!U$9,IF(AND(All!$V78="P5",All!$AE78="RDP"),Ruler!U$10,IF(AND(All!$V78="P6",All!$AE78="RDP"),Ruler!U$11,IF(AND(All!$V78="P7",All!$AE78="RDP"),Ruler!U$12,IF(AND(All!$V78="P8",All!$AE78="RDP"),Ruler!U$13,IF(AND(All!$V78="P9",All!$AE78="RDP"),Ruler!U$14,IF(AND(All!$V78="P1",All!$AE78="RMS"),Ruler!U$6,IF(AND(All!$V78="P2",All!$AE78="RMS"),Ruler!U$15,IF(AND(All!$V78="P3",All!$AE78="RMS"),Ruler!U$16,IF(AND(All!$V78="P4",All!$AE78="RMS"),Ruler!U$17,IF(AND(All!$V78="P5",All!$AE78="RMS"),Ruler!U$18,IF(AND(All!$V78="P6",All!$AE78="RMS"),Ruler!U$19,IF(AND(All!$V78="P7",All!$AE78="RMS"),Ruler!U$20,IF(AND(All!$V78="P8",All!$AE78="RMS"),Ruler!U$21,IF(AND(All!$V78="P9",All!$AE78="RMS"),Ruler!U$22,IF(AND(All!$V78="P1",All!$AE78="RSS"),Ruler!U$6,IF(AND(All!$V78="P2",All!$AE78="RSS"),Ruler!U$23,IF(AND(All!$V78="P3",All!$AE78="RSS"),Ruler!U$24,IF(AND(All!$V78="P4",All!$AE78="RSS"),Ruler!U$25,IF(AND(All!$V78="P5",All!$AE78="RSS"),Ruler!U$26,IF(AND(All!$V78="P6",All!$AE78="RSS"),Ruler!U$27,IF(AND(All!$V78="P7",All!$AE78="RSS"),Ruler!U$28,IF(AND(All!$V78="P8",All!$AE78="RSS"),Ruler!U$29,IF(AND(All!$V78="P9",All!$AE78="RSS"),Ruler!U$30,0)))))))))))))))))))))))))))</f>
        <v>2</v>
      </c>
      <c r="CC78" s="325">
        <f>IF(AND(All!$V78="P1",All!$AE78="RDP"),Ruler!V$6,IF(AND(All!$V78="P2",All!$AE78="RDP"),Ruler!V$7,IF(AND(All!$V78="P3",All!$AE78="RDP"),Ruler!V$8,IF(AND(All!$V78="P4",All!$AE78="RDP"),Ruler!V$9,IF(AND(All!$V78="P5",All!$AE78="RDP"),Ruler!V$10,IF(AND(All!$V78="P6",All!$AE78="RDP"),Ruler!V$11,IF(AND(All!$V78="P7",All!$AE78="RDP"),Ruler!V$12,IF(AND(All!$V78="P8",All!$AE78="RDP"),Ruler!V$13,IF(AND(All!$V78="P9",All!$AE78="RDP"),Ruler!V$14,IF(AND(All!$V78="P1",All!$AE78="RMS"),Ruler!V$6,IF(AND(All!$V78="P2",All!$AE78="RMS"),Ruler!V$15,IF(AND(All!$V78="P3",All!$AE78="RMS"),Ruler!V$16,IF(AND(All!$V78="P4",All!$AE78="RMS"),Ruler!V$17,IF(AND(All!$V78="P5",All!$AE78="RMS"),Ruler!V$18,IF(AND(All!$V78="P6",All!$AE78="RMS"),Ruler!V$19,IF(AND(All!$V78="P7",All!$AE78="RMS"),Ruler!V$20,IF(AND(All!$V78="P8",All!$AE78="RMS"),Ruler!V$21,IF(AND(All!$V78="P9",All!$AE78="RMS"),Ruler!V$22,IF(AND(All!$V78="P1",All!$AE78="RSS"),Ruler!V$6,IF(AND(All!$V78="P2",All!$AE78="RSS"),Ruler!V$23,IF(AND(All!$V78="P3",All!$AE78="RSS"),Ruler!V$24,IF(AND(All!$V78="P4",All!$AE78="RSS"),Ruler!V$25,IF(AND(All!$V78="P5",All!$AE78="RSS"),Ruler!V$26,IF(AND(All!$V78="P6",All!$AE78="RSS"),Ruler!V$27,IF(AND(All!$V78="P7",All!$AE78="RSS"),Ruler!V$28,IF(AND(All!$V78="P8",All!$AE78="RSS"),Ruler!V$29,IF(AND(All!$V78="P9",All!$AE78="RSS"),Ruler!V$30,0)))))))))))))))))))))))))))</f>
        <v>3</v>
      </c>
      <c r="CD78" s="325">
        <f>IF(AND(All!$V78="P1",All!$AE78="RDP"),Ruler!W$6,IF(AND(All!$V78="P2",All!$AE78="RDP"),Ruler!W$7,IF(AND(All!$V78="P3",All!$AE78="RDP"),Ruler!W$8,IF(AND(All!$V78="P4",All!$AE78="RDP"),Ruler!W$9,IF(AND(All!$V78="P5",All!$AE78="RDP"),Ruler!W$10,IF(AND(All!$V78="P6",All!$AE78="RDP"),Ruler!W$11,IF(AND(All!$V78="P7",All!$AE78="RDP"),Ruler!W$12,IF(AND(All!$V78="P8",All!$AE78="RDP"),Ruler!W$13,IF(AND(All!$V78="P9",All!$AE78="RDP"),Ruler!W$14,IF(AND(All!$V78="P1",All!$AE78="RMS"),Ruler!W$6,IF(AND(All!$V78="P2",All!$AE78="RMS"),Ruler!W$15,IF(AND(All!$V78="P3",All!$AE78="RMS"),Ruler!W$16,IF(AND(All!$V78="P4",All!$AE78="RMS"),Ruler!W$17,IF(AND(All!$V78="P5",All!$AE78="RMS"),Ruler!W$18,IF(AND(All!$V78="P6",All!$AE78="RMS"),Ruler!W$19,IF(AND(All!$V78="P7",All!$AE78="RMS"),Ruler!W$20,IF(AND(All!$V78="P8",All!$AE78="RMS"),Ruler!W$21,IF(AND(All!$V78="P9",All!$AE78="RMS"),Ruler!W$22,IF(AND(All!$V78="P1",All!$AE78="RSS"),Ruler!W$6,IF(AND(All!$V78="P2",All!$AE78="RSS"),Ruler!W$23,IF(AND(All!$V78="P3",All!$AE78="RSS"),Ruler!W$24,IF(AND(All!$V78="P4",All!$AE78="RSS"),Ruler!W$25,IF(AND(All!$V78="P5",All!$AE78="RSS"),Ruler!W$26,IF(AND(All!$V78="P6",All!$AE78="RSS"),Ruler!W$27,IF(AND(All!$V78="P7",All!$AE78="RSS"),Ruler!W$28,IF(AND(All!$V78="P8",All!$AE78="RSS"),Ruler!W$29,IF(AND(All!$V78="P9",All!$AE78="RSS"),Ruler!W$30,0)))))))))))))))))))))))))))</f>
        <v>2</v>
      </c>
      <c r="CE78" s="325">
        <f>IF(AND(All!$V78="P1",All!$AE78="RDP"),Ruler!X$6,IF(AND(All!$V78="P2",All!$AE78="RDP"),Ruler!X$7,IF(AND(All!$V78="P3",All!$AE78="RDP"),Ruler!X$8,IF(AND(All!$V78="P4",All!$AE78="RDP"),Ruler!X$9,IF(AND(All!$V78="P5",All!$AE78="RDP"),Ruler!X$10,IF(AND(All!$V78="P6",All!$AE78="RDP"),Ruler!X$11,IF(AND(All!$V78="P7",All!$AE78="RDP"),Ruler!X$12,IF(AND(All!$V78="P8",All!$AE78="RDP"),Ruler!X$13,IF(AND(All!$V78="P9",All!$AE78="RDP"),Ruler!X$14,IF(AND(All!$V78="P1",All!$AE78="RMS"),Ruler!X$6,IF(AND(All!$V78="P2",All!$AE78="RMS"),Ruler!X$15,IF(AND(All!$V78="P3",All!$AE78="RMS"),Ruler!X$16,IF(AND(All!$V78="P4",All!$AE78="RMS"),Ruler!X$17,IF(AND(All!$V78="P5",All!$AE78="RMS"),Ruler!X$18,IF(AND(All!$V78="P6",All!$AE78="RMS"),Ruler!X$19,IF(AND(All!$V78="P7",All!$AE78="RMS"),Ruler!X$20,IF(AND(All!$V78="P8",All!$AE78="RMS"),Ruler!X$21,IF(AND(All!$V78="P9",All!$AE78="RMS"),Ruler!X$22,IF(AND(All!$V78="P1",All!$AE78="RSS"),Ruler!X$6,IF(AND(All!$V78="P2",All!$AE78="RSS"),Ruler!X$23,IF(AND(All!$V78="P3",All!$AE78="RSS"),Ruler!X$24,IF(AND(All!$V78="P4",All!$AE78="RSS"),Ruler!X$25,IF(AND(All!$V78="P5",All!$AE78="RSS"),Ruler!X$26,IF(AND(All!$V78="P6",All!$AE78="RSS"),Ruler!X$27,IF(AND(All!$V78="P7",All!$AE78="RSS"),Ruler!X$28,IF(AND(All!$V78="P8",All!$AE78="RSS"),Ruler!X$29,IF(AND(All!$V78="P9",All!$AE78="RSS"),Ruler!X$30,0)))))))))))))))))))))))))))</f>
        <v>3</v>
      </c>
      <c r="CF78" s="325">
        <f>IF(AND(All!$V78="P1",All!$AE78="RDP"),Ruler!Y$6,IF(AND(All!$V78="P2",All!$AE78="RDP"),Ruler!Y$7,IF(AND(All!$V78="P3",All!$AE78="RDP"),Ruler!Y$8,IF(AND(All!$V78="P4",All!$AE78="RDP"),Ruler!Y$9,IF(AND(All!$V78="P5",All!$AE78="RDP"),Ruler!Y$10,IF(AND(All!$V78="P6",All!$AE78="RDP"),Ruler!Y$11,IF(AND(All!$V78="P7",All!$AE78="RDP"),Ruler!Y$12,IF(AND(All!$V78="P8",All!$AE78="RDP"),Ruler!Y$13,IF(AND(All!$V78="P9",All!$AE78="RDP"),Ruler!Y$14,IF(AND(All!$V78="P1",All!$AE78="RMS"),Ruler!Y$6,IF(AND(All!$V78="P2",All!$AE78="RMS"),Ruler!Y$15,IF(AND(All!$V78="P3",All!$AE78="RMS"),Ruler!Y$16,IF(AND(All!$V78="P4",All!$AE78="RMS"),Ruler!Y$17,IF(AND(All!$V78="P5",All!$AE78="RMS"),Ruler!Y$18,IF(AND(All!$V78="P6",All!$AE78="RMS"),Ruler!Y$19,IF(AND(All!$V78="P7",All!$AE78="RMS"),Ruler!Y$20,IF(AND(All!$V78="P8",All!$AE78="RMS"),Ruler!Y$21,IF(AND(All!$V78="P9",All!$AE78="RMS"),Ruler!Y$22,IF(AND(All!$V78="P1",All!$AE78="RSS"),Ruler!Y$6,IF(AND(All!$V78="P2",All!$AE78="RSS"),Ruler!Y$23,IF(AND(All!$V78="P3",All!$AE78="RSS"),Ruler!Y$24,IF(AND(All!$V78="P4",All!$AE78="RSS"),Ruler!Y$25,IF(AND(All!$V78="P5",All!$AE78="RSS"),Ruler!Y$26,IF(AND(All!$V78="P6",All!$AE78="RSS"),Ruler!Y$27,IF(AND(All!$V78="P7",All!$AE78="RSS"),Ruler!Y$28,IF(AND(All!$V78="P8",All!$AE78="RSS"),Ruler!Y$29,IF(AND(All!$V78="P9",All!$AE78="RSS"),Ruler!Y$30,0)))))))))))))))))))))))))))</f>
        <v>2</v>
      </c>
      <c r="CG78" s="325">
        <f>IF(AND(All!$V78="P1",All!$AE78="RDP"),Ruler!Z$6,IF(AND(All!$V78="P2",All!$AE78="RDP"),Ruler!Z$7,IF(AND(All!$V78="P3",All!$AE78="RDP"),Ruler!Z$8,IF(AND(All!$V78="P4",All!$AE78="RDP"),Ruler!Z$9,IF(AND(All!$V78="P5",All!$AE78="RDP"),Ruler!Z$10,IF(AND(All!$V78="P6",All!$AE78="RDP"),Ruler!Z$11,IF(AND(All!$V78="P7",All!$AE78="RDP"),Ruler!Z$12,IF(AND(All!$V78="P8",All!$AE78="RDP"),Ruler!Z$13,IF(AND(All!$V78="P9",All!$AE78="RDP"),Ruler!Z$14,IF(AND(All!$V78="P1",All!$AE78="RMS"),Ruler!Z$6,IF(AND(All!$V78="P2",All!$AE78="RMS"),Ruler!Z$15,IF(AND(All!$V78="P3",All!$AE78="RMS"),Ruler!Z$16,IF(AND(All!$V78="P4",All!$AE78="RMS"),Ruler!Z$17,IF(AND(All!$V78="P5",All!$AE78="RMS"),Ruler!Z$18,IF(AND(All!$V78="P6",All!$AE78="RMS"),Ruler!Z$19,IF(AND(All!$V78="P7",All!$AE78="RMS"),Ruler!Z$20,IF(AND(All!$V78="P8",All!$AE78="RMS"),Ruler!Z$21,IF(AND(All!$V78="P9",All!$AE78="RMS"),Ruler!Z$22,IF(AND(All!$V78="P1",All!$AE78="RSS"),Ruler!Z$6,IF(AND(All!$V78="P2",All!$AE78="RSS"),Ruler!Z$23,IF(AND(All!$V78="P3",All!$AE78="RSS"),Ruler!Z$24,IF(AND(All!$V78="P4",All!$AE78="RSS"),Ruler!Z$25,IF(AND(All!$V78="P5",All!$AE78="RSS"),Ruler!Z$26,IF(AND(All!$V78="P6",All!$AE78="RSS"),Ruler!Z$27,IF(AND(All!$V78="P7",All!$AE78="RSS"),Ruler!Z$28,IF(AND(All!$V78="P8",All!$AE78="RSS"),Ruler!Z$29,IF(AND(All!$V78="P9",All!$AE78="RSS"),Ruler!Z$30,0)))))))))))))))))))))))))))</f>
        <v>2</v>
      </c>
      <c r="CH78" s="325">
        <f>IF(AND(All!$V78="P1",All!$AE78="RDP"),Ruler!AA$6,IF(AND(All!$V78="P2",All!$AE78="RDP"),Ruler!AA$7,IF(AND(All!$V78="P3",All!$AE78="RDP"),Ruler!AA$8,IF(AND(All!$V78="P4",All!$AE78="RDP"),Ruler!AA$9,IF(AND(All!$V78="P5",All!$AE78="RDP"),Ruler!AA$10,IF(AND(All!$V78="P6",All!$AE78="RDP"),Ruler!AA$11,IF(AND(All!$V78="P7",All!$AE78="RDP"),Ruler!AA$12,IF(AND(All!$V78="P8",All!$AE78="RDP"),Ruler!AA$13,IF(AND(All!$V78="P9",All!$AE78="RDP"),Ruler!AA$14,IF(AND(All!$V78="P1",All!$AE78="RMS"),Ruler!AA$6,IF(AND(All!$V78="P2",All!$AE78="RMS"),Ruler!AA$15,IF(AND(All!$V78="P3",All!$AE78="RMS"),Ruler!AA$16,IF(AND(All!$V78="P4",All!$AE78="RMS"),Ruler!AA$17,IF(AND(All!$V78="P5",All!$AE78="RMS"),Ruler!AA$18,IF(AND(All!$V78="P6",All!$AE78="RMS"),Ruler!AA$19,IF(AND(All!$V78="P7",All!$AE78="RMS"),Ruler!AA$20,IF(AND(All!$V78="P8",All!$AE78="RMS"),Ruler!AA$21,IF(AND(All!$V78="P9",All!$AE78="RMS"),Ruler!AA$22,IF(AND(All!$V78="P1",All!$AE78="RSS"),Ruler!AA$6,IF(AND(All!$V78="P2",All!$AE78="RSS"),Ruler!AA$23,IF(AND(All!$V78="P3",All!$AE78="RSS"),Ruler!AA$24,IF(AND(All!$V78="P4",All!$AE78="RSS"),Ruler!AA$25,IF(AND(All!$V78="P5",All!$AE78="RSS"),Ruler!AA$26,IF(AND(All!$V78="P6",All!$AE78="RSS"),Ruler!AA$27,IF(AND(All!$V78="P7",All!$AE78="RSS"),Ruler!AA$28,IF(AND(All!$V78="P8",All!$AE78="RSS"),Ruler!AA$29,IF(AND(All!$V78="P9",All!$AE78="RSS"),Ruler!AA$30,0)))))))))))))))))))))))))))</f>
        <v>2</v>
      </c>
      <c r="CI78" s="325">
        <f>IF(AND(All!$V78="P1",All!$AE78="RDP"),Ruler!AB$6,IF(AND(All!$V78="P2",All!$AE78="RDP"),Ruler!AB$7,IF(AND(All!$V78="P3",All!$AE78="RDP"),Ruler!AB$8,IF(AND(All!$V78="P4",All!$AE78="RDP"),Ruler!AB$9,IF(AND(All!$V78="P5",All!$AE78="RDP"),Ruler!AB$10,IF(AND(All!$V78="P6",All!$AE78="RDP"),Ruler!AB$11,IF(AND(All!$V78="P7",All!$AE78="RDP"),Ruler!AB$12,IF(AND(All!$V78="P8",All!$AE78="RDP"),Ruler!AB$13,IF(AND(All!$V78="P9",All!$AE78="RDP"),Ruler!AB$14,IF(AND(All!$V78="P1",All!$AE78="RMS"),Ruler!AB$6,IF(AND(All!$V78="P2",All!$AE78="RMS"),Ruler!AB$15,IF(AND(All!$V78="P3",All!$AE78="RMS"),Ruler!AB$16,IF(AND(All!$V78="P4",All!$AE78="RMS"),Ruler!AB$17,IF(AND(All!$V78="P5",All!$AE78="RMS"),Ruler!AB$18,IF(AND(All!$V78="P6",All!$AE78="RMS"),Ruler!AB$19,IF(AND(All!$V78="P7",All!$AE78="RMS"),Ruler!AB$20,IF(AND(All!$V78="P8",All!$AE78="RMS"),Ruler!AB$21,IF(AND(All!$V78="P9",All!$AE78="RMS"),Ruler!AB$22,IF(AND(All!$V78="P1",All!$AE78="RSS"),Ruler!AB$6,IF(AND(All!$V78="P2",All!$AE78="RSS"),Ruler!AB$23,IF(AND(All!$V78="P3",All!$AE78="RSS"),Ruler!AB$24,IF(AND(All!$V78="P4",All!$AE78="RSS"),Ruler!AB$25,IF(AND(All!$V78="P5",All!$AE78="RSS"),Ruler!AB$26,IF(AND(All!$V78="P6",All!$AE78="RSS"),Ruler!AB$27,IF(AND(All!$V78="P7",All!$AE78="RSS"),Ruler!AB$28,IF(AND(All!$V78="P8",All!$AE78="RSS"),Ruler!AB$29,IF(AND(All!$V78="P9",All!$AE78="RSS"),Ruler!AB$30,0)))))))))))))))))))))))))))</f>
        <v>2</v>
      </c>
      <c r="CJ78" s="377">
        <f>Table9[[#This Row],[R-B1]]-Table9[[#This Row],[B1]]</f>
        <v>-1</v>
      </c>
      <c r="CK78" s="378">
        <f>Table9[[#This Row],[R-B2]]-Table9[[#This Row],[B2]]</f>
        <v>0</v>
      </c>
      <c r="CL78" s="378">
        <f>Table9[[#This Row],[R-B3]]-Table9[[#This Row],[B3]]</f>
        <v>0</v>
      </c>
      <c r="CM78" s="378">
        <f>Table9[[#This Row],[R-B4]]-Table9[[#This Row],[B4]]</f>
        <v>0</v>
      </c>
      <c r="CN78" s="378">
        <f>Table9[[#This Row],[R-B5]]-Table9[[#This Row],[B5]]</f>
        <v>0</v>
      </c>
      <c r="CO78" s="378">
        <f>Table9[[#This Row],[R-B6]]-Table9[[#This Row],[B6]]</f>
        <v>1</v>
      </c>
      <c r="CP78" s="378">
        <f>Table9[[#This Row],[R-B7]]-Table9[[#This Row],[B7]]</f>
        <v>0</v>
      </c>
      <c r="CQ78" s="378">
        <f>Table9[[#This Row],[R-B8]]-Table9[[#This Row],[B8]]</f>
        <v>0</v>
      </c>
      <c r="CR78" s="378">
        <f>Table9[[#This Row],[R-B9]]-Table9[[#This Row],[B9]]</f>
        <v>0</v>
      </c>
      <c r="CS78" s="378">
        <f>Table9[[#This Row],[R-B10]]-Table9[[#This Row],[B10]]</f>
        <v>0</v>
      </c>
      <c r="CT78" s="378">
        <f>Table9[[#This Row],[R-B11]]-Table9[[#This Row],[B11]]</f>
        <v>-1</v>
      </c>
      <c r="CU78" s="378">
        <f>Table9[[#This Row],[R-B12]]-Table9[[#This Row],[B12]]</f>
        <v>0</v>
      </c>
      <c r="CV78" s="378">
        <f>Table9[[#This Row],[R-K1]]-Table9[[#This Row],[K1]]</f>
        <v>0</v>
      </c>
      <c r="CW78" s="378">
        <f>Table9[[#This Row],[R-K2]]-Table9[[#This Row],[K2]]</f>
        <v>0</v>
      </c>
      <c r="CX78" s="378">
        <f>Table9[[#This Row],[R-K3]]-Table9[[#This Row],[K3]]</f>
        <v>0</v>
      </c>
      <c r="CY78" s="378">
        <f>Table9[[#This Row],[R-K4]]-Table9[[#This Row],[K4]]</f>
        <v>-1</v>
      </c>
      <c r="CZ78" s="378">
        <f>Table9[[#This Row],[R-K5]]-Table9[[#This Row],[K5]]</f>
        <v>1</v>
      </c>
      <c r="DA78" s="378">
        <f>Table9[[#This Row],[R-P1]]-Table9[[#This Row],[P1]]</f>
        <v>1</v>
      </c>
      <c r="DB78" s="378">
        <f>Table9[[#This Row],[R-P2]]-Table9[[#This Row],[P2]]</f>
        <v>0</v>
      </c>
      <c r="DC78" s="378">
        <f>Table9[[#This Row],[R-P3]]-Table9[[#This Row],[P3]]</f>
        <v>0</v>
      </c>
      <c r="DD78" s="378">
        <f>Table9[[#This Row],[R-P4]]-Table9[[#This Row],[P4]]</f>
        <v>0</v>
      </c>
      <c r="DE78" s="378">
        <f>Table9[[#This Row],[R-P5]]-Table9[[#This Row],[P5]]</f>
        <v>0</v>
      </c>
      <c r="DF78" s="378">
        <f>Table9[[#This Row],[R-E1]]-Table9[[#This Row],[E1]]</f>
        <v>0</v>
      </c>
      <c r="DG78" s="379">
        <f>Table9[[#This Row],[R-E2]]-Table9[[#This Row],[E2]]</f>
        <v>2</v>
      </c>
      <c r="DH78" s="43">
        <f>COUNTIF(Table9[[#This Row],[G-B1]:[G-B12]],"&lt;=0")/12*100</f>
        <v>91.666666666666657</v>
      </c>
      <c r="DI78" s="43">
        <f>COUNTIF(Table9[[#This Row],[G-K1]:[G-K5]],"&lt;=0")/5*100</f>
        <v>80</v>
      </c>
      <c r="DJ78" s="43">
        <f>COUNTIF(Table9[[#This Row],[G-P1]:[G-P5]],"&lt;=0")/5*100</f>
        <v>80</v>
      </c>
      <c r="DK78" s="43">
        <f>COUNTIF(Table9[[#This Row],[G-E1]:[G-E2]],"&lt;=0")/2*100</f>
        <v>50</v>
      </c>
      <c r="DL78" s="450">
        <f>IF(AE78="RDP",(COUNTIF(Table9[[#This Row],[G-B3]],"&lt;=0")+COUNTIF(Table9[[#This Row],[G-B4]],"&lt;=0")+COUNTIF(Table9[[#This Row],[G-B7]],"&lt;=0")+COUNTIF(Table9[[#This Row],[G-B11]],"&lt;=0")+COUNTIF(Table9[[#This Row],[G-K2]],"&lt;=0"))/5*100,IF(AE78="RMS",(COUNTIF(Table9[[#This Row],[G-B4]],"&lt;=0")+COUNTIF(Table9[[#This Row],[G-B5]],"&lt;=0")+COUNTIF(Table9[[#This Row],[G-B10]],"&lt;=0")+COUNTIF(Table9[[#This Row],[G-B12]],"&lt;=0")+COUNTIF(Table9[[#This Row],[G-K2]],"&lt;=0"))/5*100,IF(AE78="RSS",(COUNTIF(Table9[[#This Row],[G-B1]],"&lt;=0")+COUNTIF(Table9[[#This Row],[G-B2]],"&lt;=0")+COUNTIF(Table9[[#This Row],[G-B6]],"&lt;=0")+COUNTIF(Table9[[#This Row],[G-B11]],"&lt;=0")+COUNTIF(Table9[[#This Row],[G-B12]],"&lt;=0"))/5*100,0)))</f>
        <v>100</v>
      </c>
      <c r="DM78" s="332">
        <v>100</v>
      </c>
      <c r="DN78" s="42">
        <v>100</v>
      </c>
      <c r="DO78" s="42">
        <v>100</v>
      </c>
      <c r="DP78" s="42">
        <v>100</v>
      </c>
      <c r="DQ78" s="42">
        <v>100</v>
      </c>
      <c r="DR78" s="380">
        <v>100</v>
      </c>
      <c r="DS78" s="381">
        <v>100</v>
      </c>
      <c r="DT78" s="381">
        <v>80</v>
      </c>
      <c r="DU78" s="381">
        <v>100</v>
      </c>
      <c r="DV78" s="381">
        <v>100</v>
      </c>
      <c r="DW78" s="380">
        <v>75</v>
      </c>
      <c r="DX78" s="381">
        <v>80</v>
      </c>
      <c r="DY78" s="381">
        <v>40</v>
      </c>
      <c r="DZ78" s="381">
        <v>50</v>
      </c>
      <c r="EA78" s="382">
        <v>60</v>
      </c>
      <c r="EB78" s="335" t="s">
        <v>747</v>
      </c>
      <c r="EC78" s="324" t="s">
        <v>544</v>
      </c>
      <c r="ED78" s="324" t="s">
        <v>748</v>
      </c>
      <c r="EE78" s="397" t="s">
        <v>749</v>
      </c>
    </row>
    <row r="79" spans="2:135" ht="102" hidden="1" thickBot="1" x14ac:dyDescent="0.35">
      <c r="B79" s="282">
        <v>78</v>
      </c>
      <c r="C79" s="285" t="s">
        <v>134</v>
      </c>
      <c r="D79" s="45">
        <v>46212</v>
      </c>
      <c r="E79" s="284" t="s">
        <v>750</v>
      </c>
      <c r="F79" s="43"/>
      <c r="G79" s="357">
        <f t="shared" ca="1" si="5"/>
        <v>36.903102102359213</v>
      </c>
      <c r="H79" s="283">
        <v>32846</v>
      </c>
      <c r="I79" s="282" t="s">
        <v>136</v>
      </c>
      <c r="J79" s="282" t="s">
        <v>137</v>
      </c>
      <c r="K79" s="282" t="s">
        <v>138</v>
      </c>
      <c r="L79" s="282" t="s">
        <v>147</v>
      </c>
      <c r="M79" s="285"/>
      <c r="N79" s="282"/>
      <c r="O79" s="282" t="s">
        <v>142</v>
      </c>
      <c r="P79" s="281" t="s">
        <v>751</v>
      </c>
      <c r="Q79" s="282" t="s">
        <v>144</v>
      </c>
      <c r="R79" s="282" t="s">
        <v>185</v>
      </c>
      <c r="S79" s="283">
        <v>41246</v>
      </c>
      <c r="T79" s="286">
        <f t="shared" ca="1" si="6"/>
        <v>13.880555555555556</v>
      </c>
      <c r="U79" s="282"/>
      <c r="V79" s="282" t="s">
        <v>57</v>
      </c>
      <c r="W79" s="286"/>
      <c r="X79" s="286">
        <f ca="1">($T$1-Table9[[#This Row],[Date of Appointment to Current Grade]])/365</f>
        <v>6.5578966229071618</v>
      </c>
      <c r="Y79" s="283">
        <v>43922</v>
      </c>
      <c r="Z79" s="282" t="s">
        <v>187</v>
      </c>
      <c r="AA79" s="283">
        <v>45383</v>
      </c>
      <c r="AB79" s="286">
        <f ca="1">($T$1-Table9[[#This Row],[Date in Position]])/365</f>
        <v>2.555156896879764</v>
      </c>
      <c r="AC79" s="282" t="s">
        <v>146</v>
      </c>
      <c r="AD79" s="282"/>
      <c r="AE79" s="282" t="s">
        <v>139</v>
      </c>
      <c r="AF79" s="282" t="s">
        <v>148</v>
      </c>
      <c r="AG79" s="287" t="s">
        <v>752</v>
      </c>
      <c r="AH79" s="287" t="s">
        <v>753</v>
      </c>
      <c r="AI79" s="287" t="s">
        <v>754</v>
      </c>
      <c r="AJ79" s="285"/>
      <c r="AK79" s="288" t="s">
        <v>755</v>
      </c>
      <c r="AL79" s="285" t="s">
        <v>153</v>
      </c>
      <c r="AM79" s="319" t="s">
        <v>756</v>
      </c>
      <c r="AN79" s="323">
        <v>1</v>
      </c>
      <c r="AO79" s="43">
        <v>1</v>
      </c>
      <c r="AP79" s="43">
        <v>1</v>
      </c>
      <c r="AQ79" s="43">
        <v>2</v>
      </c>
      <c r="AR79" s="43">
        <v>2</v>
      </c>
      <c r="AS79" s="43">
        <v>1</v>
      </c>
      <c r="AT79" s="43">
        <v>2</v>
      </c>
      <c r="AU79" s="43">
        <v>2</v>
      </c>
      <c r="AV79" s="43">
        <v>2</v>
      </c>
      <c r="AW79" s="43">
        <v>2</v>
      </c>
      <c r="AX79" s="43">
        <v>1</v>
      </c>
      <c r="AY79" s="43">
        <v>2</v>
      </c>
      <c r="AZ79" s="43">
        <v>2</v>
      </c>
      <c r="BA79" s="43">
        <v>2</v>
      </c>
      <c r="BB79" s="43">
        <v>1</v>
      </c>
      <c r="BC79" s="43">
        <v>2</v>
      </c>
      <c r="BD79" s="43">
        <v>0</v>
      </c>
      <c r="BE79" s="43">
        <v>0</v>
      </c>
      <c r="BF79" s="43">
        <v>0</v>
      </c>
      <c r="BG79" s="43">
        <v>0</v>
      </c>
      <c r="BH79" s="43">
        <v>0</v>
      </c>
      <c r="BI79" s="43">
        <v>1</v>
      </c>
      <c r="BJ79" s="43">
        <v>0</v>
      </c>
      <c r="BK79" s="328">
        <v>0</v>
      </c>
      <c r="BL79" s="325">
        <f>IF(AND(All!$V79="P1",All!$AE79="RDP"),Ruler!E$6,IF(AND(All!$V79="P2",All!$AE79="RDP"),Ruler!E$7,IF(AND(All!$V79="P3",All!$AE79="RDP"),Ruler!E$8,IF(AND(All!$V79="P4",All!$AE79="RDP"),Ruler!E$9,IF(AND(All!$V79="P5",All!$AE79="RDP"),Ruler!E$10,IF(AND(All!$V79="P6",All!$AE79="RDP"),Ruler!E$11,IF(AND(All!$V79="P7",All!$AE79="RDP"),Ruler!E$12,IF(AND(All!$V79="P8",All!$AE79="RDP"),Ruler!E$13,IF(AND(All!$V79="P9",All!$AE79="RDP"),Ruler!E$14,IF(AND(All!$V79="P1",All!$AE79="RMS"),Ruler!E$6,IF(AND(All!$V79="P2",All!$AE79="RMS"),Ruler!E$15,IF(AND(All!$V79="P3",All!$AE79="RMS"),Ruler!E$16,IF(AND(All!$V79="P4",All!$AE79="RMS"),Ruler!E$17,IF(AND(All!$V79="P5",All!$AE79="RMS"),Ruler!E$18,IF(AND(All!$V79="P6",All!$AE79="RMS"),Ruler!E$19,IF(AND(All!$V79="P7",All!$AE79="RMS"),Ruler!E$20,IF(AND(All!$V79="P8",All!$AE79="RMS"),Ruler!E$21,IF(AND(All!$V79="P9",All!$AE79="RMS"),Ruler!E$22,IF(AND(All!$V79="P1",All!$AE79="RSS"),Ruler!E$6,IF(AND(All!$V79="P2",All!$AE79="RSS"),Ruler!E$23,IF(AND(All!$V79="P3",All!$AE79="RSS"),Ruler!E$24,IF(AND(All!$V79="P4",All!$AE79="RSS"),Ruler!E$25,IF(AND(All!$V79="P5",All!$AE79="RSS"),Ruler!E$26,IF(AND(All!$V79="P6",All!$AE79="RSS"),Ruler!E$27,IF(AND(All!$V79="P7",All!$AE79="RSS"),Ruler!E$28,IF(AND(All!$V79="P8",All!$AE79="RSS"),Ruler!E$29,IF(AND(All!$V79="P9",All!$AE79="RSS"),Ruler!E$30,0)))))))))))))))))))))))))))</f>
        <v>2</v>
      </c>
      <c r="BM79" s="325">
        <f>IF(AND(All!$V79="P1",All!$AE79="RDP"),Ruler!F$6,IF(AND(All!$V79="P2",All!$AE79="RDP"),Ruler!F$7,IF(AND(All!$V79="P3",All!$AE79="RDP"),Ruler!F$8,IF(AND(All!$V79="P4",All!$AE79="RDP"),Ruler!F$9,IF(AND(All!$V79="P5",All!$AE79="RDP"),Ruler!F$10,IF(AND(All!$V79="P6",All!$AE79="RDP"),Ruler!F$11,IF(AND(All!$V79="P7",All!$AE79="RDP"),Ruler!F$12,IF(AND(All!$V79="P8",All!$AE79="RDP"),Ruler!F$13,IF(AND(All!$V79="P9",All!$AE79="RDP"),Ruler!F$14,IF(AND(All!$V79="P1",All!$AE79="RMS"),Ruler!F$6,IF(AND(All!$V79="P2",All!$AE79="RMS"),Ruler!F$15,IF(AND(All!$V79="P3",All!$AE79="RMS"),Ruler!F$16,IF(AND(All!$V79="P4",All!$AE79="RMS"),Ruler!F$17,IF(AND(All!$V79="P5",All!$AE79="RMS"),Ruler!F$18,IF(AND(All!$V79="P6",All!$AE79="RMS"),Ruler!F$19,IF(AND(All!$V79="P7",All!$AE79="RMS"),Ruler!F$20,IF(AND(All!$V79="P8",All!$AE79="RMS"),Ruler!F$21,IF(AND(All!$V79="P9",All!$AE79="RMS"),Ruler!F$22,IF(AND(All!$V79="P1",All!$AE79="RSS"),Ruler!F$6,IF(AND(All!$V79="P2",All!$AE79="RSS"),Ruler!F$23,IF(AND(All!$V79="P3",All!$AE79="RSS"),Ruler!F$24,IF(AND(All!$V79="P4",All!$AE79="RSS"),Ruler!F$25,IF(AND(All!$V79="P5",All!$AE79="RSS"),Ruler!F$26,IF(AND(All!$V79="P6",All!$AE79="RSS"),Ruler!F$27,IF(AND(All!$V79="P7",All!$AE79="RSS"),Ruler!F$28,IF(AND(All!$V79="P8",All!$AE79="RSS"),Ruler!F$29,IF(AND(All!$V79="P9",All!$AE79="RSS"),Ruler!F$30,0)))))))))))))))))))))))))))</f>
        <v>2</v>
      </c>
      <c r="BN79" s="325">
        <f>IF(AND(All!$V79="P1",All!$AE79="RDP"),Ruler!G$6,IF(AND(All!$V79="P2",All!$AE79="RDP"),Ruler!G$7,IF(AND(All!$V79="P3",All!$AE79="RDP"),Ruler!G$8,IF(AND(All!$V79="P4",All!$AE79="RDP"),Ruler!G$9,IF(AND(All!$V79="P5",All!$AE79="RDP"),Ruler!G$10,IF(AND(All!$V79="P6",All!$AE79="RDP"),Ruler!G$11,IF(AND(All!$V79="P7",All!$AE79="RDP"),Ruler!G$12,IF(AND(All!$V79="P8",All!$AE79="RDP"),Ruler!G$13,IF(AND(All!$V79="P9",All!$AE79="RDP"),Ruler!G$14,IF(AND(All!$V79="P1",All!$AE79="RMS"),Ruler!G$6,IF(AND(All!$V79="P2",All!$AE79="RMS"),Ruler!G$15,IF(AND(All!$V79="P3",All!$AE79="RMS"),Ruler!G$16,IF(AND(All!$V79="P4",All!$AE79="RMS"),Ruler!G$17,IF(AND(All!$V79="P5",All!$AE79="RMS"),Ruler!G$18,IF(AND(All!$V79="P6",All!$AE79="RMS"),Ruler!G$19,IF(AND(All!$V79="P7",All!$AE79="RMS"),Ruler!G$20,IF(AND(All!$V79="P8",All!$AE79="RMS"),Ruler!G$21,IF(AND(All!$V79="P9",All!$AE79="RMS"),Ruler!G$22,IF(AND(All!$V79="P1",All!$AE79="RSS"),Ruler!G$6,IF(AND(All!$V79="P2",All!$AE79="RSS"),Ruler!G$23,IF(AND(All!$V79="P3",All!$AE79="RSS"),Ruler!G$24,IF(AND(All!$V79="P4",All!$AE79="RSS"),Ruler!G$25,IF(AND(All!$V79="P5",All!$AE79="RSS"),Ruler!G$26,IF(AND(All!$V79="P6",All!$AE79="RSS"),Ruler!G$27,IF(AND(All!$V79="P7",All!$AE79="RSS"),Ruler!G$28,IF(AND(All!$V79="P8",All!$AE79="RSS"),Ruler!G$29,IF(AND(All!$V79="P9",All!$AE79="RSS"),Ruler!G$30,0)))))))))))))))))))))))))))</f>
        <v>2</v>
      </c>
      <c r="BO79" s="325">
        <f>IF(AND(All!$V79="P1",All!$AE79="RDP"),Ruler!H$6,IF(AND(All!$V79="P2",All!$AE79="RDP"),Ruler!H$7,IF(AND(All!$V79="P3",All!$AE79="RDP"),Ruler!H$8,IF(AND(All!$V79="P4",All!$AE79="RDP"),Ruler!H$9,IF(AND(All!$V79="P5",All!$AE79="RDP"),Ruler!H$10,IF(AND(All!$V79="P6",All!$AE79="RDP"),Ruler!H$11,IF(AND(All!$V79="P7",All!$AE79="RDP"),Ruler!H$12,IF(AND(All!$V79="P8",All!$AE79="RDP"),Ruler!H$13,IF(AND(All!$V79="P9",All!$AE79="RDP"),Ruler!H$14,IF(AND(All!$V79="P1",All!$AE79="RMS"),Ruler!H$6,IF(AND(All!$V79="P2",All!$AE79="RMS"),Ruler!H$15,IF(AND(All!$V79="P3",All!$AE79="RMS"),Ruler!H$16,IF(AND(All!$V79="P4",All!$AE79="RMS"),Ruler!H$17,IF(AND(All!$V79="P5",All!$AE79="RMS"),Ruler!H$18,IF(AND(All!$V79="P6",All!$AE79="RMS"),Ruler!H$19,IF(AND(All!$V79="P7",All!$AE79="RMS"),Ruler!H$20,IF(AND(All!$V79="P8",All!$AE79="RMS"),Ruler!H$21,IF(AND(All!$V79="P9",All!$AE79="RMS"),Ruler!H$22,IF(AND(All!$V79="P1",All!$AE79="RSS"),Ruler!H$6,IF(AND(All!$V79="P2",All!$AE79="RSS"),Ruler!H$23,IF(AND(All!$V79="P3",All!$AE79="RSS"),Ruler!H$24,IF(AND(All!$V79="P4",All!$AE79="RSS"),Ruler!H$25,IF(AND(All!$V79="P5",All!$AE79="RSS"),Ruler!H$26,IF(AND(All!$V79="P6",All!$AE79="RSS"),Ruler!H$27,IF(AND(All!$V79="P7",All!$AE79="RSS"),Ruler!H$28,IF(AND(All!$V79="P8",All!$AE79="RSS"),Ruler!H$29,IF(AND(All!$V79="P9",All!$AE79="RSS"),Ruler!H$30,0)))))))))))))))))))))))))))</f>
        <v>2</v>
      </c>
      <c r="BP79" s="325">
        <f>IF(AND(All!$V79="P1",All!$AE79="RDP"),Ruler!I$6,IF(AND(All!$V79="P2",All!$AE79="RDP"),Ruler!I$7,IF(AND(All!$V79="P3",All!$AE79="RDP"),Ruler!I$8,IF(AND(All!$V79="P4",All!$AE79="RDP"),Ruler!I$9,IF(AND(All!$V79="P5",All!$AE79="RDP"),Ruler!I$10,IF(AND(All!$V79="P6",All!$AE79="RDP"),Ruler!I$11,IF(AND(All!$V79="P7",All!$AE79="RDP"),Ruler!I$12,IF(AND(All!$V79="P8",All!$AE79="RDP"),Ruler!I$13,IF(AND(All!$V79="P9",All!$AE79="RDP"),Ruler!I$14,IF(AND(All!$V79="P1",All!$AE79="RMS"),Ruler!I$6,IF(AND(All!$V79="P2",All!$AE79="RMS"),Ruler!I$15,IF(AND(All!$V79="P3",All!$AE79="RMS"),Ruler!I$16,IF(AND(All!$V79="P4",All!$AE79="RMS"),Ruler!I$17,IF(AND(All!$V79="P5",All!$AE79="RMS"),Ruler!I$18,IF(AND(All!$V79="P6",All!$AE79="RMS"),Ruler!I$19,IF(AND(All!$V79="P7",All!$AE79="RMS"),Ruler!I$20,IF(AND(All!$V79="P8",All!$AE79="RMS"),Ruler!I$21,IF(AND(All!$V79="P9",All!$AE79="RMS"),Ruler!I$22,IF(AND(All!$V79="P1",All!$AE79="RSS"),Ruler!I$6,IF(AND(All!$V79="P2",All!$AE79="RSS"),Ruler!I$23,IF(AND(All!$V79="P3",All!$AE79="RSS"),Ruler!I$24,IF(AND(All!$V79="P4",All!$AE79="RSS"),Ruler!I$25,IF(AND(All!$V79="P5",All!$AE79="RSS"),Ruler!I$26,IF(AND(All!$V79="P6",All!$AE79="RSS"),Ruler!I$27,IF(AND(All!$V79="P7",All!$AE79="RSS"),Ruler!I$28,IF(AND(All!$V79="P8",All!$AE79="RSS"),Ruler!I$29,IF(AND(All!$V79="P9",All!$AE79="RSS"),Ruler!I$30,0)))))))))))))))))))))))))))</f>
        <v>3</v>
      </c>
      <c r="BQ79" s="325">
        <f>IF(AND(All!$V79="P1",All!$AE79="RDP"),Ruler!J$6,IF(AND(All!$V79="P2",All!$AE79="RDP"),Ruler!J$7,IF(AND(All!$V79="P3",All!$AE79="RDP"),Ruler!J$8,IF(AND(All!$V79="P4",All!$AE79="RDP"),Ruler!J$9,IF(AND(All!$V79="P5",All!$AE79="RDP"),Ruler!J$10,IF(AND(All!$V79="P6",All!$AE79="RDP"),Ruler!J$11,IF(AND(All!$V79="P7",All!$AE79="RDP"),Ruler!J$12,IF(AND(All!$V79="P8",All!$AE79="RDP"),Ruler!J$13,IF(AND(All!$V79="P9",All!$AE79="RDP"),Ruler!J$14,IF(AND(All!$V79="P1",All!$AE79="RMS"),Ruler!J$6,IF(AND(All!$V79="P2",All!$AE79="RMS"),Ruler!J$15,IF(AND(All!$V79="P3",All!$AE79="RMS"),Ruler!J$16,IF(AND(All!$V79="P4",All!$AE79="RMS"),Ruler!J$17,IF(AND(All!$V79="P5",All!$AE79="RMS"),Ruler!J$18,IF(AND(All!$V79="P6",All!$AE79="RMS"),Ruler!J$19,IF(AND(All!$V79="P7",All!$AE79="RMS"),Ruler!J$20,IF(AND(All!$V79="P8",All!$AE79="RMS"),Ruler!J$21,IF(AND(All!$V79="P9",All!$AE79="RMS"),Ruler!J$22,IF(AND(All!$V79="P1",All!$AE79="RSS"),Ruler!J$6,IF(AND(All!$V79="P2",All!$AE79="RSS"),Ruler!J$23,IF(AND(All!$V79="P3",All!$AE79="RSS"),Ruler!J$24,IF(AND(All!$V79="P4",All!$AE79="RSS"),Ruler!J$25,IF(AND(All!$V79="P5",All!$AE79="RSS"),Ruler!J$26,IF(AND(All!$V79="P6",All!$AE79="RSS"),Ruler!J$27,IF(AND(All!$V79="P7",All!$AE79="RSS"),Ruler!J$28,IF(AND(All!$V79="P8",All!$AE79="RSS"),Ruler!J$29,IF(AND(All!$V79="P9",All!$AE79="RSS"),Ruler!J$30,0)))))))))))))))))))))))))))</f>
        <v>1</v>
      </c>
      <c r="BR79" s="325">
        <f>IF(AND(All!$V79="P1",All!$AE79="RDP"),Ruler!K$6,IF(AND(All!$V79="P2",All!$AE79="RDP"),Ruler!K$7,IF(AND(All!$V79="P3",All!$AE79="RDP"),Ruler!K$8,IF(AND(All!$V79="P4",All!$AE79="RDP"),Ruler!K$9,IF(AND(All!$V79="P5",All!$AE79="RDP"),Ruler!K$10,IF(AND(All!$V79="P6",All!$AE79="RDP"),Ruler!K$11,IF(AND(All!$V79="P7",All!$AE79="RDP"),Ruler!K$12,IF(AND(All!$V79="P8",All!$AE79="RDP"),Ruler!K$13,IF(AND(All!$V79="P9",All!$AE79="RDP"),Ruler!K$14,IF(AND(All!$V79="P1",All!$AE79="RMS"),Ruler!K$6,IF(AND(All!$V79="P2",All!$AE79="RMS"),Ruler!K$15,IF(AND(All!$V79="P3",All!$AE79="RMS"),Ruler!K$16,IF(AND(All!$V79="P4",All!$AE79="RMS"),Ruler!K$17,IF(AND(All!$V79="P5",All!$AE79="RMS"),Ruler!K$18,IF(AND(All!$V79="P6",All!$AE79="RMS"),Ruler!K$19,IF(AND(All!$V79="P7",All!$AE79="RMS"),Ruler!K$20,IF(AND(All!$V79="P8",All!$AE79="RMS"),Ruler!K$21,IF(AND(All!$V79="P9",All!$AE79="RMS"),Ruler!K$22,IF(AND(All!$V79="P1",All!$AE79="RSS"),Ruler!K$6,IF(AND(All!$V79="P2",All!$AE79="RSS"),Ruler!K$23,IF(AND(All!$V79="P3",All!$AE79="RSS"),Ruler!K$24,IF(AND(All!$V79="P4",All!$AE79="RSS"),Ruler!K$25,IF(AND(All!$V79="P5",All!$AE79="RSS"),Ruler!K$26,IF(AND(All!$V79="P6",All!$AE79="RSS"),Ruler!K$27,IF(AND(All!$V79="P7",All!$AE79="RSS"),Ruler!K$28,IF(AND(All!$V79="P8",All!$AE79="RSS"),Ruler!K$29,IF(AND(All!$V79="P9",All!$AE79="RSS"),Ruler!K$30,0)))))))))))))))))))))))))))</f>
        <v>2</v>
      </c>
      <c r="BS79" s="325">
        <f>IF(AND(All!$V79="P1",All!$AE79="RDP"),Ruler!L$6,IF(AND(All!$V79="P2",All!$AE79="RDP"),Ruler!L$7,IF(AND(All!$V79="P3",All!$AE79="RDP"),Ruler!L$8,IF(AND(All!$V79="P4",All!$AE79="RDP"),Ruler!L$9,IF(AND(All!$V79="P5",All!$AE79="RDP"),Ruler!L$10,IF(AND(All!$V79="P6",All!$AE79="RDP"),Ruler!L$11,IF(AND(All!$V79="P7",All!$AE79="RDP"),Ruler!L$12,IF(AND(All!$V79="P8",All!$AE79="RDP"),Ruler!L$13,IF(AND(All!$V79="P9",All!$AE79="RDP"),Ruler!L$14,IF(AND(All!$V79="P1",All!$AE79="RMS"),Ruler!L$6,IF(AND(All!$V79="P2",All!$AE79="RMS"),Ruler!L$15,IF(AND(All!$V79="P3",All!$AE79="RMS"),Ruler!L$16,IF(AND(All!$V79="P4",All!$AE79="RMS"),Ruler!L$17,IF(AND(All!$V79="P5",All!$AE79="RMS"),Ruler!L$18,IF(AND(All!$V79="P6",All!$AE79="RMS"),Ruler!L$19,IF(AND(All!$V79="P7",All!$AE79="RMS"),Ruler!L$20,IF(AND(All!$V79="P8",All!$AE79="RMS"),Ruler!L$21,IF(AND(All!$V79="P9",All!$AE79="RMS"),Ruler!L$22,IF(AND(All!$V79="P1",All!$AE79="RSS"),Ruler!L$6,IF(AND(All!$V79="P2",All!$AE79="RSS"),Ruler!L$23,IF(AND(All!$V79="P3",All!$AE79="RSS"),Ruler!L$24,IF(AND(All!$V79="P4",All!$AE79="RSS"),Ruler!L$25,IF(AND(All!$V79="P5",All!$AE79="RSS"),Ruler!L$26,IF(AND(All!$V79="P6",All!$AE79="RSS"),Ruler!L$27,IF(AND(All!$V79="P7",All!$AE79="RSS"),Ruler!L$28,IF(AND(All!$V79="P8",All!$AE79="RSS"),Ruler!L$29,IF(AND(All!$V79="P9",All!$AE79="RSS"),Ruler!L$30,0)))))))))))))))))))))))))))</f>
        <v>2</v>
      </c>
      <c r="BT79" s="325">
        <f>IF(AND(All!$V79="P1",All!$AE79="RDP"),Ruler!M$6,IF(AND(All!$V79="P2",All!$AE79="RDP"),Ruler!M$7,IF(AND(All!$V79="P3",All!$AE79="RDP"),Ruler!M$8,IF(AND(All!$V79="P4",All!$AE79="RDP"),Ruler!M$9,IF(AND(All!$V79="P5",All!$AE79="RDP"),Ruler!M$10,IF(AND(All!$V79="P6",All!$AE79="RDP"),Ruler!M$11,IF(AND(All!$V79="P7",All!$AE79="RDP"),Ruler!M$12,IF(AND(All!$V79="P8",All!$AE79="RDP"),Ruler!M$13,IF(AND(All!$V79="P9",All!$AE79="RDP"),Ruler!M$14,IF(AND(All!$V79="P1",All!$AE79="RMS"),Ruler!M$6,IF(AND(All!$V79="P2",All!$AE79="RMS"),Ruler!M$15,IF(AND(All!$V79="P3",All!$AE79="RMS"),Ruler!M$16,IF(AND(All!$V79="P4",All!$AE79="RMS"),Ruler!M$17,IF(AND(All!$V79="P5",All!$AE79="RMS"),Ruler!M$18,IF(AND(All!$V79="P6",All!$AE79="RMS"),Ruler!M$19,IF(AND(All!$V79="P7",All!$AE79="RMS"),Ruler!M$20,IF(AND(All!$V79="P8",All!$AE79="RMS"),Ruler!M$21,IF(AND(All!$V79="P9",All!$AE79="RMS"),Ruler!M$22,IF(AND(All!$V79="P1",All!$AE79="RSS"),Ruler!M$6,IF(AND(All!$V79="P2",All!$AE79="RSS"),Ruler!M$23,IF(AND(All!$V79="P3",All!$AE79="RSS"),Ruler!M$24,IF(AND(All!$V79="P4",All!$AE79="RSS"),Ruler!M$25,IF(AND(All!$V79="P5",All!$AE79="RSS"),Ruler!M$26,IF(AND(All!$V79="P6",All!$AE79="RSS"),Ruler!M$27,IF(AND(All!$V79="P7",All!$AE79="RSS"),Ruler!M$28,IF(AND(All!$V79="P8",All!$AE79="RSS"),Ruler!M$29,IF(AND(All!$V79="P9",All!$AE79="RSS"),Ruler!M$30,0)))))))))))))))))))))))))))</f>
        <v>2</v>
      </c>
      <c r="BU79" s="325">
        <f>IF(AND(All!$V79="P1",All!$AE79="RDP"),Ruler!N$6,IF(AND(All!$V79="P2",All!$AE79="RDP"),Ruler!N$7,IF(AND(All!$V79="P3",All!$AE79="RDP"),Ruler!N$8,IF(AND(All!$V79="P4",All!$AE79="RDP"),Ruler!N$9,IF(AND(All!$V79="P5",All!$AE79="RDP"),Ruler!N$10,IF(AND(All!$V79="P6",All!$AE79="RDP"),Ruler!N$11,IF(AND(All!$V79="P7",All!$AE79="RDP"),Ruler!N$12,IF(AND(All!$V79="P8",All!$AE79="RDP"),Ruler!N$13,IF(AND(All!$V79="P9",All!$AE79="RDP"),Ruler!N$14,IF(AND(All!$V79="P1",All!$AE79="RMS"),Ruler!N$6,IF(AND(All!$V79="P2",All!$AE79="RMS"),Ruler!N$15,IF(AND(All!$V79="P3",All!$AE79="RMS"),Ruler!N$16,IF(AND(All!$V79="P4",All!$AE79="RMS"),Ruler!N$17,IF(AND(All!$V79="P5",All!$AE79="RMS"),Ruler!N$18,IF(AND(All!$V79="P6",All!$AE79="RMS"),Ruler!N$19,IF(AND(All!$V79="P7",All!$AE79="RMS"),Ruler!N$20,IF(AND(All!$V79="P8",All!$AE79="RMS"),Ruler!N$21,IF(AND(All!$V79="P9",All!$AE79="RMS"),Ruler!N$22,IF(AND(All!$V79="P1",All!$AE79="RSS"),Ruler!N$6,IF(AND(All!$V79="P2",All!$AE79="RSS"),Ruler!N$23,IF(AND(All!$V79="P3",All!$AE79="RSS"),Ruler!N$24,IF(AND(All!$V79="P4",All!$AE79="RSS"),Ruler!N$25,IF(AND(All!$V79="P5",All!$AE79="RSS"),Ruler!N$26,IF(AND(All!$V79="P6",All!$AE79="RSS"),Ruler!N$27,IF(AND(All!$V79="P7",All!$AE79="RSS"),Ruler!N$28,IF(AND(All!$V79="P8",All!$AE79="RSS"),Ruler!N$29,IF(AND(All!$V79="P9",All!$AE79="RSS"),Ruler!N$30,0)))))))))))))))))))))))))))</f>
        <v>2</v>
      </c>
      <c r="BV79" s="325">
        <f>IF(AND(All!$V79="P1",All!$AE79="RDP"),Ruler!O$6,IF(AND(All!$V79="P2",All!$AE79="RDP"),Ruler!O$7,IF(AND(All!$V79="P3",All!$AE79="RDP"),Ruler!O$8,IF(AND(All!$V79="P4",All!$AE79="RDP"),Ruler!O$9,IF(AND(All!$V79="P5",All!$AE79="RDP"),Ruler!O$10,IF(AND(All!$V79="P6",All!$AE79="RDP"),Ruler!O$11,IF(AND(All!$V79="P7",All!$AE79="RDP"),Ruler!O$12,IF(AND(All!$V79="P8",All!$AE79="RDP"),Ruler!O$13,IF(AND(All!$V79="P9",All!$AE79="RDP"),Ruler!O$14,IF(AND(All!$V79="P1",All!$AE79="RMS"),Ruler!O$6,IF(AND(All!$V79="P2",All!$AE79="RMS"),Ruler!O$15,IF(AND(All!$V79="P3",All!$AE79="RMS"),Ruler!O$16,IF(AND(All!$V79="P4",All!$AE79="RMS"),Ruler!O$17,IF(AND(All!$V79="P5",All!$AE79="RMS"),Ruler!O$18,IF(AND(All!$V79="P6",All!$AE79="RMS"),Ruler!O$19,IF(AND(All!$V79="P7",All!$AE79="RMS"),Ruler!O$20,IF(AND(All!$V79="P8",All!$AE79="RMS"),Ruler!O$21,IF(AND(All!$V79="P9",All!$AE79="RMS"),Ruler!O$22,IF(AND(All!$V79="P1",All!$AE79="RSS"),Ruler!O$6,IF(AND(All!$V79="P2",All!$AE79="RSS"),Ruler!O$23,IF(AND(All!$V79="P3",All!$AE79="RSS"),Ruler!O$24,IF(AND(All!$V79="P4",All!$AE79="RSS"),Ruler!O$25,IF(AND(All!$V79="P5",All!$AE79="RSS"),Ruler!O$26,IF(AND(All!$V79="P6",All!$AE79="RSS"),Ruler!O$27,IF(AND(All!$V79="P7",All!$AE79="RSS"),Ruler!O$28,IF(AND(All!$V79="P8",All!$AE79="RSS"),Ruler!O$29,IF(AND(All!$V79="P9",All!$AE79="RSS"),Ruler!O$30,0)))))))))))))))))))))))))))</f>
        <v>1</v>
      </c>
      <c r="BW79" s="325">
        <f>IF(AND(All!$V79="P1",All!$AE79="RDP"),Ruler!P$6,IF(AND(All!$V79="P2",All!$AE79="RDP"),Ruler!P$7,IF(AND(All!$V79="P3",All!$AE79="RDP"),Ruler!P$8,IF(AND(All!$V79="P4",All!$AE79="RDP"),Ruler!P$9,IF(AND(All!$V79="P5",All!$AE79="RDP"),Ruler!P$10,IF(AND(All!$V79="P6",All!$AE79="RDP"),Ruler!P$11,IF(AND(All!$V79="P7",All!$AE79="RDP"),Ruler!P$12,IF(AND(All!$V79="P8",All!$AE79="RDP"),Ruler!P$13,IF(AND(All!$V79="P9",All!$AE79="RDP"),Ruler!P$14,IF(AND(All!$V79="P1",All!$AE79="RMS"),Ruler!P$6,IF(AND(All!$V79="P2",All!$AE79="RMS"),Ruler!P$15,IF(AND(All!$V79="P3",All!$AE79="RMS"),Ruler!P$16,IF(AND(All!$V79="P4",All!$AE79="RMS"),Ruler!P$17,IF(AND(All!$V79="P5",All!$AE79="RMS"),Ruler!P$18,IF(AND(All!$V79="P6",All!$AE79="RMS"),Ruler!P$19,IF(AND(All!$V79="P7",All!$AE79="RMS"),Ruler!P$20,IF(AND(All!$V79="P8",All!$AE79="RMS"),Ruler!P$21,IF(AND(All!$V79="P9",All!$AE79="RMS"),Ruler!P$22,IF(AND(All!$V79="P1",All!$AE79="RSS"),Ruler!P$6,IF(AND(All!$V79="P2",All!$AE79="RSS"),Ruler!P$23,IF(AND(All!$V79="P3",All!$AE79="RSS"),Ruler!P$24,IF(AND(All!$V79="P4",All!$AE79="RSS"),Ruler!P$25,IF(AND(All!$V79="P5",All!$AE79="RSS"),Ruler!P$26,IF(AND(All!$V79="P6",All!$AE79="RSS"),Ruler!P$27,IF(AND(All!$V79="P7",All!$AE79="RSS"),Ruler!P$28,IF(AND(All!$V79="P8",All!$AE79="RSS"),Ruler!P$29,IF(AND(All!$V79="P9",All!$AE79="RSS"),Ruler!P$30,0)))))))))))))))))))))))))))</f>
        <v>2</v>
      </c>
      <c r="BX79" s="325">
        <f>IF(AND(All!$V79="P1",All!$AE79="RDP"),Ruler!Q$6,IF(AND(All!$V79="P2",All!$AE79="RDP"),Ruler!Q$7,IF(AND(All!$V79="P3",All!$AE79="RDP"),Ruler!Q$8,IF(AND(All!$V79="P4",All!$AE79="RDP"),Ruler!Q$9,IF(AND(All!$V79="P5",All!$AE79="RDP"),Ruler!Q$10,IF(AND(All!$V79="P6",All!$AE79="RDP"),Ruler!Q$11,IF(AND(All!$V79="P7",All!$AE79="RDP"),Ruler!Q$12,IF(AND(All!$V79="P8",All!$AE79="RDP"),Ruler!Q$13,IF(AND(All!$V79="P9",All!$AE79="RDP"),Ruler!Q$14,IF(AND(All!$V79="P1",All!$AE79="RMS"),Ruler!Q$6,IF(AND(All!$V79="P2",All!$AE79="RMS"),Ruler!Q$15,IF(AND(All!$V79="P3",All!$AE79="RMS"),Ruler!Q$16,IF(AND(All!$V79="P4",All!$AE79="RMS"),Ruler!Q$17,IF(AND(All!$V79="P5",All!$AE79="RMS"),Ruler!Q$18,IF(AND(All!$V79="P6",All!$AE79="RMS"),Ruler!Q$19,IF(AND(All!$V79="P7",All!$AE79="RMS"),Ruler!Q$20,IF(AND(All!$V79="P8",All!$AE79="RMS"),Ruler!Q$21,IF(AND(All!$V79="P9",All!$AE79="RMS"),Ruler!Q$22,IF(AND(All!$V79="P1",All!$AE79="RSS"),Ruler!Q$6,IF(AND(All!$V79="P2",All!$AE79="RSS"),Ruler!Q$23,IF(AND(All!$V79="P3",All!$AE79="RSS"),Ruler!Q$24,IF(AND(All!$V79="P4",All!$AE79="RSS"),Ruler!Q$25,IF(AND(All!$V79="P5",All!$AE79="RSS"),Ruler!Q$26,IF(AND(All!$V79="P6",All!$AE79="RSS"),Ruler!Q$27,IF(AND(All!$V79="P7",All!$AE79="RSS"),Ruler!Q$28,IF(AND(All!$V79="P8",All!$AE79="RSS"),Ruler!Q$29,IF(AND(All!$V79="P9",All!$AE79="RSS"),Ruler!Q$30,0)))))))))))))))))))))))))))</f>
        <v>2</v>
      </c>
      <c r="BY79" s="325">
        <f>IF(AND(All!$V79="P1",All!$AE79="RDP"),Ruler!R$6,IF(AND(All!$V79="P2",All!$AE79="RDP"),Ruler!R$7,IF(AND(All!$V79="P3",All!$AE79="RDP"),Ruler!R$8,IF(AND(All!$V79="P4",All!$AE79="RDP"),Ruler!R$9,IF(AND(All!$V79="P5",All!$AE79="RDP"),Ruler!R$10,IF(AND(All!$V79="P6",All!$AE79="RDP"),Ruler!R$11,IF(AND(All!$V79="P7",All!$AE79="RDP"),Ruler!R$12,IF(AND(All!$V79="P8",All!$AE79="RDP"),Ruler!R$13,IF(AND(All!$V79="P9",All!$AE79="RDP"),Ruler!R$14,IF(AND(All!$V79="P1",All!$AE79="RMS"),Ruler!R$6,IF(AND(All!$V79="P2",All!$AE79="RMS"),Ruler!R$15,IF(AND(All!$V79="P3",All!$AE79="RMS"),Ruler!R$16,IF(AND(All!$V79="P4",All!$AE79="RMS"),Ruler!R$17,IF(AND(All!$V79="P5",All!$AE79="RMS"),Ruler!R$18,IF(AND(All!$V79="P6",All!$AE79="RMS"),Ruler!R$19,IF(AND(All!$V79="P7",All!$AE79="RMS"),Ruler!R$20,IF(AND(All!$V79="P8",All!$AE79="RMS"),Ruler!R$21,IF(AND(All!$V79="P9",All!$AE79="RMS"),Ruler!R$22,IF(AND(All!$V79="P1",All!$AE79="RSS"),Ruler!R$6,IF(AND(All!$V79="P2",All!$AE79="RSS"),Ruler!R$23,IF(AND(All!$V79="P3",All!$AE79="RSS"),Ruler!R$24,IF(AND(All!$V79="P4",All!$AE79="RSS"),Ruler!R$25,IF(AND(All!$V79="P5",All!$AE79="RSS"),Ruler!R$26,IF(AND(All!$V79="P6",All!$AE79="RSS"),Ruler!R$27,IF(AND(All!$V79="P7",All!$AE79="RSS"),Ruler!R$28,IF(AND(All!$V79="P8",All!$AE79="RSS"),Ruler!R$29,IF(AND(All!$V79="P9",All!$AE79="RSS"),Ruler!R$30,0)))))))))))))))))))))))))))</f>
        <v>2</v>
      </c>
      <c r="BZ79" s="325">
        <f>IF(AND(All!$V79="P1",All!$AE79="RDP"),Ruler!S$6,IF(AND(All!$V79="P2",All!$AE79="RDP"),Ruler!S$7,IF(AND(All!$V79="P3",All!$AE79="RDP"),Ruler!S$8,IF(AND(All!$V79="P4",All!$AE79="RDP"),Ruler!S$9,IF(AND(All!$V79="P5",All!$AE79="RDP"),Ruler!S$10,IF(AND(All!$V79="P6",All!$AE79="RDP"),Ruler!S$11,IF(AND(All!$V79="P7",All!$AE79="RDP"),Ruler!S$12,IF(AND(All!$V79="P8",All!$AE79="RDP"),Ruler!S$13,IF(AND(All!$V79="P9",All!$AE79="RDP"),Ruler!S$14,IF(AND(All!$V79="P1",All!$AE79="RMS"),Ruler!S$6,IF(AND(All!$V79="P2",All!$AE79="RMS"),Ruler!S$15,IF(AND(All!$V79="P3",All!$AE79="RMS"),Ruler!S$16,IF(AND(All!$V79="P4",All!$AE79="RMS"),Ruler!S$17,IF(AND(All!$V79="P5",All!$AE79="RMS"),Ruler!S$18,IF(AND(All!$V79="P6",All!$AE79="RMS"),Ruler!S$19,IF(AND(All!$V79="P7",All!$AE79="RMS"),Ruler!S$20,IF(AND(All!$V79="P8",All!$AE79="RMS"),Ruler!S$21,IF(AND(All!$V79="P9",All!$AE79="RMS"),Ruler!S$22,IF(AND(All!$V79="P1",All!$AE79="RSS"),Ruler!S$6,IF(AND(All!$V79="P2",All!$AE79="RSS"),Ruler!S$23,IF(AND(All!$V79="P3",All!$AE79="RSS"),Ruler!S$24,IF(AND(All!$V79="P4",All!$AE79="RSS"),Ruler!S$25,IF(AND(All!$V79="P5",All!$AE79="RSS"),Ruler!S$26,IF(AND(All!$V79="P6",All!$AE79="RSS"),Ruler!S$27,IF(AND(All!$V79="P7",All!$AE79="RSS"),Ruler!S$28,IF(AND(All!$V79="P8",All!$AE79="RSS"),Ruler!S$29,IF(AND(All!$V79="P9",All!$AE79="RSS"),Ruler!S$30,0)))))))))))))))))))))))))))</f>
        <v>1</v>
      </c>
      <c r="CA79" s="325">
        <f>IF(AND(All!$V79="P1",All!$AE79="RDP"),Ruler!T$6,IF(AND(All!$V79="P2",All!$AE79="RDP"),Ruler!T$7,IF(AND(All!$V79="P3",All!$AE79="RDP"),Ruler!T$8,IF(AND(All!$V79="P4",All!$AE79="RDP"),Ruler!T$9,IF(AND(All!$V79="P5",All!$AE79="RDP"),Ruler!T$10,IF(AND(All!$V79="P6",All!$AE79="RDP"),Ruler!T$11,IF(AND(All!$V79="P7",All!$AE79="RDP"),Ruler!T$12,IF(AND(All!$V79="P8",All!$AE79="RDP"),Ruler!T$13,IF(AND(All!$V79="P9",All!$AE79="RDP"),Ruler!T$14,IF(AND(All!$V79="P1",All!$AE79="RMS"),Ruler!T$6,IF(AND(All!$V79="P2",All!$AE79="RMS"),Ruler!T$15,IF(AND(All!$V79="P3",All!$AE79="RMS"),Ruler!T$16,IF(AND(All!$V79="P4",All!$AE79="RMS"),Ruler!T$17,IF(AND(All!$V79="P5",All!$AE79="RMS"),Ruler!T$18,IF(AND(All!$V79="P6",All!$AE79="RMS"),Ruler!T$19,IF(AND(All!$V79="P7",All!$AE79="RMS"),Ruler!T$20,IF(AND(All!$V79="P8",All!$AE79="RMS"),Ruler!T$21,IF(AND(All!$V79="P9",All!$AE79="RMS"),Ruler!T$22,IF(AND(All!$V79="P1",All!$AE79="RSS"),Ruler!T$6,IF(AND(All!$V79="P2",All!$AE79="RSS"),Ruler!T$23,IF(AND(All!$V79="P3",All!$AE79="RSS"),Ruler!T$24,IF(AND(All!$V79="P4",All!$AE79="RSS"),Ruler!T$25,IF(AND(All!$V79="P5",All!$AE79="RSS"),Ruler!T$26,IF(AND(All!$V79="P6",All!$AE79="RSS"),Ruler!T$27,IF(AND(All!$V79="P7",All!$AE79="RSS"),Ruler!T$28,IF(AND(All!$V79="P8",All!$AE79="RSS"),Ruler!T$29,IF(AND(All!$V79="P9",All!$AE79="RSS"),Ruler!T$30,0)))))))))))))))))))))))))))</f>
        <v>2</v>
      </c>
      <c r="CB79" s="325">
        <f>IF(AND(All!$V79="P1",All!$AE79="RDP"),Ruler!U$6,IF(AND(All!$V79="P2",All!$AE79="RDP"),Ruler!U$7,IF(AND(All!$V79="P3",All!$AE79="RDP"),Ruler!U$8,IF(AND(All!$V79="P4",All!$AE79="RDP"),Ruler!U$9,IF(AND(All!$V79="P5",All!$AE79="RDP"),Ruler!U$10,IF(AND(All!$V79="P6",All!$AE79="RDP"),Ruler!U$11,IF(AND(All!$V79="P7",All!$AE79="RDP"),Ruler!U$12,IF(AND(All!$V79="P8",All!$AE79="RDP"),Ruler!U$13,IF(AND(All!$V79="P9",All!$AE79="RDP"),Ruler!U$14,IF(AND(All!$V79="P1",All!$AE79="RMS"),Ruler!U$6,IF(AND(All!$V79="P2",All!$AE79="RMS"),Ruler!U$15,IF(AND(All!$V79="P3",All!$AE79="RMS"),Ruler!U$16,IF(AND(All!$V79="P4",All!$AE79="RMS"),Ruler!U$17,IF(AND(All!$V79="P5",All!$AE79="RMS"),Ruler!U$18,IF(AND(All!$V79="P6",All!$AE79="RMS"),Ruler!U$19,IF(AND(All!$V79="P7",All!$AE79="RMS"),Ruler!U$20,IF(AND(All!$V79="P8",All!$AE79="RMS"),Ruler!U$21,IF(AND(All!$V79="P9",All!$AE79="RMS"),Ruler!U$22,IF(AND(All!$V79="P1",All!$AE79="RSS"),Ruler!U$6,IF(AND(All!$V79="P2",All!$AE79="RSS"),Ruler!U$23,IF(AND(All!$V79="P3",All!$AE79="RSS"),Ruler!U$24,IF(AND(All!$V79="P4",All!$AE79="RSS"),Ruler!U$25,IF(AND(All!$V79="P5",All!$AE79="RSS"),Ruler!U$26,IF(AND(All!$V79="P6",All!$AE79="RSS"),Ruler!U$27,IF(AND(All!$V79="P7",All!$AE79="RSS"),Ruler!U$28,IF(AND(All!$V79="P8",All!$AE79="RSS"),Ruler!U$29,IF(AND(All!$V79="P9",All!$AE79="RSS"),Ruler!U$30,0)))))))))))))))))))))))))))</f>
        <v>1</v>
      </c>
      <c r="CC79" s="325">
        <f>IF(AND(All!$V79="P1",All!$AE79="RDP"),Ruler!V$6,IF(AND(All!$V79="P2",All!$AE79="RDP"),Ruler!V$7,IF(AND(All!$V79="P3",All!$AE79="RDP"),Ruler!V$8,IF(AND(All!$V79="P4",All!$AE79="RDP"),Ruler!V$9,IF(AND(All!$V79="P5",All!$AE79="RDP"),Ruler!V$10,IF(AND(All!$V79="P6",All!$AE79="RDP"),Ruler!V$11,IF(AND(All!$V79="P7",All!$AE79="RDP"),Ruler!V$12,IF(AND(All!$V79="P8",All!$AE79="RDP"),Ruler!V$13,IF(AND(All!$V79="P9",All!$AE79="RDP"),Ruler!V$14,IF(AND(All!$V79="P1",All!$AE79="RMS"),Ruler!V$6,IF(AND(All!$V79="P2",All!$AE79="RMS"),Ruler!V$15,IF(AND(All!$V79="P3",All!$AE79="RMS"),Ruler!V$16,IF(AND(All!$V79="P4",All!$AE79="RMS"),Ruler!V$17,IF(AND(All!$V79="P5",All!$AE79="RMS"),Ruler!V$18,IF(AND(All!$V79="P6",All!$AE79="RMS"),Ruler!V$19,IF(AND(All!$V79="P7",All!$AE79="RMS"),Ruler!V$20,IF(AND(All!$V79="P8",All!$AE79="RMS"),Ruler!V$21,IF(AND(All!$V79="P9",All!$AE79="RMS"),Ruler!V$22,IF(AND(All!$V79="P1",All!$AE79="RSS"),Ruler!V$6,IF(AND(All!$V79="P2",All!$AE79="RSS"),Ruler!V$23,IF(AND(All!$V79="P3",All!$AE79="RSS"),Ruler!V$24,IF(AND(All!$V79="P4",All!$AE79="RSS"),Ruler!V$25,IF(AND(All!$V79="P5",All!$AE79="RSS"),Ruler!V$26,IF(AND(All!$V79="P6",All!$AE79="RSS"),Ruler!V$27,IF(AND(All!$V79="P7",All!$AE79="RSS"),Ruler!V$28,IF(AND(All!$V79="P8",All!$AE79="RSS"),Ruler!V$29,IF(AND(All!$V79="P9",All!$AE79="RSS"),Ruler!V$30,0)))))))))))))))))))))))))))</f>
        <v>2</v>
      </c>
      <c r="CD79" s="325">
        <f>IF(AND(All!$V79="P1",All!$AE79="RDP"),Ruler!W$6,IF(AND(All!$V79="P2",All!$AE79="RDP"),Ruler!W$7,IF(AND(All!$V79="P3",All!$AE79="RDP"),Ruler!W$8,IF(AND(All!$V79="P4",All!$AE79="RDP"),Ruler!W$9,IF(AND(All!$V79="P5",All!$AE79="RDP"),Ruler!W$10,IF(AND(All!$V79="P6",All!$AE79="RDP"),Ruler!W$11,IF(AND(All!$V79="P7",All!$AE79="RDP"),Ruler!W$12,IF(AND(All!$V79="P8",All!$AE79="RDP"),Ruler!W$13,IF(AND(All!$V79="P9",All!$AE79="RDP"),Ruler!W$14,IF(AND(All!$V79="P1",All!$AE79="RMS"),Ruler!W$6,IF(AND(All!$V79="P2",All!$AE79="RMS"),Ruler!W$15,IF(AND(All!$V79="P3",All!$AE79="RMS"),Ruler!W$16,IF(AND(All!$V79="P4",All!$AE79="RMS"),Ruler!W$17,IF(AND(All!$V79="P5",All!$AE79="RMS"),Ruler!W$18,IF(AND(All!$V79="P6",All!$AE79="RMS"),Ruler!W$19,IF(AND(All!$V79="P7",All!$AE79="RMS"),Ruler!W$20,IF(AND(All!$V79="P8",All!$AE79="RMS"),Ruler!W$21,IF(AND(All!$V79="P9",All!$AE79="RMS"),Ruler!W$22,IF(AND(All!$V79="P1",All!$AE79="RSS"),Ruler!W$6,IF(AND(All!$V79="P2",All!$AE79="RSS"),Ruler!W$23,IF(AND(All!$V79="P3",All!$AE79="RSS"),Ruler!W$24,IF(AND(All!$V79="P4",All!$AE79="RSS"),Ruler!W$25,IF(AND(All!$V79="P5",All!$AE79="RSS"),Ruler!W$26,IF(AND(All!$V79="P6",All!$AE79="RSS"),Ruler!W$27,IF(AND(All!$V79="P7",All!$AE79="RSS"),Ruler!W$28,IF(AND(All!$V79="P8",All!$AE79="RSS"),Ruler!W$29,IF(AND(All!$V79="P9",All!$AE79="RSS"),Ruler!W$30,0)))))))))))))))))))))))))))</f>
        <v>1</v>
      </c>
      <c r="CE79" s="325">
        <f>IF(AND(All!$V79="P1",All!$AE79="RDP"),Ruler!X$6,IF(AND(All!$V79="P2",All!$AE79="RDP"),Ruler!X$7,IF(AND(All!$V79="P3",All!$AE79="RDP"),Ruler!X$8,IF(AND(All!$V79="P4",All!$AE79="RDP"),Ruler!X$9,IF(AND(All!$V79="P5",All!$AE79="RDP"),Ruler!X$10,IF(AND(All!$V79="P6",All!$AE79="RDP"),Ruler!X$11,IF(AND(All!$V79="P7",All!$AE79="RDP"),Ruler!X$12,IF(AND(All!$V79="P8",All!$AE79="RDP"),Ruler!X$13,IF(AND(All!$V79="P9",All!$AE79="RDP"),Ruler!X$14,IF(AND(All!$V79="P1",All!$AE79="RMS"),Ruler!X$6,IF(AND(All!$V79="P2",All!$AE79="RMS"),Ruler!X$15,IF(AND(All!$V79="P3",All!$AE79="RMS"),Ruler!X$16,IF(AND(All!$V79="P4",All!$AE79="RMS"),Ruler!X$17,IF(AND(All!$V79="P5",All!$AE79="RMS"),Ruler!X$18,IF(AND(All!$V79="P6",All!$AE79="RMS"),Ruler!X$19,IF(AND(All!$V79="P7",All!$AE79="RMS"),Ruler!X$20,IF(AND(All!$V79="P8",All!$AE79="RMS"),Ruler!X$21,IF(AND(All!$V79="P9",All!$AE79="RMS"),Ruler!X$22,IF(AND(All!$V79="P1",All!$AE79="RSS"),Ruler!X$6,IF(AND(All!$V79="P2",All!$AE79="RSS"),Ruler!X$23,IF(AND(All!$V79="P3",All!$AE79="RSS"),Ruler!X$24,IF(AND(All!$V79="P4",All!$AE79="RSS"),Ruler!X$25,IF(AND(All!$V79="P5",All!$AE79="RSS"),Ruler!X$26,IF(AND(All!$V79="P6",All!$AE79="RSS"),Ruler!X$27,IF(AND(All!$V79="P7",All!$AE79="RSS"),Ruler!X$28,IF(AND(All!$V79="P8",All!$AE79="RSS"),Ruler!X$29,IF(AND(All!$V79="P9",All!$AE79="RSS"),Ruler!X$30,0)))))))))))))))))))))))))))</f>
        <v>1</v>
      </c>
      <c r="CF79" s="325">
        <f>IF(AND(All!$V79="P1",All!$AE79="RDP"),Ruler!Y$6,IF(AND(All!$V79="P2",All!$AE79="RDP"),Ruler!Y$7,IF(AND(All!$V79="P3",All!$AE79="RDP"),Ruler!Y$8,IF(AND(All!$V79="P4",All!$AE79="RDP"),Ruler!Y$9,IF(AND(All!$V79="P5",All!$AE79="RDP"),Ruler!Y$10,IF(AND(All!$V79="P6",All!$AE79="RDP"),Ruler!Y$11,IF(AND(All!$V79="P7",All!$AE79="RDP"),Ruler!Y$12,IF(AND(All!$V79="P8",All!$AE79="RDP"),Ruler!Y$13,IF(AND(All!$V79="P9",All!$AE79="RDP"),Ruler!Y$14,IF(AND(All!$V79="P1",All!$AE79="RMS"),Ruler!Y$6,IF(AND(All!$V79="P2",All!$AE79="RMS"),Ruler!Y$15,IF(AND(All!$V79="P3",All!$AE79="RMS"),Ruler!Y$16,IF(AND(All!$V79="P4",All!$AE79="RMS"),Ruler!Y$17,IF(AND(All!$V79="P5",All!$AE79="RMS"),Ruler!Y$18,IF(AND(All!$V79="P6",All!$AE79="RMS"),Ruler!Y$19,IF(AND(All!$V79="P7",All!$AE79="RMS"),Ruler!Y$20,IF(AND(All!$V79="P8",All!$AE79="RMS"),Ruler!Y$21,IF(AND(All!$V79="P9",All!$AE79="RMS"),Ruler!Y$22,IF(AND(All!$V79="P1",All!$AE79="RSS"),Ruler!Y$6,IF(AND(All!$V79="P2",All!$AE79="RSS"),Ruler!Y$23,IF(AND(All!$V79="P3",All!$AE79="RSS"),Ruler!Y$24,IF(AND(All!$V79="P4",All!$AE79="RSS"),Ruler!Y$25,IF(AND(All!$V79="P5",All!$AE79="RSS"),Ruler!Y$26,IF(AND(All!$V79="P6",All!$AE79="RSS"),Ruler!Y$27,IF(AND(All!$V79="P7",All!$AE79="RSS"),Ruler!Y$28,IF(AND(All!$V79="P8",All!$AE79="RSS"),Ruler!Y$29,IF(AND(All!$V79="P9",All!$AE79="RSS"),Ruler!Y$30,0)))))))))))))))))))))))))))</f>
        <v>1</v>
      </c>
      <c r="CG79" s="325">
        <f>IF(AND(All!$V79="P1",All!$AE79="RDP"),Ruler!Z$6,IF(AND(All!$V79="P2",All!$AE79="RDP"),Ruler!Z$7,IF(AND(All!$V79="P3",All!$AE79="RDP"),Ruler!Z$8,IF(AND(All!$V79="P4",All!$AE79="RDP"),Ruler!Z$9,IF(AND(All!$V79="P5",All!$AE79="RDP"),Ruler!Z$10,IF(AND(All!$V79="P6",All!$AE79="RDP"),Ruler!Z$11,IF(AND(All!$V79="P7",All!$AE79="RDP"),Ruler!Z$12,IF(AND(All!$V79="P8",All!$AE79="RDP"),Ruler!Z$13,IF(AND(All!$V79="P9",All!$AE79="RDP"),Ruler!Z$14,IF(AND(All!$V79="P1",All!$AE79="RMS"),Ruler!Z$6,IF(AND(All!$V79="P2",All!$AE79="RMS"),Ruler!Z$15,IF(AND(All!$V79="P3",All!$AE79="RMS"),Ruler!Z$16,IF(AND(All!$V79="P4",All!$AE79="RMS"),Ruler!Z$17,IF(AND(All!$V79="P5",All!$AE79="RMS"),Ruler!Z$18,IF(AND(All!$V79="P6",All!$AE79="RMS"),Ruler!Z$19,IF(AND(All!$V79="P7",All!$AE79="RMS"),Ruler!Z$20,IF(AND(All!$V79="P8",All!$AE79="RMS"),Ruler!Z$21,IF(AND(All!$V79="P9",All!$AE79="RMS"),Ruler!Z$22,IF(AND(All!$V79="P1",All!$AE79="RSS"),Ruler!Z$6,IF(AND(All!$V79="P2",All!$AE79="RSS"),Ruler!Z$23,IF(AND(All!$V79="P3",All!$AE79="RSS"),Ruler!Z$24,IF(AND(All!$V79="P4",All!$AE79="RSS"),Ruler!Z$25,IF(AND(All!$V79="P5",All!$AE79="RSS"),Ruler!Z$26,IF(AND(All!$V79="P6",All!$AE79="RSS"),Ruler!Z$27,IF(AND(All!$V79="P7",All!$AE79="RSS"),Ruler!Z$28,IF(AND(All!$V79="P8",All!$AE79="RSS"),Ruler!Z$29,IF(AND(All!$V79="P9",All!$AE79="RSS"),Ruler!Z$30,0)))))))))))))))))))))))))))</f>
        <v>1</v>
      </c>
      <c r="CH79" s="325">
        <f>IF(AND(All!$V79="P1",All!$AE79="RDP"),Ruler!AA$6,IF(AND(All!$V79="P2",All!$AE79="RDP"),Ruler!AA$7,IF(AND(All!$V79="P3",All!$AE79="RDP"),Ruler!AA$8,IF(AND(All!$V79="P4",All!$AE79="RDP"),Ruler!AA$9,IF(AND(All!$V79="P5",All!$AE79="RDP"),Ruler!AA$10,IF(AND(All!$V79="P6",All!$AE79="RDP"),Ruler!AA$11,IF(AND(All!$V79="P7",All!$AE79="RDP"),Ruler!AA$12,IF(AND(All!$V79="P8",All!$AE79="RDP"),Ruler!AA$13,IF(AND(All!$V79="P9",All!$AE79="RDP"),Ruler!AA$14,IF(AND(All!$V79="P1",All!$AE79="RMS"),Ruler!AA$6,IF(AND(All!$V79="P2",All!$AE79="RMS"),Ruler!AA$15,IF(AND(All!$V79="P3",All!$AE79="RMS"),Ruler!AA$16,IF(AND(All!$V79="P4",All!$AE79="RMS"),Ruler!AA$17,IF(AND(All!$V79="P5",All!$AE79="RMS"),Ruler!AA$18,IF(AND(All!$V79="P6",All!$AE79="RMS"),Ruler!AA$19,IF(AND(All!$V79="P7",All!$AE79="RMS"),Ruler!AA$20,IF(AND(All!$V79="P8",All!$AE79="RMS"),Ruler!AA$21,IF(AND(All!$V79="P9",All!$AE79="RMS"),Ruler!AA$22,IF(AND(All!$V79="P1",All!$AE79="RSS"),Ruler!AA$6,IF(AND(All!$V79="P2",All!$AE79="RSS"),Ruler!AA$23,IF(AND(All!$V79="P3",All!$AE79="RSS"),Ruler!AA$24,IF(AND(All!$V79="P4",All!$AE79="RSS"),Ruler!AA$25,IF(AND(All!$V79="P5",All!$AE79="RSS"),Ruler!AA$26,IF(AND(All!$V79="P6",All!$AE79="RSS"),Ruler!AA$27,IF(AND(All!$V79="P7",All!$AE79="RSS"),Ruler!AA$28,IF(AND(All!$V79="P8",All!$AE79="RSS"),Ruler!AA$29,IF(AND(All!$V79="P9",All!$AE79="RSS"),Ruler!AA$30,0)))))))))))))))))))))))))))</f>
        <v>0</v>
      </c>
      <c r="CI79" s="325">
        <f>IF(AND(All!$V79="P1",All!$AE79="RDP"),Ruler!AB$6,IF(AND(All!$V79="P2",All!$AE79="RDP"),Ruler!AB$7,IF(AND(All!$V79="P3",All!$AE79="RDP"),Ruler!AB$8,IF(AND(All!$V79="P4",All!$AE79="RDP"),Ruler!AB$9,IF(AND(All!$V79="P5",All!$AE79="RDP"),Ruler!AB$10,IF(AND(All!$V79="P6",All!$AE79="RDP"),Ruler!AB$11,IF(AND(All!$V79="P7",All!$AE79="RDP"),Ruler!AB$12,IF(AND(All!$V79="P8",All!$AE79="RDP"),Ruler!AB$13,IF(AND(All!$V79="P9",All!$AE79="RDP"),Ruler!AB$14,IF(AND(All!$V79="P1",All!$AE79="RMS"),Ruler!AB$6,IF(AND(All!$V79="P2",All!$AE79="RMS"),Ruler!AB$15,IF(AND(All!$V79="P3",All!$AE79="RMS"),Ruler!AB$16,IF(AND(All!$V79="P4",All!$AE79="RMS"),Ruler!AB$17,IF(AND(All!$V79="P5",All!$AE79="RMS"),Ruler!AB$18,IF(AND(All!$V79="P6",All!$AE79="RMS"),Ruler!AB$19,IF(AND(All!$V79="P7",All!$AE79="RMS"),Ruler!AB$20,IF(AND(All!$V79="P8",All!$AE79="RMS"),Ruler!AB$21,IF(AND(All!$V79="P9",All!$AE79="RMS"),Ruler!AB$22,IF(AND(All!$V79="P1",All!$AE79="RSS"),Ruler!AB$6,IF(AND(All!$V79="P2",All!$AE79="RSS"),Ruler!AB$23,IF(AND(All!$V79="P3",All!$AE79="RSS"),Ruler!AB$24,IF(AND(All!$V79="P4",All!$AE79="RSS"),Ruler!AB$25,IF(AND(All!$V79="P5",All!$AE79="RSS"),Ruler!AB$26,IF(AND(All!$V79="P6",All!$AE79="RSS"),Ruler!AB$27,IF(AND(All!$V79="P7",All!$AE79="RSS"),Ruler!AB$28,IF(AND(All!$V79="P8",All!$AE79="RSS"),Ruler!AB$29,IF(AND(All!$V79="P9",All!$AE79="RSS"),Ruler!AB$30,0)))))))))))))))))))))))))))</f>
        <v>0</v>
      </c>
      <c r="CJ79" s="323">
        <f>Table9[[#This Row],[R-B1]]-Table9[[#This Row],[B1]]</f>
        <v>1</v>
      </c>
      <c r="CK79" s="43">
        <f>Table9[[#This Row],[R-B2]]-Table9[[#This Row],[B2]]</f>
        <v>1</v>
      </c>
      <c r="CL79" s="43">
        <f>Table9[[#This Row],[R-B3]]-Table9[[#This Row],[B3]]</f>
        <v>1</v>
      </c>
      <c r="CM79" s="43">
        <f>Table9[[#This Row],[R-B4]]-Table9[[#This Row],[B4]]</f>
        <v>0</v>
      </c>
      <c r="CN79" s="43">
        <f>Table9[[#This Row],[R-B5]]-Table9[[#This Row],[B5]]</f>
        <v>1</v>
      </c>
      <c r="CO79" s="43">
        <f>Table9[[#This Row],[R-B6]]-Table9[[#This Row],[B6]]</f>
        <v>0</v>
      </c>
      <c r="CP79" s="43">
        <f>Table9[[#This Row],[R-B7]]-Table9[[#This Row],[B7]]</f>
        <v>0</v>
      </c>
      <c r="CQ79" s="43">
        <f>Table9[[#This Row],[R-B8]]-Table9[[#This Row],[B8]]</f>
        <v>0</v>
      </c>
      <c r="CR79" s="43">
        <f>Table9[[#This Row],[R-B9]]-Table9[[#This Row],[B9]]</f>
        <v>0</v>
      </c>
      <c r="CS79" s="43">
        <f>Table9[[#This Row],[R-B10]]-Table9[[#This Row],[B10]]</f>
        <v>0</v>
      </c>
      <c r="CT79" s="43">
        <f>Table9[[#This Row],[R-B11]]-Table9[[#This Row],[B11]]</f>
        <v>0</v>
      </c>
      <c r="CU79" s="43">
        <f>Table9[[#This Row],[R-B12]]-Table9[[#This Row],[B12]]</f>
        <v>0</v>
      </c>
      <c r="CV79" s="43">
        <f>Table9[[#This Row],[R-K1]]-Table9[[#This Row],[K1]]</f>
        <v>0</v>
      </c>
      <c r="CW79" s="43">
        <f>Table9[[#This Row],[R-K2]]-Table9[[#This Row],[K2]]</f>
        <v>0</v>
      </c>
      <c r="CX79" s="43">
        <f>Table9[[#This Row],[R-K3]]-Table9[[#This Row],[K3]]</f>
        <v>0</v>
      </c>
      <c r="CY79" s="43">
        <f>Table9[[#This Row],[R-K4]]-Table9[[#This Row],[K4]]</f>
        <v>0</v>
      </c>
      <c r="CZ79" s="43">
        <f>Table9[[#This Row],[R-K5]]-Table9[[#This Row],[K5]]</f>
        <v>1</v>
      </c>
      <c r="DA79" s="43">
        <f>Table9[[#This Row],[R-P1]]-Table9[[#This Row],[P1]]</f>
        <v>2</v>
      </c>
      <c r="DB79" s="43">
        <f>Table9[[#This Row],[R-P2]]-Table9[[#This Row],[P2]]</f>
        <v>1</v>
      </c>
      <c r="DC79" s="43">
        <f>Table9[[#This Row],[R-P3]]-Table9[[#This Row],[P3]]</f>
        <v>1</v>
      </c>
      <c r="DD79" s="43">
        <f>Table9[[#This Row],[R-P4]]-Table9[[#This Row],[P4]]</f>
        <v>1</v>
      </c>
      <c r="DE79" s="43">
        <f>Table9[[#This Row],[R-P5]]-Table9[[#This Row],[P5]]</f>
        <v>0</v>
      </c>
      <c r="DF79" s="43">
        <f>Table9[[#This Row],[R-E1]]-Table9[[#This Row],[E1]]</f>
        <v>0</v>
      </c>
      <c r="DG79" s="328">
        <f>Table9[[#This Row],[R-E2]]-Table9[[#This Row],[E2]]</f>
        <v>0</v>
      </c>
      <c r="DH79" s="43">
        <f>COUNTIF(Table9[[#This Row],[G-B1]:[G-B12]],"&lt;=0")/12*100</f>
        <v>66.666666666666657</v>
      </c>
      <c r="DI79" s="43">
        <f>COUNTIF(Table9[[#This Row],[G-K1]:[G-K5]],"&lt;=0")/5*100</f>
        <v>80</v>
      </c>
      <c r="DJ79" s="43">
        <f>COUNTIF(Table9[[#This Row],[G-P1]:[G-P5]],"&lt;=0")/5*100</f>
        <v>20</v>
      </c>
      <c r="DK79" s="43">
        <f>COUNTIF(Table9[[#This Row],[G-E1]:[G-E2]],"&lt;=0")/2*100</f>
        <v>100</v>
      </c>
      <c r="DL79" s="450">
        <f>IF(AE79="RDP",(COUNTIF(Table9[[#This Row],[G-B3]],"&lt;=0")+COUNTIF(Table9[[#This Row],[G-B4]],"&lt;=0")+COUNTIF(Table9[[#This Row],[G-B7]],"&lt;=0")+COUNTIF(Table9[[#This Row],[G-B11]],"&lt;=0")+COUNTIF(Table9[[#This Row],[G-K2]],"&lt;=0"))/5*100,IF(AE79="RMS",(COUNTIF(Table9[[#This Row],[G-B4]],"&lt;=0")+COUNTIF(Table9[[#This Row],[G-B5]],"&lt;=0")+COUNTIF(Table9[[#This Row],[G-B10]],"&lt;=0")+COUNTIF(Table9[[#This Row],[G-B12]],"&lt;=0")+COUNTIF(Table9[[#This Row],[G-K2]],"&lt;=0"))/5*100,IF(AE79="RSS",(COUNTIF(Table9[[#This Row],[G-B1]],"&lt;=0")+COUNTIF(Table9[[#This Row],[G-B2]],"&lt;=0")+COUNTIF(Table9[[#This Row],[G-B6]],"&lt;=0")+COUNTIF(Table9[[#This Row],[G-B11]],"&lt;=0")+COUNTIF(Table9[[#This Row],[G-B12]],"&lt;=0"))/5*100,0)))</f>
        <v>80</v>
      </c>
      <c r="DM79" s="332"/>
      <c r="DR79" s="332"/>
      <c r="DW79" s="332"/>
      <c r="DX79" s="42"/>
      <c r="DY79" s="42"/>
      <c r="DZ79" s="42"/>
      <c r="EA79" s="333"/>
      <c r="EB79" s="342"/>
      <c r="EC79" s="339"/>
      <c r="ED79" s="339"/>
      <c r="EE79" s="338"/>
    </row>
    <row r="80" spans="2:135" ht="85.5" hidden="1" customHeight="1" thickBot="1" x14ac:dyDescent="0.35">
      <c r="B80" s="282">
        <v>79</v>
      </c>
      <c r="C80" s="285" t="s">
        <v>134</v>
      </c>
      <c r="D80" s="283">
        <v>46152</v>
      </c>
      <c r="E80" s="461" t="s">
        <v>757</v>
      </c>
      <c r="F80" s="43">
        <v>1039492</v>
      </c>
      <c r="G80" s="357">
        <f t="shared" ca="1" si="5"/>
        <v>40.163376074961953</v>
      </c>
      <c r="H80" s="283">
        <v>31656</v>
      </c>
      <c r="I80" s="282" t="s">
        <v>136</v>
      </c>
      <c r="J80" s="282" t="s">
        <v>137</v>
      </c>
      <c r="K80" s="282" t="s">
        <v>241</v>
      </c>
      <c r="L80" s="282" t="s">
        <v>242</v>
      </c>
      <c r="M80" s="285" t="s">
        <v>255</v>
      </c>
      <c r="N80" s="282"/>
      <c r="O80" s="282" t="s">
        <v>159</v>
      </c>
      <c r="P80" s="284" t="s">
        <v>758</v>
      </c>
      <c r="Q80" s="282" t="s">
        <v>144</v>
      </c>
      <c r="R80" s="282"/>
      <c r="S80" s="283">
        <v>44564</v>
      </c>
      <c r="T80" s="286">
        <f t="shared" ca="1" si="6"/>
        <v>4.7972222222222225</v>
      </c>
      <c r="U80" s="282">
        <v>10</v>
      </c>
      <c r="V80" s="282" t="s">
        <v>58</v>
      </c>
      <c r="W80" s="286"/>
      <c r="X80" s="286">
        <f ca="1">($T$1-Table9[[#This Row],[Date of Appointment to Current Grade]])/365</f>
        <v>2.8017322393455175</v>
      </c>
      <c r="Y80" s="283">
        <v>45293</v>
      </c>
      <c r="Z80" s="343" t="s">
        <v>674</v>
      </c>
      <c r="AA80" s="283">
        <v>45839</v>
      </c>
      <c r="AB80" s="286">
        <f ca="1">($T$1-Table9[[#This Row],[Date in Position]])/365</f>
        <v>1.3058418283866136</v>
      </c>
      <c r="AC80" s="282" t="s">
        <v>146</v>
      </c>
      <c r="AD80" s="282" t="s">
        <v>185</v>
      </c>
      <c r="AE80" s="282" t="s">
        <v>759</v>
      </c>
      <c r="AF80" s="282" t="s">
        <v>148</v>
      </c>
      <c r="AG80" s="287" t="s">
        <v>760</v>
      </c>
      <c r="AH80" s="287" t="s">
        <v>761</v>
      </c>
      <c r="AI80" s="287" t="s">
        <v>762</v>
      </c>
      <c r="AJ80" s="285" t="s">
        <v>763</v>
      </c>
      <c r="AK80" s="288" t="s">
        <v>764</v>
      </c>
      <c r="AL80" s="285" t="s">
        <v>168</v>
      </c>
      <c r="AM80" s="319" t="s">
        <v>765</v>
      </c>
      <c r="AN80" s="323"/>
      <c r="BK80" s="328"/>
      <c r="BL80" s="325">
        <f>IF(AND(All!$V80="P1",All!$AE80="RDP"),Ruler!E$6,IF(AND(All!$V80="P2",All!$AE80="RDP"),Ruler!E$7,IF(AND(All!$V80="P3",All!$AE80="RDP"),Ruler!E$8,IF(AND(All!$V80="P4",All!$AE80="RDP"),Ruler!E$9,IF(AND(All!$V80="P5",All!$AE80="RDP"),Ruler!E$10,IF(AND(All!$V80="P6",All!$AE80="RDP"),Ruler!E$11,IF(AND(All!$V80="P7",All!$AE80="RDP"),Ruler!E$12,IF(AND(All!$V80="P8",All!$AE80="RDP"),Ruler!E$13,IF(AND(All!$V80="P9",All!$AE80="RDP"),Ruler!E$14,IF(AND(All!$V80="P1",All!$AE80="RMS"),Ruler!E$6,IF(AND(All!$V80="P2",All!$AE80="RMS"),Ruler!E$15,IF(AND(All!$V80="P3",All!$AE80="RMS"),Ruler!E$16,IF(AND(All!$V80="P4",All!$AE80="RMS"),Ruler!E$17,IF(AND(All!$V80="P5",All!$AE80="RMS"),Ruler!E$18,IF(AND(All!$V80="P6",All!$AE80="RMS"),Ruler!E$19,IF(AND(All!$V80="P7",All!$AE80="RMS"),Ruler!E$20,IF(AND(All!$V80="P8",All!$AE80="RMS"),Ruler!E$21,IF(AND(All!$V80="P9",All!$AE80="RMS"),Ruler!E$22,IF(AND(All!$V80="P1",All!$AE80="RSS"),Ruler!E$6,IF(AND(All!$V80="P2",All!$AE80="RSS"),Ruler!E$23,IF(AND(All!$V80="P3",All!$AE80="RSS"),Ruler!E$24,IF(AND(All!$V80="P4",All!$AE80="RSS"),Ruler!E$25,IF(AND(All!$V80="P5",All!$AE80="RSS"),Ruler!E$26,IF(AND(All!$V80="P6",All!$AE80="RSS"),Ruler!E$27,IF(AND(All!$V80="P7",All!$AE80="RSS"),Ruler!E$28,IF(AND(All!$V80="P8",All!$AE80="RSS"),Ruler!E$29,IF(AND(All!$V80="P9",All!$AE80="RSS"),Ruler!E$30,0)))))))))))))))))))))))))))</f>
        <v>0</v>
      </c>
      <c r="BM80" s="325">
        <f>IF(AND(All!$V80="P1",All!$AE80="RDP"),Ruler!F$6,IF(AND(All!$V80="P2",All!$AE80="RDP"),Ruler!F$7,IF(AND(All!$V80="P3",All!$AE80="RDP"),Ruler!F$8,IF(AND(All!$V80="P4",All!$AE80="RDP"),Ruler!F$9,IF(AND(All!$V80="P5",All!$AE80="RDP"),Ruler!F$10,IF(AND(All!$V80="P6",All!$AE80="RDP"),Ruler!F$11,IF(AND(All!$V80="P7",All!$AE80="RDP"),Ruler!F$12,IF(AND(All!$V80="P8",All!$AE80="RDP"),Ruler!F$13,IF(AND(All!$V80="P9",All!$AE80="RDP"),Ruler!F$14,IF(AND(All!$V80="P1",All!$AE80="RMS"),Ruler!F$6,IF(AND(All!$V80="P2",All!$AE80="RMS"),Ruler!F$15,IF(AND(All!$V80="P3",All!$AE80="RMS"),Ruler!F$16,IF(AND(All!$V80="P4",All!$AE80="RMS"),Ruler!F$17,IF(AND(All!$V80="P5",All!$AE80="RMS"),Ruler!F$18,IF(AND(All!$V80="P6",All!$AE80="RMS"),Ruler!F$19,IF(AND(All!$V80="P7",All!$AE80="RMS"),Ruler!F$20,IF(AND(All!$V80="P8",All!$AE80="RMS"),Ruler!F$21,IF(AND(All!$V80="P9",All!$AE80="RMS"),Ruler!F$22,IF(AND(All!$V80="P1",All!$AE80="RSS"),Ruler!F$6,IF(AND(All!$V80="P2",All!$AE80="RSS"),Ruler!F$23,IF(AND(All!$V80="P3",All!$AE80="RSS"),Ruler!F$24,IF(AND(All!$V80="P4",All!$AE80="RSS"),Ruler!F$25,IF(AND(All!$V80="P5",All!$AE80="RSS"),Ruler!F$26,IF(AND(All!$V80="P6",All!$AE80="RSS"),Ruler!F$27,IF(AND(All!$V80="P7",All!$AE80="RSS"),Ruler!F$28,IF(AND(All!$V80="P8",All!$AE80="RSS"),Ruler!F$29,IF(AND(All!$V80="P9",All!$AE80="RSS"),Ruler!F$30,0)))))))))))))))))))))))))))</f>
        <v>0</v>
      </c>
      <c r="BN80" s="325">
        <f>IF(AND(All!$V80="P1",All!$AE80="RDP"),Ruler!G$6,IF(AND(All!$V80="P2",All!$AE80="RDP"),Ruler!G$7,IF(AND(All!$V80="P3",All!$AE80="RDP"),Ruler!G$8,IF(AND(All!$V80="P4",All!$AE80="RDP"),Ruler!G$9,IF(AND(All!$V80="P5",All!$AE80="RDP"),Ruler!G$10,IF(AND(All!$V80="P6",All!$AE80="RDP"),Ruler!G$11,IF(AND(All!$V80="P7",All!$AE80="RDP"),Ruler!G$12,IF(AND(All!$V80="P8",All!$AE80="RDP"),Ruler!G$13,IF(AND(All!$V80="P9",All!$AE80="RDP"),Ruler!G$14,IF(AND(All!$V80="P1",All!$AE80="RMS"),Ruler!G$6,IF(AND(All!$V80="P2",All!$AE80="RMS"),Ruler!G$15,IF(AND(All!$V80="P3",All!$AE80="RMS"),Ruler!G$16,IF(AND(All!$V80="P4",All!$AE80="RMS"),Ruler!G$17,IF(AND(All!$V80="P5",All!$AE80="RMS"),Ruler!G$18,IF(AND(All!$V80="P6",All!$AE80="RMS"),Ruler!G$19,IF(AND(All!$V80="P7",All!$AE80="RMS"),Ruler!G$20,IF(AND(All!$V80="P8",All!$AE80="RMS"),Ruler!G$21,IF(AND(All!$V80="P9",All!$AE80="RMS"),Ruler!G$22,IF(AND(All!$V80="P1",All!$AE80="RSS"),Ruler!G$6,IF(AND(All!$V80="P2",All!$AE80="RSS"),Ruler!G$23,IF(AND(All!$V80="P3",All!$AE80="RSS"),Ruler!G$24,IF(AND(All!$V80="P4",All!$AE80="RSS"),Ruler!G$25,IF(AND(All!$V80="P5",All!$AE80="RSS"),Ruler!G$26,IF(AND(All!$V80="P6",All!$AE80="RSS"),Ruler!G$27,IF(AND(All!$V80="P7",All!$AE80="RSS"),Ruler!G$28,IF(AND(All!$V80="P8",All!$AE80="RSS"),Ruler!G$29,IF(AND(All!$V80="P9",All!$AE80="RSS"),Ruler!G$30,0)))))))))))))))))))))))))))</f>
        <v>0</v>
      </c>
      <c r="BO80" s="325">
        <f>IF(AND(All!$V80="P1",All!$AE80="RDP"),Ruler!H$6,IF(AND(All!$V80="P2",All!$AE80="RDP"),Ruler!H$7,IF(AND(All!$V80="P3",All!$AE80="RDP"),Ruler!H$8,IF(AND(All!$V80="P4",All!$AE80="RDP"),Ruler!H$9,IF(AND(All!$V80="P5",All!$AE80="RDP"),Ruler!H$10,IF(AND(All!$V80="P6",All!$AE80="RDP"),Ruler!H$11,IF(AND(All!$V80="P7",All!$AE80="RDP"),Ruler!H$12,IF(AND(All!$V80="P8",All!$AE80="RDP"),Ruler!H$13,IF(AND(All!$V80="P9",All!$AE80="RDP"),Ruler!H$14,IF(AND(All!$V80="P1",All!$AE80="RMS"),Ruler!H$6,IF(AND(All!$V80="P2",All!$AE80="RMS"),Ruler!H$15,IF(AND(All!$V80="P3",All!$AE80="RMS"),Ruler!H$16,IF(AND(All!$V80="P4",All!$AE80="RMS"),Ruler!H$17,IF(AND(All!$V80="P5",All!$AE80="RMS"),Ruler!H$18,IF(AND(All!$V80="P6",All!$AE80="RMS"),Ruler!H$19,IF(AND(All!$V80="P7",All!$AE80="RMS"),Ruler!H$20,IF(AND(All!$V80="P8",All!$AE80="RMS"),Ruler!H$21,IF(AND(All!$V80="P9",All!$AE80="RMS"),Ruler!H$22,IF(AND(All!$V80="P1",All!$AE80="RSS"),Ruler!H$6,IF(AND(All!$V80="P2",All!$AE80="RSS"),Ruler!H$23,IF(AND(All!$V80="P3",All!$AE80="RSS"),Ruler!H$24,IF(AND(All!$V80="P4",All!$AE80="RSS"),Ruler!H$25,IF(AND(All!$V80="P5",All!$AE80="RSS"),Ruler!H$26,IF(AND(All!$V80="P6",All!$AE80="RSS"),Ruler!H$27,IF(AND(All!$V80="P7",All!$AE80="RSS"),Ruler!H$28,IF(AND(All!$V80="P8",All!$AE80="RSS"),Ruler!H$29,IF(AND(All!$V80="P9",All!$AE80="RSS"),Ruler!H$30,0)))))))))))))))))))))))))))</f>
        <v>0</v>
      </c>
      <c r="BP80" s="325">
        <f>IF(AND(All!$V80="P1",All!$AE80="RDP"),Ruler!I$6,IF(AND(All!$V80="P2",All!$AE80="RDP"),Ruler!I$7,IF(AND(All!$V80="P3",All!$AE80="RDP"),Ruler!I$8,IF(AND(All!$V80="P4",All!$AE80="RDP"),Ruler!I$9,IF(AND(All!$V80="P5",All!$AE80="RDP"),Ruler!I$10,IF(AND(All!$V80="P6",All!$AE80="RDP"),Ruler!I$11,IF(AND(All!$V80="P7",All!$AE80="RDP"),Ruler!I$12,IF(AND(All!$V80="P8",All!$AE80="RDP"),Ruler!I$13,IF(AND(All!$V80="P9",All!$AE80="RDP"),Ruler!I$14,IF(AND(All!$V80="P1",All!$AE80="RMS"),Ruler!I$6,IF(AND(All!$V80="P2",All!$AE80="RMS"),Ruler!I$15,IF(AND(All!$V80="P3",All!$AE80="RMS"),Ruler!I$16,IF(AND(All!$V80="P4",All!$AE80="RMS"),Ruler!I$17,IF(AND(All!$V80="P5",All!$AE80="RMS"),Ruler!I$18,IF(AND(All!$V80="P6",All!$AE80="RMS"),Ruler!I$19,IF(AND(All!$V80="P7",All!$AE80="RMS"),Ruler!I$20,IF(AND(All!$V80="P8",All!$AE80="RMS"),Ruler!I$21,IF(AND(All!$V80="P9",All!$AE80="RMS"),Ruler!I$22,IF(AND(All!$V80="P1",All!$AE80="RSS"),Ruler!I$6,IF(AND(All!$V80="P2",All!$AE80="RSS"),Ruler!I$23,IF(AND(All!$V80="P3",All!$AE80="RSS"),Ruler!I$24,IF(AND(All!$V80="P4",All!$AE80="RSS"),Ruler!I$25,IF(AND(All!$V80="P5",All!$AE80="RSS"),Ruler!I$26,IF(AND(All!$V80="P6",All!$AE80="RSS"),Ruler!I$27,IF(AND(All!$V80="P7",All!$AE80="RSS"),Ruler!I$28,IF(AND(All!$V80="P8",All!$AE80="RSS"),Ruler!I$29,IF(AND(All!$V80="P9",All!$AE80="RSS"),Ruler!I$30,0)))))))))))))))))))))))))))</f>
        <v>0</v>
      </c>
      <c r="BQ80" s="325">
        <f>IF(AND(All!$V80="P1",All!$AE80="RDP"),Ruler!J$6,IF(AND(All!$V80="P2",All!$AE80="RDP"),Ruler!J$7,IF(AND(All!$V80="P3",All!$AE80="RDP"),Ruler!J$8,IF(AND(All!$V80="P4",All!$AE80="RDP"),Ruler!J$9,IF(AND(All!$V80="P5",All!$AE80="RDP"),Ruler!J$10,IF(AND(All!$V80="P6",All!$AE80="RDP"),Ruler!J$11,IF(AND(All!$V80="P7",All!$AE80="RDP"),Ruler!J$12,IF(AND(All!$V80="P8",All!$AE80="RDP"),Ruler!J$13,IF(AND(All!$V80="P9",All!$AE80="RDP"),Ruler!J$14,IF(AND(All!$V80="P1",All!$AE80="RMS"),Ruler!J$6,IF(AND(All!$V80="P2",All!$AE80="RMS"),Ruler!J$15,IF(AND(All!$V80="P3",All!$AE80="RMS"),Ruler!J$16,IF(AND(All!$V80="P4",All!$AE80="RMS"),Ruler!J$17,IF(AND(All!$V80="P5",All!$AE80="RMS"),Ruler!J$18,IF(AND(All!$V80="P6",All!$AE80="RMS"),Ruler!J$19,IF(AND(All!$V80="P7",All!$AE80="RMS"),Ruler!J$20,IF(AND(All!$V80="P8",All!$AE80="RMS"),Ruler!J$21,IF(AND(All!$V80="P9",All!$AE80="RMS"),Ruler!J$22,IF(AND(All!$V80="P1",All!$AE80="RSS"),Ruler!J$6,IF(AND(All!$V80="P2",All!$AE80="RSS"),Ruler!J$23,IF(AND(All!$V80="P3",All!$AE80="RSS"),Ruler!J$24,IF(AND(All!$V80="P4",All!$AE80="RSS"),Ruler!J$25,IF(AND(All!$V80="P5",All!$AE80="RSS"),Ruler!J$26,IF(AND(All!$V80="P6",All!$AE80="RSS"),Ruler!J$27,IF(AND(All!$V80="P7",All!$AE80="RSS"),Ruler!J$28,IF(AND(All!$V80="P8",All!$AE80="RSS"),Ruler!J$29,IF(AND(All!$V80="P9",All!$AE80="RSS"),Ruler!J$30,0)))))))))))))))))))))))))))</f>
        <v>0</v>
      </c>
      <c r="BR80" s="325">
        <f>IF(AND(All!$V80="P1",All!$AE80="RDP"),Ruler!K$6,IF(AND(All!$V80="P2",All!$AE80="RDP"),Ruler!K$7,IF(AND(All!$V80="P3",All!$AE80="RDP"),Ruler!K$8,IF(AND(All!$V80="P4",All!$AE80="RDP"),Ruler!K$9,IF(AND(All!$V80="P5",All!$AE80="RDP"),Ruler!K$10,IF(AND(All!$V80="P6",All!$AE80="RDP"),Ruler!K$11,IF(AND(All!$V80="P7",All!$AE80="RDP"),Ruler!K$12,IF(AND(All!$V80="P8",All!$AE80="RDP"),Ruler!K$13,IF(AND(All!$V80="P9",All!$AE80="RDP"),Ruler!K$14,IF(AND(All!$V80="P1",All!$AE80="RMS"),Ruler!K$6,IF(AND(All!$V80="P2",All!$AE80="RMS"),Ruler!K$15,IF(AND(All!$V80="P3",All!$AE80="RMS"),Ruler!K$16,IF(AND(All!$V80="P4",All!$AE80="RMS"),Ruler!K$17,IF(AND(All!$V80="P5",All!$AE80="RMS"),Ruler!K$18,IF(AND(All!$V80="P6",All!$AE80="RMS"),Ruler!K$19,IF(AND(All!$V80="P7",All!$AE80="RMS"),Ruler!K$20,IF(AND(All!$V80="P8",All!$AE80="RMS"),Ruler!K$21,IF(AND(All!$V80="P9",All!$AE80="RMS"),Ruler!K$22,IF(AND(All!$V80="P1",All!$AE80="RSS"),Ruler!K$6,IF(AND(All!$V80="P2",All!$AE80="RSS"),Ruler!K$23,IF(AND(All!$V80="P3",All!$AE80="RSS"),Ruler!K$24,IF(AND(All!$V80="P4",All!$AE80="RSS"),Ruler!K$25,IF(AND(All!$V80="P5",All!$AE80="RSS"),Ruler!K$26,IF(AND(All!$V80="P6",All!$AE80="RSS"),Ruler!K$27,IF(AND(All!$V80="P7",All!$AE80="RSS"),Ruler!K$28,IF(AND(All!$V80="P8",All!$AE80="RSS"),Ruler!K$29,IF(AND(All!$V80="P9",All!$AE80="RSS"),Ruler!K$30,0)))))))))))))))))))))))))))</f>
        <v>0</v>
      </c>
      <c r="BS80" s="325">
        <f>IF(AND(All!$V80="P1",All!$AE80="RDP"),Ruler!L$6,IF(AND(All!$V80="P2",All!$AE80="RDP"),Ruler!L$7,IF(AND(All!$V80="P3",All!$AE80="RDP"),Ruler!L$8,IF(AND(All!$V80="P4",All!$AE80="RDP"),Ruler!L$9,IF(AND(All!$V80="P5",All!$AE80="RDP"),Ruler!L$10,IF(AND(All!$V80="P6",All!$AE80="RDP"),Ruler!L$11,IF(AND(All!$V80="P7",All!$AE80="RDP"),Ruler!L$12,IF(AND(All!$V80="P8",All!$AE80="RDP"),Ruler!L$13,IF(AND(All!$V80="P9",All!$AE80="RDP"),Ruler!L$14,IF(AND(All!$V80="P1",All!$AE80="RMS"),Ruler!L$6,IF(AND(All!$V80="P2",All!$AE80="RMS"),Ruler!L$15,IF(AND(All!$V80="P3",All!$AE80="RMS"),Ruler!L$16,IF(AND(All!$V80="P4",All!$AE80="RMS"),Ruler!L$17,IF(AND(All!$V80="P5",All!$AE80="RMS"),Ruler!L$18,IF(AND(All!$V80="P6",All!$AE80="RMS"),Ruler!L$19,IF(AND(All!$V80="P7",All!$AE80="RMS"),Ruler!L$20,IF(AND(All!$V80="P8",All!$AE80="RMS"),Ruler!L$21,IF(AND(All!$V80="P9",All!$AE80="RMS"),Ruler!L$22,IF(AND(All!$V80="P1",All!$AE80="RSS"),Ruler!L$6,IF(AND(All!$V80="P2",All!$AE80="RSS"),Ruler!L$23,IF(AND(All!$V80="P3",All!$AE80="RSS"),Ruler!L$24,IF(AND(All!$V80="P4",All!$AE80="RSS"),Ruler!L$25,IF(AND(All!$V80="P5",All!$AE80="RSS"),Ruler!L$26,IF(AND(All!$V80="P6",All!$AE80="RSS"),Ruler!L$27,IF(AND(All!$V80="P7",All!$AE80="RSS"),Ruler!L$28,IF(AND(All!$V80="P8",All!$AE80="RSS"),Ruler!L$29,IF(AND(All!$V80="P9",All!$AE80="RSS"),Ruler!L$30,0)))))))))))))))))))))))))))</f>
        <v>0</v>
      </c>
      <c r="BT80" s="325">
        <f>IF(AND(All!$V80="P1",All!$AE80="RDP"),Ruler!M$6,IF(AND(All!$V80="P2",All!$AE80="RDP"),Ruler!M$7,IF(AND(All!$V80="P3",All!$AE80="RDP"),Ruler!M$8,IF(AND(All!$V80="P4",All!$AE80="RDP"),Ruler!M$9,IF(AND(All!$V80="P5",All!$AE80="RDP"),Ruler!M$10,IF(AND(All!$V80="P6",All!$AE80="RDP"),Ruler!M$11,IF(AND(All!$V80="P7",All!$AE80="RDP"),Ruler!M$12,IF(AND(All!$V80="P8",All!$AE80="RDP"),Ruler!M$13,IF(AND(All!$V80="P9",All!$AE80="RDP"),Ruler!M$14,IF(AND(All!$V80="P1",All!$AE80="RMS"),Ruler!M$6,IF(AND(All!$V80="P2",All!$AE80="RMS"),Ruler!M$15,IF(AND(All!$V80="P3",All!$AE80="RMS"),Ruler!M$16,IF(AND(All!$V80="P4",All!$AE80="RMS"),Ruler!M$17,IF(AND(All!$V80="P5",All!$AE80="RMS"),Ruler!M$18,IF(AND(All!$V80="P6",All!$AE80="RMS"),Ruler!M$19,IF(AND(All!$V80="P7",All!$AE80="RMS"),Ruler!M$20,IF(AND(All!$V80="P8",All!$AE80="RMS"),Ruler!M$21,IF(AND(All!$V80="P9",All!$AE80="RMS"),Ruler!M$22,IF(AND(All!$V80="P1",All!$AE80="RSS"),Ruler!M$6,IF(AND(All!$V80="P2",All!$AE80="RSS"),Ruler!M$23,IF(AND(All!$V80="P3",All!$AE80="RSS"),Ruler!M$24,IF(AND(All!$V80="P4",All!$AE80="RSS"),Ruler!M$25,IF(AND(All!$V80="P5",All!$AE80="RSS"),Ruler!M$26,IF(AND(All!$V80="P6",All!$AE80="RSS"),Ruler!M$27,IF(AND(All!$V80="P7",All!$AE80="RSS"),Ruler!M$28,IF(AND(All!$V80="P8",All!$AE80="RSS"),Ruler!M$29,IF(AND(All!$V80="P9",All!$AE80="RSS"),Ruler!M$30,0)))))))))))))))))))))))))))</f>
        <v>0</v>
      </c>
      <c r="BU80" s="325">
        <f>IF(AND(All!$V80="P1",All!$AE80="RDP"),Ruler!N$6,IF(AND(All!$V80="P2",All!$AE80="RDP"),Ruler!N$7,IF(AND(All!$V80="P3",All!$AE80="RDP"),Ruler!N$8,IF(AND(All!$V80="P4",All!$AE80="RDP"),Ruler!N$9,IF(AND(All!$V80="P5",All!$AE80="RDP"),Ruler!N$10,IF(AND(All!$V80="P6",All!$AE80="RDP"),Ruler!N$11,IF(AND(All!$V80="P7",All!$AE80="RDP"),Ruler!N$12,IF(AND(All!$V80="P8",All!$AE80="RDP"),Ruler!N$13,IF(AND(All!$V80="P9",All!$AE80="RDP"),Ruler!N$14,IF(AND(All!$V80="P1",All!$AE80="RMS"),Ruler!N$6,IF(AND(All!$V80="P2",All!$AE80="RMS"),Ruler!N$15,IF(AND(All!$V80="P3",All!$AE80="RMS"),Ruler!N$16,IF(AND(All!$V80="P4",All!$AE80="RMS"),Ruler!N$17,IF(AND(All!$V80="P5",All!$AE80="RMS"),Ruler!N$18,IF(AND(All!$V80="P6",All!$AE80="RMS"),Ruler!N$19,IF(AND(All!$V80="P7",All!$AE80="RMS"),Ruler!N$20,IF(AND(All!$V80="P8",All!$AE80="RMS"),Ruler!N$21,IF(AND(All!$V80="P9",All!$AE80="RMS"),Ruler!N$22,IF(AND(All!$V80="P1",All!$AE80="RSS"),Ruler!N$6,IF(AND(All!$V80="P2",All!$AE80="RSS"),Ruler!N$23,IF(AND(All!$V80="P3",All!$AE80="RSS"),Ruler!N$24,IF(AND(All!$V80="P4",All!$AE80="RSS"),Ruler!N$25,IF(AND(All!$V80="P5",All!$AE80="RSS"),Ruler!N$26,IF(AND(All!$V80="P6",All!$AE80="RSS"),Ruler!N$27,IF(AND(All!$V80="P7",All!$AE80="RSS"),Ruler!N$28,IF(AND(All!$V80="P8",All!$AE80="RSS"),Ruler!N$29,IF(AND(All!$V80="P9",All!$AE80="RSS"),Ruler!N$30,0)))))))))))))))))))))))))))</f>
        <v>0</v>
      </c>
      <c r="BV80" s="325">
        <f>IF(AND(All!$V80="P1",All!$AE80="RDP"),Ruler!O$6,IF(AND(All!$V80="P2",All!$AE80="RDP"),Ruler!O$7,IF(AND(All!$V80="P3",All!$AE80="RDP"),Ruler!O$8,IF(AND(All!$V80="P4",All!$AE80="RDP"),Ruler!O$9,IF(AND(All!$V80="P5",All!$AE80="RDP"),Ruler!O$10,IF(AND(All!$V80="P6",All!$AE80="RDP"),Ruler!O$11,IF(AND(All!$V80="P7",All!$AE80="RDP"),Ruler!O$12,IF(AND(All!$V80="P8",All!$AE80="RDP"),Ruler!O$13,IF(AND(All!$V80="P9",All!$AE80="RDP"),Ruler!O$14,IF(AND(All!$V80="P1",All!$AE80="RMS"),Ruler!O$6,IF(AND(All!$V80="P2",All!$AE80="RMS"),Ruler!O$15,IF(AND(All!$V80="P3",All!$AE80="RMS"),Ruler!O$16,IF(AND(All!$V80="P4",All!$AE80="RMS"),Ruler!O$17,IF(AND(All!$V80="P5",All!$AE80="RMS"),Ruler!O$18,IF(AND(All!$V80="P6",All!$AE80="RMS"),Ruler!O$19,IF(AND(All!$V80="P7",All!$AE80="RMS"),Ruler!O$20,IF(AND(All!$V80="P8",All!$AE80="RMS"),Ruler!O$21,IF(AND(All!$V80="P9",All!$AE80="RMS"),Ruler!O$22,IF(AND(All!$V80="P1",All!$AE80="RSS"),Ruler!O$6,IF(AND(All!$V80="P2",All!$AE80="RSS"),Ruler!O$23,IF(AND(All!$V80="P3",All!$AE80="RSS"),Ruler!O$24,IF(AND(All!$V80="P4",All!$AE80="RSS"),Ruler!O$25,IF(AND(All!$V80="P5",All!$AE80="RSS"),Ruler!O$26,IF(AND(All!$V80="P6",All!$AE80="RSS"),Ruler!O$27,IF(AND(All!$V80="P7",All!$AE80="RSS"),Ruler!O$28,IF(AND(All!$V80="P8",All!$AE80="RSS"),Ruler!O$29,IF(AND(All!$V80="P9",All!$AE80="RSS"),Ruler!O$30,0)))))))))))))))))))))))))))</f>
        <v>0</v>
      </c>
      <c r="BW80" s="325">
        <f>IF(AND(All!$V80="P1",All!$AE80="RDP"),Ruler!P$6,IF(AND(All!$V80="P2",All!$AE80="RDP"),Ruler!P$7,IF(AND(All!$V80="P3",All!$AE80="RDP"),Ruler!P$8,IF(AND(All!$V80="P4",All!$AE80="RDP"),Ruler!P$9,IF(AND(All!$V80="P5",All!$AE80="RDP"),Ruler!P$10,IF(AND(All!$V80="P6",All!$AE80="RDP"),Ruler!P$11,IF(AND(All!$V80="P7",All!$AE80="RDP"),Ruler!P$12,IF(AND(All!$V80="P8",All!$AE80="RDP"),Ruler!P$13,IF(AND(All!$V80="P9",All!$AE80="RDP"),Ruler!P$14,IF(AND(All!$V80="P1",All!$AE80="RMS"),Ruler!P$6,IF(AND(All!$V80="P2",All!$AE80="RMS"),Ruler!P$15,IF(AND(All!$V80="P3",All!$AE80="RMS"),Ruler!P$16,IF(AND(All!$V80="P4",All!$AE80="RMS"),Ruler!P$17,IF(AND(All!$V80="P5",All!$AE80="RMS"),Ruler!P$18,IF(AND(All!$V80="P6",All!$AE80="RMS"),Ruler!P$19,IF(AND(All!$V80="P7",All!$AE80="RMS"),Ruler!P$20,IF(AND(All!$V80="P8",All!$AE80="RMS"),Ruler!P$21,IF(AND(All!$V80="P9",All!$AE80="RMS"),Ruler!P$22,IF(AND(All!$V80="P1",All!$AE80="RSS"),Ruler!P$6,IF(AND(All!$V80="P2",All!$AE80="RSS"),Ruler!P$23,IF(AND(All!$V80="P3",All!$AE80="RSS"),Ruler!P$24,IF(AND(All!$V80="P4",All!$AE80="RSS"),Ruler!P$25,IF(AND(All!$V80="P5",All!$AE80="RSS"),Ruler!P$26,IF(AND(All!$V80="P6",All!$AE80="RSS"),Ruler!P$27,IF(AND(All!$V80="P7",All!$AE80="RSS"),Ruler!P$28,IF(AND(All!$V80="P8",All!$AE80="RSS"),Ruler!P$29,IF(AND(All!$V80="P9",All!$AE80="RSS"),Ruler!P$30,0)))))))))))))))))))))))))))</f>
        <v>0</v>
      </c>
      <c r="BX80" s="325">
        <f>IF(AND(All!$V80="P1",All!$AE80="RDP"),Ruler!Q$6,IF(AND(All!$V80="P2",All!$AE80="RDP"),Ruler!Q$7,IF(AND(All!$V80="P3",All!$AE80="RDP"),Ruler!Q$8,IF(AND(All!$V80="P4",All!$AE80="RDP"),Ruler!Q$9,IF(AND(All!$V80="P5",All!$AE80="RDP"),Ruler!Q$10,IF(AND(All!$V80="P6",All!$AE80="RDP"),Ruler!Q$11,IF(AND(All!$V80="P7",All!$AE80="RDP"),Ruler!Q$12,IF(AND(All!$V80="P8",All!$AE80="RDP"),Ruler!Q$13,IF(AND(All!$V80="P9",All!$AE80="RDP"),Ruler!Q$14,IF(AND(All!$V80="P1",All!$AE80="RMS"),Ruler!Q$6,IF(AND(All!$V80="P2",All!$AE80="RMS"),Ruler!Q$15,IF(AND(All!$V80="P3",All!$AE80="RMS"),Ruler!Q$16,IF(AND(All!$V80="P4",All!$AE80="RMS"),Ruler!Q$17,IF(AND(All!$V80="P5",All!$AE80="RMS"),Ruler!Q$18,IF(AND(All!$V80="P6",All!$AE80="RMS"),Ruler!Q$19,IF(AND(All!$V80="P7",All!$AE80="RMS"),Ruler!Q$20,IF(AND(All!$V80="P8",All!$AE80="RMS"),Ruler!Q$21,IF(AND(All!$V80="P9",All!$AE80="RMS"),Ruler!Q$22,IF(AND(All!$V80="P1",All!$AE80="RSS"),Ruler!Q$6,IF(AND(All!$V80="P2",All!$AE80="RSS"),Ruler!Q$23,IF(AND(All!$V80="P3",All!$AE80="RSS"),Ruler!Q$24,IF(AND(All!$V80="P4",All!$AE80="RSS"),Ruler!Q$25,IF(AND(All!$V80="P5",All!$AE80="RSS"),Ruler!Q$26,IF(AND(All!$V80="P6",All!$AE80="RSS"),Ruler!Q$27,IF(AND(All!$V80="P7",All!$AE80="RSS"),Ruler!Q$28,IF(AND(All!$V80="P8",All!$AE80="RSS"),Ruler!Q$29,IF(AND(All!$V80="P9",All!$AE80="RSS"),Ruler!Q$30,0)))))))))))))))))))))))))))</f>
        <v>0</v>
      </c>
      <c r="BY80" s="325">
        <f>IF(AND(All!$V80="P1",All!$AE80="RDP"),Ruler!R$6,IF(AND(All!$V80="P2",All!$AE80="RDP"),Ruler!R$7,IF(AND(All!$V80="P3",All!$AE80="RDP"),Ruler!R$8,IF(AND(All!$V80="P4",All!$AE80="RDP"),Ruler!R$9,IF(AND(All!$V80="P5",All!$AE80="RDP"),Ruler!R$10,IF(AND(All!$V80="P6",All!$AE80="RDP"),Ruler!R$11,IF(AND(All!$V80="P7",All!$AE80="RDP"),Ruler!R$12,IF(AND(All!$V80="P8",All!$AE80="RDP"),Ruler!R$13,IF(AND(All!$V80="P9",All!$AE80="RDP"),Ruler!R$14,IF(AND(All!$V80="P1",All!$AE80="RMS"),Ruler!R$6,IF(AND(All!$V80="P2",All!$AE80="RMS"),Ruler!R$15,IF(AND(All!$V80="P3",All!$AE80="RMS"),Ruler!R$16,IF(AND(All!$V80="P4",All!$AE80="RMS"),Ruler!R$17,IF(AND(All!$V80="P5",All!$AE80="RMS"),Ruler!R$18,IF(AND(All!$V80="P6",All!$AE80="RMS"),Ruler!R$19,IF(AND(All!$V80="P7",All!$AE80="RMS"),Ruler!R$20,IF(AND(All!$V80="P8",All!$AE80="RMS"),Ruler!R$21,IF(AND(All!$V80="P9",All!$AE80="RMS"),Ruler!R$22,IF(AND(All!$V80="P1",All!$AE80="RSS"),Ruler!R$6,IF(AND(All!$V80="P2",All!$AE80="RSS"),Ruler!R$23,IF(AND(All!$V80="P3",All!$AE80="RSS"),Ruler!R$24,IF(AND(All!$V80="P4",All!$AE80="RSS"),Ruler!R$25,IF(AND(All!$V80="P5",All!$AE80="RSS"),Ruler!R$26,IF(AND(All!$V80="P6",All!$AE80="RSS"),Ruler!R$27,IF(AND(All!$V80="P7",All!$AE80="RSS"),Ruler!R$28,IF(AND(All!$V80="P8",All!$AE80="RSS"),Ruler!R$29,IF(AND(All!$V80="P9",All!$AE80="RSS"),Ruler!R$30,0)))))))))))))))))))))))))))</f>
        <v>0</v>
      </c>
      <c r="BZ80" s="325">
        <f>IF(AND(All!$V80="P1",All!$AE80="RDP"),Ruler!S$6,IF(AND(All!$V80="P2",All!$AE80="RDP"),Ruler!S$7,IF(AND(All!$V80="P3",All!$AE80="RDP"),Ruler!S$8,IF(AND(All!$V80="P4",All!$AE80="RDP"),Ruler!S$9,IF(AND(All!$V80="P5",All!$AE80="RDP"),Ruler!S$10,IF(AND(All!$V80="P6",All!$AE80="RDP"),Ruler!S$11,IF(AND(All!$V80="P7",All!$AE80="RDP"),Ruler!S$12,IF(AND(All!$V80="P8",All!$AE80="RDP"),Ruler!S$13,IF(AND(All!$V80="P9",All!$AE80="RDP"),Ruler!S$14,IF(AND(All!$V80="P1",All!$AE80="RMS"),Ruler!S$6,IF(AND(All!$V80="P2",All!$AE80="RMS"),Ruler!S$15,IF(AND(All!$V80="P3",All!$AE80="RMS"),Ruler!S$16,IF(AND(All!$V80="P4",All!$AE80="RMS"),Ruler!S$17,IF(AND(All!$V80="P5",All!$AE80="RMS"),Ruler!S$18,IF(AND(All!$V80="P6",All!$AE80="RMS"),Ruler!S$19,IF(AND(All!$V80="P7",All!$AE80="RMS"),Ruler!S$20,IF(AND(All!$V80="P8",All!$AE80="RMS"),Ruler!S$21,IF(AND(All!$V80="P9",All!$AE80="RMS"),Ruler!S$22,IF(AND(All!$V80="P1",All!$AE80="RSS"),Ruler!S$6,IF(AND(All!$V80="P2",All!$AE80="RSS"),Ruler!S$23,IF(AND(All!$V80="P3",All!$AE80="RSS"),Ruler!S$24,IF(AND(All!$V80="P4",All!$AE80="RSS"),Ruler!S$25,IF(AND(All!$V80="P5",All!$AE80="RSS"),Ruler!S$26,IF(AND(All!$V80="P6",All!$AE80="RSS"),Ruler!S$27,IF(AND(All!$V80="P7",All!$AE80="RSS"),Ruler!S$28,IF(AND(All!$V80="P8",All!$AE80="RSS"),Ruler!S$29,IF(AND(All!$V80="P9",All!$AE80="RSS"),Ruler!S$30,0)))))))))))))))))))))))))))</f>
        <v>0</v>
      </c>
      <c r="CA80" s="325">
        <f>IF(AND(All!$V80="P1",All!$AE80="RDP"),Ruler!T$6,IF(AND(All!$V80="P2",All!$AE80="RDP"),Ruler!T$7,IF(AND(All!$V80="P3",All!$AE80="RDP"),Ruler!T$8,IF(AND(All!$V80="P4",All!$AE80="RDP"),Ruler!T$9,IF(AND(All!$V80="P5",All!$AE80="RDP"),Ruler!T$10,IF(AND(All!$V80="P6",All!$AE80="RDP"),Ruler!T$11,IF(AND(All!$V80="P7",All!$AE80="RDP"),Ruler!T$12,IF(AND(All!$V80="P8",All!$AE80="RDP"),Ruler!T$13,IF(AND(All!$V80="P9",All!$AE80="RDP"),Ruler!T$14,IF(AND(All!$V80="P1",All!$AE80="RMS"),Ruler!T$6,IF(AND(All!$V80="P2",All!$AE80="RMS"),Ruler!T$15,IF(AND(All!$V80="P3",All!$AE80="RMS"),Ruler!T$16,IF(AND(All!$V80="P4",All!$AE80="RMS"),Ruler!T$17,IF(AND(All!$V80="P5",All!$AE80="RMS"),Ruler!T$18,IF(AND(All!$V80="P6",All!$AE80="RMS"),Ruler!T$19,IF(AND(All!$V80="P7",All!$AE80="RMS"),Ruler!T$20,IF(AND(All!$V80="P8",All!$AE80="RMS"),Ruler!T$21,IF(AND(All!$V80="P9",All!$AE80="RMS"),Ruler!T$22,IF(AND(All!$V80="P1",All!$AE80="RSS"),Ruler!T$6,IF(AND(All!$V80="P2",All!$AE80="RSS"),Ruler!T$23,IF(AND(All!$V80="P3",All!$AE80="RSS"),Ruler!T$24,IF(AND(All!$V80="P4",All!$AE80="RSS"),Ruler!T$25,IF(AND(All!$V80="P5",All!$AE80="RSS"),Ruler!T$26,IF(AND(All!$V80="P6",All!$AE80="RSS"),Ruler!T$27,IF(AND(All!$V80="P7",All!$AE80="RSS"),Ruler!T$28,IF(AND(All!$V80="P8",All!$AE80="RSS"),Ruler!T$29,IF(AND(All!$V80="P9",All!$AE80="RSS"),Ruler!T$30,0)))))))))))))))))))))))))))</f>
        <v>0</v>
      </c>
      <c r="CB80" s="325">
        <f>IF(AND(All!$V80="P1",All!$AE80="RDP"),Ruler!U$6,IF(AND(All!$V80="P2",All!$AE80="RDP"),Ruler!U$7,IF(AND(All!$V80="P3",All!$AE80="RDP"),Ruler!U$8,IF(AND(All!$V80="P4",All!$AE80="RDP"),Ruler!U$9,IF(AND(All!$V80="P5",All!$AE80="RDP"),Ruler!U$10,IF(AND(All!$V80="P6",All!$AE80="RDP"),Ruler!U$11,IF(AND(All!$V80="P7",All!$AE80="RDP"),Ruler!U$12,IF(AND(All!$V80="P8",All!$AE80="RDP"),Ruler!U$13,IF(AND(All!$V80="P9",All!$AE80="RDP"),Ruler!U$14,IF(AND(All!$V80="P1",All!$AE80="RMS"),Ruler!U$6,IF(AND(All!$V80="P2",All!$AE80="RMS"),Ruler!U$15,IF(AND(All!$V80="P3",All!$AE80="RMS"),Ruler!U$16,IF(AND(All!$V80="P4",All!$AE80="RMS"),Ruler!U$17,IF(AND(All!$V80="P5",All!$AE80="RMS"),Ruler!U$18,IF(AND(All!$V80="P6",All!$AE80="RMS"),Ruler!U$19,IF(AND(All!$V80="P7",All!$AE80="RMS"),Ruler!U$20,IF(AND(All!$V80="P8",All!$AE80="RMS"),Ruler!U$21,IF(AND(All!$V80="P9",All!$AE80="RMS"),Ruler!U$22,IF(AND(All!$V80="P1",All!$AE80="RSS"),Ruler!U$6,IF(AND(All!$V80="P2",All!$AE80="RSS"),Ruler!U$23,IF(AND(All!$V80="P3",All!$AE80="RSS"),Ruler!U$24,IF(AND(All!$V80="P4",All!$AE80="RSS"),Ruler!U$25,IF(AND(All!$V80="P5",All!$AE80="RSS"),Ruler!U$26,IF(AND(All!$V80="P6",All!$AE80="RSS"),Ruler!U$27,IF(AND(All!$V80="P7",All!$AE80="RSS"),Ruler!U$28,IF(AND(All!$V80="P8",All!$AE80="RSS"),Ruler!U$29,IF(AND(All!$V80="P9",All!$AE80="RSS"),Ruler!U$30,0)))))))))))))))))))))))))))</f>
        <v>0</v>
      </c>
      <c r="CC80" s="325">
        <f>IF(AND(All!$V80="P1",All!$AE80="RDP"),Ruler!V$6,IF(AND(All!$V80="P2",All!$AE80="RDP"),Ruler!V$7,IF(AND(All!$V80="P3",All!$AE80="RDP"),Ruler!V$8,IF(AND(All!$V80="P4",All!$AE80="RDP"),Ruler!V$9,IF(AND(All!$V80="P5",All!$AE80="RDP"),Ruler!V$10,IF(AND(All!$V80="P6",All!$AE80="RDP"),Ruler!V$11,IF(AND(All!$V80="P7",All!$AE80="RDP"),Ruler!V$12,IF(AND(All!$V80="P8",All!$AE80="RDP"),Ruler!V$13,IF(AND(All!$V80="P9",All!$AE80="RDP"),Ruler!V$14,IF(AND(All!$V80="P1",All!$AE80="RMS"),Ruler!V$6,IF(AND(All!$V80="P2",All!$AE80="RMS"),Ruler!V$15,IF(AND(All!$V80="P3",All!$AE80="RMS"),Ruler!V$16,IF(AND(All!$V80="P4",All!$AE80="RMS"),Ruler!V$17,IF(AND(All!$V80="P5",All!$AE80="RMS"),Ruler!V$18,IF(AND(All!$V80="P6",All!$AE80="RMS"),Ruler!V$19,IF(AND(All!$V80="P7",All!$AE80="RMS"),Ruler!V$20,IF(AND(All!$V80="P8",All!$AE80="RMS"),Ruler!V$21,IF(AND(All!$V80="P9",All!$AE80="RMS"),Ruler!V$22,IF(AND(All!$V80="P1",All!$AE80="RSS"),Ruler!V$6,IF(AND(All!$V80="P2",All!$AE80="RSS"),Ruler!V$23,IF(AND(All!$V80="P3",All!$AE80="RSS"),Ruler!V$24,IF(AND(All!$V80="P4",All!$AE80="RSS"),Ruler!V$25,IF(AND(All!$V80="P5",All!$AE80="RSS"),Ruler!V$26,IF(AND(All!$V80="P6",All!$AE80="RSS"),Ruler!V$27,IF(AND(All!$V80="P7",All!$AE80="RSS"),Ruler!V$28,IF(AND(All!$V80="P8",All!$AE80="RSS"),Ruler!V$29,IF(AND(All!$V80="P9",All!$AE80="RSS"),Ruler!V$30,0)))))))))))))))))))))))))))</f>
        <v>0</v>
      </c>
      <c r="CD80" s="325">
        <f>IF(AND(All!$V80="P1",All!$AE80="RDP"),Ruler!W$6,IF(AND(All!$V80="P2",All!$AE80="RDP"),Ruler!W$7,IF(AND(All!$V80="P3",All!$AE80="RDP"),Ruler!W$8,IF(AND(All!$V80="P4",All!$AE80="RDP"),Ruler!W$9,IF(AND(All!$V80="P5",All!$AE80="RDP"),Ruler!W$10,IF(AND(All!$V80="P6",All!$AE80="RDP"),Ruler!W$11,IF(AND(All!$V80="P7",All!$AE80="RDP"),Ruler!W$12,IF(AND(All!$V80="P8",All!$AE80="RDP"),Ruler!W$13,IF(AND(All!$V80="P9",All!$AE80="RDP"),Ruler!W$14,IF(AND(All!$V80="P1",All!$AE80="RMS"),Ruler!W$6,IF(AND(All!$V80="P2",All!$AE80="RMS"),Ruler!W$15,IF(AND(All!$V80="P3",All!$AE80="RMS"),Ruler!W$16,IF(AND(All!$V80="P4",All!$AE80="RMS"),Ruler!W$17,IF(AND(All!$V80="P5",All!$AE80="RMS"),Ruler!W$18,IF(AND(All!$V80="P6",All!$AE80="RMS"),Ruler!W$19,IF(AND(All!$V80="P7",All!$AE80="RMS"),Ruler!W$20,IF(AND(All!$V80="P8",All!$AE80="RMS"),Ruler!W$21,IF(AND(All!$V80="P9",All!$AE80="RMS"),Ruler!W$22,IF(AND(All!$V80="P1",All!$AE80="RSS"),Ruler!W$6,IF(AND(All!$V80="P2",All!$AE80="RSS"),Ruler!W$23,IF(AND(All!$V80="P3",All!$AE80="RSS"),Ruler!W$24,IF(AND(All!$V80="P4",All!$AE80="RSS"),Ruler!W$25,IF(AND(All!$V80="P5",All!$AE80="RSS"),Ruler!W$26,IF(AND(All!$V80="P6",All!$AE80="RSS"),Ruler!W$27,IF(AND(All!$V80="P7",All!$AE80="RSS"),Ruler!W$28,IF(AND(All!$V80="P8",All!$AE80="RSS"),Ruler!W$29,IF(AND(All!$V80="P9",All!$AE80="RSS"),Ruler!W$30,0)))))))))))))))))))))))))))</f>
        <v>0</v>
      </c>
      <c r="CE80" s="325">
        <f>IF(AND(All!$V80="P1",All!$AE80="RDP"),Ruler!X$6,IF(AND(All!$V80="P2",All!$AE80="RDP"),Ruler!X$7,IF(AND(All!$V80="P3",All!$AE80="RDP"),Ruler!X$8,IF(AND(All!$V80="P4",All!$AE80="RDP"),Ruler!X$9,IF(AND(All!$V80="P5",All!$AE80="RDP"),Ruler!X$10,IF(AND(All!$V80="P6",All!$AE80="RDP"),Ruler!X$11,IF(AND(All!$V80="P7",All!$AE80="RDP"),Ruler!X$12,IF(AND(All!$V80="P8",All!$AE80="RDP"),Ruler!X$13,IF(AND(All!$V80="P9",All!$AE80="RDP"),Ruler!X$14,IF(AND(All!$V80="P1",All!$AE80="RMS"),Ruler!X$6,IF(AND(All!$V80="P2",All!$AE80="RMS"),Ruler!X$15,IF(AND(All!$V80="P3",All!$AE80="RMS"),Ruler!X$16,IF(AND(All!$V80="P4",All!$AE80="RMS"),Ruler!X$17,IF(AND(All!$V80="P5",All!$AE80="RMS"),Ruler!X$18,IF(AND(All!$V80="P6",All!$AE80="RMS"),Ruler!X$19,IF(AND(All!$V80="P7",All!$AE80="RMS"),Ruler!X$20,IF(AND(All!$V80="P8",All!$AE80="RMS"),Ruler!X$21,IF(AND(All!$V80="P9",All!$AE80="RMS"),Ruler!X$22,IF(AND(All!$V80="P1",All!$AE80="RSS"),Ruler!X$6,IF(AND(All!$V80="P2",All!$AE80="RSS"),Ruler!X$23,IF(AND(All!$V80="P3",All!$AE80="RSS"),Ruler!X$24,IF(AND(All!$V80="P4",All!$AE80="RSS"),Ruler!X$25,IF(AND(All!$V80="P5",All!$AE80="RSS"),Ruler!X$26,IF(AND(All!$V80="P6",All!$AE80="RSS"),Ruler!X$27,IF(AND(All!$V80="P7",All!$AE80="RSS"),Ruler!X$28,IF(AND(All!$V80="P8",All!$AE80="RSS"),Ruler!X$29,IF(AND(All!$V80="P9",All!$AE80="RSS"),Ruler!X$30,0)))))))))))))))))))))))))))</f>
        <v>0</v>
      </c>
      <c r="CF80" s="325">
        <f>IF(AND(All!$V80="P1",All!$AE80="RDP"),Ruler!Y$6,IF(AND(All!$V80="P2",All!$AE80="RDP"),Ruler!Y$7,IF(AND(All!$V80="P3",All!$AE80="RDP"),Ruler!Y$8,IF(AND(All!$V80="P4",All!$AE80="RDP"),Ruler!Y$9,IF(AND(All!$V80="P5",All!$AE80="RDP"),Ruler!Y$10,IF(AND(All!$V80="P6",All!$AE80="RDP"),Ruler!Y$11,IF(AND(All!$V80="P7",All!$AE80="RDP"),Ruler!Y$12,IF(AND(All!$V80="P8",All!$AE80="RDP"),Ruler!Y$13,IF(AND(All!$V80="P9",All!$AE80="RDP"),Ruler!Y$14,IF(AND(All!$V80="P1",All!$AE80="RMS"),Ruler!Y$6,IF(AND(All!$V80="P2",All!$AE80="RMS"),Ruler!Y$15,IF(AND(All!$V80="P3",All!$AE80="RMS"),Ruler!Y$16,IF(AND(All!$V80="P4",All!$AE80="RMS"),Ruler!Y$17,IF(AND(All!$V80="P5",All!$AE80="RMS"),Ruler!Y$18,IF(AND(All!$V80="P6",All!$AE80="RMS"),Ruler!Y$19,IF(AND(All!$V80="P7",All!$AE80="RMS"),Ruler!Y$20,IF(AND(All!$V80="P8",All!$AE80="RMS"),Ruler!Y$21,IF(AND(All!$V80="P9",All!$AE80="RMS"),Ruler!Y$22,IF(AND(All!$V80="P1",All!$AE80="RSS"),Ruler!Y$6,IF(AND(All!$V80="P2",All!$AE80="RSS"),Ruler!Y$23,IF(AND(All!$V80="P3",All!$AE80="RSS"),Ruler!Y$24,IF(AND(All!$V80="P4",All!$AE80="RSS"),Ruler!Y$25,IF(AND(All!$V80="P5",All!$AE80="RSS"),Ruler!Y$26,IF(AND(All!$V80="P6",All!$AE80="RSS"),Ruler!Y$27,IF(AND(All!$V80="P7",All!$AE80="RSS"),Ruler!Y$28,IF(AND(All!$V80="P8",All!$AE80="RSS"),Ruler!Y$29,IF(AND(All!$V80="P9",All!$AE80="RSS"),Ruler!Y$30,0)))))))))))))))))))))))))))</f>
        <v>0</v>
      </c>
      <c r="CG80" s="325">
        <f>IF(AND(All!$V80="P1",All!$AE80="RDP"),Ruler!Z$6,IF(AND(All!$V80="P2",All!$AE80="RDP"),Ruler!Z$7,IF(AND(All!$V80="P3",All!$AE80="RDP"),Ruler!Z$8,IF(AND(All!$V80="P4",All!$AE80="RDP"),Ruler!Z$9,IF(AND(All!$V80="P5",All!$AE80="RDP"),Ruler!Z$10,IF(AND(All!$V80="P6",All!$AE80="RDP"),Ruler!Z$11,IF(AND(All!$V80="P7",All!$AE80="RDP"),Ruler!Z$12,IF(AND(All!$V80="P8",All!$AE80="RDP"),Ruler!Z$13,IF(AND(All!$V80="P9",All!$AE80="RDP"),Ruler!Z$14,IF(AND(All!$V80="P1",All!$AE80="RMS"),Ruler!Z$6,IF(AND(All!$V80="P2",All!$AE80="RMS"),Ruler!Z$15,IF(AND(All!$V80="P3",All!$AE80="RMS"),Ruler!Z$16,IF(AND(All!$V80="P4",All!$AE80="RMS"),Ruler!Z$17,IF(AND(All!$V80="P5",All!$AE80="RMS"),Ruler!Z$18,IF(AND(All!$V80="P6",All!$AE80="RMS"),Ruler!Z$19,IF(AND(All!$V80="P7",All!$AE80="RMS"),Ruler!Z$20,IF(AND(All!$V80="P8",All!$AE80="RMS"),Ruler!Z$21,IF(AND(All!$V80="P9",All!$AE80="RMS"),Ruler!Z$22,IF(AND(All!$V80="P1",All!$AE80="RSS"),Ruler!Z$6,IF(AND(All!$V80="P2",All!$AE80="RSS"),Ruler!Z$23,IF(AND(All!$V80="P3",All!$AE80="RSS"),Ruler!Z$24,IF(AND(All!$V80="P4",All!$AE80="RSS"),Ruler!Z$25,IF(AND(All!$V80="P5",All!$AE80="RSS"),Ruler!Z$26,IF(AND(All!$V80="P6",All!$AE80="RSS"),Ruler!Z$27,IF(AND(All!$V80="P7",All!$AE80="RSS"),Ruler!Z$28,IF(AND(All!$V80="P8",All!$AE80="RSS"),Ruler!Z$29,IF(AND(All!$V80="P9",All!$AE80="RSS"),Ruler!Z$30,0)))))))))))))))))))))))))))</f>
        <v>0</v>
      </c>
      <c r="CH80" s="325">
        <f>IF(AND(All!$V80="P1",All!$AE80="RDP"),Ruler!AA$6,IF(AND(All!$V80="P2",All!$AE80="RDP"),Ruler!AA$7,IF(AND(All!$V80="P3",All!$AE80="RDP"),Ruler!AA$8,IF(AND(All!$V80="P4",All!$AE80="RDP"),Ruler!AA$9,IF(AND(All!$V80="P5",All!$AE80="RDP"),Ruler!AA$10,IF(AND(All!$V80="P6",All!$AE80="RDP"),Ruler!AA$11,IF(AND(All!$V80="P7",All!$AE80="RDP"),Ruler!AA$12,IF(AND(All!$V80="P8",All!$AE80="RDP"),Ruler!AA$13,IF(AND(All!$V80="P9",All!$AE80="RDP"),Ruler!AA$14,IF(AND(All!$V80="P1",All!$AE80="RMS"),Ruler!AA$6,IF(AND(All!$V80="P2",All!$AE80="RMS"),Ruler!AA$15,IF(AND(All!$V80="P3",All!$AE80="RMS"),Ruler!AA$16,IF(AND(All!$V80="P4",All!$AE80="RMS"),Ruler!AA$17,IF(AND(All!$V80="P5",All!$AE80="RMS"),Ruler!AA$18,IF(AND(All!$V80="P6",All!$AE80="RMS"),Ruler!AA$19,IF(AND(All!$V80="P7",All!$AE80="RMS"),Ruler!AA$20,IF(AND(All!$V80="P8",All!$AE80="RMS"),Ruler!AA$21,IF(AND(All!$V80="P9",All!$AE80="RMS"),Ruler!AA$22,IF(AND(All!$V80="P1",All!$AE80="RSS"),Ruler!AA$6,IF(AND(All!$V80="P2",All!$AE80="RSS"),Ruler!AA$23,IF(AND(All!$V80="P3",All!$AE80="RSS"),Ruler!AA$24,IF(AND(All!$V80="P4",All!$AE80="RSS"),Ruler!AA$25,IF(AND(All!$V80="P5",All!$AE80="RSS"),Ruler!AA$26,IF(AND(All!$V80="P6",All!$AE80="RSS"),Ruler!AA$27,IF(AND(All!$V80="P7",All!$AE80="RSS"),Ruler!AA$28,IF(AND(All!$V80="P8",All!$AE80="RSS"),Ruler!AA$29,IF(AND(All!$V80="P9",All!$AE80="RSS"),Ruler!AA$30,0)))))))))))))))))))))))))))</f>
        <v>0</v>
      </c>
      <c r="CI80" s="325">
        <f>IF(AND(All!$V80="P1",All!$AE80="RDP"),Ruler!AB$6,IF(AND(All!$V80="P2",All!$AE80="RDP"),Ruler!AB$7,IF(AND(All!$V80="P3",All!$AE80="RDP"),Ruler!AB$8,IF(AND(All!$V80="P4",All!$AE80="RDP"),Ruler!AB$9,IF(AND(All!$V80="P5",All!$AE80="RDP"),Ruler!AB$10,IF(AND(All!$V80="P6",All!$AE80="RDP"),Ruler!AB$11,IF(AND(All!$V80="P7",All!$AE80="RDP"),Ruler!AB$12,IF(AND(All!$V80="P8",All!$AE80="RDP"),Ruler!AB$13,IF(AND(All!$V80="P9",All!$AE80="RDP"),Ruler!AB$14,IF(AND(All!$V80="P1",All!$AE80="RMS"),Ruler!AB$6,IF(AND(All!$V80="P2",All!$AE80="RMS"),Ruler!AB$15,IF(AND(All!$V80="P3",All!$AE80="RMS"),Ruler!AB$16,IF(AND(All!$V80="P4",All!$AE80="RMS"),Ruler!AB$17,IF(AND(All!$V80="P5",All!$AE80="RMS"),Ruler!AB$18,IF(AND(All!$V80="P6",All!$AE80="RMS"),Ruler!AB$19,IF(AND(All!$V80="P7",All!$AE80="RMS"),Ruler!AB$20,IF(AND(All!$V80="P8",All!$AE80="RMS"),Ruler!AB$21,IF(AND(All!$V80="P9",All!$AE80="RMS"),Ruler!AB$22,IF(AND(All!$V80="P1",All!$AE80="RSS"),Ruler!AB$6,IF(AND(All!$V80="P2",All!$AE80="RSS"),Ruler!AB$23,IF(AND(All!$V80="P3",All!$AE80="RSS"),Ruler!AB$24,IF(AND(All!$V80="P4",All!$AE80="RSS"),Ruler!AB$25,IF(AND(All!$V80="P5",All!$AE80="RSS"),Ruler!AB$26,IF(AND(All!$V80="P6",All!$AE80="RSS"),Ruler!AB$27,IF(AND(All!$V80="P7",All!$AE80="RSS"),Ruler!AB$28,IF(AND(All!$V80="P8",All!$AE80="RSS"),Ruler!AB$29,IF(AND(All!$V80="P9",All!$AE80="RSS"),Ruler!AB$30,0)))))))))))))))))))))))))))</f>
        <v>0</v>
      </c>
      <c r="CJ80" s="323">
        <f>Table9[[#This Row],[R-B1]]-Table9[[#This Row],[B1]]</f>
        <v>0</v>
      </c>
      <c r="CK80" s="43">
        <f>Table9[[#This Row],[R-B2]]-Table9[[#This Row],[B2]]</f>
        <v>0</v>
      </c>
      <c r="CL80" s="43">
        <f>Table9[[#This Row],[R-B3]]-Table9[[#This Row],[B3]]</f>
        <v>0</v>
      </c>
      <c r="CM80" s="43">
        <f>Table9[[#This Row],[R-B4]]-Table9[[#This Row],[B4]]</f>
        <v>0</v>
      </c>
      <c r="CN80" s="43">
        <f>Table9[[#This Row],[R-B5]]-Table9[[#This Row],[B5]]</f>
        <v>0</v>
      </c>
      <c r="CO80" s="43">
        <f>Table9[[#This Row],[R-B6]]-Table9[[#This Row],[B6]]</f>
        <v>0</v>
      </c>
      <c r="CP80" s="43">
        <f>Table9[[#This Row],[R-B7]]-Table9[[#This Row],[B7]]</f>
        <v>0</v>
      </c>
      <c r="CQ80" s="43">
        <f>Table9[[#This Row],[R-B8]]-Table9[[#This Row],[B8]]</f>
        <v>0</v>
      </c>
      <c r="CR80" s="43">
        <f>Table9[[#This Row],[R-B9]]-Table9[[#This Row],[B9]]</f>
        <v>0</v>
      </c>
      <c r="CS80" s="43">
        <f>Table9[[#This Row],[R-B10]]-Table9[[#This Row],[B10]]</f>
        <v>0</v>
      </c>
      <c r="CT80" s="43">
        <f>Table9[[#This Row],[R-B11]]-Table9[[#This Row],[B11]]</f>
        <v>0</v>
      </c>
      <c r="CU80" s="43">
        <f>Table9[[#This Row],[R-B12]]-Table9[[#This Row],[B12]]</f>
        <v>0</v>
      </c>
      <c r="CV80" s="43">
        <f>Table9[[#This Row],[R-K1]]-Table9[[#This Row],[K1]]</f>
        <v>0</v>
      </c>
      <c r="CW80" s="43">
        <f>Table9[[#This Row],[R-K2]]-Table9[[#This Row],[K2]]</f>
        <v>0</v>
      </c>
      <c r="CX80" s="43">
        <f>Table9[[#This Row],[R-K3]]-Table9[[#This Row],[K3]]</f>
        <v>0</v>
      </c>
      <c r="CY80" s="43">
        <f>Table9[[#This Row],[R-K4]]-Table9[[#This Row],[K4]]</f>
        <v>0</v>
      </c>
      <c r="CZ80" s="43">
        <f>Table9[[#This Row],[R-K5]]-Table9[[#This Row],[K5]]</f>
        <v>0</v>
      </c>
      <c r="DA80" s="43">
        <f>Table9[[#This Row],[R-P1]]-Table9[[#This Row],[P1]]</f>
        <v>0</v>
      </c>
      <c r="DB80" s="43">
        <f>Table9[[#This Row],[R-P2]]-Table9[[#This Row],[P2]]</f>
        <v>0</v>
      </c>
      <c r="DC80" s="43">
        <f>Table9[[#This Row],[R-P3]]-Table9[[#This Row],[P3]]</f>
        <v>0</v>
      </c>
      <c r="DD80" s="43">
        <f>Table9[[#This Row],[R-P4]]-Table9[[#This Row],[P4]]</f>
        <v>0</v>
      </c>
      <c r="DE80" s="43">
        <f>Table9[[#This Row],[R-P5]]-Table9[[#This Row],[P5]]</f>
        <v>0</v>
      </c>
      <c r="DF80" s="43">
        <f>Table9[[#This Row],[R-E1]]-Table9[[#This Row],[E1]]</f>
        <v>0</v>
      </c>
      <c r="DG80" s="328">
        <f>Table9[[#This Row],[R-E2]]-Table9[[#This Row],[E2]]</f>
        <v>0</v>
      </c>
      <c r="DH80" s="43">
        <f>COUNTIF(Table9[[#This Row],[G-B1]:[G-B12]],"&lt;=0")/12*100</f>
        <v>100</v>
      </c>
      <c r="DI80" s="43">
        <f>COUNTIF(Table9[[#This Row],[G-K1]:[G-K5]],"&lt;=0")/5*100</f>
        <v>100</v>
      </c>
      <c r="DJ80" s="43">
        <f>COUNTIF(Table9[[#This Row],[G-P1]:[G-P5]],"&lt;=0")/5*100</f>
        <v>100</v>
      </c>
      <c r="DK80" s="43">
        <f>COUNTIF(Table9[[#This Row],[G-E1]:[G-E2]],"&lt;=0")/2*100</f>
        <v>100</v>
      </c>
      <c r="DL80" s="450">
        <f>IF(AE80="RDP",(COUNTIF(Table9[[#This Row],[G-B3]],"&lt;=0")+COUNTIF(Table9[[#This Row],[G-B4]],"&lt;=0")+COUNTIF(Table9[[#This Row],[G-B7]],"&lt;=0")+COUNTIF(Table9[[#This Row],[G-B11]],"&lt;=0")+COUNTIF(Table9[[#This Row],[G-K2]],"&lt;=0"))/5*100,IF(AE80="RMS",(COUNTIF(Table9[[#This Row],[G-B4]],"&lt;=0")+COUNTIF(Table9[[#This Row],[G-B5]],"&lt;=0")+COUNTIF(Table9[[#This Row],[G-B10]],"&lt;=0")+COUNTIF(Table9[[#This Row],[G-B12]],"&lt;=0")+COUNTIF(Table9[[#This Row],[G-K2]],"&lt;=0"))/5*100,IF(AE80="RSS",(COUNTIF(Table9[[#This Row],[G-B1]],"&lt;=0")+COUNTIF(Table9[[#This Row],[G-B2]],"&lt;=0")+COUNTIF(Table9[[#This Row],[G-B6]],"&lt;=0")+COUNTIF(Table9[[#This Row],[G-B11]],"&lt;=0")+COUNTIF(Table9[[#This Row],[G-B12]],"&lt;=0"))/5*100,0)))</f>
        <v>0</v>
      </c>
      <c r="DM80" s="332"/>
      <c r="DR80" s="332"/>
      <c r="DW80" s="332"/>
      <c r="DX80" s="42"/>
      <c r="DY80" s="42"/>
      <c r="DZ80" s="42"/>
      <c r="EA80" s="333"/>
      <c r="EB80" s="342"/>
      <c r="EC80" s="339"/>
      <c r="ED80" s="339"/>
      <c r="EE80" s="338"/>
    </row>
    <row r="81" spans="2:135" ht="73" hidden="1" thickBot="1" x14ac:dyDescent="0.35">
      <c r="B81" s="282">
        <v>80</v>
      </c>
      <c r="C81" s="285" t="s">
        <v>134</v>
      </c>
      <c r="D81" s="283">
        <v>46090</v>
      </c>
      <c r="E81" s="435" t="s">
        <v>766</v>
      </c>
      <c r="F81" s="43">
        <v>141545</v>
      </c>
      <c r="G81" s="357">
        <f t="shared" ca="1" si="5"/>
        <v>37.664745937975653</v>
      </c>
      <c r="H81" s="283">
        <v>32568</v>
      </c>
      <c r="I81" s="282" t="s">
        <v>179</v>
      </c>
      <c r="J81" s="282" t="s">
        <v>137</v>
      </c>
      <c r="K81" s="282" t="s">
        <v>138</v>
      </c>
      <c r="L81" s="282" t="s">
        <v>180</v>
      </c>
      <c r="M81" s="285" t="s">
        <v>204</v>
      </c>
      <c r="N81" s="282" t="s">
        <v>767</v>
      </c>
      <c r="O81" s="282" t="s">
        <v>159</v>
      </c>
      <c r="P81" s="284" t="s">
        <v>768</v>
      </c>
      <c r="Q81" s="282" t="s">
        <v>144</v>
      </c>
      <c r="R81" s="282"/>
      <c r="S81" s="283">
        <v>41260</v>
      </c>
      <c r="T81" s="286">
        <f t="shared" ca="1" si="6"/>
        <v>13.841666666666667</v>
      </c>
      <c r="U81" s="286">
        <f ca="1">Table14[[#This Row],[Years in PET]]</f>
        <v>14.062006212265349</v>
      </c>
      <c r="V81" s="282" t="s">
        <v>58</v>
      </c>
      <c r="W81" s="286"/>
      <c r="X81" s="286">
        <f ca="1">($T$1-Table9[[#This Row],[Date of Appointment to Current Grade]])/365</f>
        <v>4.6428281297564764</v>
      </c>
      <c r="Y81" s="283">
        <v>44621</v>
      </c>
      <c r="Z81" s="282" t="s">
        <v>187</v>
      </c>
      <c r="AA81" s="283">
        <v>45748</v>
      </c>
      <c r="AB81" s="286">
        <f ca="1">($T$1-Table9[[#This Row],[Date in Position]])/365</f>
        <v>1.5551568968797642</v>
      </c>
      <c r="AC81" s="282" t="s">
        <v>146</v>
      </c>
      <c r="AD81" s="282"/>
      <c r="AE81" s="282"/>
      <c r="AF81" s="282" t="s">
        <v>148</v>
      </c>
      <c r="AG81" s="287"/>
      <c r="AH81" s="287" t="s">
        <v>769</v>
      </c>
      <c r="AI81" s="287" t="s">
        <v>770</v>
      </c>
      <c r="AJ81" s="285" t="s">
        <v>771</v>
      </c>
      <c r="AK81" s="288" t="s">
        <v>772</v>
      </c>
      <c r="AL81" s="285" t="s">
        <v>705</v>
      </c>
      <c r="AM81" s="320" t="s">
        <v>773</v>
      </c>
      <c r="AN81" s="323"/>
      <c r="BK81" s="328"/>
      <c r="BL81" s="325">
        <f>IF(AND(All!$V81="P1",All!$AE81="RDP"),Ruler!E$6,IF(AND(All!$V81="P2",All!$AE81="RDP"),Ruler!E$7,IF(AND(All!$V81="P3",All!$AE81="RDP"),Ruler!E$8,IF(AND(All!$V81="P4",All!$AE81="RDP"),Ruler!E$9,IF(AND(All!$V81="P5",All!$AE81="RDP"),Ruler!E$10,IF(AND(All!$V81="P6",All!$AE81="RDP"),Ruler!E$11,IF(AND(All!$V81="P7",All!$AE81="RDP"),Ruler!E$12,IF(AND(All!$V81="P8",All!$AE81="RDP"),Ruler!E$13,IF(AND(All!$V81="P9",All!$AE81="RDP"),Ruler!E$14,IF(AND(All!$V81="P1",All!$AE81="RMS"),Ruler!E$6,IF(AND(All!$V81="P2",All!$AE81="RMS"),Ruler!E$15,IF(AND(All!$V81="P3",All!$AE81="RMS"),Ruler!E$16,IF(AND(All!$V81="P4",All!$AE81="RMS"),Ruler!E$17,IF(AND(All!$V81="P5",All!$AE81="RMS"),Ruler!E$18,IF(AND(All!$V81="P6",All!$AE81="RMS"),Ruler!E$19,IF(AND(All!$V81="P7",All!$AE81="RMS"),Ruler!E$20,IF(AND(All!$V81="P8",All!$AE81="RMS"),Ruler!E$21,IF(AND(All!$V81="P9",All!$AE81="RMS"),Ruler!E$22,IF(AND(All!$V81="P1",All!$AE81="RSS"),Ruler!E$6,IF(AND(All!$V81="P2",All!$AE81="RSS"),Ruler!E$23,IF(AND(All!$V81="P3",All!$AE81="RSS"),Ruler!E$24,IF(AND(All!$V81="P4",All!$AE81="RSS"),Ruler!E$25,IF(AND(All!$V81="P5",All!$AE81="RSS"),Ruler!E$26,IF(AND(All!$V81="P6",All!$AE81="RSS"),Ruler!E$27,IF(AND(All!$V81="P7",All!$AE81="RSS"),Ruler!E$28,IF(AND(All!$V81="P8",All!$AE81="RSS"),Ruler!E$29,IF(AND(All!$V81="P9",All!$AE81="RSS"),Ruler!E$30,0)))))))))))))))))))))))))))</f>
        <v>0</v>
      </c>
      <c r="BM81" s="325">
        <f>IF(AND(All!$V81="P1",All!$AE81="RDP"),Ruler!F$6,IF(AND(All!$V81="P2",All!$AE81="RDP"),Ruler!F$7,IF(AND(All!$V81="P3",All!$AE81="RDP"),Ruler!F$8,IF(AND(All!$V81="P4",All!$AE81="RDP"),Ruler!F$9,IF(AND(All!$V81="P5",All!$AE81="RDP"),Ruler!F$10,IF(AND(All!$V81="P6",All!$AE81="RDP"),Ruler!F$11,IF(AND(All!$V81="P7",All!$AE81="RDP"),Ruler!F$12,IF(AND(All!$V81="P8",All!$AE81="RDP"),Ruler!F$13,IF(AND(All!$V81="P9",All!$AE81="RDP"),Ruler!F$14,IF(AND(All!$V81="P1",All!$AE81="RMS"),Ruler!F$6,IF(AND(All!$V81="P2",All!$AE81="RMS"),Ruler!F$15,IF(AND(All!$V81="P3",All!$AE81="RMS"),Ruler!F$16,IF(AND(All!$V81="P4",All!$AE81="RMS"),Ruler!F$17,IF(AND(All!$V81="P5",All!$AE81="RMS"),Ruler!F$18,IF(AND(All!$V81="P6",All!$AE81="RMS"),Ruler!F$19,IF(AND(All!$V81="P7",All!$AE81="RMS"),Ruler!F$20,IF(AND(All!$V81="P8",All!$AE81="RMS"),Ruler!F$21,IF(AND(All!$V81="P9",All!$AE81="RMS"),Ruler!F$22,IF(AND(All!$V81="P1",All!$AE81="RSS"),Ruler!F$6,IF(AND(All!$V81="P2",All!$AE81="RSS"),Ruler!F$23,IF(AND(All!$V81="P3",All!$AE81="RSS"),Ruler!F$24,IF(AND(All!$V81="P4",All!$AE81="RSS"),Ruler!F$25,IF(AND(All!$V81="P5",All!$AE81="RSS"),Ruler!F$26,IF(AND(All!$V81="P6",All!$AE81="RSS"),Ruler!F$27,IF(AND(All!$V81="P7",All!$AE81="RSS"),Ruler!F$28,IF(AND(All!$V81="P8",All!$AE81="RSS"),Ruler!F$29,IF(AND(All!$V81="P9",All!$AE81="RSS"),Ruler!F$30,0)))))))))))))))))))))))))))</f>
        <v>0</v>
      </c>
      <c r="BN81" s="325">
        <f>IF(AND(All!$V81="P1",All!$AE81="RDP"),Ruler!G$6,IF(AND(All!$V81="P2",All!$AE81="RDP"),Ruler!G$7,IF(AND(All!$V81="P3",All!$AE81="RDP"),Ruler!G$8,IF(AND(All!$V81="P4",All!$AE81="RDP"),Ruler!G$9,IF(AND(All!$V81="P5",All!$AE81="RDP"),Ruler!G$10,IF(AND(All!$V81="P6",All!$AE81="RDP"),Ruler!G$11,IF(AND(All!$V81="P7",All!$AE81="RDP"),Ruler!G$12,IF(AND(All!$V81="P8",All!$AE81="RDP"),Ruler!G$13,IF(AND(All!$V81="P9",All!$AE81="RDP"),Ruler!G$14,IF(AND(All!$V81="P1",All!$AE81="RMS"),Ruler!G$6,IF(AND(All!$V81="P2",All!$AE81="RMS"),Ruler!G$15,IF(AND(All!$V81="P3",All!$AE81="RMS"),Ruler!G$16,IF(AND(All!$V81="P4",All!$AE81="RMS"),Ruler!G$17,IF(AND(All!$V81="P5",All!$AE81="RMS"),Ruler!G$18,IF(AND(All!$V81="P6",All!$AE81="RMS"),Ruler!G$19,IF(AND(All!$V81="P7",All!$AE81="RMS"),Ruler!G$20,IF(AND(All!$V81="P8",All!$AE81="RMS"),Ruler!G$21,IF(AND(All!$V81="P9",All!$AE81="RMS"),Ruler!G$22,IF(AND(All!$V81="P1",All!$AE81="RSS"),Ruler!G$6,IF(AND(All!$V81="P2",All!$AE81="RSS"),Ruler!G$23,IF(AND(All!$V81="P3",All!$AE81="RSS"),Ruler!G$24,IF(AND(All!$V81="P4",All!$AE81="RSS"),Ruler!G$25,IF(AND(All!$V81="P5",All!$AE81="RSS"),Ruler!G$26,IF(AND(All!$V81="P6",All!$AE81="RSS"),Ruler!G$27,IF(AND(All!$V81="P7",All!$AE81="RSS"),Ruler!G$28,IF(AND(All!$V81="P8",All!$AE81="RSS"),Ruler!G$29,IF(AND(All!$V81="P9",All!$AE81="RSS"),Ruler!G$30,0)))))))))))))))))))))))))))</f>
        <v>0</v>
      </c>
      <c r="BO81" s="325">
        <f>IF(AND(All!$V81="P1",All!$AE81="RDP"),Ruler!H$6,IF(AND(All!$V81="P2",All!$AE81="RDP"),Ruler!H$7,IF(AND(All!$V81="P3",All!$AE81="RDP"),Ruler!H$8,IF(AND(All!$V81="P4",All!$AE81="RDP"),Ruler!H$9,IF(AND(All!$V81="P5",All!$AE81="RDP"),Ruler!H$10,IF(AND(All!$V81="P6",All!$AE81="RDP"),Ruler!H$11,IF(AND(All!$V81="P7",All!$AE81="RDP"),Ruler!H$12,IF(AND(All!$V81="P8",All!$AE81="RDP"),Ruler!H$13,IF(AND(All!$V81="P9",All!$AE81="RDP"),Ruler!H$14,IF(AND(All!$V81="P1",All!$AE81="RMS"),Ruler!H$6,IF(AND(All!$V81="P2",All!$AE81="RMS"),Ruler!H$15,IF(AND(All!$V81="P3",All!$AE81="RMS"),Ruler!H$16,IF(AND(All!$V81="P4",All!$AE81="RMS"),Ruler!H$17,IF(AND(All!$V81="P5",All!$AE81="RMS"),Ruler!H$18,IF(AND(All!$V81="P6",All!$AE81="RMS"),Ruler!H$19,IF(AND(All!$V81="P7",All!$AE81="RMS"),Ruler!H$20,IF(AND(All!$V81="P8",All!$AE81="RMS"),Ruler!H$21,IF(AND(All!$V81="P9",All!$AE81="RMS"),Ruler!H$22,IF(AND(All!$V81="P1",All!$AE81="RSS"),Ruler!H$6,IF(AND(All!$V81="P2",All!$AE81="RSS"),Ruler!H$23,IF(AND(All!$V81="P3",All!$AE81="RSS"),Ruler!H$24,IF(AND(All!$V81="P4",All!$AE81="RSS"),Ruler!H$25,IF(AND(All!$V81="P5",All!$AE81="RSS"),Ruler!H$26,IF(AND(All!$V81="P6",All!$AE81="RSS"),Ruler!H$27,IF(AND(All!$V81="P7",All!$AE81="RSS"),Ruler!H$28,IF(AND(All!$V81="P8",All!$AE81="RSS"),Ruler!H$29,IF(AND(All!$V81="P9",All!$AE81="RSS"),Ruler!H$30,0)))))))))))))))))))))))))))</f>
        <v>0</v>
      </c>
      <c r="BP81" s="325">
        <f>IF(AND(All!$V81="P1",All!$AE81="RDP"),Ruler!I$6,IF(AND(All!$V81="P2",All!$AE81="RDP"),Ruler!I$7,IF(AND(All!$V81="P3",All!$AE81="RDP"),Ruler!I$8,IF(AND(All!$V81="P4",All!$AE81="RDP"),Ruler!I$9,IF(AND(All!$V81="P5",All!$AE81="RDP"),Ruler!I$10,IF(AND(All!$V81="P6",All!$AE81="RDP"),Ruler!I$11,IF(AND(All!$V81="P7",All!$AE81="RDP"),Ruler!I$12,IF(AND(All!$V81="P8",All!$AE81="RDP"),Ruler!I$13,IF(AND(All!$V81="P9",All!$AE81="RDP"),Ruler!I$14,IF(AND(All!$V81="P1",All!$AE81="RMS"),Ruler!I$6,IF(AND(All!$V81="P2",All!$AE81="RMS"),Ruler!I$15,IF(AND(All!$V81="P3",All!$AE81="RMS"),Ruler!I$16,IF(AND(All!$V81="P4",All!$AE81="RMS"),Ruler!I$17,IF(AND(All!$V81="P5",All!$AE81="RMS"),Ruler!I$18,IF(AND(All!$V81="P6",All!$AE81="RMS"),Ruler!I$19,IF(AND(All!$V81="P7",All!$AE81="RMS"),Ruler!I$20,IF(AND(All!$V81="P8",All!$AE81="RMS"),Ruler!I$21,IF(AND(All!$V81="P9",All!$AE81="RMS"),Ruler!I$22,IF(AND(All!$V81="P1",All!$AE81="RSS"),Ruler!I$6,IF(AND(All!$V81="P2",All!$AE81="RSS"),Ruler!I$23,IF(AND(All!$V81="P3",All!$AE81="RSS"),Ruler!I$24,IF(AND(All!$V81="P4",All!$AE81="RSS"),Ruler!I$25,IF(AND(All!$V81="P5",All!$AE81="RSS"),Ruler!I$26,IF(AND(All!$V81="P6",All!$AE81="RSS"),Ruler!I$27,IF(AND(All!$V81="P7",All!$AE81="RSS"),Ruler!I$28,IF(AND(All!$V81="P8",All!$AE81="RSS"),Ruler!I$29,IF(AND(All!$V81="P9",All!$AE81="RSS"),Ruler!I$30,0)))))))))))))))))))))))))))</f>
        <v>0</v>
      </c>
      <c r="BQ81" s="325">
        <f>IF(AND(All!$V81="P1",All!$AE81="RDP"),Ruler!J$6,IF(AND(All!$V81="P2",All!$AE81="RDP"),Ruler!J$7,IF(AND(All!$V81="P3",All!$AE81="RDP"),Ruler!J$8,IF(AND(All!$V81="P4",All!$AE81="RDP"),Ruler!J$9,IF(AND(All!$V81="P5",All!$AE81="RDP"),Ruler!J$10,IF(AND(All!$V81="P6",All!$AE81="RDP"),Ruler!J$11,IF(AND(All!$V81="P7",All!$AE81="RDP"),Ruler!J$12,IF(AND(All!$V81="P8",All!$AE81="RDP"),Ruler!J$13,IF(AND(All!$V81="P9",All!$AE81="RDP"),Ruler!J$14,IF(AND(All!$V81="P1",All!$AE81="RMS"),Ruler!J$6,IF(AND(All!$V81="P2",All!$AE81="RMS"),Ruler!J$15,IF(AND(All!$V81="P3",All!$AE81="RMS"),Ruler!J$16,IF(AND(All!$V81="P4",All!$AE81="RMS"),Ruler!J$17,IF(AND(All!$V81="P5",All!$AE81="RMS"),Ruler!J$18,IF(AND(All!$V81="P6",All!$AE81="RMS"),Ruler!J$19,IF(AND(All!$V81="P7",All!$AE81="RMS"),Ruler!J$20,IF(AND(All!$V81="P8",All!$AE81="RMS"),Ruler!J$21,IF(AND(All!$V81="P9",All!$AE81="RMS"),Ruler!J$22,IF(AND(All!$V81="P1",All!$AE81="RSS"),Ruler!J$6,IF(AND(All!$V81="P2",All!$AE81="RSS"),Ruler!J$23,IF(AND(All!$V81="P3",All!$AE81="RSS"),Ruler!J$24,IF(AND(All!$V81="P4",All!$AE81="RSS"),Ruler!J$25,IF(AND(All!$V81="P5",All!$AE81="RSS"),Ruler!J$26,IF(AND(All!$V81="P6",All!$AE81="RSS"),Ruler!J$27,IF(AND(All!$V81="P7",All!$AE81="RSS"),Ruler!J$28,IF(AND(All!$V81="P8",All!$AE81="RSS"),Ruler!J$29,IF(AND(All!$V81="P9",All!$AE81="RSS"),Ruler!J$30,0)))))))))))))))))))))))))))</f>
        <v>0</v>
      </c>
      <c r="BR81" s="325">
        <f>IF(AND(All!$V81="P1",All!$AE81="RDP"),Ruler!K$6,IF(AND(All!$V81="P2",All!$AE81="RDP"),Ruler!K$7,IF(AND(All!$V81="P3",All!$AE81="RDP"),Ruler!K$8,IF(AND(All!$V81="P4",All!$AE81="RDP"),Ruler!K$9,IF(AND(All!$V81="P5",All!$AE81="RDP"),Ruler!K$10,IF(AND(All!$V81="P6",All!$AE81="RDP"),Ruler!K$11,IF(AND(All!$V81="P7",All!$AE81="RDP"),Ruler!K$12,IF(AND(All!$V81="P8",All!$AE81="RDP"),Ruler!K$13,IF(AND(All!$V81="P9",All!$AE81="RDP"),Ruler!K$14,IF(AND(All!$V81="P1",All!$AE81="RMS"),Ruler!K$6,IF(AND(All!$V81="P2",All!$AE81="RMS"),Ruler!K$15,IF(AND(All!$V81="P3",All!$AE81="RMS"),Ruler!K$16,IF(AND(All!$V81="P4",All!$AE81="RMS"),Ruler!K$17,IF(AND(All!$V81="P5",All!$AE81="RMS"),Ruler!K$18,IF(AND(All!$V81="P6",All!$AE81="RMS"),Ruler!K$19,IF(AND(All!$V81="P7",All!$AE81="RMS"),Ruler!K$20,IF(AND(All!$V81="P8",All!$AE81="RMS"),Ruler!K$21,IF(AND(All!$V81="P9",All!$AE81="RMS"),Ruler!K$22,IF(AND(All!$V81="P1",All!$AE81="RSS"),Ruler!K$6,IF(AND(All!$V81="P2",All!$AE81="RSS"),Ruler!K$23,IF(AND(All!$V81="P3",All!$AE81="RSS"),Ruler!K$24,IF(AND(All!$V81="P4",All!$AE81="RSS"),Ruler!K$25,IF(AND(All!$V81="P5",All!$AE81="RSS"),Ruler!K$26,IF(AND(All!$V81="P6",All!$AE81="RSS"),Ruler!K$27,IF(AND(All!$V81="P7",All!$AE81="RSS"),Ruler!K$28,IF(AND(All!$V81="P8",All!$AE81="RSS"),Ruler!K$29,IF(AND(All!$V81="P9",All!$AE81="RSS"),Ruler!K$30,0)))))))))))))))))))))))))))</f>
        <v>0</v>
      </c>
      <c r="BS81" s="325">
        <f>IF(AND(All!$V81="P1",All!$AE81="RDP"),Ruler!L$6,IF(AND(All!$V81="P2",All!$AE81="RDP"),Ruler!L$7,IF(AND(All!$V81="P3",All!$AE81="RDP"),Ruler!L$8,IF(AND(All!$V81="P4",All!$AE81="RDP"),Ruler!L$9,IF(AND(All!$V81="P5",All!$AE81="RDP"),Ruler!L$10,IF(AND(All!$V81="P6",All!$AE81="RDP"),Ruler!L$11,IF(AND(All!$V81="P7",All!$AE81="RDP"),Ruler!L$12,IF(AND(All!$V81="P8",All!$AE81="RDP"),Ruler!L$13,IF(AND(All!$V81="P9",All!$AE81="RDP"),Ruler!L$14,IF(AND(All!$V81="P1",All!$AE81="RMS"),Ruler!L$6,IF(AND(All!$V81="P2",All!$AE81="RMS"),Ruler!L$15,IF(AND(All!$V81="P3",All!$AE81="RMS"),Ruler!L$16,IF(AND(All!$V81="P4",All!$AE81="RMS"),Ruler!L$17,IF(AND(All!$V81="P5",All!$AE81="RMS"),Ruler!L$18,IF(AND(All!$V81="P6",All!$AE81="RMS"),Ruler!L$19,IF(AND(All!$V81="P7",All!$AE81="RMS"),Ruler!L$20,IF(AND(All!$V81="P8",All!$AE81="RMS"),Ruler!L$21,IF(AND(All!$V81="P9",All!$AE81="RMS"),Ruler!L$22,IF(AND(All!$V81="P1",All!$AE81="RSS"),Ruler!L$6,IF(AND(All!$V81="P2",All!$AE81="RSS"),Ruler!L$23,IF(AND(All!$V81="P3",All!$AE81="RSS"),Ruler!L$24,IF(AND(All!$V81="P4",All!$AE81="RSS"),Ruler!L$25,IF(AND(All!$V81="P5",All!$AE81="RSS"),Ruler!L$26,IF(AND(All!$V81="P6",All!$AE81="RSS"),Ruler!L$27,IF(AND(All!$V81="P7",All!$AE81="RSS"),Ruler!L$28,IF(AND(All!$V81="P8",All!$AE81="RSS"),Ruler!L$29,IF(AND(All!$V81="P9",All!$AE81="RSS"),Ruler!L$30,0)))))))))))))))))))))))))))</f>
        <v>0</v>
      </c>
      <c r="BT81" s="325">
        <f>IF(AND(All!$V81="P1",All!$AE81="RDP"),Ruler!M$6,IF(AND(All!$V81="P2",All!$AE81="RDP"),Ruler!M$7,IF(AND(All!$V81="P3",All!$AE81="RDP"),Ruler!M$8,IF(AND(All!$V81="P4",All!$AE81="RDP"),Ruler!M$9,IF(AND(All!$V81="P5",All!$AE81="RDP"),Ruler!M$10,IF(AND(All!$V81="P6",All!$AE81="RDP"),Ruler!M$11,IF(AND(All!$V81="P7",All!$AE81="RDP"),Ruler!M$12,IF(AND(All!$V81="P8",All!$AE81="RDP"),Ruler!M$13,IF(AND(All!$V81="P9",All!$AE81="RDP"),Ruler!M$14,IF(AND(All!$V81="P1",All!$AE81="RMS"),Ruler!M$6,IF(AND(All!$V81="P2",All!$AE81="RMS"),Ruler!M$15,IF(AND(All!$V81="P3",All!$AE81="RMS"),Ruler!M$16,IF(AND(All!$V81="P4",All!$AE81="RMS"),Ruler!M$17,IF(AND(All!$V81="P5",All!$AE81="RMS"),Ruler!M$18,IF(AND(All!$V81="P6",All!$AE81="RMS"),Ruler!M$19,IF(AND(All!$V81="P7",All!$AE81="RMS"),Ruler!M$20,IF(AND(All!$V81="P8",All!$AE81="RMS"),Ruler!M$21,IF(AND(All!$V81="P9",All!$AE81="RMS"),Ruler!M$22,IF(AND(All!$V81="P1",All!$AE81="RSS"),Ruler!M$6,IF(AND(All!$V81="P2",All!$AE81="RSS"),Ruler!M$23,IF(AND(All!$V81="P3",All!$AE81="RSS"),Ruler!M$24,IF(AND(All!$V81="P4",All!$AE81="RSS"),Ruler!M$25,IF(AND(All!$V81="P5",All!$AE81="RSS"),Ruler!M$26,IF(AND(All!$V81="P6",All!$AE81="RSS"),Ruler!M$27,IF(AND(All!$V81="P7",All!$AE81="RSS"),Ruler!M$28,IF(AND(All!$V81="P8",All!$AE81="RSS"),Ruler!M$29,IF(AND(All!$V81="P9",All!$AE81="RSS"),Ruler!M$30,0)))))))))))))))))))))))))))</f>
        <v>0</v>
      </c>
      <c r="BU81" s="325">
        <f>IF(AND(All!$V81="P1",All!$AE81="RDP"),Ruler!N$6,IF(AND(All!$V81="P2",All!$AE81="RDP"),Ruler!N$7,IF(AND(All!$V81="P3",All!$AE81="RDP"),Ruler!N$8,IF(AND(All!$V81="P4",All!$AE81="RDP"),Ruler!N$9,IF(AND(All!$V81="P5",All!$AE81="RDP"),Ruler!N$10,IF(AND(All!$V81="P6",All!$AE81="RDP"),Ruler!N$11,IF(AND(All!$V81="P7",All!$AE81="RDP"),Ruler!N$12,IF(AND(All!$V81="P8",All!$AE81="RDP"),Ruler!N$13,IF(AND(All!$V81="P9",All!$AE81="RDP"),Ruler!N$14,IF(AND(All!$V81="P1",All!$AE81="RMS"),Ruler!N$6,IF(AND(All!$V81="P2",All!$AE81="RMS"),Ruler!N$15,IF(AND(All!$V81="P3",All!$AE81="RMS"),Ruler!N$16,IF(AND(All!$V81="P4",All!$AE81="RMS"),Ruler!N$17,IF(AND(All!$V81="P5",All!$AE81="RMS"),Ruler!N$18,IF(AND(All!$V81="P6",All!$AE81="RMS"),Ruler!N$19,IF(AND(All!$V81="P7",All!$AE81="RMS"),Ruler!N$20,IF(AND(All!$V81="P8",All!$AE81="RMS"),Ruler!N$21,IF(AND(All!$V81="P9",All!$AE81="RMS"),Ruler!N$22,IF(AND(All!$V81="P1",All!$AE81="RSS"),Ruler!N$6,IF(AND(All!$V81="P2",All!$AE81="RSS"),Ruler!N$23,IF(AND(All!$V81="P3",All!$AE81="RSS"),Ruler!N$24,IF(AND(All!$V81="P4",All!$AE81="RSS"),Ruler!N$25,IF(AND(All!$V81="P5",All!$AE81="RSS"),Ruler!N$26,IF(AND(All!$V81="P6",All!$AE81="RSS"),Ruler!N$27,IF(AND(All!$V81="P7",All!$AE81="RSS"),Ruler!N$28,IF(AND(All!$V81="P8",All!$AE81="RSS"),Ruler!N$29,IF(AND(All!$V81="P9",All!$AE81="RSS"),Ruler!N$30,0)))))))))))))))))))))))))))</f>
        <v>0</v>
      </c>
      <c r="BV81" s="325">
        <f>IF(AND(All!$V81="P1",All!$AE81="RDP"),Ruler!O$6,IF(AND(All!$V81="P2",All!$AE81="RDP"),Ruler!O$7,IF(AND(All!$V81="P3",All!$AE81="RDP"),Ruler!O$8,IF(AND(All!$V81="P4",All!$AE81="RDP"),Ruler!O$9,IF(AND(All!$V81="P5",All!$AE81="RDP"),Ruler!O$10,IF(AND(All!$V81="P6",All!$AE81="RDP"),Ruler!O$11,IF(AND(All!$V81="P7",All!$AE81="RDP"),Ruler!O$12,IF(AND(All!$V81="P8",All!$AE81="RDP"),Ruler!O$13,IF(AND(All!$V81="P9",All!$AE81="RDP"),Ruler!O$14,IF(AND(All!$V81="P1",All!$AE81="RMS"),Ruler!O$6,IF(AND(All!$V81="P2",All!$AE81="RMS"),Ruler!O$15,IF(AND(All!$V81="P3",All!$AE81="RMS"),Ruler!O$16,IF(AND(All!$V81="P4",All!$AE81="RMS"),Ruler!O$17,IF(AND(All!$V81="P5",All!$AE81="RMS"),Ruler!O$18,IF(AND(All!$V81="P6",All!$AE81="RMS"),Ruler!O$19,IF(AND(All!$V81="P7",All!$AE81="RMS"),Ruler!O$20,IF(AND(All!$V81="P8",All!$AE81="RMS"),Ruler!O$21,IF(AND(All!$V81="P9",All!$AE81="RMS"),Ruler!O$22,IF(AND(All!$V81="P1",All!$AE81="RSS"),Ruler!O$6,IF(AND(All!$V81="P2",All!$AE81="RSS"),Ruler!O$23,IF(AND(All!$V81="P3",All!$AE81="RSS"),Ruler!O$24,IF(AND(All!$V81="P4",All!$AE81="RSS"),Ruler!O$25,IF(AND(All!$V81="P5",All!$AE81="RSS"),Ruler!O$26,IF(AND(All!$V81="P6",All!$AE81="RSS"),Ruler!O$27,IF(AND(All!$V81="P7",All!$AE81="RSS"),Ruler!O$28,IF(AND(All!$V81="P8",All!$AE81="RSS"),Ruler!O$29,IF(AND(All!$V81="P9",All!$AE81="RSS"),Ruler!O$30,0)))))))))))))))))))))))))))</f>
        <v>0</v>
      </c>
      <c r="BW81" s="325">
        <f>IF(AND(All!$V81="P1",All!$AE81="RDP"),Ruler!P$6,IF(AND(All!$V81="P2",All!$AE81="RDP"),Ruler!P$7,IF(AND(All!$V81="P3",All!$AE81="RDP"),Ruler!P$8,IF(AND(All!$V81="P4",All!$AE81="RDP"),Ruler!P$9,IF(AND(All!$V81="P5",All!$AE81="RDP"),Ruler!P$10,IF(AND(All!$V81="P6",All!$AE81="RDP"),Ruler!P$11,IF(AND(All!$V81="P7",All!$AE81="RDP"),Ruler!P$12,IF(AND(All!$V81="P8",All!$AE81="RDP"),Ruler!P$13,IF(AND(All!$V81="P9",All!$AE81="RDP"),Ruler!P$14,IF(AND(All!$V81="P1",All!$AE81="RMS"),Ruler!P$6,IF(AND(All!$V81="P2",All!$AE81="RMS"),Ruler!P$15,IF(AND(All!$V81="P3",All!$AE81="RMS"),Ruler!P$16,IF(AND(All!$V81="P4",All!$AE81="RMS"),Ruler!P$17,IF(AND(All!$V81="P5",All!$AE81="RMS"),Ruler!P$18,IF(AND(All!$V81="P6",All!$AE81="RMS"),Ruler!P$19,IF(AND(All!$V81="P7",All!$AE81="RMS"),Ruler!P$20,IF(AND(All!$V81="P8",All!$AE81="RMS"),Ruler!P$21,IF(AND(All!$V81="P9",All!$AE81="RMS"),Ruler!P$22,IF(AND(All!$V81="P1",All!$AE81="RSS"),Ruler!P$6,IF(AND(All!$V81="P2",All!$AE81="RSS"),Ruler!P$23,IF(AND(All!$V81="P3",All!$AE81="RSS"),Ruler!P$24,IF(AND(All!$V81="P4",All!$AE81="RSS"),Ruler!P$25,IF(AND(All!$V81="P5",All!$AE81="RSS"),Ruler!P$26,IF(AND(All!$V81="P6",All!$AE81="RSS"),Ruler!P$27,IF(AND(All!$V81="P7",All!$AE81="RSS"),Ruler!P$28,IF(AND(All!$V81="P8",All!$AE81="RSS"),Ruler!P$29,IF(AND(All!$V81="P9",All!$AE81="RSS"),Ruler!P$30,0)))))))))))))))))))))))))))</f>
        <v>0</v>
      </c>
      <c r="BX81" s="325">
        <f>IF(AND(All!$V81="P1",All!$AE81="RDP"),Ruler!Q$6,IF(AND(All!$V81="P2",All!$AE81="RDP"),Ruler!Q$7,IF(AND(All!$V81="P3",All!$AE81="RDP"),Ruler!Q$8,IF(AND(All!$V81="P4",All!$AE81="RDP"),Ruler!Q$9,IF(AND(All!$V81="P5",All!$AE81="RDP"),Ruler!Q$10,IF(AND(All!$V81="P6",All!$AE81="RDP"),Ruler!Q$11,IF(AND(All!$V81="P7",All!$AE81="RDP"),Ruler!Q$12,IF(AND(All!$V81="P8",All!$AE81="RDP"),Ruler!Q$13,IF(AND(All!$V81="P9",All!$AE81="RDP"),Ruler!Q$14,IF(AND(All!$V81="P1",All!$AE81="RMS"),Ruler!Q$6,IF(AND(All!$V81="P2",All!$AE81="RMS"),Ruler!Q$15,IF(AND(All!$V81="P3",All!$AE81="RMS"),Ruler!Q$16,IF(AND(All!$V81="P4",All!$AE81="RMS"),Ruler!Q$17,IF(AND(All!$V81="P5",All!$AE81="RMS"),Ruler!Q$18,IF(AND(All!$V81="P6",All!$AE81="RMS"),Ruler!Q$19,IF(AND(All!$V81="P7",All!$AE81="RMS"),Ruler!Q$20,IF(AND(All!$V81="P8",All!$AE81="RMS"),Ruler!Q$21,IF(AND(All!$V81="P9",All!$AE81="RMS"),Ruler!Q$22,IF(AND(All!$V81="P1",All!$AE81="RSS"),Ruler!Q$6,IF(AND(All!$V81="P2",All!$AE81="RSS"),Ruler!Q$23,IF(AND(All!$V81="P3",All!$AE81="RSS"),Ruler!Q$24,IF(AND(All!$V81="P4",All!$AE81="RSS"),Ruler!Q$25,IF(AND(All!$V81="P5",All!$AE81="RSS"),Ruler!Q$26,IF(AND(All!$V81="P6",All!$AE81="RSS"),Ruler!Q$27,IF(AND(All!$V81="P7",All!$AE81="RSS"),Ruler!Q$28,IF(AND(All!$V81="P8",All!$AE81="RSS"),Ruler!Q$29,IF(AND(All!$V81="P9",All!$AE81="RSS"),Ruler!Q$30,0)))))))))))))))))))))))))))</f>
        <v>0</v>
      </c>
      <c r="BY81" s="325">
        <f>IF(AND(All!$V81="P1",All!$AE81="RDP"),Ruler!R$6,IF(AND(All!$V81="P2",All!$AE81="RDP"),Ruler!R$7,IF(AND(All!$V81="P3",All!$AE81="RDP"),Ruler!R$8,IF(AND(All!$V81="P4",All!$AE81="RDP"),Ruler!R$9,IF(AND(All!$V81="P5",All!$AE81="RDP"),Ruler!R$10,IF(AND(All!$V81="P6",All!$AE81="RDP"),Ruler!R$11,IF(AND(All!$V81="P7",All!$AE81="RDP"),Ruler!R$12,IF(AND(All!$V81="P8",All!$AE81="RDP"),Ruler!R$13,IF(AND(All!$V81="P9",All!$AE81="RDP"),Ruler!R$14,IF(AND(All!$V81="P1",All!$AE81="RMS"),Ruler!R$6,IF(AND(All!$V81="P2",All!$AE81="RMS"),Ruler!R$15,IF(AND(All!$V81="P3",All!$AE81="RMS"),Ruler!R$16,IF(AND(All!$V81="P4",All!$AE81="RMS"),Ruler!R$17,IF(AND(All!$V81="P5",All!$AE81="RMS"),Ruler!R$18,IF(AND(All!$V81="P6",All!$AE81="RMS"),Ruler!R$19,IF(AND(All!$V81="P7",All!$AE81="RMS"),Ruler!R$20,IF(AND(All!$V81="P8",All!$AE81="RMS"),Ruler!R$21,IF(AND(All!$V81="P9",All!$AE81="RMS"),Ruler!R$22,IF(AND(All!$V81="P1",All!$AE81="RSS"),Ruler!R$6,IF(AND(All!$V81="P2",All!$AE81="RSS"),Ruler!R$23,IF(AND(All!$V81="P3",All!$AE81="RSS"),Ruler!R$24,IF(AND(All!$V81="P4",All!$AE81="RSS"),Ruler!R$25,IF(AND(All!$V81="P5",All!$AE81="RSS"),Ruler!R$26,IF(AND(All!$V81="P6",All!$AE81="RSS"),Ruler!R$27,IF(AND(All!$V81="P7",All!$AE81="RSS"),Ruler!R$28,IF(AND(All!$V81="P8",All!$AE81="RSS"),Ruler!R$29,IF(AND(All!$V81="P9",All!$AE81="RSS"),Ruler!R$30,0)))))))))))))))))))))))))))</f>
        <v>0</v>
      </c>
      <c r="BZ81" s="325">
        <f>IF(AND(All!$V81="P1",All!$AE81="RDP"),Ruler!S$6,IF(AND(All!$V81="P2",All!$AE81="RDP"),Ruler!S$7,IF(AND(All!$V81="P3",All!$AE81="RDP"),Ruler!S$8,IF(AND(All!$V81="P4",All!$AE81="RDP"),Ruler!S$9,IF(AND(All!$V81="P5",All!$AE81="RDP"),Ruler!S$10,IF(AND(All!$V81="P6",All!$AE81="RDP"),Ruler!S$11,IF(AND(All!$V81="P7",All!$AE81="RDP"),Ruler!S$12,IF(AND(All!$V81="P8",All!$AE81="RDP"),Ruler!S$13,IF(AND(All!$V81="P9",All!$AE81="RDP"),Ruler!S$14,IF(AND(All!$V81="P1",All!$AE81="RMS"),Ruler!S$6,IF(AND(All!$V81="P2",All!$AE81="RMS"),Ruler!S$15,IF(AND(All!$V81="P3",All!$AE81="RMS"),Ruler!S$16,IF(AND(All!$V81="P4",All!$AE81="RMS"),Ruler!S$17,IF(AND(All!$V81="P5",All!$AE81="RMS"),Ruler!S$18,IF(AND(All!$V81="P6",All!$AE81="RMS"),Ruler!S$19,IF(AND(All!$V81="P7",All!$AE81="RMS"),Ruler!S$20,IF(AND(All!$V81="P8",All!$AE81="RMS"),Ruler!S$21,IF(AND(All!$V81="P9",All!$AE81="RMS"),Ruler!S$22,IF(AND(All!$V81="P1",All!$AE81="RSS"),Ruler!S$6,IF(AND(All!$V81="P2",All!$AE81="RSS"),Ruler!S$23,IF(AND(All!$V81="P3",All!$AE81="RSS"),Ruler!S$24,IF(AND(All!$V81="P4",All!$AE81="RSS"),Ruler!S$25,IF(AND(All!$V81="P5",All!$AE81="RSS"),Ruler!S$26,IF(AND(All!$V81="P6",All!$AE81="RSS"),Ruler!S$27,IF(AND(All!$V81="P7",All!$AE81="RSS"),Ruler!S$28,IF(AND(All!$V81="P8",All!$AE81="RSS"),Ruler!S$29,IF(AND(All!$V81="P9",All!$AE81="RSS"),Ruler!S$30,0)))))))))))))))))))))))))))</f>
        <v>0</v>
      </c>
      <c r="CA81" s="325">
        <f>IF(AND(All!$V81="P1",All!$AE81="RDP"),Ruler!T$6,IF(AND(All!$V81="P2",All!$AE81="RDP"),Ruler!T$7,IF(AND(All!$V81="P3",All!$AE81="RDP"),Ruler!T$8,IF(AND(All!$V81="P4",All!$AE81="RDP"),Ruler!T$9,IF(AND(All!$V81="P5",All!$AE81="RDP"),Ruler!T$10,IF(AND(All!$V81="P6",All!$AE81="RDP"),Ruler!T$11,IF(AND(All!$V81="P7",All!$AE81="RDP"),Ruler!T$12,IF(AND(All!$V81="P8",All!$AE81="RDP"),Ruler!T$13,IF(AND(All!$V81="P9",All!$AE81="RDP"),Ruler!T$14,IF(AND(All!$V81="P1",All!$AE81="RMS"),Ruler!T$6,IF(AND(All!$V81="P2",All!$AE81="RMS"),Ruler!T$15,IF(AND(All!$V81="P3",All!$AE81="RMS"),Ruler!T$16,IF(AND(All!$V81="P4",All!$AE81="RMS"),Ruler!T$17,IF(AND(All!$V81="P5",All!$AE81="RMS"),Ruler!T$18,IF(AND(All!$V81="P6",All!$AE81="RMS"),Ruler!T$19,IF(AND(All!$V81="P7",All!$AE81="RMS"),Ruler!T$20,IF(AND(All!$V81="P8",All!$AE81="RMS"),Ruler!T$21,IF(AND(All!$V81="P9",All!$AE81="RMS"),Ruler!T$22,IF(AND(All!$V81="P1",All!$AE81="RSS"),Ruler!T$6,IF(AND(All!$V81="P2",All!$AE81="RSS"),Ruler!T$23,IF(AND(All!$V81="P3",All!$AE81="RSS"),Ruler!T$24,IF(AND(All!$V81="P4",All!$AE81="RSS"),Ruler!T$25,IF(AND(All!$V81="P5",All!$AE81="RSS"),Ruler!T$26,IF(AND(All!$V81="P6",All!$AE81="RSS"),Ruler!T$27,IF(AND(All!$V81="P7",All!$AE81="RSS"),Ruler!T$28,IF(AND(All!$V81="P8",All!$AE81="RSS"),Ruler!T$29,IF(AND(All!$V81="P9",All!$AE81="RSS"),Ruler!T$30,0)))))))))))))))))))))))))))</f>
        <v>0</v>
      </c>
      <c r="CB81" s="325">
        <f>IF(AND(All!$V81="P1",All!$AE81="RDP"),Ruler!U$6,IF(AND(All!$V81="P2",All!$AE81="RDP"),Ruler!U$7,IF(AND(All!$V81="P3",All!$AE81="RDP"),Ruler!U$8,IF(AND(All!$V81="P4",All!$AE81="RDP"),Ruler!U$9,IF(AND(All!$V81="P5",All!$AE81="RDP"),Ruler!U$10,IF(AND(All!$V81="P6",All!$AE81="RDP"),Ruler!U$11,IF(AND(All!$V81="P7",All!$AE81="RDP"),Ruler!U$12,IF(AND(All!$V81="P8",All!$AE81="RDP"),Ruler!U$13,IF(AND(All!$V81="P9",All!$AE81="RDP"),Ruler!U$14,IF(AND(All!$V81="P1",All!$AE81="RMS"),Ruler!U$6,IF(AND(All!$V81="P2",All!$AE81="RMS"),Ruler!U$15,IF(AND(All!$V81="P3",All!$AE81="RMS"),Ruler!U$16,IF(AND(All!$V81="P4",All!$AE81="RMS"),Ruler!U$17,IF(AND(All!$V81="P5",All!$AE81="RMS"),Ruler!U$18,IF(AND(All!$V81="P6",All!$AE81="RMS"),Ruler!U$19,IF(AND(All!$V81="P7",All!$AE81="RMS"),Ruler!U$20,IF(AND(All!$V81="P8",All!$AE81="RMS"),Ruler!U$21,IF(AND(All!$V81="P9",All!$AE81="RMS"),Ruler!U$22,IF(AND(All!$V81="P1",All!$AE81="RSS"),Ruler!U$6,IF(AND(All!$V81="P2",All!$AE81="RSS"),Ruler!U$23,IF(AND(All!$V81="P3",All!$AE81="RSS"),Ruler!U$24,IF(AND(All!$V81="P4",All!$AE81="RSS"),Ruler!U$25,IF(AND(All!$V81="P5",All!$AE81="RSS"),Ruler!U$26,IF(AND(All!$V81="P6",All!$AE81="RSS"),Ruler!U$27,IF(AND(All!$V81="P7",All!$AE81="RSS"),Ruler!U$28,IF(AND(All!$V81="P8",All!$AE81="RSS"),Ruler!U$29,IF(AND(All!$V81="P9",All!$AE81="RSS"),Ruler!U$30,0)))))))))))))))))))))))))))</f>
        <v>0</v>
      </c>
      <c r="CC81" s="325">
        <f>IF(AND(All!$V81="P1",All!$AE81="RDP"),Ruler!V$6,IF(AND(All!$V81="P2",All!$AE81="RDP"),Ruler!V$7,IF(AND(All!$V81="P3",All!$AE81="RDP"),Ruler!V$8,IF(AND(All!$V81="P4",All!$AE81="RDP"),Ruler!V$9,IF(AND(All!$V81="P5",All!$AE81="RDP"),Ruler!V$10,IF(AND(All!$V81="P6",All!$AE81="RDP"),Ruler!V$11,IF(AND(All!$V81="P7",All!$AE81="RDP"),Ruler!V$12,IF(AND(All!$V81="P8",All!$AE81="RDP"),Ruler!V$13,IF(AND(All!$V81="P9",All!$AE81="RDP"),Ruler!V$14,IF(AND(All!$V81="P1",All!$AE81="RMS"),Ruler!V$6,IF(AND(All!$V81="P2",All!$AE81="RMS"),Ruler!V$15,IF(AND(All!$V81="P3",All!$AE81="RMS"),Ruler!V$16,IF(AND(All!$V81="P4",All!$AE81="RMS"),Ruler!V$17,IF(AND(All!$V81="P5",All!$AE81="RMS"),Ruler!V$18,IF(AND(All!$V81="P6",All!$AE81="RMS"),Ruler!V$19,IF(AND(All!$V81="P7",All!$AE81="RMS"),Ruler!V$20,IF(AND(All!$V81="P8",All!$AE81="RMS"),Ruler!V$21,IF(AND(All!$V81="P9",All!$AE81="RMS"),Ruler!V$22,IF(AND(All!$V81="P1",All!$AE81="RSS"),Ruler!V$6,IF(AND(All!$V81="P2",All!$AE81="RSS"),Ruler!V$23,IF(AND(All!$V81="P3",All!$AE81="RSS"),Ruler!V$24,IF(AND(All!$V81="P4",All!$AE81="RSS"),Ruler!V$25,IF(AND(All!$V81="P5",All!$AE81="RSS"),Ruler!V$26,IF(AND(All!$V81="P6",All!$AE81="RSS"),Ruler!V$27,IF(AND(All!$V81="P7",All!$AE81="RSS"),Ruler!V$28,IF(AND(All!$V81="P8",All!$AE81="RSS"),Ruler!V$29,IF(AND(All!$V81="P9",All!$AE81="RSS"),Ruler!V$30,0)))))))))))))))))))))))))))</f>
        <v>0</v>
      </c>
      <c r="CD81" s="325">
        <f>IF(AND(All!$V81="P1",All!$AE81="RDP"),Ruler!W$6,IF(AND(All!$V81="P2",All!$AE81="RDP"),Ruler!W$7,IF(AND(All!$V81="P3",All!$AE81="RDP"),Ruler!W$8,IF(AND(All!$V81="P4",All!$AE81="RDP"),Ruler!W$9,IF(AND(All!$V81="P5",All!$AE81="RDP"),Ruler!W$10,IF(AND(All!$V81="P6",All!$AE81="RDP"),Ruler!W$11,IF(AND(All!$V81="P7",All!$AE81="RDP"),Ruler!W$12,IF(AND(All!$V81="P8",All!$AE81="RDP"),Ruler!W$13,IF(AND(All!$V81="P9",All!$AE81="RDP"),Ruler!W$14,IF(AND(All!$V81="P1",All!$AE81="RMS"),Ruler!W$6,IF(AND(All!$V81="P2",All!$AE81="RMS"),Ruler!W$15,IF(AND(All!$V81="P3",All!$AE81="RMS"),Ruler!W$16,IF(AND(All!$V81="P4",All!$AE81="RMS"),Ruler!W$17,IF(AND(All!$V81="P5",All!$AE81="RMS"),Ruler!W$18,IF(AND(All!$V81="P6",All!$AE81="RMS"),Ruler!W$19,IF(AND(All!$V81="P7",All!$AE81="RMS"),Ruler!W$20,IF(AND(All!$V81="P8",All!$AE81="RMS"),Ruler!W$21,IF(AND(All!$V81="P9",All!$AE81="RMS"),Ruler!W$22,IF(AND(All!$V81="P1",All!$AE81="RSS"),Ruler!W$6,IF(AND(All!$V81="P2",All!$AE81="RSS"),Ruler!W$23,IF(AND(All!$V81="P3",All!$AE81="RSS"),Ruler!W$24,IF(AND(All!$V81="P4",All!$AE81="RSS"),Ruler!W$25,IF(AND(All!$V81="P5",All!$AE81="RSS"),Ruler!W$26,IF(AND(All!$V81="P6",All!$AE81="RSS"),Ruler!W$27,IF(AND(All!$V81="P7",All!$AE81="RSS"),Ruler!W$28,IF(AND(All!$V81="P8",All!$AE81="RSS"),Ruler!W$29,IF(AND(All!$V81="P9",All!$AE81="RSS"),Ruler!W$30,0)))))))))))))))))))))))))))</f>
        <v>0</v>
      </c>
      <c r="CE81" s="325">
        <f>IF(AND(All!$V81="P1",All!$AE81="RDP"),Ruler!X$6,IF(AND(All!$V81="P2",All!$AE81="RDP"),Ruler!X$7,IF(AND(All!$V81="P3",All!$AE81="RDP"),Ruler!X$8,IF(AND(All!$V81="P4",All!$AE81="RDP"),Ruler!X$9,IF(AND(All!$V81="P5",All!$AE81="RDP"),Ruler!X$10,IF(AND(All!$V81="P6",All!$AE81="RDP"),Ruler!X$11,IF(AND(All!$V81="P7",All!$AE81="RDP"),Ruler!X$12,IF(AND(All!$V81="P8",All!$AE81="RDP"),Ruler!X$13,IF(AND(All!$V81="P9",All!$AE81="RDP"),Ruler!X$14,IF(AND(All!$V81="P1",All!$AE81="RMS"),Ruler!X$6,IF(AND(All!$V81="P2",All!$AE81="RMS"),Ruler!X$15,IF(AND(All!$V81="P3",All!$AE81="RMS"),Ruler!X$16,IF(AND(All!$V81="P4",All!$AE81="RMS"),Ruler!X$17,IF(AND(All!$V81="P5",All!$AE81="RMS"),Ruler!X$18,IF(AND(All!$V81="P6",All!$AE81="RMS"),Ruler!X$19,IF(AND(All!$V81="P7",All!$AE81="RMS"),Ruler!X$20,IF(AND(All!$V81="P8",All!$AE81="RMS"),Ruler!X$21,IF(AND(All!$V81="P9",All!$AE81="RMS"),Ruler!X$22,IF(AND(All!$V81="P1",All!$AE81="RSS"),Ruler!X$6,IF(AND(All!$V81="P2",All!$AE81="RSS"),Ruler!X$23,IF(AND(All!$V81="P3",All!$AE81="RSS"),Ruler!X$24,IF(AND(All!$V81="P4",All!$AE81="RSS"),Ruler!X$25,IF(AND(All!$V81="P5",All!$AE81="RSS"),Ruler!X$26,IF(AND(All!$V81="P6",All!$AE81="RSS"),Ruler!X$27,IF(AND(All!$V81="P7",All!$AE81="RSS"),Ruler!X$28,IF(AND(All!$V81="P8",All!$AE81="RSS"),Ruler!X$29,IF(AND(All!$V81="P9",All!$AE81="RSS"),Ruler!X$30,0)))))))))))))))))))))))))))</f>
        <v>0</v>
      </c>
      <c r="CF81" s="325">
        <f>IF(AND(All!$V81="P1",All!$AE81="RDP"),Ruler!Y$6,IF(AND(All!$V81="P2",All!$AE81="RDP"),Ruler!Y$7,IF(AND(All!$V81="P3",All!$AE81="RDP"),Ruler!Y$8,IF(AND(All!$V81="P4",All!$AE81="RDP"),Ruler!Y$9,IF(AND(All!$V81="P5",All!$AE81="RDP"),Ruler!Y$10,IF(AND(All!$V81="P6",All!$AE81="RDP"),Ruler!Y$11,IF(AND(All!$V81="P7",All!$AE81="RDP"),Ruler!Y$12,IF(AND(All!$V81="P8",All!$AE81="RDP"),Ruler!Y$13,IF(AND(All!$V81="P9",All!$AE81="RDP"),Ruler!Y$14,IF(AND(All!$V81="P1",All!$AE81="RMS"),Ruler!Y$6,IF(AND(All!$V81="P2",All!$AE81="RMS"),Ruler!Y$15,IF(AND(All!$V81="P3",All!$AE81="RMS"),Ruler!Y$16,IF(AND(All!$V81="P4",All!$AE81="RMS"),Ruler!Y$17,IF(AND(All!$V81="P5",All!$AE81="RMS"),Ruler!Y$18,IF(AND(All!$V81="P6",All!$AE81="RMS"),Ruler!Y$19,IF(AND(All!$V81="P7",All!$AE81="RMS"),Ruler!Y$20,IF(AND(All!$V81="P8",All!$AE81="RMS"),Ruler!Y$21,IF(AND(All!$V81="P9",All!$AE81="RMS"),Ruler!Y$22,IF(AND(All!$V81="P1",All!$AE81="RSS"),Ruler!Y$6,IF(AND(All!$V81="P2",All!$AE81="RSS"),Ruler!Y$23,IF(AND(All!$V81="P3",All!$AE81="RSS"),Ruler!Y$24,IF(AND(All!$V81="P4",All!$AE81="RSS"),Ruler!Y$25,IF(AND(All!$V81="P5",All!$AE81="RSS"),Ruler!Y$26,IF(AND(All!$V81="P6",All!$AE81="RSS"),Ruler!Y$27,IF(AND(All!$V81="P7",All!$AE81="RSS"),Ruler!Y$28,IF(AND(All!$V81="P8",All!$AE81="RSS"),Ruler!Y$29,IF(AND(All!$V81="P9",All!$AE81="RSS"),Ruler!Y$30,0)))))))))))))))))))))))))))</f>
        <v>0</v>
      </c>
      <c r="CG81" s="325">
        <f>IF(AND(All!$V81="P1",All!$AE81="RDP"),Ruler!Z$6,IF(AND(All!$V81="P2",All!$AE81="RDP"),Ruler!Z$7,IF(AND(All!$V81="P3",All!$AE81="RDP"),Ruler!Z$8,IF(AND(All!$V81="P4",All!$AE81="RDP"),Ruler!Z$9,IF(AND(All!$V81="P5",All!$AE81="RDP"),Ruler!Z$10,IF(AND(All!$V81="P6",All!$AE81="RDP"),Ruler!Z$11,IF(AND(All!$V81="P7",All!$AE81="RDP"),Ruler!Z$12,IF(AND(All!$V81="P8",All!$AE81="RDP"),Ruler!Z$13,IF(AND(All!$V81="P9",All!$AE81="RDP"),Ruler!Z$14,IF(AND(All!$V81="P1",All!$AE81="RMS"),Ruler!Z$6,IF(AND(All!$V81="P2",All!$AE81="RMS"),Ruler!Z$15,IF(AND(All!$V81="P3",All!$AE81="RMS"),Ruler!Z$16,IF(AND(All!$V81="P4",All!$AE81="RMS"),Ruler!Z$17,IF(AND(All!$V81="P5",All!$AE81="RMS"),Ruler!Z$18,IF(AND(All!$V81="P6",All!$AE81="RMS"),Ruler!Z$19,IF(AND(All!$V81="P7",All!$AE81="RMS"),Ruler!Z$20,IF(AND(All!$V81="P8",All!$AE81="RMS"),Ruler!Z$21,IF(AND(All!$V81="P9",All!$AE81="RMS"),Ruler!Z$22,IF(AND(All!$V81="P1",All!$AE81="RSS"),Ruler!Z$6,IF(AND(All!$V81="P2",All!$AE81="RSS"),Ruler!Z$23,IF(AND(All!$V81="P3",All!$AE81="RSS"),Ruler!Z$24,IF(AND(All!$V81="P4",All!$AE81="RSS"),Ruler!Z$25,IF(AND(All!$V81="P5",All!$AE81="RSS"),Ruler!Z$26,IF(AND(All!$V81="P6",All!$AE81="RSS"),Ruler!Z$27,IF(AND(All!$V81="P7",All!$AE81="RSS"),Ruler!Z$28,IF(AND(All!$V81="P8",All!$AE81="RSS"),Ruler!Z$29,IF(AND(All!$V81="P9",All!$AE81="RSS"),Ruler!Z$30,0)))))))))))))))))))))))))))</f>
        <v>0</v>
      </c>
      <c r="CH81" s="325">
        <f>IF(AND(All!$V81="P1",All!$AE81="RDP"),Ruler!AA$6,IF(AND(All!$V81="P2",All!$AE81="RDP"),Ruler!AA$7,IF(AND(All!$V81="P3",All!$AE81="RDP"),Ruler!AA$8,IF(AND(All!$V81="P4",All!$AE81="RDP"),Ruler!AA$9,IF(AND(All!$V81="P5",All!$AE81="RDP"),Ruler!AA$10,IF(AND(All!$V81="P6",All!$AE81="RDP"),Ruler!AA$11,IF(AND(All!$V81="P7",All!$AE81="RDP"),Ruler!AA$12,IF(AND(All!$V81="P8",All!$AE81="RDP"),Ruler!AA$13,IF(AND(All!$V81="P9",All!$AE81="RDP"),Ruler!AA$14,IF(AND(All!$V81="P1",All!$AE81="RMS"),Ruler!AA$6,IF(AND(All!$V81="P2",All!$AE81="RMS"),Ruler!AA$15,IF(AND(All!$V81="P3",All!$AE81="RMS"),Ruler!AA$16,IF(AND(All!$V81="P4",All!$AE81="RMS"),Ruler!AA$17,IF(AND(All!$V81="P5",All!$AE81="RMS"),Ruler!AA$18,IF(AND(All!$V81="P6",All!$AE81="RMS"),Ruler!AA$19,IF(AND(All!$V81="P7",All!$AE81="RMS"),Ruler!AA$20,IF(AND(All!$V81="P8",All!$AE81="RMS"),Ruler!AA$21,IF(AND(All!$V81="P9",All!$AE81="RMS"),Ruler!AA$22,IF(AND(All!$V81="P1",All!$AE81="RSS"),Ruler!AA$6,IF(AND(All!$V81="P2",All!$AE81="RSS"),Ruler!AA$23,IF(AND(All!$V81="P3",All!$AE81="RSS"),Ruler!AA$24,IF(AND(All!$V81="P4",All!$AE81="RSS"),Ruler!AA$25,IF(AND(All!$V81="P5",All!$AE81="RSS"),Ruler!AA$26,IF(AND(All!$V81="P6",All!$AE81="RSS"),Ruler!AA$27,IF(AND(All!$V81="P7",All!$AE81="RSS"),Ruler!AA$28,IF(AND(All!$V81="P8",All!$AE81="RSS"),Ruler!AA$29,IF(AND(All!$V81="P9",All!$AE81="RSS"),Ruler!AA$30,0)))))))))))))))))))))))))))</f>
        <v>0</v>
      </c>
      <c r="CI81" s="325">
        <f>IF(AND(All!$V81="P1",All!$AE81="RDP"),Ruler!AB$6,IF(AND(All!$V81="P2",All!$AE81="RDP"),Ruler!AB$7,IF(AND(All!$V81="P3",All!$AE81="RDP"),Ruler!AB$8,IF(AND(All!$V81="P4",All!$AE81="RDP"),Ruler!AB$9,IF(AND(All!$V81="P5",All!$AE81="RDP"),Ruler!AB$10,IF(AND(All!$V81="P6",All!$AE81="RDP"),Ruler!AB$11,IF(AND(All!$V81="P7",All!$AE81="RDP"),Ruler!AB$12,IF(AND(All!$V81="P8",All!$AE81="RDP"),Ruler!AB$13,IF(AND(All!$V81="P9",All!$AE81="RDP"),Ruler!AB$14,IF(AND(All!$V81="P1",All!$AE81="RMS"),Ruler!AB$6,IF(AND(All!$V81="P2",All!$AE81="RMS"),Ruler!AB$15,IF(AND(All!$V81="P3",All!$AE81="RMS"),Ruler!AB$16,IF(AND(All!$V81="P4",All!$AE81="RMS"),Ruler!AB$17,IF(AND(All!$V81="P5",All!$AE81="RMS"),Ruler!AB$18,IF(AND(All!$V81="P6",All!$AE81="RMS"),Ruler!AB$19,IF(AND(All!$V81="P7",All!$AE81="RMS"),Ruler!AB$20,IF(AND(All!$V81="P8",All!$AE81="RMS"),Ruler!AB$21,IF(AND(All!$V81="P9",All!$AE81="RMS"),Ruler!AB$22,IF(AND(All!$V81="P1",All!$AE81="RSS"),Ruler!AB$6,IF(AND(All!$V81="P2",All!$AE81="RSS"),Ruler!AB$23,IF(AND(All!$V81="P3",All!$AE81="RSS"),Ruler!AB$24,IF(AND(All!$V81="P4",All!$AE81="RSS"),Ruler!AB$25,IF(AND(All!$V81="P5",All!$AE81="RSS"),Ruler!AB$26,IF(AND(All!$V81="P6",All!$AE81="RSS"),Ruler!AB$27,IF(AND(All!$V81="P7",All!$AE81="RSS"),Ruler!AB$28,IF(AND(All!$V81="P8",All!$AE81="RSS"),Ruler!AB$29,IF(AND(All!$V81="P9",All!$AE81="RSS"),Ruler!AB$30,0)))))))))))))))))))))))))))</f>
        <v>0</v>
      </c>
      <c r="CJ81" s="323">
        <f>Table9[[#This Row],[R-B1]]-Table9[[#This Row],[B1]]</f>
        <v>0</v>
      </c>
      <c r="CK81" s="43">
        <f>Table9[[#This Row],[R-B2]]-Table9[[#This Row],[B2]]</f>
        <v>0</v>
      </c>
      <c r="CL81" s="43">
        <f>Table9[[#This Row],[R-B3]]-Table9[[#This Row],[B3]]</f>
        <v>0</v>
      </c>
      <c r="CM81" s="43">
        <f>Table9[[#This Row],[R-B4]]-Table9[[#This Row],[B4]]</f>
        <v>0</v>
      </c>
      <c r="CN81" s="43">
        <f>Table9[[#This Row],[R-B5]]-Table9[[#This Row],[B5]]</f>
        <v>0</v>
      </c>
      <c r="CO81" s="43">
        <f>Table9[[#This Row],[R-B6]]-Table9[[#This Row],[B6]]</f>
        <v>0</v>
      </c>
      <c r="CP81" s="43">
        <f>Table9[[#This Row],[R-B7]]-Table9[[#This Row],[B7]]</f>
        <v>0</v>
      </c>
      <c r="CQ81" s="43">
        <f>Table9[[#This Row],[R-B8]]-Table9[[#This Row],[B8]]</f>
        <v>0</v>
      </c>
      <c r="CR81" s="43">
        <f>Table9[[#This Row],[R-B9]]-Table9[[#This Row],[B9]]</f>
        <v>0</v>
      </c>
      <c r="CS81" s="43">
        <f>Table9[[#This Row],[R-B10]]-Table9[[#This Row],[B10]]</f>
        <v>0</v>
      </c>
      <c r="CT81" s="43">
        <f>Table9[[#This Row],[R-B11]]-Table9[[#This Row],[B11]]</f>
        <v>0</v>
      </c>
      <c r="CU81" s="43">
        <f>Table9[[#This Row],[R-B12]]-Table9[[#This Row],[B12]]</f>
        <v>0</v>
      </c>
      <c r="CV81" s="43">
        <f>Table9[[#This Row],[R-K1]]-Table9[[#This Row],[K1]]</f>
        <v>0</v>
      </c>
      <c r="CW81" s="43">
        <f>Table9[[#This Row],[R-K2]]-Table9[[#This Row],[K2]]</f>
        <v>0</v>
      </c>
      <c r="CX81" s="43">
        <f>Table9[[#This Row],[R-K3]]-Table9[[#This Row],[K3]]</f>
        <v>0</v>
      </c>
      <c r="CY81" s="43">
        <f>Table9[[#This Row],[R-K4]]-Table9[[#This Row],[K4]]</f>
        <v>0</v>
      </c>
      <c r="CZ81" s="43">
        <f>Table9[[#This Row],[R-K5]]-Table9[[#This Row],[K5]]</f>
        <v>0</v>
      </c>
      <c r="DA81" s="43">
        <f>Table9[[#This Row],[R-P1]]-Table9[[#This Row],[P1]]</f>
        <v>0</v>
      </c>
      <c r="DB81" s="43">
        <f>Table9[[#This Row],[R-P2]]-Table9[[#This Row],[P2]]</f>
        <v>0</v>
      </c>
      <c r="DC81" s="43">
        <f>Table9[[#This Row],[R-P3]]-Table9[[#This Row],[P3]]</f>
        <v>0</v>
      </c>
      <c r="DD81" s="43">
        <f>Table9[[#This Row],[R-P4]]-Table9[[#This Row],[P4]]</f>
        <v>0</v>
      </c>
      <c r="DE81" s="43">
        <f>Table9[[#This Row],[R-P5]]-Table9[[#This Row],[P5]]</f>
        <v>0</v>
      </c>
      <c r="DF81" s="43">
        <f>Table9[[#This Row],[R-E1]]-Table9[[#This Row],[E1]]</f>
        <v>0</v>
      </c>
      <c r="DG81" s="328">
        <f>Table9[[#This Row],[R-E2]]-Table9[[#This Row],[E2]]</f>
        <v>0</v>
      </c>
      <c r="DH81" s="43">
        <f>COUNTIF(Table9[[#This Row],[G-B1]:[G-B12]],"&lt;=0")/12*100</f>
        <v>100</v>
      </c>
      <c r="DI81" s="43">
        <f>COUNTIF(Table9[[#This Row],[G-K1]:[G-K5]],"&lt;=0")/5*100</f>
        <v>100</v>
      </c>
      <c r="DJ81" s="43">
        <f>COUNTIF(Table9[[#This Row],[G-P1]:[G-P5]],"&lt;=0")/5*100</f>
        <v>100</v>
      </c>
      <c r="DK81" s="43">
        <f>COUNTIF(Table9[[#This Row],[G-E1]:[G-E2]],"&lt;=0")/2*100</f>
        <v>100</v>
      </c>
      <c r="DL81" s="450">
        <f>IF(AE81="RDP",(COUNTIF(Table9[[#This Row],[G-B3]],"&lt;=0")+COUNTIF(Table9[[#This Row],[G-B4]],"&lt;=0")+COUNTIF(Table9[[#This Row],[G-B7]],"&lt;=0")+COUNTIF(Table9[[#This Row],[G-B11]],"&lt;=0")+COUNTIF(Table9[[#This Row],[G-K2]],"&lt;=0"))/5*100,IF(AE81="RMS",(COUNTIF(Table9[[#This Row],[G-B4]],"&lt;=0")+COUNTIF(Table9[[#This Row],[G-B5]],"&lt;=0")+COUNTIF(Table9[[#This Row],[G-B10]],"&lt;=0")+COUNTIF(Table9[[#This Row],[G-B12]],"&lt;=0")+COUNTIF(Table9[[#This Row],[G-K2]],"&lt;=0"))/5*100,IF(AE81="RSS",(COUNTIF(Table9[[#This Row],[G-B1]],"&lt;=0")+COUNTIF(Table9[[#This Row],[G-B2]],"&lt;=0")+COUNTIF(Table9[[#This Row],[G-B6]],"&lt;=0")+COUNTIF(Table9[[#This Row],[G-B11]],"&lt;=0")+COUNTIF(Table9[[#This Row],[G-B12]],"&lt;=0"))/5*100,0)))</f>
        <v>0</v>
      </c>
      <c r="DM81" s="332"/>
      <c r="DR81" s="332"/>
      <c r="DW81" s="332"/>
      <c r="DX81" s="42"/>
      <c r="DY81" s="42"/>
      <c r="DZ81" s="42"/>
      <c r="EA81" s="333"/>
      <c r="EB81" s="342"/>
      <c r="EC81" s="339"/>
      <c r="ED81" s="339"/>
      <c r="EE81" s="338" t="s">
        <v>774</v>
      </c>
    </row>
    <row r="82" spans="2:135" ht="145.5" hidden="1" thickBot="1" x14ac:dyDescent="0.35">
      <c r="B82" s="282">
        <v>81</v>
      </c>
      <c r="C82" s="421" t="s">
        <v>134</v>
      </c>
      <c r="D82" s="345">
        <v>46098</v>
      </c>
      <c r="E82" s="349" t="s">
        <v>775</v>
      </c>
      <c r="F82" s="304">
        <v>124991</v>
      </c>
      <c r="G82" s="308">
        <f t="shared" ca="1" si="5"/>
        <v>45.083924020167437</v>
      </c>
      <c r="H82" s="283">
        <v>29860</v>
      </c>
      <c r="I82" s="343" t="s">
        <v>136</v>
      </c>
      <c r="J82" s="343" t="s">
        <v>137</v>
      </c>
      <c r="K82" s="343" t="s">
        <v>138</v>
      </c>
      <c r="L82" s="343" t="s">
        <v>139</v>
      </c>
      <c r="M82" s="343" t="s">
        <v>145</v>
      </c>
      <c r="N82" s="343"/>
      <c r="O82" s="343" t="s">
        <v>183</v>
      </c>
      <c r="P82" s="406" t="s">
        <v>776</v>
      </c>
      <c r="Q82" s="343" t="s">
        <v>144</v>
      </c>
      <c r="R82" s="343" t="s">
        <v>185</v>
      </c>
      <c r="S82" s="345">
        <v>38718</v>
      </c>
      <c r="T82" s="286">
        <f t="shared" ca="1" si="6"/>
        <v>20.802777777777777</v>
      </c>
      <c r="U82" s="357">
        <f ca="1">Table9[[#This Row],[Years in PET]]</f>
        <v>20.802777777777777</v>
      </c>
      <c r="V82" s="343" t="s">
        <v>186</v>
      </c>
      <c r="W82" s="356">
        <f ca="1">Table9[[#This Row],[Age]]-($T$1-Table9[[#This Row],[Date of Appointment to Current Grade]])/365</f>
        <v>38.608219178082194</v>
      </c>
      <c r="X82" s="357">
        <f ca="1">($T$1-Table9[[#This Row],[Date of Appointment to Current Grade]])/365</f>
        <v>6.4757048420852437</v>
      </c>
      <c r="Y82" s="345">
        <v>43952</v>
      </c>
      <c r="Z82" s="343" t="s">
        <v>145</v>
      </c>
      <c r="AA82" s="345">
        <v>45717</v>
      </c>
      <c r="AB82" s="360">
        <f ca="1">($T$1-Table9[[#This Row],[Date in Position]])/365</f>
        <v>1.6400884037290793</v>
      </c>
      <c r="AC82" s="343" t="s">
        <v>229</v>
      </c>
      <c r="AD82" s="345">
        <v>45601</v>
      </c>
      <c r="AE82" s="343" t="s">
        <v>139</v>
      </c>
      <c r="AF82" s="343" t="s">
        <v>148</v>
      </c>
      <c r="AG82" s="287" t="s">
        <v>777</v>
      </c>
      <c r="AH82" s="287" t="s">
        <v>778</v>
      </c>
      <c r="AI82" s="287" t="s">
        <v>443</v>
      </c>
      <c r="AJ82" s="366" t="s">
        <v>779</v>
      </c>
      <c r="AK82" s="288" t="s">
        <v>780</v>
      </c>
      <c r="AL82" s="282" t="s">
        <v>153</v>
      </c>
      <c r="AM82" s="320" t="s">
        <v>781</v>
      </c>
      <c r="AN82" s="313">
        <v>2</v>
      </c>
      <c r="AO82" s="304">
        <v>2</v>
      </c>
      <c r="AP82" s="304">
        <v>3</v>
      </c>
      <c r="AQ82" s="304">
        <v>3</v>
      </c>
      <c r="AR82" s="304">
        <v>3</v>
      </c>
      <c r="AS82" s="304">
        <v>2</v>
      </c>
      <c r="AT82" s="304">
        <v>4</v>
      </c>
      <c r="AU82" s="304">
        <v>3</v>
      </c>
      <c r="AV82" s="304">
        <v>3</v>
      </c>
      <c r="AW82" s="304">
        <v>4</v>
      </c>
      <c r="AX82" s="304">
        <v>3</v>
      </c>
      <c r="AY82" s="304">
        <v>4</v>
      </c>
      <c r="AZ82" s="304">
        <v>3</v>
      </c>
      <c r="BA82" s="304">
        <v>3</v>
      </c>
      <c r="BB82" s="304">
        <v>3</v>
      </c>
      <c r="BC82" s="304">
        <v>3</v>
      </c>
      <c r="BD82" s="304">
        <v>1</v>
      </c>
      <c r="BE82" s="304">
        <v>2</v>
      </c>
      <c r="BF82" s="304">
        <v>1</v>
      </c>
      <c r="BG82" s="304">
        <v>2</v>
      </c>
      <c r="BH82" s="304">
        <v>2</v>
      </c>
      <c r="BI82" s="304">
        <v>1</v>
      </c>
      <c r="BJ82" s="304">
        <v>1</v>
      </c>
      <c r="BK82" s="314">
        <v>1</v>
      </c>
      <c r="BL82" s="325">
        <f>IF(AND(All!$V82="P1",All!$AE82="RDP"),Ruler!E$6,IF(AND(All!$V82="P2",All!$AE82="RDP"),Ruler!E$7,IF(AND(All!$V82="P3",All!$AE82="RDP"),Ruler!E$8,IF(AND(All!$V82="P4",All!$AE82="RDP"),Ruler!E$9,IF(AND(All!$V82="P5",All!$AE82="RDP"),Ruler!E$10,IF(AND(All!$V82="P6",All!$AE82="RDP"),Ruler!E$11,IF(AND(All!$V82="P7",All!$AE82="RDP"),Ruler!E$12,IF(AND(All!$V82="P8",All!$AE82="RDP"),Ruler!E$13,IF(AND(All!$V82="P9",All!$AE82="RDP"),Ruler!E$14,IF(AND(All!$V82="P1",All!$AE82="RMS"),Ruler!E$6,IF(AND(All!$V82="P2",All!$AE82="RMS"),Ruler!E$15,IF(AND(All!$V82="P3",All!$AE82="RMS"),Ruler!E$16,IF(AND(All!$V82="P4",All!$AE82="RMS"),Ruler!E$17,IF(AND(All!$V82="P5",All!$AE82="RMS"),Ruler!E$18,IF(AND(All!$V82="P6",All!$AE82="RMS"),Ruler!E$19,IF(AND(All!$V82="P7",All!$AE82="RMS"),Ruler!E$20,IF(AND(All!$V82="P8",All!$AE82="RMS"),Ruler!E$21,IF(AND(All!$V82="P9",All!$AE82="RMS"),Ruler!E$22,IF(AND(All!$V82="P1",All!$AE82="RSS"),Ruler!E$6,IF(AND(All!$V82="P2",All!$AE82="RSS"),Ruler!E$23,IF(AND(All!$V82="P3",All!$AE82="RSS"),Ruler!E$24,IF(AND(All!$V82="P4",All!$AE82="RSS"),Ruler!E$25,IF(AND(All!$V82="P5",All!$AE82="RSS"),Ruler!E$26,IF(AND(All!$V82="P6",All!$AE82="RSS"),Ruler!E$27,IF(AND(All!$V82="P7",All!$AE82="RSS"),Ruler!E$28,IF(AND(All!$V82="P8",All!$AE82="RSS"),Ruler!E$29,IF(AND(All!$V82="P9",All!$AE82="RSS"),Ruler!E$30,0)))))))))))))))))))))))))))</f>
        <v>3</v>
      </c>
      <c r="BM82" s="325">
        <f>IF(AND(All!$V82="P1",All!$AE82="RDP"),Ruler!F$6,IF(AND(All!$V82="P2",All!$AE82="RDP"),Ruler!F$7,IF(AND(All!$V82="P3",All!$AE82="RDP"),Ruler!F$8,IF(AND(All!$V82="P4",All!$AE82="RDP"),Ruler!F$9,IF(AND(All!$V82="P5",All!$AE82="RDP"),Ruler!F$10,IF(AND(All!$V82="P6",All!$AE82="RDP"),Ruler!F$11,IF(AND(All!$V82="P7",All!$AE82="RDP"),Ruler!F$12,IF(AND(All!$V82="P8",All!$AE82="RDP"),Ruler!F$13,IF(AND(All!$V82="P9",All!$AE82="RDP"),Ruler!F$14,IF(AND(All!$V82="P1",All!$AE82="RMS"),Ruler!F$6,IF(AND(All!$V82="P2",All!$AE82="RMS"),Ruler!F$15,IF(AND(All!$V82="P3",All!$AE82="RMS"),Ruler!F$16,IF(AND(All!$V82="P4",All!$AE82="RMS"),Ruler!F$17,IF(AND(All!$V82="P5",All!$AE82="RMS"),Ruler!F$18,IF(AND(All!$V82="P6",All!$AE82="RMS"),Ruler!F$19,IF(AND(All!$V82="P7",All!$AE82="RMS"),Ruler!F$20,IF(AND(All!$V82="P8",All!$AE82="RMS"),Ruler!F$21,IF(AND(All!$V82="P9",All!$AE82="RMS"),Ruler!F$22,IF(AND(All!$V82="P1",All!$AE82="RSS"),Ruler!F$6,IF(AND(All!$V82="P2",All!$AE82="RSS"),Ruler!F$23,IF(AND(All!$V82="P3",All!$AE82="RSS"),Ruler!F$24,IF(AND(All!$V82="P4",All!$AE82="RSS"),Ruler!F$25,IF(AND(All!$V82="P5",All!$AE82="RSS"),Ruler!F$26,IF(AND(All!$V82="P6",All!$AE82="RSS"),Ruler!F$27,IF(AND(All!$V82="P7",All!$AE82="RSS"),Ruler!F$28,IF(AND(All!$V82="P8",All!$AE82="RSS"),Ruler!F$29,IF(AND(All!$V82="P9",All!$AE82="RSS"),Ruler!F$30,0)))))))))))))))))))))))))))</f>
        <v>3</v>
      </c>
      <c r="BN82" s="325">
        <f>IF(AND(All!$V82="P1",All!$AE82="RDP"),Ruler!G$6,IF(AND(All!$V82="P2",All!$AE82="RDP"),Ruler!G$7,IF(AND(All!$V82="P3",All!$AE82="RDP"),Ruler!G$8,IF(AND(All!$V82="P4",All!$AE82="RDP"),Ruler!G$9,IF(AND(All!$V82="P5",All!$AE82="RDP"),Ruler!G$10,IF(AND(All!$V82="P6",All!$AE82="RDP"),Ruler!G$11,IF(AND(All!$V82="P7",All!$AE82="RDP"),Ruler!G$12,IF(AND(All!$V82="P8",All!$AE82="RDP"),Ruler!G$13,IF(AND(All!$V82="P9",All!$AE82="RDP"),Ruler!G$14,IF(AND(All!$V82="P1",All!$AE82="RMS"),Ruler!G$6,IF(AND(All!$V82="P2",All!$AE82="RMS"),Ruler!G$15,IF(AND(All!$V82="P3",All!$AE82="RMS"),Ruler!G$16,IF(AND(All!$V82="P4",All!$AE82="RMS"),Ruler!G$17,IF(AND(All!$V82="P5",All!$AE82="RMS"),Ruler!G$18,IF(AND(All!$V82="P6",All!$AE82="RMS"),Ruler!G$19,IF(AND(All!$V82="P7",All!$AE82="RMS"),Ruler!G$20,IF(AND(All!$V82="P8",All!$AE82="RMS"),Ruler!G$21,IF(AND(All!$V82="P9",All!$AE82="RMS"),Ruler!G$22,IF(AND(All!$V82="P1",All!$AE82="RSS"),Ruler!G$6,IF(AND(All!$V82="P2",All!$AE82="RSS"),Ruler!G$23,IF(AND(All!$V82="P3",All!$AE82="RSS"),Ruler!G$24,IF(AND(All!$V82="P4",All!$AE82="RSS"),Ruler!G$25,IF(AND(All!$V82="P5",All!$AE82="RSS"),Ruler!G$26,IF(AND(All!$V82="P6",All!$AE82="RSS"),Ruler!G$27,IF(AND(All!$V82="P7",All!$AE82="RSS"),Ruler!G$28,IF(AND(All!$V82="P8",All!$AE82="RSS"),Ruler!G$29,IF(AND(All!$V82="P9",All!$AE82="RSS"),Ruler!G$30,0)))))))))))))))))))))))))))</f>
        <v>3</v>
      </c>
      <c r="BO82" s="325">
        <f>IF(AND(All!$V82="P1",All!$AE82="RDP"),Ruler!H$6,IF(AND(All!$V82="P2",All!$AE82="RDP"),Ruler!H$7,IF(AND(All!$V82="P3",All!$AE82="RDP"),Ruler!H$8,IF(AND(All!$V82="P4",All!$AE82="RDP"),Ruler!H$9,IF(AND(All!$V82="P5",All!$AE82="RDP"),Ruler!H$10,IF(AND(All!$V82="P6",All!$AE82="RDP"),Ruler!H$11,IF(AND(All!$V82="P7",All!$AE82="RDP"),Ruler!H$12,IF(AND(All!$V82="P8",All!$AE82="RDP"),Ruler!H$13,IF(AND(All!$V82="P9",All!$AE82="RDP"),Ruler!H$14,IF(AND(All!$V82="P1",All!$AE82="RMS"),Ruler!H$6,IF(AND(All!$V82="P2",All!$AE82="RMS"),Ruler!H$15,IF(AND(All!$V82="P3",All!$AE82="RMS"),Ruler!H$16,IF(AND(All!$V82="P4",All!$AE82="RMS"),Ruler!H$17,IF(AND(All!$V82="P5",All!$AE82="RMS"),Ruler!H$18,IF(AND(All!$V82="P6",All!$AE82="RMS"),Ruler!H$19,IF(AND(All!$V82="P7",All!$AE82="RMS"),Ruler!H$20,IF(AND(All!$V82="P8",All!$AE82="RMS"),Ruler!H$21,IF(AND(All!$V82="P9",All!$AE82="RMS"),Ruler!H$22,IF(AND(All!$V82="P1",All!$AE82="RSS"),Ruler!H$6,IF(AND(All!$V82="P2",All!$AE82="RSS"),Ruler!H$23,IF(AND(All!$V82="P3",All!$AE82="RSS"),Ruler!H$24,IF(AND(All!$V82="P4",All!$AE82="RSS"),Ruler!H$25,IF(AND(All!$V82="P5",All!$AE82="RSS"),Ruler!H$26,IF(AND(All!$V82="P6",All!$AE82="RSS"),Ruler!H$27,IF(AND(All!$V82="P7",All!$AE82="RSS"),Ruler!H$28,IF(AND(All!$V82="P8",All!$AE82="RSS"),Ruler!H$29,IF(AND(All!$V82="P9",All!$AE82="RSS"),Ruler!H$30,0)))))))))))))))))))))))))))</f>
        <v>4</v>
      </c>
      <c r="BP82" s="325">
        <f>IF(AND(All!$V82="P1",All!$AE82="RDP"),Ruler!I$6,IF(AND(All!$V82="P2",All!$AE82="RDP"),Ruler!I$7,IF(AND(All!$V82="P3",All!$AE82="RDP"),Ruler!I$8,IF(AND(All!$V82="P4",All!$AE82="RDP"),Ruler!I$9,IF(AND(All!$V82="P5",All!$AE82="RDP"),Ruler!I$10,IF(AND(All!$V82="P6",All!$AE82="RDP"),Ruler!I$11,IF(AND(All!$V82="P7",All!$AE82="RDP"),Ruler!I$12,IF(AND(All!$V82="P8",All!$AE82="RDP"),Ruler!I$13,IF(AND(All!$V82="P9",All!$AE82="RDP"),Ruler!I$14,IF(AND(All!$V82="P1",All!$AE82="RMS"),Ruler!I$6,IF(AND(All!$V82="P2",All!$AE82="RMS"),Ruler!I$15,IF(AND(All!$V82="P3",All!$AE82="RMS"),Ruler!I$16,IF(AND(All!$V82="P4",All!$AE82="RMS"),Ruler!I$17,IF(AND(All!$V82="P5",All!$AE82="RMS"),Ruler!I$18,IF(AND(All!$V82="P6",All!$AE82="RMS"),Ruler!I$19,IF(AND(All!$V82="P7",All!$AE82="RMS"),Ruler!I$20,IF(AND(All!$V82="P8",All!$AE82="RMS"),Ruler!I$21,IF(AND(All!$V82="P9",All!$AE82="RMS"),Ruler!I$22,IF(AND(All!$V82="P1",All!$AE82="RSS"),Ruler!I$6,IF(AND(All!$V82="P2",All!$AE82="RSS"),Ruler!I$23,IF(AND(All!$V82="P3",All!$AE82="RSS"),Ruler!I$24,IF(AND(All!$V82="P4",All!$AE82="RSS"),Ruler!I$25,IF(AND(All!$V82="P5",All!$AE82="RSS"),Ruler!I$26,IF(AND(All!$V82="P6",All!$AE82="RSS"),Ruler!I$27,IF(AND(All!$V82="P7",All!$AE82="RSS"),Ruler!I$28,IF(AND(All!$V82="P8",All!$AE82="RSS"),Ruler!I$29,IF(AND(All!$V82="P9",All!$AE82="RSS"),Ruler!I$30,0)))))))))))))))))))))))))))</f>
        <v>4</v>
      </c>
      <c r="BQ82" s="325">
        <f>IF(AND(All!$V82="P1",All!$AE82="RDP"),Ruler!J$6,IF(AND(All!$V82="P2",All!$AE82="RDP"),Ruler!J$7,IF(AND(All!$V82="P3",All!$AE82="RDP"),Ruler!J$8,IF(AND(All!$V82="P4",All!$AE82="RDP"),Ruler!J$9,IF(AND(All!$V82="P5",All!$AE82="RDP"),Ruler!J$10,IF(AND(All!$V82="P6",All!$AE82="RDP"),Ruler!J$11,IF(AND(All!$V82="P7",All!$AE82="RDP"),Ruler!J$12,IF(AND(All!$V82="P8",All!$AE82="RDP"),Ruler!J$13,IF(AND(All!$V82="P9",All!$AE82="RDP"),Ruler!J$14,IF(AND(All!$V82="P1",All!$AE82="RMS"),Ruler!J$6,IF(AND(All!$V82="P2",All!$AE82="RMS"),Ruler!J$15,IF(AND(All!$V82="P3",All!$AE82="RMS"),Ruler!J$16,IF(AND(All!$V82="P4",All!$AE82="RMS"),Ruler!J$17,IF(AND(All!$V82="P5",All!$AE82="RMS"),Ruler!J$18,IF(AND(All!$V82="P6",All!$AE82="RMS"),Ruler!J$19,IF(AND(All!$V82="P7",All!$AE82="RMS"),Ruler!J$20,IF(AND(All!$V82="P8",All!$AE82="RMS"),Ruler!J$21,IF(AND(All!$V82="P9",All!$AE82="RMS"),Ruler!J$22,IF(AND(All!$V82="P1",All!$AE82="RSS"),Ruler!J$6,IF(AND(All!$V82="P2",All!$AE82="RSS"),Ruler!J$23,IF(AND(All!$V82="P3",All!$AE82="RSS"),Ruler!J$24,IF(AND(All!$V82="P4",All!$AE82="RSS"),Ruler!J$25,IF(AND(All!$V82="P5",All!$AE82="RSS"),Ruler!J$26,IF(AND(All!$V82="P6",All!$AE82="RSS"),Ruler!J$27,IF(AND(All!$V82="P7",All!$AE82="RSS"),Ruler!J$28,IF(AND(All!$V82="P8",All!$AE82="RSS"),Ruler!J$29,IF(AND(All!$V82="P9",All!$AE82="RSS"),Ruler!J$30,0)))))))))))))))))))))))))))</f>
        <v>2</v>
      </c>
      <c r="BR82" s="325">
        <f>IF(AND(All!$V82="P1",All!$AE82="RDP"),Ruler!K$6,IF(AND(All!$V82="P2",All!$AE82="RDP"),Ruler!K$7,IF(AND(All!$V82="P3",All!$AE82="RDP"),Ruler!K$8,IF(AND(All!$V82="P4",All!$AE82="RDP"),Ruler!K$9,IF(AND(All!$V82="P5",All!$AE82="RDP"),Ruler!K$10,IF(AND(All!$V82="P6",All!$AE82="RDP"),Ruler!K$11,IF(AND(All!$V82="P7",All!$AE82="RDP"),Ruler!K$12,IF(AND(All!$V82="P8",All!$AE82="RDP"),Ruler!K$13,IF(AND(All!$V82="P9",All!$AE82="RDP"),Ruler!K$14,IF(AND(All!$V82="P1",All!$AE82="RMS"),Ruler!K$6,IF(AND(All!$V82="P2",All!$AE82="RMS"),Ruler!K$15,IF(AND(All!$V82="P3",All!$AE82="RMS"),Ruler!K$16,IF(AND(All!$V82="P4",All!$AE82="RMS"),Ruler!K$17,IF(AND(All!$V82="P5",All!$AE82="RMS"),Ruler!K$18,IF(AND(All!$V82="P6",All!$AE82="RMS"),Ruler!K$19,IF(AND(All!$V82="P7",All!$AE82="RMS"),Ruler!K$20,IF(AND(All!$V82="P8",All!$AE82="RMS"),Ruler!K$21,IF(AND(All!$V82="P9",All!$AE82="RMS"),Ruler!K$22,IF(AND(All!$V82="P1",All!$AE82="RSS"),Ruler!K$6,IF(AND(All!$V82="P2",All!$AE82="RSS"),Ruler!K$23,IF(AND(All!$V82="P3",All!$AE82="RSS"),Ruler!K$24,IF(AND(All!$V82="P4",All!$AE82="RSS"),Ruler!K$25,IF(AND(All!$V82="P5",All!$AE82="RSS"),Ruler!K$26,IF(AND(All!$V82="P6",All!$AE82="RSS"),Ruler!K$27,IF(AND(All!$V82="P7",All!$AE82="RSS"),Ruler!K$28,IF(AND(All!$V82="P8",All!$AE82="RSS"),Ruler!K$29,IF(AND(All!$V82="P9",All!$AE82="RSS"),Ruler!K$30,0)))))))))))))))))))))))))))</f>
        <v>4</v>
      </c>
      <c r="BS82" s="325">
        <f>IF(AND(All!$V82="P1",All!$AE82="RDP"),Ruler!L$6,IF(AND(All!$V82="P2",All!$AE82="RDP"),Ruler!L$7,IF(AND(All!$V82="P3",All!$AE82="RDP"),Ruler!L$8,IF(AND(All!$V82="P4",All!$AE82="RDP"),Ruler!L$9,IF(AND(All!$V82="P5",All!$AE82="RDP"),Ruler!L$10,IF(AND(All!$V82="P6",All!$AE82="RDP"),Ruler!L$11,IF(AND(All!$V82="P7",All!$AE82="RDP"),Ruler!L$12,IF(AND(All!$V82="P8",All!$AE82="RDP"),Ruler!L$13,IF(AND(All!$V82="P9",All!$AE82="RDP"),Ruler!L$14,IF(AND(All!$V82="P1",All!$AE82="RMS"),Ruler!L$6,IF(AND(All!$V82="P2",All!$AE82="RMS"),Ruler!L$15,IF(AND(All!$V82="P3",All!$AE82="RMS"),Ruler!L$16,IF(AND(All!$V82="P4",All!$AE82="RMS"),Ruler!L$17,IF(AND(All!$V82="P5",All!$AE82="RMS"),Ruler!L$18,IF(AND(All!$V82="P6",All!$AE82="RMS"),Ruler!L$19,IF(AND(All!$V82="P7",All!$AE82="RMS"),Ruler!L$20,IF(AND(All!$V82="P8",All!$AE82="RMS"),Ruler!L$21,IF(AND(All!$V82="P9",All!$AE82="RMS"),Ruler!L$22,IF(AND(All!$V82="P1",All!$AE82="RSS"),Ruler!L$6,IF(AND(All!$V82="P2",All!$AE82="RSS"),Ruler!L$23,IF(AND(All!$V82="P3",All!$AE82="RSS"),Ruler!L$24,IF(AND(All!$V82="P4",All!$AE82="RSS"),Ruler!L$25,IF(AND(All!$V82="P5",All!$AE82="RSS"),Ruler!L$26,IF(AND(All!$V82="P6",All!$AE82="RSS"),Ruler!L$27,IF(AND(All!$V82="P7",All!$AE82="RSS"),Ruler!L$28,IF(AND(All!$V82="P8",All!$AE82="RSS"),Ruler!L$29,IF(AND(All!$V82="P9",All!$AE82="RSS"),Ruler!L$30,0)))))))))))))))))))))))))))</f>
        <v>3</v>
      </c>
      <c r="BT82" s="325">
        <f>IF(AND(All!$V82="P1",All!$AE82="RDP"),Ruler!M$6,IF(AND(All!$V82="P2",All!$AE82="RDP"),Ruler!M$7,IF(AND(All!$V82="P3",All!$AE82="RDP"),Ruler!M$8,IF(AND(All!$V82="P4",All!$AE82="RDP"),Ruler!M$9,IF(AND(All!$V82="P5",All!$AE82="RDP"),Ruler!M$10,IF(AND(All!$V82="P6",All!$AE82="RDP"),Ruler!M$11,IF(AND(All!$V82="P7",All!$AE82="RDP"),Ruler!M$12,IF(AND(All!$V82="P8",All!$AE82="RDP"),Ruler!M$13,IF(AND(All!$V82="P9",All!$AE82="RDP"),Ruler!M$14,IF(AND(All!$V82="P1",All!$AE82="RMS"),Ruler!M$6,IF(AND(All!$V82="P2",All!$AE82="RMS"),Ruler!M$15,IF(AND(All!$V82="P3",All!$AE82="RMS"),Ruler!M$16,IF(AND(All!$V82="P4",All!$AE82="RMS"),Ruler!M$17,IF(AND(All!$V82="P5",All!$AE82="RMS"),Ruler!M$18,IF(AND(All!$V82="P6",All!$AE82="RMS"),Ruler!M$19,IF(AND(All!$V82="P7",All!$AE82="RMS"),Ruler!M$20,IF(AND(All!$V82="P8",All!$AE82="RMS"),Ruler!M$21,IF(AND(All!$V82="P9",All!$AE82="RMS"),Ruler!M$22,IF(AND(All!$V82="P1",All!$AE82="RSS"),Ruler!M$6,IF(AND(All!$V82="P2",All!$AE82="RSS"),Ruler!M$23,IF(AND(All!$V82="P3",All!$AE82="RSS"),Ruler!M$24,IF(AND(All!$V82="P4",All!$AE82="RSS"),Ruler!M$25,IF(AND(All!$V82="P5",All!$AE82="RSS"),Ruler!M$26,IF(AND(All!$V82="P6",All!$AE82="RSS"),Ruler!M$27,IF(AND(All!$V82="P7",All!$AE82="RSS"),Ruler!M$28,IF(AND(All!$V82="P8",All!$AE82="RSS"),Ruler!M$29,IF(AND(All!$V82="P9",All!$AE82="RSS"),Ruler!M$30,0)))))))))))))))))))))))))))</f>
        <v>3</v>
      </c>
      <c r="BU82" s="325">
        <f>IF(AND(All!$V82="P1",All!$AE82="RDP"),Ruler!N$6,IF(AND(All!$V82="P2",All!$AE82="RDP"),Ruler!N$7,IF(AND(All!$V82="P3",All!$AE82="RDP"),Ruler!N$8,IF(AND(All!$V82="P4",All!$AE82="RDP"),Ruler!N$9,IF(AND(All!$V82="P5",All!$AE82="RDP"),Ruler!N$10,IF(AND(All!$V82="P6",All!$AE82="RDP"),Ruler!N$11,IF(AND(All!$V82="P7",All!$AE82="RDP"),Ruler!N$12,IF(AND(All!$V82="P8",All!$AE82="RDP"),Ruler!N$13,IF(AND(All!$V82="P9",All!$AE82="RDP"),Ruler!N$14,IF(AND(All!$V82="P1",All!$AE82="RMS"),Ruler!N$6,IF(AND(All!$V82="P2",All!$AE82="RMS"),Ruler!N$15,IF(AND(All!$V82="P3",All!$AE82="RMS"),Ruler!N$16,IF(AND(All!$V82="P4",All!$AE82="RMS"),Ruler!N$17,IF(AND(All!$V82="P5",All!$AE82="RMS"),Ruler!N$18,IF(AND(All!$V82="P6",All!$AE82="RMS"),Ruler!N$19,IF(AND(All!$V82="P7",All!$AE82="RMS"),Ruler!N$20,IF(AND(All!$V82="P8",All!$AE82="RMS"),Ruler!N$21,IF(AND(All!$V82="P9",All!$AE82="RMS"),Ruler!N$22,IF(AND(All!$V82="P1",All!$AE82="RSS"),Ruler!N$6,IF(AND(All!$V82="P2",All!$AE82="RSS"),Ruler!N$23,IF(AND(All!$V82="P3",All!$AE82="RSS"),Ruler!N$24,IF(AND(All!$V82="P4",All!$AE82="RSS"),Ruler!N$25,IF(AND(All!$V82="P5",All!$AE82="RSS"),Ruler!N$26,IF(AND(All!$V82="P6",All!$AE82="RSS"),Ruler!N$27,IF(AND(All!$V82="P7",All!$AE82="RSS"),Ruler!N$28,IF(AND(All!$V82="P8",All!$AE82="RSS"),Ruler!N$29,IF(AND(All!$V82="P9",All!$AE82="RSS"),Ruler!N$30,0)))))))))))))))))))))))))))</f>
        <v>4</v>
      </c>
      <c r="BV82" s="325">
        <f>IF(AND(All!$V82="P1",All!$AE82="RDP"),Ruler!O$6,IF(AND(All!$V82="P2",All!$AE82="RDP"),Ruler!O$7,IF(AND(All!$V82="P3",All!$AE82="RDP"),Ruler!O$8,IF(AND(All!$V82="P4",All!$AE82="RDP"),Ruler!O$9,IF(AND(All!$V82="P5",All!$AE82="RDP"),Ruler!O$10,IF(AND(All!$V82="P6",All!$AE82="RDP"),Ruler!O$11,IF(AND(All!$V82="P7",All!$AE82="RDP"),Ruler!O$12,IF(AND(All!$V82="P8",All!$AE82="RDP"),Ruler!O$13,IF(AND(All!$V82="P9",All!$AE82="RDP"),Ruler!O$14,IF(AND(All!$V82="P1",All!$AE82="RMS"),Ruler!O$6,IF(AND(All!$V82="P2",All!$AE82="RMS"),Ruler!O$15,IF(AND(All!$V82="P3",All!$AE82="RMS"),Ruler!O$16,IF(AND(All!$V82="P4",All!$AE82="RMS"),Ruler!O$17,IF(AND(All!$V82="P5",All!$AE82="RMS"),Ruler!O$18,IF(AND(All!$V82="P6",All!$AE82="RMS"),Ruler!O$19,IF(AND(All!$V82="P7",All!$AE82="RMS"),Ruler!O$20,IF(AND(All!$V82="P8",All!$AE82="RMS"),Ruler!O$21,IF(AND(All!$V82="P9",All!$AE82="RMS"),Ruler!O$22,IF(AND(All!$V82="P1",All!$AE82="RSS"),Ruler!O$6,IF(AND(All!$V82="P2",All!$AE82="RSS"),Ruler!O$23,IF(AND(All!$V82="P3",All!$AE82="RSS"),Ruler!O$24,IF(AND(All!$V82="P4",All!$AE82="RSS"),Ruler!O$25,IF(AND(All!$V82="P5",All!$AE82="RSS"),Ruler!O$26,IF(AND(All!$V82="P6",All!$AE82="RSS"),Ruler!O$27,IF(AND(All!$V82="P7",All!$AE82="RSS"),Ruler!O$28,IF(AND(All!$V82="P8",All!$AE82="RSS"),Ruler!O$29,IF(AND(All!$V82="P9",All!$AE82="RSS"),Ruler!O$30,0)))))))))))))))))))))))))))</f>
        <v>3</v>
      </c>
      <c r="BW82" s="325">
        <f>IF(AND(All!$V82="P1",All!$AE82="RDP"),Ruler!P$6,IF(AND(All!$V82="P2",All!$AE82="RDP"),Ruler!P$7,IF(AND(All!$V82="P3",All!$AE82="RDP"),Ruler!P$8,IF(AND(All!$V82="P4",All!$AE82="RDP"),Ruler!P$9,IF(AND(All!$V82="P5",All!$AE82="RDP"),Ruler!P$10,IF(AND(All!$V82="P6",All!$AE82="RDP"),Ruler!P$11,IF(AND(All!$V82="P7",All!$AE82="RDP"),Ruler!P$12,IF(AND(All!$V82="P8",All!$AE82="RDP"),Ruler!P$13,IF(AND(All!$V82="P9",All!$AE82="RDP"),Ruler!P$14,IF(AND(All!$V82="P1",All!$AE82="RMS"),Ruler!P$6,IF(AND(All!$V82="P2",All!$AE82="RMS"),Ruler!P$15,IF(AND(All!$V82="P3",All!$AE82="RMS"),Ruler!P$16,IF(AND(All!$V82="P4",All!$AE82="RMS"),Ruler!P$17,IF(AND(All!$V82="P5",All!$AE82="RMS"),Ruler!P$18,IF(AND(All!$V82="P6",All!$AE82="RMS"),Ruler!P$19,IF(AND(All!$V82="P7",All!$AE82="RMS"),Ruler!P$20,IF(AND(All!$V82="P8",All!$AE82="RMS"),Ruler!P$21,IF(AND(All!$V82="P9",All!$AE82="RMS"),Ruler!P$22,IF(AND(All!$V82="P1",All!$AE82="RSS"),Ruler!P$6,IF(AND(All!$V82="P2",All!$AE82="RSS"),Ruler!P$23,IF(AND(All!$V82="P3",All!$AE82="RSS"),Ruler!P$24,IF(AND(All!$V82="P4",All!$AE82="RSS"),Ruler!P$25,IF(AND(All!$V82="P5",All!$AE82="RSS"),Ruler!P$26,IF(AND(All!$V82="P6",All!$AE82="RSS"),Ruler!P$27,IF(AND(All!$V82="P7",All!$AE82="RSS"),Ruler!P$28,IF(AND(All!$V82="P8",All!$AE82="RSS"),Ruler!P$29,IF(AND(All!$V82="P9",All!$AE82="RSS"),Ruler!P$30,0)))))))))))))))))))))))))))</f>
        <v>4</v>
      </c>
      <c r="BX82" s="325">
        <f>IF(AND(All!$V82="P1",All!$AE82="RDP"),Ruler!Q$6,IF(AND(All!$V82="P2",All!$AE82="RDP"),Ruler!Q$7,IF(AND(All!$V82="P3",All!$AE82="RDP"),Ruler!Q$8,IF(AND(All!$V82="P4",All!$AE82="RDP"),Ruler!Q$9,IF(AND(All!$V82="P5",All!$AE82="RDP"),Ruler!Q$10,IF(AND(All!$V82="P6",All!$AE82="RDP"),Ruler!Q$11,IF(AND(All!$V82="P7",All!$AE82="RDP"),Ruler!Q$12,IF(AND(All!$V82="P8",All!$AE82="RDP"),Ruler!Q$13,IF(AND(All!$V82="P9",All!$AE82="RDP"),Ruler!Q$14,IF(AND(All!$V82="P1",All!$AE82="RMS"),Ruler!Q$6,IF(AND(All!$V82="P2",All!$AE82="RMS"),Ruler!Q$15,IF(AND(All!$V82="P3",All!$AE82="RMS"),Ruler!Q$16,IF(AND(All!$V82="P4",All!$AE82="RMS"),Ruler!Q$17,IF(AND(All!$V82="P5",All!$AE82="RMS"),Ruler!Q$18,IF(AND(All!$V82="P6",All!$AE82="RMS"),Ruler!Q$19,IF(AND(All!$V82="P7",All!$AE82="RMS"),Ruler!Q$20,IF(AND(All!$V82="P8",All!$AE82="RMS"),Ruler!Q$21,IF(AND(All!$V82="P9",All!$AE82="RMS"),Ruler!Q$22,IF(AND(All!$V82="P1",All!$AE82="RSS"),Ruler!Q$6,IF(AND(All!$V82="P2",All!$AE82="RSS"),Ruler!Q$23,IF(AND(All!$V82="P3",All!$AE82="RSS"),Ruler!Q$24,IF(AND(All!$V82="P4",All!$AE82="RSS"),Ruler!Q$25,IF(AND(All!$V82="P5",All!$AE82="RSS"),Ruler!Q$26,IF(AND(All!$V82="P6",All!$AE82="RSS"),Ruler!Q$27,IF(AND(All!$V82="P7",All!$AE82="RSS"),Ruler!Q$28,IF(AND(All!$V82="P8",All!$AE82="RSS"),Ruler!Q$29,IF(AND(All!$V82="P9",All!$AE82="RSS"),Ruler!Q$30,0)))))))))))))))))))))))))))</f>
        <v>3</v>
      </c>
      <c r="BY82" s="325">
        <f>IF(AND(All!$V82="P1",All!$AE82="RDP"),Ruler!R$6,IF(AND(All!$V82="P2",All!$AE82="RDP"),Ruler!R$7,IF(AND(All!$V82="P3",All!$AE82="RDP"),Ruler!R$8,IF(AND(All!$V82="P4",All!$AE82="RDP"),Ruler!R$9,IF(AND(All!$V82="P5",All!$AE82="RDP"),Ruler!R$10,IF(AND(All!$V82="P6",All!$AE82="RDP"),Ruler!R$11,IF(AND(All!$V82="P7",All!$AE82="RDP"),Ruler!R$12,IF(AND(All!$V82="P8",All!$AE82="RDP"),Ruler!R$13,IF(AND(All!$V82="P9",All!$AE82="RDP"),Ruler!R$14,IF(AND(All!$V82="P1",All!$AE82="RMS"),Ruler!R$6,IF(AND(All!$V82="P2",All!$AE82="RMS"),Ruler!R$15,IF(AND(All!$V82="P3",All!$AE82="RMS"),Ruler!R$16,IF(AND(All!$V82="P4",All!$AE82="RMS"),Ruler!R$17,IF(AND(All!$V82="P5",All!$AE82="RMS"),Ruler!R$18,IF(AND(All!$V82="P6",All!$AE82="RMS"),Ruler!R$19,IF(AND(All!$V82="P7",All!$AE82="RMS"),Ruler!R$20,IF(AND(All!$V82="P8",All!$AE82="RMS"),Ruler!R$21,IF(AND(All!$V82="P9",All!$AE82="RMS"),Ruler!R$22,IF(AND(All!$V82="P1",All!$AE82="RSS"),Ruler!R$6,IF(AND(All!$V82="P2",All!$AE82="RSS"),Ruler!R$23,IF(AND(All!$V82="P3",All!$AE82="RSS"),Ruler!R$24,IF(AND(All!$V82="P4",All!$AE82="RSS"),Ruler!R$25,IF(AND(All!$V82="P5",All!$AE82="RSS"),Ruler!R$26,IF(AND(All!$V82="P6",All!$AE82="RSS"),Ruler!R$27,IF(AND(All!$V82="P7",All!$AE82="RSS"),Ruler!R$28,IF(AND(All!$V82="P8",All!$AE82="RSS"),Ruler!R$29,IF(AND(All!$V82="P9",All!$AE82="RSS"),Ruler!R$30,0)))))))))))))))))))))))))))</f>
        <v>4</v>
      </c>
      <c r="BZ82" s="325">
        <f>IF(AND(All!$V82="P1",All!$AE82="RDP"),Ruler!S$6,IF(AND(All!$V82="P2",All!$AE82="RDP"),Ruler!S$7,IF(AND(All!$V82="P3",All!$AE82="RDP"),Ruler!S$8,IF(AND(All!$V82="P4",All!$AE82="RDP"),Ruler!S$9,IF(AND(All!$V82="P5",All!$AE82="RDP"),Ruler!S$10,IF(AND(All!$V82="P6",All!$AE82="RDP"),Ruler!S$11,IF(AND(All!$V82="P7",All!$AE82="RDP"),Ruler!S$12,IF(AND(All!$V82="P8",All!$AE82="RDP"),Ruler!S$13,IF(AND(All!$V82="P9",All!$AE82="RDP"),Ruler!S$14,IF(AND(All!$V82="P1",All!$AE82="RMS"),Ruler!S$6,IF(AND(All!$V82="P2",All!$AE82="RMS"),Ruler!S$15,IF(AND(All!$V82="P3",All!$AE82="RMS"),Ruler!S$16,IF(AND(All!$V82="P4",All!$AE82="RMS"),Ruler!S$17,IF(AND(All!$V82="P5",All!$AE82="RMS"),Ruler!S$18,IF(AND(All!$V82="P6",All!$AE82="RMS"),Ruler!S$19,IF(AND(All!$V82="P7",All!$AE82="RMS"),Ruler!S$20,IF(AND(All!$V82="P8",All!$AE82="RMS"),Ruler!S$21,IF(AND(All!$V82="P9",All!$AE82="RMS"),Ruler!S$22,IF(AND(All!$V82="P1",All!$AE82="RSS"),Ruler!S$6,IF(AND(All!$V82="P2",All!$AE82="RSS"),Ruler!S$23,IF(AND(All!$V82="P3",All!$AE82="RSS"),Ruler!S$24,IF(AND(All!$V82="P4",All!$AE82="RSS"),Ruler!S$25,IF(AND(All!$V82="P5",All!$AE82="RSS"),Ruler!S$26,IF(AND(All!$V82="P6",All!$AE82="RSS"),Ruler!S$27,IF(AND(All!$V82="P7",All!$AE82="RSS"),Ruler!S$28,IF(AND(All!$V82="P8",All!$AE82="RSS"),Ruler!S$29,IF(AND(All!$V82="P9",All!$AE82="RSS"),Ruler!S$30,0)))))))))))))))))))))))))))</f>
        <v>3</v>
      </c>
      <c r="CA82" s="325">
        <f>IF(AND(All!$V82="P1",All!$AE82="RDP"),Ruler!T$6,IF(AND(All!$V82="P2",All!$AE82="RDP"),Ruler!T$7,IF(AND(All!$V82="P3",All!$AE82="RDP"),Ruler!T$8,IF(AND(All!$V82="P4",All!$AE82="RDP"),Ruler!T$9,IF(AND(All!$V82="P5",All!$AE82="RDP"),Ruler!T$10,IF(AND(All!$V82="P6",All!$AE82="RDP"),Ruler!T$11,IF(AND(All!$V82="P7",All!$AE82="RDP"),Ruler!T$12,IF(AND(All!$V82="P8",All!$AE82="RDP"),Ruler!T$13,IF(AND(All!$V82="P9",All!$AE82="RDP"),Ruler!T$14,IF(AND(All!$V82="P1",All!$AE82="RMS"),Ruler!T$6,IF(AND(All!$V82="P2",All!$AE82="RMS"),Ruler!T$15,IF(AND(All!$V82="P3",All!$AE82="RMS"),Ruler!T$16,IF(AND(All!$V82="P4",All!$AE82="RMS"),Ruler!T$17,IF(AND(All!$V82="P5",All!$AE82="RMS"),Ruler!T$18,IF(AND(All!$V82="P6",All!$AE82="RMS"),Ruler!T$19,IF(AND(All!$V82="P7",All!$AE82="RMS"),Ruler!T$20,IF(AND(All!$V82="P8",All!$AE82="RMS"),Ruler!T$21,IF(AND(All!$V82="P9",All!$AE82="RMS"),Ruler!T$22,IF(AND(All!$V82="P1",All!$AE82="RSS"),Ruler!T$6,IF(AND(All!$V82="P2",All!$AE82="RSS"),Ruler!T$23,IF(AND(All!$V82="P3",All!$AE82="RSS"),Ruler!T$24,IF(AND(All!$V82="P4",All!$AE82="RSS"),Ruler!T$25,IF(AND(All!$V82="P5",All!$AE82="RSS"),Ruler!T$26,IF(AND(All!$V82="P6",All!$AE82="RSS"),Ruler!T$27,IF(AND(All!$V82="P7",All!$AE82="RSS"),Ruler!T$28,IF(AND(All!$V82="P8",All!$AE82="RSS"),Ruler!T$29,IF(AND(All!$V82="P9",All!$AE82="RSS"),Ruler!T$30,0)))))))))))))))))))))))))))</f>
        <v>3</v>
      </c>
      <c r="CB82" s="325">
        <f>IF(AND(All!$V82="P1",All!$AE82="RDP"),Ruler!U$6,IF(AND(All!$V82="P2",All!$AE82="RDP"),Ruler!U$7,IF(AND(All!$V82="P3",All!$AE82="RDP"),Ruler!U$8,IF(AND(All!$V82="P4",All!$AE82="RDP"),Ruler!U$9,IF(AND(All!$V82="P5",All!$AE82="RDP"),Ruler!U$10,IF(AND(All!$V82="P6",All!$AE82="RDP"),Ruler!U$11,IF(AND(All!$V82="P7",All!$AE82="RDP"),Ruler!U$12,IF(AND(All!$V82="P8",All!$AE82="RDP"),Ruler!U$13,IF(AND(All!$V82="P9",All!$AE82="RDP"),Ruler!U$14,IF(AND(All!$V82="P1",All!$AE82="RMS"),Ruler!U$6,IF(AND(All!$V82="P2",All!$AE82="RMS"),Ruler!U$15,IF(AND(All!$V82="P3",All!$AE82="RMS"),Ruler!U$16,IF(AND(All!$V82="P4",All!$AE82="RMS"),Ruler!U$17,IF(AND(All!$V82="P5",All!$AE82="RMS"),Ruler!U$18,IF(AND(All!$V82="P6",All!$AE82="RMS"),Ruler!U$19,IF(AND(All!$V82="P7",All!$AE82="RMS"),Ruler!U$20,IF(AND(All!$V82="P8",All!$AE82="RMS"),Ruler!U$21,IF(AND(All!$V82="P9",All!$AE82="RMS"),Ruler!U$22,IF(AND(All!$V82="P1",All!$AE82="RSS"),Ruler!U$6,IF(AND(All!$V82="P2",All!$AE82="RSS"),Ruler!U$23,IF(AND(All!$V82="P3",All!$AE82="RSS"),Ruler!U$24,IF(AND(All!$V82="P4",All!$AE82="RSS"),Ruler!U$25,IF(AND(All!$V82="P5",All!$AE82="RSS"),Ruler!U$26,IF(AND(All!$V82="P6",All!$AE82="RSS"),Ruler!U$27,IF(AND(All!$V82="P7",All!$AE82="RSS"),Ruler!U$28,IF(AND(All!$V82="P8",All!$AE82="RSS"),Ruler!U$29,IF(AND(All!$V82="P9",All!$AE82="RSS"),Ruler!U$30,0)))))))))))))))))))))))))))</f>
        <v>2</v>
      </c>
      <c r="CC82" s="325">
        <f>IF(AND(All!$V82="P1",All!$AE82="RDP"),Ruler!V$6,IF(AND(All!$V82="P2",All!$AE82="RDP"),Ruler!V$7,IF(AND(All!$V82="P3",All!$AE82="RDP"),Ruler!V$8,IF(AND(All!$V82="P4",All!$AE82="RDP"),Ruler!V$9,IF(AND(All!$V82="P5",All!$AE82="RDP"),Ruler!V$10,IF(AND(All!$V82="P6",All!$AE82="RDP"),Ruler!V$11,IF(AND(All!$V82="P7",All!$AE82="RDP"),Ruler!V$12,IF(AND(All!$V82="P8",All!$AE82="RDP"),Ruler!V$13,IF(AND(All!$V82="P9",All!$AE82="RDP"),Ruler!V$14,IF(AND(All!$V82="P1",All!$AE82="RMS"),Ruler!V$6,IF(AND(All!$V82="P2",All!$AE82="RMS"),Ruler!V$15,IF(AND(All!$V82="P3",All!$AE82="RMS"),Ruler!V$16,IF(AND(All!$V82="P4",All!$AE82="RMS"),Ruler!V$17,IF(AND(All!$V82="P5",All!$AE82="RMS"),Ruler!V$18,IF(AND(All!$V82="P6",All!$AE82="RMS"),Ruler!V$19,IF(AND(All!$V82="P7",All!$AE82="RMS"),Ruler!V$20,IF(AND(All!$V82="P8",All!$AE82="RMS"),Ruler!V$21,IF(AND(All!$V82="P9",All!$AE82="RMS"),Ruler!V$22,IF(AND(All!$V82="P1",All!$AE82="RSS"),Ruler!V$6,IF(AND(All!$V82="P2",All!$AE82="RSS"),Ruler!V$23,IF(AND(All!$V82="P3",All!$AE82="RSS"),Ruler!V$24,IF(AND(All!$V82="P4",All!$AE82="RSS"),Ruler!V$25,IF(AND(All!$V82="P5",All!$AE82="RSS"),Ruler!V$26,IF(AND(All!$V82="P6",All!$AE82="RSS"),Ruler!V$27,IF(AND(All!$V82="P7",All!$AE82="RSS"),Ruler!V$28,IF(AND(All!$V82="P8",All!$AE82="RSS"),Ruler!V$29,IF(AND(All!$V82="P9",All!$AE82="RSS"),Ruler!V$30,0)))))))))))))))))))))))))))</f>
        <v>3</v>
      </c>
      <c r="CD82" s="325">
        <f>IF(AND(All!$V82="P1",All!$AE82="RDP"),Ruler!W$6,IF(AND(All!$V82="P2",All!$AE82="RDP"),Ruler!W$7,IF(AND(All!$V82="P3",All!$AE82="RDP"),Ruler!W$8,IF(AND(All!$V82="P4",All!$AE82="RDP"),Ruler!W$9,IF(AND(All!$V82="P5",All!$AE82="RDP"),Ruler!W$10,IF(AND(All!$V82="P6",All!$AE82="RDP"),Ruler!W$11,IF(AND(All!$V82="P7",All!$AE82="RDP"),Ruler!W$12,IF(AND(All!$V82="P8",All!$AE82="RDP"),Ruler!W$13,IF(AND(All!$V82="P9",All!$AE82="RDP"),Ruler!W$14,IF(AND(All!$V82="P1",All!$AE82="RMS"),Ruler!W$6,IF(AND(All!$V82="P2",All!$AE82="RMS"),Ruler!W$15,IF(AND(All!$V82="P3",All!$AE82="RMS"),Ruler!W$16,IF(AND(All!$V82="P4",All!$AE82="RMS"),Ruler!W$17,IF(AND(All!$V82="P5",All!$AE82="RMS"),Ruler!W$18,IF(AND(All!$V82="P6",All!$AE82="RMS"),Ruler!W$19,IF(AND(All!$V82="P7",All!$AE82="RMS"),Ruler!W$20,IF(AND(All!$V82="P8",All!$AE82="RMS"),Ruler!W$21,IF(AND(All!$V82="P9",All!$AE82="RMS"),Ruler!W$22,IF(AND(All!$V82="P1",All!$AE82="RSS"),Ruler!W$6,IF(AND(All!$V82="P2",All!$AE82="RSS"),Ruler!W$23,IF(AND(All!$V82="P3",All!$AE82="RSS"),Ruler!W$24,IF(AND(All!$V82="P4",All!$AE82="RSS"),Ruler!W$25,IF(AND(All!$V82="P5",All!$AE82="RSS"),Ruler!W$26,IF(AND(All!$V82="P6",All!$AE82="RSS"),Ruler!W$27,IF(AND(All!$V82="P7",All!$AE82="RSS"),Ruler!W$28,IF(AND(All!$V82="P8",All!$AE82="RSS"),Ruler!W$29,IF(AND(All!$V82="P9",All!$AE82="RSS"),Ruler!W$30,0)))))))))))))))))))))))))))</f>
        <v>2</v>
      </c>
      <c r="CE82" s="325">
        <f>IF(AND(All!$V82="P1",All!$AE82="RDP"),Ruler!X$6,IF(AND(All!$V82="P2",All!$AE82="RDP"),Ruler!X$7,IF(AND(All!$V82="P3",All!$AE82="RDP"),Ruler!X$8,IF(AND(All!$V82="P4",All!$AE82="RDP"),Ruler!X$9,IF(AND(All!$V82="P5",All!$AE82="RDP"),Ruler!X$10,IF(AND(All!$V82="P6",All!$AE82="RDP"),Ruler!X$11,IF(AND(All!$V82="P7",All!$AE82="RDP"),Ruler!X$12,IF(AND(All!$V82="P8",All!$AE82="RDP"),Ruler!X$13,IF(AND(All!$V82="P9",All!$AE82="RDP"),Ruler!X$14,IF(AND(All!$V82="P1",All!$AE82="RMS"),Ruler!X$6,IF(AND(All!$V82="P2",All!$AE82="RMS"),Ruler!X$15,IF(AND(All!$V82="P3",All!$AE82="RMS"),Ruler!X$16,IF(AND(All!$V82="P4",All!$AE82="RMS"),Ruler!X$17,IF(AND(All!$V82="P5",All!$AE82="RMS"),Ruler!X$18,IF(AND(All!$V82="P6",All!$AE82="RMS"),Ruler!X$19,IF(AND(All!$V82="P7",All!$AE82="RMS"),Ruler!X$20,IF(AND(All!$V82="P8",All!$AE82="RMS"),Ruler!X$21,IF(AND(All!$V82="P9",All!$AE82="RMS"),Ruler!X$22,IF(AND(All!$V82="P1",All!$AE82="RSS"),Ruler!X$6,IF(AND(All!$V82="P2",All!$AE82="RSS"),Ruler!X$23,IF(AND(All!$V82="P3",All!$AE82="RSS"),Ruler!X$24,IF(AND(All!$V82="P4",All!$AE82="RSS"),Ruler!X$25,IF(AND(All!$V82="P5",All!$AE82="RSS"),Ruler!X$26,IF(AND(All!$V82="P6",All!$AE82="RSS"),Ruler!X$27,IF(AND(All!$V82="P7",All!$AE82="RSS"),Ruler!X$28,IF(AND(All!$V82="P8",All!$AE82="RSS"),Ruler!X$29,IF(AND(All!$V82="P9",All!$AE82="RSS"),Ruler!X$30,0)))))))))))))))))))))))))))</f>
        <v>3</v>
      </c>
      <c r="CF82" s="325">
        <f>IF(AND(All!$V82="P1",All!$AE82="RDP"),Ruler!Y$6,IF(AND(All!$V82="P2",All!$AE82="RDP"),Ruler!Y$7,IF(AND(All!$V82="P3",All!$AE82="RDP"),Ruler!Y$8,IF(AND(All!$V82="P4",All!$AE82="RDP"),Ruler!Y$9,IF(AND(All!$V82="P5",All!$AE82="RDP"),Ruler!Y$10,IF(AND(All!$V82="P6",All!$AE82="RDP"),Ruler!Y$11,IF(AND(All!$V82="P7",All!$AE82="RDP"),Ruler!Y$12,IF(AND(All!$V82="P8",All!$AE82="RDP"),Ruler!Y$13,IF(AND(All!$V82="P9",All!$AE82="RDP"),Ruler!Y$14,IF(AND(All!$V82="P1",All!$AE82="RMS"),Ruler!Y$6,IF(AND(All!$V82="P2",All!$AE82="RMS"),Ruler!Y$15,IF(AND(All!$V82="P3",All!$AE82="RMS"),Ruler!Y$16,IF(AND(All!$V82="P4",All!$AE82="RMS"),Ruler!Y$17,IF(AND(All!$V82="P5",All!$AE82="RMS"),Ruler!Y$18,IF(AND(All!$V82="P6",All!$AE82="RMS"),Ruler!Y$19,IF(AND(All!$V82="P7",All!$AE82="RMS"),Ruler!Y$20,IF(AND(All!$V82="P8",All!$AE82="RMS"),Ruler!Y$21,IF(AND(All!$V82="P9",All!$AE82="RMS"),Ruler!Y$22,IF(AND(All!$V82="P1",All!$AE82="RSS"),Ruler!Y$6,IF(AND(All!$V82="P2",All!$AE82="RSS"),Ruler!Y$23,IF(AND(All!$V82="P3",All!$AE82="RSS"),Ruler!Y$24,IF(AND(All!$V82="P4",All!$AE82="RSS"),Ruler!Y$25,IF(AND(All!$V82="P5",All!$AE82="RSS"),Ruler!Y$26,IF(AND(All!$V82="P6",All!$AE82="RSS"),Ruler!Y$27,IF(AND(All!$V82="P7",All!$AE82="RSS"),Ruler!Y$28,IF(AND(All!$V82="P8",All!$AE82="RSS"),Ruler!Y$29,IF(AND(All!$V82="P9",All!$AE82="RSS"),Ruler!Y$30,0)))))))))))))))))))))))))))</f>
        <v>2</v>
      </c>
      <c r="CG82" s="325">
        <f>IF(AND(All!$V82="P1",All!$AE82="RDP"),Ruler!Z$6,IF(AND(All!$V82="P2",All!$AE82="RDP"),Ruler!Z$7,IF(AND(All!$V82="P3",All!$AE82="RDP"),Ruler!Z$8,IF(AND(All!$V82="P4",All!$AE82="RDP"),Ruler!Z$9,IF(AND(All!$V82="P5",All!$AE82="RDP"),Ruler!Z$10,IF(AND(All!$V82="P6",All!$AE82="RDP"),Ruler!Z$11,IF(AND(All!$V82="P7",All!$AE82="RDP"),Ruler!Z$12,IF(AND(All!$V82="P8",All!$AE82="RDP"),Ruler!Z$13,IF(AND(All!$V82="P9",All!$AE82="RDP"),Ruler!Z$14,IF(AND(All!$V82="P1",All!$AE82="RMS"),Ruler!Z$6,IF(AND(All!$V82="P2",All!$AE82="RMS"),Ruler!Z$15,IF(AND(All!$V82="P3",All!$AE82="RMS"),Ruler!Z$16,IF(AND(All!$V82="P4",All!$AE82="RMS"),Ruler!Z$17,IF(AND(All!$V82="P5",All!$AE82="RMS"),Ruler!Z$18,IF(AND(All!$V82="P6",All!$AE82="RMS"),Ruler!Z$19,IF(AND(All!$V82="P7",All!$AE82="RMS"),Ruler!Z$20,IF(AND(All!$V82="P8",All!$AE82="RMS"),Ruler!Z$21,IF(AND(All!$V82="P9",All!$AE82="RMS"),Ruler!Z$22,IF(AND(All!$V82="P1",All!$AE82="RSS"),Ruler!Z$6,IF(AND(All!$V82="P2",All!$AE82="RSS"),Ruler!Z$23,IF(AND(All!$V82="P3",All!$AE82="RSS"),Ruler!Z$24,IF(AND(All!$V82="P4",All!$AE82="RSS"),Ruler!Z$25,IF(AND(All!$V82="P5",All!$AE82="RSS"),Ruler!Z$26,IF(AND(All!$V82="P6",All!$AE82="RSS"),Ruler!Z$27,IF(AND(All!$V82="P7",All!$AE82="RSS"),Ruler!Z$28,IF(AND(All!$V82="P8",All!$AE82="RSS"),Ruler!Z$29,IF(AND(All!$V82="P9",All!$AE82="RSS"),Ruler!Z$30,0)))))))))))))))))))))))))))</f>
        <v>2</v>
      </c>
      <c r="CH82" s="325">
        <f>IF(AND(All!$V82="P1",All!$AE82="RDP"),Ruler!AA$6,IF(AND(All!$V82="P2",All!$AE82="RDP"),Ruler!AA$7,IF(AND(All!$V82="P3",All!$AE82="RDP"),Ruler!AA$8,IF(AND(All!$V82="P4",All!$AE82="RDP"),Ruler!AA$9,IF(AND(All!$V82="P5",All!$AE82="RDP"),Ruler!AA$10,IF(AND(All!$V82="P6",All!$AE82="RDP"),Ruler!AA$11,IF(AND(All!$V82="P7",All!$AE82="RDP"),Ruler!AA$12,IF(AND(All!$V82="P8",All!$AE82="RDP"),Ruler!AA$13,IF(AND(All!$V82="P9",All!$AE82="RDP"),Ruler!AA$14,IF(AND(All!$V82="P1",All!$AE82="RMS"),Ruler!AA$6,IF(AND(All!$V82="P2",All!$AE82="RMS"),Ruler!AA$15,IF(AND(All!$V82="P3",All!$AE82="RMS"),Ruler!AA$16,IF(AND(All!$V82="P4",All!$AE82="RMS"),Ruler!AA$17,IF(AND(All!$V82="P5",All!$AE82="RMS"),Ruler!AA$18,IF(AND(All!$V82="P6",All!$AE82="RMS"),Ruler!AA$19,IF(AND(All!$V82="P7",All!$AE82="RMS"),Ruler!AA$20,IF(AND(All!$V82="P8",All!$AE82="RMS"),Ruler!AA$21,IF(AND(All!$V82="P9",All!$AE82="RMS"),Ruler!AA$22,IF(AND(All!$V82="P1",All!$AE82="RSS"),Ruler!AA$6,IF(AND(All!$V82="P2",All!$AE82="RSS"),Ruler!AA$23,IF(AND(All!$V82="P3",All!$AE82="RSS"),Ruler!AA$24,IF(AND(All!$V82="P4",All!$AE82="RSS"),Ruler!AA$25,IF(AND(All!$V82="P5",All!$AE82="RSS"),Ruler!AA$26,IF(AND(All!$V82="P6",All!$AE82="RSS"),Ruler!AA$27,IF(AND(All!$V82="P7",All!$AE82="RSS"),Ruler!AA$28,IF(AND(All!$V82="P8",All!$AE82="RSS"),Ruler!AA$29,IF(AND(All!$V82="P9",All!$AE82="RSS"),Ruler!AA$30,0)))))))))))))))))))))))))))</f>
        <v>2</v>
      </c>
      <c r="CI82" s="325">
        <f>IF(AND(All!$V82="P1",All!$AE82="RDP"),Ruler!AB$6,IF(AND(All!$V82="P2",All!$AE82="RDP"),Ruler!AB$7,IF(AND(All!$V82="P3",All!$AE82="RDP"),Ruler!AB$8,IF(AND(All!$V82="P4",All!$AE82="RDP"),Ruler!AB$9,IF(AND(All!$V82="P5",All!$AE82="RDP"),Ruler!AB$10,IF(AND(All!$V82="P6",All!$AE82="RDP"),Ruler!AB$11,IF(AND(All!$V82="P7",All!$AE82="RDP"),Ruler!AB$12,IF(AND(All!$V82="P8",All!$AE82="RDP"),Ruler!AB$13,IF(AND(All!$V82="P9",All!$AE82="RDP"),Ruler!AB$14,IF(AND(All!$V82="P1",All!$AE82="RMS"),Ruler!AB$6,IF(AND(All!$V82="P2",All!$AE82="RMS"),Ruler!AB$15,IF(AND(All!$V82="P3",All!$AE82="RMS"),Ruler!AB$16,IF(AND(All!$V82="P4",All!$AE82="RMS"),Ruler!AB$17,IF(AND(All!$V82="P5",All!$AE82="RMS"),Ruler!AB$18,IF(AND(All!$V82="P6",All!$AE82="RMS"),Ruler!AB$19,IF(AND(All!$V82="P7",All!$AE82="RMS"),Ruler!AB$20,IF(AND(All!$V82="P8",All!$AE82="RMS"),Ruler!AB$21,IF(AND(All!$V82="P9",All!$AE82="RMS"),Ruler!AB$22,IF(AND(All!$V82="P1",All!$AE82="RSS"),Ruler!AB$6,IF(AND(All!$V82="P2",All!$AE82="RSS"),Ruler!AB$23,IF(AND(All!$V82="P3",All!$AE82="RSS"),Ruler!AB$24,IF(AND(All!$V82="P4",All!$AE82="RSS"),Ruler!AB$25,IF(AND(All!$V82="P5",All!$AE82="RSS"),Ruler!AB$26,IF(AND(All!$V82="P6",All!$AE82="RSS"),Ruler!AB$27,IF(AND(All!$V82="P7",All!$AE82="RSS"),Ruler!AB$28,IF(AND(All!$V82="P8",All!$AE82="RSS"),Ruler!AB$29,IF(AND(All!$V82="P9",All!$AE82="RSS"),Ruler!AB$30,0)))))))))))))))))))))))))))</f>
        <v>2</v>
      </c>
      <c r="CJ82" s="377">
        <f>Table9[[#This Row],[R-B1]]-Table9[[#This Row],[B1]]</f>
        <v>1</v>
      </c>
      <c r="CK82" s="378">
        <f>Table9[[#This Row],[R-B2]]-Table9[[#This Row],[B2]]</f>
        <v>1</v>
      </c>
      <c r="CL82" s="378">
        <f>Table9[[#This Row],[R-B3]]-Table9[[#This Row],[B3]]</f>
        <v>0</v>
      </c>
      <c r="CM82" s="378">
        <f>Table9[[#This Row],[R-B4]]-Table9[[#This Row],[B4]]</f>
        <v>1</v>
      </c>
      <c r="CN82" s="378">
        <f>Table9[[#This Row],[R-B5]]-Table9[[#This Row],[B5]]</f>
        <v>1</v>
      </c>
      <c r="CO82" s="378">
        <f>Table9[[#This Row],[R-B6]]-Table9[[#This Row],[B6]]</f>
        <v>0</v>
      </c>
      <c r="CP82" s="378">
        <f>Table9[[#This Row],[R-B7]]-Table9[[#This Row],[B7]]</f>
        <v>0</v>
      </c>
      <c r="CQ82" s="378">
        <f>Table9[[#This Row],[R-B8]]-Table9[[#This Row],[B8]]</f>
        <v>0</v>
      </c>
      <c r="CR82" s="378">
        <f>Table9[[#This Row],[R-B9]]-Table9[[#This Row],[B9]]</f>
        <v>0</v>
      </c>
      <c r="CS82" s="378">
        <f>Table9[[#This Row],[R-B10]]-Table9[[#This Row],[B10]]</f>
        <v>0</v>
      </c>
      <c r="CT82" s="378">
        <f>Table9[[#This Row],[R-B11]]-Table9[[#This Row],[B11]]</f>
        <v>0</v>
      </c>
      <c r="CU82" s="378">
        <f>Table9[[#This Row],[R-B12]]-Table9[[#This Row],[B12]]</f>
        <v>0</v>
      </c>
      <c r="CV82" s="378">
        <f>Table9[[#This Row],[R-K1]]-Table9[[#This Row],[K1]]</f>
        <v>0</v>
      </c>
      <c r="CW82" s="378">
        <f>Table9[[#This Row],[R-K2]]-Table9[[#This Row],[K2]]</f>
        <v>1</v>
      </c>
      <c r="CX82" s="378">
        <f>Table9[[#This Row],[R-K3]]-Table9[[#This Row],[K3]]</f>
        <v>0</v>
      </c>
      <c r="CY82" s="378">
        <f>Table9[[#This Row],[R-K4]]-Table9[[#This Row],[K4]]</f>
        <v>0</v>
      </c>
      <c r="CZ82" s="378">
        <f>Table9[[#This Row],[R-K5]]-Table9[[#This Row],[K5]]</f>
        <v>1</v>
      </c>
      <c r="DA82" s="378">
        <f>Table9[[#This Row],[R-P1]]-Table9[[#This Row],[P1]]</f>
        <v>1</v>
      </c>
      <c r="DB82" s="378">
        <f>Table9[[#This Row],[R-P2]]-Table9[[#This Row],[P2]]</f>
        <v>1</v>
      </c>
      <c r="DC82" s="378">
        <f>Table9[[#This Row],[R-P3]]-Table9[[#This Row],[P3]]</f>
        <v>1</v>
      </c>
      <c r="DD82" s="378">
        <f>Table9[[#This Row],[R-P4]]-Table9[[#This Row],[P4]]</f>
        <v>0</v>
      </c>
      <c r="DE82" s="378">
        <f>Table9[[#This Row],[R-P5]]-Table9[[#This Row],[P5]]</f>
        <v>1</v>
      </c>
      <c r="DF82" s="378">
        <f>Table9[[#This Row],[R-E1]]-Table9[[#This Row],[E1]]</f>
        <v>1</v>
      </c>
      <c r="DG82" s="379">
        <f>Table9[[#This Row],[R-E2]]-Table9[[#This Row],[E2]]</f>
        <v>1</v>
      </c>
      <c r="DH82" s="43">
        <f>COUNTIF(Table9[[#This Row],[G-B1]:[G-B12]],"&lt;=0")/12*100</f>
        <v>66.666666666666657</v>
      </c>
      <c r="DI82" s="43">
        <f>COUNTIF(Table9[[#This Row],[G-K1]:[G-K5]],"&lt;=0")/5*100</f>
        <v>60</v>
      </c>
      <c r="DJ82" s="43">
        <f>COUNTIF(Table9[[#This Row],[G-P1]:[G-P5]],"&lt;=0")/5*100</f>
        <v>20</v>
      </c>
      <c r="DK82" s="43">
        <f>COUNTIF(Table9[[#This Row],[G-E1]:[G-E2]],"&lt;=0")/2*100</f>
        <v>0</v>
      </c>
      <c r="DL82" s="450">
        <f>IF(AE82="RDP",(COUNTIF(Table9[[#This Row],[G-B3]],"&lt;=0")+COUNTIF(Table9[[#This Row],[G-B4]],"&lt;=0")+COUNTIF(Table9[[#This Row],[G-B7]],"&lt;=0")+COUNTIF(Table9[[#This Row],[G-B11]],"&lt;=0")+COUNTIF(Table9[[#This Row],[G-K2]],"&lt;=0"))/5*100,IF(AE82="RMS",(COUNTIF(Table9[[#This Row],[G-B4]],"&lt;=0")+COUNTIF(Table9[[#This Row],[G-B5]],"&lt;=0")+COUNTIF(Table9[[#This Row],[G-B10]],"&lt;=0")+COUNTIF(Table9[[#This Row],[G-B12]],"&lt;=0")+COUNTIF(Table9[[#This Row],[G-K2]],"&lt;=0"))/5*100,IF(AE82="RSS",(COUNTIF(Table9[[#This Row],[G-B1]],"&lt;=0")+COUNTIF(Table9[[#This Row],[G-B2]],"&lt;=0")+COUNTIF(Table9[[#This Row],[G-B6]],"&lt;=0")+COUNTIF(Table9[[#This Row],[G-B11]],"&lt;=0")+COUNTIF(Table9[[#This Row],[G-B12]],"&lt;=0"))/5*100,0)))</f>
        <v>40</v>
      </c>
      <c r="DM82" s="380">
        <v>83</v>
      </c>
      <c r="DN82" s="381">
        <v>80</v>
      </c>
      <c r="DO82" s="381">
        <v>80</v>
      </c>
      <c r="DP82" s="381">
        <v>100</v>
      </c>
      <c r="DQ82" s="381">
        <v>100</v>
      </c>
      <c r="DR82" s="380">
        <v>67</v>
      </c>
      <c r="DS82" s="381">
        <v>60</v>
      </c>
      <c r="DT82" s="381">
        <v>20</v>
      </c>
      <c r="DU82" s="381">
        <v>0</v>
      </c>
      <c r="DV82" s="381">
        <v>40</v>
      </c>
      <c r="DW82" s="380">
        <v>42</v>
      </c>
      <c r="DX82" s="381">
        <v>60</v>
      </c>
      <c r="DY82" s="381">
        <v>0</v>
      </c>
      <c r="DZ82" s="381">
        <v>0</v>
      </c>
      <c r="EA82" s="382">
        <v>0</v>
      </c>
      <c r="EB82" s="335" t="s">
        <v>238</v>
      </c>
      <c r="EC82" s="324" t="s">
        <v>782</v>
      </c>
      <c r="ED82" s="324" t="s">
        <v>783</v>
      </c>
      <c r="EE82" s="338" t="s">
        <v>784</v>
      </c>
    </row>
    <row r="83" spans="2:135" ht="15" hidden="1" thickBot="1" x14ac:dyDescent="0.4">
      <c r="B83" s="282">
        <v>82</v>
      </c>
      <c r="C83" s="285" t="s">
        <v>198</v>
      </c>
      <c r="D83" s="282"/>
      <c r="E83" s="284" t="s">
        <v>785</v>
      </c>
      <c r="F83" s="43">
        <v>1060569</v>
      </c>
      <c r="G83" s="357">
        <f t="shared" ca="1" si="5"/>
        <v>30.574334979071544</v>
      </c>
      <c r="H83" s="283">
        <v>35156</v>
      </c>
      <c r="I83" s="282" t="s">
        <v>136</v>
      </c>
      <c r="J83" s="282" t="s">
        <v>137</v>
      </c>
      <c r="K83" s="282" t="s">
        <v>138</v>
      </c>
      <c r="L83" s="282" t="s">
        <v>139</v>
      </c>
      <c r="M83" s="282" t="s">
        <v>140</v>
      </c>
      <c r="N83" s="282"/>
      <c r="O83" s="282" t="s">
        <v>142</v>
      </c>
      <c r="P83" s="284" t="s">
        <v>786</v>
      </c>
      <c r="Q83" s="282" t="s">
        <v>144</v>
      </c>
      <c r="R83" s="282"/>
      <c r="S83" s="283">
        <v>43998</v>
      </c>
      <c r="T83" s="286">
        <f t="shared" ca="1" si="6"/>
        <v>6.3444444444444441</v>
      </c>
      <c r="U83" s="282"/>
      <c r="V83" s="282" t="s">
        <v>55</v>
      </c>
      <c r="W83" s="286"/>
      <c r="X83" s="286">
        <f ca="1">($T$1-Table9[[#This Row],[Date of Appointment to Current Grade]])/365</f>
        <v>6.3496774448249695</v>
      </c>
      <c r="Y83" s="283">
        <v>43998</v>
      </c>
      <c r="Z83" s="282"/>
      <c r="AA83" s="283">
        <v>45383</v>
      </c>
      <c r="AB83" s="286">
        <f ca="1">($T$1-Table9[[#This Row],[Date in Position]])/365</f>
        <v>2.555156896879764</v>
      </c>
      <c r="AC83" s="282"/>
      <c r="AD83" s="282"/>
      <c r="AE83" s="282"/>
      <c r="AF83" s="282"/>
      <c r="AG83" s="287"/>
      <c r="AH83" s="287"/>
      <c r="AI83" s="287"/>
      <c r="AJ83" s="285"/>
      <c r="AK83" s="288"/>
      <c r="AL83" s="285"/>
      <c r="AM83" s="318"/>
      <c r="AN83" s="323"/>
      <c r="BK83" s="328"/>
      <c r="BL83" s="325">
        <f>IF(AND(All!$V83="P1",All!$AE83="RDP"),Ruler!E$6,IF(AND(All!$V83="P2",All!$AE83="RDP"),Ruler!E$7,IF(AND(All!$V83="P3",All!$AE83="RDP"),Ruler!E$8,IF(AND(All!$V83="P4",All!$AE83="RDP"),Ruler!E$9,IF(AND(All!$V83="P5",All!$AE83="RDP"),Ruler!E$10,IF(AND(All!$V83="P6",All!$AE83="RDP"),Ruler!E$11,IF(AND(All!$V83="P7",All!$AE83="RDP"),Ruler!E$12,IF(AND(All!$V83="P8",All!$AE83="RDP"),Ruler!E$13,IF(AND(All!$V83="P9",All!$AE83="RDP"),Ruler!E$14,IF(AND(All!$V83="P1",All!$AE83="RMS"),Ruler!E$6,IF(AND(All!$V83="P2",All!$AE83="RMS"),Ruler!E$15,IF(AND(All!$V83="P3",All!$AE83="RMS"),Ruler!E$16,IF(AND(All!$V83="P4",All!$AE83="RMS"),Ruler!E$17,IF(AND(All!$V83="P5",All!$AE83="RMS"),Ruler!E$18,IF(AND(All!$V83="P6",All!$AE83="RMS"),Ruler!E$19,IF(AND(All!$V83="P7",All!$AE83="RMS"),Ruler!E$20,IF(AND(All!$V83="P8",All!$AE83="RMS"),Ruler!E$21,IF(AND(All!$V83="P9",All!$AE83="RMS"),Ruler!E$22,IF(AND(All!$V83="P1",All!$AE83="RSS"),Ruler!E$6,IF(AND(All!$V83="P2",All!$AE83="RSS"),Ruler!E$23,IF(AND(All!$V83="P3",All!$AE83="RSS"),Ruler!E$24,IF(AND(All!$V83="P4",All!$AE83="RSS"),Ruler!E$25,IF(AND(All!$V83="P5",All!$AE83="RSS"),Ruler!E$26,IF(AND(All!$V83="P6",All!$AE83="RSS"),Ruler!E$27,IF(AND(All!$V83="P7",All!$AE83="RSS"),Ruler!E$28,IF(AND(All!$V83="P8",All!$AE83="RSS"),Ruler!E$29,IF(AND(All!$V83="P9",All!$AE83="RSS"),Ruler!E$30,0)))))))))))))))))))))))))))</f>
        <v>0</v>
      </c>
      <c r="BM83" s="325">
        <f>IF(AND(All!$V83="P1",All!$AE83="RDP"),Ruler!F$6,IF(AND(All!$V83="P2",All!$AE83="RDP"),Ruler!F$7,IF(AND(All!$V83="P3",All!$AE83="RDP"),Ruler!F$8,IF(AND(All!$V83="P4",All!$AE83="RDP"),Ruler!F$9,IF(AND(All!$V83="P5",All!$AE83="RDP"),Ruler!F$10,IF(AND(All!$V83="P6",All!$AE83="RDP"),Ruler!F$11,IF(AND(All!$V83="P7",All!$AE83="RDP"),Ruler!F$12,IF(AND(All!$V83="P8",All!$AE83="RDP"),Ruler!F$13,IF(AND(All!$V83="P9",All!$AE83="RDP"),Ruler!F$14,IF(AND(All!$V83="P1",All!$AE83="RMS"),Ruler!F$6,IF(AND(All!$V83="P2",All!$AE83="RMS"),Ruler!F$15,IF(AND(All!$V83="P3",All!$AE83="RMS"),Ruler!F$16,IF(AND(All!$V83="P4",All!$AE83="RMS"),Ruler!F$17,IF(AND(All!$V83="P5",All!$AE83="RMS"),Ruler!F$18,IF(AND(All!$V83="P6",All!$AE83="RMS"),Ruler!F$19,IF(AND(All!$V83="P7",All!$AE83="RMS"),Ruler!F$20,IF(AND(All!$V83="P8",All!$AE83="RMS"),Ruler!F$21,IF(AND(All!$V83="P9",All!$AE83="RMS"),Ruler!F$22,IF(AND(All!$V83="P1",All!$AE83="RSS"),Ruler!F$6,IF(AND(All!$V83="P2",All!$AE83="RSS"),Ruler!F$23,IF(AND(All!$V83="P3",All!$AE83="RSS"),Ruler!F$24,IF(AND(All!$V83="P4",All!$AE83="RSS"),Ruler!F$25,IF(AND(All!$V83="P5",All!$AE83="RSS"),Ruler!F$26,IF(AND(All!$V83="P6",All!$AE83="RSS"),Ruler!F$27,IF(AND(All!$V83="P7",All!$AE83="RSS"),Ruler!F$28,IF(AND(All!$V83="P8",All!$AE83="RSS"),Ruler!F$29,IF(AND(All!$V83="P9",All!$AE83="RSS"),Ruler!F$30,0)))))))))))))))))))))))))))</f>
        <v>0</v>
      </c>
      <c r="BN83" s="325">
        <f>IF(AND(All!$V83="P1",All!$AE83="RDP"),Ruler!G$6,IF(AND(All!$V83="P2",All!$AE83="RDP"),Ruler!G$7,IF(AND(All!$V83="P3",All!$AE83="RDP"),Ruler!G$8,IF(AND(All!$V83="P4",All!$AE83="RDP"),Ruler!G$9,IF(AND(All!$V83="P5",All!$AE83="RDP"),Ruler!G$10,IF(AND(All!$V83="P6",All!$AE83="RDP"),Ruler!G$11,IF(AND(All!$V83="P7",All!$AE83="RDP"),Ruler!G$12,IF(AND(All!$V83="P8",All!$AE83="RDP"),Ruler!G$13,IF(AND(All!$V83="P9",All!$AE83="RDP"),Ruler!G$14,IF(AND(All!$V83="P1",All!$AE83="RMS"),Ruler!G$6,IF(AND(All!$V83="P2",All!$AE83="RMS"),Ruler!G$15,IF(AND(All!$V83="P3",All!$AE83="RMS"),Ruler!G$16,IF(AND(All!$V83="P4",All!$AE83="RMS"),Ruler!G$17,IF(AND(All!$V83="P5",All!$AE83="RMS"),Ruler!G$18,IF(AND(All!$V83="P6",All!$AE83="RMS"),Ruler!G$19,IF(AND(All!$V83="P7",All!$AE83="RMS"),Ruler!G$20,IF(AND(All!$V83="P8",All!$AE83="RMS"),Ruler!G$21,IF(AND(All!$V83="P9",All!$AE83="RMS"),Ruler!G$22,IF(AND(All!$V83="P1",All!$AE83="RSS"),Ruler!G$6,IF(AND(All!$V83="P2",All!$AE83="RSS"),Ruler!G$23,IF(AND(All!$V83="P3",All!$AE83="RSS"),Ruler!G$24,IF(AND(All!$V83="P4",All!$AE83="RSS"),Ruler!G$25,IF(AND(All!$V83="P5",All!$AE83="RSS"),Ruler!G$26,IF(AND(All!$V83="P6",All!$AE83="RSS"),Ruler!G$27,IF(AND(All!$V83="P7",All!$AE83="RSS"),Ruler!G$28,IF(AND(All!$V83="P8",All!$AE83="RSS"),Ruler!G$29,IF(AND(All!$V83="P9",All!$AE83="RSS"),Ruler!G$30,0)))))))))))))))))))))))))))</f>
        <v>0</v>
      </c>
      <c r="BO83" s="325">
        <f>IF(AND(All!$V83="P1",All!$AE83="RDP"),Ruler!H$6,IF(AND(All!$V83="P2",All!$AE83="RDP"),Ruler!H$7,IF(AND(All!$V83="P3",All!$AE83="RDP"),Ruler!H$8,IF(AND(All!$V83="P4",All!$AE83="RDP"),Ruler!H$9,IF(AND(All!$V83="P5",All!$AE83="RDP"),Ruler!H$10,IF(AND(All!$V83="P6",All!$AE83="RDP"),Ruler!H$11,IF(AND(All!$V83="P7",All!$AE83="RDP"),Ruler!H$12,IF(AND(All!$V83="P8",All!$AE83="RDP"),Ruler!H$13,IF(AND(All!$V83="P9",All!$AE83="RDP"),Ruler!H$14,IF(AND(All!$V83="P1",All!$AE83="RMS"),Ruler!H$6,IF(AND(All!$V83="P2",All!$AE83="RMS"),Ruler!H$15,IF(AND(All!$V83="P3",All!$AE83="RMS"),Ruler!H$16,IF(AND(All!$V83="P4",All!$AE83="RMS"),Ruler!H$17,IF(AND(All!$V83="P5",All!$AE83="RMS"),Ruler!H$18,IF(AND(All!$V83="P6",All!$AE83="RMS"),Ruler!H$19,IF(AND(All!$V83="P7",All!$AE83="RMS"),Ruler!H$20,IF(AND(All!$V83="P8",All!$AE83="RMS"),Ruler!H$21,IF(AND(All!$V83="P9",All!$AE83="RMS"),Ruler!H$22,IF(AND(All!$V83="P1",All!$AE83="RSS"),Ruler!H$6,IF(AND(All!$V83="P2",All!$AE83="RSS"),Ruler!H$23,IF(AND(All!$V83="P3",All!$AE83="RSS"),Ruler!H$24,IF(AND(All!$V83="P4",All!$AE83="RSS"),Ruler!H$25,IF(AND(All!$V83="P5",All!$AE83="RSS"),Ruler!H$26,IF(AND(All!$V83="P6",All!$AE83="RSS"),Ruler!H$27,IF(AND(All!$V83="P7",All!$AE83="RSS"),Ruler!H$28,IF(AND(All!$V83="P8",All!$AE83="RSS"),Ruler!H$29,IF(AND(All!$V83="P9",All!$AE83="RSS"),Ruler!H$30,0)))))))))))))))))))))))))))</f>
        <v>0</v>
      </c>
      <c r="BP83" s="325">
        <f>IF(AND(All!$V83="P1",All!$AE83="RDP"),Ruler!I$6,IF(AND(All!$V83="P2",All!$AE83="RDP"),Ruler!I$7,IF(AND(All!$V83="P3",All!$AE83="RDP"),Ruler!I$8,IF(AND(All!$V83="P4",All!$AE83="RDP"),Ruler!I$9,IF(AND(All!$V83="P5",All!$AE83="RDP"),Ruler!I$10,IF(AND(All!$V83="P6",All!$AE83="RDP"),Ruler!I$11,IF(AND(All!$V83="P7",All!$AE83="RDP"),Ruler!I$12,IF(AND(All!$V83="P8",All!$AE83="RDP"),Ruler!I$13,IF(AND(All!$V83="P9",All!$AE83="RDP"),Ruler!I$14,IF(AND(All!$V83="P1",All!$AE83="RMS"),Ruler!I$6,IF(AND(All!$V83="P2",All!$AE83="RMS"),Ruler!I$15,IF(AND(All!$V83="P3",All!$AE83="RMS"),Ruler!I$16,IF(AND(All!$V83="P4",All!$AE83="RMS"),Ruler!I$17,IF(AND(All!$V83="P5",All!$AE83="RMS"),Ruler!I$18,IF(AND(All!$V83="P6",All!$AE83="RMS"),Ruler!I$19,IF(AND(All!$V83="P7",All!$AE83="RMS"),Ruler!I$20,IF(AND(All!$V83="P8",All!$AE83="RMS"),Ruler!I$21,IF(AND(All!$V83="P9",All!$AE83="RMS"),Ruler!I$22,IF(AND(All!$V83="P1",All!$AE83="RSS"),Ruler!I$6,IF(AND(All!$V83="P2",All!$AE83="RSS"),Ruler!I$23,IF(AND(All!$V83="P3",All!$AE83="RSS"),Ruler!I$24,IF(AND(All!$V83="P4",All!$AE83="RSS"),Ruler!I$25,IF(AND(All!$V83="P5",All!$AE83="RSS"),Ruler!I$26,IF(AND(All!$V83="P6",All!$AE83="RSS"),Ruler!I$27,IF(AND(All!$V83="P7",All!$AE83="RSS"),Ruler!I$28,IF(AND(All!$V83="P8",All!$AE83="RSS"),Ruler!I$29,IF(AND(All!$V83="P9",All!$AE83="RSS"),Ruler!I$30,0)))))))))))))))))))))))))))</f>
        <v>0</v>
      </c>
      <c r="BQ83" s="325">
        <f>IF(AND(All!$V83="P1",All!$AE83="RDP"),Ruler!J$6,IF(AND(All!$V83="P2",All!$AE83="RDP"),Ruler!J$7,IF(AND(All!$V83="P3",All!$AE83="RDP"),Ruler!J$8,IF(AND(All!$V83="P4",All!$AE83="RDP"),Ruler!J$9,IF(AND(All!$V83="P5",All!$AE83="RDP"),Ruler!J$10,IF(AND(All!$V83="P6",All!$AE83="RDP"),Ruler!J$11,IF(AND(All!$V83="P7",All!$AE83="RDP"),Ruler!J$12,IF(AND(All!$V83="P8",All!$AE83="RDP"),Ruler!J$13,IF(AND(All!$V83="P9",All!$AE83="RDP"),Ruler!J$14,IF(AND(All!$V83="P1",All!$AE83="RMS"),Ruler!J$6,IF(AND(All!$V83="P2",All!$AE83="RMS"),Ruler!J$15,IF(AND(All!$V83="P3",All!$AE83="RMS"),Ruler!J$16,IF(AND(All!$V83="P4",All!$AE83="RMS"),Ruler!J$17,IF(AND(All!$V83="P5",All!$AE83="RMS"),Ruler!J$18,IF(AND(All!$V83="P6",All!$AE83="RMS"),Ruler!J$19,IF(AND(All!$V83="P7",All!$AE83="RMS"),Ruler!J$20,IF(AND(All!$V83="P8",All!$AE83="RMS"),Ruler!J$21,IF(AND(All!$V83="P9",All!$AE83="RMS"),Ruler!J$22,IF(AND(All!$V83="P1",All!$AE83="RSS"),Ruler!J$6,IF(AND(All!$V83="P2",All!$AE83="RSS"),Ruler!J$23,IF(AND(All!$V83="P3",All!$AE83="RSS"),Ruler!J$24,IF(AND(All!$V83="P4",All!$AE83="RSS"),Ruler!J$25,IF(AND(All!$V83="P5",All!$AE83="RSS"),Ruler!J$26,IF(AND(All!$V83="P6",All!$AE83="RSS"),Ruler!J$27,IF(AND(All!$V83="P7",All!$AE83="RSS"),Ruler!J$28,IF(AND(All!$V83="P8",All!$AE83="RSS"),Ruler!J$29,IF(AND(All!$V83="P9",All!$AE83="RSS"),Ruler!J$30,0)))))))))))))))))))))))))))</f>
        <v>0</v>
      </c>
      <c r="BR83" s="325">
        <f>IF(AND(All!$V83="P1",All!$AE83="RDP"),Ruler!K$6,IF(AND(All!$V83="P2",All!$AE83="RDP"),Ruler!K$7,IF(AND(All!$V83="P3",All!$AE83="RDP"),Ruler!K$8,IF(AND(All!$V83="P4",All!$AE83="RDP"),Ruler!K$9,IF(AND(All!$V83="P5",All!$AE83="RDP"),Ruler!K$10,IF(AND(All!$V83="P6",All!$AE83="RDP"),Ruler!K$11,IF(AND(All!$V83="P7",All!$AE83="RDP"),Ruler!K$12,IF(AND(All!$V83="P8",All!$AE83="RDP"),Ruler!K$13,IF(AND(All!$V83="P9",All!$AE83="RDP"),Ruler!K$14,IF(AND(All!$V83="P1",All!$AE83="RMS"),Ruler!K$6,IF(AND(All!$V83="P2",All!$AE83="RMS"),Ruler!K$15,IF(AND(All!$V83="P3",All!$AE83="RMS"),Ruler!K$16,IF(AND(All!$V83="P4",All!$AE83="RMS"),Ruler!K$17,IF(AND(All!$V83="P5",All!$AE83="RMS"),Ruler!K$18,IF(AND(All!$V83="P6",All!$AE83="RMS"),Ruler!K$19,IF(AND(All!$V83="P7",All!$AE83="RMS"),Ruler!K$20,IF(AND(All!$V83="P8",All!$AE83="RMS"),Ruler!K$21,IF(AND(All!$V83="P9",All!$AE83="RMS"),Ruler!K$22,IF(AND(All!$V83="P1",All!$AE83="RSS"),Ruler!K$6,IF(AND(All!$V83="P2",All!$AE83="RSS"),Ruler!K$23,IF(AND(All!$V83="P3",All!$AE83="RSS"),Ruler!K$24,IF(AND(All!$V83="P4",All!$AE83="RSS"),Ruler!K$25,IF(AND(All!$V83="P5",All!$AE83="RSS"),Ruler!K$26,IF(AND(All!$V83="P6",All!$AE83="RSS"),Ruler!K$27,IF(AND(All!$V83="P7",All!$AE83="RSS"),Ruler!K$28,IF(AND(All!$V83="P8",All!$AE83="RSS"),Ruler!K$29,IF(AND(All!$V83="P9",All!$AE83="RSS"),Ruler!K$30,0)))))))))))))))))))))))))))</f>
        <v>0</v>
      </c>
      <c r="BS83" s="325">
        <f>IF(AND(All!$V83="P1",All!$AE83="RDP"),Ruler!L$6,IF(AND(All!$V83="P2",All!$AE83="RDP"),Ruler!L$7,IF(AND(All!$V83="P3",All!$AE83="RDP"),Ruler!L$8,IF(AND(All!$V83="P4",All!$AE83="RDP"),Ruler!L$9,IF(AND(All!$V83="P5",All!$AE83="RDP"),Ruler!L$10,IF(AND(All!$V83="P6",All!$AE83="RDP"),Ruler!L$11,IF(AND(All!$V83="P7",All!$AE83="RDP"),Ruler!L$12,IF(AND(All!$V83="P8",All!$AE83="RDP"),Ruler!L$13,IF(AND(All!$V83="P9",All!$AE83="RDP"),Ruler!L$14,IF(AND(All!$V83="P1",All!$AE83="RMS"),Ruler!L$6,IF(AND(All!$V83="P2",All!$AE83="RMS"),Ruler!L$15,IF(AND(All!$V83="P3",All!$AE83="RMS"),Ruler!L$16,IF(AND(All!$V83="P4",All!$AE83="RMS"),Ruler!L$17,IF(AND(All!$V83="P5",All!$AE83="RMS"),Ruler!L$18,IF(AND(All!$V83="P6",All!$AE83="RMS"),Ruler!L$19,IF(AND(All!$V83="P7",All!$AE83="RMS"),Ruler!L$20,IF(AND(All!$V83="P8",All!$AE83="RMS"),Ruler!L$21,IF(AND(All!$V83="P9",All!$AE83="RMS"),Ruler!L$22,IF(AND(All!$V83="P1",All!$AE83="RSS"),Ruler!L$6,IF(AND(All!$V83="P2",All!$AE83="RSS"),Ruler!L$23,IF(AND(All!$V83="P3",All!$AE83="RSS"),Ruler!L$24,IF(AND(All!$V83="P4",All!$AE83="RSS"),Ruler!L$25,IF(AND(All!$V83="P5",All!$AE83="RSS"),Ruler!L$26,IF(AND(All!$V83="P6",All!$AE83="RSS"),Ruler!L$27,IF(AND(All!$V83="P7",All!$AE83="RSS"),Ruler!L$28,IF(AND(All!$V83="P8",All!$AE83="RSS"),Ruler!L$29,IF(AND(All!$V83="P9",All!$AE83="RSS"),Ruler!L$30,0)))))))))))))))))))))))))))</f>
        <v>0</v>
      </c>
      <c r="BT83" s="325">
        <f>IF(AND(All!$V83="P1",All!$AE83="RDP"),Ruler!M$6,IF(AND(All!$V83="P2",All!$AE83="RDP"),Ruler!M$7,IF(AND(All!$V83="P3",All!$AE83="RDP"),Ruler!M$8,IF(AND(All!$V83="P4",All!$AE83="RDP"),Ruler!M$9,IF(AND(All!$V83="P5",All!$AE83="RDP"),Ruler!M$10,IF(AND(All!$V83="P6",All!$AE83="RDP"),Ruler!M$11,IF(AND(All!$V83="P7",All!$AE83="RDP"),Ruler!M$12,IF(AND(All!$V83="P8",All!$AE83="RDP"),Ruler!M$13,IF(AND(All!$V83="P9",All!$AE83="RDP"),Ruler!M$14,IF(AND(All!$V83="P1",All!$AE83="RMS"),Ruler!M$6,IF(AND(All!$V83="P2",All!$AE83="RMS"),Ruler!M$15,IF(AND(All!$V83="P3",All!$AE83="RMS"),Ruler!M$16,IF(AND(All!$V83="P4",All!$AE83="RMS"),Ruler!M$17,IF(AND(All!$V83="P5",All!$AE83="RMS"),Ruler!M$18,IF(AND(All!$V83="P6",All!$AE83="RMS"),Ruler!M$19,IF(AND(All!$V83="P7",All!$AE83="RMS"),Ruler!M$20,IF(AND(All!$V83="P8",All!$AE83="RMS"),Ruler!M$21,IF(AND(All!$V83="P9",All!$AE83="RMS"),Ruler!M$22,IF(AND(All!$V83="P1",All!$AE83="RSS"),Ruler!M$6,IF(AND(All!$V83="P2",All!$AE83="RSS"),Ruler!M$23,IF(AND(All!$V83="P3",All!$AE83="RSS"),Ruler!M$24,IF(AND(All!$V83="P4",All!$AE83="RSS"),Ruler!M$25,IF(AND(All!$V83="P5",All!$AE83="RSS"),Ruler!M$26,IF(AND(All!$V83="P6",All!$AE83="RSS"),Ruler!M$27,IF(AND(All!$V83="P7",All!$AE83="RSS"),Ruler!M$28,IF(AND(All!$V83="P8",All!$AE83="RSS"),Ruler!M$29,IF(AND(All!$V83="P9",All!$AE83="RSS"),Ruler!M$30,0)))))))))))))))))))))))))))</f>
        <v>0</v>
      </c>
      <c r="BU83" s="325">
        <f>IF(AND(All!$V83="P1",All!$AE83="RDP"),Ruler!N$6,IF(AND(All!$V83="P2",All!$AE83="RDP"),Ruler!N$7,IF(AND(All!$V83="P3",All!$AE83="RDP"),Ruler!N$8,IF(AND(All!$V83="P4",All!$AE83="RDP"),Ruler!N$9,IF(AND(All!$V83="P5",All!$AE83="RDP"),Ruler!N$10,IF(AND(All!$V83="P6",All!$AE83="RDP"),Ruler!N$11,IF(AND(All!$V83="P7",All!$AE83="RDP"),Ruler!N$12,IF(AND(All!$V83="P8",All!$AE83="RDP"),Ruler!N$13,IF(AND(All!$V83="P9",All!$AE83="RDP"),Ruler!N$14,IF(AND(All!$V83="P1",All!$AE83="RMS"),Ruler!N$6,IF(AND(All!$V83="P2",All!$AE83="RMS"),Ruler!N$15,IF(AND(All!$V83="P3",All!$AE83="RMS"),Ruler!N$16,IF(AND(All!$V83="P4",All!$AE83="RMS"),Ruler!N$17,IF(AND(All!$V83="P5",All!$AE83="RMS"),Ruler!N$18,IF(AND(All!$V83="P6",All!$AE83="RMS"),Ruler!N$19,IF(AND(All!$V83="P7",All!$AE83="RMS"),Ruler!N$20,IF(AND(All!$V83="P8",All!$AE83="RMS"),Ruler!N$21,IF(AND(All!$V83="P9",All!$AE83="RMS"),Ruler!N$22,IF(AND(All!$V83="P1",All!$AE83="RSS"),Ruler!N$6,IF(AND(All!$V83="P2",All!$AE83="RSS"),Ruler!N$23,IF(AND(All!$V83="P3",All!$AE83="RSS"),Ruler!N$24,IF(AND(All!$V83="P4",All!$AE83="RSS"),Ruler!N$25,IF(AND(All!$V83="P5",All!$AE83="RSS"),Ruler!N$26,IF(AND(All!$V83="P6",All!$AE83="RSS"),Ruler!N$27,IF(AND(All!$V83="P7",All!$AE83="RSS"),Ruler!N$28,IF(AND(All!$V83="P8",All!$AE83="RSS"),Ruler!N$29,IF(AND(All!$V83="P9",All!$AE83="RSS"),Ruler!N$30,0)))))))))))))))))))))))))))</f>
        <v>0</v>
      </c>
      <c r="BV83" s="325">
        <f>IF(AND(All!$V83="P1",All!$AE83="RDP"),Ruler!O$6,IF(AND(All!$V83="P2",All!$AE83="RDP"),Ruler!O$7,IF(AND(All!$V83="P3",All!$AE83="RDP"),Ruler!O$8,IF(AND(All!$V83="P4",All!$AE83="RDP"),Ruler!O$9,IF(AND(All!$V83="P5",All!$AE83="RDP"),Ruler!O$10,IF(AND(All!$V83="P6",All!$AE83="RDP"),Ruler!O$11,IF(AND(All!$V83="P7",All!$AE83="RDP"),Ruler!O$12,IF(AND(All!$V83="P8",All!$AE83="RDP"),Ruler!O$13,IF(AND(All!$V83="P9",All!$AE83="RDP"),Ruler!O$14,IF(AND(All!$V83="P1",All!$AE83="RMS"),Ruler!O$6,IF(AND(All!$V83="P2",All!$AE83="RMS"),Ruler!O$15,IF(AND(All!$V83="P3",All!$AE83="RMS"),Ruler!O$16,IF(AND(All!$V83="P4",All!$AE83="RMS"),Ruler!O$17,IF(AND(All!$V83="P5",All!$AE83="RMS"),Ruler!O$18,IF(AND(All!$V83="P6",All!$AE83="RMS"),Ruler!O$19,IF(AND(All!$V83="P7",All!$AE83="RMS"),Ruler!O$20,IF(AND(All!$V83="P8",All!$AE83="RMS"),Ruler!O$21,IF(AND(All!$V83="P9",All!$AE83="RMS"),Ruler!O$22,IF(AND(All!$V83="P1",All!$AE83="RSS"),Ruler!O$6,IF(AND(All!$V83="P2",All!$AE83="RSS"),Ruler!O$23,IF(AND(All!$V83="P3",All!$AE83="RSS"),Ruler!O$24,IF(AND(All!$V83="P4",All!$AE83="RSS"),Ruler!O$25,IF(AND(All!$V83="P5",All!$AE83="RSS"),Ruler!O$26,IF(AND(All!$V83="P6",All!$AE83="RSS"),Ruler!O$27,IF(AND(All!$V83="P7",All!$AE83="RSS"),Ruler!O$28,IF(AND(All!$V83="P8",All!$AE83="RSS"),Ruler!O$29,IF(AND(All!$V83="P9",All!$AE83="RSS"),Ruler!O$30,0)))))))))))))))))))))))))))</f>
        <v>0</v>
      </c>
      <c r="BW83" s="325">
        <f>IF(AND(All!$V83="P1",All!$AE83="RDP"),Ruler!P$6,IF(AND(All!$V83="P2",All!$AE83="RDP"),Ruler!P$7,IF(AND(All!$V83="P3",All!$AE83="RDP"),Ruler!P$8,IF(AND(All!$V83="P4",All!$AE83="RDP"),Ruler!P$9,IF(AND(All!$V83="P5",All!$AE83="RDP"),Ruler!P$10,IF(AND(All!$V83="P6",All!$AE83="RDP"),Ruler!P$11,IF(AND(All!$V83="P7",All!$AE83="RDP"),Ruler!P$12,IF(AND(All!$V83="P8",All!$AE83="RDP"),Ruler!P$13,IF(AND(All!$V83="P9",All!$AE83="RDP"),Ruler!P$14,IF(AND(All!$V83="P1",All!$AE83="RMS"),Ruler!P$6,IF(AND(All!$V83="P2",All!$AE83="RMS"),Ruler!P$15,IF(AND(All!$V83="P3",All!$AE83="RMS"),Ruler!P$16,IF(AND(All!$V83="P4",All!$AE83="RMS"),Ruler!P$17,IF(AND(All!$V83="P5",All!$AE83="RMS"),Ruler!P$18,IF(AND(All!$V83="P6",All!$AE83="RMS"),Ruler!P$19,IF(AND(All!$V83="P7",All!$AE83="RMS"),Ruler!P$20,IF(AND(All!$V83="P8",All!$AE83="RMS"),Ruler!P$21,IF(AND(All!$V83="P9",All!$AE83="RMS"),Ruler!P$22,IF(AND(All!$V83="P1",All!$AE83="RSS"),Ruler!P$6,IF(AND(All!$V83="P2",All!$AE83="RSS"),Ruler!P$23,IF(AND(All!$V83="P3",All!$AE83="RSS"),Ruler!P$24,IF(AND(All!$V83="P4",All!$AE83="RSS"),Ruler!P$25,IF(AND(All!$V83="P5",All!$AE83="RSS"),Ruler!P$26,IF(AND(All!$V83="P6",All!$AE83="RSS"),Ruler!P$27,IF(AND(All!$V83="P7",All!$AE83="RSS"),Ruler!P$28,IF(AND(All!$V83="P8",All!$AE83="RSS"),Ruler!P$29,IF(AND(All!$V83="P9",All!$AE83="RSS"),Ruler!P$30,0)))))))))))))))))))))))))))</f>
        <v>0</v>
      </c>
      <c r="BX83" s="325">
        <f>IF(AND(All!$V83="P1",All!$AE83="RDP"),Ruler!Q$6,IF(AND(All!$V83="P2",All!$AE83="RDP"),Ruler!Q$7,IF(AND(All!$V83="P3",All!$AE83="RDP"),Ruler!Q$8,IF(AND(All!$V83="P4",All!$AE83="RDP"),Ruler!Q$9,IF(AND(All!$V83="P5",All!$AE83="RDP"),Ruler!Q$10,IF(AND(All!$V83="P6",All!$AE83="RDP"),Ruler!Q$11,IF(AND(All!$V83="P7",All!$AE83="RDP"),Ruler!Q$12,IF(AND(All!$V83="P8",All!$AE83="RDP"),Ruler!Q$13,IF(AND(All!$V83="P9",All!$AE83="RDP"),Ruler!Q$14,IF(AND(All!$V83="P1",All!$AE83="RMS"),Ruler!Q$6,IF(AND(All!$V83="P2",All!$AE83="RMS"),Ruler!Q$15,IF(AND(All!$V83="P3",All!$AE83="RMS"),Ruler!Q$16,IF(AND(All!$V83="P4",All!$AE83="RMS"),Ruler!Q$17,IF(AND(All!$V83="P5",All!$AE83="RMS"),Ruler!Q$18,IF(AND(All!$V83="P6",All!$AE83="RMS"),Ruler!Q$19,IF(AND(All!$V83="P7",All!$AE83="RMS"),Ruler!Q$20,IF(AND(All!$V83="P8",All!$AE83="RMS"),Ruler!Q$21,IF(AND(All!$V83="P9",All!$AE83="RMS"),Ruler!Q$22,IF(AND(All!$V83="P1",All!$AE83="RSS"),Ruler!Q$6,IF(AND(All!$V83="P2",All!$AE83="RSS"),Ruler!Q$23,IF(AND(All!$V83="P3",All!$AE83="RSS"),Ruler!Q$24,IF(AND(All!$V83="P4",All!$AE83="RSS"),Ruler!Q$25,IF(AND(All!$V83="P5",All!$AE83="RSS"),Ruler!Q$26,IF(AND(All!$V83="P6",All!$AE83="RSS"),Ruler!Q$27,IF(AND(All!$V83="P7",All!$AE83="RSS"),Ruler!Q$28,IF(AND(All!$V83="P8",All!$AE83="RSS"),Ruler!Q$29,IF(AND(All!$V83="P9",All!$AE83="RSS"),Ruler!Q$30,0)))))))))))))))))))))))))))</f>
        <v>0</v>
      </c>
      <c r="BY83" s="325">
        <f>IF(AND(All!$V83="P1",All!$AE83="RDP"),Ruler!R$6,IF(AND(All!$V83="P2",All!$AE83="RDP"),Ruler!R$7,IF(AND(All!$V83="P3",All!$AE83="RDP"),Ruler!R$8,IF(AND(All!$V83="P4",All!$AE83="RDP"),Ruler!R$9,IF(AND(All!$V83="P5",All!$AE83="RDP"),Ruler!R$10,IF(AND(All!$V83="P6",All!$AE83="RDP"),Ruler!R$11,IF(AND(All!$V83="P7",All!$AE83="RDP"),Ruler!R$12,IF(AND(All!$V83="P8",All!$AE83="RDP"),Ruler!R$13,IF(AND(All!$V83="P9",All!$AE83="RDP"),Ruler!R$14,IF(AND(All!$V83="P1",All!$AE83="RMS"),Ruler!R$6,IF(AND(All!$V83="P2",All!$AE83="RMS"),Ruler!R$15,IF(AND(All!$V83="P3",All!$AE83="RMS"),Ruler!R$16,IF(AND(All!$V83="P4",All!$AE83="RMS"),Ruler!R$17,IF(AND(All!$V83="P5",All!$AE83="RMS"),Ruler!R$18,IF(AND(All!$V83="P6",All!$AE83="RMS"),Ruler!R$19,IF(AND(All!$V83="P7",All!$AE83="RMS"),Ruler!R$20,IF(AND(All!$V83="P8",All!$AE83="RMS"),Ruler!R$21,IF(AND(All!$V83="P9",All!$AE83="RMS"),Ruler!R$22,IF(AND(All!$V83="P1",All!$AE83="RSS"),Ruler!R$6,IF(AND(All!$V83="P2",All!$AE83="RSS"),Ruler!R$23,IF(AND(All!$V83="P3",All!$AE83="RSS"),Ruler!R$24,IF(AND(All!$V83="P4",All!$AE83="RSS"),Ruler!R$25,IF(AND(All!$V83="P5",All!$AE83="RSS"),Ruler!R$26,IF(AND(All!$V83="P6",All!$AE83="RSS"),Ruler!R$27,IF(AND(All!$V83="P7",All!$AE83="RSS"),Ruler!R$28,IF(AND(All!$V83="P8",All!$AE83="RSS"),Ruler!R$29,IF(AND(All!$V83="P9",All!$AE83="RSS"),Ruler!R$30,0)))))))))))))))))))))))))))</f>
        <v>0</v>
      </c>
      <c r="BZ83" s="325">
        <f>IF(AND(All!$V83="P1",All!$AE83="RDP"),Ruler!S$6,IF(AND(All!$V83="P2",All!$AE83="RDP"),Ruler!S$7,IF(AND(All!$V83="P3",All!$AE83="RDP"),Ruler!S$8,IF(AND(All!$V83="P4",All!$AE83="RDP"),Ruler!S$9,IF(AND(All!$V83="P5",All!$AE83="RDP"),Ruler!S$10,IF(AND(All!$V83="P6",All!$AE83="RDP"),Ruler!S$11,IF(AND(All!$V83="P7",All!$AE83="RDP"),Ruler!S$12,IF(AND(All!$V83="P8",All!$AE83="RDP"),Ruler!S$13,IF(AND(All!$V83="P9",All!$AE83="RDP"),Ruler!S$14,IF(AND(All!$V83="P1",All!$AE83="RMS"),Ruler!S$6,IF(AND(All!$V83="P2",All!$AE83="RMS"),Ruler!S$15,IF(AND(All!$V83="P3",All!$AE83="RMS"),Ruler!S$16,IF(AND(All!$V83="P4",All!$AE83="RMS"),Ruler!S$17,IF(AND(All!$V83="P5",All!$AE83="RMS"),Ruler!S$18,IF(AND(All!$V83="P6",All!$AE83="RMS"),Ruler!S$19,IF(AND(All!$V83="P7",All!$AE83="RMS"),Ruler!S$20,IF(AND(All!$V83="P8",All!$AE83="RMS"),Ruler!S$21,IF(AND(All!$V83="P9",All!$AE83="RMS"),Ruler!S$22,IF(AND(All!$V83="P1",All!$AE83="RSS"),Ruler!S$6,IF(AND(All!$V83="P2",All!$AE83="RSS"),Ruler!S$23,IF(AND(All!$V83="P3",All!$AE83="RSS"),Ruler!S$24,IF(AND(All!$V83="P4",All!$AE83="RSS"),Ruler!S$25,IF(AND(All!$V83="P5",All!$AE83="RSS"),Ruler!S$26,IF(AND(All!$V83="P6",All!$AE83="RSS"),Ruler!S$27,IF(AND(All!$V83="P7",All!$AE83="RSS"),Ruler!S$28,IF(AND(All!$V83="P8",All!$AE83="RSS"),Ruler!S$29,IF(AND(All!$V83="P9",All!$AE83="RSS"),Ruler!S$30,0)))))))))))))))))))))))))))</f>
        <v>0</v>
      </c>
      <c r="CA83" s="325">
        <f>IF(AND(All!$V83="P1",All!$AE83="RDP"),Ruler!T$6,IF(AND(All!$V83="P2",All!$AE83="RDP"),Ruler!T$7,IF(AND(All!$V83="P3",All!$AE83="RDP"),Ruler!T$8,IF(AND(All!$V83="P4",All!$AE83="RDP"),Ruler!T$9,IF(AND(All!$V83="P5",All!$AE83="RDP"),Ruler!T$10,IF(AND(All!$V83="P6",All!$AE83="RDP"),Ruler!T$11,IF(AND(All!$V83="P7",All!$AE83="RDP"),Ruler!T$12,IF(AND(All!$V83="P8",All!$AE83="RDP"),Ruler!T$13,IF(AND(All!$V83="P9",All!$AE83="RDP"),Ruler!T$14,IF(AND(All!$V83="P1",All!$AE83="RMS"),Ruler!T$6,IF(AND(All!$V83="P2",All!$AE83="RMS"),Ruler!T$15,IF(AND(All!$V83="P3",All!$AE83="RMS"),Ruler!T$16,IF(AND(All!$V83="P4",All!$AE83="RMS"),Ruler!T$17,IF(AND(All!$V83="P5",All!$AE83="RMS"),Ruler!T$18,IF(AND(All!$V83="P6",All!$AE83="RMS"),Ruler!T$19,IF(AND(All!$V83="P7",All!$AE83="RMS"),Ruler!T$20,IF(AND(All!$V83="P8",All!$AE83="RMS"),Ruler!T$21,IF(AND(All!$V83="P9",All!$AE83="RMS"),Ruler!T$22,IF(AND(All!$V83="P1",All!$AE83="RSS"),Ruler!T$6,IF(AND(All!$V83="P2",All!$AE83="RSS"),Ruler!T$23,IF(AND(All!$V83="P3",All!$AE83="RSS"),Ruler!T$24,IF(AND(All!$V83="P4",All!$AE83="RSS"),Ruler!T$25,IF(AND(All!$V83="P5",All!$AE83="RSS"),Ruler!T$26,IF(AND(All!$V83="P6",All!$AE83="RSS"),Ruler!T$27,IF(AND(All!$V83="P7",All!$AE83="RSS"),Ruler!T$28,IF(AND(All!$V83="P8",All!$AE83="RSS"),Ruler!T$29,IF(AND(All!$V83="P9",All!$AE83="RSS"),Ruler!T$30,0)))))))))))))))))))))))))))</f>
        <v>0</v>
      </c>
      <c r="CB83" s="325">
        <f>IF(AND(All!$V83="P1",All!$AE83="RDP"),Ruler!U$6,IF(AND(All!$V83="P2",All!$AE83="RDP"),Ruler!U$7,IF(AND(All!$V83="P3",All!$AE83="RDP"),Ruler!U$8,IF(AND(All!$V83="P4",All!$AE83="RDP"),Ruler!U$9,IF(AND(All!$V83="P5",All!$AE83="RDP"),Ruler!U$10,IF(AND(All!$V83="P6",All!$AE83="RDP"),Ruler!U$11,IF(AND(All!$V83="P7",All!$AE83="RDP"),Ruler!U$12,IF(AND(All!$V83="P8",All!$AE83="RDP"),Ruler!U$13,IF(AND(All!$V83="P9",All!$AE83="RDP"),Ruler!U$14,IF(AND(All!$V83="P1",All!$AE83="RMS"),Ruler!U$6,IF(AND(All!$V83="P2",All!$AE83="RMS"),Ruler!U$15,IF(AND(All!$V83="P3",All!$AE83="RMS"),Ruler!U$16,IF(AND(All!$V83="P4",All!$AE83="RMS"),Ruler!U$17,IF(AND(All!$V83="P5",All!$AE83="RMS"),Ruler!U$18,IF(AND(All!$V83="P6",All!$AE83="RMS"),Ruler!U$19,IF(AND(All!$V83="P7",All!$AE83="RMS"),Ruler!U$20,IF(AND(All!$V83="P8",All!$AE83="RMS"),Ruler!U$21,IF(AND(All!$V83="P9",All!$AE83="RMS"),Ruler!U$22,IF(AND(All!$V83="P1",All!$AE83="RSS"),Ruler!U$6,IF(AND(All!$V83="P2",All!$AE83="RSS"),Ruler!U$23,IF(AND(All!$V83="P3",All!$AE83="RSS"),Ruler!U$24,IF(AND(All!$V83="P4",All!$AE83="RSS"),Ruler!U$25,IF(AND(All!$V83="P5",All!$AE83="RSS"),Ruler!U$26,IF(AND(All!$V83="P6",All!$AE83="RSS"),Ruler!U$27,IF(AND(All!$V83="P7",All!$AE83="RSS"),Ruler!U$28,IF(AND(All!$V83="P8",All!$AE83="RSS"),Ruler!U$29,IF(AND(All!$V83="P9",All!$AE83="RSS"),Ruler!U$30,0)))))))))))))))))))))))))))</f>
        <v>0</v>
      </c>
      <c r="CC83" s="325">
        <f>IF(AND(All!$V83="P1",All!$AE83="RDP"),Ruler!V$6,IF(AND(All!$V83="P2",All!$AE83="RDP"),Ruler!V$7,IF(AND(All!$V83="P3",All!$AE83="RDP"),Ruler!V$8,IF(AND(All!$V83="P4",All!$AE83="RDP"),Ruler!V$9,IF(AND(All!$V83="P5",All!$AE83="RDP"),Ruler!V$10,IF(AND(All!$V83="P6",All!$AE83="RDP"),Ruler!V$11,IF(AND(All!$V83="P7",All!$AE83="RDP"),Ruler!V$12,IF(AND(All!$V83="P8",All!$AE83="RDP"),Ruler!V$13,IF(AND(All!$V83="P9",All!$AE83="RDP"),Ruler!V$14,IF(AND(All!$V83="P1",All!$AE83="RMS"),Ruler!V$6,IF(AND(All!$V83="P2",All!$AE83="RMS"),Ruler!V$15,IF(AND(All!$V83="P3",All!$AE83="RMS"),Ruler!V$16,IF(AND(All!$V83="P4",All!$AE83="RMS"),Ruler!V$17,IF(AND(All!$V83="P5",All!$AE83="RMS"),Ruler!V$18,IF(AND(All!$V83="P6",All!$AE83="RMS"),Ruler!V$19,IF(AND(All!$V83="P7",All!$AE83="RMS"),Ruler!V$20,IF(AND(All!$V83="P8",All!$AE83="RMS"),Ruler!V$21,IF(AND(All!$V83="P9",All!$AE83="RMS"),Ruler!V$22,IF(AND(All!$V83="P1",All!$AE83="RSS"),Ruler!V$6,IF(AND(All!$V83="P2",All!$AE83="RSS"),Ruler!V$23,IF(AND(All!$V83="P3",All!$AE83="RSS"),Ruler!V$24,IF(AND(All!$V83="P4",All!$AE83="RSS"),Ruler!V$25,IF(AND(All!$V83="P5",All!$AE83="RSS"),Ruler!V$26,IF(AND(All!$V83="P6",All!$AE83="RSS"),Ruler!V$27,IF(AND(All!$V83="P7",All!$AE83="RSS"),Ruler!V$28,IF(AND(All!$V83="P8",All!$AE83="RSS"),Ruler!V$29,IF(AND(All!$V83="P9",All!$AE83="RSS"),Ruler!V$30,0)))))))))))))))))))))))))))</f>
        <v>0</v>
      </c>
      <c r="CD83" s="325">
        <f>IF(AND(All!$V83="P1",All!$AE83="RDP"),Ruler!W$6,IF(AND(All!$V83="P2",All!$AE83="RDP"),Ruler!W$7,IF(AND(All!$V83="P3",All!$AE83="RDP"),Ruler!W$8,IF(AND(All!$V83="P4",All!$AE83="RDP"),Ruler!W$9,IF(AND(All!$V83="P5",All!$AE83="RDP"),Ruler!W$10,IF(AND(All!$V83="P6",All!$AE83="RDP"),Ruler!W$11,IF(AND(All!$V83="P7",All!$AE83="RDP"),Ruler!W$12,IF(AND(All!$V83="P8",All!$AE83="RDP"),Ruler!W$13,IF(AND(All!$V83="P9",All!$AE83="RDP"),Ruler!W$14,IF(AND(All!$V83="P1",All!$AE83="RMS"),Ruler!W$6,IF(AND(All!$V83="P2",All!$AE83="RMS"),Ruler!W$15,IF(AND(All!$V83="P3",All!$AE83="RMS"),Ruler!W$16,IF(AND(All!$V83="P4",All!$AE83="RMS"),Ruler!W$17,IF(AND(All!$V83="P5",All!$AE83="RMS"),Ruler!W$18,IF(AND(All!$V83="P6",All!$AE83="RMS"),Ruler!W$19,IF(AND(All!$V83="P7",All!$AE83="RMS"),Ruler!W$20,IF(AND(All!$V83="P8",All!$AE83="RMS"),Ruler!W$21,IF(AND(All!$V83="P9",All!$AE83="RMS"),Ruler!W$22,IF(AND(All!$V83="P1",All!$AE83="RSS"),Ruler!W$6,IF(AND(All!$V83="P2",All!$AE83="RSS"),Ruler!W$23,IF(AND(All!$V83="P3",All!$AE83="RSS"),Ruler!W$24,IF(AND(All!$V83="P4",All!$AE83="RSS"),Ruler!W$25,IF(AND(All!$V83="P5",All!$AE83="RSS"),Ruler!W$26,IF(AND(All!$V83="P6",All!$AE83="RSS"),Ruler!W$27,IF(AND(All!$V83="P7",All!$AE83="RSS"),Ruler!W$28,IF(AND(All!$V83="P8",All!$AE83="RSS"),Ruler!W$29,IF(AND(All!$V83="P9",All!$AE83="RSS"),Ruler!W$30,0)))))))))))))))))))))))))))</f>
        <v>0</v>
      </c>
      <c r="CE83" s="325">
        <f>IF(AND(All!$V83="P1",All!$AE83="RDP"),Ruler!X$6,IF(AND(All!$V83="P2",All!$AE83="RDP"),Ruler!X$7,IF(AND(All!$V83="P3",All!$AE83="RDP"),Ruler!X$8,IF(AND(All!$V83="P4",All!$AE83="RDP"),Ruler!X$9,IF(AND(All!$V83="P5",All!$AE83="RDP"),Ruler!X$10,IF(AND(All!$V83="P6",All!$AE83="RDP"),Ruler!X$11,IF(AND(All!$V83="P7",All!$AE83="RDP"),Ruler!X$12,IF(AND(All!$V83="P8",All!$AE83="RDP"),Ruler!X$13,IF(AND(All!$V83="P9",All!$AE83="RDP"),Ruler!X$14,IF(AND(All!$V83="P1",All!$AE83="RMS"),Ruler!X$6,IF(AND(All!$V83="P2",All!$AE83="RMS"),Ruler!X$15,IF(AND(All!$V83="P3",All!$AE83="RMS"),Ruler!X$16,IF(AND(All!$V83="P4",All!$AE83="RMS"),Ruler!X$17,IF(AND(All!$V83="P5",All!$AE83="RMS"),Ruler!X$18,IF(AND(All!$V83="P6",All!$AE83="RMS"),Ruler!X$19,IF(AND(All!$V83="P7",All!$AE83="RMS"),Ruler!X$20,IF(AND(All!$V83="P8",All!$AE83="RMS"),Ruler!X$21,IF(AND(All!$V83="P9",All!$AE83="RMS"),Ruler!X$22,IF(AND(All!$V83="P1",All!$AE83="RSS"),Ruler!X$6,IF(AND(All!$V83="P2",All!$AE83="RSS"),Ruler!X$23,IF(AND(All!$V83="P3",All!$AE83="RSS"),Ruler!X$24,IF(AND(All!$V83="P4",All!$AE83="RSS"),Ruler!X$25,IF(AND(All!$V83="P5",All!$AE83="RSS"),Ruler!X$26,IF(AND(All!$V83="P6",All!$AE83="RSS"),Ruler!X$27,IF(AND(All!$V83="P7",All!$AE83="RSS"),Ruler!X$28,IF(AND(All!$V83="P8",All!$AE83="RSS"),Ruler!X$29,IF(AND(All!$V83="P9",All!$AE83="RSS"),Ruler!X$30,0)))))))))))))))))))))))))))</f>
        <v>0</v>
      </c>
      <c r="CF83" s="325">
        <f>IF(AND(All!$V83="P1",All!$AE83="RDP"),Ruler!Y$6,IF(AND(All!$V83="P2",All!$AE83="RDP"),Ruler!Y$7,IF(AND(All!$V83="P3",All!$AE83="RDP"),Ruler!Y$8,IF(AND(All!$V83="P4",All!$AE83="RDP"),Ruler!Y$9,IF(AND(All!$V83="P5",All!$AE83="RDP"),Ruler!Y$10,IF(AND(All!$V83="P6",All!$AE83="RDP"),Ruler!Y$11,IF(AND(All!$V83="P7",All!$AE83="RDP"),Ruler!Y$12,IF(AND(All!$V83="P8",All!$AE83="RDP"),Ruler!Y$13,IF(AND(All!$V83="P9",All!$AE83="RDP"),Ruler!Y$14,IF(AND(All!$V83="P1",All!$AE83="RMS"),Ruler!Y$6,IF(AND(All!$V83="P2",All!$AE83="RMS"),Ruler!Y$15,IF(AND(All!$V83="P3",All!$AE83="RMS"),Ruler!Y$16,IF(AND(All!$V83="P4",All!$AE83="RMS"),Ruler!Y$17,IF(AND(All!$V83="P5",All!$AE83="RMS"),Ruler!Y$18,IF(AND(All!$V83="P6",All!$AE83="RMS"),Ruler!Y$19,IF(AND(All!$V83="P7",All!$AE83="RMS"),Ruler!Y$20,IF(AND(All!$V83="P8",All!$AE83="RMS"),Ruler!Y$21,IF(AND(All!$V83="P9",All!$AE83="RMS"),Ruler!Y$22,IF(AND(All!$V83="P1",All!$AE83="RSS"),Ruler!Y$6,IF(AND(All!$V83="P2",All!$AE83="RSS"),Ruler!Y$23,IF(AND(All!$V83="P3",All!$AE83="RSS"),Ruler!Y$24,IF(AND(All!$V83="P4",All!$AE83="RSS"),Ruler!Y$25,IF(AND(All!$V83="P5",All!$AE83="RSS"),Ruler!Y$26,IF(AND(All!$V83="P6",All!$AE83="RSS"),Ruler!Y$27,IF(AND(All!$V83="P7",All!$AE83="RSS"),Ruler!Y$28,IF(AND(All!$V83="P8",All!$AE83="RSS"),Ruler!Y$29,IF(AND(All!$V83="P9",All!$AE83="RSS"),Ruler!Y$30,0)))))))))))))))))))))))))))</f>
        <v>0</v>
      </c>
      <c r="CG83" s="325">
        <f>IF(AND(All!$V83="P1",All!$AE83="RDP"),Ruler!Z$6,IF(AND(All!$V83="P2",All!$AE83="RDP"),Ruler!Z$7,IF(AND(All!$V83="P3",All!$AE83="RDP"),Ruler!Z$8,IF(AND(All!$V83="P4",All!$AE83="RDP"),Ruler!Z$9,IF(AND(All!$V83="P5",All!$AE83="RDP"),Ruler!Z$10,IF(AND(All!$V83="P6",All!$AE83="RDP"),Ruler!Z$11,IF(AND(All!$V83="P7",All!$AE83="RDP"),Ruler!Z$12,IF(AND(All!$V83="P8",All!$AE83="RDP"),Ruler!Z$13,IF(AND(All!$V83="P9",All!$AE83="RDP"),Ruler!Z$14,IF(AND(All!$V83="P1",All!$AE83="RMS"),Ruler!Z$6,IF(AND(All!$V83="P2",All!$AE83="RMS"),Ruler!Z$15,IF(AND(All!$V83="P3",All!$AE83="RMS"),Ruler!Z$16,IF(AND(All!$V83="P4",All!$AE83="RMS"),Ruler!Z$17,IF(AND(All!$V83="P5",All!$AE83="RMS"),Ruler!Z$18,IF(AND(All!$V83="P6",All!$AE83="RMS"),Ruler!Z$19,IF(AND(All!$V83="P7",All!$AE83="RMS"),Ruler!Z$20,IF(AND(All!$V83="P8",All!$AE83="RMS"),Ruler!Z$21,IF(AND(All!$V83="P9",All!$AE83="RMS"),Ruler!Z$22,IF(AND(All!$V83="P1",All!$AE83="RSS"),Ruler!Z$6,IF(AND(All!$V83="P2",All!$AE83="RSS"),Ruler!Z$23,IF(AND(All!$V83="P3",All!$AE83="RSS"),Ruler!Z$24,IF(AND(All!$V83="P4",All!$AE83="RSS"),Ruler!Z$25,IF(AND(All!$V83="P5",All!$AE83="RSS"),Ruler!Z$26,IF(AND(All!$V83="P6",All!$AE83="RSS"),Ruler!Z$27,IF(AND(All!$V83="P7",All!$AE83="RSS"),Ruler!Z$28,IF(AND(All!$V83="P8",All!$AE83="RSS"),Ruler!Z$29,IF(AND(All!$V83="P9",All!$AE83="RSS"),Ruler!Z$30,0)))))))))))))))))))))))))))</f>
        <v>0</v>
      </c>
      <c r="CH83" s="325">
        <f>IF(AND(All!$V83="P1",All!$AE83="RDP"),Ruler!AA$6,IF(AND(All!$V83="P2",All!$AE83="RDP"),Ruler!AA$7,IF(AND(All!$V83="P3",All!$AE83="RDP"),Ruler!AA$8,IF(AND(All!$V83="P4",All!$AE83="RDP"),Ruler!AA$9,IF(AND(All!$V83="P5",All!$AE83="RDP"),Ruler!AA$10,IF(AND(All!$V83="P6",All!$AE83="RDP"),Ruler!AA$11,IF(AND(All!$V83="P7",All!$AE83="RDP"),Ruler!AA$12,IF(AND(All!$V83="P8",All!$AE83="RDP"),Ruler!AA$13,IF(AND(All!$V83="P9",All!$AE83="RDP"),Ruler!AA$14,IF(AND(All!$V83="P1",All!$AE83="RMS"),Ruler!AA$6,IF(AND(All!$V83="P2",All!$AE83="RMS"),Ruler!AA$15,IF(AND(All!$V83="P3",All!$AE83="RMS"),Ruler!AA$16,IF(AND(All!$V83="P4",All!$AE83="RMS"),Ruler!AA$17,IF(AND(All!$V83="P5",All!$AE83="RMS"),Ruler!AA$18,IF(AND(All!$V83="P6",All!$AE83="RMS"),Ruler!AA$19,IF(AND(All!$V83="P7",All!$AE83="RMS"),Ruler!AA$20,IF(AND(All!$V83="P8",All!$AE83="RMS"),Ruler!AA$21,IF(AND(All!$V83="P9",All!$AE83="RMS"),Ruler!AA$22,IF(AND(All!$V83="P1",All!$AE83="RSS"),Ruler!AA$6,IF(AND(All!$V83="P2",All!$AE83="RSS"),Ruler!AA$23,IF(AND(All!$V83="P3",All!$AE83="RSS"),Ruler!AA$24,IF(AND(All!$V83="P4",All!$AE83="RSS"),Ruler!AA$25,IF(AND(All!$V83="P5",All!$AE83="RSS"),Ruler!AA$26,IF(AND(All!$V83="P6",All!$AE83="RSS"),Ruler!AA$27,IF(AND(All!$V83="P7",All!$AE83="RSS"),Ruler!AA$28,IF(AND(All!$V83="P8",All!$AE83="RSS"),Ruler!AA$29,IF(AND(All!$V83="P9",All!$AE83="RSS"),Ruler!AA$30,0)))))))))))))))))))))))))))</f>
        <v>0</v>
      </c>
      <c r="CI83" s="325">
        <f>IF(AND(All!$V83="P1",All!$AE83="RDP"),Ruler!AB$6,IF(AND(All!$V83="P2",All!$AE83="RDP"),Ruler!AB$7,IF(AND(All!$V83="P3",All!$AE83="RDP"),Ruler!AB$8,IF(AND(All!$V83="P4",All!$AE83="RDP"),Ruler!AB$9,IF(AND(All!$V83="P5",All!$AE83="RDP"),Ruler!AB$10,IF(AND(All!$V83="P6",All!$AE83="RDP"),Ruler!AB$11,IF(AND(All!$V83="P7",All!$AE83="RDP"),Ruler!AB$12,IF(AND(All!$V83="P8",All!$AE83="RDP"),Ruler!AB$13,IF(AND(All!$V83="P9",All!$AE83="RDP"),Ruler!AB$14,IF(AND(All!$V83="P1",All!$AE83="RMS"),Ruler!AB$6,IF(AND(All!$V83="P2",All!$AE83="RMS"),Ruler!AB$15,IF(AND(All!$V83="P3",All!$AE83="RMS"),Ruler!AB$16,IF(AND(All!$V83="P4",All!$AE83="RMS"),Ruler!AB$17,IF(AND(All!$V83="P5",All!$AE83="RMS"),Ruler!AB$18,IF(AND(All!$V83="P6",All!$AE83="RMS"),Ruler!AB$19,IF(AND(All!$V83="P7",All!$AE83="RMS"),Ruler!AB$20,IF(AND(All!$V83="P8",All!$AE83="RMS"),Ruler!AB$21,IF(AND(All!$V83="P9",All!$AE83="RMS"),Ruler!AB$22,IF(AND(All!$V83="P1",All!$AE83="RSS"),Ruler!AB$6,IF(AND(All!$V83="P2",All!$AE83="RSS"),Ruler!AB$23,IF(AND(All!$V83="P3",All!$AE83="RSS"),Ruler!AB$24,IF(AND(All!$V83="P4",All!$AE83="RSS"),Ruler!AB$25,IF(AND(All!$V83="P5",All!$AE83="RSS"),Ruler!AB$26,IF(AND(All!$V83="P6",All!$AE83="RSS"),Ruler!AB$27,IF(AND(All!$V83="P7",All!$AE83="RSS"),Ruler!AB$28,IF(AND(All!$V83="P8",All!$AE83="RSS"),Ruler!AB$29,IF(AND(All!$V83="P9",All!$AE83="RSS"),Ruler!AB$30,0)))))))))))))))))))))))))))</f>
        <v>0</v>
      </c>
      <c r="CJ83" s="323">
        <f>Table9[[#This Row],[R-B1]]-Table9[[#This Row],[B1]]</f>
        <v>0</v>
      </c>
      <c r="CK83" s="43">
        <f>Table9[[#This Row],[R-B2]]-Table9[[#This Row],[B2]]</f>
        <v>0</v>
      </c>
      <c r="CL83" s="43">
        <f>Table9[[#This Row],[R-B3]]-Table9[[#This Row],[B3]]</f>
        <v>0</v>
      </c>
      <c r="CM83" s="43">
        <f>Table9[[#This Row],[R-B4]]-Table9[[#This Row],[B4]]</f>
        <v>0</v>
      </c>
      <c r="CN83" s="43">
        <f>Table9[[#This Row],[R-B5]]-Table9[[#This Row],[B5]]</f>
        <v>0</v>
      </c>
      <c r="CO83" s="43">
        <f>Table9[[#This Row],[R-B6]]-Table9[[#This Row],[B6]]</f>
        <v>0</v>
      </c>
      <c r="CP83" s="43">
        <f>Table9[[#This Row],[R-B7]]-Table9[[#This Row],[B7]]</f>
        <v>0</v>
      </c>
      <c r="CQ83" s="43">
        <f>Table9[[#This Row],[R-B8]]-Table9[[#This Row],[B8]]</f>
        <v>0</v>
      </c>
      <c r="CR83" s="43">
        <f>Table9[[#This Row],[R-B9]]-Table9[[#This Row],[B9]]</f>
        <v>0</v>
      </c>
      <c r="CS83" s="43">
        <f>Table9[[#This Row],[R-B10]]-Table9[[#This Row],[B10]]</f>
        <v>0</v>
      </c>
      <c r="CT83" s="43">
        <f>Table9[[#This Row],[R-B11]]-Table9[[#This Row],[B11]]</f>
        <v>0</v>
      </c>
      <c r="CU83" s="43">
        <f>Table9[[#This Row],[R-B12]]-Table9[[#This Row],[B12]]</f>
        <v>0</v>
      </c>
      <c r="CV83" s="43">
        <f>Table9[[#This Row],[R-K1]]-Table9[[#This Row],[K1]]</f>
        <v>0</v>
      </c>
      <c r="CW83" s="43">
        <f>Table9[[#This Row],[R-K2]]-Table9[[#This Row],[K2]]</f>
        <v>0</v>
      </c>
      <c r="CX83" s="43">
        <f>Table9[[#This Row],[R-K3]]-Table9[[#This Row],[K3]]</f>
        <v>0</v>
      </c>
      <c r="CY83" s="43">
        <f>Table9[[#This Row],[R-K4]]-Table9[[#This Row],[K4]]</f>
        <v>0</v>
      </c>
      <c r="CZ83" s="43">
        <f>Table9[[#This Row],[R-K5]]-Table9[[#This Row],[K5]]</f>
        <v>0</v>
      </c>
      <c r="DA83" s="43">
        <f>Table9[[#This Row],[R-P1]]-Table9[[#This Row],[P1]]</f>
        <v>0</v>
      </c>
      <c r="DB83" s="43">
        <f>Table9[[#This Row],[R-P2]]-Table9[[#This Row],[P2]]</f>
        <v>0</v>
      </c>
      <c r="DC83" s="43">
        <f>Table9[[#This Row],[R-P3]]-Table9[[#This Row],[P3]]</f>
        <v>0</v>
      </c>
      <c r="DD83" s="43">
        <f>Table9[[#This Row],[R-P4]]-Table9[[#This Row],[P4]]</f>
        <v>0</v>
      </c>
      <c r="DE83" s="43">
        <f>Table9[[#This Row],[R-P5]]-Table9[[#This Row],[P5]]</f>
        <v>0</v>
      </c>
      <c r="DF83" s="43">
        <f>Table9[[#This Row],[R-E1]]-Table9[[#This Row],[E1]]</f>
        <v>0</v>
      </c>
      <c r="DG83" s="328">
        <f>Table9[[#This Row],[R-E2]]-Table9[[#This Row],[E2]]</f>
        <v>0</v>
      </c>
      <c r="DH83" s="43">
        <f>COUNTIF(Table9[[#This Row],[G-B1]:[G-B12]],"&lt;=0")/12*100</f>
        <v>100</v>
      </c>
      <c r="DI83" s="43">
        <f>COUNTIF(Table9[[#This Row],[G-K1]:[G-K5]],"&lt;=0")/5*100</f>
        <v>100</v>
      </c>
      <c r="DJ83" s="43">
        <f>COUNTIF(Table9[[#This Row],[G-P1]:[G-P5]],"&lt;=0")/5*100</f>
        <v>100</v>
      </c>
      <c r="DK83" s="43">
        <f>COUNTIF(Table9[[#This Row],[G-E1]:[G-E2]],"&lt;=0")/2*100</f>
        <v>100</v>
      </c>
      <c r="DL83" s="450">
        <f>IF(AE83="RDP",(COUNTIF(Table9[[#This Row],[G-B3]],"&lt;=0")+COUNTIF(Table9[[#This Row],[G-B4]],"&lt;=0")+COUNTIF(Table9[[#This Row],[G-B7]],"&lt;=0")+COUNTIF(Table9[[#This Row],[G-B11]],"&lt;=0")+COUNTIF(Table9[[#This Row],[G-K2]],"&lt;=0"))/5*100,IF(AE83="RMS",(COUNTIF(Table9[[#This Row],[G-B4]],"&lt;=0")+COUNTIF(Table9[[#This Row],[G-B5]],"&lt;=0")+COUNTIF(Table9[[#This Row],[G-B10]],"&lt;=0")+COUNTIF(Table9[[#This Row],[G-B12]],"&lt;=0")+COUNTIF(Table9[[#This Row],[G-K2]],"&lt;=0"))/5*100,IF(AE83="RSS",(COUNTIF(Table9[[#This Row],[G-B1]],"&lt;=0")+COUNTIF(Table9[[#This Row],[G-B2]],"&lt;=0")+COUNTIF(Table9[[#This Row],[G-B6]],"&lt;=0")+COUNTIF(Table9[[#This Row],[G-B11]],"&lt;=0")+COUNTIF(Table9[[#This Row],[G-B12]],"&lt;=0"))/5*100,0)))</f>
        <v>0</v>
      </c>
      <c r="DM83" s="332"/>
      <c r="DR83" s="332"/>
      <c r="DW83" s="332"/>
      <c r="DX83" s="42"/>
      <c r="DY83" s="42"/>
      <c r="DZ83" s="42"/>
      <c r="EA83" s="333"/>
      <c r="EB83" s="342"/>
      <c r="EC83" s="339"/>
      <c r="ED83" s="339"/>
      <c r="EE83" s="338"/>
    </row>
    <row r="84" spans="2:135" ht="44" hidden="1" thickBot="1" x14ac:dyDescent="0.4">
      <c r="B84" s="282">
        <v>83</v>
      </c>
      <c r="C84" s="285" t="s">
        <v>134</v>
      </c>
      <c r="D84" s="283">
        <v>46080</v>
      </c>
      <c r="E84" s="284" t="s">
        <v>787</v>
      </c>
      <c r="F84" s="43">
        <v>1104628</v>
      </c>
      <c r="G84" s="357">
        <f t="shared" ca="1" si="5"/>
        <v>41.333239088660584</v>
      </c>
      <c r="H84" s="283">
        <v>31229</v>
      </c>
      <c r="I84" s="282" t="s">
        <v>136</v>
      </c>
      <c r="J84" s="282" t="s">
        <v>137</v>
      </c>
      <c r="K84" s="282" t="s">
        <v>635</v>
      </c>
      <c r="L84" s="282" t="s">
        <v>788</v>
      </c>
      <c r="M84" s="285" t="s">
        <v>636</v>
      </c>
      <c r="N84" s="282" t="s">
        <v>636</v>
      </c>
      <c r="O84" s="282" t="s">
        <v>159</v>
      </c>
      <c r="P84" s="284" t="s">
        <v>789</v>
      </c>
      <c r="Q84" s="282" t="s">
        <v>144</v>
      </c>
      <c r="R84" s="282"/>
      <c r="S84" s="283">
        <v>43892</v>
      </c>
      <c r="T84" s="286">
        <f t="shared" ca="1" si="6"/>
        <v>6.6333333333333337</v>
      </c>
      <c r="U84" s="282">
        <v>18</v>
      </c>
      <c r="V84" s="282" t="s">
        <v>58</v>
      </c>
      <c r="W84" s="286"/>
      <c r="X84" s="286">
        <f ca="1">($T$1-Table9[[#This Row],[Date of Appointment to Current Grade]])/365</f>
        <v>3.6428281297564764</v>
      </c>
      <c r="Y84" s="283">
        <v>44986</v>
      </c>
      <c r="Z84" s="282" t="s">
        <v>635</v>
      </c>
      <c r="AA84" s="283">
        <v>45689</v>
      </c>
      <c r="AB84" s="286">
        <f ca="1">($T$1-Table9[[#This Row],[Date in Position]])/365</f>
        <v>1.7168007324962025</v>
      </c>
      <c r="AC84" s="282" t="s">
        <v>146</v>
      </c>
      <c r="AD84" s="282"/>
      <c r="AE84" s="282" t="s">
        <v>147</v>
      </c>
      <c r="AF84" s="282" t="s">
        <v>148</v>
      </c>
      <c r="AG84" s="287"/>
      <c r="AH84" s="287" t="s">
        <v>790</v>
      </c>
      <c r="AI84" s="287" t="s">
        <v>266</v>
      </c>
      <c r="AJ84" s="290"/>
      <c r="AK84" s="289" t="s">
        <v>791</v>
      </c>
      <c r="AL84" s="282" t="s">
        <v>153</v>
      </c>
      <c r="AM84" s="320"/>
      <c r="AN84" s="323">
        <v>2</v>
      </c>
      <c r="AO84" s="43">
        <v>2</v>
      </c>
      <c r="AP84" s="43">
        <v>2</v>
      </c>
      <c r="AQ84" s="43">
        <v>3</v>
      </c>
      <c r="AR84" s="43">
        <v>3</v>
      </c>
      <c r="AS84" s="43">
        <v>3</v>
      </c>
      <c r="AT84" s="43">
        <v>3</v>
      </c>
      <c r="AU84" s="43">
        <v>3</v>
      </c>
      <c r="AV84" s="43">
        <v>3</v>
      </c>
      <c r="AW84" s="43">
        <v>3</v>
      </c>
      <c r="AX84" s="43">
        <v>2</v>
      </c>
      <c r="AY84" s="43">
        <v>3</v>
      </c>
      <c r="AZ84" s="43">
        <v>3</v>
      </c>
      <c r="BA84" s="43">
        <v>2</v>
      </c>
      <c r="BB84" s="43">
        <v>0</v>
      </c>
      <c r="BC84" s="43">
        <v>1</v>
      </c>
      <c r="BD84" s="43">
        <v>1</v>
      </c>
      <c r="BE84" s="43">
        <v>1</v>
      </c>
      <c r="BF84" s="43">
        <v>1</v>
      </c>
      <c r="BG84" s="43">
        <v>2</v>
      </c>
      <c r="BH84" s="43">
        <v>0</v>
      </c>
      <c r="BI84" s="43">
        <v>0</v>
      </c>
      <c r="BJ84" s="43">
        <v>0</v>
      </c>
      <c r="BK84" s="328">
        <v>0</v>
      </c>
      <c r="BL84" s="325">
        <f>IF(AND(All!$V84="P1",All!$AE84="RDP"),Ruler!E$6,IF(AND(All!$V84="P2",All!$AE84="RDP"),Ruler!E$7,IF(AND(All!$V84="P3",All!$AE84="RDP"),Ruler!E$8,IF(AND(All!$V84="P4",All!$AE84="RDP"),Ruler!E$9,IF(AND(All!$V84="P5",All!$AE84="RDP"),Ruler!E$10,IF(AND(All!$V84="P6",All!$AE84="RDP"),Ruler!E$11,IF(AND(All!$V84="P7",All!$AE84="RDP"),Ruler!E$12,IF(AND(All!$V84="P8",All!$AE84="RDP"),Ruler!E$13,IF(AND(All!$V84="P9",All!$AE84="RDP"),Ruler!E$14,IF(AND(All!$V84="P1",All!$AE84="RMS"),Ruler!E$6,IF(AND(All!$V84="P2",All!$AE84="RMS"),Ruler!E$15,IF(AND(All!$V84="P3",All!$AE84="RMS"),Ruler!E$16,IF(AND(All!$V84="P4",All!$AE84="RMS"),Ruler!E$17,IF(AND(All!$V84="P5",All!$AE84="RMS"),Ruler!E$18,IF(AND(All!$V84="P6",All!$AE84="RMS"),Ruler!E$19,IF(AND(All!$V84="P7",All!$AE84="RMS"),Ruler!E$20,IF(AND(All!$V84="P8",All!$AE84="RMS"),Ruler!E$21,IF(AND(All!$V84="P9",All!$AE84="RMS"),Ruler!E$22,IF(AND(All!$V84="P1",All!$AE84="RSS"),Ruler!E$6,IF(AND(All!$V84="P2",All!$AE84="RSS"),Ruler!E$23,IF(AND(All!$V84="P3",All!$AE84="RSS"),Ruler!E$24,IF(AND(All!$V84="P4",All!$AE84="RSS"),Ruler!E$25,IF(AND(All!$V84="P5",All!$AE84="RSS"),Ruler!E$26,IF(AND(All!$V84="P6",All!$AE84="RSS"),Ruler!E$27,IF(AND(All!$V84="P7",All!$AE84="RSS"),Ruler!E$28,IF(AND(All!$V84="P8",All!$AE84="RSS"),Ruler!E$29,IF(AND(All!$V84="P9",All!$AE84="RSS"),Ruler!E$30,0)))))))))))))))))))))))))))</f>
        <v>3</v>
      </c>
      <c r="BM84" s="325">
        <f>IF(AND(All!$V84="P1",All!$AE84="RDP"),Ruler!F$6,IF(AND(All!$V84="P2",All!$AE84="RDP"),Ruler!F$7,IF(AND(All!$V84="P3",All!$AE84="RDP"),Ruler!F$8,IF(AND(All!$V84="P4",All!$AE84="RDP"),Ruler!F$9,IF(AND(All!$V84="P5",All!$AE84="RDP"),Ruler!F$10,IF(AND(All!$V84="P6",All!$AE84="RDP"),Ruler!F$11,IF(AND(All!$V84="P7",All!$AE84="RDP"),Ruler!F$12,IF(AND(All!$V84="P8",All!$AE84="RDP"),Ruler!F$13,IF(AND(All!$V84="P9",All!$AE84="RDP"),Ruler!F$14,IF(AND(All!$V84="P1",All!$AE84="RMS"),Ruler!F$6,IF(AND(All!$V84="P2",All!$AE84="RMS"),Ruler!F$15,IF(AND(All!$V84="P3",All!$AE84="RMS"),Ruler!F$16,IF(AND(All!$V84="P4",All!$AE84="RMS"),Ruler!F$17,IF(AND(All!$V84="P5",All!$AE84="RMS"),Ruler!F$18,IF(AND(All!$V84="P6",All!$AE84="RMS"),Ruler!F$19,IF(AND(All!$V84="P7",All!$AE84="RMS"),Ruler!F$20,IF(AND(All!$V84="P8",All!$AE84="RMS"),Ruler!F$21,IF(AND(All!$V84="P9",All!$AE84="RMS"),Ruler!F$22,IF(AND(All!$V84="P1",All!$AE84="RSS"),Ruler!F$6,IF(AND(All!$V84="P2",All!$AE84="RSS"),Ruler!F$23,IF(AND(All!$V84="P3",All!$AE84="RSS"),Ruler!F$24,IF(AND(All!$V84="P4",All!$AE84="RSS"),Ruler!F$25,IF(AND(All!$V84="P5",All!$AE84="RSS"),Ruler!F$26,IF(AND(All!$V84="P6",All!$AE84="RSS"),Ruler!F$27,IF(AND(All!$V84="P7",All!$AE84="RSS"),Ruler!F$28,IF(AND(All!$V84="P8",All!$AE84="RSS"),Ruler!F$29,IF(AND(All!$V84="P9",All!$AE84="RSS"),Ruler!F$30,0)))))))))))))))))))))))))))</f>
        <v>3</v>
      </c>
      <c r="BN84" s="325">
        <f>IF(AND(All!$V84="P1",All!$AE84="RDP"),Ruler!G$6,IF(AND(All!$V84="P2",All!$AE84="RDP"),Ruler!G$7,IF(AND(All!$V84="P3",All!$AE84="RDP"),Ruler!G$8,IF(AND(All!$V84="P4",All!$AE84="RDP"),Ruler!G$9,IF(AND(All!$V84="P5",All!$AE84="RDP"),Ruler!G$10,IF(AND(All!$V84="P6",All!$AE84="RDP"),Ruler!G$11,IF(AND(All!$V84="P7",All!$AE84="RDP"),Ruler!G$12,IF(AND(All!$V84="P8",All!$AE84="RDP"),Ruler!G$13,IF(AND(All!$V84="P9",All!$AE84="RDP"),Ruler!G$14,IF(AND(All!$V84="P1",All!$AE84="RMS"),Ruler!G$6,IF(AND(All!$V84="P2",All!$AE84="RMS"),Ruler!G$15,IF(AND(All!$V84="P3",All!$AE84="RMS"),Ruler!G$16,IF(AND(All!$V84="P4",All!$AE84="RMS"),Ruler!G$17,IF(AND(All!$V84="P5",All!$AE84="RMS"),Ruler!G$18,IF(AND(All!$V84="P6",All!$AE84="RMS"),Ruler!G$19,IF(AND(All!$V84="P7",All!$AE84="RMS"),Ruler!G$20,IF(AND(All!$V84="P8",All!$AE84="RMS"),Ruler!G$21,IF(AND(All!$V84="P9",All!$AE84="RMS"),Ruler!G$22,IF(AND(All!$V84="P1",All!$AE84="RSS"),Ruler!G$6,IF(AND(All!$V84="P2",All!$AE84="RSS"),Ruler!G$23,IF(AND(All!$V84="P3",All!$AE84="RSS"),Ruler!G$24,IF(AND(All!$V84="P4",All!$AE84="RSS"),Ruler!G$25,IF(AND(All!$V84="P5",All!$AE84="RSS"),Ruler!G$26,IF(AND(All!$V84="P6",All!$AE84="RSS"),Ruler!G$27,IF(AND(All!$V84="P7",All!$AE84="RSS"),Ruler!G$28,IF(AND(All!$V84="P8",All!$AE84="RSS"),Ruler!G$29,IF(AND(All!$V84="P9",All!$AE84="RSS"),Ruler!G$30,0)))))))))))))))))))))))))))</f>
        <v>2</v>
      </c>
      <c r="BO84" s="325">
        <f>IF(AND(All!$V84="P1",All!$AE84="RDP"),Ruler!H$6,IF(AND(All!$V84="P2",All!$AE84="RDP"),Ruler!H$7,IF(AND(All!$V84="P3",All!$AE84="RDP"),Ruler!H$8,IF(AND(All!$V84="P4",All!$AE84="RDP"),Ruler!H$9,IF(AND(All!$V84="P5",All!$AE84="RDP"),Ruler!H$10,IF(AND(All!$V84="P6",All!$AE84="RDP"),Ruler!H$11,IF(AND(All!$V84="P7",All!$AE84="RDP"),Ruler!H$12,IF(AND(All!$V84="P8",All!$AE84="RDP"),Ruler!H$13,IF(AND(All!$V84="P9",All!$AE84="RDP"),Ruler!H$14,IF(AND(All!$V84="P1",All!$AE84="RMS"),Ruler!H$6,IF(AND(All!$V84="P2",All!$AE84="RMS"),Ruler!H$15,IF(AND(All!$V84="P3",All!$AE84="RMS"),Ruler!H$16,IF(AND(All!$V84="P4",All!$AE84="RMS"),Ruler!H$17,IF(AND(All!$V84="P5",All!$AE84="RMS"),Ruler!H$18,IF(AND(All!$V84="P6",All!$AE84="RMS"),Ruler!H$19,IF(AND(All!$V84="P7",All!$AE84="RMS"),Ruler!H$20,IF(AND(All!$V84="P8",All!$AE84="RMS"),Ruler!H$21,IF(AND(All!$V84="P9",All!$AE84="RMS"),Ruler!H$22,IF(AND(All!$V84="P1",All!$AE84="RSS"),Ruler!H$6,IF(AND(All!$V84="P2",All!$AE84="RSS"),Ruler!H$23,IF(AND(All!$V84="P3",All!$AE84="RSS"),Ruler!H$24,IF(AND(All!$V84="P4",All!$AE84="RSS"),Ruler!H$25,IF(AND(All!$V84="P5",All!$AE84="RSS"),Ruler!H$26,IF(AND(All!$V84="P6",All!$AE84="RSS"),Ruler!H$27,IF(AND(All!$V84="P7",All!$AE84="RSS"),Ruler!H$28,IF(AND(All!$V84="P8",All!$AE84="RSS"),Ruler!H$29,IF(AND(All!$V84="P9",All!$AE84="RSS"),Ruler!H$30,0)))))))))))))))))))))))))))</f>
        <v>3</v>
      </c>
      <c r="BP84" s="325">
        <f>IF(AND(All!$V84="P1",All!$AE84="RDP"),Ruler!I$6,IF(AND(All!$V84="P2",All!$AE84="RDP"),Ruler!I$7,IF(AND(All!$V84="P3",All!$AE84="RDP"),Ruler!I$8,IF(AND(All!$V84="P4",All!$AE84="RDP"),Ruler!I$9,IF(AND(All!$V84="P5",All!$AE84="RDP"),Ruler!I$10,IF(AND(All!$V84="P6",All!$AE84="RDP"),Ruler!I$11,IF(AND(All!$V84="P7",All!$AE84="RDP"),Ruler!I$12,IF(AND(All!$V84="P8",All!$AE84="RDP"),Ruler!I$13,IF(AND(All!$V84="P9",All!$AE84="RDP"),Ruler!I$14,IF(AND(All!$V84="P1",All!$AE84="RMS"),Ruler!I$6,IF(AND(All!$V84="P2",All!$AE84="RMS"),Ruler!I$15,IF(AND(All!$V84="P3",All!$AE84="RMS"),Ruler!I$16,IF(AND(All!$V84="P4",All!$AE84="RMS"),Ruler!I$17,IF(AND(All!$V84="P5",All!$AE84="RMS"),Ruler!I$18,IF(AND(All!$V84="P6",All!$AE84="RMS"),Ruler!I$19,IF(AND(All!$V84="P7",All!$AE84="RMS"),Ruler!I$20,IF(AND(All!$V84="P8",All!$AE84="RMS"),Ruler!I$21,IF(AND(All!$V84="P9",All!$AE84="RMS"),Ruler!I$22,IF(AND(All!$V84="P1",All!$AE84="RSS"),Ruler!I$6,IF(AND(All!$V84="P2",All!$AE84="RSS"),Ruler!I$23,IF(AND(All!$V84="P3",All!$AE84="RSS"),Ruler!I$24,IF(AND(All!$V84="P4",All!$AE84="RSS"),Ruler!I$25,IF(AND(All!$V84="P5",All!$AE84="RSS"),Ruler!I$26,IF(AND(All!$V84="P6",All!$AE84="RSS"),Ruler!I$27,IF(AND(All!$V84="P7",All!$AE84="RSS"),Ruler!I$28,IF(AND(All!$V84="P8",All!$AE84="RSS"),Ruler!I$29,IF(AND(All!$V84="P9",All!$AE84="RSS"),Ruler!I$30,0)))))))))))))))))))))))))))</f>
        <v>3</v>
      </c>
      <c r="BQ84" s="325">
        <f>IF(AND(All!$V84="P1",All!$AE84="RDP"),Ruler!J$6,IF(AND(All!$V84="P2",All!$AE84="RDP"),Ruler!J$7,IF(AND(All!$V84="P3",All!$AE84="RDP"),Ruler!J$8,IF(AND(All!$V84="P4",All!$AE84="RDP"),Ruler!J$9,IF(AND(All!$V84="P5",All!$AE84="RDP"),Ruler!J$10,IF(AND(All!$V84="P6",All!$AE84="RDP"),Ruler!J$11,IF(AND(All!$V84="P7",All!$AE84="RDP"),Ruler!J$12,IF(AND(All!$V84="P8",All!$AE84="RDP"),Ruler!J$13,IF(AND(All!$V84="P9",All!$AE84="RDP"),Ruler!J$14,IF(AND(All!$V84="P1",All!$AE84="RMS"),Ruler!J$6,IF(AND(All!$V84="P2",All!$AE84="RMS"),Ruler!J$15,IF(AND(All!$V84="P3",All!$AE84="RMS"),Ruler!J$16,IF(AND(All!$V84="P4",All!$AE84="RMS"),Ruler!J$17,IF(AND(All!$V84="P5",All!$AE84="RMS"),Ruler!J$18,IF(AND(All!$V84="P6",All!$AE84="RMS"),Ruler!J$19,IF(AND(All!$V84="P7",All!$AE84="RMS"),Ruler!J$20,IF(AND(All!$V84="P8",All!$AE84="RMS"),Ruler!J$21,IF(AND(All!$V84="P9",All!$AE84="RMS"),Ruler!J$22,IF(AND(All!$V84="P1",All!$AE84="RSS"),Ruler!J$6,IF(AND(All!$V84="P2",All!$AE84="RSS"),Ruler!J$23,IF(AND(All!$V84="P3",All!$AE84="RSS"),Ruler!J$24,IF(AND(All!$V84="P4",All!$AE84="RSS"),Ruler!J$25,IF(AND(All!$V84="P5",All!$AE84="RSS"),Ruler!J$26,IF(AND(All!$V84="P6",All!$AE84="RSS"),Ruler!J$27,IF(AND(All!$V84="P7",All!$AE84="RSS"),Ruler!J$28,IF(AND(All!$V84="P8",All!$AE84="RSS"),Ruler!J$29,IF(AND(All!$V84="P9",All!$AE84="RSS"),Ruler!J$30,0)))))))))))))))))))))))))))</f>
        <v>2</v>
      </c>
      <c r="BR84" s="325">
        <f>IF(AND(All!$V84="P1",All!$AE84="RDP"),Ruler!K$6,IF(AND(All!$V84="P2",All!$AE84="RDP"),Ruler!K$7,IF(AND(All!$V84="P3",All!$AE84="RDP"),Ruler!K$8,IF(AND(All!$V84="P4",All!$AE84="RDP"),Ruler!K$9,IF(AND(All!$V84="P5",All!$AE84="RDP"),Ruler!K$10,IF(AND(All!$V84="P6",All!$AE84="RDP"),Ruler!K$11,IF(AND(All!$V84="P7",All!$AE84="RDP"),Ruler!K$12,IF(AND(All!$V84="P8",All!$AE84="RDP"),Ruler!K$13,IF(AND(All!$V84="P9",All!$AE84="RDP"),Ruler!K$14,IF(AND(All!$V84="P1",All!$AE84="RMS"),Ruler!K$6,IF(AND(All!$V84="P2",All!$AE84="RMS"),Ruler!K$15,IF(AND(All!$V84="P3",All!$AE84="RMS"),Ruler!K$16,IF(AND(All!$V84="P4",All!$AE84="RMS"),Ruler!K$17,IF(AND(All!$V84="P5",All!$AE84="RMS"),Ruler!K$18,IF(AND(All!$V84="P6",All!$AE84="RMS"),Ruler!K$19,IF(AND(All!$V84="P7",All!$AE84="RMS"),Ruler!K$20,IF(AND(All!$V84="P8",All!$AE84="RMS"),Ruler!K$21,IF(AND(All!$V84="P9",All!$AE84="RMS"),Ruler!K$22,IF(AND(All!$V84="P1",All!$AE84="RSS"),Ruler!K$6,IF(AND(All!$V84="P2",All!$AE84="RSS"),Ruler!K$23,IF(AND(All!$V84="P3",All!$AE84="RSS"),Ruler!K$24,IF(AND(All!$V84="P4",All!$AE84="RSS"),Ruler!K$25,IF(AND(All!$V84="P5",All!$AE84="RSS"),Ruler!K$26,IF(AND(All!$V84="P6",All!$AE84="RSS"),Ruler!K$27,IF(AND(All!$V84="P7",All!$AE84="RSS"),Ruler!K$28,IF(AND(All!$V84="P8",All!$AE84="RSS"),Ruler!K$29,IF(AND(All!$V84="P9",All!$AE84="RSS"),Ruler!K$30,0)))))))))))))))))))))))))))</f>
        <v>3</v>
      </c>
      <c r="BS84" s="325">
        <f>IF(AND(All!$V84="P1",All!$AE84="RDP"),Ruler!L$6,IF(AND(All!$V84="P2",All!$AE84="RDP"),Ruler!L$7,IF(AND(All!$V84="P3",All!$AE84="RDP"),Ruler!L$8,IF(AND(All!$V84="P4",All!$AE84="RDP"),Ruler!L$9,IF(AND(All!$V84="P5",All!$AE84="RDP"),Ruler!L$10,IF(AND(All!$V84="P6",All!$AE84="RDP"),Ruler!L$11,IF(AND(All!$V84="P7",All!$AE84="RDP"),Ruler!L$12,IF(AND(All!$V84="P8",All!$AE84="RDP"),Ruler!L$13,IF(AND(All!$V84="P9",All!$AE84="RDP"),Ruler!L$14,IF(AND(All!$V84="P1",All!$AE84="RMS"),Ruler!L$6,IF(AND(All!$V84="P2",All!$AE84="RMS"),Ruler!L$15,IF(AND(All!$V84="P3",All!$AE84="RMS"),Ruler!L$16,IF(AND(All!$V84="P4",All!$AE84="RMS"),Ruler!L$17,IF(AND(All!$V84="P5",All!$AE84="RMS"),Ruler!L$18,IF(AND(All!$V84="P6",All!$AE84="RMS"),Ruler!L$19,IF(AND(All!$V84="P7",All!$AE84="RMS"),Ruler!L$20,IF(AND(All!$V84="P8",All!$AE84="RMS"),Ruler!L$21,IF(AND(All!$V84="P9",All!$AE84="RMS"),Ruler!L$22,IF(AND(All!$V84="P1",All!$AE84="RSS"),Ruler!L$6,IF(AND(All!$V84="P2",All!$AE84="RSS"),Ruler!L$23,IF(AND(All!$V84="P3",All!$AE84="RSS"),Ruler!L$24,IF(AND(All!$V84="P4",All!$AE84="RSS"),Ruler!L$25,IF(AND(All!$V84="P5",All!$AE84="RSS"),Ruler!L$26,IF(AND(All!$V84="P6",All!$AE84="RSS"),Ruler!L$27,IF(AND(All!$V84="P7",All!$AE84="RSS"),Ruler!L$28,IF(AND(All!$V84="P8",All!$AE84="RSS"),Ruler!L$29,IF(AND(All!$V84="P9",All!$AE84="RSS"),Ruler!L$30,0)))))))))))))))))))))))))))</f>
        <v>3</v>
      </c>
      <c r="BT84" s="325">
        <f>IF(AND(All!$V84="P1",All!$AE84="RDP"),Ruler!M$6,IF(AND(All!$V84="P2",All!$AE84="RDP"),Ruler!M$7,IF(AND(All!$V84="P3",All!$AE84="RDP"),Ruler!M$8,IF(AND(All!$V84="P4",All!$AE84="RDP"),Ruler!M$9,IF(AND(All!$V84="P5",All!$AE84="RDP"),Ruler!M$10,IF(AND(All!$V84="P6",All!$AE84="RDP"),Ruler!M$11,IF(AND(All!$V84="P7",All!$AE84="RDP"),Ruler!M$12,IF(AND(All!$V84="P8",All!$AE84="RDP"),Ruler!M$13,IF(AND(All!$V84="P9",All!$AE84="RDP"),Ruler!M$14,IF(AND(All!$V84="P1",All!$AE84="RMS"),Ruler!M$6,IF(AND(All!$V84="P2",All!$AE84="RMS"),Ruler!M$15,IF(AND(All!$V84="P3",All!$AE84="RMS"),Ruler!M$16,IF(AND(All!$V84="P4",All!$AE84="RMS"),Ruler!M$17,IF(AND(All!$V84="P5",All!$AE84="RMS"),Ruler!M$18,IF(AND(All!$V84="P6",All!$AE84="RMS"),Ruler!M$19,IF(AND(All!$V84="P7",All!$AE84="RMS"),Ruler!M$20,IF(AND(All!$V84="P8",All!$AE84="RMS"),Ruler!M$21,IF(AND(All!$V84="P9",All!$AE84="RMS"),Ruler!M$22,IF(AND(All!$V84="P1",All!$AE84="RSS"),Ruler!M$6,IF(AND(All!$V84="P2",All!$AE84="RSS"),Ruler!M$23,IF(AND(All!$V84="P3",All!$AE84="RSS"),Ruler!M$24,IF(AND(All!$V84="P4",All!$AE84="RSS"),Ruler!M$25,IF(AND(All!$V84="P5",All!$AE84="RSS"),Ruler!M$26,IF(AND(All!$V84="P6",All!$AE84="RSS"),Ruler!M$27,IF(AND(All!$V84="P7",All!$AE84="RSS"),Ruler!M$28,IF(AND(All!$V84="P8",All!$AE84="RSS"),Ruler!M$29,IF(AND(All!$V84="P9",All!$AE84="RSS"),Ruler!M$30,0)))))))))))))))))))))))))))</f>
        <v>3</v>
      </c>
      <c r="BU84" s="325">
        <f>IF(AND(All!$V84="P1",All!$AE84="RDP"),Ruler!N$6,IF(AND(All!$V84="P2",All!$AE84="RDP"),Ruler!N$7,IF(AND(All!$V84="P3",All!$AE84="RDP"),Ruler!N$8,IF(AND(All!$V84="P4",All!$AE84="RDP"),Ruler!N$9,IF(AND(All!$V84="P5",All!$AE84="RDP"),Ruler!N$10,IF(AND(All!$V84="P6",All!$AE84="RDP"),Ruler!N$11,IF(AND(All!$V84="P7",All!$AE84="RDP"),Ruler!N$12,IF(AND(All!$V84="P8",All!$AE84="RDP"),Ruler!N$13,IF(AND(All!$V84="P9",All!$AE84="RDP"),Ruler!N$14,IF(AND(All!$V84="P1",All!$AE84="RMS"),Ruler!N$6,IF(AND(All!$V84="P2",All!$AE84="RMS"),Ruler!N$15,IF(AND(All!$V84="P3",All!$AE84="RMS"),Ruler!N$16,IF(AND(All!$V84="P4",All!$AE84="RMS"),Ruler!N$17,IF(AND(All!$V84="P5",All!$AE84="RMS"),Ruler!N$18,IF(AND(All!$V84="P6",All!$AE84="RMS"),Ruler!N$19,IF(AND(All!$V84="P7",All!$AE84="RMS"),Ruler!N$20,IF(AND(All!$V84="P8",All!$AE84="RMS"),Ruler!N$21,IF(AND(All!$V84="P9",All!$AE84="RMS"),Ruler!N$22,IF(AND(All!$V84="P1",All!$AE84="RSS"),Ruler!N$6,IF(AND(All!$V84="P2",All!$AE84="RSS"),Ruler!N$23,IF(AND(All!$V84="P3",All!$AE84="RSS"),Ruler!N$24,IF(AND(All!$V84="P4",All!$AE84="RSS"),Ruler!N$25,IF(AND(All!$V84="P5",All!$AE84="RSS"),Ruler!N$26,IF(AND(All!$V84="P6",All!$AE84="RSS"),Ruler!N$27,IF(AND(All!$V84="P7",All!$AE84="RSS"),Ruler!N$28,IF(AND(All!$V84="P8",All!$AE84="RSS"),Ruler!N$29,IF(AND(All!$V84="P9",All!$AE84="RSS"),Ruler!N$30,0)))))))))))))))))))))))))))</f>
        <v>2</v>
      </c>
      <c r="BV84" s="325">
        <f>IF(AND(All!$V84="P1",All!$AE84="RDP"),Ruler!O$6,IF(AND(All!$V84="P2",All!$AE84="RDP"),Ruler!O$7,IF(AND(All!$V84="P3",All!$AE84="RDP"),Ruler!O$8,IF(AND(All!$V84="P4",All!$AE84="RDP"),Ruler!O$9,IF(AND(All!$V84="P5",All!$AE84="RDP"),Ruler!O$10,IF(AND(All!$V84="P6",All!$AE84="RDP"),Ruler!O$11,IF(AND(All!$V84="P7",All!$AE84="RDP"),Ruler!O$12,IF(AND(All!$V84="P8",All!$AE84="RDP"),Ruler!O$13,IF(AND(All!$V84="P9",All!$AE84="RDP"),Ruler!O$14,IF(AND(All!$V84="P1",All!$AE84="RMS"),Ruler!O$6,IF(AND(All!$V84="P2",All!$AE84="RMS"),Ruler!O$15,IF(AND(All!$V84="P3",All!$AE84="RMS"),Ruler!O$16,IF(AND(All!$V84="P4",All!$AE84="RMS"),Ruler!O$17,IF(AND(All!$V84="P5",All!$AE84="RMS"),Ruler!O$18,IF(AND(All!$V84="P6",All!$AE84="RMS"),Ruler!O$19,IF(AND(All!$V84="P7",All!$AE84="RMS"),Ruler!O$20,IF(AND(All!$V84="P8",All!$AE84="RMS"),Ruler!O$21,IF(AND(All!$V84="P9",All!$AE84="RMS"),Ruler!O$22,IF(AND(All!$V84="P1",All!$AE84="RSS"),Ruler!O$6,IF(AND(All!$V84="P2",All!$AE84="RSS"),Ruler!O$23,IF(AND(All!$V84="P3",All!$AE84="RSS"),Ruler!O$24,IF(AND(All!$V84="P4",All!$AE84="RSS"),Ruler!O$25,IF(AND(All!$V84="P5",All!$AE84="RSS"),Ruler!O$26,IF(AND(All!$V84="P6",All!$AE84="RSS"),Ruler!O$27,IF(AND(All!$V84="P7",All!$AE84="RSS"),Ruler!O$28,IF(AND(All!$V84="P8",All!$AE84="RSS"),Ruler!O$29,IF(AND(All!$V84="P9",All!$AE84="RSS"),Ruler!O$30,0)))))))))))))))))))))))))))</f>
        <v>3</v>
      </c>
      <c r="BW84" s="325">
        <f>IF(AND(All!$V84="P1",All!$AE84="RDP"),Ruler!P$6,IF(AND(All!$V84="P2",All!$AE84="RDP"),Ruler!P$7,IF(AND(All!$V84="P3",All!$AE84="RDP"),Ruler!P$8,IF(AND(All!$V84="P4",All!$AE84="RDP"),Ruler!P$9,IF(AND(All!$V84="P5",All!$AE84="RDP"),Ruler!P$10,IF(AND(All!$V84="P6",All!$AE84="RDP"),Ruler!P$11,IF(AND(All!$V84="P7",All!$AE84="RDP"),Ruler!P$12,IF(AND(All!$V84="P8",All!$AE84="RDP"),Ruler!P$13,IF(AND(All!$V84="P9",All!$AE84="RDP"),Ruler!P$14,IF(AND(All!$V84="P1",All!$AE84="RMS"),Ruler!P$6,IF(AND(All!$V84="P2",All!$AE84="RMS"),Ruler!P$15,IF(AND(All!$V84="P3",All!$AE84="RMS"),Ruler!P$16,IF(AND(All!$V84="P4",All!$AE84="RMS"),Ruler!P$17,IF(AND(All!$V84="P5",All!$AE84="RMS"),Ruler!P$18,IF(AND(All!$V84="P6",All!$AE84="RMS"),Ruler!P$19,IF(AND(All!$V84="P7",All!$AE84="RMS"),Ruler!P$20,IF(AND(All!$V84="P8",All!$AE84="RMS"),Ruler!P$21,IF(AND(All!$V84="P9",All!$AE84="RMS"),Ruler!P$22,IF(AND(All!$V84="P1",All!$AE84="RSS"),Ruler!P$6,IF(AND(All!$V84="P2",All!$AE84="RSS"),Ruler!P$23,IF(AND(All!$V84="P3",All!$AE84="RSS"),Ruler!P$24,IF(AND(All!$V84="P4",All!$AE84="RSS"),Ruler!P$25,IF(AND(All!$V84="P5",All!$AE84="RSS"),Ruler!P$26,IF(AND(All!$V84="P6",All!$AE84="RSS"),Ruler!P$27,IF(AND(All!$V84="P7",All!$AE84="RSS"),Ruler!P$28,IF(AND(All!$V84="P8",All!$AE84="RSS"),Ruler!P$29,IF(AND(All!$V84="P9",All!$AE84="RSS"),Ruler!P$30,0)))))))))))))))))))))))))))</f>
        <v>2</v>
      </c>
      <c r="BX84" s="325">
        <f>IF(AND(All!$V84="P1",All!$AE84="RDP"),Ruler!Q$6,IF(AND(All!$V84="P2",All!$AE84="RDP"),Ruler!Q$7,IF(AND(All!$V84="P3",All!$AE84="RDP"),Ruler!Q$8,IF(AND(All!$V84="P4",All!$AE84="RDP"),Ruler!Q$9,IF(AND(All!$V84="P5",All!$AE84="RDP"),Ruler!Q$10,IF(AND(All!$V84="P6",All!$AE84="RDP"),Ruler!Q$11,IF(AND(All!$V84="P7",All!$AE84="RDP"),Ruler!Q$12,IF(AND(All!$V84="P8",All!$AE84="RDP"),Ruler!Q$13,IF(AND(All!$V84="P9",All!$AE84="RDP"),Ruler!Q$14,IF(AND(All!$V84="P1",All!$AE84="RMS"),Ruler!Q$6,IF(AND(All!$V84="P2",All!$AE84="RMS"),Ruler!Q$15,IF(AND(All!$V84="P3",All!$AE84="RMS"),Ruler!Q$16,IF(AND(All!$V84="P4",All!$AE84="RMS"),Ruler!Q$17,IF(AND(All!$V84="P5",All!$AE84="RMS"),Ruler!Q$18,IF(AND(All!$V84="P6",All!$AE84="RMS"),Ruler!Q$19,IF(AND(All!$V84="P7",All!$AE84="RMS"),Ruler!Q$20,IF(AND(All!$V84="P8",All!$AE84="RMS"),Ruler!Q$21,IF(AND(All!$V84="P9",All!$AE84="RMS"),Ruler!Q$22,IF(AND(All!$V84="P1",All!$AE84="RSS"),Ruler!Q$6,IF(AND(All!$V84="P2",All!$AE84="RSS"),Ruler!Q$23,IF(AND(All!$V84="P3",All!$AE84="RSS"),Ruler!Q$24,IF(AND(All!$V84="P4",All!$AE84="RSS"),Ruler!Q$25,IF(AND(All!$V84="P5",All!$AE84="RSS"),Ruler!Q$26,IF(AND(All!$V84="P6",All!$AE84="RSS"),Ruler!Q$27,IF(AND(All!$V84="P7",All!$AE84="RSS"),Ruler!Q$28,IF(AND(All!$V84="P8",All!$AE84="RSS"),Ruler!Q$29,IF(AND(All!$V84="P9",All!$AE84="RSS"),Ruler!Q$30,0)))))))))))))))))))))))))))</f>
        <v>3</v>
      </c>
      <c r="BY84" s="325">
        <f>IF(AND(All!$V84="P1",All!$AE84="RDP"),Ruler!R$6,IF(AND(All!$V84="P2",All!$AE84="RDP"),Ruler!R$7,IF(AND(All!$V84="P3",All!$AE84="RDP"),Ruler!R$8,IF(AND(All!$V84="P4",All!$AE84="RDP"),Ruler!R$9,IF(AND(All!$V84="P5",All!$AE84="RDP"),Ruler!R$10,IF(AND(All!$V84="P6",All!$AE84="RDP"),Ruler!R$11,IF(AND(All!$V84="P7",All!$AE84="RDP"),Ruler!R$12,IF(AND(All!$V84="P8",All!$AE84="RDP"),Ruler!R$13,IF(AND(All!$V84="P9",All!$AE84="RDP"),Ruler!R$14,IF(AND(All!$V84="P1",All!$AE84="RMS"),Ruler!R$6,IF(AND(All!$V84="P2",All!$AE84="RMS"),Ruler!R$15,IF(AND(All!$V84="P3",All!$AE84="RMS"),Ruler!R$16,IF(AND(All!$V84="P4",All!$AE84="RMS"),Ruler!R$17,IF(AND(All!$V84="P5",All!$AE84="RMS"),Ruler!R$18,IF(AND(All!$V84="P6",All!$AE84="RMS"),Ruler!R$19,IF(AND(All!$V84="P7",All!$AE84="RMS"),Ruler!R$20,IF(AND(All!$V84="P8",All!$AE84="RMS"),Ruler!R$21,IF(AND(All!$V84="P9",All!$AE84="RMS"),Ruler!R$22,IF(AND(All!$V84="P1",All!$AE84="RSS"),Ruler!R$6,IF(AND(All!$V84="P2",All!$AE84="RSS"),Ruler!R$23,IF(AND(All!$V84="P3",All!$AE84="RSS"),Ruler!R$24,IF(AND(All!$V84="P4",All!$AE84="RSS"),Ruler!R$25,IF(AND(All!$V84="P5",All!$AE84="RSS"),Ruler!R$26,IF(AND(All!$V84="P6",All!$AE84="RSS"),Ruler!R$27,IF(AND(All!$V84="P7",All!$AE84="RSS"),Ruler!R$28,IF(AND(All!$V84="P8",All!$AE84="RSS"),Ruler!R$29,IF(AND(All!$V84="P9",All!$AE84="RSS"),Ruler!R$30,0)))))))))))))))))))))))))))</f>
        <v>3</v>
      </c>
      <c r="BZ84" s="325">
        <f>IF(AND(All!$V84="P1",All!$AE84="RDP"),Ruler!S$6,IF(AND(All!$V84="P2",All!$AE84="RDP"),Ruler!S$7,IF(AND(All!$V84="P3",All!$AE84="RDP"),Ruler!S$8,IF(AND(All!$V84="P4",All!$AE84="RDP"),Ruler!S$9,IF(AND(All!$V84="P5",All!$AE84="RDP"),Ruler!S$10,IF(AND(All!$V84="P6",All!$AE84="RDP"),Ruler!S$11,IF(AND(All!$V84="P7",All!$AE84="RDP"),Ruler!S$12,IF(AND(All!$V84="P8",All!$AE84="RDP"),Ruler!S$13,IF(AND(All!$V84="P9",All!$AE84="RDP"),Ruler!S$14,IF(AND(All!$V84="P1",All!$AE84="RMS"),Ruler!S$6,IF(AND(All!$V84="P2",All!$AE84="RMS"),Ruler!S$15,IF(AND(All!$V84="P3",All!$AE84="RMS"),Ruler!S$16,IF(AND(All!$V84="P4",All!$AE84="RMS"),Ruler!S$17,IF(AND(All!$V84="P5",All!$AE84="RMS"),Ruler!S$18,IF(AND(All!$V84="P6",All!$AE84="RMS"),Ruler!S$19,IF(AND(All!$V84="P7",All!$AE84="RMS"),Ruler!S$20,IF(AND(All!$V84="P8",All!$AE84="RMS"),Ruler!S$21,IF(AND(All!$V84="P9",All!$AE84="RMS"),Ruler!S$22,IF(AND(All!$V84="P1",All!$AE84="RSS"),Ruler!S$6,IF(AND(All!$V84="P2",All!$AE84="RSS"),Ruler!S$23,IF(AND(All!$V84="P3",All!$AE84="RSS"),Ruler!S$24,IF(AND(All!$V84="P4",All!$AE84="RSS"),Ruler!S$25,IF(AND(All!$V84="P5",All!$AE84="RSS"),Ruler!S$26,IF(AND(All!$V84="P6",All!$AE84="RSS"),Ruler!S$27,IF(AND(All!$V84="P7",All!$AE84="RSS"),Ruler!S$28,IF(AND(All!$V84="P8",All!$AE84="RSS"),Ruler!S$29,IF(AND(All!$V84="P9",All!$AE84="RSS"),Ruler!S$30,0)))))))))))))))))))))))))))</f>
        <v>2</v>
      </c>
      <c r="CA84" s="325">
        <f>IF(AND(All!$V84="P1",All!$AE84="RDP"),Ruler!T$6,IF(AND(All!$V84="P2",All!$AE84="RDP"),Ruler!T$7,IF(AND(All!$V84="P3",All!$AE84="RDP"),Ruler!T$8,IF(AND(All!$V84="P4",All!$AE84="RDP"),Ruler!T$9,IF(AND(All!$V84="P5",All!$AE84="RDP"),Ruler!T$10,IF(AND(All!$V84="P6",All!$AE84="RDP"),Ruler!T$11,IF(AND(All!$V84="P7",All!$AE84="RDP"),Ruler!T$12,IF(AND(All!$V84="P8",All!$AE84="RDP"),Ruler!T$13,IF(AND(All!$V84="P9",All!$AE84="RDP"),Ruler!T$14,IF(AND(All!$V84="P1",All!$AE84="RMS"),Ruler!T$6,IF(AND(All!$V84="P2",All!$AE84="RMS"),Ruler!T$15,IF(AND(All!$V84="P3",All!$AE84="RMS"),Ruler!T$16,IF(AND(All!$V84="P4",All!$AE84="RMS"),Ruler!T$17,IF(AND(All!$V84="P5",All!$AE84="RMS"),Ruler!T$18,IF(AND(All!$V84="P6",All!$AE84="RMS"),Ruler!T$19,IF(AND(All!$V84="P7",All!$AE84="RMS"),Ruler!T$20,IF(AND(All!$V84="P8",All!$AE84="RMS"),Ruler!T$21,IF(AND(All!$V84="P9",All!$AE84="RMS"),Ruler!T$22,IF(AND(All!$V84="P1",All!$AE84="RSS"),Ruler!T$6,IF(AND(All!$V84="P2",All!$AE84="RSS"),Ruler!T$23,IF(AND(All!$V84="P3",All!$AE84="RSS"),Ruler!T$24,IF(AND(All!$V84="P4",All!$AE84="RSS"),Ruler!T$25,IF(AND(All!$V84="P5",All!$AE84="RSS"),Ruler!T$26,IF(AND(All!$V84="P6",All!$AE84="RSS"),Ruler!T$27,IF(AND(All!$V84="P7",All!$AE84="RSS"),Ruler!T$28,IF(AND(All!$V84="P8",All!$AE84="RSS"),Ruler!T$29,IF(AND(All!$V84="P9",All!$AE84="RSS"),Ruler!T$30,0)))))))))))))))))))))))))))</f>
        <v>2</v>
      </c>
      <c r="CB84" s="325">
        <f>IF(AND(All!$V84="P1",All!$AE84="RDP"),Ruler!U$6,IF(AND(All!$V84="P2",All!$AE84="RDP"),Ruler!U$7,IF(AND(All!$V84="P3",All!$AE84="RDP"),Ruler!U$8,IF(AND(All!$V84="P4",All!$AE84="RDP"),Ruler!U$9,IF(AND(All!$V84="P5",All!$AE84="RDP"),Ruler!U$10,IF(AND(All!$V84="P6",All!$AE84="RDP"),Ruler!U$11,IF(AND(All!$V84="P7",All!$AE84="RDP"),Ruler!U$12,IF(AND(All!$V84="P8",All!$AE84="RDP"),Ruler!U$13,IF(AND(All!$V84="P9",All!$AE84="RDP"),Ruler!U$14,IF(AND(All!$V84="P1",All!$AE84="RMS"),Ruler!U$6,IF(AND(All!$V84="P2",All!$AE84="RMS"),Ruler!U$15,IF(AND(All!$V84="P3",All!$AE84="RMS"),Ruler!U$16,IF(AND(All!$V84="P4",All!$AE84="RMS"),Ruler!U$17,IF(AND(All!$V84="P5",All!$AE84="RMS"),Ruler!U$18,IF(AND(All!$V84="P6",All!$AE84="RMS"),Ruler!U$19,IF(AND(All!$V84="P7",All!$AE84="RMS"),Ruler!U$20,IF(AND(All!$V84="P8",All!$AE84="RMS"),Ruler!U$21,IF(AND(All!$V84="P9",All!$AE84="RMS"),Ruler!U$22,IF(AND(All!$V84="P1",All!$AE84="RSS"),Ruler!U$6,IF(AND(All!$V84="P2",All!$AE84="RSS"),Ruler!U$23,IF(AND(All!$V84="P3",All!$AE84="RSS"),Ruler!U$24,IF(AND(All!$V84="P4",All!$AE84="RSS"),Ruler!U$25,IF(AND(All!$V84="P5",All!$AE84="RSS"),Ruler!U$26,IF(AND(All!$V84="P6",All!$AE84="RSS"),Ruler!U$27,IF(AND(All!$V84="P7",All!$AE84="RSS"),Ruler!U$28,IF(AND(All!$V84="P8",All!$AE84="RSS"),Ruler!U$29,IF(AND(All!$V84="P9",All!$AE84="RSS"),Ruler!U$30,0)))))))))))))))))))))))))))</f>
        <v>2</v>
      </c>
      <c r="CC84" s="325">
        <f>IF(AND(All!$V84="P1",All!$AE84="RDP"),Ruler!V$6,IF(AND(All!$V84="P2",All!$AE84="RDP"),Ruler!V$7,IF(AND(All!$V84="P3",All!$AE84="RDP"),Ruler!V$8,IF(AND(All!$V84="P4",All!$AE84="RDP"),Ruler!V$9,IF(AND(All!$V84="P5",All!$AE84="RDP"),Ruler!V$10,IF(AND(All!$V84="P6",All!$AE84="RDP"),Ruler!V$11,IF(AND(All!$V84="P7",All!$AE84="RDP"),Ruler!V$12,IF(AND(All!$V84="P8",All!$AE84="RDP"),Ruler!V$13,IF(AND(All!$V84="P9",All!$AE84="RDP"),Ruler!V$14,IF(AND(All!$V84="P1",All!$AE84="RMS"),Ruler!V$6,IF(AND(All!$V84="P2",All!$AE84="RMS"),Ruler!V$15,IF(AND(All!$V84="P3",All!$AE84="RMS"),Ruler!V$16,IF(AND(All!$V84="P4",All!$AE84="RMS"),Ruler!V$17,IF(AND(All!$V84="P5",All!$AE84="RMS"),Ruler!V$18,IF(AND(All!$V84="P6",All!$AE84="RMS"),Ruler!V$19,IF(AND(All!$V84="P7",All!$AE84="RMS"),Ruler!V$20,IF(AND(All!$V84="P8",All!$AE84="RMS"),Ruler!V$21,IF(AND(All!$V84="P9",All!$AE84="RMS"),Ruler!V$22,IF(AND(All!$V84="P1",All!$AE84="RSS"),Ruler!V$6,IF(AND(All!$V84="P2",All!$AE84="RSS"),Ruler!V$23,IF(AND(All!$V84="P3",All!$AE84="RSS"),Ruler!V$24,IF(AND(All!$V84="P4",All!$AE84="RSS"),Ruler!V$25,IF(AND(All!$V84="P5",All!$AE84="RSS"),Ruler!V$26,IF(AND(All!$V84="P6",All!$AE84="RSS"),Ruler!V$27,IF(AND(All!$V84="P7",All!$AE84="RSS"),Ruler!V$28,IF(AND(All!$V84="P8",All!$AE84="RSS"),Ruler!V$29,IF(AND(All!$V84="P9",All!$AE84="RSS"),Ruler!V$30,0)))))))))))))))))))))))))))</f>
        <v>2</v>
      </c>
      <c r="CD84" s="325">
        <f>IF(AND(All!$V84="P1",All!$AE84="RDP"),Ruler!W$6,IF(AND(All!$V84="P2",All!$AE84="RDP"),Ruler!W$7,IF(AND(All!$V84="P3",All!$AE84="RDP"),Ruler!W$8,IF(AND(All!$V84="P4",All!$AE84="RDP"),Ruler!W$9,IF(AND(All!$V84="P5",All!$AE84="RDP"),Ruler!W$10,IF(AND(All!$V84="P6",All!$AE84="RDP"),Ruler!W$11,IF(AND(All!$V84="P7",All!$AE84="RDP"),Ruler!W$12,IF(AND(All!$V84="P8",All!$AE84="RDP"),Ruler!W$13,IF(AND(All!$V84="P9",All!$AE84="RDP"),Ruler!W$14,IF(AND(All!$V84="P1",All!$AE84="RMS"),Ruler!W$6,IF(AND(All!$V84="P2",All!$AE84="RMS"),Ruler!W$15,IF(AND(All!$V84="P3",All!$AE84="RMS"),Ruler!W$16,IF(AND(All!$V84="P4",All!$AE84="RMS"),Ruler!W$17,IF(AND(All!$V84="P5",All!$AE84="RMS"),Ruler!W$18,IF(AND(All!$V84="P6",All!$AE84="RMS"),Ruler!W$19,IF(AND(All!$V84="P7",All!$AE84="RMS"),Ruler!W$20,IF(AND(All!$V84="P8",All!$AE84="RMS"),Ruler!W$21,IF(AND(All!$V84="P9",All!$AE84="RMS"),Ruler!W$22,IF(AND(All!$V84="P1",All!$AE84="RSS"),Ruler!W$6,IF(AND(All!$V84="P2",All!$AE84="RSS"),Ruler!W$23,IF(AND(All!$V84="P3",All!$AE84="RSS"),Ruler!W$24,IF(AND(All!$V84="P4",All!$AE84="RSS"),Ruler!W$25,IF(AND(All!$V84="P5",All!$AE84="RSS"),Ruler!W$26,IF(AND(All!$V84="P6",All!$AE84="RSS"),Ruler!W$27,IF(AND(All!$V84="P7",All!$AE84="RSS"),Ruler!W$28,IF(AND(All!$V84="P8",All!$AE84="RSS"),Ruler!W$29,IF(AND(All!$V84="P9",All!$AE84="RSS"),Ruler!W$30,0)))))))))))))))))))))))))))</f>
        <v>2</v>
      </c>
      <c r="CE84" s="325">
        <f>IF(AND(All!$V84="P1",All!$AE84="RDP"),Ruler!X$6,IF(AND(All!$V84="P2",All!$AE84="RDP"),Ruler!X$7,IF(AND(All!$V84="P3",All!$AE84="RDP"),Ruler!X$8,IF(AND(All!$V84="P4",All!$AE84="RDP"),Ruler!X$9,IF(AND(All!$V84="P5",All!$AE84="RDP"),Ruler!X$10,IF(AND(All!$V84="P6",All!$AE84="RDP"),Ruler!X$11,IF(AND(All!$V84="P7",All!$AE84="RDP"),Ruler!X$12,IF(AND(All!$V84="P8",All!$AE84="RDP"),Ruler!X$13,IF(AND(All!$V84="P9",All!$AE84="RDP"),Ruler!X$14,IF(AND(All!$V84="P1",All!$AE84="RMS"),Ruler!X$6,IF(AND(All!$V84="P2",All!$AE84="RMS"),Ruler!X$15,IF(AND(All!$V84="P3",All!$AE84="RMS"),Ruler!X$16,IF(AND(All!$V84="P4",All!$AE84="RMS"),Ruler!X$17,IF(AND(All!$V84="P5",All!$AE84="RMS"),Ruler!X$18,IF(AND(All!$V84="P6",All!$AE84="RMS"),Ruler!X$19,IF(AND(All!$V84="P7",All!$AE84="RMS"),Ruler!X$20,IF(AND(All!$V84="P8",All!$AE84="RMS"),Ruler!X$21,IF(AND(All!$V84="P9",All!$AE84="RMS"),Ruler!X$22,IF(AND(All!$V84="P1",All!$AE84="RSS"),Ruler!X$6,IF(AND(All!$V84="P2",All!$AE84="RSS"),Ruler!X$23,IF(AND(All!$V84="P3",All!$AE84="RSS"),Ruler!X$24,IF(AND(All!$V84="P4",All!$AE84="RSS"),Ruler!X$25,IF(AND(All!$V84="P5",All!$AE84="RSS"),Ruler!X$26,IF(AND(All!$V84="P6",All!$AE84="RSS"),Ruler!X$27,IF(AND(All!$V84="P7",All!$AE84="RSS"),Ruler!X$28,IF(AND(All!$V84="P8",All!$AE84="RSS"),Ruler!X$29,IF(AND(All!$V84="P9",All!$AE84="RSS"),Ruler!X$30,0)))))))))))))))))))))))))))</f>
        <v>2</v>
      </c>
      <c r="CF84" s="325">
        <f>IF(AND(All!$V84="P1",All!$AE84="RDP"),Ruler!Y$6,IF(AND(All!$V84="P2",All!$AE84="RDP"),Ruler!Y$7,IF(AND(All!$V84="P3",All!$AE84="RDP"),Ruler!Y$8,IF(AND(All!$V84="P4",All!$AE84="RDP"),Ruler!Y$9,IF(AND(All!$V84="P5",All!$AE84="RDP"),Ruler!Y$10,IF(AND(All!$V84="P6",All!$AE84="RDP"),Ruler!Y$11,IF(AND(All!$V84="P7",All!$AE84="RDP"),Ruler!Y$12,IF(AND(All!$V84="P8",All!$AE84="RDP"),Ruler!Y$13,IF(AND(All!$V84="P9",All!$AE84="RDP"),Ruler!Y$14,IF(AND(All!$V84="P1",All!$AE84="RMS"),Ruler!Y$6,IF(AND(All!$V84="P2",All!$AE84="RMS"),Ruler!Y$15,IF(AND(All!$V84="P3",All!$AE84="RMS"),Ruler!Y$16,IF(AND(All!$V84="P4",All!$AE84="RMS"),Ruler!Y$17,IF(AND(All!$V84="P5",All!$AE84="RMS"),Ruler!Y$18,IF(AND(All!$V84="P6",All!$AE84="RMS"),Ruler!Y$19,IF(AND(All!$V84="P7",All!$AE84="RMS"),Ruler!Y$20,IF(AND(All!$V84="P8",All!$AE84="RMS"),Ruler!Y$21,IF(AND(All!$V84="P9",All!$AE84="RMS"),Ruler!Y$22,IF(AND(All!$V84="P1",All!$AE84="RSS"),Ruler!Y$6,IF(AND(All!$V84="P2",All!$AE84="RSS"),Ruler!Y$23,IF(AND(All!$V84="P3",All!$AE84="RSS"),Ruler!Y$24,IF(AND(All!$V84="P4",All!$AE84="RSS"),Ruler!Y$25,IF(AND(All!$V84="P5",All!$AE84="RSS"),Ruler!Y$26,IF(AND(All!$V84="P6",All!$AE84="RSS"),Ruler!Y$27,IF(AND(All!$V84="P7",All!$AE84="RSS"),Ruler!Y$28,IF(AND(All!$V84="P8",All!$AE84="RSS"),Ruler!Y$29,IF(AND(All!$V84="P9",All!$AE84="RSS"),Ruler!Y$30,0)))))))))))))))))))))))))))</f>
        <v>1</v>
      </c>
      <c r="CG84" s="325">
        <f>IF(AND(All!$V84="P1",All!$AE84="RDP"),Ruler!Z$6,IF(AND(All!$V84="P2",All!$AE84="RDP"),Ruler!Z$7,IF(AND(All!$V84="P3",All!$AE84="RDP"),Ruler!Z$8,IF(AND(All!$V84="P4",All!$AE84="RDP"),Ruler!Z$9,IF(AND(All!$V84="P5",All!$AE84="RDP"),Ruler!Z$10,IF(AND(All!$V84="P6",All!$AE84="RDP"),Ruler!Z$11,IF(AND(All!$V84="P7",All!$AE84="RDP"),Ruler!Z$12,IF(AND(All!$V84="P8",All!$AE84="RDP"),Ruler!Z$13,IF(AND(All!$V84="P9",All!$AE84="RDP"),Ruler!Z$14,IF(AND(All!$V84="P1",All!$AE84="RMS"),Ruler!Z$6,IF(AND(All!$V84="P2",All!$AE84="RMS"),Ruler!Z$15,IF(AND(All!$V84="P3",All!$AE84="RMS"),Ruler!Z$16,IF(AND(All!$V84="P4",All!$AE84="RMS"),Ruler!Z$17,IF(AND(All!$V84="P5",All!$AE84="RMS"),Ruler!Z$18,IF(AND(All!$V84="P6",All!$AE84="RMS"),Ruler!Z$19,IF(AND(All!$V84="P7",All!$AE84="RMS"),Ruler!Z$20,IF(AND(All!$V84="P8",All!$AE84="RMS"),Ruler!Z$21,IF(AND(All!$V84="P9",All!$AE84="RMS"),Ruler!Z$22,IF(AND(All!$V84="P1",All!$AE84="RSS"),Ruler!Z$6,IF(AND(All!$V84="P2",All!$AE84="RSS"),Ruler!Z$23,IF(AND(All!$V84="P3",All!$AE84="RSS"),Ruler!Z$24,IF(AND(All!$V84="P4",All!$AE84="RSS"),Ruler!Z$25,IF(AND(All!$V84="P5",All!$AE84="RSS"),Ruler!Z$26,IF(AND(All!$V84="P6",All!$AE84="RSS"),Ruler!Z$27,IF(AND(All!$V84="P7",All!$AE84="RSS"),Ruler!Z$28,IF(AND(All!$V84="P8",All!$AE84="RSS"),Ruler!Z$29,IF(AND(All!$V84="P9",All!$AE84="RSS"),Ruler!Z$30,0)))))))))))))))))))))))))))</f>
        <v>2</v>
      </c>
      <c r="CH84" s="325">
        <f>IF(AND(All!$V84="P1",All!$AE84="RDP"),Ruler!AA$6,IF(AND(All!$V84="P2",All!$AE84="RDP"),Ruler!AA$7,IF(AND(All!$V84="P3",All!$AE84="RDP"),Ruler!AA$8,IF(AND(All!$V84="P4",All!$AE84="RDP"),Ruler!AA$9,IF(AND(All!$V84="P5",All!$AE84="RDP"),Ruler!AA$10,IF(AND(All!$V84="P6",All!$AE84="RDP"),Ruler!AA$11,IF(AND(All!$V84="P7",All!$AE84="RDP"),Ruler!AA$12,IF(AND(All!$V84="P8",All!$AE84="RDP"),Ruler!AA$13,IF(AND(All!$V84="P9",All!$AE84="RDP"),Ruler!AA$14,IF(AND(All!$V84="P1",All!$AE84="RMS"),Ruler!AA$6,IF(AND(All!$V84="P2",All!$AE84="RMS"),Ruler!AA$15,IF(AND(All!$V84="P3",All!$AE84="RMS"),Ruler!AA$16,IF(AND(All!$V84="P4",All!$AE84="RMS"),Ruler!AA$17,IF(AND(All!$V84="P5",All!$AE84="RMS"),Ruler!AA$18,IF(AND(All!$V84="P6",All!$AE84="RMS"),Ruler!AA$19,IF(AND(All!$V84="P7",All!$AE84="RMS"),Ruler!AA$20,IF(AND(All!$V84="P8",All!$AE84="RMS"),Ruler!AA$21,IF(AND(All!$V84="P9",All!$AE84="RMS"),Ruler!AA$22,IF(AND(All!$V84="P1",All!$AE84="RSS"),Ruler!AA$6,IF(AND(All!$V84="P2",All!$AE84="RSS"),Ruler!AA$23,IF(AND(All!$V84="P3",All!$AE84="RSS"),Ruler!AA$24,IF(AND(All!$V84="P4",All!$AE84="RSS"),Ruler!AA$25,IF(AND(All!$V84="P5",All!$AE84="RSS"),Ruler!AA$26,IF(AND(All!$V84="P6",All!$AE84="RSS"),Ruler!AA$27,IF(AND(All!$V84="P7",All!$AE84="RSS"),Ruler!AA$28,IF(AND(All!$V84="P8",All!$AE84="RSS"),Ruler!AA$29,IF(AND(All!$V84="P9",All!$AE84="RSS"),Ruler!AA$30,0)))))))))))))))))))))))))))</f>
        <v>1</v>
      </c>
      <c r="CI84" s="325">
        <f>IF(AND(All!$V84="P1",All!$AE84="RDP"),Ruler!AB$6,IF(AND(All!$V84="P2",All!$AE84="RDP"),Ruler!AB$7,IF(AND(All!$V84="P3",All!$AE84="RDP"),Ruler!AB$8,IF(AND(All!$V84="P4",All!$AE84="RDP"),Ruler!AB$9,IF(AND(All!$V84="P5",All!$AE84="RDP"),Ruler!AB$10,IF(AND(All!$V84="P6",All!$AE84="RDP"),Ruler!AB$11,IF(AND(All!$V84="P7",All!$AE84="RDP"),Ruler!AB$12,IF(AND(All!$V84="P8",All!$AE84="RDP"),Ruler!AB$13,IF(AND(All!$V84="P9",All!$AE84="RDP"),Ruler!AB$14,IF(AND(All!$V84="P1",All!$AE84="RMS"),Ruler!AB$6,IF(AND(All!$V84="P2",All!$AE84="RMS"),Ruler!AB$15,IF(AND(All!$V84="P3",All!$AE84="RMS"),Ruler!AB$16,IF(AND(All!$V84="P4",All!$AE84="RMS"),Ruler!AB$17,IF(AND(All!$V84="P5",All!$AE84="RMS"),Ruler!AB$18,IF(AND(All!$V84="P6",All!$AE84="RMS"),Ruler!AB$19,IF(AND(All!$V84="P7",All!$AE84="RMS"),Ruler!AB$20,IF(AND(All!$V84="P8",All!$AE84="RMS"),Ruler!AB$21,IF(AND(All!$V84="P9",All!$AE84="RMS"),Ruler!AB$22,IF(AND(All!$V84="P1",All!$AE84="RSS"),Ruler!AB$6,IF(AND(All!$V84="P2",All!$AE84="RSS"),Ruler!AB$23,IF(AND(All!$V84="P3",All!$AE84="RSS"),Ruler!AB$24,IF(AND(All!$V84="P4",All!$AE84="RSS"),Ruler!AB$25,IF(AND(All!$V84="P5",All!$AE84="RSS"),Ruler!AB$26,IF(AND(All!$V84="P6",All!$AE84="RSS"),Ruler!AB$27,IF(AND(All!$V84="P7",All!$AE84="RSS"),Ruler!AB$28,IF(AND(All!$V84="P8",All!$AE84="RSS"),Ruler!AB$29,IF(AND(All!$V84="P9",All!$AE84="RSS"),Ruler!AB$30,0)))))))))))))))))))))))))))</f>
        <v>1</v>
      </c>
      <c r="CJ84" s="323">
        <f>Table9[[#This Row],[R-B1]]-Table9[[#This Row],[B1]]</f>
        <v>1</v>
      </c>
      <c r="CK84" s="43">
        <f>Table9[[#This Row],[R-B2]]-Table9[[#This Row],[B2]]</f>
        <v>1</v>
      </c>
      <c r="CL84" s="43">
        <f>Table9[[#This Row],[R-B3]]-Table9[[#This Row],[B3]]</f>
        <v>0</v>
      </c>
      <c r="CM84" s="43">
        <f>Table9[[#This Row],[R-B4]]-Table9[[#This Row],[B4]]</f>
        <v>0</v>
      </c>
      <c r="CN84" s="43">
        <f>Table9[[#This Row],[R-B5]]-Table9[[#This Row],[B5]]</f>
        <v>0</v>
      </c>
      <c r="CO84" s="43">
        <f>Table9[[#This Row],[R-B6]]-Table9[[#This Row],[B6]]</f>
        <v>-1</v>
      </c>
      <c r="CP84" s="43">
        <f>Table9[[#This Row],[R-B7]]-Table9[[#This Row],[B7]]</f>
        <v>0</v>
      </c>
      <c r="CQ84" s="43">
        <f>Table9[[#This Row],[R-B8]]-Table9[[#This Row],[B8]]</f>
        <v>0</v>
      </c>
      <c r="CR84" s="43">
        <f>Table9[[#This Row],[R-B9]]-Table9[[#This Row],[B9]]</f>
        <v>0</v>
      </c>
      <c r="CS84" s="43">
        <f>Table9[[#This Row],[R-B10]]-Table9[[#This Row],[B10]]</f>
        <v>-1</v>
      </c>
      <c r="CT84" s="43">
        <f>Table9[[#This Row],[R-B11]]-Table9[[#This Row],[B11]]</f>
        <v>1</v>
      </c>
      <c r="CU84" s="43">
        <f>Table9[[#This Row],[R-B12]]-Table9[[#This Row],[B12]]</f>
        <v>-1</v>
      </c>
      <c r="CV84" s="43">
        <f>Table9[[#This Row],[R-K1]]-Table9[[#This Row],[K1]]</f>
        <v>0</v>
      </c>
      <c r="CW84" s="43">
        <f>Table9[[#This Row],[R-K2]]-Table9[[#This Row],[K2]]</f>
        <v>1</v>
      </c>
      <c r="CX84" s="43">
        <f>Table9[[#This Row],[R-K3]]-Table9[[#This Row],[K3]]</f>
        <v>2</v>
      </c>
      <c r="CY84" s="43">
        <f>Table9[[#This Row],[R-K4]]-Table9[[#This Row],[K4]]</f>
        <v>1</v>
      </c>
      <c r="CZ84" s="43">
        <f>Table9[[#This Row],[R-K5]]-Table9[[#This Row],[K5]]</f>
        <v>1</v>
      </c>
      <c r="DA84" s="43">
        <f>Table9[[#This Row],[R-P1]]-Table9[[#This Row],[P1]]</f>
        <v>1</v>
      </c>
      <c r="DB84" s="43">
        <f>Table9[[#This Row],[R-P2]]-Table9[[#This Row],[P2]]</f>
        <v>1</v>
      </c>
      <c r="DC84" s="43">
        <f>Table9[[#This Row],[R-P3]]-Table9[[#This Row],[P3]]</f>
        <v>0</v>
      </c>
      <c r="DD84" s="43">
        <f>Table9[[#This Row],[R-P4]]-Table9[[#This Row],[P4]]</f>
        <v>1</v>
      </c>
      <c r="DE84" s="43">
        <f>Table9[[#This Row],[R-P5]]-Table9[[#This Row],[P5]]</f>
        <v>2</v>
      </c>
      <c r="DF84" s="43">
        <f>Table9[[#This Row],[R-E1]]-Table9[[#This Row],[E1]]</f>
        <v>1</v>
      </c>
      <c r="DG84" s="328">
        <f>Table9[[#This Row],[R-E2]]-Table9[[#This Row],[E2]]</f>
        <v>1</v>
      </c>
      <c r="DH84" s="43">
        <f>COUNTIF(Table9[[#This Row],[G-B1]:[G-B12]],"&lt;=0")/12*100</f>
        <v>75</v>
      </c>
      <c r="DI84" s="43">
        <f>COUNTIF(Table9[[#This Row],[G-K1]:[G-K5]],"&lt;=0")/5*100</f>
        <v>20</v>
      </c>
      <c r="DJ84" s="43">
        <f>COUNTIF(Table9[[#This Row],[G-P1]:[G-P5]],"&lt;=0")/5*100</f>
        <v>20</v>
      </c>
      <c r="DK84" s="43">
        <f>COUNTIF(Table9[[#This Row],[G-E1]:[G-E2]],"&lt;=0")/2*100</f>
        <v>0</v>
      </c>
      <c r="DL84" s="450">
        <f>IF(AE84="RDP",(COUNTIF(Table9[[#This Row],[G-B3]],"&lt;=0")+COUNTIF(Table9[[#This Row],[G-B4]],"&lt;=0")+COUNTIF(Table9[[#This Row],[G-B7]],"&lt;=0")+COUNTIF(Table9[[#This Row],[G-B11]],"&lt;=0")+COUNTIF(Table9[[#This Row],[G-K2]],"&lt;=0"))/5*100,IF(AE84="RMS",(COUNTIF(Table9[[#This Row],[G-B4]],"&lt;=0")+COUNTIF(Table9[[#This Row],[G-B5]],"&lt;=0")+COUNTIF(Table9[[#This Row],[G-B10]],"&lt;=0")+COUNTIF(Table9[[#This Row],[G-B12]],"&lt;=0")+COUNTIF(Table9[[#This Row],[G-K2]],"&lt;=0"))/5*100,IF(AE84="RSS",(COUNTIF(Table9[[#This Row],[G-B1]],"&lt;=0")+COUNTIF(Table9[[#This Row],[G-B2]],"&lt;=0")+COUNTIF(Table9[[#This Row],[G-B6]],"&lt;=0")+COUNTIF(Table9[[#This Row],[G-B11]],"&lt;=0")+COUNTIF(Table9[[#This Row],[G-B12]],"&lt;=0"))/5*100,0)))</f>
        <v>60</v>
      </c>
      <c r="DM84" s="332">
        <v>75</v>
      </c>
      <c r="DN84" s="42">
        <v>20</v>
      </c>
      <c r="DO84" s="42">
        <v>20</v>
      </c>
      <c r="DP84" s="42">
        <v>0</v>
      </c>
      <c r="DQ84" s="42">
        <v>46</v>
      </c>
      <c r="DR84" s="332">
        <v>42</v>
      </c>
      <c r="DS84" s="42">
        <v>20</v>
      </c>
      <c r="DT84" s="42">
        <v>20</v>
      </c>
      <c r="DU84" s="42">
        <v>0</v>
      </c>
      <c r="DV84" s="42">
        <v>29</v>
      </c>
      <c r="DW84" s="332">
        <v>33</v>
      </c>
      <c r="DX84" s="42">
        <v>20</v>
      </c>
      <c r="DY84" s="42">
        <v>0</v>
      </c>
      <c r="DZ84" s="42">
        <v>0</v>
      </c>
      <c r="EA84" s="333">
        <v>21</v>
      </c>
      <c r="EB84" s="342"/>
      <c r="EC84" s="339"/>
      <c r="ED84" s="339"/>
      <c r="EE84" s="338" t="s">
        <v>154</v>
      </c>
    </row>
    <row r="85" spans="2:135" ht="44" hidden="1" thickBot="1" x14ac:dyDescent="0.4">
      <c r="B85" s="282">
        <v>84</v>
      </c>
      <c r="C85" s="285" t="s">
        <v>134</v>
      </c>
      <c r="D85" s="283">
        <v>46226</v>
      </c>
      <c r="E85" s="284" t="s">
        <v>792</v>
      </c>
      <c r="F85" s="43">
        <v>1059302</v>
      </c>
      <c r="G85" s="357">
        <f t="shared" ca="1" si="5"/>
        <v>30.237348677701682</v>
      </c>
      <c r="H85" s="283">
        <v>35279</v>
      </c>
      <c r="I85" s="282" t="s">
        <v>136</v>
      </c>
      <c r="J85" s="282" t="s">
        <v>137</v>
      </c>
      <c r="K85" s="282" t="s">
        <v>241</v>
      </c>
      <c r="L85" s="282" t="s">
        <v>713</v>
      </c>
      <c r="M85" s="285" t="s">
        <v>793</v>
      </c>
      <c r="N85" s="282"/>
      <c r="O85" s="282" t="s">
        <v>142</v>
      </c>
      <c r="P85" s="284" t="s">
        <v>794</v>
      </c>
      <c r="Q85" s="282" t="s">
        <v>144</v>
      </c>
      <c r="R85" s="282"/>
      <c r="S85" s="283">
        <v>43801</v>
      </c>
      <c r="T85" s="286">
        <f t="shared" ca="1" si="6"/>
        <v>6.8833333333333337</v>
      </c>
      <c r="U85" s="286">
        <f ca="1">Table9[[#This Row],[Years in PET]]-2</f>
        <v>4.8833333333333337</v>
      </c>
      <c r="V85" s="282" t="s">
        <v>56</v>
      </c>
      <c r="W85" s="286"/>
      <c r="X85" s="286">
        <f ca="1">($T$1-Table9[[#This Row],[Date of Appointment to Current Grade]])/365</f>
        <v>3.8894034722222299</v>
      </c>
      <c r="Y85" s="283">
        <v>44896</v>
      </c>
      <c r="Z85" s="343" t="s">
        <v>674</v>
      </c>
      <c r="AA85" s="283">
        <v>45658</v>
      </c>
      <c r="AB85" s="286">
        <f ca="1">($T$1-Table9[[#This Row],[Date in Position]])/365</f>
        <v>1.8017322393455175</v>
      </c>
      <c r="AC85" s="282" t="s">
        <v>146</v>
      </c>
      <c r="AD85" s="282">
        <v>2024</v>
      </c>
      <c r="AE85" s="282" t="s">
        <v>139</v>
      </c>
      <c r="AF85" s="282" t="s">
        <v>148</v>
      </c>
      <c r="AG85" s="287" t="s">
        <v>795</v>
      </c>
      <c r="AH85" s="287" t="s">
        <v>796</v>
      </c>
      <c r="AI85" s="287" t="s">
        <v>797</v>
      </c>
      <c r="AJ85" s="285"/>
      <c r="AK85" s="288" t="s">
        <v>798</v>
      </c>
      <c r="AL85" s="285" t="s">
        <v>153</v>
      </c>
      <c r="AM85" s="479" t="s">
        <v>799</v>
      </c>
      <c r="AN85" s="323">
        <v>1</v>
      </c>
      <c r="AO85" s="43">
        <v>2</v>
      </c>
      <c r="AP85" s="43">
        <v>2</v>
      </c>
      <c r="AQ85" s="43">
        <v>1</v>
      </c>
      <c r="AR85" s="43">
        <v>2</v>
      </c>
      <c r="AS85" s="43">
        <v>1</v>
      </c>
      <c r="AT85" s="43">
        <v>2</v>
      </c>
      <c r="AU85" s="43">
        <v>2</v>
      </c>
      <c r="AV85" s="43">
        <v>1</v>
      </c>
      <c r="AW85" s="43">
        <v>2</v>
      </c>
      <c r="AX85" s="43">
        <v>1</v>
      </c>
      <c r="AY85" s="43">
        <v>2</v>
      </c>
      <c r="AZ85" s="43">
        <v>1</v>
      </c>
      <c r="BA85" s="43">
        <v>1</v>
      </c>
      <c r="BB85" s="43">
        <v>0</v>
      </c>
      <c r="BC85" s="43">
        <v>1</v>
      </c>
      <c r="BD85" s="43">
        <v>0</v>
      </c>
      <c r="BE85" s="43">
        <v>1</v>
      </c>
      <c r="BF85" s="43">
        <v>1</v>
      </c>
      <c r="BG85" s="43">
        <v>1</v>
      </c>
      <c r="BH85" s="43">
        <v>1</v>
      </c>
      <c r="BI85" s="43">
        <v>0</v>
      </c>
      <c r="BJ85" s="43">
        <v>0</v>
      </c>
      <c r="BK85" s="328">
        <v>0</v>
      </c>
      <c r="BL85" s="325">
        <f>IF(AND(All!$V85="P1",All!$AE85="RDP"),Ruler!E$6,IF(AND(All!$V85="P2",All!$AE85="RDP"),Ruler!E$7,IF(AND(All!$V85="P3",All!$AE85="RDP"),Ruler!E$8,IF(AND(All!$V85="P4",All!$AE85="RDP"),Ruler!E$9,IF(AND(All!$V85="P5",All!$AE85="RDP"),Ruler!E$10,IF(AND(All!$V85="P6",All!$AE85="RDP"),Ruler!E$11,IF(AND(All!$V85="P7",All!$AE85="RDP"),Ruler!E$12,IF(AND(All!$V85="P8",All!$AE85="RDP"),Ruler!E$13,IF(AND(All!$V85="P9",All!$AE85="RDP"),Ruler!E$14,IF(AND(All!$V85="P1",All!$AE85="RMS"),Ruler!E$6,IF(AND(All!$V85="P2",All!$AE85="RMS"),Ruler!E$15,IF(AND(All!$V85="P3",All!$AE85="RMS"),Ruler!E$16,IF(AND(All!$V85="P4",All!$AE85="RMS"),Ruler!E$17,IF(AND(All!$V85="P5",All!$AE85="RMS"),Ruler!E$18,IF(AND(All!$V85="P6",All!$AE85="RMS"),Ruler!E$19,IF(AND(All!$V85="P7",All!$AE85="RMS"),Ruler!E$20,IF(AND(All!$V85="P8",All!$AE85="RMS"),Ruler!E$21,IF(AND(All!$V85="P9",All!$AE85="RMS"),Ruler!E$22,IF(AND(All!$V85="P1",All!$AE85="RSS"),Ruler!E$6,IF(AND(All!$V85="P2",All!$AE85="RSS"),Ruler!E$23,IF(AND(All!$V85="P3",All!$AE85="RSS"),Ruler!E$24,IF(AND(All!$V85="P4",All!$AE85="RSS"),Ruler!E$25,IF(AND(All!$V85="P5",All!$AE85="RSS"),Ruler!E$26,IF(AND(All!$V85="P6",All!$AE85="RSS"),Ruler!E$27,IF(AND(All!$V85="P7",All!$AE85="RSS"),Ruler!E$28,IF(AND(All!$V85="P8",All!$AE85="RSS"),Ruler!E$29,IF(AND(All!$V85="P9",All!$AE85="RSS"),Ruler!E$30,0)))))))))))))))))))))))))))</f>
        <v>2</v>
      </c>
      <c r="BM85" s="325">
        <f>IF(AND(All!$V85="P1",All!$AE85="RDP"),Ruler!F$6,IF(AND(All!$V85="P2",All!$AE85="RDP"),Ruler!F$7,IF(AND(All!$V85="P3",All!$AE85="RDP"),Ruler!F$8,IF(AND(All!$V85="P4",All!$AE85="RDP"),Ruler!F$9,IF(AND(All!$V85="P5",All!$AE85="RDP"),Ruler!F$10,IF(AND(All!$V85="P6",All!$AE85="RDP"),Ruler!F$11,IF(AND(All!$V85="P7",All!$AE85="RDP"),Ruler!F$12,IF(AND(All!$V85="P8",All!$AE85="RDP"),Ruler!F$13,IF(AND(All!$V85="P9",All!$AE85="RDP"),Ruler!F$14,IF(AND(All!$V85="P1",All!$AE85="RMS"),Ruler!F$6,IF(AND(All!$V85="P2",All!$AE85="RMS"),Ruler!F$15,IF(AND(All!$V85="P3",All!$AE85="RMS"),Ruler!F$16,IF(AND(All!$V85="P4",All!$AE85="RMS"),Ruler!F$17,IF(AND(All!$V85="P5",All!$AE85="RMS"),Ruler!F$18,IF(AND(All!$V85="P6",All!$AE85="RMS"),Ruler!F$19,IF(AND(All!$V85="P7",All!$AE85="RMS"),Ruler!F$20,IF(AND(All!$V85="P8",All!$AE85="RMS"),Ruler!F$21,IF(AND(All!$V85="P9",All!$AE85="RMS"),Ruler!F$22,IF(AND(All!$V85="P1",All!$AE85="RSS"),Ruler!F$6,IF(AND(All!$V85="P2",All!$AE85="RSS"),Ruler!F$23,IF(AND(All!$V85="P3",All!$AE85="RSS"),Ruler!F$24,IF(AND(All!$V85="P4",All!$AE85="RSS"),Ruler!F$25,IF(AND(All!$V85="P5",All!$AE85="RSS"),Ruler!F$26,IF(AND(All!$V85="P6",All!$AE85="RSS"),Ruler!F$27,IF(AND(All!$V85="P7",All!$AE85="RSS"),Ruler!F$28,IF(AND(All!$V85="P8",All!$AE85="RSS"),Ruler!F$29,IF(AND(All!$V85="P9",All!$AE85="RSS"),Ruler!F$30,0)))))))))))))))))))))))))))</f>
        <v>2</v>
      </c>
      <c r="BN85" s="325">
        <f>IF(AND(All!$V85="P1",All!$AE85="RDP"),Ruler!G$6,IF(AND(All!$V85="P2",All!$AE85="RDP"),Ruler!G$7,IF(AND(All!$V85="P3",All!$AE85="RDP"),Ruler!G$8,IF(AND(All!$V85="P4",All!$AE85="RDP"),Ruler!G$9,IF(AND(All!$V85="P5",All!$AE85="RDP"),Ruler!G$10,IF(AND(All!$V85="P6",All!$AE85="RDP"),Ruler!G$11,IF(AND(All!$V85="P7",All!$AE85="RDP"),Ruler!G$12,IF(AND(All!$V85="P8",All!$AE85="RDP"),Ruler!G$13,IF(AND(All!$V85="P9",All!$AE85="RDP"),Ruler!G$14,IF(AND(All!$V85="P1",All!$AE85="RMS"),Ruler!G$6,IF(AND(All!$V85="P2",All!$AE85="RMS"),Ruler!G$15,IF(AND(All!$V85="P3",All!$AE85="RMS"),Ruler!G$16,IF(AND(All!$V85="P4",All!$AE85="RMS"),Ruler!G$17,IF(AND(All!$V85="P5",All!$AE85="RMS"),Ruler!G$18,IF(AND(All!$V85="P6",All!$AE85="RMS"),Ruler!G$19,IF(AND(All!$V85="P7",All!$AE85="RMS"),Ruler!G$20,IF(AND(All!$V85="P8",All!$AE85="RMS"),Ruler!G$21,IF(AND(All!$V85="P9",All!$AE85="RMS"),Ruler!G$22,IF(AND(All!$V85="P1",All!$AE85="RSS"),Ruler!G$6,IF(AND(All!$V85="P2",All!$AE85="RSS"),Ruler!G$23,IF(AND(All!$V85="P3",All!$AE85="RSS"),Ruler!G$24,IF(AND(All!$V85="P4",All!$AE85="RSS"),Ruler!G$25,IF(AND(All!$V85="P5",All!$AE85="RSS"),Ruler!G$26,IF(AND(All!$V85="P6",All!$AE85="RSS"),Ruler!G$27,IF(AND(All!$V85="P7",All!$AE85="RSS"),Ruler!G$28,IF(AND(All!$V85="P8",All!$AE85="RSS"),Ruler!G$29,IF(AND(All!$V85="P9",All!$AE85="RSS"),Ruler!G$30,0)))))))))))))))))))))))))))</f>
        <v>1</v>
      </c>
      <c r="BO85" s="325">
        <f>IF(AND(All!$V85="P1",All!$AE85="RDP"),Ruler!H$6,IF(AND(All!$V85="P2",All!$AE85="RDP"),Ruler!H$7,IF(AND(All!$V85="P3",All!$AE85="RDP"),Ruler!H$8,IF(AND(All!$V85="P4",All!$AE85="RDP"),Ruler!H$9,IF(AND(All!$V85="P5",All!$AE85="RDP"),Ruler!H$10,IF(AND(All!$V85="P6",All!$AE85="RDP"),Ruler!H$11,IF(AND(All!$V85="P7",All!$AE85="RDP"),Ruler!H$12,IF(AND(All!$V85="P8",All!$AE85="RDP"),Ruler!H$13,IF(AND(All!$V85="P9",All!$AE85="RDP"),Ruler!H$14,IF(AND(All!$V85="P1",All!$AE85="RMS"),Ruler!H$6,IF(AND(All!$V85="P2",All!$AE85="RMS"),Ruler!H$15,IF(AND(All!$V85="P3",All!$AE85="RMS"),Ruler!H$16,IF(AND(All!$V85="P4",All!$AE85="RMS"),Ruler!H$17,IF(AND(All!$V85="P5",All!$AE85="RMS"),Ruler!H$18,IF(AND(All!$V85="P6",All!$AE85="RMS"),Ruler!H$19,IF(AND(All!$V85="P7",All!$AE85="RMS"),Ruler!H$20,IF(AND(All!$V85="P8",All!$AE85="RMS"),Ruler!H$21,IF(AND(All!$V85="P9",All!$AE85="RMS"),Ruler!H$22,IF(AND(All!$V85="P1",All!$AE85="RSS"),Ruler!H$6,IF(AND(All!$V85="P2",All!$AE85="RSS"),Ruler!H$23,IF(AND(All!$V85="P3",All!$AE85="RSS"),Ruler!H$24,IF(AND(All!$V85="P4",All!$AE85="RSS"),Ruler!H$25,IF(AND(All!$V85="P5",All!$AE85="RSS"),Ruler!H$26,IF(AND(All!$V85="P6",All!$AE85="RSS"),Ruler!H$27,IF(AND(All!$V85="P7",All!$AE85="RSS"),Ruler!H$28,IF(AND(All!$V85="P8",All!$AE85="RSS"),Ruler!H$29,IF(AND(All!$V85="P9",All!$AE85="RSS"),Ruler!H$30,0)))))))))))))))))))))))))))</f>
        <v>2</v>
      </c>
      <c r="BP85" s="325">
        <f>IF(AND(All!$V85="P1",All!$AE85="RDP"),Ruler!I$6,IF(AND(All!$V85="P2",All!$AE85="RDP"),Ruler!I$7,IF(AND(All!$V85="P3",All!$AE85="RDP"),Ruler!I$8,IF(AND(All!$V85="P4",All!$AE85="RDP"),Ruler!I$9,IF(AND(All!$V85="P5",All!$AE85="RDP"),Ruler!I$10,IF(AND(All!$V85="P6",All!$AE85="RDP"),Ruler!I$11,IF(AND(All!$V85="P7",All!$AE85="RDP"),Ruler!I$12,IF(AND(All!$V85="P8",All!$AE85="RDP"),Ruler!I$13,IF(AND(All!$V85="P9",All!$AE85="RDP"),Ruler!I$14,IF(AND(All!$V85="P1",All!$AE85="RMS"),Ruler!I$6,IF(AND(All!$V85="P2",All!$AE85="RMS"),Ruler!I$15,IF(AND(All!$V85="P3",All!$AE85="RMS"),Ruler!I$16,IF(AND(All!$V85="P4",All!$AE85="RMS"),Ruler!I$17,IF(AND(All!$V85="P5",All!$AE85="RMS"),Ruler!I$18,IF(AND(All!$V85="P6",All!$AE85="RMS"),Ruler!I$19,IF(AND(All!$V85="P7",All!$AE85="RMS"),Ruler!I$20,IF(AND(All!$V85="P8",All!$AE85="RMS"),Ruler!I$21,IF(AND(All!$V85="P9",All!$AE85="RMS"),Ruler!I$22,IF(AND(All!$V85="P1",All!$AE85="RSS"),Ruler!I$6,IF(AND(All!$V85="P2",All!$AE85="RSS"),Ruler!I$23,IF(AND(All!$V85="P3",All!$AE85="RSS"),Ruler!I$24,IF(AND(All!$V85="P4",All!$AE85="RSS"),Ruler!I$25,IF(AND(All!$V85="P5",All!$AE85="RSS"),Ruler!I$26,IF(AND(All!$V85="P6",All!$AE85="RSS"),Ruler!I$27,IF(AND(All!$V85="P7",All!$AE85="RSS"),Ruler!I$28,IF(AND(All!$V85="P8",All!$AE85="RSS"),Ruler!I$29,IF(AND(All!$V85="P9",All!$AE85="RSS"),Ruler!I$30,0)))))))))))))))))))))))))))</f>
        <v>2</v>
      </c>
      <c r="BQ85" s="325">
        <f>IF(AND(All!$V85="P1",All!$AE85="RDP"),Ruler!J$6,IF(AND(All!$V85="P2",All!$AE85="RDP"),Ruler!J$7,IF(AND(All!$V85="P3",All!$AE85="RDP"),Ruler!J$8,IF(AND(All!$V85="P4",All!$AE85="RDP"),Ruler!J$9,IF(AND(All!$V85="P5",All!$AE85="RDP"),Ruler!J$10,IF(AND(All!$V85="P6",All!$AE85="RDP"),Ruler!J$11,IF(AND(All!$V85="P7",All!$AE85="RDP"),Ruler!J$12,IF(AND(All!$V85="P8",All!$AE85="RDP"),Ruler!J$13,IF(AND(All!$V85="P9",All!$AE85="RDP"),Ruler!J$14,IF(AND(All!$V85="P1",All!$AE85="RMS"),Ruler!J$6,IF(AND(All!$V85="P2",All!$AE85="RMS"),Ruler!J$15,IF(AND(All!$V85="P3",All!$AE85="RMS"),Ruler!J$16,IF(AND(All!$V85="P4",All!$AE85="RMS"),Ruler!J$17,IF(AND(All!$V85="P5",All!$AE85="RMS"),Ruler!J$18,IF(AND(All!$V85="P6",All!$AE85="RMS"),Ruler!J$19,IF(AND(All!$V85="P7",All!$AE85="RMS"),Ruler!J$20,IF(AND(All!$V85="P8",All!$AE85="RMS"),Ruler!J$21,IF(AND(All!$V85="P9",All!$AE85="RMS"),Ruler!J$22,IF(AND(All!$V85="P1",All!$AE85="RSS"),Ruler!J$6,IF(AND(All!$V85="P2",All!$AE85="RSS"),Ruler!J$23,IF(AND(All!$V85="P3",All!$AE85="RSS"),Ruler!J$24,IF(AND(All!$V85="P4",All!$AE85="RSS"),Ruler!J$25,IF(AND(All!$V85="P5",All!$AE85="RSS"),Ruler!J$26,IF(AND(All!$V85="P6",All!$AE85="RSS"),Ruler!J$27,IF(AND(All!$V85="P7",All!$AE85="RSS"),Ruler!J$28,IF(AND(All!$V85="P8",All!$AE85="RSS"),Ruler!J$29,IF(AND(All!$V85="P9",All!$AE85="RSS"),Ruler!J$30,0)))))))))))))))))))))))))))</f>
        <v>1</v>
      </c>
      <c r="BR85" s="325">
        <f>IF(AND(All!$V85="P1",All!$AE85="RDP"),Ruler!K$6,IF(AND(All!$V85="P2",All!$AE85="RDP"),Ruler!K$7,IF(AND(All!$V85="P3",All!$AE85="RDP"),Ruler!K$8,IF(AND(All!$V85="P4",All!$AE85="RDP"),Ruler!K$9,IF(AND(All!$V85="P5",All!$AE85="RDP"),Ruler!K$10,IF(AND(All!$V85="P6",All!$AE85="RDP"),Ruler!K$11,IF(AND(All!$V85="P7",All!$AE85="RDP"),Ruler!K$12,IF(AND(All!$V85="P8",All!$AE85="RDP"),Ruler!K$13,IF(AND(All!$V85="P9",All!$AE85="RDP"),Ruler!K$14,IF(AND(All!$V85="P1",All!$AE85="RMS"),Ruler!K$6,IF(AND(All!$V85="P2",All!$AE85="RMS"),Ruler!K$15,IF(AND(All!$V85="P3",All!$AE85="RMS"),Ruler!K$16,IF(AND(All!$V85="P4",All!$AE85="RMS"),Ruler!K$17,IF(AND(All!$V85="P5",All!$AE85="RMS"),Ruler!K$18,IF(AND(All!$V85="P6",All!$AE85="RMS"),Ruler!K$19,IF(AND(All!$V85="P7",All!$AE85="RMS"),Ruler!K$20,IF(AND(All!$V85="P8",All!$AE85="RMS"),Ruler!K$21,IF(AND(All!$V85="P9",All!$AE85="RMS"),Ruler!K$22,IF(AND(All!$V85="P1",All!$AE85="RSS"),Ruler!K$6,IF(AND(All!$V85="P2",All!$AE85="RSS"),Ruler!K$23,IF(AND(All!$V85="P3",All!$AE85="RSS"),Ruler!K$24,IF(AND(All!$V85="P4",All!$AE85="RSS"),Ruler!K$25,IF(AND(All!$V85="P5",All!$AE85="RSS"),Ruler!K$26,IF(AND(All!$V85="P6",All!$AE85="RSS"),Ruler!K$27,IF(AND(All!$V85="P7",All!$AE85="RSS"),Ruler!K$28,IF(AND(All!$V85="P8",All!$AE85="RSS"),Ruler!K$29,IF(AND(All!$V85="P9",All!$AE85="RSS"),Ruler!K$30,0)))))))))))))))))))))))))))</f>
        <v>2</v>
      </c>
      <c r="BS85" s="325">
        <f>IF(AND(All!$V85="P1",All!$AE85="RDP"),Ruler!L$6,IF(AND(All!$V85="P2",All!$AE85="RDP"),Ruler!L$7,IF(AND(All!$V85="P3",All!$AE85="RDP"),Ruler!L$8,IF(AND(All!$V85="P4",All!$AE85="RDP"),Ruler!L$9,IF(AND(All!$V85="P5",All!$AE85="RDP"),Ruler!L$10,IF(AND(All!$V85="P6",All!$AE85="RDP"),Ruler!L$11,IF(AND(All!$V85="P7",All!$AE85="RDP"),Ruler!L$12,IF(AND(All!$V85="P8",All!$AE85="RDP"),Ruler!L$13,IF(AND(All!$V85="P9",All!$AE85="RDP"),Ruler!L$14,IF(AND(All!$V85="P1",All!$AE85="RMS"),Ruler!L$6,IF(AND(All!$V85="P2",All!$AE85="RMS"),Ruler!L$15,IF(AND(All!$V85="P3",All!$AE85="RMS"),Ruler!L$16,IF(AND(All!$V85="P4",All!$AE85="RMS"),Ruler!L$17,IF(AND(All!$V85="P5",All!$AE85="RMS"),Ruler!L$18,IF(AND(All!$V85="P6",All!$AE85="RMS"),Ruler!L$19,IF(AND(All!$V85="P7",All!$AE85="RMS"),Ruler!L$20,IF(AND(All!$V85="P8",All!$AE85="RMS"),Ruler!L$21,IF(AND(All!$V85="P9",All!$AE85="RMS"),Ruler!L$22,IF(AND(All!$V85="P1",All!$AE85="RSS"),Ruler!L$6,IF(AND(All!$V85="P2",All!$AE85="RSS"),Ruler!L$23,IF(AND(All!$V85="P3",All!$AE85="RSS"),Ruler!L$24,IF(AND(All!$V85="P4",All!$AE85="RSS"),Ruler!L$25,IF(AND(All!$V85="P5",All!$AE85="RSS"),Ruler!L$26,IF(AND(All!$V85="P6",All!$AE85="RSS"),Ruler!L$27,IF(AND(All!$V85="P7",All!$AE85="RSS"),Ruler!L$28,IF(AND(All!$V85="P8",All!$AE85="RSS"),Ruler!L$29,IF(AND(All!$V85="P9",All!$AE85="RSS"),Ruler!L$30,0)))))))))))))))))))))))))))</f>
        <v>2</v>
      </c>
      <c r="BT85" s="325">
        <f>IF(AND(All!$V85="P1",All!$AE85="RDP"),Ruler!M$6,IF(AND(All!$V85="P2",All!$AE85="RDP"),Ruler!M$7,IF(AND(All!$V85="P3",All!$AE85="RDP"),Ruler!M$8,IF(AND(All!$V85="P4",All!$AE85="RDP"),Ruler!M$9,IF(AND(All!$V85="P5",All!$AE85="RDP"),Ruler!M$10,IF(AND(All!$V85="P6",All!$AE85="RDP"),Ruler!M$11,IF(AND(All!$V85="P7",All!$AE85="RDP"),Ruler!M$12,IF(AND(All!$V85="P8",All!$AE85="RDP"),Ruler!M$13,IF(AND(All!$V85="P9",All!$AE85="RDP"),Ruler!M$14,IF(AND(All!$V85="P1",All!$AE85="RMS"),Ruler!M$6,IF(AND(All!$V85="P2",All!$AE85="RMS"),Ruler!M$15,IF(AND(All!$V85="P3",All!$AE85="RMS"),Ruler!M$16,IF(AND(All!$V85="P4",All!$AE85="RMS"),Ruler!M$17,IF(AND(All!$V85="P5",All!$AE85="RMS"),Ruler!M$18,IF(AND(All!$V85="P6",All!$AE85="RMS"),Ruler!M$19,IF(AND(All!$V85="P7",All!$AE85="RMS"),Ruler!M$20,IF(AND(All!$V85="P8",All!$AE85="RMS"),Ruler!M$21,IF(AND(All!$V85="P9",All!$AE85="RMS"),Ruler!M$22,IF(AND(All!$V85="P1",All!$AE85="RSS"),Ruler!M$6,IF(AND(All!$V85="P2",All!$AE85="RSS"),Ruler!M$23,IF(AND(All!$V85="P3",All!$AE85="RSS"),Ruler!M$24,IF(AND(All!$V85="P4",All!$AE85="RSS"),Ruler!M$25,IF(AND(All!$V85="P5",All!$AE85="RSS"),Ruler!M$26,IF(AND(All!$V85="P6",All!$AE85="RSS"),Ruler!M$27,IF(AND(All!$V85="P7",All!$AE85="RSS"),Ruler!M$28,IF(AND(All!$V85="P8",All!$AE85="RSS"),Ruler!M$29,IF(AND(All!$V85="P9",All!$AE85="RSS"),Ruler!M$30,0)))))))))))))))))))))))))))</f>
        <v>2</v>
      </c>
      <c r="BU85" s="325">
        <f>IF(AND(All!$V85="P1",All!$AE85="RDP"),Ruler!N$6,IF(AND(All!$V85="P2",All!$AE85="RDP"),Ruler!N$7,IF(AND(All!$V85="P3",All!$AE85="RDP"),Ruler!N$8,IF(AND(All!$V85="P4",All!$AE85="RDP"),Ruler!N$9,IF(AND(All!$V85="P5",All!$AE85="RDP"),Ruler!N$10,IF(AND(All!$V85="P6",All!$AE85="RDP"),Ruler!N$11,IF(AND(All!$V85="P7",All!$AE85="RDP"),Ruler!N$12,IF(AND(All!$V85="P8",All!$AE85="RDP"),Ruler!N$13,IF(AND(All!$V85="P9",All!$AE85="RDP"),Ruler!N$14,IF(AND(All!$V85="P1",All!$AE85="RMS"),Ruler!N$6,IF(AND(All!$V85="P2",All!$AE85="RMS"),Ruler!N$15,IF(AND(All!$V85="P3",All!$AE85="RMS"),Ruler!N$16,IF(AND(All!$V85="P4",All!$AE85="RMS"),Ruler!N$17,IF(AND(All!$V85="P5",All!$AE85="RMS"),Ruler!N$18,IF(AND(All!$V85="P6",All!$AE85="RMS"),Ruler!N$19,IF(AND(All!$V85="P7",All!$AE85="RMS"),Ruler!N$20,IF(AND(All!$V85="P8",All!$AE85="RMS"),Ruler!N$21,IF(AND(All!$V85="P9",All!$AE85="RMS"),Ruler!N$22,IF(AND(All!$V85="P1",All!$AE85="RSS"),Ruler!N$6,IF(AND(All!$V85="P2",All!$AE85="RSS"),Ruler!N$23,IF(AND(All!$V85="P3",All!$AE85="RSS"),Ruler!N$24,IF(AND(All!$V85="P4",All!$AE85="RSS"),Ruler!N$25,IF(AND(All!$V85="P5",All!$AE85="RSS"),Ruler!N$26,IF(AND(All!$V85="P6",All!$AE85="RSS"),Ruler!N$27,IF(AND(All!$V85="P7",All!$AE85="RSS"),Ruler!N$28,IF(AND(All!$V85="P8",All!$AE85="RSS"),Ruler!N$29,IF(AND(All!$V85="P9",All!$AE85="RSS"),Ruler!N$30,0)))))))))))))))))))))))))))</f>
        <v>2</v>
      </c>
      <c r="BV85" s="325">
        <f>IF(AND(All!$V85="P1",All!$AE85="RDP"),Ruler!O$6,IF(AND(All!$V85="P2",All!$AE85="RDP"),Ruler!O$7,IF(AND(All!$V85="P3",All!$AE85="RDP"),Ruler!O$8,IF(AND(All!$V85="P4",All!$AE85="RDP"),Ruler!O$9,IF(AND(All!$V85="P5",All!$AE85="RDP"),Ruler!O$10,IF(AND(All!$V85="P6",All!$AE85="RDP"),Ruler!O$11,IF(AND(All!$V85="P7",All!$AE85="RDP"),Ruler!O$12,IF(AND(All!$V85="P8",All!$AE85="RDP"),Ruler!O$13,IF(AND(All!$V85="P9",All!$AE85="RDP"),Ruler!O$14,IF(AND(All!$V85="P1",All!$AE85="RMS"),Ruler!O$6,IF(AND(All!$V85="P2",All!$AE85="RMS"),Ruler!O$15,IF(AND(All!$V85="P3",All!$AE85="RMS"),Ruler!O$16,IF(AND(All!$V85="P4",All!$AE85="RMS"),Ruler!O$17,IF(AND(All!$V85="P5",All!$AE85="RMS"),Ruler!O$18,IF(AND(All!$V85="P6",All!$AE85="RMS"),Ruler!O$19,IF(AND(All!$V85="P7",All!$AE85="RMS"),Ruler!O$20,IF(AND(All!$V85="P8",All!$AE85="RMS"),Ruler!O$21,IF(AND(All!$V85="P9",All!$AE85="RMS"),Ruler!O$22,IF(AND(All!$V85="P1",All!$AE85="RSS"),Ruler!O$6,IF(AND(All!$V85="P2",All!$AE85="RSS"),Ruler!O$23,IF(AND(All!$V85="P3",All!$AE85="RSS"),Ruler!O$24,IF(AND(All!$V85="P4",All!$AE85="RSS"),Ruler!O$25,IF(AND(All!$V85="P5",All!$AE85="RSS"),Ruler!O$26,IF(AND(All!$V85="P6",All!$AE85="RSS"),Ruler!O$27,IF(AND(All!$V85="P7",All!$AE85="RSS"),Ruler!O$28,IF(AND(All!$V85="P8",All!$AE85="RSS"),Ruler!O$29,IF(AND(All!$V85="P9",All!$AE85="RSS"),Ruler!O$30,0)))))))))))))))))))))))))))</f>
        <v>1</v>
      </c>
      <c r="BW85" s="325">
        <f>IF(AND(All!$V85="P1",All!$AE85="RDP"),Ruler!P$6,IF(AND(All!$V85="P2",All!$AE85="RDP"),Ruler!P$7,IF(AND(All!$V85="P3",All!$AE85="RDP"),Ruler!P$8,IF(AND(All!$V85="P4",All!$AE85="RDP"),Ruler!P$9,IF(AND(All!$V85="P5",All!$AE85="RDP"),Ruler!P$10,IF(AND(All!$V85="P6",All!$AE85="RDP"),Ruler!P$11,IF(AND(All!$V85="P7",All!$AE85="RDP"),Ruler!P$12,IF(AND(All!$V85="P8",All!$AE85="RDP"),Ruler!P$13,IF(AND(All!$V85="P9",All!$AE85="RDP"),Ruler!P$14,IF(AND(All!$V85="P1",All!$AE85="RMS"),Ruler!P$6,IF(AND(All!$V85="P2",All!$AE85="RMS"),Ruler!P$15,IF(AND(All!$V85="P3",All!$AE85="RMS"),Ruler!P$16,IF(AND(All!$V85="P4",All!$AE85="RMS"),Ruler!P$17,IF(AND(All!$V85="P5",All!$AE85="RMS"),Ruler!P$18,IF(AND(All!$V85="P6",All!$AE85="RMS"),Ruler!P$19,IF(AND(All!$V85="P7",All!$AE85="RMS"),Ruler!P$20,IF(AND(All!$V85="P8",All!$AE85="RMS"),Ruler!P$21,IF(AND(All!$V85="P9",All!$AE85="RMS"),Ruler!P$22,IF(AND(All!$V85="P1",All!$AE85="RSS"),Ruler!P$6,IF(AND(All!$V85="P2",All!$AE85="RSS"),Ruler!P$23,IF(AND(All!$V85="P3",All!$AE85="RSS"),Ruler!P$24,IF(AND(All!$V85="P4",All!$AE85="RSS"),Ruler!P$25,IF(AND(All!$V85="P5",All!$AE85="RSS"),Ruler!P$26,IF(AND(All!$V85="P6",All!$AE85="RSS"),Ruler!P$27,IF(AND(All!$V85="P7",All!$AE85="RSS"),Ruler!P$28,IF(AND(All!$V85="P8",All!$AE85="RSS"),Ruler!P$29,IF(AND(All!$V85="P9",All!$AE85="RSS"),Ruler!P$30,0)))))))))))))))))))))))))))</f>
        <v>2</v>
      </c>
      <c r="BX85" s="325">
        <f>IF(AND(All!$V85="P1",All!$AE85="RDP"),Ruler!Q$6,IF(AND(All!$V85="P2",All!$AE85="RDP"),Ruler!Q$7,IF(AND(All!$V85="P3",All!$AE85="RDP"),Ruler!Q$8,IF(AND(All!$V85="P4",All!$AE85="RDP"),Ruler!Q$9,IF(AND(All!$V85="P5",All!$AE85="RDP"),Ruler!Q$10,IF(AND(All!$V85="P6",All!$AE85="RDP"),Ruler!Q$11,IF(AND(All!$V85="P7",All!$AE85="RDP"),Ruler!Q$12,IF(AND(All!$V85="P8",All!$AE85="RDP"),Ruler!Q$13,IF(AND(All!$V85="P9",All!$AE85="RDP"),Ruler!Q$14,IF(AND(All!$V85="P1",All!$AE85="RMS"),Ruler!Q$6,IF(AND(All!$V85="P2",All!$AE85="RMS"),Ruler!Q$15,IF(AND(All!$V85="P3",All!$AE85="RMS"),Ruler!Q$16,IF(AND(All!$V85="P4",All!$AE85="RMS"),Ruler!Q$17,IF(AND(All!$V85="P5",All!$AE85="RMS"),Ruler!Q$18,IF(AND(All!$V85="P6",All!$AE85="RMS"),Ruler!Q$19,IF(AND(All!$V85="P7",All!$AE85="RMS"),Ruler!Q$20,IF(AND(All!$V85="P8",All!$AE85="RMS"),Ruler!Q$21,IF(AND(All!$V85="P9",All!$AE85="RMS"),Ruler!Q$22,IF(AND(All!$V85="P1",All!$AE85="RSS"),Ruler!Q$6,IF(AND(All!$V85="P2",All!$AE85="RSS"),Ruler!Q$23,IF(AND(All!$V85="P3",All!$AE85="RSS"),Ruler!Q$24,IF(AND(All!$V85="P4",All!$AE85="RSS"),Ruler!Q$25,IF(AND(All!$V85="P5",All!$AE85="RSS"),Ruler!Q$26,IF(AND(All!$V85="P6",All!$AE85="RSS"),Ruler!Q$27,IF(AND(All!$V85="P7",All!$AE85="RSS"),Ruler!Q$28,IF(AND(All!$V85="P8",All!$AE85="RSS"),Ruler!Q$29,IF(AND(All!$V85="P9",All!$AE85="RSS"),Ruler!Q$30,0)))))))))))))))))))))))))))</f>
        <v>2</v>
      </c>
      <c r="BY85" s="325">
        <f>IF(AND(All!$V85="P1",All!$AE85="RDP"),Ruler!R$6,IF(AND(All!$V85="P2",All!$AE85="RDP"),Ruler!R$7,IF(AND(All!$V85="P3",All!$AE85="RDP"),Ruler!R$8,IF(AND(All!$V85="P4",All!$AE85="RDP"),Ruler!R$9,IF(AND(All!$V85="P5",All!$AE85="RDP"),Ruler!R$10,IF(AND(All!$V85="P6",All!$AE85="RDP"),Ruler!R$11,IF(AND(All!$V85="P7",All!$AE85="RDP"),Ruler!R$12,IF(AND(All!$V85="P8",All!$AE85="RDP"),Ruler!R$13,IF(AND(All!$V85="P9",All!$AE85="RDP"),Ruler!R$14,IF(AND(All!$V85="P1",All!$AE85="RMS"),Ruler!R$6,IF(AND(All!$V85="P2",All!$AE85="RMS"),Ruler!R$15,IF(AND(All!$V85="P3",All!$AE85="RMS"),Ruler!R$16,IF(AND(All!$V85="P4",All!$AE85="RMS"),Ruler!R$17,IF(AND(All!$V85="P5",All!$AE85="RMS"),Ruler!R$18,IF(AND(All!$V85="P6",All!$AE85="RMS"),Ruler!R$19,IF(AND(All!$V85="P7",All!$AE85="RMS"),Ruler!R$20,IF(AND(All!$V85="P8",All!$AE85="RMS"),Ruler!R$21,IF(AND(All!$V85="P9",All!$AE85="RMS"),Ruler!R$22,IF(AND(All!$V85="P1",All!$AE85="RSS"),Ruler!R$6,IF(AND(All!$V85="P2",All!$AE85="RSS"),Ruler!R$23,IF(AND(All!$V85="P3",All!$AE85="RSS"),Ruler!R$24,IF(AND(All!$V85="P4",All!$AE85="RSS"),Ruler!R$25,IF(AND(All!$V85="P5",All!$AE85="RSS"),Ruler!R$26,IF(AND(All!$V85="P6",All!$AE85="RSS"),Ruler!R$27,IF(AND(All!$V85="P7",All!$AE85="RSS"),Ruler!R$28,IF(AND(All!$V85="P8",All!$AE85="RSS"),Ruler!R$29,IF(AND(All!$V85="P9",All!$AE85="RSS"),Ruler!R$30,0)))))))))))))))))))))))))))</f>
        <v>2</v>
      </c>
      <c r="BZ85" s="325">
        <f>IF(AND(All!$V85="P1",All!$AE85="RDP"),Ruler!S$6,IF(AND(All!$V85="P2",All!$AE85="RDP"),Ruler!S$7,IF(AND(All!$V85="P3",All!$AE85="RDP"),Ruler!S$8,IF(AND(All!$V85="P4",All!$AE85="RDP"),Ruler!S$9,IF(AND(All!$V85="P5",All!$AE85="RDP"),Ruler!S$10,IF(AND(All!$V85="P6",All!$AE85="RDP"),Ruler!S$11,IF(AND(All!$V85="P7",All!$AE85="RDP"),Ruler!S$12,IF(AND(All!$V85="P8",All!$AE85="RDP"),Ruler!S$13,IF(AND(All!$V85="P9",All!$AE85="RDP"),Ruler!S$14,IF(AND(All!$V85="P1",All!$AE85="RMS"),Ruler!S$6,IF(AND(All!$V85="P2",All!$AE85="RMS"),Ruler!S$15,IF(AND(All!$V85="P3",All!$AE85="RMS"),Ruler!S$16,IF(AND(All!$V85="P4",All!$AE85="RMS"),Ruler!S$17,IF(AND(All!$V85="P5",All!$AE85="RMS"),Ruler!S$18,IF(AND(All!$V85="P6",All!$AE85="RMS"),Ruler!S$19,IF(AND(All!$V85="P7",All!$AE85="RMS"),Ruler!S$20,IF(AND(All!$V85="P8",All!$AE85="RMS"),Ruler!S$21,IF(AND(All!$V85="P9",All!$AE85="RMS"),Ruler!S$22,IF(AND(All!$V85="P1",All!$AE85="RSS"),Ruler!S$6,IF(AND(All!$V85="P2",All!$AE85="RSS"),Ruler!S$23,IF(AND(All!$V85="P3",All!$AE85="RSS"),Ruler!S$24,IF(AND(All!$V85="P4",All!$AE85="RSS"),Ruler!S$25,IF(AND(All!$V85="P5",All!$AE85="RSS"),Ruler!S$26,IF(AND(All!$V85="P6",All!$AE85="RSS"),Ruler!S$27,IF(AND(All!$V85="P7",All!$AE85="RSS"),Ruler!S$28,IF(AND(All!$V85="P8",All!$AE85="RSS"),Ruler!S$29,IF(AND(All!$V85="P9",All!$AE85="RSS"),Ruler!S$30,0)))))))))))))))))))))))))))</f>
        <v>1</v>
      </c>
      <c r="CA85" s="325">
        <f>IF(AND(All!$V85="P1",All!$AE85="RDP"),Ruler!T$6,IF(AND(All!$V85="P2",All!$AE85="RDP"),Ruler!T$7,IF(AND(All!$V85="P3",All!$AE85="RDP"),Ruler!T$8,IF(AND(All!$V85="P4",All!$AE85="RDP"),Ruler!T$9,IF(AND(All!$V85="P5",All!$AE85="RDP"),Ruler!T$10,IF(AND(All!$V85="P6",All!$AE85="RDP"),Ruler!T$11,IF(AND(All!$V85="P7",All!$AE85="RDP"),Ruler!T$12,IF(AND(All!$V85="P8",All!$AE85="RDP"),Ruler!T$13,IF(AND(All!$V85="P9",All!$AE85="RDP"),Ruler!T$14,IF(AND(All!$V85="P1",All!$AE85="RMS"),Ruler!T$6,IF(AND(All!$V85="P2",All!$AE85="RMS"),Ruler!T$15,IF(AND(All!$V85="P3",All!$AE85="RMS"),Ruler!T$16,IF(AND(All!$V85="P4",All!$AE85="RMS"),Ruler!T$17,IF(AND(All!$V85="P5",All!$AE85="RMS"),Ruler!T$18,IF(AND(All!$V85="P6",All!$AE85="RMS"),Ruler!T$19,IF(AND(All!$V85="P7",All!$AE85="RMS"),Ruler!T$20,IF(AND(All!$V85="P8",All!$AE85="RMS"),Ruler!T$21,IF(AND(All!$V85="P9",All!$AE85="RMS"),Ruler!T$22,IF(AND(All!$V85="P1",All!$AE85="RSS"),Ruler!T$6,IF(AND(All!$V85="P2",All!$AE85="RSS"),Ruler!T$23,IF(AND(All!$V85="P3",All!$AE85="RSS"),Ruler!T$24,IF(AND(All!$V85="P4",All!$AE85="RSS"),Ruler!T$25,IF(AND(All!$V85="P5",All!$AE85="RSS"),Ruler!T$26,IF(AND(All!$V85="P6",All!$AE85="RSS"),Ruler!T$27,IF(AND(All!$V85="P7",All!$AE85="RSS"),Ruler!T$28,IF(AND(All!$V85="P8",All!$AE85="RSS"),Ruler!T$29,IF(AND(All!$V85="P9",All!$AE85="RSS"),Ruler!T$30,0)))))))))))))))))))))))))))</f>
        <v>1</v>
      </c>
      <c r="CB85" s="325">
        <f>IF(AND(All!$V85="P1",All!$AE85="RDP"),Ruler!U$6,IF(AND(All!$V85="P2",All!$AE85="RDP"),Ruler!U$7,IF(AND(All!$V85="P3",All!$AE85="RDP"),Ruler!U$8,IF(AND(All!$V85="P4",All!$AE85="RDP"),Ruler!U$9,IF(AND(All!$V85="P5",All!$AE85="RDP"),Ruler!U$10,IF(AND(All!$V85="P6",All!$AE85="RDP"),Ruler!U$11,IF(AND(All!$V85="P7",All!$AE85="RDP"),Ruler!U$12,IF(AND(All!$V85="P8",All!$AE85="RDP"),Ruler!U$13,IF(AND(All!$V85="P9",All!$AE85="RDP"),Ruler!U$14,IF(AND(All!$V85="P1",All!$AE85="RMS"),Ruler!U$6,IF(AND(All!$V85="P2",All!$AE85="RMS"),Ruler!U$15,IF(AND(All!$V85="P3",All!$AE85="RMS"),Ruler!U$16,IF(AND(All!$V85="P4",All!$AE85="RMS"),Ruler!U$17,IF(AND(All!$V85="P5",All!$AE85="RMS"),Ruler!U$18,IF(AND(All!$V85="P6",All!$AE85="RMS"),Ruler!U$19,IF(AND(All!$V85="P7",All!$AE85="RMS"),Ruler!U$20,IF(AND(All!$V85="P8",All!$AE85="RMS"),Ruler!U$21,IF(AND(All!$V85="P9",All!$AE85="RMS"),Ruler!U$22,IF(AND(All!$V85="P1",All!$AE85="RSS"),Ruler!U$6,IF(AND(All!$V85="P2",All!$AE85="RSS"),Ruler!U$23,IF(AND(All!$V85="P3",All!$AE85="RSS"),Ruler!U$24,IF(AND(All!$V85="P4",All!$AE85="RSS"),Ruler!U$25,IF(AND(All!$V85="P5",All!$AE85="RSS"),Ruler!U$26,IF(AND(All!$V85="P6",All!$AE85="RSS"),Ruler!U$27,IF(AND(All!$V85="P7",All!$AE85="RSS"),Ruler!U$28,IF(AND(All!$V85="P8",All!$AE85="RSS"),Ruler!U$29,IF(AND(All!$V85="P9",All!$AE85="RSS"),Ruler!U$30,0)))))))))))))))))))))))))))</f>
        <v>1</v>
      </c>
      <c r="CC85" s="325">
        <f>IF(AND(All!$V85="P1",All!$AE85="RDP"),Ruler!V$6,IF(AND(All!$V85="P2",All!$AE85="RDP"),Ruler!V$7,IF(AND(All!$V85="P3",All!$AE85="RDP"),Ruler!V$8,IF(AND(All!$V85="P4",All!$AE85="RDP"),Ruler!V$9,IF(AND(All!$V85="P5",All!$AE85="RDP"),Ruler!V$10,IF(AND(All!$V85="P6",All!$AE85="RDP"),Ruler!V$11,IF(AND(All!$V85="P7",All!$AE85="RDP"),Ruler!V$12,IF(AND(All!$V85="P8",All!$AE85="RDP"),Ruler!V$13,IF(AND(All!$V85="P9",All!$AE85="RDP"),Ruler!V$14,IF(AND(All!$V85="P1",All!$AE85="RMS"),Ruler!V$6,IF(AND(All!$V85="P2",All!$AE85="RMS"),Ruler!V$15,IF(AND(All!$V85="P3",All!$AE85="RMS"),Ruler!V$16,IF(AND(All!$V85="P4",All!$AE85="RMS"),Ruler!V$17,IF(AND(All!$V85="P5",All!$AE85="RMS"),Ruler!V$18,IF(AND(All!$V85="P6",All!$AE85="RMS"),Ruler!V$19,IF(AND(All!$V85="P7",All!$AE85="RMS"),Ruler!V$20,IF(AND(All!$V85="P8",All!$AE85="RMS"),Ruler!V$21,IF(AND(All!$V85="P9",All!$AE85="RMS"),Ruler!V$22,IF(AND(All!$V85="P1",All!$AE85="RSS"),Ruler!V$6,IF(AND(All!$V85="P2",All!$AE85="RSS"),Ruler!V$23,IF(AND(All!$V85="P3",All!$AE85="RSS"),Ruler!V$24,IF(AND(All!$V85="P4",All!$AE85="RSS"),Ruler!V$25,IF(AND(All!$V85="P5",All!$AE85="RSS"),Ruler!V$26,IF(AND(All!$V85="P6",All!$AE85="RSS"),Ruler!V$27,IF(AND(All!$V85="P7",All!$AE85="RSS"),Ruler!V$28,IF(AND(All!$V85="P8",All!$AE85="RSS"),Ruler!V$29,IF(AND(All!$V85="P9",All!$AE85="RSS"),Ruler!V$30,0)))))))))))))))))))))))))))</f>
        <v>1</v>
      </c>
      <c r="CD85" s="325">
        <f>IF(AND(All!$V85="P1",All!$AE85="RDP"),Ruler!W$6,IF(AND(All!$V85="P2",All!$AE85="RDP"),Ruler!W$7,IF(AND(All!$V85="P3",All!$AE85="RDP"),Ruler!W$8,IF(AND(All!$V85="P4",All!$AE85="RDP"),Ruler!W$9,IF(AND(All!$V85="P5",All!$AE85="RDP"),Ruler!W$10,IF(AND(All!$V85="P6",All!$AE85="RDP"),Ruler!W$11,IF(AND(All!$V85="P7",All!$AE85="RDP"),Ruler!W$12,IF(AND(All!$V85="P8",All!$AE85="RDP"),Ruler!W$13,IF(AND(All!$V85="P9",All!$AE85="RDP"),Ruler!W$14,IF(AND(All!$V85="P1",All!$AE85="RMS"),Ruler!W$6,IF(AND(All!$V85="P2",All!$AE85="RMS"),Ruler!W$15,IF(AND(All!$V85="P3",All!$AE85="RMS"),Ruler!W$16,IF(AND(All!$V85="P4",All!$AE85="RMS"),Ruler!W$17,IF(AND(All!$V85="P5",All!$AE85="RMS"),Ruler!W$18,IF(AND(All!$V85="P6",All!$AE85="RMS"),Ruler!W$19,IF(AND(All!$V85="P7",All!$AE85="RMS"),Ruler!W$20,IF(AND(All!$V85="P8",All!$AE85="RMS"),Ruler!W$21,IF(AND(All!$V85="P9",All!$AE85="RMS"),Ruler!W$22,IF(AND(All!$V85="P1",All!$AE85="RSS"),Ruler!W$6,IF(AND(All!$V85="P2",All!$AE85="RSS"),Ruler!W$23,IF(AND(All!$V85="P3",All!$AE85="RSS"),Ruler!W$24,IF(AND(All!$V85="P4",All!$AE85="RSS"),Ruler!W$25,IF(AND(All!$V85="P5",All!$AE85="RSS"),Ruler!W$26,IF(AND(All!$V85="P6",All!$AE85="RSS"),Ruler!W$27,IF(AND(All!$V85="P7",All!$AE85="RSS"),Ruler!W$28,IF(AND(All!$V85="P8",All!$AE85="RSS"),Ruler!W$29,IF(AND(All!$V85="P9",All!$AE85="RSS"),Ruler!W$30,0)))))))))))))))))))))))))))</f>
        <v>1</v>
      </c>
      <c r="CE85" s="325">
        <f>IF(AND(All!$V85="P1",All!$AE85="RDP"),Ruler!X$6,IF(AND(All!$V85="P2",All!$AE85="RDP"),Ruler!X$7,IF(AND(All!$V85="P3",All!$AE85="RDP"),Ruler!X$8,IF(AND(All!$V85="P4",All!$AE85="RDP"),Ruler!X$9,IF(AND(All!$V85="P5",All!$AE85="RDP"),Ruler!X$10,IF(AND(All!$V85="P6",All!$AE85="RDP"),Ruler!X$11,IF(AND(All!$V85="P7",All!$AE85="RDP"),Ruler!X$12,IF(AND(All!$V85="P8",All!$AE85="RDP"),Ruler!X$13,IF(AND(All!$V85="P9",All!$AE85="RDP"),Ruler!X$14,IF(AND(All!$V85="P1",All!$AE85="RMS"),Ruler!X$6,IF(AND(All!$V85="P2",All!$AE85="RMS"),Ruler!X$15,IF(AND(All!$V85="P3",All!$AE85="RMS"),Ruler!X$16,IF(AND(All!$V85="P4",All!$AE85="RMS"),Ruler!X$17,IF(AND(All!$V85="P5",All!$AE85="RMS"),Ruler!X$18,IF(AND(All!$V85="P6",All!$AE85="RMS"),Ruler!X$19,IF(AND(All!$V85="P7",All!$AE85="RMS"),Ruler!X$20,IF(AND(All!$V85="P8",All!$AE85="RMS"),Ruler!X$21,IF(AND(All!$V85="P9",All!$AE85="RMS"),Ruler!X$22,IF(AND(All!$V85="P1",All!$AE85="RSS"),Ruler!X$6,IF(AND(All!$V85="P2",All!$AE85="RSS"),Ruler!X$23,IF(AND(All!$V85="P3",All!$AE85="RSS"),Ruler!X$24,IF(AND(All!$V85="P4",All!$AE85="RSS"),Ruler!X$25,IF(AND(All!$V85="P5",All!$AE85="RSS"),Ruler!X$26,IF(AND(All!$V85="P6",All!$AE85="RSS"),Ruler!X$27,IF(AND(All!$V85="P7",All!$AE85="RSS"),Ruler!X$28,IF(AND(All!$V85="P8",All!$AE85="RSS"),Ruler!X$29,IF(AND(All!$V85="P9",All!$AE85="RSS"),Ruler!X$30,0)))))))))))))))))))))))))))</f>
        <v>1</v>
      </c>
      <c r="CF85" s="325">
        <f>IF(AND(All!$V85="P1",All!$AE85="RDP"),Ruler!Y$6,IF(AND(All!$V85="P2",All!$AE85="RDP"),Ruler!Y$7,IF(AND(All!$V85="P3",All!$AE85="RDP"),Ruler!Y$8,IF(AND(All!$V85="P4",All!$AE85="RDP"),Ruler!Y$9,IF(AND(All!$V85="P5",All!$AE85="RDP"),Ruler!Y$10,IF(AND(All!$V85="P6",All!$AE85="RDP"),Ruler!Y$11,IF(AND(All!$V85="P7",All!$AE85="RDP"),Ruler!Y$12,IF(AND(All!$V85="P8",All!$AE85="RDP"),Ruler!Y$13,IF(AND(All!$V85="P9",All!$AE85="RDP"),Ruler!Y$14,IF(AND(All!$V85="P1",All!$AE85="RMS"),Ruler!Y$6,IF(AND(All!$V85="P2",All!$AE85="RMS"),Ruler!Y$15,IF(AND(All!$V85="P3",All!$AE85="RMS"),Ruler!Y$16,IF(AND(All!$V85="P4",All!$AE85="RMS"),Ruler!Y$17,IF(AND(All!$V85="P5",All!$AE85="RMS"),Ruler!Y$18,IF(AND(All!$V85="P6",All!$AE85="RMS"),Ruler!Y$19,IF(AND(All!$V85="P7",All!$AE85="RMS"),Ruler!Y$20,IF(AND(All!$V85="P8",All!$AE85="RMS"),Ruler!Y$21,IF(AND(All!$V85="P9",All!$AE85="RMS"),Ruler!Y$22,IF(AND(All!$V85="P1",All!$AE85="RSS"),Ruler!Y$6,IF(AND(All!$V85="P2",All!$AE85="RSS"),Ruler!Y$23,IF(AND(All!$V85="P3",All!$AE85="RSS"),Ruler!Y$24,IF(AND(All!$V85="P4",All!$AE85="RSS"),Ruler!Y$25,IF(AND(All!$V85="P5",All!$AE85="RSS"),Ruler!Y$26,IF(AND(All!$V85="P6",All!$AE85="RSS"),Ruler!Y$27,IF(AND(All!$V85="P7",All!$AE85="RSS"),Ruler!Y$28,IF(AND(All!$V85="P8",All!$AE85="RSS"),Ruler!Y$29,IF(AND(All!$V85="P9",All!$AE85="RSS"),Ruler!Y$30,0)))))))))))))))))))))))))))</f>
        <v>0</v>
      </c>
      <c r="CG85" s="325">
        <f>IF(AND(All!$V85="P1",All!$AE85="RDP"),Ruler!Z$6,IF(AND(All!$V85="P2",All!$AE85="RDP"),Ruler!Z$7,IF(AND(All!$V85="P3",All!$AE85="RDP"),Ruler!Z$8,IF(AND(All!$V85="P4",All!$AE85="RDP"),Ruler!Z$9,IF(AND(All!$V85="P5",All!$AE85="RDP"),Ruler!Z$10,IF(AND(All!$V85="P6",All!$AE85="RDP"),Ruler!Z$11,IF(AND(All!$V85="P7",All!$AE85="RDP"),Ruler!Z$12,IF(AND(All!$V85="P8",All!$AE85="RDP"),Ruler!Z$13,IF(AND(All!$V85="P9",All!$AE85="RDP"),Ruler!Z$14,IF(AND(All!$V85="P1",All!$AE85="RMS"),Ruler!Z$6,IF(AND(All!$V85="P2",All!$AE85="RMS"),Ruler!Z$15,IF(AND(All!$V85="P3",All!$AE85="RMS"),Ruler!Z$16,IF(AND(All!$V85="P4",All!$AE85="RMS"),Ruler!Z$17,IF(AND(All!$V85="P5",All!$AE85="RMS"),Ruler!Z$18,IF(AND(All!$V85="P6",All!$AE85="RMS"),Ruler!Z$19,IF(AND(All!$V85="P7",All!$AE85="RMS"),Ruler!Z$20,IF(AND(All!$V85="P8",All!$AE85="RMS"),Ruler!Z$21,IF(AND(All!$V85="P9",All!$AE85="RMS"),Ruler!Z$22,IF(AND(All!$V85="P1",All!$AE85="RSS"),Ruler!Z$6,IF(AND(All!$V85="P2",All!$AE85="RSS"),Ruler!Z$23,IF(AND(All!$V85="P3",All!$AE85="RSS"),Ruler!Z$24,IF(AND(All!$V85="P4",All!$AE85="RSS"),Ruler!Z$25,IF(AND(All!$V85="P5",All!$AE85="RSS"),Ruler!Z$26,IF(AND(All!$V85="P6",All!$AE85="RSS"),Ruler!Z$27,IF(AND(All!$V85="P7",All!$AE85="RSS"),Ruler!Z$28,IF(AND(All!$V85="P8",All!$AE85="RSS"),Ruler!Z$29,IF(AND(All!$V85="P9",All!$AE85="RSS"),Ruler!Z$30,0)))))))))))))))))))))))))))</f>
        <v>1</v>
      </c>
      <c r="CH85" s="325">
        <f>IF(AND(All!$V85="P1",All!$AE85="RDP"),Ruler!AA$6,IF(AND(All!$V85="P2",All!$AE85="RDP"),Ruler!AA$7,IF(AND(All!$V85="P3",All!$AE85="RDP"),Ruler!AA$8,IF(AND(All!$V85="P4",All!$AE85="RDP"),Ruler!AA$9,IF(AND(All!$V85="P5",All!$AE85="RDP"),Ruler!AA$10,IF(AND(All!$V85="P6",All!$AE85="RDP"),Ruler!AA$11,IF(AND(All!$V85="P7",All!$AE85="RDP"),Ruler!AA$12,IF(AND(All!$V85="P8",All!$AE85="RDP"),Ruler!AA$13,IF(AND(All!$V85="P9",All!$AE85="RDP"),Ruler!AA$14,IF(AND(All!$V85="P1",All!$AE85="RMS"),Ruler!AA$6,IF(AND(All!$V85="P2",All!$AE85="RMS"),Ruler!AA$15,IF(AND(All!$V85="P3",All!$AE85="RMS"),Ruler!AA$16,IF(AND(All!$V85="P4",All!$AE85="RMS"),Ruler!AA$17,IF(AND(All!$V85="P5",All!$AE85="RMS"),Ruler!AA$18,IF(AND(All!$V85="P6",All!$AE85="RMS"),Ruler!AA$19,IF(AND(All!$V85="P7",All!$AE85="RMS"),Ruler!AA$20,IF(AND(All!$V85="P8",All!$AE85="RMS"),Ruler!AA$21,IF(AND(All!$V85="P9",All!$AE85="RMS"),Ruler!AA$22,IF(AND(All!$V85="P1",All!$AE85="RSS"),Ruler!AA$6,IF(AND(All!$V85="P2",All!$AE85="RSS"),Ruler!AA$23,IF(AND(All!$V85="P3",All!$AE85="RSS"),Ruler!AA$24,IF(AND(All!$V85="P4",All!$AE85="RSS"),Ruler!AA$25,IF(AND(All!$V85="P5",All!$AE85="RSS"),Ruler!AA$26,IF(AND(All!$V85="P6",All!$AE85="RSS"),Ruler!AA$27,IF(AND(All!$V85="P7",All!$AE85="RSS"),Ruler!AA$28,IF(AND(All!$V85="P8",All!$AE85="RSS"),Ruler!AA$29,IF(AND(All!$V85="P9",All!$AE85="RSS"),Ruler!AA$30,0)))))))))))))))))))))))))))</f>
        <v>0</v>
      </c>
      <c r="CI85" s="325">
        <f>IF(AND(All!$V85="P1",All!$AE85="RDP"),Ruler!AB$6,IF(AND(All!$V85="P2",All!$AE85="RDP"),Ruler!AB$7,IF(AND(All!$V85="P3",All!$AE85="RDP"),Ruler!AB$8,IF(AND(All!$V85="P4",All!$AE85="RDP"),Ruler!AB$9,IF(AND(All!$V85="P5",All!$AE85="RDP"),Ruler!AB$10,IF(AND(All!$V85="P6",All!$AE85="RDP"),Ruler!AB$11,IF(AND(All!$V85="P7",All!$AE85="RDP"),Ruler!AB$12,IF(AND(All!$V85="P8",All!$AE85="RDP"),Ruler!AB$13,IF(AND(All!$V85="P9",All!$AE85="RDP"),Ruler!AB$14,IF(AND(All!$V85="P1",All!$AE85="RMS"),Ruler!AB$6,IF(AND(All!$V85="P2",All!$AE85="RMS"),Ruler!AB$15,IF(AND(All!$V85="P3",All!$AE85="RMS"),Ruler!AB$16,IF(AND(All!$V85="P4",All!$AE85="RMS"),Ruler!AB$17,IF(AND(All!$V85="P5",All!$AE85="RMS"),Ruler!AB$18,IF(AND(All!$V85="P6",All!$AE85="RMS"),Ruler!AB$19,IF(AND(All!$V85="P7",All!$AE85="RMS"),Ruler!AB$20,IF(AND(All!$V85="P8",All!$AE85="RMS"),Ruler!AB$21,IF(AND(All!$V85="P9",All!$AE85="RMS"),Ruler!AB$22,IF(AND(All!$V85="P1",All!$AE85="RSS"),Ruler!AB$6,IF(AND(All!$V85="P2",All!$AE85="RSS"),Ruler!AB$23,IF(AND(All!$V85="P3",All!$AE85="RSS"),Ruler!AB$24,IF(AND(All!$V85="P4",All!$AE85="RSS"),Ruler!AB$25,IF(AND(All!$V85="P5",All!$AE85="RSS"),Ruler!AB$26,IF(AND(All!$V85="P6",All!$AE85="RSS"),Ruler!AB$27,IF(AND(All!$V85="P7",All!$AE85="RSS"),Ruler!AB$28,IF(AND(All!$V85="P8",All!$AE85="RSS"),Ruler!AB$29,IF(AND(All!$V85="P9",All!$AE85="RSS"),Ruler!AB$30,0)))))))))))))))))))))))))))</f>
        <v>0</v>
      </c>
      <c r="CJ85" s="323">
        <f>Table9[[#This Row],[R-B1]]-Table9[[#This Row],[B1]]</f>
        <v>1</v>
      </c>
      <c r="CK85" s="43">
        <f>Table9[[#This Row],[R-B2]]-Table9[[#This Row],[B2]]</f>
        <v>0</v>
      </c>
      <c r="CL85" s="43">
        <f>Table9[[#This Row],[R-B3]]-Table9[[#This Row],[B3]]</f>
        <v>-1</v>
      </c>
      <c r="CM85" s="43">
        <f>Table9[[#This Row],[R-B4]]-Table9[[#This Row],[B4]]</f>
        <v>1</v>
      </c>
      <c r="CN85" s="43">
        <f>Table9[[#This Row],[R-B5]]-Table9[[#This Row],[B5]]</f>
        <v>0</v>
      </c>
      <c r="CO85" s="43">
        <f>Table9[[#This Row],[R-B6]]-Table9[[#This Row],[B6]]</f>
        <v>0</v>
      </c>
      <c r="CP85" s="43">
        <f>Table9[[#This Row],[R-B7]]-Table9[[#This Row],[B7]]</f>
        <v>0</v>
      </c>
      <c r="CQ85" s="43">
        <f>Table9[[#This Row],[R-B8]]-Table9[[#This Row],[B8]]</f>
        <v>0</v>
      </c>
      <c r="CR85" s="43">
        <f>Table9[[#This Row],[R-B9]]-Table9[[#This Row],[B9]]</f>
        <v>1</v>
      </c>
      <c r="CS85" s="43">
        <f>Table9[[#This Row],[R-B10]]-Table9[[#This Row],[B10]]</f>
        <v>0</v>
      </c>
      <c r="CT85" s="43">
        <f>Table9[[#This Row],[R-B11]]-Table9[[#This Row],[B11]]</f>
        <v>0</v>
      </c>
      <c r="CU85" s="43">
        <f>Table9[[#This Row],[R-B12]]-Table9[[#This Row],[B12]]</f>
        <v>0</v>
      </c>
      <c r="CV85" s="43">
        <f>Table9[[#This Row],[R-K1]]-Table9[[#This Row],[K1]]</f>
        <v>1</v>
      </c>
      <c r="CW85" s="43">
        <f>Table9[[#This Row],[R-K2]]-Table9[[#This Row],[K2]]</f>
        <v>1</v>
      </c>
      <c r="CX85" s="43">
        <f>Table9[[#This Row],[R-K3]]-Table9[[#This Row],[K3]]</f>
        <v>1</v>
      </c>
      <c r="CY85" s="43">
        <f>Table9[[#This Row],[R-K4]]-Table9[[#This Row],[K4]]</f>
        <v>0</v>
      </c>
      <c r="CZ85" s="43">
        <f>Table9[[#This Row],[R-K5]]-Table9[[#This Row],[K5]]</f>
        <v>1</v>
      </c>
      <c r="DA85" s="43">
        <f>Table9[[#This Row],[R-P1]]-Table9[[#This Row],[P1]]</f>
        <v>0</v>
      </c>
      <c r="DB85" s="43">
        <f>Table9[[#This Row],[R-P2]]-Table9[[#This Row],[P2]]</f>
        <v>0</v>
      </c>
      <c r="DC85" s="43">
        <f>Table9[[#This Row],[R-P3]]-Table9[[#This Row],[P3]]</f>
        <v>0</v>
      </c>
      <c r="DD85" s="43">
        <f>Table9[[#This Row],[R-P4]]-Table9[[#This Row],[P4]]</f>
        <v>-1</v>
      </c>
      <c r="DE85" s="43">
        <f>Table9[[#This Row],[R-P5]]-Table9[[#This Row],[P5]]</f>
        <v>1</v>
      </c>
      <c r="DF85" s="43">
        <f>Table9[[#This Row],[R-E1]]-Table9[[#This Row],[E1]]</f>
        <v>0</v>
      </c>
      <c r="DG85" s="328">
        <f>Table9[[#This Row],[R-E2]]-Table9[[#This Row],[E2]]</f>
        <v>0</v>
      </c>
      <c r="DH85" s="43">
        <f>COUNTIF(Table9[[#This Row],[G-B1]:[G-B12]],"&lt;=0")/12*100</f>
        <v>75</v>
      </c>
      <c r="DI85" s="43">
        <f>COUNTIF(Table9[[#This Row],[G-K1]:[G-K5]],"&lt;=0")/5*100</f>
        <v>20</v>
      </c>
      <c r="DJ85" s="43">
        <f>COUNTIF(Table9[[#This Row],[G-P1]:[G-P5]],"&lt;=0")/5*100</f>
        <v>80</v>
      </c>
      <c r="DK85" s="43">
        <f>COUNTIF(Table9[[#This Row],[G-E1]:[G-E2]],"&lt;=0")/2*100</f>
        <v>100</v>
      </c>
      <c r="DL85" s="450">
        <f>IF(AE85="RDP",(COUNTIF(Table9[[#This Row],[G-B3]],"&lt;=0")+COUNTIF(Table9[[#This Row],[G-B4]],"&lt;=0")+COUNTIF(Table9[[#This Row],[G-B7]],"&lt;=0")+COUNTIF(Table9[[#This Row],[G-B11]],"&lt;=0")+COUNTIF(Table9[[#This Row],[G-K2]],"&lt;=0"))/5*100,IF(AE85="RMS",(COUNTIF(Table9[[#This Row],[G-B4]],"&lt;=0")+COUNTIF(Table9[[#This Row],[G-B5]],"&lt;=0")+COUNTIF(Table9[[#This Row],[G-B10]],"&lt;=0")+COUNTIF(Table9[[#This Row],[G-B12]],"&lt;=0")+COUNTIF(Table9[[#This Row],[G-K2]],"&lt;=0"))/5*100,IF(AE85="RSS",(COUNTIF(Table9[[#This Row],[G-B1]],"&lt;=0")+COUNTIF(Table9[[#This Row],[G-B2]],"&lt;=0")+COUNTIF(Table9[[#This Row],[G-B6]],"&lt;=0")+COUNTIF(Table9[[#This Row],[G-B11]],"&lt;=0")+COUNTIF(Table9[[#This Row],[G-B12]],"&lt;=0"))/5*100,0)))</f>
        <v>60</v>
      </c>
      <c r="DM85" s="332"/>
      <c r="DR85" s="332"/>
      <c r="DW85" s="332"/>
      <c r="DX85" s="42"/>
      <c r="DY85" s="42"/>
      <c r="DZ85" s="42"/>
      <c r="EA85" s="333"/>
      <c r="EB85" s="342"/>
      <c r="EC85" s="339"/>
      <c r="ED85" s="339"/>
      <c r="EE85" s="338"/>
    </row>
    <row r="86" spans="2:135" ht="87.5" hidden="1" thickBot="1" x14ac:dyDescent="0.35">
      <c r="B86" s="282">
        <v>85</v>
      </c>
      <c r="C86" s="421" t="s">
        <v>134</v>
      </c>
      <c r="D86" s="345">
        <v>46135</v>
      </c>
      <c r="E86" s="349" t="s">
        <v>800</v>
      </c>
      <c r="F86" s="304">
        <v>1060193</v>
      </c>
      <c r="G86" s="308">
        <f t="shared" ca="1" si="5"/>
        <v>48.672965116057846</v>
      </c>
      <c r="H86" s="283">
        <v>28550</v>
      </c>
      <c r="I86" s="343" t="s">
        <v>136</v>
      </c>
      <c r="J86" s="343" t="s">
        <v>591</v>
      </c>
      <c r="K86" s="343" t="s">
        <v>138</v>
      </c>
      <c r="L86" s="343" t="s">
        <v>180</v>
      </c>
      <c r="M86" s="343" t="s">
        <v>204</v>
      </c>
      <c r="N86" s="343" t="s">
        <v>181</v>
      </c>
      <c r="O86" s="343" t="s">
        <v>183</v>
      </c>
      <c r="P86" s="349" t="s">
        <v>801</v>
      </c>
      <c r="Q86" s="343" t="s">
        <v>177</v>
      </c>
      <c r="R86" s="345">
        <v>46447</v>
      </c>
      <c r="S86" s="345">
        <v>43906</v>
      </c>
      <c r="T86" s="286">
        <f t="shared" ca="1" si="6"/>
        <v>6.5944444444444441</v>
      </c>
      <c r="U86" s="343">
        <v>22</v>
      </c>
      <c r="V86" s="343" t="s">
        <v>59</v>
      </c>
      <c r="W86" s="356">
        <f ca="1">Table9[[#This Row],[Age]]-($T$1-Table9[[#This Row],[Date of Appointment to Current Grade]])/365</f>
        <v>43.463013698630135</v>
      </c>
      <c r="X86" s="357">
        <f ca="1">($T$1-Table9[[#This Row],[Date of Appointment to Current Grade]])/365</f>
        <v>5.2099514174277095</v>
      </c>
      <c r="Y86" s="345">
        <v>44414</v>
      </c>
      <c r="Z86" s="343" t="s">
        <v>187</v>
      </c>
      <c r="AA86" s="345">
        <v>45352</v>
      </c>
      <c r="AB86" s="360">
        <f ca="1">($T$1-Table9[[#This Row],[Date in Position]])/365</f>
        <v>2.640088403729079</v>
      </c>
      <c r="AC86" s="343" t="s">
        <v>183</v>
      </c>
      <c r="AD86" s="345">
        <v>44414</v>
      </c>
      <c r="AE86" s="343" t="s">
        <v>162</v>
      </c>
      <c r="AF86" s="343" t="s">
        <v>148</v>
      </c>
      <c r="AG86" s="287" t="s">
        <v>802</v>
      </c>
      <c r="AH86" s="287" t="s">
        <v>803</v>
      </c>
      <c r="AI86" s="65" t="s">
        <v>804</v>
      </c>
      <c r="AJ86" s="285" t="s">
        <v>281</v>
      </c>
      <c r="AK86" s="288" t="s">
        <v>805</v>
      </c>
      <c r="AL86" s="282" t="s">
        <v>153</v>
      </c>
      <c r="AM86" s="319" t="s">
        <v>806</v>
      </c>
      <c r="AN86" s="313">
        <v>3</v>
      </c>
      <c r="AO86" s="304">
        <v>3</v>
      </c>
      <c r="AP86" s="304">
        <v>2</v>
      </c>
      <c r="AQ86" s="304">
        <v>2</v>
      </c>
      <c r="AR86" s="304">
        <v>2</v>
      </c>
      <c r="AS86" s="304">
        <v>3</v>
      </c>
      <c r="AT86" s="304">
        <v>3</v>
      </c>
      <c r="AU86" s="304">
        <v>2</v>
      </c>
      <c r="AV86" s="304">
        <v>2</v>
      </c>
      <c r="AW86" s="304">
        <v>1</v>
      </c>
      <c r="AX86" s="304">
        <v>3</v>
      </c>
      <c r="AY86" s="304">
        <v>2</v>
      </c>
      <c r="AZ86" s="304">
        <v>3</v>
      </c>
      <c r="BA86" s="304">
        <v>2</v>
      </c>
      <c r="BB86" s="304">
        <v>2</v>
      </c>
      <c r="BC86" s="304">
        <v>1</v>
      </c>
      <c r="BD86" s="304">
        <v>1</v>
      </c>
      <c r="BE86" s="304">
        <v>3</v>
      </c>
      <c r="BF86" s="304">
        <v>2</v>
      </c>
      <c r="BG86" s="304">
        <v>2</v>
      </c>
      <c r="BH86" s="304">
        <v>1</v>
      </c>
      <c r="BI86" s="304">
        <v>2</v>
      </c>
      <c r="BJ86" s="304">
        <v>2</v>
      </c>
      <c r="BK86" s="314">
        <v>1</v>
      </c>
      <c r="BL86" s="325">
        <f>IF(AND(All!$V86="P1",All!$AE86="RDP"),Ruler!E$6,IF(AND(All!$V86="P2",All!$AE86="RDP"),Ruler!E$7,IF(AND(All!$V86="P3",All!$AE86="RDP"),Ruler!E$8,IF(AND(All!$V86="P4",All!$AE86="RDP"),Ruler!E$9,IF(AND(All!$V86="P5",All!$AE86="RDP"),Ruler!E$10,IF(AND(All!$V86="P6",All!$AE86="RDP"),Ruler!E$11,IF(AND(All!$V86="P7",All!$AE86="RDP"),Ruler!E$12,IF(AND(All!$V86="P8",All!$AE86="RDP"),Ruler!E$13,IF(AND(All!$V86="P9",All!$AE86="RDP"),Ruler!E$14,IF(AND(All!$V86="P1",All!$AE86="RMS"),Ruler!E$6,IF(AND(All!$V86="P2",All!$AE86="RMS"),Ruler!E$15,IF(AND(All!$V86="P3",All!$AE86="RMS"),Ruler!E$16,IF(AND(All!$V86="P4",All!$AE86="RMS"),Ruler!E$17,IF(AND(All!$V86="P5",All!$AE86="RMS"),Ruler!E$18,IF(AND(All!$V86="P6",All!$AE86="RMS"),Ruler!E$19,IF(AND(All!$V86="P7",All!$AE86="RMS"),Ruler!E$20,IF(AND(All!$V86="P8",All!$AE86="RMS"),Ruler!E$21,IF(AND(All!$V86="P9",All!$AE86="RMS"),Ruler!E$22,IF(AND(All!$V86="P1",All!$AE86="RSS"),Ruler!E$6,IF(AND(All!$V86="P2",All!$AE86="RSS"),Ruler!E$23,IF(AND(All!$V86="P3",All!$AE86="RSS"),Ruler!E$24,IF(AND(All!$V86="P4",All!$AE86="RSS"),Ruler!E$25,IF(AND(All!$V86="P5",All!$AE86="RSS"),Ruler!E$26,IF(AND(All!$V86="P6",All!$AE86="RSS"),Ruler!E$27,IF(AND(All!$V86="P7",All!$AE86="RSS"),Ruler!E$28,IF(AND(All!$V86="P8",All!$AE86="RSS"),Ruler!E$29,IF(AND(All!$V86="P9",All!$AE86="RSS"),Ruler!E$30,0)))))))))))))))))))))))))))</f>
        <v>3</v>
      </c>
      <c r="BM86" s="325">
        <f>IF(AND(All!$V86="P1",All!$AE86="RDP"),Ruler!F$6,IF(AND(All!$V86="P2",All!$AE86="RDP"),Ruler!F$7,IF(AND(All!$V86="P3",All!$AE86="RDP"),Ruler!F$8,IF(AND(All!$V86="P4",All!$AE86="RDP"),Ruler!F$9,IF(AND(All!$V86="P5",All!$AE86="RDP"),Ruler!F$10,IF(AND(All!$V86="P6",All!$AE86="RDP"),Ruler!F$11,IF(AND(All!$V86="P7",All!$AE86="RDP"),Ruler!F$12,IF(AND(All!$V86="P8",All!$AE86="RDP"),Ruler!F$13,IF(AND(All!$V86="P9",All!$AE86="RDP"),Ruler!F$14,IF(AND(All!$V86="P1",All!$AE86="RMS"),Ruler!F$6,IF(AND(All!$V86="P2",All!$AE86="RMS"),Ruler!F$15,IF(AND(All!$V86="P3",All!$AE86="RMS"),Ruler!F$16,IF(AND(All!$V86="P4",All!$AE86="RMS"),Ruler!F$17,IF(AND(All!$V86="P5",All!$AE86="RMS"),Ruler!F$18,IF(AND(All!$V86="P6",All!$AE86="RMS"),Ruler!F$19,IF(AND(All!$V86="P7",All!$AE86="RMS"),Ruler!F$20,IF(AND(All!$V86="P8",All!$AE86="RMS"),Ruler!F$21,IF(AND(All!$V86="P9",All!$AE86="RMS"),Ruler!F$22,IF(AND(All!$V86="P1",All!$AE86="RSS"),Ruler!F$6,IF(AND(All!$V86="P2",All!$AE86="RSS"),Ruler!F$23,IF(AND(All!$V86="P3",All!$AE86="RSS"),Ruler!F$24,IF(AND(All!$V86="P4",All!$AE86="RSS"),Ruler!F$25,IF(AND(All!$V86="P5",All!$AE86="RSS"),Ruler!F$26,IF(AND(All!$V86="P6",All!$AE86="RSS"),Ruler!F$27,IF(AND(All!$V86="P7",All!$AE86="RSS"),Ruler!F$28,IF(AND(All!$V86="P8",All!$AE86="RSS"),Ruler!F$29,IF(AND(All!$V86="P9",All!$AE86="RSS"),Ruler!F$30,0)))))))))))))))))))))))))))</f>
        <v>3</v>
      </c>
      <c r="BN86" s="325">
        <f>IF(AND(All!$V86="P1",All!$AE86="RDP"),Ruler!G$6,IF(AND(All!$V86="P2",All!$AE86="RDP"),Ruler!G$7,IF(AND(All!$V86="P3",All!$AE86="RDP"),Ruler!G$8,IF(AND(All!$V86="P4",All!$AE86="RDP"),Ruler!G$9,IF(AND(All!$V86="P5",All!$AE86="RDP"),Ruler!G$10,IF(AND(All!$V86="P6",All!$AE86="RDP"),Ruler!G$11,IF(AND(All!$V86="P7",All!$AE86="RDP"),Ruler!G$12,IF(AND(All!$V86="P8",All!$AE86="RDP"),Ruler!G$13,IF(AND(All!$V86="P9",All!$AE86="RDP"),Ruler!G$14,IF(AND(All!$V86="P1",All!$AE86="RMS"),Ruler!G$6,IF(AND(All!$V86="P2",All!$AE86="RMS"),Ruler!G$15,IF(AND(All!$V86="P3",All!$AE86="RMS"),Ruler!G$16,IF(AND(All!$V86="P4",All!$AE86="RMS"),Ruler!G$17,IF(AND(All!$V86="P5",All!$AE86="RMS"),Ruler!G$18,IF(AND(All!$V86="P6",All!$AE86="RMS"),Ruler!G$19,IF(AND(All!$V86="P7",All!$AE86="RMS"),Ruler!G$20,IF(AND(All!$V86="P8",All!$AE86="RMS"),Ruler!G$21,IF(AND(All!$V86="P9",All!$AE86="RMS"),Ruler!G$22,IF(AND(All!$V86="P1",All!$AE86="RSS"),Ruler!G$6,IF(AND(All!$V86="P2",All!$AE86="RSS"),Ruler!G$23,IF(AND(All!$V86="P3",All!$AE86="RSS"),Ruler!G$24,IF(AND(All!$V86="P4",All!$AE86="RSS"),Ruler!G$25,IF(AND(All!$V86="P5",All!$AE86="RSS"),Ruler!G$26,IF(AND(All!$V86="P6",All!$AE86="RSS"),Ruler!G$27,IF(AND(All!$V86="P7",All!$AE86="RSS"),Ruler!G$28,IF(AND(All!$V86="P8",All!$AE86="RSS"),Ruler!G$29,IF(AND(All!$V86="P9",All!$AE86="RSS"),Ruler!G$30,0)))))))))))))))))))))))))))</f>
        <v>3</v>
      </c>
      <c r="BO86" s="325">
        <f>IF(AND(All!$V86="P1",All!$AE86="RDP"),Ruler!H$6,IF(AND(All!$V86="P2",All!$AE86="RDP"),Ruler!H$7,IF(AND(All!$V86="P3",All!$AE86="RDP"),Ruler!H$8,IF(AND(All!$V86="P4",All!$AE86="RDP"),Ruler!H$9,IF(AND(All!$V86="P5",All!$AE86="RDP"),Ruler!H$10,IF(AND(All!$V86="P6",All!$AE86="RDP"),Ruler!H$11,IF(AND(All!$V86="P7",All!$AE86="RDP"),Ruler!H$12,IF(AND(All!$V86="P8",All!$AE86="RDP"),Ruler!H$13,IF(AND(All!$V86="P9",All!$AE86="RDP"),Ruler!H$14,IF(AND(All!$V86="P1",All!$AE86="RMS"),Ruler!H$6,IF(AND(All!$V86="P2",All!$AE86="RMS"),Ruler!H$15,IF(AND(All!$V86="P3",All!$AE86="RMS"),Ruler!H$16,IF(AND(All!$V86="P4",All!$AE86="RMS"),Ruler!H$17,IF(AND(All!$V86="P5",All!$AE86="RMS"),Ruler!H$18,IF(AND(All!$V86="P6",All!$AE86="RMS"),Ruler!H$19,IF(AND(All!$V86="P7",All!$AE86="RMS"),Ruler!H$20,IF(AND(All!$V86="P8",All!$AE86="RMS"),Ruler!H$21,IF(AND(All!$V86="P9",All!$AE86="RMS"),Ruler!H$22,IF(AND(All!$V86="P1",All!$AE86="RSS"),Ruler!H$6,IF(AND(All!$V86="P2",All!$AE86="RSS"),Ruler!H$23,IF(AND(All!$V86="P3",All!$AE86="RSS"),Ruler!H$24,IF(AND(All!$V86="P4",All!$AE86="RSS"),Ruler!H$25,IF(AND(All!$V86="P5",All!$AE86="RSS"),Ruler!H$26,IF(AND(All!$V86="P6",All!$AE86="RSS"),Ruler!H$27,IF(AND(All!$V86="P7",All!$AE86="RSS"),Ruler!H$28,IF(AND(All!$V86="P8",All!$AE86="RSS"),Ruler!H$29,IF(AND(All!$V86="P9",All!$AE86="RSS"),Ruler!H$30,0)))))))))))))))))))))))))))</f>
        <v>3</v>
      </c>
      <c r="BP86" s="325">
        <f>IF(AND(All!$V86="P1",All!$AE86="RDP"),Ruler!I$6,IF(AND(All!$V86="P2",All!$AE86="RDP"),Ruler!I$7,IF(AND(All!$V86="P3",All!$AE86="RDP"),Ruler!I$8,IF(AND(All!$V86="P4",All!$AE86="RDP"),Ruler!I$9,IF(AND(All!$V86="P5",All!$AE86="RDP"),Ruler!I$10,IF(AND(All!$V86="P6",All!$AE86="RDP"),Ruler!I$11,IF(AND(All!$V86="P7",All!$AE86="RDP"),Ruler!I$12,IF(AND(All!$V86="P8",All!$AE86="RDP"),Ruler!I$13,IF(AND(All!$V86="P9",All!$AE86="RDP"),Ruler!I$14,IF(AND(All!$V86="P1",All!$AE86="RMS"),Ruler!I$6,IF(AND(All!$V86="P2",All!$AE86="RMS"),Ruler!I$15,IF(AND(All!$V86="P3",All!$AE86="RMS"),Ruler!I$16,IF(AND(All!$V86="P4",All!$AE86="RMS"),Ruler!I$17,IF(AND(All!$V86="P5",All!$AE86="RMS"),Ruler!I$18,IF(AND(All!$V86="P6",All!$AE86="RMS"),Ruler!I$19,IF(AND(All!$V86="P7",All!$AE86="RMS"),Ruler!I$20,IF(AND(All!$V86="P8",All!$AE86="RMS"),Ruler!I$21,IF(AND(All!$V86="P9",All!$AE86="RMS"),Ruler!I$22,IF(AND(All!$V86="P1",All!$AE86="RSS"),Ruler!I$6,IF(AND(All!$V86="P2",All!$AE86="RSS"),Ruler!I$23,IF(AND(All!$V86="P3",All!$AE86="RSS"),Ruler!I$24,IF(AND(All!$V86="P4",All!$AE86="RSS"),Ruler!I$25,IF(AND(All!$V86="P5",All!$AE86="RSS"),Ruler!I$26,IF(AND(All!$V86="P6",All!$AE86="RSS"),Ruler!I$27,IF(AND(All!$V86="P7",All!$AE86="RSS"),Ruler!I$28,IF(AND(All!$V86="P8",All!$AE86="RSS"),Ruler!I$29,IF(AND(All!$V86="P9",All!$AE86="RSS"),Ruler!I$30,0)))))))))))))))))))))))))))</f>
        <v>3</v>
      </c>
      <c r="BQ86" s="325">
        <f>IF(AND(All!$V86="P1",All!$AE86="RDP"),Ruler!J$6,IF(AND(All!$V86="P2",All!$AE86="RDP"),Ruler!J$7,IF(AND(All!$V86="P3",All!$AE86="RDP"),Ruler!J$8,IF(AND(All!$V86="P4",All!$AE86="RDP"),Ruler!J$9,IF(AND(All!$V86="P5",All!$AE86="RDP"),Ruler!J$10,IF(AND(All!$V86="P6",All!$AE86="RDP"),Ruler!J$11,IF(AND(All!$V86="P7",All!$AE86="RDP"),Ruler!J$12,IF(AND(All!$V86="P8",All!$AE86="RDP"),Ruler!J$13,IF(AND(All!$V86="P9",All!$AE86="RDP"),Ruler!J$14,IF(AND(All!$V86="P1",All!$AE86="RMS"),Ruler!J$6,IF(AND(All!$V86="P2",All!$AE86="RMS"),Ruler!J$15,IF(AND(All!$V86="P3",All!$AE86="RMS"),Ruler!J$16,IF(AND(All!$V86="P4",All!$AE86="RMS"),Ruler!J$17,IF(AND(All!$V86="P5",All!$AE86="RMS"),Ruler!J$18,IF(AND(All!$V86="P6",All!$AE86="RMS"),Ruler!J$19,IF(AND(All!$V86="P7",All!$AE86="RMS"),Ruler!J$20,IF(AND(All!$V86="P8",All!$AE86="RMS"),Ruler!J$21,IF(AND(All!$V86="P9",All!$AE86="RMS"),Ruler!J$22,IF(AND(All!$V86="P1",All!$AE86="RSS"),Ruler!J$6,IF(AND(All!$V86="P2",All!$AE86="RSS"),Ruler!J$23,IF(AND(All!$V86="P3",All!$AE86="RSS"),Ruler!J$24,IF(AND(All!$V86="P4",All!$AE86="RSS"),Ruler!J$25,IF(AND(All!$V86="P5",All!$AE86="RSS"),Ruler!J$26,IF(AND(All!$V86="P6",All!$AE86="RSS"),Ruler!J$27,IF(AND(All!$V86="P7",All!$AE86="RSS"),Ruler!J$28,IF(AND(All!$V86="P8",All!$AE86="RSS"),Ruler!J$29,IF(AND(All!$V86="P9",All!$AE86="RSS"),Ruler!J$30,0)))))))))))))))))))))))))))</f>
        <v>3</v>
      </c>
      <c r="BR86" s="325">
        <f>IF(AND(All!$V86="P1",All!$AE86="RDP"),Ruler!K$6,IF(AND(All!$V86="P2",All!$AE86="RDP"),Ruler!K$7,IF(AND(All!$V86="P3",All!$AE86="RDP"),Ruler!K$8,IF(AND(All!$V86="P4",All!$AE86="RDP"),Ruler!K$9,IF(AND(All!$V86="P5",All!$AE86="RDP"),Ruler!K$10,IF(AND(All!$V86="P6",All!$AE86="RDP"),Ruler!K$11,IF(AND(All!$V86="P7",All!$AE86="RDP"),Ruler!K$12,IF(AND(All!$V86="P8",All!$AE86="RDP"),Ruler!K$13,IF(AND(All!$V86="P9",All!$AE86="RDP"),Ruler!K$14,IF(AND(All!$V86="P1",All!$AE86="RMS"),Ruler!K$6,IF(AND(All!$V86="P2",All!$AE86="RMS"),Ruler!K$15,IF(AND(All!$V86="P3",All!$AE86="RMS"),Ruler!K$16,IF(AND(All!$V86="P4",All!$AE86="RMS"),Ruler!K$17,IF(AND(All!$V86="P5",All!$AE86="RMS"),Ruler!K$18,IF(AND(All!$V86="P6",All!$AE86="RMS"),Ruler!K$19,IF(AND(All!$V86="P7",All!$AE86="RMS"),Ruler!K$20,IF(AND(All!$V86="P8",All!$AE86="RMS"),Ruler!K$21,IF(AND(All!$V86="P9",All!$AE86="RMS"),Ruler!K$22,IF(AND(All!$V86="P1",All!$AE86="RSS"),Ruler!K$6,IF(AND(All!$V86="P2",All!$AE86="RSS"),Ruler!K$23,IF(AND(All!$V86="P3",All!$AE86="RSS"),Ruler!K$24,IF(AND(All!$V86="P4",All!$AE86="RSS"),Ruler!K$25,IF(AND(All!$V86="P5",All!$AE86="RSS"),Ruler!K$26,IF(AND(All!$V86="P6",All!$AE86="RSS"),Ruler!K$27,IF(AND(All!$V86="P7",All!$AE86="RSS"),Ruler!K$28,IF(AND(All!$V86="P8",All!$AE86="RSS"),Ruler!K$29,IF(AND(All!$V86="P9",All!$AE86="RSS"),Ruler!K$30,0)))))))))))))))))))))))))))</f>
        <v>3</v>
      </c>
      <c r="BS86" s="325">
        <f>IF(AND(All!$V86="P1",All!$AE86="RDP"),Ruler!L$6,IF(AND(All!$V86="P2",All!$AE86="RDP"),Ruler!L$7,IF(AND(All!$V86="P3",All!$AE86="RDP"),Ruler!L$8,IF(AND(All!$V86="P4",All!$AE86="RDP"),Ruler!L$9,IF(AND(All!$V86="P5",All!$AE86="RDP"),Ruler!L$10,IF(AND(All!$V86="P6",All!$AE86="RDP"),Ruler!L$11,IF(AND(All!$V86="P7",All!$AE86="RDP"),Ruler!L$12,IF(AND(All!$V86="P8",All!$AE86="RDP"),Ruler!L$13,IF(AND(All!$V86="P9",All!$AE86="RDP"),Ruler!L$14,IF(AND(All!$V86="P1",All!$AE86="RMS"),Ruler!L$6,IF(AND(All!$V86="P2",All!$AE86="RMS"),Ruler!L$15,IF(AND(All!$V86="P3",All!$AE86="RMS"),Ruler!L$16,IF(AND(All!$V86="P4",All!$AE86="RMS"),Ruler!L$17,IF(AND(All!$V86="P5",All!$AE86="RMS"),Ruler!L$18,IF(AND(All!$V86="P6",All!$AE86="RMS"),Ruler!L$19,IF(AND(All!$V86="P7",All!$AE86="RMS"),Ruler!L$20,IF(AND(All!$V86="P8",All!$AE86="RMS"),Ruler!L$21,IF(AND(All!$V86="P9",All!$AE86="RMS"),Ruler!L$22,IF(AND(All!$V86="P1",All!$AE86="RSS"),Ruler!L$6,IF(AND(All!$V86="P2",All!$AE86="RSS"),Ruler!L$23,IF(AND(All!$V86="P3",All!$AE86="RSS"),Ruler!L$24,IF(AND(All!$V86="P4",All!$AE86="RSS"),Ruler!L$25,IF(AND(All!$V86="P5",All!$AE86="RSS"),Ruler!L$26,IF(AND(All!$V86="P6",All!$AE86="RSS"),Ruler!L$27,IF(AND(All!$V86="P7",All!$AE86="RSS"),Ruler!L$28,IF(AND(All!$V86="P8",All!$AE86="RSS"),Ruler!L$29,IF(AND(All!$V86="P9",All!$AE86="RSS"),Ruler!L$30,0)))))))))))))))))))))))))))</f>
        <v>3</v>
      </c>
      <c r="BT86" s="325">
        <f>IF(AND(All!$V86="P1",All!$AE86="RDP"),Ruler!M$6,IF(AND(All!$V86="P2",All!$AE86="RDP"),Ruler!M$7,IF(AND(All!$V86="P3",All!$AE86="RDP"),Ruler!M$8,IF(AND(All!$V86="P4",All!$AE86="RDP"),Ruler!M$9,IF(AND(All!$V86="P5",All!$AE86="RDP"),Ruler!M$10,IF(AND(All!$V86="P6",All!$AE86="RDP"),Ruler!M$11,IF(AND(All!$V86="P7",All!$AE86="RDP"),Ruler!M$12,IF(AND(All!$V86="P8",All!$AE86="RDP"),Ruler!M$13,IF(AND(All!$V86="P9",All!$AE86="RDP"),Ruler!M$14,IF(AND(All!$V86="P1",All!$AE86="RMS"),Ruler!M$6,IF(AND(All!$V86="P2",All!$AE86="RMS"),Ruler!M$15,IF(AND(All!$V86="P3",All!$AE86="RMS"),Ruler!M$16,IF(AND(All!$V86="P4",All!$AE86="RMS"),Ruler!M$17,IF(AND(All!$V86="P5",All!$AE86="RMS"),Ruler!M$18,IF(AND(All!$V86="P6",All!$AE86="RMS"),Ruler!M$19,IF(AND(All!$V86="P7",All!$AE86="RMS"),Ruler!M$20,IF(AND(All!$V86="P8",All!$AE86="RMS"),Ruler!M$21,IF(AND(All!$V86="P9",All!$AE86="RMS"),Ruler!M$22,IF(AND(All!$V86="P1",All!$AE86="RSS"),Ruler!M$6,IF(AND(All!$V86="P2",All!$AE86="RSS"),Ruler!M$23,IF(AND(All!$V86="P3",All!$AE86="RSS"),Ruler!M$24,IF(AND(All!$V86="P4",All!$AE86="RSS"),Ruler!M$25,IF(AND(All!$V86="P5",All!$AE86="RSS"),Ruler!M$26,IF(AND(All!$V86="P6",All!$AE86="RSS"),Ruler!M$27,IF(AND(All!$V86="P7",All!$AE86="RSS"),Ruler!M$28,IF(AND(All!$V86="P8",All!$AE86="RSS"),Ruler!M$29,IF(AND(All!$V86="P9",All!$AE86="RSS"),Ruler!M$30,0)))))))))))))))))))))))))))</f>
        <v>3</v>
      </c>
      <c r="BU86" s="325">
        <f>IF(AND(All!$V86="P1",All!$AE86="RDP"),Ruler!N$6,IF(AND(All!$V86="P2",All!$AE86="RDP"),Ruler!N$7,IF(AND(All!$V86="P3",All!$AE86="RDP"),Ruler!N$8,IF(AND(All!$V86="P4",All!$AE86="RDP"),Ruler!N$9,IF(AND(All!$V86="P5",All!$AE86="RDP"),Ruler!N$10,IF(AND(All!$V86="P6",All!$AE86="RDP"),Ruler!N$11,IF(AND(All!$V86="P7",All!$AE86="RDP"),Ruler!N$12,IF(AND(All!$V86="P8",All!$AE86="RDP"),Ruler!N$13,IF(AND(All!$V86="P9",All!$AE86="RDP"),Ruler!N$14,IF(AND(All!$V86="P1",All!$AE86="RMS"),Ruler!N$6,IF(AND(All!$V86="P2",All!$AE86="RMS"),Ruler!N$15,IF(AND(All!$V86="P3",All!$AE86="RMS"),Ruler!N$16,IF(AND(All!$V86="P4",All!$AE86="RMS"),Ruler!N$17,IF(AND(All!$V86="P5",All!$AE86="RMS"),Ruler!N$18,IF(AND(All!$V86="P6",All!$AE86="RMS"),Ruler!N$19,IF(AND(All!$V86="P7",All!$AE86="RMS"),Ruler!N$20,IF(AND(All!$V86="P8",All!$AE86="RMS"),Ruler!N$21,IF(AND(All!$V86="P9",All!$AE86="RMS"),Ruler!N$22,IF(AND(All!$V86="P1",All!$AE86="RSS"),Ruler!N$6,IF(AND(All!$V86="P2",All!$AE86="RSS"),Ruler!N$23,IF(AND(All!$V86="P3",All!$AE86="RSS"),Ruler!N$24,IF(AND(All!$V86="P4",All!$AE86="RSS"),Ruler!N$25,IF(AND(All!$V86="P5",All!$AE86="RSS"),Ruler!N$26,IF(AND(All!$V86="P6",All!$AE86="RSS"),Ruler!N$27,IF(AND(All!$V86="P7",All!$AE86="RSS"),Ruler!N$28,IF(AND(All!$V86="P8",All!$AE86="RSS"),Ruler!N$29,IF(AND(All!$V86="P9",All!$AE86="RSS"),Ruler!N$30,0)))))))))))))))))))))))))))</f>
        <v>1</v>
      </c>
      <c r="BV86" s="325">
        <f>IF(AND(All!$V86="P1",All!$AE86="RDP"),Ruler!O$6,IF(AND(All!$V86="P2",All!$AE86="RDP"),Ruler!O$7,IF(AND(All!$V86="P3",All!$AE86="RDP"),Ruler!O$8,IF(AND(All!$V86="P4",All!$AE86="RDP"),Ruler!O$9,IF(AND(All!$V86="P5",All!$AE86="RDP"),Ruler!O$10,IF(AND(All!$V86="P6",All!$AE86="RDP"),Ruler!O$11,IF(AND(All!$V86="P7",All!$AE86="RDP"),Ruler!O$12,IF(AND(All!$V86="P8",All!$AE86="RDP"),Ruler!O$13,IF(AND(All!$V86="P9",All!$AE86="RDP"),Ruler!O$14,IF(AND(All!$V86="P1",All!$AE86="RMS"),Ruler!O$6,IF(AND(All!$V86="P2",All!$AE86="RMS"),Ruler!O$15,IF(AND(All!$V86="P3",All!$AE86="RMS"),Ruler!O$16,IF(AND(All!$V86="P4",All!$AE86="RMS"),Ruler!O$17,IF(AND(All!$V86="P5",All!$AE86="RMS"),Ruler!O$18,IF(AND(All!$V86="P6",All!$AE86="RMS"),Ruler!O$19,IF(AND(All!$V86="P7",All!$AE86="RMS"),Ruler!O$20,IF(AND(All!$V86="P8",All!$AE86="RMS"),Ruler!O$21,IF(AND(All!$V86="P9",All!$AE86="RMS"),Ruler!O$22,IF(AND(All!$V86="P1",All!$AE86="RSS"),Ruler!O$6,IF(AND(All!$V86="P2",All!$AE86="RSS"),Ruler!O$23,IF(AND(All!$V86="P3",All!$AE86="RSS"),Ruler!O$24,IF(AND(All!$V86="P4",All!$AE86="RSS"),Ruler!O$25,IF(AND(All!$V86="P5",All!$AE86="RSS"),Ruler!O$26,IF(AND(All!$V86="P6",All!$AE86="RSS"),Ruler!O$27,IF(AND(All!$V86="P7",All!$AE86="RSS"),Ruler!O$28,IF(AND(All!$V86="P8",All!$AE86="RSS"),Ruler!O$29,IF(AND(All!$V86="P9",All!$AE86="RSS"),Ruler!O$30,0)))))))))))))))))))))))))))</f>
        <v>3</v>
      </c>
      <c r="BW86" s="325">
        <f>IF(AND(All!$V86="P1",All!$AE86="RDP"),Ruler!P$6,IF(AND(All!$V86="P2",All!$AE86="RDP"),Ruler!P$7,IF(AND(All!$V86="P3",All!$AE86="RDP"),Ruler!P$8,IF(AND(All!$V86="P4",All!$AE86="RDP"),Ruler!P$9,IF(AND(All!$V86="P5",All!$AE86="RDP"),Ruler!P$10,IF(AND(All!$V86="P6",All!$AE86="RDP"),Ruler!P$11,IF(AND(All!$V86="P7",All!$AE86="RDP"),Ruler!P$12,IF(AND(All!$V86="P8",All!$AE86="RDP"),Ruler!P$13,IF(AND(All!$V86="P9",All!$AE86="RDP"),Ruler!P$14,IF(AND(All!$V86="P1",All!$AE86="RMS"),Ruler!P$6,IF(AND(All!$V86="P2",All!$AE86="RMS"),Ruler!P$15,IF(AND(All!$V86="P3",All!$AE86="RMS"),Ruler!P$16,IF(AND(All!$V86="P4",All!$AE86="RMS"),Ruler!P$17,IF(AND(All!$V86="P5",All!$AE86="RMS"),Ruler!P$18,IF(AND(All!$V86="P6",All!$AE86="RMS"),Ruler!P$19,IF(AND(All!$V86="P7",All!$AE86="RMS"),Ruler!P$20,IF(AND(All!$V86="P8",All!$AE86="RMS"),Ruler!P$21,IF(AND(All!$V86="P9",All!$AE86="RMS"),Ruler!P$22,IF(AND(All!$V86="P1",All!$AE86="RSS"),Ruler!P$6,IF(AND(All!$V86="P2",All!$AE86="RSS"),Ruler!P$23,IF(AND(All!$V86="P3",All!$AE86="RSS"),Ruler!P$24,IF(AND(All!$V86="P4",All!$AE86="RSS"),Ruler!P$25,IF(AND(All!$V86="P5",All!$AE86="RSS"),Ruler!P$26,IF(AND(All!$V86="P6",All!$AE86="RSS"),Ruler!P$27,IF(AND(All!$V86="P7",All!$AE86="RSS"),Ruler!P$28,IF(AND(All!$V86="P8",All!$AE86="RSS"),Ruler!P$29,IF(AND(All!$V86="P9",All!$AE86="RSS"),Ruler!P$30,0)))))))))))))))))))))))))))</f>
        <v>3</v>
      </c>
      <c r="BX86" s="325">
        <f>IF(AND(All!$V86="P1",All!$AE86="RDP"),Ruler!Q$6,IF(AND(All!$V86="P2",All!$AE86="RDP"),Ruler!Q$7,IF(AND(All!$V86="P3",All!$AE86="RDP"),Ruler!Q$8,IF(AND(All!$V86="P4",All!$AE86="RDP"),Ruler!Q$9,IF(AND(All!$V86="P5",All!$AE86="RDP"),Ruler!Q$10,IF(AND(All!$V86="P6",All!$AE86="RDP"),Ruler!Q$11,IF(AND(All!$V86="P7",All!$AE86="RDP"),Ruler!Q$12,IF(AND(All!$V86="P8",All!$AE86="RDP"),Ruler!Q$13,IF(AND(All!$V86="P9",All!$AE86="RDP"),Ruler!Q$14,IF(AND(All!$V86="P1",All!$AE86="RMS"),Ruler!Q$6,IF(AND(All!$V86="P2",All!$AE86="RMS"),Ruler!Q$15,IF(AND(All!$V86="P3",All!$AE86="RMS"),Ruler!Q$16,IF(AND(All!$V86="P4",All!$AE86="RMS"),Ruler!Q$17,IF(AND(All!$V86="P5",All!$AE86="RMS"),Ruler!Q$18,IF(AND(All!$V86="P6",All!$AE86="RMS"),Ruler!Q$19,IF(AND(All!$V86="P7",All!$AE86="RMS"),Ruler!Q$20,IF(AND(All!$V86="P8",All!$AE86="RMS"),Ruler!Q$21,IF(AND(All!$V86="P9",All!$AE86="RMS"),Ruler!Q$22,IF(AND(All!$V86="P1",All!$AE86="RSS"),Ruler!Q$6,IF(AND(All!$V86="P2",All!$AE86="RSS"),Ruler!Q$23,IF(AND(All!$V86="P3",All!$AE86="RSS"),Ruler!Q$24,IF(AND(All!$V86="P4",All!$AE86="RSS"),Ruler!Q$25,IF(AND(All!$V86="P5",All!$AE86="RSS"),Ruler!Q$26,IF(AND(All!$V86="P6",All!$AE86="RSS"),Ruler!Q$27,IF(AND(All!$V86="P7",All!$AE86="RSS"),Ruler!Q$28,IF(AND(All!$V86="P8",All!$AE86="RSS"),Ruler!Q$29,IF(AND(All!$V86="P9",All!$AE86="RSS"),Ruler!Q$30,0)))))))))))))))))))))))))))</f>
        <v>3</v>
      </c>
      <c r="BY86" s="325">
        <f>IF(AND(All!$V86="P1",All!$AE86="RDP"),Ruler!R$6,IF(AND(All!$V86="P2",All!$AE86="RDP"),Ruler!R$7,IF(AND(All!$V86="P3",All!$AE86="RDP"),Ruler!R$8,IF(AND(All!$V86="P4",All!$AE86="RDP"),Ruler!R$9,IF(AND(All!$V86="P5",All!$AE86="RDP"),Ruler!R$10,IF(AND(All!$V86="P6",All!$AE86="RDP"),Ruler!R$11,IF(AND(All!$V86="P7",All!$AE86="RDP"),Ruler!R$12,IF(AND(All!$V86="P8",All!$AE86="RDP"),Ruler!R$13,IF(AND(All!$V86="P9",All!$AE86="RDP"),Ruler!R$14,IF(AND(All!$V86="P1",All!$AE86="RMS"),Ruler!R$6,IF(AND(All!$V86="P2",All!$AE86="RMS"),Ruler!R$15,IF(AND(All!$V86="P3",All!$AE86="RMS"),Ruler!R$16,IF(AND(All!$V86="P4",All!$AE86="RMS"),Ruler!R$17,IF(AND(All!$V86="P5",All!$AE86="RMS"),Ruler!R$18,IF(AND(All!$V86="P6",All!$AE86="RMS"),Ruler!R$19,IF(AND(All!$V86="P7",All!$AE86="RMS"),Ruler!R$20,IF(AND(All!$V86="P8",All!$AE86="RMS"),Ruler!R$21,IF(AND(All!$V86="P9",All!$AE86="RMS"),Ruler!R$22,IF(AND(All!$V86="P1",All!$AE86="RSS"),Ruler!R$6,IF(AND(All!$V86="P2",All!$AE86="RSS"),Ruler!R$23,IF(AND(All!$V86="P3",All!$AE86="RSS"),Ruler!R$24,IF(AND(All!$V86="P4",All!$AE86="RSS"),Ruler!R$25,IF(AND(All!$V86="P5",All!$AE86="RSS"),Ruler!R$26,IF(AND(All!$V86="P6",All!$AE86="RSS"),Ruler!R$27,IF(AND(All!$V86="P7",All!$AE86="RSS"),Ruler!R$28,IF(AND(All!$V86="P8",All!$AE86="RSS"),Ruler!R$29,IF(AND(All!$V86="P9",All!$AE86="RSS"),Ruler!R$30,0)))))))))))))))))))))))))))</f>
        <v>3</v>
      </c>
      <c r="BZ86" s="325">
        <f>IF(AND(All!$V86="P1",All!$AE86="RDP"),Ruler!S$6,IF(AND(All!$V86="P2",All!$AE86="RDP"),Ruler!S$7,IF(AND(All!$V86="P3",All!$AE86="RDP"),Ruler!S$8,IF(AND(All!$V86="P4",All!$AE86="RDP"),Ruler!S$9,IF(AND(All!$V86="P5",All!$AE86="RDP"),Ruler!S$10,IF(AND(All!$V86="P6",All!$AE86="RDP"),Ruler!S$11,IF(AND(All!$V86="P7",All!$AE86="RDP"),Ruler!S$12,IF(AND(All!$V86="P8",All!$AE86="RDP"),Ruler!S$13,IF(AND(All!$V86="P9",All!$AE86="RDP"),Ruler!S$14,IF(AND(All!$V86="P1",All!$AE86="RMS"),Ruler!S$6,IF(AND(All!$V86="P2",All!$AE86="RMS"),Ruler!S$15,IF(AND(All!$V86="P3",All!$AE86="RMS"),Ruler!S$16,IF(AND(All!$V86="P4",All!$AE86="RMS"),Ruler!S$17,IF(AND(All!$V86="P5",All!$AE86="RMS"),Ruler!S$18,IF(AND(All!$V86="P6",All!$AE86="RMS"),Ruler!S$19,IF(AND(All!$V86="P7",All!$AE86="RMS"),Ruler!S$20,IF(AND(All!$V86="P8",All!$AE86="RMS"),Ruler!S$21,IF(AND(All!$V86="P9",All!$AE86="RMS"),Ruler!S$22,IF(AND(All!$V86="P1",All!$AE86="RSS"),Ruler!S$6,IF(AND(All!$V86="P2",All!$AE86="RSS"),Ruler!S$23,IF(AND(All!$V86="P3",All!$AE86="RSS"),Ruler!S$24,IF(AND(All!$V86="P4",All!$AE86="RSS"),Ruler!S$25,IF(AND(All!$V86="P5",All!$AE86="RSS"),Ruler!S$26,IF(AND(All!$V86="P6",All!$AE86="RSS"),Ruler!S$27,IF(AND(All!$V86="P7",All!$AE86="RSS"),Ruler!S$28,IF(AND(All!$V86="P8",All!$AE86="RSS"),Ruler!S$29,IF(AND(All!$V86="P9",All!$AE86="RSS"),Ruler!S$30,0)))))))))))))))))))))))))))</f>
        <v>2</v>
      </c>
      <c r="CA86" s="325">
        <f>IF(AND(All!$V86="P1",All!$AE86="RDP"),Ruler!T$6,IF(AND(All!$V86="P2",All!$AE86="RDP"),Ruler!T$7,IF(AND(All!$V86="P3",All!$AE86="RDP"),Ruler!T$8,IF(AND(All!$V86="P4",All!$AE86="RDP"),Ruler!T$9,IF(AND(All!$V86="P5",All!$AE86="RDP"),Ruler!T$10,IF(AND(All!$V86="P6",All!$AE86="RDP"),Ruler!T$11,IF(AND(All!$V86="P7",All!$AE86="RDP"),Ruler!T$12,IF(AND(All!$V86="P8",All!$AE86="RDP"),Ruler!T$13,IF(AND(All!$V86="P9",All!$AE86="RDP"),Ruler!T$14,IF(AND(All!$V86="P1",All!$AE86="RMS"),Ruler!T$6,IF(AND(All!$V86="P2",All!$AE86="RMS"),Ruler!T$15,IF(AND(All!$V86="P3",All!$AE86="RMS"),Ruler!T$16,IF(AND(All!$V86="P4",All!$AE86="RMS"),Ruler!T$17,IF(AND(All!$V86="P5",All!$AE86="RMS"),Ruler!T$18,IF(AND(All!$V86="P6",All!$AE86="RMS"),Ruler!T$19,IF(AND(All!$V86="P7",All!$AE86="RMS"),Ruler!T$20,IF(AND(All!$V86="P8",All!$AE86="RMS"),Ruler!T$21,IF(AND(All!$V86="P9",All!$AE86="RMS"),Ruler!T$22,IF(AND(All!$V86="P1",All!$AE86="RSS"),Ruler!T$6,IF(AND(All!$V86="P2",All!$AE86="RSS"),Ruler!T$23,IF(AND(All!$V86="P3",All!$AE86="RSS"),Ruler!T$24,IF(AND(All!$V86="P4",All!$AE86="RSS"),Ruler!T$25,IF(AND(All!$V86="P5",All!$AE86="RSS"),Ruler!T$26,IF(AND(All!$V86="P6",All!$AE86="RSS"),Ruler!T$27,IF(AND(All!$V86="P7",All!$AE86="RSS"),Ruler!T$28,IF(AND(All!$V86="P8",All!$AE86="RSS"),Ruler!T$29,IF(AND(All!$V86="P9",All!$AE86="RSS"),Ruler!T$30,0)))))))))))))))))))))))))))</f>
        <v>2</v>
      </c>
      <c r="CB86" s="325">
        <f>IF(AND(All!$V86="P1",All!$AE86="RDP"),Ruler!U$6,IF(AND(All!$V86="P2",All!$AE86="RDP"),Ruler!U$7,IF(AND(All!$V86="P3",All!$AE86="RDP"),Ruler!U$8,IF(AND(All!$V86="P4",All!$AE86="RDP"),Ruler!U$9,IF(AND(All!$V86="P5",All!$AE86="RDP"),Ruler!U$10,IF(AND(All!$V86="P6",All!$AE86="RDP"),Ruler!U$11,IF(AND(All!$V86="P7",All!$AE86="RDP"),Ruler!U$12,IF(AND(All!$V86="P8",All!$AE86="RDP"),Ruler!U$13,IF(AND(All!$V86="P9",All!$AE86="RDP"),Ruler!U$14,IF(AND(All!$V86="P1",All!$AE86="RMS"),Ruler!U$6,IF(AND(All!$V86="P2",All!$AE86="RMS"),Ruler!U$15,IF(AND(All!$V86="P3",All!$AE86="RMS"),Ruler!U$16,IF(AND(All!$V86="P4",All!$AE86="RMS"),Ruler!U$17,IF(AND(All!$V86="P5",All!$AE86="RMS"),Ruler!U$18,IF(AND(All!$V86="P6",All!$AE86="RMS"),Ruler!U$19,IF(AND(All!$V86="P7",All!$AE86="RMS"),Ruler!U$20,IF(AND(All!$V86="P8",All!$AE86="RMS"),Ruler!U$21,IF(AND(All!$V86="P9",All!$AE86="RMS"),Ruler!U$22,IF(AND(All!$V86="P1",All!$AE86="RSS"),Ruler!U$6,IF(AND(All!$V86="P2",All!$AE86="RSS"),Ruler!U$23,IF(AND(All!$V86="P3",All!$AE86="RSS"),Ruler!U$24,IF(AND(All!$V86="P4",All!$AE86="RSS"),Ruler!U$25,IF(AND(All!$V86="P5",All!$AE86="RSS"),Ruler!U$26,IF(AND(All!$V86="P6",All!$AE86="RSS"),Ruler!U$27,IF(AND(All!$V86="P7",All!$AE86="RSS"),Ruler!U$28,IF(AND(All!$V86="P8",All!$AE86="RSS"),Ruler!U$29,IF(AND(All!$V86="P9",All!$AE86="RSS"),Ruler!U$30,0)))))))))))))))))))))))))))</f>
        <v>2</v>
      </c>
      <c r="CC86" s="325">
        <f>IF(AND(All!$V86="P1",All!$AE86="RDP"),Ruler!V$6,IF(AND(All!$V86="P2",All!$AE86="RDP"),Ruler!V$7,IF(AND(All!$V86="P3",All!$AE86="RDP"),Ruler!V$8,IF(AND(All!$V86="P4",All!$AE86="RDP"),Ruler!V$9,IF(AND(All!$V86="P5",All!$AE86="RDP"),Ruler!V$10,IF(AND(All!$V86="P6",All!$AE86="RDP"),Ruler!V$11,IF(AND(All!$V86="P7",All!$AE86="RDP"),Ruler!V$12,IF(AND(All!$V86="P8",All!$AE86="RDP"),Ruler!V$13,IF(AND(All!$V86="P9",All!$AE86="RDP"),Ruler!V$14,IF(AND(All!$V86="P1",All!$AE86="RMS"),Ruler!V$6,IF(AND(All!$V86="P2",All!$AE86="RMS"),Ruler!V$15,IF(AND(All!$V86="P3",All!$AE86="RMS"),Ruler!V$16,IF(AND(All!$V86="P4",All!$AE86="RMS"),Ruler!V$17,IF(AND(All!$V86="P5",All!$AE86="RMS"),Ruler!V$18,IF(AND(All!$V86="P6",All!$AE86="RMS"),Ruler!V$19,IF(AND(All!$V86="P7",All!$AE86="RMS"),Ruler!V$20,IF(AND(All!$V86="P8",All!$AE86="RMS"),Ruler!V$21,IF(AND(All!$V86="P9",All!$AE86="RMS"),Ruler!V$22,IF(AND(All!$V86="P1",All!$AE86="RSS"),Ruler!V$6,IF(AND(All!$V86="P2",All!$AE86="RSS"),Ruler!V$23,IF(AND(All!$V86="P3",All!$AE86="RSS"),Ruler!V$24,IF(AND(All!$V86="P4",All!$AE86="RSS"),Ruler!V$25,IF(AND(All!$V86="P5",All!$AE86="RSS"),Ruler!V$26,IF(AND(All!$V86="P6",All!$AE86="RSS"),Ruler!V$27,IF(AND(All!$V86="P7",All!$AE86="RSS"),Ruler!V$28,IF(AND(All!$V86="P8",All!$AE86="RSS"),Ruler!V$29,IF(AND(All!$V86="P9",All!$AE86="RSS"),Ruler!V$30,0)))))))))))))))))))))))))))</f>
        <v>2</v>
      </c>
      <c r="CD86" s="325">
        <f>IF(AND(All!$V86="P1",All!$AE86="RDP"),Ruler!W$6,IF(AND(All!$V86="P2",All!$AE86="RDP"),Ruler!W$7,IF(AND(All!$V86="P3",All!$AE86="RDP"),Ruler!W$8,IF(AND(All!$V86="P4",All!$AE86="RDP"),Ruler!W$9,IF(AND(All!$V86="P5",All!$AE86="RDP"),Ruler!W$10,IF(AND(All!$V86="P6",All!$AE86="RDP"),Ruler!W$11,IF(AND(All!$V86="P7",All!$AE86="RDP"),Ruler!W$12,IF(AND(All!$V86="P8",All!$AE86="RDP"),Ruler!W$13,IF(AND(All!$V86="P9",All!$AE86="RDP"),Ruler!W$14,IF(AND(All!$V86="P1",All!$AE86="RMS"),Ruler!W$6,IF(AND(All!$V86="P2",All!$AE86="RMS"),Ruler!W$15,IF(AND(All!$V86="P3",All!$AE86="RMS"),Ruler!W$16,IF(AND(All!$V86="P4",All!$AE86="RMS"),Ruler!W$17,IF(AND(All!$V86="P5",All!$AE86="RMS"),Ruler!W$18,IF(AND(All!$V86="P6",All!$AE86="RMS"),Ruler!W$19,IF(AND(All!$V86="P7",All!$AE86="RMS"),Ruler!W$20,IF(AND(All!$V86="P8",All!$AE86="RMS"),Ruler!W$21,IF(AND(All!$V86="P9",All!$AE86="RMS"),Ruler!W$22,IF(AND(All!$V86="P1",All!$AE86="RSS"),Ruler!W$6,IF(AND(All!$V86="P2",All!$AE86="RSS"),Ruler!W$23,IF(AND(All!$V86="P3",All!$AE86="RSS"),Ruler!W$24,IF(AND(All!$V86="P4",All!$AE86="RSS"),Ruler!W$25,IF(AND(All!$V86="P5",All!$AE86="RSS"),Ruler!W$26,IF(AND(All!$V86="P6",All!$AE86="RSS"),Ruler!W$27,IF(AND(All!$V86="P7",All!$AE86="RSS"),Ruler!W$28,IF(AND(All!$V86="P8",All!$AE86="RSS"),Ruler!W$29,IF(AND(All!$V86="P9",All!$AE86="RSS"),Ruler!W$30,0)))))))))))))))))))))))))))</f>
        <v>2</v>
      </c>
      <c r="CE86" s="325">
        <f>IF(AND(All!$V86="P1",All!$AE86="RDP"),Ruler!X$6,IF(AND(All!$V86="P2",All!$AE86="RDP"),Ruler!X$7,IF(AND(All!$V86="P3",All!$AE86="RDP"),Ruler!X$8,IF(AND(All!$V86="P4",All!$AE86="RDP"),Ruler!X$9,IF(AND(All!$V86="P5",All!$AE86="RDP"),Ruler!X$10,IF(AND(All!$V86="P6",All!$AE86="RDP"),Ruler!X$11,IF(AND(All!$V86="P7",All!$AE86="RDP"),Ruler!X$12,IF(AND(All!$V86="P8",All!$AE86="RDP"),Ruler!X$13,IF(AND(All!$V86="P9",All!$AE86="RDP"),Ruler!X$14,IF(AND(All!$V86="P1",All!$AE86="RMS"),Ruler!X$6,IF(AND(All!$V86="P2",All!$AE86="RMS"),Ruler!X$15,IF(AND(All!$V86="P3",All!$AE86="RMS"),Ruler!X$16,IF(AND(All!$V86="P4",All!$AE86="RMS"),Ruler!X$17,IF(AND(All!$V86="P5",All!$AE86="RMS"),Ruler!X$18,IF(AND(All!$V86="P6",All!$AE86="RMS"),Ruler!X$19,IF(AND(All!$V86="P7",All!$AE86="RMS"),Ruler!X$20,IF(AND(All!$V86="P8",All!$AE86="RMS"),Ruler!X$21,IF(AND(All!$V86="P9",All!$AE86="RMS"),Ruler!X$22,IF(AND(All!$V86="P1",All!$AE86="RSS"),Ruler!X$6,IF(AND(All!$V86="P2",All!$AE86="RSS"),Ruler!X$23,IF(AND(All!$V86="P3",All!$AE86="RSS"),Ruler!X$24,IF(AND(All!$V86="P4",All!$AE86="RSS"),Ruler!X$25,IF(AND(All!$V86="P5",All!$AE86="RSS"),Ruler!X$26,IF(AND(All!$V86="P6",All!$AE86="RSS"),Ruler!X$27,IF(AND(All!$V86="P7",All!$AE86="RSS"),Ruler!X$28,IF(AND(All!$V86="P8",All!$AE86="RSS"),Ruler!X$29,IF(AND(All!$V86="P9",All!$AE86="RSS"),Ruler!X$30,0)))))))))))))))))))))))))))</f>
        <v>2</v>
      </c>
      <c r="CF86" s="325">
        <f>IF(AND(All!$V86="P1",All!$AE86="RDP"),Ruler!Y$6,IF(AND(All!$V86="P2",All!$AE86="RDP"),Ruler!Y$7,IF(AND(All!$V86="P3",All!$AE86="RDP"),Ruler!Y$8,IF(AND(All!$V86="P4",All!$AE86="RDP"),Ruler!Y$9,IF(AND(All!$V86="P5",All!$AE86="RDP"),Ruler!Y$10,IF(AND(All!$V86="P6",All!$AE86="RDP"),Ruler!Y$11,IF(AND(All!$V86="P7",All!$AE86="RDP"),Ruler!Y$12,IF(AND(All!$V86="P8",All!$AE86="RDP"),Ruler!Y$13,IF(AND(All!$V86="P9",All!$AE86="RDP"),Ruler!Y$14,IF(AND(All!$V86="P1",All!$AE86="RMS"),Ruler!Y$6,IF(AND(All!$V86="P2",All!$AE86="RMS"),Ruler!Y$15,IF(AND(All!$V86="P3",All!$AE86="RMS"),Ruler!Y$16,IF(AND(All!$V86="P4",All!$AE86="RMS"),Ruler!Y$17,IF(AND(All!$V86="P5",All!$AE86="RMS"),Ruler!Y$18,IF(AND(All!$V86="P6",All!$AE86="RMS"),Ruler!Y$19,IF(AND(All!$V86="P7",All!$AE86="RMS"),Ruler!Y$20,IF(AND(All!$V86="P8",All!$AE86="RMS"),Ruler!Y$21,IF(AND(All!$V86="P9",All!$AE86="RMS"),Ruler!Y$22,IF(AND(All!$V86="P1",All!$AE86="RSS"),Ruler!Y$6,IF(AND(All!$V86="P2",All!$AE86="RSS"),Ruler!Y$23,IF(AND(All!$V86="P3",All!$AE86="RSS"),Ruler!Y$24,IF(AND(All!$V86="P4",All!$AE86="RSS"),Ruler!Y$25,IF(AND(All!$V86="P5",All!$AE86="RSS"),Ruler!Y$26,IF(AND(All!$V86="P6",All!$AE86="RSS"),Ruler!Y$27,IF(AND(All!$V86="P7",All!$AE86="RSS"),Ruler!Y$28,IF(AND(All!$V86="P8",All!$AE86="RSS"),Ruler!Y$29,IF(AND(All!$V86="P9",All!$AE86="RSS"),Ruler!Y$30,0)))))))))))))))))))))))))))</f>
        <v>1</v>
      </c>
      <c r="CG86" s="325">
        <f>IF(AND(All!$V86="P1",All!$AE86="RDP"),Ruler!Z$6,IF(AND(All!$V86="P2",All!$AE86="RDP"),Ruler!Z$7,IF(AND(All!$V86="P3",All!$AE86="RDP"),Ruler!Z$8,IF(AND(All!$V86="P4",All!$AE86="RDP"),Ruler!Z$9,IF(AND(All!$V86="P5",All!$AE86="RDP"),Ruler!Z$10,IF(AND(All!$V86="P6",All!$AE86="RDP"),Ruler!Z$11,IF(AND(All!$V86="P7",All!$AE86="RDP"),Ruler!Z$12,IF(AND(All!$V86="P8",All!$AE86="RDP"),Ruler!Z$13,IF(AND(All!$V86="P9",All!$AE86="RDP"),Ruler!Z$14,IF(AND(All!$V86="P1",All!$AE86="RMS"),Ruler!Z$6,IF(AND(All!$V86="P2",All!$AE86="RMS"),Ruler!Z$15,IF(AND(All!$V86="P3",All!$AE86="RMS"),Ruler!Z$16,IF(AND(All!$V86="P4",All!$AE86="RMS"),Ruler!Z$17,IF(AND(All!$V86="P5",All!$AE86="RMS"),Ruler!Z$18,IF(AND(All!$V86="P6",All!$AE86="RMS"),Ruler!Z$19,IF(AND(All!$V86="P7",All!$AE86="RMS"),Ruler!Z$20,IF(AND(All!$V86="P8",All!$AE86="RMS"),Ruler!Z$21,IF(AND(All!$V86="P9",All!$AE86="RMS"),Ruler!Z$22,IF(AND(All!$V86="P1",All!$AE86="RSS"),Ruler!Z$6,IF(AND(All!$V86="P2",All!$AE86="RSS"),Ruler!Z$23,IF(AND(All!$V86="P3",All!$AE86="RSS"),Ruler!Z$24,IF(AND(All!$V86="P4",All!$AE86="RSS"),Ruler!Z$25,IF(AND(All!$V86="P5",All!$AE86="RSS"),Ruler!Z$26,IF(AND(All!$V86="P6",All!$AE86="RSS"),Ruler!Z$27,IF(AND(All!$V86="P7",All!$AE86="RSS"),Ruler!Z$28,IF(AND(All!$V86="P8",All!$AE86="RSS"),Ruler!Z$29,IF(AND(All!$V86="P9",All!$AE86="RSS"),Ruler!Z$30,0)))))))))))))))))))))))))))</f>
        <v>2</v>
      </c>
      <c r="CH86" s="325">
        <f>IF(AND(All!$V86="P1",All!$AE86="RDP"),Ruler!AA$6,IF(AND(All!$V86="P2",All!$AE86="RDP"),Ruler!AA$7,IF(AND(All!$V86="P3",All!$AE86="RDP"),Ruler!AA$8,IF(AND(All!$V86="P4",All!$AE86="RDP"),Ruler!AA$9,IF(AND(All!$V86="P5",All!$AE86="RDP"),Ruler!AA$10,IF(AND(All!$V86="P6",All!$AE86="RDP"),Ruler!AA$11,IF(AND(All!$V86="P7",All!$AE86="RDP"),Ruler!AA$12,IF(AND(All!$V86="P8",All!$AE86="RDP"),Ruler!AA$13,IF(AND(All!$V86="P9",All!$AE86="RDP"),Ruler!AA$14,IF(AND(All!$V86="P1",All!$AE86="RMS"),Ruler!AA$6,IF(AND(All!$V86="P2",All!$AE86="RMS"),Ruler!AA$15,IF(AND(All!$V86="P3",All!$AE86="RMS"),Ruler!AA$16,IF(AND(All!$V86="P4",All!$AE86="RMS"),Ruler!AA$17,IF(AND(All!$V86="P5",All!$AE86="RMS"),Ruler!AA$18,IF(AND(All!$V86="P6",All!$AE86="RMS"),Ruler!AA$19,IF(AND(All!$V86="P7",All!$AE86="RMS"),Ruler!AA$20,IF(AND(All!$V86="P8",All!$AE86="RMS"),Ruler!AA$21,IF(AND(All!$V86="P9",All!$AE86="RMS"),Ruler!AA$22,IF(AND(All!$V86="P1",All!$AE86="RSS"),Ruler!AA$6,IF(AND(All!$V86="P2",All!$AE86="RSS"),Ruler!AA$23,IF(AND(All!$V86="P3",All!$AE86="RSS"),Ruler!AA$24,IF(AND(All!$V86="P4",All!$AE86="RSS"),Ruler!AA$25,IF(AND(All!$V86="P5",All!$AE86="RSS"),Ruler!AA$26,IF(AND(All!$V86="P6",All!$AE86="RSS"),Ruler!AA$27,IF(AND(All!$V86="P7",All!$AE86="RSS"),Ruler!AA$28,IF(AND(All!$V86="P8",All!$AE86="RSS"),Ruler!AA$29,IF(AND(All!$V86="P9",All!$AE86="RSS"),Ruler!AA$30,0)))))))))))))))))))))))))))</f>
        <v>1</v>
      </c>
      <c r="CI86" s="325">
        <f>IF(AND(All!$V86="P1",All!$AE86="RDP"),Ruler!AB$6,IF(AND(All!$V86="P2",All!$AE86="RDP"),Ruler!AB$7,IF(AND(All!$V86="P3",All!$AE86="RDP"),Ruler!AB$8,IF(AND(All!$V86="P4",All!$AE86="RDP"),Ruler!AB$9,IF(AND(All!$V86="P5",All!$AE86="RDP"),Ruler!AB$10,IF(AND(All!$V86="P6",All!$AE86="RDP"),Ruler!AB$11,IF(AND(All!$V86="P7",All!$AE86="RDP"),Ruler!AB$12,IF(AND(All!$V86="P8",All!$AE86="RDP"),Ruler!AB$13,IF(AND(All!$V86="P9",All!$AE86="RDP"),Ruler!AB$14,IF(AND(All!$V86="P1",All!$AE86="RMS"),Ruler!AB$6,IF(AND(All!$V86="P2",All!$AE86="RMS"),Ruler!AB$15,IF(AND(All!$V86="P3",All!$AE86="RMS"),Ruler!AB$16,IF(AND(All!$V86="P4",All!$AE86="RMS"),Ruler!AB$17,IF(AND(All!$V86="P5",All!$AE86="RMS"),Ruler!AB$18,IF(AND(All!$V86="P6",All!$AE86="RMS"),Ruler!AB$19,IF(AND(All!$V86="P7",All!$AE86="RMS"),Ruler!AB$20,IF(AND(All!$V86="P8",All!$AE86="RMS"),Ruler!AB$21,IF(AND(All!$V86="P9",All!$AE86="RMS"),Ruler!AB$22,IF(AND(All!$V86="P1",All!$AE86="RSS"),Ruler!AB$6,IF(AND(All!$V86="P2",All!$AE86="RSS"),Ruler!AB$23,IF(AND(All!$V86="P3",All!$AE86="RSS"),Ruler!AB$24,IF(AND(All!$V86="P4",All!$AE86="RSS"),Ruler!AB$25,IF(AND(All!$V86="P5",All!$AE86="RSS"),Ruler!AB$26,IF(AND(All!$V86="P6",All!$AE86="RSS"),Ruler!AB$27,IF(AND(All!$V86="P7",All!$AE86="RSS"),Ruler!AB$28,IF(AND(All!$V86="P8",All!$AE86="RSS"),Ruler!AB$29,IF(AND(All!$V86="P9",All!$AE86="RSS"),Ruler!AB$30,0)))))))))))))))))))))))))))</f>
        <v>1</v>
      </c>
      <c r="CJ86" s="377">
        <f>Table9[[#This Row],[R-B1]]-Table9[[#This Row],[B1]]</f>
        <v>0</v>
      </c>
      <c r="CK86" s="378">
        <f>Table9[[#This Row],[R-B2]]-Table9[[#This Row],[B2]]</f>
        <v>0</v>
      </c>
      <c r="CL86" s="378">
        <f>Table9[[#This Row],[R-B3]]-Table9[[#This Row],[B3]]</f>
        <v>1</v>
      </c>
      <c r="CM86" s="378">
        <f>Table9[[#This Row],[R-B4]]-Table9[[#This Row],[B4]]</f>
        <v>1</v>
      </c>
      <c r="CN86" s="378">
        <f>Table9[[#This Row],[R-B5]]-Table9[[#This Row],[B5]]</f>
        <v>1</v>
      </c>
      <c r="CO86" s="378">
        <f>Table9[[#This Row],[R-B6]]-Table9[[#This Row],[B6]]</f>
        <v>0</v>
      </c>
      <c r="CP86" s="378">
        <f>Table9[[#This Row],[R-B7]]-Table9[[#This Row],[B7]]</f>
        <v>0</v>
      </c>
      <c r="CQ86" s="378">
        <f>Table9[[#This Row],[R-B8]]-Table9[[#This Row],[B8]]</f>
        <v>1</v>
      </c>
      <c r="CR86" s="378">
        <f>Table9[[#This Row],[R-B9]]-Table9[[#This Row],[B9]]</f>
        <v>1</v>
      </c>
      <c r="CS86" s="378">
        <f>Table9[[#This Row],[R-B10]]-Table9[[#This Row],[B10]]</f>
        <v>0</v>
      </c>
      <c r="CT86" s="378">
        <f>Table9[[#This Row],[R-B11]]-Table9[[#This Row],[B11]]</f>
        <v>0</v>
      </c>
      <c r="CU86" s="378">
        <f>Table9[[#This Row],[R-B12]]-Table9[[#This Row],[B12]]</f>
        <v>1</v>
      </c>
      <c r="CV86" s="378">
        <f>Table9[[#This Row],[R-K1]]-Table9[[#This Row],[K1]]</f>
        <v>0</v>
      </c>
      <c r="CW86" s="378">
        <f>Table9[[#This Row],[R-K2]]-Table9[[#This Row],[K2]]</f>
        <v>1</v>
      </c>
      <c r="CX86" s="378">
        <f>Table9[[#This Row],[R-K3]]-Table9[[#This Row],[K3]]</f>
        <v>0</v>
      </c>
      <c r="CY86" s="378">
        <f>Table9[[#This Row],[R-K4]]-Table9[[#This Row],[K4]]</f>
        <v>1</v>
      </c>
      <c r="CZ86" s="378">
        <f>Table9[[#This Row],[R-K5]]-Table9[[#This Row],[K5]]</f>
        <v>1</v>
      </c>
      <c r="DA86" s="378">
        <f>Table9[[#This Row],[R-P1]]-Table9[[#This Row],[P1]]</f>
        <v>-1</v>
      </c>
      <c r="DB86" s="378">
        <f>Table9[[#This Row],[R-P2]]-Table9[[#This Row],[P2]]</f>
        <v>0</v>
      </c>
      <c r="DC86" s="378">
        <f>Table9[[#This Row],[R-P3]]-Table9[[#This Row],[P3]]</f>
        <v>0</v>
      </c>
      <c r="DD86" s="378">
        <f>Table9[[#This Row],[R-P4]]-Table9[[#This Row],[P4]]</f>
        <v>0</v>
      </c>
      <c r="DE86" s="378">
        <f>Table9[[#This Row],[R-P5]]-Table9[[#This Row],[P5]]</f>
        <v>0</v>
      </c>
      <c r="DF86" s="378">
        <f>Table9[[#This Row],[R-E1]]-Table9[[#This Row],[E1]]</f>
        <v>-1</v>
      </c>
      <c r="DG86" s="379">
        <f>Table9[[#This Row],[R-E2]]-Table9[[#This Row],[E2]]</f>
        <v>0</v>
      </c>
      <c r="DH86" s="43">
        <f>COUNTIF(Table9[[#This Row],[G-B1]:[G-B12]],"&lt;=0")/12*100</f>
        <v>50</v>
      </c>
      <c r="DI86" s="43">
        <f>COUNTIF(Table9[[#This Row],[G-K1]:[G-K5]],"&lt;=0")/5*100</f>
        <v>40</v>
      </c>
      <c r="DJ86" s="43">
        <f>COUNTIF(Table9[[#This Row],[G-P1]:[G-P5]],"&lt;=0")/5*100</f>
        <v>100</v>
      </c>
      <c r="DK86" s="43">
        <f>COUNTIF(Table9[[#This Row],[G-E1]:[G-E2]],"&lt;=0")/2*100</f>
        <v>100</v>
      </c>
      <c r="DL86" s="450">
        <f>IF(AE86="RDP",(COUNTIF(Table9[[#This Row],[G-B3]],"&lt;=0")+COUNTIF(Table9[[#This Row],[G-B4]],"&lt;=0")+COUNTIF(Table9[[#This Row],[G-B7]],"&lt;=0")+COUNTIF(Table9[[#This Row],[G-B11]],"&lt;=0")+COUNTIF(Table9[[#This Row],[G-K2]],"&lt;=0"))/5*100,IF(AE86="RMS",(COUNTIF(Table9[[#This Row],[G-B4]],"&lt;=0")+COUNTIF(Table9[[#This Row],[G-B5]],"&lt;=0")+COUNTIF(Table9[[#This Row],[G-B10]],"&lt;=0")+COUNTIF(Table9[[#This Row],[G-B12]],"&lt;=0")+COUNTIF(Table9[[#This Row],[G-K2]],"&lt;=0"))/5*100,IF(AE86="RSS",(COUNTIF(Table9[[#This Row],[G-B1]],"&lt;=0")+COUNTIF(Table9[[#This Row],[G-B2]],"&lt;=0")+COUNTIF(Table9[[#This Row],[G-B6]],"&lt;=0")+COUNTIF(Table9[[#This Row],[G-B11]],"&lt;=0")+COUNTIF(Table9[[#This Row],[G-B12]],"&lt;=0"))/5*100,0)))</f>
        <v>80</v>
      </c>
      <c r="DM86" s="380">
        <v>82</v>
      </c>
      <c r="DN86" s="381">
        <v>83</v>
      </c>
      <c r="DO86" s="381">
        <v>100</v>
      </c>
      <c r="DP86" s="381">
        <v>100</v>
      </c>
      <c r="DQ86" s="381">
        <v>100</v>
      </c>
      <c r="DR86" s="380">
        <v>0</v>
      </c>
      <c r="DS86" s="381">
        <v>20</v>
      </c>
      <c r="DT86" s="381">
        <v>80</v>
      </c>
      <c r="DU86" s="381">
        <v>50</v>
      </c>
      <c r="DV86" s="381">
        <v>0</v>
      </c>
      <c r="DW86" s="380">
        <v>0</v>
      </c>
      <c r="DX86" s="381">
        <v>20</v>
      </c>
      <c r="DY86" s="381">
        <v>20</v>
      </c>
      <c r="DZ86" s="381">
        <v>50</v>
      </c>
      <c r="EA86" s="382">
        <v>0</v>
      </c>
      <c r="EB86" s="335" t="s">
        <v>196</v>
      </c>
      <c r="EC86" s="324" t="s">
        <v>544</v>
      </c>
      <c r="ED86" s="324" t="s">
        <v>286</v>
      </c>
      <c r="EE86" s="338" t="s">
        <v>253</v>
      </c>
    </row>
    <row r="87" spans="2:135" ht="15" hidden="1" thickBot="1" x14ac:dyDescent="0.4">
      <c r="B87" s="282">
        <v>86</v>
      </c>
      <c r="C87" s="285" t="s">
        <v>198</v>
      </c>
      <c r="D87" s="297"/>
      <c r="E87" s="284" t="s">
        <v>807</v>
      </c>
      <c r="F87" s="43">
        <v>1103510</v>
      </c>
      <c r="G87" s="357">
        <f t="shared" ca="1" si="5"/>
        <v>28.14967744482497</v>
      </c>
      <c r="H87" s="283">
        <v>36041</v>
      </c>
      <c r="I87" s="282" t="s">
        <v>136</v>
      </c>
      <c r="J87" s="282" t="s">
        <v>137</v>
      </c>
      <c r="K87" s="282" t="s">
        <v>138</v>
      </c>
      <c r="L87" s="282" t="s">
        <v>263</v>
      </c>
      <c r="M87" s="282" t="s">
        <v>347</v>
      </c>
      <c r="N87" s="282"/>
      <c r="O87" s="282" t="s">
        <v>200</v>
      </c>
      <c r="P87" s="282"/>
      <c r="Q87" s="282" t="s">
        <v>144</v>
      </c>
      <c r="R87" s="282" t="s">
        <v>185</v>
      </c>
      <c r="S87" s="283">
        <v>45201</v>
      </c>
      <c r="T87" s="286">
        <f t="shared" ca="1" si="6"/>
        <v>3.05</v>
      </c>
      <c r="U87" s="282"/>
      <c r="V87" s="282" t="s">
        <v>55</v>
      </c>
      <c r="W87" s="282"/>
      <c r="X87" s="291">
        <f ca="1">($T$1-Table9[[#This Row],[Date of Appointment to Current Grade]])/365</f>
        <v>3.0537870338660653</v>
      </c>
      <c r="Y87" s="283">
        <v>45201</v>
      </c>
      <c r="Z87" s="282" t="s">
        <v>187</v>
      </c>
      <c r="AA87" s="283">
        <v>46204</v>
      </c>
      <c r="AB87" s="286">
        <f ca="1">($T$1-Table9[[#This Row],[Date in Position]])/365</f>
        <v>0.3058418283866135</v>
      </c>
      <c r="AC87" s="282"/>
      <c r="AD87" s="282"/>
      <c r="AE87" s="282"/>
      <c r="AF87" s="282"/>
      <c r="AG87" s="282"/>
      <c r="AH87" s="282"/>
      <c r="AI87" s="282"/>
      <c r="AJ87" s="282"/>
      <c r="AK87" s="282"/>
      <c r="AL87" s="282"/>
      <c r="AM87" s="317"/>
      <c r="AN87" s="323"/>
      <c r="BK87" s="328"/>
      <c r="BL87" s="325">
        <f>IF(AND(All!$V87="P1",All!$AE87="RDP"),Ruler!E$6,IF(AND(All!$V87="P2",All!$AE87="RDP"),Ruler!E$7,IF(AND(All!$V87="P3",All!$AE87="RDP"),Ruler!E$8,IF(AND(All!$V87="P4",All!$AE87="RDP"),Ruler!E$9,IF(AND(All!$V87="P5",All!$AE87="RDP"),Ruler!E$10,IF(AND(All!$V87="P6",All!$AE87="RDP"),Ruler!E$11,IF(AND(All!$V87="P7",All!$AE87="RDP"),Ruler!E$12,IF(AND(All!$V87="P8",All!$AE87="RDP"),Ruler!E$13,IF(AND(All!$V87="P9",All!$AE87="RDP"),Ruler!E$14,IF(AND(All!$V87="P1",All!$AE87="RMS"),Ruler!E$6,IF(AND(All!$V87="P2",All!$AE87="RMS"),Ruler!E$15,IF(AND(All!$V87="P3",All!$AE87="RMS"),Ruler!E$16,IF(AND(All!$V87="P4",All!$AE87="RMS"),Ruler!E$17,IF(AND(All!$V87="P5",All!$AE87="RMS"),Ruler!E$18,IF(AND(All!$V87="P6",All!$AE87="RMS"),Ruler!E$19,IF(AND(All!$V87="P7",All!$AE87="RMS"),Ruler!E$20,IF(AND(All!$V87="P8",All!$AE87="RMS"),Ruler!E$21,IF(AND(All!$V87="P9",All!$AE87="RMS"),Ruler!E$22,IF(AND(All!$V87="P1",All!$AE87="RSS"),Ruler!E$6,IF(AND(All!$V87="P2",All!$AE87="RSS"),Ruler!E$23,IF(AND(All!$V87="P3",All!$AE87="RSS"),Ruler!E$24,IF(AND(All!$V87="P4",All!$AE87="RSS"),Ruler!E$25,IF(AND(All!$V87="P5",All!$AE87="RSS"),Ruler!E$26,IF(AND(All!$V87="P6",All!$AE87="RSS"),Ruler!E$27,IF(AND(All!$V87="P7",All!$AE87="RSS"),Ruler!E$28,IF(AND(All!$V87="P8",All!$AE87="RSS"),Ruler!E$29,IF(AND(All!$V87="P9",All!$AE87="RSS"),Ruler!E$30,0)))))))))))))))))))))))))))</f>
        <v>0</v>
      </c>
      <c r="BM87" s="325">
        <f>IF(AND(All!$V87="P1",All!$AE87="RDP"),Ruler!F$6,IF(AND(All!$V87="P2",All!$AE87="RDP"),Ruler!F$7,IF(AND(All!$V87="P3",All!$AE87="RDP"),Ruler!F$8,IF(AND(All!$V87="P4",All!$AE87="RDP"),Ruler!F$9,IF(AND(All!$V87="P5",All!$AE87="RDP"),Ruler!F$10,IF(AND(All!$V87="P6",All!$AE87="RDP"),Ruler!F$11,IF(AND(All!$V87="P7",All!$AE87="RDP"),Ruler!F$12,IF(AND(All!$V87="P8",All!$AE87="RDP"),Ruler!F$13,IF(AND(All!$V87="P9",All!$AE87="RDP"),Ruler!F$14,IF(AND(All!$V87="P1",All!$AE87="RMS"),Ruler!F$6,IF(AND(All!$V87="P2",All!$AE87="RMS"),Ruler!F$15,IF(AND(All!$V87="P3",All!$AE87="RMS"),Ruler!F$16,IF(AND(All!$V87="P4",All!$AE87="RMS"),Ruler!F$17,IF(AND(All!$V87="P5",All!$AE87="RMS"),Ruler!F$18,IF(AND(All!$V87="P6",All!$AE87="RMS"),Ruler!F$19,IF(AND(All!$V87="P7",All!$AE87="RMS"),Ruler!F$20,IF(AND(All!$V87="P8",All!$AE87="RMS"),Ruler!F$21,IF(AND(All!$V87="P9",All!$AE87="RMS"),Ruler!F$22,IF(AND(All!$V87="P1",All!$AE87="RSS"),Ruler!F$6,IF(AND(All!$V87="P2",All!$AE87="RSS"),Ruler!F$23,IF(AND(All!$V87="P3",All!$AE87="RSS"),Ruler!F$24,IF(AND(All!$V87="P4",All!$AE87="RSS"),Ruler!F$25,IF(AND(All!$V87="P5",All!$AE87="RSS"),Ruler!F$26,IF(AND(All!$V87="P6",All!$AE87="RSS"),Ruler!F$27,IF(AND(All!$V87="P7",All!$AE87="RSS"),Ruler!F$28,IF(AND(All!$V87="P8",All!$AE87="RSS"),Ruler!F$29,IF(AND(All!$V87="P9",All!$AE87="RSS"),Ruler!F$30,0)))))))))))))))))))))))))))</f>
        <v>0</v>
      </c>
      <c r="BN87" s="325">
        <f>IF(AND(All!$V87="P1",All!$AE87="RDP"),Ruler!G$6,IF(AND(All!$V87="P2",All!$AE87="RDP"),Ruler!G$7,IF(AND(All!$V87="P3",All!$AE87="RDP"),Ruler!G$8,IF(AND(All!$V87="P4",All!$AE87="RDP"),Ruler!G$9,IF(AND(All!$V87="P5",All!$AE87="RDP"),Ruler!G$10,IF(AND(All!$V87="P6",All!$AE87="RDP"),Ruler!G$11,IF(AND(All!$V87="P7",All!$AE87="RDP"),Ruler!G$12,IF(AND(All!$V87="P8",All!$AE87="RDP"),Ruler!G$13,IF(AND(All!$V87="P9",All!$AE87="RDP"),Ruler!G$14,IF(AND(All!$V87="P1",All!$AE87="RMS"),Ruler!G$6,IF(AND(All!$V87="P2",All!$AE87="RMS"),Ruler!G$15,IF(AND(All!$V87="P3",All!$AE87="RMS"),Ruler!G$16,IF(AND(All!$V87="P4",All!$AE87="RMS"),Ruler!G$17,IF(AND(All!$V87="P5",All!$AE87="RMS"),Ruler!G$18,IF(AND(All!$V87="P6",All!$AE87="RMS"),Ruler!G$19,IF(AND(All!$V87="P7",All!$AE87="RMS"),Ruler!G$20,IF(AND(All!$V87="P8",All!$AE87="RMS"),Ruler!G$21,IF(AND(All!$V87="P9",All!$AE87="RMS"),Ruler!G$22,IF(AND(All!$V87="P1",All!$AE87="RSS"),Ruler!G$6,IF(AND(All!$V87="P2",All!$AE87="RSS"),Ruler!G$23,IF(AND(All!$V87="P3",All!$AE87="RSS"),Ruler!G$24,IF(AND(All!$V87="P4",All!$AE87="RSS"),Ruler!G$25,IF(AND(All!$V87="P5",All!$AE87="RSS"),Ruler!G$26,IF(AND(All!$V87="P6",All!$AE87="RSS"),Ruler!G$27,IF(AND(All!$V87="P7",All!$AE87="RSS"),Ruler!G$28,IF(AND(All!$V87="P8",All!$AE87="RSS"),Ruler!G$29,IF(AND(All!$V87="P9",All!$AE87="RSS"),Ruler!G$30,0)))))))))))))))))))))))))))</f>
        <v>0</v>
      </c>
      <c r="BO87" s="325">
        <f>IF(AND(All!$V87="P1",All!$AE87="RDP"),Ruler!H$6,IF(AND(All!$V87="P2",All!$AE87="RDP"),Ruler!H$7,IF(AND(All!$V87="P3",All!$AE87="RDP"),Ruler!H$8,IF(AND(All!$V87="P4",All!$AE87="RDP"),Ruler!H$9,IF(AND(All!$V87="P5",All!$AE87="RDP"),Ruler!H$10,IF(AND(All!$V87="P6",All!$AE87="RDP"),Ruler!H$11,IF(AND(All!$V87="P7",All!$AE87="RDP"),Ruler!H$12,IF(AND(All!$V87="P8",All!$AE87="RDP"),Ruler!H$13,IF(AND(All!$V87="P9",All!$AE87="RDP"),Ruler!H$14,IF(AND(All!$V87="P1",All!$AE87="RMS"),Ruler!H$6,IF(AND(All!$V87="P2",All!$AE87="RMS"),Ruler!H$15,IF(AND(All!$V87="P3",All!$AE87="RMS"),Ruler!H$16,IF(AND(All!$V87="P4",All!$AE87="RMS"),Ruler!H$17,IF(AND(All!$V87="P5",All!$AE87="RMS"),Ruler!H$18,IF(AND(All!$V87="P6",All!$AE87="RMS"),Ruler!H$19,IF(AND(All!$V87="P7",All!$AE87="RMS"),Ruler!H$20,IF(AND(All!$V87="P8",All!$AE87="RMS"),Ruler!H$21,IF(AND(All!$V87="P9",All!$AE87="RMS"),Ruler!H$22,IF(AND(All!$V87="P1",All!$AE87="RSS"),Ruler!H$6,IF(AND(All!$V87="P2",All!$AE87="RSS"),Ruler!H$23,IF(AND(All!$V87="P3",All!$AE87="RSS"),Ruler!H$24,IF(AND(All!$V87="P4",All!$AE87="RSS"),Ruler!H$25,IF(AND(All!$V87="P5",All!$AE87="RSS"),Ruler!H$26,IF(AND(All!$V87="P6",All!$AE87="RSS"),Ruler!H$27,IF(AND(All!$V87="P7",All!$AE87="RSS"),Ruler!H$28,IF(AND(All!$V87="P8",All!$AE87="RSS"),Ruler!H$29,IF(AND(All!$V87="P9",All!$AE87="RSS"),Ruler!H$30,0)))))))))))))))))))))))))))</f>
        <v>0</v>
      </c>
      <c r="BP87" s="325">
        <f>IF(AND(All!$V87="P1",All!$AE87="RDP"),Ruler!I$6,IF(AND(All!$V87="P2",All!$AE87="RDP"),Ruler!I$7,IF(AND(All!$V87="P3",All!$AE87="RDP"),Ruler!I$8,IF(AND(All!$V87="P4",All!$AE87="RDP"),Ruler!I$9,IF(AND(All!$V87="P5",All!$AE87="RDP"),Ruler!I$10,IF(AND(All!$V87="P6",All!$AE87="RDP"),Ruler!I$11,IF(AND(All!$V87="P7",All!$AE87="RDP"),Ruler!I$12,IF(AND(All!$V87="P8",All!$AE87="RDP"),Ruler!I$13,IF(AND(All!$V87="P9",All!$AE87="RDP"),Ruler!I$14,IF(AND(All!$V87="P1",All!$AE87="RMS"),Ruler!I$6,IF(AND(All!$V87="P2",All!$AE87="RMS"),Ruler!I$15,IF(AND(All!$V87="P3",All!$AE87="RMS"),Ruler!I$16,IF(AND(All!$V87="P4",All!$AE87="RMS"),Ruler!I$17,IF(AND(All!$V87="P5",All!$AE87="RMS"),Ruler!I$18,IF(AND(All!$V87="P6",All!$AE87="RMS"),Ruler!I$19,IF(AND(All!$V87="P7",All!$AE87="RMS"),Ruler!I$20,IF(AND(All!$V87="P8",All!$AE87="RMS"),Ruler!I$21,IF(AND(All!$V87="P9",All!$AE87="RMS"),Ruler!I$22,IF(AND(All!$V87="P1",All!$AE87="RSS"),Ruler!I$6,IF(AND(All!$V87="P2",All!$AE87="RSS"),Ruler!I$23,IF(AND(All!$V87="P3",All!$AE87="RSS"),Ruler!I$24,IF(AND(All!$V87="P4",All!$AE87="RSS"),Ruler!I$25,IF(AND(All!$V87="P5",All!$AE87="RSS"),Ruler!I$26,IF(AND(All!$V87="P6",All!$AE87="RSS"),Ruler!I$27,IF(AND(All!$V87="P7",All!$AE87="RSS"),Ruler!I$28,IF(AND(All!$V87="P8",All!$AE87="RSS"),Ruler!I$29,IF(AND(All!$V87="P9",All!$AE87="RSS"),Ruler!I$30,0)))))))))))))))))))))))))))</f>
        <v>0</v>
      </c>
      <c r="BQ87" s="325">
        <f>IF(AND(All!$V87="P1",All!$AE87="RDP"),Ruler!J$6,IF(AND(All!$V87="P2",All!$AE87="RDP"),Ruler!J$7,IF(AND(All!$V87="P3",All!$AE87="RDP"),Ruler!J$8,IF(AND(All!$V87="P4",All!$AE87="RDP"),Ruler!J$9,IF(AND(All!$V87="P5",All!$AE87="RDP"),Ruler!J$10,IF(AND(All!$V87="P6",All!$AE87="RDP"),Ruler!J$11,IF(AND(All!$V87="P7",All!$AE87="RDP"),Ruler!J$12,IF(AND(All!$V87="P8",All!$AE87="RDP"),Ruler!J$13,IF(AND(All!$V87="P9",All!$AE87="RDP"),Ruler!J$14,IF(AND(All!$V87="P1",All!$AE87="RMS"),Ruler!J$6,IF(AND(All!$V87="P2",All!$AE87="RMS"),Ruler!J$15,IF(AND(All!$V87="P3",All!$AE87="RMS"),Ruler!J$16,IF(AND(All!$V87="P4",All!$AE87="RMS"),Ruler!J$17,IF(AND(All!$V87="P5",All!$AE87="RMS"),Ruler!J$18,IF(AND(All!$V87="P6",All!$AE87="RMS"),Ruler!J$19,IF(AND(All!$V87="P7",All!$AE87="RMS"),Ruler!J$20,IF(AND(All!$V87="P8",All!$AE87="RMS"),Ruler!J$21,IF(AND(All!$V87="P9",All!$AE87="RMS"),Ruler!J$22,IF(AND(All!$V87="P1",All!$AE87="RSS"),Ruler!J$6,IF(AND(All!$V87="P2",All!$AE87="RSS"),Ruler!J$23,IF(AND(All!$V87="P3",All!$AE87="RSS"),Ruler!J$24,IF(AND(All!$V87="P4",All!$AE87="RSS"),Ruler!J$25,IF(AND(All!$V87="P5",All!$AE87="RSS"),Ruler!J$26,IF(AND(All!$V87="P6",All!$AE87="RSS"),Ruler!J$27,IF(AND(All!$V87="P7",All!$AE87="RSS"),Ruler!J$28,IF(AND(All!$V87="P8",All!$AE87="RSS"),Ruler!J$29,IF(AND(All!$V87="P9",All!$AE87="RSS"),Ruler!J$30,0)))))))))))))))))))))))))))</f>
        <v>0</v>
      </c>
      <c r="BR87" s="325">
        <f>IF(AND(All!$V87="P1",All!$AE87="RDP"),Ruler!K$6,IF(AND(All!$V87="P2",All!$AE87="RDP"),Ruler!K$7,IF(AND(All!$V87="P3",All!$AE87="RDP"),Ruler!K$8,IF(AND(All!$V87="P4",All!$AE87="RDP"),Ruler!K$9,IF(AND(All!$V87="P5",All!$AE87="RDP"),Ruler!K$10,IF(AND(All!$V87="P6",All!$AE87="RDP"),Ruler!K$11,IF(AND(All!$V87="P7",All!$AE87="RDP"),Ruler!K$12,IF(AND(All!$V87="P8",All!$AE87="RDP"),Ruler!K$13,IF(AND(All!$V87="P9",All!$AE87="RDP"),Ruler!K$14,IF(AND(All!$V87="P1",All!$AE87="RMS"),Ruler!K$6,IF(AND(All!$V87="P2",All!$AE87="RMS"),Ruler!K$15,IF(AND(All!$V87="P3",All!$AE87="RMS"),Ruler!K$16,IF(AND(All!$V87="P4",All!$AE87="RMS"),Ruler!K$17,IF(AND(All!$V87="P5",All!$AE87="RMS"),Ruler!K$18,IF(AND(All!$V87="P6",All!$AE87="RMS"),Ruler!K$19,IF(AND(All!$V87="P7",All!$AE87="RMS"),Ruler!K$20,IF(AND(All!$V87="P8",All!$AE87="RMS"),Ruler!K$21,IF(AND(All!$V87="P9",All!$AE87="RMS"),Ruler!K$22,IF(AND(All!$V87="P1",All!$AE87="RSS"),Ruler!K$6,IF(AND(All!$V87="P2",All!$AE87="RSS"),Ruler!K$23,IF(AND(All!$V87="P3",All!$AE87="RSS"),Ruler!K$24,IF(AND(All!$V87="P4",All!$AE87="RSS"),Ruler!K$25,IF(AND(All!$V87="P5",All!$AE87="RSS"),Ruler!K$26,IF(AND(All!$V87="P6",All!$AE87="RSS"),Ruler!K$27,IF(AND(All!$V87="P7",All!$AE87="RSS"),Ruler!K$28,IF(AND(All!$V87="P8",All!$AE87="RSS"),Ruler!K$29,IF(AND(All!$V87="P9",All!$AE87="RSS"),Ruler!K$30,0)))))))))))))))))))))))))))</f>
        <v>0</v>
      </c>
      <c r="BS87" s="325">
        <f>IF(AND(All!$V87="P1",All!$AE87="RDP"),Ruler!L$6,IF(AND(All!$V87="P2",All!$AE87="RDP"),Ruler!L$7,IF(AND(All!$V87="P3",All!$AE87="RDP"),Ruler!L$8,IF(AND(All!$V87="P4",All!$AE87="RDP"),Ruler!L$9,IF(AND(All!$V87="P5",All!$AE87="RDP"),Ruler!L$10,IF(AND(All!$V87="P6",All!$AE87="RDP"),Ruler!L$11,IF(AND(All!$V87="P7",All!$AE87="RDP"),Ruler!L$12,IF(AND(All!$V87="P8",All!$AE87="RDP"),Ruler!L$13,IF(AND(All!$V87="P9",All!$AE87="RDP"),Ruler!L$14,IF(AND(All!$V87="P1",All!$AE87="RMS"),Ruler!L$6,IF(AND(All!$V87="P2",All!$AE87="RMS"),Ruler!L$15,IF(AND(All!$V87="P3",All!$AE87="RMS"),Ruler!L$16,IF(AND(All!$V87="P4",All!$AE87="RMS"),Ruler!L$17,IF(AND(All!$V87="P5",All!$AE87="RMS"),Ruler!L$18,IF(AND(All!$V87="P6",All!$AE87="RMS"),Ruler!L$19,IF(AND(All!$V87="P7",All!$AE87="RMS"),Ruler!L$20,IF(AND(All!$V87="P8",All!$AE87="RMS"),Ruler!L$21,IF(AND(All!$V87="P9",All!$AE87="RMS"),Ruler!L$22,IF(AND(All!$V87="P1",All!$AE87="RSS"),Ruler!L$6,IF(AND(All!$V87="P2",All!$AE87="RSS"),Ruler!L$23,IF(AND(All!$V87="P3",All!$AE87="RSS"),Ruler!L$24,IF(AND(All!$V87="P4",All!$AE87="RSS"),Ruler!L$25,IF(AND(All!$V87="P5",All!$AE87="RSS"),Ruler!L$26,IF(AND(All!$V87="P6",All!$AE87="RSS"),Ruler!L$27,IF(AND(All!$V87="P7",All!$AE87="RSS"),Ruler!L$28,IF(AND(All!$V87="P8",All!$AE87="RSS"),Ruler!L$29,IF(AND(All!$V87="P9",All!$AE87="RSS"),Ruler!L$30,0)))))))))))))))))))))))))))</f>
        <v>0</v>
      </c>
      <c r="BT87" s="325">
        <f>IF(AND(All!$V87="P1",All!$AE87="RDP"),Ruler!M$6,IF(AND(All!$V87="P2",All!$AE87="RDP"),Ruler!M$7,IF(AND(All!$V87="P3",All!$AE87="RDP"),Ruler!M$8,IF(AND(All!$V87="P4",All!$AE87="RDP"),Ruler!M$9,IF(AND(All!$V87="P5",All!$AE87="RDP"),Ruler!M$10,IF(AND(All!$V87="P6",All!$AE87="RDP"),Ruler!M$11,IF(AND(All!$V87="P7",All!$AE87="RDP"),Ruler!M$12,IF(AND(All!$V87="P8",All!$AE87="RDP"),Ruler!M$13,IF(AND(All!$V87="P9",All!$AE87="RDP"),Ruler!M$14,IF(AND(All!$V87="P1",All!$AE87="RMS"),Ruler!M$6,IF(AND(All!$V87="P2",All!$AE87="RMS"),Ruler!M$15,IF(AND(All!$V87="P3",All!$AE87="RMS"),Ruler!M$16,IF(AND(All!$V87="P4",All!$AE87="RMS"),Ruler!M$17,IF(AND(All!$V87="P5",All!$AE87="RMS"),Ruler!M$18,IF(AND(All!$V87="P6",All!$AE87="RMS"),Ruler!M$19,IF(AND(All!$V87="P7",All!$AE87="RMS"),Ruler!M$20,IF(AND(All!$V87="P8",All!$AE87="RMS"),Ruler!M$21,IF(AND(All!$V87="P9",All!$AE87="RMS"),Ruler!M$22,IF(AND(All!$V87="P1",All!$AE87="RSS"),Ruler!M$6,IF(AND(All!$V87="P2",All!$AE87="RSS"),Ruler!M$23,IF(AND(All!$V87="P3",All!$AE87="RSS"),Ruler!M$24,IF(AND(All!$V87="P4",All!$AE87="RSS"),Ruler!M$25,IF(AND(All!$V87="P5",All!$AE87="RSS"),Ruler!M$26,IF(AND(All!$V87="P6",All!$AE87="RSS"),Ruler!M$27,IF(AND(All!$V87="P7",All!$AE87="RSS"),Ruler!M$28,IF(AND(All!$V87="P8",All!$AE87="RSS"),Ruler!M$29,IF(AND(All!$V87="P9",All!$AE87="RSS"),Ruler!M$30,0)))))))))))))))))))))))))))</f>
        <v>0</v>
      </c>
      <c r="BU87" s="325">
        <f>IF(AND(All!$V87="P1",All!$AE87="RDP"),Ruler!N$6,IF(AND(All!$V87="P2",All!$AE87="RDP"),Ruler!N$7,IF(AND(All!$V87="P3",All!$AE87="RDP"),Ruler!N$8,IF(AND(All!$V87="P4",All!$AE87="RDP"),Ruler!N$9,IF(AND(All!$V87="P5",All!$AE87="RDP"),Ruler!N$10,IF(AND(All!$V87="P6",All!$AE87="RDP"),Ruler!N$11,IF(AND(All!$V87="P7",All!$AE87="RDP"),Ruler!N$12,IF(AND(All!$V87="P8",All!$AE87="RDP"),Ruler!N$13,IF(AND(All!$V87="P9",All!$AE87="RDP"),Ruler!N$14,IF(AND(All!$V87="P1",All!$AE87="RMS"),Ruler!N$6,IF(AND(All!$V87="P2",All!$AE87="RMS"),Ruler!N$15,IF(AND(All!$V87="P3",All!$AE87="RMS"),Ruler!N$16,IF(AND(All!$V87="P4",All!$AE87="RMS"),Ruler!N$17,IF(AND(All!$V87="P5",All!$AE87="RMS"),Ruler!N$18,IF(AND(All!$V87="P6",All!$AE87="RMS"),Ruler!N$19,IF(AND(All!$V87="P7",All!$AE87="RMS"),Ruler!N$20,IF(AND(All!$V87="P8",All!$AE87="RMS"),Ruler!N$21,IF(AND(All!$V87="P9",All!$AE87="RMS"),Ruler!N$22,IF(AND(All!$V87="P1",All!$AE87="RSS"),Ruler!N$6,IF(AND(All!$V87="P2",All!$AE87="RSS"),Ruler!N$23,IF(AND(All!$V87="P3",All!$AE87="RSS"),Ruler!N$24,IF(AND(All!$V87="P4",All!$AE87="RSS"),Ruler!N$25,IF(AND(All!$V87="P5",All!$AE87="RSS"),Ruler!N$26,IF(AND(All!$V87="P6",All!$AE87="RSS"),Ruler!N$27,IF(AND(All!$V87="P7",All!$AE87="RSS"),Ruler!N$28,IF(AND(All!$V87="P8",All!$AE87="RSS"),Ruler!N$29,IF(AND(All!$V87="P9",All!$AE87="RSS"),Ruler!N$30,0)))))))))))))))))))))))))))</f>
        <v>0</v>
      </c>
      <c r="BV87" s="325">
        <f>IF(AND(All!$V87="P1",All!$AE87="RDP"),Ruler!O$6,IF(AND(All!$V87="P2",All!$AE87="RDP"),Ruler!O$7,IF(AND(All!$V87="P3",All!$AE87="RDP"),Ruler!O$8,IF(AND(All!$V87="P4",All!$AE87="RDP"),Ruler!O$9,IF(AND(All!$V87="P5",All!$AE87="RDP"),Ruler!O$10,IF(AND(All!$V87="P6",All!$AE87="RDP"),Ruler!O$11,IF(AND(All!$V87="P7",All!$AE87="RDP"),Ruler!O$12,IF(AND(All!$V87="P8",All!$AE87="RDP"),Ruler!O$13,IF(AND(All!$V87="P9",All!$AE87="RDP"),Ruler!O$14,IF(AND(All!$V87="P1",All!$AE87="RMS"),Ruler!O$6,IF(AND(All!$V87="P2",All!$AE87="RMS"),Ruler!O$15,IF(AND(All!$V87="P3",All!$AE87="RMS"),Ruler!O$16,IF(AND(All!$V87="P4",All!$AE87="RMS"),Ruler!O$17,IF(AND(All!$V87="P5",All!$AE87="RMS"),Ruler!O$18,IF(AND(All!$V87="P6",All!$AE87="RMS"),Ruler!O$19,IF(AND(All!$V87="P7",All!$AE87="RMS"),Ruler!O$20,IF(AND(All!$V87="P8",All!$AE87="RMS"),Ruler!O$21,IF(AND(All!$V87="P9",All!$AE87="RMS"),Ruler!O$22,IF(AND(All!$V87="P1",All!$AE87="RSS"),Ruler!O$6,IF(AND(All!$V87="P2",All!$AE87="RSS"),Ruler!O$23,IF(AND(All!$V87="P3",All!$AE87="RSS"),Ruler!O$24,IF(AND(All!$V87="P4",All!$AE87="RSS"),Ruler!O$25,IF(AND(All!$V87="P5",All!$AE87="RSS"),Ruler!O$26,IF(AND(All!$V87="P6",All!$AE87="RSS"),Ruler!O$27,IF(AND(All!$V87="P7",All!$AE87="RSS"),Ruler!O$28,IF(AND(All!$V87="P8",All!$AE87="RSS"),Ruler!O$29,IF(AND(All!$V87="P9",All!$AE87="RSS"),Ruler!O$30,0)))))))))))))))))))))))))))</f>
        <v>0</v>
      </c>
      <c r="BW87" s="325">
        <f>IF(AND(All!$V87="P1",All!$AE87="RDP"),Ruler!P$6,IF(AND(All!$V87="P2",All!$AE87="RDP"),Ruler!P$7,IF(AND(All!$V87="P3",All!$AE87="RDP"),Ruler!P$8,IF(AND(All!$V87="P4",All!$AE87="RDP"),Ruler!P$9,IF(AND(All!$V87="P5",All!$AE87="RDP"),Ruler!P$10,IF(AND(All!$V87="P6",All!$AE87="RDP"),Ruler!P$11,IF(AND(All!$V87="P7",All!$AE87="RDP"),Ruler!P$12,IF(AND(All!$V87="P8",All!$AE87="RDP"),Ruler!P$13,IF(AND(All!$V87="P9",All!$AE87="RDP"),Ruler!P$14,IF(AND(All!$V87="P1",All!$AE87="RMS"),Ruler!P$6,IF(AND(All!$V87="P2",All!$AE87="RMS"),Ruler!P$15,IF(AND(All!$V87="P3",All!$AE87="RMS"),Ruler!P$16,IF(AND(All!$V87="P4",All!$AE87="RMS"),Ruler!P$17,IF(AND(All!$V87="P5",All!$AE87="RMS"),Ruler!P$18,IF(AND(All!$V87="P6",All!$AE87="RMS"),Ruler!P$19,IF(AND(All!$V87="P7",All!$AE87="RMS"),Ruler!P$20,IF(AND(All!$V87="P8",All!$AE87="RMS"),Ruler!P$21,IF(AND(All!$V87="P9",All!$AE87="RMS"),Ruler!P$22,IF(AND(All!$V87="P1",All!$AE87="RSS"),Ruler!P$6,IF(AND(All!$V87="P2",All!$AE87="RSS"),Ruler!P$23,IF(AND(All!$V87="P3",All!$AE87="RSS"),Ruler!P$24,IF(AND(All!$V87="P4",All!$AE87="RSS"),Ruler!P$25,IF(AND(All!$V87="P5",All!$AE87="RSS"),Ruler!P$26,IF(AND(All!$V87="P6",All!$AE87="RSS"),Ruler!P$27,IF(AND(All!$V87="P7",All!$AE87="RSS"),Ruler!P$28,IF(AND(All!$V87="P8",All!$AE87="RSS"),Ruler!P$29,IF(AND(All!$V87="P9",All!$AE87="RSS"),Ruler!P$30,0)))))))))))))))))))))))))))</f>
        <v>0</v>
      </c>
      <c r="BX87" s="325">
        <f>IF(AND(All!$V87="P1",All!$AE87="RDP"),Ruler!Q$6,IF(AND(All!$V87="P2",All!$AE87="RDP"),Ruler!Q$7,IF(AND(All!$V87="P3",All!$AE87="RDP"),Ruler!Q$8,IF(AND(All!$V87="P4",All!$AE87="RDP"),Ruler!Q$9,IF(AND(All!$V87="P5",All!$AE87="RDP"),Ruler!Q$10,IF(AND(All!$V87="P6",All!$AE87="RDP"),Ruler!Q$11,IF(AND(All!$V87="P7",All!$AE87="RDP"),Ruler!Q$12,IF(AND(All!$V87="P8",All!$AE87="RDP"),Ruler!Q$13,IF(AND(All!$V87="P9",All!$AE87="RDP"),Ruler!Q$14,IF(AND(All!$V87="P1",All!$AE87="RMS"),Ruler!Q$6,IF(AND(All!$V87="P2",All!$AE87="RMS"),Ruler!Q$15,IF(AND(All!$V87="P3",All!$AE87="RMS"),Ruler!Q$16,IF(AND(All!$V87="P4",All!$AE87="RMS"),Ruler!Q$17,IF(AND(All!$V87="P5",All!$AE87="RMS"),Ruler!Q$18,IF(AND(All!$V87="P6",All!$AE87="RMS"),Ruler!Q$19,IF(AND(All!$V87="P7",All!$AE87="RMS"),Ruler!Q$20,IF(AND(All!$V87="P8",All!$AE87="RMS"),Ruler!Q$21,IF(AND(All!$V87="P9",All!$AE87="RMS"),Ruler!Q$22,IF(AND(All!$V87="P1",All!$AE87="RSS"),Ruler!Q$6,IF(AND(All!$V87="P2",All!$AE87="RSS"),Ruler!Q$23,IF(AND(All!$V87="P3",All!$AE87="RSS"),Ruler!Q$24,IF(AND(All!$V87="P4",All!$AE87="RSS"),Ruler!Q$25,IF(AND(All!$V87="P5",All!$AE87="RSS"),Ruler!Q$26,IF(AND(All!$V87="P6",All!$AE87="RSS"),Ruler!Q$27,IF(AND(All!$V87="P7",All!$AE87="RSS"),Ruler!Q$28,IF(AND(All!$V87="P8",All!$AE87="RSS"),Ruler!Q$29,IF(AND(All!$V87="P9",All!$AE87="RSS"),Ruler!Q$30,0)))))))))))))))))))))))))))</f>
        <v>0</v>
      </c>
      <c r="BY87" s="325">
        <f>IF(AND(All!$V87="P1",All!$AE87="RDP"),Ruler!R$6,IF(AND(All!$V87="P2",All!$AE87="RDP"),Ruler!R$7,IF(AND(All!$V87="P3",All!$AE87="RDP"),Ruler!R$8,IF(AND(All!$V87="P4",All!$AE87="RDP"),Ruler!R$9,IF(AND(All!$V87="P5",All!$AE87="RDP"),Ruler!R$10,IF(AND(All!$V87="P6",All!$AE87="RDP"),Ruler!R$11,IF(AND(All!$V87="P7",All!$AE87="RDP"),Ruler!R$12,IF(AND(All!$V87="P8",All!$AE87="RDP"),Ruler!R$13,IF(AND(All!$V87="P9",All!$AE87="RDP"),Ruler!R$14,IF(AND(All!$V87="P1",All!$AE87="RMS"),Ruler!R$6,IF(AND(All!$V87="P2",All!$AE87="RMS"),Ruler!R$15,IF(AND(All!$V87="P3",All!$AE87="RMS"),Ruler!R$16,IF(AND(All!$V87="P4",All!$AE87="RMS"),Ruler!R$17,IF(AND(All!$V87="P5",All!$AE87="RMS"),Ruler!R$18,IF(AND(All!$V87="P6",All!$AE87="RMS"),Ruler!R$19,IF(AND(All!$V87="P7",All!$AE87="RMS"),Ruler!R$20,IF(AND(All!$V87="P8",All!$AE87="RMS"),Ruler!R$21,IF(AND(All!$V87="P9",All!$AE87="RMS"),Ruler!R$22,IF(AND(All!$V87="P1",All!$AE87="RSS"),Ruler!R$6,IF(AND(All!$V87="P2",All!$AE87="RSS"),Ruler!R$23,IF(AND(All!$V87="P3",All!$AE87="RSS"),Ruler!R$24,IF(AND(All!$V87="P4",All!$AE87="RSS"),Ruler!R$25,IF(AND(All!$V87="P5",All!$AE87="RSS"),Ruler!R$26,IF(AND(All!$V87="P6",All!$AE87="RSS"),Ruler!R$27,IF(AND(All!$V87="P7",All!$AE87="RSS"),Ruler!R$28,IF(AND(All!$V87="P8",All!$AE87="RSS"),Ruler!R$29,IF(AND(All!$V87="P9",All!$AE87="RSS"),Ruler!R$30,0)))))))))))))))))))))))))))</f>
        <v>0</v>
      </c>
      <c r="BZ87" s="325">
        <f>IF(AND(All!$V87="P1",All!$AE87="RDP"),Ruler!S$6,IF(AND(All!$V87="P2",All!$AE87="RDP"),Ruler!S$7,IF(AND(All!$V87="P3",All!$AE87="RDP"),Ruler!S$8,IF(AND(All!$V87="P4",All!$AE87="RDP"),Ruler!S$9,IF(AND(All!$V87="P5",All!$AE87="RDP"),Ruler!S$10,IF(AND(All!$V87="P6",All!$AE87="RDP"),Ruler!S$11,IF(AND(All!$V87="P7",All!$AE87="RDP"),Ruler!S$12,IF(AND(All!$V87="P8",All!$AE87="RDP"),Ruler!S$13,IF(AND(All!$V87="P9",All!$AE87="RDP"),Ruler!S$14,IF(AND(All!$V87="P1",All!$AE87="RMS"),Ruler!S$6,IF(AND(All!$V87="P2",All!$AE87="RMS"),Ruler!S$15,IF(AND(All!$V87="P3",All!$AE87="RMS"),Ruler!S$16,IF(AND(All!$V87="P4",All!$AE87="RMS"),Ruler!S$17,IF(AND(All!$V87="P5",All!$AE87="RMS"),Ruler!S$18,IF(AND(All!$V87="P6",All!$AE87="RMS"),Ruler!S$19,IF(AND(All!$V87="P7",All!$AE87="RMS"),Ruler!S$20,IF(AND(All!$V87="P8",All!$AE87="RMS"),Ruler!S$21,IF(AND(All!$V87="P9",All!$AE87="RMS"),Ruler!S$22,IF(AND(All!$V87="P1",All!$AE87="RSS"),Ruler!S$6,IF(AND(All!$V87="P2",All!$AE87="RSS"),Ruler!S$23,IF(AND(All!$V87="P3",All!$AE87="RSS"),Ruler!S$24,IF(AND(All!$V87="P4",All!$AE87="RSS"),Ruler!S$25,IF(AND(All!$V87="P5",All!$AE87="RSS"),Ruler!S$26,IF(AND(All!$V87="P6",All!$AE87="RSS"),Ruler!S$27,IF(AND(All!$V87="P7",All!$AE87="RSS"),Ruler!S$28,IF(AND(All!$V87="P8",All!$AE87="RSS"),Ruler!S$29,IF(AND(All!$V87="P9",All!$AE87="RSS"),Ruler!S$30,0)))))))))))))))))))))))))))</f>
        <v>0</v>
      </c>
      <c r="CA87" s="325">
        <f>IF(AND(All!$V87="P1",All!$AE87="RDP"),Ruler!T$6,IF(AND(All!$V87="P2",All!$AE87="RDP"),Ruler!T$7,IF(AND(All!$V87="P3",All!$AE87="RDP"),Ruler!T$8,IF(AND(All!$V87="P4",All!$AE87="RDP"),Ruler!T$9,IF(AND(All!$V87="P5",All!$AE87="RDP"),Ruler!T$10,IF(AND(All!$V87="P6",All!$AE87="RDP"),Ruler!T$11,IF(AND(All!$V87="P7",All!$AE87="RDP"),Ruler!T$12,IF(AND(All!$V87="P8",All!$AE87="RDP"),Ruler!T$13,IF(AND(All!$V87="P9",All!$AE87="RDP"),Ruler!T$14,IF(AND(All!$V87="P1",All!$AE87="RMS"),Ruler!T$6,IF(AND(All!$V87="P2",All!$AE87="RMS"),Ruler!T$15,IF(AND(All!$V87="P3",All!$AE87="RMS"),Ruler!T$16,IF(AND(All!$V87="P4",All!$AE87="RMS"),Ruler!T$17,IF(AND(All!$V87="P5",All!$AE87="RMS"),Ruler!T$18,IF(AND(All!$V87="P6",All!$AE87="RMS"),Ruler!T$19,IF(AND(All!$V87="P7",All!$AE87="RMS"),Ruler!T$20,IF(AND(All!$V87="P8",All!$AE87="RMS"),Ruler!T$21,IF(AND(All!$V87="P9",All!$AE87="RMS"),Ruler!T$22,IF(AND(All!$V87="P1",All!$AE87="RSS"),Ruler!T$6,IF(AND(All!$V87="P2",All!$AE87="RSS"),Ruler!T$23,IF(AND(All!$V87="P3",All!$AE87="RSS"),Ruler!T$24,IF(AND(All!$V87="P4",All!$AE87="RSS"),Ruler!T$25,IF(AND(All!$V87="P5",All!$AE87="RSS"),Ruler!T$26,IF(AND(All!$V87="P6",All!$AE87="RSS"),Ruler!T$27,IF(AND(All!$V87="P7",All!$AE87="RSS"),Ruler!T$28,IF(AND(All!$V87="P8",All!$AE87="RSS"),Ruler!T$29,IF(AND(All!$V87="P9",All!$AE87="RSS"),Ruler!T$30,0)))))))))))))))))))))))))))</f>
        <v>0</v>
      </c>
      <c r="CB87" s="325">
        <f>IF(AND(All!$V87="P1",All!$AE87="RDP"),Ruler!U$6,IF(AND(All!$V87="P2",All!$AE87="RDP"),Ruler!U$7,IF(AND(All!$V87="P3",All!$AE87="RDP"),Ruler!U$8,IF(AND(All!$V87="P4",All!$AE87="RDP"),Ruler!U$9,IF(AND(All!$V87="P5",All!$AE87="RDP"),Ruler!U$10,IF(AND(All!$V87="P6",All!$AE87="RDP"),Ruler!U$11,IF(AND(All!$V87="P7",All!$AE87="RDP"),Ruler!U$12,IF(AND(All!$V87="P8",All!$AE87="RDP"),Ruler!U$13,IF(AND(All!$V87="P9",All!$AE87="RDP"),Ruler!U$14,IF(AND(All!$V87="P1",All!$AE87="RMS"),Ruler!U$6,IF(AND(All!$V87="P2",All!$AE87="RMS"),Ruler!U$15,IF(AND(All!$V87="P3",All!$AE87="RMS"),Ruler!U$16,IF(AND(All!$V87="P4",All!$AE87="RMS"),Ruler!U$17,IF(AND(All!$V87="P5",All!$AE87="RMS"),Ruler!U$18,IF(AND(All!$V87="P6",All!$AE87="RMS"),Ruler!U$19,IF(AND(All!$V87="P7",All!$AE87="RMS"),Ruler!U$20,IF(AND(All!$V87="P8",All!$AE87="RMS"),Ruler!U$21,IF(AND(All!$V87="P9",All!$AE87="RMS"),Ruler!U$22,IF(AND(All!$V87="P1",All!$AE87="RSS"),Ruler!U$6,IF(AND(All!$V87="P2",All!$AE87="RSS"),Ruler!U$23,IF(AND(All!$V87="P3",All!$AE87="RSS"),Ruler!U$24,IF(AND(All!$V87="P4",All!$AE87="RSS"),Ruler!U$25,IF(AND(All!$V87="P5",All!$AE87="RSS"),Ruler!U$26,IF(AND(All!$V87="P6",All!$AE87="RSS"),Ruler!U$27,IF(AND(All!$V87="P7",All!$AE87="RSS"),Ruler!U$28,IF(AND(All!$V87="P8",All!$AE87="RSS"),Ruler!U$29,IF(AND(All!$V87="P9",All!$AE87="RSS"),Ruler!U$30,0)))))))))))))))))))))))))))</f>
        <v>0</v>
      </c>
      <c r="CC87" s="325">
        <f>IF(AND(All!$V87="P1",All!$AE87="RDP"),Ruler!V$6,IF(AND(All!$V87="P2",All!$AE87="RDP"),Ruler!V$7,IF(AND(All!$V87="P3",All!$AE87="RDP"),Ruler!V$8,IF(AND(All!$V87="P4",All!$AE87="RDP"),Ruler!V$9,IF(AND(All!$V87="P5",All!$AE87="RDP"),Ruler!V$10,IF(AND(All!$V87="P6",All!$AE87="RDP"),Ruler!V$11,IF(AND(All!$V87="P7",All!$AE87="RDP"),Ruler!V$12,IF(AND(All!$V87="P8",All!$AE87="RDP"),Ruler!V$13,IF(AND(All!$V87="P9",All!$AE87="RDP"),Ruler!V$14,IF(AND(All!$V87="P1",All!$AE87="RMS"),Ruler!V$6,IF(AND(All!$V87="P2",All!$AE87="RMS"),Ruler!V$15,IF(AND(All!$V87="P3",All!$AE87="RMS"),Ruler!V$16,IF(AND(All!$V87="P4",All!$AE87="RMS"),Ruler!V$17,IF(AND(All!$V87="P5",All!$AE87="RMS"),Ruler!V$18,IF(AND(All!$V87="P6",All!$AE87="RMS"),Ruler!V$19,IF(AND(All!$V87="P7",All!$AE87="RMS"),Ruler!V$20,IF(AND(All!$V87="P8",All!$AE87="RMS"),Ruler!V$21,IF(AND(All!$V87="P9",All!$AE87="RMS"),Ruler!V$22,IF(AND(All!$V87="P1",All!$AE87="RSS"),Ruler!V$6,IF(AND(All!$V87="P2",All!$AE87="RSS"),Ruler!V$23,IF(AND(All!$V87="P3",All!$AE87="RSS"),Ruler!V$24,IF(AND(All!$V87="P4",All!$AE87="RSS"),Ruler!V$25,IF(AND(All!$V87="P5",All!$AE87="RSS"),Ruler!V$26,IF(AND(All!$V87="P6",All!$AE87="RSS"),Ruler!V$27,IF(AND(All!$V87="P7",All!$AE87="RSS"),Ruler!V$28,IF(AND(All!$V87="P8",All!$AE87="RSS"),Ruler!V$29,IF(AND(All!$V87="P9",All!$AE87="RSS"),Ruler!V$30,0)))))))))))))))))))))))))))</f>
        <v>0</v>
      </c>
      <c r="CD87" s="325">
        <f>IF(AND(All!$V87="P1",All!$AE87="RDP"),Ruler!W$6,IF(AND(All!$V87="P2",All!$AE87="RDP"),Ruler!W$7,IF(AND(All!$V87="P3",All!$AE87="RDP"),Ruler!W$8,IF(AND(All!$V87="P4",All!$AE87="RDP"),Ruler!W$9,IF(AND(All!$V87="P5",All!$AE87="RDP"),Ruler!W$10,IF(AND(All!$V87="P6",All!$AE87="RDP"),Ruler!W$11,IF(AND(All!$V87="P7",All!$AE87="RDP"),Ruler!W$12,IF(AND(All!$V87="P8",All!$AE87="RDP"),Ruler!W$13,IF(AND(All!$V87="P9",All!$AE87="RDP"),Ruler!W$14,IF(AND(All!$V87="P1",All!$AE87="RMS"),Ruler!W$6,IF(AND(All!$V87="P2",All!$AE87="RMS"),Ruler!W$15,IF(AND(All!$V87="P3",All!$AE87="RMS"),Ruler!W$16,IF(AND(All!$V87="P4",All!$AE87="RMS"),Ruler!W$17,IF(AND(All!$V87="P5",All!$AE87="RMS"),Ruler!W$18,IF(AND(All!$V87="P6",All!$AE87="RMS"),Ruler!W$19,IF(AND(All!$V87="P7",All!$AE87="RMS"),Ruler!W$20,IF(AND(All!$V87="P8",All!$AE87="RMS"),Ruler!W$21,IF(AND(All!$V87="P9",All!$AE87="RMS"),Ruler!W$22,IF(AND(All!$V87="P1",All!$AE87="RSS"),Ruler!W$6,IF(AND(All!$V87="P2",All!$AE87="RSS"),Ruler!W$23,IF(AND(All!$V87="P3",All!$AE87="RSS"),Ruler!W$24,IF(AND(All!$V87="P4",All!$AE87="RSS"),Ruler!W$25,IF(AND(All!$V87="P5",All!$AE87="RSS"),Ruler!W$26,IF(AND(All!$V87="P6",All!$AE87="RSS"),Ruler!W$27,IF(AND(All!$V87="P7",All!$AE87="RSS"),Ruler!W$28,IF(AND(All!$V87="P8",All!$AE87="RSS"),Ruler!W$29,IF(AND(All!$V87="P9",All!$AE87="RSS"),Ruler!W$30,0)))))))))))))))))))))))))))</f>
        <v>0</v>
      </c>
      <c r="CE87" s="325">
        <f>IF(AND(All!$V87="P1",All!$AE87="RDP"),Ruler!X$6,IF(AND(All!$V87="P2",All!$AE87="RDP"),Ruler!X$7,IF(AND(All!$V87="P3",All!$AE87="RDP"),Ruler!X$8,IF(AND(All!$V87="P4",All!$AE87="RDP"),Ruler!X$9,IF(AND(All!$V87="P5",All!$AE87="RDP"),Ruler!X$10,IF(AND(All!$V87="P6",All!$AE87="RDP"),Ruler!X$11,IF(AND(All!$V87="P7",All!$AE87="RDP"),Ruler!X$12,IF(AND(All!$V87="P8",All!$AE87="RDP"),Ruler!X$13,IF(AND(All!$V87="P9",All!$AE87="RDP"),Ruler!X$14,IF(AND(All!$V87="P1",All!$AE87="RMS"),Ruler!X$6,IF(AND(All!$V87="P2",All!$AE87="RMS"),Ruler!X$15,IF(AND(All!$V87="P3",All!$AE87="RMS"),Ruler!X$16,IF(AND(All!$V87="P4",All!$AE87="RMS"),Ruler!X$17,IF(AND(All!$V87="P5",All!$AE87="RMS"),Ruler!X$18,IF(AND(All!$V87="P6",All!$AE87="RMS"),Ruler!X$19,IF(AND(All!$V87="P7",All!$AE87="RMS"),Ruler!X$20,IF(AND(All!$V87="P8",All!$AE87="RMS"),Ruler!X$21,IF(AND(All!$V87="P9",All!$AE87="RMS"),Ruler!X$22,IF(AND(All!$V87="P1",All!$AE87="RSS"),Ruler!X$6,IF(AND(All!$V87="P2",All!$AE87="RSS"),Ruler!X$23,IF(AND(All!$V87="P3",All!$AE87="RSS"),Ruler!X$24,IF(AND(All!$V87="P4",All!$AE87="RSS"),Ruler!X$25,IF(AND(All!$V87="P5",All!$AE87="RSS"),Ruler!X$26,IF(AND(All!$V87="P6",All!$AE87="RSS"),Ruler!X$27,IF(AND(All!$V87="P7",All!$AE87="RSS"),Ruler!X$28,IF(AND(All!$V87="P8",All!$AE87="RSS"),Ruler!X$29,IF(AND(All!$V87="P9",All!$AE87="RSS"),Ruler!X$30,0)))))))))))))))))))))))))))</f>
        <v>0</v>
      </c>
      <c r="CF87" s="325">
        <f>IF(AND(All!$V87="P1",All!$AE87="RDP"),Ruler!Y$6,IF(AND(All!$V87="P2",All!$AE87="RDP"),Ruler!Y$7,IF(AND(All!$V87="P3",All!$AE87="RDP"),Ruler!Y$8,IF(AND(All!$V87="P4",All!$AE87="RDP"),Ruler!Y$9,IF(AND(All!$V87="P5",All!$AE87="RDP"),Ruler!Y$10,IF(AND(All!$V87="P6",All!$AE87="RDP"),Ruler!Y$11,IF(AND(All!$V87="P7",All!$AE87="RDP"),Ruler!Y$12,IF(AND(All!$V87="P8",All!$AE87="RDP"),Ruler!Y$13,IF(AND(All!$V87="P9",All!$AE87="RDP"),Ruler!Y$14,IF(AND(All!$V87="P1",All!$AE87="RMS"),Ruler!Y$6,IF(AND(All!$V87="P2",All!$AE87="RMS"),Ruler!Y$15,IF(AND(All!$V87="P3",All!$AE87="RMS"),Ruler!Y$16,IF(AND(All!$V87="P4",All!$AE87="RMS"),Ruler!Y$17,IF(AND(All!$V87="P5",All!$AE87="RMS"),Ruler!Y$18,IF(AND(All!$V87="P6",All!$AE87="RMS"),Ruler!Y$19,IF(AND(All!$V87="P7",All!$AE87="RMS"),Ruler!Y$20,IF(AND(All!$V87="P8",All!$AE87="RMS"),Ruler!Y$21,IF(AND(All!$V87="P9",All!$AE87="RMS"),Ruler!Y$22,IF(AND(All!$V87="P1",All!$AE87="RSS"),Ruler!Y$6,IF(AND(All!$V87="P2",All!$AE87="RSS"),Ruler!Y$23,IF(AND(All!$V87="P3",All!$AE87="RSS"),Ruler!Y$24,IF(AND(All!$V87="P4",All!$AE87="RSS"),Ruler!Y$25,IF(AND(All!$V87="P5",All!$AE87="RSS"),Ruler!Y$26,IF(AND(All!$V87="P6",All!$AE87="RSS"),Ruler!Y$27,IF(AND(All!$V87="P7",All!$AE87="RSS"),Ruler!Y$28,IF(AND(All!$V87="P8",All!$AE87="RSS"),Ruler!Y$29,IF(AND(All!$V87="P9",All!$AE87="RSS"),Ruler!Y$30,0)))))))))))))))))))))))))))</f>
        <v>0</v>
      </c>
      <c r="CG87" s="325">
        <f>IF(AND(All!$V87="P1",All!$AE87="RDP"),Ruler!Z$6,IF(AND(All!$V87="P2",All!$AE87="RDP"),Ruler!Z$7,IF(AND(All!$V87="P3",All!$AE87="RDP"),Ruler!Z$8,IF(AND(All!$V87="P4",All!$AE87="RDP"),Ruler!Z$9,IF(AND(All!$V87="P5",All!$AE87="RDP"),Ruler!Z$10,IF(AND(All!$V87="P6",All!$AE87="RDP"),Ruler!Z$11,IF(AND(All!$V87="P7",All!$AE87="RDP"),Ruler!Z$12,IF(AND(All!$V87="P8",All!$AE87="RDP"),Ruler!Z$13,IF(AND(All!$V87="P9",All!$AE87="RDP"),Ruler!Z$14,IF(AND(All!$V87="P1",All!$AE87="RMS"),Ruler!Z$6,IF(AND(All!$V87="P2",All!$AE87="RMS"),Ruler!Z$15,IF(AND(All!$V87="P3",All!$AE87="RMS"),Ruler!Z$16,IF(AND(All!$V87="P4",All!$AE87="RMS"),Ruler!Z$17,IF(AND(All!$V87="P5",All!$AE87="RMS"),Ruler!Z$18,IF(AND(All!$V87="P6",All!$AE87="RMS"),Ruler!Z$19,IF(AND(All!$V87="P7",All!$AE87="RMS"),Ruler!Z$20,IF(AND(All!$V87="P8",All!$AE87="RMS"),Ruler!Z$21,IF(AND(All!$V87="P9",All!$AE87="RMS"),Ruler!Z$22,IF(AND(All!$V87="P1",All!$AE87="RSS"),Ruler!Z$6,IF(AND(All!$V87="P2",All!$AE87="RSS"),Ruler!Z$23,IF(AND(All!$V87="P3",All!$AE87="RSS"),Ruler!Z$24,IF(AND(All!$V87="P4",All!$AE87="RSS"),Ruler!Z$25,IF(AND(All!$V87="P5",All!$AE87="RSS"),Ruler!Z$26,IF(AND(All!$V87="P6",All!$AE87="RSS"),Ruler!Z$27,IF(AND(All!$V87="P7",All!$AE87="RSS"),Ruler!Z$28,IF(AND(All!$V87="P8",All!$AE87="RSS"),Ruler!Z$29,IF(AND(All!$V87="P9",All!$AE87="RSS"),Ruler!Z$30,0)))))))))))))))))))))))))))</f>
        <v>0</v>
      </c>
      <c r="CH87" s="325">
        <f>IF(AND(All!$V87="P1",All!$AE87="RDP"),Ruler!AA$6,IF(AND(All!$V87="P2",All!$AE87="RDP"),Ruler!AA$7,IF(AND(All!$V87="P3",All!$AE87="RDP"),Ruler!AA$8,IF(AND(All!$V87="P4",All!$AE87="RDP"),Ruler!AA$9,IF(AND(All!$V87="P5",All!$AE87="RDP"),Ruler!AA$10,IF(AND(All!$V87="P6",All!$AE87="RDP"),Ruler!AA$11,IF(AND(All!$V87="P7",All!$AE87="RDP"),Ruler!AA$12,IF(AND(All!$V87="P8",All!$AE87="RDP"),Ruler!AA$13,IF(AND(All!$V87="P9",All!$AE87="RDP"),Ruler!AA$14,IF(AND(All!$V87="P1",All!$AE87="RMS"),Ruler!AA$6,IF(AND(All!$V87="P2",All!$AE87="RMS"),Ruler!AA$15,IF(AND(All!$V87="P3",All!$AE87="RMS"),Ruler!AA$16,IF(AND(All!$V87="P4",All!$AE87="RMS"),Ruler!AA$17,IF(AND(All!$V87="P5",All!$AE87="RMS"),Ruler!AA$18,IF(AND(All!$V87="P6",All!$AE87="RMS"),Ruler!AA$19,IF(AND(All!$V87="P7",All!$AE87="RMS"),Ruler!AA$20,IF(AND(All!$V87="P8",All!$AE87="RMS"),Ruler!AA$21,IF(AND(All!$V87="P9",All!$AE87="RMS"),Ruler!AA$22,IF(AND(All!$V87="P1",All!$AE87="RSS"),Ruler!AA$6,IF(AND(All!$V87="P2",All!$AE87="RSS"),Ruler!AA$23,IF(AND(All!$V87="P3",All!$AE87="RSS"),Ruler!AA$24,IF(AND(All!$V87="P4",All!$AE87="RSS"),Ruler!AA$25,IF(AND(All!$V87="P5",All!$AE87="RSS"),Ruler!AA$26,IF(AND(All!$V87="P6",All!$AE87="RSS"),Ruler!AA$27,IF(AND(All!$V87="P7",All!$AE87="RSS"),Ruler!AA$28,IF(AND(All!$V87="P8",All!$AE87="RSS"),Ruler!AA$29,IF(AND(All!$V87="P9",All!$AE87="RSS"),Ruler!AA$30,0)))))))))))))))))))))))))))</f>
        <v>0</v>
      </c>
      <c r="CI87" s="325">
        <f>IF(AND(All!$V87="P1",All!$AE87="RDP"),Ruler!AB$6,IF(AND(All!$V87="P2",All!$AE87="RDP"),Ruler!AB$7,IF(AND(All!$V87="P3",All!$AE87="RDP"),Ruler!AB$8,IF(AND(All!$V87="P4",All!$AE87="RDP"),Ruler!AB$9,IF(AND(All!$V87="P5",All!$AE87="RDP"),Ruler!AB$10,IF(AND(All!$V87="P6",All!$AE87="RDP"),Ruler!AB$11,IF(AND(All!$V87="P7",All!$AE87="RDP"),Ruler!AB$12,IF(AND(All!$V87="P8",All!$AE87="RDP"),Ruler!AB$13,IF(AND(All!$V87="P9",All!$AE87="RDP"),Ruler!AB$14,IF(AND(All!$V87="P1",All!$AE87="RMS"),Ruler!AB$6,IF(AND(All!$V87="P2",All!$AE87="RMS"),Ruler!AB$15,IF(AND(All!$V87="P3",All!$AE87="RMS"),Ruler!AB$16,IF(AND(All!$V87="P4",All!$AE87="RMS"),Ruler!AB$17,IF(AND(All!$V87="P5",All!$AE87="RMS"),Ruler!AB$18,IF(AND(All!$V87="P6",All!$AE87="RMS"),Ruler!AB$19,IF(AND(All!$V87="P7",All!$AE87="RMS"),Ruler!AB$20,IF(AND(All!$V87="P8",All!$AE87="RMS"),Ruler!AB$21,IF(AND(All!$V87="P9",All!$AE87="RMS"),Ruler!AB$22,IF(AND(All!$V87="P1",All!$AE87="RSS"),Ruler!AB$6,IF(AND(All!$V87="P2",All!$AE87="RSS"),Ruler!AB$23,IF(AND(All!$V87="P3",All!$AE87="RSS"),Ruler!AB$24,IF(AND(All!$V87="P4",All!$AE87="RSS"),Ruler!AB$25,IF(AND(All!$V87="P5",All!$AE87="RSS"),Ruler!AB$26,IF(AND(All!$V87="P6",All!$AE87="RSS"),Ruler!AB$27,IF(AND(All!$V87="P7",All!$AE87="RSS"),Ruler!AB$28,IF(AND(All!$V87="P8",All!$AE87="RSS"),Ruler!AB$29,IF(AND(All!$V87="P9",All!$AE87="RSS"),Ruler!AB$30,0)))))))))))))))))))))))))))</f>
        <v>0</v>
      </c>
      <c r="CJ87" s="323">
        <f>Table9[[#This Row],[R-B1]]-Table9[[#This Row],[B1]]</f>
        <v>0</v>
      </c>
      <c r="CK87" s="43">
        <f>Table9[[#This Row],[R-B2]]-Table9[[#This Row],[B2]]</f>
        <v>0</v>
      </c>
      <c r="CL87" s="43">
        <f>Table9[[#This Row],[R-B3]]-Table9[[#This Row],[B3]]</f>
        <v>0</v>
      </c>
      <c r="CM87" s="43">
        <f>Table9[[#This Row],[R-B4]]-Table9[[#This Row],[B4]]</f>
        <v>0</v>
      </c>
      <c r="CN87" s="43">
        <f>Table9[[#This Row],[R-B5]]-Table9[[#This Row],[B5]]</f>
        <v>0</v>
      </c>
      <c r="CO87" s="43">
        <f>Table9[[#This Row],[R-B6]]-Table9[[#This Row],[B6]]</f>
        <v>0</v>
      </c>
      <c r="CP87" s="43">
        <f>Table9[[#This Row],[R-B7]]-Table9[[#This Row],[B7]]</f>
        <v>0</v>
      </c>
      <c r="CQ87" s="43">
        <f>Table9[[#This Row],[R-B8]]-Table9[[#This Row],[B8]]</f>
        <v>0</v>
      </c>
      <c r="CR87" s="43">
        <f>Table9[[#This Row],[R-B9]]-Table9[[#This Row],[B9]]</f>
        <v>0</v>
      </c>
      <c r="CS87" s="43">
        <f>Table9[[#This Row],[R-B10]]-Table9[[#This Row],[B10]]</f>
        <v>0</v>
      </c>
      <c r="CT87" s="43">
        <f>Table9[[#This Row],[R-B11]]-Table9[[#This Row],[B11]]</f>
        <v>0</v>
      </c>
      <c r="CU87" s="43">
        <f>Table9[[#This Row],[R-B12]]-Table9[[#This Row],[B12]]</f>
        <v>0</v>
      </c>
      <c r="CV87" s="43">
        <f>Table9[[#This Row],[R-K1]]-Table9[[#This Row],[K1]]</f>
        <v>0</v>
      </c>
      <c r="CW87" s="43">
        <f>Table9[[#This Row],[R-K2]]-Table9[[#This Row],[K2]]</f>
        <v>0</v>
      </c>
      <c r="CX87" s="43">
        <f>Table9[[#This Row],[R-K3]]-Table9[[#This Row],[K3]]</f>
        <v>0</v>
      </c>
      <c r="CY87" s="43">
        <f>Table9[[#This Row],[R-K4]]-Table9[[#This Row],[K4]]</f>
        <v>0</v>
      </c>
      <c r="CZ87" s="43">
        <f>Table9[[#This Row],[R-K5]]-Table9[[#This Row],[K5]]</f>
        <v>0</v>
      </c>
      <c r="DA87" s="43">
        <f>Table9[[#This Row],[R-P1]]-Table9[[#This Row],[P1]]</f>
        <v>0</v>
      </c>
      <c r="DB87" s="43">
        <f>Table9[[#This Row],[R-P2]]-Table9[[#This Row],[P2]]</f>
        <v>0</v>
      </c>
      <c r="DC87" s="43">
        <f>Table9[[#This Row],[R-P3]]-Table9[[#This Row],[P3]]</f>
        <v>0</v>
      </c>
      <c r="DD87" s="43">
        <f>Table9[[#This Row],[R-P4]]-Table9[[#This Row],[P4]]</f>
        <v>0</v>
      </c>
      <c r="DE87" s="43">
        <f>Table9[[#This Row],[R-P5]]-Table9[[#This Row],[P5]]</f>
        <v>0</v>
      </c>
      <c r="DF87" s="43">
        <f>Table9[[#This Row],[R-E1]]-Table9[[#This Row],[E1]]</f>
        <v>0</v>
      </c>
      <c r="DG87" s="328">
        <f>Table9[[#This Row],[R-E2]]-Table9[[#This Row],[E2]]</f>
        <v>0</v>
      </c>
      <c r="DH87" s="43">
        <f>COUNTIF(Table9[[#This Row],[G-B1]:[G-B12]],"&lt;=0")/12*100</f>
        <v>100</v>
      </c>
      <c r="DI87" s="43">
        <f>COUNTIF(Table9[[#This Row],[G-K1]:[G-K5]],"&lt;=0")/5*100</f>
        <v>100</v>
      </c>
      <c r="DJ87" s="43">
        <f>COUNTIF(Table9[[#This Row],[G-P1]:[G-P5]],"&lt;=0")/5*100</f>
        <v>100</v>
      </c>
      <c r="DK87" s="43">
        <f>COUNTIF(Table9[[#This Row],[G-E1]:[G-E2]],"&lt;=0")/2*100</f>
        <v>100</v>
      </c>
      <c r="DL87" s="450">
        <f>IF(AE87="RDP",(COUNTIF(Table9[[#This Row],[G-B3]],"&lt;=0")+COUNTIF(Table9[[#This Row],[G-B4]],"&lt;=0")+COUNTIF(Table9[[#This Row],[G-B7]],"&lt;=0")+COUNTIF(Table9[[#This Row],[G-B11]],"&lt;=0")+COUNTIF(Table9[[#This Row],[G-K2]],"&lt;=0"))/5*100,IF(AE87="RMS",(COUNTIF(Table9[[#This Row],[G-B4]],"&lt;=0")+COUNTIF(Table9[[#This Row],[G-B5]],"&lt;=0")+COUNTIF(Table9[[#This Row],[G-B10]],"&lt;=0")+COUNTIF(Table9[[#This Row],[G-B12]],"&lt;=0")+COUNTIF(Table9[[#This Row],[G-K2]],"&lt;=0"))/5*100,IF(AE87="RSS",(COUNTIF(Table9[[#This Row],[G-B1]],"&lt;=0")+COUNTIF(Table9[[#This Row],[G-B2]],"&lt;=0")+COUNTIF(Table9[[#This Row],[G-B6]],"&lt;=0")+COUNTIF(Table9[[#This Row],[G-B11]],"&lt;=0")+COUNTIF(Table9[[#This Row],[G-B12]],"&lt;=0"))/5*100,0)))</f>
        <v>0</v>
      </c>
      <c r="DM87" s="332"/>
      <c r="DR87" s="332"/>
      <c r="DW87" s="332"/>
      <c r="DX87" s="42"/>
      <c r="DY87" s="42"/>
      <c r="DZ87" s="42"/>
      <c r="EA87" s="333"/>
      <c r="EB87" s="342"/>
      <c r="EC87" s="339"/>
      <c r="ED87" s="339"/>
      <c r="EE87" s="338"/>
    </row>
    <row r="88" spans="2:135" ht="61.5" hidden="1" customHeight="1" thickBot="1" x14ac:dyDescent="0.4">
      <c r="B88" s="282">
        <v>87</v>
      </c>
      <c r="C88" s="285" t="s">
        <v>134</v>
      </c>
      <c r="D88" s="283">
        <v>46224</v>
      </c>
      <c r="E88" s="284" t="s">
        <v>808</v>
      </c>
      <c r="F88" s="43"/>
      <c r="G88" s="357">
        <f t="shared" ca="1" si="5"/>
        <v>32.66200621194826</v>
      </c>
      <c r="H88" s="283">
        <v>34394</v>
      </c>
      <c r="I88" s="282" t="s">
        <v>179</v>
      </c>
      <c r="J88" s="282" t="s">
        <v>137</v>
      </c>
      <c r="K88" s="282" t="s">
        <v>216</v>
      </c>
      <c r="L88" s="43" t="s">
        <v>217</v>
      </c>
      <c r="M88" s="285"/>
      <c r="N88" s="282"/>
      <c r="O88" s="282" t="s">
        <v>142</v>
      </c>
      <c r="P88" s="284" t="s">
        <v>809</v>
      </c>
      <c r="Q88" s="282" t="s">
        <v>144</v>
      </c>
      <c r="R88" s="282" t="s">
        <v>185</v>
      </c>
      <c r="S88" s="283">
        <v>43070</v>
      </c>
      <c r="T88" s="286">
        <f t="shared" ca="1" si="6"/>
        <v>8.8861111111111111</v>
      </c>
      <c r="U88" s="286">
        <f ca="1">Table9[[#This Row],[Years in PET]]-2</f>
        <v>6.8861111111111111</v>
      </c>
      <c r="V88" s="282" t="s">
        <v>57</v>
      </c>
      <c r="W88" s="297"/>
      <c r="X88" s="286">
        <f ca="1">($T$1-Table9[[#This Row],[Date of Appointment to Current Grade]])/365</f>
        <v>2.3058418283866136</v>
      </c>
      <c r="Y88" s="283">
        <v>45474</v>
      </c>
      <c r="Z88" s="282" t="s">
        <v>216</v>
      </c>
      <c r="AA88" s="283">
        <v>45658</v>
      </c>
      <c r="AB88" s="360">
        <f ca="1">($T$1-Table9[[#This Row],[Date in Position]])/365</f>
        <v>1.8017322393455175</v>
      </c>
      <c r="AC88" s="282" t="s">
        <v>146</v>
      </c>
      <c r="AD88" s="283">
        <v>45444</v>
      </c>
      <c r="AE88" s="282" t="s">
        <v>147</v>
      </c>
      <c r="AF88" s="282" t="s">
        <v>148</v>
      </c>
      <c r="AG88" s="288" t="s">
        <v>810</v>
      </c>
      <c r="AH88" s="284" t="s">
        <v>811</v>
      </c>
      <c r="AI88" s="66" t="s">
        <v>812</v>
      </c>
      <c r="AJ88" s="282"/>
      <c r="AK88" s="282" t="s">
        <v>813</v>
      </c>
      <c r="AL88" s="282" t="s">
        <v>153</v>
      </c>
      <c r="AM88" s="319" t="s">
        <v>814</v>
      </c>
      <c r="AN88" s="323">
        <v>1</v>
      </c>
      <c r="AO88" s="43">
        <v>2</v>
      </c>
      <c r="AP88" s="43">
        <v>2</v>
      </c>
      <c r="AQ88" s="43">
        <v>2</v>
      </c>
      <c r="AR88" s="43">
        <v>2</v>
      </c>
      <c r="AS88" s="43">
        <v>2</v>
      </c>
      <c r="AT88" s="43">
        <v>2</v>
      </c>
      <c r="AU88" s="43">
        <v>2</v>
      </c>
      <c r="AV88" s="43">
        <v>2</v>
      </c>
      <c r="AW88" s="43">
        <v>2</v>
      </c>
      <c r="AX88" s="43">
        <v>2</v>
      </c>
      <c r="AY88" s="43">
        <v>2</v>
      </c>
      <c r="AZ88" s="43">
        <v>2</v>
      </c>
      <c r="BA88" s="43">
        <v>2</v>
      </c>
      <c r="BB88" s="43">
        <v>0</v>
      </c>
      <c r="BC88" s="43">
        <v>1</v>
      </c>
      <c r="BD88" s="43">
        <v>0</v>
      </c>
      <c r="BE88" s="43">
        <v>1</v>
      </c>
      <c r="BF88" s="43">
        <v>1</v>
      </c>
      <c r="BG88" s="43">
        <v>2</v>
      </c>
      <c r="BH88" s="43">
        <v>1</v>
      </c>
      <c r="BI88" s="43">
        <v>0</v>
      </c>
      <c r="BJ88" s="43">
        <v>0</v>
      </c>
      <c r="BK88" s="328">
        <v>0</v>
      </c>
      <c r="BL88" s="325">
        <f>IF(AND(All!$V88="P1",All!$AE88="RDP"),Ruler!E$6,IF(AND(All!$V88="P2",All!$AE88="RDP"),Ruler!E$7,IF(AND(All!$V88="P3",All!$AE88="RDP"),Ruler!E$8,IF(AND(All!$V88="P4",All!$AE88="RDP"),Ruler!E$9,IF(AND(All!$V88="P5",All!$AE88="RDP"),Ruler!E$10,IF(AND(All!$V88="P6",All!$AE88="RDP"),Ruler!E$11,IF(AND(All!$V88="P7",All!$AE88="RDP"),Ruler!E$12,IF(AND(All!$V88="P8",All!$AE88="RDP"),Ruler!E$13,IF(AND(All!$V88="P9",All!$AE88="RDP"),Ruler!E$14,IF(AND(All!$V88="P1",All!$AE88="RMS"),Ruler!E$6,IF(AND(All!$V88="P2",All!$AE88="RMS"),Ruler!E$15,IF(AND(All!$V88="P3",All!$AE88="RMS"),Ruler!E$16,IF(AND(All!$V88="P4",All!$AE88="RMS"),Ruler!E$17,IF(AND(All!$V88="P5",All!$AE88="RMS"),Ruler!E$18,IF(AND(All!$V88="P6",All!$AE88="RMS"),Ruler!E$19,IF(AND(All!$V88="P7",All!$AE88="RMS"),Ruler!E$20,IF(AND(All!$V88="P8",All!$AE88="RMS"),Ruler!E$21,IF(AND(All!$V88="P9",All!$AE88="RMS"),Ruler!E$22,IF(AND(All!$V88="P1",All!$AE88="RSS"),Ruler!E$6,IF(AND(All!$V88="P2",All!$AE88="RSS"),Ruler!E$23,IF(AND(All!$V88="P3",All!$AE88="RSS"),Ruler!E$24,IF(AND(All!$V88="P4",All!$AE88="RSS"),Ruler!E$25,IF(AND(All!$V88="P5",All!$AE88="RSS"),Ruler!E$26,IF(AND(All!$V88="P6",All!$AE88="RSS"),Ruler!E$27,IF(AND(All!$V88="P7",All!$AE88="RSS"),Ruler!E$28,IF(AND(All!$V88="P8",All!$AE88="RSS"),Ruler!E$29,IF(AND(All!$V88="P9",All!$AE88="RSS"),Ruler!E$30,0)))))))))))))))))))))))))))</f>
        <v>2</v>
      </c>
      <c r="BM88" s="325">
        <f>IF(AND(All!$V88="P1",All!$AE88="RDP"),Ruler!F$6,IF(AND(All!$V88="P2",All!$AE88="RDP"),Ruler!F$7,IF(AND(All!$V88="P3",All!$AE88="RDP"),Ruler!F$8,IF(AND(All!$V88="P4",All!$AE88="RDP"),Ruler!F$9,IF(AND(All!$V88="P5",All!$AE88="RDP"),Ruler!F$10,IF(AND(All!$V88="P6",All!$AE88="RDP"),Ruler!F$11,IF(AND(All!$V88="P7",All!$AE88="RDP"),Ruler!F$12,IF(AND(All!$V88="P8",All!$AE88="RDP"),Ruler!F$13,IF(AND(All!$V88="P9",All!$AE88="RDP"),Ruler!F$14,IF(AND(All!$V88="P1",All!$AE88="RMS"),Ruler!F$6,IF(AND(All!$V88="P2",All!$AE88="RMS"),Ruler!F$15,IF(AND(All!$V88="P3",All!$AE88="RMS"),Ruler!F$16,IF(AND(All!$V88="P4",All!$AE88="RMS"),Ruler!F$17,IF(AND(All!$V88="P5",All!$AE88="RMS"),Ruler!F$18,IF(AND(All!$V88="P6",All!$AE88="RMS"),Ruler!F$19,IF(AND(All!$V88="P7",All!$AE88="RMS"),Ruler!F$20,IF(AND(All!$V88="P8",All!$AE88="RMS"),Ruler!F$21,IF(AND(All!$V88="P9",All!$AE88="RMS"),Ruler!F$22,IF(AND(All!$V88="P1",All!$AE88="RSS"),Ruler!F$6,IF(AND(All!$V88="P2",All!$AE88="RSS"),Ruler!F$23,IF(AND(All!$V88="P3",All!$AE88="RSS"),Ruler!F$24,IF(AND(All!$V88="P4",All!$AE88="RSS"),Ruler!F$25,IF(AND(All!$V88="P5",All!$AE88="RSS"),Ruler!F$26,IF(AND(All!$V88="P6",All!$AE88="RSS"),Ruler!F$27,IF(AND(All!$V88="P7",All!$AE88="RSS"),Ruler!F$28,IF(AND(All!$V88="P8",All!$AE88="RSS"),Ruler!F$29,IF(AND(All!$V88="P9",All!$AE88="RSS"),Ruler!F$30,0)))))))))))))))))))))))))))</f>
        <v>2</v>
      </c>
      <c r="BN88" s="325">
        <f>IF(AND(All!$V88="P1",All!$AE88="RDP"),Ruler!G$6,IF(AND(All!$V88="P2",All!$AE88="RDP"),Ruler!G$7,IF(AND(All!$V88="P3",All!$AE88="RDP"),Ruler!G$8,IF(AND(All!$V88="P4",All!$AE88="RDP"),Ruler!G$9,IF(AND(All!$V88="P5",All!$AE88="RDP"),Ruler!G$10,IF(AND(All!$V88="P6",All!$AE88="RDP"),Ruler!G$11,IF(AND(All!$V88="P7",All!$AE88="RDP"),Ruler!G$12,IF(AND(All!$V88="P8",All!$AE88="RDP"),Ruler!G$13,IF(AND(All!$V88="P9",All!$AE88="RDP"),Ruler!G$14,IF(AND(All!$V88="P1",All!$AE88="RMS"),Ruler!G$6,IF(AND(All!$V88="P2",All!$AE88="RMS"),Ruler!G$15,IF(AND(All!$V88="P3",All!$AE88="RMS"),Ruler!G$16,IF(AND(All!$V88="P4",All!$AE88="RMS"),Ruler!G$17,IF(AND(All!$V88="P5",All!$AE88="RMS"),Ruler!G$18,IF(AND(All!$V88="P6",All!$AE88="RMS"),Ruler!G$19,IF(AND(All!$V88="P7",All!$AE88="RMS"),Ruler!G$20,IF(AND(All!$V88="P8",All!$AE88="RMS"),Ruler!G$21,IF(AND(All!$V88="P9",All!$AE88="RMS"),Ruler!G$22,IF(AND(All!$V88="P1",All!$AE88="RSS"),Ruler!G$6,IF(AND(All!$V88="P2",All!$AE88="RSS"),Ruler!G$23,IF(AND(All!$V88="P3",All!$AE88="RSS"),Ruler!G$24,IF(AND(All!$V88="P4",All!$AE88="RSS"),Ruler!G$25,IF(AND(All!$V88="P5",All!$AE88="RSS"),Ruler!G$26,IF(AND(All!$V88="P6",All!$AE88="RSS"),Ruler!G$27,IF(AND(All!$V88="P7",All!$AE88="RSS"),Ruler!G$28,IF(AND(All!$V88="P8",All!$AE88="RSS"),Ruler!G$29,IF(AND(All!$V88="P9",All!$AE88="RSS"),Ruler!G$30,0)))))))))))))))))))))))))))</f>
        <v>1</v>
      </c>
      <c r="BO88" s="325">
        <f>IF(AND(All!$V88="P1",All!$AE88="RDP"),Ruler!H$6,IF(AND(All!$V88="P2",All!$AE88="RDP"),Ruler!H$7,IF(AND(All!$V88="P3",All!$AE88="RDP"),Ruler!H$8,IF(AND(All!$V88="P4",All!$AE88="RDP"),Ruler!H$9,IF(AND(All!$V88="P5",All!$AE88="RDP"),Ruler!H$10,IF(AND(All!$V88="P6",All!$AE88="RDP"),Ruler!H$11,IF(AND(All!$V88="P7",All!$AE88="RDP"),Ruler!H$12,IF(AND(All!$V88="P8",All!$AE88="RDP"),Ruler!H$13,IF(AND(All!$V88="P9",All!$AE88="RDP"),Ruler!H$14,IF(AND(All!$V88="P1",All!$AE88="RMS"),Ruler!H$6,IF(AND(All!$V88="P2",All!$AE88="RMS"),Ruler!H$15,IF(AND(All!$V88="P3",All!$AE88="RMS"),Ruler!H$16,IF(AND(All!$V88="P4",All!$AE88="RMS"),Ruler!H$17,IF(AND(All!$V88="P5",All!$AE88="RMS"),Ruler!H$18,IF(AND(All!$V88="P6",All!$AE88="RMS"),Ruler!H$19,IF(AND(All!$V88="P7",All!$AE88="RMS"),Ruler!H$20,IF(AND(All!$V88="P8",All!$AE88="RMS"),Ruler!H$21,IF(AND(All!$V88="P9",All!$AE88="RMS"),Ruler!H$22,IF(AND(All!$V88="P1",All!$AE88="RSS"),Ruler!H$6,IF(AND(All!$V88="P2",All!$AE88="RSS"),Ruler!H$23,IF(AND(All!$V88="P3",All!$AE88="RSS"),Ruler!H$24,IF(AND(All!$V88="P4",All!$AE88="RSS"),Ruler!H$25,IF(AND(All!$V88="P5",All!$AE88="RSS"),Ruler!H$26,IF(AND(All!$V88="P6",All!$AE88="RSS"),Ruler!H$27,IF(AND(All!$V88="P7",All!$AE88="RSS"),Ruler!H$28,IF(AND(All!$V88="P8",All!$AE88="RSS"),Ruler!H$29,IF(AND(All!$V88="P9",All!$AE88="RSS"),Ruler!H$30,0)))))))))))))))))))))))))))</f>
        <v>2</v>
      </c>
      <c r="BP88" s="325">
        <f>IF(AND(All!$V88="P1",All!$AE88="RDP"),Ruler!I$6,IF(AND(All!$V88="P2",All!$AE88="RDP"),Ruler!I$7,IF(AND(All!$V88="P3",All!$AE88="RDP"),Ruler!I$8,IF(AND(All!$V88="P4",All!$AE88="RDP"),Ruler!I$9,IF(AND(All!$V88="P5",All!$AE88="RDP"),Ruler!I$10,IF(AND(All!$V88="P6",All!$AE88="RDP"),Ruler!I$11,IF(AND(All!$V88="P7",All!$AE88="RDP"),Ruler!I$12,IF(AND(All!$V88="P8",All!$AE88="RDP"),Ruler!I$13,IF(AND(All!$V88="P9",All!$AE88="RDP"),Ruler!I$14,IF(AND(All!$V88="P1",All!$AE88="RMS"),Ruler!I$6,IF(AND(All!$V88="P2",All!$AE88="RMS"),Ruler!I$15,IF(AND(All!$V88="P3",All!$AE88="RMS"),Ruler!I$16,IF(AND(All!$V88="P4",All!$AE88="RMS"),Ruler!I$17,IF(AND(All!$V88="P5",All!$AE88="RMS"),Ruler!I$18,IF(AND(All!$V88="P6",All!$AE88="RMS"),Ruler!I$19,IF(AND(All!$V88="P7",All!$AE88="RMS"),Ruler!I$20,IF(AND(All!$V88="P8",All!$AE88="RMS"),Ruler!I$21,IF(AND(All!$V88="P9",All!$AE88="RMS"),Ruler!I$22,IF(AND(All!$V88="P1",All!$AE88="RSS"),Ruler!I$6,IF(AND(All!$V88="P2",All!$AE88="RSS"),Ruler!I$23,IF(AND(All!$V88="P3",All!$AE88="RSS"),Ruler!I$24,IF(AND(All!$V88="P4",All!$AE88="RSS"),Ruler!I$25,IF(AND(All!$V88="P5",All!$AE88="RSS"),Ruler!I$26,IF(AND(All!$V88="P6",All!$AE88="RSS"),Ruler!I$27,IF(AND(All!$V88="P7",All!$AE88="RSS"),Ruler!I$28,IF(AND(All!$V88="P8",All!$AE88="RSS"),Ruler!I$29,IF(AND(All!$V88="P9",All!$AE88="RSS"),Ruler!I$30,0)))))))))))))))))))))))))))</f>
        <v>2</v>
      </c>
      <c r="BQ88" s="325">
        <f>IF(AND(All!$V88="P1",All!$AE88="RDP"),Ruler!J$6,IF(AND(All!$V88="P2",All!$AE88="RDP"),Ruler!J$7,IF(AND(All!$V88="P3",All!$AE88="RDP"),Ruler!J$8,IF(AND(All!$V88="P4",All!$AE88="RDP"),Ruler!J$9,IF(AND(All!$V88="P5",All!$AE88="RDP"),Ruler!J$10,IF(AND(All!$V88="P6",All!$AE88="RDP"),Ruler!J$11,IF(AND(All!$V88="P7",All!$AE88="RDP"),Ruler!J$12,IF(AND(All!$V88="P8",All!$AE88="RDP"),Ruler!J$13,IF(AND(All!$V88="P9",All!$AE88="RDP"),Ruler!J$14,IF(AND(All!$V88="P1",All!$AE88="RMS"),Ruler!J$6,IF(AND(All!$V88="P2",All!$AE88="RMS"),Ruler!J$15,IF(AND(All!$V88="P3",All!$AE88="RMS"),Ruler!J$16,IF(AND(All!$V88="P4",All!$AE88="RMS"),Ruler!J$17,IF(AND(All!$V88="P5",All!$AE88="RMS"),Ruler!J$18,IF(AND(All!$V88="P6",All!$AE88="RMS"),Ruler!J$19,IF(AND(All!$V88="P7",All!$AE88="RMS"),Ruler!J$20,IF(AND(All!$V88="P8",All!$AE88="RMS"),Ruler!J$21,IF(AND(All!$V88="P9",All!$AE88="RMS"),Ruler!J$22,IF(AND(All!$V88="P1",All!$AE88="RSS"),Ruler!J$6,IF(AND(All!$V88="P2",All!$AE88="RSS"),Ruler!J$23,IF(AND(All!$V88="P3",All!$AE88="RSS"),Ruler!J$24,IF(AND(All!$V88="P4",All!$AE88="RSS"),Ruler!J$25,IF(AND(All!$V88="P5",All!$AE88="RSS"),Ruler!J$26,IF(AND(All!$V88="P6",All!$AE88="RSS"),Ruler!J$27,IF(AND(All!$V88="P7",All!$AE88="RSS"),Ruler!J$28,IF(AND(All!$V88="P8",All!$AE88="RSS"),Ruler!J$29,IF(AND(All!$V88="P9",All!$AE88="RSS"),Ruler!J$30,0)))))))))))))))))))))))))))</f>
        <v>2</v>
      </c>
      <c r="BR88" s="325">
        <f>IF(AND(All!$V88="P1",All!$AE88="RDP"),Ruler!K$6,IF(AND(All!$V88="P2",All!$AE88="RDP"),Ruler!K$7,IF(AND(All!$V88="P3",All!$AE88="RDP"),Ruler!K$8,IF(AND(All!$V88="P4",All!$AE88="RDP"),Ruler!K$9,IF(AND(All!$V88="P5",All!$AE88="RDP"),Ruler!K$10,IF(AND(All!$V88="P6",All!$AE88="RDP"),Ruler!K$11,IF(AND(All!$V88="P7",All!$AE88="RDP"),Ruler!K$12,IF(AND(All!$V88="P8",All!$AE88="RDP"),Ruler!K$13,IF(AND(All!$V88="P9",All!$AE88="RDP"),Ruler!K$14,IF(AND(All!$V88="P1",All!$AE88="RMS"),Ruler!K$6,IF(AND(All!$V88="P2",All!$AE88="RMS"),Ruler!K$15,IF(AND(All!$V88="P3",All!$AE88="RMS"),Ruler!K$16,IF(AND(All!$V88="P4",All!$AE88="RMS"),Ruler!K$17,IF(AND(All!$V88="P5",All!$AE88="RMS"),Ruler!K$18,IF(AND(All!$V88="P6",All!$AE88="RMS"),Ruler!K$19,IF(AND(All!$V88="P7",All!$AE88="RMS"),Ruler!K$20,IF(AND(All!$V88="P8",All!$AE88="RMS"),Ruler!K$21,IF(AND(All!$V88="P9",All!$AE88="RMS"),Ruler!K$22,IF(AND(All!$V88="P1",All!$AE88="RSS"),Ruler!K$6,IF(AND(All!$V88="P2",All!$AE88="RSS"),Ruler!K$23,IF(AND(All!$V88="P3",All!$AE88="RSS"),Ruler!K$24,IF(AND(All!$V88="P4",All!$AE88="RSS"),Ruler!K$25,IF(AND(All!$V88="P5",All!$AE88="RSS"),Ruler!K$26,IF(AND(All!$V88="P6",All!$AE88="RSS"),Ruler!K$27,IF(AND(All!$V88="P7",All!$AE88="RSS"),Ruler!K$28,IF(AND(All!$V88="P8",All!$AE88="RSS"),Ruler!K$29,IF(AND(All!$V88="P9",All!$AE88="RSS"),Ruler!K$30,0)))))))))))))))))))))))))))</f>
        <v>3</v>
      </c>
      <c r="BS88" s="325">
        <f>IF(AND(All!$V88="P1",All!$AE88="RDP"),Ruler!L$6,IF(AND(All!$V88="P2",All!$AE88="RDP"),Ruler!L$7,IF(AND(All!$V88="P3",All!$AE88="RDP"),Ruler!L$8,IF(AND(All!$V88="P4",All!$AE88="RDP"),Ruler!L$9,IF(AND(All!$V88="P5",All!$AE88="RDP"),Ruler!L$10,IF(AND(All!$V88="P6",All!$AE88="RDP"),Ruler!L$11,IF(AND(All!$V88="P7",All!$AE88="RDP"),Ruler!L$12,IF(AND(All!$V88="P8",All!$AE88="RDP"),Ruler!L$13,IF(AND(All!$V88="P9",All!$AE88="RDP"),Ruler!L$14,IF(AND(All!$V88="P1",All!$AE88="RMS"),Ruler!L$6,IF(AND(All!$V88="P2",All!$AE88="RMS"),Ruler!L$15,IF(AND(All!$V88="P3",All!$AE88="RMS"),Ruler!L$16,IF(AND(All!$V88="P4",All!$AE88="RMS"),Ruler!L$17,IF(AND(All!$V88="P5",All!$AE88="RMS"),Ruler!L$18,IF(AND(All!$V88="P6",All!$AE88="RMS"),Ruler!L$19,IF(AND(All!$V88="P7",All!$AE88="RMS"),Ruler!L$20,IF(AND(All!$V88="P8",All!$AE88="RMS"),Ruler!L$21,IF(AND(All!$V88="P9",All!$AE88="RMS"),Ruler!L$22,IF(AND(All!$V88="P1",All!$AE88="RSS"),Ruler!L$6,IF(AND(All!$V88="P2",All!$AE88="RSS"),Ruler!L$23,IF(AND(All!$V88="P3",All!$AE88="RSS"),Ruler!L$24,IF(AND(All!$V88="P4",All!$AE88="RSS"),Ruler!L$25,IF(AND(All!$V88="P5",All!$AE88="RSS"),Ruler!L$26,IF(AND(All!$V88="P6",All!$AE88="RSS"),Ruler!L$27,IF(AND(All!$V88="P7",All!$AE88="RSS"),Ruler!L$28,IF(AND(All!$V88="P8",All!$AE88="RSS"),Ruler!L$29,IF(AND(All!$V88="P9",All!$AE88="RSS"),Ruler!L$30,0)))))))))))))))))))))))))))</f>
        <v>2</v>
      </c>
      <c r="BT88" s="325">
        <f>IF(AND(All!$V88="P1",All!$AE88="RDP"),Ruler!M$6,IF(AND(All!$V88="P2",All!$AE88="RDP"),Ruler!M$7,IF(AND(All!$V88="P3",All!$AE88="RDP"),Ruler!M$8,IF(AND(All!$V88="P4",All!$AE88="RDP"),Ruler!M$9,IF(AND(All!$V88="P5",All!$AE88="RDP"),Ruler!M$10,IF(AND(All!$V88="P6",All!$AE88="RDP"),Ruler!M$11,IF(AND(All!$V88="P7",All!$AE88="RDP"),Ruler!M$12,IF(AND(All!$V88="P8",All!$AE88="RDP"),Ruler!M$13,IF(AND(All!$V88="P9",All!$AE88="RDP"),Ruler!M$14,IF(AND(All!$V88="P1",All!$AE88="RMS"),Ruler!M$6,IF(AND(All!$V88="P2",All!$AE88="RMS"),Ruler!M$15,IF(AND(All!$V88="P3",All!$AE88="RMS"),Ruler!M$16,IF(AND(All!$V88="P4",All!$AE88="RMS"),Ruler!M$17,IF(AND(All!$V88="P5",All!$AE88="RMS"),Ruler!M$18,IF(AND(All!$V88="P6",All!$AE88="RMS"),Ruler!M$19,IF(AND(All!$V88="P7",All!$AE88="RMS"),Ruler!M$20,IF(AND(All!$V88="P8",All!$AE88="RMS"),Ruler!M$21,IF(AND(All!$V88="P9",All!$AE88="RMS"),Ruler!M$22,IF(AND(All!$V88="P1",All!$AE88="RSS"),Ruler!M$6,IF(AND(All!$V88="P2",All!$AE88="RSS"),Ruler!M$23,IF(AND(All!$V88="P3",All!$AE88="RSS"),Ruler!M$24,IF(AND(All!$V88="P4",All!$AE88="RSS"),Ruler!M$25,IF(AND(All!$V88="P5",All!$AE88="RSS"),Ruler!M$26,IF(AND(All!$V88="P6",All!$AE88="RSS"),Ruler!M$27,IF(AND(All!$V88="P7",All!$AE88="RSS"),Ruler!M$28,IF(AND(All!$V88="P8",All!$AE88="RSS"),Ruler!M$29,IF(AND(All!$V88="P9",All!$AE88="RSS"),Ruler!M$30,0)))))))))))))))))))))))))))</f>
        <v>2</v>
      </c>
      <c r="BU88" s="325">
        <f>IF(AND(All!$V88="P1",All!$AE88="RDP"),Ruler!N$6,IF(AND(All!$V88="P2",All!$AE88="RDP"),Ruler!N$7,IF(AND(All!$V88="P3",All!$AE88="RDP"),Ruler!N$8,IF(AND(All!$V88="P4",All!$AE88="RDP"),Ruler!N$9,IF(AND(All!$V88="P5",All!$AE88="RDP"),Ruler!N$10,IF(AND(All!$V88="P6",All!$AE88="RDP"),Ruler!N$11,IF(AND(All!$V88="P7",All!$AE88="RDP"),Ruler!N$12,IF(AND(All!$V88="P8",All!$AE88="RDP"),Ruler!N$13,IF(AND(All!$V88="P9",All!$AE88="RDP"),Ruler!N$14,IF(AND(All!$V88="P1",All!$AE88="RMS"),Ruler!N$6,IF(AND(All!$V88="P2",All!$AE88="RMS"),Ruler!N$15,IF(AND(All!$V88="P3",All!$AE88="RMS"),Ruler!N$16,IF(AND(All!$V88="P4",All!$AE88="RMS"),Ruler!N$17,IF(AND(All!$V88="P5",All!$AE88="RMS"),Ruler!N$18,IF(AND(All!$V88="P6",All!$AE88="RMS"),Ruler!N$19,IF(AND(All!$V88="P7",All!$AE88="RMS"),Ruler!N$20,IF(AND(All!$V88="P8",All!$AE88="RMS"),Ruler!N$21,IF(AND(All!$V88="P9",All!$AE88="RMS"),Ruler!N$22,IF(AND(All!$V88="P1",All!$AE88="RSS"),Ruler!N$6,IF(AND(All!$V88="P2",All!$AE88="RSS"),Ruler!N$23,IF(AND(All!$V88="P3",All!$AE88="RSS"),Ruler!N$24,IF(AND(All!$V88="P4",All!$AE88="RSS"),Ruler!N$25,IF(AND(All!$V88="P5",All!$AE88="RSS"),Ruler!N$26,IF(AND(All!$V88="P6",All!$AE88="RSS"),Ruler!N$27,IF(AND(All!$V88="P7",All!$AE88="RSS"),Ruler!N$28,IF(AND(All!$V88="P8",All!$AE88="RSS"),Ruler!N$29,IF(AND(All!$V88="P9",All!$AE88="RSS"),Ruler!N$30,0)))))))))))))))))))))))))))</f>
        <v>2</v>
      </c>
      <c r="BV88" s="325">
        <f>IF(AND(All!$V88="P1",All!$AE88="RDP"),Ruler!O$6,IF(AND(All!$V88="P2",All!$AE88="RDP"),Ruler!O$7,IF(AND(All!$V88="P3",All!$AE88="RDP"),Ruler!O$8,IF(AND(All!$V88="P4",All!$AE88="RDP"),Ruler!O$9,IF(AND(All!$V88="P5",All!$AE88="RDP"),Ruler!O$10,IF(AND(All!$V88="P6",All!$AE88="RDP"),Ruler!O$11,IF(AND(All!$V88="P7",All!$AE88="RDP"),Ruler!O$12,IF(AND(All!$V88="P8",All!$AE88="RDP"),Ruler!O$13,IF(AND(All!$V88="P9",All!$AE88="RDP"),Ruler!O$14,IF(AND(All!$V88="P1",All!$AE88="RMS"),Ruler!O$6,IF(AND(All!$V88="P2",All!$AE88="RMS"),Ruler!O$15,IF(AND(All!$V88="P3",All!$AE88="RMS"),Ruler!O$16,IF(AND(All!$V88="P4",All!$AE88="RMS"),Ruler!O$17,IF(AND(All!$V88="P5",All!$AE88="RMS"),Ruler!O$18,IF(AND(All!$V88="P6",All!$AE88="RMS"),Ruler!O$19,IF(AND(All!$V88="P7",All!$AE88="RMS"),Ruler!O$20,IF(AND(All!$V88="P8",All!$AE88="RMS"),Ruler!O$21,IF(AND(All!$V88="P9",All!$AE88="RMS"),Ruler!O$22,IF(AND(All!$V88="P1",All!$AE88="RSS"),Ruler!O$6,IF(AND(All!$V88="P2",All!$AE88="RSS"),Ruler!O$23,IF(AND(All!$V88="P3",All!$AE88="RSS"),Ruler!O$24,IF(AND(All!$V88="P4",All!$AE88="RSS"),Ruler!O$25,IF(AND(All!$V88="P5",All!$AE88="RSS"),Ruler!O$26,IF(AND(All!$V88="P6",All!$AE88="RSS"),Ruler!O$27,IF(AND(All!$V88="P7",All!$AE88="RSS"),Ruler!O$28,IF(AND(All!$V88="P8",All!$AE88="RSS"),Ruler!O$29,IF(AND(All!$V88="P9",All!$AE88="RSS"),Ruler!O$30,0)))))))))))))))))))))))))))</f>
        <v>2</v>
      </c>
      <c r="BW88" s="325">
        <f>IF(AND(All!$V88="P1",All!$AE88="RDP"),Ruler!P$6,IF(AND(All!$V88="P2",All!$AE88="RDP"),Ruler!P$7,IF(AND(All!$V88="P3",All!$AE88="RDP"),Ruler!P$8,IF(AND(All!$V88="P4",All!$AE88="RDP"),Ruler!P$9,IF(AND(All!$V88="P5",All!$AE88="RDP"),Ruler!P$10,IF(AND(All!$V88="P6",All!$AE88="RDP"),Ruler!P$11,IF(AND(All!$V88="P7",All!$AE88="RDP"),Ruler!P$12,IF(AND(All!$V88="P8",All!$AE88="RDP"),Ruler!P$13,IF(AND(All!$V88="P9",All!$AE88="RDP"),Ruler!P$14,IF(AND(All!$V88="P1",All!$AE88="RMS"),Ruler!P$6,IF(AND(All!$V88="P2",All!$AE88="RMS"),Ruler!P$15,IF(AND(All!$V88="P3",All!$AE88="RMS"),Ruler!P$16,IF(AND(All!$V88="P4",All!$AE88="RMS"),Ruler!P$17,IF(AND(All!$V88="P5",All!$AE88="RMS"),Ruler!P$18,IF(AND(All!$V88="P6",All!$AE88="RMS"),Ruler!P$19,IF(AND(All!$V88="P7",All!$AE88="RMS"),Ruler!P$20,IF(AND(All!$V88="P8",All!$AE88="RMS"),Ruler!P$21,IF(AND(All!$V88="P9",All!$AE88="RMS"),Ruler!P$22,IF(AND(All!$V88="P1",All!$AE88="RSS"),Ruler!P$6,IF(AND(All!$V88="P2",All!$AE88="RSS"),Ruler!P$23,IF(AND(All!$V88="P3",All!$AE88="RSS"),Ruler!P$24,IF(AND(All!$V88="P4",All!$AE88="RSS"),Ruler!P$25,IF(AND(All!$V88="P5",All!$AE88="RSS"),Ruler!P$26,IF(AND(All!$V88="P6",All!$AE88="RSS"),Ruler!P$27,IF(AND(All!$V88="P7",All!$AE88="RSS"),Ruler!P$28,IF(AND(All!$V88="P8",All!$AE88="RSS"),Ruler!P$29,IF(AND(All!$V88="P9",All!$AE88="RSS"),Ruler!P$30,0)))))))))))))))))))))))))))</f>
        <v>2</v>
      </c>
      <c r="BX88" s="325">
        <f>IF(AND(All!$V88="P1",All!$AE88="RDP"),Ruler!Q$6,IF(AND(All!$V88="P2",All!$AE88="RDP"),Ruler!Q$7,IF(AND(All!$V88="P3",All!$AE88="RDP"),Ruler!Q$8,IF(AND(All!$V88="P4",All!$AE88="RDP"),Ruler!Q$9,IF(AND(All!$V88="P5",All!$AE88="RDP"),Ruler!Q$10,IF(AND(All!$V88="P6",All!$AE88="RDP"),Ruler!Q$11,IF(AND(All!$V88="P7",All!$AE88="RDP"),Ruler!Q$12,IF(AND(All!$V88="P8",All!$AE88="RDP"),Ruler!Q$13,IF(AND(All!$V88="P9",All!$AE88="RDP"),Ruler!Q$14,IF(AND(All!$V88="P1",All!$AE88="RMS"),Ruler!Q$6,IF(AND(All!$V88="P2",All!$AE88="RMS"),Ruler!Q$15,IF(AND(All!$V88="P3",All!$AE88="RMS"),Ruler!Q$16,IF(AND(All!$V88="P4",All!$AE88="RMS"),Ruler!Q$17,IF(AND(All!$V88="P5",All!$AE88="RMS"),Ruler!Q$18,IF(AND(All!$V88="P6",All!$AE88="RMS"),Ruler!Q$19,IF(AND(All!$V88="P7",All!$AE88="RMS"),Ruler!Q$20,IF(AND(All!$V88="P8",All!$AE88="RMS"),Ruler!Q$21,IF(AND(All!$V88="P9",All!$AE88="RMS"),Ruler!Q$22,IF(AND(All!$V88="P1",All!$AE88="RSS"),Ruler!Q$6,IF(AND(All!$V88="P2",All!$AE88="RSS"),Ruler!Q$23,IF(AND(All!$V88="P3",All!$AE88="RSS"),Ruler!Q$24,IF(AND(All!$V88="P4",All!$AE88="RSS"),Ruler!Q$25,IF(AND(All!$V88="P5",All!$AE88="RSS"),Ruler!Q$26,IF(AND(All!$V88="P6",All!$AE88="RSS"),Ruler!Q$27,IF(AND(All!$V88="P7",All!$AE88="RSS"),Ruler!Q$28,IF(AND(All!$V88="P8",All!$AE88="RSS"),Ruler!Q$29,IF(AND(All!$V88="P9",All!$AE88="RSS"),Ruler!Q$30,0)))))))))))))))))))))))))))</f>
        <v>2</v>
      </c>
      <c r="BY88" s="325">
        <f>IF(AND(All!$V88="P1",All!$AE88="RDP"),Ruler!R$6,IF(AND(All!$V88="P2",All!$AE88="RDP"),Ruler!R$7,IF(AND(All!$V88="P3",All!$AE88="RDP"),Ruler!R$8,IF(AND(All!$V88="P4",All!$AE88="RDP"),Ruler!R$9,IF(AND(All!$V88="P5",All!$AE88="RDP"),Ruler!R$10,IF(AND(All!$V88="P6",All!$AE88="RDP"),Ruler!R$11,IF(AND(All!$V88="P7",All!$AE88="RDP"),Ruler!R$12,IF(AND(All!$V88="P8",All!$AE88="RDP"),Ruler!R$13,IF(AND(All!$V88="P9",All!$AE88="RDP"),Ruler!R$14,IF(AND(All!$V88="P1",All!$AE88="RMS"),Ruler!R$6,IF(AND(All!$V88="P2",All!$AE88="RMS"),Ruler!R$15,IF(AND(All!$V88="P3",All!$AE88="RMS"),Ruler!R$16,IF(AND(All!$V88="P4",All!$AE88="RMS"),Ruler!R$17,IF(AND(All!$V88="P5",All!$AE88="RMS"),Ruler!R$18,IF(AND(All!$V88="P6",All!$AE88="RMS"),Ruler!R$19,IF(AND(All!$V88="P7",All!$AE88="RMS"),Ruler!R$20,IF(AND(All!$V88="P8",All!$AE88="RMS"),Ruler!R$21,IF(AND(All!$V88="P9",All!$AE88="RMS"),Ruler!R$22,IF(AND(All!$V88="P1",All!$AE88="RSS"),Ruler!R$6,IF(AND(All!$V88="P2",All!$AE88="RSS"),Ruler!R$23,IF(AND(All!$V88="P3",All!$AE88="RSS"),Ruler!R$24,IF(AND(All!$V88="P4",All!$AE88="RSS"),Ruler!R$25,IF(AND(All!$V88="P5",All!$AE88="RSS"),Ruler!R$26,IF(AND(All!$V88="P6",All!$AE88="RSS"),Ruler!R$27,IF(AND(All!$V88="P7",All!$AE88="RSS"),Ruler!R$28,IF(AND(All!$V88="P8",All!$AE88="RSS"),Ruler!R$29,IF(AND(All!$V88="P9",All!$AE88="RSS"),Ruler!R$30,0)))))))))))))))))))))))))))</f>
        <v>2</v>
      </c>
      <c r="BZ88" s="325">
        <f>IF(AND(All!$V88="P1",All!$AE88="RDP"),Ruler!S$6,IF(AND(All!$V88="P2",All!$AE88="RDP"),Ruler!S$7,IF(AND(All!$V88="P3",All!$AE88="RDP"),Ruler!S$8,IF(AND(All!$V88="P4",All!$AE88="RDP"),Ruler!S$9,IF(AND(All!$V88="P5",All!$AE88="RDP"),Ruler!S$10,IF(AND(All!$V88="P6",All!$AE88="RDP"),Ruler!S$11,IF(AND(All!$V88="P7",All!$AE88="RDP"),Ruler!S$12,IF(AND(All!$V88="P8",All!$AE88="RDP"),Ruler!S$13,IF(AND(All!$V88="P9",All!$AE88="RDP"),Ruler!S$14,IF(AND(All!$V88="P1",All!$AE88="RMS"),Ruler!S$6,IF(AND(All!$V88="P2",All!$AE88="RMS"),Ruler!S$15,IF(AND(All!$V88="P3",All!$AE88="RMS"),Ruler!S$16,IF(AND(All!$V88="P4",All!$AE88="RMS"),Ruler!S$17,IF(AND(All!$V88="P5",All!$AE88="RMS"),Ruler!S$18,IF(AND(All!$V88="P6",All!$AE88="RMS"),Ruler!S$19,IF(AND(All!$V88="P7",All!$AE88="RMS"),Ruler!S$20,IF(AND(All!$V88="P8",All!$AE88="RMS"),Ruler!S$21,IF(AND(All!$V88="P9",All!$AE88="RMS"),Ruler!S$22,IF(AND(All!$V88="P1",All!$AE88="RSS"),Ruler!S$6,IF(AND(All!$V88="P2",All!$AE88="RSS"),Ruler!S$23,IF(AND(All!$V88="P3",All!$AE88="RSS"),Ruler!S$24,IF(AND(All!$V88="P4",All!$AE88="RSS"),Ruler!S$25,IF(AND(All!$V88="P5",All!$AE88="RSS"),Ruler!S$26,IF(AND(All!$V88="P6",All!$AE88="RSS"),Ruler!S$27,IF(AND(All!$V88="P7",All!$AE88="RSS"),Ruler!S$28,IF(AND(All!$V88="P8",All!$AE88="RSS"),Ruler!S$29,IF(AND(All!$V88="P9",All!$AE88="RSS"),Ruler!S$30,0)))))))))))))))))))))))))))</f>
        <v>1</v>
      </c>
      <c r="CA88" s="325">
        <f>IF(AND(All!$V88="P1",All!$AE88="RDP"),Ruler!T$6,IF(AND(All!$V88="P2",All!$AE88="RDP"),Ruler!T$7,IF(AND(All!$V88="P3",All!$AE88="RDP"),Ruler!T$8,IF(AND(All!$V88="P4",All!$AE88="RDP"),Ruler!T$9,IF(AND(All!$V88="P5",All!$AE88="RDP"),Ruler!T$10,IF(AND(All!$V88="P6",All!$AE88="RDP"),Ruler!T$11,IF(AND(All!$V88="P7",All!$AE88="RDP"),Ruler!T$12,IF(AND(All!$V88="P8",All!$AE88="RDP"),Ruler!T$13,IF(AND(All!$V88="P9",All!$AE88="RDP"),Ruler!T$14,IF(AND(All!$V88="P1",All!$AE88="RMS"),Ruler!T$6,IF(AND(All!$V88="P2",All!$AE88="RMS"),Ruler!T$15,IF(AND(All!$V88="P3",All!$AE88="RMS"),Ruler!T$16,IF(AND(All!$V88="P4",All!$AE88="RMS"),Ruler!T$17,IF(AND(All!$V88="P5",All!$AE88="RMS"),Ruler!T$18,IF(AND(All!$V88="P6",All!$AE88="RMS"),Ruler!T$19,IF(AND(All!$V88="P7",All!$AE88="RMS"),Ruler!T$20,IF(AND(All!$V88="P8",All!$AE88="RMS"),Ruler!T$21,IF(AND(All!$V88="P9",All!$AE88="RMS"),Ruler!T$22,IF(AND(All!$V88="P1",All!$AE88="RSS"),Ruler!T$6,IF(AND(All!$V88="P2",All!$AE88="RSS"),Ruler!T$23,IF(AND(All!$V88="P3",All!$AE88="RSS"),Ruler!T$24,IF(AND(All!$V88="P4",All!$AE88="RSS"),Ruler!T$25,IF(AND(All!$V88="P5",All!$AE88="RSS"),Ruler!T$26,IF(AND(All!$V88="P6",All!$AE88="RSS"),Ruler!T$27,IF(AND(All!$V88="P7",All!$AE88="RSS"),Ruler!T$28,IF(AND(All!$V88="P8",All!$AE88="RSS"),Ruler!T$29,IF(AND(All!$V88="P9",All!$AE88="RSS"),Ruler!T$30,0)))))))))))))))))))))))))))</f>
        <v>1</v>
      </c>
      <c r="CB88" s="325">
        <f>IF(AND(All!$V88="P1",All!$AE88="RDP"),Ruler!U$6,IF(AND(All!$V88="P2",All!$AE88="RDP"),Ruler!U$7,IF(AND(All!$V88="P3",All!$AE88="RDP"),Ruler!U$8,IF(AND(All!$V88="P4",All!$AE88="RDP"),Ruler!U$9,IF(AND(All!$V88="P5",All!$AE88="RDP"),Ruler!U$10,IF(AND(All!$V88="P6",All!$AE88="RDP"),Ruler!U$11,IF(AND(All!$V88="P7",All!$AE88="RDP"),Ruler!U$12,IF(AND(All!$V88="P8",All!$AE88="RDP"),Ruler!U$13,IF(AND(All!$V88="P9",All!$AE88="RDP"),Ruler!U$14,IF(AND(All!$V88="P1",All!$AE88="RMS"),Ruler!U$6,IF(AND(All!$V88="P2",All!$AE88="RMS"),Ruler!U$15,IF(AND(All!$V88="P3",All!$AE88="RMS"),Ruler!U$16,IF(AND(All!$V88="P4",All!$AE88="RMS"),Ruler!U$17,IF(AND(All!$V88="P5",All!$AE88="RMS"),Ruler!U$18,IF(AND(All!$V88="P6",All!$AE88="RMS"),Ruler!U$19,IF(AND(All!$V88="P7",All!$AE88="RMS"),Ruler!U$20,IF(AND(All!$V88="P8",All!$AE88="RMS"),Ruler!U$21,IF(AND(All!$V88="P9",All!$AE88="RMS"),Ruler!U$22,IF(AND(All!$V88="P1",All!$AE88="RSS"),Ruler!U$6,IF(AND(All!$V88="P2",All!$AE88="RSS"),Ruler!U$23,IF(AND(All!$V88="P3",All!$AE88="RSS"),Ruler!U$24,IF(AND(All!$V88="P4",All!$AE88="RSS"),Ruler!U$25,IF(AND(All!$V88="P5",All!$AE88="RSS"),Ruler!U$26,IF(AND(All!$V88="P6",All!$AE88="RSS"),Ruler!U$27,IF(AND(All!$V88="P7",All!$AE88="RSS"),Ruler!U$28,IF(AND(All!$V88="P8",All!$AE88="RSS"),Ruler!U$29,IF(AND(All!$V88="P9",All!$AE88="RSS"),Ruler!U$30,0)))))))))))))))))))))))))))</f>
        <v>1</v>
      </c>
      <c r="CC88" s="325">
        <f>IF(AND(All!$V88="P1",All!$AE88="RDP"),Ruler!V$6,IF(AND(All!$V88="P2",All!$AE88="RDP"),Ruler!V$7,IF(AND(All!$V88="P3",All!$AE88="RDP"),Ruler!V$8,IF(AND(All!$V88="P4",All!$AE88="RDP"),Ruler!V$9,IF(AND(All!$V88="P5",All!$AE88="RDP"),Ruler!V$10,IF(AND(All!$V88="P6",All!$AE88="RDP"),Ruler!V$11,IF(AND(All!$V88="P7",All!$AE88="RDP"),Ruler!V$12,IF(AND(All!$V88="P8",All!$AE88="RDP"),Ruler!V$13,IF(AND(All!$V88="P9",All!$AE88="RDP"),Ruler!V$14,IF(AND(All!$V88="P1",All!$AE88="RMS"),Ruler!V$6,IF(AND(All!$V88="P2",All!$AE88="RMS"),Ruler!V$15,IF(AND(All!$V88="P3",All!$AE88="RMS"),Ruler!V$16,IF(AND(All!$V88="P4",All!$AE88="RMS"),Ruler!V$17,IF(AND(All!$V88="P5",All!$AE88="RMS"),Ruler!V$18,IF(AND(All!$V88="P6",All!$AE88="RMS"),Ruler!V$19,IF(AND(All!$V88="P7",All!$AE88="RMS"),Ruler!V$20,IF(AND(All!$V88="P8",All!$AE88="RMS"),Ruler!V$21,IF(AND(All!$V88="P9",All!$AE88="RMS"),Ruler!V$22,IF(AND(All!$V88="P1",All!$AE88="RSS"),Ruler!V$6,IF(AND(All!$V88="P2",All!$AE88="RSS"),Ruler!V$23,IF(AND(All!$V88="P3",All!$AE88="RSS"),Ruler!V$24,IF(AND(All!$V88="P4",All!$AE88="RSS"),Ruler!V$25,IF(AND(All!$V88="P5",All!$AE88="RSS"),Ruler!V$26,IF(AND(All!$V88="P6",All!$AE88="RSS"),Ruler!V$27,IF(AND(All!$V88="P7",All!$AE88="RSS"),Ruler!V$28,IF(AND(All!$V88="P8",All!$AE88="RSS"),Ruler!V$29,IF(AND(All!$V88="P9",All!$AE88="RSS"),Ruler!V$30,0)))))))))))))))))))))))))))</f>
        <v>1</v>
      </c>
      <c r="CD88" s="325">
        <f>IF(AND(All!$V88="P1",All!$AE88="RDP"),Ruler!W$6,IF(AND(All!$V88="P2",All!$AE88="RDP"),Ruler!W$7,IF(AND(All!$V88="P3",All!$AE88="RDP"),Ruler!W$8,IF(AND(All!$V88="P4",All!$AE88="RDP"),Ruler!W$9,IF(AND(All!$V88="P5",All!$AE88="RDP"),Ruler!W$10,IF(AND(All!$V88="P6",All!$AE88="RDP"),Ruler!W$11,IF(AND(All!$V88="P7",All!$AE88="RDP"),Ruler!W$12,IF(AND(All!$V88="P8",All!$AE88="RDP"),Ruler!W$13,IF(AND(All!$V88="P9",All!$AE88="RDP"),Ruler!W$14,IF(AND(All!$V88="P1",All!$AE88="RMS"),Ruler!W$6,IF(AND(All!$V88="P2",All!$AE88="RMS"),Ruler!W$15,IF(AND(All!$V88="P3",All!$AE88="RMS"),Ruler!W$16,IF(AND(All!$V88="P4",All!$AE88="RMS"),Ruler!W$17,IF(AND(All!$V88="P5",All!$AE88="RMS"),Ruler!W$18,IF(AND(All!$V88="P6",All!$AE88="RMS"),Ruler!W$19,IF(AND(All!$V88="P7",All!$AE88="RMS"),Ruler!W$20,IF(AND(All!$V88="P8",All!$AE88="RMS"),Ruler!W$21,IF(AND(All!$V88="P9",All!$AE88="RMS"),Ruler!W$22,IF(AND(All!$V88="P1",All!$AE88="RSS"),Ruler!W$6,IF(AND(All!$V88="P2",All!$AE88="RSS"),Ruler!W$23,IF(AND(All!$V88="P3",All!$AE88="RSS"),Ruler!W$24,IF(AND(All!$V88="P4",All!$AE88="RSS"),Ruler!W$25,IF(AND(All!$V88="P5",All!$AE88="RSS"),Ruler!W$26,IF(AND(All!$V88="P6",All!$AE88="RSS"),Ruler!W$27,IF(AND(All!$V88="P7",All!$AE88="RSS"),Ruler!W$28,IF(AND(All!$V88="P8",All!$AE88="RSS"),Ruler!W$29,IF(AND(All!$V88="P9",All!$AE88="RSS"),Ruler!W$30,0)))))))))))))))))))))))))))</f>
        <v>1</v>
      </c>
      <c r="CE88" s="325">
        <f>IF(AND(All!$V88="P1",All!$AE88="RDP"),Ruler!X$6,IF(AND(All!$V88="P2",All!$AE88="RDP"),Ruler!X$7,IF(AND(All!$V88="P3",All!$AE88="RDP"),Ruler!X$8,IF(AND(All!$V88="P4",All!$AE88="RDP"),Ruler!X$9,IF(AND(All!$V88="P5",All!$AE88="RDP"),Ruler!X$10,IF(AND(All!$V88="P6",All!$AE88="RDP"),Ruler!X$11,IF(AND(All!$V88="P7",All!$AE88="RDP"),Ruler!X$12,IF(AND(All!$V88="P8",All!$AE88="RDP"),Ruler!X$13,IF(AND(All!$V88="P9",All!$AE88="RDP"),Ruler!X$14,IF(AND(All!$V88="P1",All!$AE88="RMS"),Ruler!X$6,IF(AND(All!$V88="P2",All!$AE88="RMS"),Ruler!X$15,IF(AND(All!$V88="P3",All!$AE88="RMS"),Ruler!X$16,IF(AND(All!$V88="P4",All!$AE88="RMS"),Ruler!X$17,IF(AND(All!$V88="P5",All!$AE88="RMS"),Ruler!X$18,IF(AND(All!$V88="P6",All!$AE88="RMS"),Ruler!X$19,IF(AND(All!$V88="P7",All!$AE88="RMS"),Ruler!X$20,IF(AND(All!$V88="P8",All!$AE88="RMS"),Ruler!X$21,IF(AND(All!$V88="P9",All!$AE88="RMS"),Ruler!X$22,IF(AND(All!$V88="P1",All!$AE88="RSS"),Ruler!X$6,IF(AND(All!$V88="P2",All!$AE88="RSS"),Ruler!X$23,IF(AND(All!$V88="P3",All!$AE88="RSS"),Ruler!X$24,IF(AND(All!$V88="P4",All!$AE88="RSS"),Ruler!X$25,IF(AND(All!$V88="P5",All!$AE88="RSS"),Ruler!X$26,IF(AND(All!$V88="P6",All!$AE88="RSS"),Ruler!X$27,IF(AND(All!$V88="P7",All!$AE88="RSS"),Ruler!X$28,IF(AND(All!$V88="P8",All!$AE88="RSS"),Ruler!X$29,IF(AND(All!$V88="P9",All!$AE88="RSS"),Ruler!X$30,0)))))))))))))))))))))))))))</f>
        <v>1</v>
      </c>
      <c r="CF88" s="325">
        <f>IF(AND(All!$V88="P1",All!$AE88="RDP"),Ruler!Y$6,IF(AND(All!$V88="P2",All!$AE88="RDP"),Ruler!Y$7,IF(AND(All!$V88="P3",All!$AE88="RDP"),Ruler!Y$8,IF(AND(All!$V88="P4",All!$AE88="RDP"),Ruler!Y$9,IF(AND(All!$V88="P5",All!$AE88="RDP"),Ruler!Y$10,IF(AND(All!$V88="P6",All!$AE88="RDP"),Ruler!Y$11,IF(AND(All!$V88="P7",All!$AE88="RDP"),Ruler!Y$12,IF(AND(All!$V88="P8",All!$AE88="RDP"),Ruler!Y$13,IF(AND(All!$V88="P9",All!$AE88="RDP"),Ruler!Y$14,IF(AND(All!$V88="P1",All!$AE88="RMS"),Ruler!Y$6,IF(AND(All!$V88="P2",All!$AE88="RMS"),Ruler!Y$15,IF(AND(All!$V88="P3",All!$AE88="RMS"),Ruler!Y$16,IF(AND(All!$V88="P4",All!$AE88="RMS"),Ruler!Y$17,IF(AND(All!$V88="P5",All!$AE88="RMS"),Ruler!Y$18,IF(AND(All!$V88="P6",All!$AE88="RMS"),Ruler!Y$19,IF(AND(All!$V88="P7",All!$AE88="RMS"),Ruler!Y$20,IF(AND(All!$V88="P8",All!$AE88="RMS"),Ruler!Y$21,IF(AND(All!$V88="P9",All!$AE88="RMS"),Ruler!Y$22,IF(AND(All!$V88="P1",All!$AE88="RSS"),Ruler!Y$6,IF(AND(All!$V88="P2",All!$AE88="RSS"),Ruler!Y$23,IF(AND(All!$V88="P3",All!$AE88="RSS"),Ruler!Y$24,IF(AND(All!$V88="P4",All!$AE88="RSS"),Ruler!Y$25,IF(AND(All!$V88="P5",All!$AE88="RSS"),Ruler!Y$26,IF(AND(All!$V88="P6",All!$AE88="RSS"),Ruler!Y$27,IF(AND(All!$V88="P7",All!$AE88="RSS"),Ruler!Y$28,IF(AND(All!$V88="P8",All!$AE88="RSS"),Ruler!Y$29,IF(AND(All!$V88="P9",All!$AE88="RSS"),Ruler!Y$30,0)))))))))))))))))))))))))))</f>
        <v>1</v>
      </c>
      <c r="CG88" s="325">
        <f>IF(AND(All!$V88="P1",All!$AE88="RDP"),Ruler!Z$6,IF(AND(All!$V88="P2",All!$AE88="RDP"),Ruler!Z$7,IF(AND(All!$V88="P3",All!$AE88="RDP"),Ruler!Z$8,IF(AND(All!$V88="P4",All!$AE88="RDP"),Ruler!Z$9,IF(AND(All!$V88="P5",All!$AE88="RDP"),Ruler!Z$10,IF(AND(All!$V88="P6",All!$AE88="RDP"),Ruler!Z$11,IF(AND(All!$V88="P7",All!$AE88="RDP"),Ruler!Z$12,IF(AND(All!$V88="P8",All!$AE88="RDP"),Ruler!Z$13,IF(AND(All!$V88="P9",All!$AE88="RDP"),Ruler!Z$14,IF(AND(All!$V88="P1",All!$AE88="RMS"),Ruler!Z$6,IF(AND(All!$V88="P2",All!$AE88="RMS"),Ruler!Z$15,IF(AND(All!$V88="P3",All!$AE88="RMS"),Ruler!Z$16,IF(AND(All!$V88="P4",All!$AE88="RMS"),Ruler!Z$17,IF(AND(All!$V88="P5",All!$AE88="RMS"),Ruler!Z$18,IF(AND(All!$V88="P6",All!$AE88="RMS"),Ruler!Z$19,IF(AND(All!$V88="P7",All!$AE88="RMS"),Ruler!Z$20,IF(AND(All!$V88="P8",All!$AE88="RMS"),Ruler!Z$21,IF(AND(All!$V88="P9",All!$AE88="RMS"),Ruler!Z$22,IF(AND(All!$V88="P1",All!$AE88="RSS"),Ruler!Z$6,IF(AND(All!$V88="P2",All!$AE88="RSS"),Ruler!Z$23,IF(AND(All!$V88="P3",All!$AE88="RSS"),Ruler!Z$24,IF(AND(All!$V88="P4",All!$AE88="RSS"),Ruler!Z$25,IF(AND(All!$V88="P5",All!$AE88="RSS"),Ruler!Z$26,IF(AND(All!$V88="P6",All!$AE88="RSS"),Ruler!Z$27,IF(AND(All!$V88="P7",All!$AE88="RSS"),Ruler!Z$28,IF(AND(All!$V88="P8",All!$AE88="RSS"),Ruler!Z$29,IF(AND(All!$V88="P9",All!$AE88="RSS"),Ruler!Z$30,0)))))))))))))))))))))))))))</f>
        <v>1</v>
      </c>
      <c r="CH88" s="325">
        <f>IF(AND(All!$V88="P1",All!$AE88="RDP"),Ruler!AA$6,IF(AND(All!$V88="P2",All!$AE88="RDP"),Ruler!AA$7,IF(AND(All!$V88="P3",All!$AE88="RDP"),Ruler!AA$8,IF(AND(All!$V88="P4",All!$AE88="RDP"),Ruler!AA$9,IF(AND(All!$V88="P5",All!$AE88="RDP"),Ruler!AA$10,IF(AND(All!$V88="P6",All!$AE88="RDP"),Ruler!AA$11,IF(AND(All!$V88="P7",All!$AE88="RDP"),Ruler!AA$12,IF(AND(All!$V88="P8",All!$AE88="RDP"),Ruler!AA$13,IF(AND(All!$V88="P9",All!$AE88="RDP"),Ruler!AA$14,IF(AND(All!$V88="P1",All!$AE88="RMS"),Ruler!AA$6,IF(AND(All!$V88="P2",All!$AE88="RMS"),Ruler!AA$15,IF(AND(All!$V88="P3",All!$AE88="RMS"),Ruler!AA$16,IF(AND(All!$V88="P4",All!$AE88="RMS"),Ruler!AA$17,IF(AND(All!$V88="P5",All!$AE88="RMS"),Ruler!AA$18,IF(AND(All!$V88="P6",All!$AE88="RMS"),Ruler!AA$19,IF(AND(All!$V88="P7",All!$AE88="RMS"),Ruler!AA$20,IF(AND(All!$V88="P8",All!$AE88="RMS"),Ruler!AA$21,IF(AND(All!$V88="P9",All!$AE88="RMS"),Ruler!AA$22,IF(AND(All!$V88="P1",All!$AE88="RSS"),Ruler!AA$6,IF(AND(All!$V88="P2",All!$AE88="RSS"),Ruler!AA$23,IF(AND(All!$V88="P3",All!$AE88="RSS"),Ruler!AA$24,IF(AND(All!$V88="P4",All!$AE88="RSS"),Ruler!AA$25,IF(AND(All!$V88="P5",All!$AE88="RSS"),Ruler!AA$26,IF(AND(All!$V88="P6",All!$AE88="RSS"),Ruler!AA$27,IF(AND(All!$V88="P7",All!$AE88="RSS"),Ruler!AA$28,IF(AND(All!$V88="P8",All!$AE88="RSS"),Ruler!AA$29,IF(AND(All!$V88="P9",All!$AE88="RSS"),Ruler!AA$30,0)))))))))))))))))))))))))))</f>
        <v>0</v>
      </c>
      <c r="CI88" s="325">
        <f>IF(AND(All!$V88="P1",All!$AE88="RDP"),Ruler!AB$6,IF(AND(All!$V88="P2",All!$AE88="RDP"),Ruler!AB$7,IF(AND(All!$V88="P3",All!$AE88="RDP"),Ruler!AB$8,IF(AND(All!$V88="P4",All!$AE88="RDP"),Ruler!AB$9,IF(AND(All!$V88="P5",All!$AE88="RDP"),Ruler!AB$10,IF(AND(All!$V88="P6",All!$AE88="RDP"),Ruler!AB$11,IF(AND(All!$V88="P7",All!$AE88="RDP"),Ruler!AB$12,IF(AND(All!$V88="P8",All!$AE88="RDP"),Ruler!AB$13,IF(AND(All!$V88="P9",All!$AE88="RDP"),Ruler!AB$14,IF(AND(All!$V88="P1",All!$AE88="RMS"),Ruler!AB$6,IF(AND(All!$V88="P2",All!$AE88="RMS"),Ruler!AB$15,IF(AND(All!$V88="P3",All!$AE88="RMS"),Ruler!AB$16,IF(AND(All!$V88="P4",All!$AE88="RMS"),Ruler!AB$17,IF(AND(All!$V88="P5",All!$AE88="RMS"),Ruler!AB$18,IF(AND(All!$V88="P6",All!$AE88="RMS"),Ruler!AB$19,IF(AND(All!$V88="P7",All!$AE88="RMS"),Ruler!AB$20,IF(AND(All!$V88="P8",All!$AE88="RMS"),Ruler!AB$21,IF(AND(All!$V88="P9",All!$AE88="RMS"),Ruler!AB$22,IF(AND(All!$V88="P1",All!$AE88="RSS"),Ruler!AB$6,IF(AND(All!$V88="P2",All!$AE88="RSS"),Ruler!AB$23,IF(AND(All!$V88="P3",All!$AE88="RSS"),Ruler!AB$24,IF(AND(All!$V88="P4",All!$AE88="RSS"),Ruler!AB$25,IF(AND(All!$V88="P5",All!$AE88="RSS"),Ruler!AB$26,IF(AND(All!$V88="P6",All!$AE88="RSS"),Ruler!AB$27,IF(AND(All!$V88="P7",All!$AE88="RSS"),Ruler!AB$28,IF(AND(All!$V88="P8",All!$AE88="RSS"),Ruler!AB$29,IF(AND(All!$V88="P9",All!$AE88="RSS"),Ruler!AB$30,0)))))))))))))))))))))))))))</f>
        <v>0</v>
      </c>
      <c r="CJ88" s="323">
        <f>Table9[[#This Row],[R-B1]]-Table9[[#This Row],[B1]]</f>
        <v>1</v>
      </c>
      <c r="CK88" s="43">
        <f>Table9[[#This Row],[R-B2]]-Table9[[#This Row],[B2]]</f>
        <v>0</v>
      </c>
      <c r="CL88" s="43">
        <f>Table9[[#This Row],[R-B3]]-Table9[[#This Row],[B3]]</f>
        <v>-1</v>
      </c>
      <c r="CM88" s="43">
        <f>Table9[[#This Row],[R-B4]]-Table9[[#This Row],[B4]]</f>
        <v>0</v>
      </c>
      <c r="CN88" s="43">
        <f>Table9[[#This Row],[R-B5]]-Table9[[#This Row],[B5]]</f>
        <v>0</v>
      </c>
      <c r="CO88" s="43">
        <f>Table9[[#This Row],[R-B6]]-Table9[[#This Row],[B6]]</f>
        <v>0</v>
      </c>
      <c r="CP88" s="43">
        <f>Table9[[#This Row],[R-B7]]-Table9[[#This Row],[B7]]</f>
        <v>1</v>
      </c>
      <c r="CQ88" s="43">
        <f>Table9[[#This Row],[R-B8]]-Table9[[#This Row],[B8]]</f>
        <v>0</v>
      </c>
      <c r="CR88" s="43">
        <f>Table9[[#This Row],[R-B9]]-Table9[[#This Row],[B9]]</f>
        <v>0</v>
      </c>
      <c r="CS88" s="43">
        <f>Table9[[#This Row],[R-B10]]-Table9[[#This Row],[B10]]</f>
        <v>0</v>
      </c>
      <c r="CT88" s="43">
        <f>Table9[[#This Row],[R-B11]]-Table9[[#This Row],[B11]]</f>
        <v>0</v>
      </c>
      <c r="CU88" s="43">
        <f>Table9[[#This Row],[R-B12]]-Table9[[#This Row],[B12]]</f>
        <v>0</v>
      </c>
      <c r="CV88" s="43">
        <f>Table9[[#This Row],[R-K1]]-Table9[[#This Row],[K1]]</f>
        <v>0</v>
      </c>
      <c r="CW88" s="43">
        <f>Table9[[#This Row],[R-K2]]-Table9[[#This Row],[K2]]</f>
        <v>0</v>
      </c>
      <c r="CX88" s="43">
        <f>Table9[[#This Row],[R-K3]]-Table9[[#This Row],[K3]]</f>
        <v>1</v>
      </c>
      <c r="CY88" s="43">
        <f>Table9[[#This Row],[R-K4]]-Table9[[#This Row],[K4]]</f>
        <v>0</v>
      </c>
      <c r="CZ88" s="43">
        <f>Table9[[#This Row],[R-K5]]-Table9[[#This Row],[K5]]</f>
        <v>1</v>
      </c>
      <c r="DA88" s="43">
        <f>Table9[[#This Row],[R-P1]]-Table9[[#This Row],[P1]]</f>
        <v>0</v>
      </c>
      <c r="DB88" s="43">
        <f>Table9[[#This Row],[R-P2]]-Table9[[#This Row],[P2]]</f>
        <v>0</v>
      </c>
      <c r="DC88" s="43">
        <f>Table9[[#This Row],[R-P3]]-Table9[[#This Row],[P3]]</f>
        <v>-1</v>
      </c>
      <c r="DD88" s="43">
        <f>Table9[[#This Row],[R-P4]]-Table9[[#This Row],[P4]]</f>
        <v>0</v>
      </c>
      <c r="DE88" s="43">
        <f>Table9[[#This Row],[R-P5]]-Table9[[#This Row],[P5]]</f>
        <v>1</v>
      </c>
      <c r="DF88" s="43">
        <f>Table9[[#This Row],[R-E1]]-Table9[[#This Row],[E1]]</f>
        <v>0</v>
      </c>
      <c r="DG88" s="328">
        <f>Table9[[#This Row],[R-E2]]-Table9[[#This Row],[E2]]</f>
        <v>0</v>
      </c>
      <c r="DH88" s="43">
        <f>COUNTIF(Table9[[#This Row],[G-B1]:[G-B12]],"&lt;=0")/12*100</f>
        <v>83.333333333333343</v>
      </c>
      <c r="DI88" s="43">
        <f>COUNTIF(Table9[[#This Row],[G-K1]:[G-K5]],"&lt;=0")/5*100</f>
        <v>60</v>
      </c>
      <c r="DJ88" s="43">
        <f>COUNTIF(Table9[[#This Row],[G-P1]:[G-P5]],"&lt;=0")/5*100</f>
        <v>80</v>
      </c>
      <c r="DK88" s="43">
        <f>COUNTIF(Table9[[#This Row],[G-E1]:[G-E2]],"&lt;=0")/2*100</f>
        <v>100</v>
      </c>
      <c r="DL88" s="450">
        <f>IF(AE88="RDP",(COUNTIF(Table9[[#This Row],[G-B3]],"&lt;=0")+COUNTIF(Table9[[#This Row],[G-B4]],"&lt;=0")+COUNTIF(Table9[[#This Row],[G-B7]],"&lt;=0")+COUNTIF(Table9[[#This Row],[G-B11]],"&lt;=0")+COUNTIF(Table9[[#This Row],[G-K2]],"&lt;=0"))/5*100,IF(AE88="RMS",(COUNTIF(Table9[[#This Row],[G-B4]],"&lt;=0")+COUNTIF(Table9[[#This Row],[G-B5]],"&lt;=0")+COUNTIF(Table9[[#This Row],[G-B10]],"&lt;=0")+COUNTIF(Table9[[#This Row],[G-B12]],"&lt;=0")+COUNTIF(Table9[[#This Row],[G-K2]],"&lt;=0"))/5*100,IF(AE88="RSS",(COUNTIF(Table9[[#This Row],[G-B1]],"&lt;=0")+COUNTIF(Table9[[#This Row],[G-B2]],"&lt;=0")+COUNTIF(Table9[[#This Row],[G-B6]],"&lt;=0")+COUNTIF(Table9[[#This Row],[G-B11]],"&lt;=0")+COUNTIF(Table9[[#This Row],[G-B12]],"&lt;=0"))/5*100,0)))</f>
        <v>80</v>
      </c>
      <c r="DM88" s="332"/>
      <c r="DR88" s="332"/>
      <c r="DW88" s="332"/>
      <c r="DX88" s="42"/>
      <c r="DY88" s="42"/>
      <c r="DZ88" s="42"/>
      <c r="EA88" s="333"/>
      <c r="EB88" s="342"/>
      <c r="EC88" s="339"/>
      <c r="ED88" s="339"/>
      <c r="EE88" s="338"/>
    </row>
    <row r="89" spans="2:135" ht="44" hidden="1" thickBot="1" x14ac:dyDescent="0.4">
      <c r="B89" s="282">
        <v>88</v>
      </c>
      <c r="C89" s="285" t="s">
        <v>134</v>
      </c>
      <c r="D89" s="283">
        <v>46147</v>
      </c>
      <c r="E89" s="284" t="s">
        <v>815</v>
      </c>
      <c r="F89" s="43">
        <v>129564</v>
      </c>
      <c r="G89" s="357">
        <f t="shared" ca="1" si="5"/>
        <v>42.582554157153737</v>
      </c>
      <c r="H89" s="283">
        <v>30773</v>
      </c>
      <c r="I89" s="282" t="s">
        <v>179</v>
      </c>
      <c r="J89" s="282" t="s">
        <v>137</v>
      </c>
      <c r="K89" s="282" t="s">
        <v>156</v>
      </c>
      <c r="L89" s="282" t="s">
        <v>157</v>
      </c>
      <c r="M89" s="285"/>
      <c r="N89" s="282"/>
      <c r="O89" s="282" t="s">
        <v>159</v>
      </c>
      <c r="P89" s="284" t="s">
        <v>816</v>
      </c>
      <c r="Q89" s="282" t="s">
        <v>144</v>
      </c>
      <c r="R89" s="282" t="s">
        <v>185</v>
      </c>
      <c r="S89" s="283">
        <v>39311</v>
      </c>
      <c r="T89" s="286">
        <f ca="1">YEARFRAC(S89,$T$1)</f>
        <v>19.175000000000001</v>
      </c>
      <c r="U89" s="286">
        <f ca="1">Table9[[#This Row],[Years in PET]]</f>
        <v>19.175000000000001</v>
      </c>
      <c r="V89" s="282" t="s">
        <v>58</v>
      </c>
      <c r="W89" s="297"/>
      <c r="X89" s="286">
        <f ca="1">($T$1-Table9[[#This Row],[Date of Appointment to Current Grade]])/365</f>
        <v>7.8072116914003118</v>
      </c>
      <c r="Y89" s="283">
        <v>43466</v>
      </c>
      <c r="Z89" s="282" t="s">
        <v>161</v>
      </c>
      <c r="AA89" s="283">
        <v>45551</v>
      </c>
      <c r="AB89" s="360">
        <f ca="1">($T$1-Table9[[#This Row],[Date in Position]])/365</f>
        <v>2.0948829242770244</v>
      </c>
      <c r="AC89" s="282" t="s">
        <v>183</v>
      </c>
      <c r="AD89" s="283">
        <v>44825</v>
      </c>
      <c r="AE89" s="282" t="s">
        <v>147</v>
      </c>
      <c r="AF89" s="282" t="s">
        <v>148</v>
      </c>
      <c r="AG89" s="287" t="s">
        <v>817</v>
      </c>
      <c r="AH89" s="287" t="s">
        <v>818</v>
      </c>
      <c r="AI89" s="287" t="s">
        <v>819</v>
      </c>
      <c r="AJ89" s="285" t="s">
        <v>820</v>
      </c>
      <c r="AK89" s="285" t="s">
        <v>618</v>
      </c>
      <c r="AL89" s="282" t="s">
        <v>153</v>
      </c>
      <c r="AM89" s="320" t="s">
        <v>821</v>
      </c>
      <c r="AN89" s="323">
        <v>2</v>
      </c>
      <c r="AO89" s="43">
        <v>2</v>
      </c>
      <c r="AP89" s="43">
        <v>2</v>
      </c>
      <c r="AQ89" s="43">
        <v>1</v>
      </c>
      <c r="AR89" s="43">
        <v>2</v>
      </c>
      <c r="AS89" s="43">
        <v>2</v>
      </c>
      <c r="AT89" s="43">
        <v>2</v>
      </c>
      <c r="AU89" s="43">
        <v>2</v>
      </c>
      <c r="AV89" s="43">
        <v>0</v>
      </c>
      <c r="AW89" s="43">
        <v>2</v>
      </c>
      <c r="AX89" s="43">
        <v>2</v>
      </c>
      <c r="AY89" s="43">
        <v>2</v>
      </c>
      <c r="AZ89" s="43">
        <v>2</v>
      </c>
      <c r="BA89" s="43">
        <v>2</v>
      </c>
      <c r="BB89" s="43">
        <v>1</v>
      </c>
      <c r="BC89" s="43">
        <v>1</v>
      </c>
      <c r="BD89" s="43">
        <v>1</v>
      </c>
      <c r="BE89" s="43">
        <v>1</v>
      </c>
      <c r="BF89" s="43">
        <v>1</v>
      </c>
      <c r="BG89" s="43">
        <v>1</v>
      </c>
      <c r="BH89" s="43">
        <v>1</v>
      </c>
      <c r="BI89" s="43">
        <v>1</v>
      </c>
      <c r="BJ89" s="43">
        <v>1</v>
      </c>
      <c r="BK89" s="328">
        <v>1</v>
      </c>
      <c r="BL89" s="325">
        <f>IF(AND(All!$V89="P1",All!$AE89="RDP"),Ruler!E$6,IF(AND(All!$V89="P2",All!$AE89="RDP"),Ruler!E$7,IF(AND(All!$V89="P3",All!$AE89="RDP"),Ruler!E$8,IF(AND(All!$V89="P4",All!$AE89="RDP"),Ruler!E$9,IF(AND(All!$V89="P5",All!$AE89="RDP"),Ruler!E$10,IF(AND(All!$V89="P6",All!$AE89="RDP"),Ruler!E$11,IF(AND(All!$V89="P7",All!$AE89="RDP"),Ruler!E$12,IF(AND(All!$V89="P8",All!$AE89="RDP"),Ruler!E$13,IF(AND(All!$V89="P9",All!$AE89="RDP"),Ruler!E$14,IF(AND(All!$V89="P1",All!$AE89="RMS"),Ruler!E$6,IF(AND(All!$V89="P2",All!$AE89="RMS"),Ruler!E$15,IF(AND(All!$V89="P3",All!$AE89="RMS"),Ruler!E$16,IF(AND(All!$V89="P4",All!$AE89="RMS"),Ruler!E$17,IF(AND(All!$V89="P5",All!$AE89="RMS"),Ruler!E$18,IF(AND(All!$V89="P6",All!$AE89="RMS"),Ruler!E$19,IF(AND(All!$V89="P7",All!$AE89="RMS"),Ruler!E$20,IF(AND(All!$V89="P8",All!$AE89="RMS"),Ruler!E$21,IF(AND(All!$V89="P9",All!$AE89="RMS"),Ruler!E$22,IF(AND(All!$V89="P1",All!$AE89="RSS"),Ruler!E$6,IF(AND(All!$V89="P2",All!$AE89="RSS"),Ruler!E$23,IF(AND(All!$V89="P3",All!$AE89="RSS"),Ruler!E$24,IF(AND(All!$V89="P4",All!$AE89="RSS"),Ruler!E$25,IF(AND(All!$V89="P5",All!$AE89="RSS"),Ruler!E$26,IF(AND(All!$V89="P6",All!$AE89="RSS"),Ruler!E$27,IF(AND(All!$V89="P7",All!$AE89="RSS"),Ruler!E$28,IF(AND(All!$V89="P8",All!$AE89="RSS"),Ruler!E$29,IF(AND(All!$V89="P9",All!$AE89="RSS"),Ruler!E$30,0)))))))))))))))))))))))))))</f>
        <v>3</v>
      </c>
      <c r="BM89" s="325">
        <f>IF(AND(All!$V89="P1",All!$AE89="RDP"),Ruler!F$6,IF(AND(All!$V89="P2",All!$AE89="RDP"),Ruler!F$7,IF(AND(All!$V89="P3",All!$AE89="RDP"),Ruler!F$8,IF(AND(All!$V89="P4",All!$AE89="RDP"),Ruler!F$9,IF(AND(All!$V89="P5",All!$AE89="RDP"),Ruler!F$10,IF(AND(All!$V89="P6",All!$AE89="RDP"),Ruler!F$11,IF(AND(All!$V89="P7",All!$AE89="RDP"),Ruler!F$12,IF(AND(All!$V89="P8",All!$AE89="RDP"),Ruler!F$13,IF(AND(All!$V89="P9",All!$AE89="RDP"),Ruler!F$14,IF(AND(All!$V89="P1",All!$AE89="RMS"),Ruler!F$6,IF(AND(All!$V89="P2",All!$AE89="RMS"),Ruler!F$15,IF(AND(All!$V89="P3",All!$AE89="RMS"),Ruler!F$16,IF(AND(All!$V89="P4",All!$AE89="RMS"),Ruler!F$17,IF(AND(All!$V89="P5",All!$AE89="RMS"),Ruler!F$18,IF(AND(All!$V89="P6",All!$AE89="RMS"),Ruler!F$19,IF(AND(All!$V89="P7",All!$AE89="RMS"),Ruler!F$20,IF(AND(All!$V89="P8",All!$AE89="RMS"),Ruler!F$21,IF(AND(All!$V89="P9",All!$AE89="RMS"),Ruler!F$22,IF(AND(All!$V89="P1",All!$AE89="RSS"),Ruler!F$6,IF(AND(All!$V89="P2",All!$AE89="RSS"),Ruler!F$23,IF(AND(All!$V89="P3",All!$AE89="RSS"),Ruler!F$24,IF(AND(All!$V89="P4",All!$AE89="RSS"),Ruler!F$25,IF(AND(All!$V89="P5",All!$AE89="RSS"),Ruler!F$26,IF(AND(All!$V89="P6",All!$AE89="RSS"),Ruler!F$27,IF(AND(All!$V89="P7",All!$AE89="RSS"),Ruler!F$28,IF(AND(All!$V89="P8",All!$AE89="RSS"),Ruler!F$29,IF(AND(All!$V89="P9",All!$AE89="RSS"),Ruler!F$30,0)))))))))))))))))))))))))))</f>
        <v>3</v>
      </c>
      <c r="BN89" s="325">
        <f>IF(AND(All!$V89="P1",All!$AE89="RDP"),Ruler!G$6,IF(AND(All!$V89="P2",All!$AE89="RDP"),Ruler!G$7,IF(AND(All!$V89="P3",All!$AE89="RDP"),Ruler!G$8,IF(AND(All!$V89="P4",All!$AE89="RDP"),Ruler!G$9,IF(AND(All!$V89="P5",All!$AE89="RDP"),Ruler!G$10,IF(AND(All!$V89="P6",All!$AE89="RDP"),Ruler!G$11,IF(AND(All!$V89="P7",All!$AE89="RDP"),Ruler!G$12,IF(AND(All!$V89="P8",All!$AE89="RDP"),Ruler!G$13,IF(AND(All!$V89="P9",All!$AE89="RDP"),Ruler!G$14,IF(AND(All!$V89="P1",All!$AE89="RMS"),Ruler!G$6,IF(AND(All!$V89="P2",All!$AE89="RMS"),Ruler!G$15,IF(AND(All!$V89="P3",All!$AE89="RMS"),Ruler!G$16,IF(AND(All!$V89="P4",All!$AE89="RMS"),Ruler!G$17,IF(AND(All!$V89="P5",All!$AE89="RMS"),Ruler!G$18,IF(AND(All!$V89="P6",All!$AE89="RMS"),Ruler!G$19,IF(AND(All!$V89="P7",All!$AE89="RMS"),Ruler!G$20,IF(AND(All!$V89="P8",All!$AE89="RMS"),Ruler!G$21,IF(AND(All!$V89="P9",All!$AE89="RMS"),Ruler!G$22,IF(AND(All!$V89="P1",All!$AE89="RSS"),Ruler!G$6,IF(AND(All!$V89="P2",All!$AE89="RSS"),Ruler!G$23,IF(AND(All!$V89="P3",All!$AE89="RSS"),Ruler!G$24,IF(AND(All!$V89="P4",All!$AE89="RSS"),Ruler!G$25,IF(AND(All!$V89="P5",All!$AE89="RSS"),Ruler!G$26,IF(AND(All!$V89="P6",All!$AE89="RSS"),Ruler!G$27,IF(AND(All!$V89="P7",All!$AE89="RSS"),Ruler!G$28,IF(AND(All!$V89="P8",All!$AE89="RSS"),Ruler!G$29,IF(AND(All!$V89="P9",All!$AE89="RSS"),Ruler!G$30,0)))))))))))))))))))))))))))</f>
        <v>2</v>
      </c>
      <c r="BO89" s="325">
        <f>IF(AND(All!$V89="P1",All!$AE89="RDP"),Ruler!H$6,IF(AND(All!$V89="P2",All!$AE89="RDP"),Ruler!H$7,IF(AND(All!$V89="P3",All!$AE89="RDP"),Ruler!H$8,IF(AND(All!$V89="P4",All!$AE89="RDP"),Ruler!H$9,IF(AND(All!$V89="P5",All!$AE89="RDP"),Ruler!H$10,IF(AND(All!$V89="P6",All!$AE89="RDP"),Ruler!H$11,IF(AND(All!$V89="P7",All!$AE89="RDP"),Ruler!H$12,IF(AND(All!$V89="P8",All!$AE89="RDP"),Ruler!H$13,IF(AND(All!$V89="P9",All!$AE89="RDP"),Ruler!H$14,IF(AND(All!$V89="P1",All!$AE89="RMS"),Ruler!H$6,IF(AND(All!$V89="P2",All!$AE89="RMS"),Ruler!H$15,IF(AND(All!$V89="P3",All!$AE89="RMS"),Ruler!H$16,IF(AND(All!$V89="P4",All!$AE89="RMS"),Ruler!H$17,IF(AND(All!$V89="P5",All!$AE89="RMS"),Ruler!H$18,IF(AND(All!$V89="P6",All!$AE89="RMS"),Ruler!H$19,IF(AND(All!$V89="P7",All!$AE89="RMS"),Ruler!H$20,IF(AND(All!$V89="P8",All!$AE89="RMS"),Ruler!H$21,IF(AND(All!$V89="P9",All!$AE89="RMS"),Ruler!H$22,IF(AND(All!$V89="P1",All!$AE89="RSS"),Ruler!H$6,IF(AND(All!$V89="P2",All!$AE89="RSS"),Ruler!H$23,IF(AND(All!$V89="P3",All!$AE89="RSS"),Ruler!H$24,IF(AND(All!$V89="P4",All!$AE89="RSS"),Ruler!H$25,IF(AND(All!$V89="P5",All!$AE89="RSS"),Ruler!H$26,IF(AND(All!$V89="P6",All!$AE89="RSS"),Ruler!H$27,IF(AND(All!$V89="P7",All!$AE89="RSS"),Ruler!H$28,IF(AND(All!$V89="P8",All!$AE89="RSS"),Ruler!H$29,IF(AND(All!$V89="P9",All!$AE89="RSS"),Ruler!H$30,0)))))))))))))))))))))))))))</f>
        <v>3</v>
      </c>
      <c r="BP89" s="325">
        <f>IF(AND(All!$V89="P1",All!$AE89="RDP"),Ruler!I$6,IF(AND(All!$V89="P2",All!$AE89="RDP"),Ruler!I$7,IF(AND(All!$V89="P3",All!$AE89="RDP"),Ruler!I$8,IF(AND(All!$V89="P4",All!$AE89="RDP"),Ruler!I$9,IF(AND(All!$V89="P5",All!$AE89="RDP"),Ruler!I$10,IF(AND(All!$V89="P6",All!$AE89="RDP"),Ruler!I$11,IF(AND(All!$V89="P7",All!$AE89="RDP"),Ruler!I$12,IF(AND(All!$V89="P8",All!$AE89="RDP"),Ruler!I$13,IF(AND(All!$V89="P9",All!$AE89="RDP"),Ruler!I$14,IF(AND(All!$V89="P1",All!$AE89="RMS"),Ruler!I$6,IF(AND(All!$V89="P2",All!$AE89="RMS"),Ruler!I$15,IF(AND(All!$V89="P3",All!$AE89="RMS"),Ruler!I$16,IF(AND(All!$V89="P4",All!$AE89="RMS"),Ruler!I$17,IF(AND(All!$V89="P5",All!$AE89="RMS"),Ruler!I$18,IF(AND(All!$V89="P6",All!$AE89="RMS"),Ruler!I$19,IF(AND(All!$V89="P7",All!$AE89="RMS"),Ruler!I$20,IF(AND(All!$V89="P8",All!$AE89="RMS"),Ruler!I$21,IF(AND(All!$V89="P9",All!$AE89="RMS"),Ruler!I$22,IF(AND(All!$V89="P1",All!$AE89="RSS"),Ruler!I$6,IF(AND(All!$V89="P2",All!$AE89="RSS"),Ruler!I$23,IF(AND(All!$V89="P3",All!$AE89="RSS"),Ruler!I$24,IF(AND(All!$V89="P4",All!$AE89="RSS"),Ruler!I$25,IF(AND(All!$V89="P5",All!$AE89="RSS"),Ruler!I$26,IF(AND(All!$V89="P6",All!$AE89="RSS"),Ruler!I$27,IF(AND(All!$V89="P7",All!$AE89="RSS"),Ruler!I$28,IF(AND(All!$V89="P8",All!$AE89="RSS"),Ruler!I$29,IF(AND(All!$V89="P9",All!$AE89="RSS"),Ruler!I$30,0)))))))))))))))))))))))))))</f>
        <v>3</v>
      </c>
      <c r="BQ89" s="325">
        <f>IF(AND(All!$V89="P1",All!$AE89="RDP"),Ruler!J$6,IF(AND(All!$V89="P2",All!$AE89="RDP"),Ruler!J$7,IF(AND(All!$V89="P3",All!$AE89="RDP"),Ruler!J$8,IF(AND(All!$V89="P4",All!$AE89="RDP"),Ruler!J$9,IF(AND(All!$V89="P5",All!$AE89="RDP"),Ruler!J$10,IF(AND(All!$V89="P6",All!$AE89="RDP"),Ruler!J$11,IF(AND(All!$V89="P7",All!$AE89="RDP"),Ruler!J$12,IF(AND(All!$V89="P8",All!$AE89="RDP"),Ruler!J$13,IF(AND(All!$V89="P9",All!$AE89="RDP"),Ruler!J$14,IF(AND(All!$V89="P1",All!$AE89="RMS"),Ruler!J$6,IF(AND(All!$V89="P2",All!$AE89="RMS"),Ruler!J$15,IF(AND(All!$V89="P3",All!$AE89="RMS"),Ruler!J$16,IF(AND(All!$V89="P4",All!$AE89="RMS"),Ruler!J$17,IF(AND(All!$V89="P5",All!$AE89="RMS"),Ruler!J$18,IF(AND(All!$V89="P6",All!$AE89="RMS"),Ruler!J$19,IF(AND(All!$V89="P7",All!$AE89="RMS"),Ruler!J$20,IF(AND(All!$V89="P8",All!$AE89="RMS"),Ruler!J$21,IF(AND(All!$V89="P9",All!$AE89="RMS"),Ruler!J$22,IF(AND(All!$V89="P1",All!$AE89="RSS"),Ruler!J$6,IF(AND(All!$V89="P2",All!$AE89="RSS"),Ruler!J$23,IF(AND(All!$V89="P3",All!$AE89="RSS"),Ruler!J$24,IF(AND(All!$V89="P4",All!$AE89="RSS"),Ruler!J$25,IF(AND(All!$V89="P5",All!$AE89="RSS"),Ruler!J$26,IF(AND(All!$V89="P6",All!$AE89="RSS"),Ruler!J$27,IF(AND(All!$V89="P7",All!$AE89="RSS"),Ruler!J$28,IF(AND(All!$V89="P8",All!$AE89="RSS"),Ruler!J$29,IF(AND(All!$V89="P9",All!$AE89="RSS"),Ruler!J$30,0)))))))))))))))))))))))))))</f>
        <v>2</v>
      </c>
      <c r="BR89" s="325">
        <f>IF(AND(All!$V89="P1",All!$AE89="RDP"),Ruler!K$6,IF(AND(All!$V89="P2",All!$AE89="RDP"),Ruler!K$7,IF(AND(All!$V89="P3",All!$AE89="RDP"),Ruler!K$8,IF(AND(All!$V89="P4",All!$AE89="RDP"),Ruler!K$9,IF(AND(All!$V89="P5",All!$AE89="RDP"),Ruler!K$10,IF(AND(All!$V89="P6",All!$AE89="RDP"),Ruler!K$11,IF(AND(All!$V89="P7",All!$AE89="RDP"),Ruler!K$12,IF(AND(All!$V89="P8",All!$AE89="RDP"),Ruler!K$13,IF(AND(All!$V89="P9",All!$AE89="RDP"),Ruler!K$14,IF(AND(All!$V89="P1",All!$AE89="RMS"),Ruler!K$6,IF(AND(All!$V89="P2",All!$AE89="RMS"),Ruler!K$15,IF(AND(All!$V89="P3",All!$AE89="RMS"),Ruler!K$16,IF(AND(All!$V89="P4",All!$AE89="RMS"),Ruler!K$17,IF(AND(All!$V89="P5",All!$AE89="RMS"),Ruler!K$18,IF(AND(All!$V89="P6",All!$AE89="RMS"),Ruler!K$19,IF(AND(All!$V89="P7",All!$AE89="RMS"),Ruler!K$20,IF(AND(All!$V89="P8",All!$AE89="RMS"),Ruler!K$21,IF(AND(All!$V89="P9",All!$AE89="RMS"),Ruler!K$22,IF(AND(All!$V89="P1",All!$AE89="RSS"),Ruler!K$6,IF(AND(All!$V89="P2",All!$AE89="RSS"),Ruler!K$23,IF(AND(All!$V89="P3",All!$AE89="RSS"),Ruler!K$24,IF(AND(All!$V89="P4",All!$AE89="RSS"),Ruler!K$25,IF(AND(All!$V89="P5",All!$AE89="RSS"),Ruler!K$26,IF(AND(All!$V89="P6",All!$AE89="RSS"),Ruler!K$27,IF(AND(All!$V89="P7",All!$AE89="RSS"),Ruler!K$28,IF(AND(All!$V89="P8",All!$AE89="RSS"),Ruler!K$29,IF(AND(All!$V89="P9",All!$AE89="RSS"),Ruler!K$30,0)))))))))))))))))))))))))))</f>
        <v>3</v>
      </c>
      <c r="BS89" s="325">
        <f>IF(AND(All!$V89="P1",All!$AE89="RDP"),Ruler!L$6,IF(AND(All!$V89="P2",All!$AE89="RDP"),Ruler!L$7,IF(AND(All!$V89="P3",All!$AE89="RDP"),Ruler!L$8,IF(AND(All!$V89="P4",All!$AE89="RDP"),Ruler!L$9,IF(AND(All!$V89="P5",All!$AE89="RDP"),Ruler!L$10,IF(AND(All!$V89="P6",All!$AE89="RDP"),Ruler!L$11,IF(AND(All!$V89="P7",All!$AE89="RDP"),Ruler!L$12,IF(AND(All!$V89="P8",All!$AE89="RDP"),Ruler!L$13,IF(AND(All!$V89="P9",All!$AE89="RDP"),Ruler!L$14,IF(AND(All!$V89="P1",All!$AE89="RMS"),Ruler!L$6,IF(AND(All!$V89="P2",All!$AE89="RMS"),Ruler!L$15,IF(AND(All!$V89="P3",All!$AE89="RMS"),Ruler!L$16,IF(AND(All!$V89="P4",All!$AE89="RMS"),Ruler!L$17,IF(AND(All!$V89="P5",All!$AE89="RMS"),Ruler!L$18,IF(AND(All!$V89="P6",All!$AE89="RMS"),Ruler!L$19,IF(AND(All!$V89="P7",All!$AE89="RMS"),Ruler!L$20,IF(AND(All!$V89="P8",All!$AE89="RMS"),Ruler!L$21,IF(AND(All!$V89="P9",All!$AE89="RMS"),Ruler!L$22,IF(AND(All!$V89="P1",All!$AE89="RSS"),Ruler!L$6,IF(AND(All!$V89="P2",All!$AE89="RSS"),Ruler!L$23,IF(AND(All!$V89="P3",All!$AE89="RSS"),Ruler!L$24,IF(AND(All!$V89="P4",All!$AE89="RSS"),Ruler!L$25,IF(AND(All!$V89="P5",All!$AE89="RSS"),Ruler!L$26,IF(AND(All!$V89="P6",All!$AE89="RSS"),Ruler!L$27,IF(AND(All!$V89="P7",All!$AE89="RSS"),Ruler!L$28,IF(AND(All!$V89="P8",All!$AE89="RSS"),Ruler!L$29,IF(AND(All!$V89="P9",All!$AE89="RSS"),Ruler!L$30,0)))))))))))))))))))))))))))</f>
        <v>3</v>
      </c>
      <c r="BT89" s="325">
        <f>IF(AND(All!$V89="P1",All!$AE89="RDP"),Ruler!M$6,IF(AND(All!$V89="P2",All!$AE89="RDP"),Ruler!M$7,IF(AND(All!$V89="P3",All!$AE89="RDP"),Ruler!M$8,IF(AND(All!$V89="P4",All!$AE89="RDP"),Ruler!M$9,IF(AND(All!$V89="P5",All!$AE89="RDP"),Ruler!M$10,IF(AND(All!$V89="P6",All!$AE89="RDP"),Ruler!M$11,IF(AND(All!$V89="P7",All!$AE89="RDP"),Ruler!M$12,IF(AND(All!$V89="P8",All!$AE89="RDP"),Ruler!M$13,IF(AND(All!$V89="P9",All!$AE89="RDP"),Ruler!M$14,IF(AND(All!$V89="P1",All!$AE89="RMS"),Ruler!M$6,IF(AND(All!$V89="P2",All!$AE89="RMS"),Ruler!M$15,IF(AND(All!$V89="P3",All!$AE89="RMS"),Ruler!M$16,IF(AND(All!$V89="P4",All!$AE89="RMS"),Ruler!M$17,IF(AND(All!$V89="P5",All!$AE89="RMS"),Ruler!M$18,IF(AND(All!$V89="P6",All!$AE89="RMS"),Ruler!M$19,IF(AND(All!$V89="P7",All!$AE89="RMS"),Ruler!M$20,IF(AND(All!$V89="P8",All!$AE89="RMS"),Ruler!M$21,IF(AND(All!$V89="P9",All!$AE89="RMS"),Ruler!M$22,IF(AND(All!$V89="P1",All!$AE89="RSS"),Ruler!M$6,IF(AND(All!$V89="P2",All!$AE89="RSS"),Ruler!M$23,IF(AND(All!$V89="P3",All!$AE89="RSS"),Ruler!M$24,IF(AND(All!$V89="P4",All!$AE89="RSS"),Ruler!M$25,IF(AND(All!$V89="P5",All!$AE89="RSS"),Ruler!M$26,IF(AND(All!$V89="P6",All!$AE89="RSS"),Ruler!M$27,IF(AND(All!$V89="P7",All!$AE89="RSS"),Ruler!M$28,IF(AND(All!$V89="P8",All!$AE89="RSS"),Ruler!M$29,IF(AND(All!$V89="P9",All!$AE89="RSS"),Ruler!M$30,0)))))))))))))))))))))))))))</f>
        <v>3</v>
      </c>
      <c r="BU89" s="325">
        <f>IF(AND(All!$V89="P1",All!$AE89="RDP"),Ruler!N$6,IF(AND(All!$V89="P2",All!$AE89="RDP"),Ruler!N$7,IF(AND(All!$V89="P3",All!$AE89="RDP"),Ruler!N$8,IF(AND(All!$V89="P4",All!$AE89="RDP"),Ruler!N$9,IF(AND(All!$V89="P5",All!$AE89="RDP"),Ruler!N$10,IF(AND(All!$V89="P6",All!$AE89="RDP"),Ruler!N$11,IF(AND(All!$V89="P7",All!$AE89="RDP"),Ruler!N$12,IF(AND(All!$V89="P8",All!$AE89="RDP"),Ruler!N$13,IF(AND(All!$V89="P9",All!$AE89="RDP"),Ruler!N$14,IF(AND(All!$V89="P1",All!$AE89="RMS"),Ruler!N$6,IF(AND(All!$V89="P2",All!$AE89="RMS"),Ruler!N$15,IF(AND(All!$V89="P3",All!$AE89="RMS"),Ruler!N$16,IF(AND(All!$V89="P4",All!$AE89="RMS"),Ruler!N$17,IF(AND(All!$V89="P5",All!$AE89="RMS"),Ruler!N$18,IF(AND(All!$V89="P6",All!$AE89="RMS"),Ruler!N$19,IF(AND(All!$V89="P7",All!$AE89="RMS"),Ruler!N$20,IF(AND(All!$V89="P8",All!$AE89="RMS"),Ruler!N$21,IF(AND(All!$V89="P9",All!$AE89="RMS"),Ruler!N$22,IF(AND(All!$V89="P1",All!$AE89="RSS"),Ruler!N$6,IF(AND(All!$V89="P2",All!$AE89="RSS"),Ruler!N$23,IF(AND(All!$V89="P3",All!$AE89="RSS"),Ruler!N$24,IF(AND(All!$V89="P4",All!$AE89="RSS"),Ruler!N$25,IF(AND(All!$V89="P5",All!$AE89="RSS"),Ruler!N$26,IF(AND(All!$V89="P6",All!$AE89="RSS"),Ruler!N$27,IF(AND(All!$V89="P7",All!$AE89="RSS"),Ruler!N$28,IF(AND(All!$V89="P8",All!$AE89="RSS"),Ruler!N$29,IF(AND(All!$V89="P9",All!$AE89="RSS"),Ruler!N$30,0)))))))))))))))))))))))))))</f>
        <v>2</v>
      </c>
      <c r="BV89" s="325">
        <f>IF(AND(All!$V89="P1",All!$AE89="RDP"),Ruler!O$6,IF(AND(All!$V89="P2",All!$AE89="RDP"),Ruler!O$7,IF(AND(All!$V89="P3",All!$AE89="RDP"),Ruler!O$8,IF(AND(All!$V89="P4",All!$AE89="RDP"),Ruler!O$9,IF(AND(All!$V89="P5",All!$AE89="RDP"),Ruler!O$10,IF(AND(All!$V89="P6",All!$AE89="RDP"),Ruler!O$11,IF(AND(All!$V89="P7",All!$AE89="RDP"),Ruler!O$12,IF(AND(All!$V89="P8",All!$AE89="RDP"),Ruler!O$13,IF(AND(All!$V89="P9",All!$AE89="RDP"),Ruler!O$14,IF(AND(All!$V89="P1",All!$AE89="RMS"),Ruler!O$6,IF(AND(All!$V89="P2",All!$AE89="RMS"),Ruler!O$15,IF(AND(All!$V89="P3",All!$AE89="RMS"),Ruler!O$16,IF(AND(All!$V89="P4",All!$AE89="RMS"),Ruler!O$17,IF(AND(All!$V89="P5",All!$AE89="RMS"),Ruler!O$18,IF(AND(All!$V89="P6",All!$AE89="RMS"),Ruler!O$19,IF(AND(All!$V89="P7",All!$AE89="RMS"),Ruler!O$20,IF(AND(All!$V89="P8",All!$AE89="RMS"),Ruler!O$21,IF(AND(All!$V89="P9",All!$AE89="RMS"),Ruler!O$22,IF(AND(All!$V89="P1",All!$AE89="RSS"),Ruler!O$6,IF(AND(All!$V89="P2",All!$AE89="RSS"),Ruler!O$23,IF(AND(All!$V89="P3",All!$AE89="RSS"),Ruler!O$24,IF(AND(All!$V89="P4",All!$AE89="RSS"),Ruler!O$25,IF(AND(All!$V89="P5",All!$AE89="RSS"),Ruler!O$26,IF(AND(All!$V89="P6",All!$AE89="RSS"),Ruler!O$27,IF(AND(All!$V89="P7",All!$AE89="RSS"),Ruler!O$28,IF(AND(All!$V89="P8",All!$AE89="RSS"),Ruler!O$29,IF(AND(All!$V89="P9",All!$AE89="RSS"),Ruler!O$30,0)))))))))))))))))))))))))))</f>
        <v>3</v>
      </c>
      <c r="BW89" s="325">
        <f>IF(AND(All!$V89="P1",All!$AE89="RDP"),Ruler!P$6,IF(AND(All!$V89="P2",All!$AE89="RDP"),Ruler!P$7,IF(AND(All!$V89="P3",All!$AE89="RDP"),Ruler!P$8,IF(AND(All!$V89="P4",All!$AE89="RDP"),Ruler!P$9,IF(AND(All!$V89="P5",All!$AE89="RDP"),Ruler!P$10,IF(AND(All!$V89="P6",All!$AE89="RDP"),Ruler!P$11,IF(AND(All!$V89="P7",All!$AE89="RDP"),Ruler!P$12,IF(AND(All!$V89="P8",All!$AE89="RDP"),Ruler!P$13,IF(AND(All!$V89="P9",All!$AE89="RDP"),Ruler!P$14,IF(AND(All!$V89="P1",All!$AE89="RMS"),Ruler!P$6,IF(AND(All!$V89="P2",All!$AE89="RMS"),Ruler!P$15,IF(AND(All!$V89="P3",All!$AE89="RMS"),Ruler!P$16,IF(AND(All!$V89="P4",All!$AE89="RMS"),Ruler!P$17,IF(AND(All!$V89="P5",All!$AE89="RMS"),Ruler!P$18,IF(AND(All!$V89="P6",All!$AE89="RMS"),Ruler!P$19,IF(AND(All!$V89="P7",All!$AE89="RMS"),Ruler!P$20,IF(AND(All!$V89="P8",All!$AE89="RMS"),Ruler!P$21,IF(AND(All!$V89="P9",All!$AE89="RMS"),Ruler!P$22,IF(AND(All!$V89="P1",All!$AE89="RSS"),Ruler!P$6,IF(AND(All!$V89="P2",All!$AE89="RSS"),Ruler!P$23,IF(AND(All!$V89="P3",All!$AE89="RSS"),Ruler!P$24,IF(AND(All!$V89="P4",All!$AE89="RSS"),Ruler!P$25,IF(AND(All!$V89="P5",All!$AE89="RSS"),Ruler!P$26,IF(AND(All!$V89="P6",All!$AE89="RSS"),Ruler!P$27,IF(AND(All!$V89="P7",All!$AE89="RSS"),Ruler!P$28,IF(AND(All!$V89="P8",All!$AE89="RSS"),Ruler!P$29,IF(AND(All!$V89="P9",All!$AE89="RSS"),Ruler!P$30,0)))))))))))))))))))))))))))</f>
        <v>2</v>
      </c>
      <c r="BX89" s="325">
        <f>IF(AND(All!$V89="P1",All!$AE89="RDP"),Ruler!Q$6,IF(AND(All!$V89="P2",All!$AE89="RDP"),Ruler!Q$7,IF(AND(All!$V89="P3",All!$AE89="RDP"),Ruler!Q$8,IF(AND(All!$V89="P4",All!$AE89="RDP"),Ruler!Q$9,IF(AND(All!$V89="P5",All!$AE89="RDP"),Ruler!Q$10,IF(AND(All!$V89="P6",All!$AE89="RDP"),Ruler!Q$11,IF(AND(All!$V89="P7",All!$AE89="RDP"),Ruler!Q$12,IF(AND(All!$V89="P8",All!$AE89="RDP"),Ruler!Q$13,IF(AND(All!$V89="P9",All!$AE89="RDP"),Ruler!Q$14,IF(AND(All!$V89="P1",All!$AE89="RMS"),Ruler!Q$6,IF(AND(All!$V89="P2",All!$AE89="RMS"),Ruler!Q$15,IF(AND(All!$V89="P3",All!$AE89="RMS"),Ruler!Q$16,IF(AND(All!$V89="P4",All!$AE89="RMS"),Ruler!Q$17,IF(AND(All!$V89="P5",All!$AE89="RMS"),Ruler!Q$18,IF(AND(All!$V89="P6",All!$AE89="RMS"),Ruler!Q$19,IF(AND(All!$V89="P7",All!$AE89="RMS"),Ruler!Q$20,IF(AND(All!$V89="P8",All!$AE89="RMS"),Ruler!Q$21,IF(AND(All!$V89="P9",All!$AE89="RMS"),Ruler!Q$22,IF(AND(All!$V89="P1",All!$AE89="RSS"),Ruler!Q$6,IF(AND(All!$V89="P2",All!$AE89="RSS"),Ruler!Q$23,IF(AND(All!$V89="P3",All!$AE89="RSS"),Ruler!Q$24,IF(AND(All!$V89="P4",All!$AE89="RSS"),Ruler!Q$25,IF(AND(All!$V89="P5",All!$AE89="RSS"),Ruler!Q$26,IF(AND(All!$V89="P6",All!$AE89="RSS"),Ruler!Q$27,IF(AND(All!$V89="P7",All!$AE89="RSS"),Ruler!Q$28,IF(AND(All!$V89="P8",All!$AE89="RSS"),Ruler!Q$29,IF(AND(All!$V89="P9",All!$AE89="RSS"),Ruler!Q$30,0)))))))))))))))))))))))))))</f>
        <v>3</v>
      </c>
      <c r="BY89" s="325">
        <f>IF(AND(All!$V89="P1",All!$AE89="RDP"),Ruler!R$6,IF(AND(All!$V89="P2",All!$AE89="RDP"),Ruler!R$7,IF(AND(All!$V89="P3",All!$AE89="RDP"),Ruler!R$8,IF(AND(All!$V89="P4",All!$AE89="RDP"),Ruler!R$9,IF(AND(All!$V89="P5",All!$AE89="RDP"),Ruler!R$10,IF(AND(All!$V89="P6",All!$AE89="RDP"),Ruler!R$11,IF(AND(All!$V89="P7",All!$AE89="RDP"),Ruler!R$12,IF(AND(All!$V89="P8",All!$AE89="RDP"),Ruler!R$13,IF(AND(All!$V89="P9",All!$AE89="RDP"),Ruler!R$14,IF(AND(All!$V89="P1",All!$AE89="RMS"),Ruler!R$6,IF(AND(All!$V89="P2",All!$AE89="RMS"),Ruler!R$15,IF(AND(All!$V89="P3",All!$AE89="RMS"),Ruler!R$16,IF(AND(All!$V89="P4",All!$AE89="RMS"),Ruler!R$17,IF(AND(All!$V89="P5",All!$AE89="RMS"),Ruler!R$18,IF(AND(All!$V89="P6",All!$AE89="RMS"),Ruler!R$19,IF(AND(All!$V89="P7",All!$AE89="RMS"),Ruler!R$20,IF(AND(All!$V89="P8",All!$AE89="RMS"),Ruler!R$21,IF(AND(All!$V89="P9",All!$AE89="RMS"),Ruler!R$22,IF(AND(All!$V89="P1",All!$AE89="RSS"),Ruler!R$6,IF(AND(All!$V89="P2",All!$AE89="RSS"),Ruler!R$23,IF(AND(All!$V89="P3",All!$AE89="RSS"),Ruler!R$24,IF(AND(All!$V89="P4",All!$AE89="RSS"),Ruler!R$25,IF(AND(All!$V89="P5",All!$AE89="RSS"),Ruler!R$26,IF(AND(All!$V89="P6",All!$AE89="RSS"),Ruler!R$27,IF(AND(All!$V89="P7",All!$AE89="RSS"),Ruler!R$28,IF(AND(All!$V89="P8",All!$AE89="RSS"),Ruler!R$29,IF(AND(All!$V89="P9",All!$AE89="RSS"),Ruler!R$30,0)))))))))))))))))))))))))))</f>
        <v>3</v>
      </c>
      <c r="BZ89" s="325">
        <f>IF(AND(All!$V89="P1",All!$AE89="RDP"),Ruler!S$6,IF(AND(All!$V89="P2",All!$AE89="RDP"),Ruler!S$7,IF(AND(All!$V89="P3",All!$AE89="RDP"),Ruler!S$8,IF(AND(All!$V89="P4",All!$AE89="RDP"),Ruler!S$9,IF(AND(All!$V89="P5",All!$AE89="RDP"),Ruler!S$10,IF(AND(All!$V89="P6",All!$AE89="RDP"),Ruler!S$11,IF(AND(All!$V89="P7",All!$AE89="RDP"),Ruler!S$12,IF(AND(All!$V89="P8",All!$AE89="RDP"),Ruler!S$13,IF(AND(All!$V89="P9",All!$AE89="RDP"),Ruler!S$14,IF(AND(All!$V89="P1",All!$AE89="RMS"),Ruler!S$6,IF(AND(All!$V89="P2",All!$AE89="RMS"),Ruler!S$15,IF(AND(All!$V89="P3",All!$AE89="RMS"),Ruler!S$16,IF(AND(All!$V89="P4",All!$AE89="RMS"),Ruler!S$17,IF(AND(All!$V89="P5",All!$AE89="RMS"),Ruler!S$18,IF(AND(All!$V89="P6",All!$AE89="RMS"),Ruler!S$19,IF(AND(All!$V89="P7",All!$AE89="RMS"),Ruler!S$20,IF(AND(All!$V89="P8",All!$AE89="RMS"),Ruler!S$21,IF(AND(All!$V89="P9",All!$AE89="RMS"),Ruler!S$22,IF(AND(All!$V89="P1",All!$AE89="RSS"),Ruler!S$6,IF(AND(All!$V89="P2",All!$AE89="RSS"),Ruler!S$23,IF(AND(All!$V89="P3",All!$AE89="RSS"),Ruler!S$24,IF(AND(All!$V89="P4",All!$AE89="RSS"),Ruler!S$25,IF(AND(All!$V89="P5",All!$AE89="RSS"),Ruler!S$26,IF(AND(All!$V89="P6",All!$AE89="RSS"),Ruler!S$27,IF(AND(All!$V89="P7",All!$AE89="RSS"),Ruler!S$28,IF(AND(All!$V89="P8",All!$AE89="RSS"),Ruler!S$29,IF(AND(All!$V89="P9",All!$AE89="RSS"),Ruler!S$30,0)))))))))))))))))))))))))))</f>
        <v>2</v>
      </c>
      <c r="CA89" s="325">
        <f>IF(AND(All!$V89="P1",All!$AE89="RDP"),Ruler!T$6,IF(AND(All!$V89="P2",All!$AE89="RDP"),Ruler!T$7,IF(AND(All!$V89="P3",All!$AE89="RDP"),Ruler!T$8,IF(AND(All!$V89="P4",All!$AE89="RDP"),Ruler!T$9,IF(AND(All!$V89="P5",All!$AE89="RDP"),Ruler!T$10,IF(AND(All!$V89="P6",All!$AE89="RDP"),Ruler!T$11,IF(AND(All!$V89="P7",All!$AE89="RDP"),Ruler!T$12,IF(AND(All!$V89="P8",All!$AE89="RDP"),Ruler!T$13,IF(AND(All!$V89="P9",All!$AE89="RDP"),Ruler!T$14,IF(AND(All!$V89="P1",All!$AE89="RMS"),Ruler!T$6,IF(AND(All!$V89="P2",All!$AE89="RMS"),Ruler!T$15,IF(AND(All!$V89="P3",All!$AE89="RMS"),Ruler!T$16,IF(AND(All!$V89="P4",All!$AE89="RMS"),Ruler!T$17,IF(AND(All!$V89="P5",All!$AE89="RMS"),Ruler!T$18,IF(AND(All!$V89="P6",All!$AE89="RMS"),Ruler!T$19,IF(AND(All!$V89="P7",All!$AE89="RMS"),Ruler!T$20,IF(AND(All!$V89="P8",All!$AE89="RMS"),Ruler!T$21,IF(AND(All!$V89="P9",All!$AE89="RMS"),Ruler!T$22,IF(AND(All!$V89="P1",All!$AE89="RSS"),Ruler!T$6,IF(AND(All!$V89="P2",All!$AE89="RSS"),Ruler!T$23,IF(AND(All!$V89="P3",All!$AE89="RSS"),Ruler!T$24,IF(AND(All!$V89="P4",All!$AE89="RSS"),Ruler!T$25,IF(AND(All!$V89="P5",All!$AE89="RSS"),Ruler!T$26,IF(AND(All!$V89="P6",All!$AE89="RSS"),Ruler!T$27,IF(AND(All!$V89="P7",All!$AE89="RSS"),Ruler!T$28,IF(AND(All!$V89="P8",All!$AE89="RSS"),Ruler!T$29,IF(AND(All!$V89="P9",All!$AE89="RSS"),Ruler!T$30,0)))))))))))))))))))))))))))</f>
        <v>2</v>
      </c>
      <c r="CB89" s="325">
        <f>IF(AND(All!$V89="P1",All!$AE89="RDP"),Ruler!U$6,IF(AND(All!$V89="P2",All!$AE89="RDP"),Ruler!U$7,IF(AND(All!$V89="P3",All!$AE89="RDP"),Ruler!U$8,IF(AND(All!$V89="P4",All!$AE89="RDP"),Ruler!U$9,IF(AND(All!$V89="P5",All!$AE89="RDP"),Ruler!U$10,IF(AND(All!$V89="P6",All!$AE89="RDP"),Ruler!U$11,IF(AND(All!$V89="P7",All!$AE89="RDP"),Ruler!U$12,IF(AND(All!$V89="P8",All!$AE89="RDP"),Ruler!U$13,IF(AND(All!$V89="P9",All!$AE89="RDP"),Ruler!U$14,IF(AND(All!$V89="P1",All!$AE89="RMS"),Ruler!U$6,IF(AND(All!$V89="P2",All!$AE89="RMS"),Ruler!U$15,IF(AND(All!$V89="P3",All!$AE89="RMS"),Ruler!U$16,IF(AND(All!$V89="P4",All!$AE89="RMS"),Ruler!U$17,IF(AND(All!$V89="P5",All!$AE89="RMS"),Ruler!U$18,IF(AND(All!$V89="P6",All!$AE89="RMS"),Ruler!U$19,IF(AND(All!$V89="P7",All!$AE89="RMS"),Ruler!U$20,IF(AND(All!$V89="P8",All!$AE89="RMS"),Ruler!U$21,IF(AND(All!$V89="P9",All!$AE89="RMS"),Ruler!U$22,IF(AND(All!$V89="P1",All!$AE89="RSS"),Ruler!U$6,IF(AND(All!$V89="P2",All!$AE89="RSS"),Ruler!U$23,IF(AND(All!$V89="P3",All!$AE89="RSS"),Ruler!U$24,IF(AND(All!$V89="P4",All!$AE89="RSS"),Ruler!U$25,IF(AND(All!$V89="P5",All!$AE89="RSS"),Ruler!U$26,IF(AND(All!$V89="P6",All!$AE89="RSS"),Ruler!U$27,IF(AND(All!$V89="P7",All!$AE89="RSS"),Ruler!U$28,IF(AND(All!$V89="P8",All!$AE89="RSS"),Ruler!U$29,IF(AND(All!$V89="P9",All!$AE89="RSS"),Ruler!U$30,0)))))))))))))))))))))))))))</f>
        <v>2</v>
      </c>
      <c r="CC89" s="325">
        <f>IF(AND(All!$V89="P1",All!$AE89="RDP"),Ruler!V$6,IF(AND(All!$V89="P2",All!$AE89="RDP"),Ruler!V$7,IF(AND(All!$V89="P3",All!$AE89="RDP"),Ruler!V$8,IF(AND(All!$V89="P4",All!$AE89="RDP"),Ruler!V$9,IF(AND(All!$V89="P5",All!$AE89="RDP"),Ruler!V$10,IF(AND(All!$V89="P6",All!$AE89="RDP"),Ruler!V$11,IF(AND(All!$V89="P7",All!$AE89="RDP"),Ruler!V$12,IF(AND(All!$V89="P8",All!$AE89="RDP"),Ruler!V$13,IF(AND(All!$V89="P9",All!$AE89="RDP"),Ruler!V$14,IF(AND(All!$V89="P1",All!$AE89="RMS"),Ruler!V$6,IF(AND(All!$V89="P2",All!$AE89="RMS"),Ruler!V$15,IF(AND(All!$V89="P3",All!$AE89="RMS"),Ruler!V$16,IF(AND(All!$V89="P4",All!$AE89="RMS"),Ruler!V$17,IF(AND(All!$V89="P5",All!$AE89="RMS"),Ruler!V$18,IF(AND(All!$V89="P6",All!$AE89="RMS"),Ruler!V$19,IF(AND(All!$V89="P7",All!$AE89="RMS"),Ruler!V$20,IF(AND(All!$V89="P8",All!$AE89="RMS"),Ruler!V$21,IF(AND(All!$V89="P9",All!$AE89="RMS"),Ruler!V$22,IF(AND(All!$V89="P1",All!$AE89="RSS"),Ruler!V$6,IF(AND(All!$V89="P2",All!$AE89="RSS"),Ruler!V$23,IF(AND(All!$V89="P3",All!$AE89="RSS"),Ruler!V$24,IF(AND(All!$V89="P4",All!$AE89="RSS"),Ruler!V$25,IF(AND(All!$V89="P5",All!$AE89="RSS"),Ruler!V$26,IF(AND(All!$V89="P6",All!$AE89="RSS"),Ruler!V$27,IF(AND(All!$V89="P7",All!$AE89="RSS"),Ruler!V$28,IF(AND(All!$V89="P8",All!$AE89="RSS"),Ruler!V$29,IF(AND(All!$V89="P9",All!$AE89="RSS"),Ruler!V$30,0)))))))))))))))))))))))))))</f>
        <v>2</v>
      </c>
      <c r="CD89" s="325">
        <f>IF(AND(All!$V89="P1",All!$AE89="RDP"),Ruler!W$6,IF(AND(All!$V89="P2",All!$AE89="RDP"),Ruler!W$7,IF(AND(All!$V89="P3",All!$AE89="RDP"),Ruler!W$8,IF(AND(All!$V89="P4",All!$AE89="RDP"),Ruler!W$9,IF(AND(All!$V89="P5",All!$AE89="RDP"),Ruler!W$10,IF(AND(All!$V89="P6",All!$AE89="RDP"),Ruler!W$11,IF(AND(All!$V89="P7",All!$AE89="RDP"),Ruler!W$12,IF(AND(All!$V89="P8",All!$AE89="RDP"),Ruler!W$13,IF(AND(All!$V89="P9",All!$AE89="RDP"),Ruler!W$14,IF(AND(All!$V89="P1",All!$AE89="RMS"),Ruler!W$6,IF(AND(All!$V89="P2",All!$AE89="RMS"),Ruler!W$15,IF(AND(All!$V89="P3",All!$AE89="RMS"),Ruler!W$16,IF(AND(All!$V89="P4",All!$AE89="RMS"),Ruler!W$17,IF(AND(All!$V89="P5",All!$AE89="RMS"),Ruler!W$18,IF(AND(All!$V89="P6",All!$AE89="RMS"),Ruler!W$19,IF(AND(All!$V89="P7",All!$AE89="RMS"),Ruler!W$20,IF(AND(All!$V89="P8",All!$AE89="RMS"),Ruler!W$21,IF(AND(All!$V89="P9",All!$AE89="RMS"),Ruler!W$22,IF(AND(All!$V89="P1",All!$AE89="RSS"),Ruler!W$6,IF(AND(All!$V89="P2",All!$AE89="RSS"),Ruler!W$23,IF(AND(All!$V89="P3",All!$AE89="RSS"),Ruler!W$24,IF(AND(All!$V89="P4",All!$AE89="RSS"),Ruler!W$25,IF(AND(All!$V89="P5",All!$AE89="RSS"),Ruler!W$26,IF(AND(All!$V89="P6",All!$AE89="RSS"),Ruler!W$27,IF(AND(All!$V89="P7",All!$AE89="RSS"),Ruler!W$28,IF(AND(All!$V89="P8",All!$AE89="RSS"),Ruler!W$29,IF(AND(All!$V89="P9",All!$AE89="RSS"),Ruler!W$30,0)))))))))))))))))))))))))))</f>
        <v>2</v>
      </c>
      <c r="CE89" s="325">
        <f>IF(AND(All!$V89="P1",All!$AE89="RDP"),Ruler!X$6,IF(AND(All!$V89="P2",All!$AE89="RDP"),Ruler!X$7,IF(AND(All!$V89="P3",All!$AE89="RDP"),Ruler!X$8,IF(AND(All!$V89="P4",All!$AE89="RDP"),Ruler!X$9,IF(AND(All!$V89="P5",All!$AE89="RDP"),Ruler!X$10,IF(AND(All!$V89="P6",All!$AE89="RDP"),Ruler!X$11,IF(AND(All!$V89="P7",All!$AE89="RDP"),Ruler!X$12,IF(AND(All!$V89="P8",All!$AE89="RDP"),Ruler!X$13,IF(AND(All!$V89="P9",All!$AE89="RDP"),Ruler!X$14,IF(AND(All!$V89="P1",All!$AE89="RMS"),Ruler!X$6,IF(AND(All!$V89="P2",All!$AE89="RMS"),Ruler!X$15,IF(AND(All!$V89="P3",All!$AE89="RMS"),Ruler!X$16,IF(AND(All!$V89="P4",All!$AE89="RMS"),Ruler!X$17,IF(AND(All!$V89="P5",All!$AE89="RMS"),Ruler!X$18,IF(AND(All!$V89="P6",All!$AE89="RMS"),Ruler!X$19,IF(AND(All!$V89="P7",All!$AE89="RMS"),Ruler!X$20,IF(AND(All!$V89="P8",All!$AE89="RMS"),Ruler!X$21,IF(AND(All!$V89="P9",All!$AE89="RMS"),Ruler!X$22,IF(AND(All!$V89="P1",All!$AE89="RSS"),Ruler!X$6,IF(AND(All!$V89="P2",All!$AE89="RSS"),Ruler!X$23,IF(AND(All!$V89="P3",All!$AE89="RSS"),Ruler!X$24,IF(AND(All!$V89="P4",All!$AE89="RSS"),Ruler!X$25,IF(AND(All!$V89="P5",All!$AE89="RSS"),Ruler!X$26,IF(AND(All!$V89="P6",All!$AE89="RSS"),Ruler!X$27,IF(AND(All!$V89="P7",All!$AE89="RSS"),Ruler!X$28,IF(AND(All!$V89="P8",All!$AE89="RSS"),Ruler!X$29,IF(AND(All!$V89="P9",All!$AE89="RSS"),Ruler!X$30,0)))))))))))))))))))))))))))</f>
        <v>2</v>
      </c>
      <c r="CF89" s="325">
        <f>IF(AND(All!$V89="P1",All!$AE89="RDP"),Ruler!Y$6,IF(AND(All!$V89="P2",All!$AE89="RDP"),Ruler!Y$7,IF(AND(All!$V89="P3",All!$AE89="RDP"),Ruler!Y$8,IF(AND(All!$V89="P4",All!$AE89="RDP"),Ruler!Y$9,IF(AND(All!$V89="P5",All!$AE89="RDP"),Ruler!Y$10,IF(AND(All!$V89="P6",All!$AE89="RDP"),Ruler!Y$11,IF(AND(All!$V89="P7",All!$AE89="RDP"),Ruler!Y$12,IF(AND(All!$V89="P8",All!$AE89="RDP"),Ruler!Y$13,IF(AND(All!$V89="P9",All!$AE89="RDP"),Ruler!Y$14,IF(AND(All!$V89="P1",All!$AE89="RMS"),Ruler!Y$6,IF(AND(All!$V89="P2",All!$AE89="RMS"),Ruler!Y$15,IF(AND(All!$V89="P3",All!$AE89="RMS"),Ruler!Y$16,IF(AND(All!$V89="P4",All!$AE89="RMS"),Ruler!Y$17,IF(AND(All!$V89="P5",All!$AE89="RMS"),Ruler!Y$18,IF(AND(All!$V89="P6",All!$AE89="RMS"),Ruler!Y$19,IF(AND(All!$V89="P7",All!$AE89="RMS"),Ruler!Y$20,IF(AND(All!$V89="P8",All!$AE89="RMS"),Ruler!Y$21,IF(AND(All!$V89="P9",All!$AE89="RMS"),Ruler!Y$22,IF(AND(All!$V89="P1",All!$AE89="RSS"),Ruler!Y$6,IF(AND(All!$V89="P2",All!$AE89="RSS"),Ruler!Y$23,IF(AND(All!$V89="P3",All!$AE89="RSS"),Ruler!Y$24,IF(AND(All!$V89="P4",All!$AE89="RSS"),Ruler!Y$25,IF(AND(All!$V89="P5",All!$AE89="RSS"),Ruler!Y$26,IF(AND(All!$V89="P6",All!$AE89="RSS"),Ruler!Y$27,IF(AND(All!$V89="P7",All!$AE89="RSS"),Ruler!Y$28,IF(AND(All!$V89="P8",All!$AE89="RSS"),Ruler!Y$29,IF(AND(All!$V89="P9",All!$AE89="RSS"),Ruler!Y$30,0)))))))))))))))))))))))))))</f>
        <v>1</v>
      </c>
      <c r="CG89" s="325">
        <f>IF(AND(All!$V89="P1",All!$AE89="RDP"),Ruler!Z$6,IF(AND(All!$V89="P2",All!$AE89="RDP"),Ruler!Z$7,IF(AND(All!$V89="P3",All!$AE89="RDP"),Ruler!Z$8,IF(AND(All!$V89="P4",All!$AE89="RDP"),Ruler!Z$9,IF(AND(All!$V89="P5",All!$AE89="RDP"),Ruler!Z$10,IF(AND(All!$V89="P6",All!$AE89="RDP"),Ruler!Z$11,IF(AND(All!$V89="P7",All!$AE89="RDP"),Ruler!Z$12,IF(AND(All!$V89="P8",All!$AE89="RDP"),Ruler!Z$13,IF(AND(All!$V89="P9",All!$AE89="RDP"),Ruler!Z$14,IF(AND(All!$V89="P1",All!$AE89="RMS"),Ruler!Z$6,IF(AND(All!$V89="P2",All!$AE89="RMS"),Ruler!Z$15,IF(AND(All!$V89="P3",All!$AE89="RMS"),Ruler!Z$16,IF(AND(All!$V89="P4",All!$AE89="RMS"),Ruler!Z$17,IF(AND(All!$V89="P5",All!$AE89="RMS"),Ruler!Z$18,IF(AND(All!$V89="P6",All!$AE89="RMS"),Ruler!Z$19,IF(AND(All!$V89="P7",All!$AE89="RMS"),Ruler!Z$20,IF(AND(All!$V89="P8",All!$AE89="RMS"),Ruler!Z$21,IF(AND(All!$V89="P9",All!$AE89="RMS"),Ruler!Z$22,IF(AND(All!$V89="P1",All!$AE89="RSS"),Ruler!Z$6,IF(AND(All!$V89="P2",All!$AE89="RSS"),Ruler!Z$23,IF(AND(All!$V89="P3",All!$AE89="RSS"),Ruler!Z$24,IF(AND(All!$V89="P4",All!$AE89="RSS"),Ruler!Z$25,IF(AND(All!$V89="P5",All!$AE89="RSS"),Ruler!Z$26,IF(AND(All!$V89="P6",All!$AE89="RSS"),Ruler!Z$27,IF(AND(All!$V89="P7",All!$AE89="RSS"),Ruler!Z$28,IF(AND(All!$V89="P8",All!$AE89="RSS"),Ruler!Z$29,IF(AND(All!$V89="P9",All!$AE89="RSS"),Ruler!Z$30,0)))))))))))))))))))))))))))</f>
        <v>2</v>
      </c>
      <c r="CH89" s="325">
        <f>IF(AND(All!$V89="P1",All!$AE89="RDP"),Ruler!AA$6,IF(AND(All!$V89="P2",All!$AE89="RDP"),Ruler!AA$7,IF(AND(All!$V89="P3",All!$AE89="RDP"),Ruler!AA$8,IF(AND(All!$V89="P4",All!$AE89="RDP"),Ruler!AA$9,IF(AND(All!$V89="P5",All!$AE89="RDP"),Ruler!AA$10,IF(AND(All!$V89="P6",All!$AE89="RDP"),Ruler!AA$11,IF(AND(All!$V89="P7",All!$AE89="RDP"),Ruler!AA$12,IF(AND(All!$V89="P8",All!$AE89="RDP"),Ruler!AA$13,IF(AND(All!$V89="P9",All!$AE89="RDP"),Ruler!AA$14,IF(AND(All!$V89="P1",All!$AE89="RMS"),Ruler!AA$6,IF(AND(All!$V89="P2",All!$AE89="RMS"),Ruler!AA$15,IF(AND(All!$V89="P3",All!$AE89="RMS"),Ruler!AA$16,IF(AND(All!$V89="P4",All!$AE89="RMS"),Ruler!AA$17,IF(AND(All!$V89="P5",All!$AE89="RMS"),Ruler!AA$18,IF(AND(All!$V89="P6",All!$AE89="RMS"),Ruler!AA$19,IF(AND(All!$V89="P7",All!$AE89="RMS"),Ruler!AA$20,IF(AND(All!$V89="P8",All!$AE89="RMS"),Ruler!AA$21,IF(AND(All!$V89="P9",All!$AE89="RMS"),Ruler!AA$22,IF(AND(All!$V89="P1",All!$AE89="RSS"),Ruler!AA$6,IF(AND(All!$V89="P2",All!$AE89="RSS"),Ruler!AA$23,IF(AND(All!$V89="P3",All!$AE89="RSS"),Ruler!AA$24,IF(AND(All!$V89="P4",All!$AE89="RSS"),Ruler!AA$25,IF(AND(All!$V89="P5",All!$AE89="RSS"),Ruler!AA$26,IF(AND(All!$V89="P6",All!$AE89="RSS"),Ruler!AA$27,IF(AND(All!$V89="P7",All!$AE89="RSS"),Ruler!AA$28,IF(AND(All!$V89="P8",All!$AE89="RSS"),Ruler!AA$29,IF(AND(All!$V89="P9",All!$AE89="RSS"),Ruler!AA$30,0)))))))))))))))))))))))))))</f>
        <v>1</v>
      </c>
      <c r="CI89" s="325">
        <f>IF(AND(All!$V89="P1",All!$AE89="RDP"),Ruler!AB$6,IF(AND(All!$V89="P2",All!$AE89="RDP"),Ruler!AB$7,IF(AND(All!$V89="P3",All!$AE89="RDP"),Ruler!AB$8,IF(AND(All!$V89="P4",All!$AE89="RDP"),Ruler!AB$9,IF(AND(All!$V89="P5",All!$AE89="RDP"),Ruler!AB$10,IF(AND(All!$V89="P6",All!$AE89="RDP"),Ruler!AB$11,IF(AND(All!$V89="P7",All!$AE89="RDP"),Ruler!AB$12,IF(AND(All!$V89="P8",All!$AE89="RDP"),Ruler!AB$13,IF(AND(All!$V89="P9",All!$AE89="RDP"),Ruler!AB$14,IF(AND(All!$V89="P1",All!$AE89="RMS"),Ruler!AB$6,IF(AND(All!$V89="P2",All!$AE89="RMS"),Ruler!AB$15,IF(AND(All!$V89="P3",All!$AE89="RMS"),Ruler!AB$16,IF(AND(All!$V89="P4",All!$AE89="RMS"),Ruler!AB$17,IF(AND(All!$V89="P5",All!$AE89="RMS"),Ruler!AB$18,IF(AND(All!$V89="P6",All!$AE89="RMS"),Ruler!AB$19,IF(AND(All!$V89="P7",All!$AE89="RMS"),Ruler!AB$20,IF(AND(All!$V89="P8",All!$AE89="RMS"),Ruler!AB$21,IF(AND(All!$V89="P9",All!$AE89="RMS"),Ruler!AB$22,IF(AND(All!$V89="P1",All!$AE89="RSS"),Ruler!AB$6,IF(AND(All!$V89="P2",All!$AE89="RSS"),Ruler!AB$23,IF(AND(All!$V89="P3",All!$AE89="RSS"),Ruler!AB$24,IF(AND(All!$V89="P4",All!$AE89="RSS"),Ruler!AB$25,IF(AND(All!$V89="P5",All!$AE89="RSS"),Ruler!AB$26,IF(AND(All!$V89="P6",All!$AE89="RSS"),Ruler!AB$27,IF(AND(All!$V89="P7",All!$AE89="RSS"),Ruler!AB$28,IF(AND(All!$V89="P8",All!$AE89="RSS"),Ruler!AB$29,IF(AND(All!$V89="P9",All!$AE89="RSS"),Ruler!AB$30,0)))))))))))))))))))))))))))</f>
        <v>1</v>
      </c>
      <c r="CJ89" s="323">
        <f>Table9[[#This Row],[R-B1]]-Table9[[#This Row],[B1]]</f>
        <v>1</v>
      </c>
      <c r="CK89" s="43">
        <f>Table9[[#This Row],[R-B2]]-Table9[[#This Row],[B2]]</f>
        <v>1</v>
      </c>
      <c r="CL89" s="43">
        <f>Table9[[#This Row],[R-B3]]-Table9[[#This Row],[B3]]</f>
        <v>0</v>
      </c>
      <c r="CM89" s="43">
        <f>Table9[[#This Row],[R-B4]]-Table9[[#This Row],[B4]]</f>
        <v>2</v>
      </c>
      <c r="CN89" s="43">
        <f>Table9[[#This Row],[R-B5]]-Table9[[#This Row],[B5]]</f>
        <v>1</v>
      </c>
      <c r="CO89" s="43">
        <f>Table9[[#This Row],[R-B6]]-Table9[[#This Row],[B6]]</f>
        <v>0</v>
      </c>
      <c r="CP89" s="43">
        <f>Table9[[#This Row],[R-B7]]-Table9[[#This Row],[B7]]</f>
        <v>1</v>
      </c>
      <c r="CQ89" s="43">
        <f>Table9[[#This Row],[R-B8]]-Table9[[#This Row],[B8]]</f>
        <v>1</v>
      </c>
      <c r="CR89" s="43">
        <f>Table9[[#This Row],[R-B9]]-Table9[[#This Row],[B9]]</f>
        <v>3</v>
      </c>
      <c r="CS89" s="43">
        <f>Table9[[#This Row],[R-B10]]-Table9[[#This Row],[B10]]</f>
        <v>0</v>
      </c>
      <c r="CT89" s="43">
        <f>Table9[[#This Row],[R-B11]]-Table9[[#This Row],[B11]]</f>
        <v>1</v>
      </c>
      <c r="CU89" s="43">
        <f>Table9[[#This Row],[R-B12]]-Table9[[#This Row],[B12]]</f>
        <v>0</v>
      </c>
      <c r="CV89" s="43">
        <f>Table9[[#This Row],[R-K1]]-Table9[[#This Row],[K1]]</f>
        <v>1</v>
      </c>
      <c r="CW89" s="43">
        <f>Table9[[#This Row],[R-K2]]-Table9[[#This Row],[K2]]</f>
        <v>1</v>
      </c>
      <c r="CX89" s="43">
        <f>Table9[[#This Row],[R-K3]]-Table9[[#This Row],[K3]]</f>
        <v>1</v>
      </c>
      <c r="CY89" s="43">
        <f>Table9[[#This Row],[R-K4]]-Table9[[#This Row],[K4]]</f>
        <v>1</v>
      </c>
      <c r="CZ89" s="43">
        <f>Table9[[#This Row],[R-K5]]-Table9[[#This Row],[K5]]</f>
        <v>1</v>
      </c>
      <c r="DA89" s="43">
        <f>Table9[[#This Row],[R-P1]]-Table9[[#This Row],[P1]]</f>
        <v>1</v>
      </c>
      <c r="DB89" s="43">
        <f>Table9[[#This Row],[R-P2]]-Table9[[#This Row],[P2]]</f>
        <v>1</v>
      </c>
      <c r="DC89" s="43">
        <f>Table9[[#This Row],[R-P3]]-Table9[[#This Row],[P3]]</f>
        <v>1</v>
      </c>
      <c r="DD89" s="43">
        <f>Table9[[#This Row],[R-P4]]-Table9[[#This Row],[P4]]</f>
        <v>0</v>
      </c>
      <c r="DE89" s="43">
        <f>Table9[[#This Row],[R-P5]]-Table9[[#This Row],[P5]]</f>
        <v>1</v>
      </c>
      <c r="DF89" s="43">
        <f>Table9[[#This Row],[R-E1]]-Table9[[#This Row],[E1]]</f>
        <v>0</v>
      </c>
      <c r="DG89" s="328">
        <f>Table9[[#This Row],[R-E2]]-Table9[[#This Row],[E2]]</f>
        <v>0</v>
      </c>
      <c r="DH89" s="43">
        <f>COUNTIF(Table9[[#This Row],[G-B1]:[G-B12]],"&lt;=0")/12*100</f>
        <v>33.333333333333329</v>
      </c>
      <c r="DI89" s="43">
        <f>COUNTIF(Table9[[#This Row],[G-K1]:[G-K5]],"&lt;=0")/5*100</f>
        <v>0</v>
      </c>
      <c r="DJ89" s="43">
        <f>COUNTIF(Table9[[#This Row],[G-P1]:[G-P5]],"&lt;=0")/5*100</f>
        <v>20</v>
      </c>
      <c r="DK89" s="43">
        <f>COUNTIF(Table9[[#This Row],[G-E1]:[G-E2]],"&lt;=0")/2*100</f>
        <v>100</v>
      </c>
      <c r="DL89" s="450">
        <f>IF(AE89="RDP",(COUNTIF(Table9[[#This Row],[G-B3]],"&lt;=0")+COUNTIF(Table9[[#This Row],[G-B4]],"&lt;=0")+COUNTIF(Table9[[#This Row],[G-B7]],"&lt;=0")+COUNTIF(Table9[[#This Row],[G-B11]],"&lt;=0")+COUNTIF(Table9[[#This Row],[G-K2]],"&lt;=0"))/5*100,IF(AE89="RMS",(COUNTIF(Table9[[#This Row],[G-B4]],"&lt;=0")+COUNTIF(Table9[[#This Row],[G-B5]],"&lt;=0")+COUNTIF(Table9[[#This Row],[G-B10]],"&lt;=0")+COUNTIF(Table9[[#This Row],[G-B12]],"&lt;=0")+COUNTIF(Table9[[#This Row],[G-K2]],"&lt;=0"))/5*100,IF(AE89="RSS",(COUNTIF(Table9[[#This Row],[G-B1]],"&lt;=0")+COUNTIF(Table9[[#This Row],[G-B2]],"&lt;=0")+COUNTIF(Table9[[#This Row],[G-B6]],"&lt;=0")+COUNTIF(Table9[[#This Row],[G-B11]],"&lt;=0")+COUNTIF(Table9[[#This Row],[G-B12]],"&lt;=0"))/5*100,0)))</f>
        <v>20</v>
      </c>
      <c r="DM89" s="332">
        <v>33</v>
      </c>
      <c r="DN89" s="42">
        <v>0</v>
      </c>
      <c r="DO89" s="42">
        <v>20</v>
      </c>
      <c r="DP89" s="42">
        <v>100</v>
      </c>
      <c r="DQ89" s="42">
        <v>20</v>
      </c>
      <c r="DR89" s="332">
        <v>0</v>
      </c>
      <c r="DS89" s="42">
        <v>0</v>
      </c>
      <c r="DT89" s="42">
        <v>0</v>
      </c>
      <c r="DU89" s="42">
        <v>0</v>
      </c>
      <c r="DV89" s="42">
        <v>0</v>
      </c>
      <c r="DW89" s="332">
        <v>0</v>
      </c>
      <c r="DX89" s="42">
        <v>0</v>
      </c>
      <c r="DY89" s="42">
        <v>0</v>
      </c>
      <c r="DZ89" s="42">
        <v>0</v>
      </c>
      <c r="EA89" s="333">
        <v>0</v>
      </c>
      <c r="EB89" s="342" t="s">
        <v>196</v>
      </c>
      <c r="EC89" s="339" t="s">
        <v>251</v>
      </c>
      <c r="ED89" s="339" t="s">
        <v>822</v>
      </c>
      <c r="EE89" s="338"/>
    </row>
    <row r="90" spans="2:135" ht="15" hidden="1" thickBot="1" x14ac:dyDescent="0.4">
      <c r="B90" s="282">
        <v>89</v>
      </c>
      <c r="C90" s="285" t="s">
        <v>198</v>
      </c>
      <c r="D90" s="282"/>
      <c r="E90" s="284" t="s">
        <v>823</v>
      </c>
      <c r="F90" s="43">
        <v>1091372</v>
      </c>
      <c r="G90" s="357">
        <f t="shared" ca="1" si="5"/>
        <v>26.820910321537298</v>
      </c>
      <c r="H90" s="492">
        <v>36526</v>
      </c>
      <c r="I90" s="282" t="s">
        <v>179</v>
      </c>
      <c r="J90" s="282" t="s">
        <v>137</v>
      </c>
      <c r="K90" s="282" t="s">
        <v>138</v>
      </c>
      <c r="L90" s="282" t="s">
        <v>139</v>
      </c>
      <c r="M90" s="285" t="s">
        <v>349</v>
      </c>
      <c r="N90" s="282"/>
      <c r="O90" s="282" t="s">
        <v>142</v>
      </c>
      <c r="P90" s="281" t="s">
        <v>824</v>
      </c>
      <c r="Q90" s="282" t="s">
        <v>144</v>
      </c>
      <c r="R90" s="282" t="s">
        <v>185</v>
      </c>
      <c r="S90" s="283">
        <v>44942</v>
      </c>
      <c r="T90" s="286">
        <f ca="1">YEARFRAC(S90,$T$1)</f>
        <v>3.7611111111111111</v>
      </c>
      <c r="U90" s="282"/>
      <c r="V90" s="282" t="s">
        <v>55</v>
      </c>
      <c r="W90" s="286"/>
      <c r="X90" s="286">
        <f ca="1">($T$1-Table9[[#This Row],[Date of Appointment to Current Grade]])/365</f>
        <v>3.7633760749619558</v>
      </c>
      <c r="Y90" s="283">
        <v>44942</v>
      </c>
      <c r="Z90" s="282" t="s">
        <v>263</v>
      </c>
      <c r="AA90" s="283">
        <v>46023</v>
      </c>
      <c r="AB90" s="286">
        <f ca="1">($T$1-Table9[[#This Row],[Date in Position]])/365</f>
        <v>0.80173223934551763</v>
      </c>
      <c r="AC90" s="282"/>
      <c r="AD90" s="282"/>
      <c r="AE90" s="282"/>
      <c r="AF90" s="282"/>
      <c r="AG90" s="287"/>
      <c r="AH90" s="287"/>
      <c r="AI90" s="287"/>
      <c r="AJ90" s="285"/>
      <c r="AK90" s="288"/>
      <c r="AL90" s="285"/>
      <c r="AM90" s="318"/>
      <c r="AN90" s="323"/>
      <c r="BK90" s="328"/>
      <c r="BL90" s="325">
        <f>IF(AND(All!$V90="P1",All!$AE90="RDP"),Ruler!E$6,IF(AND(All!$V90="P2",All!$AE90="RDP"),Ruler!E$7,IF(AND(All!$V90="P3",All!$AE90="RDP"),Ruler!E$8,IF(AND(All!$V90="P4",All!$AE90="RDP"),Ruler!E$9,IF(AND(All!$V90="P5",All!$AE90="RDP"),Ruler!E$10,IF(AND(All!$V90="P6",All!$AE90="RDP"),Ruler!E$11,IF(AND(All!$V90="P7",All!$AE90="RDP"),Ruler!E$12,IF(AND(All!$V90="P8",All!$AE90="RDP"),Ruler!E$13,IF(AND(All!$V90="P9",All!$AE90="RDP"),Ruler!E$14,IF(AND(All!$V90="P1",All!$AE90="RMS"),Ruler!E$6,IF(AND(All!$V90="P2",All!$AE90="RMS"),Ruler!E$15,IF(AND(All!$V90="P3",All!$AE90="RMS"),Ruler!E$16,IF(AND(All!$V90="P4",All!$AE90="RMS"),Ruler!E$17,IF(AND(All!$V90="P5",All!$AE90="RMS"),Ruler!E$18,IF(AND(All!$V90="P6",All!$AE90="RMS"),Ruler!E$19,IF(AND(All!$V90="P7",All!$AE90="RMS"),Ruler!E$20,IF(AND(All!$V90="P8",All!$AE90="RMS"),Ruler!E$21,IF(AND(All!$V90="P9",All!$AE90="RMS"),Ruler!E$22,IF(AND(All!$V90="P1",All!$AE90="RSS"),Ruler!E$6,IF(AND(All!$V90="P2",All!$AE90="RSS"),Ruler!E$23,IF(AND(All!$V90="P3",All!$AE90="RSS"),Ruler!E$24,IF(AND(All!$V90="P4",All!$AE90="RSS"),Ruler!E$25,IF(AND(All!$V90="P5",All!$AE90="RSS"),Ruler!E$26,IF(AND(All!$V90="P6",All!$AE90="RSS"),Ruler!E$27,IF(AND(All!$V90="P7",All!$AE90="RSS"),Ruler!E$28,IF(AND(All!$V90="P8",All!$AE90="RSS"),Ruler!E$29,IF(AND(All!$V90="P9",All!$AE90="RSS"),Ruler!E$30,0)))))))))))))))))))))))))))</f>
        <v>0</v>
      </c>
      <c r="BM90" s="325">
        <f>IF(AND(All!$V90="P1",All!$AE90="RDP"),Ruler!F$6,IF(AND(All!$V90="P2",All!$AE90="RDP"),Ruler!F$7,IF(AND(All!$V90="P3",All!$AE90="RDP"),Ruler!F$8,IF(AND(All!$V90="P4",All!$AE90="RDP"),Ruler!F$9,IF(AND(All!$V90="P5",All!$AE90="RDP"),Ruler!F$10,IF(AND(All!$V90="P6",All!$AE90="RDP"),Ruler!F$11,IF(AND(All!$V90="P7",All!$AE90="RDP"),Ruler!F$12,IF(AND(All!$V90="P8",All!$AE90="RDP"),Ruler!F$13,IF(AND(All!$V90="P9",All!$AE90="RDP"),Ruler!F$14,IF(AND(All!$V90="P1",All!$AE90="RMS"),Ruler!F$6,IF(AND(All!$V90="P2",All!$AE90="RMS"),Ruler!F$15,IF(AND(All!$V90="P3",All!$AE90="RMS"),Ruler!F$16,IF(AND(All!$V90="P4",All!$AE90="RMS"),Ruler!F$17,IF(AND(All!$V90="P5",All!$AE90="RMS"),Ruler!F$18,IF(AND(All!$V90="P6",All!$AE90="RMS"),Ruler!F$19,IF(AND(All!$V90="P7",All!$AE90="RMS"),Ruler!F$20,IF(AND(All!$V90="P8",All!$AE90="RMS"),Ruler!F$21,IF(AND(All!$V90="P9",All!$AE90="RMS"),Ruler!F$22,IF(AND(All!$V90="P1",All!$AE90="RSS"),Ruler!F$6,IF(AND(All!$V90="P2",All!$AE90="RSS"),Ruler!F$23,IF(AND(All!$V90="P3",All!$AE90="RSS"),Ruler!F$24,IF(AND(All!$V90="P4",All!$AE90="RSS"),Ruler!F$25,IF(AND(All!$V90="P5",All!$AE90="RSS"),Ruler!F$26,IF(AND(All!$V90="P6",All!$AE90="RSS"),Ruler!F$27,IF(AND(All!$V90="P7",All!$AE90="RSS"),Ruler!F$28,IF(AND(All!$V90="P8",All!$AE90="RSS"),Ruler!F$29,IF(AND(All!$V90="P9",All!$AE90="RSS"),Ruler!F$30,0)))))))))))))))))))))))))))</f>
        <v>0</v>
      </c>
      <c r="BN90" s="325">
        <f>IF(AND(All!$V90="P1",All!$AE90="RDP"),Ruler!G$6,IF(AND(All!$V90="P2",All!$AE90="RDP"),Ruler!G$7,IF(AND(All!$V90="P3",All!$AE90="RDP"),Ruler!G$8,IF(AND(All!$V90="P4",All!$AE90="RDP"),Ruler!G$9,IF(AND(All!$V90="P5",All!$AE90="RDP"),Ruler!G$10,IF(AND(All!$V90="P6",All!$AE90="RDP"),Ruler!G$11,IF(AND(All!$V90="P7",All!$AE90="RDP"),Ruler!G$12,IF(AND(All!$V90="P8",All!$AE90="RDP"),Ruler!G$13,IF(AND(All!$V90="P9",All!$AE90="RDP"),Ruler!G$14,IF(AND(All!$V90="P1",All!$AE90="RMS"),Ruler!G$6,IF(AND(All!$V90="P2",All!$AE90="RMS"),Ruler!G$15,IF(AND(All!$V90="P3",All!$AE90="RMS"),Ruler!G$16,IF(AND(All!$V90="P4",All!$AE90="RMS"),Ruler!G$17,IF(AND(All!$V90="P5",All!$AE90="RMS"),Ruler!G$18,IF(AND(All!$V90="P6",All!$AE90="RMS"),Ruler!G$19,IF(AND(All!$V90="P7",All!$AE90="RMS"),Ruler!G$20,IF(AND(All!$V90="P8",All!$AE90="RMS"),Ruler!G$21,IF(AND(All!$V90="P9",All!$AE90="RMS"),Ruler!G$22,IF(AND(All!$V90="P1",All!$AE90="RSS"),Ruler!G$6,IF(AND(All!$V90="P2",All!$AE90="RSS"),Ruler!G$23,IF(AND(All!$V90="P3",All!$AE90="RSS"),Ruler!G$24,IF(AND(All!$V90="P4",All!$AE90="RSS"),Ruler!G$25,IF(AND(All!$V90="P5",All!$AE90="RSS"),Ruler!G$26,IF(AND(All!$V90="P6",All!$AE90="RSS"),Ruler!G$27,IF(AND(All!$V90="P7",All!$AE90="RSS"),Ruler!G$28,IF(AND(All!$V90="P8",All!$AE90="RSS"),Ruler!G$29,IF(AND(All!$V90="P9",All!$AE90="RSS"),Ruler!G$30,0)))))))))))))))))))))))))))</f>
        <v>0</v>
      </c>
      <c r="BO90" s="325">
        <f>IF(AND(All!$V90="P1",All!$AE90="RDP"),Ruler!H$6,IF(AND(All!$V90="P2",All!$AE90="RDP"),Ruler!H$7,IF(AND(All!$V90="P3",All!$AE90="RDP"),Ruler!H$8,IF(AND(All!$V90="P4",All!$AE90="RDP"),Ruler!H$9,IF(AND(All!$V90="P5",All!$AE90="RDP"),Ruler!H$10,IF(AND(All!$V90="P6",All!$AE90="RDP"),Ruler!H$11,IF(AND(All!$V90="P7",All!$AE90="RDP"),Ruler!H$12,IF(AND(All!$V90="P8",All!$AE90="RDP"),Ruler!H$13,IF(AND(All!$V90="P9",All!$AE90="RDP"),Ruler!H$14,IF(AND(All!$V90="P1",All!$AE90="RMS"),Ruler!H$6,IF(AND(All!$V90="P2",All!$AE90="RMS"),Ruler!H$15,IF(AND(All!$V90="P3",All!$AE90="RMS"),Ruler!H$16,IF(AND(All!$V90="P4",All!$AE90="RMS"),Ruler!H$17,IF(AND(All!$V90="P5",All!$AE90="RMS"),Ruler!H$18,IF(AND(All!$V90="P6",All!$AE90="RMS"),Ruler!H$19,IF(AND(All!$V90="P7",All!$AE90="RMS"),Ruler!H$20,IF(AND(All!$V90="P8",All!$AE90="RMS"),Ruler!H$21,IF(AND(All!$V90="P9",All!$AE90="RMS"),Ruler!H$22,IF(AND(All!$V90="P1",All!$AE90="RSS"),Ruler!H$6,IF(AND(All!$V90="P2",All!$AE90="RSS"),Ruler!H$23,IF(AND(All!$V90="P3",All!$AE90="RSS"),Ruler!H$24,IF(AND(All!$V90="P4",All!$AE90="RSS"),Ruler!H$25,IF(AND(All!$V90="P5",All!$AE90="RSS"),Ruler!H$26,IF(AND(All!$V90="P6",All!$AE90="RSS"),Ruler!H$27,IF(AND(All!$V90="P7",All!$AE90="RSS"),Ruler!H$28,IF(AND(All!$V90="P8",All!$AE90="RSS"),Ruler!H$29,IF(AND(All!$V90="P9",All!$AE90="RSS"),Ruler!H$30,0)))))))))))))))))))))))))))</f>
        <v>0</v>
      </c>
      <c r="BP90" s="325">
        <f>IF(AND(All!$V90="P1",All!$AE90="RDP"),Ruler!I$6,IF(AND(All!$V90="P2",All!$AE90="RDP"),Ruler!I$7,IF(AND(All!$V90="P3",All!$AE90="RDP"),Ruler!I$8,IF(AND(All!$V90="P4",All!$AE90="RDP"),Ruler!I$9,IF(AND(All!$V90="P5",All!$AE90="RDP"),Ruler!I$10,IF(AND(All!$V90="P6",All!$AE90="RDP"),Ruler!I$11,IF(AND(All!$V90="P7",All!$AE90="RDP"),Ruler!I$12,IF(AND(All!$V90="P8",All!$AE90="RDP"),Ruler!I$13,IF(AND(All!$V90="P9",All!$AE90="RDP"),Ruler!I$14,IF(AND(All!$V90="P1",All!$AE90="RMS"),Ruler!I$6,IF(AND(All!$V90="P2",All!$AE90="RMS"),Ruler!I$15,IF(AND(All!$V90="P3",All!$AE90="RMS"),Ruler!I$16,IF(AND(All!$V90="P4",All!$AE90="RMS"),Ruler!I$17,IF(AND(All!$V90="P5",All!$AE90="RMS"),Ruler!I$18,IF(AND(All!$V90="P6",All!$AE90="RMS"),Ruler!I$19,IF(AND(All!$V90="P7",All!$AE90="RMS"),Ruler!I$20,IF(AND(All!$V90="P8",All!$AE90="RMS"),Ruler!I$21,IF(AND(All!$V90="P9",All!$AE90="RMS"),Ruler!I$22,IF(AND(All!$V90="P1",All!$AE90="RSS"),Ruler!I$6,IF(AND(All!$V90="P2",All!$AE90="RSS"),Ruler!I$23,IF(AND(All!$V90="P3",All!$AE90="RSS"),Ruler!I$24,IF(AND(All!$V90="P4",All!$AE90="RSS"),Ruler!I$25,IF(AND(All!$V90="P5",All!$AE90="RSS"),Ruler!I$26,IF(AND(All!$V90="P6",All!$AE90="RSS"),Ruler!I$27,IF(AND(All!$V90="P7",All!$AE90="RSS"),Ruler!I$28,IF(AND(All!$V90="P8",All!$AE90="RSS"),Ruler!I$29,IF(AND(All!$V90="P9",All!$AE90="RSS"),Ruler!I$30,0)))))))))))))))))))))))))))</f>
        <v>0</v>
      </c>
      <c r="BQ90" s="325">
        <f>IF(AND(All!$V90="P1",All!$AE90="RDP"),Ruler!J$6,IF(AND(All!$V90="P2",All!$AE90="RDP"),Ruler!J$7,IF(AND(All!$V90="P3",All!$AE90="RDP"),Ruler!J$8,IF(AND(All!$V90="P4",All!$AE90="RDP"),Ruler!J$9,IF(AND(All!$V90="P5",All!$AE90="RDP"),Ruler!J$10,IF(AND(All!$V90="P6",All!$AE90="RDP"),Ruler!J$11,IF(AND(All!$V90="P7",All!$AE90="RDP"),Ruler!J$12,IF(AND(All!$V90="P8",All!$AE90="RDP"),Ruler!J$13,IF(AND(All!$V90="P9",All!$AE90="RDP"),Ruler!J$14,IF(AND(All!$V90="P1",All!$AE90="RMS"),Ruler!J$6,IF(AND(All!$V90="P2",All!$AE90="RMS"),Ruler!J$15,IF(AND(All!$V90="P3",All!$AE90="RMS"),Ruler!J$16,IF(AND(All!$V90="P4",All!$AE90="RMS"),Ruler!J$17,IF(AND(All!$V90="P5",All!$AE90="RMS"),Ruler!J$18,IF(AND(All!$V90="P6",All!$AE90="RMS"),Ruler!J$19,IF(AND(All!$V90="P7",All!$AE90="RMS"),Ruler!J$20,IF(AND(All!$V90="P8",All!$AE90="RMS"),Ruler!J$21,IF(AND(All!$V90="P9",All!$AE90="RMS"),Ruler!J$22,IF(AND(All!$V90="P1",All!$AE90="RSS"),Ruler!J$6,IF(AND(All!$V90="P2",All!$AE90="RSS"),Ruler!J$23,IF(AND(All!$V90="P3",All!$AE90="RSS"),Ruler!J$24,IF(AND(All!$V90="P4",All!$AE90="RSS"),Ruler!J$25,IF(AND(All!$V90="P5",All!$AE90="RSS"),Ruler!J$26,IF(AND(All!$V90="P6",All!$AE90="RSS"),Ruler!J$27,IF(AND(All!$V90="P7",All!$AE90="RSS"),Ruler!J$28,IF(AND(All!$V90="P8",All!$AE90="RSS"),Ruler!J$29,IF(AND(All!$V90="P9",All!$AE90="RSS"),Ruler!J$30,0)))))))))))))))))))))))))))</f>
        <v>0</v>
      </c>
      <c r="BR90" s="325">
        <f>IF(AND(All!$V90="P1",All!$AE90="RDP"),Ruler!K$6,IF(AND(All!$V90="P2",All!$AE90="RDP"),Ruler!K$7,IF(AND(All!$V90="P3",All!$AE90="RDP"),Ruler!K$8,IF(AND(All!$V90="P4",All!$AE90="RDP"),Ruler!K$9,IF(AND(All!$V90="P5",All!$AE90="RDP"),Ruler!K$10,IF(AND(All!$V90="P6",All!$AE90="RDP"),Ruler!K$11,IF(AND(All!$V90="P7",All!$AE90="RDP"),Ruler!K$12,IF(AND(All!$V90="P8",All!$AE90="RDP"),Ruler!K$13,IF(AND(All!$V90="P9",All!$AE90="RDP"),Ruler!K$14,IF(AND(All!$V90="P1",All!$AE90="RMS"),Ruler!K$6,IF(AND(All!$V90="P2",All!$AE90="RMS"),Ruler!K$15,IF(AND(All!$V90="P3",All!$AE90="RMS"),Ruler!K$16,IF(AND(All!$V90="P4",All!$AE90="RMS"),Ruler!K$17,IF(AND(All!$V90="P5",All!$AE90="RMS"),Ruler!K$18,IF(AND(All!$V90="P6",All!$AE90="RMS"),Ruler!K$19,IF(AND(All!$V90="P7",All!$AE90="RMS"),Ruler!K$20,IF(AND(All!$V90="P8",All!$AE90="RMS"),Ruler!K$21,IF(AND(All!$V90="P9",All!$AE90="RMS"),Ruler!K$22,IF(AND(All!$V90="P1",All!$AE90="RSS"),Ruler!K$6,IF(AND(All!$V90="P2",All!$AE90="RSS"),Ruler!K$23,IF(AND(All!$V90="P3",All!$AE90="RSS"),Ruler!K$24,IF(AND(All!$V90="P4",All!$AE90="RSS"),Ruler!K$25,IF(AND(All!$V90="P5",All!$AE90="RSS"),Ruler!K$26,IF(AND(All!$V90="P6",All!$AE90="RSS"),Ruler!K$27,IF(AND(All!$V90="P7",All!$AE90="RSS"),Ruler!K$28,IF(AND(All!$V90="P8",All!$AE90="RSS"),Ruler!K$29,IF(AND(All!$V90="P9",All!$AE90="RSS"),Ruler!K$30,0)))))))))))))))))))))))))))</f>
        <v>0</v>
      </c>
      <c r="BS90" s="325">
        <f>IF(AND(All!$V90="P1",All!$AE90="RDP"),Ruler!L$6,IF(AND(All!$V90="P2",All!$AE90="RDP"),Ruler!L$7,IF(AND(All!$V90="P3",All!$AE90="RDP"),Ruler!L$8,IF(AND(All!$V90="P4",All!$AE90="RDP"),Ruler!L$9,IF(AND(All!$V90="P5",All!$AE90="RDP"),Ruler!L$10,IF(AND(All!$V90="P6",All!$AE90="RDP"),Ruler!L$11,IF(AND(All!$V90="P7",All!$AE90="RDP"),Ruler!L$12,IF(AND(All!$V90="P8",All!$AE90="RDP"),Ruler!L$13,IF(AND(All!$V90="P9",All!$AE90="RDP"),Ruler!L$14,IF(AND(All!$V90="P1",All!$AE90="RMS"),Ruler!L$6,IF(AND(All!$V90="P2",All!$AE90="RMS"),Ruler!L$15,IF(AND(All!$V90="P3",All!$AE90="RMS"),Ruler!L$16,IF(AND(All!$V90="P4",All!$AE90="RMS"),Ruler!L$17,IF(AND(All!$V90="P5",All!$AE90="RMS"),Ruler!L$18,IF(AND(All!$V90="P6",All!$AE90="RMS"),Ruler!L$19,IF(AND(All!$V90="P7",All!$AE90="RMS"),Ruler!L$20,IF(AND(All!$V90="P8",All!$AE90="RMS"),Ruler!L$21,IF(AND(All!$V90="P9",All!$AE90="RMS"),Ruler!L$22,IF(AND(All!$V90="P1",All!$AE90="RSS"),Ruler!L$6,IF(AND(All!$V90="P2",All!$AE90="RSS"),Ruler!L$23,IF(AND(All!$V90="P3",All!$AE90="RSS"),Ruler!L$24,IF(AND(All!$V90="P4",All!$AE90="RSS"),Ruler!L$25,IF(AND(All!$V90="P5",All!$AE90="RSS"),Ruler!L$26,IF(AND(All!$V90="P6",All!$AE90="RSS"),Ruler!L$27,IF(AND(All!$V90="P7",All!$AE90="RSS"),Ruler!L$28,IF(AND(All!$V90="P8",All!$AE90="RSS"),Ruler!L$29,IF(AND(All!$V90="P9",All!$AE90="RSS"),Ruler!L$30,0)))))))))))))))))))))))))))</f>
        <v>0</v>
      </c>
      <c r="BT90" s="325">
        <f>IF(AND(All!$V90="P1",All!$AE90="RDP"),Ruler!M$6,IF(AND(All!$V90="P2",All!$AE90="RDP"),Ruler!M$7,IF(AND(All!$V90="P3",All!$AE90="RDP"),Ruler!M$8,IF(AND(All!$V90="P4",All!$AE90="RDP"),Ruler!M$9,IF(AND(All!$V90="P5",All!$AE90="RDP"),Ruler!M$10,IF(AND(All!$V90="P6",All!$AE90="RDP"),Ruler!M$11,IF(AND(All!$V90="P7",All!$AE90="RDP"),Ruler!M$12,IF(AND(All!$V90="P8",All!$AE90="RDP"),Ruler!M$13,IF(AND(All!$V90="P9",All!$AE90="RDP"),Ruler!M$14,IF(AND(All!$V90="P1",All!$AE90="RMS"),Ruler!M$6,IF(AND(All!$V90="P2",All!$AE90="RMS"),Ruler!M$15,IF(AND(All!$V90="P3",All!$AE90="RMS"),Ruler!M$16,IF(AND(All!$V90="P4",All!$AE90="RMS"),Ruler!M$17,IF(AND(All!$V90="P5",All!$AE90="RMS"),Ruler!M$18,IF(AND(All!$V90="P6",All!$AE90="RMS"),Ruler!M$19,IF(AND(All!$V90="P7",All!$AE90="RMS"),Ruler!M$20,IF(AND(All!$V90="P8",All!$AE90="RMS"),Ruler!M$21,IF(AND(All!$V90="P9",All!$AE90="RMS"),Ruler!M$22,IF(AND(All!$V90="P1",All!$AE90="RSS"),Ruler!M$6,IF(AND(All!$V90="P2",All!$AE90="RSS"),Ruler!M$23,IF(AND(All!$V90="P3",All!$AE90="RSS"),Ruler!M$24,IF(AND(All!$V90="P4",All!$AE90="RSS"),Ruler!M$25,IF(AND(All!$V90="P5",All!$AE90="RSS"),Ruler!M$26,IF(AND(All!$V90="P6",All!$AE90="RSS"),Ruler!M$27,IF(AND(All!$V90="P7",All!$AE90="RSS"),Ruler!M$28,IF(AND(All!$V90="P8",All!$AE90="RSS"),Ruler!M$29,IF(AND(All!$V90="P9",All!$AE90="RSS"),Ruler!M$30,0)))))))))))))))))))))))))))</f>
        <v>0</v>
      </c>
      <c r="BU90" s="325">
        <f>IF(AND(All!$V90="P1",All!$AE90="RDP"),Ruler!N$6,IF(AND(All!$V90="P2",All!$AE90="RDP"),Ruler!N$7,IF(AND(All!$V90="P3",All!$AE90="RDP"),Ruler!N$8,IF(AND(All!$V90="P4",All!$AE90="RDP"),Ruler!N$9,IF(AND(All!$V90="P5",All!$AE90="RDP"),Ruler!N$10,IF(AND(All!$V90="P6",All!$AE90="RDP"),Ruler!N$11,IF(AND(All!$V90="P7",All!$AE90="RDP"),Ruler!N$12,IF(AND(All!$V90="P8",All!$AE90="RDP"),Ruler!N$13,IF(AND(All!$V90="P9",All!$AE90="RDP"),Ruler!N$14,IF(AND(All!$V90="P1",All!$AE90="RMS"),Ruler!N$6,IF(AND(All!$V90="P2",All!$AE90="RMS"),Ruler!N$15,IF(AND(All!$V90="P3",All!$AE90="RMS"),Ruler!N$16,IF(AND(All!$V90="P4",All!$AE90="RMS"),Ruler!N$17,IF(AND(All!$V90="P5",All!$AE90="RMS"),Ruler!N$18,IF(AND(All!$V90="P6",All!$AE90="RMS"),Ruler!N$19,IF(AND(All!$V90="P7",All!$AE90="RMS"),Ruler!N$20,IF(AND(All!$V90="P8",All!$AE90="RMS"),Ruler!N$21,IF(AND(All!$V90="P9",All!$AE90="RMS"),Ruler!N$22,IF(AND(All!$V90="P1",All!$AE90="RSS"),Ruler!N$6,IF(AND(All!$V90="P2",All!$AE90="RSS"),Ruler!N$23,IF(AND(All!$V90="P3",All!$AE90="RSS"),Ruler!N$24,IF(AND(All!$V90="P4",All!$AE90="RSS"),Ruler!N$25,IF(AND(All!$V90="P5",All!$AE90="RSS"),Ruler!N$26,IF(AND(All!$V90="P6",All!$AE90="RSS"),Ruler!N$27,IF(AND(All!$V90="P7",All!$AE90="RSS"),Ruler!N$28,IF(AND(All!$V90="P8",All!$AE90="RSS"),Ruler!N$29,IF(AND(All!$V90="P9",All!$AE90="RSS"),Ruler!N$30,0)))))))))))))))))))))))))))</f>
        <v>0</v>
      </c>
      <c r="BV90" s="325">
        <f>IF(AND(All!$V90="P1",All!$AE90="RDP"),Ruler!O$6,IF(AND(All!$V90="P2",All!$AE90="RDP"),Ruler!O$7,IF(AND(All!$V90="P3",All!$AE90="RDP"),Ruler!O$8,IF(AND(All!$V90="P4",All!$AE90="RDP"),Ruler!O$9,IF(AND(All!$V90="P5",All!$AE90="RDP"),Ruler!O$10,IF(AND(All!$V90="P6",All!$AE90="RDP"),Ruler!O$11,IF(AND(All!$V90="P7",All!$AE90="RDP"),Ruler!O$12,IF(AND(All!$V90="P8",All!$AE90="RDP"),Ruler!O$13,IF(AND(All!$V90="P9",All!$AE90="RDP"),Ruler!O$14,IF(AND(All!$V90="P1",All!$AE90="RMS"),Ruler!O$6,IF(AND(All!$V90="P2",All!$AE90="RMS"),Ruler!O$15,IF(AND(All!$V90="P3",All!$AE90="RMS"),Ruler!O$16,IF(AND(All!$V90="P4",All!$AE90="RMS"),Ruler!O$17,IF(AND(All!$V90="P5",All!$AE90="RMS"),Ruler!O$18,IF(AND(All!$V90="P6",All!$AE90="RMS"),Ruler!O$19,IF(AND(All!$V90="P7",All!$AE90="RMS"),Ruler!O$20,IF(AND(All!$V90="P8",All!$AE90="RMS"),Ruler!O$21,IF(AND(All!$V90="P9",All!$AE90="RMS"),Ruler!O$22,IF(AND(All!$V90="P1",All!$AE90="RSS"),Ruler!O$6,IF(AND(All!$V90="P2",All!$AE90="RSS"),Ruler!O$23,IF(AND(All!$V90="P3",All!$AE90="RSS"),Ruler!O$24,IF(AND(All!$V90="P4",All!$AE90="RSS"),Ruler!O$25,IF(AND(All!$V90="P5",All!$AE90="RSS"),Ruler!O$26,IF(AND(All!$V90="P6",All!$AE90="RSS"),Ruler!O$27,IF(AND(All!$V90="P7",All!$AE90="RSS"),Ruler!O$28,IF(AND(All!$V90="P8",All!$AE90="RSS"),Ruler!O$29,IF(AND(All!$V90="P9",All!$AE90="RSS"),Ruler!O$30,0)))))))))))))))))))))))))))</f>
        <v>0</v>
      </c>
      <c r="BW90" s="325">
        <f>IF(AND(All!$V90="P1",All!$AE90="RDP"),Ruler!P$6,IF(AND(All!$V90="P2",All!$AE90="RDP"),Ruler!P$7,IF(AND(All!$V90="P3",All!$AE90="RDP"),Ruler!P$8,IF(AND(All!$V90="P4",All!$AE90="RDP"),Ruler!P$9,IF(AND(All!$V90="P5",All!$AE90="RDP"),Ruler!P$10,IF(AND(All!$V90="P6",All!$AE90="RDP"),Ruler!P$11,IF(AND(All!$V90="P7",All!$AE90="RDP"),Ruler!P$12,IF(AND(All!$V90="P8",All!$AE90="RDP"),Ruler!P$13,IF(AND(All!$V90="P9",All!$AE90="RDP"),Ruler!P$14,IF(AND(All!$V90="P1",All!$AE90="RMS"),Ruler!P$6,IF(AND(All!$V90="P2",All!$AE90="RMS"),Ruler!P$15,IF(AND(All!$V90="P3",All!$AE90="RMS"),Ruler!P$16,IF(AND(All!$V90="P4",All!$AE90="RMS"),Ruler!P$17,IF(AND(All!$V90="P5",All!$AE90="RMS"),Ruler!P$18,IF(AND(All!$V90="P6",All!$AE90="RMS"),Ruler!P$19,IF(AND(All!$V90="P7",All!$AE90="RMS"),Ruler!P$20,IF(AND(All!$V90="P8",All!$AE90="RMS"),Ruler!P$21,IF(AND(All!$V90="P9",All!$AE90="RMS"),Ruler!P$22,IF(AND(All!$V90="P1",All!$AE90="RSS"),Ruler!P$6,IF(AND(All!$V90="P2",All!$AE90="RSS"),Ruler!P$23,IF(AND(All!$V90="P3",All!$AE90="RSS"),Ruler!P$24,IF(AND(All!$V90="P4",All!$AE90="RSS"),Ruler!P$25,IF(AND(All!$V90="P5",All!$AE90="RSS"),Ruler!P$26,IF(AND(All!$V90="P6",All!$AE90="RSS"),Ruler!P$27,IF(AND(All!$V90="P7",All!$AE90="RSS"),Ruler!P$28,IF(AND(All!$V90="P8",All!$AE90="RSS"),Ruler!P$29,IF(AND(All!$V90="P9",All!$AE90="RSS"),Ruler!P$30,0)))))))))))))))))))))))))))</f>
        <v>0</v>
      </c>
      <c r="BX90" s="325">
        <f>IF(AND(All!$V90="P1",All!$AE90="RDP"),Ruler!Q$6,IF(AND(All!$V90="P2",All!$AE90="RDP"),Ruler!Q$7,IF(AND(All!$V90="P3",All!$AE90="RDP"),Ruler!Q$8,IF(AND(All!$V90="P4",All!$AE90="RDP"),Ruler!Q$9,IF(AND(All!$V90="P5",All!$AE90="RDP"),Ruler!Q$10,IF(AND(All!$V90="P6",All!$AE90="RDP"),Ruler!Q$11,IF(AND(All!$V90="P7",All!$AE90="RDP"),Ruler!Q$12,IF(AND(All!$V90="P8",All!$AE90="RDP"),Ruler!Q$13,IF(AND(All!$V90="P9",All!$AE90="RDP"),Ruler!Q$14,IF(AND(All!$V90="P1",All!$AE90="RMS"),Ruler!Q$6,IF(AND(All!$V90="P2",All!$AE90="RMS"),Ruler!Q$15,IF(AND(All!$V90="P3",All!$AE90="RMS"),Ruler!Q$16,IF(AND(All!$V90="P4",All!$AE90="RMS"),Ruler!Q$17,IF(AND(All!$V90="P5",All!$AE90="RMS"),Ruler!Q$18,IF(AND(All!$V90="P6",All!$AE90="RMS"),Ruler!Q$19,IF(AND(All!$V90="P7",All!$AE90="RMS"),Ruler!Q$20,IF(AND(All!$V90="P8",All!$AE90="RMS"),Ruler!Q$21,IF(AND(All!$V90="P9",All!$AE90="RMS"),Ruler!Q$22,IF(AND(All!$V90="P1",All!$AE90="RSS"),Ruler!Q$6,IF(AND(All!$V90="P2",All!$AE90="RSS"),Ruler!Q$23,IF(AND(All!$V90="P3",All!$AE90="RSS"),Ruler!Q$24,IF(AND(All!$V90="P4",All!$AE90="RSS"),Ruler!Q$25,IF(AND(All!$V90="P5",All!$AE90="RSS"),Ruler!Q$26,IF(AND(All!$V90="P6",All!$AE90="RSS"),Ruler!Q$27,IF(AND(All!$V90="P7",All!$AE90="RSS"),Ruler!Q$28,IF(AND(All!$V90="P8",All!$AE90="RSS"),Ruler!Q$29,IF(AND(All!$V90="P9",All!$AE90="RSS"),Ruler!Q$30,0)))))))))))))))))))))))))))</f>
        <v>0</v>
      </c>
      <c r="BY90" s="325">
        <f>IF(AND(All!$V90="P1",All!$AE90="RDP"),Ruler!R$6,IF(AND(All!$V90="P2",All!$AE90="RDP"),Ruler!R$7,IF(AND(All!$V90="P3",All!$AE90="RDP"),Ruler!R$8,IF(AND(All!$V90="P4",All!$AE90="RDP"),Ruler!R$9,IF(AND(All!$V90="P5",All!$AE90="RDP"),Ruler!R$10,IF(AND(All!$V90="P6",All!$AE90="RDP"),Ruler!R$11,IF(AND(All!$V90="P7",All!$AE90="RDP"),Ruler!R$12,IF(AND(All!$V90="P8",All!$AE90="RDP"),Ruler!R$13,IF(AND(All!$V90="P9",All!$AE90="RDP"),Ruler!R$14,IF(AND(All!$V90="P1",All!$AE90="RMS"),Ruler!R$6,IF(AND(All!$V90="P2",All!$AE90="RMS"),Ruler!R$15,IF(AND(All!$V90="P3",All!$AE90="RMS"),Ruler!R$16,IF(AND(All!$V90="P4",All!$AE90="RMS"),Ruler!R$17,IF(AND(All!$V90="P5",All!$AE90="RMS"),Ruler!R$18,IF(AND(All!$V90="P6",All!$AE90="RMS"),Ruler!R$19,IF(AND(All!$V90="P7",All!$AE90="RMS"),Ruler!R$20,IF(AND(All!$V90="P8",All!$AE90="RMS"),Ruler!R$21,IF(AND(All!$V90="P9",All!$AE90="RMS"),Ruler!R$22,IF(AND(All!$V90="P1",All!$AE90="RSS"),Ruler!R$6,IF(AND(All!$V90="P2",All!$AE90="RSS"),Ruler!R$23,IF(AND(All!$V90="P3",All!$AE90="RSS"),Ruler!R$24,IF(AND(All!$V90="P4",All!$AE90="RSS"),Ruler!R$25,IF(AND(All!$V90="P5",All!$AE90="RSS"),Ruler!R$26,IF(AND(All!$V90="P6",All!$AE90="RSS"),Ruler!R$27,IF(AND(All!$V90="P7",All!$AE90="RSS"),Ruler!R$28,IF(AND(All!$V90="P8",All!$AE90="RSS"),Ruler!R$29,IF(AND(All!$V90="P9",All!$AE90="RSS"),Ruler!R$30,0)))))))))))))))))))))))))))</f>
        <v>0</v>
      </c>
      <c r="BZ90" s="325">
        <f>IF(AND(All!$V90="P1",All!$AE90="RDP"),Ruler!S$6,IF(AND(All!$V90="P2",All!$AE90="RDP"),Ruler!S$7,IF(AND(All!$V90="P3",All!$AE90="RDP"),Ruler!S$8,IF(AND(All!$V90="P4",All!$AE90="RDP"),Ruler!S$9,IF(AND(All!$V90="P5",All!$AE90="RDP"),Ruler!S$10,IF(AND(All!$V90="P6",All!$AE90="RDP"),Ruler!S$11,IF(AND(All!$V90="P7",All!$AE90="RDP"),Ruler!S$12,IF(AND(All!$V90="P8",All!$AE90="RDP"),Ruler!S$13,IF(AND(All!$V90="P9",All!$AE90="RDP"),Ruler!S$14,IF(AND(All!$V90="P1",All!$AE90="RMS"),Ruler!S$6,IF(AND(All!$V90="P2",All!$AE90="RMS"),Ruler!S$15,IF(AND(All!$V90="P3",All!$AE90="RMS"),Ruler!S$16,IF(AND(All!$V90="P4",All!$AE90="RMS"),Ruler!S$17,IF(AND(All!$V90="P5",All!$AE90="RMS"),Ruler!S$18,IF(AND(All!$V90="P6",All!$AE90="RMS"),Ruler!S$19,IF(AND(All!$V90="P7",All!$AE90="RMS"),Ruler!S$20,IF(AND(All!$V90="P8",All!$AE90="RMS"),Ruler!S$21,IF(AND(All!$V90="P9",All!$AE90="RMS"),Ruler!S$22,IF(AND(All!$V90="P1",All!$AE90="RSS"),Ruler!S$6,IF(AND(All!$V90="P2",All!$AE90="RSS"),Ruler!S$23,IF(AND(All!$V90="P3",All!$AE90="RSS"),Ruler!S$24,IF(AND(All!$V90="P4",All!$AE90="RSS"),Ruler!S$25,IF(AND(All!$V90="P5",All!$AE90="RSS"),Ruler!S$26,IF(AND(All!$V90="P6",All!$AE90="RSS"),Ruler!S$27,IF(AND(All!$V90="P7",All!$AE90="RSS"),Ruler!S$28,IF(AND(All!$V90="P8",All!$AE90="RSS"),Ruler!S$29,IF(AND(All!$V90="P9",All!$AE90="RSS"),Ruler!S$30,0)))))))))))))))))))))))))))</f>
        <v>0</v>
      </c>
      <c r="CA90" s="325">
        <f>IF(AND(All!$V90="P1",All!$AE90="RDP"),Ruler!T$6,IF(AND(All!$V90="P2",All!$AE90="RDP"),Ruler!T$7,IF(AND(All!$V90="P3",All!$AE90="RDP"),Ruler!T$8,IF(AND(All!$V90="P4",All!$AE90="RDP"),Ruler!T$9,IF(AND(All!$V90="P5",All!$AE90="RDP"),Ruler!T$10,IF(AND(All!$V90="P6",All!$AE90="RDP"),Ruler!T$11,IF(AND(All!$V90="P7",All!$AE90="RDP"),Ruler!T$12,IF(AND(All!$V90="P8",All!$AE90="RDP"),Ruler!T$13,IF(AND(All!$V90="P9",All!$AE90="RDP"),Ruler!T$14,IF(AND(All!$V90="P1",All!$AE90="RMS"),Ruler!T$6,IF(AND(All!$V90="P2",All!$AE90="RMS"),Ruler!T$15,IF(AND(All!$V90="P3",All!$AE90="RMS"),Ruler!T$16,IF(AND(All!$V90="P4",All!$AE90="RMS"),Ruler!T$17,IF(AND(All!$V90="P5",All!$AE90="RMS"),Ruler!T$18,IF(AND(All!$V90="P6",All!$AE90="RMS"),Ruler!T$19,IF(AND(All!$V90="P7",All!$AE90="RMS"),Ruler!T$20,IF(AND(All!$V90="P8",All!$AE90="RMS"),Ruler!T$21,IF(AND(All!$V90="P9",All!$AE90="RMS"),Ruler!T$22,IF(AND(All!$V90="P1",All!$AE90="RSS"),Ruler!T$6,IF(AND(All!$V90="P2",All!$AE90="RSS"),Ruler!T$23,IF(AND(All!$V90="P3",All!$AE90="RSS"),Ruler!T$24,IF(AND(All!$V90="P4",All!$AE90="RSS"),Ruler!T$25,IF(AND(All!$V90="P5",All!$AE90="RSS"),Ruler!T$26,IF(AND(All!$V90="P6",All!$AE90="RSS"),Ruler!T$27,IF(AND(All!$V90="P7",All!$AE90="RSS"),Ruler!T$28,IF(AND(All!$V90="P8",All!$AE90="RSS"),Ruler!T$29,IF(AND(All!$V90="P9",All!$AE90="RSS"),Ruler!T$30,0)))))))))))))))))))))))))))</f>
        <v>0</v>
      </c>
      <c r="CB90" s="325">
        <f>IF(AND(All!$V90="P1",All!$AE90="RDP"),Ruler!U$6,IF(AND(All!$V90="P2",All!$AE90="RDP"),Ruler!U$7,IF(AND(All!$V90="P3",All!$AE90="RDP"),Ruler!U$8,IF(AND(All!$V90="P4",All!$AE90="RDP"),Ruler!U$9,IF(AND(All!$V90="P5",All!$AE90="RDP"),Ruler!U$10,IF(AND(All!$V90="P6",All!$AE90="RDP"),Ruler!U$11,IF(AND(All!$V90="P7",All!$AE90="RDP"),Ruler!U$12,IF(AND(All!$V90="P8",All!$AE90="RDP"),Ruler!U$13,IF(AND(All!$V90="P9",All!$AE90="RDP"),Ruler!U$14,IF(AND(All!$V90="P1",All!$AE90="RMS"),Ruler!U$6,IF(AND(All!$V90="P2",All!$AE90="RMS"),Ruler!U$15,IF(AND(All!$V90="P3",All!$AE90="RMS"),Ruler!U$16,IF(AND(All!$V90="P4",All!$AE90="RMS"),Ruler!U$17,IF(AND(All!$V90="P5",All!$AE90="RMS"),Ruler!U$18,IF(AND(All!$V90="P6",All!$AE90="RMS"),Ruler!U$19,IF(AND(All!$V90="P7",All!$AE90="RMS"),Ruler!U$20,IF(AND(All!$V90="P8",All!$AE90="RMS"),Ruler!U$21,IF(AND(All!$V90="P9",All!$AE90="RMS"),Ruler!U$22,IF(AND(All!$V90="P1",All!$AE90="RSS"),Ruler!U$6,IF(AND(All!$V90="P2",All!$AE90="RSS"),Ruler!U$23,IF(AND(All!$V90="P3",All!$AE90="RSS"),Ruler!U$24,IF(AND(All!$V90="P4",All!$AE90="RSS"),Ruler!U$25,IF(AND(All!$V90="P5",All!$AE90="RSS"),Ruler!U$26,IF(AND(All!$V90="P6",All!$AE90="RSS"),Ruler!U$27,IF(AND(All!$V90="P7",All!$AE90="RSS"),Ruler!U$28,IF(AND(All!$V90="P8",All!$AE90="RSS"),Ruler!U$29,IF(AND(All!$V90="P9",All!$AE90="RSS"),Ruler!U$30,0)))))))))))))))))))))))))))</f>
        <v>0</v>
      </c>
      <c r="CC90" s="325">
        <f>IF(AND(All!$V90="P1",All!$AE90="RDP"),Ruler!V$6,IF(AND(All!$V90="P2",All!$AE90="RDP"),Ruler!V$7,IF(AND(All!$V90="P3",All!$AE90="RDP"),Ruler!V$8,IF(AND(All!$V90="P4",All!$AE90="RDP"),Ruler!V$9,IF(AND(All!$V90="P5",All!$AE90="RDP"),Ruler!V$10,IF(AND(All!$V90="P6",All!$AE90="RDP"),Ruler!V$11,IF(AND(All!$V90="P7",All!$AE90="RDP"),Ruler!V$12,IF(AND(All!$V90="P8",All!$AE90="RDP"),Ruler!V$13,IF(AND(All!$V90="P9",All!$AE90="RDP"),Ruler!V$14,IF(AND(All!$V90="P1",All!$AE90="RMS"),Ruler!V$6,IF(AND(All!$V90="P2",All!$AE90="RMS"),Ruler!V$15,IF(AND(All!$V90="P3",All!$AE90="RMS"),Ruler!V$16,IF(AND(All!$V90="P4",All!$AE90="RMS"),Ruler!V$17,IF(AND(All!$V90="P5",All!$AE90="RMS"),Ruler!V$18,IF(AND(All!$V90="P6",All!$AE90="RMS"),Ruler!V$19,IF(AND(All!$V90="P7",All!$AE90="RMS"),Ruler!V$20,IF(AND(All!$V90="P8",All!$AE90="RMS"),Ruler!V$21,IF(AND(All!$V90="P9",All!$AE90="RMS"),Ruler!V$22,IF(AND(All!$V90="P1",All!$AE90="RSS"),Ruler!V$6,IF(AND(All!$V90="P2",All!$AE90="RSS"),Ruler!V$23,IF(AND(All!$V90="P3",All!$AE90="RSS"),Ruler!V$24,IF(AND(All!$V90="P4",All!$AE90="RSS"),Ruler!V$25,IF(AND(All!$V90="P5",All!$AE90="RSS"),Ruler!V$26,IF(AND(All!$V90="P6",All!$AE90="RSS"),Ruler!V$27,IF(AND(All!$V90="P7",All!$AE90="RSS"),Ruler!V$28,IF(AND(All!$V90="P8",All!$AE90="RSS"),Ruler!V$29,IF(AND(All!$V90="P9",All!$AE90="RSS"),Ruler!V$30,0)))))))))))))))))))))))))))</f>
        <v>0</v>
      </c>
      <c r="CD90" s="325">
        <f>IF(AND(All!$V90="P1",All!$AE90="RDP"),Ruler!W$6,IF(AND(All!$V90="P2",All!$AE90="RDP"),Ruler!W$7,IF(AND(All!$V90="P3",All!$AE90="RDP"),Ruler!W$8,IF(AND(All!$V90="P4",All!$AE90="RDP"),Ruler!W$9,IF(AND(All!$V90="P5",All!$AE90="RDP"),Ruler!W$10,IF(AND(All!$V90="P6",All!$AE90="RDP"),Ruler!W$11,IF(AND(All!$V90="P7",All!$AE90="RDP"),Ruler!W$12,IF(AND(All!$V90="P8",All!$AE90="RDP"),Ruler!W$13,IF(AND(All!$V90="P9",All!$AE90="RDP"),Ruler!W$14,IF(AND(All!$V90="P1",All!$AE90="RMS"),Ruler!W$6,IF(AND(All!$V90="P2",All!$AE90="RMS"),Ruler!W$15,IF(AND(All!$V90="P3",All!$AE90="RMS"),Ruler!W$16,IF(AND(All!$V90="P4",All!$AE90="RMS"),Ruler!W$17,IF(AND(All!$V90="P5",All!$AE90="RMS"),Ruler!W$18,IF(AND(All!$V90="P6",All!$AE90="RMS"),Ruler!W$19,IF(AND(All!$V90="P7",All!$AE90="RMS"),Ruler!W$20,IF(AND(All!$V90="P8",All!$AE90="RMS"),Ruler!W$21,IF(AND(All!$V90="P9",All!$AE90="RMS"),Ruler!W$22,IF(AND(All!$V90="P1",All!$AE90="RSS"),Ruler!W$6,IF(AND(All!$V90="P2",All!$AE90="RSS"),Ruler!W$23,IF(AND(All!$V90="P3",All!$AE90="RSS"),Ruler!W$24,IF(AND(All!$V90="P4",All!$AE90="RSS"),Ruler!W$25,IF(AND(All!$V90="P5",All!$AE90="RSS"),Ruler!W$26,IF(AND(All!$V90="P6",All!$AE90="RSS"),Ruler!W$27,IF(AND(All!$V90="P7",All!$AE90="RSS"),Ruler!W$28,IF(AND(All!$V90="P8",All!$AE90="RSS"),Ruler!W$29,IF(AND(All!$V90="P9",All!$AE90="RSS"),Ruler!W$30,0)))))))))))))))))))))))))))</f>
        <v>0</v>
      </c>
      <c r="CE90" s="325">
        <f>IF(AND(All!$V90="P1",All!$AE90="RDP"),Ruler!X$6,IF(AND(All!$V90="P2",All!$AE90="RDP"),Ruler!X$7,IF(AND(All!$V90="P3",All!$AE90="RDP"),Ruler!X$8,IF(AND(All!$V90="P4",All!$AE90="RDP"),Ruler!X$9,IF(AND(All!$V90="P5",All!$AE90="RDP"),Ruler!X$10,IF(AND(All!$V90="P6",All!$AE90="RDP"),Ruler!X$11,IF(AND(All!$V90="P7",All!$AE90="RDP"),Ruler!X$12,IF(AND(All!$V90="P8",All!$AE90="RDP"),Ruler!X$13,IF(AND(All!$V90="P9",All!$AE90="RDP"),Ruler!X$14,IF(AND(All!$V90="P1",All!$AE90="RMS"),Ruler!X$6,IF(AND(All!$V90="P2",All!$AE90="RMS"),Ruler!X$15,IF(AND(All!$V90="P3",All!$AE90="RMS"),Ruler!X$16,IF(AND(All!$V90="P4",All!$AE90="RMS"),Ruler!X$17,IF(AND(All!$V90="P5",All!$AE90="RMS"),Ruler!X$18,IF(AND(All!$V90="P6",All!$AE90="RMS"),Ruler!X$19,IF(AND(All!$V90="P7",All!$AE90="RMS"),Ruler!X$20,IF(AND(All!$V90="P8",All!$AE90="RMS"),Ruler!X$21,IF(AND(All!$V90="P9",All!$AE90="RMS"),Ruler!X$22,IF(AND(All!$V90="P1",All!$AE90="RSS"),Ruler!X$6,IF(AND(All!$V90="P2",All!$AE90="RSS"),Ruler!X$23,IF(AND(All!$V90="P3",All!$AE90="RSS"),Ruler!X$24,IF(AND(All!$V90="P4",All!$AE90="RSS"),Ruler!X$25,IF(AND(All!$V90="P5",All!$AE90="RSS"),Ruler!X$26,IF(AND(All!$V90="P6",All!$AE90="RSS"),Ruler!X$27,IF(AND(All!$V90="P7",All!$AE90="RSS"),Ruler!X$28,IF(AND(All!$V90="P8",All!$AE90="RSS"),Ruler!X$29,IF(AND(All!$V90="P9",All!$AE90="RSS"),Ruler!X$30,0)))))))))))))))))))))))))))</f>
        <v>0</v>
      </c>
      <c r="CF90" s="325">
        <f>IF(AND(All!$V90="P1",All!$AE90="RDP"),Ruler!Y$6,IF(AND(All!$V90="P2",All!$AE90="RDP"),Ruler!Y$7,IF(AND(All!$V90="P3",All!$AE90="RDP"),Ruler!Y$8,IF(AND(All!$V90="P4",All!$AE90="RDP"),Ruler!Y$9,IF(AND(All!$V90="P5",All!$AE90="RDP"),Ruler!Y$10,IF(AND(All!$V90="P6",All!$AE90="RDP"),Ruler!Y$11,IF(AND(All!$V90="P7",All!$AE90="RDP"),Ruler!Y$12,IF(AND(All!$V90="P8",All!$AE90="RDP"),Ruler!Y$13,IF(AND(All!$V90="P9",All!$AE90="RDP"),Ruler!Y$14,IF(AND(All!$V90="P1",All!$AE90="RMS"),Ruler!Y$6,IF(AND(All!$V90="P2",All!$AE90="RMS"),Ruler!Y$15,IF(AND(All!$V90="P3",All!$AE90="RMS"),Ruler!Y$16,IF(AND(All!$V90="P4",All!$AE90="RMS"),Ruler!Y$17,IF(AND(All!$V90="P5",All!$AE90="RMS"),Ruler!Y$18,IF(AND(All!$V90="P6",All!$AE90="RMS"),Ruler!Y$19,IF(AND(All!$V90="P7",All!$AE90="RMS"),Ruler!Y$20,IF(AND(All!$V90="P8",All!$AE90="RMS"),Ruler!Y$21,IF(AND(All!$V90="P9",All!$AE90="RMS"),Ruler!Y$22,IF(AND(All!$V90="P1",All!$AE90="RSS"),Ruler!Y$6,IF(AND(All!$V90="P2",All!$AE90="RSS"),Ruler!Y$23,IF(AND(All!$V90="P3",All!$AE90="RSS"),Ruler!Y$24,IF(AND(All!$V90="P4",All!$AE90="RSS"),Ruler!Y$25,IF(AND(All!$V90="P5",All!$AE90="RSS"),Ruler!Y$26,IF(AND(All!$V90="P6",All!$AE90="RSS"),Ruler!Y$27,IF(AND(All!$V90="P7",All!$AE90="RSS"),Ruler!Y$28,IF(AND(All!$V90="P8",All!$AE90="RSS"),Ruler!Y$29,IF(AND(All!$V90="P9",All!$AE90="RSS"),Ruler!Y$30,0)))))))))))))))))))))))))))</f>
        <v>0</v>
      </c>
      <c r="CG90" s="325">
        <f>IF(AND(All!$V90="P1",All!$AE90="RDP"),Ruler!Z$6,IF(AND(All!$V90="P2",All!$AE90="RDP"),Ruler!Z$7,IF(AND(All!$V90="P3",All!$AE90="RDP"),Ruler!Z$8,IF(AND(All!$V90="P4",All!$AE90="RDP"),Ruler!Z$9,IF(AND(All!$V90="P5",All!$AE90="RDP"),Ruler!Z$10,IF(AND(All!$V90="P6",All!$AE90="RDP"),Ruler!Z$11,IF(AND(All!$V90="P7",All!$AE90="RDP"),Ruler!Z$12,IF(AND(All!$V90="P8",All!$AE90="RDP"),Ruler!Z$13,IF(AND(All!$V90="P9",All!$AE90="RDP"),Ruler!Z$14,IF(AND(All!$V90="P1",All!$AE90="RMS"),Ruler!Z$6,IF(AND(All!$V90="P2",All!$AE90="RMS"),Ruler!Z$15,IF(AND(All!$V90="P3",All!$AE90="RMS"),Ruler!Z$16,IF(AND(All!$V90="P4",All!$AE90="RMS"),Ruler!Z$17,IF(AND(All!$V90="P5",All!$AE90="RMS"),Ruler!Z$18,IF(AND(All!$V90="P6",All!$AE90="RMS"),Ruler!Z$19,IF(AND(All!$V90="P7",All!$AE90="RMS"),Ruler!Z$20,IF(AND(All!$V90="P8",All!$AE90="RMS"),Ruler!Z$21,IF(AND(All!$V90="P9",All!$AE90="RMS"),Ruler!Z$22,IF(AND(All!$V90="P1",All!$AE90="RSS"),Ruler!Z$6,IF(AND(All!$V90="P2",All!$AE90="RSS"),Ruler!Z$23,IF(AND(All!$V90="P3",All!$AE90="RSS"),Ruler!Z$24,IF(AND(All!$V90="P4",All!$AE90="RSS"),Ruler!Z$25,IF(AND(All!$V90="P5",All!$AE90="RSS"),Ruler!Z$26,IF(AND(All!$V90="P6",All!$AE90="RSS"),Ruler!Z$27,IF(AND(All!$V90="P7",All!$AE90="RSS"),Ruler!Z$28,IF(AND(All!$V90="P8",All!$AE90="RSS"),Ruler!Z$29,IF(AND(All!$V90="P9",All!$AE90="RSS"),Ruler!Z$30,0)))))))))))))))))))))))))))</f>
        <v>0</v>
      </c>
      <c r="CH90" s="325">
        <f>IF(AND(All!$V90="P1",All!$AE90="RDP"),Ruler!AA$6,IF(AND(All!$V90="P2",All!$AE90="RDP"),Ruler!AA$7,IF(AND(All!$V90="P3",All!$AE90="RDP"),Ruler!AA$8,IF(AND(All!$V90="P4",All!$AE90="RDP"),Ruler!AA$9,IF(AND(All!$V90="P5",All!$AE90="RDP"),Ruler!AA$10,IF(AND(All!$V90="P6",All!$AE90="RDP"),Ruler!AA$11,IF(AND(All!$V90="P7",All!$AE90="RDP"),Ruler!AA$12,IF(AND(All!$V90="P8",All!$AE90="RDP"),Ruler!AA$13,IF(AND(All!$V90="P9",All!$AE90="RDP"),Ruler!AA$14,IF(AND(All!$V90="P1",All!$AE90="RMS"),Ruler!AA$6,IF(AND(All!$V90="P2",All!$AE90="RMS"),Ruler!AA$15,IF(AND(All!$V90="P3",All!$AE90="RMS"),Ruler!AA$16,IF(AND(All!$V90="P4",All!$AE90="RMS"),Ruler!AA$17,IF(AND(All!$V90="P5",All!$AE90="RMS"),Ruler!AA$18,IF(AND(All!$V90="P6",All!$AE90="RMS"),Ruler!AA$19,IF(AND(All!$V90="P7",All!$AE90="RMS"),Ruler!AA$20,IF(AND(All!$V90="P8",All!$AE90="RMS"),Ruler!AA$21,IF(AND(All!$V90="P9",All!$AE90="RMS"),Ruler!AA$22,IF(AND(All!$V90="P1",All!$AE90="RSS"),Ruler!AA$6,IF(AND(All!$V90="P2",All!$AE90="RSS"),Ruler!AA$23,IF(AND(All!$V90="P3",All!$AE90="RSS"),Ruler!AA$24,IF(AND(All!$V90="P4",All!$AE90="RSS"),Ruler!AA$25,IF(AND(All!$V90="P5",All!$AE90="RSS"),Ruler!AA$26,IF(AND(All!$V90="P6",All!$AE90="RSS"),Ruler!AA$27,IF(AND(All!$V90="P7",All!$AE90="RSS"),Ruler!AA$28,IF(AND(All!$V90="P8",All!$AE90="RSS"),Ruler!AA$29,IF(AND(All!$V90="P9",All!$AE90="RSS"),Ruler!AA$30,0)))))))))))))))))))))))))))</f>
        <v>0</v>
      </c>
      <c r="CI90" s="325">
        <f>IF(AND(All!$V90="P1",All!$AE90="RDP"),Ruler!AB$6,IF(AND(All!$V90="P2",All!$AE90="RDP"),Ruler!AB$7,IF(AND(All!$V90="P3",All!$AE90="RDP"),Ruler!AB$8,IF(AND(All!$V90="P4",All!$AE90="RDP"),Ruler!AB$9,IF(AND(All!$V90="P5",All!$AE90="RDP"),Ruler!AB$10,IF(AND(All!$V90="P6",All!$AE90="RDP"),Ruler!AB$11,IF(AND(All!$V90="P7",All!$AE90="RDP"),Ruler!AB$12,IF(AND(All!$V90="P8",All!$AE90="RDP"),Ruler!AB$13,IF(AND(All!$V90="P9",All!$AE90="RDP"),Ruler!AB$14,IF(AND(All!$V90="P1",All!$AE90="RMS"),Ruler!AB$6,IF(AND(All!$V90="P2",All!$AE90="RMS"),Ruler!AB$15,IF(AND(All!$V90="P3",All!$AE90="RMS"),Ruler!AB$16,IF(AND(All!$V90="P4",All!$AE90="RMS"),Ruler!AB$17,IF(AND(All!$V90="P5",All!$AE90="RMS"),Ruler!AB$18,IF(AND(All!$V90="P6",All!$AE90="RMS"),Ruler!AB$19,IF(AND(All!$V90="P7",All!$AE90="RMS"),Ruler!AB$20,IF(AND(All!$V90="P8",All!$AE90="RMS"),Ruler!AB$21,IF(AND(All!$V90="P9",All!$AE90="RMS"),Ruler!AB$22,IF(AND(All!$V90="P1",All!$AE90="RSS"),Ruler!AB$6,IF(AND(All!$V90="P2",All!$AE90="RSS"),Ruler!AB$23,IF(AND(All!$V90="P3",All!$AE90="RSS"),Ruler!AB$24,IF(AND(All!$V90="P4",All!$AE90="RSS"),Ruler!AB$25,IF(AND(All!$V90="P5",All!$AE90="RSS"),Ruler!AB$26,IF(AND(All!$V90="P6",All!$AE90="RSS"),Ruler!AB$27,IF(AND(All!$V90="P7",All!$AE90="RSS"),Ruler!AB$28,IF(AND(All!$V90="P8",All!$AE90="RSS"),Ruler!AB$29,IF(AND(All!$V90="P9",All!$AE90="RSS"),Ruler!AB$30,0)))))))))))))))))))))))))))</f>
        <v>0</v>
      </c>
      <c r="CJ90" s="323">
        <f>Table9[[#This Row],[R-B1]]-Table9[[#This Row],[B1]]</f>
        <v>0</v>
      </c>
      <c r="CK90" s="43">
        <f>Table9[[#This Row],[R-B2]]-Table9[[#This Row],[B2]]</f>
        <v>0</v>
      </c>
      <c r="CL90" s="43">
        <f>Table9[[#This Row],[R-B3]]-Table9[[#This Row],[B3]]</f>
        <v>0</v>
      </c>
      <c r="CM90" s="43">
        <f>Table9[[#This Row],[R-B4]]-Table9[[#This Row],[B4]]</f>
        <v>0</v>
      </c>
      <c r="CN90" s="43">
        <f>Table9[[#This Row],[R-B5]]-Table9[[#This Row],[B5]]</f>
        <v>0</v>
      </c>
      <c r="CO90" s="43">
        <f>Table9[[#This Row],[R-B6]]-Table9[[#This Row],[B6]]</f>
        <v>0</v>
      </c>
      <c r="CP90" s="43">
        <f>Table9[[#This Row],[R-B7]]-Table9[[#This Row],[B7]]</f>
        <v>0</v>
      </c>
      <c r="CQ90" s="43">
        <f>Table9[[#This Row],[R-B8]]-Table9[[#This Row],[B8]]</f>
        <v>0</v>
      </c>
      <c r="CR90" s="43">
        <f>Table9[[#This Row],[R-B9]]-Table9[[#This Row],[B9]]</f>
        <v>0</v>
      </c>
      <c r="CS90" s="43">
        <f>Table9[[#This Row],[R-B10]]-Table9[[#This Row],[B10]]</f>
        <v>0</v>
      </c>
      <c r="CT90" s="43">
        <f>Table9[[#This Row],[R-B11]]-Table9[[#This Row],[B11]]</f>
        <v>0</v>
      </c>
      <c r="CU90" s="43">
        <f>Table9[[#This Row],[R-B12]]-Table9[[#This Row],[B12]]</f>
        <v>0</v>
      </c>
      <c r="CV90" s="43">
        <f>Table9[[#This Row],[R-K1]]-Table9[[#This Row],[K1]]</f>
        <v>0</v>
      </c>
      <c r="CW90" s="43">
        <f>Table9[[#This Row],[R-K2]]-Table9[[#This Row],[K2]]</f>
        <v>0</v>
      </c>
      <c r="CX90" s="43">
        <f>Table9[[#This Row],[R-K3]]-Table9[[#This Row],[K3]]</f>
        <v>0</v>
      </c>
      <c r="CY90" s="43">
        <f>Table9[[#This Row],[R-K4]]-Table9[[#This Row],[K4]]</f>
        <v>0</v>
      </c>
      <c r="CZ90" s="43">
        <f>Table9[[#This Row],[R-K5]]-Table9[[#This Row],[K5]]</f>
        <v>0</v>
      </c>
      <c r="DA90" s="43">
        <f>Table9[[#This Row],[R-P1]]-Table9[[#This Row],[P1]]</f>
        <v>0</v>
      </c>
      <c r="DB90" s="43">
        <f>Table9[[#This Row],[R-P2]]-Table9[[#This Row],[P2]]</f>
        <v>0</v>
      </c>
      <c r="DC90" s="43">
        <f>Table9[[#This Row],[R-P3]]-Table9[[#This Row],[P3]]</f>
        <v>0</v>
      </c>
      <c r="DD90" s="43">
        <f>Table9[[#This Row],[R-P4]]-Table9[[#This Row],[P4]]</f>
        <v>0</v>
      </c>
      <c r="DE90" s="43">
        <f>Table9[[#This Row],[R-P5]]-Table9[[#This Row],[P5]]</f>
        <v>0</v>
      </c>
      <c r="DF90" s="43">
        <f>Table9[[#This Row],[R-E1]]-Table9[[#This Row],[E1]]</f>
        <v>0</v>
      </c>
      <c r="DG90" s="328">
        <f>Table9[[#This Row],[R-E2]]-Table9[[#This Row],[E2]]</f>
        <v>0</v>
      </c>
      <c r="DH90" s="43">
        <f>COUNTIF(Table9[[#This Row],[G-B1]:[G-B12]],"&lt;=0")/12*100</f>
        <v>100</v>
      </c>
      <c r="DI90" s="43">
        <f>COUNTIF(Table9[[#This Row],[G-K1]:[G-K5]],"&lt;=0")/5*100</f>
        <v>100</v>
      </c>
      <c r="DJ90" s="43">
        <f>COUNTIF(Table9[[#This Row],[G-P1]:[G-P5]],"&lt;=0")/5*100</f>
        <v>100</v>
      </c>
      <c r="DK90" s="43">
        <f>COUNTIF(Table9[[#This Row],[G-E1]:[G-E2]],"&lt;=0")/2*100</f>
        <v>100</v>
      </c>
      <c r="DL90" s="450">
        <f>IF(AE90="RDP",(COUNTIF(Table9[[#This Row],[G-B3]],"&lt;=0")+COUNTIF(Table9[[#This Row],[G-B4]],"&lt;=0")+COUNTIF(Table9[[#This Row],[G-B7]],"&lt;=0")+COUNTIF(Table9[[#This Row],[G-B11]],"&lt;=0")+COUNTIF(Table9[[#This Row],[G-K2]],"&lt;=0"))/5*100,IF(AE90="RMS",(COUNTIF(Table9[[#This Row],[G-B4]],"&lt;=0")+COUNTIF(Table9[[#This Row],[G-B5]],"&lt;=0")+COUNTIF(Table9[[#This Row],[G-B10]],"&lt;=0")+COUNTIF(Table9[[#This Row],[G-B12]],"&lt;=0")+COUNTIF(Table9[[#This Row],[G-K2]],"&lt;=0"))/5*100,IF(AE90="RSS",(COUNTIF(Table9[[#This Row],[G-B1]],"&lt;=0")+COUNTIF(Table9[[#This Row],[G-B2]],"&lt;=0")+COUNTIF(Table9[[#This Row],[G-B6]],"&lt;=0")+COUNTIF(Table9[[#This Row],[G-B11]],"&lt;=0")+COUNTIF(Table9[[#This Row],[G-B12]],"&lt;=0"))/5*100,0)))</f>
        <v>0</v>
      </c>
      <c r="DM90" s="332"/>
      <c r="DR90" s="332"/>
      <c r="DW90" s="332"/>
      <c r="DX90" s="42"/>
      <c r="DY90" s="42"/>
      <c r="DZ90" s="42"/>
      <c r="EA90" s="333"/>
      <c r="EB90" s="342"/>
      <c r="EC90" s="339"/>
      <c r="ED90" s="339"/>
      <c r="EE90" s="338"/>
    </row>
    <row r="91" spans="2:135" ht="73" hidden="1" thickBot="1" x14ac:dyDescent="0.35">
      <c r="B91" s="282">
        <v>90</v>
      </c>
      <c r="C91" s="421" t="s">
        <v>134</v>
      </c>
      <c r="D91" s="345">
        <v>46066</v>
      </c>
      <c r="E91" s="349" t="s">
        <v>825</v>
      </c>
      <c r="F91" s="304">
        <v>1061135</v>
      </c>
      <c r="G91" s="357">
        <f t="shared" ca="1" si="5"/>
        <v>42.500362376331822</v>
      </c>
      <c r="H91" s="283">
        <v>30803</v>
      </c>
      <c r="I91" s="343" t="s">
        <v>136</v>
      </c>
      <c r="J91" s="343" t="s">
        <v>137</v>
      </c>
      <c r="K91" s="343" t="s">
        <v>138</v>
      </c>
      <c r="L91" s="343" t="s">
        <v>139</v>
      </c>
      <c r="M91" s="343" t="s">
        <v>826</v>
      </c>
      <c r="N91" s="343" t="s">
        <v>826</v>
      </c>
      <c r="O91" s="343" t="s">
        <v>183</v>
      </c>
      <c r="P91" s="349" t="s">
        <v>827</v>
      </c>
      <c r="Q91" s="343" t="s">
        <v>144</v>
      </c>
      <c r="R91" s="343" t="s">
        <v>185</v>
      </c>
      <c r="S91" s="345">
        <v>44181</v>
      </c>
      <c r="T91" s="286">
        <f ca="1">YEARFRAC(S91,$T$1)</f>
        <v>5.8444444444444441</v>
      </c>
      <c r="U91" s="343">
        <f>2026-2007</f>
        <v>19</v>
      </c>
      <c r="V91" s="343" t="s">
        <v>186</v>
      </c>
      <c r="W91" s="356">
        <f ca="1">Table9[[#This Row],[Age]]-($T$1-Table9[[#This Row],[Date of Appointment to Current Grade]])/365</f>
        <v>39.446575342465756</v>
      </c>
      <c r="X91" s="357">
        <f ca="1">($T$1-Table9[[#This Row],[Date of Appointment to Current Grade]])/365</f>
        <v>3.0537870338660653</v>
      </c>
      <c r="Y91" s="345">
        <v>45201</v>
      </c>
      <c r="Z91" s="343" t="s">
        <v>263</v>
      </c>
      <c r="AA91" s="345">
        <v>44181</v>
      </c>
      <c r="AB91" s="360">
        <f ca="1">($T$1-Table9[[#This Row],[Date in Position]])/365</f>
        <v>5.8483075818112713</v>
      </c>
      <c r="AC91" s="343" t="s">
        <v>229</v>
      </c>
      <c r="AD91" s="345">
        <v>45622</v>
      </c>
      <c r="AE91" s="343" t="s">
        <v>139</v>
      </c>
      <c r="AF91" s="343" t="s">
        <v>148</v>
      </c>
      <c r="AG91" s="287" t="s">
        <v>828</v>
      </c>
      <c r="AH91" s="287" t="s">
        <v>829</v>
      </c>
      <c r="AI91" s="364" t="s">
        <v>830</v>
      </c>
      <c r="AJ91" s="365"/>
      <c r="AK91" s="365" t="s">
        <v>831</v>
      </c>
      <c r="AL91" s="282" t="s">
        <v>153</v>
      </c>
      <c r="AM91" s="320" t="s">
        <v>832</v>
      </c>
      <c r="AN91" s="313">
        <v>2</v>
      </c>
      <c r="AO91" s="304">
        <v>2</v>
      </c>
      <c r="AP91" s="304">
        <v>3</v>
      </c>
      <c r="AQ91" s="304">
        <v>4</v>
      </c>
      <c r="AR91" s="304">
        <v>3</v>
      </c>
      <c r="AS91" s="304">
        <v>2</v>
      </c>
      <c r="AT91" s="304">
        <v>3</v>
      </c>
      <c r="AU91" s="304">
        <v>3</v>
      </c>
      <c r="AV91" s="304">
        <v>2</v>
      </c>
      <c r="AW91" s="304">
        <v>4</v>
      </c>
      <c r="AX91" s="304">
        <v>3</v>
      </c>
      <c r="AY91" s="304">
        <v>3</v>
      </c>
      <c r="AZ91" s="304">
        <v>3</v>
      </c>
      <c r="BA91" s="304">
        <v>3</v>
      </c>
      <c r="BB91" s="304">
        <v>2</v>
      </c>
      <c r="BC91" s="304">
        <v>3</v>
      </c>
      <c r="BD91" s="304">
        <v>2</v>
      </c>
      <c r="BE91" s="304">
        <v>2</v>
      </c>
      <c r="BF91" s="304">
        <v>1</v>
      </c>
      <c r="BG91" s="304">
        <v>2</v>
      </c>
      <c r="BH91" s="304">
        <v>2</v>
      </c>
      <c r="BI91" s="304">
        <v>2</v>
      </c>
      <c r="BJ91" s="304">
        <v>2</v>
      </c>
      <c r="BK91" s="314">
        <v>2</v>
      </c>
      <c r="BL91" s="325">
        <f>IF(AND(All!$V91="P1",All!$AE91="RDP"),Ruler!E$6,IF(AND(All!$V91="P2",All!$AE91="RDP"),Ruler!E$7,IF(AND(All!$V91="P3",All!$AE91="RDP"),Ruler!E$8,IF(AND(All!$V91="P4",All!$AE91="RDP"),Ruler!E$9,IF(AND(All!$V91="P5",All!$AE91="RDP"),Ruler!E$10,IF(AND(All!$V91="P6",All!$AE91="RDP"),Ruler!E$11,IF(AND(All!$V91="P7",All!$AE91="RDP"),Ruler!E$12,IF(AND(All!$V91="P8",All!$AE91="RDP"),Ruler!E$13,IF(AND(All!$V91="P9",All!$AE91="RDP"),Ruler!E$14,IF(AND(All!$V91="P1",All!$AE91="RMS"),Ruler!E$6,IF(AND(All!$V91="P2",All!$AE91="RMS"),Ruler!E$15,IF(AND(All!$V91="P3",All!$AE91="RMS"),Ruler!E$16,IF(AND(All!$V91="P4",All!$AE91="RMS"),Ruler!E$17,IF(AND(All!$V91="P5",All!$AE91="RMS"),Ruler!E$18,IF(AND(All!$V91="P6",All!$AE91="RMS"),Ruler!E$19,IF(AND(All!$V91="P7",All!$AE91="RMS"),Ruler!E$20,IF(AND(All!$V91="P8",All!$AE91="RMS"),Ruler!E$21,IF(AND(All!$V91="P9",All!$AE91="RMS"),Ruler!E$22,IF(AND(All!$V91="P1",All!$AE91="RSS"),Ruler!E$6,IF(AND(All!$V91="P2",All!$AE91="RSS"),Ruler!E$23,IF(AND(All!$V91="P3",All!$AE91="RSS"),Ruler!E$24,IF(AND(All!$V91="P4",All!$AE91="RSS"),Ruler!E$25,IF(AND(All!$V91="P5",All!$AE91="RSS"),Ruler!E$26,IF(AND(All!$V91="P6",All!$AE91="RSS"),Ruler!E$27,IF(AND(All!$V91="P7",All!$AE91="RSS"),Ruler!E$28,IF(AND(All!$V91="P8",All!$AE91="RSS"),Ruler!E$29,IF(AND(All!$V91="P9",All!$AE91="RSS"),Ruler!E$30,0)))))))))))))))))))))))))))</f>
        <v>3</v>
      </c>
      <c r="BM91" s="325">
        <f>IF(AND(All!$V91="P1",All!$AE91="RDP"),Ruler!F$6,IF(AND(All!$V91="P2",All!$AE91="RDP"),Ruler!F$7,IF(AND(All!$V91="P3",All!$AE91="RDP"),Ruler!F$8,IF(AND(All!$V91="P4",All!$AE91="RDP"),Ruler!F$9,IF(AND(All!$V91="P5",All!$AE91="RDP"),Ruler!F$10,IF(AND(All!$V91="P6",All!$AE91="RDP"),Ruler!F$11,IF(AND(All!$V91="P7",All!$AE91="RDP"),Ruler!F$12,IF(AND(All!$V91="P8",All!$AE91="RDP"),Ruler!F$13,IF(AND(All!$V91="P9",All!$AE91="RDP"),Ruler!F$14,IF(AND(All!$V91="P1",All!$AE91="RMS"),Ruler!F$6,IF(AND(All!$V91="P2",All!$AE91="RMS"),Ruler!F$15,IF(AND(All!$V91="P3",All!$AE91="RMS"),Ruler!F$16,IF(AND(All!$V91="P4",All!$AE91="RMS"),Ruler!F$17,IF(AND(All!$V91="P5",All!$AE91="RMS"),Ruler!F$18,IF(AND(All!$V91="P6",All!$AE91="RMS"),Ruler!F$19,IF(AND(All!$V91="P7",All!$AE91="RMS"),Ruler!F$20,IF(AND(All!$V91="P8",All!$AE91="RMS"),Ruler!F$21,IF(AND(All!$V91="P9",All!$AE91="RMS"),Ruler!F$22,IF(AND(All!$V91="P1",All!$AE91="RSS"),Ruler!F$6,IF(AND(All!$V91="P2",All!$AE91="RSS"),Ruler!F$23,IF(AND(All!$V91="P3",All!$AE91="RSS"),Ruler!F$24,IF(AND(All!$V91="P4",All!$AE91="RSS"),Ruler!F$25,IF(AND(All!$V91="P5",All!$AE91="RSS"),Ruler!F$26,IF(AND(All!$V91="P6",All!$AE91="RSS"),Ruler!F$27,IF(AND(All!$V91="P7",All!$AE91="RSS"),Ruler!F$28,IF(AND(All!$V91="P8",All!$AE91="RSS"),Ruler!F$29,IF(AND(All!$V91="P9",All!$AE91="RSS"),Ruler!F$30,0)))))))))))))))))))))))))))</f>
        <v>3</v>
      </c>
      <c r="BN91" s="325">
        <f>IF(AND(All!$V91="P1",All!$AE91="RDP"),Ruler!G$6,IF(AND(All!$V91="P2",All!$AE91="RDP"),Ruler!G$7,IF(AND(All!$V91="P3",All!$AE91="RDP"),Ruler!G$8,IF(AND(All!$V91="P4",All!$AE91="RDP"),Ruler!G$9,IF(AND(All!$V91="P5",All!$AE91="RDP"),Ruler!G$10,IF(AND(All!$V91="P6",All!$AE91="RDP"),Ruler!G$11,IF(AND(All!$V91="P7",All!$AE91="RDP"),Ruler!G$12,IF(AND(All!$V91="P8",All!$AE91="RDP"),Ruler!G$13,IF(AND(All!$V91="P9",All!$AE91="RDP"),Ruler!G$14,IF(AND(All!$V91="P1",All!$AE91="RMS"),Ruler!G$6,IF(AND(All!$V91="P2",All!$AE91="RMS"),Ruler!G$15,IF(AND(All!$V91="P3",All!$AE91="RMS"),Ruler!G$16,IF(AND(All!$V91="P4",All!$AE91="RMS"),Ruler!G$17,IF(AND(All!$V91="P5",All!$AE91="RMS"),Ruler!G$18,IF(AND(All!$V91="P6",All!$AE91="RMS"),Ruler!G$19,IF(AND(All!$V91="P7",All!$AE91="RMS"),Ruler!G$20,IF(AND(All!$V91="P8",All!$AE91="RMS"),Ruler!G$21,IF(AND(All!$V91="P9",All!$AE91="RMS"),Ruler!G$22,IF(AND(All!$V91="P1",All!$AE91="RSS"),Ruler!G$6,IF(AND(All!$V91="P2",All!$AE91="RSS"),Ruler!G$23,IF(AND(All!$V91="P3",All!$AE91="RSS"),Ruler!G$24,IF(AND(All!$V91="P4",All!$AE91="RSS"),Ruler!G$25,IF(AND(All!$V91="P5",All!$AE91="RSS"),Ruler!G$26,IF(AND(All!$V91="P6",All!$AE91="RSS"),Ruler!G$27,IF(AND(All!$V91="P7",All!$AE91="RSS"),Ruler!G$28,IF(AND(All!$V91="P8",All!$AE91="RSS"),Ruler!G$29,IF(AND(All!$V91="P9",All!$AE91="RSS"),Ruler!G$30,0)))))))))))))))))))))))))))</f>
        <v>3</v>
      </c>
      <c r="BO91" s="325">
        <f>IF(AND(All!$V91="P1",All!$AE91="RDP"),Ruler!H$6,IF(AND(All!$V91="P2",All!$AE91="RDP"),Ruler!H$7,IF(AND(All!$V91="P3",All!$AE91="RDP"),Ruler!H$8,IF(AND(All!$V91="P4",All!$AE91="RDP"),Ruler!H$9,IF(AND(All!$V91="P5",All!$AE91="RDP"),Ruler!H$10,IF(AND(All!$V91="P6",All!$AE91="RDP"),Ruler!H$11,IF(AND(All!$V91="P7",All!$AE91="RDP"),Ruler!H$12,IF(AND(All!$V91="P8",All!$AE91="RDP"),Ruler!H$13,IF(AND(All!$V91="P9",All!$AE91="RDP"),Ruler!H$14,IF(AND(All!$V91="P1",All!$AE91="RMS"),Ruler!H$6,IF(AND(All!$V91="P2",All!$AE91="RMS"),Ruler!H$15,IF(AND(All!$V91="P3",All!$AE91="RMS"),Ruler!H$16,IF(AND(All!$V91="P4",All!$AE91="RMS"),Ruler!H$17,IF(AND(All!$V91="P5",All!$AE91="RMS"),Ruler!H$18,IF(AND(All!$V91="P6",All!$AE91="RMS"),Ruler!H$19,IF(AND(All!$V91="P7",All!$AE91="RMS"),Ruler!H$20,IF(AND(All!$V91="P8",All!$AE91="RMS"),Ruler!H$21,IF(AND(All!$V91="P9",All!$AE91="RMS"),Ruler!H$22,IF(AND(All!$V91="P1",All!$AE91="RSS"),Ruler!H$6,IF(AND(All!$V91="P2",All!$AE91="RSS"),Ruler!H$23,IF(AND(All!$V91="P3",All!$AE91="RSS"),Ruler!H$24,IF(AND(All!$V91="P4",All!$AE91="RSS"),Ruler!H$25,IF(AND(All!$V91="P5",All!$AE91="RSS"),Ruler!H$26,IF(AND(All!$V91="P6",All!$AE91="RSS"),Ruler!H$27,IF(AND(All!$V91="P7",All!$AE91="RSS"),Ruler!H$28,IF(AND(All!$V91="P8",All!$AE91="RSS"),Ruler!H$29,IF(AND(All!$V91="P9",All!$AE91="RSS"),Ruler!H$30,0)))))))))))))))))))))))))))</f>
        <v>4</v>
      </c>
      <c r="BP91" s="325">
        <f>IF(AND(All!$V91="P1",All!$AE91="RDP"),Ruler!I$6,IF(AND(All!$V91="P2",All!$AE91="RDP"),Ruler!I$7,IF(AND(All!$V91="P3",All!$AE91="RDP"),Ruler!I$8,IF(AND(All!$V91="P4",All!$AE91="RDP"),Ruler!I$9,IF(AND(All!$V91="P5",All!$AE91="RDP"),Ruler!I$10,IF(AND(All!$V91="P6",All!$AE91="RDP"),Ruler!I$11,IF(AND(All!$V91="P7",All!$AE91="RDP"),Ruler!I$12,IF(AND(All!$V91="P8",All!$AE91="RDP"),Ruler!I$13,IF(AND(All!$V91="P9",All!$AE91="RDP"),Ruler!I$14,IF(AND(All!$V91="P1",All!$AE91="RMS"),Ruler!I$6,IF(AND(All!$V91="P2",All!$AE91="RMS"),Ruler!I$15,IF(AND(All!$V91="P3",All!$AE91="RMS"),Ruler!I$16,IF(AND(All!$V91="P4",All!$AE91="RMS"),Ruler!I$17,IF(AND(All!$V91="P5",All!$AE91="RMS"),Ruler!I$18,IF(AND(All!$V91="P6",All!$AE91="RMS"),Ruler!I$19,IF(AND(All!$V91="P7",All!$AE91="RMS"),Ruler!I$20,IF(AND(All!$V91="P8",All!$AE91="RMS"),Ruler!I$21,IF(AND(All!$V91="P9",All!$AE91="RMS"),Ruler!I$22,IF(AND(All!$V91="P1",All!$AE91="RSS"),Ruler!I$6,IF(AND(All!$V91="P2",All!$AE91="RSS"),Ruler!I$23,IF(AND(All!$V91="P3",All!$AE91="RSS"),Ruler!I$24,IF(AND(All!$V91="P4",All!$AE91="RSS"),Ruler!I$25,IF(AND(All!$V91="P5",All!$AE91="RSS"),Ruler!I$26,IF(AND(All!$V91="P6",All!$AE91="RSS"),Ruler!I$27,IF(AND(All!$V91="P7",All!$AE91="RSS"),Ruler!I$28,IF(AND(All!$V91="P8",All!$AE91="RSS"),Ruler!I$29,IF(AND(All!$V91="P9",All!$AE91="RSS"),Ruler!I$30,0)))))))))))))))))))))))))))</f>
        <v>4</v>
      </c>
      <c r="BQ91" s="325">
        <f>IF(AND(All!$V91="P1",All!$AE91="RDP"),Ruler!J$6,IF(AND(All!$V91="P2",All!$AE91="RDP"),Ruler!J$7,IF(AND(All!$V91="P3",All!$AE91="RDP"),Ruler!J$8,IF(AND(All!$V91="P4",All!$AE91="RDP"),Ruler!J$9,IF(AND(All!$V91="P5",All!$AE91="RDP"),Ruler!J$10,IF(AND(All!$V91="P6",All!$AE91="RDP"),Ruler!J$11,IF(AND(All!$V91="P7",All!$AE91="RDP"),Ruler!J$12,IF(AND(All!$V91="P8",All!$AE91="RDP"),Ruler!J$13,IF(AND(All!$V91="P9",All!$AE91="RDP"),Ruler!J$14,IF(AND(All!$V91="P1",All!$AE91="RMS"),Ruler!J$6,IF(AND(All!$V91="P2",All!$AE91="RMS"),Ruler!J$15,IF(AND(All!$V91="P3",All!$AE91="RMS"),Ruler!J$16,IF(AND(All!$V91="P4",All!$AE91="RMS"),Ruler!J$17,IF(AND(All!$V91="P5",All!$AE91="RMS"),Ruler!J$18,IF(AND(All!$V91="P6",All!$AE91="RMS"),Ruler!J$19,IF(AND(All!$V91="P7",All!$AE91="RMS"),Ruler!J$20,IF(AND(All!$V91="P8",All!$AE91="RMS"),Ruler!J$21,IF(AND(All!$V91="P9",All!$AE91="RMS"),Ruler!J$22,IF(AND(All!$V91="P1",All!$AE91="RSS"),Ruler!J$6,IF(AND(All!$V91="P2",All!$AE91="RSS"),Ruler!J$23,IF(AND(All!$V91="P3",All!$AE91="RSS"),Ruler!J$24,IF(AND(All!$V91="P4",All!$AE91="RSS"),Ruler!J$25,IF(AND(All!$V91="P5",All!$AE91="RSS"),Ruler!J$26,IF(AND(All!$V91="P6",All!$AE91="RSS"),Ruler!J$27,IF(AND(All!$V91="P7",All!$AE91="RSS"),Ruler!J$28,IF(AND(All!$V91="P8",All!$AE91="RSS"),Ruler!J$29,IF(AND(All!$V91="P9",All!$AE91="RSS"),Ruler!J$30,0)))))))))))))))))))))))))))</f>
        <v>2</v>
      </c>
      <c r="BR91" s="325">
        <f>IF(AND(All!$V91="P1",All!$AE91="RDP"),Ruler!K$6,IF(AND(All!$V91="P2",All!$AE91="RDP"),Ruler!K$7,IF(AND(All!$V91="P3",All!$AE91="RDP"),Ruler!K$8,IF(AND(All!$V91="P4",All!$AE91="RDP"),Ruler!K$9,IF(AND(All!$V91="P5",All!$AE91="RDP"),Ruler!K$10,IF(AND(All!$V91="P6",All!$AE91="RDP"),Ruler!K$11,IF(AND(All!$V91="P7",All!$AE91="RDP"),Ruler!K$12,IF(AND(All!$V91="P8",All!$AE91="RDP"),Ruler!K$13,IF(AND(All!$V91="P9",All!$AE91="RDP"),Ruler!K$14,IF(AND(All!$V91="P1",All!$AE91="RMS"),Ruler!K$6,IF(AND(All!$V91="P2",All!$AE91="RMS"),Ruler!K$15,IF(AND(All!$V91="P3",All!$AE91="RMS"),Ruler!K$16,IF(AND(All!$V91="P4",All!$AE91="RMS"),Ruler!K$17,IF(AND(All!$V91="P5",All!$AE91="RMS"),Ruler!K$18,IF(AND(All!$V91="P6",All!$AE91="RMS"),Ruler!K$19,IF(AND(All!$V91="P7",All!$AE91="RMS"),Ruler!K$20,IF(AND(All!$V91="P8",All!$AE91="RMS"),Ruler!K$21,IF(AND(All!$V91="P9",All!$AE91="RMS"),Ruler!K$22,IF(AND(All!$V91="P1",All!$AE91="RSS"),Ruler!K$6,IF(AND(All!$V91="P2",All!$AE91="RSS"),Ruler!K$23,IF(AND(All!$V91="P3",All!$AE91="RSS"),Ruler!K$24,IF(AND(All!$V91="P4",All!$AE91="RSS"),Ruler!K$25,IF(AND(All!$V91="P5",All!$AE91="RSS"),Ruler!K$26,IF(AND(All!$V91="P6",All!$AE91="RSS"),Ruler!K$27,IF(AND(All!$V91="P7",All!$AE91="RSS"),Ruler!K$28,IF(AND(All!$V91="P8",All!$AE91="RSS"),Ruler!K$29,IF(AND(All!$V91="P9",All!$AE91="RSS"),Ruler!K$30,0)))))))))))))))))))))))))))</f>
        <v>4</v>
      </c>
      <c r="BS91" s="325">
        <f>IF(AND(All!$V91="P1",All!$AE91="RDP"),Ruler!L$6,IF(AND(All!$V91="P2",All!$AE91="RDP"),Ruler!L$7,IF(AND(All!$V91="P3",All!$AE91="RDP"),Ruler!L$8,IF(AND(All!$V91="P4",All!$AE91="RDP"),Ruler!L$9,IF(AND(All!$V91="P5",All!$AE91="RDP"),Ruler!L$10,IF(AND(All!$V91="P6",All!$AE91="RDP"),Ruler!L$11,IF(AND(All!$V91="P7",All!$AE91="RDP"),Ruler!L$12,IF(AND(All!$V91="P8",All!$AE91="RDP"),Ruler!L$13,IF(AND(All!$V91="P9",All!$AE91="RDP"),Ruler!L$14,IF(AND(All!$V91="P1",All!$AE91="RMS"),Ruler!L$6,IF(AND(All!$V91="P2",All!$AE91="RMS"),Ruler!L$15,IF(AND(All!$V91="P3",All!$AE91="RMS"),Ruler!L$16,IF(AND(All!$V91="P4",All!$AE91="RMS"),Ruler!L$17,IF(AND(All!$V91="P5",All!$AE91="RMS"),Ruler!L$18,IF(AND(All!$V91="P6",All!$AE91="RMS"),Ruler!L$19,IF(AND(All!$V91="P7",All!$AE91="RMS"),Ruler!L$20,IF(AND(All!$V91="P8",All!$AE91="RMS"),Ruler!L$21,IF(AND(All!$V91="P9",All!$AE91="RMS"),Ruler!L$22,IF(AND(All!$V91="P1",All!$AE91="RSS"),Ruler!L$6,IF(AND(All!$V91="P2",All!$AE91="RSS"),Ruler!L$23,IF(AND(All!$V91="P3",All!$AE91="RSS"),Ruler!L$24,IF(AND(All!$V91="P4",All!$AE91="RSS"),Ruler!L$25,IF(AND(All!$V91="P5",All!$AE91="RSS"),Ruler!L$26,IF(AND(All!$V91="P6",All!$AE91="RSS"),Ruler!L$27,IF(AND(All!$V91="P7",All!$AE91="RSS"),Ruler!L$28,IF(AND(All!$V91="P8",All!$AE91="RSS"),Ruler!L$29,IF(AND(All!$V91="P9",All!$AE91="RSS"),Ruler!L$30,0)))))))))))))))))))))))))))</f>
        <v>3</v>
      </c>
      <c r="BT91" s="325">
        <f>IF(AND(All!$V91="P1",All!$AE91="RDP"),Ruler!M$6,IF(AND(All!$V91="P2",All!$AE91="RDP"),Ruler!M$7,IF(AND(All!$V91="P3",All!$AE91="RDP"),Ruler!M$8,IF(AND(All!$V91="P4",All!$AE91="RDP"),Ruler!M$9,IF(AND(All!$V91="P5",All!$AE91="RDP"),Ruler!M$10,IF(AND(All!$V91="P6",All!$AE91="RDP"),Ruler!M$11,IF(AND(All!$V91="P7",All!$AE91="RDP"),Ruler!M$12,IF(AND(All!$V91="P8",All!$AE91="RDP"),Ruler!M$13,IF(AND(All!$V91="P9",All!$AE91="RDP"),Ruler!M$14,IF(AND(All!$V91="P1",All!$AE91="RMS"),Ruler!M$6,IF(AND(All!$V91="P2",All!$AE91="RMS"),Ruler!M$15,IF(AND(All!$V91="P3",All!$AE91="RMS"),Ruler!M$16,IF(AND(All!$V91="P4",All!$AE91="RMS"),Ruler!M$17,IF(AND(All!$V91="P5",All!$AE91="RMS"),Ruler!M$18,IF(AND(All!$V91="P6",All!$AE91="RMS"),Ruler!M$19,IF(AND(All!$V91="P7",All!$AE91="RMS"),Ruler!M$20,IF(AND(All!$V91="P8",All!$AE91="RMS"),Ruler!M$21,IF(AND(All!$V91="P9",All!$AE91="RMS"),Ruler!M$22,IF(AND(All!$V91="P1",All!$AE91="RSS"),Ruler!M$6,IF(AND(All!$V91="P2",All!$AE91="RSS"),Ruler!M$23,IF(AND(All!$V91="P3",All!$AE91="RSS"),Ruler!M$24,IF(AND(All!$V91="P4",All!$AE91="RSS"),Ruler!M$25,IF(AND(All!$V91="P5",All!$AE91="RSS"),Ruler!M$26,IF(AND(All!$V91="P6",All!$AE91="RSS"),Ruler!M$27,IF(AND(All!$V91="P7",All!$AE91="RSS"),Ruler!M$28,IF(AND(All!$V91="P8",All!$AE91="RSS"),Ruler!M$29,IF(AND(All!$V91="P9",All!$AE91="RSS"),Ruler!M$30,0)))))))))))))))))))))))))))</f>
        <v>3</v>
      </c>
      <c r="BU91" s="325">
        <f>IF(AND(All!$V91="P1",All!$AE91="RDP"),Ruler!N$6,IF(AND(All!$V91="P2",All!$AE91="RDP"),Ruler!N$7,IF(AND(All!$V91="P3",All!$AE91="RDP"),Ruler!N$8,IF(AND(All!$V91="P4",All!$AE91="RDP"),Ruler!N$9,IF(AND(All!$V91="P5",All!$AE91="RDP"),Ruler!N$10,IF(AND(All!$V91="P6",All!$AE91="RDP"),Ruler!N$11,IF(AND(All!$V91="P7",All!$AE91="RDP"),Ruler!N$12,IF(AND(All!$V91="P8",All!$AE91="RDP"),Ruler!N$13,IF(AND(All!$V91="P9",All!$AE91="RDP"),Ruler!N$14,IF(AND(All!$V91="P1",All!$AE91="RMS"),Ruler!N$6,IF(AND(All!$V91="P2",All!$AE91="RMS"),Ruler!N$15,IF(AND(All!$V91="P3",All!$AE91="RMS"),Ruler!N$16,IF(AND(All!$V91="P4",All!$AE91="RMS"),Ruler!N$17,IF(AND(All!$V91="P5",All!$AE91="RMS"),Ruler!N$18,IF(AND(All!$V91="P6",All!$AE91="RMS"),Ruler!N$19,IF(AND(All!$V91="P7",All!$AE91="RMS"),Ruler!N$20,IF(AND(All!$V91="P8",All!$AE91="RMS"),Ruler!N$21,IF(AND(All!$V91="P9",All!$AE91="RMS"),Ruler!N$22,IF(AND(All!$V91="P1",All!$AE91="RSS"),Ruler!N$6,IF(AND(All!$V91="P2",All!$AE91="RSS"),Ruler!N$23,IF(AND(All!$V91="P3",All!$AE91="RSS"),Ruler!N$24,IF(AND(All!$V91="P4",All!$AE91="RSS"),Ruler!N$25,IF(AND(All!$V91="P5",All!$AE91="RSS"),Ruler!N$26,IF(AND(All!$V91="P6",All!$AE91="RSS"),Ruler!N$27,IF(AND(All!$V91="P7",All!$AE91="RSS"),Ruler!N$28,IF(AND(All!$V91="P8",All!$AE91="RSS"),Ruler!N$29,IF(AND(All!$V91="P9",All!$AE91="RSS"),Ruler!N$30,0)))))))))))))))))))))))))))</f>
        <v>4</v>
      </c>
      <c r="BV91" s="325">
        <f>IF(AND(All!$V91="P1",All!$AE91="RDP"),Ruler!O$6,IF(AND(All!$V91="P2",All!$AE91="RDP"),Ruler!O$7,IF(AND(All!$V91="P3",All!$AE91="RDP"),Ruler!O$8,IF(AND(All!$V91="P4",All!$AE91="RDP"),Ruler!O$9,IF(AND(All!$V91="P5",All!$AE91="RDP"),Ruler!O$10,IF(AND(All!$V91="P6",All!$AE91="RDP"),Ruler!O$11,IF(AND(All!$V91="P7",All!$AE91="RDP"),Ruler!O$12,IF(AND(All!$V91="P8",All!$AE91="RDP"),Ruler!O$13,IF(AND(All!$V91="P9",All!$AE91="RDP"),Ruler!O$14,IF(AND(All!$V91="P1",All!$AE91="RMS"),Ruler!O$6,IF(AND(All!$V91="P2",All!$AE91="RMS"),Ruler!O$15,IF(AND(All!$V91="P3",All!$AE91="RMS"),Ruler!O$16,IF(AND(All!$V91="P4",All!$AE91="RMS"),Ruler!O$17,IF(AND(All!$V91="P5",All!$AE91="RMS"),Ruler!O$18,IF(AND(All!$V91="P6",All!$AE91="RMS"),Ruler!O$19,IF(AND(All!$V91="P7",All!$AE91="RMS"),Ruler!O$20,IF(AND(All!$V91="P8",All!$AE91="RMS"),Ruler!O$21,IF(AND(All!$V91="P9",All!$AE91="RMS"),Ruler!O$22,IF(AND(All!$V91="P1",All!$AE91="RSS"),Ruler!O$6,IF(AND(All!$V91="P2",All!$AE91="RSS"),Ruler!O$23,IF(AND(All!$V91="P3",All!$AE91="RSS"),Ruler!O$24,IF(AND(All!$V91="P4",All!$AE91="RSS"),Ruler!O$25,IF(AND(All!$V91="P5",All!$AE91="RSS"),Ruler!O$26,IF(AND(All!$V91="P6",All!$AE91="RSS"),Ruler!O$27,IF(AND(All!$V91="P7",All!$AE91="RSS"),Ruler!O$28,IF(AND(All!$V91="P8",All!$AE91="RSS"),Ruler!O$29,IF(AND(All!$V91="P9",All!$AE91="RSS"),Ruler!O$30,0)))))))))))))))))))))))))))</f>
        <v>3</v>
      </c>
      <c r="BW91" s="325">
        <f>IF(AND(All!$V91="P1",All!$AE91="RDP"),Ruler!P$6,IF(AND(All!$V91="P2",All!$AE91="RDP"),Ruler!P$7,IF(AND(All!$V91="P3",All!$AE91="RDP"),Ruler!P$8,IF(AND(All!$V91="P4",All!$AE91="RDP"),Ruler!P$9,IF(AND(All!$V91="P5",All!$AE91="RDP"),Ruler!P$10,IF(AND(All!$V91="P6",All!$AE91="RDP"),Ruler!P$11,IF(AND(All!$V91="P7",All!$AE91="RDP"),Ruler!P$12,IF(AND(All!$V91="P8",All!$AE91="RDP"),Ruler!P$13,IF(AND(All!$V91="P9",All!$AE91="RDP"),Ruler!P$14,IF(AND(All!$V91="P1",All!$AE91="RMS"),Ruler!P$6,IF(AND(All!$V91="P2",All!$AE91="RMS"),Ruler!P$15,IF(AND(All!$V91="P3",All!$AE91="RMS"),Ruler!P$16,IF(AND(All!$V91="P4",All!$AE91="RMS"),Ruler!P$17,IF(AND(All!$V91="P5",All!$AE91="RMS"),Ruler!P$18,IF(AND(All!$V91="P6",All!$AE91="RMS"),Ruler!P$19,IF(AND(All!$V91="P7",All!$AE91="RMS"),Ruler!P$20,IF(AND(All!$V91="P8",All!$AE91="RMS"),Ruler!P$21,IF(AND(All!$V91="P9",All!$AE91="RMS"),Ruler!P$22,IF(AND(All!$V91="P1",All!$AE91="RSS"),Ruler!P$6,IF(AND(All!$V91="P2",All!$AE91="RSS"),Ruler!P$23,IF(AND(All!$V91="P3",All!$AE91="RSS"),Ruler!P$24,IF(AND(All!$V91="P4",All!$AE91="RSS"),Ruler!P$25,IF(AND(All!$V91="P5",All!$AE91="RSS"),Ruler!P$26,IF(AND(All!$V91="P6",All!$AE91="RSS"),Ruler!P$27,IF(AND(All!$V91="P7",All!$AE91="RSS"),Ruler!P$28,IF(AND(All!$V91="P8",All!$AE91="RSS"),Ruler!P$29,IF(AND(All!$V91="P9",All!$AE91="RSS"),Ruler!P$30,0)))))))))))))))))))))))))))</f>
        <v>4</v>
      </c>
      <c r="BX91" s="325">
        <f>IF(AND(All!$V91="P1",All!$AE91="RDP"),Ruler!Q$6,IF(AND(All!$V91="P2",All!$AE91="RDP"),Ruler!Q$7,IF(AND(All!$V91="P3",All!$AE91="RDP"),Ruler!Q$8,IF(AND(All!$V91="P4",All!$AE91="RDP"),Ruler!Q$9,IF(AND(All!$V91="P5",All!$AE91="RDP"),Ruler!Q$10,IF(AND(All!$V91="P6",All!$AE91="RDP"),Ruler!Q$11,IF(AND(All!$V91="P7",All!$AE91="RDP"),Ruler!Q$12,IF(AND(All!$V91="P8",All!$AE91="RDP"),Ruler!Q$13,IF(AND(All!$V91="P9",All!$AE91="RDP"),Ruler!Q$14,IF(AND(All!$V91="P1",All!$AE91="RMS"),Ruler!Q$6,IF(AND(All!$V91="P2",All!$AE91="RMS"),Ruler!Q$15,IF(AND(All!$V91="P3",All!$AE91="RMS"),Ruler!Q$16,IF(AND(All!$V91="P4",All!$AE91="RMS"),Ruler!Q$17,IF(AND(All!$V91="P5",All!$AE91="RMS"),Ruler!Q$18,IF(AND(All!$V91="P6",All!$AE91="RMS"),Ruler!Q$19,IF(AND(All!$V91="P7",All!$AE91="RMS"),Ruler!Q$20,IF(AND(All!$V91="P8",All!$AE91="RMS"),Ruler!Q$21,IF(AND(All!$V91="P9",All!$AE91="RMS"),Ruler!Q$22,IF(AND(All!$V91="P1",All!$AE91="RSS"),Ruler!Q$6,IF(AND(All!$V91="P2",All!$AE91="RSS"),Ruler!Q$23,IF(AND(All!$V91="P3",All!$AE91="RSS"),Ruler!Q$24,IF(AND(All!$V91="P4",All!$AE91="RSS"),Ruler!Q$25,IF(AND(All!$V91="P5",All!$AE91="RSS"),Ruler!Q$26,IF(AND(All!$V91="P6",All!$AE91="RSS"),Ruler!Q$27,IF(AND(All!$V91="P7",All!$AE91="RSS"),Ruler!Q$28,IF(AND(All!$V91="P8",All!$AE91="RSS"),Ruler!Q$29,IF(AND(All!$V91="P9",All!$AE91="RSS"),Ruler!Q$30,0)))))))))))))))))))))))))))</f>
        <v>3</v>
      </c>
      <c r="BY91" s="325">
        <f>IF(AND(All!$V91="P1",All!$AE91="RDP"),Ruler!R$6,IF(AND(All!$V91="P2",All!$AE91="RDP"),Ruler!R$7,IF(AND(All!$V91="P3",All!$AE91="RDP"),Ruler!R$8,IF(AND(All!$V91="P4",All!$AE91="RDP"),Ruler!R$9,IF(AND(All!$V91="P5",All!$AE91="RDP"),Ruler!R$10,IF(AND(All!$V91="P6",All!$AE91="RDP"),Ruler!R$11,IF(AND(All!$V91="P7",All!$AE91="RDP"),Ruler!R$12,IF(AND(All!$V91="P8",All!$AE91="RDP"),Ruler!R$13,IF(AND(All!$V91="P9",All!$AE91="RDP"),Ruler!R$14,IF(AND(All!$V91="P1",All!$AE91="RMS"),Ruler!R$6,IF(AND(All!$V91="P2",All!$AE91="RMS"),Ruler!R$15,IF(AND(All!$V91="P3",All!$AE91="RMS"),Ruler!R$16,IF(AND(All!$V91="P4",All!$AE91="RMS"),Ruler!R$17,IF(AND(All!$V91="P5",All!$AE91="RMS"),Ruler!R$18,IF(AND(All!$V91="P6",All!$AE91="RMS"),Ruler!R$19,IF(AND(All!$V91="P7",All!$AE91="RMS"),Ruler!R$20,IF(AND(All!$V91="P8",All!$AE91="RMS"),Ruler!R$21,IF(AND(All!$V91="P9",All!$AE91="RMS"),Ruler!R$22,IF(AND(All!$V91="P1",All!$AE91="RSS"),Ruler!R$6,IF(AND(All!$V91="P2",All!$AE91="RSS"),Ruler!R$23,IF(AND(All!$V91="P3",All!$AE91="RSS"),Ruler!R$24,IF(AND(All!$V91="P4",All!$AE91="RSS"),Ruler!R$25,IF(AND(All!$V91="P5",All!$AE91="RSS"),Ruler!R$26,IF(AND(All!$V91="P6",All!$AE91="RSS"),Ruler!R$27,IF(AND(All!$V91="P7",All!$AE91="RSS"),Ruler!R$28,IF(AND(All!$V91="P8",All!$AE91="RSS"),Ruler!R$29,IF(AND(All!$V91="P9",All!$AE91="RSS"),Ruler!R$30,0)))))))))))))))))))))))))))</f>
        <v>4</v>
      </c>
      <c r="BZ91" s="325">
        <f>IF(AND(All!$V91="P1",All!$AE91="RDP"),Ruler!S$6,IF(AND(All!$V91="P2",All!$AE91="RDP"),Ruler!S$7,IF(AND(All!$V91="P3",All!$AE91="RDP"),Ruler!S$8,IF(AND(All!$V91="P4",All!$AE91="RDP"),Ruler!S$9,IF(AND(All!$V91="P5",All!$AE91="RDP"),Ruler!S$10,IF(AND(All!$V91="P6",All!$AE91="RDP"),Ruler!S$11,IF(AND(All!$V91="P7",All!$AE91="RDP"),Ruler!S$12,IF(AND(All!$V91="P8",All!$AE91="RDP"),Ruler!S$13,IF(AND(All!$V91="P9",All!$AE91="RDP"),Ruler!S$14,IF(AND(All!$V91="P1",All!$AE91="RMS"),Ruler!S$6,IF(AND(All!$V91="P2",All!$AE91="RMS"),Ruler!S$15,IF(AND(All!$V91="P3",All!$AE91="RMS"),Ruler!S$16,IF(AND(All!$V91="P4",All!$AE91="RMS"),Ruler!S$17,IF(AND(All!$V91="P5",All!$AE91="RMS"),Ruler!S$18,IF(AND(All!$V91="P6",All!$AE91="RMS"),Ruler!S$19,IF(AND(All!$V91="P7",All!$AE91="RMS"),Ruler!S$20,IF(AND(All!$V91="P8",All!$AE91="RMS"),Ruler!S$21,IF(AND(All!$V91="P9",All!$AE91="RMS"),Ruler!S$22,IF(AND(All!$V91="P1",All!$AE91="RSS"),Ruler!S$6,IF(AND(All!$V91="P2",All!$AE91="RSS"),Ruler!S$23,IF(AND(All!$V91="P3",All!$AE91="RSS"),Ruler!S$24,IF(AND(All!$V91="P4",All!$AE91="RSS"),Ruler!S$25,IF(AND(All!$V91="P5",All!$AE91="RSS"),Ruler!S$26,IF(AND(All!$V91="P6",All!$AE91="RSS"),Ruler!S$27,IF(AND(All!$V91="P7",All!$AE91="RSS"),Ruler!S$28,IF(AND(All!$V91="P8",All!$AE91="RSS"),Ruler!S$29,IF(AND(All!$V91="P9",All!$AE91="RSS"),Ruler!S$30,0)))))))))))))))))))))))))))</f>
        <v>3</v>
      </c>
      <c r="CA91" s="325">
        <f>IF(AND(All!$V91="P1",All!$AE91="RDP"),Ruler!T$6,IF(AND(All!$V91="P2",All!$AE91="RDP"),Ruler!T$7,IF(AND(All!$V91="P3",All!$AE91="RDP"),Ruler!T$8,IF(AND(All!$V91="P4",All!$AE91="RDP"),Ruler!T$9,IF(AND(All!$V91="P5",All!$AE91="RDP"),Ruler!T$10,IF(AND(All!$V91="P6",All!$AE91="RDP"),Ruler!T$11,IF(AND(All!$V91="P7",All!$AE91="RDP"),Ruler!T$12,IF(AND(All!$V91="P8",All!$AE91="RDP"),Ruler!T$13,IF(AND(All!$V91="P9",All!$AE91="RDP"),Ruler!T$14,IF(AND(All!$V91="P1",All!$AE91="RMS"),Ruler!T$6,IF(AND(All!$V91="P2",All!$AE91="RMS"),Ruler!T$15,IF(AND(All!$V91="P3",All!$AE91="RMS"),Ruler!T$16,IF(AND(All!$V91="P4",All!$AE91="RMS"),Ruler!T$17,IF(AND(All!$V91="P5",All!$AE91="RMS"),Ruler!T$18,IF(AND(All!$V91="P6",All!$AE91="RMS"),Ruler!T$19,IF(AND(All!$V91="P7",All!$AE91="RMS"),Ruler!T$20,IF(AND(All!$V91="P8",All!$AE91="RMS"),Ruler!T$21,IF(AND(All!$V91="P9",All!$AE91="RMS"),Ruler!T$22,IF(AND(All!$V91="P1",All!$AE91="RSS"),Ruler!T$6,IF(AND(All!$V91="P2",All!$AE91="RSS"),Ruler!T$23,IF(AND(All!$V91="P3",All!$AE91="RSS"),Ruler!T$24,IF(AND(All!$V91="P4",All!$AE91="RSS"),Ruler!T$25,IF(AND(All!$V91="P5",All!$AE91="RSS"),Ruler!T$26,IF(AND(All!$V91="P6",All!$AE91="RSS"),Ruler!T$27,IF(AND(All!$V91="P7",All!$AE91="RSS"),Ruler!T$28,IF(AND(All!$V91="P8",All!$AE91="RSS"),Ruler!T$29,IF(AND(All!$V91="P9",All!$AE91="RSS"),Ruler!T$30,0)))))))))))))))))))))))))))</f>
        <v>3</v>
      </c>
      <c r="CB91" s="325">
        <f>IF(AND(All!$V91="P1",All!$AE91="RDP"),Ruler!U$6,IF(AND(All!$V91="P2",All!$AE91="RDP"),Ruler!U$7,IF(AND(All!$V91="P3",All!$AE91="RDP"),Ruler!U$8,IF(AND(All!$V91="P4",All!$AE91="RDP"),Ruler!U$9,IF(AND(All!$V91="P5",All!$AE91="RDP"),Ruler!U$10,IF(AND(All!$V91="P6",All!$AE91="RDP"),Ruler!U$11,IF(AND(All!$V91="P7",All!$AE91="RDP"),Ruler!U$12,IF(AND(All!$V91="P8",All!$AE91="RDP"),Ruler!U$13,IF(AND(All!$V91="P9",All!$AE91="RDP"),Ruler!U$14,IF(AND(All!$V91="P1",All!$AE91="RMS"),Ruler!U$6,IF(AND(All!$V91="P2",All!$AE91="RMS"),Ruler!U$15,IF(AND(All!$V91="P3",All!$AE91="RMS"),Ruler!U$16,IF(AND(All!$V91="P4",All!$AE91="RMS"),Ruler!U$17,IF(AND(All!$V91="P5",All!$AE91="RMS"),Ruler!U$18,IF(AND(All!$V91="P6",All!$AE91="RMS"),Ruler!U$19,IF(AND(All!$V91="P7",All!$AE91="RMS"),Ruler!U$20,IF(AND(All!$V91="P8",All!$AE91="RMS"),Ruler!U$21,IF(AND(All!$V91="P9",All!$AE91="RMS"),Ruler!U$22,IF(AND(All!$V91="P1",All!$AE91="RSS"),Ruler!U$6,IF(AND(All!$V91="P2",All!$AE91="RSS"),Ruler!U$23,IF(AND(All!$V91="P3",All!$AE91="RSS"),Ruler!U$24,IF(AND(All!$V91="P4",All!$AE91="RSS"),Ruler!U$25,IF(AND(All!$V91="P5",All!$AE91="RSS"),Ruler!U$26,IF(AND(All!$V91="P6",All!$AE91="RSS"),Ruler!U$27,IF(AND(All!$V91="P7",All!$AE91="RSS"),Ruler!U$28,IF(AND(All!$V91="P8",All!$AE91="RSS"),Ruler!U$29,IF(AND(All!$V91="P9",All!$AE91="RSS"),Ruler!U$30,0)))))))))))))))))))))))))))</f>
        <v>2</v>
      </c>
      <c r="CC91" s="325">
        <f>IF(AND(All!$V91="P1",All!$AE91="RDP"),Ruler!V$6,IF(AND(All!$V91="P2",All!$AE91="RDP"),Ruler!V$7,IF(AND(All!$V91="P3",All!$AE91="RDP"),Ruler!V$8,IF(AND(All!$V91="P4",All!$AE91="RDP"),Ruler!V$9,IF(AND(All!$V91="P5",All!$AE91="RDP"),Ruler!V$10,IF(AND(All!$V91="P6",All!$AE91="RDP"),Ruler!V$11,IF(AND(All!$V91="P7",All!$AE91="RDP"),Ruler!V$12,IF(AND(All!$V91="P8",All!$AE91="RDP"),Ruler!V$13,IF(AND(All!$V91="P9",All!$AE91="RDP"),Ruler!V$14,IF(AND(All!$V91="P1",All!$AE91="RMS"),Ruler!V$6,IF(AND(All!$V91="P2",All!$AE91="RMS"),Ruler!V$15,IF(AND(All!$V91="P3",All!$AE91="RMS"),Ruler!V$16,IF(AND(All!$V91="P4",All!$AE91="RMS"),Ruler!V$17,IF(AND(All!$V91="P5",All!$AE91="RMS"),Ruler!V$18,IF(AND(All!$V91="P6",All!$AE91="RMS"),Ruler!V$19,IF(AND(All!$V91="P7",All!$AE91="RMS"),Ruler!V$20,IF(AND(All!$V91="P8",All!$AE91="RMS"),Ruler!V$21,IF(AND(All!$V91="P9",All!$AE91="RMS"),Ruler!V$22,IF(AND(All!$V91="P1",All!$AE91="RSS"),Ruler!V$6,IF(AND(All!$V91="P2",All!$AE91="RSS"),Ruler!V$23,IF(AND(All!$V91="P3",All!$AE91="RSS"),Ruler!V$24,IF(AND(All!$V91="P4",All!$AE91="RSS"),Ruler!V$25,IF(AND(All!$V91="P5",All!$AE91="RSS"),Ruler!V$26,IF(AND(All!$V91="P6",All!$AE91="RSS"),Ruler!V$27,IF(AND(All!$V91="P7",All!$AE91="RSS"),Ruler!V$28,IF(AND(All!$V91="P8",All!$AE91="RSS"),Ruler!V$29,IF(AND(All!$V91="P9",All!$AE91="RSS"),Ruler!V$30,0)))))))))))))))))))))))))))</f>
        <v>3</v>
      </c>
      <c r="CD91" s="325">
        <f>IF(AND(All!$V91="P1",All!$AE91="RDP"),Ruler!W$6,IF(AND(All!$V91="P2",All!$AE91="RDP"),Ruler!W$7,IF(AND(All!$V91="P3",All!$AE91="RDP"),Ruler!W$8,IF(AND(All!$V91="P4",All!$AE91="RDP"),Ruler!W$9,IF(AND(All!$V91="P5",All!$AE91="RDP"),Ruler!W$10,IF(AND(All!$V91="P6",All!$AE91="RDP"),Ruler!W$11,IF(AND(All!$V91="P7",All!$AE91="RDP"),Ruler!W$12,IF(AND(All!$V91="P8",All!$AE91="RDP"),Ruler!W$13,IF(AND(All!$V91="P9",All!$AE91="RDP"),Ruler!W$14,IF(AND(All!$V91="P1",All!$AE91="RMS"),Ruler!W$6,IF(AND(All!$V91="P2",All!$AE91="RMS"),Ruler!W$15,IF(AND(All!$V91="P3",All!$AE91="RMS"),Ruler!W$16,IF(AND(All!$V91="P4",All!$AE91="RMS"),Ruler!W$17,IF(AND(All!$V91="P5",All!$AE91="RMS"),Ruler!W$18,IF(AND(All!$V91="P6",All!$AE91="RMS"),Ruler!W$19,IF(AND(All!$V91="P7",All!$AE91="RMS"),Ruler!W$20,IF(AND(All!$V91="P8",All!$AE91="RMS"),Ruler!W$21,IF(AND(All!$V91="P9",All!$AE91="RMS"),Ruler!W$22,IF(AND(All!$V91="P1",All!$AE91="RSS"),Ruler!W$6,IF(AND(All!$V91="P2",All!$AE91="RSS"),Ruler!W$23,IF(AND(All!$V91="P3",All!$AE91="RSS"),Ruler!W$24,IF(AND(All!$V91="P4",All!$AE91="RSS"),Ruler!W$25,IF(AND(All!$V91="P5",All!$AE91="RSS"),Ruler!W$26,IF(AND(All!$V91="P6",All!$AE91="RSS"),Ruler!W$27,IF(AND(All!$V91="P7",All!$AE91="RSS"),Ruler!W$28,IF(AND(All!$V91="P8",All!$AE91="RSS"),Ruler!W$29,IF(AND(All!$V91="P9",All!$AE91="RSS"),Ruler!W$30,0)))))))))))))))))))))))))))</f>
        <v>2</v>
      </c>
      <c r="CE91" s="325">
        <f>IF(AND(All!$V91="P1",All!$AE91="RDP"),Ruler!X$6,IF(AND(All!$V91="P2",All!$AE91="RDP"),Ruler!X$7,IF(AND(All!$V91="P3",All!$AE91="RDP"),Ruler!X$8,IF(AND(All!$V91="P4",All!$AE91="RDP"),Ruler!X$9,IF(AND(All!$V91="P5",All!$AE91="RDP"),Ruler!X$10,IF(AND(All!$V91="P6",All!$AE91="RDP"),Ruler!X$11,IF(AND(All!$V91="P7",All!$AE91="RDP"),Ruler!X$12,IF(AND(All!$V91="P8",All!$AE91="RDP"),Ruler!X$13,IF(AND(All!$V91="P9",All!$AE91="RDP"),Ruler!X$14,IF(AND(All!$V91="P1",All!$AE91="RMS"),Ruler!X$6,IF(AND(All!$V91="P2",All!$AE91="RMS"),Ruler!X$15,IF(AND(All!$V91="P3",All!$AE91="RMS"),Ruler!X$16,IF(AND(All!$V91="P4",All!$AE91="RMS"),Ruler!X$17,IF(AND(All!$V91="P5",All!$AE91="RMS"),Ruler!X$18,IF(AND(All!$V91="P6",All!$AE91="RMS"),Ruler!X$19,IF(AND(All!$V91="P7",All!$AE91="RMS"),Ruler!X$20,IF(AND(All!$V91="P8",All!$AE91="RMS"),Ruler!X$21,IF(AND(All!$V91="P9",All!$AE91="RMS"),Ruler!X$22,IF(AND(All!$V91="P1",All!$AE91="RSS"),Ruler!X$6,IF(AND(All!$V91="P2",All!$AE91="RSS"),Ruler!X$23,IF(AND(All!$V91="P3",All!$AE91="RSS"),Ruler!X$24,IF(AND(All!$V91="P4",All!$AE91="RSS"),Ruler!X$25,IF(AND(All!$V91="P5",All!$AE91="RSS"),Ruler!X$26,IF(AND(All!$V91="P6",All!$AE91="RSS"),Ruler!X$27,IF(AND(All!$V91="P7",All!$AE91="RSS"),Ruler!X$28,IF(AND(All!$V91="P8",All!$AE91="RSS"),Ruler!X$29,IF(AND(All!$V91="P9",All!$AE91="RSS"),Ruler!X$30,0)))))))))))))))))))))))))))</f>
        <v>3</v>
      </c>
      <c r="CF91" s="325">
        <f>IF(AND(All!$V91="P1",All!$AE91="RDP"),Ruler!Y$6,IF(AND(All!$V91="P2",All!$AE91="RDP"),Ruler!Y$7,IF(AND(All!$V91="P3",All!$AE91="RDP"),Ruler!Y$8,IF(AND(All!$V91="P4",All!$AE91="RDP"),Ruler!Y$9,IF(AND(All!$V91="P5",All!$AE91="RDP"),Ruler!Y$10,IF(AND(All!$V91="P6",All!$AE91="RDP"),Ruler!Y$11,IF(AND(All!$V91="P7",All!$AE91="RDP"),Ruler!Y$12,IF(AND(All!$V91="P8",All!$AE91="RDP"),Ruler!Y$13,IF(AND(All!$V91="P9",All!$AE91="RDP"),Ruler!Y$14,IF(AND(All!$V91="P1",All!$AE91="RMS"),Ruler!Y$6,IF(AND(All!$V91="P2",All!$AE91="RMS"),Ruler!Y$15,IF(AND(All!$V91="P3",All!$AE91="RMS"),Ruler!Y$16,IF(AND(All!$V91="P4",All!$AE91="RMS"),Ruler!Y$17,IF(AND(All!$V91="P5",All!$AE91="RMS"),Ruler!Y$18,IF(AND(All!$V91="P6",All!$AE91="RMS"),Ruler!Y$19,IF(AND(All!$V91="P7",All!$AE91="RMS"),Ruler!Y$20,IF(AND(All!$V91="P8",All!$AE91="RMS"),Ruler!Y$21,IF(AND(All!$V91="P9",All!$AE91="RMS"),Ruler!Y$22,IF(AND(All!$V91="P1",All!$AE91="RSS"),Ruler!Y$6,IF(AND(All!$V91="P2",All!$AE91="RSS"),Ruler!Y$23,IF(AND(All!$V91="P3",All!$AE91="RSS"),Ruler!Y$24,IF(AND(All!$V91="P4",All!$AE91="RSS"),Ruler!Y$25,IF(AND(All!$V91="P5",All!$AE91="RSS"),Ruler!Y$26,IF(AND(All!$V91="P6",All!$AE91="RSS"),Ruler!Y$27,IF(AND(All!$V91="P7",All!$AE91="RSS"),Ruler!Y$28,IF(AND(All!$V91="P8",All!$AE91="RSS"),Ruler!Y$29,IF(AND(All!$V91="P9",All!$AE91="RSS"),Ruler!Y$30,0)))))))))))))))))))))))))))</f>
        <v>2</v>
      </c>
      <c r="CG91" s="325">
        <f>IF(AND(All!$V91="P1",All!$AE91="RDP"),Ruler!Z$6,IF(AND(All!$V91="P2",All!$AE91="RDP"),Ruler!Z$7,IF(AND(All!$V91="P3",All!$AE91="RDP"),Ruler!Z$8,IF(AND(All!$V91="P4",All!$AE91="RDP"),Ruler!Z$9,IF(AND(All!$V91="P5",All!$AE91="RDP"),Ruler!Z$10,IF(AND(All!$V91="P6",All!$AE91="RDP"),Ruler!Z$11,IF(AND(All!$V91="P7",All!$AE91="RDP"),Ruler!Z$12,IF(AND(All!$V91="P8",All!$AE91="RDP"),Ruler!Z$13,IF(AND(All!$V91="P9",All!$AE91="RDP"),Ruler!Z$14,IF(AND(All!$V91="P1",All!$AE91="RMS"),Ruler!Z$6,IF(AND(All!$V91="P2",All!$AE91="RMS"),Ruler!Z$15,IF(AND(All!$V91="P3",All!$AE91="RMS"),Ruler!Z$16,IF(AND(All!$V91="P4",All!$AE91="RMS"),Ruler!Z$17,IF(AND(All!$V91="P5",All!$AE91="RMS"),Ruler!Z$18,IF(AND(All!$V91="P6",All!$AE91="RMS"),Ruler!Z$19,IF(AND(All!$V91="P7",All!$AE91="RMS"),Ruler!Z$20,IF(AND(All!$V91="P8",All!$AE91="RMS"),Ruler!Z$21,IF(AND(All!$V91="P9",All!$AE91="RMS"),Ruler!Z$22,IF(AND(All!$V91="P1",All!$AE91="RSS"),Ruler!Z$6,IF(AND(All!$V91="P2",All!$AE91="RSS"),Ruler!Z$23,IF(AND(All!$V91="P3",All!$AE91="RSS"),Ruler!Z$24,IF(AND(All!$V91="P4",All!$AE91="RSS"),Ruler!Z$25,IF(AND(All!$V91="P5",All!$AE91="RSS"),Ruler!Z$26,IF(AND(All!$V91="P6",All!$AE91="RSS"),Ruler!Z$27,IF(AND(All!$V91="P7",All!$AE91="RSS"),Ruler!Z$28,IF(AND(All!$V91="P8",All!$AE91="RSS"),Ruler!Z$29,IF(AND(All!$V91="P9",All!$AE91="RSS"),Ruler!Z$30,0)))))))))))))))))))))))))))</f>
        <v>2</v>
      </c>
      <c r="CH91" s="325">
        <f>IF(AND(All!$V91="P1",All!$AE91="RDP"),Ruler!AA$6,IF(AND(All!$V91="P2",All!$AE91="RDP"),Ruler!AA$7,IF(AND(All!$V91="P3",All!$AE91="RDP"),Ruler!AA$8,IF(AND(All!$V91="P4",All!$AE91="RDP"),Ruler!AA$9,IF(AND(All!$V91="P5",All!$AE91="RDP"),Ruler!AA$10,IF(AND(All!$V91="P6",All!$AE91="RDP"),Ruler!AA$11,IF(AND(All!$V91="P7",All!$AE91="RDP"),Ruler!AA$12,IF(AND(All!$V91="P8",All!$AE91="RDP"),Ruler!AA$13,IF(AND(All!$V91="P9",All!$AE91="RDP"),Ruler!AA$14,IF(AND(All!$V91="P1",All!$AE91="RMS"),Ruler!AA$6,IF(AND(All!$V91="P2",All!$AE91="RMS"),Ruler!AA$15,IF(AND(All!$V91="P3",All!$AE91="RMS"),Ruler!AA$16,IF(AND(All!$V91="P4",All!$AE91="RMS"),Ruler!AA$17,IF(AND(All!$V91="P5",All!$AE91="RMS"),Ruler!AA$18,IF(AND(All!$V91="P6",All!$AE91="RMS"),Ruler!AA$19,IF(AND(All!$V91="P7",All!$AE91="RMS"),Ruler!AA$20,IF(AND(All!$V91="P8",All!$AE91="RMS"),Ruler!AA$21,IF(AND(All!$V91="P9",All!$AE91="RMS"),Ruler!AA$22,IF(AND(All!$V91="P1",All!$AE91="RSS"),Ruler!AA$6,IF(AND(All!$V91="P2",All!$AE91="RSS"),Ruler!AA$23,IF(AND(All!$V91="P3",All!$AE91="RSS"),Ruler!AA$24,IF(AND(All!$V91="P4",All!$AE91="RSS"),Ruler!AA$25,IF(AND(All!$V91="P5",All!$AE91="RSS"),Ruler!AA$26,IF(AND(All!$V91="P6",All!$AE91="RSS"),Ruler!AA$27,IF(AND(All!$V91="P7",All!$AE91="RSS"),Ruler!AA$28,IF(AND(All!$V91="P8",All!$AE91="RSS"),Ruler!AA$29,IF(AND(All!$V91="P9",All!$AE91="RSS"),Ruler!AA$30,0)))))))))))))))))))))))))))</f>
        <v>2</v>
      </c>
      <c r="CI91" s="325">
        <f>IF(AND(All!$V91="P1",All!$AE91="RDP"),Ruler!AB$6,IF(AND(All!$V91="P2",All!$AE91="RDP"),Ruler!AB$7,IF(AND(All!$V91="P3",All!$AE91="RDP"),Ruler!AB$8,IF(AND(All!$V91="P4",All!$AE91="RDP"),Ruler!AB$9,IF(AND(All!$V91="P5",All!$AE91="RDP"),Ruler!AB$10,IF(AND(All!$V91="P6",All!$AE91="RDP"),Ruler!AB$11,IF(AND(All!$V91="P7",All!$AE91="RDP"),Ruler!AB$12,IF(AND(All!$V91="P8",All!$AE91="RDP"),Ruler!AB$13,IF(AND(All!$V91="P9",All!$AE91="RDP"),Ruler!AB$14,IF(AND(All!$V91="P1",All!$AE91="RMS"),Ruler!AB$6,IF(AND(All!$V91="P2",All!$AE91="RMS"),Ruler!AB$15,IF(AND(All!$V91="P3",All!$AE91="RMS"),Ruler!AB$16,IF(AND(All!$V91="P4",All!$AE91="RMS"),Ruler!AB$17,IF(AND(All!$V91="P5",All!$AE91="RMS"),Ruler!AB$18,IF(AND(All!$V91="P6",All!$AE91="RMS"),Ruler!AB$19,IF(AND(All!$V91="P7",All!$AE91="RMS"),Ruler!AB$20,IF(AND(All!$V91="P8",All!$AE91="RMS"),Ruler!AB$21,IF(AND(All!$V91="P9",All!$AE91="RMS"),Ruler!AB$22,IF(AND(All!$V91="P1",All!$AE91="RSS"),Ruler!AB$6,IF(AND(All!$V91="P2",All!$AE91="RSS"),Ruler!AB$23,IF(AND(All!$V91="P3",All!$AE91="RSS"),Ruler!AB$24,IF(AND(All!$V91="P4",All!$AE91="RSS"),Ruler!AB$25,IF(AND(All!$V91="P5",All!$AE91="RSS"),Ruler!AB$26,IF(AND(All!$V91="P6",All!$AE91="RSS"),Ruler!AB$27,IF(AND(All!$V91="P7",All!$AE91="RSS"),Ruler!AB$28,IF(AND(All!$V91="P8",All!$AE91="RSS"),Ruler!AB$29,IF(AND(All!$V91="P9",All!$AE91="RSS"),Ruler!AB$30,0)))))))))))))))))))))))))))</f>
        <v>2</v>
      </c>
      <c r="CJ91" s="377">
        <f>Table9[[#This Row],[R-B1]]-Table9[[#This Row],[B1]]</f>
        <v>1</v>
      </c>
      <c r="CK91" s="378">
        <f>Table9[[#This Row],[R-B2]]-Table9[[#This Row],[B2]]</f>
        <v>1</v>
      </c>
      <c r="CL91" s="378">
        <f>Table9[[#This Row],[R-B3]]-Table9[[#This Row],[B3]]</f>
        <v>0</v>
      </c>
      <c r="CM91" s="378">
        <f>Table9[[#This Row],[R-B4]]-Table9[[#This Row],[B4]]</f>
        <v>0</v>
      </c>
      <c r="CN91" s="378">
        <f>Table9[[#This Row],[R-B5]]-Table9[[#This Row],[B5]]</f>
        <v>1</v>
      </c>
      <c r="CO91" s="378">
        <f>Table9[[#This Row],[R-B6]]-Table9[[#This Row],[B6]]</f>
        <v>0</v>
      </c>
      <c r="CP91" s="378">
        <f>Table9[[#This Row],[R-B7]]-Table9[[#This Row],[B7]]</f>
        <v>1</v>
      </c>
      <c r="CQ91" s="378">
        <f>Table9[[#This Row],[R-B8]]-Table9[[#This Row],[B8]]</f>
        <v>0</v>
      </c>
      <c r="CR91" s="378">
        <f>Table9[[#This Row],[R-B9]]-Table9[[#This Row],[B9]]</f>
        <v>1</v>
      </c>
      <c r="CS91" s="378">
        <f>Table9[[#This Row],[R-B10]]-Table9[[#This Row],[B10]]</f>
        <v>0</v>
      </c>
      <c r="CT91" s="378">
        <f>Table9[[#This Row],[R-B11]]-Table9[[#This Row],[B11]]</f>
        <v>0</v>
      </c>
      <c r="CU91" s="378">
        <f>Table9[[#This Row],[R-B12]]-Table9[[#This Row],[B12]]</f>
        <v>1</v>
      </c>
      <c r="CV91" s="378">
        <f>Table9[[#This Row],[R-K1]]-Table9[[#This Row],[K1]]</f>
        <v>0</v>
      </c>
      <c r="CW91" s="378">
        <f>Table9[[#This Row],[R-K2]]-Table9[[#This Row],[K2]]</f>
        <v>1</v>
      </c>
      <c r="CX91" s="378">
        <f>Table9[[#This Row],[R-K3]]-Table9[[#This Row],[K3]]</f>
        <v>1</v>
      </c>
      <c r="CY91" s="378">
        <f>Table9[[#This Row],[R-K4]]-Table9[[#This Row],[K4]]</f>
        <v>0</v>
      </c>
      <c r="CZ91" s="378">
        <f>Table9[[#This Row],[R-K5]]-Table9[[#This Row],[K5]]</f>
        <v>0</v>
      </c>
      <c r="DA91" s="378">
        <f>Table9[[#This Row],[R-P1]]-Table9[[#This Row],[P1]]</f>
        <v>1</v>
      </c>
      <c r="DB91" s="378">
        <f>Table9[[#This Row],[R-P2]]-Table9[[#This Row],[P2]]</f>
        <v>1</v>
      </c>
      <c r="DC91" s="378">
        <f>Table9[[#This Row],[R-P3]]-Table9[[#This Row],[P3]]</f>
        <v>1</v>
      </c>
      <c r="DD91" s="378">
        <f>Table9[[#This Row],[R-P4]]-Table9[[#This Row],[P4]]</f>
        <v>0</v>
      </c>
      <c r="DE91" s="378">
        <f>Table9[[#This Row],[R-P5]]-Table9[[#This Row],[P5]]</f>
        <v>0</v>
      </c>
      <c r="DF91" s="378">
        <f>Table9[[#This Row],[R-E1]]-Table9[[#This Row],[E1]]</f>
        <v>0</v>
      </c>
      <c r="DG91" s="379">
        <f>Table9[[#This Row],[R-E2]]-Table9[[#This Row],[E2]]</f>
        <v>0</v>
      </c>
      <c r="DH91" s="43">
        <f>COUNTIF(Table9[[#This Row],[G-B1]:[G-B12]],"&lt;=0")/12*100</f>
        <v>50</v>
      </c>
      <c r="DI91" s="43">
        <f>COUNTIF(Table9[[#This Row],[G-K1]:[G-K5]],"&lt;=0")/5*100</f>
        <v>60</v>
      </c>
      <c r="DJ91" s="43">
        <f>COUNTIF(Table9[[#This Row],[G-P1]:[G-P5]],"&lt;=0")/5*100</f>
        <v>40</v>
      </c>
      <c r="DK91" s="43">
        <f>COUNTIF(Table9[[#This Row],[G-E1]:[G-E2]],"&lt;=0")/2*100</f>
        <v>100</v>
      </c>
      <c r="DL91" s="450">
        <f>IF(AE91="RDP",(COUNTIF(Table9[[#This Row],[G-B3]],"&lt;=0")+COUNTIF(Table9[[#This Row],[G-B4]],"&lt;=0")+COUNTIF(Table9[[#This Row],[G-B7]],"&lt;=0")+COUNTIF(Table9[[#This Row],[G-B11]],"&lt;=0")+COUNTIF(Table9[[#This Row],[G-K2]],"&lt;=0"))/5*100,IF(AE91="RMS",(COUNTIF(Table9[[#This Row],[G-B4]],"&lt;=0")+COUNTIF(Table9[[#This Row],[G-B5]],"&lt;=0")+COUNTIF(Table9[[#This Row],[G-B10]],"&lt;=0")+COUNTIF(Table9[[#This Row],[G-B12]],"&lt;=0")+COUNTIF(Table9[[#This Row],[G-K2]],"&lt;=0"))/5*100,IF(AE91="RSS",(COUNTIF(Table9[[#This Row],[G-B1]],"&lt;=0")+COUNTIF(Table9[[#This Row],[G-B2]],"&lt;=0")+COUNTIF(Table9[[#This Row],[G-B6]],"&lt;=0")+COUNTIF(Table9[[#This Row],[G-B11]],"&lt;=0")+COUNTIF(Table9[[#This Row],[G-B12]],"&lt;=0"))/5*100,0)))</f>
        <v>40</v>
      </c>
      <c r="DM91" s="380">
        <v>83</v>
      </c>
      <c r="DN91" s="381">
        <v>100</v>
      </c>
      <c r="DO91" s="381">
        <v>100</v>
      </c>
      <c r="DP91" s="381">
        <v>100</v>
      </c>
      <c r="DQ91" s="381">
        <v>100</v>
      </c>
      <c r="DR91" s="380">
        <v>50</v>
      </c>
      <c r="DS91" s="381">
        <v>60</v>
      </c>
      <c r="DT91" s="381">
        <v>40</v>
      </c>
      <c r="DU91" s="381">
        <v>100</v>
      </c>
      <c r="DV91" s="381">
        <v>40</v>
      </c>
      <c r="DW91" s="380">
        <v>33</v>
      </c>
      <c r="DX91" s="381">
        <v>40</v>
      </c>
      <c r="DY91" s="381">
        <v>20</v>
      </c>
      <c r="DZ91" s="381">
        <v>100</v>
      </c>
      <c r="EA91" s="382">
        <v>40</v>
      </c>
      <c r="EB91" s="335" t="s">
        <v>238</v>
      </c>
      <c r="EC91" s="324" t="s">
        <v>543</v>
      </c>
      <c r="ED91" s="324" t="s">
        <v>833</v>
      </c>
      <c r="EE91" s="338"/>
    </row>
    <row r="92" spans="2:135" ht="15" hidden="1" thickBot="1" x14ac:dyDescent="0.4">
      <c r="B92" s="282">
        <v>91</v>
      </c>
      <c r="C92" s="285" t="s">
        <v>198</v>
      </c>
      <c r="D92" s="297"/>
      <c r="E92" s="284" t="s">
        <v>834</v>
      </c>
      <c r="F92" s="43"/>
      <c r="G92" s="357">
        <f t="shared" ca="1" si="5"/>
        <v>26.820910321537298</v>
      </c>
      <c r="H92" s="492">
        <v>36526</v>
      </c>
      <c r="I92" s="282" t="s">
        <v>136</v>
      </c>
      <c r="J92" s="282" t="s">
        <v>137</v>
      </c>
      <c r="K92" s="282" t="s">
        <v>138</v>
      </c>
      <c r="L92" s="282" t="s">
        <v>139</v>
      </c>
      <c r="M92" s="282" t="s">
        <v>202</v>
      </c>
      <c r="N92" s="282"/>
      <c r="O92" s="282" t="s">
        <v>200</v>
      </c>
      <c r="P92" s="282"/>
      <c r="Q92" s="282" t="s">
        <v>144</v>
      </c>
      <c r="R92" s="282" t="s">
        <v>185</v>
      </c>
      <c r="S92" s="282"/>
      <c r="T92" s="286"/>
      <c r="U92" s="282"/>
      <c r="V92" s="282" t="s">
        <v>55</v>
      </c>
      <c r="W92" s="282"/>
      <c r="X92" s="291">
        <f ca="1">($T$1-Table9[[#This Row],[Date of Appointment to Current Grade]])/365</f>
        <v>126.89214319824963</v>
      </c>
      <c r="Y92" s="282"/>
      <c r="Z92" s="282" t="s">
        <v>202</v>
      </c>
      <c r="AA92" s="282"/>
      <c r="AB92" s="282"/>
      <c r="AC92" s="282"/>
      <c r="AD92" s="282"/>
      <c r="AE92" s="282"/>
      <c r="AF92" s="282"/>
      <c r="AG92" s="282"/>
      <c r="AH92" s="282"/>
      <c r="AI92" s="282"/>
      <c r="AJ92" s="282"/>
      <c r="AK92" s="282"/>
      <c r="AL92" s="282"/>
      <c r="AM92" s="317"/>
      <c r="AN92" s="323"/>
      <c r="BK92" s="328"/>
      <c r="BL92" s="325">
        <f>IF(AND(All!$V92="P1",All!$AE92="RDP"),Ruler!E$6,IF(AND(All!$V92="P2",All!$AE92="RDP"),Ruler!E$7,IF(AND(All!$V92="P3",All!$AE92="RDP"),Ruler!E$8,IF(AND(All!$V92="P4",All!$AE92="RDP"),Ruler!E$9,IF(AND(All!$V92="P5",All!$AE92="RDP"),Ruler!E$10,IF(AND(All!$V92="P6",All!$AE92="RDP"),Ruler!E$11,IF(AND(All!$V92="P7",All!$AE92="RDP"),Ruler!E$12,IF(AND(All!$V92="P8",All!$AE92="RDP"),Ruler!E$13,IF(AND(All!$V92="P9",All!$AE92="RDP"),Ruler!E$14,IF(AND(All!$V92="P1",All!$AE92="RMS"),Ruler!E$6,IF(AND(All!$V92="P2",All!$AE92="RMS"),Ruler!E$15,IF(AND(All!$V92="P3",All!$AE92="RMS"),Ruler!E$16,IF(AND(All!$V92="P4",All!$AE92="RMS"),Ruler!E$17,IF(AND(All!$V92="P5",All!$AE92="RMS"),Ruler!E$18,IF(AND(All!$V92="P6",All!$AE92="RMS"),Ruler!E$19,IF(AND(All!$V92="P7",All!$AE92="RMS"),Ruler!E$20,IF(AND(All!$V92="P8",All!$AE92="RMS"),Ruler!E$21,IF(AND(All!$V92="P9",All!$AE92="RMS"),Ruler!E$22,IF(AND(All!$V92="P1",All!$AE92="RSS"),Ruler!E$6,IF(AND(All!$V92="P2",All!$AE92="RSS"),Ruler!E$23,IF(AND(All!$V92="P3",All!$AE92="RSS"),Ruler!E$24,IF(AND(All!$V92="P4",All!$AE92="RSS"),Ruler!E$25,IF(AND(All!$V92="P5",All!$AE92="RSS"),Ruler!E$26,IF(AND(All!$V92="P6",All!$AE92="RSS"),Ruler!E$27,IF(AND(All!$V92="P7",All!$AE92="RSS"),Ruler!E$28,IF(AND(All!$V92="P8",All!$AE92="RSS"),Ruler!E$29,IF(AND(All!$V92="P9",All!$AE92="RSS"),Ruler!E$30,0)))))))))))))))))))))))))))</f>
        <v>0</v>
      </c>
      <c r="BM92" s="325">
        <f>IF(AND(All!$V92="P1",All!$AE92="RDP"),Ruler!F$6,IF(AND(All!$V92="P2",All!$AE92="RDP"),Ruler!F$7,IF(AND(All!$V92="P3",All!$AE92="RDP"),Ruler!F$8,IF(AND(All!$V92="P4",All!$AE92="RDP"),Ruler!F$9,IF(AND(All!$V92="P5",All!$AE92="RDP"),Ruler!F$10,IF(AND(All!$V92="P6",All!$AE92="RDP"),Ruler!F$11,IF(AND(All!$V92="P7",All!$AE92="RDP"),Ruler!F$12,IF(AND(All!$V92="P8",All!$AE92="RDP"),Ruler!F$13,IF(AND(All!$V92="P9",All!$AE92="RDP"),Ruler!F$14,IF(AND(All!$V92="P1",All!$AE92="RMS"),Ruler!F$6,IF(AND(All!$V92="P2",All!$AE92="RMS"),Ruler!F$15,IF(AND(All!$V92="P3",All!$AE92="RMS"),Ruler!F$16,IF(AND(All!$V92="P4",All!$AE92="RMS"),Ruler!F$17,IF(AND(All!$V92="P5",All!$AE92="RMS"),Ruler!F$18,IF(AND(All!$V92="P6",All!$AE92="RMS"),Ruler!F$19,IF(AND(All!$V92="P7",All!$AE92="RMS"),Ruler!F$20,IF(AND(All!$V92="P8",All!$AE92="RMS"),Ruler!F$21,IF(AND(All!$V92="P9",All!$AE92="RMS"),Ruler!F$22,IF(AND(All!$V92="P1",All!$AE92="RSS"),Ruler!F$6,IF(AND(All!$V92="P2",All!$AE92="RSS"),Ruler!F$23,IF(AND(All!$V92="P3",All!$AE92="RSS"),Ruler!F$24,IF(AND(All!$V92="P4",All!$AE92="RSS"),Ruler!F$25,IF(AND(All!$V92="P5",All!$AE92="RSS"),Ruler!F$26,IF(AND(All!$V92="P6",All!$AE92="RSS"),Ruler!F$27,IF(AND(All!$V92="P7",All!$AE92="RSS"),Ruler!F$28,IF(AND(All!$V92="P8",All!$AE92="RSS"),Ruler!F$29,IF(AND(All!$V92="P9",All!$AE92="RSS"),Ruler!F$30,0)))))))))))))))))))))))))))</f>
        <v>0</v>
      </c>
      <c r="BN92" s="325">
        <f>IF(AND(All!$V92="P1",All!$AE92="RDP"),Ruler!G$6,IF(AND(All!$V92="P2",All!$AE92="RDP"),Ruler!G$7,IF(AND(All!$V92="P3",All!$AE92="RDP"),Ruler!G$8,IF(AND(All!$V92="P4",All!$AE92="RDP"),Ruler!G$9,IF(AND(All!$V92="P5",All!$AE92="RDP"),Ruler!G$10,IF(AND(All!$V92="P6",All!$AE92="RDP"),Ruler!G$11,IF(AND(All!$V92="P7",All!$AE92="RDP"),Ruler!G$12,IF(AND(All!$V92="P8",All!$AE92="RDP"),Ruler!G$13,IF(AND(All!$V92="P9",All!$AE92="RDP"),Ruler!G$14,IF(AND(All!$V92="P1",All!$AE92="RMS"),Ruler!G$6,IF(AND(All!$V92="P2",All!$AE92="RMS"),Ruler!G$15,IF(AND(All!$V92="P3",All!$AE92="RMS"),Ruler!G$16,IF(AND(All!$V92="P4",All!$AE92="RMS"),Ruler!G$17,IF(AND(All!$V92="P5",All!$AE92="RMS"),Ruler!G$18,IF(AND(All!$V92="P6",All!$AE92="RMS"),Ruler!G$19,IF(AND(All!$V92="P7",All!$AE92="RMS"),Ruler!G$20,IF(AND(All!$V92="P8",All!$AE92="RMS"),Ruler!G$21,IF(AND(All!$V92="P9",All!$AE92="RMS"),Ruler!G$22,IF(AND(All!$V92="P1",All!$AE92="RSS"),Ruler!G$6,IF(AND(All!$V92="P2",All!$AE92="RSS"),Ruler!G$23,IF(AND(All!$V92="P3",All!$AE92="RSS"),Ruler!G$24,IF(AND(All!$V92="P4",All!$AE92="RSS"),Ruler!G$25,IF(AND(All!$V92="P5",All!$AE92="RSS"),Ruler!G$26,IF(AND(All!$V92="P6",All!$AE92="RSS"),Ruler!G$27,IF(AND(All!$V92="P7",All!$AE92="RSS"),Ruler!G$28,IF(AND(All!$V92="P8",All!$AE92="RSS"),Ruler!G$29,IF(AND(All!$V92="P9",All!$AE92="RSS"),Ruler!G$30,0)))))))))))))))))))))))))))</f>
        <v>0</v>
      </c>
      <c r="BO92" s="325">
        <f>IF(AND(All!$V92="P1",All!$AE92="RDP"),Ruler!H$6,IF(AND(All!$V92="P2",All!$AE92="RDP"),Ruler!H$7,IF(AND(All!$V92="P3",All!$AE92="RDP"),Ruler!H$8,IF(AND(All!$V92="P4",All!$AE92="RDP"),Ruler!H$9,IF(AND(All!$V92="P5",All!$AE92="RDP"),Ruler!H$10,IF(AND(All!$V92="P6",All!$AE92="RDP"),Ruler!H$11,IF(AND(All!$V92="P7",All!$AE92="RDP"),Ruler!H$12,IF(AND(All!$V92="P8",All!$AE92="RDP"),Ruler!H$13,IF(AND(All!$V92="P9",All!$AE92="RDP"),Ruler!H$14,IF(AND(All!$V92="P1",All!$AE92="RMS"),Ruler!H$6,IF(AND(All!$V92="P2",All!$AE92="RMS"),Ruler!H$15,IF(AND(All!$V92="P3",All!$AE92="RMS"),Ruler!H$16,IF(AND(All!$V92="P4",All!$AE92="RMS"),Ruler!H$17,IF(AND(All!$V92="P5",All!$AE92="RMS"),Ruler!H$18,IF(AND(All!$V92="P6",All!$AE92="RMS"),Ruler!H$19,IF(AND(All!$V92="P7",All!$AE92="RMS"),Ruler!H$20,IF(AND(All!$V92="P8",All!$AE92="RMS"),Ruler!H$21,IF(AND(All!$V92="P9",All!$AE92="RMS"),Ruler!H$22,IF(AND(All!$V92="P1",All!$AE92="RSS"),Ruler!H$6,IF(AND(All!$V92="P2",All!$AE92="RSS"),Ruler!H$23,IF(AND(All!$V92="P3",All!$AE92="RSS"),Ruler!H$24,IF(AND(All!$V92="P4",All!$AE92="RSS"),Ruler!H$25,IF(AND(All!$V92="P5",All!$AE92="RSS"),Ruler!H$26,IF(AND(All!$V92="P6",All!$AE92="RSS"),Ruler!H$27,IF(AND(All!$V92="P7",All!$AE92="RSS"),Ruler!H$28,IF(AND(All!$V92="P8",All!$AE92="RSS"),Ruler!H$29,IF(AND(All!$V92="P9",All!$AE92="RSS"),Ruler!H$30,0)))))))))))))))))))))))))))</f>
        <v>0</v>
      </c>
      <c r="BP92" s="325">
        <f>IF(AND(All!$V92="P1",All!$AE92="RDP"),Ruler!I$6,IF(AND(All!$V92="P2",All!$AE92="RDP"),Ruler!I$7,IF(AND(All!$V92="P3",All!$AE92="RDP"),Ruler!I$8,IF(AND(All!$V92="P4",All!$AE92="RDP"),Ruler!I$9,IF(AND(All!$V92="P5",All!$AE92="RDP"),Ruler!I$10,IF(AND(All!$V92="P6",All!$AE92="RDP"),Ruler!I$11,IF(AND(All!$V92="P7",All!$AE92="RDP"),Ruler!I$12,IF(AND(All!$V92="P8",All!$AE92="RDP"),Ruler!I$13,IF(AND(All!$V92="P9",All!$AE92="RDP"),Ruler!I$14,IF(AND(All!$V92="P1",All!$AE92="RMS"),Ruler!I$6,IF(AND(All!$V92="P2",All!$AE92="RMS"),Ruler!I$15,IF(AND(All!$V92="P3",All!$AE92="RMS"),Ruler!I$16,IF(AND(All!$V92="P4",All!$AE92="RMS"),Ruler!I$17,IF(AND(All!$V92="P5",All!$AE92="RMS"),Ruler!I$18,IF(AND(All!$V92="P6",All!$AE92="RMS"),Ruler!I$19,IF(AND(All!$V92="P7",All!$AE92="RMS"),Ruler!I$20,IF(AND(All!$V92="P8",All!$AE92="RMS"),Ruler!I$21,IF(AND(All!$V92="P9",All!$AE92="RMS"),Ruler!I$22,IF(AND(All!$V92="P1",All!$AE92="RSS"),Ruler!I$6,IF(AND(All!$V92="P2",All!$AE92="RSS"),Ruler!I$23,IF(AND(All!$V92="P3",All!$AE92="RSS"),Ruler!I$24,IF(AND(All!$V92="P4",All!$AE92="RSS"),Ruler!I$25,IF(AND(All!$V92="P5",All!$AE92="RSS"),Ruler!I$26,IF(AND(All!$V92="P6",All!$AE92="RSS"),Ruler!I$27,IF(AND(All!$V92="P7",All!$AE92="RSS"),Ruler!I$28,IF(AND(All!$V92="P8",All!$AE92="RSS"),Ruler!I$29,IF(AND(All!$V92="P9",All!$AE92="RSS"),Ruler!I$30,0)))))))))))))))))))))))))))</f>
        <v>0</v>
      </c>
      <c r="BQ92" s="325">
        <f>IF(AND(All!$V92="P1",All!$AE92="RDP"),Ruler!J$6,IF(AND(All!$V92="P2",All!$AE92="RDP"),Ruler!J$7,IF(AND(All!$V92="P3",All!$AE92="RDP"),Ruler!J$8,IF(AND(All!$V92="P4",All!$AE92="RDP"),Ruler!J$9,IF(AND(All!$V92="P5",All!$AE92="RDP"),Ruler!J$10,IF(AND(All!$V92="P6",All!$AE92="RDP"),Ruler!J$11,IF(AND(All!$V92="P7",All!$AE92="RDP"),Ruler!J$12,IF(AND(All!$V92="P8",All!$AE92="RDP"),Ruler!J$13,IF(AND(All!$V92="P9",All!$AE92="RDP"),Ruler!J$14,IF(AND(All!$V92="P1",All!$AE92="RMS"),Ruler!J$6,IF(AND(All!$V92="P2",All!$AE92="RMS"),Ruler!J$15,IF(AND(All!$V92="P3",All!$AE92="RMS"),Ruler!J$16,IF(AND(All!$V92="P4",All!$AE92="RMS"),Ruler!J$17,IF(AND(All!$V92="P5",All!$AE92="RMS"),Ruler!J$18,IF(AND(All!$V92="P6",All!$AE92="RMS"),Ruler!J$19,IF(AND(All!$V92="P7",All!$AE92="RMS"),Ruler!J$20,IF(AND(All!$V92="P8",All!$AE92="RMS"),Ruler!J$21,IF(AND(All!$V92="P9",All!$AE92="RMS"),Ruler!J$22,IF(AND(All!$V92="P1",All!$AE92="RSS"),Ruler!J$6,IF(AND(All!$V92="P2",All!$AE92="RSS"),Ruler!J$23,IF(AND(All!$V92="P3",All!$AE92="RSS"),Ruler!J$24,IF(AND(All!$V92="P4",All!$AE92="RSS"),Ruler!J$25,IF(AND(All!$V92="P5",All!$AE92="RSS"),Ruler!J$26,IF(AND(All!$V92="P6",All!$AE92="RSS"),Ruler!J$27,IF(AND(All!$V92="P7",All!$AE92="RSS"),Ruler!J$28,IF(AND(All!$V92="P8",All!$AE92="RSS"),Ruler!J$29,IF(AND(All!$V92="P9",All!$AE92="RSS"),Ruler!J$30,0)))))))))))))))))))))))))))</f>
        <v>0</v>
      </c>
      <c r="BR92" s="325">
        <f>IF(AND(All!$V92="P1",All!$AE92="RDP"),Ruler!K$6,IF(AND(All!$V92="P2",All!$AE92="RDP"),Ruler!K$7,IF(AND(All!$V92="P3",All!$AE92="RDP"),Ruler!K$8,IF(AND(All!$V92="P4",All!$AE92="RDP"),Ruler!K$9,IF(AND(All!$V92="P5",All!$AE92="RDP"),Ruler!K$10,IF(AND(All!$V92="P6",All!$AE92="RDP"),Ruler!K$11,IF(AND(All!$V92="P7",All!$AE92="RDP"),Ruler!K$12,IF(AND(All!$V92="P8",All!$AE92="RDP"),Ruler!K$13,IF(AND(All!$V92="P9",All!$AE92="RDP"),Ruler!K$14,IF(AND(All!$V92="P1",All!$AE92="RMS"),Ruler!K$6,IF(AND(All!$V92="P2",All!$AE92="RMS"),Ruler!K$15,IF(AND(All!$V92="P3",All!$AE92="RMS"),Ruler!K$16,IF(AND(All!$V92="P4",All!$AE92="RMS"),Ruler!K$17,IF(AND(All!$V92="P5",All!$AE92="RMS"),Ruler!K$18,IF(AND(All!$V92="P6",All!$AE92="RMS"),Ruler!K$19,IF(AND(All!$V92="P7",All!$AE92="RMS"),Ruler!K$20,IF(AND(All!$V92="P8",All!$AE92="RMS"),Ruler!K$21,IF(AND(All!$V92="P9",All!$AE92="RMS"),Ruler!K$22,IF(AND(All!$V92="P1",All!$AE92="RSS"),Ruler!K$6,IF(AND(All!$V92="P2",All!$AE92="RSS"),Ruler!K$23,IF(AND(All!$V92="P3",All!$AE92="RSS"),Ruler!K$24,IF(AND(All!$V92="P4",All!$AE92="RSS"),Ruler!K$25,IF(AND(All!$V92="P5",All!$AE92="RSS"),Ruler!K$26,IF(AND(All!$V92="P6",All!$AE92="RSS"),Ruler!K$27,IF(AND(All!$V92="P7",All!$AE92="RSS"),Ruler!K$28,IF(AND(All!$V92="P8",All!$AE92="RSS"),Ruler!K$29,IF(AND(All!$V92="P9",All!$AE92="RSS"),Ruler!K$30,0)))))))))))))))))))))))))))</f>
        <v>0</v>
      </c>
      <c r="BS92" s="325">
        <f>IF(AND(All!$V92="P1",All!$AE92="RDP"),Ruler!L$6,IF(AND(All!$V92="P2",All!$AE92="RDP"),Ruler!L$7,IF(AND(All!$V92="P3",All!$AE92="RDP"),Ruler!L$8,IF(AND(All!$V92="P4",All!$AE92="RDP"),Ruler!L$9,IF(AND(All!$V92="P5",All!$AE92="RDP"),Ruler!L$10,IF(AND(All!$V92="P6",All!$AE92="RDP"),Ruler!L$11,IF(AND(All!$V92="P7",All!$AE92="RDP"),Ruler!L$12,IF(AND(All!$V92="P8",All!$AE92="RDP"),Ruler!L$13,IF(AND(All!$V92="P9",All!$AE92="RDP"),Ruler!L$14,IF(AND(All!$V92="P1",All!$AE92="RMS"),Ruler!L$6,IF(AND(All!$V92="P2",All!$AE92="RMS"),Ruler!L$15,IF(AND(All!$V92="P3",All!$AE92="RMS"),Ruler!L$16,IF(AND(All!$V92="P4",All!$AE92="RMS"),Ruler!L$17,IF(AND(All!$V92="P5",All!$AE92="RMS"),Ruler!L$18,IF(AND(All!$V92="P6",All!$AE92="RMS"),Ruler!L$19,IF(AND(All!$V92="P7",All!$AE92="RMS"),Ruler!L$20,IF(AND(All!$V92="P8",All!$AE92="RMS"),Ruler!L$21,IF(AND(All!$V92="P9",All!$AE92="RMS"),Ruler!L$22,IF(AND(All!$V92="P1",All!$AE92="RSS"),Ruler!L$6,IF(AND(All!$V92="P2",All!$AE92="RSS"),Ruler!L$23,IF(AND(All!$V92="P3",All!$AE92="RSS"),Ruler!L$24,IF(AND(All!$V92="P4",All!$AE92="RSS"),Ruler!L$25,IF(AND(All!$V92="P5",All!$AE92="RSS"),Ruler!L$26,IF(AND(All!$V92="P6",All!$AE92="RSS"),Ruler!L$27,IF(AND(All!$V92="P7",All!$AE92="RSS"),Ruler!L$28,IF(AND(All!$V92="P8",All!$AE92="RSS"),Ruler!L$29,IF(AND(All!$V92="P9",All!$AE92="RSS"),Ruler!L$30,0)))))))))))))))))))))))))))</f>
        <v>0</v>
      </c>
      <c r="BT92" s="325">
        <f>IF(AND(All!$V92="P1",All!$AE92="RDP"),Ruler!M$6,IF(AND(All!$V92="P2",All!$AE92="RDP"),Ruler!M$7,IF(AND(All!$V92="P3",All!$AE92="RDP"),Ruler!M$8,IF(AND(All!$V92="P4",All!$AE92="RDP"),Ruler!M$9,IF(AND(All!$V92="P5",All!$AE92="RDP"),Ruler!M$10,IF(AND(All!$V92="P6",All!$AE92="RDP"),Ruler!M$11,IF(AND(All!$V92="P7",All!$AE92="RDP"),Ruler!M$12,IF(AND(All!$V92="P8",All!$AE92="RDP"),Ruler!M$13,IF(AND(All!$V92="P9",All!$AE92="RDP"),Ruler!M$14,IF(AND(All!$V92="P1",All!$AE92="RMS"),Ruler!M$6,IF(AND(All!$V92="P2",All!$AE92="RMS"),Ruler!M$15,IF(AND(All!$V92="P3",All!$AE92="RMS"),Ruler!M$16,IF(AND(All!$V92="P4",All!$AE92="RMS"),Ruler!M$17,IF(AND(All!$V92="P5",All!$AE92="RMS"),Ruler!M$18,IF(AND(All!$V92="P6",All!$AE92="RMS"),Ruler!M$19,IF(AND(All!$V92="P7",All!$AE92="RMS"),Ruler!M$20,IF(AND(All!$V92="P8",All!$AE92="RMS"),Ruler!M$21,IF(AND(All!$V92="P9",All!$AE92="RMS"),Ruler!M$22,IF(AND(All!$V92="P1",All!$AE92="RSS"),Ruler!M$6,IF(AND(All!$V92="P2",All!$AE92="RSS"),Ruler!M$23,IF(AND(All!$V92="P3",All!$AE92="RSS"),Ruler!M$24,IF(AND(All!$V92="P4",All!$AE92="RSS"),Ruler!M$25,IF(AND(All!$V92="P5",All!$AE92="RSS"),Ruler!M$26,IF(AND(All!$V92="P6",All!$AE92="RSS"),Ruler!M$27,IF(AND(All!$V92="P7",All!$AE92="RSS"),Ruler!M$28,IF(AND(All!$V92="P8",All!$AE92="RSS"),Ruler!M$29,IF(AND(All!$V92="P9",All!$AE92="RSS"),Ruler!M$30,0)))))))))))))))))))))))))))</f>
        <v>0</v>
      </c>
      <c r="BU92" s="325">
        <f>IF(AND(All!$V92="P1",All!$AE92="RDP"),Ruler!N$6,IF(AND(All!$V92="P2",All!$AE92="RDP"),Ruler!N$7,IF(AND(All!$V92="P3",All!$AE92="RDP"),Ruler!N$8,IF(AND(All!$V92="P4",All!$AE92="RDP"),Ruler!N$9,IF(AND(All!$V92="P5",All!$AE92="RDP"),Ruler!N$10,IF(AND(All!$V92="P6",All!$AE92="RDP"),Ruler!N$11,IF(AND(All!$V92="P7",All!$AE92="RDP"),Ruler!N$12,IF(AND(All!$V92="P8",All!$AE92="RDP"),Ruler!N$13,IF(AND(All!$V92="P9",All!$AE92="RDP"),Ruler!N$14,IF(AND(All!$V92="P1",All!$AE92="RMS"),Ruler!N$6,IF(AND(All!$V92="P2",All!$AE92="RMS"),Ruler!N$15,IF(AND(All!$V92="P3",All!$AE92="RMS"),Ruler!N$16,IF(AND(All!$V92="P4",All!$AE92="RMS"),Ruler!N$17,IF(AND(All!$V92="P5",All!$AE92="RMS"),Ruler!N$18,IF(AND(All!$V92="P6",All!$AE92="RMS"),Ruler!N$19,IF(AND(All!$V92="P7",All!$AE92="RMS"),Ruler!N$20,IF(AND(All!$V92="P8",All!$AE92="RMS"),Ruler!N$21,IF(AND(All!$V92="P9",All!$AE92="RMS"),Ruler!N$22,IF(AND(All!$V92="P1",All!$AE92="RSS"),Ruler!N$6,IF(AND(All!$V92="P2",All!$AE92="RSS"),Ruler!N$23,IF(AND(All!$V92="P3",All!$AE92="RSS"),Ruler!N$24,IF(AND(All!$V92="P4",All!$AE92="RSS"),Ruler!N$25,IF(AND(All!$V92="P5",All!$AE92="RSS"),Ruler!N$26,IF(AND(All!$V92="P6",All!$AE92="RSS"),Ruler!N$27,IF(AND(All!$V92="P7",All!$AE92="RSS"),Ruler!N$28,IF(AND(All!$V92="P8",All!$AE92="RSS"),Ruler!N$29,IF(AND(All!$V92="P9",All!$AE92="RSS"),Ruler!N$30,0)))))))))))))))))))))))))))</f>
        <v>0</v>
      </c>
      <c r="BV92" s="325">
        <f>IF(AND(All!$V92="P1",All!$AE92="RDP"),Ruler!O$6,IF(AND(All!$V92="P2",All!$AE92="RDP"),Ruler!O$7,IF(AND(All!$V92="P3",All!$AE92="RDP"),Ruler!O$8,IF(AND(All!$V92="P4",All!$AE92="RDP"),Ruler!O$9,IF(AND(All!$V92="P5",All!$AE92="RDP"),Ruler!O$10,IF(AND(All!$V92="P6",All!$AE92="RDP"),Ruler!O$11,IF(AND(All!$V92="P7",All!$AE92="RDP"),Ruler!O$12,IF(AND(All!$V92="P8",All!$AE92="RDP"),Ruler!O$13,IF(AND(All!$V92="P9",All!$AE92="RDP"),Ruler!O$14,IF(AND(All!$V92="P1",All!$AE92="RMS"),Ruler!O$6,IF(AND(All!$V92="P2",All!$AE92="RMS"),Ruler!O$15,IF(AND(All!$V92="P3",All!$AE92="RMS"),Ruler!O$16,IF(AND(All!$V92="P4",All!$AE92="RMS"),Ruler!O$17,IF(AND(All!$V92="P5",All!$AE92="RMS"),Ruler!O$18,IF(AND(All!$V92="P6",All!$AE92="RMS"),Ruler!O$19,IF(AND(All!$V92="P7",All!$AE92="RMS"),Ruler!O$20,IF(AND(All!$V92="P8",All!$AE92="RMS"),Ruler!O$21,IF(AND(All!$V92="P9",All!$AE92="RMS"),Ruler!O$22,IF(AND(All!$V92="P1",All!$AE92="RSS"),Ruler!O$6,IF(AND(All!$V92="P2",All!$AE92="RSS"),Ruler!O$23,IF(AND(All!$V92="P3",All!$AE92="RSS"),Ruler!O$24,IF(AND(All!$V92="P4",All!$AE92="RSS"),Ruler!O$25,IF(AND(All!$V92="P5",All!$AE92="RSS"),Ruler!O$26,IF(AND(All!$V92="P6",All!$AE92="RSS"),Ruler!O$27,IF(AND(All!$V92="P7",All!$AE92="RSS"),Ruler!O$28,IF(AND(All!$V92="P8",All!$AE92="RSS"),Ruler!O$29,IF(AND(All!$V92="P9",All!$AE92="RSS"),Ruler!O$30,0)))))))))))))))))))))))))))</f>
        <v>0</v>
      </c>
      <c r="BW92" s="325">
        <f>IF(AND(All!$V92="P1",All!$AE92="RDP"),Ruler!P$6,IF(AND(All!$V92="P2",All!$AE92="RDP"),Ruler!P$7,IF(AND(All!$V92="P3",All!$AE92="RDP"),Ruler!P$8,IF(AND(All!$V92="P4",All!$AE92="RDP"),Ruler!P$9,IF(AND(All!$V92="P5",All!$AE92="RDP"),Ruler!P$10,IF(AND(All!$V92="P6",All!$AE92="RDP"),Ruler!P$11,IF(AND(All!$V92="P7",All!$AE92="RDP"),Ruler!P$12,IF(AND(All!$V92="P8",All!$AE92="RDP"),Ruler!P$13,IF(AND(All!$V92="P9",All!$AE92="RDP"),Ruler!P$14,IF(AND(All!$V92="P1",All!$AE92="RMS"),Ruler!P$6,IF(AND(All!$V92="P2",All!$AE92="RMS"),Ruler!P$15,IF(AND(All!$V92="P3",All!$AE92="RMS"),Ruler!P$16,IF(AND(All!$V92="P4",All!$AE92="RMS"),Ruler!P$17,IF(AND(All!$V92="P5",All!$AE92="RMS"),Ruler!P$18,IF(AND(All!$V92="P6",All!$AE92="RMS"),Ruler!P$19,IF(AND(All!$V92="P7",All!$AE92="RMS"),Ruler!P$20,IF(AND(All!$V92="P8",All!$AE92="RMS"),Ruler!P$21,IF(AND(All!$V92="P9",All!$AE92="RMS"),Ruler!P$22,IF(AND(All!$V92="P1",All!$AE92="RSS"),Ruler!P$6,IF(AND(All!$V92="P2",All!$AE92="RSS"),Ruler!P$23,IF(AND(All!$V92="P3",All!$AE92="RSS"),Ruler!P$24,IF(AND(All!$V92="P4",All!$AE92="RSS"),Ruler!P$25,IF(AND(All!$V92="P5",All!$AE92="RSS"),Ruler!P$26,IF(AND(All!$V92="P6",All!$AE92="RSS"),Ruler!P$27,IF(AND(All!$V92="P7",All!$AE92="RSS"),Ruler!P$28,IF(AND(All!$V92="P8",All!$AE92="RSS"),Ruler!P$29,IF(AND(All!$V92="P9",All!$AE92="RSS"),Ruler!P$30,0)))))))))))))))))))))))))))</f>
        <v>0</v>
      </c>
      <c r="BX92" s="325">
        <f>IF(AND(All!$V92="P1",All!$AE92="RDP"),Ruler!Q$6,IF(AND(All!$V92="P2",All!$AE92="RDP"),Ruler!Q$7,IF(AND(All!$V92="P3",All!$AE92="RDP"),Ruler!Q$8,IF(AND(All!$V92="P4",All!$AE92="RDP"),Ruler!Q$9,IF(AND(All!$V92="P5",All!$AE92="RDP"),Ruler!Q$10,IF(AND(All!$V92="P6",All!$AE92="RDP"),Ruler!Q$11,IF(AND(All!$V92="P7",All!$AE92="RDP"),Ruler!Q$12,IF(AND(All!$V92="P8",All!$AE92="RDP"),Ruler!Q$13,IF(AND(All!$V92="P9",All!$AE92="RDP"),Ruler!Q$14,IF(AND(All!$V92="P1",All!$AE92="RMS"),Ruler!Q$6,IF(AND(All!$V92="P2",All!$AE92="RMS"),Ruler!Q$15,IF(AND(All!$V92="P3",All!$AE92="RMS"),Ruler!Q$16,IF(AND(All!$V92="P4",All!$AE92="RMS"),Ruler!Q$17,IF(AND(All!$V92="P5",All!$AE92="RMS"),Ruler!Q$18,IF(AND(All!$V92="P6",All!$AE92="RMS"),Ruler!Q$19,IF(AND(All!$V92="P7",All!$AE92="RMS"),Ruler!Q$20,IF(AND(All!$V92="P8",All!$AE92="RMS"),Ruler!Q$21,IF(AND(All!$V92="P9",All!$AE92="RMS"),Ruler!Q$22,IF(AND(All!$V92="P1",All!$AE92="RSS"),Ruler!Q$6,IF(AND(All!$V92="P2",All!$AE92="RSS"),Ruler!Q$23,IF(AND(All!$V92="P3",All!$AE92="RSS"),Ruler!Q$24,IF(AND(All!$V92="P4",All!$AE92="RSS"),Ruler!Q$25,IF(AND(All!$V92="P5",All!$AE92="RSS"),Ruler!Q$26,IF(AND(All!$V92="P6",All!$AE92="RSS"),Ruler!Q$27,IF(AND(All!$V92="P7",All!$AE92="RSS"),Ruler!Q$28,IF(AND(All!$V92="P8",All!$AE92="RSS"),Ruler!Q$29,IF(AND(All!$V92="P9",All!$AE92="RSS"),Ruler!Q$30,0)))))))))))))))))))))))))))</f>
        <v>0</v>
      </c>
      <c r="BY92" s="325">
        <f>IF(AND(All!$V92="P1",All!$AE92="RDP"),Ruler!R$6,IF(AND(All!$V92="P2",All!$AE92="RDP"),Ruler!R$7,IF(AND(All!$V92="P3",All!$AE92="RDP"),Ruler!R$8,IF(AND(All!$V92="P4",All!$AE92="RDP"),Ruler!R$9,IF(AND(All!$V92="P5",All!$AE92="RDP"),Ruler!R$10,IF(AND(All!$V92="P6",All!$AE92="RDP"),Ruler!R$11,IF(AND(All!$V92="P7",All!$AE92="RDP"),Ruler!R$12,IF(AND(All!$V92="P8",All!$AE92="RDP"),Ruler!R$13,IF(AND(All!$V92="P9",All!$AE92="RDP"),Ruler!R$14,IF(AND(All!$V92="P1",All!$AE92="RMS"),Ruler!R$6,IF(AND(All!$V92="P2",All!$AE92="RMS"),Ruler!R$15,IF(AND(All!$V92="P3",All!$AE92="RMS"),Ruler!R$16,IF(AND(All!$V92="P4",All!$AE92="RMS"),Ruler!R$17,IF(AND(All!$V92="P5",All!$AE92="RMS"),Ruler!R$18,IF(AND(All!$V92="P6",All!$AE92="RMS"),Ruler!R$19,IF(AND(All!$V92="P7",All!$AE92="RMS"),Ruler!R$20,IF(AND(All!$V92="P8",All!$AE92="RMS"),Ruler!R$21,IF(AND(All!$V92="P9",All!$AE92="RMS"),Ruler!R$22,IF(AND(All!$V92="P1",All!$AE92="RSS"),Ruler!R$6,IF(AND(All!$V92="P2",All!$AE92="RSS"),Ruler!R$23,IF(AND(All!$V92="P3",All!$AE92="RSS"),Ruler!R$24,IF(AND(All!$V92="P4",All!$AE92="RSS"),Ruler!R$25,IF(AND(All!$V92="P5",All!$AE92="RSS"),Ruler!R$26,IF(AND(All!$V92="P6",All!$AE92="RSS"),Ruler!R$27,IF(AND(All!$V92="P7",All!$AE92="RSS"),Ruler!R$28,IF(AND(All!$V92="P8",All!$AE92="RSS"),Ruler!R$29,IF(AND(All!$V92="P9",All!$AE92="RSS"),Ruler!R$30,0)))))))))))))))))))))))))))</f>
        <v>0</v>
      </c>
      <c r="BZ92" s="325">
        <f>IF(AND(All!$V92="P1",All!$AE92="RDP"),Ruler!S$6,IF(AND(All!$V92="P2",All!$AE92="RDP"),Ruler!S$7,IF(AND(All!$V92="P3",All!$AE92="RDP"),Ruler!S$8,IF(AND(All!$V92="P4",All!$AE92="RDP"),Ruler!S$9,IF(AND(All!$V92="P5",All!$AE92="RDP"),Ruler!S$10,IF(AND(All!$V92="P6",All!$AE92="RDP"),Ruler!S$11,IF(AND(All!$V92="P7",All!$AE92="RDP"),Ruler!S$12,IF(AND(All!$V92="P8",All!$AE92="RDP"),Ruler!S$13,IF(AND(All!$V92="P9",All!$AE92="RDP"),Ruler!S$14,IF(AND(All!$V92="P1",All!$AE92="RMS"),Ruler!S$6,IF(AND(All!$V92="P2",All!$AE92="RMS"),Ruler!S$15,IF(AND(All!$V92="P3",All!$AE92="RMS"),Ruler!S$16,IF(AND(All!$V92="P4",All!$AE92="RMS"),Ruler!S$17,IF(AND(All!$V92="P5",All!$AE92="RMS"),Ruler!S$18,IF(AND(All!$V92="P6",All!$AE92="RMS"),Ruler!S$19,IF(AND(All!$V92="P7",All!$AE92="RMS"),Ruler!S$20,IF(AND(All!$V92="P8",All!$AE92="RMS"),Ruler!S$21,IF(AND(All!$V92="P9",All!$AE92="RMS"),Ruler!S$22,IF(AND(All!$V92="P1",All!$AE92="RSS"),Ruler!S$6,IF(AND(All!$V92="P2",All!$AE92="RSS"),Ruler!S$23,IF(AND(All!$V92="P3",All!$AE92="RSS"),Ruler!S$24,IF(AND(All!$V92="P4",All!$AE92="RSS"),Ruler!S$25,IF(AND(All!$V92="P5",All!$AE92="RSS"),Ruler!S$26,IF(AND(All!$V92="P6",All!$AE92="RSS"),Ruler!S$27,IF(AND(All!$V92="P7",All!$AE92="RSS"),Ruler!S$28,IF(AND(All!$V92="P8",All!$AE92="RSS"),Ruler!S$29,IF(AND(All!$V92="P9",All!$AE92="RSS"),Ruler!S$30,0)))))))))))))))))))))))))))</f>
        <v>0</v>
      </c>
      <c r="CA92" s="325">
        <f>IF(AND(All!$V92="P1",All!$AE92="RDP"),Ruler!T$6,IF(AND(All!$V92="P2",All!$AE92="RDP"),Ruler!T$7,IF(AND(All!$V92="P3",All!$AE92="RDP"),Ruler!T$8,IF(AND(All!$V92="P4",All!$AE92="RDP"),Ruler!T$9,IF(AND(All!$V92="P5",All!$AE92="RDP"),Ruler!T$10,IF(AND(All!$V92="P6",All!$AE92="RDP"),Ruler!T$11,IF(AND(All!$V92="P7",All!$AE92="RDP"),Ruler!T$12,IF(AND(All!$V92="P8",All!$AE92="RDP"),Ruler!T$13,IF(AND(All!$V92="P9",All!$AE92="RDP"),Ruler!T$14,IF(AND(All!$V92="P1",All!$AE92="RMS"),Ruler!T$6,IF(AND(All!$V92="P2",All!$AE92="RMS"),Ruler!T$15,IF(AND(All!$V92="P3",All!$AE92="RMS"),Ruler!T$16,IF(AND(All!$V92="P4",All!$AE92="RMS"),Ruler!T$17,IF(AND(All!$V92="P5",All!$AE92="RMS"),Ruler!T$18,IF(AND(All!$V92="P6",All!$AE92="RMS"),Ruler!T$19,IF(AND(All!$V92="P7",All!$AE92="RMS"),Ruler!T$20,IF(AND(All!$V92="P8",All!$AE92="RMS"),Ruler!T$21,IF(AND(All!$V92="P9",All!$AE92="RMS"),Ruler!T$22,IF(AND(All!$V92="P1",All!$AE92="RSS"),Ruler!T$6,IF(AND(All!$V92="P2",All!$AE92="RSS"),Ruler!T$23,IF(AND(All!$V92="P3",All!$AE92="RSS"),Ruler!T$24,IF(AND(All!$V92="P4",All!$AE92="RSS"),Ruler!T$25,IF(AND(All!$V92="P5",All!$AE92="RSS"),Ruler!T$26,IF(AND(All!$V92="P6",All!$AE92="RSS"),Ruler!T$27,IF(AND(All!$V92="P7",All!$AE92="RSS"),Ruler!T$28,IF(AND(All!$V92="P8",All!$AE92="RSS"),Ruler!T$29,IF(AND(All!$V92="P9",All!$AE92="RSS"),Ruler!T$30,0)))))))))))))))))))))))))))</f>
        <v>0</v>
      </c>
      <c r="CB92" s="325">
        <f>IF(AND(All!$V92="P1",All!$AE92="RDP"),Ruler!U$6,IF(AND(All!$V92="P2",All!$AE92="RDP"),Ruler!U$7,IF(AND(All!$V92="P3",All!$AE92="RDP"),Ruler!U$8,IF(AND(All!$V92="P4",All!$AE92="RDP"),Ruler!U$9,IF(AND(All!$V92="P5",All!$AE92="RDP"),Ruler!U$10,IF(AND(All!$V92="P6",All!$AE92="RDP"),Ruler!U$11,IF(AND(All!$V92="P7",All!$AE92="RDP"),Ruler!U$12,IF(AND(All!$V92="P8",All!$AE92="RDP"),Ruler!U$13,IF(AND(All!$V92="P9",All!$AE92="RDP"),Ruler!U$14,IF(AND(All!$V92="P1",All!$AE92="RMS"),Ruler!U$6,IF(AND(All!$V92="P2",All!$AE92="RMS"),Ruler!U$15,IF(AND(All!$V92="P3",All!$AE92="RMS"),Ruler!U$16,IF(AND(All!$V92="P4",All!$AE92="RMS"),Ruler!U$17,IF(AND(All!$V92="P5",All!$AE92="RMS"),Ruler!U$18,IF(AND(All!$V92="P6",All!$AE92="RMS"),Ruler!U$19,IF(AND(All!$V92="P7",All!$AE92="RMS"),Ruler!U$20,IF(AND(All!$V92="P8",All!$AE92="RMS"),Ruler!U$21,IF(AND(All!$V92="P9",All!$AE92="RMS"),Ruler!U$22,IF(AND(All!$V92="P1",All!$AE92="RSS"),Ruler!U$6,IF(AND(All!$V92="P2",All!$AE92="RSS"),Ruler!U$23,IF(AND(All!$V92="P3",All!$AE92="RSS"),Ruler!U$24,IF(AND(All!$V92="P4",All!$AE92="RSS"),Ruler!U$25,IF(AND(All!$V92="P5",All!$AE92="RSS"),Ruler!U$26,IF(AND(All!$V92="P6",All!$AE92="RSS"),Ruler!U$27,IF(AND(All!$V92="P7",All!$AE92="RSS"),Ruler!U$28,IF(AND(All!$V92="P8",All!$AE92="RSS"),Ruler!U$29,IF(AND(All!$V92="P9",All!$AE92="RSS"),Ruler!U$30,0)))))))))))))))))))))))))))</f>
        <v>0</v>
      </c>
      <c r="CC92" s="325">
        <f>IF(AND(All!$V92="P1",All!$AE92="RDP"),Ruler!V$6,IF(AND(All!$V92="P2",All!$AE92="RDP"),Ruler!V$7,IF(AND(All!$V92="P3",All!$AE92="RDP"),Ruler!V$8,IF(AND(All!$V92="P4",All!$AE92="RDP"),Ruler!V$9,IF(AND(All!$V92="P5",All!$AE92="RDP"),Ruler!V$10,IF(AND(All!$V92="P6",All!$AE92="RDP"),Ruler!V$11,IF(AND(All!$V92="P7",All!$AE92="RDP"),Ruler!V$12,IF(AND(All!$V92="P8",All!$AE92="RDP"),Ruler!V$13,IF(AND(All!$V92="P9",All!$AE92="RDP"),Ruler!V$14,IF(AND(All!$V92="P1",All!$AE92="RMS"),Ruler!V$6,IF(AND(All!$V92="P2",All!$AE92="RMS"),Ruler!V$15,IF(AND(All!$V92="P3",All!$AE92="RMS"),Ruler!V$16,IF(AND(All!$V92="P4",All!$AE92="RMS"),Ruler!V$17,IF(AND(All!$V92="P5",All!$AE92="RMS"),Ruler!V$18,IF(AND(All!$V92="P6",All!$AE92="RMS"),Ruler!V$19,IF(AND(All!$V92="P7",All!$AE92="RMS"),Ruler!V$20,IF(AND(All!$V92="P8",All!$AE92="RMS"),Ruler!V$21,IF(AND(All!$V92="P9",All!$AE92="RMS"),Ruler!V$22,IF(AND(All!$V92="P1",All!$AE92="RSS"),Ruler!V$6,IF(AND(All!$V92="P2",All!$AE92="RSS"),Ruler!V$23,IF(AND(All!$V92="P3",All!$AE92="RSS"),Ruler!V$24,IF(AND(All!$V92="P4",All!$AE92="RSS"),Ruler!V$25,IF(AND(All!$V92="P5",All!$AE92="RSS"),Ruler!V$26,IF(AND(All!$V92="P6",All!$AE92="RSS"),Ruler!V$27,IF(AND(All!$V92="P7",All!$AE92="RSS"),Ruler!V$28,IF(AND(All!$V92="P8",All!$AE92="RSS"),Ruler!V$29,IF(AND(All!$V92="P9",All!$AE92="RSS"),Ruler!V$30,0)))))))))))))))))))))))))))</f>
        <v>0</v>
      </c>
      <c r="CD92" s="325">
        <f>IF(AND(All!$V92="P1",All!$AE92="RDP"),Ruler!W$6,IF(AND(All!$V92="P2",All!$AE92="RDP"),Ruler!W$7,IF(AND(All!$V92="P3",All!$AE92="RDP"),Ruler!W$8,IF(AND(All!$V92="P4",All!$AE92="RDP"),Ruler!W$9,IF(AND(All!$V92="P5",All!$AE92="RDP"),Ruler!W$10,IF(AND(All!$V92="P6",All!$AE92="RDP"),Ruler!W$11,IF(AND(All!$V92="P7",All!$AE92="RDP"),Ruler!W$12,IF(AND(All!$V92="P8",All!$AE92="RDP"),Ruler!W$13,IF(AND(All!$V92="P9",All!$AE92="RDP"),Ruler!W$14,IF(AND(All!$V92="P1",All!$AE92="RMS"),Ruler!W$6,IF(AND(All!$V92="P2",All!$AE92="RMS"),Ruler!W$15,IF(AND(All!$V92="P3",All!$AE92="RMS"),Ruler!W$16,IF(AND(All!$V92="P4",All!$AE92="RMS"),Ruler!W$17,IF(AND(All!$V92="P5",All!$AE92="RMS"),Ruler!W$18,IF(AND(All!$V92="P6",All!$AE92="RMS"),Ruler!W$19,IF(AND(All!$V92="P7",All!$AE92="RMS"),Ruler!W$20,IF(AND(All!$V92="P8",All!$AE92="RMS"),Ruler!W$21,IF(AND(All!$V92="P9",All!$AE92="RMS"),Ruler!W$22,IF(AND(All!$V92="P1",All!$AE92="RSS"),Ruler!W$6,IF(AND(All!$V92="P2",All!$AE92="RSS"),Ruler!W$23,IF(AND(All!$V92="P3",All!$AE92="RSS"),Ruler!W$24,IF(AND(All!$V92="P4",All!$AE92="RSS"),Ruler!W$25,IF(AND(All!$V92="P5",All!$AE92="RSS"),Ruler!W$26,IF(AND(All!$V92="P6",All!$AE92="RSS"),Ruler!W$27,IF(AND(All!$V92="P7",All!$AE92="RSS"),Ruler!W$28,IF(AND(All!$V92="P8",All!$AE92="RSS"),Ruler!W$29,IF(AND(All!$V92="P9",All!$AE92="RSS"),Ruler!W$30,0)))))))))))))))))))))))))))</f>
        <v>0</v>
      </c>
      <c r="CE92" s="325">
        <f>IF(AND(All!$V92="P1",All!$AE92="RDP"),Ruler!X$6,IF(AND(All!$V92="P2",All!$AE92="RDP"),Ruler!X$7,IF(AND(All!$V92="P3",All!$AE92="RDP"),Ruler!X$8,IF(AND(All!$V92="P4",All!$AE92="RDP"),Ruler!X$9,IF(AND(All!$V92="P5",All!$AE92="RDP"),Ruler!X$10,IF(AND(All!$V92="P6",All!$AE92="RDP"),Ruler!X$11,IF(AND(All!$V92="P7",All!$AE92="RDP"),Ruler!X$12,IF(AND(All!$V92="P8",All!$AE92="RDP"),Ruler!X$13,IF(AND(All!$V92="P9",All!$AE92="RDP"),Ruler!X$14,IF(AND(All!$V92="P1",All!$AE92="RMS"),Ruler!X$6,IF(AND(All!$V92="P2",All!$AE92="RMS"),Ruler!X$15,IF(AND(All!$V92="P3",All!$AE92="RMS"),Ruler!X$16,IF(AND(All!$V92="P4",All!$AE92="RMS"),Ruler!X$17,IF(AND(All!$V92="P5",All!$AE92="RMS"),Ruler!X$18,IF(AND(All!$V92="P6",All!$AE92="RMS"),Ruler!X$19,IF(AND(All!$V92="P7",All!$AE92="RMS"),Ruler!X$20,IF(AND(All!$V92="P8",All!$AE92="RMS"),Ruler!X$21,IF(AND(All!$V92="P9",All!$AE92="RMS"),Ruler!X$22,IF(AND(All!$V92="P1",All!$AE92="RSS"),Ruler!X$6,IF(AND(All!$V92="P2",All!$AE92="RSS"),Ruler!X$23,IF(AND(All!$V92="P3",All!$AE92="RSS"),Ruler!X$24,IF(AND(All!$V92="P4",All!$AE92="RSS"),Ruler!X$25,IF(AND(All!$V92="P5",All!$AE92="RSS"),Ruler!X$26,IF(AND(All!$V92="P6",All!$AE92="RSS"),Ruler!X$27,IF(AND(All!$V92="P7",All!$AE92="RSS"),Ruler!X$28,IF(AND(All!$V92="P8",All!$AE92="RSS"),Ruler!X$29,IF(AND(All!$V92="P9",All!$AE92="RSS"),Ruler!X$30,0)))))))))))))))))))))))))))</f>
        <v>0</v>
      </c>
      <c r="CF92" s="325">
        <f>IF(AND(All!$V92="P1",All!$AE92="RDP"),Ruler!Y$6,IF(AND(All!$V92="P2",All!$AE92="RDP"),Ruler!Y$7,IF(AND(All!$V92="P3",All!$AE92="RDP"),Ruler!Y$8,IF(AND(All!$V92="P4",All!$AE92="RDP"),Ruler!Y$9,IF(AND(All!$V92="P5",All!$AE92="RDP"),Ruler!Y$10,IF(AND(All!$V92="P6",All!$AE92="RDP"),Ruler!Y$11,IF(AND(All!$V92="P7",All!$AE92="RDP"),Ruler!Y$12,IF(AND(All!$V92="P8",All!$AE92="RDP"),Ruler!Y$13,IF(AND(All!$V92="P9",All!$AE92="RDP"),Ruler!Y$14,IF(AND(All!$V92="P1",All!$AE92="RMS"),Ruler!Y$6,IF(AND(All!$V92="P2",All!$AE92="RMS"),Ruler!Y$15,IF(AND(All!$V92="P3",All!$AE92="RMS"),Ruler!Y$16,IF(AND(All!$V92="P4",All!$AE92="RMS"),Ruler!Y$17,IF(AND(All!$V92="P5",All!$AE92="RMS"),Ruler!Y$18,IF(AND(All!$V92="P6",All!$AE92="RMS"),Ruler!Y$19,IF(AND(All!$V92="P7",All!$AE92="RMS"),Ruler!Y$20,IF(AND(All!$V92="P8",All!$AE92="RMS"),Ruler!Y$21,IF(AND(All!$V92="P9",All!$AE92="RMS"),Ruler!Y$22,IF(AND(All!$V92="P1",All!$AE92="RSS"),Ruler!Y$6,IF(AND(All!$V92="P2",All!$AE92="RSS"),Ruler!Y$23,IF(AND(All!$V92="P3",All!$AE92="RSS"),Ruler!Y$24,IF(AND(All!$V92="P4",All!$AE92="RSS"),Ruler!Y$25,IF(AND(All!$V92="P5",All!$AE92="RSS"),Ruler!Y$26,IF(AND(All!$V92="P6",All!$AE92="RSS"),Ruler!Y$27,IF(AND(All!$V92="P7",All!$AE92="RSS"),Ruler!Y$28,IF(AND(All!$V92="P8",All!$AE92="RSS"),Ruler!Y$29,IF(AND(All!$V92="P9",All!$AE92="RSS"),Ruler!Y$30,0)))))))))))))))))))))))))))</f>
        <v>0</v>
      </c>
      <c r="CG92" s="325">
        <f>IF(AND(All!$V92="P1",All!$AE92="RDP"),Ruler!Z$6,IF(AND(All!$V92="P2",All!$AE92="RDP"),Ruler!Z$7,IF(AND(All!$V92="P3",All!$AE92="RDP"),Ruler!Z$8,IF(AND(All!$V92="P4",All!$AE92="RDP"),Ruler!Z$9,IF(AND(All!$V92="P5",All!$AE92="RDP"),Ruler!Z$10,IF(AND(All!$V92="P6",All!$AE92="RDP"),Ruler!Z$11,IF(AND(All!$V92="P7",All!$AE92="RDP"),Ruler!Z$12,IF(AND(All!$V92="P8",All!$AE92="RDP"),Ruler!Z$13,IF(AND(All!$V92="P9",All!$AE92="RDP"),Ruler!Z$14,IF(AND(All!$V92="P1",All!$AE92="RMS"),Ruler!Z$6,IF(AND(All!$V92="P2",All!$AE92="RMS"),Ruler!Z$15,IF(AND(All!$V92="P3",All!$AE92="RMS"),Ruler!Z$16,IF(AND(All!$V92="P4",All!$AE92="RMS"),Ruler!Z$17,IF(AND(All!$V92="P5",All!$AE92="RMS"),Ruler!Z$18,IF(AND(All!$V92="P6",All!$AE92="RMS"),Ruler!Z$19,IF(AND(All!$V92="P7",All!$AE92="RMS"),Ruler!Z$20,IF(AND(All!$V92="P8",All!$AE92="RMS"),Ruler!Z$21,IF(AND(All!$V92="P9",All!$AE92="RMS"),Ruler!Z$22,IF(AND(All!$V92="P1",All!$AE92="RSS"),Ruler!Z$6,IF(AND(All!$V92="P2",All!$AE92="RSS"),Ruler!Z$23,IF(AND(All!$V92="P3",All!$AE92="RSS"),Ruler!Z$24,IF(AND(All!$V92="P4",All!$AE92="RSS"),Ruler!Z$25,IF(AND(All!$V92="P5",All!$AE92="RSS"),Ruler!Z$26,IF(AND(All!$V92="P6",All!$AE92="RSS"),Ruler!Z$27,IF(AND(All!$V92="P7",All!$AE92="RSS"),Ruler!Z$28,IF(AND(All!$V92="P8",All!$AE92="RSS"),Ruler!Z$29,IF(AND(All!$V92="P9",All!$AE92="RSS"),Ruler!Z$30,0)))))))))))))))))))))))))))</f>
        <v>0</v>
      </c>
      <c r="CH92" s="325">
        <f>IF(AND(All!$V92="P1",All!$AE92="RDP"),Ruler!AA$6,IF(AND(All!$V92="P2",All!$AE92="RDP"),Ruler!AA$7,IF(AND(All!$V92="P3",All!$AE92="RDP"),Ruler!AA$8,IF(AND(All!$V92="P4",All!$AE92="RDP"),Ruler!AA$9,IF(AND(All!$V92="P5",All!$AE92="RDP"),Ruler!AA$10,IF(AND(All!$V92="P6",All!$AE92="RDP"),Ruler!AA$11,IF(AND(All!$V92="P7",All!$AE92="RDP"),Ruler!AA$12,IF(AND(All!$V92="P8",All!$AE92="RDP"),Ruler!AA$13,IF(AND(All!$V92="P9",All!$AE92="RDP"),Ruler!AA$14,IF(AND(All!$V92="P1",All!$AE92="RMS"),Ruler!AA$6,IF(AND(All!$V92="P2",All!$AE92="RMS"),Ruler!AA$15,IF(AND(All!$V92="P3",All!$AE92="RMS"),Ruler!AA$16,IF(AND(All!$V92="P4",All!$AE92="RMS"),Ruler!AA$17,IF(AND(All!$V92="P5",All!$AE92="RMS"),Ruler!AA$18,IF(AND(All!$V92="P6",All!$AE92="RMS"),Ruler!AA$19,IF(AND(All!$V92="P7",All!$AE92="RMS"),Ruler!AA$20,IF(AND(All!$V92="P8",All!$AE92="RMS"),Ruler!AA$21,IF(AND(All!$V92="P9",All!$AE92="RMS"),Ruler!AA$22,IF(AND(All!$V92="P1",All!$AE92="RSS"),Ruler!AA$6,IF(AND(All!$V92="P2",All!$AE92="RSS"),Ruler!AA$23,IF(AND(All!$V92="P3",All!$AE92="RSS"),Ruler!AA$24,IF(AND(All!$V92="P4",All!$AE92="RSS"),Ruler!AA$25,IF(AND(All!$V92="P5",All!$AE92="RSS"),Ruler!AA$26,IF(AND(All!$V92="P6",All!$AE92="RSS"),Ruler!AA$27,IF(AND(All!$V92="P7",All!$AE92="RSS"),Ruler!AA$28,IF(AND(All!$V92="P8",All!$AE92="RSS"),Ruler!AA$29,IF(AND(All!$V92="P9",All!$AE92="RSS"),Ruler!AA$30,0)))))))))))))))))))))))))))</f>
        <v>0</v>
      </c>
      <c r="CI92" s="325">
        <f>IF(AND(All!$V92="P1",All!$AE92="RDP"),Ruler!AB$6,IF(AND(All!$V92="P2",All!$AE92="RDP"),Ruler!AB$7,IF(AND(All!$V92="P3",All!$AE92="RDP"),Ruler!AB$8,IF(AND(All!$V92="P4",All!$AE92="RDP"),Ruler!AB$9,IF(AND(All!$V92="P5",All!$AE92="RDP"),Ruler!AB$10,IF(AND(All!$V92="P6",All!$AE92="RDP"),Ruler!AB$11,IF(AND(All!$V92="P7",All!$AE92="RDP"),Ruler!AB$12,IF(AND(All!$V92="P8",All!$AE92="RDP"),Ruler!AB$13,IF(AND(All!$V92="P9",All!$AE92="RDP"),Ruler!AB$14,IF(AND(All!$V92="P1",All!$AE92="RMS"),Ruler!AB$6,IF(AND(All!$V92="P2",All!$AE92="RMS"),Ruler!AB$15,IF(AND(All!$V92="P3",All!$AE92="RMS"),Ruler!AB$16,IF(AND(All!$V92="P4",All!$AE92="RMS"),Ruler!AB$17,IF(AND(All!$V92="P5",All!$AE92="RMS"),Ruler!AB$18,IF(AND(All!$V92="P6",All!$AE92="RMS"),Ruler!AB$19,IF(AND(All!$V92="P7",All!$AE92="RMS"),Ruler!AB$20,IF(AND(All!$V92="P8",All!$AE92="RMS"),Ruler!AB$21,IF(AND(All!$V92="P9",All!$AE92="RMS"),Ruler!AB$22,IF(AND(All!$V92="P1",All!$AE92="RSS"),Ruler!AB$6,IF(AND(All!$V92="P2",All!$AE92="RSS"),Ruler!AB$23,IF(AND(All!$V92="P3",All!$AE92="RSS"),Ruler!AB$24,IF(AND(All!$V92="P4",All!$AE92="RSS"),Ruler!AB$25,IF(AND(All!$V92="P5",All!$AE92="RSS"),Ruler!AB$26,IF(AND(All!$V92="P6",All!$AE92="RSS"),Ruler!AB$27,IF(AND(All!$V92="P7",All!$AE92="RSS"),Ruler!AB$28,IF(AND(All!$V92="P8",All!$AE92="RSS"),Ruler!AB$29,IF(AND(All!$V92="P9",All!$AE92="RSS"),Ruler!AB$30,0)))))))))))))))))))))))))))</f>
        <v>0</v>
      </c>
      <c r="CJ92" s="323">
        <f>Table9[[#This Row],[R-B1]]-Table9[[#This Row],[B1]]</f>
        <v>0</v>
      </c>
      <c r="CK92" s="43">
        <f>Table9[[#This Row],[R-B2]]-Table9[[#This Row],[B2]]</f>
        <v>0</v>
      </c>
      <c r="CL92" s="43">
        <f>Table9[[#This Row],[R-B3]]-Table9[[#This Row],[B3]]</f>
        <v>0</v>
      </c>
      <c r="CM92" s="43">
        <f>Table9[[#This Row],[R-B4]]-Table9[[#This Row],[B4]]</f>
        <v>0</v>
      </c>
      <c r="CN92" s="43">
        <f>Table9[[#This Row],[R-B5]]-Table9[[#This Row],[B5]]</f>
        <v>0</v>
      </c>
      <c r="CO92" s="43">
        <f>Table9[[#This Row],[R-B6]]-Table9[[#This Row],[B6]]</f>
        <v>0</v>
      </c>
      <c r="CP92" s="43">
        <f>Table9[[#This Row],[R-B7]]-Table9[[#This Row],[B7]]</f>
        <v>0</v>
      </c>
      <c r="CQ92" s="43">
        <f>Table9[[#This Row],[R-B8]]-Table9[[#This Row],[B8]]</f>
        <v>0</v>
      </c>
      <c r="CR92" s="43">
        <f>Table9[[#This Row],[R-B9]]-Table9[[#This Row],[B9]]</f>
        <v>0</v>
      </c>
      <c r="CS92" s="43">
        <f>Table9[[#This Row],[R-B10]]-Table9[[#This Row],[B10]]</f>
        <v>0</v>
      </c>
      <c r="CT92" s="43">
        <f>Table9[[#This Row],[R-B11]]-Table9[[#This Row],[B11]]</f>
        <v>0</v>
      </c>
      <c r="CU92" s="43">
        <f>Table9[[#This Row],[R-B12]]-Table9[[#This Row],[B12]]</f>
        <v>0</v>
      </c>
      <c r="CV92" s="43">
        <f>Table9[[#This Row],[R-K1]]-Table9[[#This Row],[K1]]</f>
        <v>0</v>
      </c>
      <c r="CW92" s="43">
        <f>Table9[[#This Row],[R-K2]]-Table9[[#This Row],[K2]]</f>
        <v>0</v>
      </c>
      <c r="CX92" s="43">
        <f>Table9[[#This Row],[R-K3]]-Table9[[#This Row],[K3]]</f>
        <v>0</v>
      </c>
      <c r="CY92" s="43">
        <f>Table9[[#This Row],[R-K4]]-Table9[[#This Row],[K4]]</f>
        <v>0</v>
      </c>
      <c r="CZ92" s="43">
        <f>Table9[[#This Row],[R-K5]]-Table9[[#This Row],[K5]]</f>
        <v>0</v>
      </c>
      <c r="DA92" s="43">
        <f>Table9[[#This Row],[R-P1]]-Table9[[#This Row],[P1]]</f>
        <v>0</v>
      </c>
      <c r="DB92" s="43">
        <f>Table9[[#This Row],[R-P2]]-Table9[[#This Row],[P2]]</f>
        <v>0</v>
      </c>
      <c r="DC92" s="43">
        <f>Table9[[#This Row],[R-P3]]-Table9[[#This Row],[P3]]</f>
        <v>0</v>
      </c>
      <c r="DD92" s="43">
        <f>Table9[[#This Row],[R-P4]]-Table9[[#This Row],[P4]]</f>
        <v>0</v>
      </c>
      <c r="DE92" s="43">
        <f>Table9[[#This Row],[R-P5]]-Table9[[#This Row],[P5]]</f>
        <v>0</v>
      </c>
      <c r="DF92" s="43">
        <f>Table9[[#This Row],[R-E1]]-Table9[[#This Row],[E1]]</f>
        <v>0</v>
      </c>
      <c r="DG92" s="328">
        <f>Table9[[#This Row],[R-E2]]-Table9[[#This Row],[E2]]</f>
        <v>0</v>
      </c>
      <c r="DH92" s="43">
        <f>COUNTIF(Table9[[#This Row],[G-B1]:[G-B12]],"&lt;=0")/12*100</f>
        <v>100</v>
      </c>
      <c r="DI92" s="43">
        <f>COUNTIF(Table9[[#This Row],[G-K1]:[G-K5]],"&lt;=0")/5*100</f>
        <v>100</v>
      </c>
      <c r="DJ92" s="43">
        <f>COUNTIF(Table9[[#This Row],[G-P1]:[G-P5]],"&lt;=0")/5*100</f>
        <v>100</v>
      </c>
      <c r="DK92" s="43">
        <f>COUNTIF(Table9[[#This Row],[G-E1]:[G-E2]],"&lt;=0")/2*100</f>
        <v>100</v>
      </c>
      <c r="DL92" s="450">
        <f>IF(AE92="RDP",(COUNTIF(Table9[[#This Row],[G-B3]],"&lt;=0")+COUNTIF(Table9[[#This Row],[G-B4]],"&lt;=0")+COUNTIF(Table9[[#This Row],[G-B7]],"&lt;=0")+COUNTIF(Table9[[#This Row],[G-B11]],"&lt;=0")+COUNTIF(Table9[[#This Row],[G-K2]],"&lt;=0"))/5*100,IF(AE92="RMS",(COUNTIF(Table9[[#This Row],[G-B4]],"&lt;=0")+COUNTIF(Table9[[#This Row],[G-B5]],"&lt;=0")+COUNTIF(Table9[[#This Row],[G-B10]],"&lt;=0")+COUNTIF(Table9[[#This Row],[G-B12]],"&lt;=0")+COUNTIF(Table9[[#This Row],[G-K2]],"&lt;=0"))/5*100,IF(AE92="RSS",(COUNTIF(Table9[[#This Row],[G-B1]],"&lt;=0")+COUNTIF(Table9[[#This Row],[G-B2]],"&lt;=0")+COUNTIF(Table9[[#This Row],[G-B6]],"&lt;=0")+COUNTIF(Table9[[#This Row],[G-B11]],"&lt;=0")+COUNTIF(Table9[[#This Row],[G-B12]],"&lt;=0"))/5*100,0)))</f>
        <v>0</v>
      </c>
      <c r="DM92" s="332"/>
      <c r="DR92" s="332"/>
      <c r="DW92" s="332"/>
      <c r="DX92" s="42"/>
      <c r="DY92" s="42"/>
      <c r="DZ92" s="42"/>
      <c r="EA92" s="333"/>
      <c r="EB92" s="342"/>
      <c r="EC92" s="339"/>
      <c r="ED92" s="339"/>
      <c r="EE92" s="338"/>
    </row>
    <row r="93" spans="2:135" ht="131" hidden="1" thickBot="1" x14ac:dyDescent="0.35">
      <c r="B93" s="282">
        <v>92</v>
      </c>
      <c r="C93" s="421" t="s">
        <v>134</v>
      </c>
      <c r="D93" s="345">
        <v>46135</v>
      </c>
      <c r="E93" s="349" t="s">
        <v>835</v>
      </c>
      <c r="F93" s="304">
        <v>132547</v>
      </c>
      <c r="G93" s="357">
        <f t="shared" ca="1" si="5"/>
        <v>41.248307581811268</v>
      </c>
      <c r="H93" s="283">
        <v>31260</v>
      </c>
      <c r="I93" s="343" t="s">
        <v>136</v>
      </c>
      <c r="J93" s="343" t="s">
        <v>137</v>
      </c>
      <c r="K93" s="343" t="s">
        <v>156</v>
      </c>
      <c r="L93" s="343" t="s">
        <v>157</v>
      </c>
      <c r="M93" s="343" t="s">
        <v>836</v>
      </c>
      <c r="N93" s="343"/>
      <c r="O93" s="343" t="s">
        <v>183</v>
      </c>
      <c r="P93" s="349" t="s">
        <v>837</v>
      </c>
      <c r="Q93" s="343" t="s">
        <v>144</v>
      </c>
      <c r="R93" s="343" t="s">
        <v>185</v>
      </c>
      <c r="S93" s="343"/>
      <c r="T93" s="286"/>
      <c r="U93" s="343">
        <v>18</v>
      </c>
      <c r="V93" s="343" t="s">
        <v>186</v>
      </c>
      <c r="W93" s="356">
        <f ca="1">Table9[[#This Row],[Age]]-($T$1-Table9[[#This Row],[Date of Appointment to Current Grade]])/365</f>
        <v>36.449315068493149</v>
      </c>
      <c r="X93" s="360">
        <f ca="1">($T$1-Table9[[#This Row],[Date of Appointment to Current Grade]])/365</f>
        <v>4.7989925133181206</v>
      </c>
      <c r="Y93" s="345">
        <v>44564</v>
      </c>
      <c r="Z93" s="343" t="s">
        <v>161</v>
      </c>
      <c r="AA93" s="345">
        <v>45717</v>
      </c>
      <c r="AB93" s="360">
        <f ca="1">($T$1-Table9[[#This Row],[Date in Position]])/365</f>
        <v>1.6400884037290793</v>
      </c>
      <c r="AC93" s="343" t="s">
        <v>183</v>
      </c>
      <c r="AD93" s="345">
        <v>44460</v>
      </c>
      <c r="AE93" s="343" t="s">
        <v>147</v>
      </c>
      <c r="AF93" s="343" t="s">
        <v>148</v>
      </c>
      <c r="AG93" s="287" t="s">
        <v>838</v>
      </c>
      <c r="AH93" s="287" t="s">
        <v>839</v>
      </c>
      <c r="AI93" s="287" t="s">
        <v>280</v>
      </c>
      <c r="AJ93" s="288" t="s">
        <v>840</v>
      </c>
      <c r="AK93" s="288" t="s">
        <v>841</v>
      </c>
      <c r="AL93" s="282" t="s">
        <v>153</v>
      </c>
      <c r="AM93" s="319" t="s">
        <v>696</v>
      </c>
      <c r="AN93" s="313">
        <v>2</v>
      </c>
      <c r="AO93" s="304">
        <v>2</v>
      </c>
      <c r="AP93" s="304">
        <v>2</v>
      </c>
      <c r="AQ93" s="304">
        <v>3</v>
      </c>
      <c r="AR93" s="304">
        <v>3</v>
      </c>
      <c r="AS93" s="304">
        <v>2</v>
      </c>
      <c r="AT93" s="304">
        <v>3</v>
      </c>
      <c r="AU93" s="304">
        <v>3</v>
      </c>
      <c r="AV93" s="304">
        <v>3</v>
      </c>
      <c r="AW93" s="304">
        <v>2</v>
      </c>
      <c r="AX93" s="304">
        <v>2</v>
      </c>
      <c r="AY93" s="304">
        <v>2</v>
      </c>
      <c r="AZ93" s="304">
        <v>3</v>
      </c>
      <c r="BA93" s="304">
        <v>2</v>
      </c>
      <c r="BB93" s="304">
        <v>2</v>
      </c>
      <c r="BC93" s="304">
        <v>2</v>
      </c>
      <c r="BD93" s="304">
        <v>1</v>
      </c>
      <c r="BE93" s="304">
        <v>2</v>
      </c>
      <c r="BF93" s="304">
        <v>2</v>
      </c>
      <c r="BG93" s="304">
        <v>2</v>
      </c>
      <c r="BH93" s="304">
        <v>1</v>
      </c>
      <c r="BI93" s="304">
        <v>2</v>
      </c>
      <c r="BJ93" s="304">
        <v>2</v>
      </c>
      <c r="BK93" s="314">
        <v>1</v>
      </c>
      <c r="BL93" s="325">
        <f>IF(AND(All!$V93="P1",All!$AE93="RDP"),Ruler!E$6,IF(AND(All!$V93="P2",All!$AE93="RDP"),Ruler!E$7,IF(AND(All!$V93="P3",All!$AE93="RDP"),Ruler!E$8,IF(AND(All!$V93="P4",All!$AE93="RDP"),Ruler!E$9,IF(AND(All!$V93="P5",All!$AE93="RDP"),Ruler!E$10,IF(AND(All!$V93="P6",All!$AE93="RDP"),Ruler!E$11,IF(AND(All!$V93="P7",All!$AE93="RDP"),Ruler!E$12,IF(AND(All!$V93="P8",All!$AE93="RDP"),Ruler!E$13,IF(AND(All!$V93="P9",All!$AE93="RDP"),Ruler!E$14,IF(AND(All!$V93="P1",All!$AE93="RMS"),Ruler!E$6,IF(AND(All!$V93="P2",All!$AE93="RMS"),Ruler!E$15,IF(AND(All!$V93="P3",All!$AE93="RMS"),Ruler!E$16,IF(AND(All!$V93="P4",All!$AE93="RMS"),Ruler!E$17,IF(AND(All!$V93="P5",All!$AE93="RMS"),Ruler!E$18,IF(AND(All!$V93="P6",All!$AE93="RMS"),Ruler!E$19,IF(AND(All!$V93="P7",All!$AE93="RMS"),Ruler!E$20,IF(AND(All!$V93="P8",All!$AE93="RMS"),Ruler!E$21,IF(AND(All!$V93="P9",All!$AE93="RMS"),Ruler!E$22,IF(AND(All!$V93="P1",All!$AE93="RSS"),Ruler!E$6,IF(AND(All!$V93="P2",All!$AE93="RSS"),Ruler!E$23,IF(AND(All!$V93="P3",All!$AE93="RSS"),Ruler!E$24,IF(AND(All!$V93="P4",All!$AE93="RSS"),Ruler!E$25,IF(AND(All!$V93="P5",All!$AE93="RSS"),Ruler!E$26,IF(AND(All!$V93="P6",All!$AE93="RSS"),Ruler!E$27,IF(AND(All!$V93="P7",All!$AE93="RSS"),Ruler!E$28,IF(AND(All!$V93="P8",All!$AE93="RSS"),Ruler!E$29,IF(AND(All!$V93="P9",All!$AE93="RSS"),Ruler!E$30,0)))))))))))))))))))))))))))</f>
        <v>3</v>
      </c>
      <c r="BM93" s="325">
        <f>IF(AND(All!$V93="P1",All!$AE93="RDP"),Ruler!F$6,IF(AND(All!$V93="P2",All!$AE93="RDP"),Ruler!F$7,IF(AND(All!$V93="P3",All!$AE93="RDP"),Ruler!F$8,IF(AND(All!$V93="P4",All!$AE93="RDP"),Ruler!F$9,IF(AND(All!$V93="P5",All!$AE93="RDP"),Ruler!F$10,IF(AND(All!$V93="P6",All!$AE93="RDP"),Ruler!F$11,IF(AND(All!$V93="P7",All!$AE93="RDP"),Ruler!F$12,IF(AND(All!$V93="P8",All!$AE93="RDP"),Ruler!F$13,IF(AND(All!$V93="P9",All!$AE93="RDP"),Ruler!F$14,IF(AND(All!$V93="P1",All!$AE93="RMS"),Ruler!F$6,IF(AND(All!$V93="P2",All!$AE93="RMS"),Ruler!F$15,IF(AND(All!$V93="P3",All!$AE93="RMS"),Ruler!F$16,IF(AND(All!$V93="P4",All!$AE93="RMS"),Ruler!F$17,IF(AND(All!$V93="P5",All!$AE93="RMS"),Ruler!F$18,IF(AND(All!$V93="P6",All!$AE93="RMS"),Ruler!F$19,IF(AND(All!$V93="P7",All!$AE93="RMS"),Ruler!F$20,IF(AND(All!$V93="P8",All!$AE93="RMS"),Ruler!F$21,IF(AND(All!$V93="P9",All!$AE93="RMS"),Ruler!F$22,IF(AND(All!$V93="P1",All!$AE93="RSS"),Ruler!F$6,IF(AND(All!$V93="P2",All!$AE93="RSS"),Ruler!F$23,IF(AND(All!$V93="P3",All!$AE93="RSS"),Ruler!F$24,IF(AND(All!$V93="P4",All!$AE93="RSS"),Ruler!F$25,IF(AND(All!$V93="P5",All!$AE93="RSS"),Ruler!F$26,IF(AND(All!$V93="P6",All!$AE93="RSS"),Ruler!F$27,IF(AND(All!$V93="P7",All!$AE93="RSS"),Ruler!F$28,IF(AND(All!$V93="P8",All!$AE93="RSS"),Ruler!F$29,IF(AND(All!$V93="P9",All!$AE93="RSS"),Ruler!F$30,0)))))))))))))))))))))))))))</f>
        <v>3</v>
      </c>
      <c r="BN93" s="325">
        <f>IF(AND(All!$V93="P1",All!$AE93="RDP"),Ruler!G$6,IF(AND(All!$V93="P2",All!$AE93="RDP"),Ruler!G$7,IF(AND(All!$V93="P3",All!$AE93="RDP"),Ruler!G$8,IF(AND(All!$V93="P4",All!$AE93="RDP"),Ruler!G$9,IF(AND(All!$V93="P5",All!$AE93="RDP"),Ruler!G$10,IF(AND(All!$V93="P6",All!$AE93="RDP"),Ruler!G$11,IF(AND(All!$V93="P7",All!$AE93="RDP"),Ruler!G$12,IF(AND(All!$V93="P8",All!$AE93="RDP"),Ruler!G$13,IF(AND(All!$V93="P9",All!$AE93="RDP"),Ruler!G$14,IF(AND(All!$V93="P1",All!$AE93="RMS"),Ruler!G$6,IF(AND(All!$V93="P2",All!$AE93="RMS"),Ruler!G$15,IF(AND(All!$V93="P3",All!$AE93="RMS"),Ruler!G$16,IF(AND(All!$V93="P4",All!$AE93="RMS"),Ruler!G$17,IF(AND(All!$V93="P5",All!$AE93="RMS"),Ruler!G$18,IF(AND(All!$V93="P6",All!$AE93="RMS"),Ruler!G$19,IF(AND(All!$V93="P7",All!$AE93="RMS"),Ruler!G$20,IF(AND(All!$V93="P8",All!$AE93="RMS"),Ruler!G$21,IF(AND(All!$V93="P9",All!$AE93="RMS"),Ruler!G$22,IF(AND(All!$V93="P1",All!$AE93="RSS"),Ruler!G$6,IF(AND(All!$V93="P2",All!$AE93="RSS"),Ruler!G$23,IF(AND(All!$V93="P3",All!$AE93="RSS"),Ruler!G$24,IF(AND(All!$V93="P4",All!$AE93="RSS"),Ruler!G$25,IF(AND(All!$V93="P5",All!$AE93="RSS"),Ruler!G$26,IF(AND(All!$V93="P6",All!$AE93="RSS"),Ruler!G$27,IF(AND(All!$V93="P7",All!$AE93="RSS"),Ruler!G$28,IF(AND(All!$V93="P8",All!$AE93="RSS"),Ruler!G$29,IF(AND(All!$V93="P9",All!$AE93="RSS"),Ruler!G$30,0)))))))))))))))))))))))))))</f>
        <v>3</v>
      </c>
      <c r="BO93" s="325">
        <f>IF(AND(All!$V93="P1",All!$AE93="RDP"),Ruler!H$6,IF(AND(All!$V93="P2",All!$AE93="RDP"),Ruler!H$7,IF(AND(All!$V93="P3",All!$AE93="RDP"),Ruler!H$8,IF(AND(All!$V93="P4",All!$AE93="RDP"),Ruler!H$9,IF(AND(All!$V93="P5",All!$AE93="RDP"),Ruler!H$10,IF(AND(All!$V93="P6",All!$AE93="RDP"),Ruler!H$11,IF(AND(All!$V93="P7",All!$AE93="RDP"),Ruler!H$12,IF(AND(All!$V93="P8",All!$AE93="RDP"),Ruler!H$13,IF(AND(All!$V93="P9",All!$AE93="RDP"),Ruler!H$14,IF(AND(All!$V93="P1",All!$AE93="RMS"),Ruler!H$6,IF(AND(All!$V93="P2",All!$AE93="RMS"),Ruler!H$15,IF(AND(All!$V93="P3",All!$AE93="RMS"),Ruler!H$16,IF(AND(All!$V93="P4",All!$AE93="RMS"),Ruler!H$17,IF(AND(All!$V93="P5",All!$AE93="RMS"),Ruler!H$18,IF(AND(All!$V93="P6",All!$AE93="RMS"),Ruler!H$19,IF(AND(All!$V93="P7",All!$AE93="RMS"),Ruler!H$20,IF(AND(All!$V93="P8",All!$AE93="RMS"),Ruler!H$21,IF(AND(All!$V93="P9",All!$AE93="RMS"),Ruler!H$22,IF(AND(All!$V93="P1",All!$AE93="RSS"),Ruler!H$6,IF(AND(All!$V93="P2",All!$AE93="RSS"),Ruler!H$23,IF(AND(All!$V93="P3",All!$AE93="RSS"),Ruler!H$24,IF(AND(All!$V93="P4",All!$AE93="RSS"),Ruler!H$25,IF(AND(All!$V93="P5",All!$AE93="RSS"),Ruler!H$26,IF(AND(All!$V93="P6",All!$AE93="RSS"),Ruler!H$27,IF(AND(All!$V93="P7",All!$AE93="RSS"),Ruler!H$28,IF(AND(All!$V93="P8",All!$AE93="RSS"),Ruler!H$29,IF(AND(All!$V93="P9",All!$AE93="RSS"),Ruler!H$30,0)))))))))))))))))))))))))))</f>
        <v>4</v>
      </c>
      <c r="BP93" s="325">
        <f>IF(AND(All!$V93="P1",All!$AE93="RDP"),Ruler!I$6,IF(AND(All!$V93="P2",All!$AE93="RDP"),Ruler!I$7,IF(AND(All!$V93="P3",All!$AE93="RDP"),Ruler!I$8,IF(AND(All!$V93="P4",All!$AE93="RDP"),Ruler!I$9,IF(AND(All!$V93="P5",All!$AE93="RDP"),Ruler!I$10,IF(AND(All!$V93="P6",All!$AE93="RDP"),Ruler!I$11,IF(AND(All!$V93="P7",All!$AE93="RDP"),Ruler!I$12,IF(AND(All!$V93="P8",All!$AE93="RDP"),Ruler!I$13,IF(AND(All!$V93="P9",All!$AE93="RDP"),Ruler!I$14,IF(AND(All!$V93="P1",All!$AE93="RMS"),Ruler!I$6,IF(AND(All!$V93="P2",All!$AE93="RMS"),Ruler!I$15,IF(AND(All!$V93="P3",All!$AE93="RMS"),Ruler!I$16,IF(AND(All!$V93="P4",All!$AE93="RMS"),Ruler!I$17,IF(AND(All!$V93="P5",All!$AE93="RMS"),Ruler!I$18,IF(AND(All!$V93="P6",All!$AE93="RMS"),Ruler!I$19,IF(AND(All!$V93="P7",All!$AE93="RMS"),Ruler!I$20,IF(AND(All!$V93="P8",All!$AE93="RMS"),Ruler!I$21,IF(AND(All!$V93="P9",All!$AE93="RMS"),Ruler!I$22,IF(AND(All!$V93="P1",All!$AE93="RSS"),Ruler!I$6,IF(AND(All!$V93="P2",All!$AE93="RSS"),Ruler!I$23,IF(AND(All!$V93="P3",All!$AE93="RSS"),Ruler!I$24,IF(AND(All!$V93="P4",All!$AE93="RSS"),Ruler!I$25,IF(AND(All!$V93="P5",All!$AE93="RSS"),Ruler!I$26,IF(AND(All!$V93="P6",All!$AE93="RSS"),Ruler!I$27,IF(AND(All!$V93="P7",All!$AE93="RSS"),Ruler!I$28,IF(AND(All!$V93="P8",All!$AE93="RSS"),Ruler!I$29,IF(AND(All!$V93="P9",All!$AE93="RSS"),Ruler!I$30,0)))))))))))))))))))))))))))</f>
        <v>4</v>
      </c>
      <c r="BQ93" s="325">
        <f>IF(AND(All!$V93="P1",All!$AE93="RDP"),Ruler!J$6,IF(AND(All!$V93="P2",All!$AE93="RDP"),Ruler!J$7,IF(AND(All!$V93="P3",All!$AE93="RDP"),Ruler!J$8,IF(AND(All!$V93="P4",All!$AE93="RDP"),Ruler!J$9,IF(AND(All!$V93="P5",All!$AE93="RDP"),Ruler!J$10,IF(AND(All!$V93="P6",All!$AE93="RDP"),Ruler!J$11,IF(AND(All!$V93="P7",All!$AE93="RDP"),Ruler!J$12,IF(AND(All!$V93="P8",All!$AE93="RDP"),Ruler!J$13,IF(AND(All!$V93="P9",All!$AE93="RDP"),Ruler!J$14,IF(AND(All!$V93="P1",All!$AE93="RMS"),Ruler!J$6,IF(AND(All!$V93="P2",All!$AE93="RMS"),Ruler!J$15,IF(AND(All!$V93="P3",All!$AE93="RMS"),Ruler!J$16,IF(AND(All!$V93="P4",All!$AE93="RMS"),Ruler!J$17,IF(AND(All!$V93="P5",All!$AE93="RMS"),Ruler!J$18,IF(AND(All!$V93="P6",All!$AE93="RMS"),Ruler!J$19,IF(AND(All!$V93="P7",All!$AE93="RMS"),Ruler!J$20,IF(AND(All!$V93="P8",All!$AE93="RMS"),Ruler!J$21,IF(AND(All!$V93="P9",All!$AE93="RMS"),Ruler!J$22,IF(AND(All!$V93="P1",All!$AE93="RSS"),Ruler!J$6,IF(AND(All!$V93="P2",All!$AE93="RSS"),Ruler!J$23,IF(AND(All!$V93="P3",All!$AE93="RSS"),Ruler!J$24,IF(AND(All!$V93="P4",All!$AE93="RSS"),Ruler!J$25,IF(AND(All!$V93="P5",All!$AE93="RSS"),Ruler!J$26,IF(AND(All!$V93="P6",All!$AE93="RSS"),Ruler!J$27,IF(AND(All!$V93="P7",All!$AE93="RSS"),Ruler!J$28,IF(AND(All!$V93="P8",All!$AE93="RSS"),Ruler!J$29,IF(AND(All!$V93="P9",All!$AE93="RSS"),Ruler!J$30,0)))))))))))))))))))))))))))</f>
        <v>3</v>
      </c>
      <c r="BR93" s="325">
        <f>IF(AND(All!$V93="P1",All!$AE93="RDP"),Ruler!K$6,IF(AND(All!$V93="P2",All!$AE93="RDP"),Ruler!K$7,IF(AND(All!$V93="P3",All!$AE93="RDP"),Ruler!K$8,IF(AND(All!$V93="P4",All!$AE93="RDP"),Ruler!K$9,IF(AND(All!$V93="P5",All!$AE93="RDP"),Ruler!K$10,IF(AND(All!$V93="P6",All!$AE93="RDP"),Ruler!K$11,IF(AND(All!$V93="P7",All!$AE93="RDP"),Ruler!K$12,IF(AND(All!$V93="P8",All!$AE93="RDP"),Ruler!K$13,IF(AND(All!$V93="P9",All!$AE93="RDP"),Ruler!K$14,IF(AND(All!$V93="P1",All!$AE93="RMS"),Ruler!K$6,IF(AND(All!$V93="P2",All!$AE93="RMS"),Ruler!K$15,IF(AND(All!$V93="P3",All!$AE93="RMS"),Ruler!K$16,IF(AND(All!$V93="P4",All!$AE93="RMS"),Ruler!K$17,IF(AND(All!$V93="P5",All!$AE93="RMS"),Ruler!K$18,IF(AND(All!$V93="P6",All!$AE93="RMS"),Ruler!K$19,IF(AND(All!$V93="P7",All!$AE93="RMS"),Ruler!K$20,IF(AND(All!$V93="P8",All!$AE93="RMS"),Ruler!K$21,IF(AND(All!$V93="P9",All!$AE93="RMS"),Ruler!K$22,IF(AND(All!$V93="P1",All!$AE93="RSS"),Ruler!K$6,IF(AND(All!$V93="P2",All!$AE93="RSS"),Ruler!K$23,IF(AND(All!$V93="P3",All!$AE93="RSS"),Ruler!K$24,IF(AND(All!$V93="P4",All!$AE93="RSS"),Ruler!K$25,IF(AND(All!$V93="P5",All!$AE93="RSS"),Ruler!K$26,IF(AND(All!$V93="P6",All!$AE93="RSS"),Ruler!K$27,IF(AND(All!$V93="P7",All!$AE93="RSS"),Ruler!K$28,IF(AND(All!$V93="P8",All!$AE93="RSS"),Ruler!K$29,IF(AND(All!$V93="P9",All!$AE93="RSS"),Ruler!K$30,0)))))))))))))))))))))))))))</f>
        <v>4</v>
      </c>
      <c r="BS93" s="325">
        <f>IF(AND(All!$V93="P1",All!$AE93="RDP"),Ruler!L$6,IF(AND(All!$V93="P2",All!$AE93="RDP"),Ruler!L$7,IF(AND(All!$V93="P3",All!$AE93="RDP"),Ruler!L$8,IF(AND(All!$V93="P4",All!$AE93="RDP"),Ruler!L$9,IF(AND(All!$V93="P5",All!$AE93="RDP"),Ruler!L$10,IF(AND(All!$V93="P6",All!$AE93="RDP"),Ruler!L$11,IF(AND(All!$V93="P7",All!$AE93="RDP"),Ruler!L$12,IF(AND(All!$V93="P8",All!$AE93="RDP"),Ruler!L$13,IF(AND(All!$V93="P9",All!$AE93="RDP"),Ruler!L$14,IF(AND(All!$V93="P1",All!$AE93="RMS"),Ruler!L$6,IF(AND(All!$V93="P2",All!$AE93="RMS"),Ruler!L$15,IF(AND(All!$V93="P3",All!$AE93="RMS"),Ruler!L$16,IF(AND(All!$V93="P4",All!$AE93="RMS"),Ruler!L$17,IF(AND(All!$V93="P5",All!$AE93="RMS"),Ruler!L$18,IF(AND(All!$V93="P6",All!$AE93="RMS"),Ruler!L$19,IF(AND(All!$V93="P7",All!$AE93="RMS"),Ruler!L$20,IF(AND(All!$V93="P8",All!$AE93="RMS"),Ruler!L$21,IF(AND(All!$V93="P9",All!$AE93="RMS"),Ruler!L$22,IF(AND(All!$V93="P1",All!$AE93="RSS"),Ruler!L$6,IF(AND(All!$V93="P2",All!$AE93="RSS"),Ruler!L$23,IF(AND(All!$V93="P3",All!$AE93="RSS"),Ruler!L$24,IF(AND(All!$V93="P4",All!$AE93="RSS"),Ruler!L$25,IF(AND(All!$V93="P5",All!$AE93="RSS"),Ruler!L$26,IF(AND(All!$V93="P6",All!$AE93="RSS"),Ruler!L$27,IF(AND(All!$V93="P7",All!$AE93="RSS"),Ruler!L$28,IF(AND(All!$V93="P8",All!$AE93="RSS"),Ruler!L$29,IF(AND(All!$V93="P9",All!$AE93="RSS"),Ruler!L$30,0)))))))))))))))))))))))))))</f>
        <v>3</v>
      </c>
      <c r="BT93" s="325">
        <f>IF(AND(All!$V93="P1",All!$AE93="RDP"),Ruler!M$6,IF(AND(All!$V93="P2",All!$AE93="RDP"),Ruler!M$7,IF(AND(All!$V93="P3",All!$AE93="RDP"),Ruler!M$8,IF(AND(All!$V93="P4",All!$AE93="RDP"),Ruler!M$9,IF(AND(All!$V93="P5",All!$AE93="RDP"),Ruler!M$10,IF(AND(All!$V93="P6",All!$AE93="RDP"),Ruler!M$11,IF(AND(All!$V93="P7",All!$AE93="RDP"),Ruler!M$12,IF(AND(All!$V93="P8",All!$AE93="RDP"),Ruler!M$13,IF(AND(All!$V93="P9",All!$AE93="RDP"),Ruler!M$14,IF(AND(All!$V93="P1",All!$AE93="RMS"),Ruler!M$6,IF(AND(All!$V93="P2",All!$AE93="RMS"),Ruler!M$15,IF(AND(All!$V93="P3",All!$AE93="RMS"),Ruler!M$16,IF(AND(All!$V93="P4",All!$AE93="RMS"),Ruler!M$17,IF(AND(All!$V93="P5",All!$AE93="RMS"),Ruler!M$18,IF(AND(All!$V93="P6",All!$AE93="RMS"),Ruler!M$19,IF(AND(All!$V93="P7",All!$AE93="RMS"),Ruler!M$20,IF(AND(All!$V93="P8",All!$AE93="RMS"),Ruler!M$21,IF(AND(All!$V93="P9",All!$AE93="RMS"),Ruler!M$22,IF(AND(All!$V93="P1",All!$AE93="RSS"),Ruler!M$6,IF(AND(All!$V93="P2",All!$AE93="RSS"),Ruler!M$23,IF(AND(All!$V93="P3",All!$AE93="RSS"),Ruler!M$24,IF(AND(All!$V93="P4",All!$AE93="RSS"),Ruler!M$25,IF(AND(All!$V93="P5",All!$AE93="RSS"),Ruler!M$26,IF(AND(All!$V93="P6",All!$AE93="RSS"),Ruler!M$27,IF(AND(All!$V93="P7",All!$AE93="RSS"),Ruler!M$28,IF(AND(All!$V93="P8",All!$AE93="RSS"),Ruler!M$29,IF(AND(All!$V93="P9",All!$AE93="RSS"),Ruler!M$30,0)))))))))))))))))))))))))))</f>
        <v>3</v>
      </c>
      <c r="BU93" s="325">
        <f>IF(AND(All!$V93="P1",All!$AE93="RDP"),Ruler!N$6,IF(AND(All!$V93="P2",All!$AE93="RDP"),Ruler!N$7,IF(AND(All!$V93="P3",All!$AE93="RDP"),Ruler!N$8,IF(AND(All!$V93="P4",All!$AE93="RDP"),Ruler!N$9,IF(AND(All!$V93="P5",All!$AE93="RDP"),Ruler!N$10,IF(AND(All!$V93="P6",All!$AE93="RDP"),Ruler!N$11,IF(AND(All!$V93="P7",All!$AE93="RDP"),Ruler!N$12,IF(AND(All!$V93="P8",All!$AE93="RDP"),Ruler!N$13,IF(AND(All!$V93="P9",All!$AE93="RDP"),Ruler!N$14,IF(AND(All!$V93="P1",All!$AE93="RMS"),Ruler!N$6,IF(AND(All!$V93="P2",All!$AE93="RMS"),Ruler!N$15,IF(AND(All!$V93="P3",All!$AE93="RMS"),Ruler!N$16,IF(AND(All!$V93="P4",All!$AE93="RMS"),Ruler!N$17,IF(AND(All!$V93="P5",All!$AE93="RMS"),Ruler!N$18,IF(AND(All!$V93="P6",All!$AE93="RMS"),Ruler!N$19,IF(AND(All!$V93="P7",All!$AE93="RMS"),Ruler!N$20,IF(AND(All!$V93="P8",All!$AE93="RMS"),Ruler!N$21,IF(AND(All!$V93="P9",All!$AE93="RMS"),Ruler!N$22,IF(AND(All!$V93="P1",All!$AE93="RSS"),Ruler!N$6,IF(AND(All!$V93="P2",All!$AE93="RSS"),Ruler!N$23,IF(AND(All!$V93="P3",All!$AE93="RSS"),Ruler!N$24,IF(AND(All!$V93="P4",All!$AE93="RSS"),Ruler!N$25,IF(AND(All!$V93="P5",All!$AE93="RSS"),Ruler!N$26,IF(AND(All!$V93="P6",All!$AE93="RSS"),Ruler!N$27,IF(AND(All!$V93="P7",All!$AE93="RSS"),Ruler!N$28,IF(AND(All!$V93="P8",All!$AE93="RSS"),Ruler!N$29,IF(AND(All!$V93="P9",All!$AE93="RSS"),Ruler!N$30,0)))))))))))))))))))))))))))</f>
        <v>3</v>
      </c>
      <c r="BV93" s="325">
        <f>IF(AND(All!$V93="P1",All!$AE93="RDP"),Ruler!O$6,IF(AND(All!$V93="P2",All!$AE93="RDP"),Ruler!O$7,IF(AND(All!$V93="P3",All!$AE93="RDP"),Ruler!O$8,IF(AND(All!$V93="P4",All!$AE93="RDP"),Ruler!O$9,IF(AND(All!$V93="P5",All!$AE93="RDP"),Ruler!O$10,IF(AND(All!$V93="P6",All!$AE93="RDP"),Ruler!O$11,IF(AND(All!$V93="P7",All!$AE93="RDP"),Ruler!O$12,IF(AND(All!$V93="P8",All!$AE93="RDP"),Ruler!O$13,IF(AND(All!$V93="P9",All!$AE93="RDP"),Ruler!O$14,IF(AND(All!$V93="P1",All!$AE93="RMS"),Ruler!O$6,IF(AND(All!$V93="P2",All!$AE93="RMS"),Ruler!O$15,IF(AND(All!$V93="P3",All!$AE93="RMS"),Ruler!O$16,IF(AND(All!$V93="P4",All!$AE93="RMS"),Ruler!O$17,IF(AND(All!$V93="P5",All!$AE93="RMS"),Ruler!O$18,IF(AND(All!$V93="P6",All!$AE93="RMS"),Ruler!O$19,IF(AND(All!$V93="P7",All!$AE93="RMS"),Ruler!O$20,IF(AND(All!$V93="P8",All!$AE93="RMS"),Ruler!O$21,IF(AND(All!$V93="P9",All!$AE93="RMS"),Ruler!O$22,IF(AND(All!$V93="P1",All!$AE93="RSS"),Ruler!O$6,IF(AND(All!$V93="P2",All!$AE93="RSS"),Ruler!O$23,IF(AND(All!$V93="P3",All!$AE93="RSS"),Ruler!O$24,IF(AND(All!$V93="P4",All!$AE93="RSS"),Ruler!O$25,IF(AND(All!$V93="P5",All!$AE93="RSS"),Ruler!O$26,IF(AND(All!$V93="P6",All!$AE93="RSS"),Ruler!O$27,IF(AND(All!$V93="P7",All!$AE93="RSS"),Ruler!O$28,IF(AND(All!$V93="P8",All!$AE93="RSS"),Ruler!O$29,IF(AND(All!$V93="P9",All!$AE93="RSS"),Ruler!O$30,0)))))))))))))))))))))))))))</f>
        <v>4</v>
      </c>
      <c r="BW93" s="325">
        <f>IF(AND(All!$V93="P1",All!$AE93="RDP"),Ruler!P$6,IF(AND(All!$V93="P2",All!$AE93="RDP"),Ruler!P$7,IF(AND(All!$V93="P3",All!$AE93="RDP"),Ruler!P$8,IF(AND(All!$V93="P4",All!$AE93="RDP"),Ruler!P$9,IF(AND(All!$V93="P5",All!$AE93="RDP"),Ruler!P$10,IF(AND(All!$V93="P6",All!$AE93="RDP"),Ruler!P$11,IF(AND(All!$V93="P7",All!$AE93="RDP"),Ruler!P$12,IF(AND(All!$V93="P8",All!$AE93="RDP"),Ruler!P$13,IF(AND(All!$V93="P9",All!$AE93="RDP"),Ruler!P$14,IF(AND(All!$V93="P1",All!$AE93="RMS"),Ruler!P$6,IF(AND(All!$V93="P2",All!$AE93="RMS"),Ruler!P$15,IF(AND(All!$V93="P3",All!$AE93="RMS"),Ruler!P$16,IF(AND(All!$V93="P4",All!$AE93="RMS"),Ruler!P$17,IF(AND(All!$V93="P5",All!$AE93="RMS"),Ruler!P$18,IF(AND(All!$V93="P6",All!$AE93="RMS"),Ruler!P$19,IF(AND(All!$V93="P7",All!$AE93="RMS"),Ruler!P$20,IF(AND(All!$V93="P8",All!$AE93="RMS"),Ruler!P$21,IF(AND(All!$V93="P9",All!$AE93="RMS"),Ruler!P$22,IF(AND(All!$V93="P1",All!$AE93="RSS"),Ruler!P$6,IF(AND(All!$V93="P2",All!$AE93="RSS"),Ruler!P$23,IF(AND(All!$V93="P3",All!$AE93="RSS"),Ruler!P$24,IF(AND(All!$V93="P4",All!$AE93="RSS"),Ruler!P$25,IF(AND(All!$V93="P5",All!$AE93="RSS"),Ruler!P$26,IF(AND(All!$V93="P6",All!$AE93="RSS"),Ruler!P$27,IF(AND(All!$V93="P7",All!$AE93="RSS"),Ruler!P$28,IF(AND(All!$V93="P8",All!$AE93="RSS"),Ruler!P$29,IF(AND(All!$V93="P9",All!$AE93="RSS"),Ruler!P$30,0)))))))))))))))))))))))))))</f>
        <v>3</v>
      </c>
      <c r="BX93" s="325">
        <f>IF(AND(All!$V93="P1",All!$AE93="RDP"),Ruler!Q$6,IF(AND(All!$V93="P2",All!$AE93="RDP"),Ruler!Q$7,IF(AND(All!$V93="P3",All!$AE93="RDP"),Ruler!Q$8,IF(AND(All!$V93="P4",All!$AE93="RDP"),Ruler!Q$9,IF(AND(All!$V93="P5",All!$AE93="RDP"),Ruler!Q$10,IF(AND(All!$V93="P6",All!$AE93="RDP"),Ruler!Q$11,IF(AND(All!$V93="P7",All!$AE93="RDP"),Ruler!Q$12,IF(AND(All!$V93="P8",All!$AE93="RDP"),Ruler!Q$13,IF(AND(All!$V93="P9",All!$AE93="RDP"),Ruler!Q$14,IF(AND(All!$V93="P1",All!$AE93="RMS"),Ruler!Q$6,IF(AND(All!$V93="P2",All!$AE93="RMS"),Ruler!Q$15,IF(AND(All!$V93="P3",All!$AE93="RMS"),Ruler!Q$16,IF(AND(All!$V93="P4",All!$AE93="RMS"),Ruler!Q$17,IF(AND(All!$V93="P5",All!$AE93="RMS"),Ruler!Q$18,IF(AND(All!$V93="P6",All!$AE93="RMS"),Ruler!Q$19,IF(AND(All!$V93="P7",All!$AE93="RMS"),Ruler!Q$20,IF(AND(All!$V93="P8",All!$AE93="RMS"),Ruler!Q$21,IF(AND(All!$V93="P9",All!$AE93="RMS"),Ruler!Q$22,IF(AND(All!$V93="P1",All!$AE93="RSS"),Ruler!Q$6,IF(AND(All!$V93="P2",All!$AE93="RSS"),Ruler!Q$23,IF(AND(All!$V93="P3",All!$AE93="RSS"),Ruler!Q$24,IF(AND(All!$V93="P4",All!$AE93="RSS"),Ruler!Q$25,IF(AND(All!$V93="P5",All!$AE93="RSS"),Ruler!Q$26,IF(AND(All!$V93="P6",All!$AE93="RSS"),Ruler!Q$27,IF(AND(All!$V93="P7",All!$AE93="RSS"),Ruler!Q$28,IF(AND(All!$V93="P8",All!$AE93="RSS"),Ruler!Q$29,IF(AND(All!$V93="P9",All!$AE93="RSS"),Ruler!Q$30,0)))))))))))))))))))))))))))</f>
        <v>3</v>
      </c>
      <c r="BY93" s="325">
        <f>IF(AND(All!$V93="P1",All!$AE93="RDP"),Ruler!R$6,IF(AND(All!$V93="P2",All!$AE93="RDP"),Ruler!R$7,IF(AND(All!$V93="P3",All!$AE93="RDP"),Ruler!R$8,IF(AND(All!$V93="P4",All!$AE93="RDP"),Ruler!R$9,IF(AND(All!$V93="P5",All!$AE93="RDP"),Ruler!R$10,IF(AND(All!$V93="P6",All!$AE93="RDP"),Ruler!R$11,IF(AND(All!$V93="P7",All!$AE93="RDP"),Ruler!R$12,IF(AND(All!$V93="P8",All!$AE93="RDP"),Ruler!R$13,IF(AND(All!$V93="P9",All!$AE93="RDP"),Ruler!R$14,IF(AND(All!$V93="P1",All!$AE93="RMS"),Ruler!R$6,IF(AND(All!$V93="P2",All!$AE93="RMS"),Ruler!R$15,IF(AND(All!$V93="P3",All!$AE93="RMS"),Ruler!R$16,IF(AND(All!$V93="P4",All!$AE93="RMS"),Ruler!R$17,IF(AND(All!$V93="P5",All!$AE93="RMS"),Ruler!R$18,IF(AND(All!$V93="P6",All!$AE93="RMS"),Ruler!R$19,IF(AND(All!$V93="P7",All!$AE93="RMS"),Ruler!R$20,IF(AND(All!$V93="P8",All!$AE93="RMS"),Ruler!R$21,IF(AND(All!$V93="P9",All!$AE93="RMS"),Ruler!R$22,IF(AND(All!$V93="P1",All!$AE93="RSS"),Ruler!R$6,IF(AND(All!$V93="P2",All!$AE93="RSS"),Ruler!R$23,IF(AND(All!$V93="P3",All!$AE93="RSS"),Ruler!R$24,IF(AND(All!$V93="P4",All!$AE93="RSS"),Ruler!R$25,IF(AND(All!$V93="P5",All!$AE93="RSS"),Ruler!R$26,IF(AND(All!$V93="P6",All!$AE93="RSS"),Ruler!R$27,IF(AND(All!$V93="P7",All!$AE93="RSS"),Ruler!R$28,IF(AND(All!$V93="P8",All!$AE93="RSS"),Ruler!R$29,IF(AND(All!$V93="P9",All!$AE93="RSS"),Ruler!R$30,0)))))))))))))))))))))))))))</f>
        <v>4</v>
      </c>
      <c r="BZ93" s="325">
        <f>IF(AND(All!$V93="P1",All!$AE93="RDP"),Ruler!S$6,IF(AND(All!$V93="P2",All!$AE93="RDP"),Ruler!S$7,IF(AND(All!$V93="P3",All!$AE93="RDP"),Ruler!S$8,IF(AND(All!$V93="P4",All!$AE93="RDP"),Ruler!S$9,IF(AND(All!$V93="P5",All!$AE93="RDP"),Ruler!S$10,IF(AND(All!$V93="P6",All!$AE93="RDP"),Ruler!S$11,IF(AND(All!$V93="P7",All!$AE93="RDP"),Ruler!S$12,IF(AND(All!$V93="P8",All!$AE93="RDP"),Ruler!S$13,IF(AND(All!$V93="P9",All!$AE93="RDP"),Ruler!S$14,IF(AND(All!$V93="P1",All!$AE93="RMS"),Ruler!S$6,IF(AND(All!$V93="P2",All!$AE93="RMS"),Ruler!S$15,IF(AND(All!$V93="P3",All!$AE93="RMS"),Ruler!S$16,IF(AND(All!$V93="P4",All!$AE93="RMS"),Ruler!S$17,IF(AND(All!$V93="P5",All!$AE93="RMS"),Ruler!S$18,IF(AND(All!$V93="P6",All!$AE93="RMS"),Ruler!S$19,IF(AND(All!$V93="P7",All!$AE93="RMS"),Ruler!S$20,IF(AND(All!$V93="P8",All!$AE93="RMS"),Ruler!S$21,IF(AND(All!$V93="P9",All!$AE93="RMS"),Ruler!S$22,IF(AND(All!$V93="P1",All!$AE93="RSS"),Ruler!S$6,IF(AND(All!$V93="P2",All!$AE93="RSS"),Ruler!S$23,IF(AND(All!$V93="P3",All!$AE93="RSS"),Ruler!S$24,IF(AND(All!$V93="P4",All!$AE93="RSS"),Ruler!S$25,IF(AND(All!$V93="P5",All!$AE93="RSS"),Ruler!S$26,IF(AND(All!$V93="P6",All!$AE93="RSS"),Ruler!S$27,IF(AND(All!$V93="P7",All!$AE93="RSS"),Ruler!S$28,IF(AND(All!$V93="P8",All!$AE93="RSS"),Ruler!S$29,IF(AND(All!$V93="P9",All!$AE93="RSS"),Ruler!S$30,0)))))))))))))))))))))))))))</f>
        <v>3</v>
      </c>
      <c r="CA93" s="325">
        <f>IF(AND(All!$V93="P1",All!$AE93="RDP"),Ruler!T$6,IF(AND(All!$V93="P2",All!$AE93="RDP"),Ruler!T$7,IF(AND(All!$V93="P3",All!$AE93="RDP"),Ruler!T$8,IF(AND(All!$V93="P4",All!$AE93="RDP"),Ruler!T$9,IF(AND(All!$V93="P5",All!$AE93="RDP"),Ruler!T$10,IF(AND(All!$V93="P6",All!$AE93="RDP"),Ruler!T$11,IF(AND(All!$V93="P7",All!$AE93="RDP"),Ruler!T$12,IF(AND(All!$V93="P8",All!$AE93="RDP"),Ruler!T$13,IF(AND(All!$V93="P9",All!$AE93="RDP"),Ruler!T$14,IF(AND(All!$V93="P1",All!$AE93="RMS"),Ruler!T$6,IF(AND(All!$V93="P2",All!$AE93="RMS"),Ruler!T$15,IF(AND(All!$V93="P3",All!$AE93="RMS"),Ruler!T$16,IF(AND(All!$V93="P4",All!$AE93="RMS"),Ruler!T$17,IF(AND(All!$V93="P5",All!$AE93="RMS"),Ruler!T$18,IF(AND(All!$V93="P6",All!$AE93="RMS"),Ruler!T$19,IF(AND(All!$V93="P7",All!$AE93="RMS"),Ruler!T$20,IF(AND(All!$V93="P8",All!$AE93="RMS"),Ruler!T$21,IF(AND(All!$V93="P9",All!$AE93="RMS"),Ruler!T$22,IF(AND(All!$V93="P1",All!$AE93="RSS"),Ruler!T$6,IF(AND(All!$V93="P2",All!$AE93="RSS"),Ruler!T$23,IF(AND(All!$V93="P3",All!$AE93="RSS"),Ruler!T$24,IF(AND(All!$V93="P4",All!$AE93="RSS"),Ruler!T$25,IF(AND(All!$V93="P5",All!$AE93="RSS"),Ruler!T$26,IF(AND(All!$V93="P6",All!$AE93="RSS"),Ruler!T$27,IF(AND(All!$V93="P7",All!$AE93="RSS"),Ruler!T$28,IF(AND(All!$V93="P8",All!$AE93="RSS"),Ruler!T$29,IF(AND(All!$V93="P9",All!$AE93="RSS"),Ruler!T$30,0)))))))))))))))))))))))))))</f>
        <v>2</v>
      </c>
      <c r="CB93" s="325">
        <f>IF(AND(All!$V93="P1",All!$AE93="RDP"),Ruler!U$6,IF(AND(All!$V93="P2",All!$AE93="RDP"),Ruler!U$7,IF(AND(All!$V93="P3",All!$AE93="RDP"),Ruler!U$8,IF(AND(All!$V93="P4",All!$AE93="RDP"),Ruler!U$9,IF(AND(All!$V93="P5",All!$AE93="RDP"),Ruler!U$10,IF(AND(All!$V93="P6",All!$AE93="RDP"),Ruler!U$11,IF(AND(All!$V93="P7",All!$AE93="RDP"),Ruler!U$12,IF(AND(All!$V93="P8",All!$AE93="RDP"),Ruler!U$13,IF(AND(All!$V93="P9",All!$AE93="RDP"),Ruler!U$14,IF(AND(All!$V93="P1",All!$AE93="RMS"),Ruler!U$6,IF(AND(All!$V93="P2",All!$AE93="RMS"),Ruler!U$15,IF(AND(All!$V93="P3",All!$AE93="RMS"),Ruler!U$16,IF(AND(All!$V93="P4",All!$AE93="RMS"),Ruler!U$17,IF(AND(All!$V93="P5",All!$AE93="RMS"),Ruler!U$18,IF(AND(All!$V93="P6",All!$AE93="RMS"),Ruler!U$19,IF(AND(All!$V93="P7",All!$AE93="RMS"),Ruler!U$20,IF(AND(All!$V93="P8",All!$AE93="RMS"),Ruler!U$21,IF(AND(All!$V93="P9",All!$AE93="RMS"),Ruler!U$22,IF(AND(All!$V93="P1",All!$AE93="RSS"),Ruler!U$6,IF(AND(All!$V93="P2",All!$AE93="RSS"),Ruler!U$23,IF(AND(All!$V93="P3",All!$AE93="RSS"),Ruler!U$24,IF(AND(All!$V93="P4",All!$AE93="RSS"),Ruler!U$25,IF(AND(All!$V93="P5",All!$AE93="RSS"),Ruler!U$26,IF(AND(All!$V93="P6",All!$AE93="RSS"),Ruler!U$27,IF(AND(All!$V93="P7",All!$AE93="RSS"),Ruler!U$28,IF(AND(All!$V93="P8",All!$AE93="RSS"),Ruler!U$29,IF(AND(All!$V93="P9",All!$AE93="RSS"),Ruler!U$30,0)))))))))))))))))))))))))))</f>
        <v>3</v>
      </c>
      <c r="CC93" s="325">
        <f>IF(AND(All!$V93="P1",All!$AE93="RDP"),Ruler!V$6,IF(AND(All!$V93="P2",All!$AE93="RDP"),Ruler!V$7,IF(AND(All!$V93="P3",All!$AE93="RDP"),Ruler!V$8,IF(AND(All!$V93="P4",All!$AE93="RDP"),Ruler!V$9,IF(AND(All!$V93="P5",All!$AE93="RDP"),Ruler!V$10,IF(AND(All!$V93="P6",All!$AE93="RDP"),Ruler!V$11,IF(AND(All!$V93="P7",All!$AE93="RDP"),Ruler!V$12,IF(AND(All!$V93="P8",All!$AE93="RDP"),Ruler!V$13,IF(AND(All!$V93="P9",All!$AE93="RDP"),Ruler!V$14,IF(AND(All!$V93="P1",All!$AE93="RMS"),Ruler!V$6,IF(AND(All!$V93="P2",All!$AE93="RMS"),Ruler!V$15,IF(AND(All!$V93="P3",All!$AE93="RMS"),Ruler!V$16,IF(AND(All!$V93="P4",All!$AE93="RMS"),Ruler!V$17,IF(AND(All!$V93="P5",All!$AE93="RMS"),Ruler!V$18,IF(AND(All!$V93="P6",All!$AE93="RMS"),Ruler!V$19,IF(AND(All!$V93="P7",All!$AE93="RMS"),Ruler!V$20,IF(AND(All!$V93="P8",All!$AE93="RMS"),Ruler!V$21,IF(AND(All!$V93="P9",All!$AE93="RMS"),Ruler!V$22,IF(AND(All!$V93="P1",All!$AE93="RSS"),Ruler!V$6,IF(AND(All!$V93="P2",All!$AE93="RSS"),Ruler!V$23,IF(AND(All!$V93="P3",All!$AE93="RSS"),Ruler!V$24,IF(AND(All!$V93="P4",All!$AE93="RSS"),Ruler!V$25,IF(AND(All!$V93="P5",All!$AE93="RSS"),Ruler!V$26,IF(AND(All!$V93="P6",All!$AE93="RSS"),Ruler!V$27,IF(AND(All!$V93="P7",All!$AE93="RSS"),Ruler!V$28,IF(AND(All!$V93="P8",All!$AE93="RSS"),Ruler!V$29,IF(AND(All!$V93="P9",All!$AE93="RSS"),Ruler!V$30,0)))))))))))))))))))))))))))</f>
        <v>3</v>
      </c>
      <c r="CD93" s="325">
        <f>IF(AND(All!$V93="P1",All!$AE93="RDP"),Ruler!W$6,IF(AND(All!$V93="P2",All!$AE93="RDP"),Ruler!W$7,IF(AND(All!$V93="P3",All!$AE93="RDP"),Ruler!W$8,IF(AND(All!$V93="P4",All!$AE93="RDP"),Ruler!W$9,IF(AND(All!$V93="P5",All!$AE93="RDP"),Ruler!W$10,IF(AND(All!$V93="P6",All!$AE93="RDP"),Ruler!W$11,IF(AND(All!$V93="P7",All!$AE93="RDP"),Ruler!W$12,IF(AND(All!$V93="P8",All!$AE93="RDP"),Ruler!W$13,IF(AND(All!$V93="P9",All!$AE93="RDP"),Ruler!W$14,IF(AND(All!$V93="P1",All!$AE93="RMS"),Ruler!W$6,IF(AND(All!$V93="P2",All!$AE93="RMS"),Ruler!W$15,IF(AND(All!$V93="P3",All!$AE93="RMS"),Ruler!W$16,IF(AND(All!$V93="P4",All!$AE93="RMS"),Ruler!W$17,IF(AND(All!$V93="P5",All!$AE93="RMS"),Ruler!W$18,IF(AND(All!$V93="P6",All!$AE93="RMS"),Ruler!W$19,IF(AND(All!$V93="P7",All!$AE93="RMS"),Ruler!W$20,IF(AND(All!$V93="P8",All!$AE93="RMS"),Ruler!W$21,IF(AND(All!$V93="P9",All!$AE93="RMS"),Ruler!W$22,IF(AND(All!$V93="P1",All!$AE93="RSS"),Ruler!W$6,IF(AND(All!$V93="P2",All!$AE93="RSS"),Ruler!W$23,IF(AND(All!$V93="P3",All!$AE93="RSS"),Ruler!W$24,IF(AND(All!$V93="P4",All!$AE93="RSS"),Ruler!W$25,IF(AND(All!$V93="P5",All!$AE93="RSS"),Ruler!W$26,IF(AND(All!$V93="P6",All!$AE93="RSS"),Ruler!W$27,IF(AND(All!$V93="P7",All!$AE93="RSS"),Ruler!W$28,IF(AND(All!$V93="P8",All!$AE93="RSS"),Ruler!W$29,IF(AND(All!$V93="P9",All!$AE93="RSS"),Ruler!W$30,0)))))))))))))))))))))))))))</f>
        <v>2</v>
      </c>
      <c r="CE93" s="325">
        <f>IF(AND(All!$V93="P1",All!$AE93="RDP"),Ruler!X$6,IF(AND(All!$V93="P2",All!$AE93="RDP"),Ruler!X$7,IF(AND(All!$V93="P3",All!$AE93="RDP"),Ruler!X$8,IF(AND(All!$V93="P4",All!$AE93="RDP"),Ruler!X$9,IF(AND(All!$V93="P5",All!$AE93="RDP"),Ruler!X$10,IF(AND(All!$V93="P6",All!$AE93="RDP"),Ruler!X$11,IF(AND(All!$V93="P7",All!$AE93="RDP"),Ruler!X$12,IF(AND(All!$V93="P8",All!$AE93="RDP"),Ruler!X$13,IF(AND(All!$V93="P9",All!$AE93="RDP"),Ruler!X$14,IF(AND(All!$V93="P1",All!$AE93="RMS"),Ruler!X$6,IF(AND(All!$V93="P2",All!$AE93="RMS"),Ruler!X$15,IF(AND(All!$V93="P3",All!$AE93="RMS"),Ruler!X$16,IF(AND(All!$V93="P4",All!$AE93="RMS"),Ruler!X$17,IF(AND(All!$V93="P5",All!$AE93="RMS"),Ruler!X$18,IF(AND(All!$V93="P6",All!$AE93="RMS"),Ruler!X$19,IF(AND(All!$V93="P7",All!$AE93="RMS"),Ruler!X$20,IF(AND(All!$V93="P8",All!$AE93="RMS"),Ruler!X$21,IF(AND(All!$V93="P9",All!$AE93="RMS"),Ruler!X$22,IF(AND(All!$V93="P1",All!$AE93="RSS"),Ruler!X$6,IF(AND(All!$V93="P2",All!$AE93="RSS"),Ruler!X$23,IF(AND(All!$V93="P3",All!$AE93="RSS"),Ruler!X$24,IF(AND(All!$V93="P4",All!$AE93="RSS"),Ruler!X$25,IF(AND(All!$V93="P5",All!$AE93="RSS"),Ruler!X$26,IF(AND(All!$V93="P6",All!$AE93="RSS"),Ruler!X$27,IF(AND(All!$V93="P7",All!$AE93="RSS"),Ruler!X$28,IF(AND(All!$V93="P8",All!$AE93="RSS"),Ruler!X$29,IF(AND(All!$V93="P9",All!$AE93="RSS"),Ruler!X$30,0)))))))))))))))))))))))))))</f>
        <v>2</v>
      </c>
      <c r="CF93" s="325">
        <f>IF(AND(All!$V93="P1",All!$AE93="RDP"),Ruler!Y$6,IF(AND(All!$V93="P2",All!$AE93="RDP"),Ruler!Y$7,IF(AND(All!$V93="P3",All!$AE93="RDP"),Ruler!Y$8,IF(AND(All!$V93="P4",All!$AE93="RDP"),Ruler!Y$9,IF(AND(All!$V93="P5",All!$AE93="RDP"),Ruler!Y$10,IF(AND(All!$V93="P6",All!$AE93="RDP"),Ruler!Y$11,IF(AND(All!$V93="P7",All!$AE93="RDP"),Ruler!Y$12,IF(AND(All!$V93="P8",All!$AE93="RDP"),Ruler!Y$13,IF(AND(All!$V93="P9",All!$AE93="RDP"),Ruler!Y$14,IF(AND(All!$V93="P1",All!$AE93="RMS"),Ruler!Y$6,IF(AND(All!$V93="P2",All!$AE93="RMS"),Ruler!Y$15,IF(AND(All!$V93="P3",All!$AE93="RMS"),Ruler!Y$16,IF(AND(All!$V93="P4",All!$AE93="RMS"),Ruler!Y$17,IF(AND(All!$V93="P5",All!$AE93="RMS"),Ruler!Y$18,IF(AND(All!$V93="P6",All!$AE93="RMS"),Ruler!Y$19,IF(AND(All!$V93="P7",All!$AE93="RMS"),Ruler!Y$20,IF(AND(All!$V93="P8",All!$AE93="RMS"),Ruler!Y$21,IF(AND(All!$V93="P9",All!$AE93="RMS"),Ruler!Y$22,IF(AND(All!$V93="P1",All!$AE93="RSS"),Ruler!Y$6,IF(AND(All!$V93="P2",All!$AE93="RSS"),Ruler!Y$23,IF(AND(All!$V93="P3",All!$AE93="RSS"),Ruler!Y$24,IF(AND(All!$V93="P4",All!$AE93="RSS"),Ruler!Y$25,IF(AND(All!$V93="P5",All!$AE93="RSS"),Ruler!Y$26,IF(AND(All!$V93="P6",All!$AE93="RSS"),Ruler!Y$27,IF(AND(All!$V93="P7",All!$AE93="RSS"),Ruler!Y$28,IF(AND(All!$V93="P8",All!$AE93="RSS"),Ruler!Y$29,IF(AND(All!$V93="P9",All!$AE93="RSS"),Ruler!Y$30,0)))))))))))))))))))))))))))</f>
        <v>2</v>
      </c>
      <c r="CG93" s="325">
        <f>IF(AND(All!$V93="P1",All!$AE93="RDP"),Ruler!Z$6,IF(AND(All!$V93="P2",All!$AE93="RDP"),Ruler!Z$7,IF(AND(All!$V93="P3",All!$AE93="RDP"),Ruler!Z$8,IF(AND(All!$V93="P4",All!$AE93="RDP"),Ruler!Z$9,IF(AND(All!$V93="P5",All!$AE93="RDP"),Ruler!Z$10,IF(AND(All!$V93="P6",All!$AE93="RDP"),Ruler!Z$11,IF(AND(All!$V93="P7",All!$AE93="RDP"),Ruler!Z$12,IF(AND(All!$V93="P8",All!$AE93="RDP"),Ruler!Z$13,IF(AND(All!$V93="P9",All!$AE93="RDP"),Ruler!Z$14,IF(AND(All!$V93="P1",All!$AE93="RMS"),Ruler!Z$6,IF(AND(All!$V93="P2",All!$AE93="RMS"),Ruler!Z$15,IF(AND(All!$V93="P3",All!$AE93="RMS"),Ruler!Z$16,IF(AND(All!$V93="P4",All!$AE93="RMS"),Ruler!Z$17,IF(AND(All!$V93="P5",All!$AE93="RMS"),Ruler!Z$18,IF(AND(All!$V93="P6",All!$AE93="RMS"),Ruler!Z$19,IF(AND(All!$V93="P7",All!$AE93="RMS"),Ruler!Z$20,IF(AND(All!$V93="P8",All!$AE93="RMS"),Ruler!Z$21,IF(AND(All!$V93="P9",All!$AE93="RMS"),Ruler!Z$22,IF(AND(All!$V93="P1",All!$AE93="RSS"),Ruler!Z$6,IF(AND(All!$V93="P2",All!$AE93="RSS"),Ruler!Z$23,IF(AND(All!$V93="P3",All!$AE93="RSS"),Ruler!Z$24,IF(AND(All!$V93="P4",All!$AE93="RSS"),Ruler!Z$25,IF(AND(All!$V93="P5",All!$AE93="RSS"),Ruler!Z$26,IF(AND(All!$V93="P6",All!$AE93="RSS"),Ruler!Z$27,IF(AND(All!$V93="P7",All!$AE93="RSS"),Ruler!Z$28,IF(AND(All!$V93="P8",All!$AE93="RSS"),Ruler!Z$29,IF(AND(All!$V93="P9",All!$AE93="RSS"),Ruler!Z$30,0)))))))))))))))))))))))))))</f>
        <v>2</v>
      </c>
      <c r="CH93" s="325">
        <f>IF(AND(All!$V93="P1",All!$AE93="RDP"),Ruler!AA$6,IF(AND(All!$V93="P2",All!$AE93="RDP"),Ruler!AA$7,IF(AND(All!$V93="P3",All!$AE93="RDP"),Ruler!AA$8,IF(AND(All!$V93="P4",All!$AE93="RDP"),Ruler!AA$9,IF(AND(All!$V93="P5",All!$AE93="RDP"),Ruler!AA$10,IF(AND(All!$V93="P6",All!$AE93="RDP"),Ruler!AA$11,IF(AND(All!$V93="P7",All!$AE93="RDP"),Ruler!AA$12,IF(AND(All!$V93="P8",All!$AE93="RDP"),Ruler!AA$13,IF(AND(All!$V93="P9",All!$AE93="RDP"),Ruler!AA$14,IF(AND(All!$V93="P1",All!$AE93="RMS"),Ruler!AA$6,IF(AND(All!$V93="P2",All!$AE93="RMS"),Ruler!AA$15,IF(AND(All!$V93="P3",All!$AE93="RMS"),Ruler!AA$16,IF(AND(All!$V93="P4",All!$AE93="RMS"),Ruler!AA$17,IF(AND(All!$V93="P5",All!$AE93="RMS"),Ruler!AA$18,IF(AND(All!$V93="P6",All!$AE93="RMS"),Ruler!AA$19,IF(AND(All!$V93="P7",All!$AE93="RMS"),Ruler!AA$20,IF(AND(All!$V93="P8",All!$AE93="RMS"),Ruler!AA$21,IF(AND(All!$V93="P9",All!$AE93="RMS"),Ruler!AA$22,IF(AND(All!$V93="P1",All!$AE93="RSS"),Ruler!AA$6,IF(AND(All!$V93="P2",All!$AE93="RSS"),Ruler!AA$23,IF(AND(All!$V93="P3",All!$AE93="RSS"),Ruler!AA$24,IF(AND(All!$V93="P4",All!$AE93="RSS"),Ruler!AA$25,IF(AND(All!$V93="P5",All!$AE93="RSS"),Ruler!AA$26,IF(AND(All!$V93="P6",All!$AE93="RSS"),Ruler!AA$27,IF(AND(All!$V93="P7",All!$AE93="RSS"),Ruler!AA$28,IF(AND(All!$V93="P8",All!$AE93="RSS"),Ruler!AA$29,IF(AND(All!$V93="P9",All!$AE93="RSS"),Ruler!AA$30,0)))))))))))))))))))))))))))</f>
        <v>2</v>
      </c>
      <c r="CI93" s="325">
        <f>IF(AND(All!$V93="P1",All!$AE93="RDP"),Ruler!AB$6,IF(AND(All!$V93="P2",All!$AE93="RDP"),Ruler!AB$7,IF(AND(All!$V93="P3",All!$AE93="RDP"),Ruler!AB$8,IF(AND(All!$V93="P4",All!$AE93="RDP"),Ruler!AB$9,IF(AND(All!$V93="P5",All!$AE93="RDP"),Ruler!AB$10,IF(AND(All!$V93="P6",All!$AE93="RDP"),Ruler!AB$11,IF(AND(All!$V93="P7",All!$AE93="RDP"),Ruler!AB$12,IF(AND(All!$V93="P8",All!$AE93="RDP"),Ruler!AB$13,IF(AND(All!$V93="P9",All!$AE93="RDP"),Ruler!AB$14,IF(AND(All!$V93="P1",All!$AE93="RMS"),Ruler!AB$6,IF(AND(All!$V93="P2",All!$AE93="RMS"),Ruler!AB$15,IF(AND(All!$V93="P3",All!$AE93="RMS"),Ruler!AB$16,IF(AND(All!$V93="P4",All!$AE93="RMS"),Ruler!AB$17,IF(AND(All!$V93="P5",All!$AE93="RMS"),Ruler!AB$18,IF(AND(All!$V93="P6",All!$AE93="RMS"),Ruler!AB$19,IF(AND(All!$V93="P7",All!$AE93="RMS"),Ruler!AB$20,IF(AND(All!$V93="P8",All!$AE93="RMS"),Ruler!AB$21,IF(AND(All!$V93="P9",All!$AE93="RMS"),Ruler!AB$22,IF(AND(All!$V93="P1",All!$AE93="RSS"),Ruler!AB$6,IF(AND(All!$V93="P2",All!$AE93="RSS"),Ruler!AB$23,IF(AND(All!$V93="P3",All!$AE93="RSS"),Ruler!AB$24,IF(AND(All!$V93="P4",All!$AE93="RSS"),Ruler!AB$25,IF(AND(All!$V93="P5",All!$AE93="RSS"),Ruler!AB$26,IF(AND(All!$V93="P6",All!$AE93="RSS"),Ruler!AB$27,IF(AND(All!$V93="P7",All!$AE93="RSS"),Ruler!AB$28,IF(AND(All!$V93="P8",All!$AE93="RSS"),Ruler!AB$29,IF(AND(All!$V93="P9",All!$AE93="RSS"),Ruler!AB$30,0)))))))))))))))))))))))))))</f>
        <v>2</v>
      </c>
      <c r="CJ93" s="377">
        <f>Table9[[#This Row],[R-B1]]-Table9[[#This Row],[B1]]</f>
        <v>1</v>
      </c>
      <c r="CK93" s="378">
        <f>Table9[[#This Row],[R-B2]]-Table9[[#This Row],[B2]]</f>
        <v>1</v>
      </c>
      <c r="CL93" s="378">
        <f>Table9[[#This Row],[R-B3]]-Table9[[#This Row],[B3]]</f>
        <v>1</v>
      </c>
      <c r="CM93" s="378">
        <f>Table9[[#This Row],[R-B4]]-Table9[[#This Row],[B4]]</f>
        <v>1</v>
      </c>
      <c r="CN93" s="378">
        <f>Table9[[#This Row],[R-B5]]-Table9[[#This Row],[B5]]</f>
        <v>1</v>
      </c>
      <c r="CO93" s="378">
        <f>Table9[[#This Row],[R-B6]]-Table9[[#This Row],[B6]]</f>
        <v>1</v>
      </c>
      <c r="CP93" s="378">
        <f>Table9[[#This Row],[R-B7]]-Table9[[#This Row],[B7]]</f>
        <v>1</v>
      </c>
      <c r="CQ93" s="378">
        <f>Table9[[#This Row],[R-B8]]-Table9[[#This Row],[B8]]</f>
        <v>0</v>
      </c>
      <c r="CR93" s="378">
        <f>Table9[[#This Row],[R-B9]]-Table9[[#This Row],[B9]]</f>
        <v>0</v>
      </c>
      <c r="CS93" s="378">
        <f>Table9[[#This Row],[R-B10]]-Table9[[#This Row],[B10]]</f>
        <v>1</v>
      </c>
      <c r="CT93" s="378">
        <f>Table9[[#This Row],[R-B11]]-Table9[[#This Row],[B11]]</f>
        <v>2</v>
      </c>
      <c r="CU93" s="378">
        <f>Table9[[#This Row],[R-B12]]-Table9[[#This Row],[B12]]</f>
        <v>1</v>
      </c>
      <c r="CV93" s="378">
        <f>Table9[[#This Row],[R-K1]]-Table9[[#This Row],[K1]]</f>
        <v>0</v>
      </c>
      <c r="CW93" s="378">
        <f>Table9[[#This Row],[R-K2]]-Table9[[#This Row],[K2]]</f>
        <v>2</v>
      </c>
      <c r="CX93" s="378">
        <f>Table9[[#This Row],[R-K3]]-Table9[[#This Row],[K3]]</f>
        <v>1</v>
      </c>
      <c r="CY93" s="378">
        <f>Table9[[#This Row],[R-K4]]-Table9[[#This Row],[K4]]</f>
        <v>0</v>
      </c>
      <c r="CZ93" s="378">
        <f>Table9[[#This Row],[R-K5]]-Table9[[#This Row],[K5]]</f>
        <v>2</v>
      </c>
      <c r="DA93" s="378">
        <f>Table9[[#This Row],[R-P1]]-Table9[[#This Row],[P1]]</f>
        <v>1</v>
      </c>
      <c r="DB93" s="378">
        <f>Table9[[#This Row],[R-P2]]-Table9[[#This Row],[P2]]</f>
        <v>0</v>
      </c>
      <c r="DC93" s="378">
        <f>Table9[[#This Row],[R-P3]]-Table9[[#This Row],[P3]]</f>
        <v>0</v>
      </c>
      <c r="DD93" s="378">
        <f>Table9[[#This Row],[R-P4]]-Table9[[#This Row],[P4]]</f>
        <v>1</v>
      </c>
      <c r="DE93" s="378">
        <f>Table9[[#This Row],[R-P5]]-Table9[[#This Row],[P5]]</f>
        <v>0</v>
      </c>
      <c r="DF93" s="378">
        <f>Table9[[#This Row],[R-E1]]-Table9[[#This Row],[E1]]</f>
        <v>0</v>
      </c>
      <c r="DG93" s="379">
        <f>Table9[[#This Row],[R-E2]]-Table9[[#This Row],[E2]]</f>
        <v>1</v>
      </c>
      <c r="DH93" s="43">
        <f>COUNTIF(Table9[[#This Row],[G-B1]:[G-B12]],"&lt;=0")/12*100</f>
        <v>16.666666666666664</v>
      </c>
      <c r="DI93" s="43">
        <f>COUNTIF(Table9[[#This Row],[G-K1]:[G-K5]],"&lt;=0")/5*100</f>
        <v>40</v>
      </c>
      <c r="DJ93" s="43">
        <f>COUNTIF(Table9[[#This Row],[G-P1]:[G-P5]],"&lt;=0")/5*100</f>
        <v>60</v>
      </c>
      <c r="DK93" s="43">
        <f>COUNTIF(Table9[[#This Row],[G-E1]:[G-E2]],"&lt;=0")/2*100</f>
        <v>50</v>
      </c>
      <c r="DL93" s="450">
        <f>IF(AE93="RDP",(COUNTIF(Table9[[#This Row],[G-B3]],"&lt;=0")+COUNTIF(Table9[[#This Row],[G-B4]],"&lt;=0")+COUNTIF(Table9[[#This Row],[G-B7]],"&lt;=0")+COUNTIF(Table9[[#This Row],[G-B11]],"&lt;=0")+COUNTIF(Table9[[#This Row],[G-K2]],"&lt;=0"))/5*100,IF(AE93="RMS",(COUNTIF(Table9[[#This Row],[G-B4]],"&lt;=0")+COUNTIF(Table9[[#This Row],[G-B5]],"&lt;=0")+COUNTIF(Table9[[#This Row],[G-B10]],"&lt;=0")+COUNTIF(Table9[[#This Row],[G-B12]],"&lt;=0")+COUNTIF(Table9[[#This Row],[G-K2]],"&lt;=0"))/5*100,IF(AE93="RSS",(COUNTIF(Table9[[#This Row],[G-B1]],"&lt;=0")+COUNTIF(Table9[[#This Row],[G-B2]],"&lt;=0")+COUNTIF(Table9[[#This Row],[G-B6]],"&lt;=0")+COUNTIF(Table9[[#This Row],[G-B11]],"&lt;=0")+COUNTIF(Table9[[#This Row],[G-B12]],"&lt;=0"))/5*100,0)))</f>
        <v>0</v>
      </c>
      <c r="DM93" s="380">
        <v>100</v>
      </c>
      <c r="DN93" s="381">
        <v>100</v>
      </c>
      <c r="DO93" s="381">
        <v>100</v>
      </c>
      <c r="DP93" s="381">
        <v>100</v>
      </c>
      <c r="DQ93" s="381">
        <v>100</v>
      </c>
      <c r="DR93" s="380">
        <v>17</v>
      </c>
      <c r="DS93" s="381">
        <v>40</v>
      </c>
      <c r="DT93" s="381">
        <v>60</v>
      </c>
      <c r="DU93" s="381">
        <v>50</v>
      </c>
      <c r="DV93" s="381">
        <v>0</v>
      </c>
      <c r="DW93" s="380">
        <v>17</v>
      </c>
      <c r="DX93" s="381">
        <v>20</v>
      </c>
      <c r="DY93" s="381">
        <v>20</v>
      </c>
      <c r="DZ93" s="381">
        <v>50</v>
      </c>
      <c r="EA93" s="382">
        <v>0</v>
      </c>
      <c r="EB93" s="335" t="s">
        <v>196</v>
      </c>
      <c r="EC93" s="324" t="s">
        <v>651</v>
      </c>
      <c r="ED93" s="324" t="s">
        <v>833</v>
      </c>
      <c r="EE93" s="338" t="s">
        <v>253</v>
      </c>
    </row>
    <row r="94" spans="2:135" ht="15" hidden="1" thickBot="1" x14ac:dyDescent="0.4">
      <c r="B94" s="282">
        <v>93</v>
      </c>
      <c r="C94" s="285" t="s">
        <v>198</v>
      </c>
      <c r="D94" s="297"/>
      <c r="E94" s="284" t="s">
        <v>842</v>
      </c>
      <c r="F94" s="43"/>
      <c r="G94" s="357">
        <f t="shared" ca="1" si="5"/>
        <v>26.820910321537298</v>
      </c>
      <c r="H94" s="492">
        <v>36526</v>
      </c>
      <c r="I94" s="282" t="s">
        <v>136</v>
      </c>
      <c r="J94" s="282" t="s">
        <v>137</v>
      </c>
      <c r="K94" s="282" t="s">
        <v>138</v>
      </c>
      <c r="L94" s="282" t="s">
        <v>263</v>
      </c>
      <c r="M94" s="282" t="s">
        <v>843</v>
      </c>
      <c r="N94" s="282"/>
      <c r="O94" s="282" t="s">
        <v>200</v>
      </c>
      <c r="P94" s="282"/>
      <c r="Q94" s="282" t="s">
        <v>144</v>
      </c>
      <c r="R94" s="282" t="s">
        <v>185</v>
      </c>
      <c r="S94" s="282"/>
      <c r="T94" s="286"/>
      <c r="U94" s="282"/>
      <c r="V94" s="282" t="s">
        <v>55</v>
      </c>
      <c r="W94" s="282"/>
      <c r="X94" s="291">
        <f ca="1">($T$1-Table9[[#This Row],[Date of Appointment to Current Grade]])/365</f>
        <v>126.89214319824963</v>
      </c>
      <c r="Y94" s="282"/>
      <c r="Z94" s="282" t="s">
        <v>263</v>
      </c>
      <c r="AA94" s="282"/>
      <c r="AB94" s="282"/>
      <c r="AC94" s="282"/>
      <c r="AD94" s="282"/>
      <c r="AE94" s="282"/>
      <c r="AF94" s="282"/>
      <c r="AG94" s="282"/>
      <c r="AH94" s="282"/>
      <c r="AI94" s="282"/>
      <c r="AJ94" s="282"/>
      <c r="AK94" s="282"/>
      <c r="AL94" s="282"/>
      <c r="AM94" s="317"/>
      <c r="AN94" s="323"/>
      <c r="BK94" s="328"/>
      <c r="BL94" s="325">
        <f>IF(AND(All!$V94="P1",All!$AE94="RDP"),Ruler!E$6,IF(AND(All!$V94="P2",All!$AE94="RDP"),Ruler!E$7,IF(AND(All!$V94="P3",All!$AE94="RDP"),Ruler!E$8,IF(AND(All!$V94="P4",All!$AE94="RDP"),Ruler!E$9,IF(AND(All!$V94="P5",All!$AE94="RDP"),Ruler!E$10,IF(AND(All!$V94="P6",All!$AE94="RDP"),Ruler!E$11,IF(AND(All!$V94="P7",All!$AE94="RDP"),Ruler!E$12,IF(AND(All!$V94="P8",All!$AE94="RDP"),Ruler!E$13,IF(AND(All!$V94="P9",All!$AE94="RDP"),Ruler!E$14,IF(AND(All!$V94="P1",All!$AE94="RMS"),Ruler!E$6,IF(AND(All!$V94="P2",All!$AE94="RMS"),Ruler!E$15,IF(AND(All!$V94="P3",All!$AE94="RMS"),Ruler!E$16,IF(AND(All!$V94="P4",All!$AE94="RMS"),Ruler!E$17,IF(AND(All!$V94="P5",All!$AE94="RMS"),Ruler!E$18,IF(AND(All!$V94="P6",All!$AE94="RMS"),Ruler!E$19,IF(AND(All!$V94="P7",All!$AE94="RMS"),Ruler!E$20,IF(AND(All!$V94="P8",All!$AE94="RMS"),Ruler!E$21,IF(AND(All!$V94="P9",All!$AE94="RMS"),Ruler!E$22,IF(AND(All!$V94="P1",All!$AE94="RSS"),Ruler!E$6,IF(AND(All!$V94="P2",All!$AE94="RSS"),Ruler!E$23,IF(AND(All!$V94="P3",All!$AE94="RSS"),Ruler!E$24,IF(AND(All!$V94="P4",All!$AE94="RSS"),Ruler!E$25,IF(AND(All!$V94="P5",All!$AE94="RSS"),Ruler!E$26,IF(AND(All!$V94="P6",All!$AE94="RSS"),Ruler!E$27,IF(AND(All!$V94="P7",All!$AE94="RSS"),Ruler!E$28,IF(AND(All!$V94="P8",All!$AE94="RSS"),Ruler!E$29,IF(AND(All!$V94="P9",All!$AE94="RSS"),Ruler!E$30,0)))))))))))))))))))))))))))</f>
        <v>0</v>
      </c>
      <c r="BM94" s="325">
        <f>IF(AND(All!$V94="P1",All!$AE94="RDP"),Ruler!F$6,IF(AND(All!$V94="P2",All!$AE94="RDP"),Ruler!F$7,IF(AND(All!$V94="P3",All!$AE94="RDP"),Ruler!F$8,IF(AND(All!$V94="P4",All!$AE94="RDP"),Ruler!F$9,IF(AND(All!$V94="P5",All!$AE94="RDP"),Ruler!F$10,IF(AND(All!$V94="P6",All!$AE94="RDP"),Ruler!F$11,IF(AND(All!$V94="P7",All!$AE94="RDP"),Ruler!F$12,IF(AND(All!$V94="P8",All!$AE94="RDP"),Ruler!F$13,IF(AND(All!$V94="P9",All!$AE94="RDP"),Ruler!F$14,IF(AND(All!$V94="P1",All!$AE94="RMS"),Ruler!F$6,IF(AND(All!$V94="P2",All!$AE94="RMS"),Ruler!F$15,IF(AND(All!$V94="P3",All!$AE94="RMS"),Ruler!F$16,IF(AND(All!$V94="P4",All!$AE94="RMS"),Ruler!F$17,IF(AND(All!$V94="P5",All!$AE94="RMS"),Ruler!F$18,IF(AND(All!$V94="P6",All!$AE94="RMS"),Ruler!F$19,IF(AND(All!$V94="P7",All!$AE94="RMS"),Ruler!F$20,IF(AND(All!$V94="P8",All!$AE94="RMS"),Ruler!F$21,IF(AND(All!$V94="P9",All!$AE94="RMS"),Ruler!F$22,IF(AND(All!$V94="P1",All!$AE94="RSS"),Ruler!F$6,IF(AND(All!$V94="P2",All!$AE94="RSS"),Ruler!F$23,IF(AND(All!$V94="P3",All!$AE94="RSS"),Ruler!F$24,IF(AND(All!$V94="P4",All!$AE94="RSS"),Ruler!F$25,IF(AND(All!$V94="P5",All!$AE94="RSS"),Ruler!F$26,IF(AND(All!$V94="P6",All!$AE94="RSS"),Ruler!F$27,IF(AND(All!$V94="P7",All!$AE94="RSS"),Ruler!F$28,IF(AND(All!$V94="P8",All!$AE94="RSS"),Ruler!F$29,IF(AND(All!$V94="P9",All!$AE94="RSS"),Ruler!F$30,0)))))))))))))))))))))))))))</f>
        <v>0</v>
      </c>
      <c r="BN94" s="325">
        <f>IF(AND(All!$V94="P1",All!$AE94="RDP"),Ruler!G$6,IF(AND(All!$V94="P2",All!$AE94="RDP"),Ruler!G$7,IF(AND(All!$V94="P3",All!$AE94="RDP"),Ruler!G$8,IF(AND(All!$V94="P4",All!$AE94="RDP"),Ruler!G$9,IF(AND(All!$V94="P5",All!$AE94="RDP"),Ruler!G$10,IF(AND(All!$V94="P6",All!$AE94="RDP"),Ruler!G$11,IF(AND(All!$V94="P7",All!$AE94="RDP"),Ruler!G$12,IF(AND(All!$V94="P8",All!$AE94="RDP"),Ruler!G$13,IF(AND(All!$V94="P9",All!$AE94="RDP"),Ruler!G$14,IF(AND(All!$V94="P1",All!$AE94="RMS"),Ruler!G$6,IF(AND(All!$V94="P2",All!$AE94="RMS"),Ruler!G$15,IF(AND(All!$V94="P3",All!$AE94="RMS"),Ruler!G$16,IF(AND(All!$V94="P4",All!$AE94="RMS"),Ruler!G$17,IF(AND(All!$V94="P5",All!$AE94="RMS"),Ruler!G$18,IF(AND(All!$V94="P6",All!$AE94="RMS"),Ruler!G$19,IF(AND(All!$V94="P7",All!$AE94="RMS"),Ruler!G$20,IF(AND(All!$V94="P8",All!$AE94="RMS"),Ruler!G$21,IF(AND(All!$V94="P9",All!$AE94="RMS"),Ruler!G$22,IF(AND(All!$V94="P1",All!$AE94="RSS"),Ruler!G$6,IF(AND(All!$V94="P2",All!$AE94="RSS"),Ruler!G$23,IF(AND(All!$V94="P3",All!$AE94="RSS"),Ruler!G$24,IF(AND(All!$V94="P4",All!$AE94="RSS"),Ruler!G$25,IF(AND(All!$V94="P5",All!$AE94="RSS"),Ruler!G$26,IF(AND(All!$V94="P6",All!$AE94="RSS"),Ruler!G$27,IF(AND(All!$V94="P7",All!$AE94="RSS"),Ruler!G$28,IF(AND(All!$V94="P8",All!$AE94="RSS"),Ruler!G$29,IF(AND(All!$V94="P9",All!$AE94="RSS"),Ruler!G$30,0)))))))))))))))))))))))))))</f>
        <v>0</v>
      </c>
      <c r="BO94" s="325">
        <f>IF(AND(All!$V94="P1",All!$AE94="RDP"),Ruler!H$6,IF(AND(All!$V94="P2",All!$AE94="RDP"),Ruler!H$7,IF(AND(All!$V94="P3",All!$AE94="RDP"),Ruler!H$8,IF(AND(All!$V94="P4",All!$AE94="RDP"),Ruler!H$9,IF(AND(All!$V94="P5",All!$AE94="RDP"),Ruler!H$10,IF(AND(All!$V94="P6",All!$AE94="RDP"),Ruler!H$11,IF(AND(All!$V94="P7",All!$AE94="RDP"),Ruler!H$12,IF(AND(All!$V94="P8",All!$AE94="RDP"),Ruler!H$13,IF(AND(All!$V94="P9",All!$AE94="RDP"),Ruler!H$14,IF(AND(All!$V94="P1",All!$AE94="RMS"),Ruler!H$6,IF(AND(All!$V94="P2",All!$AE94="RMS"),Ruler!H$15,IF(AND(All!$V94="P3",All!$AE94="RMS"),Ruler!H$16,IF(AND(All!$V94="P4",All!$AE94="RMS"),Ruler!H$17,IF(AND(All!$V94="P5",All!$AE94="RMS"),Ruler!H$18,IF(AND(All!$V94="P6",All!$AE94="RMS"),Ruler!H$19,IF(AND(All!$V94="P7",All!$AE94="RMS"),Ruler!H$20,IF(AND(All!$V94="P8",All!$AE94="RMS"),Ruler!H$21,IF(AND(All!$V94="P9",All!$AE94="RMS"),Ruler!H$22,IF(AND(All!$V94="P1",All!$AE94="RSS"),Ruler!H$6,IF(AND(All!$V94="P2",All!$AE94="RSS"),Ruler!H$23,IF(AND(All!$V94="P3",All!$AE94="RSS"),Ruler!H$24,IF(AND(All!$V94="P4",All!$AE94="RSS"),Ruler!H$25,IF(AND(All!$V94="P5",All!$AE94="RSS"),Ruler!H$26,IF(AND(All!$V94="P6",All!$AE94="RSS"),Ruler!H$27,IF(AND(All!$V94="P7",All!$AE94="RSS"),Ruler!H$28,IF(AND(All!$V94="P8",All!$AE94="RSS"),Ruler!H$29,IF(AND(All!$V94="P9",All!$AE94="RSS"),Ruler!H$30,0)))))))))))))))))))))))))))</f>
        <v>0</v>
      </c>
      <c r="BP94" s="325">
        <f>IF(AND(All!$V94="P1",All!$AE94="RDP"),Ruler!I$6,IF(AND(All!$V94="P2",All!$AE94="RDP"),Ruler!I$7,IF(AND(All!$V94="P3",All!$AE94="RDP"),Ruler!I$8,IF(AND(All!$V94="P4",All!$AE94="RDP"),Ruler!I$9,IF(AND(All!$V94="P5",All!$AE94="RDP"),Ruler!I$10,IF(AND(All!$V94="P6",All!$AE94="RDP"),Ruler!I$11,IF(AND(All!$V94="P7",All!$AE94="RDP"),Ruler!I$12,IF(AND(All!$V94="P8",All!$AE94="RDP"),Ruler!I$13,IF(AND(All!$V94="P9",All!$AE94="RDP"),Ruler!I$14,IF(AND(All!$V94="P1",All!$AE94="RMS"),Ruler!I$6,IF(AND(All!$V94="P2",All!$AE94="RMS"),Ruler!I$15,IF(AND(All!$V94="P3",All!$AE94="RMS"),Ruler!I$16,IF(AND(All!$V94="P4",All!$AE94="RMS"),Ruler!I$17,IF(AND(All!$V94="P5",All!$AE94="RMS"),Ruler!I$18,IF(AND(All!$V94="P6",All!$AE94="RMS"),Ruler!I$19,IF(AND(All!$V94="P7",All!$AE94="RMS"),Ruler!I$20,IF(AND(All!$V94="P8",All!$AE94="RMS"),Ruler!I$21,IF(AND(All!$V94="P9",All!$AE94="RMS"),Ruler!I$22,IF(AND(All!$V94="P1",All!$AE94="RSS"),Ruler!I$6,IF(AND(All!$V94="P2",All!$AE94="RSS"),Ruler!I$23,IF(AND(All!$V94="P3",All!$AE94="RSS"),Ruler!I$24,IF(AND(All!$V94="P4",All!$AE94="RSS"),Ruler!I$25,IF(AND(All!$V94="P5",All!$AE94="RSS"),Ruler!I$26,IF(AND(All!$V94="P6",All!$AE94="RSS"),Ruler!I$27,IF(AND(All!$V94="P7",All!$AE94="RSS"),Ruler!I$28,IF(AND(All!$V94="P8",All!$AE94="RSS"),Ruler!I$29,IF(AND(All!$V94="P9",All!$AE94="RSS"),Ruler!I$30,0)))))))))))))))))))))))))))</f>
        <v>0</v>
      </c>
      <c r="BQ94" s="325">
        <f>IF(AND(All!$V94="P1",All!$AE94="RDP"),Ruler!J$6,IF(AND(All!$V94="P2",All!$AE94="RDP"),Ruler!J$7,IF(AND(All!$V94="P3",All!$AE94="RDP"),Ruler!J$8,IF(AND(All!$V94="P4",All!$AE94="RDP"),Ruler!J$9,IF(AND(All!$V94="P5",All!$AE94="RDP"),Ruler!J$10,IF(AND(All!$V94="P6",All!$AE94="RDP"),Ruler!J$11,IF(AND(All!$V94="P7",All!$AE94="RDP"),Ruler!J$12,IF(AND(All!$V94="P8",All!$AE94="RDP"),Ruler!J$13,IF(AND(All!$V94="P9",All!$AE94="RDP"),Ruler!J$14,IF(AND(All!$V94="P1",All!$AE94="RMS"),Ruler!J$6,IF(AND(All!$V94="P2",All!$AE94="RMS"),Ruler!J$15,IF(AND(All!$V94="P3",All!$AE94="RMS"),Ruler!J$16,IF(AND(All!$V94="P4",All!$AE94="RMS"),Ruler!J$17,IF(AND(All!$V94="P5",All!$AE94="RMS"),Ruler!J$18,IF(AND(All!$V94="P6",All!$AE94="RMS"),Ruler!J$19,IF(AND(All!$V94="P7",All!$AE94="RMS"),Ruler!J$20,IF(AND(All!$V94="P8",All!$AE94="RMS"),Ruler!J$21,IF(AND(All!$V94="P9",All!$AE94="RMS"),Ruler!J$22,IF(AND(All!$V94="P1",All!$AE94="RSS"),Ruler!J$6,IF(AND(All!$V94="P2",All!$AE94="RSS"),Ruler!J$23,IF(AND(All!$V94="P3",All!$AE94="RSS"),Ruler!J$24,IF(AND(All!$V94="P4",All!$AE94="RSS"),Ruler!J$25,IF(AND(All!$V94="P5",All!$AE94="RSS"),Ruler!J$26,IF(AND(All!$V94="P6",All!$AE94="RSS"),Ruler!J$27,IF(AND(All!$V94="P7",All!$AE94="RSS"),Ruler!J$28,IF(AND(All!$V94="P8",All!$AE94="RSS"),Ruler!J$29,IF(AND(All!$V94="P9",All!$AE94="RSS"),Ruler!J$30,0)))))))))))))))))))))))))))</f>
        <v>0</v>
      </c>
      <c r="BR94" s="325">
        <f>IF(AND(All!$V94="P1",All!$AE94="RDP"),Ruler!K$6,IF(AND(All!$V94="P2",All!$AE94="RDP"),Ruler!K$7,IF(AND(All!$V94="P3",All!$AE94="RDP"),Ruler!K$8,IF(AND(All!$V94="P4",All!$AE94="RDP"),Ruler!K$9,IF(AND(All!$V94="P5",All!$AE94="RDP"),Ruler!K$10,IF(AND(All!$V94="P6",All!$AE94="RDP"),Ruler!K$11,IF(AND(All!$V94="P7",All!$AE94="RDP"),Ruler!K$12,IF(AND(All!$V94="P8",All!$AE94="RDP"),Ruler!K$13,IF(AND(All!$V94="P9",All!$AE94="RDP"),Ruler!K$14,IF(AND(All!$V94="P1",All!$AE94="RMS"),Ruler!K$6,IF(AND(All!$V94="P2",All!$AE94="RMS"),Ruler!K$15,IF(AND(All!$V94="P3",All!$AE94="RMS"),Ruler!K$16,IF(AND(All!$V94="P4",All!$AE94="RMS"),Ruler!K$17,IF(AND(All!$V94="P5",All!$AE94="RMS"),Ruler!K$18,IF(AND(All!$V94="P6",All!$AE94="RMS"),Ruler!K$19,IF(AND(All!$V94="P7",All!$AE94="RMS"),Ruler!K$20,IF(AND(All!$V94="P8",All!$AE94="RMS"),Ruler!K$21,IF(AND(All!$V94="P9",All!$AE94="RMS"),Ruler!K$22,IF(AND(All!$V94="P1",All!$AE94="RSS"),Ruler!K$6,IF(AND(All!$V94="P2",All!$AE94="RSS"),Ruler!K$23,IF(AND(All!$V94="P3",All!$AE94="RSS"),Ruler!K$24,IF(AND(All!$V94="P4",All!$AE94="RSS"),Ruler!K$25,IF(AND(All!$V94="P5",All!$AE94="RSS"),Ruler!K$26,IF(AND(All!$V94="P6",All!$AE94="RSS"),Ruler!K$27,IF(AND(All!$V94="P7",All!$AE94="RSS"),Ruler!K$28,IF(AND(All!$V94="P8",All!$AE94="RSS"),Ruler!K$29,IF(AND(All!$V94="P9",All!$AE94="RSS"),Ruler!K$30,0)))))))))))))))))))))))))))</f>
        <v>0</v>
      </c>
      <c r="BS94" s="325">
        <f>IF(AND(All!$V94="P1",All!$AE94="RDP"),Ruler!L$6,IF(AND(All!$V94="P2",All!$AE94="RDP"),Ruler!L$7,IF(AND(All!$V94="P3",All!$AE94="RDP"),Ruler!L$8,IF(AND(All!$V94="P4",All!$AE94="RDP"),Ruler!L$9,IF(AND(All!$V94="P5",All!$AE94="RDP"),Ruler!L$10,IF(AND(All!$V94="P6",All!$AE94="RDP"),Ruler!L$11,IF(AND(All!$V94="P7",All!$AE94="RDP"),Ruler!L$12,IF(AND(All!$V94="P8",All!$AE94="RDP"),Ruler!L$13,IF(AND(All!$V94="P9",All!$AE94="RDP"),Ruler!L$14,IF(AND(All!$V94="P1",All!$AE94="RMS"),Ruler!L$6,IF(AND(All!$V94="P2",All!$AE94="RMS"),Ruler!L$15,IF(AND(All!$V94="P3",All!$AE94="RMS"),Ruler!L$16,IF(AND(All!$V94="P4",All!$AE94="RMS"),Ruler!L$17,IF(AND(All!$V94="P5",All!$AE94="RMS"),Ruler!L$18,IF(AND(All!$V94="P6",All!$AE94="RMS"),Ruler!L$19,IF(AND(All!$V94="P7",All!$AE94="RMS"),Ruler!L$20,IF(AND(All!$V94="P8",All!$AE94="RMS"),Ruler!L$21,IF(AND(All!$V94="P9",All!$AE94="RMS"),Ruler!L$22,IF(AND(All!$V94="P1",All!$AE94="RSS"),Ruler!L$6,IF(AND(All!$V94="P2",All!$AE94="RSS"),Ruler!L$23,IF(AND(All!$V94="P3",All!$AE94="RSS"),Ruler!L$24,IF(AND(All!$V94="P4",All!$AE94="RSS"),Ruler!L$25,IF(AND(All!$V94="P5",All!$AE94="RSS"),Ruler!L$26,IF(AND(All!$V94="P6",All!$AE94="RSS"),Ruler!L$27,IF(AND(All!$V94="P7",All!$AE94="RSS"),Ruler!L$28,IF(AND(All!$V94="P8",All!$AE94="RSS"),Ruler!L$29,IF(AND(All!$V94="P9",All!$AE94="RSS"),Ruler!L$30,0)))))))))))))))))))))))))))</f>
        <v>0</v>
      </c>
      <c r="BT94" s="325">
        <f>IF(AND(All!$V94="P1",All!$AE94="RDP"),Ruler!M$6,IF(AND(All!$V94="P2",All!$AE94="RDP"),Ruler!M$7,IF(AND(All!$V94="P3",All!$AE94="RDP"),Ruler!M$8,IF(AND(All!$V94="P4",All!$AE94="RDP"),Ruler!M$9,IF(AND(All!$V94="P5",All!$AE94="RDP"),Ruler!M$10,IF(AND(All!$V94="P6",All!$AE94="RDP"),Ruler!M$11,IF(AND(All!$V94="P7",All!$AE94="RDP"),Ruler!M$12,IF(AND(All!$V94="P8",All!$AE94="RDP"),Ruler!M$13,IF(AND(All!$V94="P9",All!$AE94="RDP"),Ruler!M$14,IF(AND(All!$V94="P1",All!$AE94="RMS"),Ruler!M$6,IF(AND(All!$V94="P2",All!$AE94="RMS"),Ruler!M$15,IF(AND(All!$V94="P3",All!$AE94="RMS"),Ruler!M$16,IF(AND(All!$V94="P4",All!$AE94="RMS"),Ruler!M$17,IF(AND(All!$V94="P5",All!$AE94="RMS"),Ruler!M$18,IF(AND(All!$V94="P6",All!$AE94="RMS"),Ruler!M$19,IF(AND(All!$V94="P7",All!$AE94="RMS"),Ruler!M$20,IF(AND(All!$V94="P8",All!$AE94="RMS"),Ruler!M$21,IF(AND(All!$V94="P9",All!$AE94="RMS"),Ruler!M$22,IF(AND(All!$V94="P1",All!$AE94="RSS"),Ruler!M$6,IF(AND(All!$V94="P2",All!$AE94="RSS"),Ruler!M$23,IF(AND(All!$V94="P3",All!$AE94="RSS"),Ruler!M$24,IF(AND(All!$V94="P4",All!$AE94="RSS"),Ruler!M$25,IF(AND(All!$V94="P5",All!$AE94="RSS"),Ruler!M$26,IF(AND(All!$V94="P6",All!$AE94="RSS"),Ruler!M$27,IF(AND(All!$V94="P7",All!$AE94="RSS"),Ruler!M$28,IF(AND(All!$V94="P8",All!$AE94="RSS"),Ruler!M$29,IF(AND(All!$V94="P9",All!$AE94="RSS"),Ruler!M$30,0)))))))))))))))))))))))))))</f>
        <v>0</v>
      </c>
      <c r="BU94" s="325">
        <f>IF(AND(All!$V94="P1",All!$AE94="RDP"),Ruler!N$6,IF(AND(All!$V94="P2",All!$AE94="RDP"),Ruler!N$7,IF(AND(All!$V94="P3",All!$AE94="RDP"),Ruler!N$8,IF(AND(All!$V94="P4",All!$AE94="RDP"),Ruler!N$9,IF(AND(All!$V94="P5",All!$AE94="RDP"),Ruler!N$10,IF(AND(All!$V94="P6",All!$AE94="RDP"),Ruler!N$11,IF(AND(All!$V94="P7",All!$AE94="RDP"),Ruler!N$12,IF(AND(All!$V94="P8",All!$AE94="RDP"),Ruler!N$13,IF(AND(All!$V94="P9",All!$AE94="RDP"),Ruler!N$14,IF(AND(All!$V94="P1",All!$AE94="RMS"),Ruler!N$6,IF(AND(All!$V94="P2",All!$AE94="RMS"),Ruler!N$15,IF(AND(All!$V94="P3",All!$AE94="RMS"),Ruler!N$16,IF(AND(All!$V94="P4",All!$AE94="RMS"),Ruler!N$17,IF(AND(All!$V94="P5",All!$AE94="RMS"),Ruler!N$18,IF(AND(All!$V94="P6",All!$AE94="RMS"),Ruler!N$19,IF(AND(All!$V94="P7",All!$AE94="RMS"),Ruler!N$20,IF(AND(All!$V94="P8",All!$AE94="RMS"),Ruler!N$21,IF(AND(All!$V94="P9",All!$AE94="RMS"),Ruler!N$22,IF(AND(All!$V94="P1",All!$AE94="RSS"),Ruler!N$6,IF(AND(All!$V94="P2",All!$AE94="RSS"),Ruler!N$23,IF(AND(All!$V94="P3",All!$AE94="RSS"),Ruler!N$24,IF(AND(All!$V94="P4",All!$AE94="RSS"),Ruler!N$25,IF(AND(All!$V94="P5",All!$AE94="RSS"),Ruler!N$26,IF(AND(All!$V94="P6",All!$AE94="RSS"),Ruler!N$27,IF(AND(All!$V94="P7",All!$AE94="RSS"),Ruler!N$28,IF(AND(All!$V94="P8",All!$AE94="RSS"),Ruler!N$29,IF(AND(All!$V94="P9",All!$AE94="RSS"),Ruler!N$30,0)))))))))))))))))))))))))))</f>
        <v>0</v>
      </c>
      <c r="BV94" s="325">
        <f>IF(AND(All!$V94="P1",All!$AE94="RDP"),Ruler!O$6,IF(AND(All!$V94="P2",All!$AE94="RDP"),Ruler!O$7,IF(AND(All!$V94="P3",All!$AE94="RDP"),Ruler!O$8,IF(AND(All!$V94="P4",All!$AE94="RDP"),Ruler!O$9,IF(AND(All!$V94="P5",All!$AE94="RDP"),Ruler!O$10,IF(AND(All!$V94="P6",All!$AE94="RDP"),Ruler!O$11,IF(AND(All!$V94="P7",All!$AE94="RDP"),Ruler!O$12,IF(AND(All!$V94="P8",All!$AE94="RDP"),Ruler!O$13,IF(AND(All!$V94="P9",All!$AE94="RDP"),Ruler!O$14,IF(AND(All!$V94="P1",All!$AE94="RMS"),Ruler!O$6,IF(AND(All!$V94="P2",All!$AE94="RMS"),Ruler!O$15,IF(AND(All!$V94="P3",All!$AE94="RMS"),Ruler!O$16,IF(AND(All!$V94="P4",All!$AE94="RMS"),Ruler!O$17,IF(AND(All!$V94="P5",All!$AE94="RMS"),Ruler!O$18,IF(AND(All!$V94="P6",All!$AE94="RMS"),Ruler!O$19,IF(AND(All!$V94="P7",All!$AE94="RMS"),Ruler!O$20,IF(AND(All!$V94="P8",All!$AE94="RMS"),Ruler!O$21,IF(AND(All!$V94="P9",All!$AE94="RMS"),Ruler!O$22,IF(AND(All!$V94="P1",All!$AE94="RSS"),Ruler!O$6,IF(AND(All!$V94="P2",All!$AE94="RSS"),Ruler!O$23,IF(AND(All!$V94="P3",All!$AE94="RSS"),Ruler!O$24,IF(AND(All!$V94="P4",All!$AE94="RSS"),Ruler!O$25,IF(AND(All!$V94="P5",All!$AE94="RSS"),Ruler!O$26,IF(AND(All!$V94="P6",All!$AE94="RSS"),Ruler!O$27,IF(AND(All!$V94="P7",All!$AE94="RSS"),Ruler!O$28,IF(AND(All!$V94="P8",All!$AE94="RSS"),Ruler!O$29,IF(AND(All!$V94="P9",All!$AE94="RSS"),Ruler!O$30,0)))))))))))))))))))))))))))</f>
        <v>0</v>
      </c>
      <c r="BW94" s="325">
        <f>IF(AND(All!$V94="P1",All!$AE94="RDP"),Ruler!P$6,IF(AND(All!$V94="P2",All!$AE94="RDP"),Ruler!P$7,IF(AND(All!$V94="P3",All!$AE94="RDP"),Ruler!P$8,IF(AND(All!$V94="P4",All!$AE94="RDP"),Ruler!P$9,IF(AND(All!$V94="P5",All!$AE94="RDP"),Ruler!P$10,IF(AND(All!$V94="P6",All!$AE94="RDP"),Ruler!P$11,IF(AND(All!$V94="P7",All!$AE94="RDP"),Ruler!P$12,IF(AND(All!$V94="P8",All!$AE94="RDP"),Ruler!P$13,IF(AND(All!$V94="P9",All!$AE94="RDP"),Ruler!P$14,IF(AND(All!$V94="P1",All!$AE94="RMS"),Ruler!P$6,IF(AND(All!$V94="P2",All!$AE94="RMS"),Ruler!P$15,IF(AND(All!$V94="P3",All!$AE94="RMS"),Ruler!P$16,IF(AND(All!$V94="P4",All!$AE94="RMS"),Ruler!P$17,IF(AND(All!$V94="P5",All!$AE94="RMS"),Ruler!P$18,IF(AND(All!$V94="P6",All!$AE94="RMS"),Ruler!P$19,IF(AND(All!$V94="P7",All!$AE94="RMS"),Ruler!P$20,IF(AND(All!$V94="P8",All!$AE94="RMS"),Ruler!P$21,IF(AND(All!$V94="P9",All!$AE94="RMS"),Ruler!P$22,IF(AND(All!$V94="P1",All!$AE94="RSS"),Ruler!P$6,IF(AND(All!$V94="P2",All!$AE94="RSS"),Ruler!P$23,IF(AND(All!$V94="P3",All!$AE94="RSS"),Ruler!P$24,IF(AND(All!$V94="P4",All!$AE94="RSS"),Ruler!P$25,IF(AND(All!$V94="P5",All!$AE94="RSS"),Ruler!P$26,IF(AND(All!$V94="P6",All!$AE94="RSS"),Ruler!P$27,IF(AND(All!$V94="P7",All!$AE94="RSS"),Ruler!P$28,IF(AND(All!$V94="P8",All!$AE94="RSS"),Ruler!P$29,IF(AND(All!$V94="P9",All!$AE94="RSS"),Ruler!P$30,0)))))))))))))))))))))))))))</f>
        <v>0</v>
      </c>
      <c r="BX94" s="325">
        <f>IF(AND(All!$V94="P1",All!$AE94="RDP"),Ruler!Q$6,IF(AND(All!$V94="P2",All!$AE94="RDP"),Ruler!Q$7,IF(AND(All!$V94="P3",All!$AE94="RDP"),Ruler!Q$8,IF(AND(All!$V94="P4",All!$AE94="RDP"),Ruler!Q$9,IF(AND(All!$V94="P5",All!$AE94="RDP"),Ruler!Q$10,IF(AND(All!$V94="P6",All!$AE94="RDP"),Ruler!Q$11,IF(AND(All!$V94="P7",All!$AE94="RDP"),Ruler!Q$12,IF(AND(All!$V94="P8",All!$AE94="RDP"),Ruler!Q$13,IF(AND(All!$V94="P9",All!$AE94="RDP"),Ruler!Q$14,IF(AND(All!$V94="P1",All!$AE94="RMS"),Ruler!Q$6,IF(AND(All!$V94="P2",All!$AE94="RMS"),Ruler!Q$15,IF(AND(All!$V94="P3",All!$AE94="RMS"),Ruler!Q$16,IF(AND(All!$V94="P4",All!$AE94="RMS"),Ruler!Q$17,IF(AND(All!$V94="P5",All!$AE94="RMS"),Ruler!Q$18,IF(AND(All!$V94="P6",All!$AE94="RMS"),Ruler!Q$19,IF(AND(All!$V94="P7",All!$AE94="RMS"),Ruler!Q$20,IF(AND(All!$V94="P8",All!$AE94="RMS"),Ruler!Q$21,IF(AND(All!$V94="P9",All!$AE94="RMS"),Ruler!Q$22,IF(AND(All!$V94="P1",All!$AE94="RSS"),Ruler!Q$6,IF(AND(All!$V94="P2",All!$AE94="RSS"),Ruler!Q$23,IF(AND(All!$V94="P3",All!$AE94="RSS"),Ruler!Q$24,IF(AND(All!$V94="P4",All!$AE94="RSS"),Ruler!Q$25,IF(AND(All!$V94="P5",All!$AE94="RSS"),Ruler!Q$26,IF(AND(All!$V94="P6",All!$AE94="RSS"),Ruler!Q$27,IF(AND(All!$V94="P7",All!$AE94="RSS"),Ruler!Q$28,IF(AND(All!$V94="P8",All!$AE94="RSS"),Ruler!Q$29,IF(AND(All!$V94="P9",All!$AE94="RSS"),Ruler!Q$30,0)))))))))))))))))))))))))))</f>
        <v>0</v>
      </c>
      <c r="BY94" s="325">
        <f>IF(AND(All!$V94="P1",All!$AE94="RDP"),Ruler!R$6,IF(AND(All!$V94="P2",All!$AE94="RDP"),Ruler!R$7,IF(AND(All!$V94="P3",All!$AE94="RDP"),Ruler!R$8,IF(AND(All!$V94="P4",All!$AE94="RDP"),Ruler!R$9,IF(AND(All!$V94="P5",All!$AE94="RDP"),Ruler!R$10,IF(AND(All!$V94="P6",All!$AE94="RDP"),Ruler!R$11,IF(AND(All!$V94="P7",All!$AE94="RDP"),Ruler!R$12,IF(AND(All!$V94="P8",All!$AE94="RDP"),Ruler!R$13,IF(AND(All!$V94="P9",All!$AE94="RDP"),Ruler!R$14,IF(AND(All!$V94="P1",All!$AE94="RMS"),Ruler!R$6,IF(AND(All!$V94="P2",All!$AE94="RMS"),Ruler!R$15,IF(AND(All!$V94="P3",All!$AE94="RMS"),Ruler!R$16,IF(AND(All!$V94="P4",All!$AE94="RMS"),Ruler!R$17,IF(AND(All!$V94="P5",All!$AE94="RMS"),Ruler!R$18,IF(AND(All!$V94="P6",All!$AE94="RMS"),Ruler!R$19,IF(AND(All!$V94="P7",All!$AE94="RMS"),Ruler!R$20,IF(AND(All!$V94="P8",All!$AE94="RMS"),Ruler!R$21,IF(AND(All!$V94="P9",All!$AE94="RMS"),Ruler!R$22,IF(AND(All!$V94="P1",All!$AE94="RSS"),Ruler!R$6,IF(AND(All!$V94="P2",All!$AE94="RSS"),Ruler!R$23,IF(AND(All!$V94="P3",All!$AE94="RSS"),Ruler!R$24,IF(AND(All!$V94="P4",All!$AE94="RSS"),Ruler!R$25,IF(AND(All!$V94="P5",All!$AE94="RSS"),Ruler!R$26,IF(AND(All!$V94="P6",All!$AE94="RSS"),Ruler!R$27,IF(AND(All!$V94="P7",All!$AE94="RSS"),Ruler!R$28,IF(AND(All!$V94="P8",All!$AE94="RSS"),Ruler!R$29,IF(AND(All!$V94="P9",All!$AE94="RSS"),Ruler!R$30,0)))))))))))))))))))))))))))</f>
        <v>0</v>
      </c>
      <c r="BZ94" s="325">
        <f>IF(AND(All!$V94="P1",All!$AE94="RDP"),Ruler!S$6,IF(AND(All!$V94="P2",All!$AE94="RDP"),Ruler!S$7,IF(AND(All!$V94="P3",All!$AE94="RDP"),Ruler!S$8,IF(AND(All!$V94="P4",All!$AE94="RDP"),Ruler!S$9,IF(AND(All!$V94="P5",All!$AE94="RDP"),Ruler!S$10,IF(AND(All!$V94="P6",All!$AE94="RDP"),Ruler!S$11,IF(AND(All!$V94="P7",All!$AE94="RDP"),Ruler!S$12,IF(AND(All!$V94="P8",All!$AE94="RDP"),Ruler!S$13,IF(AND(All!$V94="P9",All!$AE94="RDP"),Ruler!S$14,IF(AND(All!$V94="P1",All!$AE94="RMS"),Ruler!S$6,IF(AND(All!$V94="P2",All!$AE94="RMS"),Ruler!S$15,IF(AND(All!$V94="P3",All!$AE94="RMS"),Ruler!S$16,IF(AND(All!$V94="P4",All!$AE94="RMS"),Ruler!S$17,IF(AND(All!$V94="P5",All!$AE94="RMS"),Ruler!S$18,IF(AND(All!$V94="P6",All!$AE94="RMS"),Ruler!S$19,IF(AND(All!$V94="P7",All!$AE94="RMS"),Ruler!S$20,IF(AND(All!$V94="P8",All!$AE94="RMS"),Ruler!S$21,IF(AND(All!$V94="P9",All!$AE94="RMS"),Ruler!S$22,IF(AND(All!$V94="P1",All!$AE94="RSS"),Ruler!S$6,IF(AND(All!$V94="P2",All!$AE94="RSS"),Ruler!S$23,IF(AND(All!$V94="P3",All!$AE94="RSS"),Ruler!S$24,IF(AND(All!$V94="P4",All!$AE94="RSS"),Ruler!S$25,IF(AND(All!$V94="P5",All!$AE94="RSS"),Ruler!S$26,IF(AND(All!$V94="P6",All!$AE94="RSS"),Ruler!S$27,IF(AND(All!$V94="P7",All!$AE94="RSS"),Ruler!S$28,IF(AND(All!$V94="P8",All!$AE94="RSS"),Ruler!S$29,IF(AND(All!$V94="P9",All!$AE94="RSS"),Ruler!S$30,0)))))))))))))))))))))))))))</f>
        <v>0</v>
      </c>
      <c r="CA94" s="325">
        <f>IF(AND(All!$V94="P1",All!$AE94="RDP"),Ruler!T$6,IF(AND(All!$V94="P2",All!$AE94="RDP"),Ruler!T$7,IF(AND(All!$V94="P3",All!$AE94="RDP"),Ruler!T$8,IF(AND(All!$V94="P4",All!$AE94="RDP"),Ruler!T$9,IF(AND(All!$V94="P5",All!$AE94="RDP"),Ruler!T$10,IF(AND(All!$V94="P6",All!$AE94="RDP"),Ruler!T$11,IF(AND(All!$V94="P7",All!$AE94="RDP"),Ruler!T$12,IF(AND(All!$V94="P8",All!$AE94="RDP"),Ruler!T$13,IF(AND(All!$V94="P9",All!$AE94="RDP"),Ruler!T$14,IF(AND(All!$V94="P1",All!$AE94="RMS"),Ruler!T$6,IF(AND(All!$V94="P2",All!$AE94="RMS"),Ruler!T$15,IF(AND(All!$V94="P3",All!$AE94="RMS"),Ruler!T$16,IF(AND(All!$V94="P4",All!$AE94="RMS"),Ruler!T$17,IF(AND(All!$V94="P5",All!$AE94="RMS"),Ruler!T$18,IF(AND(All!$V94="P6",All!$AE94="RMS"),Ruler!T$19,IF(AND(All!$V94="P7",All!$AE94="RMS"),Ruler!T$20,IF(AND(All!$V94="P8",All!$AE94="RMS"),Ruler!T$21,IF(AND(All!$V94="P9",All!$AE94="RMS"),Ruler!T$22,IF(AND(All!$V94="P1",All!$AE94="RSS"),Ruler!T$6,IF(AND(All!$V94="P2",All!$AE94="RSS"),Ruler!T$23,IF(AND(All!$V94="P3",All!$AE94="RSS"),Ruler!T$24,IF(AND(All!$V94="P4",All!$AE94="RSS"),Ruler!T$25,IF(AND(All!$V94="P5",All!$AE94="RSS"),Ruler!T$26,IF(AND(All!$V94="P6",All!$AE94="RSS"),Ruler!T$27,IF(AND(All!$V94="P7",All!$AE94="RSS"),Ruler!T$28,IF(AND(All!$V94="P8",All!$AE94="RSS"),Ruler!T$29,IF(AND(All!$V94="P9",All!$AE94="RSS"),Ruler!T$30,0)))))))))))))))))))))))))))</f>
        <v>0</v>
      </c>
      <c r="CB94" s="325">
        <f>IF(AND(All!$V94="P1",All!$AE94="RDP"),Ruler!U$6,IF(AND(All!$V94="P2",All!$AE94="RDP"),Ruler!U$7,IF(AND(All!$V94="P3",All!$AE94="RDP"),Ruler!U$8,IF(AND(All!$V94="P4",All!$AE94="RDP"),Ruler!U$9,IF(AND(All!$V94="P5",All!$AE94="RDP"),Ruler!U$10,IF(AND(All!$V94="P6",All!$AE94="RDP"),Ruler!U$11,IF(AND(All!$V94="P7",All!$AE94="RDP"),Ruler!U$12,IF(AND(All!$V94="P8",All!$AE94="RDP"),Ruler!U$13,IF(AND(All!$V94="P9",All!$AE94="RDP"),Ruler!U$14,IF(AND(All!$V94="P1",All!$AE94="RMS"),Ruler!U$6,IF(AND(All!$V94="P2",All!$AE94="RMS"),Ruler!U$15,IF(AND(All!$V94="P3",All!$AE94="RMS"),Ruler!U$16,IF(AND(All!$V94="P4",All!$AE94="RMS"),Ruler!U$17,IF(AND(All!$V94="P5",All!$AE94="RMS"),Ruler!U$18,IF(AND(All!$V94="P6",All!$AE94="RMS"),Ruler!U$19,IF(AND(All!$V94="P7",All!$AE94="RMS"),Ruler!U$20,IF(AND(All!$V94="P8",All!$AE94="RMS"),Ruler!U$21,IF(AND(All!$V94="P9",All!$AE94="RMS"),Ruler!U$22,IF(AND(All!$V94="P1",All!$AE94="RSS"),Ruler!U$6,IF(AND(All!$V94="P2",All!$AE94="RSS"),Ruler!U$23,IF(AND(All!$V94="P3",All!$AE94="RSS"),Ruler!U$24,IF(AND(All!$V94="P4",All!$AE94="RSS"),Ruler!U$25,IF(AND(All!$V94="P5",All!$AE94="RSS"),Ruler!U$26,IF(AND(All!$V94="P6",All!$AE94="RSS"),Ruler!U$27,IF(AND(All!$V94="P7",All!$AE94="RSS"),Ruler!U$28,IF(AND(All!$V94="P8",All!$AE94="RSS"),Ruler!U$29,IF(AND(All!$V94="P9",All!$AE94="RSS"),Ruler!U$30,0)))))))))))))))))))))))))))</f>
        <v>0</v>
      </c>
      <c r="CC94" s="325">
        <f>IF(AND(All!$V94="P1",All!$AE94="RDP"),Ruler!V$6,IF(AND(All!$V94="P2",All!$AE94="RDP"),Ruler!V$7,IF(AND(All!$V94="P3",All!$AE94="RDP"),Ruler!V$8,IF(AND(All!$V94="P4",All!$AE94="RDP"),Ruler!V$9,IF(AND(All!$V94="P5",All!$AE94="RDP"),Ruler!V$10,IF(AND(All!$V94="P6",All!$AE94="RDP"),Ruler!V$11,IF(AND(All!$V94="P7",All!$AE94="RDP"),Ruler!V$12,IF(AND(All!$V94="P8",All!$AE94="RDP"),Ruler!V$13,IF(AND(All!$V94="P9",All!$AE94="RDP"),Ruler!V$14,IF(AND(All!$V94="P1",All!$AE94="RMS"),Ruler!V$6,IF(AND(All!$V94="P2",All!$AE94="RMS"),Ruler!V$15,IF(AND(All!$V94="P3",All!$AE94="RMS"),Ruler!V$16,IF(AND(All!$V94="P4",All!$AE94="RMS"),Ruler!V$17,IF(AND(All!$V94="P5",All!$AE94="RMS"),Ruler!V$18,IF(AND(All!$V94="P6",All!$AE94="RMS"),Ruler!V$19,IF(AND(All!$V94="P7",All!$AE94="RMS"),Ruler!V$20,IF(AND(All!$V94="P8",All!$AE94="RMS"),Ruler!V$21,IF(AND(All!$V94="P9",All!$AE94="RMS"),Ruler!V$22,IF(AND(All!$V94="P1",All!$AE94="RSS"),Ruler!V$6,IF(AND(All!$V94="P2",All!$AE94="RSS"),Ruler!V$23,IF(AND(All!$V94="P3",All!$AE94="RSS"),Ruler!V$24,IF(AND(All!$V94="P4",All!$AE94="RSS"),Ruler!V$25,IF(AND(All!$V94="P5",All!$AE94="RSS"),Ruler!V$26,IF(AND(All!$V94="P6",All!$AE94="RSS"),Ruler!V$27,IF(AND(All!$V94="P7",All!$AE94="RSS"),Ruler!V$28,IF(AND(All!$V94="P8",All!$AE94="RSS"),Ruler!V$29,IF(AND(All!$V94="P9",All!$AE94="RSS"),Ruler!V$30,0)))))))))))))))))))))))))))</f>
        <v>0</v>
      </c>
      <c r="CD94" s="325">
        <f>IF(AND(All!$V94="P1",All!$AE94="RDP"),Ruler!W$6,IF(AND(All!$V94="P2",All!$AE94="RDP"),Ruler!W$7,IF(AND(All!$V94="P3",All!$AE94="RDP"),Ruler!W$8,IF(AND(All!$V94="P4",All!$AE94="RDP"),Ruler!W$9,IF(AND(All!$V94="P5",All!$AE94="RDP"),Ruler!W$10,IF(AND(All!$V94="P6",All!$AE94="RDP"),Ruler!W$11,IF(AND(All!$V94="P7",All!$AE94="RDP"),Ruler!W$12,IF(AND(All!$V94="P8",All!$AE94="RDP"),Ruler!W$13,IF(AND(All!$V94="P9",All!$AE94="RDP"),Ruler!W$14,IF(AND(All!$V94="P1",All!$AE94="RMS"),Ruler!W$6,IF(AND(All!$V94="P2",All!$AE94="RMS"),Ruler!W$15,IF(AND(All!$V94="P3",All!$AE94="RMS"),Ruler!W$16,IF(AND(All!$V94="P4",All!$AE94="RMS"),Ruler!W$17,IF(AND(All!$V94="P5",All!$AE94="RMS"),Ruler!W$18,IF(AND(All!$V94="P6",All!$AE94="RMS"),Ruler!W$19,IF(AND(All!$V94="P7",All!$AE94="RMS"),Ruler!W$20,IF(AND(All!$V94="P8",All!$AE94="RMS"),Ruler!W$21,IF(AND(All!$V94="P9",All!$AE94="RMS"),Ruler!W$22,IF(AND(All!$V94="P1",All!$AE94="RSS"),Ruler!W$6,IF(AND(All!$V94="P2",All!$AE94="RSS"),Ruler!W$23,IF(AND(All!$V94="P3",All!$AE94="RSS"),Ruler!W$24,IF(AND(All!$V94="P4",All!$AE94="RSS"),Ruler!W$25,IF(AND(All!$V94="P5",All!$AE94="RSS"),Ruler!W$26,IF(AND(All!$V94="P6",All!$AE94="RSS"),Ruler!W$27,IF(AND(All!$V94="P7",All!$AE94="RSS"),Ruler!W$28,IF(AND(All!$V94="P8",All!$AE94="RSS"),Ruler!W$29,IF(AND(All!$V94="P9",All!$AE94="RSS"),Ruler!W$30,0)))))))))))))))))))))))))))</f>
        <v>0</v>
      </c>
      <c r="CE94" s="325">
        <f>IF(AND(All!$V94="P1",All!$AE94="RDP"),Ruler!X$6,IF(AND(All!$V94="P2",All!$AE94="RDP"),Ruler!X$7,IF(AND(All!$V94="P3",All!$AE94="RDP"),Ruler!X$8,IF(AND(All!$V94="P4",All!$AE94="RDP"),Ruler!X$9,IF(AND(All!$V94="P5",All!$AE94="RDP"),Ruler!X$10,IF(AND(All!$V94="P6",All!$AE94="RDP"),Ruler!X$11,IF(AND(All!$V94="P7",All!$AE94="RDP"),Ruler!X$12,IF(AND(All!$V94="P8",All!$AE94="RDP"),Ruler!X$13,IF(AND(All!$V94="P9",All!$AE94="RDP"),Ruler!X$14,IF(AND(All!$V94="P1",All!$AE94="RMS"),Ruler!X$6,IF(AND(All!$V94="P2",All!$AE94="RMS"),Ruler!X$15,IF(AND(All!$V94="P3",All!$AE94="RMS"),Ruler!X$16,IF(AND(All!$V94="P4",All!$AE94="RMS"),Ruler!X$17,IF(AND(All!$V94="P5",All!$AE94="RMS"),Ruler!X$18,IF(AND(All!$V94="P6",All!$AE94="RMS"),Ruler!X$19,IF(AND(All!$V94="P7",All!$AE94="RMS"),Ruler!X$20,IF(AND(All!$V94="P8",All!$AE94="RMS"),Ruler!X$21,IF(AND(All!$V94="P9",All!$AE94="RMS"),Ruler!X$22,IF(AND(All!$V94="P1",All!$AE94="RSS"),Ruler!X$6,IF(AND(All!$V94="P2",All!$AE94="RSS"),Ruler!X$23,IF(AND(All!$V94="P3",All!$AE94="RSS"),Ruler!X$24,IF(AND(All!$V94="P4",All!$AE94="RSS"),Ruler!X$25,IF(AND(All!$V94="P5",All!$AE94="RSS"),Ruler!X$26,IF(AND(All!$V94="P6",All!$AE94="RSS"),Ruler!X$27,IF(AND(All!$V94="P7",All!$AE94="RSS"),Ruler!X$28,IF(AND(All!$V94="P8",All!$AE94="RSS"),Ruler!X$29,IF(AND(All!$V94="P9",All!$AE94="RSS"),Ruler!X$30,0)))))))))))))))))))))))))))</f>
        <v>0</v>
      </c>
      <c r="CF94" s="325">
        <f>IF(AND(All!$V94="P1",All!$AE94="RDP"),Ruler!Y$6,IF(AND(All!$V94="P2",All!$AE94="RDP"),Ruler!Y$7,IF(AND(All!$V94="P3",All!$AE94="RDP"),Ruler!Y$8,IF(AND(All!$V94="P4",All!$AE94="RDP"),Ruler!Y$9,IF(AND(All!$V94="P5",All!$AE94="RDP"),Ruler!Y$10,IF(AND(All!$V94="P6",All!$AE94="RDP"),Ruler!Y$11,IF(AND(All!$V94="P7",All!$AE94="RDP"),Ruler!Y$12,IF(AND(All!$V94="P8",All!$AE94="RDP"),Ruler!Y$13,IF(AND(All!$V94="P9",All!$AE94="RDP"),Ruler!Y$14,IF(AND(All!$V94="P1",All!$AE94="RMS"),Ruler!Y$6,IF(AND(All!$V94="P2",All!$AE94="RMS"),Ruler!Y$15,IF(AND(All!$V94="P3",All!$AE94="RMS"),Ruler!Y$16,IF(AND(All!$V94="P4",All!$AE94="RMS"),Ruler!Y$17,IF(AND(All!$V94="P5",All!$AE94="RMS"),Ruler!Y$18,IF(AND(All!$V94="P6",All!$AE94="RMS"),Ruler!Y$19,IF(AND(All!$V94="P7",All!$AE94="RMS"),Ruler!Y$20,IF(AND(All!$V94="P8",All!$AE94="RMS"),Ruler!Y$21,IF(AND(All!$V94="P9",All!$AE94="RMS"),Ruler!Y$22,IF(AND(All!$V94="P1",All!$AE94="RSS"),Ruler!Y$6,IF(AND(All!$V94="P2",All!$AE94="RSS"),Ruler!Y$23,IF(AND(All!$V94="P3",All!$AE94="RSS"),Ruler!Y$24,IF(AND(All!$V94="P4",All!$AE94="RSS"),Ruler!Y$25,IF(AND(All!$V94="P5",All!$AE94="RSS"),Ruler!Y$26,IF(AND(All!$V94="P6",All!$AE94="RSS"),Ruler!Y$27,IF(AND(All!$V94="P7",All!$AE94="RSS"),Ruler!Y$28,IF(AND(All!$V94="P8",All!$AE94="RSS"),Ruler!Y$29,IF(AND(All!$V94="P9",All!$AE94="RSS"),Ruler!Y$30,0)))))))))))))))))))))))))))</f>
        <v>0</v>
      </c>
      <c r="CG94" s="325">
        <f>IF(AND(All!$V94="P1",All!$AE94="RDP"),Ruler!Z$6,IF(AND(All!$V94="P2",All!$AE94="RDP"),Ruler!Z$7,IF(AND(All!$V94="P3",All!$AE94="RDP"),Ruler!Z$8,IF(AND(All!$V94="P4",All!$AE94="RDP"),Ruler!Z$9,IF(AND(All!$V94="P5",All!$AE94="RDP"),Ruler!Z$10,IF(AND(All!$V94="P6",All!$AE94="RDP"),Ruler!Z$11,IF(AND(All!$V94="P7",All!$AE94="RDP"),Ruler!Z$12,IF(AND(All!$V94="P8",All!$AE94="RDP"),Ruler!Z$13,IF(AND(All!$V94="P9",All!$AE94="RDP"),Ruler!Z$14,IF(AND(All!$V94="P1",All!$AE94="RMS"),Ruler!Z$6,IF(AND(All!$V94="P2",All!$AE94="RMS"),Ruler!Z$15,IF(AND(All!$V94="P3",All!$AE94="RMS"),Ruler!Z$16,IF(AND(All!$V94="P4",All!$AE94="RMS"),Ruler!Z$17,IF(AND(All!$V94="P5",All!$AE94="RMS"),Ruler!Z$18,IF(AND(All!$V94="P6",All!$AE94="RMS"),Ruler!Z$19,IF(AND(All!$V94="P7",All!$AE94="RMS"),Ruler!Z$20,IF(AND(All!$V94="P8",All!$AE94="RMS"),Ruler!Z$21,IF(AND(All!$V94="P9",All!$AE94="RMS"),Ruler!Z$22,IF(AND(All!$V94="P1",All!$AE94="RSS"),Ruler!Z$6,IF(AND(All!$V94="P2",All!$AE94="RSS"),Ruler!Z$23,IF(AND(All!$V94="P3",All!$AE94="RSS"),Ruler!Z$24,IF(AND(All!$V94="P4",All!$AE94="RSS"),Ruler!Z$25,IF(AND(All!$V94="P5",All!$AE94="RSS"),Ruler!Z$26,IF(AND(All!$V94="P6",All!$AE94="RSS"),Ruler!Z$27,IF(AND(All!$V94="P7",All!$AE94="RSS"),Ruler!Z$28,IF(AND(All!$V94="P8",All!$AE94="RSS"),Ruler!Z$29,IF(AND(All!$V94="P9",All!$AE94="RSS"),Ruler!Z$30,0)))))))))))))))))))))))))))</f>
        <v>0</v>
      </c>
      <c r="CH94" s="325">
        <f>IF(AND(All!$V94="P1",All!$AE94="RDP"),Ruler!AA$6,IF(AND(All!$V94="P2",All!$AE94="RDP"),Ruler!AA$7,IF(AND(All!$V94="P3",All!$AE94="RDP"),Ruler!AA$8,IF(AND(All!$V94="P4",All!$AE94="RDP"),Ruler!AA$9,IF(AND(All!$V94="P5",All!$AE94="RDP"),Ruler!AA$10,IF(AND(All!$V94="P6",All!$AE94="RDP"),Ruler!AA$11,IF(AND(All!$V94="P7",All!$AE94="RDP"),Ruler!AA$12,IF(AND(All!$V94="P8",All!$AE94="RDP"),Ruler!AA$13,IF(AND(All!$V94="P9",All!$AE94="RDP"),Ruler!AA$14,IF(AND(All!$V94="P1",All!$AE94="RMS"),Ruler!AA$6,IF(AND(All!$V94="P2",All!$AE94="RMS"),Ruler!AA$15,IF(AND(All!$V94="P3",All!$AE94="RMS"),Ruler!AA$16,IF(AND(All!$V94="P4",All!$AE94="RMS"),Ruler!AA$17,IF(AND(All!$V94="P5",All!$AE94="RMS"),Ruler!AA$18,IF(AND(All!$V94="P6",All!$AE94="RMS"),Ruler!AA$19,IF(AND(All!$V94="P7",All!$AE94="RMS"),Ruler!AA$20,IF(AND(All!$V94="P8",All!$AE94="RMS"),Ruler!AA$21,IF(AND(All!$V94="P9",All!$AE94="RMS"),Ruler!AA$22,IF(AND(All!$V94="P1",All!$AE94="RSS"),Ruler!AA$6,IF(AND(All!$V94="P2",All!$AE94="RSS"),Ruler!AA$23,IF(AND(All!$V94="P3",All!$AE94="RSS"),Ruler!AA$24,IF(AND(All!$V94="P4",All!$AE94="RSS"),Ruler!AA$25,IF(AND(All!$V94="P5",All!$AE94="RSS"),Ruler!AA$26,IF(AND(All!$V94="P6",All!$AE94="RSS"),Ruler!AA$27,IF(AND(All!$V94="P7",All!$AE94="RSS"),Ruler!AA$28,IF(AND(All!$V94="P8",All!$AE94="RSS"),Ruler!AA$29,IF(AND(All!$V94="P9",All!$AE94="RSS"),Ruler!AA$30,0)))))))))))))))))))))))))))</f>
        <v>0</v>
      </c>
      <c r="CI94" s="325">
        <f>IF(AND(All!$V94="P1",All!$AE94="RDP"),Ruler!AB$6,IF(AND(All!$V94="P2",All!$AE94="RDP"),Ruler!AB$7,IF(AND(All!$V94="P3",All!$AE94="RDP"),Ruler!AB$8,IF(AND(All!$V94="P4",All!$AE94="RDP"),Ruler!AB$9,IF(AND(All!$V94="P5",All!$AE94="RDP"),Ruler!AB$10,IF(AND(All!$V94="P6",All!$AE94="RDP"),Ruler!AB$11,IF(AND(All!$V94="P7",All!$AE94="RDP"),Ruler!AB$12,IF(AND(All!$V94="P8",All!$AE94="RDP"),Ruler!AB$13,IF(AND(All!$V94="P9",All!$AE94="RDP"),Ruler!AB$14,IF(AND(All!$V94="P1",All!$AE94="RMS"),Ruler!AB$6,IF(AND(All!$V94="P2",All!$AE94="RMS"),Ruler!AB$15,IF(AND(All!$V94="P3",All!$AE94="RMS"),Ruler!AB$16,IF(AND(All!$V94="P4",All!$AE94="RMS"),Ruler!AB$17,IF(AND(All!$V94="P5",All!$AE94="RMS"),Ruler!AB$18,IF(AND(All!$V94="P6",All!$AE94="RMS"),Ruler!AB$19,IF(AND(All!$V94="P7",All!$AE94="RMS"),Ruler!AB$20,IF(AND(All!$V94="P8",All!$AE94="RMS"),Ruler!AB$21,IF(AND(All!$V94="P9",All!$AE94="RMS"),Ruler!AB$22,IF(AND(All!$V94="P1",All!$AE94="RSS"),Ruler!AB$6,IF(AND(All!$V94="P2",All!$AE94="RSS"),Ruler!AB$23,IF(AND(All!$V94="P3",All!$AE94="RSS"),Ruler!AB$24,IF(AND(All!$V94="P4",All!$AE94="RSS"),Ruler!AB$25,IF(AND(All!$V94="P5",All!$AE94="RSS"),Ruler!AB$26,IF(AND(All!$V94="P6",All!$AE94="RSS"),Ruler!AB$27,IF(AND(All!$V94="P7",All!$AE94="RSS"),Ruler!AB$28,IF(AND(All!$V94="P8",All!$AE94="RSS"),Ruler!AB$29,IF(AND(All!$V94="P9",All!$AE94="RSS"),Ruler!AB$30,0)))))))))))))))))))))))))))</f>
        <v>0</v>
      </c>
      <c r="CJ94" s="323">
        <f>Table9[[#This Row],[R-B1]]-Table9[[#This Row],[B1]]</f>
        <v>0</v>
      </c>
      <c r="CK94" s="43">
        <f>Table9[[#This Row],[R-B2]]-Table9[[#This Row],[B2]]</f>
        <v>0</v>
      </c>
      <c r="CL94" s="43">
        <f>Table9[[#This Row],[R-B3]]-Table9[[#This Row],[B3]]</f>
        <v>0</v>
      </c>
      <c r="CM94" s="43">
        <f>Table9[[#This Row],[R-B4]]-Table9[[#This Row],[B4]]</f>
        <v>0</v>
      </c>
      <c r="CN94" s="43">
        <f>Table9[[#This Row],[R-B5]]-Table9[[#This Row],[B5]]</f>
        <v>0</v>
      </c>
      <c r="CO94" s="43">
        <f>Table9[[#This Row],[R-B6]]-Table9[[#This Row],[B6]]</f>
        <v>0</v>
      </c>
      <c r="CP94" s="43">
        <f>Table9[[#This Row],[R-B7]]-Table9[[#This Row],[B7]]</f>
        <v>0</v>
      </c>
      <c r="CQ94" s="43">
        <f>Table9[[#This Row],[R-B8]]-Table9[[#This Row],[B8]]</f>
        <v>0</v>
      </c>
      <c r="CR94" s="43">
        <f>Table9[[#This Row],[R-B9]]-Table9[[#This Row],[B9]]</f>
        <v>0</v>
      </c>
      <c r="CS94" s="43">
        <f>Table9[[#This Row],[R-B10]]-Table9[[#This Row],[B10]]</f>
        <v>0</v>
      </c>
      <c r="CT94" s="43">
        <f>Table9[[#This Row],[R-B11]]-Table9[[#This Row],[B11]]</f>
        <v>0</v>
      </c>
      <c r="CU94" s="43">
        <f>Table9[[#This Row],[R-B12]]-Table9[[#This Row],[B12]]</f>
        <v>0</v>
      </c>
      <c r="CV94" s="43">
        <f>Table9[[#This Row],[R-K1]]-Table9[[#This Row],[K1]]</f>
        <v>0</v>
      </c>
      <c r="CW94" s="43">
        <f>Table9[[#This Row],[R-K2]]-Table9[[#This Row],[K2]]</f>
        <v>0</v>
      </c>
      <c r="CX94" s="43">
        <f>Table9[[#This Row],[R-K3]]-Table9[[#This Row],[K3]]</f>
        <v>0</v>
      </c>
      <c r="CY94" s="43">
        <f>Table9[[#This Row],[R-K4]]-Table9[[#This Row],[K4]]</f>
        <v>0</v>
      </c>
      <c r="CZ94" s="43">
        <f>Table9[[#This Row],[R-K5]]-Table9[[#This Row],[K5]]</f>
        <v>0</v>
      </c>
      <c r="DA94" s="43">
        <f>Table9[[#This Row],[R-P1]]-Table9[[#This Row],[P1]]</f>
        <v>0</v>
      </c>
      <c r="DB94" s="43">
        <f>Table9[[#This Row],[R-P2]]-Table9[[#This Row],[P2]]</f>
        <v>0</v>
      </c>
      <c r="DC94" s="43">
        <f>Table9[[#This Row],[R-P3]]-Table9[[#This Row],[P3]]</f>
        <v>0</v>
      </c>
      <c r="DD94" s="43">
        <f>Table9[[#This Row],[R-P4]]-Table9[[#This Row],[P4]]</f>
        <v>0</v>
      </c>
      <c r="DE94" s="43">
        <f>Table9[[#This Row],[R-P5]]-Table9[[#This Row],[P5]]</f>
        <v>0</v>
      </c>
      <c r="DF94" s="43">
        <f>Table9[[#This Row],[R-E1]]-Table9[[#This Row],[E1]]</f>
        <v>0</v>
      </c>
      <c r="DG94" s="328">
        <f>Table9[[#This Row],[R-E2]]-Table9[[#This Row],[E2]]</f>
        <v>0</v>
      </c>
      <c r="DH94" s="43">
        <f>COUNTIF(Table9[[#This Row],[G-B1]:[G-B12]],"&lt;=0")/12*100</f>
        <v>100</v>
      </c>
      <c r="DI94" s="43">
        <f>COUNTIF(Table9[[#This Row],[G-K1]:[G-K5]],"&lt;=0")/5*100</f>
        <v>100</v>
      </c>
      <c r="DJ94" s="43">
        <f>COUNTIF(Table9[[#This Row],[G-P1]:[G-P5]],"&lt;=0")/5*100</f>
        <v>100</v>
      </c>
      <c r="DK94" s="43">
        <f>COUNTIF(Table9[[#This Row],[G-E1]:[G-E2]],"&lt;=0")/2*100</f>
        <v>100</v>
      </c>
      <c r="DL94" s="450">
        <f>IF(AE94="RDP",(COUNTIF(Table9[[#This Row],[G-B3]],"&lt;=0")+COUNTIF(Table9[[#This Row],[G-B4]],"&lt;=0")+COUNTIF(Table9[[#This Row],[G-B7]],"&lt;=0")+COUNTIF(Table9[[#This Row],[G-B11]],"&lt;=0")+COUNTIF(Table9[[#This Row],[G-K2]],"&lt;=0"))/5*100,IF(AE94="RMS",(COUNTIF(Table9[[#This Row],[G-B4]],"&lt;=0")+COUNTIF(Table9[[#This Row],[G-B5]],"&lt;=0")+COUNTIF(Table9[[#This Row],[G-B10]],"&lt;=0")+COUNTIF(Table9[[#This Row],[G-B12]],"&lt;=0")+COUNTIF(Table9[[#This Row],[G-K2]],"&lt;=0"))/5*100,IF(AE94="RSS",(COUNTIF(Table9[[#This Row],[G-B1]],"&lt;=0")+COUNTIF(Table9[[#This Row],[G-B2]],"&lt;=0")+COUNTIF(Table9[[#This Row],[G-B6]],"&lt;=0")+COUNTIF(Table9[[#This Row],[G-B11]],"&lt;=0")+COUNTIF(Table9[[#This Row],[G-B12]],"&lt;=0"))/5*100,0)))</f>
        <v>0</v>
      </c>
      <c r="DM94" s="332"/>
      <c r="DR94" s="332"/>
      <c r="DW94" s="332"/>
      <c r="DX94" s="42"/>
      <c r="DY94" s="42"/>
      <c r="DZ94" s="42"/>
      <c r="EA94" s="333"/>
      <c r="EB94" s="342"/>
      <c r="EC94" s="339"/>
      <c r="ED94" s="339"/>
      <c r="EE94" s="338"/>
    </row>
    <row r="95" spans="2:135" ht="116.5" hidden="1" thickBot="1" x14ac:dyDescent="0.35">
      <c r="B95" s="282">
        <v>94</v>
      </c>
      <c r="C95" s="421" t="s">
        <v>134</v>
      </c>
      <c r="D95" s="345">
        <v>46093</v>
      </c>
      <c r="E95" s="351" t="s">
        <v>844</v>
      </c>
      <c r="F95" s="311">
        <v>140904</v>
      </c>
      <c r="G95" s="357">
        <f t="shared" ca="1" si="5"/>
        <v>38.579814431126337</v>
      </c>
      <c r="H95" s="283">
        <v>32234</v>
      </c>
      <c r="I95" s="343" t="s">
        <v>136</v>
      </c>
      <c r="J95" s="343" t="s">
        <v>137</v>
      </c>
      <c r="K95" s="343" t="s">
        <v>405</v>
      </c>
      <c r="L95" s="343" t="s">
        <v>406</v>
      </c>
      <c r="M95" s="343" t="s">
        <v>713</v>
      </c>
      <c r="N95" s="343"/>
      <c r="O95" s="343" t="s">
        <v>183</v>
      </c>
      <c r="P95" s="349" t="s">
        <v>845</v>
      </c>
      <c r="Q95" s="343" t="s">
        <v>144</v>
      </c>
      <c r="R95" s="343" t="s">
        <v>185</v>
      </c>
      <c r="S95" s="345">
        <v>40725</v>
      </c>
      <c r="T95" s="286">
        <f t="shared" ref="T95:T116" ca="1" si="7">YEARFRAC(S95,$T$1)</f>
        <v>15.302777777777777</v>
      </c>
      <c r="U95" s="357">
        <f ca="1">Table9[[#This Row],[Years in PET]]</f>
        <v>15.302777777777777</v>
      </c>
      <c r="V95" s="343" t="s">
        <v>59</v>
      </c>
      <c r="W95" s="356">
        <f ca="1">Table9[[#This Row],[Age]]-($T$1-Table9[[#This Row],[Date of Appointment to Current Grade]])/365</f>
        <v>35.021917808219179</v>
      </c>
      <c r="X95" s="357">
        <f ca="1">($T$1-Table9[[#This Row],[Date of Appointment to Current Grade]])/365</f>
        <v>3.5578966229071614</v>
      </c>
      <c r="Y95" s="345">
        <v>45017</v>
      </c>
      <c r="Z95" s="343" t="s">
        <v>405</v>
      </c>
      <c r="AA95" s="345">
        <v>45017</v>
      </c>
      <c r="AB95" s="360">
        <f ca="1">($T$1-Table9[[#This Row],[Date in Position]])/365</f>
        <v>3.5578966229071614</v>
      </c>
      <c r="AC95" s="343" t="s">
        <v>183</v>
      </c>
      <c r="AD95" s="345">
        <v>44900</v>
      </c>
      <c r="AE95" s="343" t="s">
        <v>162</v>
      </c>
      <c r="AF95" s="343" t="s">
        <v>188</v>
      </c>
      <c r="AG95" s="287" t="s">
        <v>846</v>
      </c>
      <c r="AH95" s="287" t="s">
        <v>847</v>
      </c>
      <c r="AI95" s="287" t="s">
        <v>280</v>
      </c>
      <c r="AJ95" s="288" t="s">
        <v>848</v>
      </c>
      <c r="AK95" s="288" t="s">
        <v>849</v>
      </c>
      <c r="AL95" s="282" t="s">
        <v>153</v>
      </c>
      <c r="AM95" s="320" t="s">
        <v>850</v>
      </c>
      <c r="AN95" s="313">
        <v>3</v>
      </c>
      <c r="AO95" s="304">
        <v>3</v>
      </c>
      <c r="AP95" s="304">
        <v>2</v>
      </c>
      <c r="AQ95" s="304">
        <v>3</v>
      </c>
      <c r="AR95" s="304">
        <v>3</v>
      </c>
      <c r="AS95" s="304">
        <v>3</v>
      </c>
      <c r="AT95" s="304">
        <v>2</v>
      </c>
      <c r="AU95" s="304">
        <v>2</v>
      </c>
      <c r="AV95" s="304">
        <v>2</v>
      </c>
      <c r="AW95" s="304">
        <v>1</v>
      </c>
      <c r="AX95" s="304">
        <v>3</v>
      </c>
      <c r="AY95" s="304">
        <v>2</v>
      </c>
      <c r="AZ95" s="304">
        <v>2</v>
      </c>
      <c r="BA95" s="304">
        <v>2</v>
      </c>
      <c r="BB95" s="304">
        <v>2</v>
      </c>
      <c r="BC95" s="304">
        <v>2</v>
      </c>
      <c r="BD95" s="304">
        <v>2</v>
      </c>
      <c r="BE95" s="304">
        <v>2</v>
      </c>
      <c r="BF95" s="304">
        <v>1</v>
      </c>
      <c r="BG95" s="304">
        <v>2</v>
      </c>
      <c r="BH95" s="304">
        <v>1</v>
      </c>
      <c r="BI95" s="304">
        <v>2</v>
      </c>
      <c r="BJ95" s="304">
        <v>1</v>
      </c>
      <c r="BK95" s="314">
        <v>1</v>
      </c>
      <c r="BL95" s="325">
        <f>IF(AND(All!$V95="P1",All!$AE95="RDP"),Ruler!E$6,IF(AND(All!$V95="P2",All!$AE95="RDP"),Ruler!E$7,IF(AND(All!$V95="P3",All!$AE95="RDP"),Ruler!E$8,IF(AND(All!$V95="P4",All!$AE95="RDP"),Ruler!E$9,IF(AND(All!$V95="P5",All!$AE95="RDP"),Ruler!E$10,IF(AND(All!$V95="P6",All!$AE95="RDP"),Ruler!E$11,IF(AND(All!$V95="P7",All!$AE95="RDP"),Ruler!E$12,IF(AND(All!$V95="P8",All!$AE95="RDP"),Ruler!E$13,IF(AND(All!$V95="P9",All!$AE95="RDP"),Ruler!E$14,IF(AND(All!$V95="P1",All!$AE95="RMS"),Ruler!E$6,IF(AND(All!$V95="P2",All!$AE95="RMS"),Ruler!E$15,IF(AND(All!$V95="P3",All!$AE95="RMS"),Ruler!E$16,IF(AND(All!$V95="P4",All!$AE95="RMS"),Ruler!E$17,IF(AND(All!$V95="P5",All!$AE95="RMS"),Ruler!E$18,IF(AND(All!$V95="P6",All!$AE95="RMS"),Ruler!E$19,IF(AND(All!$V95="P7",All!$AE95="RMS"),Ruler!E$20,IF(AND(All!$V95="P8",All!$AE95="RMS"),Ruler!E$21,IF(AND(All!$V95="P9",All!$AE95="RMS"),Ruler!E$22,IF(AND(All!$V95="P1",All!$AE95="RSS"),Ruler!E$6,IF(AND(All!$V95="P2",All!$AE95="RSS"),Ruler!E$23,IF(AND(All!$V95="P3",All!$AE95="RSS"),Ruler!E$24,IF(AND(All!$V95="P4",All!$AE95="RSS"),Ruler!E$25,IF(AND(All!$V95="P5",All!$AE95="RSS"),Ruler!E$26,IF(AND(All!$V95="P6",All!$AE95="RSS"),Ruler!E$27,IF(AND(All!$V95="P7",All!$AE95="RSS"),Ruler!E$28,IF(AND(All!$V95="P8",All!$AE95="RSS"),Ruler!E$29,IF(AND(All!$V95="P9",All!$AE95="RSS"),Ruler!E$30,0)))))))))))))))))))))))))))</f>
        <v>3</v>
      </c>
      <c r="BM95" s="325">
        <f>IF(AND(All!$V95="P1",All!$AE95="RDP"),Ruler!F$6,IF(AND(All!$V95="P2",All!$AE95="RDP"),Ruler!F$7,IF(AND(All!$V95="P3",All!$AE95="RDP"),Ruler!F$8,IF(AND(All!$V95="P4",All!$AE95="RDP"),Ruler!F$9,IF(AND(All!$V95="P5",All!$AE95="RDP"),Ruler!F$10,IF(AND(All!$V95="P6",All!$AE95="RDP"),Ruler!F$11,IF(AND(All!$V95="P7",All!$AE95="RDP"),Ruler!F$12,IF(AND(All!$V95="P8",All!$AE95="RDP"),Ruler!F$13,IF(AND(All!$V95="P9",All!$AE95="RDP"),Ruler!F$14,IF(AND(All!$V95="P1",All!$AE95="RMS"),Ruler!F$6,IF(AND(All!$V95="P2",All!$AE95="RMS"),Ruler!F$15,IF(AND(All!$V95="P3",All!$AE95="RMS"),Ruler!F$16,IF(AND(All!$V95="P4",All!$AE95="RMS"),Ruler!F$17,IF(AND(All!$V95="P5",All!$AE95="RMS"),Ruler!F$18,IF(AND(All!$V95="P6",All!$AE95="RMS"),Ruler!F$19,IF(AND(All!$V95="P7",All!$AE95="RMS"),Ruler!F$20,IF(AND(All!$V95="P8",All!$AE95="RMS"),Ruler!F$21,IF(AND(All!$V95="P9",All!$AE95="RMS"),Ruler!F$22,IF(AND(All!$V95="P1",All!$AE95="RSS"),Ruler!F$6,IF(AND(All!$V95="P2",All!$AE95="RSS"),Ruler!F$23,IF(AND(All!$V95="P3",All!$AE95="RSS"),Ruler!F$24,IF(AND(All!$V95="P4",All!$AE95="RSS"),Ruler!F$25,IF(AND(All!$V95="P5",All!$AE95="RSS"),Ruler!F$26,IF(AND(All!$V95="P6",All!$AE95="RSS"),Ruler!F$27,IF(AND(All!$V95="P7",All!$AE95="RSS"),Ruler!F$28,IF(AND(All!$V95="P8",All!$AE95="RSS"),Ruler!F$29,IF(AND(All!$V95="P9",All!$AE95="RSS"),Ruler!F$30,0)))))))))))))))))))))))))))</f>
        <v>3</v>
      </c>
      <c r="BN95" s="325">
        <f>IF(AND(All!$V95="P1",All!$AE95="RDP"),Ruler!G$6,IF(AND(All!$V95="P2",All!$AE95="RDP"),Ruler!G$7,IF(AND(All!$V95="P3",All!$AE95="RDP"),Ruler!G$8,IF(AND(All!$V95="P4",All!$AE95="RDP"),Ruler!G$9,IF(AND(All!$V95="P5",All!$AE95="RDP"),Ruler!G$10,IF(AND(All!$V95="P6",All!$AE95="RDP"),Ruler!G$11,IF(AND(All!$V95="P7",All!$AE95="RDP"),Ruler!G$12,IF(AND(All!$V95="P8",All!$AE95="RDP"),Ruler!G$13,IF(AND(All!$V95="P9",All!$AE95="RDP"),Ruler!G$14,IF(AND(All!$V95="P1",All!$AE95="RMS"),Ruler!G$6,IF(AND(All!$V95="P2",All!$AE95="RMS"),Ruler!G$15,IF(AND(All!$V95="P3",All!$AE95="RMS"),Ruler!G$16,IF(AND(All!$V95="P4",All!$AE95="RMS"),Ruler!G$17,IF(AND(All!$V95="P5",All!$AE95="RMS"),Ruler!G$18,IF(AND(All!$V95="P6",All!$AE95="RMS"),Ruler!G$19,IF(AND(All!$V95="P7",All!$AE95="RMS"),Ruler!G$20,IF(AND(All!$V95="P8",All!$AE95="RMS"),Ruler!G$21,IF(AND(All!$V95="P9",All!$AE95="RMS"),Ruler!G$22,IF(AND(All!$V95="P1",All!$AE95="RSS"),Ruler!G$6,IF(AND(All!$V95="P2",All!$AE95="RSS"),Ruler!G$23,IF(AND(All!$V95="P3",All!$AE95="RSS"),Ruler!G$24,IF(AND(All!$V95="P4",All!$AE95="RSS"),Ruler!G$25,IF(AND(All!$V95="P5",All!$AE95="RSS"),Ruler!G$26,IF(AND(All!$V95="P6",All!$AE95="RSS"),Ruler!G$27,IF(AND(All!$V95="P7",All!$AE95="RSS"),Ruler!G$28,IF(AND(All!$V95="P8",All!$AE95="RSS"),Ruler!G$29,IF(AND(All!$V95="P9",All!$AE95="RSS"),Ruler!G$30,0)))))))))))))))))))))))))))</f>
        <v>3</v>
      </c>
      <c r="BO95" s="325">
        <f>IF(AND(All!$V95="P1",All!$AE95="RDP"),Ruler!H$6,IF(AND(All!$V95="P2",All!$AE95="RDP"),Ruler!H$7,IF(AND(All!$V95="P3",All!$AE95="RDP"),Ruler!H$8,IF(AND(All!$V95="P4",All!$AE95="RDP"),Ruler!H$9,IF(AND(All!$V95="P5",All!$AE95="RDP"),Ruler!H$10,IF(AND(All!$V95="P6",All!$AE95="RDP"),Ruler!H$11,IF(AND(All!$V95="P7",All!$AE95="RDP"),Ruler!H$12,IF(AND(All!$V95="P8",All!$AE95="RDP"),Ruler!H$13,IF(AND(All!$V95="P9",All!$AE95="RDP"),Ruler!H$14,IF(AND(All!$V95="P1",All!$AE95="RMS"),Ruler!H$6,IF(AND(All!$V95="P2",All!$AE95="RMS"),Ruler!H$15,IF(AND(All!$V95="P3",All!$AE95="RMS"),Ruler!H$16,IF(AND(All!$V95="P4",All!$AE95="RMS"),Ruler!H$17,IF(AND(All!$V95="P5",All!$AE95="RMS"),Ruler!H$18,IF(AND(All!$V95="P6",All!$AE95="RMS"),Ruler!H$19,IF(AND(All!$V95="P7",All!$AE95="RMS"),Ruler!H$20,IF(AND(All!$V95="P8",All!$AE95="RMS"),Ruler!H$21,IF(AND(All!$V95="P9",All!$AE95="RMS"),Ruler!H$22,IF(AND(All!$V95="P1",All!$AE95="RSS"),Ruler!H$6,IF(AND(All!$V95="P2",All!$AE95="RSS"),Ruler!H$23,IF(AND(All!$V95="P3",All!$AE95="RSS"),Ruler!H$24,IF(AND(All!$V95="P4",All!$AE95="RSS"),Ruler!H$25,IF(AND(All!$V95="P5",All!$AE95="RSS"),Ruler!H$26,IF(AND(All!$V95="P6",All!$AE95="RSS"),Ruler!H$27,IF(AND(All!$V95="P7",All!$AE95="RSS"),Ruler!H$28,IF(AND(All!$V95="P8",All!$AE95="RSS"),Ruler!H$29,IF(AND(All!$V95="P9",All!$AE95="RSS"),Ruler!H$30,0)))))))))))))))))))))))))))</f>
        <v>3</v>
      </c>
      <c r="BP95" s="325">
        <f>IF(AND(All!$V95="P1",All!$AE95="RDP"),Ruler!I$6,IF(AND(All!$V95="P2",All!$AE95="RDP"),Ruler!I$7,IF(AND(All!$V95="P3",All!$AE95="RDP"),Ruler!I$8,IF(AND(All!$V95="P4",All!$AE95="RDP"),Ruler!I$9,IF(AND(All!$V95="P5",All!$AE95="RDP"),Ruler!I$10,IF(AND(All!$V95="P6",All!$AE95="RDP"),Ruler!I$11,IF(AND(All!$V95="P7",All!$AE95="RDP"),Ruler!I$12,IF(AND(All!$V95="P8",All!$AE95="RDP"),Ruler!I$13,IF(AND(All!$V95="P9",All!$AE95="RDP"),Ruler!I$14,IF(AND(All!$V95="P1",All!$AE95="RMS"),Ruler!I$6,IF(AND(All!$V95="P2",All!$AE95="RMS"),Ruler!I$15,IF(AND(All!$V95="P3",All!$AE95="RMS"),Ruler!I$16,IF(AND(All!$V95="P4",All!$AE95="RMS"),Ruler!I$17,IF(AND(All!$V95="P5",All!$AE95="RMS"),Ruler!I$18,IF(AND(All!$V95="P6",All!$AE95="RMS"),Ruler!I$19,IF(AND(All!$V95="P7",All!$AE95="RMS"),Ruler!I$20,IF(AND(All!$V95="P8",All!$AE95="RMS"),Ruler!I$21,IF(AND(All!$V95="P9",All!$AE95="RMS"),Ruler!I$22,IF(AND(All!$V95="P1",All!$AE95="RSS"),Ruler!I$6,IF(AND(All!$V95="P2",All!$AE95="RSS"),Ruler!I$23,IF(AND(All!$V95="P3",All!$AE95="RSS"),Ruler!I$24,IF(AND(All!$V95="P4",All!$AE95="RSS"),Ruler!I$25,IF(AND(All!$V95="P5",All!$AE95="RSS"),Ruler!I$26,IF(AND(All!$V95="P6",All!$AE95="RSS"),Ruler!I$27,IF(AND(All!$V95="P7",All!$AE95="RSS"),Ruler!I$28,IF(AND(All!$V95="P8",All!$AE95="RSS"),Ruler!I$29,IF(AND(All!$V95="P9",All!$AE95="RSS"),Ruler!I$30,0)))))))))))))))))))))))))))</f>
        <v>3</v>
      </c>
      <c r="BQ95" s="325">
        <f>IF(AND(All!$V95="P1",All!$AE95="RDP"),Ruler!J$6,IF(AND(All!$V95="P2",All!$AE95="RDP"),Ruler!J$7,IF(AND(All!$V95="P3",All!$AE95="RDP"),Ruler!J$8,IF(AND(All!$V95="P4",All!$AE95="RDP"),Ruler!J$9,IF(AND(All!$V95="P5",All!$AE95="RDP"),Ruler!J$10,IF(AND(All!$V95="P6",All!$AE95="RDP"),Ruler!J$11,IF(AND(All!$V95="P7",All!$AE95="RDP"),Ruler!J$12,IF(AND(All!$V95="P8",All!$AE95="RDP"),Ruler!J$13,IF(AND(All!$V95="P9",All!$AE95="RDP"),Ruler!J$14,IF(AND(All!$V95="P1",All!$AE95="RMS"),Ruler!J$6,IF(AND(All!$V95="P2",All!$AE95="RMS"),Ruler!J$15,IF(AND(All!$V95="P3",All!$AE95="RMS"),Ruler!J$16,IF(AND(All!$V95="P4",All!$AE95="RMS"),Ruler!J$17,IF(AND(All!$V95="P5",All!$AE95="RMS"),Ruler!J$18,IF(AND(All!$V95="P6",All!$AE95="RMS"),Ruler!J$19,IF(AND(All!$V95="P7",All!$AE95="RMS"),Ruler!J$20,IF(AND(All!$V95="P8",All!$AE95="RMS"),Ruler!J$21,IF(AND(All!$V95="P9",All!$AE95="RMS"),Ruler!J$22,IF(AND(All!$V95="P1",All!$AE95="RSS"),Ruler!J$6,IF(AND(All!$V95="P2",All!$AE95="RSS"),Ruler!J$23,IF(AND(All!$V95="P3",All!$AE95="RSS"),Ruler!J$24,IF(AND(All!$V95="P4",All!$AE95="RSS"),Ruler!J$25,IF(AND(All!$V95="P5",All!$AE95="RSS"),Ruler!J$26,IF(AND(All!$V95="P6",All!$AE95="RSS"),Ruler!J$27,IF(AND(All!$V95="P7",All!$AE95="RSS"),Ruler!J$28,IF(AND(All!$V95="P8",All!$AE95="RSS"),Ruler!J$29,IF(AND(All!$V95="P9",All!$AE95="RSS"),Ruler!J$30,0)))))))))))))))))))))))))))</f>
        <v>3</v>
      </c>
      <c r="BR95" s="325">
        <f>IF(AND(All!$V95="P1",All!$AE95="RDP"),Ruler!K$6,IF(AND(All!$V95="P2",All!$AE95="RDP"),Ruler!K$7,IF(AND(All!$V95="P3",All!$AE95="RDP"),Ruler!K$8,IF(AND(All!$V95="P4",All!$AE95="RDP"),Ruler!K$9,IF(AND(All!$V95="P5",All!$AE95="RDP"),Ruler!K$10,IF(AND(All!$V95="P6",All!$AE95="RDP"),Ruler!K$11,IF(AND(All!$V95="P7",All!$AE95="RDP"),Ruler!K$12,IF(AND(All!$V95="P8",All!$AE95="RDP"),Ruler!K$13,IF(AND(All!$V95="P9",All!$AE95="RDP"),Ruler!K$14,IF(AND(All!$V95="P1",All!$AE95="RMS"),Ruler!K$6,IF(AND(All!$V95="P2",All!$AE95="RMS"),Ruler!K$15,IF(AND(All!$V95="P3",All!$AE95="RMS"),Ruler!K$16,IF(AND(All!$V95="P4",All!$AE95="RMS"),Ruler!K$17,IF(AND(All!$V95="P5",All!$AE95="RMS"),Ruler!K$18,IF(AND(All!$V95="P6",All!$AE95="RMS"),Ruler!K$19,IF(AND(All!$V95="P7",All!$AE95="RMS"),Ruler!K$20,IF(AND(All!$V95="P8",All!$AE95="RMS"),Ruler!K$21,IF(AND(All!$V95="P9",All!$AE95="RMS"),Ruler!K$22,IF(AND(All!$V95="P1",All!$AE95="RSS"),Ruler!K$6,IF(AND(All!$V95="P2",All!$AE95="RSS"),Ruler!K$23,IF(AND(All!$V95="P3",All!$AE95="RSS"),Ruler!K$24,IF(AND(All!$V95="P4",All!$AE95="RSS"),Ruler!K$25,IF(AND(All!$V95="P5",All!$AE95="RSS"),Ruler!K$26,IF(AND(All!$V95="P6",All!$AE95="RSS"),Ruler!K$27,IF(AND(All!$V95="P7",All!$AE95="RSS"),Ruler!K$28,IF(AND(All!$V95="P8",All!$AE95="RSS"),Ruler!K$29,IF(AND(All!$V95="P9",All!$AE95="RSS"),Ruler!K$30,0)))))))))))))))))))))))))))</f>
        <v>3</v>
      </c>
      <c r="BS95" s="325">
        <f>IF(AND(All!$V95="P1",All!$AE95="RDP"),Ruler!L$6,IF(AND(All!$V95="P2",All!$AE95="RDP"),Ruler!L$7,IF(AND(All!$V95="P3",All!$AE95="RDP"),Ruler!L$8,IF(AND(All!$V95="P4",All!$AE95="RDP"),Ruler!L$9,IF(AND(All!$V95="P5",All!$AE95="RDP"),Ruler!L$10,IF(AND(All!$V95="P6",All!$AE95="RDP"),Ruler!L$11,IF(AND(All!$V95="P7",All!$AE95="RDP"),Ruler!L$12,IF(AND(All!$V95="P8",All!$AE95="RDP"),Ruler!L$13,IF(AND(All!$V95="P9",All!$AE95="RDP"),Ruler!L$14,IF(AND(All!$V95="P1",All!$AE95="RMS"),Ruler!L$6,IF(AND(All!$V95="P2",All!$AE95="RMS"),Ruler!L$15,IF(AND(All!$V95="P3",All!$AE95="RMS"),Ruler!L$16,IF(AND(All!$V95="P4",All!$AE95="RMS"),Ruler!L$17,IF(AND(All!$V95="P5",All!$AE95="RMS"),Ruler!L$18,IF(AND(All!$V95="P6",All!$AE95="RMS"),Ruler!L$19,IF(AND(All!$V95="P7",All!$AE95="RMS"),Ruler!L$20,IF(AND(All!$V95="P8",All!$AE95="RMS"),Ruler!L$21,IF(AND(All!$V95="P9",All!$AE95="RMS"),Ruler!L$22,IF(AND(All!$V95="P1",All!$AE95="RSS"),Ruler!L$6,IF(AND(All!$V95="P2",All!$AE95="RSS"),Ruler!L$23,IF(AND(All!$V95="P3",All!$AE95="RSS"),Ruler!L$24,IF(AND(All!$V95="P4",All!$AE95="RSS"),Ruler!L$25,IF(AND(All!$V95="P5",All!$AE95="RSS"),Ruler!L$26,IF(AND(All!$V95="P6",All!$AE95="RSS"),Ruler!L$27,IF(AND(All!$V95="P7",All!$AE95="RSS"),Ruler!L$28,IF(AND(All!$V95="P8",All!$AE95="RSS"),Ruler!L$29,IF(AND(All!$V95="P9",All!$AE95="RSS"),Ruler!L$30,0)))))))))))))))))))))))))))</f>
        <v>3</v>
      </c>
      <c r="BT95" s="325">
        <f>IF(AND(All!$V95="P1",All!$AE95="RDP"),Ruler!M$6,IF(AND(All!$V95="P2",All!$AE95="RDP"),Ruler!M$7,IF(AND(All!$V95="P3",All!$AE95="RDP"),Ruler!M$8,IF(AND(All!$V95="P4",All!$AE95="RDP"),Ruler!M$9,IF(AND(All!$V95="P5",All!$AE95="RDP"),Ruler!M$10,IF(AND(All!$V95="P6",All!$AE95="RDP"),Ruler!M$11,IF(AND(All!$V95="P7",All!$AE95="RDP"),Ruler!M$12,IF(AND(All!$V95="P8",All!$AE95="RDP"),Ruler!M$13,IF(AND(All!$V95="P9",All!$AE95="RDP"),Ruler!M$14,IF(AND(All!$V95="P1",All!$AE95="RMS"),Ruler!M$6,IF(AND(All!$V95="P2",All!$AE95="RMS"),Ruler!M$15,IF(AND(All!$V95="P3",All!$AE95="RMS"),Ruler!M$16,IF(AND(All!$V95="P4",All!$AE95="RMS"),Ruler!M$17,IF(AND(All!$V95="P5",All!$AE95="RMS"),Ruler!M$18,IF(AND(All!$V95="P6",All!$AE95="RMS"),Ruler!M$19,IF(AND(All!$V95="P7",All!$AE95="RMS"),Ruler!M$20,IF(AND(All!$V95="P8",All!$AE95="RMS"),Ruler!M$21,IF(AND(All!$V95="P9",All!$AE95="RMS"),Ruler!M$22,IF(AND(All!$V95="P1",All!$AE95="RSS"),Ruler!M$6,IF(AND(All!$V95="P2",All!$AE95="RSS"),Ruler!M$23,IF(AND(All!$V95="P3",All!$AE95="RSS"),Ruler!M$24,IF(AND(All!$V95="P4",All!$AE95="RSS"),Ruler!M$25,IF(AND(All!$V95="P5",All!$AE95="RSS"),Ruler!M$26,IF(AND(All!$V95="P6",All!$AE95="RSS"),Ruler!M$27,IF(AND(All!$V95="P7",All!$AE95="RSS"),Ruler!M$28,IF(AND(All!$V95="P8",All!$AE95="RSS"),Ruler!M$29,IF(AND(All!$V95="P9",All!$AE95="RSS"),Ruler!M$30,0)))))))))))))))))))))))))))</f>
        <v>3</v>
      </c>
      <c r="BU95" s="325">
        <f>IF(AND(All!$V95="P1",All!$AE95="RDP"),Ruler!N$6,IF(AND(All!$V95="P2",All!$AE95="RDP"),Ruler!N$7,IF(AND(All!$V95="P3",All!$AE95="RDP"),Ruler!N$8,IF(AND(All!$V95="P4",All!$AE95="RDP"),Ruler!N$9,IF(AND(All!$V95="P5",All!$AE95="RDP"),Ruler!N$10,IF(AND(All!$V95="P6",All!$AE95="RDP"),Ruler!N$11,IF(AND(All!$V95="P7",All!$AE95="RDP"),Ruler!N$12,IF(AND(All!$V95="P8",All!$AE95="RDP"),Ruler!N$13,IF(AND(All!$V95="P9",All!$AE95="RDP"),Ruler!N$14,IF(AND(All!$V95="P1",All!$AE95="RMS"),Ruler!N$6,IF(AND(All!$V95="P2",All!$AE95="RMS"),Ruler!N$15,IF(AND(All!$V95="P3",All!$AE95="RMS"),Ruler!N$16,IF(AND(All!$V95="P4",All!$AE95="RMS"),Ruler!N$17,IF(AND(All!$V95="P5",All!$AE95="RMS"),Ruler!N$18,IF(AND(All!$V95="P6",All!$AE95="RMS"),Ruler!N$19,IF(AND(All!$V95="P7",All!$AE95="RMS"),Ruler!N$20,IF(AND(All!$V95="P8",All!$AE95="RMS"),Ruler!N$21,IF(AND(All!$V95="P9",All!$AE95="RMS"),Ruler!N$22,IF(AND(All!$V95="P1",All!$AE95="RSS"),Ruler!N$6,IF(AND(All!$V95="P2",All!$AE95="RSS"),Ruler!N$23,IF(AND(All!$V95="P3",All!$AE95="RSS"),Ruler!N$24,IF(AND(All!$V95="P4",All!$AE95="RSS"),Ruler!N$25,IF(AND(All!$V95="P5",All!$AE95="RSS"),Ruler!N$26,IF(AND(All!$V95="P6",All!$AE95="RSS"),Ruler!N$27,IF(AND(All!$V95="P7",All!$AE95="RSS"),Ruler!N$28,IF(AND(All!$V95="P8",All!$AE95="RSS"),Ruler!N$29,IF(AND(All!$V95="P9",All!$AE95="RSS"),Ruler!N$30,0)))))))))))))))))))))))))))</f>
        <v>1</v>
      </c>
      <c r="BV95" s="325">
        <f>IF(AND(All!$V95="P1",All!$AE95="RDP"),Ruler!O$6,IF(AND(All!$V95="P2",All!$AE95="RDP"),Ruler!O$7,IF(AND(All!$V95="P3",All!$AE95="RDP"),Ruler!O$8,IF(AND(All!$V95="P4",All!$AE95="RDP"),Ruler!O$9,IF(AND(All!$V95="P5",All!$AE95="RDP"),Ruler!O$10,IF(AND(All!$V95="P6",All!$AE95="RDP"),Ruler!O$11,IF(AND(All!$V95="P7",All!$AE95="RDP"),Ruler!O$12,IF(AND(All!$V95="P8",All!$AE95="RDP"),Ruler!O$13,IF(AND(All!$V95="P9",All!$AE95="RDP"),Ruler!O$14,IF(AND(All!$V95="P1",All!$AE95="RMS"),Ruler!O$6,IF(AND(All!$V95="P2",All!$AE95="RMS"),Ruler!O$15,IF(AND(All!$V95="P3",All!$AE95="RMS"),Ruler!O$16,IF(AND(All!$V95="P4",All!$AE95="RMS"),Ruler!O$17,IF(AND(All!$V95="P5",All!$AE95="RMS"),Ruler!O$18,IF(AND(All!$V95="P6",All!$AE95="RMS"),Ruler!O$19,IF(AND(All!$V95="P7",All!$AE95="RMS"),Ruler!O$20,IF(AND(All!$V95="P8",All!$AE95="RMS"),Ruler!O$21,IF(AND(All!$V95="P9",All!$AE95="RMS"),Ruler!O$22,IF(AND(All!$V95="P1",All!$AE95="RSS"),Ruler!O$6,IF(AND(All!$V95="P2",All!$AE95="RSS"),Ruler!O$23,IF(AND(All!$V95="P3",All!$AE95="RSS"),Ruler!O$24,IF(AND(All!$V95="P4",All!$AE95="RSS"),Ruler!O$25,IF(AND(All!$V95="P5",All!$AE95="RSS"),Ruler!O$26,IF(AND(All!$V95="P6",All!$AE95="RSS"),Ruler!O$27,IF(AND(All!$V95="P7",All!$AE95="RSS"),Ruler!O$28,IF(AND(All!$V95="P8",All!$AE95="RSS"),Ruler!O$29,IF(AND(All!$V95="P9",All!$AE95="RSS"),Ruler!O$30,0)))))))))))))))))))))))))))</f>
        <v>3</v>
      </c>
      <c r="BW95" s="325">
        <f>IF(AND(All!$V95="P1",All!$AE95="RDP"),Ruler!P$6,IF(AND(All!$V95="P2",All!$AE95="RDP"),Ruler!P$7,IF(AND(All!$V95="P3",All!$AE95="RDP"),Ruler!P$8,IF(AND(All!$V95="P4",All!$AE95="RDP"),Ruler!P$9,IF(AND(All!$V95="P5",All!$AE95="RDP"),Ruler!P$10,IF(AND(All!$V95="P6",All!$AE95="RDP"),Ruler!P$11,IF(AND(All!$V95="P7",All!$AE95="RDP"),Ruler!P$12,IF(AND(All!$V95="P8",All!$AE95="RDP"),Ruler!P$13,IF(AND(All!$V95="P9",All!$AE95="RDP"),Ruler!P$14,IF(AND(All!$V95="P1",All!$AE95="RMS"),Ruler!P$6,IF(AND(All!$V95="P2",All!$AE95="RMS"),Ruler!P$15,IF(AND(All!$V95="P3",All!$AE95="RMS"),Ruler!P$16,IF(AND(All!$V95="P4",All!$AE95="RMS"),Ruler!P$17,IF(AND(All!$V95="P5",All!$AE95="RMS"),Ruler!P$18,IF(AND(All!$V95="P6",All!$AE95="RMS"),Ruler!P$19,IF(AND(All!$V95="P7",All!$AE95="RMS"),Ruler!P$20,IF(AND(All!$V95="P8",All!$AE95="RMS"),Ruler!P$21,IF(AND(All!$V95="P9",All!$AE95="RMS"),Ruler!P$22,IF(AND(All!$V95="P1",All!$AE95="RSS"),Ruler!P$6,IF(AND(All!$V95="P2",All!$AE95="RSS"),Ruler!P$23,IF(AND(All!$V95="P3",All!$AE95="RSS"),Ruler!P$24,IF(AND(All!$V95="P4",All!$AE95="RSS"),Ruler!P$25,IF(AND(All!$V95="P5",All!$AE95="RSS"),Ruler!P$26,IF(AND(All!$V95="P6",All!$AE95="RSS"),Ruler!P$27,IF(AND(All!$V95="P7",All!$AE95="RSS"),Ruler!P$28,IF(AND(All!$V95="P8",All!$AE95="RSS"),Ruler!P$29,IF(AND(All!$V95="P9",All!$AE95="RSS"),Ruler!P$30,0)))))))))))))))))))))))))))</f>
        <v>3</v>
      </c>
      <c r="BX95" s="325">
        <f>IF(AND(All!$V95="P1",All!$AE95="RDP"),Ruler!Q$6,IF(AND(All!$V95="P2",All!$AE95="RDP"),Ruler!Q$7,IF(AND(All!$V95="P3",All!$AE95="RDP"),Ruler!Q$8,IF(AND(All!$V95="P4",All!$AE95="RDP"),Ruler!Q$9,IF(AND(All!$V95="P5",All!$AE95="RDP"),Ruler!Q$10,IF(AND(All!$V95="P6",All!$AE95="RDP"),Ruler!Q$11,IF(AND(All!$V95="P7",All!$AE95="RDP"),Ruler!Q$12,IF(AND(All!$V95="P8",All!$AE95="RDP"),Ruler!Q$13,IF(AND(All!$V95="P9",All!$AE95="RDP"),Ruler!Q$14,IF(AND(All!$V95="P1",All!$AE95="RMS"),Ruler!Q$6,IF(AND(All!$V95="P2",All!$AE95="RMS"),Ruler!Q$15,IF(AND(All!$V95="P3",All!$AE95="RMS"),Ruler!Q$16,IF(AND(All!$V95="P4",All!$AE95="RMS"),Ruler!Q$17,IF(AND(All!$V95="P5",All!$AE95="RMS"),Ruler!Q$18,IF(AND(All!$V95="P6",All!$AE95="RMS"),Ruler!Q$19,IF(AND(All!$V95="P7",All!$AE95="RMS"),Ruler!Q$20,IF(AND(All!$V95="P8",All!$AE95="RMS"),Ruler!Q$21,IF(AND(All!$V95="P9",All!$AE95="RMS"),Ruler!Q$22,IF(AND(All!$V95="P1",All!$AE95="RSS"),Ruler!Q$6,IF(AND(All!$V95="P2",All!$AE95="RSS"),Ruler!Q$23,IF(AND(All!$V95="P3",All!$AE95="RSS"),Ruler!Q$24,IF(AND(All!$V95="P4",All!$AE95="RSS"),Ruler!Q$25,IF(AND(All!$V95="P5",All!$AE95="RSS"),Ruler!Q$26,IF(AND(All!$V95="P6",All!$AE95="RSS"),Ruler!Q$27,IF(AND(All!$V95="P7",All!$AE95="RSS"),Ruler!Q$28,IF(AND(All!$V95="P8",All!$AE95="RSS"),Ruler!Q$29,IF(AND(All!$V95="P9",All!$AE95="RSS"),Ruler!Q$30,0)))))))))))))))))))))))))))</f>
        <v>3</v>
      </c>
      <c r="BY95" s="325">
        <f>IF(AND(All!$V95="P1",All!$AE95="RDP"),Ruler!R$6,IF(AND(All!$V95="P2",All!$AE95="RDP"),Ruler!R$7,IF(AND(All!$V95="P3",All!$AE95="RDP"),Ruler!R$8,IF(AND(All!$V95="P4",All!$AE95="RDP"),Ruler!R$9,IF(AND(All!$V95="P5",All!$AE95="RDP"),Ruler!R$10,IF(AND(All!$V95="P6",All!$AE95="RDP"),Ruler!R$11,IF(AND(All!$V95="P7",All!$AE95="RDP"),Ruler!R$12,IF(AND(All!$V95="P8",All!$AE95="RDP"),Ruler!R$13,IF(AND(All!$V95="P9",All!$AE95="RDP"),Ruler!R$14,IF(AND(All!$V95="P1",All!$AE95="RMS"),Ruler!R$6,IF(AND(All!$V95="P2",All!$AE95="RMS"),Ruler!R$15,IF(AND(All!$V95="P3",All!$AE95="RMS"),Ruler!R$16,IF(AND(All!$V95="P4",All!$AE95="RMS"),Ruler!R$17,IF(AND(All!$V95="P5",All!$AE95="RMS"),Ruler!R$18,IF(AND(All!$V95="P6",All!$AE95="RMS"),Ruler!R$19,IF(AND(All!$V95="P7",All!$AE95="RMS"),Ruler!R$20,IF(AND(All!$V95="P8",All!$AE95="RMS"),Ruler!R$21,IF(AND(All!$V95="P9",All!$AE95="RMS"),Ruler!R$22,IF(AND(All!$V95="P1",All!$AE95="RSS"),Ruler!R$6,IF(AND(All!$V95="P2",All!$AE95="RSS"),Ruler!R$23,IF(AND(All!$V95="P3",All!$AE95="RSS"),Ruler!R$24,IF(AND(All!$V95="P4",All!$AE95="RSS"),Ruler!R$25,IF(AND(All!$V95="P5",All!$AE95="RSS"),Ruler!R$26,IF(AND(All!$V95="P6",All!$AE95="RSS"),Ruler!R$27,IF(AND(All!$V95="P7",All!$AE95="RSS"),Ruler!R$28,IF(AND(All!$V95="P8",All!$AE95="RSS"),Ruler!R$29,IF(AND(All!$V95="P9",All!$AE95="RSS"),Ruler!R$30,0)))))))))))))))))))))))))))</f>
        <v>3</v>
      </c>
      <c r="BZ95" s="325">
        <f>IF(AND(All!$V95="P1",All!$AE95="RDP"),Ruler!S$6,IF(AND(All!$V95="P2",All!$AE95="RDP"),Ruler!S$7,IF(AND(All!$V95="P3",All!$AE95="RDP"),Ruler!S$8,IF(AND(All!$V95="P4",All!$AE95="RDP"),Ruler!S$9,IF(AND(All!$V95="P5",All!$AE95="RDP"),Ruler!S$10,IF(AND(All!$V95="P6",All!$AE95="RDP"),Ruler!S$11,IF(AND(All!$V95="P7",All!$AE95="RDP"),Ruler!S$12,IF(AND(All!$V95="P8",All!$AE95="RDP"),Ruler!S$13,IF(AND(All!$V95="P9",All!$AE95="RDP"),Ruler!S$14,IF(AND(All!$V95="P1",All!$AE95="RMS"),Ruler!S$6,IF(AND(All!$V95="P2",All!$AE95="RMS"),Ruler!S$15,IF(AND(All!$V95="P3",All!$AE95="RMS"),Ruler!S$16,IF(AND(All!$V95="P4",All!$AE95="RMS"),Ruler!S$17,IF(AND(All!$V95="P5",All!$AE95="RMS"),Ruler!S$18,IF(AND(All!$V95="P6",All!$AE95="RMS"),Ruler!S$19,IF(AND(All!$V95="P7",All!$AE95="RMS"),Ruler!S$20,IF(AND(All!$V95="P8",All!$AE95="RMS"),Ruler!S$21,IF(AND(All!$V95="P9",All!$AE95="RMS"),Ruler!S$22,IF(AND(All!$V95="P1",All!$AE95="RSS"),Ruler!S$6,IF(AND(All!$V95="P2",All!$AE95="RSS"),Ruler!S$23,IF(AND(All!$V95="P3",All!$AE95="RSS"),Ruler!S$24,IF(AND(All!$V95="P4",All!$AE95="RSS"),Ruler!S$25,IF(AND(All!$V95="P5",All!$AE95="RSS"),Ruler!S$26,IF(AND(All!$V95="P6",All!$AE95="RSS"),Ruler!S$27,IF(AND(All!$V95="P7",All!$AE95="RSS"),Ruler!S$28,IF(AND(All!$V95="P8",All!$AE95="RSS"),Ruler!S$29,IF(AND(All!$V95="P9",All!$AE95="RSS"),Ruler!S$30,0)))))))))))))))))))))))))))</f>
        <v>2</v>
      </c>
      <c r="CA95" s="325">
        <f>IF(AND(All!$V95="P1",All!$AE95="RDP"),Ruler!T$6,IF(AND(All!$V95="P2",All!$AE95="RDP"),Ruler!T$7,IF(AND(All!$V95="P3",All!$AE95="RDP"),Ruler!T$8,IF(AND(All!$V95="P4",All!$AE95="RDP"),Ruler!T$9,IF(AND(All!$V95="P5",All!$AE95="RDP"),Ruler!T$10,IF(AND(All!$V95="P6",All!$AE95="RDP"),Ruler!T$11,IF(AND(All!$V95="P7",All!$AE95="RDP"),Ruler!T$12,IF(AND(All!$V95="P8",All!$AE95="RDP"),Ruler!T$13,IF(AND(All!$V95="P9",All!$AE95="RDP"),Ruler!T$14,IF(AND(All!$V95="P1",All!$AE95="RMS"),Ruler!T$6,IF(AND(All!$V95="P2",All!$AE95="RMS"),Ruler!T$15,IF(AND(All!$V95="P3",All!$AE95="RMS"),Ruler!T$16,IF(AND(All!$V95="P4",All!$AE95="RMS"),Ruler!T$17,IF(AND(All!$V95="P5",All!$AE95="RMS"),Ruler!T$18,IF(AND(All!$V95="P6",All!$AE95="RMS"),Ruler!T$19,IF(AND(All!$V95="P7",All!$AE95="RMS"),Ruler!T$20,IF(AND(All!$V95="P8",All!$AE95="RMS"),Ruler!T$21,IF(AND(All!$V95="P9",All!$AE95="RMS"),Ruler!T$22,IF(AND(All!$V95="P1",All!$AE95="RSS"),Ruler!T$6,IF(AND(All!$V95="P2",All!$AE95="RSS"),Ruler!T$23,IF(AND(All!$V95="P3",All!$AE95="RSS"),Ruler!T$24,IF(AND(All!$V95="P4",All!$AE95="RSS"),Ruler!T$25,IF(AND(All!$V95="P5",All!$AE95="RSS"),Ruler!T$26,IF(AND(All!$V95="P6",All!$AE95="RSS"),Ruler!T$27,IF(AND(All!$V95="P7",All!$AE95="RSS"),Ruler!T$28,IF(AND(All!$V95="P8",All!$AE95="RSS"),Ruler!T$29,IF(AND(All!$V95="P9",All!$AE95="RSS"),Ruler!T$30,0)))))))))))))))))))))))))))</f>
        <v>2</v>
      </c>
      <c r="CB95" s="325">
        <f>IF(AND(All!$V95="P1",All!$AE95="RDP"),Ruler!U$6,IF(AND(All!$V95="P2",All!$AE95="RDP"),Ruler!U$7,IF(AND(All!$V95="P3",All!$AE95="RDP"),Ruler!U$8,IF(AND(All!$V95="P4",All!$AE95="RDP"),Ruler!U$9,IF(AND(All!$V95="P5",All!$AE95="RDP"),Ruler!U$10,IF(AND(All!$V95="P6",All!$AE95="RDP"),Ruler!U$11,IF(AND(All!$V95="P7",All!$AE95="RDP"),Ruler!U$12,IF(AND(All!$V95="P8",All!$AE95="RDP"),Ruler!U$13,IF(AND(All!$V95="P9",All!$AE95="RDP"),Ruler!U$14,IF(AND(All!$V95="P1",All!$AE95="RMS"),Ruler!U$6,IF(AND(All!$V95="P2",All!$AE95="RMS"),Ruler!U$15,IF(AND(All!$V95="P3",All!$AE95="RMS"),Ruler!U$16,IF(AND(All!$V95="P4",All!$AE95="RMS"),Ruler!U$17,IF(AND(All!$V95="P5",All!$AE95="RMS"),Ruler!U$18,IF(AND(All!$V95="P6",All!$AE95="RMS"),Ruler!U$19,IF(AND(All!$V95="P7",All!$AE95="RMS"),Ruler!U$20,IF(AND(All!$V95="P8",All!$AE95="RMS"),Ruler!U$21,IF(AND(All!$V95="P9",All!$AE95="RMS"),Ruler!U$22,IF(AND(All!$V95="P1",All!$AE95="RSS"),Ruler!U$6,IF(AND(All!$V95="P2",All!$AE95="RSS"),Ruler!U$23,IF(AND(All!$V95="P3",All!$AE95="RSS"),Ruler!U$24,IF(AND(All!$V95="P4",All!$AE95="RSS"),Ruler!U$25,IF(AND(All!$V95="P5",All!$AE95="RSS"),Ruler!U$26,IF(AND(All!$V95="P6",All!$AE95="RSS"),Ruler!U$27,IF(AND(All!$V95="P7",All!$AE95="RSS"),Ruler!U$28,IF(AND(All!$V95="P8",All!$AE95="RSS"),Ruler!U$29,IF(AND(All!$V95="P9",All!$AE95="RSS"),Ruler!U$30,0)))))))))))))))))))))))))))</f>
        <v>2</v>
      </c>
      <c r="CC95" s="325">
        <f>IF(AND(All!$V95="P1",All!$AE95="RDP"),Ruler!V$6,IF(AND(All!$V95="P2",All!$AE95="RDP"),Ruler!V$7,IF(AND(All!$V95="P3",All!$AE95="RDP"),Ruler!V$8,IF(AND(All!$V95="P4",All!$AE95="RDP"),Ruler!V$9,IF(AND(All!$V95="P5",All!$AE95="RDP"),Ruler!V$10,IF(AND(All!$V95="P6",All!$AE95="RDP"),Ruler!V$11,IF(AND(All!$V95="P7",All!$AE95="RDP"),Ruler!V$12,IF(AND(All!$V95="P8",All!$AE95="RDP"),Ruler!V$13,IF(AND(All!$V95="P9",All!$AE95="RDP"),Ruler!V$14,IF(AND(All!$V95="P1",All!$AE95="RMS"),Ruler!V$6,IF(AND(All!$V95="P2",All!$AE95="RMS"),Ruler!V$15,IF(AND(All!$V95="P3",All!$AE95="RMS"),Ruler!V$16,IF(AND(All!$V95="P4",All!$AE95="RMS"),Ruler!V$17,IF(AND(All!$V95="P5",All!$AE95="RMS"),Ruler!V$18,IF(AND(All!$V95="P6",All!$AE95="RMS"),Ruler!V$19,IF(AND(All!$V95="P7",All!$AE95="RMS"),Ruler!V$20,IF(AND(All!$V95="P8",All!$AE95="RMS"),Ruler!V$21,IF(AND(All!$V95="P9",All!$AE95="RMS"),Ruler!V$22,IF(AND(All!$V95="P1",All!$AE95="RSS"),Ruler!V$6,IF(AND(All!$V95="P2",All!$AE95="RSS"),Ruler!V$23,IF(AND(All!$V95="P3",All!$AE95="RSS"),Ruler!V$24,IF(AND(All!$V95="P4",All!$AE95="RSS"),Ruler!V$25,IF(AND(All!$V95="P5",All!$AE95="RSS"),Ruler!V$26,IF(AND(All!$V95="P6",All!$AE95="RSS"),Ruler!V$27,IF(AND(All!$V95="P7",All!$AE95="RSS"),Ruler!V$28,IF(AND(All!$V95="P8",All!$AE95="RSS"),Ruler!V$29,IF(AND(All!$V95="P9",All!$AE95="RSS"),Ruler!V$30,0)))))))))))))))))))))))))))</f>
        <v>2</v>
      </c>
      <c r="CD95" s="325">
        <f>IF(AND(All!$V95="P1",All!$AE95="RDP"),Ruler!W$6,IF(AND(All!$V95="P2",All!$AE95="RDP"),Ruler!W$7,IF(AND(All!$V95="P3",All!$AE95="RDP"),Ruler!W$8,IF(AND(All!$V95="P4",All!$AE95="RDP"),Ruler!W$9,IF(AND(All!$V95="P5",All!$AE95="RDP"),Ruler!W$10,IF(AND(All!$V95="P6",All!$AE95="RDP"),Ruler!W$11,IF(AND(All!$V95="P7",All!$AE95="RDP"),Ruler!W$12,IF(AND(All!$V95="P8",All!$AE95="RDP"),Ruler!W$13,IF(AND(All!$V95="P9",All!$AE95="RDP"),Ruler!W$14,IF(AND(All!$V95="P1",All!$AE95="RMS"),Ruler!W$6,IF(AND(All!$V95="P2",All!$AE95="RMS"),Ruler!W$15,IF(AND(All!$V95="P3",All!$AE95="RMS"),Ruler!W$16,IF(AND(All!$V95="P4",All!$AE95="RMS"),Ruler!W$17,IF(AND(All!$V95="P5",All!$AE95="RMS"),Ruler!W$18,IF(AND(All!$V95="P6",All!$AE95="RMS"),Ruler!W$19,IF(AND(All!$V95="P7",All!$AE95="RMS"),Ruler!W$20,IF(AND(All!$V95="P8",All!$AE95="RMS"),Ruler!W$21,IF(AND(All!$V95="P9",All!$AE95="RMS"),Ruler!W$22,IF(AND(All!$V95="P1",All!$AE95="RSS"),Ruler!W$6,IF(AND(All!$V95="P2",All!$AE95="RSS"),Ruler!W$23,IF(AND(All!$V95="P3",All!$AE95="RSS"),Ruler!W$24,IF(AND(All!$V95="P4",All!$AE95="RSS"),Ruler!W$25,IF(AND(All!$V95="P5",All!$AE95="RSS"),Ruler!W$26,IF(AND(All!$V95="P6",All!$AE95="RSS"),Ruler!W$27,IF(AND(All!$V95="P7",All!$AE95="RSS"),Ruler!W$28,IF(AND(All!$V95="P8",All!$AE95="RSS"),Ruler!W$29,IF(AND(All!$V95="P9",All!$AE95="RSS"),Ruler!W$30,0)))))))))))))))))))))))))))</f>
        <v>2</v>
      </c>
      <c r="CE95" s="325">
        <f>IF(AND(All!$V95="P1",All!$AE95="RDP"),Ruler!X$6,IF(AND(All!$V95="P2",All!$AE95="RDP"),Ruler!X$7,IF(AND(All!$V95="P3",All!$AE95="RDP"),Ruler!X$8,IF(AND(All!$V95="P4",All!$AE95="RDP"),Ruler!X$9,IF(AND(All!$V95="P5",All!$AE95="RDP"),Ruler!X$10,IF(AND(All!$V95="P6",All!$AE95="RDP"),Ruler!X$11,IF(AND(All!$V95="P7",All!$AE95="RDP"),Ruler!X$12,IF(AND(All!$V95="P8",All!$AE95="RDP"),Ruler!X$13,IF(AND(All!$V95="P9",All!$AE95="RDP"),Ruler!X$14,IF(AND(All!$V95="P1",All!$AE95="RMS"),Ruler!X$6,IF(AND(All!$V95="P2",All!$AE95="RMS"),Ruler!X$15,IF(AND(All!$V95="P3",All!$AE95="RMS"),Ruler!X$16,IF(AND(All!$V95="P4",All!$AE95="RMS"),Ruler!X$17,IF(AND(All!$V95="P5",All!$AE95="RMS"),Ruler!X$18,IF(AND(All!$V95="P6",All!$AE95="RMS"),Ruler!X$19,IF(AND(All!$V95="P7",All!$AE95="RMS"),Ruler!X$20,IF(AND(All!$V95="P8",All!$AE95="RMS"),Ruler!X$21,IF(AND(All!$V95="P9",All!$AE95="RMS"),Ruler!X$22,IF(AND(All!$V95="P1",All!$AE95="RSS"),Ruler!X$6,IF(AND(All!$V95="P2",All!$AE95="RSS"),Ruler!X$23,IF(AND(All!$V95="P3",All!$AE95="RSS"),Ruler!X$24,IF(AND(All!$V95="P4",All!$AE95="RSS"),Ruler!X$25,IF(AND(All!$V95="P5",All!$AE95="RSS"),Ruler!X$26,IF(AND(All!$V95="P6",All!$AE95="RSS"),Ruler!X$27,IF(AND(All!$V95="P7",All!$AE95="RSS"),Ruler!X$28,IF(AND(All!$V95="P8",All!$AE95="RSS"),Ruler!X$29,IF(AND(All!$V95="P9",All!$AE95="RSS"),Ruler!X$30,0)))))))))))))))))))))))))))</f>
        <v>2</v>
      </c>
      <c r="CF95" s="325">
        <f>IF(AND(All!$V95="P1",All!$AE95="RDP"),Ruler!Y$6,IF(AND(All!$V95="P2",All!$AE95="RDP"),Ruler!Y$7,IF(AND(All!$V95="P3",All!$AE95="RDP"),Ruler!Y$8,IF(AND(All!$V95="P4",All!$AE95="RDP"),Ruler!Y$9,IF(AND(All!$V95="P5",All!$AE95="RDP"),Ruler!Y$10,IF(AND(All!$V95="P6",All!$AE95="RDP"),Ruler!Y$11,IF(AND(All!$V95="P7",All!$AE95="RDP"),Ruler!Y$12,IF(AND(All!$V95="P8",All!$AE95="RDP"),Ruler!Y$13,IF(AND(All!$V95="P9",All!$AE95="RDP"),Ruler!Y$14,IF(AND(All!$V95="P1",All!$AE95="RMS"),Ruler!Y$6,IF(AND(All!$V95="P2",All!$AE95="RMS"),Ruler!Y$15,IF(AND(All!$V95="P3",All!$AE95="RMS"),Ruler!Y$16,IF(AND(All!$V95="P4",All!$AE95="RMS"),Ruler!Y$17,IF(AND(All!$V95="P5",All!$AE95="RMS"),Ruler!Y$18,IF(AND(All!$V95="P6",All!$AE95="RMS"),Ruler!Y$19,IF(AND(All!$V95="P7",All!$AE95="RMS"),Ruler!Y$20,IF(AND(All!$V95="P8",All!$AE95="RMS"),Ruler!Y$21,IF(AND(All!$V95="P9",All!$AE95="RMS"),Ruler!Y$22,IF(AND(All!$V95="P1",All!$AE95="RSS"),Ruler!Y$6,IF(AND(All!$V95="P2",All!$AE95="RSS"),Ruler!Y$23,IF(AND(All!$V95="P3",All!$AE95="RSS"),Ruler!Y$24,IF(AND(All!$V95="P4",All!$AE95="RSS"),Ruler!Y$25,IF(AND(All!$V95="P5",All!$AE95="RSS"),Ruler!Y$26,IF(AND(All!$V95="P6",All!$AE95="RSS"),Ruler!Y$27,IF(AND(All!$V95="P7",All!$AE95="RSS"),Ruler!Y$28,IF(AND(All!$V95="P8",All!$AE95="RSS"),Ruler!Y$29,IF(AND(All!$V95="P9",All!$AE95="RSS"),Ruler!Y$30,0)))))))))))))))))))))))))))</f>
        <v>1</v>
      </c>
      <c r="CG95" s="325">
        <f>IF(AND(All!$V95="P1",All!$AE95="RDP"),Ruler!Z$6,IF(AND(All!$V95="P2",All!$AE95="RDP"),Ruler!Z$7,IF(AND(All!$V95="P3",All!$AE95="RDP"),Ruler!Z$8,IF(AND(All!$V95="P4",All!$AE95="RDP"),Ruler!Z$9,IF(AND(All!$V95="P5",All!$AE95="RDP"),Ruler!Z$10,IF(AND(All!$V95="P6",All!$AE95="RDP"),Ruler!Z$11,IF(AND(All!$V95="P7",All!$AE95="RDP"),Ruler!Z$12,IF(AND(All!$V95="P8",All!$AE95="RDP"),Ruler!Z$13,IF(AND(All!$V95="P9",All!$AE95="RDP"),Ruler!Z$14,IF(AND(All!$V95="P1",All!$AE95="RMS"),Ruler!Z$6,IF(AND(All!$V95="P2",All!$AE95="RMS"),Ruler!Z$15,IF(AND(All!$V95="P3",All!$AE95="RMS"),Ruler!Z$16,IF(AND(All!$V95="P4",All!$AE95="RMS"),Ruler!Z$17,IF(AND(All!$V95="P5",All!$AE95="RMS"),Ruler!Z$18,IF(AND(All!$V95="P6",All!$AE95="RMS"),Ruler!Z$19,IF(AND(All!$V95="P7",All!$AE95="RMS"),Ruler!Z$20,IF(AND(All!$V95="P8",All!$AE95="RMS"),Ruler!Z$21,IF(AND(All!$V95="P9",All!$AE95="RMS"),Ruler!Z$22,IF(AND(All!$V95="P1",All!$AE95="RSS"),Ruler!Z$6,IF(AND(All!$V95="P2",All!$AE95="RSS"),Ruler!Z$23,IF(AND(All!$V95="P3",All!$AE95="RSS"),Ruler!Z$24,IF(AND(All!$V95="P4",All!$AE95="RSS"),Ruler!Z$25,IF(AND(All!$V95="P5",All!$AE95="RSS"),Ruler!Z$26,IF(AND(All!$V95="P6",All!$AE95="RSS"),Ruler!Z$27,IF(AND(All!$V95="P7",All!$AE95="RSS"),Ruler!Z$28,IF(AND(All!$V95="P8",All!$AE95="RSS"),Ruler!Z$29,IF(AND(All!$V95="P9",All!$AE95="RSS"),Ruler!Z$30,0)))))))))))))))))))))))))))</f>
        <v>2</v>
      </c>
      <c r="CH95" s="325">
        <f>IF(AND(All!$V95="P1",All!$AE95="RDP"),Ruler!AA$6,IF(AND(All!$V95="P2",All!$AE95="RDP"),Ruler!AA$7,IF(AND(All!$V95="P3",All!$AE95="RDP"),Ruler!AA$8,IF(AND(All!$V95="P4",All!$AE95="RDP"),Ruler!AA$9,IF(AND(All!$V95="P5",All!$AE95="RDP"),Ruler!AA$10,IF(AND(All!$V95="P6",All!$AE95="RDP"),Ruler!AA$11,IF(AND(All!$V95="P7",All!$AE95="RDP"),Ruler!AA$12,IF(AND(All!$V95="P8",All!$AE95="RDP"),Ruler!AA$13,IF(AND(All!$V95="P9",All!$AE95="RDP"),Ruler!AA$14,IF(AND(All!$V95="P1",All!$AE95="RMS"),Ruler!AA$6,IF(AND(All!$V95="P2",All!$AE95="RMS"),Ruler!AA$15,IF(AND(All!$V95="P3",All!$AE95="RMS"),Ruler!AA$16,IF(AND(All!$V95="P4",All!$AE95="RMS"),Ruler!AA$17,IF(AND(All!$V95="P5",All!$AE95="RMS"),Ruler!AA$18,IF(AND(All!$V95="P6",All!$AE95="RMS"),Ruler!AA$19,IF(AND(All!$V95="P7",All!$AE95="RMS"),Ruler!AA$20,IF(AND(All!$V95="P8",All!$AE95="RMS"),Ruler!AA$21,IF(AND(All!$V95="P9",All!$AE95="RMS"),Ruler!AA$22,IF(AND(All!$V95="P1",All!$AE95="RSS"),Ruler!AA$6,IF(AND(All!$V95="P2",All!$AE95="RSS"),Ruler!AA$23,IF(AND(All!$V95="P3",All!$AE95="RSS"),Ruler!AA$24,IF(AND(All!$V95="P4",All!$AE95="RSS"),Ruler!AA$25,IF(AND(All!$V95="P5",All!$AE95="RSS"),Ruler!AA$26,IF(AND(All!$V95="P6",All!$AE95="RSS"),Ruler!AA$27,IF(AND(All!$V95="P7",All!$AE95="RSS"),Ruler!AA$28,IF(AND(All!$V95="P8",All!$AE95="RSS"),Ruler!AA$29,IF(AND(All!$V95="P9",All!$AE95="RSS"),Ruler!AA$30,0)))))))))))))))))))))))))))</f>
        <v>1</v>
      </c>
      <c r="CI95" s="325">
        <f>IF(AND(All!$V95="P1",All!$AE95="RDP"),Ruler!AB$6,IF(AND(All!$V95="P2",All!$AE95="RDP"),Ruler!AB$7,IF(AND(All!$V95="P3",All!$AE95="RDP"),Ruler!AB$8,IF(AND(All!$V95="P4",All!$AE95="RDP"),Ruler!AB$9,IF(AND(All!$V95="P5",All!$AE95="RDP"),Ruler!AB$10,IF(AND(All!$V95="P6",All!$AE95="RDP"),Ruler!AB$11,IF(AND(All!$V95="P7",All!$AE95="RDP"),Ruler!AB$12,IF(AND(All!$V95="P8",All!$AE95="RDP"),Ruler!AB$13,IF(AND(All!$V95="P9",All!$AE95="RDP"),Ruler!AB$14,IF(AND(All!$V95="P1",All!$AE95="RMS"),Ruler!AB$6,IF(AND(All!$V95="P2",All!$AE95="RMS"),Ruler!AB$15,IF(AND(All!$V95="P3",All!$AE95="RMS"),Ruler!AB$16,IF(AND(All!$V95="P4",All!$AE95="RMS"),Ruler!AB$17,IF(AND(All!$V95="P5",All!$AE95="RMS"),Ruler!AB$18,IF(AND(All!$V95="P6",All!$AE95="RMS"),Ruler!AB$19,IF(AND(All!$V95="P7",All!$AE95="RMS"),Ruler!AB$20,IF(AND(All!$V95="P8",All!$AE95="RMS"),Ruler!AB$21,IF(AND(All!$V95="P9",All!$AE95="RMS"),Ruler!AB$22,IF(AND(All!$V95="P1",All!$AE95="RSS"),Ruler!AB$6,IF(AND(All!$V95="P2",All!$AE95="RSS"),Ruler!AB$23,IF(AND(All!$V95="P3",All!$AE95="RSS"),Ruler!AB$24,IF(AND(All!$V95="P4",All!$AE95="RSS"),Ruler!AB$25,IF(AND(All!$V95="P5",All!$AE95="RSS"),Ruler!AB$26,IF(AND(All!$V95="P6",All!$AE95="RSS"),Ruler!AB$27,IF(AND(All!$V95="P7",All!$AE95="RSS"),Ruler!AB$28,IF(AND(All!$V95="P8",All!$AE95="RSS"),Ruler!AB$29,IF(AND(All!$V95="P9",All!$AE95="RSS"),Ruler!AB$30,0)))))))))))))))))))))))))))</f>
        <v>1</v>
      </c>
      <c r="CJ95" s="377">
        <f>Table9[[#This Row],[R-B1]]-Table9[[#This Row],[B1]]</f>
        <v>0</v>
      </c>
      <c r="CK95" s="378">
        <f>Table9[[#This Row],[R-B2]]-Table9[[#This Row],[B2]]</f>
        <v>0</v>
      </c>
      <c r="CL95" s="378">
        <f>Table9[[#This Row],[R-B3]]-Table9[[#This Row],[B3]]</f>
        <v>1</v>
      </c>
      <c r="CM95" s="378">
        <f>Table9[[#This Row],[R-B4]]-Table9[[#This Row],[B4]]</f>
        <v>0</v>
      </c>
      <c r="CN95" s="378">
        <f>Table9[[#This Row],[R-B5]]-Table9[[#This Row],[B5]]</f>
        <v>0</v>
      </c>
      <c r="CO95" s="378">
        <f>Table9[[#This Row],[R-B6]]-Table9[[#This Row],[B6]]</f>
        <v>0</v>
      </c>
      <c r="CP95" s="378">
        <f>Table9[[#This Row],[R-B7]]-Table9[[#This Row],[B7]]</f>
        <v>1</v>
      </c>
      <c r="CQ95" s="378">
        <f>Table9[[#This Row],[R-B8]]-Table9[[#This Row],[B8]]</f>
        <v>1</v>
      </c>
      <c r="CR95" s="378">
        <f>Table9[[#This Row],[R-B9]]-Table9[[#This Row],[B9]]</f>
        <v>1</v>
      </c>
      <c r="CS95" s="378">
        <f>Table9[[#This Row],[R-B10]]-Table9[[#This Row],[B10]]</f>
        <v>0</v>
      </c>
      <c r="CT95" s="378">
        <f>Table9[[#This Row],[R-B11]]-Table9[[#This Row],[B11]]</f>
        <v>0</v>
      </c>
      <c r="CU95" s="378">
        <f>Table9[[#This Row],[R-B12]]-Table9[[#This Row],[B12]]</f>
        <v>1</v>
      </c>
      <c r="CV95" s="378">
        <f>Table9[[#This Row],[R-K1]]-Table9[[#This Row],[K1]]</f>
        <v>1</v>
      </c>
      <c r="CW95" s="378">
        <f>Table9[[#This Row],[R-K2]]-Table9[[#This Row],[K2]]</f>
        <v>1</v>
      </c>
      <c r="CX95" s="378">
        <f>Table9[[#This Row],[R-K3]]-Table9[[#This Row],[K3]]</f>
        <v>0</v>
      </c>
      <c r="CY95" s="378">
        <f>Table9[[#This Row],[R-K4]]-Table9[[#This Row],[K4]]</f>
        <v>0</v>
      </c>
      <c r="CZ95" s="378">
        <f>Table9[[#This Row],[R-K5]]-Table9[[#This Row],[K5]]</f>
        <v>0</v>
      </c>
      <c r="DA95" s="378">
        <f>Table9[[#This Row],[R-P1]]-Table9[[#This Row],[P1]]</f>
        <v>0</v>
      </c>
      <c r="DB95" s="378">
        <f>Table9[[#This Row],[R-P2]]-Table9[[#This Row],[P2]]</f>
        <v>1</v>
      </c>
      <c r="DC95" s="378">
        <f>Table9[[#This Row],[R-P3]]-Table9[[#This Row],[P3]]</f>
        <v>0</v>
      </c>
      <c r="DD95" s="378">
        <f>Table9[[#This Row],[R-P4]]-Table9[[#This Row],[P4]]</f>
        <v>0</v>
      </c>
      <c r="DE95" s="378">
        <f>Table9[[#This Row],[R-P5]]-Table9[[#This Row],[P5]]</f>
        <v>0</v>
      </c>
      <c r="DF95" s="378">
        <f>Table9[[#This Row],[R-E1]]-Table9[[#This Row],[E1]]</f>
        <v>0</v>
      </c>
      <c r="DG95" s="379">
        <f>Table9[[#This Row],[R-E2]]-Table9[[#This Row],[E2]]</f>
        <v>0</v>
      </c>
      <c r="DH95" s="43">
        <f>COUNTIF(Table9[[#This Row],[G-B1]:[G-B12]],"&lt;=0")/12*100</f>
        <v>58.333333333333336</v>
      </c>
      <c r="DI95" s="43">
        <f>COUNTIF(Table9[[#This Row],[G-K1]:[G-K5]],"&lt;=0")/5*100</f>
        <v>60</v>
      </c>
      <c r="DJ95" s="43">
        <f>COUNTIF(Table9[[#This Row],[G-P1]:[G-P5]],"&lt;=0")/5*100</f>
        <v>80</v>
      </c>
      <c r="DK95" s="43">
        <f>COUNTIF(Table9[[#This Row],[G-E1]:[G-E2]],"&lt;=0")/2*100</f>
        <v>100</v>
      </c>
      <c r="DL95" s="450">
        <f>IF(AE95="RDP",(COUNTIF(Table9[[#This Row],[G-B3]],"&lt;=0")+COUNTIF(Table9[[#This Row],[G-B4]],"&lt;=0")+COUNTIF(Table9[[#This Row],[G-B7]],"&lt;=0")+COUNTIF(Table9[[#This Row],[G-B11]],"&lt;=0")+COUNTIF(Table9[[#This Row],[G-K2]],"&lt;=0"))/5*100,IF(AE95="RMS",(COUNTIF(Table9[[#This Row],[G-B4]],"&lt;=0")+COUNTIF(Table9[[#This Row],[G-B5]],"&lt;=0")+COUNTIF(Table9[[#This Row],[G-B10]],"&lt;=0")+COUNTIF(Table9[[#This Row],[G-B12]],"&lt;=0")+COUNTIF(Table9[[#This Row],[G-K2]],"&lt;=0"))/5*100,IF(AE95="RSS",(COUNTIF(Table9[[#This Row],[G-B1]],"&lt;=0")+COUNTIF(Table9[[#This Row],[G-B2]],"&lt;=0")+COUNTIF(Table9[[#This Row],[G-B6]],"&lt;=0")+COUNTIF(Table9[[#This Row],[G-B11]],"&lt;=0")+COUNTIF(Table9[[#This Row],[G-B12]],"&lt;=0"))/5*100,0)))</f>
        <v>80</v>
      </c>
      <c r="DM95" s="380">
        <v>83</v>
      </c>
      <c r="DN95" s="381">
        <v>80</v>
      </c>
      <c r="DO95" s="381">
        <v>80</v>
      </c>
      <c r="DP95" s="381">
        <v>100</v>
      </c>
      <c r="DQ95" s="381">
        <v>100</v>
      </c>
      <c r="DR95" s="380">
        <v>17</v>
      </c>
      <c r="DS95" s="381">
        <v>20</v>
      </c>
      <c r="DT95" s="381">
        <v>40</v>
      </c>
      <c r="DU95" s="381">
        <v>0</v>
      </c>
      <c r="DV95" s="381">
        <v>0</v>
      </c>
      <c r="DW95" s="380">
        <v>17</v>
      </c>
      <c r="DX95" s="381">
        <v>0</v>
      </c>
      <c r="DY95" s="381">
        <v>20</v>
      </c>
      <c r="DZ95" s="381">
        <v>0</v>
      </c>
      <c r="EA95" s="382">
        <v>0</v>
      </c>
      <c r="EB95" s="335" t="s">
        <v>251</v>
      </c>
      <c r="EC95" s="324" t="s">
        <v>196</v>
      </c>
      <c r="ED95" s="324" t="s">
        <v>851</v>
      </c>
      <c r="EE95" s="338"/>
    </row>
    <row r="96" spans="2:135" ht="124.5" hidden="1" customHeight="1" thickBot="1" x14ac:dyDescent="0.35">
      <c r="B96" s="282">
        <v>95</v>
      </c>
      <c r="C96" s="421" t="s">
        <v>134</v>
      </c>
      <c r="D96" s="345">
        <v>46121</v>
      </c>
      <c r="E96" s="349" t="s">
        <v>852</v>
      </c>
      <c r="F96" s="304">
        <v>1117420</v>
      </c>
      <c r="G96" s="308">
        <f t="shared" ca="1" si="5"/>
        <v>48.420910321537299</v>
      </c>
      <c r="H96" s="283">
        <v>28642</v>
      </c>
      <c r="I96" s="343" t="s">
        <v>136</v>
      </c>
      <c r="J96" s="343" t="s">
        <v>423</v>
      </c>
      <c r="K96" s="343" t="s">
        <v>138</v>
      </c>
      <c r="L96" s="343" t="s">
        <v>853</v>
      </c>
      <c r="M96" s="343" t="s">
        <v>204</v>
      </c>
      <c r="N96" s="343"/>
      <c r="O96" s="343" t="s">
        <v>183</v>
      </c>
      <c r="P96" s="349" t="s">
        <v>854</v>
      </c>
      <c r="Q96" s="343" t="s">
        <v>425</v>
      </c>
      <c r="R96" s="404">
        <v>46249</v>
      </c>
      <c r="S96" s="345">
        <v>45505</v>
      </c>
      <c r="T96" s="286">
        <f t="shared" ca="1" si="7"/>
        <v>2.2194444444444446</v>
      </c>
      <c r="U96" s="343">
        <f>2026-2005</f>
        <v>21</v>
      </c>
      <c r="V96" s="343" t="s">
        <v>59</v>
      </c>
      <c r="W96" s="356">
        <f ca="1">Table9[[#This Row],[Age]]-($T$1-Table9[[#This Row],[Date of Appointment to Current Grade]])/365</f>
        <v>46.2</v>
      </c>
      <c r="X96" s="360">
        <f ca="1">($T$1-Table9[[#This Row],[Date of Appointment to Current Grade]])/365</f>
        <v>2.2209103215372985</v>
      </c>
      <c r="Y96" s="345">
        <v>45505</v>
      </c>
      <c r="Z96" s="343" t="s">
        <v>187</v>
      </c>
      <c r="AA96" s="345">
        <v>45505</v>
      </c>
      <c r="AB96" s="360">
        <f ca="1">($T$1-Table9[[#This Row],[Date in Position]])/365</f>
        <v>2.2209103215372985</v>
      </c>
      <c r="AC96" s="343" t="s">
        <v>183</v>
      </c>
      <c r="AD96" s="345">
        <v>45888</v>
      </c>
      <c r="AE96" s="343" t="s">
        <v>147</v>
      </c>
      <c r="AF96" s="343" t="s">
        <v>148</v>
      </c>
      <c r="AG96" s="287" t="s">
        <v>855</v>
      </c>
      <c r="AH96" s="287" t="s">
        <v>856</v>
      </c>
      <c r="AI96" s="287" t="s">
        <v>857</v>
      </c>
      <c r="AJ96" s="285"/>
      <c r="AK96" s="288" t="s">
        <v>858</v>
      </c>
      <c r="AL96" s="282" t="s">
        <v>153</v>
      </c>
      <c r="AM96" s="319" t="s">
        <v>859</v>
      </c>
      <c r="AN96" s="313">
        <v>3</v>
      </c>
      <c r="AO96" s="304">
        <v>3</v>
      </c>
      <c r="AP96" s="304">
        <v>3</v>
      </c>
      <c r="AQ96" s="304">
        <v>3</v>
      </c>
      <c r="AR96" s="304">
        <v>3</v>
      </c>
      <c r="AS96" s="304">
        <v>3</v>
      </c>
      <c r="AT96" s="304">
        <v>3</v>
      </c>
      <c r="AU96" s="304">
        <v>3</v>
      </c>
      <c r="AV96" s="304">
        <v>3</v>
      </c>
      <c r="AW96" s="304">
        <v>3</v>
      </c>
      <c r="AX96" s="304">
        <v>3</v>
      </c>
      <c r="AY96" s="304">
        <v>3</v>
      </c>
      <c r="AZ96" s="304">
        <v>4</v>
      </c>
      <c r="BA96" s="304">
        <v>3</v>
      </c>
      <c r="BB96" s="304">
        <v>2</v>
      </c>
      <c r="BC96" s="304">
        <v>3</v>
      </c>
      <c r="BD96" s="304">
        <v>2</v>
      </c>
      <c r="BE96" s="304">
        <v>2</v>
      </c>
      <c r="BF96" s="304">
        <v>2</v>
      </c>
      <c r="BG96" s="304">
        <v>2</v>
      </c>
      <c r="BH96" s="304">
        <v>2</v>
      </c>
      <c r="BI96" s="304">
        <v>2</v>
      </c>
      <c r="BJ96" s="304">
        <v>1</v>
      </c>
      <c r="BK96" s="314">
        <v>2</v>
      </c>
      <c r="BL96" s="325">
        <f>IF(AND(All!$V96="P1",All!$AE96="RDP"),Ruler!E$6,IF(AND(All!$V96="P2",All!$AE96="RDP"),Ruler!E$7,IF(AND(All!$V96="P3",All!$AE96="RDP"),Ruler!E$8,IF(AND(All!$V96="P4",All!$AE96="RDP"),Ruler!E$9,IF(AND(All!$V96="P5",All!$AE96="RDP"),Ruler!E$10,IF(AND(All!$V96="P6",All!$AE96="RDP"),Ruler!E$11,IF(AND(All!$V96="P7",All!$AE96="RDP"),Ruler!E$12,IF(AND(All!$V96="P8",All!$AE96="RDP"),Ruler!E$13,IF(AND(All!$V96="P9",All!$AE96="RDP"),Ruler!E$14,IF(AND(All!$V96="P1",All!$AE96="RMS"),Ruler!E$6,IF(AND(All!$V96="P2",All!$AE96="RMS"),Ruler!E$15,IF(AND(All!$V96="P3",All!$AE96="RMS"),Ruler!E$16,IF(AND(All!$V96="P4",All!$AE96="RMS"),Ruler!E$17,IF(AND(All!$V96="P5",All!$AE96="RMS"),Ruler!E$18,IF(AND(All!$V96="P6",All!$AE96="RMS"),Ruler!E$19,IF(AND(All!$V96="P7",All!$AE96="RMS"),Ruler!E$20,IF(AND(All!$V96="P8",All!$AE96="RMS"),Ruler!E$21,IF(AND(All!$V96="P9",All!$AE96="RMS"),Ruler!E$22,IF(AND(All!$V96="P1",All!$AE96="RSS"),Ruler!E$6,IF(AND(All!$V96="P2",All!$AE96="RSS"),Ruler!E$23,IF(AND(All!$V96="P3",All!$AE96="RSS"),Ruler!E$24,IF(AND(All!$V96="P4",All!$AE96="RSS"),Ruler!E$25,IF(AND(All!$V96="P5",All!$AE96="RSS"),Ruler!E$26,IF(AND(All!$V96="P6",All!$AE96="RSS"),Ruler!E$27,IF(AND(All!$V96="P7",All!$AE96="RSS"),Ruler!E$28,IF(AND(All!$V96="P8",All!$AE96="RSS"),Ruler!E$29,IF(AND(All!$V96="P9",All!$AE96="RSS"),Ruler!E$30,0)))))))))))))))))))))))))))</f>
        <v>3</v>
      </c>
      <c r="BM96" s="325">
        <f>IF(AND(All!$V96="P1",All!$AE96="RDP"),Ruler!F$6,IF(AND(All!$V96="P2",All!$AE96="RDP"),Ruler!F$7,IF(AND(All!$V96="P3",All!$AE96="RDP"),Ruler!F$8,IF(AND(All!$V96="P4",All!$AE96="RDP"),Ruler!F$9,IF(AND(All!$V96="P5",All!$AE96="RDP"),Ruler!F$10,IF(AND(All!$V96="P6",All!$AE96="RDP"),Ruler!F$11,IF(AND(All!$V96="P7",All!$AE96="RDP"),Ruler!F$12,IF(AND(All!$V96="P8",All!$AE96="RDP"),Ruler!F$13,IF(AND(All!$V96="P9",All!$AE96="RDP"),Ruler!F$14,IF(AND(All!$V96="P1",All!$AE96="RMS"),Ruler!F$6,IF(AND(All!$V96="P2",All!$AE96="RMS"),Ruler!F$15,IF(AND(All!$V96="P3",All!$AE96="RMS"),Ruler!F$16,IF(AND(All!$V96="P4",All!$AE96="RMS"),Ruler!F$17,IF(AND(All!$V96="P5",All!$AE96="RMS"),Ruler!F$18,IF(AND(All!$V96="P6",All!$AE96="RMS"),Ruler!F$19,IF(AND(All!$V96="P7",All!$AE96="RMS"),Ruler!F$20,IF(AND(All!$V96="P8",All!$AE96="RMS"),Ruler!F$21,IF(AND(All!$V96="P9",All!$AE96="RMS"),Ruler!F$22,IF(AND(All!$V96="P1",All!$AE96="RSS"),Ruler!F$6,IF(AND(All!$V96="P2",All!$AE96="RSS"),Ruler!F$23,IF(AND(All!$V96="P3",All!$AE96="RSS"),Ruler!F$24,IF(AND(All!$V96="P4",All!$AE96="RSS"),Ruler!F$25,IF(AND(All!$V96="P5",All!$AE96="RSS"),Ruler!F$26,IF(AND(All!$V96="P6",All!$AE96="RSS"),Ruler!F$27,IF(AND(All!$V96="P7",All!$AE96="RSS"),Ruler!F$28,IF(AND(All!$V96="P8",All!$AE96="RSS"),Ruler!F$29,IF(AND(All!$V96="P9",All!$AE96="RSS"),Ruler!F$30,0)))))))))))))))))))))))))))</f>
        <v>3</v>
      </c>
      <c r="BN96" s="325">
        <f>IF(AND(All!$V96="P1",All!$AE96="RDP"),Ruler!G$6,IF(AND(All!$V96="P2",All!$AE96="RDP"),Ruler!G$7,IF(AND(All!$V96="P3",All!$AE96="RDP"),Ruler!G$8,IF(AND(All!$V96="P4",All!$AE96="RDP"),Ruler!G$9,IF(AND(All!$V96="P5",All!$AE96="RDP"),Ruler!G$10,IF(AND(All!$V96="P6",All!$AE96="RDP"),Ruler!G$11,IF(AND(All!$V96="P7",All!$AE96="RDP"),Ruler!G$12,IF(AND(All!$V96="P8",All!$AE96="RDP"),Ruler!G$13,IF(AND(All!$V96="P9",All!$AE96="RDP"),Ruler!G$14,IF(AND(All!$V96="P1",All!$AE96="RMS"),Ruler!G$6,IF(AND(All!$V96="P2",All!$AE96="RMS"),Ruler!G$15,IF(AND(All!$V96="P3",All!$AE96="RMS"),Ruler!G$16,IF(AND(All!$V96="P4",All!$AE96="RMS"),Ruler!G$17,IF(AND(All!$V96="P5",All!$AE96="RMS"),Ruler!G$18,IF(AND(All!$V96="P6",All!$AE96="RMS"),Ruler!G$19,IF(AND(All!$V96="P7",All!$AE96="RMS"),Ruler!G$20,IF(AND(All!$V96="P8",All!$AE96="RMS"),Ruler!G$21,IF(AND(All!$V96="P9",All!$AE96="RMS"),Ruler!G$22,IF(AND(All!$V96="P1",All!$AE96="RSS"),Ruler!G$6,IF(AND(All!$V96="P2",All!$AE96="RSS"),Ruler!G$23,IF(AND(All!$V96="P3",All!$AE96="RSS"),Ruler!G$24,IF(AND(All!$V96="P4",All!$AE96="RSS"),Ruler!G$25,IF(AND(All!$V96="P5",All!$AE96="RSS"),Ruler!G$26,IF(AND(All!$V96="P6",All!$AE96="RSS"),Ruler!G$27,IF(AND(All!$V96="P7",All!$AE96="RSS"),Ruler!G$28,IF(AND(All!$V96="P8",All!$AE96="RSS"),Ruler!G$29,IF(AND(All!$V96="P9",All!$AE96="RSS"),Ruler!G$30,0)))))))))))))))))))))))))))</f>
        <v>3</v>
      </c>
      <c r="BO96" s="325">
        <f>IF(AND(All!$V96="P1",All!$AE96="RDP"),Ruler!H$6,IF(AND(All!$V96="P2",All!$AE96="RDP"),Ruler!H$7,IF(AND(All!$V96="P3",All!$AE96="RDP"),Ruler!H$8,IF(AND(All!$V96="P4",All!$AE96="RDP"),Ruler!H$9,IF(AND(All!$V96="P5",All!$AE96="RDP"),Ruler!H$10,IF(AND(All!$V96="P6",All!$AE96="RDP"),Ruler!H$11,IF(AND(All!$V96="P7",All!$AE96="RDP"),Ruler!H$12,IF(AND(All!$V96="P8",All!$AE96="RDP"),Ruler!H$13,IF(AND(All!$V96="P9",All!$AE96="RDP"),Ruler!H$14,IF(AND(All!$V96="P1",All!$AE96="RMS"),Ruler!H$6,IF(AND(All!$V96="P2",All!$AE96="RMS"),Ruler!H$15,IF(AND(All!$V96="P3",All!$AE96="RMS"),Ruler!H$16,IF(AND(All!$V96="P4",All!$AE96="RMS"),Ruler!H$17,IF(AND(All!$V96="P5",All!$AE96="RMS"),Ruler!H$18,IF(AND(All!$V96="P6",All!$AE96="RMS"),Ruler!H$19,IF(AND(All!$V96="P7",All!$AE96="RMS"),Ruler!H$20,IF(AND(All!$V96="P8",All!$AE96="RMS"),Ruler!H$21,IF(AND(All!$V96="P9",All!$AE96="RMS"),Ruler!H$22,IF(AND(All!$V96="P1",All!$AE96="RSS"),Ruler!H$6,IF(AND(All!$V96="P2",All!$AE96="RSS"),Ruler!H$23,IF(AND(All!$V96="P3",All!$AE96="RSS"),Ruler!H$24,IF(AND(All!$V96="P4",All!$AE96="RSS"),Ruler!H$25,IF(AND(All!$V96="P5",All!$AE96="RSS"),Ruler!H$26,IF(AND(All!$V96="P6",All!$AE96="RSS"),Ruler!H$27,IF(AND(All!$V96="P7",All!$AE96="RSS"),Ruler!H$28,IF(AND(All!$V96="P8",All!$AE96="RSS"),Ruler!H$29,IF(AND(All!$V96="P9",All!$AE96="RSS"),Ruler!H$30,0)))))))))))))))))))))))))))</f>
        <v>3</v>
      </c>
      <c r="BP96" s="325">
        <f>IF(AND(All!$V96="P1",All!$AE96="RDP"),Ruler!I$6,IF(AND(All!$V96="P2",All!$AE96="RDP"),Ruler!I$7,IF(AND(All!$V96="P3",All!$AE96="RDP"),Ruler!I$8,IF(AND(All!$V96="P4",All!$AE96="RDP"),Ruler!I$9,IF(AND(All!$V96="P5",All!$AE96="RDP"),Ruler!I$10,IF(AND(All!$V96="P6",All!$AE96="RDP"),Ruler!I$11,IF(AND(All!$V96="P7",All!$AE96="RDP"),Ruler!I$12,IF(AND(All!$V96="P8",All!$AE96="RDP"),Ruler!I$13,IF(AND(All!$V96="P9",All!$AE96="RDP"),Ruler!I$14,IF(AND(All!$V96="P1",All!$AE96="RMS"),Ruler!I$6,IF(AND(All!$V96="P2",All!$AE96="RMS"),Ruler!I$15,IF(AND(All!$V96="P3",All!$AE96="RMS"),Ruler!I$16,IF(AND(All!$V96="P4",All!$AE96="RMS"),Ruler!I$17,IF(AND(All!$V96="P5",All!$AE96="RMS"),Ruler!I$18,IF(AND(All!$V96="P6",All!$AE96="RMS"),Ruler!I$19,IF(AND(All!$V96="P7",All!$AE96="RMS"),Ruler!I$20,IF(AND(All!$V96="P8",All!$AE96="RMS"),Ruler!I$21,IF(AND(All!$V96="P9",All!$AE96="RMS"),Ruler!I$22,IF(AND(All!$V96="P1",All!$AE96="RSS"),Ruler!I$6,IF(AND(All!$V96="P2",All!$AE96="RSS"),Ruler!I$23,IF(AND(All!$V96="P3",All!$AE96="RSS"),Ruler!I$24,IF(AND(All!$V96="P4",All!$AE96="RSS"),Ruler!I$25,IF(AND(All!$V96="P5",All!$AE96="RSS"),Ruler!I$26,IF(AND(All!$V96="P6",All!$AE96="RSS"),Ruler!I$27,IF(AND(All!$V96="P7",All!$AE96="RSS"),Ruler!I$28,IF(AND(All!$V96="P8",All!$AE96="RSS"),Ruler!I$29,IF(AND(All!$V96="P9",All!$AE96="RSS"),Ruler!I$30,0)))))))))))))))))))))))))))</f>
        <v>3</v>
      </c>
      <c r="BQ96" s="325">
        <f>IF(AND(All!$V96="P1",All!$AE96="RDP"),Ruler!J$6,IF(AND(All!$V96="P2",All!$AE96="RDP"),Ruler!J$7,IF(AND(All!$V96="P3",All!$AE96="RDP"),Ruler!J$8,IF(AND(All!$V96="P4",All!$AE96="RDP"),Ruler!J$9,IF(AND(All!$V96="P5",All!$AE96="RDP"),Ruler!J$10,IF(AND(All!$V96="P6",All!$AE96="RDP"),Ruler!J$11,IF(AND(All!$V96="P7",All!$AE96="RDP"),Ruler!J$12,IF(AND(All!$V96="P8",All!$AE96="RDP"),Ruler!J$13,IF(AND(All!$V96="P9",All!$AE96="RDP"),Ruler!J$14,IF(AND(All!$V96="P1",All!$AE96="RMS"),Ruler!J$6,IF(AND(All!$V96="P2",All!$AE96="RMS"),Ruler!J$15,IF(AND(All!$V96="P3",All!$AE96="RMS"),Ruler!J$16,IF(AND(All!$V96="P4",All!$AE96="RMS"),Ruler!J$17,IF(AND(All!$V96="P5",All!$AE96="RMS"),Ruler!J$18,IF(AND(All!$V96="P6",All!$AE96="RMS"),Ruler!J$19,IF(AND(All!$V96="P7",All!$AE96="RMS"),Ruler!J$20,IF(AND(All!$V96="P8",All!$AE96="RMS"),Ruler!J$21,IF(AND(All!$V96="P9",All!$AE96="RMS"),Ruler!J$22,IF(AND(All!$V96="P1",All!$AE96="RSS"),Ruler!J$6,IF(AND(All!$V96="P2",All!$AE96="RSS"),Ruler!J$23,IF(AND(All!$V96="P3",All!$AE96="RSS"),Ruler!J$24,IF(AND(All!$V96="P4",All!$AE96="RSS"),Ruler!J$25,IF(AND(All!$V96="P5",All!$AE96="RSS"),Ruler!J$26,IF(AND(All!$V96="P6",All!$AE96="RSS"),Ruler!J$27,IF(AND(All!$V96="P7",All!$AE96="RSS"),Ruler!J$28,IF(AND(All!$V96="P8",All!$AE96="RSS"),Ruler!J$29,IF(AND(All!$V96="P9",All!$AE96="RSS"),Ruler!J$30,0)))))))))))))))))))))))))))</f>
        <v>2</v>
      </c>
      <c r="BR96" s="325">
        <f>IF(AND(All!$V96="P1",All!$AE96="RDP"),Ruler!K$6,IF(AND(All!$V96="P2",All!$AE96="RDP"),Ruler!K$7,IF(AND(All!$V96="P3",All!$AE96="RDP"),Ruler!K$8,IF(AND(All!$V96="P4",All!$AE96="RDP"),Ruler!K$9,IF(AND(All!$V96="P5",All!$AE96="RDP"),Ruler!K$10,IF(AND(All!$V96="P6",All!$AE96="RDP"),Ruler!K$11,IF(AND(All!$V96="P7",All!$AE96="RDP"),Ruler!K$12,IF(AND(All!$V96="P8",All!$AE96="RDP"),Ruler!K$13,IF(AND(All!$V96="P9",All!$AE96="RDP"),Ruler!K$14,IF(AND(All!$V96="P1",All!$AE96="RMS"),Ruler!K$6,IF(AND(All!$V96="P2",All!$AE96="RMS"),Ruler!K$15,IF(AND(All!$V96="P3",All!$AE96="RMS"),Ruler!K$16,IF(AND(All!$V96="P4",All!$AE96="RMS"),Ruler!K$17,IF(AND(All!$V96="P5",All!$AE96="RMS"),Ruler!K$18,IF(AND(All!$V96="P6",All!$AE96="RMS"),Ruler!K$19,IF(AND(All!$V96="P7",All!$AE96="RMS"),Ruler!K$20,IF(AND(All!$V96="P8",All!$AE96="RMS"),Ruler!K$21,IF(AND(All!$V96="P9",All!$AE96="RMS"),Ruler!K$22,IF(AND(All!$V96="P1",All!$AE96="RSS"),Ruler!K$6,IF(AND(All!$V96="P2",All!$AE96="RSS"),Ruler!K$23,IF(AND(All!$V96="P3",All!$AE96="RSS"),Ruler!K$24,IF(AND(All!$V96="P4",All!$AE96="RSS"),Ruler!K$25,IF(AND(All!$V96="P5",All!$AE96="RSS"),Ruler!K$26,IF(AND(All!$V96="P6",All!$AE96="RSS"),Ruler!K$27,IF(AND(All!$V96="P7",All!$AE96="RSS"),Ruler!K$28,IF(AND(All!$V96="P8",All!$AE96="RSS"),Ruler!K$29,IF(AND(All!$V96="P9",All!$AE96="RSS"),Ruler!K$30,0)))))))))))))))))))))))))))</f>
        <v>3</v>
      </c>
      <c r="BS96" s="325">
        <f>IF(AND(All!$V96="P1",All!$AE96="RDP"),Ruler!L$6,IF(AND(All!$V96="P2",All!$AE96="RDP"),Ruler!L$7,IF(AND(All!$V96="P3",All!$AE96="RDP"),Ruler!L$8,IF(AND(All!$V96="P4",All!$AE96="RDP"),Ruler!L$9,IF(AND(All!$V96="P5",All!$AE96="RDP"),Ruler!L$10,IF(AND(All!$V96="P6",All!$AE96="RDP"),Ruler!L$11,IF(AND(All!$V96="P7",All!$AE96="RDP"),Ruler!L$12,IF(AND(All!$V96="P8",All!$AE96="RDP"),Ruler!L$13,IF(AND(All!$V96="P9",All!$AE96="RDP"),Ruler!L$14,IF(AND(All!$V96="P1",All!$AE96="RMS"),Ruler!L$6,IF(AND(All!$V96="P2",All!$AE96="RMS"),Ruler!L$15,IF(AND(All!$V96="P3",All!$AE96="RMS"),Ruler!L$16,IF(AND(All!$V96="P4",All!$AE96="RMS"),Ruler!L$17,IF(AND(All!$V96="P5",All!$AE96="RMS"),Ruler!L$18,IF(AND(All!$V96="P6",All!$AE96="RMS"),Ruler!L$19,IF(AND(All!$V96="P7",All!$AE96="RMS"),Ruler!L$20,IF(AND(All!$V96="P8",All!$AE96="RMS"),Ruler!L$21,IF(AND(All!$V96="P9",All!$AE96="RMS"),Ruler!L$22,IF(AND(All!$V96="P1",All!$AE96="RSS"),Ruler!L$6,IF(AND(All!$V96="P2",All!$AE96="RSS"),Ruler!L$23,IF(AND(All!$V96="P3",All!$AE96="RSS"),Ruler!L$24,IF(AND(All!$V96="P4",All!$AE96="RSS"),Ruler!L$25,IF(AND(All!$V96="P5",All!$AE96="RSS"),Ruler!L$26,IF(AND(All!$V96="P6",All!$AE96="RSS"),Ruler!L$27,IF(AND(All!$V96="P7",All!$AE96="RSS"),Ruler!L$28,IF(AND(All!$V96="P8",All!$AE96="RSS"),Ruler!L$29,IF(AND(All!$V96="P9",All!$AE96="RSS"),Ruler!L$30,0)))))))))))))))))))))))))))</f>
        <v>3</v>
      </c>
      <c r="BT96" s="325">
        <f>IF(AND(All!$V96="P1",All!$AE96="RDP"),Ruler!M$6,IF(AND(All!$V96="P2",All!$AE96="RDP"),Ruler!M$7,IF(AND(All!$V96="P3",All!$AE96="RDP"),Ruler!M$8,IF(AND(All!$V96="P4",All!$AE96="RDP"),Ruler!M$9,IF(AND(All!$V96="P5",All!$AE96="RDP"),Ruler!M$10,IF(AND(All!$V96="P6",All!$AE96="RDP"),Ruler!M$11,IF(AND(All!$V96="P7",All!$AE96="RDP"),Ruler!M$12,IF(AND(All!$V96="P8",All!$AE96="RDP"),Ruler!M$13,IF(AND(All!$V96="P9",All!$AE96="RDP"),Ruler!M$14,IF(AND(All!$V96="P1",All!$AE96="RMS"),Ruler!M$6,IF(AND(All!$V96="P2",All!$AE96="RMS"),Ruler!M$15,IF(AND(All!$V96="P3",All!$AE96="RMS"),Ruler!M$16,IF(AND(All!$V96="P4",All!$AE96="RMS"),Ruler!M$17,IF(AND(All!$V96="P5",All!$AE96="RMS"),Ruler!M$18,IF(AND(All!$V96="P6",All!$AE96="RMS"),Ruler!M$19,IF(AND(All!$V96="P7",All!$AE96="RMS"),Ruler!M$20,IF(AND(All!$V96="P8",All!$AE96="RMS"),Ruler!M$21,IF(AND(All!$V96="P9",All!$AE96="RMS"),Ruler!M$22,IF(AND(All!$V96="P1",All!$AE96="RSS"),Ruler!M$6,IF(AND(All!$V96="P2",All!$AE96="RSS"),Ruler!M$23,IF(AND(All!$V96="P3",All!$AE96="RSS"),Ruler!M$24,IF(AND(All!$V96="P4",All!$AE96="RSS"),Ruler!M$25,IF(AND(All!$V96="P5",All!$AE96="RSS"),Ruler!M$26,IF(AND(All!$V96="P6",All!$AE96="RSS"),Ruler!M$27,IF(AND(All!$V96="P7",All!$AE96="RSS"),Ruler!M$28,IF(AND(All!$V96="P8",All!$AE96="RSS"),Ruler!M$29,IF(AND(All!$V96="P9",All!$AE96="RSS"),Ruler!M$30,0)))))))))))))))))))))))))))</f>
        <v>3</v>
      </c>
      <c r="BU96" s="325">
        <f>IF(AND(All!$V96="P1",All!$AE96="RDP"),Ruler!N$6,IF(AND(All!$V96="P2",All!$AE96="RDP"),Ruler!N$7,IF(AND(All!$V96="P3",All!$AE96="RDP"),Ruler!N$8,IF(AND(All!$V96="P4",All!$AE96="RDP"),Ruler!N$9,IF(AND(All!$V96="P5",All!$AE96="RDP"),Ruler!N$10,IF(AND(All!$V96="P6",All!$AE96="RDP"),Ruler!N$11,IF(AND(All!$V96="P7",All!$AE96="RDP"),Ruler!N$12,IF(AND(All!$V96="P8",All!$AE96="RDP"),Ruler!N$13,IF(AND(All!$V96="P9",All!$AE96="RDP"),Ruler!N$14,IF(AND(All!$V96="P1",All!$AE96="RMS"),Ruler!N$6,IF(AND(All!$V96="P2",All!$AE96="RMS"),Ruler!N$15,IF(AND(All!$V96="P3",All!$AE96="RMS"),Ruler!N$16,IF(AND(All!$V96="P4",All!$AE96="RMS"),Ruler!N$17,IF(AND(All!$V96="P5",All!$AE96="RMS"),Ruler!N$18,IF(AND(All!$V96="P6",All!$AE96="RMS"),Ruler!N$19,IF(AND(All!$V96="P7",All!$AE96="RMS"),Ruler!N$20,IF(AND(All!$V96="P8",All!$AE96="RMS"),Ruler!N$21,IF(AND(All!$V96="P9",All!$AE96="RMS"),Ruler!N$22,IF(AND(All!$V96="P1",All!$AE96="RSS"),Ruler!N$6,IF(AND(All!$V96="P2",All!$AE96="RSS"),Ruler!N$23,IF(AND(All!$V96="P3",All!$AE96="RSS"),Ruler!N$24,IF(AND(All!$V96="P4",All!$AE96="RSS"),Ruler!N$25,IF(AND(All!$V96="P5",All!$AE96="RSS"),Ruler!N$26,IF(AND(All!$V96="P6",All!$AE96="RSS"),Ruler!N$27,IF(AND(All!$V96="P7",All!$AE96="RSS"),Ruler!N$28,IF(AND(All!$V96="P8",All!$AE96="RSS"),Ruler!N$29,IF(AND(All!$V96="P9",All!$AE96="RSS"),Ruler!N$30,0)))))))))))))))))))))))))))</f>
        <v>2</v>
      </c>
      <c r="BV96" s="325">
        <f>IF(AND(All!$V96="P1",All!$AE96="RDP"),Ruler!O$6,IF(AND(All!$V96="P2",All!$AE96="RDP"),Ruler!O$7,IF(AND(All!$V96="P3",All!$AE96="RDP"),Ruler!O$8,IF(AND(All!$V96="P4",All!$AE96="RDP"),Ruler!O$9,IF(AND(All!$V96="P5",All!$AE96="RDP"),Ruler!O$10,IF(AND(All!$V96="P6",All!$AE96="RDP"),Ruler!O$11,IF(AND(All!$V96="P7",All!$AE96="RDP"),Ruler!O$12,IF(AND(All!$V96="P8",All!$AE96="RDP"),Ruler!O$13,IF(AND(All!$V96="P9",All!$AE96="RDP"),Ruler!O$14,IF(AND(All!$V96="P1",All!$AE96="RMS"),Ruler!O$6,IF(AND(All!$V96="P2",All!$AE96="RMS"),Ruler!O$15,IF(AND(All!$V96="P3",All!$AE96="RMS"),Ruler!O$16,IF(AND(All!$V96="P4",All!$AE96="RMS"),Ruler!O$17,IF(AND(All!$V96="P5",All!$AE96="RMS"),Ruler!O$18,IF(AND(All!$V96="P6",All!$AE96="RMS"),Ruler!O$19,IF(AND(All!$V96="P7",All!$AE96="RMS"),Ruler!O$20,IF(AND(All!$V96="P8",All!$AE96="RMS"),Ruler!O$21,IF(AND(All!$V96="P9",All!$AE96="RMS"),Ruler!O$22,IF(AND(All!$V96="P1",All!$AE96="RSS"),Ruler!O$6,IF(AND(All!$V96="P2",All!$AE96="RSS"),Ruler!O$23,IF(AND(All!$V96="P3",All!$AE96="RSS"),Ruler!O$24,IF(AND(All!$V96="P4",All!$AE96="RSS"),Ruler!O$25,IF(AND(All!$V96="P5",All!$AE96="RSS"),Ruler!O$26,IF(AND(All!$V96="P6",All!$AE96="RSS"),Ruler!O$27,IF(AND(All!$V96="P7",All!$AE96="RSS"),Ruler!O$28,IF(AND(All!$V96="P8",All!$AE96="RSS"),Ruler!O$29,IF(AND(All!$V96="P9",All!$AE96="RSS"),Ruler!O$30,0)))))))))))))))))))))))))))</f>
        <v>3</v>
      </c>
      <c r="BW96" s="325">
        <f>IF(AND(All!$V96="P1",All!$AE96="RDP"),Ruler!P$6,IF(AND(All!$V96="P2",All!$AE96="RDP"),Ruler!P$7,IF(AND(All!$V96="P3",All!$AE96="RDP"),Ruler!P$8,IF(AND(All!$V96="P4",All!$AE96="RDP"),Ruler!P$9,IF(AND(All!$V96="P5",All!$AE96="RDP"),Ruler!P$10,IF(AND(All!$V96="P6",All!$AE96="RDP"),Ruler!P$11,IF(AND(All!$V96="P7",All!$AE96="RDP"),Ruler!P$12,IF(AND(All!$V96="P8",All!$AE96="RDP"),Ruler!P$13,IF(AND(All!$V96="P9",All!$AE96="RDP"),Ruler!P$14,IF(AND(All!$V96="P1",All!$AE96="RMS"),Ruler!P$6,IF(AND(All!$V96="P2",All!$AE96="RMS"),Ruler!P$15,IF(AND(All!$V96="P3",All!$AE96="RMS"),Ruler!P$16,IF(AND(All!$V96="P4",All!$AE96="RMS"),Ruler!P$17,IF(AND(All!$V96="P5",All!$AE96="RMS"),Ruler!P$18,IF(AND(All!$V96="P6",All!$AE96="RMS"),Ruler!P$19,IF(AND(All!$V96="P7",All!$AE96="RMS"),Ruler!P$20,IF(AND(All!$V96="P8",All!$AE96="RMS"),Ruler!P$21,IF(AND(All!$V96="P9",All!$AE96="RMS"),Ruler!P$22,IF(AND(All!$V96="P1",All!$AE96="RSS"),Ruler!P$6,IF(AND(All!$V96="P2",All!$AE96="RSS"),Ruler!P$23,IF(AND(All!$V96="P3",All!$AE96="RSS"),Ruler!P$24,IF(AND(All!$V96="P4",All!$AE96="RSS"),Ruler!P$25,IF(AND(All!$V96="P5",All!$AE96="RSS"),Ruler!P$26,IF(AND(All!$V96="P6",All!$AE96="RSS"),Ruler!P$27,IF(AND(All!$V96="P7",All!$AE96="RSS"),Ruler!P$28,IF(AND(All!$V96="P8",All!$AE96="RSS"),Ruler!P$29,IF(AND(All!$V96="P9",All!$AE96="RSS"),Ruler!P$30,0)))))))))))))))))))))))))))</f>
        <v>3</v>
      </c>
      <c r="BX96" s="325">
        <f>IF(AND(All!$V96="P1",All!$AE96="RDP"),Ruler!Q$6,IF(AND(All!$V96="P2",All!$AE96="RDP"),Ruler!Q$7,IF(AND(All!$V96="P3",All!$AE96="RDP"),Ruler!Q$8,IF(AND(All!$V96="P4",All!$AE96="RDP"),Ruler!Q$9,IF(AND(All!$V96="P5",All!$AE96="RDP"),Ruler!Q$10,IF(AND(All!$V96="P6",All!$AE96="RDP"),Ruler!Q$11,IF(AND(All!$V96="P7",All!$AE96="RDP"),Ruler!Q$12,IF(AND(All!$V96="P8",All!$AE96="RDP"),Ruler!Q$13,IF(AND(All!$V96="P9",All!$AE96="RDP"),Ruler!Q$14,IF(AND(All!$V96="P1",All!$AE96="RMS"),Ruler!Q$6,IF(AND(All!$V96="P2",All!$AE96="RMS"),Ruler!Q$15,IF(AND(All!$V96="P3",All!$AE96="RMS"),Ruler!Q$16,IF(AND(All!$V96="P4",All!$AE96="RMS"),Ruler!Q$17,IF(AND(All!$V96="P5",All!$AE96="RMS"),Ruler!Q$18,IF(AND(All!$V96="P6",All!$AE96="RMS"),Ruler!Q$19,IF(AND(All!$V96="P7",All!$AE96="RMS"),Ruler!Q$20,IF(AND(All!$V96="P8",All!$AE96="RMS"),Ruler!Q$21,IF(AND(All!$V96="P9",All!$AE96="RMS"),Ruler!Q$22,IF(AND(All!$V96="P1",All!$AE96="RSS"),Ruler!Q$6,IF(AND(All!$V96="P2",All!$AE96="RSS"),Ruler!Q$23,IF(AND(All!$V96="P3",All!$AE96="RSS"),Ruler!Q$24,IF(AND(All!$V96="P4",All!$AE96="RSS"),Ruler!Q$25,IF(AND(All!$V96="P5",All!$AE96="RSS"),Ruler!Q$26,IF(AND(All!$V96="P6",All!$AE96="RSS"),Ruler!Q$27,IF(AND(All!$V96="P7",All!$AE96="RSS"),Ruler!Q$28,IF(AND(All!$V96="P8",All!$AE96="RSS"),Ruler!Q$29,IF(AND(All!$V96="P9",All!$AE96="RSS"),Ruler!Q$30,0)))))))))))))))))))))))))))</f>
        <v>3</v>
      </c>
      <c r="BY96" s="325">
        <f>IF(AND(All!$V96="P1",All!$AE96="RDP"),Ruler!R$6,IF(AND(All!$V96="P2",All!$AE96="RDP"),Ruler!R$7,IF(AND(All!$V96="P3",All!$AE96="RDP"),Ruler!R$8,IF(AND(All!$V96="P4",All!$AE96="RDP"),Ruler!R$9,IF(AND(All!$V96="P5",All!$AE96="RDP"),Ruler!R$10,IF(AND(All!$V96="P6",All!$AE96="RDP"),Ruler!R$11,IF(AND(All!$V96="P7",All!$AE96="RDP"),Ruler!R$12,IF(AND(All!$V96="P8",All!$AE96="RDP"),Ruler!R$13,IF(AND(All!$V96="P9",All!$AE96="RDP"),Ruler!R$14,IF(AND(All!$V96="P1",All!$AE96="RMS"),Ruler!R$6,IF(AND(All!$V96="P2",All!$AE96="RMS"),Ruler!R$15,IF(AND(All!$V96="P3",All!$AE96="RMS"),Ruler!R$16,IF(AND(All!$V96="P4",All!$AE96="RMS"),Ruler!R$17,IF(AND(All!$V96="P5",All!$AE96="RMS"),Ruler!R$18,IF(AND(All!$V96="P6",All!$AE96="RMS"),Ruler!R$19,IF(AND(All!$V96="P7",All!$AE96="RMS"),Ruler!R$20,IF(AND(All!$V96="P8",All!$AE96="RMS"),Ruler!R$21,IF(AND(All!$V96="P9",All!$AE96="RMS"),Ruler!R$22,IF(AND(All!$V96="P1",All!$AE96="RSS"),Ruler!R$6,IF(AND(All!$V96="P2",All!$AE96="RSS"),Ruler!R$23,IF(AND(All!$V96="P3",All!$AE96="RSS"),Ruler!R$24,IF(AND(All!$V96="P4",All!$AE96="RSS"),Ruler!R$25,IF(AND(All!$V96="P5",All!$AE96="RSS"),Ruler!R$26,IF(AND(All!$V96="P6",All!$AE96="RSS"),Ruler!R$27,IF(AND(All!$V96="P7",All!$AE96="RSS"),Ruler!R$28,IF(AND(All!$V96="P8",All!$AE96="RSS"),Ruler!R$29,IF(AND(All!$V96="P9",All!$AE96="RSS"),Ruler!R$30,0)))))))))))))))))))))))))))</f>
        <v>3</v>
      </c>
      <c r="BZ96" s="325">
        <f>IF(AND(All!$V96="P1",All!$AE96="RDP"),Ruler!S$6,IF(AND(All!$V96="P2",All!$AE96="RDP"),Ruler!S$7,IF(AND(All!$V96="P3",All!$AE96="RDP"),Ruler!S$8,IF(AND(All!$V96="P4",All!$AE96="RDP"),Ruler!S$9,IF(AND(All!$V96="P5",All!$AE96="RDP"),Ruler!S$10,IF(AND(All!$V96="P6",All!$AE96="RDP"),Ruler!S$11,IF(AND(All!$V96="P7",All!$AE96="RDP"),Ruler!S$12,IF(AND(All!$V96="P8",All!$AE96="RDP"),Ruler!S$13,IF(AND(All!$V96="P9",All!$AE96="RDP"),Ruler!S$14,IF(AND(All!$V96="P1",All!$AE96="RMS"),Ruler!S$6,IF(AND(All!$V96="P2",All!$AE96="RMS"),Ruler!S$15,IF(AND(All!$V96="P3",All!$AE96="RMS"),Ruler!S$16,IF(AND(All!$V96="P4",All!$AE96="RMS"),Ruler!S$17,IF(AND(All!$V96="P5",All!$AE96="RMS"),Ruler!S$18,IF(AND(All!$V96="P6",All!$AE96="RMS"),Ruler!S$19,IF(AND(All!$V96="P7",All!$AE96="RMS"),Ruler!S$20,IF(AND(All!$V96="P8",All!$AE96="RMS"),Ruler!S$21,IF(AND(All!$V96="P9",All!$AE96="RMS"),Ruler!S$22,IF(AND(All!$V96="P1",All!$AE96="RSS"),Ruler!S$6,IF(AND(All!$V96="P2",All!$AE96="RSS"),Ruler!S$23,IF(AND(All!$V96="P3",All!$AE96="RSS"),Ruler!S$24,IF(AND(All!$V96="P4",All!$AE96="RSS"),Ruler!S$25,IF(AND(All!$V96="P5",All!$AE96="RSS"),Ruler!S$26,IF(AND(All!$V96="P6",All!$AE96="RSS"),Ruler!S$27,IF(AND(All!$V96="P7",All!$AE96="RSS"),Ruler!S$28,IF(AND(All!$V96="P8",All!$AE96="RSS"),Ruler!S$29,IF(AND(All!$V96="P9",All!$AE96="RSS"),Ruler!S$30,0)))))))))))))))))))))))))))</f>
        <v>2</v>
      </c>
      <c r="CA96" s="325">
        <f>IF(AND(All!$V96="P1",All!$AE96="RDP"),Ruler!T$6,IF(AND(All!$V96="P2",All!$AE96="RDP"),Ruler!T$7,IF(AND(All!$V96="P3",All!$AE96="RDP"),Ruler!T$8,IF(AND(All!$V96="P4",All!$AE96="RDP"),Ruler!T$9,IF(AND(All!$V96="P5",All!$AE96="RDP"),Ruler!T$10,IF(AND(All!$V96="P6",All!$AE96="RDP"),Ruler!T$11,IF(AND(All!$V96="P7",All!$AE96="RDP"),Ruler!T$12,IF(AND(All!$V96="P8",All!$AE96="RDP"),Ruler!T$13,IF(AND(All!$V96="P9",All!$AE96="RDP"),Ruler!T$14,IF(AND(All!$V96="P1",All!$AE96="RMS"),Ruler!T$6,IF(AND(All!$V96="P2",All!$AE96="RMS"),Ruler!T$15,IF(AND(All!$V96="P3",All!$AE96="RMS"),Ruler!T$16,IF(AND(All!$V96="P4",All!$AE96="RMS"),Ruler!T$17,IF(AND(All!$V96="P5",All!$AE96="RMS"),Ruler!T$18,IF(AND(All!$V96="P6",All!$AE96="RMS"),Ruler!T$19,IF(AND(All!$V96="P7",All!$AE96="RMS"),Ruler!T$20,IF(AND(All!$V96="P8",All!$AE96="RMS"),Ruler!T$21,IF(AND(All!$V96="P9",All!$AE96="RMS"),Ruler!T$22,IF(AND(All!$V96="P1",All!$AE96="RSS"),Ruler!T$6,IF(AND(All!$V96="P2",All!$AE96="RSS"),Ruler!T$23,IF(AND(All!$V96="P3",All!$AE96="RSS"),Ruler!T$24,IF(AND(All!$V96="P4",All!$AE96="RSS"),Ruler!T$25,IF(AND(All!$V96="P5",All!$AE96="RSS"),Ruler!T$26,IF(AND(All!$V96="P6",All!$AE96="RSS"),Ruler!T$27,IF(AND(All!$V96="P7",All!$AE96="RSS"),Ruler!T$28,IF(AND(All!$V96="P8",All!$AE96="RSS"),Ruler!T$29,IF(AND(All!$V96="P9",All!$AE96="RSS"),Ruler!T$30,0)))))))))))))))))))))))))))</f>
        <v>2</v>
      </c>
      <c r="CB96" s="325">
        <f>IF(AND(All!$V96="P1",All!$AE96="RDP"),Ruler!U$6,IF(AND(All!$V96="P2",All!$AE96="RDP"),Ruler!U$7,IF(AND(All!$V96="P3",All!$AE96="RDP"),Ruler!U$8,IF(AND(All!$V96="P4",All!$AE96="RDP"),Ruler!U$9,IF(AND(All!$V96="P5",All!$AE96="RDP"),Ruler!U$10,IF(AND(All!$V96="P6",All!$AE96="RDP"),Ruler!U$11,IF(AND(All!$V96="P7",All!$AE96="RDP"),Ruler!U$12,IF(AND(All!$V96="P8",All!$AE96="RDP"),Ruler!U$13,IF(AND(All!$V96="P9",All!$AE96="RDP"),Ruler!U$14,IF(AND(All!$V96="P1",All!$AE96="RMS"),Ruler!U$6,IF(AND(All!$V96="P2",All!$AE96="RMS"),Ruler!U$15,IF(AND(All!$V96="P3",All!$AE96="RMS"),Ruler!U$16,IF(AND(All!$V96="P4",All!$AE96="RMS"),Ruler!U$17,IF(AND(All!$V96="P5",All!$AE96="RMS"),Ruler!U$18,IF(AND(All!$V96="P6",All!$AE96="RMS"),Ruler!U$19,IF(AND(All!$V96="P7",All!$AE96="RMS"),Ruler!U$20,IF(AND(All!$V96="P8",All!$AE96="RMS"),Ruler!U$21,IF(AND(All!$V96="P9",All!$AE96="RMS"),Ruler!U$22,IF(AND(All!$V96="P1",All!$AE96="RSS"),Ruler!U$6,IF(AND(All!$V96="P2",All!$AE96="RSS"),Ruler!U$23,IF(AND(All!$V96="P3",All!$AE96="RSS"),Ruler!U$24,IF(AND(All!$V96="P4",All!$AE96="RSS"),Ruler!U$25,IF(AND(All!$V96="P5",All!$AE96="RSS"),Ruler!U$26,IF(AND(All!$V96="P6",All!$AE96="RSS"),Ruler!U$27,IF(AND(All!$V96="P7",All!$AE96="RSS"),Ruler!U$28,IF(AND(All!$V96="P8",All!$AE96="RSS"),Ruler!U$29,IF(AND(All!$V96="P9",All!$AE96="RSS"),Ruler!U$30,0)))))))))))))))))))))))))))</f>
        <v>2</v>
      </c>
      <c r="CC96" s="325">
        <f>IF(AND(All!$V96="P1",All!$AE96="RDP"),Ruler!V$6,IF(AND(All!$V96="P2",All!$AE96="RDP"),Ruler!V$7,IF(AND(All!$V96="P3",All!$AE96="RDP"),Ruler!V$8,IF(AND(All!$V96="P4",All!$AE96="RDP"),Ruler!V$9,IF(AND(All!$V96="P5",All!$AE96="RDP"),Ruler!V$10,IF(AND(All!$V96="P6",All!$AE96="RDP"),Ruler!V$11,IF(AND(All!$V96="P7",All!$AE96="RDP"),Ruler!V$12,IF(AND(All!$V96="P8",All!$AE96="RDP"),Ruler!V$13,IF(AND(All!$V96="P9",All!$AE96="RDP"),Ruler!V$14,IF(AND(All!$V96="P1",All!$AE96="RMS"),Ruler!V$6,IF(AND(All!$V96="P2",All!$AE96="RMS"),Ruler!V$15,IF(AND(All!$V96="P3",All!$AE96="RMS"),Ruler!V$16,IF(AND(All!$V96="P4",All!$AE96="RMS"),Ruler!V$17,IF(AND(All!$V96="P5",All!$AE96="RMS"),Ruler!V$18,IF(AND(All!$V96="P6",All!$AE96="RMS"),Ruler!V$19,IF(AND(All!$V96="P7",All!$AE96="RMS"),Ruler!V$20,IF(AND(All!$V96="P8",All!$AE96="RMS"),Ruler!V$21,IF(AND(All!$V96="P9",All!$AE96="RMS"),Ruler!V$22,IF(AND(All!$V96="P1",All!$AE96="RSS"),Ruler!V$6,IF(AND(All!$V96="P2",All!$AE96="RSS"),Ruler!V$23,IF(AND(All!$V96="P3",All!$AE96="RSS"),Ruler!V$24,IF(AND(All!$V96="P4",All!$AE96="RSS"),Ruler!V$25,IF(AND(All!$V96="P5",All!$AE96="RSS"),Ruler!V$26,IF(AND(All!$V96="P6",All!$AE96="RSS"),Ruler!V$27,IF(AND(All!$V96="P7",All!$AE96="RSS"),Ruler!V$28,IF(AND(All!$V96="P8",All!$AE96="RSS"),Ruler!V$29,IF(AND(All!$V96="P9",All!$AE96="RSS"),Ruler!V$30,0)))))))))))))))))))))))))))</f>
        <v>2</v>
      </c>
      <c r="CD96" s="325">
        <f>IF(AND(All!$V96="P1",All!$AE96="RDP"),Ruler!W$6,IF(AND(All!$V96="P2",All!$AE96="RDP"),Ruler!W$7,IF(AND(All!$V96="P3",All!$AE96="RDP"),Ruler!W$8,IF(AND(All!$V96="P4",All!$AE96="RDP"),Ruler!W$9,IF(AND(All!$V96="P5",All!$AE96="RDP"),Ruler!W$10,IF(AND(All!$V96="P6",All!$AE96="RDP"),Ruler!W$11,IF(AND(All!$V96="P7",All!$AE96="RDP"),Ruler!W$12,IF(AND(All!$V96="P8",All!$AE96="RDP"),Ruler!W$13,IF(AND(All!$V96="P9",All!$AE96="RDP"),Ruler!W$14,IF(AND(All!$V96="P1",All!$AE96="RMS"),Ruler!W$6,IF(AND(All!$V96="P2",All!$AE96="RMS"),Ruler!W$15,IF(AND(All!$V96="P3",All!$AE96="RMS"),Ruler!W$16,IF(AND(All!$V96="P4",All!$AE96="RMS"),Ruler!W$17,IF(AND(All!$V96="P5",All!$AE96="RMS"),Ruler!W$18,IF(AND(All!$V96="P6",All!$AE96="RMS"),Ruler!W$19,IF(AND(All!$V96="P7",All!$AE96="RMS"),Ruler!W$20,IF(AND(All!$V96="P8",All!$AE96="RMS"),Ruler!W$21,IF(AND(All!$V96="P9",All!$AE96="RMS"),Ruler!W$22,IF(AND(All!$V96="P1",All!$AE96="RSS"),Ruler!W$6,IF(AND(All!$V96="P2",All!$AE96="RSS"),Ruler!W$23,IF(AND(All!$V96="P3",All!$AE96="RSS"),Ruler!W$24,IF(AND(All!$V96="P4",All!$AE96="RSS"),Ruler!W$25,IF(AND(All!$V96="P5",All!$AE96="RSS"),Ruler!W$26,IF(AND(All!$V96="P6",All!$AE96="RSS"),Ruler!W$27,IF(AND(All!$V96="P7",All!$AE96="RSS"),Ruler!W$28,IF(AND(All!$V96="P8",All!$AE96="RSS"),Ruler!W$29,IF(AND(All!$V96="P9",All!$AE96="RSS"),Ruler!W$30,0)))))))))))))))))))))))))))</f>
        <v>2</v>
      </c>
      <c r="CE96" s="325">
        <f>IF(AND(All!$V96="P1",All!$AE96="RDP"),Ruler!X$6,IF(AND(All!$V96="P2",All!$AE96="RDP"),Ruler!X$7,IF(AND(All!$V96="P3",All!$AE96="RDP"),Ruler!X$8,IF(AND(All!$V96="P4",All!$AE96="RDP"),Ruler!X$9,IF(AND(All!$V96="P5",All!$AE96="RDP"),Ruler!X$10,IF(AND(All!$V96="P6",All!$AE96="RDP"),Ruler!X$11,IF(AND(All!$V96="P7",All!$AE96="RDP"),Ruler!X$12,IF(AND(All!$V96="P8",All!$AE96="RDP"),Ruler!X$13,IF(AND(All!$V96="P9",All!$AE96="RDP"),Ruler!X$14,IF(AND(All!$V96="P1",All!$AE96="RMS"),Ruler!X$6,IF(AND(All!$V96="P2",All!$AE96="RMS"),Ruler!X$15,IF(AND(All!$V96="P3",All!$AE96="RMS"),Ruler!X$16,IF(AND(All!$V96="P4",All!$AE96="RMS"),Ruler!X$17,IF(AND(All!$V96="P5",All!$AE96="RMS"),Ruler!X$18,IF(AND(All!$V96="P6",All!$AE96="RMS"),Ruler!X$19,IF(AND(All!$V96="P7",All!$AE96="RMS"),Ruler!X$20,IF(AND(All!$V96="P8",All!$AE96="RMS"),Ruler!X$21,IF(AND(All!$V96="P9",All!$AE96="RMS"),Ruler!X$22,IF(AND(All!$V96="P1",All!$AE96="RSS"),Ruler!X$6,IF(AND(All!$V96="P2",All!$AE96="RSS"),Ruler!X$23,IF(AND(All!$V96="P3",All!$AE96="RSS"),Ruler!X$24,IF(AND(All!$V96="P4",All!$AE96="RSS"),Ruler!X$25,IF(AND(All!$V96="P5",All!$AE96="RSS"),Ruler!X$26,IF(AND(All!$V96="P6",All!$AE96="RSS"),Ruler!X$27,IF(AND(All!$V96="P7",All!$AE96="RSS"),Ruler!X$28,IF(AND(All!$V96="P8",All!$AE96="RSS"),Ruler!X$29,IF(AND(All!$V96="P9",All!$AE96="RSS"),Ruler!X$30,0)))))))))))))))))))))))))))</f>
        <v>2</v>
      </c>
      <c r="CF96" s="325">
        <f>IF(AND(All!$V96="P1",All!$AE96="RDP"),Ruler!Y$6,IF(AND(All!$V96="P2",All!$AE96="RDP"),Ruler!Y$7,IF(AND(All!$V96="P3",All!$AE96="RDP"),Ruler!Y$8,IF(AND(All!$V96="P4",All!$AE96="RDP"),Ruler!Y$9,IF(AND(All!$V96="P5",All!$AE96="RDP"),Ruler!Y$10,IF(AND(All!$V96="P6",All!$AE96="RDP"),Ruler!Y$11,IF(AND(All!$V96="P7",All!$AE96="RDP"),Ruler!Y$12,IF(AND(All!$V96="P8",All!$AE96="RDP"),Ruler!Y$13,IF(AND(All!$V96="P9",All!$AE96="RDP"),Ruler!Y$14,IF(AND(All!$V96="P1",All!$AE96="RMS"),Ruler!Y$6,IF(AND(All!$V96="P2",All!$AE96="RMS"),Ruler!Y$15,IF(AND(All!$V96="P3",All!$AE96="RMS"),Ruler!Y$16,IF(AND(All!$V96="P4",All!$AE96="RMS"),Ruler!Y$17,IF(AND(All!$V96="P5",All!$AE96="RMS"),Ruler!Y$18,IF(AND(All!$V96="P6",All!$AE96="RMS"),Ruler!Y$19,IF(AND(All!$V96="P7",All!$AE96="RMS"),Ruler!Y$20,IF(AND(All!$V96="P8",All!$AE96="RMS"),Ruler!Y$21,IF(AND(All!$V96="P9",All!$AE96="RMS"),Ruler!Y$22,IF(AND(All!$V96="P1",All!$AE96="RSS"),Ruler!Y$6,IF(AND(All!$V96="P2",All!$AE96="RSS"),Ruler!Y$23,IF(AND(All!$V96="P3",All!$AE96="RSS"),Ruler!Y$24,IF(AND(All!$V96="P4",All!$AE96="RSS"),Ruler!Y$25,IF(AND(All!$V96="P5",All!$AE96="RSS"),Ruler!Y$26,IF(AND(All!$V96="P6",All!$AE96="RSS"),Ruler!Y$27,IF(AND(All!$V96="P7",All!$AE96="RSS"),Ruler!Y$28,IF(AND(All!$V96="P8",All!$AE96="RSS"),Ruler!Y$29,IF(AND(All!$V96="P9",All!$AE96="RSS"),Ruler!Y$30,0)))))))))))))))))))))))))))</f>
        <v>1</v>
      </c>
      <c r="CG96" s="325">
        <f>IF(AND(All!$V96="P1",All!$AE96="RDP"),Ruler!Z$6,IF(AND(All!$V96="P2",All!$AE96="RDP"),Ruler!Z$7,IF(AND(All!$V96="P3",All!$AE96="RDP"),Ruler!Z$8,IF(AND(All!$V96="P4",All!$AE96="RDP"),Ruler!Z$9,IF(AND(All!$V96="P5",All!$AE96="RDP"),Ruler!Z$10,IF(AND(All!$V96="P6",All!$AE96="RDP"),Ruler!Z$11,IF(AND(All!$V96="P7",All!$AE96="RDP"),Ruler!Z$12,IF(AND(All!$V96="P8",All!$AE96="RDP"),Ruler!Z$13,IF(AND(All!$V96="P9",All!$AE96="RDP"),Ruler!Z$14,IF(AND(All!$V96="P1",All!$AE96="RMS"),Ruler!Z$6,IF(AND(All!$V96="P2",All!$AE96="RMS"),Ruler!Z$15,IF(AND(All!$V96="P3",All!$AE96="RMS"),Ruler!Z$16,IF(AND(All!$V96="P4",All!$AE96="RMS"),Ruler!Z$17,IF(AND(All!$V96="P5",All!$AE96="RMS"),Ruler!Z$18,IF(AND(All!$V96="P6",All!$AE96="RMS"),Ruler!Z$19,IF(AND(All!$V96="P7",All!$AE96="RMS"),Ruler!Z$20,IF(AND(All!$V96="P8",All!$AE96="RMS"),Ruler!Z$21,IF(AND(All!$V96="P9",All!$AE96="RMS"),Ruler!Z$22,IF(AND(All!$V96="P1",All!$AE96="RSS"),Ruler!Z$6,IF(AND(All!$V96="P2",All!$AE96="RSS"),Ruler!Z$23,IF(AND(All!$V96="P3",All!$AE96="RSS"),Ruler!Z$24,IF(AND(All!$V96="P4",All!$AE96="RSS"),Ruler!Z$25,IF(AND(All!$V96="P5",All!$AE96="RSS"),Ruler!Z$26,IF(AND(All!$V96="P6",All!$AE96="RSS"),Ruler!Z$27,IF(AND(All!$V96="P7",All!$AE96="RSS"),Ruler!Z$28,IF(AND(All!$V96="P8",All!$AE96="RSS"),Ruler!Z$29,IF(AND(All!$V96="P9",All!$AE96="RSS"),Ruler!Z$30,0)))))))))))))))))))))))))))</f>
        <v>2</v>
      </c>
      <c r="CH96" s="325">
        <f>IF(AND(All!$V96="P1",All!$AE96="RDP"),Ruler!AA$6,IF(AND(All!$V96="P2",All!$AE96="RDP"),Ruler!AA$7,IF(AND(All!$V96="P3",All!$AE96="RDP"),Ruler!AA$8,IF(AND(All!$V96="P4",All!$AE96="RDP"),Ruler!AA$9,IF(AND(All!$V96="P5",All!$AE96="RDP"),Ruler!AA$10,IF(AND(All!$V96="P6",All!$AE96="RDP"),Ruler!AA$11,IF(AND(All!$V96="P7",All!$AE96="RDP"),Ruler!AA$12,IF(AND(All!$V96="P8",All!$AE96="RDP"),Ruler!AA$13,IF(AND(All!$V96="P9",All!$AE96="RDP"),Ruler!AA$14,IF(AND(All!$V96="P1",All!$AE96="RMS"),Ruler!AA$6,IF(AND(All!$V96="P2",All!$AE96="RMS"),Ruler!AA$15,IF(AND(All!$V96="P3",All!$AE96="RMS"),Ruler!AA$16,IF(AND(All!$V96="P4",All!$AE96="RMS"),Ruler!AA$17,IF(AND(All!$V96="P5",All!$AE96="RMS"),Ruler!AA$18,IF(AND(All!$V96="P6",All!$AE96="RMS"),Ruler!AA$19,IF(AND(All!$V96="P7",All!$AE96="RMS"),Ruler!AA$20,IF(AND(All!$V96="P8",All!$AE96="RMS"),Ruler!AA$21,IF(AND(All!$V96="P9",All!$AE96="RMS"),Ruler!AA$22,IF(AND(All!$V96="P1",All!$AE96="RSS"),Ruler!AA$6,IF(AND(All!$V96="P2",All!$AE96="RSS"),Ruler!AA$23,IF(AND(All!$V96="P3",All!$AE96="RSS"),Ruler!AA$24,IF(AND(All!$V96="P4",All!$AE96="RSS"),Ruler!AA$25,IF(AND(All!$V96="P5",All!$AE96="RSS"),Ruler!AA$26,IF(AND(All!$V96="P6",All!$AE96="RSS"),Ruler!AA$27,IF(AND(All!$V96="P7",All!$AE96="RSS"),Ruler!AA$28,IF(AND(All!$V96="P8",All!$AE96="RSS"),Ruler!AA$29,IF(AND(All!$V96="P9",All!$AE96="RSS"),Ruler!AA$30,0)))))))))))))))))))))))))))</f>
        <v>1</v>
      </c>
      <c r="CI96" s="325">
        <f>IF(AND(All!$V96="P1",All!$AE96="RDP"),Ruler!AB$6,IF(AND(All!$V96="P2",All!$AE96="RDP"),Ruler!AB$7,IF(AND(All!$V96="P3",All!$AE96="RDP"),Ruler!AB$8,IF(AND(All!$V96="P4",All!$AE96="RDP"),Ruler!AB$9,IF(AND(All!$V96="P5",All!$AE96="RDP"),Ruler!AB$10,IF(AND(All!$V96="P6",All!$AE96="RDP"),Ruler!AB$11,IF(AND(All!$V96="P7",All!$AE96="RDP"),Ruler!AB$12,IF(AND(All!$V96="P8",All!$AE96="RDP"),Ruler!AB$13,IF(AND(All!$V96="P9",All!$AE96="RDP"),Ruler!AB$14,IF(AND(All!$V96="P1",All!$AE96="RMS"),Ruler!AB$6,IF(AND(All!$V96="P2",All!$AE96="RMS"),Ruler!AB$15,IF(AND(All!$V96="P3",All!$AE96="RMS"),Ruler!AB$16,IF(AND(All!$V96="P4",All!$AE96="RMS"),Ruler!AB$17,IF(AND(All!$V96="P5",All!$AE96="RMS"),Ruler!AB$18,IF(AND(All!$V96="P6",All!$AE96="RMS"),Ruler!AB$19,IF(AND(All!$V96="P7",All!$AE96="RMS"),Ruler!AB$20,IF(AND(All!$V96="P8",All!$AE96="RMS"),Ruler!AB$21,IF(AND(All!$V96="P9",All!$AE96="RMS"),Ruler!AB$22,IF(AND(All!$V96="P1",All!$AE96="RSS"),Ruler!AB$6,IF(AND(All!$V96="P2",All!$AE96="RSS"),Ruler!AB$23,IF(AND(All!$V96="P3",All!$AE96="RSS"),Ruler!AB$24,IF(AND(All!$V96="P4",All!$AE96="RSS"),Ruler!AB$25,IF(AND(All!$V96="P5",All!$AE96="RSS"),Ruler!AB$26,IF(AND(All!$V96="P6",All!$AE96="RSS"),Ruler!AB$27,IF(AND(All!$V96="P7",All!$AE96="RSS"),Ruler!AB$28,IF(AND(All!$V96="P8",All!$AE96="RSS"),Ruler!AB$29,IF(AND(All!$V96="P9",All!$AE96="RSS"),Ruler!AB$30,0)))))))))))))))))))))))))))</f>
        <v>1</v>
      </c>
      <c r="CJ96" s="377">
        <f>Table9[[#This Row],[R-B1]]-Table9[[#This Row],[B1]]</f>
        <v>0</v>
      </c>
      <c r="CK96" s="378">
        <f>Table9[[#This Row],[R-B2]]-Table9[[#This Row],[B2]]</f>
        <v>0</v>
      </c>
      <c r="CL96" s="378">
        <f>Table9[[#This Row],[R-B3]]-Table9[[#This Row],[B3]]</f>
        <v>0</v>
      </c>
      <c r="CM96" s="378">
        <f>Table9[[#This Row],[R-B4]]-Table9[[#This Row],[B4]]</f>
        <v>0</v>
      </c>
      <c r="CN96" s="378">
        <f>Table9[[#This Row],[R-B5]]-Table9[[#This Row],[B5]]</f>
        <v>0</v>
      </c>
      <c r="CO96" s="378">
        <f>Table9[[#This Row],[R-B6]]-Table9[[#This Row],[B6]]</f>
        <v>-1</v>
      </c>
      <c r="CP96" s="378">
        <f>Table9[[#This Row],[R-B7]]-Table9[[#This Row],[B7]]</f>
        <v>0</v>
      </c>
      <c r="CQ96" s="378">
        <f>Table9[[#This Row],[R-B8]]-Table9[[#This Row],[B8]]</f>
        <v>0</v>
      </c>
      <c r="CR96" s="378">
        <f>Table9[[#This Row],[R-B9]]-Table9[[#This Row],[B9]]</f>
        <v>0</v>
      </c>
      <c r="CS96" s="378">
        <f>Table9[[#This Row],[R-B10]]-Table9[[#This Row],[B10]]</f>
        <v>-1</v>
      </c>
      <c r="CT96" s="378">
        <f>Table9[[#This Row],[R-B11]]-Table9[[#This Row],[B11]]</f>
        <v>0</v>
      </c>
      <c r="CU96" s="378">
        <f>Table9[[#This Row],[R-B12]]-Table9[[#This Row],[B12]]</f>
        <v>0</v>
      </c>
      <c r="CV96" s="378">
        <f>Table9[[#This Row],[R-K1]]-Table9[[#This Row],[K1]]</f>
        <v>-1</v>
      </c>
      <c r="CW96" s="378">
        <f>Table9[[#This Row],[R-K2]]-Table9[[#This Row],[K2]]</f>
        <v>0</v>
      </c>
      <c r="CX96" s="378">
        <f>Table9[[#This Row],[R-K3]]-Table9[[#This Row],[K3]]</f>
        <v>0</v>
      </c>
      <c r="CY96" s="378">
        <f>Table9[[#This Row],[R-K4]]-Table9[[#This Row],[K4]]</f>
        <v>-1</v>
      </c>
      <c r="CZ96" s="378">
        <f>Table9[[#This Row],[R-K5]]-Table9[[#This Row],[K5]]</f>
        <v>0</v>
      </c>
      <c r="DA96" s="378">
        <f>Table9[[#This Row],[R-P1]]-Table9[[#This Row],[P1]]</f>
        <v>0</v>
      </c>
      <c r="DB96" s="378">
        <f>Table9[[#This Row],[R-P2]]-Table9[[#This Row],[P2]]</f>
        <v>0</v>
      </c>
      <c r="DC96" s="378">
        <f>Table9[[#This Row],[R-P3]]-Table9[[#This Row],[P3]]</f>
        <v>0</v>
      </c>
      <c r="DD96" s="378">
        <f>Table9[[#This Row],[R-P4]]-Table9[[#This Row],[P4]]</f>
        <v>-1</v>
      </c>
      <c r="DE96" s="378">
        <f>Table9[[#This Row],[R-P5]]-Table9[[#This Row],[P5]]</f>
        <v>0</v>
      </c>
      <c r="DF96" s="378">
        <f>Table9[[#This Row],[R-E1]]-Table9[[#This Row],[E1]]</f>
        <v>0</v>
      </c>
      <c r="DG96" s="379">
        <f>Table9[[#This Row],[R-E2]]-Table9[[#This Row],[E2]]</f>
        <v>-1</v>
      </c>
      <c r="DH96" s="43">
        <f>COUNTIF(Table9[[#This Row],[G-B1]:[G-B12]],"&lt;=0")/12*100</f>
        <v>100</v>
      </c>
      <c r="DI96" s="43">
        <f>COUNTIF(Table9[[#This Row],[G-K1]:[G-K5]],"&lt;=0")/5*100</f>
        <v>100</v>
      </c>
      <c r="DJ96" s="43">
        <f>COUNTIF(Table9[[#This Row],[G-P1]:[G-P5]],"&lt;=0")/5*100</f>
        <v>100</v>
      </c>
      <c r="DK96" s="43">
        <f>COUNTIF(Table9[[#This Row],[G-E1]:[G-E2]],"&lt;=0")/2*100</f>
        <v>100</v>
      </c>
      <c r="DL96" s="450">
        <f>IF(AE96="RDP",(COUNTIF(Table9[[#This Row],[G-B3]],"&lt;=0")+COUNTIF(Table9[[#This Row],[G-B4]],"&lt;=0")+COUNTIF(Table9[[#This Row],[G-B7]],"&lt;=0")+COUNTIF(Table9[[#This Row],[G-B11]],"&lt;=0")+COUNTIF(Table9[[#This Row],[G-K2]],"&lt;=0"))/5*100,IF(AE96="RMS",(COUNTIF(Table9[[#This Row],[G-B4]],"&lt;=0")+COUNTIF(Table9[[#This Row],[G-B5]],"&lt;=0")+COUNTIF(Table9[[#This Row],[G-B10]],"&lt;=0")+COUNTIF(Table9[[#This Row],[G-B12]],"&lt;=0")+COUNTIF(Table9[[#This Row],[G-K2]],"&lt;=0"))/5*100,IF(AE96="RSS",(COUNTIF(Table9[[#This Row],[G-B1]],"&lt;=0")+COUNTIF(Table9[[#This Row],[G-B2]],"&lt;=0")+COUNTIF(Table9[[#This Row],[G-B6]],"&lt;=0")+COUNTIF(Table9[[#This Row],[G-B11]],"&lt;=0")+COUNTIF(Table9[[#This Row],[G-B12]],"&lt;=0"))/5*100,0)))</f>
        <v>100</v>
      </c>
      <c r="DM96" s="332">
        <v>100</v>
      </c>
      <c r="DN96" s="42">
        <v>100</v>
      </c>
      <c r="DO96" s="42">
        <v>100</v>
      </c>
      <c r="DP96" s="42">
        <v>100</v>
      </c>
      <c r="DQ96" s="42">
        <v>100</v>
      </c>
      <c r="DR96" s="332">
        <v>67</v>
      </c>
      <c r="DS96" s="42">
        <v>40</v>
      </c>
      <c r="DT96" s="42">
        <v>80</v>
      </c>
      <c r="DU96" s="42">
        <v>50</v>
      </c>
      <c r="DV96" s="42">
        <v>20</v>
      </c>
      <c r="DW96" s="332">
        <v>50</v>
      </c>
      <c r="DX96" s="42">
        <v>40</v>
      </c>
      <c r="DY96" s="42">
        <v>20</v>
      </c>
      <c r="DZ96" s="42">
        <v>50</v>
      </c>
      <c r="EA96" s="333">
        <v>0</v>
      </c>
      <c r="EB96" s="342" t="s">
        <v>251</v>
      </c>
      <c r="EC96" s="339" t="s">
        <v>185</v>
      </c>
      <c r="ED96" s="339" t="s">
        <v>860</v>
      </c>
      <c r="EE96" s="338"/>
    </row>
    <row r="97" spans="2:135" ht="58.5" hidden="1" thickBot="1" x14ac:dyDescent="0.35">
      <c r="B97" s="282">
        <v>96</v>
      </c>
      <c r="C97" s="421" t="s">
        <v>134</v>
      </c>
      <c r="D97" s="345">
        <v>46133</v>
      </c>
      <c r="E97" s="349" t="s">
        <v>861</v>
      </c>
      <c r="F97" s="304">
        <v>1055101</v>
      </c>
      <c r="G97" s="308">
        <f t="shared" ca="1" si="5"/>
        <v>51.508581554414008</v>
      </c>
      <c r="H97" s="283">
        <v>27515</v>
      </c>
      <c r="I97" s="343" t="s">
        <v>179</v>
      </c>
      <c r="J97" s="343" t="s">
        <v>591</v>
      </c>
      <c r="K97" s="343" t="s">
        <v>138</v>
      </c>
      <c r="L97" s="343" t="s">
        <v>180</v>
      </c>
      <c r="M97" s="343" t="s">
        <v>204</v>
      </c>
      <c r="N97" s="343" t="s">
        <v>276</v>
      </c>
      <c r="O97" s="343" t="s">
        <v>183</v>
      </c>
      <c r="P97" s="349" t="s">
        <v>862</v>
      </c>
      <c r="Q97" s="343" t="s">
        <v>177</v>
      </c>
      <c r="R97" s="283">
        <v>47058</v>
      </c>
      <c r="S97" s="345">
        <v>43405</v>
      </c>
      <c r="T97" s="286">
        <f t="shared" ca="1" si="7"/>
        <v>7.9694444444444441</v>
      </c>
      <c r="U97" s="343">
        <v>25</v>
      </c>
      <c r="V97" s="343" t="s">
        <v>59</v>
      </c>
      <c r="W97" s="356">
        <f ca="1">Table9[[#This Row],[Age]]-($T$1-Table9[[#This Row],[Date of Appointment to Current Grade]])/365</f>
        <v>46.019178082191779</v>
      </c>
      <c r="X97" s="357">
        <f ca="1">($T$1-Table9[[#This Row],[Date of Appointment to Current Grade]])/365</f>
        <v>5.4894034722222296</v>
      </c>
      <c r="Y97" s="345">
        <v>44312</v>
      </c>
      <c r="Z97" s="343" t="s">
        <v>187</v>
      </c>
      <c r="AA97" s="345">
        <v>45566</v>
      </c>
      <c r="AB97" s="360">
        <f ca="1">($T$1-Table9[[#This Row],[Date in Position]])/365</f>
        <v>2.0537870338660653</v>
      </c>
      <c r="AC97" s="343" t="s">
        <v>183</v>
      </c>
      <c r="AD97" s="345">
        <v>44312</v>
      </c>
      <c r="AE97" s="343" t="s">
        <v>139</v>
      </c>
      <c r="AF97" s="343" t="s">
        <v>148</v>
      </c>
      <c r="AG97" s="287" t="s">
        <v>863</v>
      </c>
      <c r="AH97" s="287" t="s">
        <v>864</v>
      </c>
      <c r="AI97" s="287" t="s">
        <v>280</v>
      </c>
      <c r="AJ97" s="288" t="s">
        <v>865</v>
      </c>
      <c r="AK97" s="288" t="s">
        <v>866</v>
      </c>
      <c r="AL97" s="282" t="s">
        <v>153</v>
      </c>
      <c r="AM97" s="319" t="s">
        <v>867</v>
      </c>
      <c r="AN97" s="313">
        <v>2</v>
      </c>
      <c r="AO97" s="304">
        <v>2</v>
      </c>
      <c r="AP97" s="304">
        <v>2</v>
      </c>
      <c r="AQ97" s="304">
        <v>3</v>
      </c>
      <c r="AR97" s="304">
        <v>3</v>
      </c>
      <c r="AS97" s="304">
        <v>1</v>
      </c>
      <c r="AT97" s="304">
        <v>2</v>
      </c>
      <c r="AU97" s="304">
        <v>3</v>
      </c>
      <c r="AV97" s="304">
        <v>2</v>
      </c>
      <c r="AW97" s="304">
        <v>3</v>
      </c>
      <c r="AX97" s="304">
        <v>2</v>
      </c>
      <c r="AY97" s="304">
        <v>3</v>
      </c>
      <c r="AZ97" s="304">
        <v>3</v>
      </c>
      <c r="BA97" s="304">
        <v>3</v>
      </c>
      <c r="BB97" s="304">
        <v>1</v>
      </c>
      <c r="BC97" s="304">
        <v>2</v>
      </c>
      <c r="BD97" s="304">
        <v>1</v>
      </c>
      <c r="BE97" s="304">
        <v>2</v>
      </c>
      <c r="BF97" s="304">
        <v>1</v>
      </c>
      <c r="BG97" s="304">
        <v>2</v>
      </c>
      <c r="BH97" s="304">
        <v>1</v>
      </c>
      <c r="BI97" s="304">
        <v>2</v>
      </c>
      <c r="BJ97" s="304">
        <v>2</v>
      </c>
      <c r="BK97" s="314">
        <v>1</v>
      </c>
      <c r="BL97" s="325">
        <f>IF(AND(All!$V97="P1",All!$AE97="RDP"),Ruler!E$6,IF(AND(All!$V97="P2",All!$AE97="RDP"),Ruler!E$7,IF(AND(All!$V97="P3",All!$AE97="RDP"),Ruler!E$8,IF(AND(All!$V97="P4",All!$AE97="RDP"),Ruler!E$9,IF(AND(All!$V97="P5",All!$AE97="RDP"),Ruler!E$10,IF(AND(All!$V97="P6",All!$AE97="RDP"),Ruler!E$11,IF(AND(All!$V97="P7",All!$AE97="RDP"),Ruler!E$12,IF(AND(All!$V97="P8",All!$AE97="RDP"),Ruler!E$13,IF(AND(All!$V97="P9",All!$AE97="RDP"),Ruler!E$14,IF(AND(All!$V97="P1",All!$AE97="RMS"),Ruler!E$6,IF(AND(All!$V97="P2",All!$AE97="RMS"),Ruler!E$15,IF(AND(All!$V97="P3",All!$AE97="RMS"),Ruler!E$16,IF(AND(All!$V97="P4",All!$AE97="RMS"),Ruler!E$17,IF(AND(All!$V97="P5",All!$AE97="RMS"),Ruler!E$18,IF(AND(All!$V97="P6",All!$AE97="RMS"),Ruler!E$19,IF(AND(All!$V97="P7",All!$AE97="RMS"),Ruler!E$20,IF(AND(All!$V97="P8",All!$AE97="RMS"),Ruler!E$21,IF(AND(All!$V97="P9",All!$AE97="RMS"),Ruler!E$22,IF(AND(All!$V97="P1",All!$AE97="RSS"),Ruler!E$6,IF(AND(All!$V97="P2",All!$AE97="RSS"),Ruler!E$23,IF(AND(All!$V97="P3",All!$AE97="RSS"),Ruler!E$24,IF(AND(All!$V97="P4",All!$AE97="RSS"),Ruler!E$25,IF(AND(All!$V97="P5",All!$AE97="RSS"),Ruler!E$26,IF(AND(All!$V97="P6",All!$AE97="RSS"),Ruler!E$27,IF(AND(All!$V97="P7",All!$AE97="RSS"),Ruler!E$28,IF(AND(All!$V97="P8",All!$AE97="RSS"),Ruler!E$29,IF(AND(All!$V97="P9",All!$AE97="RSS"),Ruler!E$30,0)))))))))))))))))))))))))))</f>
        <v>3</v>
      </c>
      <c r="BM97" s="325">
        <f>IF(AND(All!$V97="P1",All!$AE97="RDP"),Ruler!F$6,IF(AND(All!$V97="P2",All!$AE97="RDP"),Ruler!F$7,IF(AND(All!$V97="P3",All!$AE97="RDP"),Ruler!F$8,IF(AND(All!$V97="P4",All!$AE97="RDP"),Ruler!F$9,IF(AND(All!$V97="P5",All!$AE97="RDP"),Ruler!F$10,IF(AND(All!$V97="P6",All!$AE97="RDP"),Ruler!F$11,IF(AND(All!$V97="P7",All!$AE97="RDP"),Ruler!F$12,IF(AND(All!$V97="P8",All!$AE97="RDP"),Ruler!F$13,IF(AND(All!$V97="P9",All!$AE97="RDP"),Ruler!F$14,IF(AND(All!$V97="P1",All!$AE97="RMS"),Ruler!F$6,IF(AND(All!$V97="P2",All!$AE97="RMS"),Ruler!F$15,IF(AND(All!$V97="P3",All!$AE97="RMS"),Ruler!F$16,IF(AND(All!$V97="P4",All!$AE97="RMS"),Ruler!F$17,IF(AND(All!$V97="P5",All!$AE97="RMS"),Ruler!F$18,IF(AND(All!$V97="P6",All!$AE97="RMS"),Ruler!F$19,IF(AND(All!$V97="P7",All!$AE97="RMS"),Ruler!F$20,IF(AND(All!$V97="P8",All!$AE97="RMS"),Ruler!F$21,IF(AND(All!$V97="P9",All!$AE97="RMS"),Ruler!F$22,IF(AND(All!$V97="P1",All!$AE97="RSS"),Ruler!F$6,IF(AND(All!$V97="P2",All!$AE97="RSS"),Ruler!F$23,IF(AND(All!$V97="P3",All!$AE97="RSS"),Ruler!F$24,IF(AND(All!$V97="P4",All!$AE97="RSS"),Ruler!F$25,IF(AND(All!$V97="P5",All!$AE97="RSS"),Ruler!F$26,IF(AND(All!$V97="P6",All!$AE97="RSS"),Ruler!F$27,IF(AND(All!$V97="P7",All!$AE97="RSS"),Ruler!F$28,IF(AND(All!$V97="P8",All!$AE97="RSS"),Ruler!F$29,IF(AND(All!$V97="P9",All!$AE97="RSS"),Ruler!F$30,0)))))))))))))))))))))))))))</f>
        <v>3</v>
      </c>
      <c r="BN97" s="325">
        <f>IF(AND(All!$V97="P1",All!$AE97="RDP"),Ruler!G$6,IF(AND(All!$V97="P2",All!$AE97="RDP"),Ruler!G$7,IF(AND(All!$V97="P3",All!$AE97="RDP"),Ruler!G$8,IF(AND(All!$V97="P4",All!$AE97="RDP"),Ruler!G$9,IF(AND(All!$V97="P5",All!$AE97="RDP"),Ruler!G$10,IF(AND(All!$V97="P6",All!$AE97="RDP"),Ruler!G$11,IF(AND(All!$V97="P7",All!$AE97="RDP"),Ruler!G$12,IF(AND(All!$V97="P8",All!$AE97="RDP"),Ruler!G$13,IF(AND(All!$V97="P9",All!$AE97="RDP"),Ruler!G$14,IF(AND(All!$V97="P1",All!$AE97="RMS"),Ruler!G$6,IF(AND(All!$V97="P2",All!$AE97="RMS"),Ruler!G$15,IF(AND(All!$V97="P3",All!$AE97="RMS"),Ruler!G$16,IF(AND(All!$V97="P4",All!$AE97="RMS"),Ruler!G$17,IF(AND(All!$V97="P5",All!$AE97="RMS"),Ruler!G$18,IF(AND(All!$V97="P6",All!$AE97="RMS"),Ruler!G$19,IF(AND(All!$V97="P7",All!$AE97="RMS"),Ruler!G$20,IF(AND(All!$V97="P8",All!$AE97="RMS"),Ruler!G$21,IF(AND(All!$V97="P9",All!$AE97="RMS"),Ruler!G$22,IF(AND(All!$V97="P1",All!$AE97="RSS"),Ruler!G$6,IF(AND(All!$V97="P2",All!$AE97="RSS"),Ruler!G$23,IF(AND(All!$V97="P3",All!$AE97="RSS"),Ruler!G$24,IF(AND(All!$V97="P4",All!$AE97="RSS"),Ruler!G$25,IF(AND(All!$V97="P5",All!$AE97="RSS"),Ruler!G$26,IF(AND(All!$V97="P6",All!$AE97="RSS"),Ruler!G$27,IF(AND(All!$V97="P7",All!$AE97="RSS"),Ruler!G$28,IF(AND(All!$V97="P8",All!$AE97="RSS"),Ruler!G$29,IF(AND(All!$V97="P9",All!$AE97="RSS"),Ruler!G$30,0)))))))))))))))))))))))))))</f>
        <v>3</v>
      </c>
      <c r="BO97" s="325">
        <f>IF(AND(All!$V97="P1",All!$AE97="RDP"),Ruler!H$6,IF(AND(All!$V97="P2",All!$AE97="RDP"),Ruler!H$7,IF(AND(All!$V97="P3",All!$AE97="RDP"),Ruler!H$8,IF(AND(All!$V97="P4",All!$AE97="RDP"),Ruler!H$9,IF(AND(All!$V97="P5",All!$AE97="RDP"),Ruler!H$10,IF(AND(All!$V97="P6",All!$AE97="RDP"),Ruler!H$11,IF(AND(All!$V97="P7",All!$AE97="RDP"),Ruler!H$12,IF(AND(All!$V97="P8",All!$AE97="RDP"),Ruler!H$13,IF(AND(All!$V97="P9",All!$AE97="RDP"),Ruler!H$14,IF(AND(All!$V97="P1",All!$AE97="RMS"),Ruler!H$6,IF(AND(All!$V97="P2",All!$AE97="RMS"),Ruler!H$15,IF(AND(All!$V97="P3",All!$AE97="RMS"),Ruler!H$16,IF(AND(All!$V97="P4",All!$AE97="RMS"),Ruler!H$17,IF(AND(All!$V97="P5",All!$AE97="RMS"),Ruler!H$18,IF(AND(All!$V97="P6",All!$AE97="RMS"),Ruler!H$19,IF(AND(All!$V97="P7",All!$AE97="RMS"),Ruler!H$20,IF(AND(All!$V97="P8",All!$AE97="RMS"),Ruler!H$21,IF(AND(All!$V97="P9",All!$AE97="RMS"),Ruler!H$22,IF(AND(All!$V97="P1",All!$AE97="RSS"),Ruler!H$6,IF(AND(All!$V97="P2",All!$AE97="RSS"),Ruler!H$23,IF(AND(All!$V97="P3",All!$AE97="RSS"),Ruler!H$24,IF(AND(All!$V97="P4",All!$AE97="RSS"),Ruler!H$25,IF(AND(All!$V97="P5",All!$AE97="RSS"),Ruler!H$26,IF(AND(All!$V97="P6",All!$AE97="RSS"),Ruler!H$27,IF(AND(All!$V97="P7",All!$AE97="RSS"),Ruler!H$28,IF(AND(All!$V97="P8",All!$AE97="RSS"),Ruler!H$29,IF(AND(All!$V97="P9",All!$AE97="RSS"),Ruler!H$30,0)))))))))))))))))))))))))))</f>
        <v>3</v>
      </c>
      <c r="BP97" s="325">
        <f>IF(AND(All!$V97="P1",All!$AE97="RDP"),Ruler!I$6,IF(AND(All!$V97="P2",All!$AE97="RDP"),Ruler!I$7,IF(AND(All!$V97="P3",All!$AE97="RDP"),Ruler!I$8,IF(AND(All!$V97="P4",All!$AE97="RDP"),Ruler!I$9,IF(AND(All!$V97="P5",All!$AE97="RDP"),Ruler!I$10,IF(AND(All!$V97="P6",All!$AE97="RDP"),Ruler!I$11,IF(AND(All!$V97="P7",All!$AE97="RDP"),Ruler!I$12,IF(AND(All!$V97="P8",All!$AE97="RDP"),Ruler!I$13,IF(AND(All!$V97="P9",All!$AE97="RDP"),Ruler!I$14,IF(AND(All!$V97="P1",All!$AE97="RMS"),Ruler!I$6,IF(AND(All!$V97="P2",All!$AE97="RMS"),Ruler!I$15,IF(AND(All!$V97="P3",All!$AE97="RMS"),Ruler!I$16,IF(AND(All!$V97="P4",All!$AE97="RMS"),Ruler!I$17,IF(AND(All!$V97="P5",All!$AE97="RMS"),Ruler!I$18,IF(AND(All!$V97="P6",All!$AE97="RMS"),Ruler!I$19,IF(AND(All!$V97="P7",All!$AE97="RMS"),Ruler!I$20,IF(AND(All!$V97="P8",All!$AE97="RMS"),Ruler!I$21,IF(AND(All!$V97="P9",All!$AE97="RMS"),Ruler!I$22,IF(AND(All!$V97="P1",All!$AE97="RSS"),Ruler!I$6,IF(AND(All!$V97="P2",All!$AE97="RSS"),Ruler!I$23,IF(AND(All!$V97="P3",All!$AE97="RSS"),Ruler!I$24,IF(AND(All!$V97="P4",All!$AE97="RSS"),Ruler!I$25,IF(AND(All!$V97="P5",All!$AE97="RSS"),Ruler!I$26,IF(AND(All!$V97="P6",All!$AE97="RSS"),Ruler!I$27,IF(AND(All!$V97="P7",All!$AE97="RSS"),Ruler!I$28,IF(AND(All!$V97="P8",All!$AE97="RSS"),Ruler!I$29,IF(AND(All!$V97="P9",All!$AE97="RSS"),Ruler!I$30,0)))))))))))))))))))))))))))</f>
        <v>3</v>
      </c>
      <c r="BQ97" s="325">
        <f>IF(AND(All!$V97="P1",All!$AE97="RDP"),Ruler!J$6,IF(AND(All!$V97="P2",All!$AE97="RDP"),Ruler!J$7,IF(AND(All!$V97="P3",All!$AE97="RDP"),Ruler!J$8,IF(AND(All!$V97="P4",All!$AE97="RDP"),Ruler!J$9,IF(AND(All!$V97="P5",All!$AE97="RDP"),Ruler!J$10,IF(AND(All!$V97="P6",All!$AE97="RDP"),Ruler!J$11,IF(AND(All!$V97="P7",All!$AE97="RDP"),Ruler!J$12,IF(AND(All!$V97="P8",All!$AE97="RDP"),Ruler!J$13,IF(AND(All!$V97="P9",All!$AE97="RDP"),Ruler!J$14,IF(AND(All!$V97="P1",All!$AE97="RMS"),Ruler!J$6,IF(AND(All!$V97="P2",All!$AE97="RMS"),Ruler!J$15,IF(AND(All!$V97="P3",All!$AE97="RMS"),Ruler!J$16,IF(AND(All!$V97="P4",All!$AE97="RMS"),Ruler!J$17,IF(AND(All!$V97="P5",All!$AE97="RMS"),Ruler!J$18,IF(AND(All!$V97="P6",All!$AE97="RMS"),Ruler!J$19,IF(AND(All!$V97="P7",All!$AE97="RMS"),Ruler!J$20,IF(AND(All!$V97="P8",All!$AE97="RMS"),Ruler!J$21,IF(AND(All!$V97="P9",All!$AE97="RMS"),Ruler!J$22,IF(AND(All!$V97="P1",All!$AE97="RSS"),Ruler!J$6,IF(AND(All!$V97="P2",All!$AE97="RSS"),Ruler!J$23,IF(AND(All!$V97="P3",All!$AE97="RSS"),Ruler!J$24,IF(AND(All!$V97="P4",All!$AE97="RSS"),Ruler!J$25,IF(AND(All!$V97="P5",All!$AE97="RSS"),Ruler!J$26,IF(AND(All!$V97="P6",All!$AE97="RSS"),Ruler!J$27,IF(AND(All!$V97="P7",All!$AE97="RSS"),Ruler!J$28,IF(AND(All!$V97="P8",All!$AE97="RSS"),Ruler!J$29,IF(AND(All!$V97="P9",All!$AE97="RSS"),Ruler!J$30,0)))))))))))))))))))))))))))</f>
        <v>2</v>
      </c>
      <c r="BR97" s="325">
        <f>IF(AND(All!$V97="P1",All!$AE97="RDP"),Ruler!K$6,IF(AND(All!$V97="P2",All!$AE97="RDP"),Ruler!K$7,IF(AND(All!$V97="P3",All!$AE97="RDP"),Ruler!K$8,IF(AND(All!$V97="P4",All!$AE97="RDP"),Ruler!K$9,IF(AND(All!$V97="P5",All!$AE97="RDP"),Ruler!K$10,IF(AND(All!$V97="P6",All!$AE97="RDP"),Ruler!K$11,IF(AND(All!$V97="P7",All!$AE97="RDP"),Ruler!K$12,IF(AND(All!$V97="P8",All!$AE97="RDP"),Ruler!K$13,IF(AND(All!$V97="P9",All!$AE97="RDP"),Ruler!K$14,IF(AND(All!$V97="P1",All!$AE97="RMS"),Ruler!K$6,IF(AND(All!$V97="P2",All!$AE97="RMS"),Ruler!K$15,IF(AND(All!$V97="P3",All!$AE97="RMS"),Ruler!K$16,IF(AND(All!$V97="P4",All!$AE97="RMS"),Ruler!K$17,IF(AND(All!$V97="P5",All!$AE97="RMS"),Ruler!K$18,IF(AND(All!$V97="P6",All!$AE97="RMS"),Ruler!K$19,IF(AND(All!$V97="P7",All!$AE97="RMS"),Ruler!K$20,IF(AND(All!$V97="P8",All!$AE97="RMS"),Ruler!K$21,IF(AND(All!$V97="P9",All!$AE97="RMS"),Ruler!K$22,IF(AND(All!$V97="P1",All!$AE97="RSS"),Ruler!K$6,IF(AND(All!$V97="P2",All!$AE97="RSS"),Ruler!K$23,IF(AND(All!$V97="P3",All!$AE97="RSS"),Ruler!K$24,IF(AND(All!$V97="P4",All!$AE97="RSS"),Ruler!K$25,IF(AND(All!$V97="P5",All!$AE97="RSS"),Ruler!K$26,IF(AND(All!$V97="P6",All!$AE97="RSS"),Ruler!K$27,IF(AND(All!$V97="P7",All!$AE97="RSS"),Ruler!K$28,IF(AND(All!$V97="P8",All!$AE97="RSS"),Ruler!K$29,IF(AND(All!$V97="P9",All!$AE97="RSS"),Ruler!K$30,0)))))))))))))))))))))))))))</f>
        <v>3</v>
      </c>
      <c r="BS97" s="325">
        <f>IF(AND(All!$V97="P1",All!$AE97="RDP"),Ruler!L$6,IF(AND(All!$V97="P2",All!$AE97="RDP"),Ruler!L$7,IF(AND(All!$V97="P3",All!$AE97="RDP"),Ruler!L$8,IF(AND(All!$V97="P4",All!$AE97="RDP"),Ruler!L$9,IF(AND(All!$V97="P5",All!$AE97="RDP"),Ruler!L$10,IF(AND(All!$V97="P6",All!$AE97="RDP"),Ruler!L$11,IF(AND(All!$V97="P7",All!$AE97="RDP"),Ruler!L$12,IF(AND(All!$V97="P8",All!$AE97="RDP"),Ruler!L$13,IF(AND(All!$V97="P9",All!$AE97="RDP"),Ruler!L$14,IF(AND(All!$V97="P1",All!$AE97="RMS"),Ruler!L$6,IF(AND(All!$V97="P2",All!$AE97="RMS"),Ruler!L$15,IF(AND(All!$V97="P3",All!$AE97="RMS"),Ruler!L$16,IF(AND(All!$V97="P4",All!$AE97="RMS"),Ruler!L$17,IF(AND(All!$V97="P5",All!$AE97="RMS"),Ruler!L$18,IF(AND(All!$V97="P6",All!$AE97="RMS"),Ruler!L$19,IF(AND(All!$V97="P7",All!$AE97="RMS"),Ruler!L$20,IF(AND(All!$V97="P8",All!$AE97="RMS"),Ruler!L$21,IF(AND(All!$V97="P9",All!$AE97="RMS"),Ruler!L$22,IF(AND(All!$V97="P1",All!$AE97="RSS"),Ruler!L$6,IF(AND(All!$V97="P2",All!$AE97="RSS"),Ruler!L$23,IF(AND(All!$V97="P3",All!$AE97="RSS"),Ruler!L$24,IF(AND(All!$V97="P4",All!$AE97="RSS"),Ruler!L$25,IF(AND(All!$V97="P5",All!$AE97="RSS"),Ruler!L$26,IF(AND(All!$V97="P6",All!$AE97="RSS"),Ruler!L$27,IF(AND(All!$V97="P7",All!$AE97="RSS"),Ruler!L$28,IF(AND(All!$V97="P8",All!$AE97="RSS"),Ruler!L$29,IF(AND(All!$V97="P9",All!$AE97="RSS"),Ruler!L$30,0)))))))))))))))))))))))))))</f>
        <v>3</v>
      </c>
      <c r="BT97" s="325">
        <f>IF(AND(All!$V97="P1",All!$AE97="RDP"),Ruler!M$6,IF(AND(All!$V97="P2",All!$AE97="RDP"),Ruler!M$7,IF(AND(All!$V97="P3",All!$AE97="RDP"),Ruler!M$8,IF(AND(All!$V97="P4",All!$AE97="RDP"),Ruler!M$9,IF(AND(All!$V97="P5",All!$AE97="RDP"),Ruler!M$10,IF(AND(All!$V97="P6",All!$AE97="RDP"),Ruler!M$11,IF(AND(All!$V97="P7",All!$AE97="RDP"),Ruler!M$12,IF(AND(All!$V97="P8",All!$AE97="RDP"),Ruler!M$13,IF(AND(All!$V97="P9",All!$AE97="RDP"),Ruler!M$14,IF(AND(All!$V97="P1",All!$AE97="RMS"),Ruler!M$6,IF(AND(All!$V97="P2",All!$AE97="RMS"),Ruler!M$15,IF(AND(All!$V97="P3",All!$AE97="RMS"),Ruler!M$16,IF(AND(All!$V97="P4",All!$AE97="RMS"),Ruler!M$17,IF(AND(All!$V97="P5",All!$AE97="RMS"),Ruler!M$18,IF(AND(All!$V97="P6",All!$AE97="RMS"),Ruler!M$19,IF(AND(All!$V97="P7",All!$AE97="RMS"),Ruler!M$20,IF(AND(All!$V97="P8",All!$AE97="RMS"),Ruler!M$21,IF(AND(All!$V97="P9",All!$AE97="RMS"),Ruler!M$22,IF(AND(All!$V97="P1",All!$AE97="RSS"),Ruler!M$6,IF(AND(All!$V97="P2",All!$AE97="RSS"),Ruler!M$23,IF(AND(All!$V97="P3",All!$AE97="RSS"),Ruler!M$24,IF(AND(All!$V97="P4",All!$AE97="RSS"),Ruler!M$25,IF(AND(All!$V97="P5",All!$AE97="RSS"),Ruler!M$26,IF(AND(All!$V97="P6",All!$AE97="RSS"),Ruler!M$27,IF(AND(All!$V97="P7",All!$AE97="RSS"),Ruler!M$28,IF(AND(All!$V97="P8",All!$AE97="RSS"),Ruler!M$29,IF(AND(All!$V97="P9",All!$AE97="RSS"),Ruler!M$30,0)))))))))))))))))))))))))))</f>
        <v>3</v>
      </c>
      <c r="BU97" s="325">
        <f>IF(AND(All!$V97="P1",All!$AE97="RDP"),Ruler!N$6,IF(AND(All!$V97="P2",All!$AE97="RDP"),Ruler!N$7,IF(AND(All!$V97="P3",All!$AE97="RDP"),Ruler!N$8,IF(AND(All!$V97="P4",All!$AE97="RDP"),Ruler!N$9,IF(AND(All!$V97="P5",All!$AE97="RDP"),Ruler!N$10,IF(AND(All!$V97="P6",All!$AE97="RDP"),Ruler!N$11,IF(AND(All!$V97="P7",All!$AE97="RDP"),Ruler!N$12,IF(AND(All!$V97="P8",All!$AE97="RDP"),Ruler!N$13,IF(AND(All!$V97="P9",All!$AE97="RDP"),Ruler!N$14,IF(AND(All!$V97="P1",All!$AE97="RMS"),Ruler!N$6,IF(AND(All!$V97="P2",All!$AE97="RMS"),Ruler!N$15,IF(AND(All!$V97="P3",All!$AE97="RMS"),Ruler!N$16,IF(AND(All!$V97="P4",All!$AE97="RMS"),Ruler!N$17,IF(AND(All!$V97="P5",All!$AE97="RMS"),Ruler!N$18,IF(AND(All!$V97="P6",All!$AE97="RMS"),Ruler!N$19,IF(AND(All!$V97="P7",All!$AE97="RMS"),Ruler!N$20,IF(AND(All!$V97="P8",All!$AE97="RMS"),Ruler!N$21,IF(AND(All!$V97="P9",All!$AE97="RMS"),Ruler!N$22,IF(AND(All!$V97="P1",All!$AE97="RSS"),Ruler!N$6,IF(AND(All!$V97="P2",All!$AE97="RSS"),Ruler!N$23,IF(AND(All!$V97="P3",All!$AE97="RSS"),Ruler!N$24,IF(AND(All!$V97="P4",All!$AE97="RSS"),Ruler!N$25,IF(AND(All!$V97="P5",All!$AE97="RSS"),Ruler!N$26,IF(AND(All!$V97="P6",All!$AE97="RSS"),Ruler!N$27,IF(AND(All!$V97="P7",All!$AE97="RSS"),Ruler!N$28,IF(AND(All!$V97="P8",All!$AE97="RSS"),Ruler!N$29,IF(AND(All!$V97="P9",All!$AE97="RSS"),Ruler!N$30,0)))))))))))))))))))))))))))</f>
        <v>3</v>
      </c>
      <c r="BV97" s="325">
        <f>IF(AND(All!$V97="P1",All!$AE97="RDP"),Ruler!O$6,IF(AND(All!$V97="P2",All!$AE97="RDP"),Ruler!O$7,IF(AND(All!$V97="P3",All!$AE97="RDP"),Ruler!O$8,IF(AND(All!$V97="P4",All!$AE97="RDP"),Ruler!O$9,IF(AND(All!$V97="P5",All!$AE97="RDP"),Ruler!O$10,IF(AND(All!$V97="P6",All!$AE97="RDP"),Ruler!O$11,IF(AND(All!$V97="P7",All!$AE97="RDP"),Ruler!O$12,IF(AND(All!$V97="P8",All!$AE97="RDP"),Ruler!O$13,IF(AND(All!$V97="P9",All!$AE97="RDP"),Ruler!O$14,IF(AND(All!$V97="P1",All!$AE97="RMS"),Ruler!O$6,IF(AND(All!$V97="P2",All!$AE97="RMS"),Ruler!O$15,IF(AND(All!$V97="P3",All!$AE97="RMS"),Ruler!O$16,IF(AND(All!$V97="P4",All!$AE97="RMS"),Ruler!O$17,IF(AND(All!$V97="P5",All!$AE97="RMS"),Ruler!O$18,IF(AND(All!$V97="P6",All!$AE97="RMS"),Ruler!O$19,IF(AND(All!$V97="P7",All!$AE97="RMS"),Ruler!O$20,IF(AND(All!$V97="P8",All!$AE97="RMS"),Ruler!O$21,IF(AND(All!$V97="P9",All!$AE97="RMS"),Ruler!O$22,IF(AND(All!$V97="P1",All!$AE97="RSS"),Ruler!O$6,IF(AND(All!$V97="P2",All!$AE97="RSS"),Ruler!O$23,IF(AND(All!$V97="P3",All!$AE97="RSS"),Ruler!O$24,IF(AND(All!$V97="P4",All!$AE97="RSS"),Ruler!O$25,IF(AND(All!$V97="P5",All!$AE97="RSS"),Ruler!O$26,IF(AND(All!$V97="P6",All!$AE97="RSS"),Ruler!O$27,IF(AND(All!$V97="P7",All!$AE97="RSS"),Ruler!O$28,IF(AND(All!$V97="P8",All!$AE97="RSS"),Ruler!O$29,IF(AND(All!$V97="P9",All!$AE97="RSS"),Ruler!O$30,0)))))))))))))))))))))))))))</f>
        <v>2</v>
      </c>
      <c r="BW97" s="325">
        <f>IF(AND(All!$V97="P1",All!$AE97="RDP"),Ruler!P$6,IF(AND(All!$V97="P2",All!$AE97="RDP"),Ruler!P$7,IF(AND(All!$V97="P3",All!$AE97="RDP"),Ruler!P$8,IF(AND(All!$V97="P4",All!$AE97="RDP"),Ruler!P$9,IF(AND(All!$V97="P5",All!$AE97="RDP"),Ruler!P$10,IF(AND(All!$V97="P6",All!$AE97="RDP"),Ruler!P$11,IF(AND(All!$V97="P7",All!$AE97="RDP"),Ruler!P$12,IF(AND(All!$V97="P8",All!$AE97="RDP"),Ruler!P$13,IF(AND(All!$V97="P9",All!$AE97="RDP"),Ruler!P$14,IF(AND(All!$V97="P1",All!$AE97="RMS"),Ruler!P$6,IF(AND(All!$V97="P2",All!$AE97="RMS"),Ruler!P$15,IF(AND(All!$V97="P3",All!$AE97="RMS"),Ruler!P$16,IF(AND(All!$V97="P4",All!$AE97="RMS"),Ruler!P$17,IF(AND(All!$V97="P5",All!$AE97="RMS"),Ruler!P$18,IF(AND(All!$V97="P6",All!$AE97="RMS"),Ruler!P$19,IF(AND(All!$V97="P7",All!$AE97="RMS"),Ruler!P$20,IF(AND(All!$V97="P8",All!$AE97="RMS"),Ruler!P$21,IF(AND(All!$V97="P9",All!$AE97="RMS"),Ruler!P$22,IF(AND(All!$V97="P1",All!$AE97="RSS"),Ruler!P$6,IF(AND(All!$V97="P2",All!$AE97="RSS"),Ruler!P$23,IF(AND(All!$V97="P3",All!$AE97="RSS"),Ruler!P$24,IF(AND(All!$V97="P4",All!$AE97="RSS"),Ruler!P$25,IF(AND(All!$V97="P5",All!$AE97="RSS"),Ruler!P$26,IF(AND(All!$V97="P6",All!$AE97="RSS"),Ruler!P$27,IF(AND(All!$V97="P7",All!$AE97="RSS"),Ruler!P$28,IF(AND(All!$V97="P8",All!$AE97="RSS"),Ruler!P$29,IF(AND(All!$V97="P9",All!$AE97="RSS"),Ruler!P$30,0)))))))))))))))))))))))))))</f>
        <v>3</v>
      </c>
      <c r="BX97" s="325">
        <f>IF(AND(All!$V97="P1",All!$AE97="RDP"),Ruler!Q$6,IF(AND(All!$V97="P2",All!$AE97="RDP"),Ruler!Q$7,IF(AND(All!$V97="P3",All!$AE97="RDP"),Ruler!Q$8,IF(AND(All!$V97="P4",All!$AE97="RDP"),Ruler!Q$9,IF(AND(All!$V97="P5",All!$AE97="RDP"),Ruler!Q$10,IF(AND(All!$V97="P6",All!$AE97="RDP"),Ruler!Q$11,IF(AND(All!$V97="P7",All!$AE97="RDP"),Ruler!Q$12,IF(AND(All!$V97="P8",All!$AE97="RDP"),Ruler!Q$13,IF(AND(All!$V97="P9",All!$AE97="RDP"),Ruler!Q$14,IF(AND(All!$V97="P1",All!$AE97="RMS"),Ruler!Q$6,IF(AND(All!$V97="P2",All!$AE97="RMS"),Ruler!Q$15,IF(AND(All!$V97="P3",All!$AE97="RMS"),Ruler!Q$16,IF(AND(All!$V97="P4",All!$AE97="RMS"),Ruler!Q$17,IF(AND(All!$V97="P5",All!$AE97="RMS"),Ruler!Q$18,IF(AND(All!$V97="P6",All!$AE97="RMS"),Ruler!Q$19,IF(AND(All!$V97="P7",All!$AE97="RMS"),Ruler!Q$20,IF(AND(All!$V97="P8",All!$AE97="RMS"),Ruler!Q$21,IF(AND(All!$V97="P9",All!$AE97="RMS"),Ruler!Q$22,IF(AND(All!$V97="P1",All!$AE97="RSS"),Ruler!Q$6,IF(AND(All!$V97="P2",All!$AE97="RSS"),Ruler!Q$23,IF(AND(All!$V97="P3",All!$AE97="RSS"),Ruler!Q$24,IF(AND(All!$V97="P4",All!$AE97="RSS"),Ruler!Q$25,IF(AND(All!$V97="P5",All!$AE97="RSS"),Ruler!Q$26,IF(AND(All!$V97="P6",All!$AE97="RSS"),Ruler!Q$27,IF(AND(All!$V97="P7",All!$AE97="RSS"),Ruler!Q$28,IF(AND(All!$V97="P8",All!$AE97="RSS"),Ruler!Q$29,IF(AND(All!$V97="P9",All!$AE97="RSS"),Ruler!Q$30,0)))))))))))))))))))))))))))</f>
        <v>3</v>
      </c>
      <c r="BY97" s="325">
        <f>IF(AND(All!$V97="P1",All!$AE97="RDP"),Ruler!R$6,IF(AND(All!$V97="P2",All!$AE97="RDP"),Ruler!R$7,IF(AND(All!$V97="P3",All!$AE97="RDP"),Ruler!R$8,IF(AND(All!$V97="P4",All!$AE97="RDP"),Ruler!R$9,IF(AND(All!$V97="P5",All!$AE97="RDP"),Ruler!R$10,IF(AND(All!$V97="P6",All!$AE97="RDP"),Ruler!R$11,IF(AND(All!$V97="P7",All!$AE97="RDP"),Ruler!R$12,IF(AND(All!$V97="P8",All!$AE97="RDP"),Ruler!R$13,IF(AND(All!$V97="P9",All!$AE97="RDP"),Ruler!R$14,IF(AND(All!$V97="P1",All!$AE97="RMS"),Ruler!R$6,IF(AND(All!$V97="P2",All!$AE97="RMS"),Ruler!R$15,IF(AND(All!$V97="P3",All!$AE97="RMS"),Ruler!R$16,IF(AND(All!$V97="P4",All!$AE97="RMS"),Ruler!R$17,IF(AND(All!$V97="P5",All!$AE97="RMS"),Ruler!R$18,IF(AND(All!$V97="P6",All!$AE97="RMS"),Ruler!R$19,IF(AND(All!$V97="P7",All!$AE97="RMS"),Ruler!R$20,IF(AND(All!$V97="P8",All!$AE97="RMS"),Ruler!R$21,IF(AND(All!$V97="P9",All!$AE97="RMS"),Ruler!R$22,IF(AND(All!$V97="P1",All!$AE97="RSS"),Ruler!R$6,IF(AND(All!$V97="P2",All!$AE97="RSS"),Ruler!R$23,IF(AND(All!$V97="P3",All!$AE97="RSS"),Ruler!R$24,IF(AND(All!$V97="P4",All!$AE97="RSS"),Ruler!R$25,IF(AND(All!$V97="P5",All!$AE97="RSS"),Ruler!R$26,IF(AND(All!$V97="P6",All!$AE97="RSS"),Ruler!R$27,IF(AND(All!$V97="P7",All!$AE97="RSS"),Ruler!R$28,IF(AND(All!$V97="P8",All!$AE97="RSS"),Ruler!R$29,IF(AND(All!$V97="P9",All!$AE97="RSS"),Ruler!R$30,0)))))))))))))))))))))))))))</f>
        <v>3</v>
      </c>
      <c r="BZ97" s="325">
        <f>IF(AND(All!$V97="P1",All!$AE97="RDP"),Ruler!S$6,IF(AND(All!$V97="P2",All!$AE97="RDP"),Ruler!S$7,IF(AND(All!$V97="P3",All!$AE97="RDP"),Ruler!S$8,IF(AND(All!$V97="P4",All!$AE97="RDP"),Ruler!S$9,IF(AND(All!$V97="P5",All!$AE97="RDP"),Ruler!S$10,IF(AND(All!$V97="P6",All!$AE97="RDP"),Ruler!S$11,IF(AND(All!$V97="P7",All!$AE97="RDP"),Ruler!S$12,IF(AND(All!$V97="P8",All!$AE97="RDP"),Ruler!S$13,IF(AND(All!$V97="P9",All!$AE97="RDP"),Ruler!S$14,IF(AND(All!$V97="P1",All!$AE97="RMS"),Ruler!S$6,IF(AND(All!$V97="P2",All!$AE97="RMS"),Ruler!S$15,IF(AND(All!$V97="P3",All!$AE97="RMS"),Ruler!S$16,IF(AND(All!$V97="P4",All!$AE97="RMS"),Ruler!S$17,IF(AND(All!$V97="P5",All!$AE97="RMS"),Ruler!S$18,IF(AND(All!$V97="P6",All!$AE97="RMS"),Ruler!S$19,IF(AND(All!$V97="P7",All!$AE97="RMS"),Ruler!S$20,IF(AND(All!$V97="P8",All!$AE97="RMS"),Ruler!S$21,IF(AND(All!$V97="P9",All!$AE97="RMS"),Ruler!S$22,IF(AND(All!$V97="P1",All!$AE97="RSS"),Ruler!S$6,IF(AND(All!$V97="P2",All!$AE97="RSS"),Ruler!S$23,IF(AND(All!$V97="P3",All!$AE97="RSS"),Ruler!S$24,IF(AND(All!$V97="P4",All!$AE97="RSS"),Ruler!S$25,IF(AND(All!$V97="P5",All!$AE97="RSS"),Ruler!S$26,IF(AND(All!$V97="P6",All!$AE97="RSS"),Ruler!S$27,IF(AND(All!$V97="P7",All!$AE97="RSS"),Ruler!S$28,IF(AND(All!$V97="P8",All!$AE97="RSS"),Ruler!S$29,IF(AND(All!$V97="P9",All!$AE97="RSS"),Ruler!S$30,0)))))))))))))))))))))))))))</f>
        <v>2</v>
      </c>
      <c r="CA97" s="325">
        <f>IF(AND(All!$V97="P1",All!$AE97="RDP"),Ruler!T$6,IF(AND(All!$V97="P2",All!$AE97="RDP"),Ruler!T$7,IF(AND(All!$V97="P3",All!$AE97="RDP"),Ruler!T$8,IF(AND(All!$V97="P4",All!$AE97="RDP"),Ruler!T$9,IF(AND(All!$V97="P5",All!$AE97="RDP"),Ruler!T$10,IF(AND(All!$V97="P6",All!$AE97="RDP"),Ruler!T$11,IF(AND(All!$V97="P7",All!$AE97="RDP"),Ruler!T$12,IF(AND(All!$V97="P8",All!$AE97="RDP"),Ruler!T$13,IF(AND(All!$V97="P9",All!$AE97="RDP"),Ruler!T$14,IF(AND(All!$V97="P1",All!$AE97="RMS"),Ruler!T$6,IF(AND(All!$V97="P2",All!$AE97="RMS"),Ruler!T$15,IF(AND(All!$V97="P3",All!$AE97="RMS"),Ruler!T$16,IF(AND(All!$V97="P4",All!$AE97="RMS"),Ruler!T$17,IF(AND(All!$V97="P5",All!$AE97="RMS"),Ruler!T$18,IF(AND(All!$V97="P6",All!$AE97="RMS"),Ruler!T$19,IF(AND(All!$V97="P7",All!$AE97="RMS"),Ruler!T$20,IF(AND(All!$V97="P8",All!$AE97="RMS"),Ruler!T$21,IF(AND(All!$V97="P9",All!$AE97="RMS"),Ruler!T$22,IF(AND(All!$V97="P1",All!$AE97="RSS"),Ruler!T$6,IF(AND(All!$V97="P2",All!$AE97="RSS"),Ruler!T$23,IF(AND(All!$V97="P3",All!$AE97="RSS"),Ruler!T$24,IF(AND(All!$V97="P4",All!$AE97="RSS"),Ruler!T$25,IF(AND(All!$V97="P5",All!$AE97="RSS"),Ruler!T$26,IF(AND(All!$V97="P6",All!$AE97="RSS"),Ruler!T$27,IF(AND(All!$V97="P7",All!$AE97="RSS"),Ruler!T$28,IF(AND(All!$V97="P8",All!$AE97="RSS"),Ruler!T$29,IF(AND(All!$V97="P9",All!$AE97="RSS"),Ruler!T$30,0)))))))))))))))))))))))))))</f>
        <v>3</v>
      </c>
      <c r="CB97" s="325">
        <f>IF(AND(All!$V97="P1",All!$AE97="RDP"),Ruler!U$6,IF(AND(All!$V97="P2",All!$AE97="RDP"),Ruler!U$7,IF(AND(All!$V97="P3",All!$AE97="RDP"),Ruler!U$8,IF(AND(All!$V97="P4",All!$AE97="RDP"),Ruler!U$9,IF(AND(All!$V97="P5",All!$AE97="RDP"),Ruler!U$10,IF(AND(All!$V97="P6",All!$AE97="RDP"),Ruler!U$11,IF(AND(All!$V97="P7",All!$AE97="RDP"),Ruler!U$12,IF(AND(All!$V97="P8",All!$AE97="RDP"),Ruler!U$13,IF(AND(All!$V97="P9",All!$AE97="RDP"),Ruler!U$14,IF(AND(All!$V97="P1",All!$AE97="RMS"),Ruler!U$6,IF(AND(All!$V97="P2",All!$AE97="RMS"),Ruler!U$15,IF(AND(All!$V97="P3",All!$AE97="RMS"),Ruler!U$16,IF(AND(All!$V97="P4",All!$AE97="RMS"),Ruler!U$17,IF(AND(All!$V97="P5",All!$AE97="RMS"),Ruler!U$18,IF(AND(All!$V97="P6",All!$AE97="RMS"),Ruler!U$19,IF(AND(All!$V97="P7",All!$AE97="RMS"),Ruler!U$20,IF(AND(All!$V97="P8",All!$AE97="RMS"),Ruler!U$21,IF(AND(All!$V97="P9",All!$AE97="RMS"),Ruler!U$22,IF(AND(All!$V97="P1",All!$AE97="RSS"),Ruler!U$6,IF(AND(All!$V97="P2",All!$AE97="RSS"),Ruler!U$23,IF(AND(All!$V97="P3",All!$AE97="RSS"),Ruler!U$24,IF(AND(All!$V97="P4",All!$AE97="RSS"),Ruler!U$25,IF(AND(All!$V97="P5",All!$AE97="RSS"),Ruler!U$26,IF(AND(All!$V97="P6",All!$AE97="RSS"),Ruler!U$27,IF(AND(All!$V97="P7",All!$AE97="RSS"),Ruler!U$28,IF(AND(All!$V97="P8",All!$AE97="RSS"),Ruler!U$29,IF(AND(All!$V97="P9",All!$AE97="RSS"),Ruler!U$30,0)))))))))))))))))))))))))))</f>
        <v>2</v>
      </c>
      <c r="CC97" s="325">
        <f>IF(AND(All!$V97="P1",All!$AE97="RDP"),Ruler!V$6,IF(AND(All!$V97="P2",All!$AE97="RDP"),Ruler!V$7,IF(AND(All!$V97="P3",All!$AE97="RDP"),Ruler!V$8,IF(AND(All!$V97="P4",All!$AE97="RDP"),Ruler!V$9,IF(AND(All!$V97="P5",All!$AE97="RDP"),Ruler!V$10,IF(AND(All!$V97="P6",All!$AE97="RDP"),Ruler!V$11,IF(AND(All!$V97="P7",All!$AE97="RDP"),Ruler!V$12,IF(AND(All!$V97="P8",All!$AE97="RDP"),Ruler!V$13,IF(AND(All!$V97="P9",All!$AE97="RDP"),Ruler!V$14,IF(AND(All!$V97="P1",All!$AE97="RMS"),Ruler!V$6,IF(AND(All!$V97="P2",All!$AE97="RMS"),Ruler!V$15,IF(AND(All!$V97="P3",All!$AE97="RMS"),Ruler!V$16,IF(AND(All!$V97="P4",All!$AE97="RMS"),Ruler!V$17,IF(AND(All!$V97="P5",All!$AE97="RMS"),Ruler!V$18,IF(AND(All!$V97="P6",All!$AE97="RMS"),Ruler!V$19,IF(AND(All!$V97="P7",All!$AE97="RMS"),Ruler!V$20,IF(AND(All!$V97="P8",All!$AE97="RMS"),Ruler!V$21,IF(AND(All!$V97="P9",All!$AE97="RMS"),Ruler!V$22,IF(AND(All!$V97="P1",All!$AE97="RSS"),Ruler!V$6,IF(AND(All!$V97="P2",All!$AE97="RSS"),Ruler!V$23,IF(AND(All!$V97="P3",All!$AE97="RSS"),Ruler!V$24,IF(AND(All!$V97="P4",All!$AE97="RSS"),Ruler!V$25,IF(AND(All!$V97="P5",All!$AE97="RSS"),Ruler!V$26,IF(AND(All!$V97="P6",All!$AE97="RSS"),Ruler!V$27,IF(AND(All!$V97="P7",All!$AE97="RSS"),Ruler!V$28,IF(AND(All!$V97="P8",All!$AE97="RSS"),Ruler!V$29,IF(AND(All!$V97="P9",All!$AE97="RSS"),Ruler!V$30,0)))))))))))))))))))))))))))</f>
        <v>2</v>
      </c>
      <c r="CD97" s="325">
        <f>IF(AND(All!$V97="P1",All!$AE97="RDP"),Ruler!W$6,IF(AND(All!$V97="P2",All!$AE97="RDP"),Ruler!W$7,IF(AND(All!$V97="P3",All!$AE97="RDP"),Ruler!W$8,IF(AND(All!$V97="P4",All!$AE97="RDP"),Ruler!W$9,IF(AND(All!$V97="P5",All!$AE97="RDP"),Ruler!W$10,IF(AND(All!$V97="P6",All!$AE97="RDP"),Ruler!W$11,IF(AND(All!$V97="P7",All!$AE97="RDP"),Ruler!W$12,IF(AND(All!$V97="P8",All!$AE97="RDP"),Ruler!W$13,IF(AND(All!$V97="P9",All!$AE97="RDP"),Ruler!W$14,IF(AND(All!$V97="P1",All!$AE97="RMS"),Ruler!W$6,IF(AND(All!$V97="P2",All!$AE97="RMS"),Ruler!W$15,IF(AND(All!$V97="P3",All!$AE97="RMS"),Ruler!W$16,IF(AND(All!$V97="P4",All!$AE97="RMS"),Ruler!W$17,IF(AND(All!$V97="P5",All!$AE97="RMS"),Ruler!W$18,IF(AND(All!$V97="P6",All!$AE97="RMS"),Ruler!W$19,IF(AND(All!$V97="P7",All!$AE97="RMS"),Ruler!W$20,IF(AND(All!$V97="P8",All!$AE97="RMS"),Ruler!W$21,IF(AND(All!$V97="P9",All!$AE97="RMS"),Ruler!W$22,IF(AND(All!$V97="P1",All!$AE97="RSS"),Ruler!W$6,IF(AND(All!$V97="P2",All!$AE97="RSS"),Ruler!W$23,IF(AND(All!$V97="P3",All!$AE97="RSS"),Ruler!W$24,IF(AND(All!$V97="P4",All!$AE97="RSS"),Ruler!W$25,IF(AND(All!$V97="P5",All!$AE97="RSS"),Ruler!W$26,IF(AND(All!$V97="P6",All!$AE97="RSS"),Ruler!W$27,IF(AND(All!$V97="P7",All!$AE97="RSS"),Ruler!W$28,IF(AND(All!$V97="P8",All!$AE97="RSS"),Ruler!W$29,IF(AND(All!$V97="P9",All!$AE97="RSS"),Ruler!W$30,0)))))))))))))))))))))))))))</f>
        <v>1</v>
      </c>
      <c r="CE97" s="325">
        <f>IF(AND(All!$V97="P1",All!$AE97="RDP"),Ruler!X$6,IF(AND(All!$V97="P2",All!$AE97="RDP"),Ruler!X$7,IF(AND(All!$V97="P3",All!$AE97="RDP"),Ruler!X$8,IF(AND(All!$V97="P4",All!$AE97="RDP"),Ruler!X$9,IF(AND(All!$V97="P5",All!$AE97="RDP"),Ruler!X$10,IF(AND(All!$V97="P6",All!$AE97="RDP"),Ruler!X$11,IF(AND(All!$V97="P7",All!$AE97="RDP"),Ruler!X$12,IF(AND(All!$V97="P8",All!$AE97="RDP"),Ruler!X$13,IF(AND(All!$V97="P9",All!$AE97="RDP"),Ruler!X$14,IF(AND(All!$V97="P1",All!$AE97="RMS"),Ruler!X$6,IF(AND(All!$V97="P2",All!$AE97="RMS"),Ruler!X$15,IF(AND(All!$V97="P3",All!$AE97="RMS"),Ruler!X$16,IF(AND(All!$V97="P4",All!$AE97="RMS"),Ruler!X$17,IF(AND(All!$V97="P5",All!$AE97="RMS"),Ruler!X$18,IF(AND(All!$V97="P6",All!$AE97="RMS"),Ruler!X$19,IF(AND(All!$V97="P7",All!$AE97="RMS"),Ruler!X$20,IF(AND(All!$V97="P8",All!$AE97="RMS"),Ruler!X$21,IF(AND(All!$V97="P9",All!$AE97="RMS"),Ruler!X$22,IF(AND(All!$V97="P1",All!$AE97="RSS"),Ruler!X$6,IF(AND(All!$V97="P2",All!$AE97="RSS"),Ruler!X$23,IF(AND(All!$V97="P3",All!$AE97="RSS"),Ruler!X$24,IF(AND(All!$V97="P4",All!$AE97="RSS"),Ruler!X$25,IF(AND(All!$V97="P5",All!$AE97="RSS"),Ruler!X$26,IF(AND(All!$V97="P6",All!$AE97="RSS"),Ruler!X$27,IF(AND(All!$V97="P7",All!$AE97="RSS"),Ruler!X$28,IF(AND(All!$V97="P8",All!$AE97="RSS"),Ruler!X$29,IF(AND(All!$V97="P9",All!$AE97="RSS"),Ruler!X$30,0)))))))))))))))))))))))))))</f>
        <v>3</v>
      </c>
      <c r="CF97" s="325">
        <f>IF(AND(All!$V97="P1",All!$AE97="RDP"),Ruler!Y$6,IF(AND(All!$V97="P2",All!$AE97="RDP"),Ruler!Y$7,IF(AND(All!$V97="P3",All!$AE97="RDP"),Ruler!Y$8,IF(AND(All!$V97="P4",All!$AE97="RDP"),Ruler!Y$9,IF(AND(All!$V97="P5",All!$AE97="RDP"),Ruler!Y$10,IF(AND(All!$V97="P6",All!$AE97="RDP"),Ruler!Y$11,IF(AND(All!$V97="P7",All!$AE97="RDP"),Ruler!Y$12,IF(AND(All!$V97="P8",All!$AE97="RDP"),Ruler!Y$13,IF(AND(All!$V97="P9",All!$AE97="RDP"),Ruler!Y$14,IF(AND(All!$V97="P1",All!$AE97="RMS"),Ruler!Y$6,IF(AND(All!$V97="P2",All!$AE97="RMS"),Ruler!Y$15,IF(AND(All!$V97="P3",All!$AE97="RMS"),Ruler!Y$16,IF(AND(All!$V97="P4",All!$AE97="RMS"),Ruler!Y$17,IF(AND(All!$V97="P5",All!$AE97="RMS"),Ruler!Y$18,IF(AND(All!$V97="P6",All!$AE97="RMS"),Ruler!Y$19,IF(AND(All!$V97="P7",All!$AE97="RMS"),Ruler!Y$20,IF(AND(All!$V97="P8",All!$AE97="RMS"),Ruler!Y$21,IF(AND(All!$V97="P9",All!$AE97="RMS"),Ruler!Y$22,IF(AND(All!$V97="P1",All!$AE97="RSS"),Ruler!Y$6,IF(AND(All!$V97="P2",All!$AE97="RSS"),Ruler!Y$23,IF(AND(All!$V97="P3",All!$AE97="RSS"),Ruler!Y$24,IF(AND(All!$V97="P4",All!$AE97="RSS"),Ruler!Y$25,IF(AND(All!$V97="P5",All!$AE97="RSS"),Ruler!Y$26,IF(AND(All!$V97="P6",All!$AE97="RSS"),Ruler!Y$27,IF(AND(All!$V97="P7",All!$AE97="RSS"),Ruler!Y$28,IF(AND(All!$V97="P8",All!$AE97="RSS"),Ruler!Y$29,IF(AND(All!$V97="P9",All!$AE97="RSS"),Ruler!Y$30,0)))))))))))))))))))))))))))</f>
        <v>2</v>
      </c>
      <c r="CG97" s="325">
        <f>IF(AND(All!$V97="P1",All!$AE97="RDP"),Ruler!Z$6,IF(AND(All!$V97="P2",All!$AE97="RDP"),Ruler!Z$7,IF(AND(All!$V97="P3",All!$AE97="RDP"),Ruler!Z$8,IF(AND(All!$V97="P4",All!$AE97="RDP"),Ruler!Z$9,IF(AND(All!$V97="P5",All!$AE97="RDP"),Ruler!Z$10,IF(AND(All!$V97="P6",All!$AE97="RDP"),Ruler!Z$11,IF(AND(All!$V97="P7",All!$AE97="RDP"),Ruler!Z$12,IF(AND(All!$V97="P8",All!$AE97="RDP"),Ruler!Z$13,IF(AND(All!$V97="P9",All!$AE97="RDP"),Ruler!Z$14,IF(AND(All!$V97="P1",All!$AE97="RMS"),Ruler!Z$6,IF(AND(All!$V97="P2",All!$AE97="RMS"),Ruler!Z$15,IF(AND(All!$V97="P3",All!$AE97="RMS"),Ruler!Z$16,IF(AND(All!$V97="P4",All!$AE97="RMS"),Ruler!Z$17,IF(AND(All!$V97="P5",All!$AE97="RMS"),Ruler!Z$18,IF(AND(All!$V97="P6",All!$AE97="RMS"),Ruler!Z$19,IF(AND(All!$V97="P7",All!$AE97="RMS"),Ruler!Z$20,IF(AND(All!$V97="P8",All!$AE97="RMS"),Ruler!Z$21,IF(AND(All!$V97="P9",All!$AE97="RMS"),Ruler!Z$22,IF(AND(All!$V97="P1",All!$AE97="RSS"),Ruler!Z$6,IF(AND(All!$V97="P2",All!$AE97="RSS"),Ruler!Z$23,IF(AND(All!$V97="P3",All!$AE97="RSS"),Ruler!Z$24,IF(AND(All!$V97="P4",All!$AE97="RSS"),Ruler!Z$25,IF(AND(All!$V97="P5",All!$AE97="RSS"),Ruler!Z$26,IF(AND(All!$V97="P6",All!$AE97="RSS"),Ruler!Z$27,IF(AND(All!$V97="P7",All!$AE97="RSS"),Ruler!Z$28,IF(AND(All!$V97="P8",All!$AE97="RSS"),Ruler!Z$29,IF(AND(All!$V97="P9",All!$AE97="RSS"),Ruler!Z$30,0)))))))))))))))))))))))))))</f>
        <v>2</v>
      </c>
      <c r="CH97" s="325">
        <f>IF(AND(All!$V97="P1",All!$AE97="RDP"),Ruler!AA$6,IF(AND(All!$V97="P2",All!$AE97="RDP"),Ruler!AA$7,IF(AND(All!$V97="P3",All!$AE97="RDP"),Ruler!AA$8,IF(AND(All!$V97="P4",All!$AE97="RDP"),Ruler!AA$9,IF(AND(All!$V97="P5",All!$AE97="RDP"),Ruler!AA$10,IF(AND(All!$V97="P6",All!$AE97="RDP"),Ruler!AA$11,IF(AND(All!$V97="P7",All!$AE97="RDP"),Ruler!AA$12,IF(AND(All!$V97="P8",All!$AE97="RDP"),Ruler!AA$13,IF(AND(All!$V97="P9",All!$AE97="RDP"),Ruler!AA$14,IF(AND(All!$V97="P1",All!$AE97="RMS"),Ruler!AA$6,IF(AND(All!$V97="P2",All!$AE97="RMS"),Ruler!AA$15,IF(AND(All!$V97="P3",All!$AE97="RMS"),Ruler!AA$16,IF(AND(All!$V97="P4",All!$AE97="RMS"),Ruler!AA$17,IF(AND(All!$V97="P5",All!$AE97="RMS"),Ruler!AA$18,IF(AND(All!$V97="P6",All!$AE97="RMS"),Ruler!AA$19,IF(AND(All!$V97="P7",All!$AE97="RMS"),Ruler!AA$20,IF(AND(All!$V97="P8",All!$AE97="RMS"),Ruler!AA$21,IF(AND(All!$V97="P9",All!$AE97="RMS"),Ruler!AA$22,IF(AND(All!$V97="P1",All!$AE97="RSS"),Ruler!AA$6,IF(AND(All!$V97="P2",All!$AE97="RSS"),Ruler!AA$23,IF(AND(All!$V97="P3",All!$AE97="RSS"),Ruler!AA$24,IF(AND(All!$V97="P4",All!$AE97="RSS"),Ruler!AA$25,IF(AND(All!$V97="P5",All!$AE97="RSS"),Ruler!AA$26,IF(AND(All!$V97="P6",All!$AE97="RSS"),Ruler!AA$27,IF(AND(All!$V97="P7",All!$AE97="RSS"),Ruler!AA$28,IF(AND(All!$V97="P8",All!$AE97="RSS"),Ruler!AA$29,IF(AND(All!$V97="P9",All!$AE97="RSS"),Ruler!AA$30,0)))))))))))))))))))))))))))</f>
        <v>1</v>
      </c>
      <c r="CI97" s="325">
        <f>IF(AND(All!$V97="P1",All!$AE97="RDP"),Ruler!AB$6,IF(AND(All!$V97="P2",All!$AE97="RDP"),Ruler!AB$7,IF(AND(All!$V97="P3",All!$AE97="RDP"),Ruler!AB$8,IF(AND(All!$V97="P4",All!$AE97="RDP"),Ruler!AB$9,IF(AND(All!$V97="P5",All!$AE97="RDP"),Ruler!AB$10,IF(AND(All!$V97="P6",All!$AE97="RDP"),Ruler!AB$11,IF(AND(All!$V97="P7",All!$AE97="RDP"),Ruler!AB$12,IF(AND(All!$V97="P8",All!$AE97="RDP"),Ruler!AB$13,IF(AND(All!$V97="P9",All!$AE97="RDP"),Ruler!AB$14,IF(AND(All!$V97="P1",All!$AE97="RMS"),Ruler!AB$6,IF(AND(All!$V97="P2",All!$AE97="RMS"),Ruler!AB$15,IF(AND(All!$V97="P3",All!$AE97="RMS"),Ruler!AB$16,IF(AND(All!$V97="P4",All!$AE97="RMS"),Ruler!AB$17,IF(AND(All!$V97="P5",All!$AE97="RMS"),Ruler!AB$18,IF(AND(All!$V97="P6",All!$AE97="RMS"),Ruler!AB$19,IF(AND(All!$V97="P7",All!$AE97="RMS"),Ruler!AB$20,IF(AND(All!$V97="P8",All!$AE97="RMS"),Ruler!AB$21,IF(AND(All!$V97="P9",All!$AE97="RMS"),Ruler!AB$22,IF(AND(All!$V97="P1",All!$AE97="RSS"),Ruler!AB$6,IF(AND(All!$V97="P2",All!$AE97="RSS"),Ruler!AB$23,IF(AND(All!$V97="P3",All!$AE97="RSS"),Ruler!AB$24,IF(AND(All!$V97="P4",All!$AE97="RSS"),Ruler!AB$25,IF(AND(All!$V97="P5",All!$AE97="RSS"),Ruler!AB$26,IF(AND(All!$V97="P6",All!$AE97="RSS"),Ruler!AB$27,IF(AND(All!$V97="P7",All!$AE97="RSS"),Ruler!AB$28,IF(AND(All!$V97="P8",All!$AE97="RSS"),Ruler!AB$29,IF(AND(All!$V97="P9",All!$AE97="RSS"),Ruler!AB$30,0)))))))))))))))))))))))))))</f>
        <v>1</v>
      </c>
      <c r="CJ97" s="377">
        <f>Table9[[#This Row],[R-B1]]-Table9[[#This Row],[B1]]</f>
        <v>1</v>
      </c>
      <c r="CK97" s="378">
        <f>Table9[[#This Row],[R-B2]]-Table9[[#This Row],[B2]]</f>
        <v>1</v>
      </c>
      <c r="CL97" s="378">
        <f>Table9[[#This Row],[R-B3]]-Table9[[#This Row],[B3]]</f>
        <v>1</v>
      </c>
      <c r="CM97" s="378">
        <f>Table9[[#This Row],[R-B4]]-Table9[[#This Row],[B4]]</f>
        <v>0</v>
      </c>
      <c r="CN97" s="378">
        <f>Table9[[#This Row],[R-B5]]-Table9[[#This Row],[B5]]</f>
        <v>0</v>
      </c>
      <c r="CO97" s="378">
        <f>Table9[[#This Row],[R-B6]]-Table9[[#This Row],[B6]]</f>
        <v>1</v>
      </c>
      <c r="CP97" s="378">
        <f>Table9[[#This Row],[R-B7]]-Table9[[#This Row],[B7]]</f>
        <v>1</v>
      </c>
      <c r="CQ97" s="378">
        <f>Table9[[#This Row],[R-B8]]-Table9[[#This Row],[B8]]</f>
        <v>0</v>
      </c>
      <c r="CR97" s="378">
        <f>Table9[[#This Row],[R-B9]]-Table9[[#This Row],[B9]]</f>
        <v>1</v>
      </c>
      <c r="CS97" s="378">
        <f>Table9[[#This Row],[R-B10]]-Table9[[#This Row],[B10]]</f>
        <v>0</v>
      </c>
      <c r="CT97" s="378">
        <f>Table9[[#This Row],[R-B11]]-Table9[[#This Row],[B11]]</f>
        <v>0</v>
      </c>
      <c r="CU97" s="378">
        <f>Table9[[#This Row],[R-B12]]-Table9[[#This Row],[B12]]</f>
        <v>0</v>
      </c>
      <c r="CV97" s="378">
        <f>Table9[[#This Row],[R-K1]]-Table9[[#This Row],[K1]]</f>
        <v>0</v>
      </c>
      <c r="CW97" s="378">
        <f>Table9[[#This Row],[R-K2]]-Table9[[#This Row],[K2]]</f>
        <v>0</v>
      </c>
      <c r="CX97" s="378">
        <f>Table9[[#This Row],[R-K3]]-Table9[[#This Row],[K3]]</f>
        <v>1</v>
      </c>
      <c r="CY97" s="378">
        <f>Table9[[#This Row],[R-K4]]-Table9[[#This Row],[K4]]</f>
        <v>1</v>
      </c>
      <c r="CZ97" s="378">
        <f>Table9[[#This Row],[R-K5]]-Table9[[#This Row],[K5]]</f>
        <v>1</v>
      </c>
      <c r="DA97" s="378">
        <f>Table9[[#This Row],[R-P1]]-Table9[[#This Row],[P1]]</f>
        <v>0</v>
      </c>
      <c r="DB97" s="378">
        <f>Table9[[#This Row],[R-P2]]-Table9[[#This Row],[P2]]</f>
        <v>0</v>
      </c>
      <c r="DC97" s="378">
        <f>Table9[[#This Row],[R-P3]]-Table9[[#This Row],[P3]]</f>
        <v>1</v>
      </c>
      <c r="DD97" s="378">
        <f>Table9[[#This Row],[R-P4]]-Table9[[#This Row],[P4]]</f>
        <v>1</v>
      </c>
      <c r="DE97" s="378">
        <f>Table9[[#This Row],[R-P5]]-Table9[[#This Row],[P5]]</f>
        <v>0</v>
      </c>
      <c r="DF97" s="378">
        <f>Table9[[#This Row],[R-E1]]-Table9[[#This Row],[E1]]</f>
        <v>-1</v>
      </c>
      <c r="DG97" s="379">
        <f>Table9[[#This Row],[R-E2]]-Table9[[#This Row],[E2]]</f>
        <v>0</v>
      </c>
      <c r="DH97" s="43">
        <f>COUNTIF(Table9[[#This Row],[G-B1]:[G-B12]],"&lt;=0")/12*100</f>
        <v>50</v>
      </c>
      <c r="DI97" s="43">
        <f>COUNTIF(Table9[[#This Row],[G-K1]:[G-K5]],"&lt;=0")/5*100</f>
        <v>40</v>
      </c>
      <c r="DJ97" s="43">
        <f>COUNTIF(Table9[[#This Row],[G-P1]:[G-P5]],"&lt;=0")/5*100</f>
        <v>60</v>
      </c>
      <c r="DK97" s="43">
        <f>COUNTIF(Table9[[#This Row],[G-E1]:[G-E2]],"&lt;=0")/2*100</f>
        <v>100</v>
      </c>
      <c r="DL97" s="450">
        <f>IF(AE97="RDP",(COUNTIF(Table9[[#This Row],[G-B3]],"&lt;=0")+COUNTIF(Table9[[#This Row],[G-B4]],"&lt;=0")+COUNTIF(Table9[[#This Row],[G-B7]],"&lt;=0")+COUNTIF(Table9[[#This Row],[G-B11]],"&lt;=0")+COUNTIF(Table9[[#This Row],[G-K2]],"&lt;=0"))/5*100,IF(AE97="RMS",(COUNTIF(Table9[[#This Row],[G-B4]],"&lt;=0")+COUNTIF(Table9[[#This Row],[G-B5]],"&lt;=0")+COUNTIF(Table9[[#This Row],[G-B10]],"&lt;=0")+COUNTIF(Table9[[#This Row],[G-B12]],"&lt;=0")+COUNTIF(Table9[[#This Row],[G-K2]],"&lt;=0"))/5*100,IF(AE97="RSS",(COUNTIF(Table9[[#This Row],[G-B1]],"&lt;=0")+COUNTIF(Table9[[#This Row],[G-B2]],"&lt;=0")+COUNTIF(Table9[[#This Row],[G-B6]],"&lt;=0")+COUNTIF(Table9[[#This Row],[G-B11]],"&lt;=0")+COUNTIF(Table9[[#This Row],[G-B12]],"&lt;=0"))/5*100,0)))</f>
        <v>100</v>
      </c>
      <c r="DM97" s="380">
        <v>82</v>
      </c>
      <c r="DN97" s="381">
        <v>83</v>
      </c>
      <c r="DO97" s="381">
        <v>80</v>
      </c>
      <c r="DP97" s="381">
        <v>100</v>
      </c>
      <c r="DQ97" s="381">
        <v>100</v>
      </c>
      <c r="DR97" s="380">
        <v>8</v>
      </c>
      <c r="DS97" s="381">
        <v>20</v>
      </c>
      <c r="DT97" s="381">
        <v>20</v>
      </c>
      <c r="DU97" s="381">
        <v>50</v>
      </c>
      <c r="DV97" s="381">
        <v>0</v>
      </c>
      <c r="DW97" s="380">
        <v>8</v>
      </c>
      <c r="DX97" s="381">
        <v>20</v>
      </c>
      <c r="DY97" s="381">
        <v>20</v>
      </c>
      <c r="DZ97" s="381">
        <v>50</v>
      </c>
      <c r="EA97" s="382">
        <v>0</v>
      </c>
      <c r="EB97" s="335" t="s">
        <v>868</v>
      </c>
      <c r="EC97" s="324" t="s">
        <v>747</v>
      </c>
      <c r="ED97" s="324" t="s">
        <v>869</v>
      </c>
      <c r="EE97" s="338" t="s">
        <v>253</v>
      </c>
    </row>
    <row r="98" spans="2:135" ht="84.75" hidden="1" customHeight="1" thickBot="1" x14ac:dyDescent="0.35">
      <c r="B98" s="282">
        <v>97</v>
      </c>
      <c r="C98" s="421" t="s">
        <v>134</v>
      </c>
      <c r="D98" s="345">
        <v>46148</v>
      </c>
      <c r="E98" s="349" t="s">
        <v>870</v>
      </c>
      <c r="F98" s="304">
        <v>1077659</v>
      </c>
      <c r="G98" s="308">
        <f t="shared" ca="1" si="5"/>
        <v>49.672965116057846</v>
      </c>
      <c r="H98" s="283">
        <v>28185</v>
      </c>
      <c r="I98" s="343" t="s">
        <v>136</v>
      </c>
      <c r="J98" s="343" t="s">
        <v>423</v>
      </c>
      <c r="K98" s="343" t="s">
        <v>138</v>
      </c>
      <c r="L98" s="343" t="s">
        <v>147</v>
      </c>
      <c r="M98" s="343" t="s">
        <v>349</v>
      </c>
      <c r="N98" s="343"/>
      <c r="O98" s="343" t="s">
        <v>183</v>
      </c>
      <c r="P98" s="406" t="s">
        <v>871</v>
      </c>
      <c r="Q98" s="343" t="s">
        <v>177</v>
      </c>
      <c r="R98" s="345">
        <v>46404</v>
      </c>
      <c r="S98" s="345">
        <v>44562</v>
      </c>
      <c r="T98" s="286">
        <f t="shared" ca="1" si="7"/>
        <v>4.802777777777778</v>
      </c>
      <c r="U98" s="343">
        <v>26</v>
      </c>
      <c r="V98" s="343" t="s">
        <v>59</v>
      </c>
      <c r="W98" s="356">
        <f ca="1">Table9[[#This Row],[Age]]-($T$1-Table9[[#This Row],[Date of Appointment to Current Grade]])/365</f>
        <v>46.742465753424653</v>
      </c>
      <c r="X98" s="357">
        <f ca="1">($T$1-Table9[[#This Row],[Date of Appointment to Current Grade]])/365</f>
        <v>2.930499362633189</v>
      </c>
      <c r="Y98" s="345">
        <v>45246</v>
      </c>
      <c r="Z98" s="343" t="s">
        <v>187</v>
      </c>
      <c r="AA98" s="345">
        <v>45292</v>
      </c>
      <c r="AB98" s="360">
        <f ca="1">($T$1-Table9[[#This Row],[Date in Position]])/365</f>
        <v>2.8044719653729149</v>
      </c>
      <c r="AC98" s="343" t="s">
        <v>183</v>
      </c>
      <c r="AD98" s="345">
        <v>45246</v>
      </c>
      <c r="AE98" s="343" t="s">
        <v>147</v>
      </c>
      <c r="AF98" s="343" t="s">
        <v>148</v>
      </c>
      <c r="AG98" s="287" t="s">
        <v>872</v>
      </c>
      <c r="AH98" s="287" t="s">
        <v>873</v>
      </c>
      <c r="AI98" s="287" t="s">
        <v>874</v>
      </c>
      <c r="AJ98" s="288" t="s">
        <v>875</v>
      </c>
      <c r="AK98" s="288" t="s">
        <v>876</v>
      </c>
      <c r="AL98" s="282" t="s">
        <v>153</v>
      </c>
      <c r="AM98" s="319" t="s">
        <v>877</v>
      </c>
      <c r="AN98" s="313">
        <v>3</v>
      </c>
      <c r="AO98" s="304">
        <v>3</v>
      </c>
      <c r="AP98" s="304">
        <v>3</v>
      </c>
      <c r="AQ98" s="304">
        <v>3</v>
      </c>
      <c r="AR98" s="304">
        <v>3</v>
      </c>
      <c r="AS98" s="304">
        <v>3</v>
      </c>
      <c r="AT98" s="304">
        <v>3</v>
      </c>
      <c r="AU98" s="304">
        <v>3</v>
      </c>
      <c r="AV98" s="304">
        <v>3</v>
      </c>
      <c r="AW98" s="304">
        <v>2</v>
      </c>
      <c r="AX98" s="304">
        <v>3</v>
      </c>
      <c r="AY98" s="304">
        <v>3</v>
      </c>
      <c r="AZ98" s="304">
        <v>3</v>
      </c>
      <c r="BA98" s="304">
        <v>3</v>
      </c>
      <c r="BB98" s="304">
        <v>2</v>
      </c>
      <c r="BC98" s="304">
        <v>2</v>
      </c>
      <c r="BD98" s="304">
        <v>1</v>
      </c>
      <c r="BE98" s="304">
        <v>2</v>
      </c>
      <c r="BF98" s="304">
        <v>2</v>
      </c>
      <c r="BG98" s="304">
        <v>2</v>
      </c>
      <c r="BH98" s="304">
        <v>1</v>
      </c>
      <c r="BI98" s="304">
        <v>1</v>
      </c>
      <c r="BJ98" s="304">
        <v>1</v>
      </c>
      <c r="BK98" s="314">
        <v>1</v>
      </c>
      <c r="BL98" s="325">
        <f>IF(AND(All!$V98="P1",All!$AE98="RDP"),Ruler!E$6,IF(AND(All!$V98="P2",All!$AE98="RDP"),Ruler!E$7,IF(AND(All!$V98="P3",All!$AE98="RDP"),Ruler!E$8,IF(AND(All!$V98="P4",All!$AE98="RDP"),Ruler!E$9,IF(AND(All!$V98="P5",All!$AE98="RDP"),Ruler!E$10,IF(AND(All!$V98="P6",All!$AE98="RDP"),Ruler!E$11,IF(AND(All!$V98="P7",All!$AE98="RDP"),Ruler!E$12,IF(AND(All!$V98="P8",All!$AE98="RDP"),Ruler!E$13,IF(AND(All!$V98="P9",All!$AE98="RDP"),Ruler!E$14,IF(AND(All!$V98="P1",All!$AE98="RMS"),Ruler!E$6,IF(AND(All!$V98="P2",All!$AE98="RMS"),Ruler!E$15,IF(AND(All!$V98="P3",All!$AE98="RMS"),Ruler!E$16,IF(AND(All!$V98="P4",All!$AE98="RMS"),Ruler!E$17,IF(AND(All!$V98="P5",All!$AE98="RMS"),Ruler!E$18,IF(AND(All!$V98="P6",All!$AE98="RMS"),Ruler!E$19,IF(AND(All!$V98="P7",All!$AE98="RMS"),Ruler!E$20,IF(AND(All!$V98="P8",All!$AE98="RMS"),Ruler!E$21,IF(AND(All!$V98="P9",All!$AE98="RMS"),Ruler!E$22,IF(AND(All!$V98="P1",All!$AE98="RSS"),Ruler!E$6,IF(AND(All!$V98="P2",All!$AE98="RSS"),Ruler!E$23,IF(AND(All!$V98="P3",All!$AE98="RSS"),Ruler!E$24,IF(AND(All!$V98="P4",All!$AE98="RSS"),Ruler!E$25,IF(AND(All!$V98="P5",All!$AE98="RSS"),Ruler!E$26,IF(AND(All!$V98="P6",All!$AE98="RSS"),Ruler!E$27,IF(AND(All!$V98="P7",All!$AE98="RSS"),Ruler!E$28,IF(AND(All!$V98="P8",All!$AE98="RSS"),Ruler!E$29,IF(AND(All!$V98="P9",All!$AE98="RSS"),Ruler!E$30,0)))))))))))))))))))))))))))</f>
        <v>3</v>
      </c>
      <c r="BM98" s="325">
        <f>IF(AND(All!$V98="P1",All!$AE98="RDP"),Ruler!F$6,IF(AND(All!$V98="P2",All!$AE98="RDP"),Ruler!F$7,IF(AND(All!$V98="P3",All!$AE98="RDP"),Ruler!F$8,IF(AND(All!$V98="P4",All!$AE98="RDP"),Ruler!F$9,IF(AND(All!$V98="P5",All!$AE98="RDP"),Ruler!F$10,IF(AND(All!$V98="P6",All!$AE98="RDP"),Ruler!F$11,IF(AND(All!$V98="P7",All!$AE98="RDP"),Ruler!F$12,IF(AND(All!$V98="P8",All!$AE98="RDP"),Ruler!F$13,IF(AND(All!$V98="P9",All!$AE98="RDP"),Ruler!F$14,IF(AND(All!$V98="P1",All!$AE98="RMS"),Ruler!F$6,IF(AND(All!$V98="P2",All!$AE98="RMS"),Ruler!F$15,IF(AND(All!$V98="P3",All!$AE98="RMS"),Ruler!F$16,IF(AND(All!$V98="P4",All!$AE98="RMS"),Ruler!F$17,IF(AND(All!$V98="P5",All!$AE98="RMS"),Ruler!F$18,IF(AND(All!$V98="P6",All!$AE98="RMS"),Ruler!F$19,IF(AND(All!$V98="P7",All!$AE98="RMS"),Ruler!F$20,IF(AND(All!$V98="P8",All!$AE98="RMS"),Ruler!F$21,IF(AND(All!$V98="P9",All!$AE98="RMS"),Ruler!F$22,IF(AND(All!$V98="P1",All!$AE98="RSS"),Ruler!F$6,IF(AND(All!$V98="P2",All!$AE98="RSS"),Ruler!F$23,IF(AND(All!$V98="P3",All!$AE98="RSS"),Ruler!F$24,IF(AND(All!$V98="P4",All!$AE98="RSS"),Ruler!F$25,IF(AND(All!$V98="P5",All!$AE98="RSS"),Ruler!F$26,IF(AND(All!$V98="P6",All!$AE98="RSS"),Ruler!F$27,IF(AND(All!$V98="P7",All!$AE98="RSS"),Ruler!F$28,IF(AND(All!$V98="P8",All!$AE98="RSS"),Ruler!F$29,IF(AND(All!$V98="P9",All!$AE98="RSS"),Ruler!F$30,0)))))))))))))))))))))))))))</f>
        <v>3</v>
      </c>
      <c r="BN98" s="325">
        <f>IF(AND(All!$V98="P1",All!$AE98="RDP"),Ruler!G$6,IF(AND(All!$V98="P2",All!$AE98="RDP"),Ruler!G$7,IF(AND(All!$V98="P3",All!$AE98="RDP"),Ruler!G$8,IF(AND(All!$V98="P4",All!$AE98="RDP"),Ruler!G$9,IF(AND(All!$V98="P5",All!$AE98="RDP"),Ruler!G$10,IF(AND(All!$V98="P6",All!$AE98="RDP"),Ruler!G$11,IF(AND(All!$V98="P7",All!$AE98="RDP"),Ruler!G$12,IF(AND(All!$V98="P8",All!$AE98="RDP"),Ruler!G$13,IF(AND(All!$V98="P9",All!$AE98="RDP"),Ruler!G$14,IF(AND(All!$V98="P1",All!$AE98="RMS"),Ruler!G$6,IF(AND(All!$V98="P2",All!$AE98="RMS"),Ruler!G$15,IF(AND(All!$V98="P3",All!$AE98="RMS"),Ruler!G$16,IF(AND(All!$V98="P4",All!$AE98="RMS"),Ruler!G$17,IF(AND(All!$V98="P5",All!$AE98="RMS"),Ruler!G$18,IF(AND(All!$V98="P6",All!$AE98="RMS"),Ruler!G$19,IF(AND(All!$V98="P7",All!$AE98="RMS"),Ruler!G$20,IF(AND(All!$V98="P8",All!$AE98="RMS"),Ruler!G$21,IF(AND(All!$V98="P9",All!$AE98="RMS"),Ruler!G$22,IF(AND(All!$V98="P1",All!$AE98="RSS"),Ruler!G$6,IF(AND(All!$V98="P2",All!$AE98="RSS"),Ruler!G$23,IF(AND(All!$V98="P3",All!$AE98="RSS"),Ruler!G$24,IF(AND(All!$V98="P4",All!$AE98="RSS"),Ruler!G$25,IF(AND(All!$V98="P5",All!$AE98="RSS"),Ruler!G$26,IF(AND(All!$V98="P6",All!$AE98="RSS"),Ruler!G$27,IF(AND(All!$V98="P7",All!$AE98="RSS"),Ruler!G$28,IF(AND(All!$V98="P8",All!$AE98="RSS"),Ruler!G$29,IF(AND(All!$V98="P9",All!$AE98="RSS"),Ruler!G$30,0)))))))))))))))))))))))))))</f>
        <v>3</v>
      </c>
      <c r="BO98" s="325">
        <f>IF(AND(All!$V98="P1",All!$AE98="RDP"),Ruler!H$6,IF(AND(All!$V98="P2",All!$AE98="RDP"),Ruler!H$7,IF(AND(All!$V98="P3",All!$AE98="RDP"),Ruler!H$8,IF(AND(All!$V98="P4",All!$AE98="RDP"),Ruler!H$9,IF(AND(All!$V98="P5",All!$AE98="RDP"),Ruler!H$10,IF(AND(All!$V98="P6",All!$AE98="RDP"),Ruler!H$11,IF(AND(All!$V98="P7",All!$AE98="RDP"),Ruler!H$12,IF(AND(All!$V98="P8",All!$AE98="RDP"),Ruler!H$13,IF(AND(All!$V98="P9",All!$AE98="RDP"),Ruler!H$14,IF(AND(All!$V98="P1",All!$AE98="RMS"),Ruler!H$6,IF(AND(All!$V98="P2",All!$AE98="RMS"),Ruler!H$15,IF(AND(All!$V98="P3",All!$AE98="RMS"),Ruler!H$16,IF(AND(All!$V98="P4",All!$AE98="RMS"),Ruler!H$17,IF(AND(All!$V98="P5",All!$AE98="RMS"),Ruler!H$18,IF(AND(All!$V98="P6",All!$AE98="RMS"),Ruler!H$19,IF(AND(All!$V98="P7",All!$AE98="RMS"),Ruler!H$20,IF(AND(All!$V98="P8",All!$AE98="RMS"),Ruler!H$21,IF(AND(All!$V98="P9",All!$AE98="RMS"),Ruler!H$22,IF(AND(All!$V98="P1",All!$AE98="RSS"),Ruler!H$6,IF(AND(All!$V98="P2",All!$AE98="RSS"),Ruler!H$23,IF(AND(All!$V98="P3",All!$AE98="RSS"),Ruler!H$24,IF(AND(All!$V98="P4",All!$AE98="RSS"),Ruler!H$25,IF(AND(All!$V98="P5",All!$AE98="RSS"),Ruler!H$26,IF(AND(All!$V98="P6",All!$AE98="RSS"),Ruler!H$27,IF(AND(All!$V98="P7",All!$AE98="RSS"),Ruler!H$28,IF(AND(All!$V98="P8",All!$AE98="RSS"),Ruler!H$29,IF(AND(All!$V98="P9",All!$AE98="RSS"),Ruler!H$30,0)))))))))))))))))))))))))))</f>
        <v>3</v>
      </c>
      <c r="BP98" s="325">
        <f>IF(AND(All!$V98="P1",All!$AE98="RDP"),Ruler!I$6,IF(AND(All!$V98="P2",All!$AE98="RDP"),Ruler!I$7,IF(AND(All!$V98="P3",All!$AE98="RDP"),Ruler!I$8,IF(AND(All!$V98="P4",All!$AE98="RDP"),Ruler!I$9,IF(AND(All!$V98="P5",All!$AE98="RDP"),Ruler!I$10,IF(AND(All!$V98="P6",All!$AE98="RDP"),Ruler!I$11,IF(AND(All!$V98="P7",All!$AE98="RDP"),Ruler!I$12,IF(AND(All!$V98="P8",All!$AE98="RDP"),Ruler!I$13,IF(AND(All!$V98="P9",All!$AE98="RDP"),Ruler!I$14,IF(AND(All!$V98="P1",All!$AE98="RMS"),Ruler!I$6,IF(AND(All!$V98="P2",All!$AE98="RMS"),Ruler!I$15,IF(AND(All!$V98="P3",All!$AE98="RMS"),Ruler!I$16,IF(AND(All!$V98="P4",All!$AE98="RMS"),Ruler!I$17,IF(AND(All!$V98="P5",All!$AE98="RMS"),Ruler!I$18,IF(AND(All!$V98="P6",All!$AE98="RMS"),Ruler!I$19,IF(AND(All!$V98="P7",All!$AE98="RMS"),Ruler!I$20,IF(AND(All!$V98="P8",All!$AE98="RMS"),Ruler!I$21,IF(AND(All!$V98="P9",All!$AE98="RMS"),Ruler!I$22,IF(AND(All!$V98="P1",All!$AE98="RSS"),Ruler!I$6,IF(AND(All!$V98="P2",All!$AE98="RSS"),Ruler!I$23,IF(AND(All!$V98="P3",All!$AE98="RSS"),Ruler!I$24,IF(AND(All!$V98="P4",All!$AE98="RSS"),Ruler!I$25,IF(AND(All!$V98="P5",All!$AE98="RSS"),Ruler!I$26,IF(AND(All!$V98="P6",All!$AE98="RSS"),Ruler!I$27,IF(AND(All!$V98="P7",All!$AE98="RSS"),Ruler!I$28,IF(AND(All!$V98="P8",All!$AE98="RSS"),Ruler!I$29,IF(AND(All!$V98="P9",All!$AE98="RSS"),Ruler!I$30,0)))))))))))))))))))))))))))</f>
        <v>3</v>
      </c>
      <c r="BQ98" s="325">
        <f>IF(AND(All!$V98="P1",All!$AE98="RDP"),Ruler!J$6,IF(AND(All!$V98="P2",All!$AE98="RDP"),Ruler!J$7,IF(AND(All!$V98="P3",All!$AE98="RDP"),Ruler!J$8,IF(AND(All!$V98="P4",All!$AE98="RDP"),Ruler!J$9,IF(AND(All!$V98="P5",All!$AE98="RDP"),Ruler!J$10,IF(AND(All!$V98="P6",All!$AE98="RDP"),Ruler!J$11,IF(AND(All!$V98="P7",All!$AE98="RDP"),Ruler!J$12,IF(AND(All!$V98="P8",All!$AE98="RDP"),Ruler!J$13,IF(AND(All!$V98="P9",All!$AE98="RDP"),Ruler!J$14,IF(AND(All!$V98="P1",All!$AE98="RMS"),Ruler!J$6,IF(AND(All!$V98="P2",All!$AE98="RMS"),Ruler!J$15,IF(AND(All!$V98="P3",All!$AE98="RMS"),Ruler!J$16,IF(AND(All!$V98="P4",All!$AE98="RMS"),Ruler!J$17,IF(AND(All!$V98="P5",All!$AE98="RMS"),Ruler!J$18,IF(AND(All!$V98="P6",All!$AE98="RMS"),Ruler!J$19,IF(AND(All!$V98="P7",All!$AE98="RMS"),Ruler!J$20,IF(AND(All!$V98="P8",All!$AE98="RMS"),Ruler!J$21,IF(AND(All!$V98="P9",All!$AE98="RMS"),Ruler!J$22,IF(AND(All!$V98="P1",All!$AE98="RSS"),Ruler!J$6,IF(AND(All!$V98="P2",All!$AE98="RSS"),Ruler!J$23,IF(AND(All!$V98="P3",All!$AE98="RSS"),Ruler!J$24,IF(AND(All!$V98="P4",All!$AE98="RSS"),Ruler!J$25,IF(AND(All!$V98="P5",All!$AE98="RSS"),Ruler!J$26,IF(AND(All!$V98="P6",All!$AE98="RSS"),Ruler!J$27,IF(AND(All!$V98="P7",All!$AE98="RSS"),Ruler!J$28,IF(AND(All!$V98="P8",All!$AE98="RSS"),Ruler!J$29,IF(AND(All!$V98="P9",All!$AE98="RSS"),Ruler!J$30,0)))))))))))))))))))))))))))</f>
        <v>2</v>
      </c>
      <c r="BR98" s="325">
        <f>IF(AND(All!$V98="P1",All!$AE98="RDP"),Ruler!K$6,IF(AND(All!$V98="P2",All!$AE98="RDP"),Ruler!K$7,IF(AND(All!$V98="P3",All!$AE98="RDP"),Ruler!K$8,IF(AND(All!$V98="P4",All!$AE98="RDP"),Ruler!K$9,IF(AND(All!$V98="P5",All!$AE98="RDP"),Ruler!K$10,IF(AND(All!$V98="P6",All!$AE98="RDP"),Ruler!K$11,IF(AND(All!$V98="P7",All!$AE98="RDP"),Ruler!K$12,IF(AND(All!$V98="P8",All!$AE98="RDP"),Ruler!K$13,IF(AND(All!$V98="P9",All!$AE98="RDP"),Ruler!K$14,IF(AND(All!$V98="P1",All!$AE98="RMS"),Ruler!K$6,IF(AND(All!$V98="P2",All!$AE98="RMS"),Ruler!K$15,IF(AND(All!$V98="P3",All!$AE98="RMS"),Ruler!K$16,IF(AND(All!$V98="P4",All!$AE98="RMS"),Ruler!K$17,IF(AND(All!$V98="P5",All!$AE98="RMS"),Ruler!K$18,IF(AND(All!$V98="P6",All!$AE98="RMS"),Ruler!K$19,IF(AND(All!$V98="P7",All!$AE98="RMS"),Ruler!K$20,IF(AND(All!$V98="P8",All!$AE98="RMS"),Ruler!K$21,IF(AND(All!$V98="P9",All!$AE98="RMS"),Ruler!K$22,IF(AND(All!$V98="P1",All!$AE98="RSS"),Ruler!K$6,IF(AND(All!$V98="P2",All!$AE98="RSS"),Ruler!K$23,IF(AND(All!$V98="P3",All!$AE98="RSS"),Ruler!K$24,IF(AND(All!$V98="P4",All!$AE98="RSS"),Ruler!K$25,IF(AND(All!$V98="P5",All!$AE98="RSS"),Ruler!K$26,IF(AND(All!$V98="P6",All!$AE98="RSS"),Ruler!K$27,IF(AND(All!$V98="P7",All!$AE98="RSS"),Ruler!K$28,IF(AND(All!$V98="P8",All!$AE98="RSS"),Ruler!K$29,IF(AND(All!$V98="P9",All!$AE98="RSS"),Ruler!K$30,0)))))))))))))))))))))))))))</f>
        <v>3</v>
      </c>
      <c r="BS98" s="325">
        <f>IF(AND(All!$V98="P1",All!$AE98="RDP"),Ruler!L$6,IF(AND(All!$V98="P2",All!$AE98="RDP"),Ruler!L$7,IF(AND(All!$V98="P3",All!$AE98="RDP"),Ruler!L$8,IF(AND(All!$V98="P4",All!$AE98="RDP"),Ruler!L$9,IF(AND(All!$V98="P5",All!$AE98="RDP"),Ruler!L$10,IF(AND(All!$V98="P6",All!$AE98="RDP"),Ruler!L$11,IF(AND(All!$V98="P7",All!$AE98="RDP"),Ruler!L$12,IF(AND(All!$V98="P8",All!$AE98="RDP"),Ruler!L$13,IF(AND(All!$V98="P9",All!$AE98="RDP"),Ruler!L$14,IF(AND(All!$V98="P1",All!$AE98="RMS"),Ruler!L$6,IF(AND(All!$V98="P2",All!$AE98="RMS"),Ruler!L$15,IF(AND(All!$V98="P3",All!$AE98="RMS"),Ruler!L$16,IF(AND(All!$V98="P4",All!$AE98="RMS"),Ruler!L$17,IF(AND(All!$V98="P5",All!$AE98="RMS"),Ruler!L$18,IF(AND(All!$V98="P6",All!$AE98="RMS"),Ruler!L$19,IF(AND(All!$V98="P7",All!$AE98="RMS"),Ruler!L$20,IF(AND(All!$V98="P8",All!$AE98="RMS"),Ruler!L$21,IF(AND(All!$V98="P9",All!$AE98="RMS"),Ruler!L$22,IF(AND(All!$V98="P1",All!$AE98="RSS"),Ruler!L$6,IF(AND(All!$V98="P2",All!$AE98="RSS"),Ruler!L$23,IF(AND(All!$V98="P3",All!$AE98="RSS"),Ruler!L$24,IF(AND(All!$V98="P4",All!$AE98="RSS"),Ruler!L$25,IF(AND(All!$V98="P5",All!$AE98="RSS"),Ruler!L$26,IF(AND(All!$V98="P6",All!$AE98="RSS"),Ruler!L$27,IF(AND(All!$V98="P7",All!$AE98="RSS"),Ruler!L$28,IF(AND(All!$V98="P8",All!$AE98="RSS"),Ruler!L$29,IF(AND(All!$V98="P9",All!$AE98="RSS"),Ruler!L$30,0)))))))))))))))))))))))))))</f>
        <v>3</v>
      </c>
      <c r="BT98" s="325">
        <f>IF(AND(All!$V98="P1",All!$AE98="RDP"),Ruler!M$6,IF(AND(All!$V98="P2",All!$AE98="RDP"),Ruler!M$7,IF(AND(All!$V98="P3",All!$AE98="RDP"),Ruler!M$8,IF(AND(All!$V98="P4",All!$AE98="RDP"),Ruler!M$9,IF(AND(All!$V98="P5",All!$AE98="RDP"),Ruler!M$10,IF(AND(All!$V98="P6",All!$AE98="RDP"),Ruler!M$11,IF(AND(All!$V98="P7",All!$AE98="RDP"),Ruler!M$12,IF(AND(All!$V98="P8",All!$AE98="RDP"),Ruler!M$13,IF(AND(All!$V98="P9",All!$AE98="RDP"),Ruler!M$14,IF(AND(All!$V98="P1",All!$AE98="RMS"),Ruler!M$6,IF(AND(All!$V98="P2",All!$AE98="RMS"),Ruler!M$15,IF(AND(All!$V98="P3",All!$AE98="RMS"),Ruler!M$16,IF(AND(All!$V98="P4",All!$AE98="RMS"),Ruler!M$17,IF(AND(All!$V98="P5",All!$AE98="RMS"),Ruler!M$18,IF(AND(All!$V98="P6",All!$AE98="RMS"),Ruler!M$19,IF(AND(All!$V98="P7",All!$AE98="RMS"),Ruler!M$20,IF(AND(All!$V98="P8",All!$AE98="RMS"),Ruler!M$21,IF(AND(All!$V98="P9",All!$AE98="RMS"),Ruler!M$22,IF(AND(All!$V98="P1",All!$AE98="RSS"),Ruler!M$6,IF(AND(All!$V98="P2",All!$AE98="RSS"),Ruler!M$23,IF(AND(All!$V98="P3",All!$AE98="RSS"),Ruler!M$24,IF(AND(All!$V98="P4",All!$AE98="RSS"),Ruler!M$25,IF(AND(All!$V98="P5",All!$AE98="RSS"),Ruler!M$26,IF(AND(All!$V98="P6",All!$AE98="RSS"),Ruler!M$27,IF(AND(All!$V98="P7",All!$AE98="RSS"),Ruler!M$28,IF(AND(All!$V98="P8",All!$AE98="RSS"),Ruler!M$29,IF(AND(All!$V98="P9",All!$AE98="RSS"),Ruler!M$30,0)))))))))))))))))))))))))))</f>
        <v>3</v>
      </c>
      <c r="BU98" s="325">
        <f>IF(AND(All!$V98="P1",All!$AE98="RDP"),Ruler!N$6,IF(AND(All!$V98="P2",All!$AE98="RDP"),Ruler!N$7,IF(AND(All!$V98="P3",All!$AE98="RDP"),Ruler!N$8,IF(AND(All!$V98="P4",All!$AE98="RDP"),Ruler!N$9,IF(AND(All!$V98="P5",All!$AE98="RDP"),Ruler!N$10,IF(AND(All!$V98="P6",All!$AE98="RDP"),Ruler!N$11,IF(AND(All!$V98="P7",All!$AE98="RDP"),Ruler!N$12,IF(AND(All!$V98="P8",All!$AE98="RDP"),Ruler!N$13,IF(AND(All!$V98="P9",All!$AE98="RDP"),Ruler!N$14,IF(AND(All!$V98="P1",All!$AE98="RMS"),Ruler!N$6,IF(AND(All!$V98="P2",All!$AE98="RMS"),Ruler!N$15,IF(AND(All!$V98="P3",All!$AE98="RMS"),Ruler!N$16,IF(AND(All!$V98="P4",All!$AE98="RMS"),Ruler!N$17,IF(AND(All!$V98="P5",All!$AE98="RMS"),Ruler!N$18,IF(AND(All!$V98="P6",All!$AE98="RMS"),Ruler!N$19,IF(AND(All!$V98="P7",All!$AE98="RMS"),Ruler!N$20,IF(AND(All!$V98="P8",All!$AE98="RMS"),Ruler!N$21,IF(AND(All!$V98="P9",All!$AE98="RMS"),Ruler!N$22,IF(AND(All!$V98="P1",All!$AE98="RSS"),Ruler!N$6,IF(AND(All!$V98="P2",All!$AE98="RSS"),Ruler!N$23,IF(AND(All!$V98="P3",All!$AE98="RSS"),Ruler!N$24,IF(AND(All!$V98="P4",All!$AE98="RSS"),Ruler!N$25,IF(AND(All!$V98="P5",All!$AE98="RSS"),Ruler!N$26,IF(AND(All!$V98="P6",All!$AE98="RSS"),Ruler!N$27,IF(AND(All!$V98="P7",All!$AE98="RSS"),Ruler!N$28,IF(AND(All!$V98="P8",All!$AE98="RSS"),Ruler!N$29,IF(AND(All!$V98="P9",All!$AE98="RSS"),Ruler!N$30,0)))))))))))))))))))))))))))</f>
        <v>2</v>
      </c>
      <c r="BV98" s="325">
        <f>IF(AND(All!$V98="P1",All!$AE98="RDP"),Ruler!O$6,IF(AND(All!$V98="P2",All!$AE98="RDP"),Ruler!O$7,IF(AND(All!$V98="P3",All!$AE98="RDP"),Ruler!O$8,IF(AND(All!$V98="P4",All!$AE98="RDP"),Ruler!O$9,IF(AND(All!$V98="P5",All!$AE98="RDP"),Ruler!O$10,IF(AND(All!$V98="P6",All!$AE98="RDP"),Ruler!O$11,IF(AND(All!$V98="P7",All!$AE98="RDP"),Ruler!O$12,IF(AND(All!$V98="P8",All!$AE98="RDP"),Ruler!O$13,IF(AND(All!$V98="P9",All!$AE98="RDP"),Ruler!O$14,IF(AND(All!$V98="P1",All!$AE98="RMS"),Ruler!O$6,IF(AND(All!$V98="P2",All!$AE98="RMS"),Ruler!O$15,IF(AND(All!$V98="P3",All!$AE98="RMS"),Ruler!O$16,IF(AND(All!$V98="P4",All!$AE98="RMS"),Ruler!O$17,IF(AND(All!$V98="P5",All!$AE98="RMS"),Ruler!O$18,IF(AND(All!$V98="P6",All!$AE98="RMS"),Ruler!O$19,IF(AND(All!$V98="P7",All!$AE98="RMS"),Ruler!O$20,IF(AND(All!$V98="P8",All!$AE98="RMS"),Ruler!O$21,IF(AND(All!$V98="P9",All!$AE98="RMS"),Ruler!O$22,IF(AND(All!$V98="P1",All!$AE98="RSS"),Ruler!O$6,IF(AND(All!$V98="P2",All!$AE98="RSS"),Ruler!O$23,IF(AND(All!$V98="P3",All!$AE98="RSS"),Ruler!O$24,IF(AND(All!$V98="P4",All!$AE98="RSS"),Ruler!O$25,IF(AND(All!$V98="P5",All!$AE98="RSS"),Ruler!O$26,IF(AND(All!$V98="P6",All!$AE98="RSS"),Ruler!O$27,IF(AND(All!$V98="P7",All!$AE98="RSS"),Ruler!O$28,IF(AND(All!$V98="P8",All!$AE98="RSS"),Ruler!O$29,IF(AND(All!$V98="P9",All!$AE98="RSS"),Ruler!O$30,0)))))))))))))))))))))))))))</f>
        <v>3</v>
      </c>
      <c r="BW98" s="325">
        <f>IF(AND(All!$V98="P1",All!$AE98="RDP"),Ruler!P$6,IF(AND(All!$V98="P2",All!$AE98="RDP"),Ruler!P$7,IF(AND(All!$V98="P3",All!$AE98="RDP"),Ruler!P$8,IF(AND(All!$V98="P4",All!$AE98="RDP"),Ruler!P$9,IF(AND(All!$V98="P5",All!$AE98="RDP"),Ruler!P$10,IF(AND(All!$V98="P6",All!$AE98="RDP"),Ruler!P$11,IF(AND(All!$V98="P7",All!$AE98="RDP"),Ruler!P$12,IF(AND(All!$V98="P8",All!$AE98="RDP"),Ruler!P$13,IF(AND(All!$V98="P9",All!$AE98="RDP"),Ruler!P$14,IF(AND(All!$V98="P1",All!$AE98="RMS"),Ruler!P$6,IF(AND(All!$V98="P2",All!$AE98="RMS"),Ruler!P$15,IF(AND(All!$V98="P3",All!$AE98="RMS"),Ruler!P$16,IF(AND(All!$V98="P4",All!$AE98="RMS"),Ruler!P$17,IF(AND(All!$V98="P5",All!$AE98="RMS"),Ruler!P$18,IF(AND(All!$V98="P6",All!$AE98="RMS"),Ruler!P$19,IF(AND(All!$V98="P7",All!$AE98="RMS"),Ruler!P$20,IF(AND(All!$V98="P8",All!$AE98="RMS"),Ruler!P$21,IF(AND(All!$V98="P9",All!$AE98="RMS"),Ruler!P$22,IF(AND(All!$V98="P1",All!$AE98="RSS"),Ruler!P$6,IF(AND(All!$V98="P2",All!$AE98="RSS"),Ruler!P$23,IF(AND(All!$V98="P3",All!$AE98="RSS"),Ruler!P$24,IF(AND(All!$V98="P4",All!$AE98="RSS"),Ruler!P$25,IF(AND(All!$V98="P5",All!$AE98="RSS"),Ruler!P$26,IF(AND(All!$V98="P6",All!$AE98="RSS"),Ruler!P$27,IF(AND(All!$V98="P7",All!$AE98="RSS"),Ruler!P$28,IF(AND(All!$V98="P8",All!$AE98="RSS"),Ruler!P$29,IF(AND(All!$V98="P9",All!$AE98="RSS"),Ruler!P$30,0)))))))))))))))))))))))))))</f>
        <v>3</v>
      </c>
      <c r="BX98" s="325">
        <f>IF(AND(All!$V98="P1",All!$AE98="RDP"),Ruler!Q$6,IF(AND(All!$V98="P2",All!$AE98="RDP"),Ruler!Q$7,IF(AND(All!$V98="P3",All!$AE98="RDP"),Ruler!Q$8,IF(AND(All!$V98="P4",All!$AE98="RDP"),Ruler!Q$9,IF(AND(All!$V98="P5",All!$AE98="RDP"),Ruler!Q$10,IF(AND(All!$V98="P6",All!$AE98="RDP"),Ruler!Q$11,IF(AND(All!$V98="P7",All!$AE98="RDP"),Ruler!Q$12,IF(AND(All!$V98="P8",All!$AE98="RDP"),Ruler!Q$13,IF(AND(All!$V98="P9",All!$AE98="RDP"),Ruler!Q$14,IF(AND(All!$V98="P1",All!$AE98="RMS"),Ruler!Q$6,IF(AND(All!$V98="P2",All!$AE98="RMS"),Ruler!Q$15,IF(AND(All!$V98="P3",All!$AE98="RMS"),Ruler!Q$16,IF(AND(All!$V98="P4",All!$AE98="RMS"),Ruler!Q$17,IF(AND(All!$V98="P5",All!$AE98="RMS"),Ruler!Q$18,IF(AND(All!$V98="P6",All!$AE98="RMS"),Ruler!Q$19,IF(AND(All!$V98="P7",All!$AE98="RMS"),Ruler!Q$20,IF(AND(All!$V98="P8",All!$AE98="RMS"),Ruler!Q$21,IF(AND(All!$V98="P9",All!$AE98="RMS"),Ruler!Q$22,IF(AND(All!$V98="P1",All!$AE98="RSS"),Ruler!Q$6,IF(AND(All!$V98="P2",All!$AE98="RSS"),Ruler!Q$23,IF(AND(All!$V98="P3",All!$AE98="RSS"),Ruler!Q$24,IF(AND(All!$V98="P4",All!$AE98="RSS"),Ruler!Q$25,IF(AND(All!$V98="P5",All!$AE98="RSS"),Ruler!Q$26,IF(AND(All!$V98="P6",All!$AE98="RSS"),Ruler!Q$27,IF(AND(All!$V98="P7",All!$AE98="RSS"),Ruler!Q$28,IF(AND(All!$V98="P8",All!$AE98="RSS"),Ruler!Q$29,IF(AND(All!$V98="P9",All!$AE98="RSS"),Ruler!Q$30,0)))))))))))))))))))))))))))</f>
        <v>3</v>
      </c>
      <c r="BY98" s="325">
        <f>IF(AND(All!$V98="P1",All!$AE98="RDP"),Ruler!R$6,IF(AND(All!$V98="P2",All!$AE98="RDP"),Ruler!R$7,IF(AND(All!$V98="P3",All!$AE98="RDP"),Ruler!R$8,IF(AND(All!$V98="P4",All!$AE98="RDP"),Ruler!R$9,IF(AND(All!$V98="P5",All!$AE98="RDP"),Ruler!R$10,IF(AND(All!$V98="P6",All!$AE98="RDP"),Ruler!R$11,IF(AND(All!$V98="P7",All!$AE98="RDP"),Ruler!R$12,IF(AND(All!$V98="P8",All!$AE98="RDP"),Ruler!R$13,IF(AND(All!$V98="P9",All!$AE98="RDP"),Ruler!R$14,IF(AND(All!$V98="P1",All!$AE98="RMS"),Ruler!R$6,IF(AND(All!$V98="P2",All!$AE98="RMS"),Ruler!R$15,IF(AND(All!$V98="P3",All!$AE98="RMS"),Ruler!R$16,IF(AND(All!$V98="P4",All!$AE98="RMS"),Ruler!R$17,IF(AND(All!$V98="P5",All!$AE98="RMS"),Ruler!R$18,IF(AND(All!$V98="P6",All!$AE98="RMS"),Ruler!R$19,IF(AND(All!$V98="P7",All!$AE98="RMS"),Ruler!R$20,IF(AND(All!$V98="P8",All!$AE98="RMS"),Ruler!R$21,IF(AND(All!$V98="P9",All!$AE98="RMS"),Ruler!R$22,IF(AND(All!$V98="P1",All!$AE98="RSS"),Ruler!R$6,IF(AND(All!$V98="P2",All!$AE98="RSS"),Ruler!R$23,IF(AND(All!$V98="P3",All!$AE98="RSS"),Ruler!R$24,IF(AND(All!$V98="P4",All!$AE98="RSS"),Ruler!R$25,IF(AND(All!$V98="P5",All!$AE98="RSS"),Ruler!R$26,IF(AND(All!$V98="P6",All!$AE98="RSS"),Ruler!R$27,IF(AND(All!$V98="P7",All!$AE98="RSS"),Ruler!R$28,IF(AND(All!$V98="P8",All!$AE98="RSS"),Ruler!R$29,IF(AND(All!$V98="P9",All!$AE98="RSS"),Ruler!R$30,0)))))))))))))))))))))))))))</f>
        <v>3</v>
      </c>
      <c r="BZ98" s="325">
        <f>IF(AND(All!$V98="P1",All!$AE98="RDP"),Ruler!S$6,IF(AND(All!$V98="P2",All!$AE98="RDP"),Ruler!S$7,IF(AND(All!$V98="P3",All!$AE98="RDP"),Ruler!S$8,IF(AND(All!$V98="P4",All!$AE98="RDP"),Ruler!S$9,IF(AND(All!$V98="P5",All!$AE98="RDP"),Ruler!S$10,IF(AND(All!$V98="P6",All!$AE98="RDP"),Ruler!S$11,IF(AND(All!$V98="P7",All!$AE98="RDP"),Ruler!S$12,IF(AND(All!$V98="P8",All!$AE98="RDP"),Ruler!S$13,IF(AND(All!$V98="P9",All!$AE98="RDP"),Ruler!S$14,IF(AND(All!$V98="P1",All!$AE98="RMS"),Ruler!S$6,IF(AND(All!$V98="P2",All!$AE98="RMS"),Ruler!S$15,IF(AND(All!$V98="P3",All!$AE98="RMS"),Ruler!S$16,IF(AND(All!$V98="P4",All!$AE98="RMS"),Ruler!S$17,IF(AND(All!$V98="P5",All!$AE98="RMS"),Ruler!S$18,IF(AND(All!$V98="P6",All!$AE98="RMS"),Ruler!S$19,IF(AND(All!$V98="P7",All!$AE98="RMS"),Ruler!S$20,IF(AND(All!$V98="P8",All!$AE98="RMS"),Ruler!S$21,IF(AND(All!$V98="P9",All!$AE98="RMS"),Ruler!S$22,IF(AND(All!$V98="P1",All!$AE98="RSS"),Ruler!S$6,IF(AND(All!$V98="P2",All!$AE98="RSS"),Ruler!S$23,IF(AND(All!$V98="P3",All!$AE98="RSS"),Ruler!S$24,IF(AND(All!$V98="P4",All!$AE98="RSS"),Ruler!S$25,IF(AND(All!$V98="P5",All!$AE98="RSS"),Ruler!S$26,IF(AND(All!$V98="P6",All!$AE98="RSS"),Ruler!S$27,IF(AND(All!$V98="P7",All!$AE98="RSS"),Ruler!S$28,IF(AND(All!$V98="P8",All!$AE98="RSS"),Ruler!S$29,IF(AND(All!$V98="P9",All!$AE98="RSS"),Ruler!S$30,0)))))))))))))))))))))))))))</f>
        <v>2</v>
      </c>
      <c r="CA98" s="325">
        <f>IF(AND(All!$V98="P1",All!$AE98="RDP"),Ruler!T$6,IF(AND(All!$V98="P2",All!$AE98="RDP"),Ruler!T$7,IF(AND(All!$V98="P3",All!$AE98="RDP"),Ruler!T$8,IF(AND(All!$V98="P4",All!$AE98="RDP"),Ruler!T$9,IF(AND(All!$V98="P5",All!$AE98="RDP"),Ruler!T$10,IF(AND(All!$V98="P6",All!$AE98="RDP"),Ruler!T$11,IF(AND(All!$V98="P7",All!$AE98="RDP"),Ruler!T$12,IF(AND(All!$V98="P8",All!$AE98="RDP"),Ruler!T$13,IF(AND(All!$V98="P9",All!$AE98="RDP"),Ruler!T$14,IF(AND(All!$V98="P1",All!$AE98="RMS"),Ruler!T$6,IF(AND(All!$V98="P2",All!$AE98="RMS"),Ruler!T$15,IF(AND(All!$V98="P3",All!$AE98="RMS"),Ruler!T$16,IF(AND(All!$V98="P4",All!$AE98="RMS"),Ruler!T$17,IF(AND(All!$V98="P5",All!$AE98="RMS"),Ruler!T$18,IF(AND(All!$V98="P6",All!$AE98="RMS"),Ruler!T$19,IF(AND(All!$V98="P7",All!$AE98="RMS"),Ruler!T$20,IF(AND(All!$V98="P8",All!$AE98="RMS"),Ruler!T$21,IF(AND(All!$V98="P9",All!$AE98="RMS"),Ruler!T$22,IF(AND(All!$V98="P1",All!$AE98="RSS"),Ruler!T$6,IF(AND(All!$V98="P2",All!$AE98="RSS"),Ruler!T$23,IF(AND(All!$V98="P3",All!$AE98="RSS"),Ruler!T$24,IF(AND(All!$V98="P4",All!$AE98="RSS"),Ruler!T$25,IF(AND(All!$V98="P5",All!$AE98="RSS"),Ruler!T$26,IF(AND(All!$V98="P6",All!$AE98="RSS"),Ruler!T$27,IF(AND(All!$V98="P7",All!$AE98="RSS"),Ruler!T$28,IF(AND(All!$V98="P8",All!$AE98="RSS"),Ruler!T$29,IF(AND(All!$V98="P9",All!$AE98="RSS"),Ruler!T$30,0)))))))))))))))))))))))))))</f>
        <v>2</v>
      </c>
      <c r="CB98" s="325">
        <f>IF(AND(All!$V98="P1",All!$AE98="RDP"),Ruler!U$6,IF(AND(All!$V98="P2",All!$AE98="RDP"),Ruler!U$7,IF(AND(All!$V98="P3",All!$AE98="RDP"),Ruler!U$8,IF(AND(All!$V98="P4",All!$AE98="RDP"),Ruler!U$9,IF(AND(All!$V98="P5",All!$AE98="RDP"),Ruler!U$10,IF(AND(All!$V98="P6",All!$AE98="RDP"),Ruler!U$11,IF(AND(All!$V98="P7",All!$AE98="RDP"),Ruler!U$12,IF(AND(All!$V98="P8",All!$AE98="RDP"),Ruler!U$13,IF(AND(All!$V98="P9",All!$AE98="RDP"),Ruler!U$14,IF(AND(All!$V98="P1",All!$AE98="RMS"),Ruler!U$6,IF(AND(All!$V98="P2",All!$AE98="RMS"),Ruler!U$15,IF(AND(All!$V98="P3",All!$AE98="RMS"),Ruler!U$16,IF(AND(All!$V98="P4",All!$AE98="RMS"),Ruler!U$17,IF(AND(All!$V98="P5",All!$AE98="RMS"),Ruler!U$18,IF(AND(All!$V98="P6",All!$AE98="RMS"),Ruler!U$19,IF(AND(All!$V98="P7",All!$AE98="RMS"),Ruler!U$20,IF(AND(All!$V98="P8",All!$AE98="RMS"),Ruler!U$21,IF(AND(All!$V98="P9",All!$AE98="RMS"),Ruler!U$22,IF(AND(All!$V98="P1",All!$AE98="RSS"),Ruler!U$6,IF(AND(All!$V98="P2",All!$AE98="RSS"),Ruler!U$23,IF(AND(All!$V98="P3",All!$AE98="RSS"),Ruler!U$24,IF(AND(All!$V98="P4",All!$AE98="RSS"),Ruler!U$25,IF(AND(All!$V98="P5",All!$AE98="RSS"),Ruler!U$26,IF(AND(All!$V98="P6",All!$AE98="RSS"),Ruler!U$27,IF(AND(All!$V98="P7",All!$AE98="RSS"),Ruler!U$28,IF(AND(All!$V98="P8",All!$AE98="RSS"),Ruler!U$29,IF(AND(All!$V98="P9",All!$AE98="RSS"),Ruler!U$30,0)))))))))))))))))))))))))))</f>
        <v>2</v>
      </c>
      <c r="CC98" s="325">
        <f>IF(AND(All!$V98="P1",All!$AE98="RDP"),Ruler!V$6,IF(AND(All!$V98="P2",All!$AE98="RDP"),Ruler!V$7,IF(AND(All!$V98="P3",All!$AE98="RDP"),Ruler!V$8,IF(AND(All!$V98="P4",All!$AE98="RDP"),Ruler!V$9,IF(AND(All!$V98="P5",All!$AE98="RDP"),Ruler!V$10,IF(AND(All!$V98="P6",All!$AE98="RDP"),Ruler!V$11,IF(AND(All!$V98="P7",All!$AE98="RDP"),Ruler!V$12,IF(AND(All!$V98="P8",All!$AE98="RDP"),Ruler!V$13,IF(AND(All!$V98="P9",All!$AE98="RDP"),Ruler!V$14,IF(AND(All!$V98="P1",All!$AE98="RMS"),Ruler!V$6,IF(AND(All!$V98="P2",All!$AE98="RMS"),Ruler!V$15,IF(AND(All!$V98="P3",All!$AE98="RMS"),Ruler!V$16,IF(AND(All!$V98="P4",All!$AE98="RMS"),Ruler!V$17,IF(AND(All!$V98="P5",All!$AE98="RMS"),Ruler!V$18,IF(AND(All!$V98="P6",All!$AE98="RMS"),Ruler!V$19,IF(AND(All!$V98="P7",All!$AE98="RMS"),Ruler!V$20,IF(AND(All!$V98="P8",All!$AE98="RMS"),Ruler!V$21,IF(AND(All!$V98="P9",All!$AE98="RMS"),Ruler!V$22,IF(AND(All!$V98="P1",All!$AE98="RSS"),Ruler!V$6,IF(AND(All!$V98="P2",All!$AE98="RSS"),Ruler!V$23,IF(AND(All!$V98="P3",All!$AE98="RSS"),Ruler!V$24,IF(AND(All!$V98="P4",All!$AE98="RSS"),Ruler!V$25,IF(AND(All!$V98="P5",All!$AE98="RSS"),Ruler!V$26,IF(AND(All!$V98="P6",All!$AE98="RSS"),Ruler!V$27,IF(AND(All!$V98="P7",All!$AE98="RSS"),Ruler!V$28,IF(AND(All!$V98="P8",All!$AE98="RSS"),Ruler!V$29,IF(AND(All!$V98="P9",All!$AE98="RSS"),Ruler!V$30,0)))))))))))))))))))))))))))</f>
        <v>2</v>
      </c>
      <c r="CD98" s="325">
        <f>IF(AND(All!$V98="P1",All!$AE98="RDP"),Ruler!W$6,IF(AND(All!$V98="P2",All!$AE98="RDP"),Ruler!W$7,IF(AND(All!$V98="P3",All!$AE98="RDP"),Ruler!W$8,IF(AND(All!$V98="P4",All!$AE98="RDP"),Ruler!W$9,IF(AND(All!$V98="P5",All!$AE98="RDP"),Ruler!W$10,IF(AND(All!$V98="P6",All!$AE98="RDP"),Ruler!W$11,IF(AND(All!$V98="P7",All!$AE98="RDP"),Ruler!W$12,IF(AND(All!$V98="P8",All!$AE98="RDP"),Ruler!W$13,IF(AND(All!$V98="P9",All!$AE98="RDP"),Ruler!W$14,IF(AND(All!$V98="P1",All!$AE98="RMS"),Ruler!W$6,IF(AND(All!$V98="P2",All!$AE98="RMS"),Ruler!W$15,IF(AND(All!$V98="P3",All!$AE98="RMS"),Ruler!W$16,IF(AND(All!$V98="P4",All!$AE98="RMS"),Ruler!W$17,IF(AND(All!$V98="P5",All!$AE98="RMS"),Ruler!W$18,IF(AND(All!$V98="P6",All!$AE98="RMS"),Ruler!W$19,IF(AND(All!$V98="P7",All!$AE98="RMS"),Ruler!W$20,IF(AND(All!$V98="P8",All!$AE98="RMS"),Ruler!W$21,IF(AND(All!$V98="P9",All!$AE98="RMS"),Ruler!W$22,IF(AND(All!$V98="P1",All!$AE98="RSS"),Ruler!W$6,IF(AND(All!$V98="P2",All!$AE98="RSS"),Ruler!W$23,IF(AND(All!$V98="P3",All!$AE98="RSS"),Ruler!W$24,IF(AND(All!$V98="P4",All!$AE98="RSS"),Ruler!W$25,IF(AND(All!$V98="P5",All!$AE98="RSS"),Ruler!W$26,IF(AND(All!$V98="P6",All!$AE98="RSS"),Ruler!W$27,IF(AND(All!$V98="P7",All!$AE98="RSS"),Ruler!W$28,IF(AND(All!$V98="P8",All!$AE98="RSS"),Ruler!W$29,IF(AND(All!$V98="P9",All!$AE98="RSS"),Ruler!W$30,0)))))))))))))))))))))))))))</f>
        <v>2</v>
      </c>
      <c r="CE98" s="325">
        <f>IF(AND(All!$V98="P1",All!$AE98="RDP"),Ruler!X$6,IF(AND(All!$V98="P2",All!$AE98="RDP"),Ruler!X$7,IF(AND(All!$V98="P3",All!$AE98="RDP"),Ruler!X$8,IF(AND(All!$V98="P4",All!$AE98="RDP"),Ruler!X$9,IF(AND(All!$V98="P5",All!$AE98="RDP"),Ruler!X$10,IF(AND(All!$V98="P6",All!$AE98="RDP"),Ruler!X$11,IF(AND(All!$V98="P7",All!$AE98="RDP"),Ruler!X$12,IF(AND(All!$V98="P8",All!$AE98="RDP"),Ruler!X$13,IF(AND(All!$V98="P9",All!$AE98="RDP"),Ruler!X$14,IF(AND(All!$V98="P1",All!$AE98="RMS"),Ruler!X$6,IF(AND(All!$V98="P2",All!$AE98="RMS"),Ruler!X$15,IF(AND(All!$V98="P3",All!$AE98="RMS"),Ruler!X$16,IF(AND(All!$V98="P4",All!$AE98="RMS"),Ruler!X$17,IF(AND(All!$V98="P5",All!$AE98="RMS"),Ruler!X$18,IF(AND(All!$V98="P6",All!$AE98="RMS"),Ruler!X$19,IF(AND(All!$V98="P7",All!$AE98="RMS"),Ruler!X$20,IF(AND(All!$V98="P8",All!$AE98="RMS"),Ruler!X$21,IF(AND(All!$V98="P9",All!$AE98="RMS"),Ruler!X$22,IF(AND(All!$V98="P1",All!$AE98="RSS"),Ruler!X$6,IF(AND(All!$V98="P2",All!$AE98="RSS"),Ruler!X$23,IF(AND(All!$V98="P3",All!$AE98="RSS"),Ruler!X$24,IF(AND(All!$V98="P4",All!$AE98="RSS"),Ruler!X$25,IF(AND(All!$V98="P5",All!$AE98="RSS"),Ruler!X$26,IF(AND(All!$V98="P6",All!$AE98="RSS"),Ruler!X$27,IF(AND(All!$V98="P7",All!$AE98="RSS"),Ruler!X$28,IF(AND(All!$V98="P8",All!$AE98="RSS"),Ruler!X$29,IF(AND(All!$V98="P9",All!$AE98="RSS"),Ruler!X$30,0)))))))))))))))))))))))))))</f>
        <v>2</v>
      </c>
      <c r="CF98" s="325">
        <f>IF(AND(All!$V98="P1",All!$AE98="RDP"),Ruler!Y$6,IF(AND(All!$V98="P2",All!$AE98="RDP"),Ruler!Y$7,IF(AND(All!$V98="P3",All!$AE98="RDP"),Ruler!Y$8,IF(AND(All!$V98="P4",All!$AE98="RDP"),Ruler!Y$9,IF(AND(All!$V98="P5",All!$AE98="RDP"),Ruler!Y$10,IF(AND(All!$V98="P6",All!$AE98="RDP"),Ruler!Y$11,IF(AND(All!$V98="P7",All!$AE98="RDP"),Ruler!Y$12,IF(AND(All!$V98="P8",All!$AE98="RDP"),Ruler!Y$13,IF(AND(All!$V98="P9",All!$AE98="RDP"),Ruler!Y$14,IF(AND(All!$V98="P1",All!$AE98="RMS"),Ruler!Y$6,IF(AND(All!$V98="P2",All!$AE98="RMS"),Ruler!Y$15,IF(AND(All!$V98="P3",All!$AE98="RMS"),Ruler!Y$16,IF(AND(All!$V98="P4",All!$AE98="RMS"),Ruler!Y$17,IF(AND(All!$V98="P5",All!$AE98="RMS"),Ruler!Y$18,IF(AND(All!$V98="P6",All!$AE98="RMS"),Ruler!Y$19,IF(AND(All!$V98="P7",All!$AE98="RMS"),Ruler!Y$20,IF(AND(All!$V98="P8",All!$AE98="RMS"),Ruler!Y$21,IF(AND(All!$V98="P9",All!$AE98="RMS"),Ruler!Y$22,IF(AND(All!$V98="P1",All!$AE98="RSS"),Ruler!Y$6,IF(AND(All!$V98="P2",All!$AE98="RSS"),Ruler!Y$23,IF(AND(All!$V98="P3",All!$AE98="RSS"),Ruler!Y$24,IF(AND(All!$V98="P4",All!$AE98="RSS"),Ruler!Y$25,IF(AND(All!$V98="P5",All!$AE98="RSS"),Ruler!Y$26,IF(AND(All!$V98="P6",All!$AE98="RSS"),Ruler!Y$27,IF(AND(All!$V98="P7",All!$AE98="RSS"),Ruler!Y$28,IF(AND(All!$V98="P8",All!$AE98="RSS"),Ruler!Y$29,IF(AND(All!$V98="P9",All!$AE98="RSS"),Ruler!Y$30,0)))))))))))))))))))))))))))</f>
        <v>1</v>
      </c>
      <c r="CG98" s="325">
        <f>IF(AND(All!$V98="P1",All!$AE98="RDP"),Ruler!Z$6,IF(AND(All!$V98="P2",All!$AE98="RDP"),Ruler!Z$7,IF(AND(All!$V98="P3",All!$AE98="RDP"),Ruler!Z$8,IF(AND(All!$V98="P4",All!$AE98="RDP"),Ruler!Z$9,IF(AND(All!$V98="P5",All!$AE98="RDP"),Ruler!Z$10,IF(AND(All!$V98="P6",All!$AE98="RDP"),Ruler!Z$11,IF(AND(All!$V98="P7",All!$AE98="RDP"),Ruler!Z$12,IF(AND(All!$V98="P8",All!$AE98="RDP"),Ruler!Z$13,IF(AND(All!$V98="P9",All!$AE98="RDP"),Ruler!Z$14,IF(AND(All!$V98="P1",All!$AE98="RMS"),Ruler!Z$6,IF(AND(All!$V98="P2",All!$AE98="RMS"),Ruler!Z$15,IF(AND(All!$V98="P3",All!$AE98="RMS"),Ruler!Z$16,IF(AND(All!$V98="P4",All!$AE98="RMS"),Ruler!Z$17,IF(AND(All!$V98="P5",All!$AE98="RMS"),Ruler!Z$18,IF(AND(All!$V98="P6",All!$AE98="RMS"),Ruler!Z$19,IF(AND(All!$V98="P7",All!$AE98="RMS"),Ruler!Z$20,IF(AND(All!$V98="P8",All!$AE98="RMS"),Ruler!Z$21,IF(AND(All!$V98="P9",All!$AE98="RMS"),Ruler!Z$22,IF(AND(All!$V98="P1",All!$AE98="RSS"),Ruler!Z$6,IF(AND(All!$V98="P2",All!$AE98="RSS"),Ruler!Z$23,IF(AND(All!$V98="P3",All!$AE98="RSS"),Ruler!Z$24,IF(AND(All!$V98="P4",All!$AE98="RSS"),Ruler!Z$25,IF(AND(All!$V98="P5",All!$AE98="RSS"),Ruler!Z$26,IF(AND(All!$V98="P6",All!$AE98="RSS"),Ruler!Z$27,IF(AND(All!$V98="P7",All!$AE98="RSS"),Ruler!Z$28,IF(AND(All!$V98="P8",All!$AE98="RSS"),Ruler!Z$29,IF(AND(All!$V98="P9",All!$AE98="RSS"),Ruler!Z$30,0)))))))))))))))))))))))))))</f>
        <v>2</v>
      </c>
      <c r="CH98" s="325">
        <f>IF(AND(All!$V98="P1",All!$AE98="RDP"),Ruler!AA$6,IF(AND(All!$V98="P2",All!$AE98="RDP"),Ruler!AA$7,IF(AND(All!$V98="P3",All!$AE98="RDP"),Ruler!AA$8,IF(AND(All!$V98="P4",All!$AE98="RDP"),Ruler!AA$9,IF(AND(All!$V98="P5",All!$AE98="RDP"),Ruler!AA$10,IF(AND(All!$V98="P6",All!$AE98="RDP"),Ruler!AA$11,IF(AND(All!$V98="P7",All!$AE98="RDP"),Ruler!AA$12,IF(AND(All!$V98="P8",All!$AE98="RDP"),Ruler!AA$13,IF(AND(All!$V98="P9",All!$AE98="RDP"),Ruler!AA$14,IF(AND(All!$V98="P1",All!$AE98="RMS"),Ruler!AA$6,IF(AND(All!$V98="P2",All!$AE98="RMS"),Ruler!AA$15,IF(AND(All!$V98="P3",All!$AE98="RMS"),Ruler!AA$16,IF(AND(All!$V98="P4",All!$AE98="RMS"),Ruler!AA$17,IF(AND(All!$V98="P5",All!$AE98="RMS"),Ruler!AA$18,IF(AND(All!$V98="P6",All!$AE98="RMS"),Ruler!AA$19,IF(AND(All!$V98="P7",All!$AE98="RMS"),Ruler!AA$20,IF(AND(All!$V98="P8",All!$AE98="RMS"),Ruler!AA$21,IF(AND(All!$V98="P9",All!$AE98="RMS"),Ruler!AA$22,IF(AND(All!$V98="P1",All!$AE98="RSS"),Ruler!AA$6,IF(AND(All!$V98="P2",All!$AE98="RSS"),Ruler!AA$23,IF(AND(All!$V98="P3",All!$AE98="RSS"),Ruler!AA$24,IF(AND(All!$V98="P4",All!$AE98="RSS"),Ruler!AA$25,IF(AND(All!$V98="P5",All!$AE98="RSS"),Ruler!AA$26,IF(AND(All!$V98="P6",All!$AE98="RSS"),Ruler!AA$27,IF(AND(All!$V98="P7",All!$AE98="RSS"),Ruler!AA$28,IF(AND(All!$V98="P8",All!$AE98="RSS"),Ruler!AA$29,IF(AND(All!$V98="P9",All!$AE98="RSS"),Ruler!AA$30,0)))))))))))))))))))))))))))</f>
        <v>1</v>
      </c>
      <c r="CI98" s="325">
        <f>IF(AND(All!$V98="P1",All!$AE98="RDP"),Ruler!AB$6,IF(AND(All!$V98="P2",All!$AE98="RDP"),Ruler!AB$7,IF(AND(All!$V98="P3",All!$AE98="RDP"),Ruler!AB$8,IF(AND(All!$V98="P4",All!$AE98="RDP"),Ruler!AB$9,IF(AND(All!$V98="P5",All!$AE98="RDP"),Ruler!AB$10,IF(AND(All!$V98="P6",All!$AE98="RDP"),Ruler!AB$11,IF(AND(All!$V98="P7",All!$AE98="RDP"),Ruler!AB$12,IF(AND(All!$V98="P8",All!$AE98="RDP"),Ruler!AB$13,IF(AND(All!$V98="P9",All!$AE98="RDP"),Ruler!AB$14,IF(AND(All!$V98="P1",All!$AE98="RMS"),Ruler!AB$6,IF(AND(All!$V98="P2",All!$AE98="RMS"),Ruler!AB$15,IF(AND(All!$V98="P3",All!$AE98="RMS"),Ruler!AB$16,IF(AND(All!$V98="P4",All!$AE98="RMS"),Ruler!AB$17,IF(AND(All!$V98="P5",All!$AE98="RMS"),Ruler!AB$18,IF(AND(All!$V98="P6",All!$AE98="RMS"),Ruler!AB$19,IF(AND(All!$V98="P7",All!$AE98="RMS"),Ruler!AB$20,IF(AND(All!$V98="P8",All!$AE98="RMS"),Ruler!AB$21,IF(AND(All!$V98="P9",All!$AE98="RMS"),Ruler!AB$22,IF(AND(All!$V98="P1",All!$AE98="RSS"),Ruler!AB$6,IF(AND(All!$V98="P2",All!$AE98="RSS"),Ruler!AB$23,IF(AND(All!$V98="P3",All!$AE98="RSS"),Ruler!AB$24,IF(AND(All!$V98="P4",All!$AE98="RSS"),Ruler!AB$25,IF(AND(All!$V98="P5",All!$AE98="RSS"),Ruler!AB$26,IF(AND(All!$V98="P6",All!$AE98="RSS"),Ruler!AB$27,IF(AND(All!$V98="P7",All!$AE98="RSS"),Ruler!AB$28,IF(AND(All!$V98="P8",All!$AE98="RSS"),Ruler!AB$29,IF(AND(All!$V98="P9",All!$AE98="RSS"),Ruler!AB$30,0)))))))))))))))))))))))))))</f>
        <v>1</v>
      </c>
      <c r="CJ98" s="377">
        <f>Table9[[#This Row],[R-B1]]-Table9[[#This Row],[B1]]</f>
        <v>0</v>
      </c>
      <c r="CK98" s="378">
        <f>Table9[[#This Row],[R-B2]]-Table9[[#This Row],[B2]]</f>
        <v>0</v>
      </c>
      <c r="CL98" s="378">
        <f>Table9[[#This Row],[R-B3]]-Table9[[#This Row],[B3]]</f>
        <v>0</v>
      </c>
      <c r="CM98" s="378">
        <f>Table9[[#This Row],[R-B4]]-Table9[[#This Row],[B4]]</f>
        <v>0</v>
      </c>
      <c r="CN98" s="378">
        <f>Table9[[#This Row],[R-B5]]-Table9[[#This Row],[B5]]</f>
        <v>0</v>
      </c>
      <c r="CO98" s="378">
        <f>Table9[[#This Row],[R-B6]]-Table9[[#This Row],[B6]]</f>
        <v>-1</v>
      </c>
      <c r="CP98" s="378">
        <f>Table9[[#This Row],[R-B7]]-Table9[[#This Row],[B7]]</f>
        <v>0</v>
      </c>
      <c r="CQ98" s="378">
        <f>Table9[[#This Row],[R-B8]]-Table9[[#This Row],[B8]]</f>
        <v>0</v>
      </c>
      <c r="CR98" s="378">
        <f>Table9[[#This Row],[R-B9]]-Table9[[#This Row],[B9]]</f>
        <v>0</v>
      </c>
      <c r="CS98" s="378">
        <f>Table9[[#This Row],[R-B10]]-Table9[[#This Row],[B10]]</f>
        <v>0</v>
      </c>
      <c r="CT98" s="378">
        <f>Table9[[#This Row],[R-B11]]-Table9[[#This Row],[B11]]</f>
        <v>0</v>
      </c>
      <c r="CU98" s="378">
        <f>Table9[[#This Row],[R-B12]]-Table9[[#This Row],[B12]]</f>
        <v>0</v>
      </c>
      <c r="CV98" s="378">
        <f>Table9[[#This Row],[R-K1]]-Table9[[#This Row],[K1]]</f>
        <v>0</v>
      </c>
      <c r="CW98" s="378">
        <f>Table9[[#This Row],[R-K2]]-Table9[[#This Row],[K2]]</f>
        <v>0</v>
      </c>
      <c r="CX98" s="378">
        <f>Table9[[#This Row],[R-K3]]-Table9[[#This Row],[K3]]</f>
        <v>0</v>
      </c>
      <c r="CY98" s="378">
        <f>Table9[[#This Row],[R-K4]]-Table9[[#This Row],[K4]]</f>
        <v>0</v>
      </c>
      <c r="CZ98" s="378">
        <f>Table9[[#This Row],[R-K5]]-Table9[[#This Row],[K5]]</f>
        <v>1</v>
      </c>
      <c r="DA98" s="378">
        <f>Table9[[#This Row],[R-P1]]-Table9[[#This Row],[P1]]</f>
        <v>0</v>
      </c>
      <c r="DB98" s="378">
        <f>Table9[[#This Row],[R-P2]]-Table9[[#This Row],[P2]]</f>
        <v>0</v>
      </c>
      <c r="DC98" s="378">
        <f>Table9[[#This Row],[R-P3]]-Table9[[#This Row],[P3]]</f>
        <v>0</v>
      </c>
      <c r="DD98" s="378">
        <f>Table9[[#This Row],[R-P4]]-Table9[[#This Row],[P4]]</f>
        <v>0</v>
      </c>
      <c r="DE98" s="378">
        <f>Table9[[#This Row],[R-P5]]-Table9[[#This Row],[P5]]</f>
        <v>1</v>
      </c>
      <c r="DF98" s="378">
        <f>Table9[[#This Row],[R-E1]]-Table9[[#This Row],[E1]]</f>
        <v>0</v>
      </c>
      <c r="DG98" s="379">
        <f>Table9[[#This Row],[R-E2]]-Table9[[#This Row],[E2]]</f>
        <v>0</v>
      </c>
      <c r="DH98" s="43">
        <f>COUNTIF(Table9[[#This Row],[G-B1]:[G-B12]],"&lt;=0")/12*100</f>
        <v>100</v>
      </c>
      <c r="DI98" s="43">
        <f>COUNTIF(Table9[[#This Row],[G-K1]:[G-K5]],"&lt;=0")/5*100</f>
        <v>80</v>
      </c>
      <c r="DJ98" s="43">
        <f>COUNTIF(Table9[[#This Row],[G-P1]:[G-P5]],"&lt;=0")/5*100</f>
        <v>80</v>
      </c>
      <c r="DK98" s="43">
        <f>COUNTIF(Table9[[#This Row],[G-E1]:[G-E2]],"&lt;=0")/2*100</f>
        <v>100</v>
      </c>
      <c r="DL98" s="450">
        <f>IF(AE98="RDP",(COUNTIF(Table9[[#This Row],[G-B3]],"&lt;=0")+COUNTIF(Table9[[#This Row],[G-B4]],"&lt;=0")+COUNTIF(Table9[[#This Row],[G-B7]],"&lt;=0")+COUNTIF(Table9[[#This Row],[G-B11]],"&lt;=0")+COUNTIF(Table9[[#This Row],[G-K2]],"&lt;=0"))/5*100,IF(AE98="RMS",(COUNTIF(Table9[[#This Row],[G-B4]],"&lt;=0")+COUNTIF(Table9[[#This Row],[G-B5]],"&lt;=0")+COUNTIF(Table9[[#This Row],[G-B10]],"&lt;=0")+COUNTIF(Table9[[#This Row],[G-B12]],"&lt;=0")+COUNTIF(Table9[[#This Row],[G-K2]],"&lt;=0"))/5*100,IF(AE98="RSS",(COUNTIF(Table9[[#This Row],[G-B1]],"&lt;=0")+COUNTIF(Table9[[#This Row],[G-B2]],"&lt;=0")+COUNTIF(Table9[[#This Row],[G-B6]],"&lt;=0")+COUNTIF(Table9[[#This Row],[G-B11]],"&lt;=0")+COUNTIF(Table9[[#This Row],[G-B12]],"&lt;=0"))/5*100,0)))</f>
        <v>100</v>
      </c>
      <c r="DM98" s="380">
        <v>100</v>
      </c>
      <c r="DN98" s="381">
        <v>80</v>
      </c>
      <c r="DO98" s="381">
        <v>80</v>
      </c>
      <c r="DP98" s="381">
        <v>100</v>
      </c>
      <c r="DQ98" s="381">
        <v>100</v>
      </c>
      <c r="DR98" s="380">
        <v>58</v>
      </c>
      <c r="DS98" s="381">
        <v>40</v>
      </c>
      <c r="DT98" s="381">
        <v>40</v>
      </c>
      <c r="DU98" s="381">
        <v>0</v>
      </c>
      <c r="DV98" s="381">
        <f>1/5*100</f>
        <v>20</v>
      </c>
      <c r="DW98" s="380">
        <v>42</v>
      </c>
      <c r="DX98" s="381">
        <v>20</v>
      </c>
      <c r="DY98" s="381">
        <v>0</v>
      </c>
      <c r="DZ98" s="381">
        <v>0</v>
      </c>
      <c r="EA98" s="382">
        <v>0</v>
      </c>
      <c r="EB98" s="335"/>
      <c r="EC98" s="324"/>
      <c r="ED98" s="324"/>
      <c r="EE98" s="338" t="s">
        <v>784</v>
      </c>
    </row>
    <row r="99" spans="2:135" ht="73" hidden="1" thickBot="1" x14ac:dyDescent="0.35">
      <c r="B99" s="282">
        <v>98</v>
      </c>
      <c r="C99" s="421" t="s">
        <v>134</v>
      </c>
      <c r="D99" s="345">
        <v>46092</v>
      </c>
      <c r="E99" s="348" t="s">
        <v>878</v>
      </c>
      <c r="F99" s="304">
        <v>122652</v>
      </c>
      <c r="G99" s="308">
        <f t="shared" ca="1" si="5"/>
        <v>45.503102102359215</v>
      </c>
      <c r="H99" s="283">
        <v>29707</v>
      </c>
      <c r="I99" s="343" t="s">
        <v>179</v>
      </c>
      <c r="J99" s="343" t="s">
        <v>137</v>
      </c>
      <c r="K99" s="343" t="s">
        <v>138</v>
      </c>
      <c r="L99" s="343" t="s">
        <v>147</v>
      </c>
      <c r="M99" s="343" t="s">
        <v>202</v>
      </c>
      <c r="N99" s="343"/>
      <c r="O99" s="343" t="s">
        <v>183</v>
      </c>
      <c r="P99" s="348" t="s">
        <v>879</v>
      </c>
      <c r="Q99" s="343" t="s">
        <v>144</v>
      </c>
      <c r="R99" s="343" t="s">
        <v>185</v>
      </c>
      <c r="S99" s="345">
        <v>37987</v>
      </c>
      <c r="T99" s="286">
        <f t="shared" ca="1" si="7"/>
        <v>22.802777777777777</v>
      </c>
      <c r="U99" s="343">
        <f>2026-2011</f>
        <v>15</v>
      </c>
      <c r="V99" s="343" t="s">
        <v>59</v>
      </c>
      <c r="W99" s="356">
        <f ca="1">Table9[[#This Row],[Age]]-($T$1-Table9[[#This Row],[Date of Appointment to Current Grade]])/365</f>
        <v>44.534246575342465</v>
      </c>
      <c r="X99" s="360">
        <f ca="1">($T$1-Table9[[#This Row],[Date of Appointment to Current Grade]])/365</f>
        <v>0.96885552701675048</v>
      </c>
      <c r="Y99" s="362">
        <v>45962</v>
      </c>
      <c r="Z99" s="343" t="s">
        <v>187</v>
      </c>
      <c r="AA99" s="362">
        <v>46082</v>
      </c>
      <c r="AB99" s="360">
        <f ca="1">($T$1-Table9[[#This Row],[Date in Position]])/365</f>
        <v>0.64008840372907927</v>
      </c>
      <c r="AC99" s="343" t="s">
        <v>183</v>
      </c>
      <c r="AD99" s="345">
        <v>45866</v>
      </c>
      <c r="AE99" s="343" t="s">
        <v>147</v>
      </c>
      <c r="AF99" s="343" t="s">
        <v>148</v>
      </c>
      <c r="AG99" s="287" t="s">
        <v>880</v>
      </c>
      <c r="AH99" s="287" t="s">
        <v>881</v>
      </c>
      <c r="AI99" s="287" t="s">
        <v>882</v>
      </c>
      <c r="AJ99" s="287" t="s">
        <v>883</v>
      </c>
      <c r="AK99" s="288" t="s">
        <v>884</v>
      </c>
      <c r="AL99" s="282" t="s">
        <v>153</v>
      </c>
      <c r="AM99" s="320" t="s">
        <v>885</v>
      </c>
      <c r="AN99" s="313">
        <v>3</v>
      </c>
      <c r="AO99" s="304">
        <v>1</v>
      </c>
      <c r="AP99" s="304">
        <v>2</v>
      </c>
      <c r="AQ99" s="304">
        <v>3</v>
      </c>
      <c r="AR99" s="304">
        <v>3</v>
      </c>
      <c r="AS99" s="304">
        <v>2</v>
      </c>
      <c r="AT99" s="304">
        <v>3</v>
      </c>
      <c r="AU99" s="304">
        <v>3</v>
      </c>
      <c r="AV99" s="304">
        <v>1</v>
      </c>
      <c r="AW99" s="304">
        <v>2</v>
      </c>
      <c r="AX99" s="304">
        <v>3</v>
      </c>
      <c r="AY99" s="304">
        <v>2</v>
      </c>
      <c r="AZ99" s="304">
        <v>3</v>
      </c>
      <c r="BA99" s="304">
        <v>3</v>
      </c>
      <c r="BB99" s="304">
        <v>2</v>
      </c>
      <c r="BC99" s="304">
        <v>2</v>
      </c>
      <c r="BD99" s="304">
        <v>0</v>
      </c>
      <c r="BE99" s="304">
        <v>2</v>
      </c>
      <c r="BF99" s="304">
        <v>2</v>
      </c>
      <c r="BG99" s="304">
        <v>0</v>
      </c>
      <c r="BH99" s="304">
        <v>1</v>
      </c>
      <c r="BI99" s="304">
        <v>2</v>
      </c>
      <c r="BJ99" s="304">
        <v>1</v>
      </c>
      <c r="BK99" s="314">
        <v>1</v>
      </c>
      <c r="BL99" s="325">
        <f>IF(AND(All!$V99="P1",All!$AE99="RDP"),Ruler!E$6,IF(AND(All!$V99="P2",All!$AE99="RDP"),Ruler!E$7,IF(AND(All!$V99="P3",All!$AE99="RDP"),Ruler!E$8,IF(AND(All!$V99="P4",All!$AE99="RDP"),Ruler!E$9,IF(AND(All!$V99="P5",All!$AE99="RDP"),Ruler!E$10,IF(AND(All!$V99="P6",All!$AE99="RDP"),Ruler!E$11,IF(AND(All!$V99="P7",All!$AE99="RDP"),Ruler!E$12,IF(AND(All!$V99="P8",All!$AE99="RDP"),Ruler!E$13,IF(AND(All!$V99="P9",All!$AE99="RDP"),Ruler!E$14,IF(AND(All!$V99="P1",All!$AE99="RMS"),Ruler!E$6,IF(AND(All!$V99="P2",All!$AE99="RMS"),Ruler!E$15,IF(AND(All!$V99="P3",All!$AE99="RMS"),Ruler!E$16,IF(AND(All!$V99="P4",All!$AE99="RMS"),Ruler!E$17,IF(AND(All!$V99="P5",All!$AE99="RMS"),Ruler!E$18,IF(AND(All!$V99="P6",All!$AE99="RMS"),Ruler!E$19,IF(AND(All!$V99="P7",All!$AE99="RMS"),Ruler!E$20,IF(AND(All!$V99="P8",All!$AE99="RMS"),Ruler!E$21,IF(AND(All!$V99="P9",All!$AE99="RMS"),Ruler!E$22,IF(AND(All!$V99="P1",All!$AE99="RSS"),Ruler!E$6,IF(AND(All!$V99="P2",All!$AE99="RSS"),Ruler!E$23,IF(AND(All!$V99="P3",All!$AE99="RSS"),Ruler!E$24,IF(AND(All!$V99="P4",All!$AE99="RSS"),Ruler!E$25,IF(AND(All!$V99="P5",All!$AE99="RSS"),Ruler!E$26,IF(AND(All!$V99="P6",All!$AE99="RSS"),Ruler!E$27,IF(AND(All!$V99="P7",All!$AE99="RSS"),Ruler!E$28,IF(AND(All!$V99="P8",All!$AE99="RSS"),Ruler!E$29,IF(AND(All!$V99="P9",All!$AE99="RSS"),Ruler!E$30,0)))))))))))))))))))))))))))</f>
        <v>3</v>
      </c>
      <c r="BM99" s="325">
        <f>IF(AND(All!$V99="P1",All!$AE99="RDP"),Ruler!F$6,IF(AND(All!$V99="P2",All!$AE99="RDP"),Ruler!F$7,IF(AND(All!$V99="P3",All!$AE99="RDP"),Ruler!F$8,IF(AND(All!$V99="P4",All!$AE99="RDP"),Ruler!F$9,IF(AND(All!$V99="P5",All!$AE99="RDP"),Ruler!F$10,IF(AND(All!$V99="P6",All!$AE99="RDP"),Ruler!F$11,IF(AND(All!$V99="P7",All!$AE99="RDP"),Ruler!F$12,IF(AND(All!$V99="P8",All!$AE99="RDP"),Ruler!F$13,IF(AND(All!$V99="P9",All!$AE99="RDP"),Ruler!F$14,IF(AND(All!$V99="P1",All!$AE99="RMS"),Ruler!F$6,IF(AND(All!$V99="P2",All!$AE99="RMS"),Ruler!F$15,IF(AND(All!$V99="P3",All!$AE99="RMS"),Ruler!F$16,IF(AND(All!$V99="P4",All!$AE99="RMS"),Ruler!F$17,IF(AND(All!$V99="P5",All!$AE99="RMS"),Ruler!F$18,IF(AND(All!$V99="P6",All!$AE99="RMS"),Ruler!F$19,IF(AND(All!$V99="P7",All!$AE99="RMS"),Ruler!F$20,IF(AND(All!$V99="P8",All!$AE99="RMS"),Ruler!F$21,IF(AND(All!$V99="P9",All!$AE99="RMS"),Ruler!F$22,IF(AND(All!$V99="P1",All!$AE99="RSS"),Ruler!F$6,IF(AND(All!$V99="P2",All!$AE99="RSS"),Ruler!F$23,IF(AND(All!$V99="P3",All!$AE99="RSS"),Ruler!F$24,IF(AND(All!$V99="P4",All!$AE99="RSS"),Ruler!F$25,IF(AND(All!$V99="P5",All!$AE99="RSS"),Ruler!F$26,IF(AND(All!$V99="P6",All!$AE99="RSS"),Ruler!F$27,IF(AND(All!$V99="P7",All!$AE99="RSS"),Ruler!F$28,IF(AND(All!$V99="P8",All!$AE99="RSS"),Ruler!F$29,IF(AND(All!$V99="P9",All!$AE99="RSS"),Ruler!F$30,0)))))))))))))))))))))))))))</f>
        <v>3</v>
      </c>
      <c r="BN99" s="325">
        <f>IF(AND(All!$V99="P1",All!$AE99="RDP"),Ruler!G$6,IF(AND(All!$V99="P2",All!$AE99="RDP"),Ruler!G$7,IF(AND(All!$V99="P3",All!$AE99="RDP"),Ruler!G$8,IF(AND(All!$V99="P4",All!$AE99="RDP"),Ruler!G$9,IF(AND(All!$V99="P5",All!$AE99="RDP"),Ruler!G$10,IF(AND(All!$V99="P6",All!$AE99="RDP"),Ruler!G$11,IF(AND(All!$V99="P7",All!$AE99="RDP"),Ruler!G$12,IF(AND(All!$V99="P8",All!$AE99="RDP"),Ruler!G$13,IF(AND(All!$V99="P9",All!$AE99="RDP"),Ruler!G$14,IF(AND(All!$V99="P1",All!$AE99="RMS"),Ruler!G$6,IF(AND(All!$V99="P2",All!$AE99="RMS"),Ruler!G$15,IF(AND(All!$V99="P3",All!$AE99="RMS"),Ruler!G$16,IF(AND(All!$V99="P4",All!$AE99="RMS"),Ruler!G$17,IF(AND(All!$V99="P5",All!$AE99="RMS"),Ruler!G$18,IF(AND(All!$V99="P6",All!$AE99="RMS"),Ruler!G$19,IF(AND(All!$V99="P7",All!$AE99="RMS"),Ruler!G$20,IF(AND(All!$V99="P8",All!$AE99="RMS"),Ruler!G$21,IF(AND(All!$V99="P9",All!$AE99="RMS"),Ruler!G$22,IF(AND(All!$V99="P1",All!$AE99="RSS"),Ruler!G$6,IF(AND(All!$V99="P2",All!$AE99="RSS"),Ruler!G$23,IF(AND(All!$V99="P3",All!$AE99="RSS"),Ruler!G$24,IF(AND(All!$V99="P4",All!$AE99="RSS"),Ruler!G$25,IF(AND(All!$V99="P5",All!$AE99="RSS"),Ruler!G$26,IF(AND(All!$V99="P6",All!$AE99="RSS"),Ruler!G$27,IF(AND(All!$V99="P7",All!$AE99="RSS"),Ruler!G$28,IF(AND(All!$V99="P8",All!$AE99="RSS"),Ruler!G$29,IF(AND(All!$V99="P9",All!$AE99="RSS"),Ruler!G$30,0)))))))))))))))))))))))))))</f>
        <v>3</v>
      </c>
      <c r="BO99" s="325">
        <f>IF(AND(All!$V99="P1",All!$AE99="RDP"),Ruler!H$6,IF(AND(All!$V99="P2",All!$AE99="RDP"),Ruler!H$7,IF(AND(All!$V99="P3",All!$AE99="RDP"),Ruler!H$8,IF(AND(All!$V99="P4",All!$AE99="RDP"),Ruler!H$9,IF(AND(All!$V99="P5",All!$AE99="RDP"),Ruler!H$10,IF(AND(All!$V99="P6",All!$AE99="RDP"),Ruler!H$11,IF(AND(All!$V99="P7",All!$AE99="RDP"),Ruler!H$12,IF(AND(All!$V99="P8",All!$AE99="RDP"),Ruler!H$13,IF(AND(All!$V99="P9",All!$AE99="RDP"),Ruler!H$14,IF(AND(All!$V99="P1",All!$AE99="RMS"),Ruler!H$6,IF(AND(All!$V99="P2",All!$AE99="RMS"),Ruler!H$15,IF(AND(All!$V99="P3",All!$AE99="RMS"),Ruler!H$16,IF(AND(All!$V99="P4",All!$AE99="RMS"),Ruler!H$17,IF(AND(All!$V99="P5",All!$AE99="RMS"),Ruler!H$18,IF(AND(All!$V99="P6",All!$AE99="RMS"),Ruler!H$19,IF(AND(All!$V99="P7",All!$AE99="RMS"),Ruler!H$20,IF(AND(All!$V99="P8",All!$AE99="RMS"),Ruler!H$21,IF(AND(All!$V99="P9",All!$AE99="RMS"),Ruler!H$22,IF(AND(All!$V99="P1",All!$AE99="RSS"),Ruler!H$6,IF(AND(All!$V99="P2",All!$AE99="RSS"),Ruler!H$23,IF(AND(All!$V99="P3",All!$AE99="RSS"),Ruler!H$24,IF(AND(All!$V99="P4",All!$AE99="RSS"),Ruler!H$25,IF(AND(All!$V99="P5",All!$AE99="RSS"),Ruler!H$26,IF(AND(All!$V99="P6",All!$AE99="RSS"),Ruler!H$27,IF(AND(All!$V99="P7",All!$AE99="RSS"),Ruler!H$28,IF(AND(All!$V99="P8",All!$AE99="RSS"),Ruler!H$29,IF(AND(All!$V99="P9",All!$AE99="RSS"),Ruler!H$30,0)))))))))))))))))))))))))))</f>
        <v>3</v>
      </c>
      <c r="BP99" s="325">
        <f>IF(AND(All!$V99="P1",All!$AE99="RDP"),Ruler!I$6,IF(AND(All!$V99="P2",All!$AE99="RDP"),Ruler!I$7,IF(AND(All!$V99="P3",All!$AE99="RDP"),Ruler!I$8,IF(AND(All!$V99="P4",All!$AE99="RDP"),Ruler!I$9,IF(AND(All!$V99="P5",All!$AE99="RDP"),Ruler!I$10,IF(AND(All!$V99="P6",All!$AE99="RDP"),Ruler!I$11,IF(AND(All!$V99="P7",All!$AE99="RDP"),Ruler!I$12,IF(AND(All!$V99="P8",All!$AE99="RDP"),Ruler!I$13,IF(AND(All!$V99="P9",All!$AE99="RDP"),Ruler!I$14,IF(AND(All!$V99="P1",All!$AE99="RMS"),Ruler!I$6,IF(AND(All!$V99="P2",All!$AE99="RMS"),Ruler!I$15,IF(AND(All!$V99="P3",All!$AE99="RMS"),Ruler!I$16,IF(AND(All!$V99="P4",All!$AE99="RMS"),Ruler!I$17,IF(AND(All!$V99="P5",All!$AE99="RMS"),Ruler!I$18,IF(AND(All!$V99="P6",All!$AE99="RMS"),Ruler!I$19,IF(AND(All!$V99="P7",All!$AE99="RMS"),Ruler!I$20,IF(AND(All!$V99="P8",All!$AE99="RMS"),Ruler!I$21,IF(AND(All!$V99="P9",All!$AE99="RMS"),Ruler!I$22,IF(AND(All!$V99="P1",All!$AE99="RSS"),Ruler!I$6,IF(AND(All!$V99="P2",All!$AE99="RSS"),Ruler!I$23,IF(AND(All!$V99="P3",All!$AE99="RSS"),Ruler!I$24,IF(AND(All!$V99="P4",All!$AE99="RSS"),Ruler!I$25,IF(AND(All!$V99="P5",All!$AE99="RSS"),Ruler!I$26,IF(AND(All!$V99="P6",All!$AE99="RSS"),Ruler!I$27,IF(AND(All!$V99="P7",All!$AE99="RSS"),Ruler!I$28,IF(AND(All!$V99="P8",All!$AE99="RSS"),Ruler!I$29,IF(AND(All!$V99="P9",All!$AE99="RSS"),Ruler!I$30,0)))))))))))))))))))))))))))</f>
        <v>3</v>
      </c>
      <c r="BQ99" s="325">
        <f>IF(AND(All!$V99="P1",All!$AE99="RDP"),Ruler!J$6,IF(AND(All!$V99="P2",All!$AE99="RDP"),Ruler!J$7,IF(AND(All!$V99="P3",All!$AE99="RDP"),Ruler!J$8,IF(AND(All!$V99="P4",All!$AE99="RDP"),Ruler!J$9,IF(AND(All!$V99="P5",All!$AE99="RDP"),Ruler!J$10,IF(AND(All!$V99="P6",All!$AE99="RDP"),Ruler!J$11,IF(AND(All!$V99="P7",All!$AE99="RDP"),Ruler!J$12,IF(AND(All!$V99="P8",All!$AE99="RDP"),Ruler!J$13,IF(AND(All!$V99="P9",All!$AE99="RDP"),Ruler!J$14,IF(AND(All!$V99="P1",All!$AE99="RMS"),Ruler!J$6,IF(AND(All!$V99="P2",All!$AE99="RMS"),Ruler!J$15,IF(AND(All!$V99="P3",All!$AE99="RMS"),Ruler!J$16,IF(AND(All!$V99="P4",All!$AE99="RMS"),Ruler!J$17,IF(AND(All!$V99="P5",All!$AE99="RMS"),Ruler!J$18,IF(AND(All!$V99="P6",All!$AE99="RMS"),Ruler!J$19,IF(AND(All!$V99="P7",All!$AE99="RMS"),Ruler!J$20,IF(AND(All!$V99="P8",All!$AE99="RMS"),Ruler!J$21,IF(AND(All!$V99="P9",All!$AE99="RMS"),Ruler!J$22,IF(AND(All!$V99="P1",All!$AE99="RSS"),Ruler!J$6,IF(AND(All!$V99="P2",All!$AE99="RSS"),Ruler!J$23,IF(AND(All!$V99="P3",All!$AE99="RSS"),Ruler!J$24,IF(AND(All!$V99="P4",All!$AE99="RSS"),Ruler!J$25,IF(AND(All!$V99="P5",All!$AE99="RSS"),Ruler!J$26,IF(AND(All!$V99="P6",All!$AE99="RSS"),Ruler!J$27,IF(AND(All!$V99="P7",All!$AE99="RSS"),Ruler!J$28,IF(AND(All!$V99="P8",All!$AE99="RSS"),Ruler!J$29,IF(AND(All!$V99="P9",All!$AE99="RSS"),Ruler!J$30,0)))))))))))))))))))))))))))</f>
        <v>2</v>
      </c>
      <c r="BR99" s="325">
        <f>IF(AND(All!$V99="P1",All!$AE99="RDP"),Ruler!K$6,IF(AND(All!$V99="P2",All!$AE99="RDP"),Ruler!K$7,IF(AND(All!$V99="P3",All!$AE99="RDP"),Ruler!K$8,IF(AND(All!$V99="P4",All!$AE99="RDP"),Ruler!K$9,IF(AND(All!$V99="P5",All!$AE99="RDP"),Ruler!K$10,IF(AND(All!$V99="P6",All!$AE99="RDP"),Ruler!K$11,IF(AND(All!$V99="P7",All!$AE99="RDP"),Ruler!K$12,IF(AND(All!$V99="P8",All!$AE99="RDP"),Ruler!K$13,IF(AND(All!$V99="P9",All!$AE99="RDP"),Ruler!K$14,IF(AND(All!$V99="P1",All!$AE99="RMS"),Ruler!K$6,IF(AND(All!$V99="P2",All!$AE99="RMS"),Ruler!K$15,IF(AND(All!$V99="P3",All!$AE99="RMS"),Ruler!K$16,IF(AND(All!$V99="P4",All!$AE99="RMS"),Ruler!K$17,IF(AND(All!$V99="P5",All!$AE99="RMS"),Ruler!K$18,IF(AND(All!$V99="P6",All!$AE99="RMS"),Ruler!K$19,IF(AND(All!$V99="P7",All!$AE99="RMS"),Ruler!K$20,IF(AND(All!$V99="P8",All!$AE99="RMS"),Ruler!K$21,IF(AND(All!$V99="P9",All!$AE99="RMS"),Ruler!K$22,IF(AND(All!$V99="P1",All!$AE99="RSS"),Ruler!K$6,IF(AND(All!$V99="P2",All!$AE99="RSS"),Ruler!K$23,IF(AND(All!$V99="P3",All!$AE99="RSS"),Ruler!K$24,IF(AND(All!$V99="P4",All!$AE99="RSS"),Ruler!K$25,IF(AND(All!$V99="P5",All!$AE99="RSS"),Ruler!K$26,IF(AND(All!$V99="P6",All!$AE99="RSS"),Ruler!K$27,IF(AND(All!$V99="P7",All!$AE99="RSS"),Ruler!K$28,IF(AND(All!$V99="P8",All!$AE99="RSS"),Ruler!K$29,IF(AND(All!$V99="P9",All!$AE99="RSS"),Ruler!K$30,0)))))))))))))))))))))))))))</f>
        <v>3</v>
      </c>
      <c r="BS99" s="325">
        <f>IF(AND(All!$V99="P1",All!$AE99="RDP"),Ruler!L$6,IF(AND(All!$V99="P2",All!$AE99="RDP"),Ruler!L$7,IF(AND(All!$V99="P3",All!$AE99="RDP"),Ruler!L$8,IF(AND(All!$V99="P4",All!$AE99="RDP"),Ruler!L$9,IF(AND(All!$V99="P5",All!$AE99="RDP"),Ruler!L$10,IF(AND(All!$V99="P6",All!$AE99="RDP"),Ruler!L$11,IF(AND(All!$V99="P7",All!$AE99="RDP"),Ruler!L$12,IF(AND(All!$V99="P8",All!$AE99="RDP"),Ruler!L$13,IF(AND(All!$V99="P9",All!$AE99="RDP"),Ruler!L$14,IF(AND(All!$V99="P1",All!$AE99="RMS"),Ruler!L$6,IF(AND(All!$V99="P2",All!$AE99="RMS"),Ruler!L$15,IF(AND(All!$V99="P3",All!$AE99="RMS"),Ruler!L$16,IF(AND(All!$V99="P4",All!$AE99="RMS"),Ruler!L$17,IF(AND(All!$V99="P5",All!$AE99="RMS"),Ruler!L$18,IF(AND(All!$V99="P6",All!$AE99="RMS"),Ruler!L$19,IF(AND(All!$V99="P7",All!$AE99="RMS"),Ruler!L$20,IF(AND(All!$V99="P8",All!$AE99="RMS"),Ruler!L$21,IF(AND(All!$V99="P9",All!$AE99="RMS"),Ruler!L$22,IF(AND(All!$V99="P1",All!$AE99="RSS"),Ruler!L$6,IF(AND(All!$V99="P2",All!$AE99="RSS"),Ruler!L$23,IF(AND(All!$V99="P3",All!$AE99="RSS"),Ruler!L$24,IF(AND(All!$V99="P4",All!$AE99="RSS"),Ruler!L$25,IF(AND(All!$V99="P5",All!$AE99="RSS"),Ruler!L$26,IF(AND(All!$V99="P6",All!$AE99="RSS"),Ruler!L$27,IF(AND(All!$V99="P7",All!$AE99="RSS"),Ruler!L$28,IF(AND(All!$V99="P8",All!$AE99="RSS"),Ruler!L$29,IF(AND(All!$V99="P9",All!$AE99="RSS"),Ruler!L$30,0)))))))))))))))))))))))))))</f>
        <v>3</v>
      </c>
      <c r="BT99" s="325">
        <f>IF(AND(All!$V99="P1",All!$AE99="RDP"),Ruler!M$6,IF(AND(All!$V99="P2",All!$AE99="RDP"),Ruler!M$7,IF(AND(All!$V99="P3",All!$AE99="RDP"),Ruler!M$8,IF(AND(All!$V99="P4",All!$AE99="RDP"),Ruler!M$9,IF(AND(All!$V99="P5",All!$AE99="RDP"),Ruler!M$10,IF(AND(All!$V99="P6",All!$AE99="RDP"),Ruler!M$11,IF(AND(All!$V99="P7",All!$AE99="RDP"),Ruler!M$12,IF(AND(All!$V99="P8",All!$AE99="RDP"),Ruler!M$13,IF(AND(All!$V99="P9",All!$AE99="RDP"),Ruler!M$14,IF(AND(All!$V99="P1",All!$AE99="RMS"),Ruler!M$6,IF(AND(All!$V99="P2",All!$AE99="RMS"),Ruler!M$15,IF(AND(All!$V99="P3",All!$AE99="RMS"),Ruler!M$16,IF(AND(All!$V99="P4",All!$AE99="RMS"),Ruler!M$17,IF(AND(All!$V99="P5",All!$AE99="RMS"),Ruler!M$18,IF(AND(All!$V99="P6",All!$AE99="RMS"),Ruler!M$19,IF(AND(All!$V99="P7",All!$AE99="RMS"),Ruler!M$20,IF(AND(All!$V99="P8",All!$AE99="RMS"),Ruler!M$21,IF(AND(All!$V99="P9",All!$AE99="RMS"),Ruler!M$22,IF(AND(All!$V99="P1",All!$AE99="RSS"),Ruler!M$6,IF(AND(All!$V99="P2",All!$AE99="RSS"),Ruler!M$23,IF(AND(All!$V99="P3",All!$AE99="RSS"),Ruler!M$24,IF(AND(All!$V99="P4",All!$AE99="RSS"),Ruler!M$25,IF(AND(All!$V99="P5",All!$AE99="RSS"),Ruler!M$26,IF(AND(All!$V99="P6",All!$AE99="RSS"),Ruler!M$27,IF(AND(All!$V99="P7",All!$AE99="RSS"),Ruler!M$28,IF(AND(All!$V99="P8",All!$AE99="RSS"),Ruler!M$29,IF(AND(All!$V99="P9",All!$AE99="RSS"),Ruler!M$30,0)))))))))))))))))))))))))))</f>
        <v>3</v>
      </c>
      <c r="BU99" s="325">
        <f>IF(AND(All!$V99="P1",All!$AE99="RDP"),Ruler!N$6,IF(AND(All!$V99="P2",All!$AE99="RDP"),Ruler!N$7,IF(AND(All!$V99="P3",All!$AE99="RDP"),Ruler!N$8,IF(AND(All!$V99="P4",All!$AE99="RDP"),Ruler!N$9,IF(AND(All!$V99="P5",All!$AE99="RDP"),Ruler!N$10,IF(AND(All!$V99="P6",All!$AE99="RDP"),Ruler!N$11,IF(AND(All!$V99="P7",All!$AE99="RDP"),Ruler!N$12,IF(AND(All!$V99="P8",All!$AE99="RDP"),Ruler!N$13,IF(AND(All!$V99="P9",All!$AE99="RDP"),Ruler!N$14,IF(AND(All!$V99="P1",All!$AE99="RMS"),Ruler!N$6,IF(AND(All!$V99="P2",All!$AE99="RMS"),Ruler!N$15,IF(AND(All!$V99="P3",All!$AE99="RMS"),Ruler!N$16,IF(AND(All!$V99="P4",All!$AE99="RMS"),Ruler!N$17,IF(AND(All!$V99="P5",All!$AE99="RMS"),Ruler!N$18,IF(AND(All!$V99="P6",All!$AE99="RMS"),Ruler!N$19,IF(AND(All!$V99="P7",All!$AE99="RMS"),Ruler!N$20,IF(AND(All!$V99="P8",All!$AE99="RMS"),Ruler!N$21,IF(AND(All!$V99="P9",All!$AE99="RMS"),Ruler!N$22,IF(AND(All!$V99="P1",All!$AE99="RSS"),Ruler!N$6,IF(AND(All!$V99="P2",All!$AE99="RSS"),Ruler!N$23,IF(AND(All!$V99="P3",All!$AE99="RSS"),Ruler!N$24,IF(AND(All!$V99="P4",All!$AE99="RSS"),Ruler!N$25,IF(AND(All!$V99="P5",All!$AE99="RSS"),Ruler!N$26,IF(AND(All!$V99="P6",All!$AE99="RSS"),Ruler!N$27,IF(AND(All!$V99="P7",All!$AE99="RSS"),Ruler!N$28,IF(AND(All!$V99="P8",All!$AE99="RSS"),Ruler!N$29,IF(AND(All!$V99="P9",All!$AE99="RSS"),Ruler!N$30,0)))))))))))))))))))))))))))</f>
        <v>2</v>
      </c>
      <c r="BV99" s="325">
        <f>IF(AND(All!$V99="P1",All!$AE99="RDP"),Ruler!O$6,IF(AND(All!$V99="P2",All!$AE99="RDP"),Ruler!O$7,IF(AND(All!$V99="P3",All!$AE99="RDP"),Ruler!O$8,IF(AND(All!$V99="P4",All!$AE99="RDP"),Ruler!O$9,IF(AND(All!$V99="P5",All!$AE99="RDP"),Ruler!O$10,IF(AND(All!$V99="P6",All!$AE99="RDP"),Ruler!O$11,IF(AND(All!$V99="P7",All!$AE99="RDP"),Ruler!O$12,IF(AND(All!$V99="P8",All!$AE99="RDP"),Ruler!O$13,IF(AND(All!$V99="P9",All!$AE99="RDP"),Ruler!O$14,IF(AND(All!$V99="P1",All!$AE99="RMS"),Ruler!O$6,IF(AND(All!$V99="P2",All!$AE99="RMS"),Ruler!O$15,IF(AND(All!$V99="P3",All!$AE99="RMS"),Ruler!O$16,IF(AND(All!$V99="P4",All!$AE99="RMS"),Ruler!O$17,IF(AND(All!$V99="P5",All!$AE99="RMS"),Ruler!O$18,IF(AND(All!$V99="P6",All!$AE99="RMS"),Ruler!O$19,IF(AND(All!$V99="P7",All!$AE99="RMS"),Ruler!O$20,IF(AND(All!$V99="P8",All!$AE99="RMS"),Ruler!O$21,IF(AND(All!$V99="P9",All!$AE99="RMS"),Ruler!O$22,IF(AND(All!$V99="P1",All!$AE99="RSS"),Ruler!O$6,IF(AND(All!$V99="P2",All!$AE99="RSS"),Ruler!O$23,IF(AND(All!$V99="P3",All!$AE99="RSS"),Ruler!O$24,IF(AND(All!$V99="P4",All!$AE99="RSS"),Ruler!O$25,IF(AND(All!$V99="P5",All!$AE99="RSS"),Ruler!O$26,IF(AND(All!$V99="P6",All!$AE99="RSS"),Ruler!O$27,IF(AND(All!$V99="P7",All!$AE99="RSS"),Ruler!O$28,IF(AND(All!$V99="P8",All!$AE99="RSS"),Ruler!O$29,IF(AND(All!$V99="P9",All!$AE99="RSS"),Ruler!O$30,0)))))))))))))))))))))))))))</f>
        <v>3</v>
      </c>
      <c r="BW99" s="325">
        <f>IF(AND(All!$V99="P1",All!$AE99="RDP"),Ruler!P$6,IF(AND(All!$V99="P2",All!$AE99="RDP"),Ruler!P$7,IF(AND(All!$V99="P3",All!$AE99="RDP"),Ruler!P$8,IF(AND(All!$V99="P4",All!$AE99="RDP"),Ruler!P$9,IF(AND(All!$V99="P5",All!$AE99="RDP"),Ruler!P$10,IF(AND(All!$V99="P6",All!$AE99="RDP"),Ruler!P$11,IF(AND(All!$V99="P7",All!$AE99="RDP"),Ruler!P$12,IF(AND(All!$V99="P8",All!$AE99="RDP"),Ruler!P$13,IF(AND(All!$V99="P9",All!$AE99="RDP"),Ruler!P$14,IF(AND(All!$V99="P1",All!$AE99="RMS"),Ruler!P$6,IF(AND(All!$V99="P2",All!$AE99="RMS"),Ruler!P$15,IF(AND(All!$V99="P3",All!$AE99="RMS"),Ruler!P$16,IF(AND(All!$V99="P4",All!$AE99="RMS"),Ruler!P$17,IF(AND(All!$V99="P5",All!$AE99="RMS"),Ruler!P$18,IF(AND(All!$V99="P6",All!$AE99="RMS"),Ruler!P$19,IF(AND(All!$V99="P7",All!$AE99="RMS"),Ruler!P$20,IF(AND(All!$V99="P8",All!$AE99="RMS"),Ruler!P$21,IF(AND(All!$V99="P9",All!$AE99="RMS"),Ruler!P$22,IF(AND(All!$V99="P1",All!$AE99="RSS"),Ruler!P$6,IF(AND(All!$V99="P2",All!$AE99="RSS"),Ruler!P$23,IF(AND(All!$V99="P3",All!$AE99="RSS"),Ruler!P$24,IF(AND(All!$V99="P4",All!$AE99="RSS"),Ruler!P$25,IF(AND(All!$V99="P5",All!$AE99="RSS"),Ruler!P$26,IF(AND(All!$V99="P6",All!$AE99="RSS"),Ruler!P$27,IF(AND(All!$V99="P7",All!$AE99="RSS"),Ruler!P$28,IF(AND(All!$V99="P8",All!$AE99="RSS"),Ruler!P$29,IF(AND(All!$V99="P9",All!$AE99="RSS"),Ruler!P$30,0)))))))))))))))))))))))))))</f>
        <v>3</v>
      </c>
      <c r="BX99" s="325">
        <f>IF(AND(All!$V99="P1",All!$AE99="RDP"),Ruler!Q$6,IF(AND(All!$V99="P2",All!$AE99="RDP"),Ruler!Q$7,IF(AND(All!$V99="P3",All!$AE99="RDP"),Ruler!Q$8,IF(AND(All!$V99="P4",All!$AE99="RDP"),Ruler!Q$9,IF(AND(All!$V99="P5",All!$AE99="RDP"),Ruler!Q$10,IF(AND(All!$V99="P6",All!$AE99="RDP"),Ruler!Q$11,IF(AND(All!$V99="P7",All!$AE99="RDP"),Ruler!Q$12,IF(AND(All!$V99="P8",All!$AE99="RDP"),Ruler!Q$13,IF(AND(All!$V99="P9",All!$AE99="RDP"),Ruler!Q$14,IF(AND(All!$V99="P1",All!$AE99="RMS"),Ruler!Q$6,IF(AND(All!$V99="P2",All!$AE99="RMS"),Ruler!Q$15,IF(AND(All!$V99="P3",All!$AE99="RMS"),Ruler!Q$16,IF(AND(All!$V99="P4",All!$AE99="RMS"),Ruler!Q$17,IF(AND(All!$V99="P5",All!$AE99="RMS"),Ruler!Q$18,IF(AND(All!$V99="P6",All!$AE99="RMS"),Ruler!Q$19,IF(AND(All!$V99="P7",All!$AE99="RMS"),Ruler!Q$20,IF(AND(All!$V99="P8",All!$AE99="RMS"),Ruler!Q$21,IF(AND(All!$V99="P9",All!$AE99="RMS"),Ruler!Q$22,IF(AND(All!$V99="P1",All!$AE99="RSS"),Ruler!Q$6,IF(AND(All!$V99="P2",All!$AE99="RSS"),Ruler!Q$23,IF(AND(All!$V99="P3",All!$AE99="RSS"),Ruler!Q$24,IF(AND(All!$V99="P4",All!$AE99="RSS"),Ruler!Q$25,IF(AND(All!$V99="P5",All!$AE99="RSS"),Ruler!Q$26,IF(AND(All!$V99="P6",All!$AE99="RSS"),Ruler!Q$27,IF(AND(All!$V99="P7",All!$AE99="RSS"),Ruler!Q$28,IF(AND(All!$V99="P8",All!$AE99="RSS"),Ruler!Q$29,IF(AND(All!$V99="P9",All!$AE99="RSS"),Ruler!Q$30,0)))))))))))))))))))))))))))</f>
        <v>3</v>
      </c>
      <c r="BY99" s="325">
        <f>IF(AND(All!$V99="P1",All!$AE99="RDP"),Ruler!R$6,IF(AND(All!$V99="P2",All!$AE99="RDP"),Ruler!R$7,IF(AND(All!$V99="P3",All!$AE99="RDP"),Ruler!R$8,IF(AND(All!$V99="P4",All!$AE99="RDP"),Ruler!R$9,IF(AND(All!$V99="P5",All!$AE99="RDP"),Ruler!R$10,IF(AND(All!$V99="P6",All!$AE99="RDP"),Ruler!R$11,IF(AND(All!$V99="P7",All!$AE99="RDP"),Ruler!R$12,IF(AND(All!$V99="P8",All!$AE99="RDP"),Ruler!R$13,IF(AND(All!$V99="P9",All!$AE99="RDP"),Ruler!R$14,IF(AND(All!$V99="P1",All!$AE99="RMS"),Ruler!R$6,IF(AND(All!$V99="P2",All!$AE99="RMS"),Ruler!R$15,IF(AND(All!$V99="P3",All!$AE99="RMS"),Ruler!R$16,IF(AND(All!$V99="P4",All!$AE99="RMS"),Ruler!R$17,IF(AND(All!$V99="P5",All!$AE99="RMS"),Ruler!R$18,IF(AND(All!$V99="P6",All!$AE99="RMS"),Ruler!R$19,IF(AND(All!$V99="P7",All!$AE99="RMS"),Ruler!R$20,IF(AND(All!$V99="P8",All!$AE99="RMS"),Ruler!R$21,IF(AND(All!$V99="P9",All!$AE99="RMS"),Ruler!R$22,IF(AND(All!$V99="P1",All!$AE99="RSS"),Ruler!R$6,IF(AND(All!$V99="P2",All!$AE99="RSS"),Ruler!R$23,IF(AND(All!$V99="P3",All!$AE99="RSS"),Ruler!R$24,IF(AND(All!$V99="P4",All!$AE99="RSS"),Ruler!R$25,IF(AND(All!$V99="P5",All!$AE99="RSS"),Ruler!R$26,IF(AND(All!$V99="P6",All!$AE99="RSS"),Ruler!R$27,IF(AND(All!$V99="P7",All!$AE99="RSS"),Ruler!R$28,IF(AND(All!$V99="P8",All!$AE99="RSS"),Ruler!R$29,IF(AND(All!$V99="P9",All!$AE99="RSS"),Ruler!R$30,0)))))))))))))))))))))))))))</f>
        <v>3</v>
      </c>
      <c r="BZ99" s="325">
        <f>IF(AND(All!$V99="P1",All!$AE99="RDP"),Ruler!S$6,IF(AND(All!$V99="P2",All!$AE99="RDP"),Ruler!S$7,IF(AND(All!$V99="P3",All!$AE99="RDP"),Ruler!S$8,IF(AND(All!$V99="P4",All!$AE99="RDP"),Ruler!S$9,IF(AND(All!$V99="P5",All!$AE99="RDP"),Ruler!S$10,IF(AND(All!$V99="P6",All!$AE99="RDP"),Ruler!S$11,IF(AND(All!$V99="P7",All!$AE99="RDP"),Ruler!S$12,IF(AND(All!$V99="P8",All!$AE99="RDP"),Ruler!S$13,IF(AND(All!$V99="P9",All!$AE99="RDP"),Ruler!S$14,IF(AND(All!$V99="P1",All!$AE99="RMS"),Ruler!S$6,IF(AND(All!$V99="P2",All!$AE99="RMS"),Ruler!S$15,IF(AND(All!$V99="P3",All!$AE99="RMS"),Ruler!S$16,IF(AND(All!$V99="P4",All!$AE99="RMS"),Ruler!S$17,IF(AND(All!$V99="P5",All!$AE99="RMS"),Ruler!S$18,IF(AND(All!$V99="P6",All!$AE99="RMS"),Ruler!S$19,IF(AND(All!$V99="P7",All!$AE99="RMS"),Ruler!S$20,IF(AND(All!$V99="P8",All!$AE99="RMS"),Ruler!S$21,IF(AND(All!$V99="P9",All!$AE99="RMS"),Ruler!S$22,IF(AND(All!$V99="P1",All!$AE99="RSS"),Ruler!S$6,IF(AND(All!$V99="P2",All!$AE99="RSS"),Ruler!S$23,IF(AND(All!$V99="P3",All!$AE99="RSS"),Ruler!S$24,IF(AND(All!$V99="P4",All!$AE99="RSS"),Ruler!S$25,IF(AND(All!$V99="P5",All!$AE99="RSS"),Ruler!S$26,IF(AND(All!$V99="P6",All!$AE99="RSS"),Ruler!S$27,IF(AND(All!$V99="P7",All!$AE99="RSS"),Ruler!S$28,IF(AND(All!$V99="P8",All!$AE99="RSS"),Ruler!S$29,IF(AND(All!$V99="P9",All!$AE99="RSS"),Ruler!S$30,0)))))))))))))))))))))))))))</f>
        <v>2</v>
      </c>
      <c r="CA99" s="325">
        <f>IF(AND(All!$V99="P1",All!$AE99="RDP"),Ruler!T$6,IF(AND(All!$V99="P2",All!$AE99="RDP"),Ruler!T$7,IF(AND(All!$V99="P3",All!$AE99="RDP"),Ruler!T$8,IF(AND(All!$V99="P4",All!$AE99="RDP"),Ruler!T$9,IF(AND(All!$V99="P5",All!$AE99="RDP"),Ruler!T$10,IF(AND(All!$V99="P6",All!$AE99="RDP"),Ruler!T$11,IF(AND(All!$V99="P7",All!$AE99="RDP"),Ruler!T$12,IF(AND(All!$V99="P8",All!$AE99="RDP"),Ruler!T$13,IF(AND(All!$V99="P9",All!$AE99="RDP"),Ruler!T$14,IF(AND(All!$V99="P1",All!$AE99="RMS"),Ruler!T$6,IF(AND(All!$V99="P2",All!$AE99="RMS"),Ruler!T$15,IF(AND(All!$V99="P3",All!$AE99="RMS"),Ruler!T$16,IF(AND(All!$V99="P4",All!$AE99="RMS"),Ruler!T$17,IF(AND(All!$V99="P5",All!$AE99="RMS"),Ruler!T$18,IF(AND(All!$V99="P6",All!$AE99="RMS"),Ruler!T$19,IF(AND(All!$V99="P7",All!$AE99="RMS"),Ruler!T$20,IF(AND(All!$V99="P8",All!$AE99="RMS"),Ruler!T$21,IF(AND(All!$V99="P9",All!$AE99="RMS"),Ruler!T$22,IF(AND(All!$V99="P1",All!$AE99="RSS"),Ruler!T$6,IF(AND(All!$V99="P2",All!$AE99="RSS"),Ruler!T$23,IF(AND(All!$V99="P3",All!$AE99="RSS"),Ruler!T$24,IF(AND(All!$V99="P4",All!$AE99="RSS"),Ruler!T$25,IF(AND(All!$V99="P5",All!$AE99="RSS"),Ruler!T$26,IF(AND(All!$V99="P6",All!$AE99="RSS"),Ruler!T$27,IF(AND(All!$V99="P7",All!$AE99="RSS"),Ruler!T$28,IF(AND(All!$V99="P8",All!$AE99="RSS"),Ruler!T$29,IF(AND(All!$V99="P9",All!$AE99="RSS"),Ruler!T$30,0)))))))))))))))))))))))))))</f>
        <v>2</v>
      </c>
      <c r="CB99" s="325">
        <f>IF(AND(All!$V99="P1",All!$AE99="RDP"),Ruler!U$6,IF(AND(All!$V99="P2",All!$AE99="RDP"),Ruler!U$7,IF(AND(All!$V99="P3",All!$AE99="RDP"),Ruler!U$8,IF(AND(All!$V99="P4",All!$AE99="RDP"),Ruler!U$9,IF(AND(All!$V99="P5",All!$AE99="RDP"),Ruler!U$10,IF(AND(All!$V99="P6",All!$AE99="RDP"),Ruler!U$11,IF(AND(All!$V99="P7",All!$AE99="RDP"),Ruler!U$12,IF(AND(All!$V99="P8",All!$AE99="RDP"),Ruler!U$13,IF(AND(All!$V99="P9",All!$AE99="RDP"),Ruler!U$14,IF(AND(All!$V99="P1",All!$AE99="RMS"),Ruler!U$6,IF(AND(All!$V99="P2",All!$AE99="RMS"),Ruler!U$15,IF(AND(All!$V99="P3",All!$AE99="RMS"),Ruler!U$16,IF(AND(All!$V99="P4",All!$AE99="RMS"),Ruler!U$17,IF(AND(All!$V99="P5",All!$AE99="RMS"),Ruler!U$18,IF(AND(All!$V99="P6",All!$AE99="RMS"),Ruler!U$19,IF(AND(All!$V99="P7",All!$AE99="RMS"),Ruler!U$20,IF(AND(All!$V99="P8",All!$AE99="RMS"),Ruler!U$21,IF(AND(All!$V99="P9",All!$AE99="RMS"),Ruler!U$22,IF(AND(All!$V99="P1",All!$AE99="RSS"),Ruler!U$6,IF(AND(All!$V99="P2",All!$AE99="RSS"),Ruler!U$23,IF(AND(All!$V99="P3",All!$AE99="RSS"),Ruler!U$24,IF(AND(All!$V99="P4",All!$AE99="RSS"),Ruler!U$25,IF(AND(All!$V99="P5",All!$AE99="RSS"),Ruler!U$26,IF(AND(All!$V99="P6",All!$AE99="RSS"),Ruler!U$27,IF(AND(All!$V99="P7",All!$AE99="RSS"),Ruler!U$28,IF(AND(All!$V99="P8",All!$AE99="RSS"),Ruler!U$29,IF(AND(All!$V99="P9",All!$AE99="RSS"),Ruler!U$30,0)))))))))))))))))))))))))))</f>
        <v>2</v>
      </c>
      <c r="CC99" s="325">
        <f>IF(AND(All!$V99="P1",All!$AE99="RDP"),Ruler!V$6,IF(AND(All!$V99="P2",All!$AE99="RDP"),Ruler!V$7,IF(AND(All!$V99="P3",All!$AE99="RDP"),Ruler!V$8,IF(AND(All!$V99="P4",All!$AE99="RDP"),Ruler!V$9,IF(AND(All!$V99="P5",All!$AE99="RDP"),Ruler!V$10,IF(AND(All!$V99="P6",All!$AE99="RDP"),Ruler!V$11,IF(AND(All!$V99="P7",All!$AE99="RDP"),Ruler!V$12,IF(AND(All!$V99="P8",All!$AE99="RDP"),Ruler!V$13,IF(AND(All!$V99="P9",All!$AE99="RDP"),Ruler!V$14,IF(AND(All!$V99="P1",All!$AE99="RMS"),Ruler!V$6,IF(AND(All!$V99="P2",All!$AE99="RMS"),Ruler!V$15,IF(AND(All!$V99="P3",All!$AE99="RMS"),Ruler!V$16,IF(AND(All!$V99="P4",All!$AE99="RMS"),Ruler!V$17,IF(AND(All!$V99="P5",All!$AE99="RMS"),Ruler!V$18,IF(AND(All!$V99="P6",All!$AE99="RMS"),Ruler!V$19,IF(AND(All!$V99="P7",All!$AE99="RMS"),Ruler!V$20,IF(AND(All!$V99="P8",All!$AE99="RMS"),Ruler!V$21,IF(AND(All!$V99="P9",All!$AE99="RMS"),Ruler!V$22,IF(AND(All!$V99="P1",All!$AE99="RSS"),Ruler!V$6,IF(AND(All!$V99="P2",All!$AE99="RSS"),Ruler!V$23,IF(AND(All!$V99="P3",All!$AE99="RSS"),Ruler!V$24,IF(AND(All!$V99="P4",All!$AE99="RSS"),Ruler!V$25,IF(AND(All!$V99="P5",All!$AE99="RSS"),Ruler!V$26,IF(AND(All!$V99="P6",All!$AE99="RSS"),Ruler!V$27,IF(AND(All!$V99="P7",All!$AE99="RSS"),Ruler!V$28,IF(AND(All!$V99="P8",All!$AE99="RSS"),Ruler!V$29,IF(AND(All!$V99="P9",All!$AE99="RSS"),Ruler!V$30,0)))))))))))))))))))))))))))</f>
        <v>2</v>
      </c>
      <c r="CD99" s="325">
        <f>IF(AND(All!$V99="P1",All!$AE99="RDP"),Ruler!W$6,IF(AND(All!$V99="P2",All!$AE99="RDP"),Ruler!W$7,IF(AND(All!$V99="P3",All!$AE99="RDP"),Ruler!W$8,IF(AND(All!$V99="P4",All!$AE99="RDP"),Ruler!W$9,IF(AND(All!$V99="P5",All!$AE99="RDP"),Ruler!W$10,IF(AND(All!$V99="P6",All!$AE99="RDP"),Ruler!W$11,IF(AND(All!$V99="P7",All!$AE99="RDP"),Ruler!W$12,IF(AND(All!$V99="P8",All!$AE99="RDP"),Ruler!W$13,IF(AND(All!$V99="P9",All!$AE99="RDP"),Ruler!W$14,IF(AND(All!$V99="P1",All!$AE99="RMS"),Ruler!W$6,IF(AND(All!$V99="P2",All!$AE99="RMS"),Ruler!W$15,IF(AND(All!$V99="P3",All!$AE99="RMS"),Ruler!W$16,IF(AND(All!$V99="P4",All!$AE99="RMS"),Ruler!W$17,IF(AND(All!$V99="P5",All!$AE99="RMS"),Ruler!W$18,IF(AND(All!$V99="P6",All!$AE99="RMS"),Ruler!W$19,IF(AND(All!$V99="P7",All!$AE99="RMS"),Ruler!W$20,IF(AND(All!$V99="P8",All!$AE99="RMS"),Ruler!W$21,IF(AND(All!$V99="P9",All!$AE99="RMS"),Ruler!W$22,IF(AND(All!$V99="P1",All!$AE99="RSS"),Ruler!W$6,IF(AND(All!$V99="P2",All!$AE99="RSS"),Ruler!W$23,IF(AND(All!$V99="P3",All!$AE99="RSS"),Ruler!W$24,IF(AND(All!$V99="P4",All!$AE99="RSS"),Ruler!W$25,IF(AND(All!$V99="P5",All!$AE99="RSS"),Ruler!W$26,IF(AND(All!$V99="P6",All!$AE99="RSS"),Ruler!W$27,IF(AND(All!$V99="P7",All!$AE99="RSS"),Ruler!W$28,IF(AND(All!$V99="P8",All!$AE99="RSS"),Ruler!W$29,IF(AND(All!$V99="P9",All!$AE99="RSS"),Ruler!W$30,0)))))))))))))))))))))))))))</f>
        <v>2</v>
      </c>
      <c r="CE99" s="325">
        <f>IF(AND(All!$V99="P1",All!$AE99="RDP"),Ruler!X$6,IF(AND(All!$V99="P2",All!$AE99="RDP"),Ruler!X$7,IF(AND(All!$V99="P3",All!$AE99="RDP"),Ruler!X$8,IF(AND(All!$V99="P4",All!$AE99="RDP"),Ruler!X$9,IF(AND(All!$V99="P5",All!$AE99="RDP"),Ruler!X$10,IF(AND(All!$V99="P6",All!$AE99="RDP"),Ruler!X$11,IF(AND(All!$V99="P7",All!$AE99="RDP"),Ruler!X$12,IF(AND(All!$V99="P8",All!$AE99="RDP"),Ruler!X$13,IF(AND(All!$V99="P9",All!$AE99="RDP"),Ruler!X$14,IF(AND(All!$V99="P1",All!$AE99="RMS"),Ruler!X$6,IF(AND(All!$V99="P2",All!$AE99="RMS"),Ruler!X$15,IF(AND(All!$V99="P3",All!$AE99="RMS"),Ruler!X$16,IF(AND(All!$V99="P4",All!$AE99="RMS"),Ruler!X$17,IF(AND(All!$V99="P5",All!$AE99="RMS"),Ruler!X$18,IF(AND(All!$V99="P6",All!$AE99="RMS"),Ruler!X$19,IF(AND(All!$V99="P7",All!$AE99="RMS"),Ruler!X$20,IF(AND(All!$V99="P8",All!$AE99="RMS"),Ruler!X$21,IF(AND(All!$V99="P9",All!$AE99="RMS"),Ruler!X$22,IF(AND(All!$V99="P1",All!$AE99="RSS"),Ruler!X$6,IF(AND(All!$V99="P2",All!$AE99="RSS"),Ruler!X$23,IF(AND(All!$V99="P3",All!$AE99="RSS"),Ruler!X$24,IF(AND(All!$V99="P4",All!$AE99="RSS"),Ruler!X$25,IF(AND(All!$V99="P5",All!$AE99="RSS"),Ruler!X$26,IF(AND(All!$V99="P6",All!$AE99="RSS"),Ruler!X$27,IF(AND(All!$V99="P7",All!$AE99="RSS"),Ruler!X$28,IF(AND(All!$V99="P8",All!$AE99="RSS"),Ruler!X$29,IF(AND(All!$V99="P9",All!$AE99="RSS"),Ruler!X$30,0)))))))))))))))))))))))))))</f>
        <v>2</v>
      </c>
      <c r="CF99" s="325">
        <f>IF(AND(All!$V99="P1",All!$AE99="RDP"),Ruler!Y$6,IF(AND(All!$V99="P2",All!$AE99="RDP"),Ruler!Y$7,IF(AND(All!$V99="P3",All!$AE99="RDP"),Ruler!Y$8,IF(AND(All!$V99="P4",All!$AE99="RDP"),Ruler!Y$9,IF(AND(All!$V99="P5",All!$AE99="RDP"),Ruler!Y$10,IF(AND(All!$V99="P6",All!$AE99="RDP"),Ruler!Y$11,IF(AND(All!$V99="P7",All!$AE99="RDP"),Ruler!Y$12,IF(AND(All!$V99="P8",All!$AE99="RDP"),Ruler!Y$13,IF(AND(All!$V99="P9",All!$AE99="RDP"),Ruler!Y$14,IF(AND(All!$V99="P1",All!$AE99="RMS"),Ruler!Y$6,IF(AND(All!$V99="P2",All!$AE99="RMS"),Ruler!Y$15,IF(AND(All!$V99="P3",All!$AE99="RMS"),Ruler!Y$16,IF(AND(All!$V99="P4",All!$AE99="RMS"),Ruler!Y$17,IF(AND(All!$V99="P5",All!$AE99="RMS"),Ruler!Y$18,IF(AND(All!$V99="P6",All!$AE99="RMS"),Ruler!Y$19,IF(AND(All!$V99="P7",All!$AE99="RMS"),Ruler!Y$20,IF(AND(All!$V99="P8",All!$AE99="RMS"),Ruler!Y$21,IF(AND(All!$V99="P9",All!$AE99="RMS"),Ruler!Y$22,IF(AND(All!$V99="P1",All!$AE99="RSS"),Ruler!Y$6,IF(AND(All!$V99="P2",All!$AE99="RSS"),Ruler!Y$23,IF(AND(All!$V99="P3",All!$AE99="RSS"),Ruler!Y$24,IF(AND(All!$V99="P4",All!$AE99="RSS"),Ruler!Y$25,IF(AND(All!$V99="P5",All!$AE99="RSS"),Ruler!Y$26,IF(AND(All!$V99="P6",All!$AE99="RSS"),Ruler!Y$27,IF(AND(All!$V99="P7",All!$AE99="RSS"),Ruler!Y$28,IF(AND(All!$V99="P8",All!$AE99="RSS"),Ruler!Y$29,IF(AND(All!$V99="P9",All!$AE99="RSS"),Ruler!Y$30,0)))))))))))))))))))))))))))</f>
        <v>1</v>
      </c>
      <c r="CG99" s="325">
        <f>IF(AND(All!$V99="P1",All!$AE99="RDP"),Ruler!Z$6,IF(AND(All!$V99="P2",All!$AE99="RDP"),Ruler!Z$7,IF(AND(All!$V99="P3",All!$AE99="RDP"),Ruler!Z$8,IF(AND(All!$V99="P4",All!$AE99="RDP"),Ruler!Z$9,IF(AND(All!$V99="P5",All!$AE99="RDP"),Ruler!Z$10,IF(AND(All!$V99="P6",All!$AE99="RDP"),Ruler!Z$11,IF(AND(All!$V99="P7",All!$AE99="RDP"),Ruler!Z$12,IF(AND(All!$V99="P8",All!$AE99="RDP"),Ruler!Z$13,IF(AND(All!$V99="P9",All!$AE99="RDP"),Ruler!Z$14,IF(AND(All!$V99="P1",All!$AE99="RMS"),Ruler!Z$6,IF(AND(All!$V99="P2",All!$AE99="RMS"),Ruler!Z$15,IF(AND(All!$V99="P3",All!$AE99="RMS"),Ruler!Z$16,IF(AND(All!$V99="P4",All!$AE99="RMS"),Ruler!Z$17,IF(AND(All!$V99="P5",All!$AE99="RMS"),Ruler!Z$18,IF(AND(All!$V99="P6",All!$AE99="RMS"),Ruler!Z$19,IF(AND(All!$V99="P7",All!$AE99="RMS"),Ruler!Z$20,IF(AND(All!$V99="P8",All!$AE99="RMS"),Ruler!Z$21,IF(AND(All!$V99="P9",All!$AE99="RMS"),Ruler!Z$22,IF(AND(All!$V99="P1",All!$AE99="RSS"),Ruler!Z$6,IF(AND(All!$V99="P2",All!$AE99="RSS"),Ruler!Z$23,IF(AND(All!$V99="P3",All!$AE99="RSS"),Ruler!Z$24,IF(AND(All!$V99="P4",All!$AE99="RSS"),Ruler!Z$25,IF(AND(All!$V99="P5",All!$AE99="RSS"),Ruler!Z$26,IF(AND(All!$V99="P6",All!$AE99="RSS"),Ruler!Z$27,IF(AND(All!$V99="P7",All!$AE99="RSS"),Ruler!Z$28,IF(AND(All!$V99="P8",All!$AE99="RSS"),Ruler!Z$29,IF(AND(All!$V99="P9",All!$AE99="RSS"),Ruler!Z$30,0)))))))))))))))))))))))))))</f>
        <v>2</v>
      </c>
      <c r="CH99" s="325">
        <f>IF(AND(All!$V99="P1",All!$AE99="RDP"),Ruler!AA$6,IF(AND(All!$V99="P2",All!$AE99="RDP"),Ruler!AA$7,IF(AND(All!$V99="P3",All!$AE99="RDP"),Ruler!AA$8,IF(AND(All!$V99="P4",All!$AE99="RDP"),Ruler!AA$9,IF(AND(All!$V99="P5",All!$AE99="RDP"),Ruler!AA$10,IF(AND(All!$V99="P6",All!$AE99="RDP"),Ruler!AA$11,IF(AND(All!$V99="P7",All!$AE99="RDP"),Ruler!AA$12,IF(AND(All!$V99="P8",All!$AE99="RDP"),Ruler!AA$13,IF(AND(All!$V99="P9",All!$AE99="RDP"),Ruler!AA$14,IF(AND(All!$V99="P1",All!$AE99="RMS"),Ruler!AA$6,IF(AND(All!$V99="P2",All!$AE99="RMS"),Ruler!AA$15,IF(AND(All!$V99="P3",All!$AE99="RMS"),Ruler!AA$16,IF(AND(All!$V99="P4",All!$AE99="RMS"),Ruler!AA$17,IF(AND(All!$V99="P5",All!$AE99="RMS"),Ruler!AA$18,IF(AND(All!$V99="P6",All!$AE99="RMS"),Ruler!AA$19,IF(AND(All!$V99="P7",All!$AE99="RMS"),Ruler!AA$20,IF(AND(All!$V99="P8",All!$AE99="RMS"),Ruler!AA$21,IF(AND(All!$V99="P9",All!$AE99="RMS"),Ruler!AA$22,IF(AND(All!$V99="P1",All!$AE99="RSS"),Ruler!AA$6,IF(AND(All!$V99="P2",All!$AE99="RSS"),Ruler!AA$23,IF(AND(All!$V99="P3",All!$AE99="RSS"),Ruler!AA$24,IF(AND(All!$V99="P4",All!$AE99="RSS"),Ruler!AA$25,IF(AND(All!$V99="P5",All!$AE99="RSS"),Ruler!AA$26,IF(AND(All!$V99="P6",All!$AE99="RSS"),Ruler!AA$27,IF(AND(All!$V99="P7",All!$AE99="RSS"),Ruler!AA$28,IF(AND(All!$V99="P8",All!$AE99="RSS"),Ruler!AA$29,IF(AND(All!$V99="P9",All!$AE99="RSS"),Ruler!AA$30,0)))))))))))))))))))))))))))</f>
        <v>1</v>
      </c>
      <c r="CI99" s="325">
        <f>IF(AND(All!$V99="P1",All!$AE99="RDP"),Ruler!AB$6,IF(AND(All!$V99="P2",All!$AE99="RDP"),Ruler!AB$7,IF(AND(All!$V99="P3",All!$AE99="RDP"),Ruler!AB$8,IF(AND(All!$V99="P4",All!$AE99="RDP"),Ruler!AB$9,IF(AND(All!$V99="P5",All!$AE99="RDP"),Ruler!AB$10,IF(AND(All!$V99="P6",All!$AE99="RDP"),Ruler!AB$11,IF(AND(All!$V99="P7",All!$AE99="RDP"),Ruler!AB$12,IF(AND(All!$V99="P8",All!$AE99="RDP"),Ruler!AB$13,IF(AND(All!$V99="P9",All!$AE99="RDP"),Ruler!AB$14,IF(AND(All!$V99="P1",All!$AE99="RMS"),Ruler!AB$6,IF(AND(All!$V99="P2",All!$AE99="RMS"),Ruler!AB$15,IF(AND(All!$V99="P3",All!$AE99="RMS"),Ruler!AB$16,IF(AND(All!$V99="P4",All!$AE99="RMS"),Ruler!AB$17,IF(AND(All!$V99="P5",All!$AE99="RMS"),Ruler!AB$18,IF(AND(All!$V99="P6",All!$AE99="RMS"),Ruler!AB$19,IF(AND(All!$V99="P7",All!$AE99="RMS"),Ruler!AB$20,IF(AND(All!$V99="P8",All!$AE99="RMS"),Ruler!AB$21,IF(AND(All!$V99="P9",All!$AE99="RMS"),Ruler!AB$22,IF(AND(All!$V99="P1",All!$AE99="RSS"),Ruler!AB$6,IF(AND(All!$V99="P2",All!$AE99="RSS"),Ruler!AB$23,IF(AND(All!$V99="P3",All!$AE99="RSS"),Ruler!AB$24,IF(AND(All!$V99="P4",All!$AE99="RSS"),Ruler!AB$25,IF(AND(All!$V99="P5",All!$AE99="RSS"),Ruler!AB$26,IF(AND(All!$V99="P6",All!$AE99="RSS"),Ruler!AB$27,IF(AND(All!$V99="P7",All!$AE99="RSS"),Ruler!AB$28,IF(AND(All!$V99="P8",All!$AE99="RSS"),Ruler!AB$29,IF(AND(All!$V99="P9",All!$AE99="RSS"),Ruler!AB$30,0)))))))))))))))))))))))))))</f>
        <v>1</v>
      </c>
      <c r="CJ99" s="377">
        <f>Table9[[#This Row],[R-B1]]-Table9[[#This Row],[B1]]</f>
        <v>0</v>
      </c>
      <c r="CK99" s="378">
        <f>Table9[[#This Row],[R-B2]]-Table9[[#This Row],[B2]]</f>
        <v>2</v>
      </c>
      <c r="CL99" s="378">
        <f>Table9[[#This Row],[R-B3]]-Table9[[#This Row],[B3]]</f>
        <v>1</v>
      </c>
      <c r="CM99" s="378">
        <f>Table9[[#This Row],[R-B4]]-Table9[[#This Row],[B4]]</f>
        <v>0</v>
      </c>
      <c r="CN99" s="378">
        <f>Table9[[#This Row],[R-B5]]-Table9[[#This Row],[B5]]</f>
        <v>0</v>
      </c>
      <c r="CO99" s="378">
        <f>Table9[[#This Row],[R-B6]]-Table9[[#This Row],[B6]]</f>
        <v>0</v>
      </c>
      <c r="CP99" s="378">
        <f>Table9[[#This Row],[R-B7]]-Table9[[#This Row],[B7]]</f>
        <v>0</v>
      </c>
      <c r="CQ99" s="378">
        <f>Table9[[#This Row],[R-B8]]-Table9[[#This Row],[B8]]</f>
        <v>0</v>
      </c>
      <c r="CR99" s="378">
        <f>Table9[[#This Row],[R-B9]]-Table9[[#This Row],[B9]]</f>
        <v>2</v>
      </c>
      <c r="CS99" s="378">
        <f>Table9[[#This Row],[R-B10]]-Table9[[#This Row],[B10]]</f>
        <v>0</v>
      </c>
      <c r="CT99" s="378">
        <f>Table9[[#This Row],[R-B11]]-Table9[[#This Row],[B11]]</f>
        <v>0</v>
      </c>
      <c r="CU99" s="378">
        <f>Table9[[#This Row],[R-B12]]-Table9[[#This Row],[B12]]</f>
        <v>1</v>
      </c>
      <c r="CV99" s="378">
        <f>Table9[[#This Row],[R-K1]]-Table9[[#This Row],[K1]]</f>
        <v>0</v>
      </c>
      <c r="CW99" s="378">
        <f>Table9[[#This Row],[R-K2]]-Table9[[#This Row],[K2]]</f>
        <v>0</v>
      </c>
      <c r="CX99" s="378">
        <f>Table9[[#This Row],[R-K3]]-Table9[[#This Row],[K3]]</f>
        <v>0</v>
      </c>
      <c r="CY99" s="378">
        <f>Table9[[#This Row],[R-K4]]-Table9[[#This Row],[K4]]</f>
        <v>0</v>
      </c>
      <c r="CZ99" s="378">
        <f>Table9[[#This Row],[R-K5]]-Table9[[#This Row],[K5]]</f>
        <v>2</v>
      </c>
      <c r="DA99" s="378">
        <f>Table9[[#This Row],[R-P1]]-Table9[[#This Row],[P1]]</f>
        <v>0</v>
      </c>
      <c r="DB99" s="378">
        <f>Table9[[#This Row],[R-P2]]-Table9[[#This Row],[P2]]</f>
        <v>0</v>
      </c>
      <c r="DC99" s="378">
        <f>Table9[[#This Row],[R-P3]]-Table9[[#This Row],[P3]]</f>
        <v>2</v>
      </c>
      <c r="DD99" s="378">
        <f>Table9[[#This Row],[R-P4]]-Table9[[#This Row],[P4]]</f>
        <v>0</v>
      </c>
      <c r="DE99" s="378">
        <f>Table9[[#This Row],[R-P5]]-Table9[[#This Row],[P5]]</f>
        <v>0</v>
      </c>
      <c r="DF99" s="378">
        <f>Table9[[#This Row],[R-E1]]-Table9[[#This Row],[E1]]</f>
        <v>0</v>
      </c>
      <c r="DG99" s="379">
        <f>Table9[[#This Row],[R-E2]]-Table9[[#This Row],[E2]]</f>
        <v>0</v>
      </c>
      <c r="DH99" s="43">
        <f>COUNTIF(Table9[[#This Row],[G-B1]:[G-B12]],"&lt;=0")/12*100</f>
        <v>66.666666666666657</v>
      </c>
      <c r="DI99" s="43">
        <f>COUNTIF(Table9[[#This Row],[G-K1]:[G-K5]],"&lt;=0")/5*100</f>
        <v>80</v>
      </c>
      <c r="DJ99" s="43">
        <f>COUNTIF(Table9[[#This Row],[G-P1]:[G-P5]],"&lt;=0")/5*100</f>
        <v>80</v>
      </c>
      <c r="DK99" s="43">
        <f>COUNTIF(Table9[[#This Row],[G-E1]:[G-E2]],"&lt;=0")/2*100</f>
        <v>100</v>
      </c>
      <c r="DL99" s="450">
        <f>IF(AE99="RDP",(COUNTIF(Table9[[#This Row],[G-B3]],"&lt;=0")+COUNTIF(Table9[[#This Row],[G-B4]],"&lt;=0")+COUNTIF(Table9[[#This Row],[G-B7]],"&lt;=0")+COUNTIF(Table9[[#This Row],[G-B11]],"&lt;=0")+COUNTIF(Table9[[#This Row],[G-K2]],"&lt;=0"))/5*100,IF(AE99="RMS",(COUNTIF(Table9[[#This Row],[G-B4]],"&lt;=0")+COUNTIF(Table9[[#This Row],[G-B5]],"&lt;=0")+COUNTIF(Table9[[#This Row],[G-B10]],"&lt;=0")+COUNTIF(Table9[[#This Row],[G-B12]],"&lt;=0")+COUNTIF(Table9[[#This Row],[G-K2]],"&lt;=0"))/5*100,IF(AE99="RSS",(COUNTIF(Table9[[#This Row],[G-B1]],"&lt;=0")+COUNTIF(Table9[[#This Row],[G-B2]],"&lt;=0")+COUNTIF(Table9[[#This Row],[G-B6]],"&lt;=0")+COUNTIF(Table9[[#This Row],[G-B11]],"&lt;=0")+COUNTIF(Table9[[#This Row],[G-B12]],"&lt;=0"))/5*100,0)))</f>
        <v>80</v>
      </c>
      <c r="DM99" s="380">
        <v>83</v>
      </c>
      <c r="DN99" s="381">
        <v>80</v>
      </c>
      <c r="DO99" s="381">
        <v>80</v>
      </c>
      <c r="DP99" s="381">
        <v>100</v>
      </c>
      <c r="DQ99" s="381">
        <v>100</v>
      </c>
      <c r="DR99" s="380">
        <v>17</v>
      </c>
      <c r="DS99" s="381">
        <v>40</v>
      </c>
      <c r="DT99" s="381">
        <v>40</v>
      </c>
      <c r="DU99" s="381">
        <v>0</v>
      </c>
      <c r="DV99" s="381">
        <v>0</v>
      </c>
      <c r="DW99" s="380">
        <v>17</v>
      </c>
      <c r="DX99" s="381">
        <v>20</v>
      </c>
      <c r="DY99" s="381">
        <v>20</v>
      </c>
      <c r="DZ99" s="381">
        <v>0</v>
      </c>
      <c r="EA99" s="382">
        <v>0</v>
      </c>
      <c r="EB99" s="335" t="s">
        <v>886</v>
      </c>
      <c r="EC99" s="324" t="s">
        <v>185</v>
      </c>
      <c r="ED99" s="324" t="s">
        <v>887</v>
      </c>
      <c r="EE99" s="338"/>
    </row>
    <row r="100" spans="2:135" ht="44" hidden="1" thickBot="1" x14ac:dyDescent="0.35">
      <c r="B100" s="282">
        <v>99</v>
      </c>
      <c r="C100" s="285" t="s">
        <v>134</v>
      </c>
      <c r="D100" s="283">
        <v>46162</v>
      </c>
      <c r="E100" s="284" t="s">
        <v>888</v>
      </c>
      <c r="F100" s="43">
        <v>1064027</v>
      </c>
      <c r="G100" s="357">
        <f t="shared" ca="1" si="5"/>
        <v>43.503102102359215</v>
      </c>
      <c r="H100" s="283">
        <v>30437</v>
      </c>
      <c r="I100" s="282" t="s">
        <v>136</v>
      </c>
      <c r="J100" s="282" t="s">
        <v>137</v>
      </c>
      <c r="K100" s="282" t="s">
        <v>138</v>
      </c>
      <c r="L100" s="282" t="s">
        <v>139</v>
      </c>
      <c r="M100" s="285" t="s">
        <v>263</v>
      </c>
      <c r="N100" s="282"/>
      <c r="O100" s="282" t="s">
        <v>159</v>
      </c>
      <c r="P100" s="284" t="s">
        <v>889</v>
      </c>
      <c r="Q100" s="282" t="s">
        <v>144</v>
      </c>
      <c r="R100" s="282"/>
      <c r="S100" s="283">
        <v>39022</v>
      </c>
      <c r="T100" s="286">
        <f t="shared" ca="1" si="7"/>
        <v>19.969444444444445</v>
      </c>
      <c r="U100" s="286">
        <f ca="1">Table14[[#This Row],[Years in PET]]</f>
        <v>11.522280184868089</v>
      </c>
      <c r="V100" s="282" t="s">
        <v>58</v>
      </c>
      <c r="W100" s="286"/>
      <c r="X100" s="286">
        <f ca="1">($T$1-Table9[[#This Row],[Date of Appointment to Current Grade]])/365</f>
        <v>9.5606363489345583</v>
      </c>
      <c r="Y100" s="283">
        <v>42826</v>
      </c>
      <c r="Z100" s="293" t="s">
        <v>263</v>
      </c>
      <c r="AA100" s="283">
        <v>45809</v>
      </c>
      <c r="AB100" s="286">
        <f ca="1">($T$1-Table9[[#This Row],[Date in Position]])/365</f>
        <v>1.3880336092085312</v>
      </c>
      <c r="AC100" s="282" t="s">
        <v>183</v>
      </c>
      <c r="AD100" s="283">
        <v>45518</v>
      </c>
      <c r="AE100" s="282" t="s">
        <v>139</v>
      </c>
      <c r="AF100" s="282" t="s">
        <v>148</v>
      </c>
      <c r="AG100" s="287" t="s">
        <v>890</v>
      </c>
      <c r="AH100" s="287" t="s">
        <v>891</v>
      </c>
      <c r="AI100" s="287" t="s">
        <v>892</v>
      </c>
      <c r="AJ100" s="285" t="s">
        <v>893</v>
      </c>
      <c r="AK100" s="288" t="s">
        <v>894</v>
      </c>
      <c r="AL100" s="282" t="s">
        <v>153</v>
      </c>
      <c r="AM100" s="319" t="s">
        <v>895</v>
      </c>
      <c r="AN100" s="323">
        <v>3</v>
      </c>
      <c r="AO100" s="43">
        <v>3</v>
      </c>
      <c r="AP100" s="43">
        <v>2</v>
      </c>
      <c r="AQ100" s="43">
        <v>3</v>
      </c>
      <c r="AR100" s="43">
        <v>3</v>
      </c>
      <c r="AS100" s="43">
        <v>2</v>
      </c>
      <c r="AT100" s="43">
        <v>3</v>
      </c>
      <c r="AU100" s="43">
        <v>3</v>
      </c>
      <c r="AV100" s="43">
        <v>2</v>
      </c>
      <c r="AW100" s="43">
        <v>3</v>
      </c>
      <c r="AX100" s="43">
        <v>2</v>
      </c>
      <c r="AY100" s="43">
        <v>3</v>
      </c>
      <c r="AZ100" s="43">
        <v>3</v>
      </c>
      <c r="BA100" s="43">
        <v>3</v>
      </c>
      <c r="BB100" s="43">
        <v>2</v>
      </c>
      <c r="BC100" s="43">
        <v>2</v>
      </c>
      <c r="BD100" s="43">
        <v>1</v>
      </c>
      <c r="BE100" s="43">
        <v>2</v>
      </c>
      <c r="BF100" s="43">
        <v>1</v>
      </c>
      <c r="BG100" s="43">
        <v>2</v>
      </c>
      <c r="BH100" s="43">
        <v>2</v>
      </c>
      <c r="BI100" s="43">
        <v>2</v>
      </c>
      <c r="BJ100" s="43">
        <v>1</v>
      </c>
      <c r="BK100" s="328">
        <v>1</v>
      </c>
      <c r="BL100" s="325">
        <f>IF(AND(All!$V100="P1",All!$AE100="RDP"),Ruler!E$6,IF(AND(All!$V100="P2",All!$AE100="RDP"),Ruler!E$7,IF(AND(All!$V100="P3",All!$AE100="RDP"),Ruler!E$8,IF(AND(All!$V100="P4",All!$AE100="RDP"),Ruler!E$9,IF(AND(All!$V100="P5",All!$AE100="RDP"),Ruler!E$10,IF(AND(All!$V100="P6",All!$AE100="RDP"),Ruler!E$11,IF(AND(All!$V100="P7",All!$AE100="RDP"),Ruler!E$12,IF(AND(All!$V100="P8",All!$AE100="RDP"),Ruler!E$13,IF(AND(All!$V100="P9",All!$AE100="RDP"),Ruler!E$14,IF(AND(All!$V100="P1",All!$AE100="RMS"),Ruler!E$6,IF(AND(All!$V100="P2",All!$AE100="RMS"),Ruler!E$15,IF(AND(All!$V100="P3",All!$AE100="RMS"),Ruler!E$16,IF(AND(All!$V100="P4",All!$AE100="RMS"),Ruler!E$17,IF(AND(All!$V100="P5",All!$AE100="RMS"),Ruler!E$18,IF(AND(All!$V100="P6",All!$AE100="RMS"),Ruler!E$19,IF(AND(All!$V100="P7",All!$AE100="RMS"),Ruler!E$20,IF(AND(All!$V100="P8",All!$AE100="RMS"),Ruler!E$21,IF(AND(All!$V100="P9",All!$AE100="RMS"),Ruler!E$22,IF(AND(All!$V100="P1",All!$AE100="RSS"),Ruler!E$6,IF(AND(All!$V100="P2",All!$AE100="RSS"),Ruler!E$23,IF(AND(All!$V100="P3",All!$AE100="RSS"),Ruler!E$24,IF(AND(All!$V100="P4",All!$AE100="RSS"),Ruler!E$25,IF(AND(All!$V100="P5",All!$AE100="RSS"),Ruler!E$26,IF(AND(All!$V100="P6",All!$AE100="RSS"),Ruler!E$27,IF(AND(All!$V100="P7",All!$AE100="RSS"),Ruler!E$28,IF(AND(All!$V100="P8",All!$AE100="RSS"),Ruler!E$29,IF(AND(All!$V100="P9",All!$AE100="RSS"),Ruler!E$30,0)))))))))))))))))))))))))))</f>
        <v>3</v>
      </c>
      <c r="BM100" s="325">
        <f>IF(AND(All!$V100="P1",All!$AE100="RDP"),Ruler!F$6,IF(AND(All!$V100="P2",All!$AE100="RDP"),Ruler!F$7,IF(AND(All!$V100="P3",All!$AE100="RDP"),Ruler!F$8,IF(AND(All!$V100="P4",All!$AE100="RDP"),Ruler!F$9,IF(AND(All!$V100="P5",All!$AE100="RDP"),Ruler!F$10,IF(AND(All!$V100="P6",All!$AE100="RDP"),Ruler!F$11,IF(AND(All!$V100="P7",All!$AE100="RDP"),Ruler!F$12,IF(AND(All!$V100="P8",All!$AE100="RDP"),Ruler!F$13,IF(AND(All!$V100="P9",All!$AE100="RDP"),Ruler!F$14,IF(AND(All!$V100="P1",All!$AE100="RMS"),Ruler!F$6,IF(AND(All!$V100="P2",All!$AE100="RMS"),Ruler!F$15,IF(AND(All!$V100="P3",All!$AE100="RMS"),Ruler!F$16,IF(AND(All!$V100="P4",All!$AE100="RMS"),Ruler!F$17,IF(AND(All!$V100="P5",All!$AE100="RMS"),Ruler!F$18,IF(AND(All!$V100="P6",All!$AE100="RMS"),Ruler!F$19,IF(AND(All!$V100="P7",All!$AE100="RMS"),Ruler!F$20,IF(AND(All!$V100="P8",All!$AE100="RMS"),Ruler!F$21,IF(AND(All!$V100="P9",All!$AE100="RMS"),Ruler!F$22,IF(AND(All!$V100="P1",All!$AE100="RSS"),Ruler!F$6,IF(AND(All!$V100="P2",All!$AE100="RSS"),Ruler!F$23,IF(AND(All!$V100="P3",All!$AE100="RSS"),Ruler!F$24,IF(AND(All!$V100="P4",All!$AE100="RSS"),Ruler!F$25,IF(AND(All!$V100="P5",All!$AE100="RSS"),Ruler!F$26,IF(AND(All!$V100="P6",All!$AE100="RSS"),Ruler!F$27,IF(AND(All!$V100="P7",All!$AE100="RSS"),Ruler!F$28,IF(AND(All!$V100="P8",All!$AE100="RSS"),Ruler!F$29,IF(AND(All!$V100="P9",All!$AE100="RSS"),Ruler!F$30,0)))))))))))))))))))))))))))</f>
        <v>3</v>
      </c>
      <c r="BN100" s="325">
        <f>IF(AND(All!$V100="P1",All!$AE100="RDP"),Ruler!G$6,IF(AND(All!$V100="P2",All!$AE100="RDP"),Ruler!G$7,IF(AND(All!$V100="P3",All!$AE100="RDP"),Ruler!G$8,IF(AND(All!$V100="P4",All!$AE100="RDP"),Ruler!G$9,IF(AND(All!$V100="P5",All!$AE100="RDP"),Ruler!G$10,IF(AND(All!$V100="P6",All!$AE100="RDP"),Ruler!G$11,IF(AND(All!$V100="P7",All!$AE100="RDP"),Ruler!G$12,IF(AND(All!$V100="P8",All!$AE100="RDP"),Ruler!G$13,IF(AND(All!$V100="P9",All!$AE100="RDP"),Ruler!G$14,IF(AND(All!$V100="P1",All!$AE100="RMS"),Ruler!G$6,IF(AND(All!$V100="P2",All!$AE100="RMS"),Ruler!G$15,IF(AND(All!$V100="P3",All!$AE100="RMS"),Ruler!G$16,IF(AND(All!$V100="P4",All!$AE100="RMS"),Ruler!G$17,IF(AND(All!$V100="P5",All!$AE100="RMS"),Ruler!G$18,IF(AND(All!$V100="P6",All!$AE100="RMS"),Ruler!G$19,IF(AND(All!$V100="P7",All!$AE100="RMS"),Ruler!G$20,IF(AND(All!$V100="P8",All!$AE100="RMS"),Ruler!G$21,IF(AND(All!$V100="P9",All!$AE100="RMS"),Ruler!G$22,IF(AND(All!$V100="P1",All!$AE100="RSS"),Ruler!G$6,IF(AND(All!$V100="P2",All!$AE100="RSS"),Ruler!G$23,IF(AND(All!$V100="P3",All!$AE100="RSS"),Ruler!G$24,IF(AND(All!$V100="P4",All!$AE100="RSS"),Ruler!G$25,IF(AND(All!$V100="P5",All!$AE100="RSS"),Ruler!G$26,IF(AND(All!$V100="P6",All!$AE100="RSS"),Ruler!G$27,IF(AND(All!$V100="P7",All!$AE100="RSS"),Ruler!G$28,IF(AND(All!$V100="P8",All!$AE100="RSS"),Ruler!G$29,IF(AND(All!$V100="P9",All!$AE100="RSS"),Ruler!G$30,0)))))))))))))))))))))))))))</f>
        <v>2</v>
      </c>
      <c r="BO100" s="325">
        <f>IF(AND(All!$V100="P1",All!$AE100="RDP"),Ruler!H$6,IF(AND(All!$V100="P2",All!$AE100="RDP"),Ruler!H$7,IF(AND(All!$V100="P3",All!$AE100="RDP"),Ruler!H$8,IF(AND(All!$V100="P4",All!$AE100="RDP"),Ruler!H$9,IF(AND(All!$V100="P5",All!$AE100="RDP"),Ruler!H$10,IF(AND(All!$V100="P6",All!$AE100="RDP"),Ruler!H$11,IF(AND(All!$V100="P7",All!$AE100="RDP"),Ruler!H$12,IF(AND(All!$V100="P8",All!$AE100="RDP"),Ruler!H$13,IF(AND(All!$V100="P9",All!$AE100="RDP"),Ruler!H$14,IF(AND(All!$V100="P1",All!$AE100="RMS"),Ruler!H$6,IF(AND(All!$V100="P2",All!$AE100="RMS"),Ruler!H$15,IF(AND(All!$V100="P3",All!$AE100="RMS"),Ruler!H$16,IF(AND(All!$V100="P4",All!$AE100="RMS"),Ruler!H$17,IF(AND(All!$V100="P5",All!$AE100="RMS"),Ruler!H$18,IF(AND(All!$V100="P6",All!$AE100="RMS"),Ruler!H$19,IF(AND(All!$V100="P7",All!$AE100="RMS"),Ruler!H$20,IF(AND(All!$V100="P8",All!$AE100="RMS"),Ruler!H$21,IF(AND(All!$V100="P9",All!$AE100="RMS"),Ruler!H$22,IF(AND(All!$V100="P1",All!$AE100="RSS"),Ruler!H$6,IF(AND(All!$V100="P2",All!$AE100="RSS"),Ruler!H$23,IF(AND(All!$V100="P3",All!$AE100="RSS"),Ruler!H$24,IF(AND(All!$V100="P4",All!$AE100="RSS"),Ruler!H$25,IF(AND(All!$V100="P5",All!$AE100="RSS"),Ruler!H$26,IF(AND(All!$V100="P6",All!$AE100="RSS"),Ruler!H$27,IF(AND(All!$V100="P7",All!$AE100="RSS"),Ruler!H$28,IF(AND(All!$V100="P8",All!$AE100="RSS"),Ruler!H$29,IF(AND(All!$V100="P9",All!$AE100="RSS"),Ruler!H$30,0)))))))))))))))))))))))))))</f>
        <v>3</v>
      </c>
      <c r="BP100" s="325">
        <f>IF(AND(All!$V100="P1",All!$AE100="RDP"),Ruler!I$6,IF(AND(All!$V100="P2",All!$AE100="RDP"),Ruler!I$7,IF(AND(All!$V100="P3",All!$AE100="RDP"),Ruler!I$8,IF(AND(All!$V100="P4",All!$AE100="RDP"),Ruler!I$9,IF(AND(All!$V100="P5",All!$AE100="RDP"),Ruler!I$10,IF(AND(All!$V100="P6",All!$AE100="RDP"),Ruler!I$11,IF(AND(All!$V100="P7",All!$AE100="RDP"),Ruler!I$12,IF(AND(All!$V100="P8",All!$AE100="RDP"),Ruler!I$13,IF(AND(All!$V100="P9",All!$AE100="RDP"),Ruler!I$14,IF(AND(All!$V100="P1",All!$AE100="RMS"),Ruler!I$6,IF(AND(All!$V100="P2",All!$AE100="RMS"),Ruler!I$15,IF(AND(All!$V100="P3",All!$AE100="RMS"),Ruler!I$16,IF(AND(All!$V100="P4",All!$AE100="RMS"),Ruler!I$17,IF(AND(All!$V100="P5",All!$AE100="RMS"),Ruler!I$18,IF(AND(All!$V100="P6",All!$AE100="RMS"),Ruler!I$19,IF(AND(All!$V100="P7",All!$AE100="RMS"),Ruler!I$20,IF(AND(All!$V100="P8",All!$AE100="RMS"),Ruler!I$21,IF(AND(All!$V100="P9",All!$AE100="RMS"),Ruler!I$22,IF(AND(All!$V100="P1",All!$AE100="RSS"),Ruler!I$6,IF(AND(All!$V100="P2",All!$AE100="RSS"),Ruler!I$23,IF(AND(All!$V100="P3",All!$AE100="RSS"),Ruler!I$24,IF(AND(All!$V100="P4",All!$AE100="RSS"),Ruler!I$25,IF(AND(All!$V100="P5",All!$AE100="RSS"),Ruler!I$26,IF(AND(All!$V100="P6",All!$AE100="RSS"),Ruler!I$27,IF(AND(All!$V100="P7",All!$AE100="RSS"),Ruler!I$28,IF(AND(All!$V100="P8",All!$AE100="RSS"),Ruler!I$29,IF(AND(All!$V100="P9",All!$AE100="RSS"),Ruler!I$30,0)))))))))))))))))))))))))))</f>
        <v>3</v>
      </c>
      <c r="BQ100" s="325">
        <f>IF(AND(All!$V100="P1",All!$AE100="RDP"),Ruler!J$6,IF(AND(All!$V100="P2",All!$AE100="RDP"),Ruler!J$7,IF(AND(All!$V100="P3",All!$AE100="RDP"),Ruler!J$8,IF(AND(All!$V100="P4",All!$AE100="RDP"),Ruler!J$9,IF(AND(All!$V100="P5",All!$AE100="RDP"),Ruler!J$10,IF(AND(All!$V100="P6",All!$AE100="RDP"),Ruler!J$11,IF(AND(All!$V100="P7",All!$AE100="RDP"),Ruler!J$12,IF(AND(All!$V100="P8",All!$AE100="RDP"),Ruler!J$13,IF(AND(All!$V100="P9",All!$AE100="RDP"),Ruler!J$14,IF(AND(All!$V100="P1",All!$AE100="RMS"),Ruler!J$6,IF(AND(All!$V100="P2",All!$AE100="RMS"),Ruler!J$15,IF(AND(All!$V100="P3",All!$AE100="RMS"),Ruler!J$16,IF(AND(All!$V100="P4",All!$AE100="RMS"),Ruler!J$17,IF(AND(All!$V100="P5",All!$AE100="RMS"),Ruler!J$18,IF(AND(All!$V100="P6",All!$AE100="RMS"),Ruler!J$19,IF(AND(All!$V100="P7",All!$AE100="RMS"),Ruler!J$20,IF(AND(All!$V100="P8",All!$AE100="RMS"),Ruler!J$21,IF(AND(All!$V100="P9",All!$AE100="RMS"),Ruler!J$22,IF(AND(All!$V100="P1",All!$AE100="RSS"),Ruler!J$6,IF(AND(All!$V100="P2",All!$AE100="RSS"),Ruler!J$23,IF(AND(All!$V100="P3",All!$AE100="RSS"),Ruler!J$24,IF(AND(All!$V100="P4",All!$AE100="RSS"),Ruler!J$25,IF(AND(All!$V100="P5",All!$AE100="RSS"),Ruler!J$26,IF(AND(All!$V100="P6",All!$AE100="RSS"),Ruler!J$27,IF(AND(All!$V100="P7",All!$AE100="RSS"),Ruler!J$28,IF(AND(All!$V100="P8",All!$AE100="RSS"),Ruler!J$29,IF(AND(All!$V100="P9",All!$AE100="RSS"),Ruler!J$30,0)))))))))))))))))))))))))))</f>
        <v>2</v>
      </c>
      <c r="BR100" s="325">
        <f>IF(AND(All!$V100="P1",All!$AE100="RDP"),Ruler!K$6,IF(AND(All!$V100="P2",All!$AE100="RDP"),Ruler!K$7,IF(AND(All!$V100="P3",All!$AE100="RDP"),Ruler!K$8,IF(AND(All!$V100="P4",All!$AE100="RDP"),Ruler!K$9,IF(AND(All!$V100="P5",All!$AE100="RDP"),Ruler!K$10,IF(AND(All!$V100="P6",All!$AE100="RDP"),Ruler!K$11,IF(AND(All!$V100="P7",All!$AE100="RDP"),Ruler!K$12,IF(AND(All!$V100="P8",All!$AE100="RDP"),Ruler!K$13,IF(AND(All!$V100="P9",All!$AE100="RDP"),Ruler!K$14,IF(AND(All!$V100="P1",All!$AE100="RMS"),Ruler!K$6,IF(AND(All!$V100="P2",All!$AE100="RMS"),Ruler!K$15,IF(AND(All!$V100="P3",All!$AE100="RMS"),Ruler!K$16,IF(AND(All!$V100="P4",All!$AE100="RMS"),Ruler!K$17,IF(AND(All!$V100="P5",All!$AE100="RMS"),Ruler!K$18,IF(AND(All!$V100="P6",All!$AE100="RMS"),Ruler!K$19,IF(AND(All!$V100="P7",All!$AE100="RMS"),Ruler!K$20,IF(AND(All!$V100="P8",All!$AE100="RMS"),Ruler!K$21,IF(AND(All!$V100="P9",All!$AE100="RMS"),Ruler!K$22,IF(AND(All!$V100="P1",All!$AE100="RSS"),Ruler!K$6,IF(AND(All!$V100="P2",All!$AE100="RSS"),Ruler!K$23,IF(AND(All!$V100="P3",All!$AE100="RSS"),Ruler!K$24,IF(AND(All!$V100="P4",All!$AE100="RSS"),Ruler!K$25,IF(AND(All!$V100="P5",All!$AE100="RSS"),Ruler!K$26,IF(AND(All!$V100="P6",All!$AE100="RSS"),Ruler!K$27,IF(AND(All!$V100="P7",All!$AE100="RSS"),Ruler!K$28,IF(AND(All!$V100="P8",All!$AE100="RSS"),Ruler!K$29,IF(AND(All!$V100="P9",All!$AE100="RSS"),Ruler!K$30,0)))))))))))))))))))))))))))</f>
        <v>3</v>
      </c>
      <c r="BS100" s="325">
        <f>IF(AND(All!$V100="P1",All!$AE100="RDP"),Ruler!L$6,IF(AND(All!$V100="P2",All!$AE100="RDP"),Ruler!L$7,IF(AND(All!$V100="P3",All!$AE100="RDP"),Ruler!L$8,IF(AND(All!$V100="P4",All!$AE100="RDP"),Ruler!L$9,IF(AND(All!$V100="P5",All!$AE100="RDP"),Ruler!L$10,IF(AND(All!$V100="P6",All!$AE100="RDP"),Ruler!L$11,IF(AND(All!$V100="P7",All!$AE100="RDP"),Ruler!L$12,IF(AND(All!$V100="P8",All!$AE100="RDP"),Ruler!L$13,IF(AND(All!$V100="P9",All!$AE100="RDP"),Ruler!L$14,IF(AND(All!$V100="P1",All!$AE100="RMS"),Ruler!L$6,IF(AND(All!$V100="P2",All!$AE100="RMS"),Ruler!L$15,IF(AND(All!$V100="P3",All!$AE100="RMS"),Ruler!L$16,IF(AND(All!$V100="P4",All!$AE100="RMS"),Ruler!L$17,IF(AND(All!$V100="P5",All!$AE100="RMS"),Ruler!L$18,IF(AND(All!$V100="P6",All!$AE100="RMS"),Ruler!L$19,IF(AND(All!$V100="P7",All!$AE100="RMS"),Ruler!L$20,IF(AND(All!$V100="P8",All!$AE100="RMS"),Ruler!L$21,IF(AND(All!$V100="P9",All!$AE100="RMS"),Ruler!L$22,IF(AND(All!$V100="P1",All!$AE100="RSS"),Ruler!L$6,IF(AND(All!$V100="P2",All!$AE100="RSS"),Ruler!L$23,IF(AND(All!$V100="P3",All!$AE100="RSS"),Ruler!L$24,IF(AND(All!$V100="P4",All!$AE100="RSS"),Ruler!L$25,IF(AND(All!$V100="P5",All!$AE100="RSS"),Ruler!L$26,IF(AND(All!$V100="P6",All!$AE100="RSS"),Ruler!L$27,IF(AND(All!$V100="P7",All!$AE100="RSS"),Ruler!L$28,IF(AND(All!$V100="P8",All!$AE100="RSS"),Ruler!L$29,IF(AND(All!$V100="P9",All!$AE100="RSS"),Ruler!L$30,0)))))))))))))))))))))))))))</f>
        <v>3</v>
      </c>
      <c r="BT100" s="325">
        <f>IF(AND(All!$V100="P1",All!$AE100="RDP"),Ruler!M$6,IF(AND(All!$V100="P2",All!$AE100="RDP"),Ruler!M$7,IF(AND(All!$V100="P3",All!$AE100="RDP"),Ruler!M$8,IF(AND(All!$V100="P4",All!$AE100="RDP"),Ruler!M$9,IF(AND(All!$V100="P5",All!$AE100="RDP"),Ruler!M$10,IF(AND(All!$V100="P6",All!$AE100="RDP"),Ruler!M$11,IF(AND(All!$V100="P7",All!$AE100="RDP"),Ruler!M$12,IF(AND(All!$V100="P8",All!$AE100="RDP"),Ruler!M$13,IF(AND(All!$V100="P9",All!$AE100="RDP"),Ruler!M$14,IF(AND(All!$V100="P1",All!$AE100="RMS"),Ruler!M$6,IF(AND(All!$V100="P2",All!$AE100="RMS"),Ruler!M$15,IF(AND(All!$V100="P3",All!$AE100="RMS"),Ruler!M$16,IF(AND(All!$V100="P4",All!$AE100="RMS"),Ruler!M$17,IF(AND(All!$V100="P5",All!$AE100="RMS"),Ruler!M$18,IF(AND(All!$V100="P6",All!$AE100="RMS"),Ruler!M$19,IF(AND(All!$V100="P7",All!$AE100="RMS"),Ruler!M$20,IF(AND(All!$V100="P8",All!$AE100="RMS"),Ruler!M$21,IF(AND(All!$V100="P9",All!$AE100="RMS"),Ruler!M$22,IF(AND(All!$V100="P1",All!$AE100="RSS"),Ruler!M$6,IF(AND(All!$V100="P2",All!$AE100="RSS"),Ruler!M$23,IF(AND(All!$V100="P3",All!$AE100="RSS"),Ruler!M$24,IF(AND(All!$V100="P4",All!$AE100="RSS"),Ruler!M$25,IF(AND(All!$V100="P5",All!$AE100="RSS"),Ruler!M$26,IF(AND(All!$V100="P6",All!$AE100="RSS"),Ruler!M$27,IF(AND(All!$V100="P7",All!$AE100="RSS"),Ruler!M$28,IF(AND(All!$V100="P8",All!$AE100="RSS"),Ruler!M$29,IF(AND(All!$V100="P9",All!$AE100="RSS"),Ruler!M$30,0)))))))))))))))))))))))))))</f>
        <v>2</v>
      </c>
      <c r="BU100" s="325">
        <f>IF(AND(All!$V100="P1",All!$AE100="RDP"),Ruler!N$6,IF(AND(All!$V100="P2",All!$AE100="RDP"),Ruler!N$7,IF(AND(All!$V100="P3",All!$AE100="RDP"),Ruler!N$8,IF(AND(All!$V100="P4",All!$AE100="RDP"),Ruler!N$9,IF(AND(All!$V100="P5",All!$AE100="RDP"),Ruler!N$10,IF(AND(All!$V100="P6",All!$AE100="RDP"),Ruler!N$11,IF(AND(All!$V100="P7",All!$AE100="RDP"),Ruler!N$12,IF(AND(All!$V100="P8",All!$AE100="RDP"),Ruler!N$13,IF(AND(All!$V100="P9",All!$AE100="RDP"),Ruler!N$14,IF(AND(All!$V100="P1",All!$AE100="RMS"),Ruler!N$6,IF(AND(All!$V100="P2",All!$AE100="RMS"),Ruler!N$15,IF(AND(All!$V100="P3",All!$AE100="RMS"),Ruler!N$16,IF(AND(All!$V100="P4",All!$AE100="RMS"),Ruler!N$17,IF(AND(All!$V100="P5",All!$AE100="RMS"),Ruler!N$18,IF(AND(All!$V100="P6",All!$AE100="RMS"),Ruler!N$19,IF(AND(All!$V100="P7",All!$AE100="RMS"),Ruler!N$20,IF(AND(All!$V100="P8",All!$AE100="RMS"),Ruler!N$21,IF(AND(All!$V100="P9",All!$AE100="RMS"),Ruler!N$22,IF(AND(All!$V100="P1",All!$AE100="RSS"),Ruler!N$6,IF(AND(All!$V100="P2",All!$AE100="RSS"),Ruler!N$23,IF(AND(All!$V100="P3",All!$AE100="RSS"),Ruler!N$24,IF(AND(All!$V100="P4",All!$AE100="RSS"),Ruler!N$25,IF(AND(All!$V100="P5",All!$AE100="RSS"),Ruler!N$26,IF(AND(All!$V100="P6",All!$AE100="RSS"),Ruler!N$27,IF(AND(All!$V100="P7",All!$AE100="RSS"),Ruler!N$28,IF(AND(All!$V100="P8",All!$AE100="RSS"),Ruler!N$29,IF(AND(All!$V100="P9",All!$AE100="RSS"),Ruler!N$30,0)))))))))))))))))))))))))))</f>
        <v>3</v>
      </c>
      <c r="BV100" s="325">
        <f>IF(AND(All!$V100="P1",All!$AE100="RDP"),Ruler!O$6,IF(AND(All!$V100="P2",All!$AE100="RDP"),Ruler!O$7,IF(AND(All!$V100="P3",All!$AE100="RDP"),Ruler!O$8,IF(AND(All!$V100="P4",All!$AE100="RDP"),Ruler!O$9,IF(AND(All!$V100="P5",All!$AE100="RDP"),Ruler!O$10,IF(AND(All!$V100="P6",All!$AE100="RDP"),Ruler!O$11,IF(AND(All!$V100="P7",All!$AE100="RDP"),Ruler!O$12,IF(AND(All!$V100="P8",All!$AE100="RDP"),Ruler!O$13,IF(AND(All!$V100="P9",All!$AE100="RDP"),Ruler!O$14,IF(AND(All!$V100="P1",All!$AE100="RMS"),Ruler!O$6,IF(AND(All!$V100="P2",All!$AE100="RMS"),Ruler!O$15,IF(AND(All!$V100="P3",All!$AE100="RMS"),Ruler!O$16,IF(AND(All!$V100="P4",All!$AE100="RMS"),Ruler!O$17,IF(AND(All!$V100="P5",All!$AE100="RMS"),Ruler!O$18,IF(AND(All!$V100="P6",All!$AE100="RMS"),Ruler!O$19,IF(AND(All!$V100="P7",All!$AE100="RMS"),Ruler!O$20,IF(AND(All!$V100="P8",All!$AE100="RMS"),Ruler!O$21,IF(AND(All!$V100="P9",All!$AE100="RMS"),Ruler!O$22,IF(AND(All!$V100="P1",All!$AE100="RSS"),Ruler!O$6,IF(AND(All!$V100="P2",All!$AE100="RSS"),Ruler!O$23,IF(AND(All!$V100="P3",All!$AE100="RSS"),Ruler!O$24,IF(AND(All!$V100="P4",All!$AE100="RSS"),Ruler!O$25,IF(AND(All!$V100="P5",All!$AE100="RSS"),Ruler!O$26,IF(AND(All!$V100="P6",All!$AE100="RSS"),Ruler!O$27,IF(AND(All!$V100="P7",All!$AE100="RSS"),Ruler!O$28,IF(AND(All!$V100="P8",All!$AE100="RSS"),Ruler!O$29,IF(AND(All!$V100="P9",All!$AE100="RSS"),Ruler!O$30,0)))))))))))))))))))))))))))</f>
        <v>2</v>
      </c>
      <c r="BW100" s="325">
        <f>IF(AND(All!$V100="P1",All!$AE100="RDP"),Ruler!P$6,IF(AND(All!$V100="P2",All!$AE100="RDP"),Ruler!P$7,IF(AND(All!$V100="P3",All!$AE100="RDP"),Ruler!P$8,IF(AND(All!$V100="P4",All!$AE100="RDP"),Ruler!P$9,IF(AND(All!$V100="P5",All!$AE100="RDP"),Ruler!P$10,IF(AND(All!$V100="P6",All!$AE100="RDP"),Ruler!P$11,IF(AND(All!$V100="P7",All!$AE100="RDP"),Ruler!P$12,IF(AND(All!$V100="P8",All!$AE100="RDP"),Ruler!P$13,IF(AND(All!$V100="P9",All!$AE100="RDP"),Ruler!P$14,IF(AND(All!$V100="P1",All!$AE100="RMS"),Ruler!P$6,IF(AND(All!$V100="P2",All!$AE100="RMS"),Ruler!P$15,IF(AND(All!$V100="P3",All!$AE100="RMS"),Ruler!P$16,IF(AND(All!$V100="P4",All!$AE100="RMS"),Ruler!P$17,IF(AND(All!$V100="P5",All!$AE100="RMS"),Ruler!P$18,IF(AND(All!$V100="P6",All!$AE100="RMS"),Ruler!P$19,IF(AND(All!$V100="P7",All!$AE100="RMS"),Ruler!P$20,IF(AND(All!$V100="P8",All!$AE100="RMS"),Ruler!P$21,IF(AND(All!$V100="P9",All!$AE100="RMS"),Ruler!P$22,IF(AND(All!$V100="P1",All!$AE100="RSS"),Ruler!P$6,IF(AND(All!$V100="P2",All!$AE100="RSS"),Ruler!P$23,IF(AND(All!$V100="P3",All!$AE100="RSS"),Ruler!P$24,IF(AND(All!$V100="P4",All!$AE100="RSS"),Ruler!P$25,IF(AND(All!$V100="P5",All!$AE100="RSS"),Ruler!P$26,IF(AND(All!$V100="P6",All!$AE100="RSS"),Ruler!P$27,IF(AND(All!$V100="P7",All!$AE100="RSS"),Ruler!P$28,IF(AND(All!$V100="P8",All!$AE100="RSS"),Ruler!P$29,IF(AND(All!$V100="P9",All!$AE100="RSS"),Ruler!P$30,0)))))))))))))))))))))))))))</f>
        <v>3</v>
      </c>
      <c r="BX100" s="325">
        <f>IF(AND(All!$V100="P1",All!$AE100="RDP"),Ruler!Q$6,IF(AND(All!$V100="P2",All!$AE100="RDP"),Ruler!Q$7,IF(AND(All!$V100="P3",All!$AE100="RDP"),Ruler!Q$8,IF(AND(All!$V100="P4",All!$AE100="RDP"),Ruler!Q$9,IF(AND(All!$V100="P5",All!$AE100="RDP"),Ruler!Q$10,IF(AND(All!$V100="P6",All!$AE100="RDP"),Ruler!Q$11,IF(AND(All!$V100="P7",All!$AE100="RDP"),Ruler!Q$12,IF(AND(All!$V100="P8",All!$AE100="RDP"),Ruler!Q$13,IF(AND(All!$V100="P9",All!$AE100="RDP"),Ruler!Q$14,IF(AND(All!$V100="P1",All!$AE100="RMS"),Ruler!Q$6,IF(AND(All!$V100="P2",All!$AE100="RMS"),Ruler!Q$15,IF(AND(All!$V100="P3",All!$AE100="RMS"),Ruler!Q$16,IF(AND(All!$V100="P4",All!$AE100="RMS"),Ruler!Q$17,IF(AND(All!$V100="P5",All!$AE100="RMS"),Ruler!Q$18,IF(AND(All!$V100="P6",All!$AE100="RMS"),Ruler!Q$19,IF(AND(All!$V100="P7",All!$AE100="RMS"),Ruler!Q$20,IF(AND(All!$V100="P8",All!$AE100="RMS"),Ruler!Q$21,IF(AND(All!$V100="P9",All!$AE100="RMS"),Ruler!Q$22,IF(AND(All!$V100="P1",All!$AE100="RSS"),Ruler!Q$6,IF(AND(All!$V100="P2",All!$AE100="RSS"),Ruler!Q$23,IF(AND(All!$V100="P3",All!$AE100="RSS"),Ruler!Q$24,IF(AND(All!$V100="P4",All!$AE100="RSS"),Ruler!Q$25,IF(AND(All!$V100="P5",All!$AE100="RSS"),Ruler!Q$26,IF(AND(All!$V100="P6",All!$AE100="RSS"),Ruler!Q$27,IF(AND(All!$V100="P7",All!$AE100="RSS"),Ruler!Q$28,IF(AND(All!$V100="P8",All!$AE100="RSS"),Ruler!Q$29,IF(AND(All!$V100="P9",All!$AE100="RSS"),Ruler!Q$30,0)))))))))))))))))))))))))))</f>
        <v>3</v>
      </c>
      <c r="BY100" s="325">
        <f>IF(AND(All!$V100="P1",All!$AE100="RDP"),Ruler!R$6,IF(AND(All!$V100="P2",All!$AE100="RDP"),Ruler!R$7,IF(AND(All!$V100="P3",All!$AE100="RDP"),Ruler!R$8,IF(AND(All!$V100="P4",All!$AE100="RDP"),Ruler!R$9,IF(AND(All!$V100="P5",All!$AE100="RDP"),Ruler!R$10,IF(AND(All!$V100="P6",All!$AE100="RDP"),Ruler!R$11,IF(AND(All!$V100="P7",All!$AE100="RDP"),Ruler!R$12,IF(AND(All!$V100="P8",All!$AE100="RDP"),Ruler!R$13,IF(AND(All!$V100="P9",All!$AE100="RDP"),Ruler!R$14,IF(AND(All!$V100="P1",All!$AE100="RMS"),Ruler!R$6,IF(AND(All!$V100="P2",All!$AE100="RMS"),Ruler!R$15,IF(AND(All!$V100="P3",All!$AE100="RMS"),Ruler!R$16,IF(AND(All!$V100="P4",All!$AE100="RMS"),Ruler!R$17,IF(AND(All!$V100="P5",All!$AE100="RMS"),Ruler!R$18,IF(AND(All!$V100="P6",All!$AE100="RMS"),Ruler!R$19,IF(AND(All!$V100="P7",All!$AE100="RMS"),Ruler!R$20,IF(AND(All!$V100="P8",All!$AE100="RMS"),Ruler!R$21,IF(AND(All!$V100="P9",All!$AE100="RMS"),Ruler!R$22,IF(AND(All!$V100="P1",All!$AE100="RSS"),Ruler!R$6,IF(AND(All!$V100="P2",All!$AE100="RSS"),Ruler!R$23,IF(AND(All!$V100="P3",All!$AE100="RSS"),Ruler!R$24,IF(AND(All!$V100="P4",All!$AE100="RSS"),Ruler!R$25,IF(AND(All!$V100="P5",All!$AE100="RSS"),Ruler!R$26,IF(AND(All!$V100="P6",All!$AE100="RSS"),Ruler!R$27,IF(AND(All!$V100="P7",All!$AE100="RSS"),Ruler!R$28,IF(AND(All!$V100="P8",All!$AE100="RSS"),Ruler!R$29,IF(AND(All!$V100="P9",All!$AE100="RSS"),Ruler!R$30,0)))))))))))))))))))))))))))</f>
        <v>3</v>
      </c>
      <c r="BZ100" s="325">
        <f>IF(AND(All!$V100="P1",All!$AE100="RDP"),Ruler!S$6,IF(AND(All!$V100="P2",All!$AE100="RDP"),Ruler!S$7,IF(AND(All!$V100="P3",All!$AE100="RDP"),Ruler!S$8,IF(AND(All!$V100="P4",All!$AE100="RDP"),Ruler!S$9,IF(AND(All!$V100="P5",All!$AE100="RDP"),Ruler!S$10,IF(AND(All!$V100="P6",All!$AE100="RDP"),Ruler!S$11,IF(AND(All!$V100="P7",All!$AE100="RDP"),Ruler!S$12,IF(AND(All!$V100="P8",All!$AE100="RDP"),Ruler!S$13,IF(AND(All!$V100="P9",All!$AE100="RDP"),Ruler!S$14,IF(AND(All!$V100="P1",All!$AE100="RMS"),Ruler!S$6,IF(AND(All!$V100="P2",All!$AE100="RMS"),Ruler!S$15,IF(AND(All!$V100="P3",All!$AE100="RMS"),Ruler!S$16,IF(AND(All!$V100="P4",All!$AE100="RMS"),Ruler!S$17,IF(AND(All!$V100="P5",All!$AE100="RMS"),Ruler!S$18,IF(AND(All!$V100="P6",All!$AE100="RMS"),Ruler!S$19,IF(AND(All!$V100="P7",All!$AE100="RMS"),Ruler!S$20,IF(AND(All!$V100="P8",All!$AE100="RMS"),Ruler!S$21,IF(AND(All!$V100="P9",All!$AE100="RMS"),Ruler!S$22,IF(AND(All!$V100="P1",All!$AE100="RSS"),Ruler!S$6,IF(AND(All!$V100="P2",All!$AE100="RSS"),Ruler!S$23,IF(AND(All!$V100="P3",All!$AE100="RSS"),Ruler!S$24,IF(AND(All!$V100="P4",All!$AE100="RSS"),Ruler!S$25,IF(AND(All!$V100="P5",All!$AE100="RSS"),Ruler!S$26,IF(AND(All!$V100="P6",All!$AE100="RSS"),Ruler!S$27,IF(AND(All!$V100="P7",All!$AE100="RSS"),Ruler!S$28,IF(AND(All!$V100="P8",All!$AE100="RSS"),Ruler!S$29,IF(AND(All!$V100="P9",All!$AE100="RSS"),Ruler!S$30,0)))))))))))))))))))))))))))</f>
        <v>2</v>
      </c>
      <c r="CA100" s="325">
        <f>IF(AND(All!$V100="P1",All!$AE100="RDP"),Ruler!T$6,IF(AND(All!$V100="P2",All!$AE100="RDP"),Ruler!T$7,IF(AND(All!$V100="P3",All!$AE100="RDP"),Ruler!T$8,IF(AND(All!$V100="P4",All!$AE100="RDP"),Ruler!T$9,IF(AND(All!$V100="P5",All!$AE100="RDP"),Ruler!T$10,IF(AND(All!$V100="P6",All!$AE100="RDP"),Ruler!T$11,IF(AND(All!$V100="P7",All!$AE100="RDP"),Ruler!T$12,IF(AND(All!$V100="P8",All!$AE100="RDP"),Ruler!T$13,IF(AND(All!$V100="P9",All!$AE100="RDP"),Ruler!T$14,IF(AND(All!$V100="P1",All!$AE100="RMS"),Ruler!T$6,IF(AND(All!$V100="P2",All!$AE100="RMS"),Ruler!T$15,IF(AND(All!$V100="P3",All!$AE100="RMS"),Ruler!T$16,IF(AND(All!$V100="P4",All!$AE100="RMS"),Ruler!T$17,IF(AND(All!$V100="P5",All!$AE100="RMS"),Ruler!T$18,IF(AND(All!$V100="P6",All!$AE100="RMS"),Ruler!T$19,IF(AND(All!$V100="P7",All!$AE100="RMS"),Ruler!T$20,IF(AND(All!$V100="P8",All!$AE100="RMS"),Ruler!T$21,IF(AND(All!$V100="P9",All!$AE100="RMS"),Ruler!T$22,IF(AND(All!$V100="P1",All!$AE100="RSS"),Ruler!T$6,IF(AND(All!$V100="P2",All!$AE100="RSS"),Ruler!T$23,IF(AND(All!$V100="P3",All!$AE100="RSS"),Ruler!T$24,IF(AND(All!$V100="P4",All!$AE100="RSS"),Ruler!T$25,IF(AND(All!$V100="P5",All!$AE100="RSS"),Ruler!T$26,IF(AND(All!$V100="P6",All!$AE100="RSS"),Ruler!T$27,IF(AND(All!$V100="P7",All!$AE100="RSS"),Ruler!T$28,IF(AND(All!$V100="P8",All!$AE100="RSS"),Ruler!T$29,IF(AND(All!$V100="P9",All!$AE100="RSS"),Ruler!T$30,0)))))))))))))))))))))))))))</f>
        <v>2</v>
      </c>
      <c r="CB100" s="325">
        <f>IF(AND(All!$V100="P1",All!$AE100="RDP"),Ruler!U$6,IF(AND(All!$V100="P2",All!$AE100="RDP"),Ruler!U$7,IF(AND(All!$V100="P3",All!$AE100="RDP"),Ruler!U$8,IF(AND(All!$V100="P4",All!$AE100="RDP"),Ruler!U$9,IF(AND(All!$V100="P5",All!$AE100="RDP"),Ruler!U$10,IF(AND(All!$V100="P6",All!$AE100="RDP"),Ruler!U$11,IF(AND(All!$V100="P7",All!$AE100="RDP"),Ruler!U$12,IF(AND(All!$V100="P8",All!$AE100="RDP"),Ruler!U$13,IF(AND(All!$V100="P9",All!$AE100="RDP"),Ruler!U$14,IF(AND(All!$V100="P1",All!$AE100="RMS"),Ruler!U$6,IF(AND(All!$V100="P2",All!$AE100="RMS"),Ruler!U$15,IF(AND(All!$V100="P3",All!$AE100="RMS"),Ruler!U$16,IF(AND(All!$V100="P4",All!$AE100="RMS"),Ruler!U$17,IF(AND(All!$V100="P5",All!$AE100="RMS"),Ruler!U$18,IF(AND(All!$V100="P6",All!$AE100="RMS"),Ruler!U$19,IF(AND(All!$V100="P7",All!$AE100="RMS"),Ruler!U$20,IF(AND(All!$V100="P8",All!$AE100="RMS"),Ruler!U$21,IF(AND(All!$V100="P9",All!$AE100="RMS"),Ruler!U$22,IF(AND(All!$V100="P1",All!$AE100="RSS"),Ruler!U$6,IF(AND(All!$V100="P2",All!$AE100="RSS"),Ruler!U$23,IF(AND(All!$V100="P3",All!$AE100="RSS"),Ruler!U$24,IF(AND(All!$V100="P4",All!$AE100="RSS"),Ruler!U$25,IF(AND(All!$V100="P5",All!$AE100="RSS"),Ruler!U$26,IF(AND(All!$V100="P6",All!$AE100="RSS"),Ruler!U$27,IF(AND(All!$V100="P7",All!$AE100="RSS"),Ruler!U$28,IF(AND(All!$V100="P8",All!$AE100="RSS"),Ruler!U$29,IF(AND(All!$V100="P9",All!$AE100="RSS"),Ruler!U$30,0)))))))))))))))))))))))))))</f>
        <v>2</v>
      </c>
      <c r="CC100" s="325">
        <f>IF(AND(All!$V100="P1",All!$AE100="RDP"),Ruler!V$6,IF(AND(All!$V100="P2",All!$AE100="RDP"),Ruler!V$7,IF(AND(All!$V100="P3",All!$AE100="RDP"),Ruler!V$8,IF(AND(All!$V100="P4",All!$AE100="RDP"),Ruler!V$9,IF(AND(All!$V100="P5",All!$AE100="RDP"),Ruler!V$10,IF(AND(All!$V100="P6",All!$AE100="RDP"),Ruler!V$11,IF(AND(All!$V100="P7",All!$AE100="RDP"),Ruler!V$12,IF(AND(All!$V100="P8",All!$AE100="RDP"),Ruler!V$13,IF(AND(All!$V100="P9",All!$AE100="RDP"),Ruler!V$14,IF(AND(All!$V100="P1",All!$AE100="RMS"),Ruler!V$6,IF(AND(All!$V100="P2",All!$AE100="RMS"),Ruler!V$15,IF(AND(All!$V100="P3",All!$AE100="RMS"),Ruler!V$16,IF(AND(All!$V100="P4",All!$AE100="RMS"),Ruler!V$17,IF(AND(All!$V100="P5",All!$AE100="RMS"),Ruler!V$18,IF(AND(All!$V100="P6",All!$AE100="RMS"),Ruler!V$19,IF(AND(All!$V100="P7",All!$AE100="RMS"),Ruler!V$20,IF(AND(All!$V100="P8",All!$AE100="RMS"),Ruler!V$21,IF(AND(All!$V100="P9",All!$AE100="RMS"),Ruler!V$22,IF(AND(All!$V100="P1",All!$AE100="RSS"),Ruler!V$6,IF(AND(All!$V100="P2",All!$AE100="RSS"),Ruler!V$23,IF(AND(All!$V100="P3",All!$AE100="RSS"),Ruler!V$24,IF(AND(All!$V100="P4",All!$AE100="RSS"),Ruler!V$25,IF(AND(All!$V100="P5",All!$AE100="RSS"),Ruler!V$26,IF(AND(All!$V100="P6",All!$AE100="RSS"),Ruler!V$27,IF(AND(All!$V100="P7",All!$AE100="RSS"),Ruler!V$28,IF(AND(All!$V100="P8",All!$AE100="RSS"),Ruler!V$29,IF(AND(All!$V100="P9",All!$AE100="RSS"),Ruler!V$30,0)))))))))))))))))))))))))))</f>
        <v>2</v>
      </c>
      <c r="CD100" s="325">
        <f>IF(AND(All!$V100="P1",All!$AE100="RDP"),Ruler!W$6,IF(AND(All!$V100="P2",All!$AE100="RDP"),Ruler!W$7,IF(AND(All!$V100="P3",All!$AE100="RDP"),Ruler!W$8,IF(AND(All!$V100="P4",All!$AE100="RDP"),Ruler!W$9,IF(AND(All!$V100="P5",All!$AE100="RDP"),Ruler!W$10,IF(AND(All!$V100="P6",All!$AE100="RDP"),Ruler!W$11,IF(AND(All!$V100="P7",All!$AE100="RDP"),Ruler!W$12,IF(AND(All!$V100="P8",All!$AE100="RDP"),Ruler!W$13,IF(AND(All!$V100="P9",All!$AE100="RDP"),Ruler!W$14,IF(AND(All!$V100="P1",All!$AE100="RMS"),Ruler!W$6,IF(AND(All!$V100="P2",All!$AE100="RMS"),Ruler!W$15,IF(AND(All!$V100="P3",All!$AE100="RMS"),Ruler!W$16,IF(AND(All!$V100="P4",All!$AE100="RMS"),Ruler!W$17,IF(AND(All!$V100="P5",All!$AE100="RMS"),Ruler!W$18,IF(AND(All!$V100="P6",All!$AE100="RMS"),Ruler!W$19,IF(AND(All!$V100="P7",All!$AE100="RMS"),Ruler!W$20,IF(AND(All!$V100="P8",All!$AE100="RMS"),Ruler!W$21,IF(AND(All!$V100="P9",All!$AE100="RMS"),Ruler!W$22,IF(AND(All!$V100="P1",All!$AE100="RSS"),Ruler!W$6,IF(AND(All!$V100="P2",All!$AE100="RSS"),Ruler!W$23,IF(AND(All!$V100="P3",All!$AE100="RSS"),Ruler!W$24,IF(AND(All!$V100="P4",All!$AE100="RSS"),Ruler!W$25,IF(AND(All!$V100="P5",All!$AE100="RSS"),Ruler!W$26,IF(AND(All!$V100="P6",All!$AE100="RSS"),Ruler!W$27,IF(AND(All!$V100="P7",All!$AE100="RSS"),Ruler!W$28,IF(AND(All!$V100="P8",All!$AE100="RSS"),Ruler!W$29,IF(AND(All!$V100="P9",All!$AE100="RSS"),Ruler!W$30,0)))))))))))))))))))))))))))</f>
        <v>1</v>
      </c>
      <c r="CE100" s="325">
        <f>IF(AND(All!$V100="P1",All!$AE100="RDP"),Ruler!X$6,IF(AND(All!$V100="P2",All!$AE100="RDP"),Ruler!X$7,IF(AND(All!$V100="P3",All!$AE100="RDP"),Ruler!X$8,IF(AND(All!$V100="P4",All!$AE100="RDP"),Ruler!X$9,IF(AND(All!$V100="P5",All!$AE100="RDP"),Ruler!X$10,IF(AND(All!$V100="P6",All!$AE100="RDP"),Ruler!X$11,IF(AND(All!$V100="P7",All!$AE100="RDP"),Ruler!X$12,IF(AND(All!$V100="P8",All!$AE100="RDP"),Ruler!X$13,IF(AND(All!$V100="P9",All!$AE100="RDP"),Ruler!X$14,IF(AND(All!$V100="P1",All!$AE100="RMS"),Ruler!X$6,IF(AND(All!$V100="P2",All!$AE100="RMS"),Ruler!X$15,IF(AND(All!$V100="P3",All!$AE100="RMS"),Ruler!X$16,IF(AND(All!$V100="P4",All!$AE100="RMS"),Ruler!X$17,IF(AND(All!$V100="P5",All!$AE100="RMS"),Ruler!X$18,IF(AND(All!$V100="P6",All!$AE100="RMS"),Ruler!X$19,IF(AND(All!$V100="P7",All!$AE100="RMS"),Ruler!X$20,IF(AND(All!$V100="P8",All!$AE100="RMS"),Ruler!X$21,IF(AND(All!$V100="P9",All!$AE100="RMS"),Ruler!X$22,IF(AND(All!$V100="P1",All!$AE100="RSS"),Ruler!X$6,IF(AND(All!$V100="P2",All!$AE100="RSS"),Ruler!X$23,IF(AND(All!$V100="P3",All!$AE100="RSS"),Ruler!X$24,IF(AND(All!$V100="P4",All!$AE100="RSS"),Ruler!X$25,IF(AND(All!$V100="P5",All!$AE100="RSS"),Ruler!X$26,IF(AND(All!$V100="P6",All!$AE100="RSS"),Ruler!X$27,IF(AND(All!$V100="P7",All!$AE100="RSS"),Ruler!X$28,IF(AND(All!$V100="P8",All!$AE100="RSS"),Ruler!X$29,IF(AND(All!$V100="P9",All!$AE100="RSS"),Ruler!X$30,0)))))))))))))))))))))))))))</f>
        <v>2</v>
      </c>
      <c r="CF100" s="325">
        <f>IF(AND(All!$V100="P1",All!$AE100="RDP"),Ruler!Y$6,IF(AND(All!$V100="P2",All!$AE100="RDP"),Ruler!Y$7,IF(AND(All!$V100="P3",All!$AE100="RDP"),Ruler!Y$8,IF(AND(All!$V100="P4",All!$AE100="RDP"),Ruler!Y$9,IF(AND(All!$V100="P5",All!$AE100="RDP"),Ruler!Y$10,IF(AND(All!$V100="P6",All!$AE100="RDP"),Ruler!Y$11,IF(AND(All!$V100="P7",All!$AE100="RDP"),Ruler!Y$12,IF(AND(All!$V100="P8",All!$AE100="RDP"),Ruler!Y$13,IF(AND(All!$V100="P9",All!$AE100="RDP"),Ruler!Y$14,IF(AND(All!$V100="P1",All!$AE100="RMS"),Ruler!Y$6,IF(AND(All!$V100="P2",All!$AE100="RMS"),Ruler!Y$15,IF(AND(All!$V100="P3",All!$AE100="RMS"),Ruler!Y$16,IF(AND(All!$V100="P4",All!$AE100="RMS"),Ruler!Y$17,IF(AND(All!$V100="P5",All!$AE100="RMS"),Ruler!Y$18,IF(AND(All!$V100="P6",All!$AE100="RMS"),Ruler!Y$19,IF(AND(All!$V100="P7",All!$AE100="RMS"),Ruler!Y$20,IF(AND(All!$V100="P8",All!$AE100="RMS"),Ruler!Y$21,IF(AND(All!$V100="P9",All!$AE100="RMS"),Ruler!Y$22,IF(AND(All!$V100="P1",All!$AE100="RSS"),Ruler!Y$6,IF(AND(All!$V100="P2",All!$AE100="RSS"),Ruler!Y$23,IF(AND(All!$V100="P3",All!$AE100="RSS"),Ruler!Y$24,IF(AND(All!$V100="P4",All!$AE100="RSS"),Ruler!Y$25,IF(AND(All!$V100="P5",All!$AE100="RSS"),Ruler!Y$26,IF(AND(All!$V100="P6",All!$AE100="RSS"),Ruler!Y$27,IF(AND(All!$V100="P7",All!$AE100="RSS"),Ruler!Y$28,IF(AND(All!$V100="P8",All!$AE100="RSS"),Ruler!Y$29,IF(AND(All!$V100="P9",All!$AE100="RSS"),Ruler!Y$30,0)))))))))))))))))))))))))))</f>
        <v>2</v>
      </c>
      <c r="CG100" s="325">
        <f>IF(AND(All!$V100="P1",All!$AE100="RDP"),Ruler!Z$6,IF(AND(All!$V100="P2",All!$AE100="RDP"),Ruler!Z$7,IF(AND(All!$V100="P3",All!$AE100="RDP"),Ruler!Z$8,IF(AND(All!$V100="P4",All!$AE100="RDP"),Ruler!Z$9,IF(AND(All!$V100="P5",All!$AE100="RDP"),Ruler!Z$10,IF(AND(All!$V100="P6",All!$AE100="RDP"),Ruler!Z$11,IF(AND(All!$V100="P7",All!$AE100="RDP"),Ruler!Z$12,IF(AND(All!$V100="P8",All!$AE100="RDP"),Ruler!Z$13,IF(AND(All!$V100="P9",All!$AE100="RDP"),Ruler!Z$14,IF(AND(All!$V100="P1",All!$AE100="RMS"),Ruler!Z$6,IF(AND(All!$V100="P2",All!$AE100="RMS"),Ruler!Z$15,IF(AND(All!$V100="P3",All!$AE100="RMS"),Ruler!Z$16,IF(AND(All!$V100="P4",All!$AE100="RMS"),Ruler!Z$17,IF(AND(All!$V100="P5",All!$AE100="RMS"),Ruler!Z$18,IF(AND(All!$V100="P6",All!$AE100="RMS"),Ruler!Z$19,IF(AND(All!$V100="P7",All!$AE100="RMS"),Ruler!Z$20,IF(AND(All!$V100="P8",All!$AE100="RMS"),Ruler!Z$21,IF(AND(All!$V100="P9",All!$AE100="RMS"),Ruler!Z$22,IF(AND(All!$V100="P1",All!$AE100="RSS"),Ruler!Z$6,IF(AND(All!$V100="P2",All!$AE100="RSS"),Ruler!Z$23,IF(AND(All!$V100="P3",All!$AE100="RSS"),Ruler!Z$24,IF(AND(All!$V100="P4",All!$AE100="RSS"),Ruler!Z$25,IF(AND(All!$V100="P5",All!$AE100="RSS"),Ruler!Z$26,IF(AND(All!$V100="P6",All!$AE100="RSS"),Ruler!Z$27,IF(AND(All!$V100="P7",All!$AE100="RSS"),Ruler!Z$28,IF(AND(All!$V100="P8",All!$AE100="RSS"),Ruler!Z$29,IF(AND(All!$V100="P9",All!$AE100="RSS"),Ruler!Z$30,0)))))))))))))))))))))))))))</f>
        <v>2</v>
      </c>
      <c r="CH100" s="325">
        <f>IF(AND(All!$V100="P1",All!$AE100="RDP"),Ruler!AA$6,IF(AND(All!$V100="P2",All!$AE100="RDP"),Ruler!AA$7,IF(AND(All!$V100="P3",All!$AE100="RDP"),Ruler!AA$8,IF(AND(All!$V100="P4",All!$AE100="RDP"),Ruler!AA$9,IF(AND(All!$V100="P5",All!$AE100="RDP"),Ruler!AA$10,IF(AND(All!$V100="P6",All!$AE100="RDP"),Ruler!AA$11,IF(AND(All!$V100="P7",All!$AE100="RDP"),Ruler!AA$12,IF(AND(All!$V100="P8",All!$AE100="RDP"),Ruler!AA$13,IF(AND(All!$V100="P9",All!$AE100="RDP"),Ruler!AA$14,IF(AND(All!$V100="P1",All!$AE100="RMS"),Ruler!AA$6,IF(AND(All!$V100="P2",All!$AE100="RMS"),Ruler!AA$15,IF(AND(All!$V100="P3",All!$AE100="RMS"),Ruler!AA$16,IF(AND(All!$V100="P4",All!$AE100="RMS"),Ruler!AA$17,IF(AND(All!$V100="P5",All!$AE100="RMS"),Ruler!AA$18,IF(AND(All!$V100="P6",All!$AE100="RMS"),Ruler!AA$19,IF(AND(All!$V100="P7",All!$AE100="RMS"),Ruler!AA$20,IF(AND(All!$V100="P8",All!$AE100="RMS"),Ruler!AA$21,IF(AND(All!$V100="P9",All!$AE100="RMS"),Ruler!AA$22,IF(AND(All!$V100="P1",All!$AE100="RSS"),Ruler!AA$6,IF(AND(All!$V100="P2",All!$AE100="RSS"),Ruler!AA$23,IF(AND(All!$V100="P3",All!$AE100="RSS"),Ruler!AA$24,IF(AND(All!$V100="P4",All!$AE100="RSS"),Ruler!AA$25,IF(AND(All!$V100="P5",All!$AE100="RSS"),Ruler!AA$26,IF(AND(All!$V100="P6",All!$AE100="RSS"),Ruler!AA$27,IF(AND(All!$V100="P7",All!$AE100="RSS"),Ruler!AA$28,IF(AND(All!$V100="P8",All!$AE100="RSS"),Ruler!AA$29,IF(AND(All!$V100="P9",All!$AE100="RSS"),Ruler!AA$30,0)))))))))))))))))))))))))))</f>
        <v>1</v>
      </c>
      <c r="CI100" s="325">
        <f>IF(AND(All!$V100="P1",All!$AE100="RDP"),Ruler!AB$6,IF(AND(All!$V100="P2",All!$AE100="RDP"),Ruler!AB$7,IF(AND(All!$V100="P3",All!$AE100="RDP"),Ruler!AB$8,IF(AND(All!$V100="P4",All!$AE100="RDP"),Ruler!AB$9,IF(AND(All!$V100="P5",All!$AE100="RDP"),Ruler!AB$10,IF(AND(All!$V100="P6",All!$AE100="RDP"),Ruler!AB$11,IF(AND(All!$V100="P7",All!$AE100="RDP"),Ruler!AB$12,IF(AND(All!$V100="P8",All!$AE100="RDP"),Ruler!AB$13,IF(AND(All!$V100="P9",All!$AE100="RDP"),Ruler!AB$14,IF(AND(All!$V100="P1",All!$AE100="RMS"),Ruler!AB$6,IF(AND(All!$V100="P2",All!$AE100="RMS"),Ruler!AB$15,IF(AND(All!$V100="P3",All!$AE100="RMS"),Ruler!AB$16,IF(AND(All!$V100="P4",All!$AE100="RMS"),Ruler!AB$17,IF(AND(All!$V100="P5",All!$AE100="RMS"),Ruler!AB$18,IF(AND(All!$V100="P6",All!$AE100="RMS"),Ruler!AB$19,IF(AND(All!$V100="P7",All!$AE100="RMS"),Ruler!AB$20,IF(AND(All!$V100="P8",All!$AE100="RMS"),Ruler!AB$21,IF(AND(All!$V100="P9",All!$AE100="RMS"),Ruler!AB$22,IF(AND(All!$V100="P1",All!$AE100="RSS"),Ruler!AB$6,IF(AND(All!$V100="P2",All!$AE100="RSS"),Ruler!AB$23,IF(AND(All!$V100="P3",All!$AE100="RSS"),Ruler!AB$24,IF(AND(All!$V100="P4",All!$AE100="RSS"),Ruler!AB$25,IF(AND(All!$V100="P5",All!$AE100="RSS"),Ruler!AB$26,IF(AND(All!$V100="P6",All!$AE100="RSS"),Ruler!AB$27,IF(AND(All!$V100="P7",All!$AE100="RSS"),Ruler!AB$28,IF(AND(All!$V100="P8",All!$AE100="RSS"),Ruler!AB$29,IF(AND(All!$V100="P9",All!$AE100="RSS"),Ruler!AB$30,0)))))))))))))))))))))))))))</f>
        <v>1</v>
      </c>
      <c r="CJ100" s="323">
        <f>Table9[[#This Row],[R-B1]]-Table9[[#This Row],[B1]]</f>
        <v>0</v>
      </c>
      <c r="CK100" s="43">
        <f>Table9[[#This Row],[R-B2]]-Table9[[#This Row],[B2]]</f>
        <v>0</v>
      </c>
      <c r="CL100" s="43">
        <f>Table9[[#This Row],[R-B3]]-Table9[[#This Row],[B3]]</f>
        <v>0</v>
      </c>
      <c r="CM100" s="43">
        <f>Table9[[#This Row],[R-B4]]-Table9[[#This Row],[B4]]</f>
        <v>0</v>
      </c>
      <c r="CN100" s="43">
        <f>Table9[[#This Row],[R-B5]]-Table9[[#This Row],[B5]]</f>
        <v>0</v>
      </c>
      <c r="CO100" s="43">
        <f>Table9[[#This Row],[R-B6]]-Table9[[#This Row],[B6]]</f>
        <v>0</v>
      </c>
      <c r="CP100" s="43">
        <f>Table9[[#This Row],[R-B7]]-Table9[[#This Row],[B7]]</f>
        <v>0</v>
      </c>
      <c r="CQ100" s="43">
        <f>Table9[[#This Row],[R-B8]]-Table9[[#This Row],[B8]]</f>
        <v>0</v>
      </c>
      <c r="CR100" s="43">
        <f>Table9[[#This Row],[R-B9]]-Table9[[#This Row],[B9]]</f>
        <v>0</v>
      </c>
      <c r="CS100" s="43">
        <f>Table9[[#This Row],[R-B10]]-Table9[[#This Row],[B10]]</f>
        <v>0</v>
      </c>
      <c r="CT100" s="43">
        <f>Table9[[#This Row],[R-B11]]-Table9[[#This Row],[B11]]</f>
        <v>0</v>
      </c>
      <c r="CU100" s="43">
        <f>Table9[[#This Row],[R-B12]]-Table9[[#This Row],[B12]]</f>
        <v>0</v>
      </c>
      <c r="CV100" s="43">
        <f>Table9[[#This Row],[R-K1]]-Table9[[#This Row],[K1]]</f>
        <v>0</v>
      </c>
      <c r="CW100" s="43">
        <f>Table9[[#This Row],[R-K2]]-Table9[[#This Row],[K2]]</f>
        <v>0</v>
      </c>
      <c r="CX100" s="43">
        <f>Table9[[#This Row],[R-K3]]-Table9[[#This Row],[K3]]</f>
        <v>0</v>
      </c>
      <c r="CY100" s="43">
        <f>Table9[[#This Row],[R-K4]]-Table9[[#This Row],[K4]]</f>
        <v>0</v>
      </c>
      <c r="CZ100" s="43">
        <f>Table9[[#This Row],[R-K5]]-Table9[[#This Row],[K5]]</f>
        <v>1</v>
      </c>
      <c r="DA100" s="43">
        <f>Table9[[#This Row],[R-P1]]-Table9[[#This Row],[P1]]</f>
        <v>0</v>
      </c>
      <c r="DB100" s="43">
        <f>Table9[[#This Row],[R-P2]]-Table9[[#This Row],[P2]]</f>
        <v>0</v>
      </c>
      <c r="DC100" s="43">
        <f>Table9[[#This Row],[R-P3]]-Table9[[#This Row],[P3]]</f>
        <v>0</v>
      </c>
      <c r="DD100" s="43">
        <f>Table9[[#This Row],[R-P4]]-Table9[[#This Row],[P4]]</f>
        <v>0</v>
      </c>
      <c r="DE100" s="43">
        <f>Table9[[#This Row],[R-P5]]-Table9[[#This Row],[P5]]</f>
        <v>0</v>
      </c>
      <c r="DF100" s="43">
        <f>Table9[[#This Row],[R-E1]]-Table9[[#This Row],[E1]]</f>
        <v>0</v>
      </c>
      <c r="DG100" s="328">
        <f>Table9[[#This Row],[R-E2]]-Table9[[#This Row],[E2]]</f>
        <v>0</v>
      </c>
      <c r="DH100" s="43">
        <f>COUNTIF(Table9[[#This Row],[G-B1]:[G-B12]],"&lt;=0")/12*100</f>
        <v>100</v>
      </c>
      <c r="DI100" s="43">
        <f>COUNTIF(Table9[[#This Row],[G-K1]:[G-K5]],"&lt;=0")/5*100</f>
        <v>80</v>
      </c>
      <c r="DJ100" s="43">
        <f>COUNTIF(Table9[[#This Row],[G-P1]:[G-P5]],"&lt;=0")/5*100</f>
        <v>100</v>
      </c>
      <c r="DK100" s="43">
        <f>COUNTIF(Table9[[#This Row],[G-E1]:[G-E2]],"&lt;=0")/2*100</f>
        <v>100</v>
      </c>
      <c r="DL100" s="450">
        <f>IF(AE100="RDP",(COUNTIF(Table9[[#This Row],[G-B3]],"&lt;=0")+COUNTIF(Table9[[#This Row],[G-B4]],"&lt;=0")+COUNTIF(Table9[[#This Row],[G-B7]],"&lt;=0")+COUNTIF(Table9[[#This Row],[G-B11]],"&lt;=0")+COUNTIF(Table9[[#This Row],[G-K2]],"&lt;=0"))/5*100,IF(AE100="RMS",(COUNTIF(Table9[[#This Row],[G-B4]],"&lt;=0")+COUNTIF(Table9[[#This Row],[G-B5]],"&lt;=0")+COUNTIF(Table9[[#This Row],[G-B10]],"&lt;=0")+COUNTIF(Table9[[#This Row],[G-B12]],"&lt;=0")+COUNTIF(Table9[[#This Row],[G-K2]],"&lt;=0"))/5*100,IF(AE100="RSS",(COUNTIF(Table9[[#This Row],[G-B1]],"&lt;=0")+COUNTIF(Table9[[#This Row],[G-B2]],"&lt;=0")+COUNTIF(Table9[[#This Row],[G-B6]],"&lt;=0")+COUNTIF(Table9[[#This Row],[G-B11]],"&lt;=0")+COUNTIF(Table9[[#This Row],[G-B12]],"&lt;=0"))/5*100,0)))</f>
        <v>100</v>
      </c>
      <c r="DM100" s="332">
        <v>100</v>
      </c>
      <c r="DN100" s="42">
        <v>80</v>
      </c>
      <c r="DO100" s="42">
        <v>100</v>
      </c>
      <c r="DP100" s="42">
        <v>100</v>
      </c>
      <c r="DQ100" s="42">
        <v>100</v>
      </c>
      <c r="DR100" s="332">
        <v>33</v>
      </c>
      <c r="DS100" s="42">
        <v>20</v>
      </c>
      <c r="DT100" s="42">
        <v>40</v>
      </c>
      <c r="DU100" s="42">
        <v>0</v>
      </c>
      <c r="DV100" s="42">
        <v>0</v>
      </c>
      <c r="DW100" s="332">
        <v>25</v>
      </c>
      <c r="DX100" s="42">
        <v>20</v>
      </c>
      <c r="DY100" s="42">
        <v>20</v>
      </c>
      <c r="DZ100" s="42">
        <v>0</v>
      </c>
      <c r="EA100" s="333">
        <v>0</v>
      </c>
      <c r="EB100" s="342" t="s">
        <v>535</v>
      </c>
      <c r="EC100" s="339" t="s">
        <v>896</v>
      </c>
      <c r="ED100" s="339" t="s">
        <v>887</v>
      </c>
      <c r="EE100" s="338"/>
    </row>
    <row r="101" spans="2:135" ht="73" hidden="1" thickBot="1" x14ac:dyDescent="0.35">
      <c r="B101" s="282">
        <v>100</v>
      </c>
      <c r="C101" s="285" t="s">
        <v>134</v>
      </c>
      <c r="D101" s="283">
        <v>46167</v>
      </c>
      <c r="E101" s="284" t="s">
        <v>897</v>
      </c>
      <c r="F101" s="43">
        <v>1003613</v>
      </c>
      <c r="G101" s="357">
        <f t="shared" ca="1" si="5"/>
        <v>35.497622650304422</v>
      </c>
      <c r="H101" s="283">
        <v>33359</v>
      </c>
      <c r="I101" s="282" t="s">
        <v>136</v>
      </c>
      <c r="J101" s="282" t="s">
        <v>137</v>
      </c>
      <c r="K101" s="282" t="s">
        <v>138</v>
      </c>
      <c r="L101" s="282" t="s">
        <v>147</v>
      </c>
      <c r="M101" s="285" t="s">
        <v>898</v>
      </c>
      <c r="N101" s="282" t="s">
        <v>899</v>
      </c>
      <c r="O101" s="282" t="s">
        <v>159</v>
      </c>
      <c r="P101" s="284" t="s">
        <v>900</v>
      </c>
      <c r="Q101" s="282" t="s">
        <v>144</v>
      </c>
      <c r="R101" s="282"/>
      <c r="S101" s="283">
        <v>42324</v>
      </c>
      <c r="T101" s="286">
        <f t="shared" ca="1" si="7"/>
        <v>10.927777777777777</v>
      </c>
      <c r="U101" s="286">
        <f ca="1">Table9[[#This Row],[Years in PET]]</f>
        <v>10.927777777777777</v>
      </c>
      <c r="V101" s="282" t="s">
        <v>58</v>
      </c>
      <c r="W101" s="286"/>
      <c r="X101" s="286">
        <f ca="1">($T$1-Table9[[#This Row],[Date of Appointment to Current Grade]])/365</f>
        <v>2.555156896879764</v>
      </c>
      <c r="Y101" s="283">
        <v>45383</v>
      </c>
      <c r="Z101" s="282" t="s">
        <v>187</v>
      </c>
      <c r="AA101" s="283">
        <v>45992</v>
      </c>
      <c r="AB101" s="286">
        <f ca="1">($T$1-Table9[[#This Row],[Date in Position]])/365</f>
        <v>0.88666374619483268</v>
      </c>
      <c r="AC101" s="282" t="s">
        <v>146</v>
      </c>
      <c r="AD101" s="282"/>
      <c r="AE101" s="282"/>
      <c r="AF101" s="282" t="s">
        <v>188</v>
      </c>
      <c r="AG101" s="287" t="s">
        <v>901</v>
      </c>
      <c r="AH101" s="287" t="s">
        <v>902</v>
      </c>
      <c r="AI101" s="287" t="s">
        <v>903</v>
      </c>
      <c r="AJ101" s="285" t="s">
        <v>904</v>
      </c>
      <c r="AK101" s="288" t="s">
        <v>905</v>
      </c>
      <c r="AL101" s="285" t="s">
        <v>705</v>
      </c>
      <c r="AM101" s="319" t="s">
        <v>906</v>
      </c>
      <c r="AN101" s="323">
        <v>2</v>
      </c>
      <c r="AO101" s="43">
        <v>2</v>
      </c>
      <c r="AP101" s="43">
        <v>2</v>
      </c>
      <c r="AQ101" s="43">
        <v>2</v>
      </c>
      <c r="AR101" s="43">
        <v>2</v>
      </c>
      <c r="AS101" s="43">
        <v>2</v>
      </c>
      <c r="AT101" s="43">
        <v>2</v>
      </c>
      <c r="AU101" s="43">
        <v>2</v>
      </c>
      <c r="AV101" s="43">
        <v>2</v>
      </c>
      <c r="AW101" s="43">
        <v>2</v>
      </c>
      <c r="AX101" s="43">
        <v>2</v>
      </c>
      <c r="AY101" s="43">
        <v>2</v>
      </c>
      <c r="AZ101" s="43">
        <v>2</v>
      </c>
      <c r="BA101" s="43">
        <v>2</v>
      </c>
      <c r="BB101" s="43">
        <v>0</v>
      </c>
      <c r="BC101" s="43">
        <v>1</v>
      </c>
      <c r="BD101" s="43">
        <v>0</v>
      </c>
      <c r="BE101" s="43">
        <v>1</v>
      </c>
      <c r="BF101" s="43">
        <v>1</v>
      </c>
      <c r="BG101" s="43">
        <v>2</v>
      </c>
      <c r="BH101" s="43">
        <v>0</v>
      </c>
      <c r="BI101" s="43">
        <v>0</v>
      </c>
      <c r="BJ101" s="43">
        <v>0</v>
      </c>
      <c r="BK101" s="328">
        <v>0</v>
      </c>
      <c r="BL101" s="325">
        <f>IF(AND(All!$V101="P1",All!$AE101="RDP"),Ruler!E$6,IF(AND(All!$V101="P2",All!$AE101="RDP"),Ruler!E$7,IF(AND(All!$V101="P3",All!$AE101="RDP"),Ruler!E$8,IF(AND(All!$V101="P4",All!$AE101="RDP"),Ruler!E$9,IF(AND(All!$V101="P5",All!$AE101="RDP"),Ruler!E$10,IF(AND(All!$V101="P6",All!$AE101="RDP"),Ruler!E$11,IF(AND(All!$V101="P7",All!$AE101="RDP"),Ruler!E$12,IF(AND(All!$V101="P8",All!$AE101="RDP"),Ruler!E$13,IF(AND(All!$V101="P9",All!$AE101="RDP"),Ruler!E$14,IF(AND(All!$V101="P1",All!$AE101="RMS"),Ruler!E$6,IF(AND(All!$V101="P2",All!$AE101="RMS"),Ruler!E$15,IF(AND(All!$V101="P3",All!$AE101="RMS"),Ruler!E$16,IF(AND(All!$V101="P4",All!$AE101="RMS"),Ruler!E$17,IF(AND(All!$V101="P5",All!$AE101="RMS"),Ruler!E$18,IF(AND(All!$V101="P6",All!$AE101="RMS"),Ruler!E$19,IF(AND(All!$V101="P7",All!$AE101="RMS"),Ruler!E$20,IF(AND(All!$V101="P8",All!$AE101="RMS"),Ruler!E$21,IF(AND(All!$V101="P9",All!$AE101="RMS"),Ruler!E$22,IF(AND(All!$V101="P1",All!$AE101="RSS"),Ruler!E$6,IF(AND(All!$V101="P2",All!$AE101="RSS"),Ruler!E$23,IF(AND(All!$V101="P3",All!$AE101="RSS"),Ruler!E$24,IF(AND(All!$V101="P4",All!$AE101="RSS"),Ruler!E$25,IF(AND(All!$V101="P5",All!$AE101="RSS"),Ruler!E$26,IF(AND(All!$V101="P6",All!$AE101="RSS"),Ruler!E$27,IF(AND(All!$V101="P7",All!$AE101="RSS"),Ruler!E$28,IF(AND(All!$V101="P8",All!$AE101="RSS"),Ruler!E$29,IF(AND(All!$V101="P9",All!$AE101="RSS"),Ruler!E$30,0)))))))))))))))))))))))))))</f>
        <v>0</v>
      </c>
      <c r="BM101" s="325">
        <f>IF(AND(All!$V101="P1",All!$AE101="RDP"),Ruler!F$6,IF(AND(All!$V101="P2",All!$AE101="RDP"),Ruler!F$7,IF(AND(All!$V101="P3",All!$AE101="RDP"),Ruler!F$8,IF(AND(All!$V101="P4",All!$AE101="RDP"),Ruler!F$9,IF(AND(All!$V101="P5",All!$AE101="RDP"),Ruler!F$10,IF(AND(All!$V101="P6",All!$AE101="RDP"),Ruler!F$11,IF(AND(All!$V101="P7",All!$AE101="RDP"),Ruler!F$12,IF(AND(All!$V101="P8",All!$AE101="RDP"),Ruler!F$13,IF(AND(All!$V101="P9",All!$AE101="RDP"),Ruler!F$14,IF(AND(All!$V101="P1",All!$AE101="RMS"),Ruler!F$6,IF(AND(All!$V101="P2",All!$AE101="RMS"),Ruler!F$15,IF(AND(All!$V101="P3",All!$AE101="RMS"),Ruler!F$16,IF(AND(All!$V101="P4",All!$AE101="RMS"),Ruler!F$17,IF(AND(All!$V101="P5",All!$AE101="RMS"),Ruler!F$18,IF(AND(All!$V101="P6",All!$AE101="RMS"),Ruler!F$19,IF(AND(All!$V101="P7",All!$AE101="RMS"),Ruler!F$20,IF(AND(All!$V101="P8",All!$AE101="RMS"),Ruler!F$21,IF(AND(All!$V101="P9",All!$AE101="RMS"),Ruler!F$22,IF(AND(All!$V101="P1",All!$AE101="RSS"),Ruler!F$6,IF(AND(All!$V101="P2",All!$AE101="RSS"),Ruler!F$23,IF(AND(All!$V101="P3",All!$AE101="RSS"),Ruler!F$24,IF(AND(All!$V101="P4",All!$AE101="RSS"),Ruler!F$25,IF(AND(All!$V101="P5",All!$AE101="RSS"),Ruler!F$26,IF(AND(All!$V101="P6",All!$AE101="RSS"),Ruler!F$27,IF(AND(All!$V101="P7",All!$AE101="RSS"),Ruler!F$28,IF(AND(All!$V101="P8",All!$AE101="RSS"),Ruler!F$29,IF(AND(All!$V101="P9",All!$AE101="RSS"),Ruler!F$30,0)))))))))))))))))))))))))))</f>
        <v>0</v>
      </c>
      <c r="BN101" s="325">
        <f>IF(AND(All!$V101="P1",All!$AE101="RDP"),Ruler!G$6,IF(AND(All!$V101="P2",All!$AE101="RDP"),Ruler!G$7,IF(AND(All!$V101="P3",All!$AE101="RDP"),Ruler!G$8,IF(AND(All!$V101="P4",All!$AE101="RDP"),Ruler!G$9,IF(AND(All!$V101="P5",All!$AE101="RDP"),Ruler!G$10,IF(AND(All!$V101="P6",All!$AE101="RDP"),Ruler!G$11,IF(AND(All!$V101="P7",All!$AE101="RDP"),Ruler!G$12,IF(AND(All!$V101="P8",All!$AE101="RDP"),Ruler!G$13,IF(AND(All!$V101="P9",All!$AE101="RDP"),Ruler!G$14,IF(AND(All!$V101="P1",All!$AE101="RMS"),Ruler!G$6,IF(AND(All!$V101="P2",All!$AE101="RMS"),Ruler!G$15,IF(AND(All!$V101="P3",All!$AE101="RMS"),Ruler!G$16,IF(AND(All!$V101="P4",All!$AE101="RMS"),Ruler!G$17,IF(AND(All!$V101="P5",All!$AE101="RMS"),Ruler!G$18,IF(AND(All!$V101="P6",All!$AE101="RMS"),Ruler!G$19,IF(AND(All!$V101="P7",All!$AE101="RMS"),Ruler!G$20,IF(AND(All!$V101="P8",All!$AE101="RMS"),Ruler!G$21,IF(AND(All!$V101="P9",All!$AE101="RMS"),Ruler!G$22,IF(AND(All!$V101="P1",All!$AE101="RSS"),Ruler!G$6,IF(AND(All!$V101="P2",All!$AE101="RSS"),Ruler!G$23,IF(AND(All!$V101="P3",All!$AE101="RSS"),Ruler!G$24,IF(AND(All!$V101="P4",All!$AE101="RSS"),Ruler!G$25,IF(AND(All!$V101="P5",All!$AE101="RSS"),Ruler!G$26,IF(AND(All!$V101="P6",All!$AE101="RSS"),Ruler!G$27,IF(AND(All!$V101="P7",All!$AE101="RSS"),Ruler!G$28,IF(AND(All!$V101="P8",All!$AE101="RSS"),Ruler!G$29,IF(AND(All!$V101="P9",All!$AE101="RSS"),Ruler!G$30,0)))))))))))))))))))))))))))</f>
        <v>0</v>
      </c>
      <c r="BO101" s="325">
        <f>IF(AND(All!$V101="P1",All!$AE101="RDP"),Ruler!H$6,IF(AND(All!$V101="P2",All!$AE101="RDP"),Ruler!H$7,IF(AND(All!$V101="P3",All!$AE101="RDP"),Ruler!H$8,IF(AND(All!$V101="P4",All!$AE101="RDP"),Ruler!H$9,IF(AND(All!$V101="P5",All!$AE101="RDP"),Ruler!H$10,IF(AND(All!$V101="P6",All!$AE101="RDP"),Ruler!H$11,IF(AND(All!$V101="P7",All!$AE101="RDP"),Ruler!H$12,IF(AND(All!$V101="P8",All!$AE101="RDP"),Ruler!H$13,IF(AND(All!$V101="P9",All!$AE101="RDP"),Ruler!H$14,IF(AND(All!$V101="P1",All!$AE101="RMS"),Ruler!H$6,IF(AND(All!$V101="P2",All!$AE101="RMS"),Ruler!H$15,IF(AND(All!$V101="P3",All!$AE101="RMS"),Ruler!H$16,IF(AND(All!$V101="P4",All!$AE101="RMS"),Ruler!H$17,IF(AND(All!$V101="P5",All!$AE101="RMS"),Ruler!H$18,IF(AND(All!$V101="P6",All!$AE101="RMS"),Ruler!H$19,IF(AND(All!$V101="P7",All!$AE101="RMS"),Ruler!H$20,IF(AND(All!$V101="P8",All!$AE101="RMS"),Ruler!H$21,IF(AND(All!$V101="P9",All!$AE101="RMS"),Ruler!H$22,IF(AND(All!$V101="P1",All!$AE101="RSS"),Ruler!H$6,IF(AND(All!$V101="P2",All!$AE101="RSS"),Ruler!H$23,IF(AND(All!$V101="P3",All!$AE101="RSS"),Ruler!H$24,IF(AND(All!$V101="P4",All!$AE101="RSS"),Ruler!H$25,IF(AND(All!$V101="P5",All!$AE101="RSS"),Ruler!H$26,IF(AND(All!$V101="P6",All!$AE101="RSS"),Ruler!H$27,IF(AND(All!$V101="P7",All!$AE101="RSS"),Ruler!H$28,IF(AND(All!$V101="P8",All!$AE101="RSS"),Ruler!H$29,IF(AND(All!$V101="P9",All!$AE101="RSS"),Ruler!H$30,0)))))))))))))))))))))))))))</f>
        <v>0</v>
      </c>
      <c r="BP101" s="325">
        <f>IF(AND(All!$V101="P1",All!$AE101="RDP"),Ruler!I$6,IF(AND(All!$V101="P2",All!$AE101="RDP"),Ruler!I$7,IF(AND(All!$V101="P3",All!$AE101="RDP"),Ruler!I$8,IF(AND(All!$V101="P4",All!$AE101="RDP"),Ruler!I$9,IF(AND(All!$V101="P5",All!$AE101="RDP"),Ruler!I$10,IF(AND(All!$V101="P6",All!$AE101="RDP"),Ruler!I$11,IF(AND(All!$V101="P7",All!$AE101="RDP"),Ruler!I$12,IF(AND(All!$V101="P8",All!$AE101="RDP"),Ruler!I$13,IF(AND(All!$V101="P9",All!$AE101="RDP"),Ruler!I$14,IF(AND(All!$V101="P1",All!$AE101="RMS"),Ruler!I$6,IF(AND(All!$V101="P2",All!$AE101="RMS"),Ruler!I$15,IF(AND(All!$V101="P3",All!$AE101="RMS"),Ruler!I$16,IF(AND(All!$V101="P4",All!$AE101="RMS"),Ruler!I$17,IF(AND(All!$V101="P5",All!$AE101="RMS"),Ruler!I$18,IF(AND(All!$V101="P6",All!$AE101="RMS"),Ruler!I$19,IF(AND(All!$V101="P7",All!$AE101="RMS"),Ruler!I$20,IF(AND(All!$V101="P8",All!$AE101="RMS"),Ruler!I$21,IF(AND(All!$V101="P9",All!$AE101="RMS"),Ruler!I$22,IF(AND(All!$V101="P1",All!$AE101="RSS"),Ruler!I$6,IF(AND(All!$V101="P2",All!$AE101="RSS"),Ruler!I$23,IF(AND(All!$V101="P3",All!$AE101="RSS"),Ruler!I$24,IF(AND(All!$V101="P4",All!$AE101="RSS"),Ruler!I$25,IF(AND(All!$V101="P5",All!$AE101="RSS"),Ruler!I$26,IF(AND(All!$V101="P6",All!$AE101="RSS"),Ruler!I$27,IF(AND(All!$V101="P7",All!$AE101="RSS"),Ruler!I$28,IF(AND(All!$V101="P8",All!$AE101="RSS"),Ruler!I$29,IF(AND(All!$V101="P9",All!$AE101="RSS"),Ruler!I$30,0)))))))))))))))))))))))))))</f>
        <v>0</v>
      </c>
      <c r="BQ101" s="325">
        <f>IF(AND(All!$V101="P1",All!$AE101="RDP"),Ruler!J$6,IF(AND(All!$V101="P2",All!$AE101="RDP"),Ruler!J$7,IF(AND(All!$V101="P3",All!$AE101="RDP"),Ruler!J$8,IF(AND(All!$V101="P4",All!$AE101="RDP"),Ruler!J$9,IF(AND(All!$V101="P5",All!$AE101="RDP"),Ruler!J$10,IF(AND(All!$V101="P6",All!$AE101="RDP"),Ruler!J$11,IF(AND(All!$V101="P7",All!$AE101="RDP"),Ruler!J$12,IF(AND(All!$V101="P8",All!$AE101="RDP"),Ruler!J$13,IF(AND(All!$V101="P9",All!$AE101="RDP"),Ruler!J$14,IF(AND(All!$V101="P1",All!$AE101="RMS"),Ruler!J$6,IF(AND(All!$V101="P2",All!$AE101="RMS"),Ruler!J$15,IF(AND(All!$V101="P3",All!$AE101="RMS"),Ruler!J$16,IF(AND(All!$V101="P4",All!$AE101="RMS"),Ruler!J$17,IF(AND(All!$V101="P5",All!$AE101="RMS"),Ruler!J$18,IF(AND(All!$V101="P6",All!$AE101="RMS"),Ruler!J$19,IF(AND(All!$V101="P7",All!$AE101="RMS"),Ruler!J$20,IF(AND(All!$V101="P8",All!$AE101="RMS"),Ruler!J$21,IF(AND(All!$V101="P9",All!$AE101="RMS"),Ruler!J$22,IF(AND(All!$V101="P1",All!$AE101="RSS"),Ruler!J$6,IF(AND(All!$V101="P2",All!$AE101="RSS"),Ruler!J$23,IF(AND(All!$V101="P3",All!$AE101="RSS"),Ruler!J$24,IF(AND(All!$V101="P4",All!$AE101="RSS"),Ruler!J$25,IF(AND(All!$V101="P5",All!$AE101="RSS"),Ruler!J$26,IF(AND(All!$V101="P6",All!$AE101="RSS"),Ruler!J$27,IF(AND(All!$V101="P7",All!$AE101="RSS"),Ruler!J$28,IF(AND(All!$V101="P8",All!$AE101="RSS"),Ruler!J$29,IF(AND(All!$V101="P9",All!$AE101="RSS"),Ruler!J$30,0)))))))))))))))))))))))))))</f>
        <v>0</v>
      </c>
      <c r="BR101" s="325">
        <f>IF(AND(All!$V101="P1",All!$AE101="RDP"),Ruler!K$6,IF(AND(All!$V101="P2",All!$AE101="RDP"),Ruler!K$7,IF(AND(All!$V101="P3",All!$AE101="RDP"),Ruler!K$8,IF(AND(All!$V101="P4",All!$AE101="RDP"),Ruler!K$9,IF(AND(All!$V101="P5",All!$AE101="RDP"),Ruler!K$10,IF(AND(All!$V101="P6",All!$AE101="RDP"),Ruler!K$11,IF(AND(All!$V101="P7",All!$AE101="RDP"),Ruler!K$12,IF(AND(All!$V101="P8",All!$AE101="RDP"),Ruler!K$13,IF(AND(All!$V101="P9",All!$AE101="RDP"),Ruler!K$14,IF(AND(All!$V101="P1",All!$AE101="RMS"),Ruler!K$6,IF(AND(All!$V101="P2",All!$AE101="RMS"),Ruler!K$15,IF(AND(All!$V101="P3",All!$AE101="RMS"),Ruler!K$16,IF(AND(All!$V101="P4",All!$AE101="RMS"),Ruler!K$17,IF(AND(All!$V101="P5",All!$AE101="RMS"),Ruler!K$18,IF(AND(All!$V101="P6",All!$AE101="RMS"),Ruler!K$19,IF(AND(All!$V101="P7",All!$AE101="RMS"),Ruler!K$20,IF(AND(All!$V101="P8",All!$AE101="RMS"),Ruler!K$21,IF(AND(All!$V101="P9",All!$AE101="RMS"),Ruler!K$22,IF(AND(All!$V101="P1",All!$AE101="RSS"),Ruler!K$6,IF(AND(All!$V101="P2",All!$AE101="RSS"),Ruler!K$23,IF(AND(All!$V101="P3",All!$AE101="RSS"),Ruler!K$24,IF(AND(All!$V101="P4",All!$AE101="RSS"),Ruler!K$25,IF(AND(All!$V101="P5",All!$AE101="RSS"),Ruler!K$26,IF(AND(All!$V101="P6",All!$AE101="RSS"),Ruler!K$27,IF(AND(All!$V101="P7",All!$AE101="RSS"),Ruler!K$28,IF(AND(All!$V101="P8",All!$AE101="RSS"),Ruler!K$29,IF(AND(All!$V101="P9",All!$AE101="RSS"),Ruler!K$30,0)))))))))))))))))))))))))))</f>
        <v>0</v>
      </c>
      <c r="BS101" s="325">
        <f>IF(AND(All!$V101="P1",All!$AE101="RDP"),Ruler!L$6,IF(AND(All!$V101="P2",All!$AE101="RDP"),Ruler!L$7,IF(AND(All!$V101="P3",All!$AE101="RDP"),Ruler!L$8,IF(AND(All!$V101="P4",All!$AE101="RDP"),Ruler!L$9,IF(AND(All!$V101="P5",All!$AE101="RDP"),Ruler!L$10,IF(AND(All!$V101="P6",All!$AE101="RDP"),Ruler!L$11,IF(AND(All!$V101="P7",All!$AE101="RDP"),Ruler!L$12,IF(AND(All!$V101="P8",All!$AE101="RDP"),Ruler!L$13,IF(AND(All!$V101="P9",All!$AE101="RDP"),Ruler!L$14,IF(AND(All!$V101="P1",All!$AE101="RMS"),Ruler!L$6,IF(AND(All!$V101="P2",All!$AE101="RMS"),Ruler!L$15,IF(AND(All!$V101="P3",All!$AE101="RMS"),Ruler!L$16,IF(AND(All!$V101="P4",All!$AE101="RMS"),Ruler!L$17,IF(AND(All!$V101="P5",All!$AE101="RMS"),Ruler!L$18,IF(AND(All!$V101="P6",All!$AE101="RMS"),Ruler!L$19,IF(AND(All!$V101="P7",All!$AE101="RMS"),Ruler!L$20,IF(AND(All!$V101="P8",All!$AE101="RMS"),Ruler!L$21,IF(AND(All!$V101="P9",All!$AE101="RMS"),Ruler!L$22,IF(AND(All!$V101="P1",All!$AE101="RSS"),Ruler!L$6,IF(AND(All!$V101="P2",All!$AE101="RSS"),Ruler!L$23,IF(AND(All!$V101="P3",All!$AE101="RSS"),Ruler!L$24,IF(AND(All!$V101="P4",All!$AE101="RSS"),Ruler!L$25,IF(AND(All!$V101="P5",All!$AE101="RSS"),Ruler!L$26,IF(AND(All!$V101="P6",All!$AE101="RSS"),Ruler!L$27,IF(AND(All!$V101="P7",All!$AE101="RSS"),Ruler!L$28,IF(AND(All!$V101="P8",All!$AE101="RSS"),Ruler!L$29,IF(AND(All!$V101="P9",All!$AE101="RSS"),Ruler!L$30,0)))))))))))))))))))))))))))</f>
        <v>0</v>
      </c>
      <c r="BT101" s="325">
        <f>IF(AND(All!$V101="P1",All!$AE101="RDP"),Ruler!M$6,IF(AND(All!$V101="P2",All!$AE101="RDP"),Ruler!M$7,IF(AND(All!$V101="P3",All!$AE101="RDP"),Ruler!M$8,IF(AND(All!$V101="P4",All!$AE101="RDP"),Ruler!M$9,IF(AND(All!$V101="P5",All!$AE101="RDP"),Ruler!M$10,IF(AND(All!$V101="P6",All!$AE101="RDP"),Ruler!M$11,IF(AND(All!$V101="P7",All!$AE101="RDP"),Ruler!M$12,IF(AND(All!$V101="P8",All!$AE101="RDP"),Ruler!M$13,IF(AND(All!$V101="P9",All!$AE101="RDP"),Ruler!M$14,IF(AND(All!$V101="P1",All!$AE101="RMS"),Ruler!M$6,IF(AND(All!$V101="P2",All!$AE101="RMS"),Ruler!M$15,IF(AND(All!$V101="P3",All!$AE101="RMS"),Ruler!M$16,IF(AND(All!$V101="P4",All!$AE101="RMS"),Ruler!M$17,IF(AND(All!$V101="P5",All!$AE101="RMS"),Ruler!M$18,IF(AND(All!$V101="P6",All!$AE101="RMS"),Ruler!M$19,IF(AND(All!$V101="P7",All!$AE101="RMS"),Ruler!M$20,IF(AND(All!$V101="P8",All!$AE101="RMS"),Ruler!M$21,IF(AND(All!$V101="P9",All!$AE101="RMS"),Ruler!M$22,IF(AND(All!$V101="P1",All!$AE101="RSS"),Ruler!M$6,IF(AND(All!$V101="P2",All!$AE101="RSS"),Ruler!M$23,IF(AND(All!$V101="P3",All!$AE101="RSS"),Ruler!M$24,IF(AND(All!$V101="P4",All!$AE101="RSS"),Ruler!M$25,IF(AND(All!$V101="P5",All!$AE101="RSS"),Ruler!M$26,IF(AND(All!$V101="P6",All!$AE101="RSS"),Ruler!M$27,IF(AND(All!$V101="P7",All!$AE101="RSS"),Ruler!M$28,IF(AND(All!$V101="P8",All!$AE101="RSS"),Ruler!M$29,IF(AND(All!$V101="P9",All!$AE101="RSS"),Ruler!M$30,0)))))))))))))))))))))))))))</f>
        <v>0</v>
      </c>
      <c r="BU101" s="325">
        <f>IF(AND(All!$V101="P1",All!$AE101="RDP"),Ruler!N$6,IF(AND(All!$V101="P2",All!$AE101="RDP"),Ruler!N$7,IF(AND(All!$V101="P3",All!$AE101="RDP"),Ruler!N$8,IF(AND(All!$V101="P4",All!$AE101="RDP"),Ruler!N$9,IF(AND(All!$V101="P5",All!$AE101="RDP"),Ruler!N$10,IF(AND(All!$V101="P6",All!$AE101="RDP"),Ruler!N$11,IF(AND(All!$V101="P7",All!$AE101="RDP"),Ruler!N$12,IF(AND(All!$V101="P8",All!$AE101="RDP"),Ruler!N$13,IF(AND(All!$V101="P9",All!$AE101="RDP"),Ruler!N$14,IF(AND(All!$V101="P1",All!$AE101="RMS"),Ruler!N$6,IF(AND(All!$V101="P2",All!$AE101="RMS"),Ruler!N$15,IF(AND(All!$V101="P3",All!$AE101="RMS"),Ruler!N$16,IF(AND(All!$V101="P4",All!$AE101="RMS"),Ruler!N$17,IF(AND(All!$V101="P5",All!$AE101="RMS"),Ruler!N$18,IF(AND(All!$V101="P6",All!$AE101="RMS"),Ruler!N$19,IF(AND(All!$V101="P7",All!$AE101="RMS"),Ruler!N$20,IF(AND(All!$V101="P8",All!$AE101="RMS"),Ruler!N$21,IF(AND(All!$V101="P9",All!$AE101="RMS"),Ruler!N$22,IF(AND(All!$V101="P1",All!$AE101="RSS"),Ruler!N$6,IF(AND(All!$V101="P2",All!$AE101="RSS"),Ruler!N$23,IF(AND(All!$V101="P3",All!$AE101="RSS"),Ruler!N$24,IF(AND(All!$V101="P4",All!$AE101="RSS"),Ruler!N$25,IF(AND(All!$V101="P5",All!$AE101="RSS"),Ruler!N$26,IF(AND(All!$V101="P6",All!$AE101="RSS"),Ruler!N$27,IF(AND(All!$V101="P7",All!$AE101="RSS"),Ruler!N$28,IF(AND(All!$V101="P8",All!$AE101="RSS"),Ruler!N$29,IF(AND(All!$V101="P9",All!$AE101="RSS"),Ruler!N$30,0)))))))))))))))))))))))))))</f>
        <v>0</v>
      </c>
      <c r="BV101" s="325">
        <f>IF(AND(All!$V101="P1",All!$AE101="RDP"),Ruler!O$6,IF(AND(All!$V101="P2",All!$AE101="RDP"),Ruler!O$7,IF(AND(All!$V101="P3",All!$AE101="RDP"),Ruler!O$8,IF(AND(All!$V101="P4",All!$AE101="RDP"),Ruler!O$9,IF(AND(All!$V101="P5",All!$AE101="RDP"),Ruler!O$10,IF(AND(All!$V101="P6",All!$AE101="RDP"),Ruler!O$11,IF(AND(All!$V101="P7",All!$AE101="RDP"),Ruler!O$12,IF(AND(All!$V101="P8",All!$AE101="RDP"),Ruler!O$13,IF(AND(All!$V101="P9",All!$AE101="RDP"),Ruler!O$14,IF(AND(All!$V101="P1",All!$AE101="RMS"),Ruler!O$6,IF(AND(All!$V101="P2",All!$AE101="RMS"),Ruler!O$15,IF(AND(All!$V101="P3",All!$AE101="RMS"),Ruler!O$16,IF(AND(All!$V101="P4",All!$AE101="RMS"),Ruler!O$17,IF(AND(All!$V101="P5",All!$AE101="RMS"),Ruler!O$18,IF(AND(All!$V101="P6",All!$AE101="RMS"),Ruler!O$19,IF(AND(All!$V101="P7",All!$AE101="RMS"),Ruler!O$20,IF(AND(All!$V101="P8",All!$AE101="RMS"),Ruler!O$21,IF(AND(All!$V101="P9",All!$AE101="RMS"),Ruler!O$22,IF(AND(All!$V101="P1",All!$AE101="RSS"),Ruler!O$6,IF(AND(All!$V101="P2",All!$AE101="RSS"),Ruler!O$23,IF(AND(All!$V101="P3",All!$AE101="RSS"),Ruler!O$24,IF(AND(All!$V101="P4",All!$AE101="RSS"),Ruler!O$25,IF(AND(All!$V101="P5",All!$AE101="RSS"),Ruler!O$26,IF(AND(All!$V101="P6",All!$AE101="RSS"),Ruler!O$27,IF(AND(All!$V101="P7",All!$AE101="RSS"),Ruler!O$28,IF(AND(All!$V101="P8",All!$AE101="RSS"),Ruler!O$29,IF(AND(All!$V101="P9",All!$AE101="RSS"),Ruler!O$30,0)))))))))))))))))))))))))))</f>
        <v>0</v>
      </c>
      <c r="BW101" s="325">
        <f>IF(AND(All!$V101="P1",All!$AE101="RDP"),Ruler!P$6,IF(AND(All!$V101="P2",All!$AE101="RDP"),Ruler!P$7,IF(AND(All!$V101="P3",All!$AE101="RDP"),Ruler!P$8,IF(AND(All!$V101="P4",All!$AE101="RDP"),Ruler!P$9,IF(AND(All!$V101="P5",All!$AE101="RDP"),Ruler!P$10,IF(AND(All!$V101="P6",All!$AE101="RDP"),Ruler!P$11,IF(AND(All!$V101="P7",All!$AE101="RDP"),Ruler!P$12,IF(AND(All!$V101="P8",All!$AE101="RDP"),Ruler!P$13,IF(AND(All!$V101="P9",All!$AE101="RDP"),Ruler!P$14,IF(AND(All!$V101="P1",All!$AE101="RMS"),Ruler!P$6,IF(AND(All!$V101="P2",All!$AE101="RMS"),Ruler!P$15,IF(AND(All!$V101="P3",All!$AE101="RMS"),Ruler!P$16,IF(AND(All!$V101="P4",All!$AE101="RMS"),Ruler!P$17,IF(AND(All!$V101="P5",All!$AE101="RMS"),Ruler!P$18,IF(AND(All!$V101="P6",All!$AE101="RMS"),Ruler!P$19,IF(AND(All!$V101="P7",All!$AE101="RMS"),Ruler!P$20,IF(AND(All!$V101="P8",All!$AE101="RMS"),Ruler!P$21,IF(AND(All!$V101="P9",All!$AE101="RMS"),Ruler!P$22,IF(AND(All!$V101="P1",All!$AE101="RSS"),Ruler!P$6,IF(AND(All!$V101="P2",All!$AE101="RSS"),Ruler!P$23,IF(AND(All!$V101="P3",All!$AE101="RSS"),Ruler!P$24,IF(AND(All!$V101="P4",All!$AE101="RSS"),Ruler!P$25,IF(AND(All!$V101="P5",All!$AE101="RSS"),Ruler!P$26,IF(AND(All!$V101="P6",All!$AE101="RSS"),Ruler!P$27,IF(AND(All!$V101="P7",All!$AE101="RSS"),Ruler!P$28,IF(AND(All!$V101="P8",All!$AE101="RSS"),Ruler!P$29,IF(AND(All!$V101="P9",All!$AE101="RSS"),Ruler!P$30,0)))))))))))))))))))))))))))</f>
        <v>0</v>
      </c>
      <c r="BX101" s="325">
        <f>IF(AND(All!$V101="P1",All!$AE101="RDP"),Ruler!Q$6,IF(AND(All!$V101="P2",All!$AE101="RDP"),Ruler!Q$7,IF(AND(All!$V101="P3",All!$AE101="RDP"),Ruler!Q$8,IF(AND(All!$V101="P4",All!$AE101="RDP"),Ruler!Q$9,IF(AND(All!$V101="P5",All!$AE101="RDP"),Ruler!Q$10,IF(AND(All!$V101="P6",All!$AE101="RDP"),Ruler!Q$11,IF(AND(All!$V101="P7",All!$AE101="RDP"),Ruler!Q$12,IF(AND(All!$V101="P8",All!$AE101="RDP"),Ruler!Q$13,IF(AND(All!$V101="P9",All!$AE101="RDP"),Ruler!Q$14,IF(AND(All!$V101="P1",All!$AE101="RMS"),Ruler!Q$6,IF(AND(All!$V101="P2",All!$AE101="RMS"),Ruler!Q$15,IF(AND(All!$V101="P3",All!$AE101="RMS"),Ruler!Q$16,IF(AND(All!$V101="P4",All!$AE101="RMS"),Ruler!Q$17,IF(AND(All!$V101="P5",All!$AE101="RMS"),Ruler!Q$18,IF(AND(All!$V101="P6",All!$AE101="RMS"),Ruler!Q$19,IF(AND(All!$V101="P7",All!$AE101="RMS"),Ruler!Q$20,IF(AND(All!$V101="P8",All!$AE101="RMS"),Ruler!Q$21,IF(AND(All!$V101="P9",All!$AE101="RMS"),Ruler!Q$22,IF(AND(All!$V101="P1",All!$AE101="RSS"),Ruler!Q$6,IF(AND(All!$V101="P2",All!$AE101="RSS"),Ruler!Q$23,IF(AND(All!$V101="P3",All!$AE101="RSS"),Ruler!Q$24,IF(AND(All!$V101="P4",All!$AE101="RSS"),Ruler!Q$25,IF(AND(All!$V101="P5",All!$AE101="RSS"),Ruler!Q$26,IF(AND(All!$V101="P6",All!$AE101="RSS"),Ruler!Q$27,IF(AND(All!$V101="P7",All!$AE101="RSS"),Ruler!Q$28,IF(AND(All!$V101="P8",All!$AE101="RSS"),Ruler!Q$29,IF(AND(All!$V101="P9",All!$AE101="RSS"),Ruler!Q$30,0)))))))))))))))))))))))))))</f>
        <v>0</v>
      </c>
      <c r="BY101" s="325">
        <f>IF(AND(All!$V101="P1",All!$AE101="RDP"),Ruler!R$6,IF(AND(All!$V101="P2",All!$AE101="RDP"),Ruler!R$7,IF(AND(All!$V101="P3",All!$AE101="RDP"),Ruler!R$8,IF(AND(All!$V101="P4",All!$AE101="RDP"),Ruler!R$9,IF(AND(All!$V101="P5",All!$AE101="RDP"),Ruler!R$10,IF(AND(All!$V101="P6",All!$AE101="RDP"),Ruler!R$11,IF(AND(All!$V101="P7",All!$AE101="RDP"),Ruler!R$12,IF(AND(All!$V101="P8",All!$AE101="RDP"),Ruler!R$13,IF(AND(All!$V101="P9",All!$AE101="RDP"),Ruler!R$14,IF(AND(All!$V101="P1",All!$AE101="RMS"),Ruler!R$6,IF(AND(All!$V101="P2",All!$AE101="RMS"),Ruler!R$15,IF(AND(All!$V101="P3",All!$AE101="RMS"),Ruler!R$16,IF(AND(All!$V101="P4",All!$AE101="RMS"),Ruler!R$17,IF(AND(All!$V101="P5",All!$AE101="RMS"),Ruler!R$18,IF(AND(All!$V101="P6",All!$AE101="RMS"),Ruler!R$19,IF(AND(All!$V101="P7",All!$AE101="RMS"),Ruler!R$20,IF(AND(All!$V101="P8",All!$AE101="RMS"),Ruler!R$21,IF(AND(All!$V101="P9",All!$AE101="RMS"),Ruler!R$22,IF(AND(All!$V101="P1",All!$AE101="RSS"),Ruler!R$6,IF(AND(All!$V101="P2",All!$AE101="RSS"),Ruler!R$23,IF(AND(All!$V101="P3",All!$AE101="RSS"),Ruler!R$24,IF(AND(All!$V101="P4",All!$AE101="RSS"),Ruler!R$25,IF(AND(All!$V101="P5",All!$AE101="RSS"),Ruler!R$26,IF(AND(All!$V101="P6",All!$AE101="RSS"),Ruler!R$27,IF(AND(All!$V101="P7",All!$AE101="RSS"),Ruler!R$28,IF(AND(All!$V101="P8",All!$AE101="RSS"),Ruler!R$29,IF(AND(All!$V101="P9",All!$AE101="RSS"),Ruler!R$30,0)))))))))))))))))))))))))))</f>
        <v>0</v>
      </c>
      <c r="BZ101" s="325">
        <f>IF(AND(All!$V101="P1",All!$AE101="RDP"),Ruler!S$6,IF(AND(All!$V101="P2",All!$AE101="RDP"),Ruler!S$7,IF(AND(All!$V101="P3",All!$AE101="RDP"),Ruler!S$8,IF(AND(All!$V101="P4",All!$AE101="RDP"),Ruler!S$9,IF(AND(All!$V101="P5",All!$AE101="RDP"),Ruler!S$10,IF(AND(All!$V101="P6",All!$AE101="RDP"),Ruler!S$11,IF(AND(All!$V101="P7",All!$AE101="RDP"),Ruler!S$12,IF(AND(All!$V101="P8",All!$AE101="RDP"),Ruler!S$13,IF(AND(All!$V101="P9",All!$AE101="RDP"),Ruler!S$14,IF(AND(All!$V101="P1",All!$AE101="RMS"),Ruler!S$6,IF(AND(All!$V101="P2",All!$AE101="RMS"),Ruler!S$15,IF(AND(All!$V101="P3",All!$AE101="RMS"),Ruler!S$16,IF(AND(All!$V101="P4",All!$AE101="RMS"),Ruler!S$17,IF(AND(All!$V101="P5",All!$AE101="RMS"),Ruler!S$18,IF(AND(All!$V101="P6",All!$AE101="RMS"),Ruler!S$19,IF(AND(All!$V101="P7",All!$AE101="RMS"),Ruler!S$20,IF(AND(All!$V101="P8",All!$AE101="RMS"),Ruler!S$21,IF(AND(All!$V101="P9",All!$AE101="RMS"),Ruler!S$22,IF(AND(All!$V101="P1",All!$AE101="RSS"),Ruler!S$6,IF(AND(All!$V101="P2",All!$AE101="RSS"),Ruler!S$23,IF(AND(All!$V101="P3",All!$AE101="RSS"),Ruler!S$24,IF(AND(All!$V101="P4",All!$AE101="RSS"),Ruler!S$25,IF(AND(All!$V101="P5",All!$AE101="RSS"),Ruler!S$26,IF(AND(All!$V101="P6",All!$AE101="RSS"),Ruler!S$27,IF(AND(All!$V101="P7",All!$AE101="RSS"),Ruler!S$28,IF(AND(All!$V101="P8",All!$AE101="RSS"),Ruler!S$29,IF(AND(All!$V101="P9",All!$AE101="RSS"),Ruler!S$30,0)))))))))))))))))))))))))))</f>
        <v>0</v>
      </c>
      <c r="CA101" s="325">
        <f>IF(AND(All!$V101="P1",All!$AE101="RDP"),Ruler!T$6,IF(AND(All!$V101="P2",All!$AE101="RDP"),Ruler!T$7,IF(AND(All!$V101="P3",All!$AE101="RDP"),Ruler!T$8,IF(AND(All!$V101="P4",All!$AE101="RDP"),Ruler!T$9,IF(AND(All!$V101="P5",All!$AE101="RDP"),Ruler!T$10,IF(AND(All!$V101="P6",All!$AE101="RDP"),Ruler!T$11,IF(AND(All!$V101="P7",All!$AE101="RDP"),Ruler!T$12,IF(AND(All!$V101="P8",All!$AE101="RDP"),Ruler!T$13,IF(AND(All!$V101="P9",All!$AE101="RDP"),Ruler!T$14,IF(AND(All!$V101="P1",All!$AE101="RMS"),Ruler!T$6,IF(AND(All!$V101="P2",All!$AE101="RMS"),Ruler!T$15,IF(AND(All!$V101="P3",All!$AE101="RMS"),Ruler!T$16,IF(AND(All!$V101="P4",All!$AE101="RMS"),Ruler!T$17,IF(AND(All!$V101="P5",All!$AE101="RMS"),Ruler!T$18,IF(AND(All!$V101="P6",All!$AE101="RMS"),Ruler!T$19,IF(AND(All!$V101="P7",All!$AE101="RMS"),Ruler!T$20,IF(AND(All!$V101="P8",All!$AE101="RMS"),Ruler!T$21,IF(AND(All!$V101="P9",All!$AE101="RMS"),Ruler!T$22,IF(AND(All!$V101="P1",All!$AE101="RSS"),Ruler!T$6,IF(AND(All!$V101="P2",All!$AE101="RSS"),Ruler!T$23,IF(AND(All!$V101="P3",All!$AE101="RSS"),Ruler!T$24,IF(AND(All!$V101="P4",All!$AE101="RSS"),Ruler!T$25,IF(AND(All!$V101="P5",All!$AE101="RSS"),Ruler!T$26,IF(AND(All!$V101="P6",All!$AE101="RSS"),Ruler!T$27,IF(AND(All!$V101="P7",All!$AE101="RSS"),Ruler!T$28,IF(AND(All!$V101="P8",All!$AE101="RSS"),Ruler!T$29,IF(AND(All!$V101="P9",All!$AE101="RSS"),Ruler!T$30,0)))))))))))))))))))))))))))</f>
        <v>0</v>
      </c>
      <c r="CB101" s="325">
        <f>IF(AND(All!$V101="P1",All!$AE101="RDP"),Ruler!U$6,IF(AND(All!$V101="P2",All!$AE101="RDP"),Ruler!U$7,IF(AND(All!$V101="P3",All!$AE101="RDP"),Ruler!U$8,IF(AND(All!$V101="P4",All!$AE101="RDP"),Ruler!U$9,IF(AND(All!$V101="P5",All!$AE101="RDP"),Ruler!U$10,IF(AND(All!$V101="P6",All!$AE101="RDP"),Ruler!U$11,IF(AND(All!$V101="P7",All!$AE101="RDP"),Ruler!U$12,IF(AND(All!$V101="P8",All!$AE101="RDP"),Ruler!U$13,IF(AND(All!$V101="P9",All!$AE101="RDP"),Ruler!U$14,IF(AND(All!$V101="P1",All!$AE101="RMS"),Ruler!U$6,IF(AND(All!$V101="P2",All!$AE101="RMS"),Ruler!U$15,IF(AND(All!$V101="P3",All!$AE101="RMS"),Ruler!U$16,IF(AND(All!$V101="P4",All!$AE101="RMS"),Ruler!U$17,IF(AND(All!$V101="P5",All!$AE101="RMS"),Ruler!U$18,IF(AND(All!$V101="P6",All!$AE101="RMS"),Ruler!U$19,IF(AND(All!$V101="P7",All!$AE101="RMS"),Ruler!U$20,IF(AND(All!$V101="P8",All!$AE101="RMS"),Ruler!U$21,IF(AND(All!$V101="P9",All!$AE101="RMS"),Ruler!U$22,IF(AND(All!$V101="P1",All!$AE101="RSS"),Ruler!U$6,IF(AND(All!$V101="P2",All!$AE101="RSS"),Ruler!U$23,IF(AND(All!$V101="P3",All!$AE101="RSS"),Ruler!U$24,IF(AND(All!$V101="P4",All!$AE101="RSS"),Ruler!U$25,IF(AND(All!$V101="P5",All!$AE101="RSS"),Ruler!U$26,IF(AND(All!$V101="P6",All!$AE101="RSS"),Ruler!U$27,IF(AND(All!$V101="P7",All!$AE101="RSS"),Ruler!U$28,IF(AND(All!$V101="P8",All!$AE101="RSS"),Ruler!U$29,IF(AND(All!$V101="P9",All!$AE101="RSS"),Ruler!U$30,0)))))))))))))))))))))))))))</f>
        <v>0</v>
      </c>
      <c r="CC101" s="325">
        <f>IF(AND(All!$V101="P1",All!$AE101="RDP"),Ruler!V$6,IF(AND(All!$V101="P2",All!$AE101="RDP"),Ruler!V$7,IF(AND(All!$V101="P3",All!$AE101="RDP"),Ruler!V$8,IF(AND(All!$V101="P4",All!$AE101="RDP"),Ruler!V$9,IF(AND(All!$V101="P5",All!$AE101="RDP"),Ruler!V$10,IF(AND(All!$V101="P6",All!$AE101="RDP"),Ruler!V$11,IF(AND(All!$V101="P7",All!$AE101="RDP"),Ruler!V$12,IF(AND(All!$V101="P8",All!$AE101="RDP"),Ruler!V$13,IF(AND(All!$V101="P9",All!$AE101="RDP"),Ruler!V$14,IF(AND(All!$V101="P1",All!$AE101="RMS"),Ruler!V$6,IF(AND(All!$V101="P2",All!$AE101="RMS"),Ruler!V$15,IF(AND(All!$V101="P3",All!$AE101="RMS"),Ruler!V$16,IF(AND(All!$V101="P4",All!$AE101="RMS"),Ruler!V$17,IF(AND(All!$V101="P5",All!$AE101="RMS"),Ruler!V$18,IF(AND(All!$V101="P6",All!$AE101="RMS"),Ruler!V$19,IF(AND(All!$V101="P7",All!$AE101="RMS"),Ruler!V$20,IF(AND(All!$V101="P8",All!$AE101="RMS"),Ruler!V$21,IF(AND(All!$V101="P9",All!$AE101="RMS"),Ruler!V$22,IF(AND(All!$V101="P1",All!$AE101="RSS"),Ruler!V$6,IF(AND(All!$V101="P2",All!$AE101="RSS"),Ruler!V$23,IF(AND(All!$V101="P3",All!$AE101="RSS"),Ruler!V$24,IF(AND(All!$V101="P4",All!$AE101="RSS"),Ruler!V$25,IF(AND(All!$V101="P5",All!$AE101="RSS"),Ruler!V$26,IF(AND(All!$V101="P6",All!$AE101="RSS"),Ruler!V$27,IF(AND(All!$V101="P7",All!$AE101="RSS"),Ruler!V$28,IF(AND(All!$V101="P8",All!$AE101="RSS"),Ruler!V$29,IF(AND(All!$V101="P9",All!$AE101="RSS"),Ruler!V$30,0)))))))))))))))))))))))))))</f>
        <v>0</v>
      </c>
      <c r="CD101" s="325">
        <f>IF(AND(All!$V101="P1",All!$AE101="RDP"),Ruler!W$6,IF(AND(All!$V101="P2",All!$AE101="RDP"),Ruler!W$7,IF(AND(All!$V101="P3",All!$AE101="RDP"),Ruler!W$8,IF(AND(All!$V101="P4",All!$AE101="RDP"),Ruler!W$9,IF(AND(All!$V101="P5",All!$AE101="RDP"),Ruler!W$10,IF(AND(All!$V101="P6",All!$AE101="RDP"),Ruler!W$11,IF(AND(All!$V101="P7",All!$AE101="RDP"),Ruler!W$12,IF(AND(All!$V101="P8",All!$AE101="RDP"),Ruler!W$13,IF(AND(All!$V101="P9",All!$AE101="RDP"),Ruler!W$14,IF(AND(All!$V101="P1",All!$AE101="RMS"),Ruler!W$6,IF(AND(All!$V101="P2",All!$AE101="RMS"),Ruler!W$15,IF(AND(All!$V101="P3",All!$AE101="RMS"),Ruler!W$16,IF(AND(All!$V101="P4",All!$AE101="RMS"),Ruler!W$17,IF(AND(All!$V101="P5",All!$AE101="RMS"),Ruler!W$18,IF(AND(All!$V101="P6",All!$AE101="RMS"),Ruler!W$19,IF(AND(All!$V101="P7",All!$AE101="RMS"),Ruler!W$20,IF(AND(All!$V101="P8",All!$AE101="RMS"),Ruler!W$21,IF(AND(All!$V101="P9",All!$AE101="RMS"),Ruler!W$22,IF(AND(All!$V101="P1",All!$AE101="RSS"),Ruler!W$6,IF(AND(All!$V101="P2",All!$AE101="RSS"),Ruler!W$23,IF(AND(All!$V101="P3",All!$AE101="RSS"),Ruler!W$24,IF(AND(All!$V101="P4",All!$AE101="RSS"),Ruler!W$25,IF(AND(All!$V101="P5",All!$AE101="RSS"),Ruler!W$26,IF(AND(All!$V101="P6",All!$AE101="RSS"),Ruler!W$27,IF(AND(All!$V101="P7",All!$AE101="RSS"),Ruler!W$28,IF(AND(All!$V101="P8",All!$AE101="RSS"),Ruler!W$29,IF(AND(All!$V101="P9",All!$AE101="RSS"),Ruler!W$30,0)))))))))))))))))))))))))))</f>
        <v>0</v>
      </c>
      <c r="CE101" s="325">
        <f>IF(AND(All!$V101="P1",All!$AE101="RDP"),Ruler!X$6,IF(AND(All!$V101="P2",All!$AE101="RDP"),Ruler!X$7,IF(AND(All!$V101="P3",All!$AE101="RDP"),Ruler!X$8,IF(AND(All!$V101="P4",All!$AE101="RDP"),Ruler!X$9,IF(AND(All!$V101="P5",All!$AE101="RDP"),Ruler!X$10,IF(AND(All!$V101="P6",All!$AE101="RDP"),Ruler!X$11,IF(AND(All!$V101="P7",All!$AE101="RDP"),Ruler!X$12,IF(AND(All!$V101="P8",All!$AE101="RDP"),Ruler!X$13,IF(AND(All!$V101="P9",All!$AE101="RDP"),Ruler!X$14,IF(AND(All!$V101="P1",All!$AE101="RMS"),Ruler!X$6,IF(AND(All!$V101="P2",All!$AE101="RMS"),Ruler!X$15,IF(AND(All!$V101="P3",All!$AE101="RMS"),Ruler!X$16,IF(AND(All!$V101="P4",All!$AE101="RMS"),Ruler!X$17,IF(AND(All!$V101="P5",All!$AE101="RMS"),Ruler!X$18,IF(AND(All!$V101="P6",All!$AE101="RMS"),Ruler!X$19,IF(AND(All!$V101="P7",All!$AE101="RMS"),Ruler!X$20,IF(AND(All!$V101="P8",All!$AE101="RMS"),Ruler!X$21,IF(AND(All!$V101="P9",All!$AE101="RMS"),Ruler!X$22,IF(AND(All!$V101="P1",All!$AE101="RSS"),Ruler!X$6,IF(AND(All!$V101="P2",All!$AE101="RSS"),Ruler!X$23,IF(AND(All!$V101="P3",All!$AE101="RSS"),Ruler!X$24,IF(AND(All!$V101="P4",All!$AE101="RSS"),Ruler!X$25,IF(AND(All!$V101="P5",All!$AE101="RSS"),Ruler!X$26,IF(AND(All!$V101="P6",All!$AE101="RSS"),Ruler!X$27,IF(AND(All!$V101="P7",All!$AE101="RSS"),Ruler!X$28,IF(AND(All!$V101="P8",All!$AE101="RSS"),Ruler!X$29,IF(AND(All!$V101="P9",All!$AE101="RSS"),Ruler!X$30,0)))))))))))))))))))))))))))</f>
        <v>0</v>
      </c>
      <c r="CF101" s="325">
        <f>IF(AND(All!$V101="P1",All!$AE101="RDP"),Ruler!Y$6,IF(AND(All!$V101="P2",All!$AE101="RDP"),Ruler!Y$7,IF(AND(All!$V101="P3",All!$AE101="RDP"),Ruler!Y$8,IF(AND(All!$V101="P4",All!$AE101="RDP"),Ruler!Y$9,IF(AND(All!$V101="P5",All!$AE101="RDP"),Ruler!Y$10,IF(AND(All!$V101="P6",All!$AE101="RDP"),Ruler!Y$11,IF(AND(All!$V101="P7",All!$AE101="RDP"),Ruler!Y$12,IF(AND(All!$V101="P8",All!$AE101="RDP"),Ruler!Y$13,IF(AND(All!$V101="P9",All!$AE101="RDP"),Ruler!Y$14,IF(AND(All!$V101="P1",All!$AE101="RMS"),Ruler!Y$6,IF(AND(All!$V101="P2",All!$AE101="RMS"),Ruler!Y$15,IF(AND(All!$V101="P3",All!$AE101="RMS"),Ruler!Y$16,IF(AND(All!$V101="P4",All!$AE101="RMS"),Ruler!Y$17,IF(AND(All!$V101="P5",All!$AE101="RMS"),Ruler!Y$18,IF(AND(All!$V101="P6",All!$AE101="RMS"),Ruler!Y$19,IF(AND(All!$V101="P7",All!$AE101="RMS"),Ruler!Y$20,IF(AND(All!$V101="P8",All!$AE101="RMS"),Ruler!Y$21,IF(AND(All!$V101="P9",All!$AE101="RMS"),Ruler!Y$22,IF(AND(All!$V101="P1",All!$AE101="RSS"),Ruler!Y$6,IF(AND(All!$V101="P2",All!$AE101="RSS"),Ruler!Y$23,IF(AND(All!$V101="P3",All!$AE101="RSS"),Ruler!Y$24,IF(AND(All!$V101="P4",All!$AE101="RSS"),Ruler!Y$25,IF(AND(All!$V101="P5",All!$AE101="RSS"),Ruler!Y$26,IF(AND(All!$V101="P6",All!$AE101="RSS"),Ruler!Y$27,IF(AND(All!$V101="P7",All!$AE101="RSS"),Ruler!Y$28,IF(AND(All!$V101="P8",All!$AE101="RSS"),Ruler!Y$29,IF(AND(All!$V101="P9",All!$AE101="RSS"),Ruler!Y$30,0)))))))))))))))))))))))))))</f>
        <v>0</v>
      </c>
      <c r="CG101" s="325">
        <f>IF(AND(All!$V101="P1",All!$AE101="RDP"),Ruler!Z$6,IF(AND(All!$V101="P2",All!$AE101="RDP"),Ruler!Z$7,IF(AND(All!$V101="P3",All!$AE101="RDP"),Ruler!Z$8,IF(AND(All!$V101="P4",All!$AE101="RDP"),Ruler!Z$9,IF(AND(All!$V101="P5",All!$AE101="RDP"),Ruler!Z$10,IF(AND(All!$V101="P6",All!$AE101="RDP"),Ruler!Z$11,IF(AND(All!$V101="P7",All!$AE101="RDP"),Ruler!Z$12,IF(AND(All!$V101="P8",All!$AE101="RDP"),Ruler!Z$13,IF(AND(All!$V101="P9",All!$AE101="RDP"),Ruler!Z$14,IF(AND(All!$V101="P1",All!$AE101="RMS"),Ruler!Z$6,IF(AND(All!$V101="P2",All!$AE101="RMS"),Ruler!Z$15,IF(AND(All!$V101="P3",All!$AE101="RMS"),Ruler!Z$16,IF(AND(All!$V101="P4",All!$AE101="RMS"),Ruler!Z$17,IF(AND(All!$V101="P5",All!$AE101="RMS"),Ruler!Z$18,IF(AND(All!$V101="P6",All!$AE101="RMS"),Ruler!Z$19,IF(AND(All!$V101="P7",All!$AE101="RMS"),Ruler!Z$20,IF(AND(All!$V101="P8",All!$AE101="RMS"),Ruler!Z$21,IF(AND(All!$V101="P9",All!$AE101="RMS"),Ruler!Z$22,IF(AND(All!$V101="P1",All!$AE101="RSS"),Ruler!Z$6,IF(AND(All!$V101="P2",All!$AE101="RSS"),Ruler!Z$23,IF(AND(All!$V101="P3",All!$AE101="RSS"),Ruler!Z$24,IF(AND(All!$V101="P4",All!$AE101="RSS"),Ruler!Z$25,IF(AND(All!$V101="P5",All!$AE101="RSS"),Ruler!Z$26,IF(AND(All!$V101="P6",All!$AE101="RSS"),Ruler!Z$27,IF(AND(All!$V101="P7",All!$AE101="RSS"),Ruler!Z$28,IF(AND(All!$V101="P8",All!$AE101="RSS"),Ruler!Z$29,IF(AND(All!$V101="P9",All!$AE101="RSS"),Ruler!Z$30,0)))))))))))))))))))))))))))</f>
        <v>0</v>
      </c>
      <c r="CH101" s="325">
        <f>IF(AND(All!$V101="P1",All!$AE101="RDP"),Ruler!AA$6,IF(AND(All!$V101="P2",All!$AE101="RDP"),Ruler!AA$7,IF(AND(All!$V101="P3",All!$AE101="RDP"),Ruler!AA$8,IF(AND(All!$V101="P4",All!$AE101="RDP"),Ruler!AA$9,IF(AND(All!$V101="P5",All!$AE101="RDP"),Ruler!AA$10,IF(AND(All!$V101="P6",All!$AE101="RDP"),Ruler!AA$11,IF(AND(All!$V101="P7",All!$AE101="RDP"),Ruler!AA$12,IF(AND(All!$V101="P8",All!$AE101="RDP"),Ruler!AA$13,IF(AND(All!$V101="P9",All!$AE101="RDP"),Ruler!AA$14,IF(AND(All!$V101="P1",All!$AE101="RMS"),Ruler!AA$6,IF(AND(All!$V101="P2",All!$AE101="RMS"),Ruler!AA$15,IF(AND(All!$V101="P3",All!$AE101="RMS"),Ruler!AA$16,IF(AND(All!$V101="P4",All!$AE101="RMS"),Ruler!AA$17,IF(AND(All!$V101="P5",All!$AE101="RMS"),Ruler!AA$18,IF(AND(All!$V101="P6",All!$AE101="RMS"),Ruler!AA$19,IF(AND(All!$V101="P7",All!$AE101="RMS"),Ruler!AA$20,IF(AND(All!$V101="P8",All!$AE101="RMS"),Ruler!AA$21,IF(AND(All!$V101="P9",All!$AE101="RMS"),Ruler!AA$22,IF(AND(All!$V101="P1",All!$AE101="RSS"),Ruler!AA$6,IF(AND(All!$V101="P2",All!$AE101="RSS"),Ruler!AA$23,IF(AND(All!$V101="P3",All!$AE101="RSS"),Ruler!AA$24,IF(AND(All!$V101="P4",All!$AE101="RSS"),Ruler!AA$25,IF(AND(All!$V101="P5",All!$AE101="RSS"),Ruler!AA$26,IF(AND(All!$V101="P6",All!$AE101="RSS"),Ruler!AA$27,IF(AND(All!$V101="P7",All!$AE101="RSS"),Ruler!AA$28,IF(AND(All!$V101="P8",All!$AE101="RSS"),Ruler!AA$29,IF(AND(All!$V101="P9",All!$AE101="RSS"),Ruler!AA$30,0)))))))))))))))))))))))))))</f>
        <v>0</v>
      </c>
      <c r="CI101" s="325">
        <f>IF(AND(All!$V101="P1",All!$AE101="RDP"),Ruler!AB$6,IF(AND(All!$V101="P2",All!$AE101="RDP"),Ruler!AB$7,IF(AND(All!$V101="P3",All!$AE101="RDP"),Ruler!AB$8,IF(AND(All!$V101="P4",All!$AE101="RDP"),Ruler!AB$9,IF(AND(All!$V101="P5",All!$AE101="RDP"),Ruler!AB$10,IF(AND(All!$V101="P6",All!$AE101="RDP"),Ruler!AB$11,IF(AND(All!$V101="P7",All!$AE101="RDP"),Ruler!AB$12,IF(AND(All!$V101="P8",All!$AE101="RDP"),Ruler!AB$13,IF(AND(All!$V101="P9",All!$AE101="RDP"),Ruler!AB$14,IF(AND(All!$V101="P1",All!$AE101="RMS"),Ruler!AB$6,IF(AND(All!$V101="P2",All!$AE101="RMS"),Ruler!AB$15,IF(AND(All!$V101="P3",All!$AE101="RMS"),Ruler!AB$16,IF(AND(All!$V101="P4",All!$AE101="RMS"),Ruler!AB$17,IF(AND(All!$V101="P5",All!$AE101="RMS"),Ruler!AB$18,IF(AND(All!$V101="P6",All!$AE101="RMS"),Ruler!AB$19,IF(AND(All!$V101="P7",All!$AE101="RMS"),Ruler!AB$20,IF(AND(All!$V101="P8",All!$AE101="RMS"),Ruler!AB$21,IF(AND(All!$V101="P9",All!$AE101="RMS"),Ruler!AB$22,IF(AND(All!$V101="P1",All!$AE101="RSS"),Ruler!AB$6,IF(AND(All!$V101="P2",All!$AE101="RSS"),Ruler!AB$23,IF(AND(All!$V101="P3",All!$AE101="RSS"),Ruler!AB$24,IF(AND(All!$V101="P4",All!$AE101="RSS"),Ruler!AB$25,IF(AND(All!$V101="P5",All!$AE101="RSS"),Ruler!AB$26,IF(AND(All!$V101="P6",All!$AE101="RSS"),Ruler!AB$27,IF(AND(All!$V101="P7",All!$AE101="RSS"),Ruler!AB$28,IF(AND(All!$V101="P8",All!$AE101="RSS"),Ruler!AB$29,IF(AND(All!$V101="P9",All!$AE101="RSS"),Ruler!AB$30,0)))))))))))))))))))))))))))</f>
        <v>0</v>
      </c>
      <c r="CJ101" s="323">
        <f>Table9[[#This Row],[R-B1]]-Table9[[#This Row],[B1]]</f>
        <v>-2</v>
      </c>
      <c r="CK101" s="43">
        <f>Table9[[#This Row],[R-B2]]-Table9[[#This Row],[B2]]</f>
        <v>-2</v>
      </c>
      <c r="CL101" s="43">
        <f>Table9[[#This Row],[R-B3]]-Table9[[#This Row],[B3]]</f>
        <v>-2</v>
      </c>
      <c r="CM101" s="43">
        <f>Table9[[#This Row],[R-B4]]-Table9[[#This Row],[B4]]</f>
        <v>-2</v>
      </c>
      <c r="CN101" s="43">
        <f>Table9[[#This Row],[R-B5]]-Table9[[#This Row],[B5]]</f>
        <v>-2</v>
      </c>
      <c r="CO101" s="43">
        <f>Table9[[#This Row],[R-B6]]-Table9[[#This Row],[B6]]</f>
        <v>-2</v>
      </c>
      <c r="CP101" s="43">
        <f>Table9[[#This Row],[R-B7]]-Table9[[#This Row],[B7]]</f>
        <v>-2</v>
      </c>
      <c r="CQ101" s="43">
        <f>Table9[[#This Row],[R-B8]]-Table9[[#This Row],[B8]]</f>
        <v>-2</v>
      </c>
      <c r="CR101" s="43">
        <f>Table9[[#This Row],[R-B9]]-Table9[[#This Row],[B9]]</f>
        <v>-2</v>
      </c>
      <c r="CS101" s="43">
        <f>Table9[[#This Row],[R-B10]]-Table9[[#This Row],[B10]]</f>
        <v>-2</v>
      </c>
      <c r="CT101" s="43">
        <f>Table9[[#This Row],[R-B11]]-Table9[[#This Row],[B11]]</f>
        <v>-2</v>
      </c>
      <c r="CU101" s="43">
        <f>Table9[[#This Row],[R-B12]]-Table9[[#This Row],[B12]]</f>
        <v>-2</v>
      </c>
      <c r="CV101" s="43">
        <f>Table9[[#This Row],[R-K1]]-Table9[[#This Row],[K1]]</f>
        <v>-2</v>
      </c>
      <c r="CW101" s="43">
        <f>Table9[[#This Row],[R-K2]]-Table9[[#This Row],[K2]]</f>
        <v>-2</v>
      </c>
      <c r="CX101" s="43">
        <f>Table9[[#This Row],[R-K3]]-Table9[[#This Row],[K3]]</f>
        <v>0</v>
      </c>
      <c r="CY101" s="43">
        <f>Table9[[#This Row],[R-K4]]-Table9[[#This Row],[K4]]</f>
        <v>-1</v>
      </c>
      <c r="CZ101" s="43">
        <f>Table9[[#This Row],[R-K5]]-Table9[[#This Row],[K5]]</f>
        <v>0</v>
      </c>
      <c r="DA101" s="43">
        <f>Table9[[#This Row],[R-P1]]-Table9[[#This Row],[P1]]</f>
        <v>-1</v>
      </c>
      <c r="DB101" s="43">
        <f>Table9[[#This Row],[R-P2]]-Table9[[#This Row],[P2]]</f>
        <v>-1</v>
      </c>
      <c r="DC101" s="43">
        <f>Table9[[#This Row],[R-P3]]-Table9[[#This Row],[P3]]</f>
        <v>-2</v>
      </c>
      <c r="DD101" s="43">
        <f>Table9[[#This Row],[R-P4]]-Table9[[#This Row],[P4]]</f>
        <v>0</v>
      </c>
      <c r="DE101" s="43">
        <f>Table9[[#This Row],[R-P5]]-Table9[[#This Row],[P5]]</f>
        <v>0</v>
      </c>
      <c r="DF101" s="43">
        <f>Table9[[#This Row],[R-E1]]-Table9[[#This Row],[E1]]</f>
        <v>0</v>
      </c>
      <c r="DG101" s="328">
        <f>Table9[[#This Row],[R-E2]]-Table9[[#This Row],[E2]]</f>
        <v>0</v>
      </c>
      <c r="DH101" s="43">
        <f>COUNTIF(Table9[[#This Row],[G-B1]:[G-B12]],"&lt;=0")/12*100</f>
        <v>100</v>
      </c>
      <c r="DI101" s="43">
        <f>COUNTIF(Table9[[#This Row],[G-K1]:[G-K5]],"&lt;=0")/5*100</f>
        <v>100</v>
      </c>
      <c r="DJ101" s="43">
        <f>COUNTIF(Table9[[#This Row],[G-P1]:[G-P5]],"&lt;=0")/5*100</f>
        <v>100</v>
      </c>
      <c r="DK101" s="43">
        <f>COUNTIF(Table9[[#This Row],[G-E1]:[G-E2]],"&lt;=0")/2*100</f>
        <v>100</v>
      </c>
      <c r="DL101" s="450">
        <f>IF(AE101="RDP",(COUNTIF(Table9[[#This Row],[G-B3]],"&lt;=0")+COUNTIF(Table9[[#This Row],[G-B4]],"&lt;=0")+COUNTIF(Table9[[#This Row],[G-B7]],"&lt;=0")+COUNTIF(Table9[[#This Row],[G-B11]],"&lt;=0")+COUNTIF(Table9[[#This Row],[G-K2]],"&lt;=0"))/5*100,IF(AE101="RMS",(COUNTIF(Table9[[#This Row],[G-B4]],"&lt;=0")+COUNTIF(Table9[[#This Row],[G-B5]],"&lt;=0")+COUNTIF(Table9[[#This Row],[G-B10]],"&lt;=0")+COUNTIF(Table9[[#This Row],[G-B12]],"&lt;=0")+COUNTIF(Table9[[#This Row],[G-K2]],"&lt;=0"))/5*100,IF(AE101="RSS",(COUNTIF(Table9[[#This Row],[G-B1]],"&lt;=0")+COUNTIF(Table9[[#This Row],[G-B2]],"&lt;=0")+COUNTIF(Table9[[#This Row],[G-B6]],"&lt;=0")+COUNTIF(Table9[[#This Row],[G-B11]],"&lt;=0")+COUNTIF(Table9[[#This Row],[G-B12]],"&lt;=0"))/5*100,0)))</f>
        <v>0</v>
      </c>
      <c r="DM101" s="332">
        <v>33</v>
      </c>
      <c r="DN101" s="42">
        <v>0</v>
      </c>
      <c r="DO101" s="42">
        <v>20</v>
      </c>
      <c r="DP101" s="42">
        <v>0</v>
      </c>
      <c r="DQ101" s="42">
        <v>20</v>
      </c>
      <c r="DR101" s="332">
        <v>0</v>
      </c>
      <c r="DS101" s="42">
        <v>0</v>
      </c>
      <c r="DT101" s="42">
        <v>0</v>
      </c>
      <c r="DU101" s="42">
        <v>20</v>
      </c>
      <c r="DV101" s="42">
        <v>0</v>
      </c>
      <c r="DW101" s="332">
        <v>0</v>
      </c>
      <c r="DX101" s="42">
        <v>0</v>
      </c>
      <c r="DY101" s="42">
        <v>0</v>
      </c>
      <c r="DZ101" s="42">
        <v>0</v>
      </c>
      <c r="EA101" s="333">
        <v>0</v>
      </c>
      <c r="EB101" s="342"/>
      <c r="EC101" s="339"/>
      <c r="ED101" s="339"/>
      <c r="EE101" s="338" t="s">
        <v>907</v>
      </c>
    </row>
    <row r="102" spans="2:135" ht="70" hidden="1" customHeight="1" thickBot="1" x14ac:dyDescent="0.35">
      <c r="B102" s="282">
        <v>102</v>
      </c>
      <c r="C102" s="285" t="s">
        <v>134</v>
      </c>
      <c r="D102" s="45">
        <v>46198</v>
      </c>
      <c r="E102" s="284" t="s">
        <v>908</v>
      </c>
      <c r="F102" s="43">
        <v>1038000</v>
      </c>
      <c r="G102" s="357">
        <f t="shared" ca="1" si="5"/>
        <v>33.642828129756474</v>
      </c>
      <c r="H102" s="283">
        <v>34036</v>
      </c>
      <c r="I102" s="282" t="s">
        <v>136</v>
      </c>
      <c r="J102" s="282" t="s">
        <v>137</v>
      </c>
      <c r="K102" s="282" t="s">
        <v>138</v>
      </c>
      <c r="L102" s="282" t="s">
        <v>147</v>
      </c>
      <c r="M102" s="285" t="s">
        <v>202</v>
      </c>
      <c r="N102" s="282" t="s">
        <v>909</v>
      </c>
      <c r="O102" s="282" t="s">
        <v>142</v>
      </c>
      <c r="P102" s="284" t="s">
        <v>910</v>
      </c>
      <c r="Q102" s="282" t="s">
        <v>144</v>
      </c>
      <c r="R102" s="282" t="s">
        <v>185</v>
      </c>
      <c r="S102" s="283">
        <v>42614</v>
      </c>
      <c r="T102" s="286">
        <f t="shared" ca="1" si="7"/>
        <v>10.136111111111111</v>
      </c>
      <c r="U102" s="286">
        <f ca="1">Table9[[#This Row],[Years in PET]]</f>
        <v>10.136111111111111</v>
      </c>
      <c r="V102" s="282" t="s">
        <v>57</v>
      </c>
      <c r="W102" s="286"/>
      <c r="X102" s="286">
        <f ca="1">($T$1-Table9[[#This Row],[Date of Appointment to Current Grade]])/365</f>
        <v>2.8894034722222299</v>
      </c>
      <c r="Y102" s="283">
        <v>45261</v>
      </c>
      <c r="Z102" s="282" t="s">
        <v>187</v>
      </c>
      <c r="AA102" s="283">
        <v>45383</v>
      </c>
      <c r="AB102" s="286">
        <f ca="1">($T$1-Table9[[#This Row],[Date in Position]])/365</f>
        <v>2.555156896879764</v>
      </c>
      <c r="AC102" s="282" t="s">
        <v>146</v>
      </c>
      <c r="AD102" s="283">
        <v>45170</v>
      </c>
      <c r="AE102" s="282" t="s">
        <v>147</v>
      </c>
      <c r="AF102" s="282"/>
      <c r="AG102" s="287" t="s">
        <v>911</v>
      </c>
      <c r="AH102" s="287" t="s">
        <v>912</v>
      </c>
      <c r="AI102" s="287" t="s">
        <v>913</v>
      </c>
      <c r="AJ102" s="285"/>
      <c r="AK102" s="288" t="s">
        <v>914</v>
      </c>
      <c r="AL102" s="285" t="s">
        <v>380</v>
      </c>
      <c r="AM102" s="319" t="s">
        <v>915</v>
      </c>
      <c r="AN102" s="323">
        <v>1</v>
      </c>
      <c r="AO102" s="43">
        <v>1</v>
      </c>
      <c r="AP102" s="43">
        <v>1</v>
      </c>
      <c r="AQ102" s="43">
        <v>2</v>
      </c>
      <c r="AR102" s="43">
        <v>2</v>
      </c>
      <c r="AS102" s="43">
        <v>2</v>
      </c>
      <c r="AT102" s="43">
        <v>2</v>
      </c>
      <c r="AU102" s="43">
        <v>2</v>
      </c>
      <c r="AV102" s="43">
        <v>1</v>
      </c>
      <c r="AW102" s="43">
        <v>2</v>
      </c>
      <c r="AX102" s="43">
        <v>1</v>
      </c>
      <c r="AY102" s="43">
        <v>2</v>
      </c>
      <c r="AZ102" s="43">
        <v>2</v>
      </c>
      <c r="BA102" s="43">
        <v>2</v>
      </c>
      <c r="BB102" s="43">
        <v>0</v>
      </c>
      <c r="BC102" s="43">
        <v>1</v>
      </c>
      <c r="BD102" s="43">
        <v>0</v>
      </c>
      <c r="BE102" s="43">
        <v>1</v>
      </c>
      <c r="BF102" s="43">
        <v>1</v>
      </c>
      <c r="BG102" s="43">
        <v>2</v>
      </c>
      <c r="BH102" s="43">
        <v>1</v>
      </c>
      <c r="BI102" s="43">
        <v>0</v>
      </c>
      <c r="BJ102" s="43">
        <v>0</v>
      </c>
      <c r="BK102" s="328">
        <v>0</v>
      </c>
      <c r="BL102" s="325">
        <f>IF(AND(All!$V102="P1",All!$AE102="RDP"),Ruler!E$6,IF(AND(All!$V102="P2",All!$AE102="RDP"),Ruler!E$7,IF(AND(All!$V102="P3",All!$AE102="RDP"),Ruler!E$8,IF(AND(All!$V102="P4",All!$AE102="RDP"),Ruler!E$9,IF(AND(All!$V102="P5",All!$AE102="RDP"),Ruler!E$10,IF(AND(All!$V102="P6",All!$AE102="RDP"),Ruler!E$11,IF(AND(All!$V102="P7",All!$AE102="RDP"),Ruler!E$12,IF(AND(All!$V102="P8",All!$AE102="RDP"),Ruler!E$13,IF(AND(All!$V102="P9",All!$AE102="RDP"),Ruler!E$14,IF(AND(All!$V102="P1",All!$AE102="RMS"),Ruler!E$6,IF(AND(All!$V102="P2",All!$AE102="RMS"),Ruler!E$15,IF(AND(All!$V102="P3",All!$AE102="RMS"),Ruler!E$16,IF(AND(All!$V102="P4",All!$AE102="RMS"),Ruler!E$17,IF(AND(All!$V102="P5",All!$AE102="RMS"),Ruler!E$18,IF(AND(All!$V102="P6",All!$AE102="RMS"),Ruler!E$19,IF(AND(All!$V102="P7",All!$AE102="RMS"),Ruler!E$20,IF(AND(All!$V102="P8",All!$AE102="RMS"),Ruler!E$21,IF(AND(All!$V102="P9",All!$AE102="RMS"),Ruler!E$22,IF(AND(All!$V102="P1",All!$AE102="RSS"),Ruler!E$6,IF(AND(All!$V102="P2",All!$AE102="RSS"),Ruler!E$23,IF(AND(All!$V102="P3",All!$AE102="RSS"),Ruler!E$24,IF(AND(All!$V102="P4",All!$AE102="RSS"),Ruler!E$25,IF(AND(All!$V102="P5",All!$AE102="RSS"),Ruler!E$26,IF(AND(All!$V102="P6",All!$AE102="RSS"),Ruler!E$27,IF(AND(All!$V102="P7",All!$AE102="RSS"),Ruler!E$28,IF(AND(All!$V102="P8",All!$AE102="RSS"),Ruler!E$29,IF(AND(All!$V102="P9",All!$AE102="RSS"),Ruler!E$30,0)))))))))))))))))))))))))))</f>
        <v>2</v>
      </c>
      <c r="BM102" s="325">
        <f>IF(AND(All!$V102="P1",All!$AE102="RDP"),Ruler!F$6,IF(AND(All!$V102="P2",All!$AE102="RDP"),Ruler!F$7,IF(AND(All!$V102="P3",All!$AE102="RDP"),Ruler!F$8,IF(AND(All!$V102="P4",All!$AE102="RDP"),Ruler!F$9,IF(AND(All!$V102="P5",All!$AE102="RDP"),Ruler!F$10,IF(AND(All!$V102="P6",All!$AE102="RDP"),Ruler!F$11,IF(AND(All!$V102="P7",All!$AE102="RDP"),Ruler!F$12,IF(AND(All!$V102="P8",All!$AE102="RDP"),Ruler!F$13,IF(AND(All!$V102="P9",All!$AE102="RDP"),Ruler!F$14,IF(AND(All!$V102="P1",All!$AE102="RMS"),Ruler!F$6,IF(AND(All!$V102="P2",All!$AE102="RMS"),Ruler!F$15,IF(AND(All!$V102="P3",All!$AE102="RMS"),Ruler!F$16,IF(AND(All!$V102="P4",All!$AE102="RMS"),Ruler!F$17,IF(AND(All!$V102="P5",All!$AE102="RMS"),Ruler!F$18,IF(AND(All!$V102="P6",All!$AE102="RMS"),Ruler!F$19,IF(AND(All!$V102="P7",All!$AE102="RMS"),Ruler!F$20,IF(AND(All!$V102="P8",All!$AE102="RMS"),Ruler!F$21,IF(AND(All!$V102="P9",All!$AE102="RMS"),Ruler!F$22,IF(AND(All!$V102="P1",All!$AE102="RSS"),Ruler!F$6,IF(AND(All!$V102="P2",All!$AE102="RSS"),Ruler!F$23,IF(AND(All!$V102="P3",All!$AE102="RSS"),Ruler!F$24,IF(AND(All!$V102="P4",All!$AE102="RSS"),Ruler!F$25,IF(AND(All!$V102="P5",All!$AE102="RSS"),Ruler!F$26,IF(AND(All!$V102="P6",All!$AE102="RSS"),Ruler!F$27,IF(AND(All!$V102="P7",All!$AE102="RSS"),Ruler!F$28,IF(AND(All!$V102="P8",All!$AE102="RSS"),Ruler!F$29,IF(AND(All!$V102="P9",All!$AE102="RSS"),Ruler!F$30,0)))))))))))))))))))))))))))</f>
        <v>2</v>
      </c>
      <c r="BN102" s="325">
        <f>IF(AND(All!$V102="P1",All!$AE102="RDP"),Ruler!G$6,IF(AND(All!$V102="P2",All!$AE102="RDP"),Ruler!G$7,IF(AND(All!$V102="P3",All!$AE102="RDP"),Ruler!G$8,IF(AND(All!$V102="P4",All!$AE102="RDP"),Ruler!G$9,IF(AND(All!$V102="P5",All!$AE102="RDP"),Ruler!G$10,IF(AND(All!$V102="P6",All!$AE102="RDP"),Ruler!G$11,IF(AND(All!$V102="P7",All!$AE102="RDP"),Ruler!G$12,IF(AND(All!$V102="P8",All!$AE102="RDP"),Ruler!G$13,IF(AND(All!$V102="P9",All!$AE102="RDP"),Ruler!G$14,IF(AND(All!$V102="P1",All!$AE102="RMS"),Ruler!G$6,IF(AND(All!$V102="P2",All!$AE102="RMS"),Ruler!G$15,IF(AND(All!$V102="P3",All!$AE102="RMS"),Ruler!G$16,IF(AND(All!$V102="P4",All!$AE102="RMS"),Ruler!G$17,IF(AND(All!$V102="P5",All!$AE102="RMS"),Ruler!G$18,IF(AND(All!$V102="P6",All!$AE102="RMS"),Ruler!G$19,IF(AND(All!$V102="P7",All!$AE102="RMS"),Ruler!G$20,IF(AND(All!$V102="P8",All!$AE102="RMS"),Ruler!G$21,IF(AND(All!$V102="P9",All!$AE102="RMS"),Ruler!G$22,IF(AND(All!$V102="P1",All!$AE102="RSS"),Ruler!G$6,IF(AND(All!$V102="P2",All!$AE102="RSS"),Ruler!G$23,IF(AND(All!$V102="P3",All!$AE102="RSS"),Ruler!G$24,IF(AND(All!$V102="P4",All!$AE102="RSS"),Ruler!G$25,IF(AND(All!$V102="P5",All!$AE102="RSS"),Ruler!G$26,IF(AND(All!$V102="P6",All!$AE102="RSS"),Ruler!G$27,IF(AND(All!$V102="P7",All!$AE102="RSS"),Ruler!G$28,IF(AND(All!$V102="P8",All!$AE102="RSS"),Ruler!G$29,IF(AND(All!$V102="P9",All!$AE102="RSS"),Ruler!G$30,0)))))))))))))))))))))))))))</f>
        <v>1</v>
      </c>
      <c r="BO102" s="325">
        <f>IF(AND(All!$V102="P1",All!$AE102="RDP"),Ruler!H$6,IF(AND(All!$V102="P2",All!$AE102="RDP"),Ruler!H$7,IF(AND(All!$V102="P3",All!$AE102="RDP"),Ruler!H$8,IF(AND(All!$V102="P4",All!$AE102="RDP"),Ruler!H$9,IF(AND(All!$V102="P5",All!$AE102="RDP"),Ruler!H$10,IF(AND(All!$V102="P6",All!$AE102="RDP"),Ruler!H$11,IF(AND(All!$V102="P7",All!$AE102="RDP"),Ruler!H$12,IF(AND(All!$V102="P8",All!$AE102="RDP"),Ruler!H$13,IF(AND(All!$V102="P9",All!$AE102="RDP"),Ruler!H$14,IF(AND(All!$V102="P1",All!$AE102="RMS"),Ruler!H$6,IF(AND(All!$V102="P2",All!$AE102="RMS"),Ruler!H$15,IF(AND(All!$V102="P3",All!$AE102="RMS"),Ruler!H$16,IF(AND(All!$V102="P4",All!$AE102="RMS"),Ruler!H$17,IF(AND(All!$V102="P5",All!$AE102="RMS"),Ruler!H$18,IF(AND(All!$V102="P6",All!$AE102="RMS"),Ruler!H$19,IF(AND(All!$V102="P7",All!$AE102="RMS"),Ruler!H$20,IF(AND(All!$V102="P8",All!$AE102="RMS"),Ruler!H$21,IF(AND(All!$V102="P9",All!$AE102="RMS"),Ruler!H$22,IF(AND(All!$V102="P1",All!$AE102="RSS"),Ruler!H$6,IF(AND(All!$V102="P2",All!$AE102="RSS"),Ruler!H$23,IF(AND(All!$V102="P3",All!$AE102="RSS"),Ruler!H$24,IF(AND(All!$V102="P4",All!$AE102="RSS"),Ruler!H$25,IF(AND(All!$V102="P5",All!$AE102="RSS"),Ruler!H$26,IF(AND(All!$V102="P6",All!$AE102="RSS"),Ruler!H$27,IF(AND(All!$V102="P7",All!$AE102="RSS"),Ruler!H$28,IF(AND(All!$V102="P8",All!$AE102="RSS"),Ruler!H$29,IF(AND(All!$V102="P9",All!$AE102="RSS"),Ruler!H$30,0)))))))))))))))))))))))))))</f>
        <v>2</v>
      </c>
      <c r="BP102" s="325">
        <f>IF(AND(All!$V102="P1",All!$AE102="RDP"),Ruler!I$6,IF(AND(All!$V102="P2",All!$AE102="RDP"),Ruler!I$7,IF(AND(All!$V102="P3",All!$AE102="RDP"),Ruler!I$8,IF(AND(All!$V102="P4",All!$AE102="RDP"),Ruler!I$9,IF(AND(All!$V102="P5",All!$AE102="RDP"),Ruler!I$10,IF(AND(All!$V102="P6",All!$AE102="RDP"),Ruler!I$11,IF(AND(All!$V102="P7",All!$AE102="RDP"),Ruler!I$12,IF(AND(All!$V102="P8",All!$AE102="RDP"),Ruler!I$13,IF(AND(All!$V102="P9",All!$AE102="RDP"),Ruler!I$14,IF(AND(All!$V102="P1",All!$AE102="RMS"),Ruler!I$6,IF(AND(All!$V102="P2",All!$AE102="RMS"),Ruler!I$15,IF(AND(All!$V102="P3",All!$AE102="RMS"),Ruler!I$16,IF(AND(All!$V102="P4",All!$AE102="RMS"),Ruler!I$17,IF(AND(All!$V102="P5",All!$AE102="RMS"),Ruler!I$18,IF(AND(All!$V102="P6",All!$AE102="RMS"),Ruler!I$19,IF(AND(All!$V102="P7",All!$AE102="RMS"),Ruler!I$20,IF(AND(All!$V102="P8",All!$AE102="RMS"),Ruler!I$21,IF(AND(All!$V102="P9",All!$AE102="RMS"),Ruler!I$22,IF(AND(All!$V102="P1",All!$AE102="RSS"),Ruler!I$6,IF(AND(All!$V102="P2",All!$AE102="RSS"),Ruler!I$23,IF(AND(All!$V102="P3",All!$AE102="RSS"),Ruler!I$24,IF(AND(All!$V102="P4",All!$AE102="RSS"),Ruler!I$25,IF(AND(All!$V102="P5",All!$AE102="RSS"),Ruler!I$26,IF(AND(All!$V102="P6",All!$AE102="RSS"),Ruler!I$27,IF(AND(All!$V102="P7",All!$AE102="RSS"),Ruler!I$28,IF(AND(All!$V102="P8",All!$AE102="RSS"),Ruler!I$29,IF(AND(All!$V102="P9",All!$AE102="RSS"),Ruler!I$30,0)))))))))))))))))))))))))))</f>
        <v>2</v>
      </c>
      <c r="BQ102" s="325">
        <f>IF(AND(All!$V102="P1",All!$AE102="RDP"),Ruler!J$6,IF(AND(All!$V102="P2",All!$AE102="RDP"),Ruler!J$7,IF(AND(All!$V102="P3",All!$AE102="RDP"),Ruler!J$8,IF(AND(All!$V102="P4",All!$AE102="RDP"),Ruler!J$9,IF(AND(All!$V102="P5",All!$AE102="RDP"),Ruler!J$10,IF(AND(All!$V102="P6",All!$AE102="RDP"),Ruler!J$11,IF(AND(All!$V102="P7",All!$AE102="RDP"),Ruler!J$12,IF(AND(All!$V102="P8",All!$AE102="RDP"),Ruler!J$13,IF(AND(All!$V102="P9",All!$AE102="RDP"),Ruler!J$14,IF(AND(All!$V102="P1",All!$AE102="RMS"),Ruler!J$6,IF(AND(All!$V102="P2",All!$AE102="RMS"),Ruler!J$15,IF(AND(All!$V102="P3",All!$AE102="RMS"),Ruler!J$16,IF(AND(All!$V102="P4",All!$AE102="RMS"),Ruler!J$17,IF(AND(All!$V102="P5",All!$AE102="RMS"),Ruler!J$18,IF(AND(All!$V102="P6",All!$AE102="RMS"),Ruler!J$19,IF(AND(All!$V102="P7",All!$AE102="RMS"),Ruler!J$20,IF(AND(All!$V102="P8",All!$AE102="RMS"),Ruler!J$21,IF(AND(All!$V102="P9",All!$AE102="RMS"),Ruler!J$22,IF(AND(All!$V102="P1",All!$AE102="RSS"),Ruler!J$6,IF(AND(All!$V102="P2",All!$AE102="RSS"),Ruler!J$23,IF(AND(All!$V102="P3",All!$AE102="RSS"),Ruler!J$24,IF(AND(All!$V102="P4",All!$AE102="RSS"),Ruler!J$25,IF(AND(All!$V102="P5",All!$AE102="RSS"),Ruler!J$26,IF(AND(All!$V102="P6",All!$AE102="RSS"),Ruler!J$27,IF(AND(All!$V102="P7",All!$AE102="RSS"),Ruler!J$28,IF(AND(All!$V102="P8",All!$AE102="RSS"),Ruler!J$29,IF(AND(All!$V102="P9",All!$AE102="RSS"),Ruler!J$30,0)))))))))))))))))))))))))))</f>
        <v>2</v>
      </c>
      <c r="BR102" s="325">
        <f>IF(AND(All!$V102="P1",All!$AE102="RDP"),Ruler!K$6,IF(AND(All!$V102="P2",All!$AE102="RDP"),Ruler!K$7,IF(AND(All!$V102="P3",All!$AE102="RDP"),Ruler!K$8,IF(AND(All!$V102="P4",All!$AE102="RDP"),Ruler!K$9,IF(AND(All!$V102="P5",All!$AE102="RDP"),Ruler!K$10,IF(AND(All!$V102="P6",All!$AE102="RDP"),Ruler!K$11,IF(AND(All!$V102="P7",All!$AE102="RDP"),Ruler!K$12,IF(AND(All!$V102="P8",All!$AE102="RDP"),Ruler!K$13,IF(AND(All!$V102="P9",All!$AE102="RDP"),Ruler!K$14,IF(AND(All!$V102="P1",All!$AE102="RMS"),Ruler!K$6,IF(AND(All!$V102="P2",All!$AE102="RMS"),Ruler!K$15,IF(AND(All!$V102="P3",All!$AE102="RMS"),Ruler!K$16,IF(AND(All!$V102="P4",All!$AE102="RMS"),Ruler!K$17,IF(AND(All!$V102="P5",All!$AE102="RMS"),Ruler!K$18,IF(AND(All!$V102="P6",All!$AE102="RMS"),Ruler!K$19,IF(AND(All!$V102="P7",All!$AE102="RMS"),Ruler!K$20,IF(AND(All!$V102="P8",All!$AE102="RMS"),Ruler!K$21,IF(AND(All!$V102="P9",All!$AE102="RMS"),Ruler!K$22,IF(AND(All!$V102="P1",All!$AE102="RSS"),Ruler!K$6,IF(AND(All!$V102="P2",All!$AE102="RSS"),Ruler!K$23,IF(AND(All!$V102="P3",All!$AE102="RSS"),Ruler!K$24,IF(AND(All!$V102="P4",All!$AE102="RSS"),Ruler!K$25,IF(AND(All!$V102="P5",All!$AE102="RSS"),Ruler!K$26,IF(AND(All!$V102="P6",All!$AE102="RSS"),Ruler!K$27,IF(AND(All!$V102="P7",All!$AE102="RSS"),Ruler!K$28,IF(AND(All!$V102="P8",All!$AE102="RSS"),Ruler!K$29,IF(AND(All!$V102="P9",All!$AE102="RSS"),Ruler!K$30,0)))))))))))))))))))))))))))</f>
        <v>3</v>
      </c>
      <c r="BS102" s="325">
        <f>IF(AND(All!$V102="P1",All!$AE102="RDP"),Ruler!L$6,IF(AND(All!$V102="P2",All!$AE102="RDP"),Ruler!L$7,IF(AND(All!$V102="P3",All!$AE102="RDP"),Ruler!L$8,IF(AND(All!$V102="P4",All!$AE102="RDP"),Ruler!L$9,IF(AND(All!$V102="P5",All!$AE102="RDP"),Ruler!L$10,IF(AND(All!$V102="P6",All!$AE102="RDP"),Ruler!L$11,IF(AND(All!$V102="P7",All!$AE102="RDP"),Ruler!L$12,IF(AND(All!$V102="P8",All!$AE102="RDP"),Ruler!L$13,IF(AND(All!$V102="P9",All!$AE102="RDP"),Ruler!L$14,IF(AND(All!$V102="P1",All!$AE102="RMS"),Ruler!L$6,IF(AND(All!$V102="P2",All!$AE102="RMS"),Ruler!L$15,IF(AND(All!$V102="P3",All!$AE102="RMS"),Ruler!L$16,IF(AND(All!$V102="P4",All!$AE102="RMS"),Ruler!L$17,IF(AND(All!$V102="P5",All!$AE102="RMS"),Ruler!L$18,IF(AND(All!$V102="P6",All!$AE102="RMS"),Ruler!L$19,IF(AND(All!$V102="P7",All!$AE102="RMS"),Ruler!L$20,IF(AND(All!$V102="P8",All!$AE102="RMS"),Ruler!L$21,IF(AND(All!$V102="P9",All!$AE102="RMS"),Ruler!L$22,IF(AND(All!$V102="P1",All!$AE102="RSS"),Ruler!L$6,IF(AND(All!$V102="P2",All!$AE102="RSS"),Ruler!L$23,IF(AND(All!$V102="P3",All!$AE102="RSS"),Ruler!L$24,IF(AND(All!$V102="P4",All!$AE102="RSS"),Ruler!L$25,IF(AND(All!$V102="P5",All!$AE102="RSS"),Ruler!L$26,IF(AND(All!$V102="P6",All!$AE102="RSS"),Ruler!L$27,IF(AND(All!$V102="P7",All!$AE102="RSS"),Ruler!L$28,IF(AND(All!$V102="P8",All!$AE102="RSS"),Ruler!L$29,IF(AND(All!$V102="P9",All!$AE102="RSS"),Ruler!L$30,0)))))))))))))))))))))))))))</f>
        <v>2</v>
      </c>
      <c r="BT102" s="325">
        <f>IF(AND(All!$V102="P1",All!$AE102="RDP"),Ruler!M$6,IF(AND(All!$V102="P2",All!$AE102="RDP"),Ruler!M$7,IF(AND(All!$V102="P3",All!$AE102="RDP"),Ruler!M$8,IF(AND(All!$V102="P4",All!$AE102="RDP"),Ruler!M$9,IF(AND(All!$V102="P5",All!$AE102="RDP"),Ruler!M$10,IF(AND(All!$V102="P6",All!$AE102="RDP"),Ruler!M$11,IF(AND(All!$V102="P7",All!$AE102="RDP"),Ruler!M$12,IF(AND(All!$V102="P8",All!$AE102="RDP"),Ruler!M$13,IF(AND(All!$V102="P9",All!$AE102="RDP"),Ruler!M$14,IF(AND(All!$V102="P1",All!$AE102="RMS"),Ruler!M$6,IF(AND(All!$V102="P2",All!$AE102="RMS"),Ruler!M$15,IF(AND(All!$V102="P3",All!$AE102="RMS"),Ruler!M$16,IF(AND(All!$V102="P4",All!$AE102="RMS"),Ruler!M$17,IF(AND(All!$V102="P5",All!$AE102="RMS"),Ruler!M$18,IF(AND(All!$V102="P6",All!$AE102="RMS"),Ruler!M$19,IF(AND(All!$V102="P7",All!$AE102="RMS"),Ruler!M$20,IF(AND(All!$V102="P8",All!$AE102="RMS"),Ruler!M$21,IF(AND(All!$V102="P9",All!$AE102="RMS"),Ruler!M$22,IF(AND(All!$V102="P1",All!$AE102="RSS"),Ruler!M$6,IF(AND(All!$V102="P2",All!$AE102="RSS"),Ruler!M$23,IF(AND(All!$V102="P3",All!$AE102="RSS"),Ruler!M$24,IF(AND(All!$V102="P4",All!$AE102="RSS"),Ruler!M$25,IF(AND(All!$V102="P5",All!$AE102="RSS"),Ruler!M$26,IF(AND(All!$V102="P6",All!$AE102="RSS"),Ruler!M$27,IF(AND(All!$V102="P7",All!$AE102="RSS"),Ruler!M$28,IF(AND(All!$V102="P8",All!$AE102="RSS"),Ruler!M$29,IF(AND(All!$V102="P9",All!$AE102="RSS"),Ruler!M$30,0)))))))))))))))))))))))))))</f>
        <v>2</v>
      </c>
      <c r="BU102" s="325">
        <f>IF(AND(All!$V102="P1",All!$AE102="RDP"),Ruler!N$6,IF(AND(All!$V102="P2",All!$AE102="RDP"),Ruler!N$7,IF(AND(All!$V102="P3",All!$AE102="RDP"),Ruler!N$8,IF(AND(All!$V102="P4",All!$AE102="RDP"),Ruler!N$9,IF(AND(All!$V102="P5",All!$AE102="RDP"),Ruler!N$10,IF(AND(All!$V102="P6",All!$AE102="RDP"),Ruler!N$11,IF(AND(All!$V102="P7",All!$AE102="RDP"),Ruler!N$12,IF(AND(All!$V102="P8",All!$AE102="RDP"),Ruler!N$13,IF(AND(All!$V102="P9",All!$AE102="RDP"),Ruler!N$14,IF(AND(All!$V102="P1",All!$AE102="RMS"),Ruler!N$6,IF(AND(All!$V102="P2",All!$AE102="RMS"),Ruler!N$15,IF(AND(All!$V102="P3",All!$AE102="RMS"),Ruler!N$16,IF(AND(All!$V102="P4",All!$AE102="RMS"),Ruler!N$17,IF(AND(All!$V102="P5",All!$AE102="RMS"),Ruler!N$18,IF(AND(All!$V102="P6",All!$AE102="RMS"),Ruler!N$19,IF(AND(All!$V102="P7",All!$AE102="RMS"),Ruler!N$20,IF(AND(All!$V102="P8",All!$AE102="RMS"),Ruler!N$21,IF(AND(All!$V102="P9",All!$AE102="RMS"),Ruler!N$22,IF(AND(All!$V102="P1",All!$AE102="RSS"),Ruler!N$6,IF(AND(All!$V102="P2",All!$AE102="RSS"),Ruler!N$23,IF(AND(All!$V102="P3",All!$AE102="RSS"),Ruler!N$24,IF(AND(All!$V102="P4",All!$AE102="RSS"),Ruler!N$25,IF(AND(All!$V102="P5",All!$AE102="RSS"),Ruler!N$26,IF(AND(All!$V102="P6",All!$AE102="RSS"),Ruler!N$27,IF(AND(All!$V102="P7",All!$AE102="RSS"),Ruler!N$28,IF(AND(All!$V102="P8",All!$AE102="RSS"),Ruler!N$29,IF(AND(All!$V102="P9",All!$AE102="RSS"),Ruler!N$30,0)))))))))))))))))))))))))))</f>
        <v>2</v>
      </c>
      <c r="BV102" s="325">
        <f>IF(AND(All!$V102="P1",All!$AE102="RDP"),Ruler!O$6,IF(AND(All!$V102="P2",All!$AE102="RDP"),Ruler!O$7,IF(AND(All!$V102="P3",All!$AE102="RDP"),Ruler!O$8,IF(AND(All!$V102="P4",All!$AE102="RDP"),Ruler!O$9,IF(AND(All!$V102="P5",All!$AE102="RDP"),Ruler!O$10,IF(AND(All!$V102="P6",All!$AE102="RDP"),Ruler!O$11,IF(AND(All!$V102="P7",All!$AE102="RDP"),Ruler!O$12,IF(AND(All!$V102="P8",All!$AE102="RDP"),Ruler!O$13,IF(AND(All!$V102="P9",All!$AE102="RDP"),Ruler!O$14,IF(AND(All!$V102="P1",All!$AE102="RMS"),Ruler!O$6,IF(AND(All!$V102="P2",All!$AE102="RMS"),Ruler!O$15,IF(AND(All!$V102="P3",All!$AE102="RMS"),Ruler!O$16,IF(AND(All!$V102="P4",All!$AE102="RMS"),Ruler!O$17,IF(AND(All!$V102="P5",All!$AE102="RMS"),Ruler!O$18,IF(AND(All!$V102="P6",All!$AE102="RMS"),Ruler!O$19,IF(AND(All!$V102="P7",All!$AE102="RMS"),Ruler!O$20,IF(AND(All!$V102="P8",All!$AE102="RMS"),Ruler!O$21,IF(AND(All!$V102="P9",All!$AE102="RMS"),Ruler!O$22,IF(AND(All!$V102="P1",All!$AE102="RSS"),Ruler!O$6,IF(AND(All!$V102="P2",All!$AE102="RSS"),Ruler!O$23,IF(AND(All!$V102="P3",All!$AE102="RSS"),Ruler!O$24,IF(AND(All!$V102="P4",All!$AE102="RSS"),Ruler!O$25,IF(AND(All!$V102="P5",All!$AE102="RSS"),Ruler!O$26,IF(AND(All!$V102="P6",All!$AE102="RSS"),Ruler!O$27,IF(AND(All!$V102="P7",All!$AE102="RSS"),Ruler!O$28,IF(AND(All!$V102="P8",All!$AE102="RSS"),Ruler!O$29,IF(AND(All!$V102="P9",All!$AE102="RSS"),Ruler!O$30,0)))))))))))))))))))))))))))</f>
        <v>2</v>
      </c>
      <c r="BW102" s="325">
        <f>IF(AND(All!$V102="P1",All!$AE102="RDP"),Ruler!P$6,IF(AND(All!$V102="P2",All!$AE102="RDP"),Ruler!P$7,IF(AND(All!$V102="P3",All!$AE102="RDP"),Ruler!P$8,IF(AND(All!$V102="P4",All!$AE102="RDP"),Ruler!P$9,IF(AND(All!$V102="P5",All!$AE102="RDP"),Ruler!P$10,IF(AND(All!$V102="P6",All!$AE102="RDP"),Ruler!P$11,IF(AND(All!$V102="P7",All!$AE102="RDP"),Ruler!P$12,IF(AND(All!$V102="P8",All!$AE102="RDP"),Ruler!P$13,IF(AND(All!$V102="P9",All!$AE102="RDP"),Ruler!P$14,IF(AND(All!$V102="P1",All!$AE102="RMS"),Ruler!P$6,IF(AND(All!$V102="P2",All!$AE102="RMS"),Ruler!P$15,IF(AND(All!$V102="P3",All!$AE102="RMS"),Ruler!P$16,IF(AND(All!$V102="P4",All!$AE102="RMS"),Ruler!P$17,IF(AND(All!$V102="P5",All!$AE102="RMS"),Ruler!P$18,IF(AND(All!$V102="P6",All!$AE102="RMS"),Ruler!P$19,IF(AND(All!$V102="P7",All!$AE102="RMS"),Ruler!P$20,IF(AND(All!$V102="P8",All!$AE102="RMS"),Ruler!P$21,IF(AND(All!$V102="P9",All!$AE102="RMS"),Ruler!P$22,IF(AND(All!$V102="P1",All!$AE102="RSS"),Ruler!P$6,IF(AND(All!$V102="P2",All!$AE102="RSS"),Ruler!P$23,IF(AND(All!$V102="P3",All!$AE102="RSS"),Ruler!P$24,IF(AND(All!$V102="P4",All!$AE102="RSS"),Ruler!P$25,IF(AND(All!$V102="P5",All!$AE102="RSS"),Ruler!P$26,IF(AND(All!$V102="P6",All!$AE102="RSS"),Ruler!P$27,IF(AND(All!$V102="P7",All!$AE102="RSS"),Ruler!P$28,IF(AND(All!$V102="P8",All!$AE102="RSS"),Ruler!P$29,IF(AND(All!$V102="P9",All!$AE102="RSS"),Ruler!P$30,0)))))))))))))))))))))))))))</f>
        <v>2</v>
      </c>
      <c r="BX102" s="325">
        <f>IF(AND(All!$V102="P1",All!$AE102="RDP"),Ruler!Q$6,IF(AND(All!$V102="P2",All!$AE102="RDP"),Ruler!Q$7,IF(AND(All!$V102="P3",All!$AE102="RDP"),Ruler!Q$8,IF(AND(All!$V102="P4",All!$AE102="RDP"),Ruler!Q$9,IF(AND(All!$V102="P5",All!$AE102="RDP"),Ruler!Q$10,IF(AND(All!$V102="P6",All!$AE102="RDP"),Ruler!Q$11,IF(AND(All!$V102="P7",All!$AE102="RDP"),Ruler!Q$12,IF(AND(All!$V102="P8",All!$AE102="RDP"),Ruler!Q$13,IF(AND(All!$V102="P9",All!$AE102="RDP"),Ruler!Q$14,IF(AND(All!$V102="P1",All!$AE102="RMS"),Ruler!Q$6,IF(AND(All!$V102="P2",All!$AE102="RMS"),Ruler!Q$15,IF(AND(All!$V102="P3",All!$AE102="RMS"),Ruler!Q$16,IF(AND(All!$V102="P4",All!$AE102="RMS"),Ruler!Q$17,IF(AND(All!$V102="P5",All!$AE102="RMS"),Ruler!Q$18,IF(AND(All!$V102="P6",All!$AE102="RMS"),Ruler!Q$19,IF(AND(All!$V102="P7",All!$AE102="RMS"),Ruler!Q$20,IF(AND(All!$V102="P8",All!$AE102="RMS"),Ruler!Q$21,IF(AND(All!$V102="P9",All!$AE102="RMS"),Ruler!Q$22,IF(AND(All!$V102="P1",All!$AE102="RSS"),Ruler!Q$6,IF(AND(All!$V102="P2",All!$AE102="RSS"),Ruler!Q$23,IF(AND(All!$V102="P3",All!$AE102="RSS"),Ruler!Q$24,IF(AND(All!$V102="P4",All!$AE102="RSS"),Ruler!Q$25,IF(AND(All!$V102="P5",All!$AE102="RSS"),Ruler!Q$26,IF(AND(All!$V102="P6",All!$AE102="RSS"),Ruler!Q$27,IF(AND(All!$V102="P7",All!$AE102="RSS"),Ruler!Q$28,IF(AND(All!$V102="P8",All!$AE102="RSS"),Ruler!Q$29,IF(AND(All!$V102="P9",All!$AE102="RSS"),Ruler!Q$30,0)))))))))))))))))))))))))))</f>
        <v>2</v>
      </c>
      <c r="BY102" s="325">
        <f>IF(AND(All!$V102="P1",All!$AE102="RDP"),Ruler!R$6,IF(AND(All!$V102="P2",All!$AE102="RDP"),Ruler!R$7,IF(AND(All!$V102="P3",All!$AE102="RDP"),Ruler!R$8,IF(AND(All!$V102="P4",All!$AE102="RDP"),Ruler!R$9,IF(AND(All!$V102="P5",All!$AE102="RDP"),Ruler!R$10,IF(AND(All!$V102="P6",All!$AE102="RDP"),Ruler!R$11,IF(AND(All!$V102="P7",All!$AE102="RDP"),Ruler!R$12,IF(AND(All!$V102="P8",All!$AE102="RDP"),Ruler!R$13,IF(AND(All!$V102="P9",All!$AE102="RDP"),Ruler!R$14,IF(AND(All!$V102="P1",All!$AE102="RMS"),Ruler!R$6,IF(AND(All!$V102="P2",All!$AE102="RMS"),Ruler!R$15,IF(AND(All!$V102="P3",All!$AE102="RMS"),Ruler!R$16,IF(AND(All!$V102="P4",All!$AE102="RMS"),Ruler!R$17,IF(AND(All!$V102="P5",All!$AE102="RMS"),Ruler!R$18,IF(AND(All!$V102="P6",All!$AE102="RMS"),Ruler!R$19,IF(AND(All!$V102="P7",All!$AE102="RMS"),Ruler!R$20,IF(AND(All!$V102="P8",All!$AE102="RMS"),Ruler!R$21,IF(AND(All!$V102="P9",All!$AE102="RMS"),Ruler!R$22,IF(AND(All!$V102="P1",All!$AE102="RSS"),Ruler!R$6,IF(AND(All!$V102="P2",All!$AE102="RSS"),Ruler!R$23,IF(AND(All!$V102="P3",All!$AE102="RSS"),Ruler!R$24,IF(AND(All!$V102="P4",All!$AE102="RSS"),Ruler!R$25,IF(AND(All!$V102="P5",All!$AE102="RSS"),Ruler!R$26,IF(AND(All!$V102="P6",All!$AE102="RSS"),Ruler!R$27,IF(AND(All!$V102="P7",All!$AE102="RSS"),Ruler!R$28,IF(AND(All!$V102="P8",All!$AE102="RSS"),Ruler!R$29,IF(AND(All!$V102="P9",All!$AE102="RSS"),Ruler!R$30,0)))))))))))))))))))))))))))</f>
        <v>2</v>
      </c>
      <c r="BZ102" s="325">
        <f>IF(AND(All!$V102="P1",All!$AE102="RDP"),Ruler!S$6,IF(AND(All!$V102="P2",All!$AE102="RDP"),Ruler!S$7,IF(AND(All!$V102="P3",All!$AE102="RDP"),Ruler!S$8,IF(AND(All!$V102="P4",All!$AE102="RDP"),Ruler!S$9,IF(AND(All!$V102="P5",All!$AE102="RDP"),Ruler!S$10,IF(AND(All!$V102="P6",All!$AE102="RDP"),Ruler!S$11,IF(AND(All!$V102="P7",All!$AE102="RDP"),Ruler!S$12,IF(AND(All!$V102="P8",All!$AE102="RDP"),Ruler!S$13,IF(AND(All!$V102="P9",All!$AE102="RDP"),Ruler!S$14,IF(AND(All!$V102="P1",All!$AE102="RMS"),Ruler!S$6,IF(AND(All!$V102="P2",All!$AE102="RMS"),Ruler!S$15,IF(AND(All!$V102="P3",All!$AE102="RMS"),Ruler!S$16,IF(AND(All!$V102="P4",All!$AE102="RMS"),Ruler!S$17,IF(AND(All!$V102="P5",All!$AE102="RMS"),Ruler!S$18,IF(AND(All!$V102="P6",All!$AE102="RMS"),Ruler!S$19,IF(AND(All!$V102="P7",All!$AE102="RMS"),Ruler!S$20,IF(AND(All!$V102="P8",All!$AE102="RMS"),Ruler!S$21,IF(AND(All!$V102="P9",All!$AE102="RMS"),Ruler!S$22,IF(AND(All!$V102="P1",All!$AE102="RSS"),Ruler!S$6,IF(AND(All!$V102="P2",All!$AE102="RSS"),Ruler!S$23,IF(AND(All!$V102="P3",All!$AE102="RSS"),Ruler!S$24,IF(AND(All!$V102="P4",All!$AE102="RSS"),Ruler!S$25,IF(AND(All!$V102="P5",All!$AE102="RSS"),Ruler!S$26,IF(AND(All!$V102="P6",All!$AE102="RSS"),Ruler!S$27,IF(AND(All!$V102="P7",All!$AE102="RSS"),Ruler!S$28,IF(AND(All!$V102="P8",All!$AE102="RSS"),Ruler!S$29,IF(AND(All!$V102="P9",All!$AE102="RSS"),Ruler!S$30,0)))))))))))))))))))))))))))</f>
        <v>1</v>
      </c>
      <c r="CA102" s="325">
        <f>IF(AND(All!$V102="P1",All!$AE102="RDP"),Ruler!T$6,IF(AND(All!$V102="P2",All!$AE102="RDP"),Ruler!T$7,IF(AND(All!$V102="P3",All!$AE102="RDP"),Ruler!T$8,IF(AND(All!$V102="P4",All!$AE102="RDP"),Ruler!T$9,IF(AND(All!$V102="P5",All!$AE102="RDP"),Ruler!T$10,IF(AND(All!$V102="P6",All!$AE102="RDP"),Ruler!T$11,IF(AND(All!$V102="P7",All!$AE102="RDP"),Ruler!T$12,IF(AND(All!$V102="P8",All!$AE102="RDP"),Ruler!T$13,IF(AND(All!$V102="P9",All!$AE102="RDP"),Ruler!T$14,IF(AND(All!$V102="P1",All!$AE102="RMS"),Ruler!T$6,IF(AND(All!$V102="P2",All!$AE102="RMS"),Ruler!T$15,IF(AND(All!$V102="P3",All!$AE102="RMS"),Ruler!T$16,IF(AND(All!$V102="P4",All!$AE102="RMS"),Ruler!T$17,IF(AND(All!$V102="P5",All!$AE102="RMS"),Ruler!T$18,IF(AND(All!$V102="P6",All!$AE102="RMS"),Ruler!T$19,IF(AND(All!$V102="P7",All!$AE102="RMS"),Ruler!T$20,IF(AND(All!$V102="P8",All!$AE102="RMS"),Ruler!T$21,IF(AND(All!$V102="P9",All!$AE102="RMS"),Ruler!T$22,IF(AND(All!$V102="P1",All!$AE102="RSS"),Ruler!T$6,IF(AND(All!$V102="P2",All!$AE102="RSS"),Ruler!T$23,IF(AND(All!$V102="P3",All!$AE102="RSS"),Ruler!T$24,IF(AND(All!$V102="P4",All!$AE102="RSS"),Ruler!T$25,IF(AND(All!$V102="P5",All!$AE102="RSS"),Ruler!T$26,IF(AND(All!$V102="P6",All!$AE102="RSS"),Ruler!T$27,IF(AND(All!$V102="P7",All!$AE102="RSS"),Ruler!T$28,IF(AND(All!$V102="P8",All!$AE102="RSS"),Ruler!T$29,IF(AND(All!$V102="P9",All!$AE102="RSS"),Ruler!T$30,0)))))))))))))))))))))))))))</f>
        <v>1</v>
      </c>
      <c r="CB102" s="325">
        <f>IF(AND(All!$V102="P1",All!$AE102="RDP"),Ruler!U$6,IF(AND(All!$V102="P2",All!$AE102="RDP"),Ruler!U$7,IF(AND(All!$V102="P3",All!$AE102="RDP"),Ruler!U$8,IF(AND(All!$V102="P4",All!$AE102="RDP"),Ruler!U$9,IF(AND(All!$V102="P5",All!$AE102="RDP"),Ruler!U$10,IF(AND(All!$V102="P6",All!$AE102="RDP"),Ruler!U$11,IF(AND(All!$V102="P7",All!$AE102="RDP"),Ruler!U$12,IF(AND(All!$V102="P8",All!$AE102="RDP"),Ruler!U$13,IF(AND(All!$V102="P9",All!$AE102="RDP"),Ruler!U$14,IF(AND(All!$V102="P1",All!$AE102="RMS"),Ruler!U$6,IF(AND(All!$V102="P2",All!$AE102="RMS"),Ruler!U$15,IF(AND(All!$V102="P3",All!$AE102="RMS"),Ruler!U$16,IF(AND(All!$V102="P4",All!$AE102="RMS"),Ruler!U$17,IF(AND(All!$V102="P5",All!$AE102="RMS"),Ruler!U$18,IF(AND(All!$V102="P6",All!$AE102="RMS"),Ruler!U$19,IF(AND(All!$V102="P7",All!$AE102="RMS"),Ruler!U$20,IF(AND(All!$V102="P8",All!$AE102="RMS"),Ruler!U$21,IF(AND(All!$V102="P9",All!$AE102="RMS"),Ruler!U$22,IF(AND(All!$V102="P1",All!$AE102="RSS"),Ruler!U$6,IF(AND(All!$V102="P2",All!$AE102="RSS"),Ruler!U$23,IF(AND(All!$V102="P3",All!$AE102="RSS"),Ruler!U$24,IF(AND(All!$V102="P4",All!$AE102="RSS"),Ruler!U$25,IF(AND(All!$V102="P5",All!$AE102="RSS"),Ruler!U$26,IF(AND(All!$V102="P6",All!$AE102="RSS"),Ruler!U$27,IF(AND(All!$V102="P7",All!$AE102="RSS"),Ruler!U$28,IF(AND(All!$V102="P8",All!$AE102="RSS"),Ruler!U$29,IF(AND(All!$V102="P9",All!$AE102="RSS"),Ruler!U$30,0)))))))))))))))))))))))))))</f>
        <v>1</v>
      </c>
      <c r="CC102" s="325">
        <f>IF(AND(All!$V102="P1",All!$AE102="RDP"),Ruler!V$6,IF(AND(All!$V102="P2",All!$AE102="RDP"),Ruler!V$7,IF(AND(All!$V102="P3",All!$AE102="RDP"),Ruler!V$8,IF(AND(All!$V102="P4",All!$AE102="RDP"),Ruler!V$9,IF(AND(All!$V102="P5",All!$AE102="RDP"),Ruler!V$10,IF(AND(All!$V102="P6",All!$AE102="RDP"),Ruler!V$11,IF(AND(All!$V102="P7",All!$AE102="RDP"),Ruler!V$12,IF(AND(All!$V102="P8",All!$AE102="RDP"),Ruler!V$13,IF(AND(All!$V102="P9",All!$AE102="RDP"),Ruler!V$14,IF(AND(All!$V102="P1",All!$AE102="RMS"),Ruler!V$6,IF(AND(All!$V102="P2",All!$AE102="RMS"),Ruler!V$15,IF(AND(All!$V102="P3",All!$AE102="RMS"),Ruler!V$16,IF(AND(All!$V102="P4",All!$AE102="RMS"),Ruler!V$17,IF(AND(All!$V102="P5",All!$AE102="RMS"),Ruler!V$18,IF(AND(All!$V102="P6",All!$AE102="RMS"),Ruler!V$19,IF(AND(All!$V102="P7",All!$AE102="RMS"),Ruler!V$20,IF(AND(All!$V102="P8",All!$AE102="RMS"),Ruler!V$21,IF(AND(All!$V102="P9",All!$AE102="RMS"),Ruler!V$22,IF(AND(All!$V102="P1",All!$AE102="RSS"),Ruler!V$6,IF(AND(All!$V102="P2",All!$AE102="RSS"),Ruler!V$23,IF(AND(All!$V102="P3",All!$AE102="RSS"),Ruler!V$24,IF(AND(All!$V102="P4",All!$AE102="RSS"),Ruler!V$25,IF(AND(All!$V102="P5",All!$AE102="RSS"),Ruler!V$26,IF(AND(All!$V102="P6",All!$AE102="RSS"),Ruler!V$27,IF(AND(All!$V102="P7",All!$AE102="RSS"),Ruler!V$28,IF(AND(All!$V102="P8",All!$AE102="RSS"),Ruler!V$29,IF(AND(All!$V102="P9",All!$AE102="RSS"),Ruler!V$30,0)))))))))))))))))))))))))))</f>
        <v>1</v>
      </c>
      <c r="CD102" s="325">
        <f>IF(AND(All!$V102="P1",All!$AE102="RDP"),Ruler!W$6,IF(AND(All!$V102="P2",All!$AE102="RDP"),Ruler!W$7,IF(AND(All!$V102="P3",All!$AE102="RDP"),Ruler!W$8,IF(AND(All!$V102="P4",All!$AE102="RDP"),Ruler!W$9,IF(AND(All!$V102="P5",All!$AE102="RDP"),Ruler!W$10,IF(AND(All!$V102="P6",All!$AE102="RDP"),Ruler!W$11,IF(AND(All!$V102="P7",All!$AE102="RDP"),Ruler!W$12,IF(AND(All!$V102="P8",All!$AE102="RDP"),Ruler!W$13,IF(AND(All!$V102="P9",All!$AE102="RDP"),Ruler!W$14,IF(AND(All!$V102="P1",All!$AE102="RMS"),Ruler!W$6,IF(AND(All!$V102="P2",All!$AE102="RMS"),Ruler!W$15,IF(AND(All!$V102="P3",All!$AE102="RMS"),Ruler!W$16,IF(AND(All!$V102="P4",All!$AE102="RMS"),Ruler!W$17,IF(AND(All!$V102="P5",All!$AE102="RMS"),Ruler!W$18,IF(AND(All!$V102="P6",All!$AE102="RMS"),Ruler!W$19,IF(AND(All!$V102="P7",All!$AE102="RMS"),Ruler!W$20,IF(AND(All!$V102="P8",All!$AE102="RMS"),Ruler!W$21,IF(AND(All!$V102="P9",All!$AE102="RMS"),Ruler!W$22,IF(AND(All!$V102="P1",All!$AE102="RSS"),Ruler!W$6,IF(AND(All!$V102="P2",All!$AE102="RSS"),Ruler!W$23,IF(AND(All!$V102="P3",All!$AE102="RSS"),Ruler!W$24,IF(AND(All!$V102="P4",All!$AE102="RSS"),Ruler!W$25,IF(AND(All!$V102="P5",All!$AE102="RSS"),Ruler!W$26,IF(AND(All!$V102="P6",All!$AE102="RSS"),Ruler!W$27,IF(AND(All!$V102="P7",All!$AE102="RSS"),Ruler!W$28,IF(AND(All!$V102="P8",All!$AE102="RSS"),Ruler!W$29,IF(AND(All!$V102="P9",All!$AE102="RSS"),Ruler!W$30,0)))))))))))))))))))))))))))</f>
        <v>1</v>
      </c>
      <c r="CE102" s="325">
        <f>IF(AND(All!$V102="P1",All!$AE102="RDP"),Ruler!X$6,IF(AND(All!$V102="P2",All!$AE102="RDP"),Ruler!X$7,IF(AND(All!$V102="P3",All!$AE102="RDP"),Ruler!X$8,IF(AND(All!$V102="P4",All!$AE102="RDP"),Ruler!X$9,IF(AND(All!$V102="P5",All!$AE102="RDP"),Ruler!X$10,IF(AND(All!$V102="P6",All!$AE102="RDP"),Ruler!X$11,IF(AND(All!$V102="P7",All!$AE102="RDP"),Ruler!X$12,IF(AND(All!$V102="P8",All!$AE102="RDP"),Ruler!X$13,IF(AND(All!$V102="P9",All!$AE102="RDP"),Ruler!X$14,IF(AND(All!$V102="P1",All!$AE102="RMS"),Ruler!X$6,IF(AND(All!$V102="P2",All!$AE102="RMS"),Ruler!X$15,IF(AND(All!$V102="P3",All!$AE102="RMS"),Ruler!X$16,IF(AND(All!$V102="P4",All!$AE102="RMS"),Ruler!X$17,IF(AND(All!$V102="P5",All!$AE102="RMS"),Ruler!X$18,IF(AND(All!$V102="P6",All!$AE102="RMS"),Ruler!X$19,IF(AND(All!$V102="P7",All!$AE102="RMS"),Ruler!X$20,IF(AND(All!$V102="P8",All!$AE102="RMS"),Ruler!X$21,IF(AND(All!$V102="P9",All!$AE102="RMS"),Ruler!X$22,IF(AND(All!$V102="P1",All!$AE102="RSS"),Ruler!X$6,IF(AND(All!$V102="P2",All!$AE102="RSS"),Ruler!X$23,IF(AND(All!$V102="P3",All!$AE102="RSS"),Ruler!X$24,IF(AND(All!$V102="P4",All!$AE102="RSS"),Ruler!X$25,IF(AND(All!$V102="P5",All!$AE102="RSS"),Ruler!X$26,IF(AND(All!$V102="P6",All!$AE102="RSS"),Ruler!X$27,IF(AND(All!$V102="P7",All!$AE102="RSS"),Ruler!X$28,IF(AND(All!$V102="P8",All!$AE102="RSS"),Ruler!X$29,IF(AND(All!$V102="P9",All!$AE102="RSS"),Ruler!X$30,0)))))))))))))))))))))))))))</f>
        <v>1</v>
      </c>
      <c r="CF102" s="325">
        <f>IF(AND(All!$V102="P1",All!$AE102="RDP"),Ruler!Y$6,IF(AND(All!$V102="P2",All!$AE102="RDP"),Ruler!Y$7,IF(AND(All!$V102="P3",All!$AE102="RDP"),Ruler!Y$8,IF(AND(All!$V102="P4",All!$AE102="RDP"),Ruler!Y$9,IF(AND(All!$V102="P5",All!$AE102="RDP"),Ruler!Y$10,IF(AND(All!$V102="P6",All!$AE102="RDP"),Ruler!Y$11,IF(AND(All!$V102="P7",All!$AE102="RDP"),Ruler!Y$12,IF(AND(All!$V102="P8",All!$AE102="RDP"),Ruler!Y$13,IF(AND(All!$V102="P9",All!$AE102="RDP"),Ruler!Y$14,IF(AND(All!$V102="P1",All!$AE102="RMS"),Ruler!Y$6,IF(AND(All!$V102="P2",All!$AE102="RMS"),Ruler!Y$15,IF(AND(All!$V102="P3",All!$AE102="RMS"),Ruler!Y$16,IF(AND(All!$V102="P4",All!$AE102="RMS"),Ruler!Y$17,IF(AND(All!$V102="P5",All!$AE102="RMS"),Ruler!Y$18,IF(AND(All!$V102="P6",All!$AE102="RMS"),Ruler!Y$19,IF(AND(All!$V102="P7",All!$AE102="RMS"),Ruler!Y$20,IF(AND(All!$V102="P8",All!$AE102="RMS"),Ruler!Y$21,IF(AND(All!$V102="P9",All!$AE102="RMS"),Ruler!Y$22,IF(AND(All!$V102="P1",All!$AE102="RSS"),Ruler!Y$6,IF(AND(All!$V102="P2",All!$AE102="RSS"),Ruler!Y$23,IF(AND(All!$V102="P3",All!$AE102="RSS"),Ruler!Y$24,IF(AND(All!$V102="P4",All!$AE102="RSS"),Ruler!Y$25,IF(AND(All!$V102="P5",All!$AE102="RSS"),Ruler!Y$26,IF(AND(All!$V102="P6",All!$AE102="RSS"),Ruler!Y$27,IF(AND(All!$V102="P7",All!$AE102="RSS"),Ruler!Y$28,IF(AND(All!$V102="P8",All!$AE102="RSS"),Ruler!Y$29,IF(AND(All!$V102="P9",All!$AE102="RSS"),Ruler!Y$30,0)))))))))))))))))))))))))))</f>
        <v>1</v>
      </c>
      <c r="CG102" s="325">
        <f>IF(AND(All!$V102="P1",All!$AE102="RDP"),Ruler!Z$6,IF(AND(All!$V102="P2",All!$AE102="RDP"),Ruler!Z$7,IF(AND(All!$V102="P3",All!$AE102="RDP"),Ruler!Z$8,IF(AND(All!$V102="P4",All!$AE102="RDP"),Ruler!Z$9,IF(AND(All!$V102="P5",All!$AE102="RDP"),Ruler!Z$10,IF(AND(All!$V102="P6",All!$AE102="RDP"),Ruler!Z$11,IF(AND(All!$V102="P7",All!$AE102="RDP"),Ruler!Z$12,IF(AND(All!$V102="P8",All!$AE102="RDP"),Ruler!Z$13,IF(AND(All!$V102="P9",All!$AE102="RDP"),Ruler!Z$14,IF(AND(All!$V102="P1",All!$AE102="RMS"),Ruler!Z$6,IF(AND(All!$V102="P2",All!$AE102="RMS"),Ruler!Z$15,IF(AND(All!$V102="P3",All!$AE102="RMS"),Ruler!Z$16,IF(AND(All!$V102="P4",All!$AE102="RMS"),Ruler!Z$17,IF(AND(All!$V102="P5",All!$AE102="RMS"),Ruler!Z$18,IF(AND(All!$V102="P6",All!$AE102="RMS"),Ruler!Z$19,IF(AND(All!$V102="P7",All!$AE102="RMS"),Ruler!Z$20,IF(AND(All!$V102="P8",All!$AE102="RMS"),Ruler!Z$21,IF(AND(All!$V102="P9",All!$AE102="RMS"),Ruler!Z$22,IF(AND(All!$V102="P1",All!$AE102="RSS"),Ruler!Z$6,IF(AND(All!$V102="P2",All!$AE102="RSS"),Ruler!Z$23,IF(AND(All!$V102="P3",All!$AE102="RSS"),Ruler!Z$24,IF(AND(All!$V102="P4",All!$AE102="RSS"),Ruler!Z$25,IF(AND(All!$V102="P5",All!$AE102="RSS"),Ruler!Z$26,IF(AND(All!$V102="P6",All!$AE102="RSS"),Ruler!Z$27,IF(AND(All!$V102="P7",All!$AE102="RSS"),Ruler!Z$28,IF(AND(All!$V102="P8",All!$AE102="RSS"),Ruler!Z$29,IF(AND(All!$V102="P9",All!$AE102="RSS"),Ruler!Z$30,0)))))))))))))))))))))))))))</f>
        <v>1</v>
      </c>
      <c r="CH102" s="325">
        <f>IF(AND(All!$V102="P1",All!$AE102="RDP"),Ruler!AA$6,IF(AND(All!$V102="P2",All!$AE102="RDP"),Ruler!AA$7,IF(AND(All!$V102="P3",All!$AE102="RDP"),Ruler!AA$8,IF(AND(All!$V102="P4",All!$AE102="RDP"),Ruler!AA$9,IF(AND(All!$V102="P5",All!$AE102="RDP"),Ruler!AA$10,IF(AND(All!$V102="P6",All!$AE102="RDP"),Ruler!AA$11,IF(AND(All!$V102="P7",All!$AE102="RDP"),Ruler!AA$12,IF(AND(All!$V102="P8",All!$AE102="RDP"),Ruler!AA$13,IF(AND(All!$V102="P9",All!$AE102="RDP"),Ruler!AA$14,IF(AND(All!$V102="P1",All!$AE102="RMS"),Ruler!AA$6,IF(AND(All!$V102="P2",All!$AE102="RMS"),Ruler!AA$15,IF(AND(All!$V102="P3",All!$AE102="RMS"),Ruler!AA$16,IF(AND(All!$V102="P4",All!$AE102="RMS"),Ruler!AA$17,IF(AND(All!$V102="P5",All!$AE102="RMS"),Ruler!AA$18,IF(AND(All!$V102="P6",All!$AE102="RMS"),Ruler!AA$19,IF(AND(All!$V102="P7",All!$AE102="RMS"),Ruler!AA$20,IF(AND(All!$V102="P8",All!$AE102="RMS"),Ruler!AA$21,IF(AND(All!$V102="P9",All!$AE102="RMS"),Ruler!AA$22,IF(AND(All!$V102="P1",All!$AE102="RSS"),Ruler!AA$6,IF(AND(All!$V102="P2",All!$AE102="RSS"),Ruler!AA$23,IF(AND(All!$V102="P3",All!$AE102="RSS"),Ruler!AA$24,IF(AND(All!$V102="P4",All!$AE102="RSS"),Ruler!AA$25,IF(AND(All!$V102="P5",All!$AE102="RSS"),Ruler!AA$26,IF(AND(All!$V102="P6",All!$AE102="RSS"),Ruler!AA$27,IF(AND(All!$V102="P7",All!$AE102="RSS"),Ruler!AA$28,IF(AND(All!$V102="P8",All!$AE102="RSS"),Ruler!AA$29,IF(AND(All!$V102="P9",All!$AE102="RSS"),Ruler!AA$30,0)))))))))))))))))))))))))))</f>
        <v>0</v>
      </c>
      <c r="CI102" s="325">
        <f>IF(AND(All!$V102="P1",All!$AE102="RDP"),Ruler!AB$6,IF(AND(All!$V102="P2",All!$AE102="RDP"),Ruler!AB$7,IF(AND(All!$V102="P3",All!$AE102="RDP"),Ruler!AB$8,IF(AND(All!$V102="P4",All!$AE102="RDP"),Ruler!AB$9,IF(AND(All!$V102="P5",All!$AE102="RDP"),Ruler!AB$10,IF(AND(All!$V102="P6",All!$AE102="RDP"),Ruler!AB$11,IF(AND(All!$V102="P7",All!$AE102="RDP"),Ruler!AB$12,IF(AND(All!$V102="P8",All!$AE102="RDP"),Ruler!AB$13,IF(AND(All!$V102="P9",All!$AE102="RDP"),Ruler!AB$14,IF(AND(All!$V102="P1",All!$AE102="RMS"),Ruler!AB$6,IF(AND(All!$V102="P2",All!$AE102="RMS"),Ruler!AB$15,IF(AND(All!$V102="P3",All!$AE102="RMS"),Ruler!AB$16,IF(AND(All!$V102="P4",All!$AE102="RMS"),Ruler!AB$17,IF(AND(All!$V102="P5",All!$AE102="RMS"),Ruler!AB$18,IF(AND(All!$V102="P6",All!$AE102="RMS"),Ruler!AB$19,IF(AND(All!$V102="P7",All!$AE102="RMS"),Ruler!AB$20,IF(AND(All!$V102="P8",All!$AE102="RMS"),Ruler!AB$21,IF(AND(All!$V102="P9",All!$AE102="RMS"),Ruler!AB$22,IF(AND(All!$V102="P1",All!$AE102="RSS"),Ruler!AB$6,IF(AND(All!$V102="P2",All!$AE102="RSS"),Ruler!AB$23,IF(AND(All!$V102="P3",All!$AE102="RSS"),Ruler!AB$24,IF(AND(All!$V102="P4",All!$AE102="RSS"),Ruler!AB$25,IF(AND(All!$V102="P5",All!$AE102="RSS"),Ruler!AB$26,IF(AND(All!$V102="P6",All!$AE102="RSS"),Ruler!AB$27,IF(AND(All!$V102="P7",All!$AE102="RSS"),Ruler!AB$28,IF(AND(All!$V102="P8",All!$AE102="RSS"),Ruler!AB$29,IF(AND(All!$V102="P9",All!$AE102="RSS"),Ruler!AB$30,0)))))))))))))))))))))))))))</f>
        <v>0</v>
      </c>
      <c r="CJ102" s="323">
        <f>Table9[[#This Row],[R-B1]]-Table9[[#This Row],[B1]]</f>
        <v>1</v>
      </c>
      <c r="CK102" s="43">
        <f>Table9[[#This Row],[R-B2]]-Table9[[#This Row],[B2]]</f>
        <v>1</v>
      </c>
      <c r="CL102" s="43">
        <f>Table9[[#This Row],[R-B3]]-Table9[[#This Row],[B3]]</f>
        <v>0</v>
      </c>
      <c r="CM102" s="43">
        <f>Table9[[#This Row],[R-B4]]-Table9[[#This Row],[B4]]</f>
        <v>0</v>
      </c>
      <c r="CN102" s="43">
        <f>Table9[[#This Row],[R-B5]]-Table9[[#This Row],[B5]]</f>
        <v>0</v>
      </c>
      <c r="CO102" s="43">
        <f>Table9[[#This Row],[R-B6]]-Table9[[#This Row],[B6]]</f>
        <v>0</v>
      </c>
      <c r="CP102" s="43">
        <f>Table9[[#This Row],[R-B7]]-Table9[[#This Row],[B7]]</f>
        <v>1</v>
      </c>
      <c r="CQ102" s="43">
        <f>Table9[[#This Row],[R-B8]]-Table9[[#This Row],[B8]]</f>
        <v>0</v>
      </c>
      <c r="CR102" s="43">
        <f>Table9[[#This Row],[R-B9]]-Table9[[#This Row],[B9]]</f>
        <v>1</v>
      </c>
      <c r="CS102" s="43">
        <f>Table9[[#This Row],[R-B10]]-Table9[[#This Row],[B10]]</f>
        <v>0</v>
      </c>
      <c r="CT102" s="43">
        <f>Table9[[#This Row],[R-B11]]-Table9[[#This Row],[B11]]</f>
        <v>1</v>
      </c>
      <c r="CU102" s="43">
        <f>Table9[[#This Row],[R-B12]]-Table9[[#This Row],[B12]]</f>
        <v>0</v>
      </c>
      <c r="CV102" s="43">
        <f>Table9[[#This Row],[R-K1]]-Table9[[#This Row],[K1]]</f>
        <v>0</v>
      </c>
      <c r="CW102" s="43">
        <f>Table9[[#This Row],[R-K2]]-Table9[[#This Row],[K2]]</f>
        <v>0</v>
      </c>
      <c r="CX102" s="43">
        <f>Table9[[#This Row],[R-K3]]-Table9[[#This Row],[K3]]</f>
        <v>1</v>
      </c>
      <c r="CY102" s="43">
        <f>Table9[[#This Row],[R-K4]]-Table9[[#This Row],[K4]]</f>
        <v>0</v>
      </c>
      <c r="CZ102" s="43">
        <f>Table9[[#This Row],[R-K5]]-Table9[[#This Row],[K5]]</f>
        <v>1</v>
      </c>
      <c r="DA102" s="43">
        <f>Table9[[#This Row],[R-P1]]-Table9[[#This Row],[P1]]</f>
        <v>0</v>
      </c>
      <c r="DB102" s="43">
        <f>Table9[[#This Row],[R-P2]]-Table9[[#This Row],[P2]]</f>
        <v>0</v>
      </c>
      <c r="DC102" s="43">
        <f>Table9[[#This Row],[R-P3]]-Table9[[#This Row],[P3]]</f>
        <v>-1</v>
      </c>
      <c r="DD102" s="43">
        <f>Table9[[#This Row],[R-P4]]-Table9[[#This Row],[P4]]</f>
        <v>0</v>
      </c>
      <c r="DE102" s="43">
        <f>Table9[[#This Row],[R-P5]]-Table9[[#This Row],[P5]]</f>
        <v>1</v>
      </c>
      <c r="DF102" s="43">
        <f>Table9[[#This Row],[R-E1]]-Table9[[#This Row],[E1]]</f>
        <v>0</v>
      </c>
      <c r="DG102" s="328">
        <f>Table9[[#This Row],[R-E2]]-Table9[[#This Row],[E2]]</f>
        <v>0</v>
      </c>
      <c r="DH102" s="43">
        <f>COUNTIF(Table9[[#This Row],[G-B1]:[G-B12]],"&lt;=0")/12*100</f>
        <v>58.333333333333336</v>
      </c>
      <c r="DI102" s="43">
        <f>COUNTIF(Table9[[#This Row],[G-K1]:[G-K5]],"&lt;=0")/5*100</f>
        <v>60</v>
      </c>
      <c r="DJ102" s="43">
        <f>COUNTIF(Table9[[#This Row],[G-P1]:[G-P5]],"&lt;=0")/5*100</f>
        <v>80</v>
      </c>
      <c r="DK102" s="43">
        <f>COUNTIF(Table9[[#This Row],[G-E1]:[G-E2]],"&lt;=0")/2*100</f>
        <v>100</v>
      </c>
      <c r="DL102" s="450">
        <f>IF(AE102="RDP",(COUNTIF(Table9[[#This Row],[G-B3]],"&lt;=0")+COUNTIF(Table9[[#This Row],[G-B4]],"&lt;=0")+COUNTIF(Table9[[#This Row],[G-B7]],"&lt;=0")+COUNTIF(Table9[[#This Row],[G-B11]],"&lt;=0")+COUNTIF(Table9[[#This Row],[G-K2]],"&lt;=0"))/5*100,IF(AE102="RMS",(COUNTIF(Table9[[#This Row],[G-B4]],"&lt;=0")+COUNTIF(Table9[[#This Row],[G-B5]],"&lt;=0")+COUNTIF(Table9[[#This Row],[G-B10]],"&lt;=0")+COUNTIF(Table9[[#This Row],[G-B12]],"&lt;=0")+COUNTIF(Table9[[#This Row],[G-K2]],"&lt;=0"))/5*100,IF(AE102="RSS",(COUNTIF(Table9[[#This Row],[G-B1]],"&lt;=0")+COUNTIF(Table9[[#This Row],[G-B2]],"&lt;=0")+COUNTIF(Table9[[#This Row],[G-B6]],"&lt;=0")+COUNTIF(Table9[[#This Row],[G-B11]],"&lt;=0")+COUNTIF(Table9[[#This Row],[G-B12]],"&lt;=0"))/5*100,0)))</f>
        <v>60</v>
      </c>
      <c r="DM102" s="332"/>
      <c r="DR102" s="332"/>
      <c r="DW102" s="332"/>
      <c r="DX102" s="42"/>
      <c r="DY102" s="42"/>
      <c r="DZ102" s="42"/>
      <c r="EA102" s="333"/>
      <c r="EB102" s="342"/>
      <c r="EC102" s="339"/>
      <c r="ED102" s="339"/>
      <c r="EE102" s="338" t="s">
        <v>382</v>
      </c>
    </row>
    <row r="103" spans="2:135" ht="58.5" hidden="1" thickBot="1" x14ac:dyDescent="0.35">
      <c r="B103" s="282">
        <v>103</v>
      </c>
      <c r="C103" s="285" t="s">
        <v>134</v>
      </c>
      <c r="D103" s="283">
        <v>46168</v>
      </c>
      <c r="E103" s="284" t="s">
        <v>916</v>
      </c>
      <c r="F103" s="43">
        <v>141159</v>
      </c>
      <c r="G103" s="357">
        <f t="shared" ca="1" si="5"/>
        <v>33.409951417427706</v>
      </c>
      <c r="H103" s="283">
        <v>34121</v>
      </c>
      <c r="I103" s="282" t="s">
        <v>136</v>
      </c>
      <c r="J103" s="282" t="s">
        <v>137</v>
      </c>
      <c r="K103" s="282" t="s">
        <v>138</v>
      </c>
      <c r="L103" s="282" t="s">
        <v>204</v>
      </c>
      <c r="M103" s="285"/>
      <c r="N103" s="282" t="s">
        <v>917</v>
      </c>
      <c r="O103" s="282" t="s">
        <v>159</v>
      </c>
      <c r="P103" s="284" t="s">
        <v>918</v>
      </c>
      <c r="Q103" s="282" t="s">
        <v>144</v>
      </c>
      <c r="R103" s="282"/>
      <c r="S103" s="283">
        <v>42996</v>
      </c>
      <c r="T103" s="286">
        <f t="shared" ca="1" si="7"/>
        <v>9.0888888888888886</v>
      </c>
      <c r="U103" s="286">
        <f ca="1">Table9[[#This Row],[Years in PET]]</f>
        <v>9.0888888888888886</v>
      </c>
      <c r="V103" s="282" t="s">
        <v>58</v>
      </c>
      <c r="W103" s="286"/>
      <c r="X103" s="286">
        <f ca="1">($T$1-Table9[[#This Row],[Date of Appointment to Current Grade]])/365</f>
        <v>0.88666374619483268</v>
      </c>
      <c r="Y103" s="283">
        <v>45992</v>
      </c>
      <c r="Z103" s="282" t="s">
        <v>187</v>
      </c>
      <c r="AA103" s="283">
        <v>45383</v>
      </c>
      <c r="AB103" s="286">
        <f ca="1">($T$1-Table9[[#This Row],[Date in Position]])/365</f>
        <v>2.555156896879764</v>
      </c>
      <c r="AC103" s="282" t="s">
        <v>146</v>
      </c>
      <c r="AD103" s="282"/>
      <c r="AE103" s="282"/>
      <c r="AF103" s="282" t="s">
        <v>919</v>
      </c>
      <c r="AG103" s="287" t="s">
        <v>920</v>
      </c>
      <c r="AH103" s="287" t="s">
        <v>921</v>
      </c>
      <c r="AI103" s="287" t="s">
        <v>922</v>
      </c>
      <c r="AJ103" s="285" t="s">
        <v>139</v>
      </c>
      <c r="AK103" s="288" t="s">
        <v>923</v>
      </c>
      <c r="AL103" s="285" t="s">
        <v>705</v>
      </c>
      <c r="AM103" s="319" t="s">
        <v>924</v>
      </c>
      <c r="AN103" s="323">
        <v>1</v>
      </c>
      <c r="AO103" s="43">
        <v>2</v>
      </c>
      <c r="AP103" s="43">
        <v>2</v>
      </c>
      <c r="AQ103" s="43">
        <v>2</v>
      </c>
      <c r="AR103" s="43">
        <v>2</v>
      </c>
      <c r="AS103" s="43">
        <v>2</v>
      </c>
      <c r="AT103" s="43">
        <v>2</v>
      </c>
      <c r="AU103" s="43">
        <v>2</v>
      </c>
      <c r="AV103" s="43">
        <v>2</v>
      </c>
      <c r="AW103" s="43">
        <v>2</v>
      </c>
      <c r="AX103" s="43">
        <v>1</v>
      </c>
      <c r="AY103" s="43">
        <v>2</v>
      </c>
      <c r="AZ103" s="43">
        <v>2</v>
      </c>
      <c r="BA103" s="43">
        <v>2</v>
      </c>
      <c r="BB103" s="43">
        <v>0</v>
      </c>
      <c r="BC103" s="43">
        <v>1</v>
      </c>
      <c r="BD103" s="43">
        <v>0</v>
      </c>
      <c r="BE103" s="43">
        <v>1</v>
      </c>
      <c r="BF103" s="43">
        <v>1</v>
      </c>
      <c r="BG103" s="43">
        <v>2</v>
      </c>
      <c r="BH103" s="43">
        <v>1</v>
      </c>
      <c r="BI103" s="43">
        <v>0</v>
      </c>
      <c r="BJ103" s="43">
        <v>0</v>
      </c>
      <c r="BK103" s="328">
        <v>0</v>
      </c>
      <c r="BL103" s="325">
        <f>IF(AND(All!$V103="P1",All!$AE103="RDP"),Ruler!E$6,IF(AND(All!$V103="P2",All!$AE103="RDP"),Ruler!E$7,IF(AND(All!$V103="P3",All!$AE103="RDP"),Ruler!E$8,IF(AND(All!$V103="P4",All!$AE103="RDP"),Ruler!E$9,IF(AND(All!$V103="P5",All!$AE103="RDP"),Ruler!E$10,IF(AND(All!$V103="P6",All!$AE103="RDP"),Ruler!E$11,IF(AND(All!$V103="P7",All!$AE103="RDP"),Ruler!E$12,IF(AND(All!$V103="P8",All!$AE103="RDP"),Ruler!E$13,IF(AND(All!$V103="P9",All!$AE103="RDP"),Ruler!E$14,IF(AND(All!$V103="P1",All!$AE103="RMS"),Ruler!E$6,IF(AND(All!$V103="P2",All!$AE103="RMS"),Ruler!E$15,IF(AND(All!$V103="P3",All!$AE103="RMS"),Ruler!E$16,IF(AND(All!$V103="P4",All!$AE103="RMS"),Ruler!E$17,IF(AND(All!$V103="P5",All!$AE103="RMS"),Ruler!E$18,IF(AND(All!$V103="P6",All!$AE103="RMS"),Ruler!E$19,IF(AND(All!$V103="P7",All!$AE103="RMS"),Ruler!E$20,IF(AND(All!$V103="P8",All!$AE103="RMS"),Ruler!E$21,IF(AND(All!$V103="P9",All!$AE103="RMS"),Ruler!E$22,IF(AND(All!$V103="P1",All!$AE103="RSS"),Ruler!E$6,IF(AND(All!$V103="P2",All!$AE103="RSS"),Ruler!E$23,IF(AND(All!$V103="P3",All!$AE103="RSS"),Ruler!E$24,IF(AND(All!$V103="P4",All!$AE103="RSS"),Ruler!E$25,IF(AND(All!$V103="P5",All!$AE103="RSS"),Ruler!E$26,IF(AND(All!$V103="P6",All!$AE103="RSS"),Ruler!E$27,IF(AND(All!$V103="P7",All!$AE103="RSS"),Ruler!E$28,IF(AND(All!$V103="P8",All!$AE103="RSS"),Ruler!E$29,IF(AND(All!$V103="P9",All!$AE103="RSS"),Ruler!E$30,0)))))))))))))))))))))))))))</f>
        <v>0</v>
      </c>
      <c r="BM103" s="325">
        <f>IF(AND(All!$V103="P1",All!$AE103="RDP"),Ruler!F$6,IF(AND(All!$V103="P2",All!$AE103="RDP"),Ruler!F$7,IF(AND(All!$V103="P3",All!$AE103="RDP"),Ruler!F$8,IF(AND(All!$V103="P4",All!$AE103="RDP"),Ruler!F$9,IF(AND(All!$V103="P5",All!$AE103="RDP"),Ruler!F$10,IF(AND(All!$V103="P6",All!$AE103="RDP"),Ruler!F$11,IF(AND(All!$V103="P7",All!$AE103="RDP"),Ruler!F$12,IF(AND(All!$V103="P8",All!$AE103="RDP"),Ruler!F$13,IF(AND(All!$V103="P9",All!$AE103="RDP"),Ruler!F$14,IF(AND(All!$V103="P1",All!$AE103="RMS"),Ruler!F$6,IF(AND(All!$V103="P2",All!$AE103="RMS"),Ruler!F$15,IF(AND(All!$V103="P3",All!$AE103="RMS"),Ruler!F$16,IF(AND(All!$V103="P4",All!$AE103="RMS"),Ruler!F$17,IF(AND(All!$V103="P5",All!$AE103="RMS"),Ruler!F$18,IF(AND(All!$V103="P6",All!$AE103="RMS"),Ruler!F$19,IF(AND(All!$V103="P7",All!$AE103="RMS"),Ruler!F$20,IF(AND(All!$V103="P8",All!$AE103="RMS"),Ruler!F$21,IF(AND(All!$V103="P9",All!$AE103="RMS"),Ruler!F$22,IF(AND(All!$V103="P1",All!$AE103="RSS"),Ruler!F$6,IF(AND(All!$V103="P2",All!$AE103="RSS"),Ruler!F$23,IF(AND(All!$V103="P3",All!$AE103="RSS"),Ruler!F$24,IF(AND(All!$V103="P4",All!$AE103="RSS"),Ruler!F$25,IF(AND(All!$V103="P5",All!$AE103="RSS"),Ruler!F$26,IF(AND(All!$V103="P6",All!$AE103="RSS"),Ruler!F$27,IF(AND(All!$V103="P7",All!$AE103="RSS"),Ruler!F$28,IF(AND(All!$V103="P8",All!$AE103="RSS"),Ruler!F$29,IF(AND(All!$V103="P9",All!$AE103="RSS"),Ruler!F$30,0)))))))))))))))))))))))))))</f>
        <v>0</v>
      </c>
      <c r="BN103" s="325">
        <f>IF(AND(All!$V103="P1",All!$AE103="RDP"),Ruler!G$6,IF(AND(All!$V103="P2",All!$AE103="RDP"),Ruler!G$7,IF(AND(All!$V103="P3",All!$AE103="RDP"),Ruler!G$8,IF(AND(All!$V103="P4",All!$AE103="RDP"),Ruler!G$9,IF(AND(All!$V103="P5",All!$AE103="RDP"),Ruler!G$10,IF(AND(All!$V103="P6",All!$AE103="RDP"),Ruler!G$11,IF(AND(All!$V103="P7",All!$AE103="RDP"),Ruler!G$12,IF(AND(All!$V103="P8",All!$AE103="RDP"),Ruler!G$13,IF(AND(All!$V103="P9",All!$AE103="RDP"),Ruler!G$14,IF(AND(All!$V103="P1",All!$AE103="RMS"),Ruler!G$6,IF(AND(All!$V103="P2",All!$AE103="RMS"),Ruler!G$15,IF(AND(All!$V103="P3",All!$AE103="RMS"),Ruler!G$16,IF(AND(All!$V103="P4",All!$AE103="RMS"),Ruler!G$17,IF(AND(All!$V103="P5",All!$AE103="RMS"),Ruler!G$18,IF(AND(All!$V103="P6",All!$AE103="RMS"),Ruler!G$19,IF(AND(All!$V103="P7",All!$AE103="RMS"),Ruler!G$20,IF(AND(All!$V103="P8",All!$AE103="RMS"),Ruler!G$21,IF(AND(All!$V103="P9",All!$AE103="RMS"),Ruler!G$22,IF(AND(All!$V103="P1",All!$AE103="RSS"),Ruler!G$6,IF(AND(All!$V103="P2",All!$AE103="RSS"),Ruler!G$23,IF(AND(All!$V103="P3",All!$AE103="RSS"),Ruler!G$24,IF(AND(All!$V103="P4",All!$AE103="RSS"),Ruler!G$25,IF(AND(All!$V103="P5",All!$AE103="RSS"),Ruler!G$26,IF(AND(All!$V103="P6",All!$AE103="RSS"),Ruler!G$27,IF(AND(All!$V103="P7",All!$AE103="RSS"),Ruler!G$28,IF(AND(All!$V103="P8",All!$AE103="RSS"),Ruler!G$29,IF(AND(All!$V103="P9",All!$AE103="RSS"),Ruler!G$30,0)))))))))))))))))))))))))))</f>
        <v>0</v>
      </c>
      <c r="BO103" s="325">
        <f>IF(AND(All!$V103="P1",All!$AE103="RDP"),Ruler!H$6,IF(AND(All!$V103="P2",All!$AE103="RDP"),Ruler!H$7,IF(AND(All!$V103="P3",All!$AE103="RDP"),Ruler!H$8,IF(AND(All!$V103="P4",All!$AE103="RDP"),Ruler!H$9,IF(AND(All!$V103="P5",All!$AE103="RDP"),Ruler!H$10,IF(AND(All!$V103="P6",All!$AE103="RDP"),Ruler!H$11,IF(AND(All!$V103="P7",All!$AE103="RDP"),Ruler!H$12,IF(AND(All!$V103="P8",All!$AE103="RDP"),Ruler!H$13,IF(AND(All!$V103="P9",All!$AE103="RDP"),Ruler!H$14,IF(AND(All!$V103="P1",All!$AE103="RMS"),Ruler!H$6,IF(AND(All!$V103="P2",All!$AE103="RMS"),Ruler!H$15,IF(AND(All!$V103="P3",All!$AE103="RMS"),Ruler!H$16,IF(AND(All!$V103="P4",All!$AE103="RMS"),Ruler!H$17,IF(AND(All!$V103="P5",All!$AE103="RMS"),Ruler!H$18,IF(AND(All!$V103="P6",All!$AE103="RMS"),Ruler!H$19,IF(AND(All!$V103="P7",All!$AE103="RMS"),Ruler!H$20,IF(AND(All!$V103="P8",All!$AE103="RMS"),Ruler!H$21,IF(AND(All!$V103="P9",All!$AE103="RMS"),Ruler!H$22,IF(AND(All!$V103="P1",All!$AE103="RSS"),Ruler!H$6,IF(AND(All!$V103="P2",All!$AE103="RSS"),Ruler!H$23,IF(AND(All!$V103="P3",All!$AE103="RSS"),Ruler!H$24,IF(AND(All!$V103="P4",All!$AE103="RSS"),Ruler!H$25,IF(AND(All!$V103="P5",All!$AE103="RSS"),Ruler!H$26,IF(AND(All!$V103="P6",All!$AE103="RSS"),Ruler!H$27,IF(AND(All!$V103="P7",All!$AE103="RSS"),Ruler!H$28,IF(AND(All!$V103="P8",All!$AE103="RSS"),Ruler!H$29,IF(AND(All!$V103="P9",All!$AE103="RSS"),Ruler!H$30,0)))))))))))))))))))))))))))</f>
        <v>0</v>
      </c>
      <c r="BP103" s="325">
        <f>IF(AND(All!$V103="P1",All!$AE103="RDP"),Ruler!I$6,IF(AND(All!$V103="P2",All!$AE103="RDP"),Ruler!I$7,IF(AND(All!$V103="P3",All!$AE103="RDP"),Ruler!I$8,IF(AND(All!$V103="P4",All!$AE103="RDP"),Ruler!I$9,IF(AND(All!$V103="P5",All!$AE103="RDP"),Ruler!I$10,IF(AND(All!$V103="P6",All!$AE103="RDP"),Ruler!I$11,IF(AND(All!$V103="P7",All!$AE103="RDP"),Ruler!I$12,IF(AND(All!$V103="P8",All!$AE103="RDP"),Ruler!I$13,IF(AND(All!$V103="P9",All!$AE103="RDP"),Ruler!I$14,IF(AND(All!$V103="P1",All!$AE103="RMS"),Ruler!I$6,IF(AND(All!$V103="P2",All!$AE103="RMS"),Ruler!I$15,IF(AND(All!$V103="P3",All!$AE103="RMS"),Ruler!I$16,IF(AND(All!$V103="P4",All!$AE103="RMS"),Ruler!I$17,IF(AND(All!$V103="P5",All!$AE103="RMS"),Ruler!I$18,IF(AND(All!$V103="P6",All!$AE103="RMS"),Ruler!I$19,IF(AND(All!$V103="P7",All!$AE103="RMS"),Ruler!I$20,IF(AND(All!$V103="P8",All!$AE103="RMS"),Ruler!I$21,IF(AND(All!$V103="P9",All!$AE103="RMS"),Ruler!I$22,IF(AND(All!$V103="P1",All!$AE103="RSS"),Ruler!I$6,IF(AND(All!$V103="P2",All!$AE103="RSS"),Ruler!I$23,IF(AND(All!$V103="P3",All!$AE103="RSS"),Ruler!I$24,IF(AND(All!$V103="P4",All!$AE103="RSS"),Ruler!I$25,IF(AND(All!$V103="P5",All!$AE103="RSS"),Ruler!I$26,IF(AND(All!$V103="P6",All!$AE103="RSS"),Ruler!I$27,IF(AND(All!$V103="P7",All!$AE103="RSS"),Ruler!I$28,IF(AND(All!$V103="P8",All!$AE103="RSS"),Ruler!I$29,IF(AND(All!$V103="P9",All!$AE103="RSS"),Ruler!I$30,0)))))))))))))))))))))))))))</f>
        <v>0</v>
      </c>
      <c r="BQ103" s="325">
        <f>IF(AND(All!$V103="P1",All!$AE103="RDP"),Ruler!J$6,IF(AND(All!$V103="P2",All!$AE103="RDP"),Ruler!J$7,IF(AND(All!$V103="P3",All!$AE103="RDP"),Ruler!J$8,IF(AND(All!$V103="P4",All!$AE103="RDP"),Ruler!J$9,IF(AND(All!$V103="P5",All!$AE103="RDP"),Ruler!J$10,IF(AND(All!$V103="P6",All!$AE103="RDP"),Ruler!J$11,IF(AND(All!$V103="P7",All!$AE103="RDP"),Ruler!J$12,IF(AND(All!$V103="P8",All!$AE103="RDP"),Ruler!J$13,IF(AND(All!$V103="P9",All!$AE103="RDP"),Ruler!J$14,IF(AND(All!$V103="P1",All!$AE103="RMS"),Ruler!J$6,IF(AND(All!$V103="P2",All!$AE103="RMS"),Ruler!J$15,IF(AND(All!$V103="P3",All!$AE103="RMS"),Ruler!J$16,IF(AND(All!$V103="P4",All!$AE103="RMS"),Ruler!J$17,IF(AND(All!$V103="P5",All!$AE103="RMS"),Ruler!J$18,IF(AND(All!$V103="P6",All!$AE103="RMS"),Ruler!J$19,IF(AND(All!$V103="P7",All!$AE103="RMS"),Ruler!J$20,IF(AND(All!$V103="P8",All!$AE103="RMS"),Ruler!J$21,IF(AND(All!$V103="P9",All!$AE103="RMS"),Ruler!J$22,IF(AND(All!$V103="P1",All!$AE103="RSS"),Ruler!J$6,IF(AND(All!$V103="P2",All!$AE103="RSS"),Ruler!J$23,IF(AND(All!$V103="P3",All!$AE103="RSS"),Ruler!J$24,IF(AND(All!$V103="P4",All!$AE103="RSS"),Ruler!J$25,IF(AND(All!$V103="P5",All!$AE103="RSS"),Ruler!J$26,IF(AND(All!$V103="P6",All!$AE103="RSS"),Ruler!J$27,IF(AND(All!$V103="P7",All!$AE103="RSS"),Ruler!J$28,IF(AND(All!$V103="P8",All!$AE103="RSS"),Ruler!J$29,IF(AND(All!$V103="P9",All!$AE103="RSS"),Ruler!J$30,0)))))))))))))))))))))))))))</f>
        <v>0</v>
      </c>
      <c r="BR103" s="325">
        <f>IF(AND(All!$V103="P1",All!$AE103="RDP"),Ruler!K$6,IF(AND(All!$V103="P2",All!$AE103="RDP"),Ruler!K$7,IF(AND(All!$V103="P3",All!$AE103="RDP"),Ruler!K$8,IF(AND(All!$V103="P4",All!$AE103="RDP"),Ruler!K$9,IF(AND(All!$V103="P5",All!$AE103="RDP"),Ruler!K$10,IF(AND(All!$V103="P6",All!$AE103="RDP"),Ruler!K$11,IF(AND(All!$V103="P7",All!$AE103="RDP"),Ruler!K$12,IF(AND(All!$V103="P8",All!$AE103="RDP"),Ruler!K$13,IF(AND(All!$V103="P9",All!$AE103="RDP"),Ruler!K$14,IF(AND(All!$V103="P1",All!$AE103="RMS"),Ruler!K$6,IF(AND(All!$V103="P2",All!$AE103="RMS"),Ruler!K$15,IF(AND(All!$V103="P3",All!$AE103="RMS"),Ruler!K$16,IF(AND(All!$V103="P4",All!$AE103="RMS"),Ruler!K$17,IF(AND(All!$V103="P5",All!$AE103="RMS"),Ruler!K$18,IF(AND(All!$V103="P6",All!$AE103="RMS"),Ruler!K$19,IF(AND(All!$V103="P7",All!$AE103="RMS"),Ruler!K$20,IF(AND(All!$V103="P8",All!$AE103="RMS"),Ruler!K$21,IF(AND(All!$V103="P9",All!$AE103="RMS"),Ruler!K$22,IF(AND(All!$V103="P1",All!$AE103="RSS"),Ruler!K$6,IF(AND(All!$V103="P2",All!$AE103="RSS"),Ruler!K$23,IF(AND(All!$V103="P3",All!$AE103="RSS"),Ruler!K$24,IF(AND(All!$V103="P4",All!$AE103="RSS"),Ruler!K$25,IF(AND(All!$V103="P5",All!$AE103="RSS"),Ruler!K$26,IF(AND(All!$V103="P6",All!$AE103="RSS"),Ruler!K$27,IF(AND(All!$V103="P7",All!$AE103="RSS"),Ruler!K$28,IF(AND(All!$V103="P8",All!$AE103="RSS"),Ruler!K$29,IF(AND(All!$V103="P9",All!$AE103="RSS"),Ruler!K$30,0)))))))))))))))))))))))))))</f>
        <v>0</v>
      </c>
      <c r="BS103" s="325">
        <f>IF(AND(All!$V103="P1",All!$AE103="RDP"),Ruler!L$6,IF(AND(All!$V103="P2",All!$AE103="RDP"),Ruler!L$7,IF(AND(All!$V103="P3",All!$AE103="RDP"),Ruler!L$8,IF(AND(All!$V103="P4",All!$AE103="RDP"),Ruler!L$9,IF(AND(All!$V103="P5",All!$AE103="RDP"),Ruler!L$10,IF(AND(All!$V103="P6",All!$AE103="RDP"),Ruler!L$11,IF(AND(All!$V103="P7",All!$AE103="RDP"),Ruler!L$12,IF(AND(All!$V103="P8",All!$AE103="RDP"),Ruler!L$13,IF(AND(All!$V103="P9",All!$AE103="RDP"),Ruler!L$14,IF(AND(All!$V103="P1",All!$AE103="RMS"),Ruler!L$6,IF(AND(All!$V103="P2",All!$AE103="RMS"),Ruler!L$15,IF(AND(All!$V103="P3",All!$AE103="RMS"),Ruler!L$16,IF(AND(All!$V103="P4",All!$AE103="RMS"),Ruler!L$17,IF(AND(All!$V103="P5",All!$AE103="RMS"),Ruler!L$18,IF(AND(All!$V103="P6",All!$AE103="RMS"),Ruler!L$19,IF(AND(All!$V103="P7",All!$AE103="RMS"),Ruler!L$20,IF(AND(All!$V103="P8",All!$AE103="RMS"),Ruler!L$21,IF(AND(All!$V103="P9",All!$AE103="RMS"),Ruler!L$22,IF(AND(All!$V103="P1",All!$AE103="RSS"),Ruler!L$6,IF(AND(All!$V103="P2",All!$AE103="RSS"),Ruler!L$23,IF(AND(All!$V103="P3",All!$AE103="RSS"),Ruler!L$24,IF(AND(All!$V103="P4",All!$AE103="RSS"),Ruler!L$25,IF(AND(All!$V103="P5",All!$AE103="RSS"),Ruler!L$26,IF(AND(All!$V103="P6",All!$AE103="RSS"),Ruler!L$27,IF(AND(All!$V103="P7",All!$AE103="RSS"),Ruler!L$28,IF(AND(All!$V103="P8",All!$AE103="RSS"),Ruler!L$29,IF(AND(All!$V103="P9",All!$AE103="RSS"),Ruler!L$30,0)))))))))))))))))))))))))))</f>
        <v>0</v>
      </c>
      <c r="BT103" s="325">
        <f>IF(AND(All!$V103="P1",All!$AE103="RDP"),Ruler!M$6,IF(AND(All!$V103="P2",All!$AE103="RDP"),Ruler!M$7,IF(AND(All!$V103="P3",All!$AE103="RDP"),Ruler!M$8,IF(AND(All!$V103="P4",All!$AE103="RDP"),Ruler!M$9,IF(AND(All!$V103="P5",All!$AE103="RDP"),Ruler!M$10,IF(AND(All!$V103="P6",All!$AE103="RDP"),Ruler!M$11,IF(AND(All!$V103="P7",All!$AE103="RDP"),Ruler!M$12,IF(AND(All!$V103="P8",All!$AE103="RDP"),Ruler!M$13,IF(AND(All!$V103="P9",All!$AE103="RDP"),Ruler!M$14,IF(AND(All!$V103="P1",All!$AE103="RMS"),Ruler!M$6,IF(AND(All!$V103="P2",All!$AE103="RMS"),Ruler!M$15,IF(AND(All!$V103="P3",All!$AE103="RMS"),Ruler!M$16,IF(AND(All!$V103="P4",All!$AE103="RMS"),Ruler!M$17,IF(AND(All!$V103="P5",All!$AE103="RMS"),Ruler!M$18,IF(AND(All!$V103="P6",All!$AE103="RMS"),Ruler!M$19,IF(AND(All!$V103="P7",All!$AE103="RMS"),Ruler!M$20,IF(AND(All!$V103="P8",All!$AE103="RMS"),Ruler!M$21,IF(AND(All!$V103="P9",All!$AE103="RMS"),Ruler!M$22,IF(AND(All!$V103="P1",All!$AE103="RSS"),Ruler!M$6,IF(AND(All!$V103="P2",All!$AE103="RSS"),Ruler!M$23,IF(AND(All!$V103="P3",All!$AE103="RSS"),Ruler!M$24,IF(AND(All!$V103="P4",All!$AE103="RSS"),Ruler!M$25,IF(AND(All!$V103="P5",All!$AE103="RSS"),Ruler!M$26,IF(AND(All!$V103="P6",All!$AE103="RSS"),Ruler!M$27,IF(AND(All!$V103="P7",All!$AE103="RSS"),Ruler!M$28,IF(AND(All!$V103="P8",All!$AE103="RSS"),Ruler!M$29,IF(AND(All!$V103="P9",All!$AE103="RSS"),Ruler!M$30,0)))))))))))))))))))))))))))</f>
        <v>0</v>
      </c>
      <c r="BU103" s="325">
        <f>IF(AND(All!$V103="P1",All!$AE103="RDP"),Ruler!N$6,IF(AND(All!$V103="P2",All!$AE103="RDP"),Ruler!N$7,IF(AND(All!$V103="P3",All!$AE103="RDP"),Ruler!N$8,IF(AND(All!$V103="P4",All!$AE103="RDP"),Ruler!N$9,IF(AND(All!$V103="P5",All!$AE103="RDP"),Ruler!N$10,IF(AND(All!$V103="P6",All!$AE103="RDP"),Ruler!N$11,IF(AND(All!$V103="P7",All!$AE103="RDP"),Ruler!N$12,IF(AND(All!$V103="P8",All!$AE103="RDP"),Ruler!N$13,IF(AND(All!$V103="P9",All!$AE103="RDP"),Ruler!N$14,IF(AND(All!$V103="P1",All!$AE103="RMS"),Ruler!N$6,IF(AND(All!$V103="P2",All!$AE103="RMS"),Ruler!N$15,IF(AND(All!$V103="P3",All!$AE103="RMS"),Ruler!N$16,IF(AND(All!$V103="P4",All!$AE103="RMS"),Ruler!N$17,IF(AND(All!$V103="P5",All!$AE103="RMS"),Ruler!N$18,IF(AND(All!$V103="P6",All!$AE103="RMS"),Ruler!N$19,IF(AND(All!$V103="P7",All!$AE103="RMS"),Ruler!N$20,IF(AND(All!$V103="P8",All!$AE103="RMS"),Ruler!N$21,IF(AND(All!$V103="P9",All!$AE103="RMS"),Ruler!N$22,IF(AND(All!$V103="P1",All!$AE103="RSS"),Ruler!N$6,IF(AND(All!$V103="P2",All!$AE103="RSS"),Ruler!N$23,IF(AND(All!$V103="P3",All!$AE103="RSS"),Ruler!N$24,IF(AND(All!$V103="P4",All!$AE103="RSS"),Ruler!N$25,IF(AND(All!$V103="P5",All!$AE103="RSS"),Ruler!N$26,IF(AND(All!$V103="P6",All!$AE103="RSS"),Ruler!N$27,IF(AND(All!$V103="P7",All!$AE103="RSS"),Ruler!N$28,IF(AND(All!$V103="P8",All!$AE103="RSS"),Ruler!N$29,IF(AND(All!$V103="P9",All!$AE103="RSS"),Ruler!N$30,0)))))))))))))))))))))))))))</f>
        <v>0</v>
      </c>
      <c r="BV103" s="325">
        <f>IF(AND(All!$V103="P1",All!$AE103="RDP"),Ruler!O$6,IF(AND(All!$V103="P2",All!$AE103="RDP"),Ruler!O$7,IF(AND(All!$V103="P3",All!$AE103="RDP"),Ruler!O$8,IF(AND(All!$V103="P4",All!$AE103="RDP"),Ruler!O$9,IF(AND(All!$V103="P5",All!$AE103="RDP"),Ruler!O$10,IF(AND(All!$V103="P6",All!$AE103="RDP"),Ruler!O$11,IF(AND(All!$V103="P7",All!$AE103="RDP"),Ruler!O$12,IF(AND(All!$V103="P8",All!$AE103="RDP"),Ruler!O$13,IF(AND(All!$V103="P9",All!$AE103="RDP"),Ruler!O$14,IF(AND(All!$V103="P1",All!$AE103="RMS"),Ruler!O$6,IF(AND(All!$V103="P2",All!$AE103="RMS"),Ruler!O$15,IF(AND(All!$V103="P3",All!$AE103="RMS"),Ruler!O$16,IF(AND(All!$V103="P4",All!$AE103="RMS"),Ruler!O$17,IF(AND(All!$V103="P5",All!$AE103="RMS"),Ruler!O$18,IF(AND(All!$V103="P6",All!$AE103="RMS"),Ruler!O$19,IF(AND(All!$V103="P7",All!$AE103="RMS"),Ruler!O$20,IF(AND(All!$V103="P8",All!$AE103="RMS"),Ruler!O$21,IF(AND(All!$V103="P9",All!$AE103="RMS"),Ruler!O$22,IF(AND(All!$V103="P1",All!$AE103="RSS"),Ruler!O$6,IF(AND(All!$V103="P2",All!$AE103="RSS"),Ruler!O$23,IF(AND(All!$V103="P3",All!$AE103="RSS"),Ruler!O$24,IF(AND(All!$V103="P4",All!$AE103="RSS"),Ruler!O$25,IF(AND(All!$V103="P5",All!$AE103="RSS"),Ruler!O$26,IF(AND(All!$V103="P6",All!$AE103="RSS"),Ruler!O$27,IF(AND(All!$V103="P7",All!$AE103="RSS"),Ruler!O$28,IF(AND(All!$V103="P8",All!$AE103="RSS"),Ruler!O$29,IF(AND(All!$V103="P9",All!$AE103="RSS"),Ruler!O$30,0)))))))))))))))))))))))))))</f>
        <v>0</v>
      </c>
      <c r="BW103" s="325">
        <f>IF(AND(All!$V103="P1",All!$AE103="RDP"),Ruler!P$6,IF(AND(All!$V103="P2",All!$AE103="RDP"),Ruler!P$7,IF(AND(All!$V103="P3",All!$AE103="RDP"),Ruler!P$8,IF(AND(All!$V103="P4",All!$AE103="RDP"),Ruler!P$9,IF(AND(All!$V103="P5",All!$AE103="RDP"),Ruler!P$10,IF(AND(All!$V103="P6",All!$AE103="RDP"),Ruler!P$11,IF(AND(All!$V103="P7",All!$AE103="RDP"),Ruler!P$12,IF(AND(All!$V103="P8",All!$AE103="RDP"),Ruler!P$13,IF(AND(All!$V103="P9",All!$AE103="RDP"),Ruler!P$14,IF(AND(All!$V103="P1",All!$AE103="RMS"),Ruler!P$6,IF(AND(All!$V103="P2",All!$AE103="RMS"),Ruler!P$15,IF(AND(All!$V103="P3",All!$AE103="RMS"),Ruler!P$16,IF(AND(All!$V103="P4",All!$AE103="RMS"),Ruler!P$17,IF(AND(All!$V103="P5",All!$AE103="RMS"),Ruler!P$18,IF(AND(All!$V103="P6",All!$AE103="RMS"),Ruler!P$19,IF(AND(All!$V103="P7",All!$AE103="RMS"),Ruler!P$20,IF(AND(All!$V103="P8",All!$AE103="RMS"),Ruler!P$21,IF(AND(All!$V103="P9",All!$AE103="RMS"),Ruler!P$22,IF(AND(All!$V103="P1",All!$AE103="RSS"),Ruler!P$6,IF(AND(All!$V103="P2",All!$AE103="RSS"),Ruler!P$23,IF(AND(All!$V103="P3",All!$AE103="RSS"),Ruler!P$24,IF(AND(All!$V103="P4",All!$AE103="RSS"),Ruler!P$25,IF(AND(All!$V103="P5",All!$AE103="RSS"),Ruler!P$26,IF(AND(All!$V103="P6",All!$AE103="RSS"),Ruler!P$27,IF(AND(All!$V103="P7",All!$AE103="RSS"),Ruler!P$28,IF(AND(All!$V103="P8",All!$AE103="RSS"),Ruler!P$29,IF(AND(All!$V103="P9",All!$AE103="RSS"),Ruler!P$30,0)))))))))))))))))))))))))))</f>
        <v>0</v>
      </c>
      <c r="BX103" s="325">
        <f>IF(AND(All!$V103="P1",All!$AE103="RDP"),Ruler!Q$6,IF(AND(All!$V103="P2",All!$AE103="RDP"),Ruler!Q$7,IF(AND(All!$V103="P3",All!$AE103="RDP"),Ruler!Q$8,IF(AND(All!$V103="P4",All!$AE103="RDP"),Ruler!Q$9,IF(AND(All!$V103="P5",All!$AE103="RDP"),Ruler!Q$10,IF(AND(All!$V103="P6",All!$AE103="RDP"),Ruler!Q$11,IF(AND(All!$V103="P7",All!$AE103="RDP"),Ruler!Q$12,IF(AND(All!$V103="P8",All!$AE103="RDP"),Ruler!Q$13,IF(AND(All!$V103="P9",All!$AE103="RDP"),Ruler!Q$14,IF(AND(All!$V103="P1",All!$AE103="RMS"),Ruler!Q$6,IF(AND(All!$V103="P2",All!$AE103="RMS"),Ruler!Q$15,IF(AND(All!$V103="P3",All!$AE103="RMS"),Ruler!Q$16,IF(AND(All!$V103="P4",All!$AE103="RMS"),Ruler!Q$17,IF(AND(All!$V103="P5",All!$AE103="RMS"),Ruler!Q$18,IF(AND(All!$V103="P6",All!$AE103="RMS"),Ruler!Q$19,IF(AND(All!$V103="P7",All!$AE103="RMS"),Ruler!Q$20,IF(AND(All!$V103="P8",All!$AE103="RMS"),Ruler!Q$21,IF(AND(All!$V103="P9",All!$AE103="RMS"),Ruler!Q$22,IF(AND(All!$V103="P1",All!$AE103="RSS"),Ruler!Q$6,IF(AND(All!$V103="P2",All!$AE103="RSS"),Ruler!Q$23,IF(AND(All!$V103="P3",All!$AE103="RSS"),Ruler!Q$24,IF(AND(All!$V103="P4",All!$AE103="RSS"),Ruler!Q$25,IF(AND(All!$V103="P5",All!$AE103="RSS"),Ruler!Q$26,IF(AND(All!$V103="P6",All!$AE103="RSS"),Ruler!Q$27,IF(AND(All!$V103="P7",All!$AE103="RSS"),Ruler!Q$28,IF(AND(All!$V103="P8",All!$AE103="RSS"),Ruler!Q$29,IF(AND(All!$V103="P9",All!$AE103="RSS"),Ruler!Q$30,0)))))))))))))))))))))))))))</f>
        <v>0</v>
      </c>
      <c r="BY103" s="325">
        <f>IF(AND(All!$V103="P1",All!$AE103="RDP"),Ruler!R$6,IF(AND(All!$V103="P2",All!$AE103="RDP"),Ruler!R$7,IF(AND(All!$V103="P3",All!$AE103="RDP"),Ruler!R$8,IF(AND(All!$V103="P4",All!$AE103="RDP"),Ruler!R$9,IF(AND(All!$V103="P5",All!$AE103="RDP"),Ruler!R$10,IF(AND(All!$V103="P6",All!$AE103="RDP"),Ruler!R$11,IF(AND(All!$V103="P7",All!$AE103="RDP"),Ruler!R$12,IF(AND(All!$V103="P8",All!$AE103="RDP"),Ruler!R$13,IF(AND(All!$V103="P9",All!$AE103="RDP"),Ruler!R$14,IF(AND(All!$V103="P1",All!$AE103="RMS"),Ruler!R$6,IF(AND(All!$V103="P2",All!$AE103="RMS"),Ruler!R$15,IF(AND(All!$V103="P3",All!$AE103="RMS"),Ruler!R$16,IF(AND(All!$V103="P4",All!$AE103="RMS"),Ruler!R$17,IF(AND(All!$V103="P5",All!$AE103="RMS"),Ruler!R$18,IF(AND(All!$V103="P6",All!$AE103="RMS"),Ruler!R$19,IF(AND(All!$V103="P7",All!$AE103="RMS"),Ruler!R$20,IF(AND(All!$V103="P8",All!$AE103="RMS"),Ruler!R$21,IF(AND(All!$V103="P9",All!$AE103="RMS"),Ruler!R$22,IF(AND(All!$V103="P1",All!$AE103="RSS"),Ruler!R$6,IF(AND(All!$V103="P2",All!$AE103="RSS"),Ruler!R$23,IF(AND(All!$V103="P3",All!$AE103="RSS"),Ruler!R$24,IF(AND(All!$V103="P4",All!$AE103="RSS"),Ruler!R$25,IF(AND(All!$V103="P5",All!$AE103="RSS"),Ruler!R$26,IF(AND(All!$V103="P6",All!$AE103="RSS"),Ruler!R$27,IF(AND(All!$V103="P7",All!$AE103="RSS"),Ruler!R$28,IF(AND(All!$V103="P8",All!$AE103="RSS"),Ruler!R$29,IF(AND(All!$V103="P9",All!$AE103="RSS"),Ruler!R$30,0)))))))))))))))))))))))))))</f>
        <v>0</v>
      </c>
      <c r="BZ103" s="325">
        <f>IF(AND(All!$V103="P1",All!$AE103="RDP"),Ruler!S$6,IF(AND(All!$V103="P2",All!$AE103="RDP"),Ruler!S$7,IF(AND(All!$V103="P3",All!$AE103="RDP"),Ruler!S$8,IF(AND(All!$V103="P4",All!$AE103="RDP"),Ruler!S$9,IF(AND(All!$V103="P5",All!$AE103="RDP"),Ruler!S$10,IF(AND(All!$V103="P6",All!$AE103="RDP"),Ruler!S$11,IF(AND(All!$V103="P7",All!$AE103="RDP"),Ruler!S$12,IF(AND(All!$V103="P8",All!$AE103="RDP"),Ruler!S$13,IF(AND(All!$V103="P9",All!$AE103="RDP"),Ruler!S$14,IF(AND(All!$V103="P1",All!$AE103="RMS"),Ruler!S$6,IF(AND(All!$V103="P2",All!$AE103="RMS"),Ruler!S$15,IF(AND(All!$V103="P3",All!$AE103="RMS"),Ruler!S$16,IF(AND(All!$V103="P4",All!$AE103="RMS"),Ruler!S$17,IF(AND(All!$V103="P5",All!$AE103="RMS"),Ruler!S$18,IF(AND(All!$V103="P6",All!$AE103="RMS"),Ruler!S$19,IF(AND(All!$V103="P7",All!$AE103="RMS"),Ruler!S$20,IF(AND(All!$V103="P8",All!$AE103="RMS"),Ruler!S$21,IF(AND(All!$V103="P9",All!$AE103="RMS"),Ruler!S$22,IF(AND(All!$V103="P1",All!$AE103="RSS"),Ruler!S$6,IF(AND(All!$V103="P2",All!$AE103="RSS"),Ruler!S$23,IF(AND(All!$V103="P3",All!$AE103="RSS"),Ruler!S$24,IF(AND(All!$V103="P4",All!$AE103="RSS"),Ruler!S$25,IF(AND(All!$V103="P5",All!$AE103="RSS"),Ruler!S$26,IF(AND(All!$V103="P6",All!$AE103="RSS"),Ruler!S$27,IF(AND(All!$V103="P7",All!$AE103="RSS"),Ruler!S$28,IF(AND(All!$V103="P8",All!$AE103="RSS"),Ruler!S$29,IF(AND(All!$V103="P9",All!$AE103="RSS"),Ruler!S$30,0)))))))))))))))))))))))))))</f>
        <v>0</v>
      </c>
      <c r="CA103" s="325">
        <f>IF(AND(All!$V103="P1",All!$AE103="RDP"),Ruler!T$6,IF(AND(All!$V103="P2",All!$AE103="RDP"),Ruler!T$7,IF(AND(All!$V103="P3",All!$AE103="RDP"),Ruler!T$8,IF(AND(All!$V103="P4",All!$AE103="RDP"),Ruler!T$9,IF(AND(All!$V103="P5",All!$AE103="RDP"),Ruler!T$10,IF(AND(All!$V103="P6",All!$AE103="RDP"),Ruler!T$11,IF(AND(All!$V103="P7",All!$AE103="RDP"),Ruler!T$12,IF(AND(All!$V103="P8",All!$AE103="RDP"),Ruler!T$13,IF(AND(All!$V103="P9",All!$AE103="RDP"),Ruler!T$14,IF(AND(All!$V103="P1",All!$AE103="RMS"),Ruler!T$6,IF(AND(All!$V103="P2",All!$AE103="RMS"),Ruler!T$15,IF(AND(All!$V103="P3",All!$AE103="RMS"),Ruler!T$16,IF(AND(All!$V103="P4",All!$AE103="RMS"),Ruler!T$17,IF(AND(All!$V103="P5",All!$AE103="RMS"),Ruler!T$18,IF(AND(All!$V103="P6",All!$AE103="RMS"),Ruler!T$19,IF(AND(All!$V103="P7",All!$AE103="RMS"),Ruler!T$20,IF(AND(All!$V103="P8",All!$AE103="RMS"),Ruler!T$21,IF(AND(All!$V103="P9",All!$AE103="RMS"),Ruler!T$22,IF(AND(All!$V103="P1",All!$AE103="RSS"),Ruler!T$6,IF(AND(All!$V103="P2",All!$AE103="RSS"),Ruler!T$23,IF(AND(All!$V103="P3",All!$AE103="RSS"),Ruler!T$24,IF(AND(All!$V103="P4",All!$AE103="RSS"),Ruler!T$25,IF(AND(All!$V103="P5",All!$AE103="RSS"),Ruler!T$26,IF(AND(All!$V103="P6",All!$AE103="RSS"),Ruler!T$27,IF(AND(All!$V103="P7",All!$AE103="RSS"),Ruler!T$28,IF(AND(All!$V103="P8",All!$AE103="RSS"),Ruler!T$29,IF(AND(All!$V103="P9",All!$AE103="RSS"),Ruler!T$30,0)))))))))))))))))))))))))))</f>
        <v>0</v>
      </c>
      <c r="CB103" s="325">
        <f>IF(AND(All!$V103="P1",All!$AE103="RDP"),Ruler!U$6,IF(AND(All!$V103="P2",All!$AE103="RDP"),Ruler!U$7,IF(AND(All!$V103="P3",All!$AE103="RDP"),Ruler!U$8,IF(AND(All!$V103="P4",All!$AE103="RDP"),Ruler!U$9,IF(AND(All!$V103="P5",All!$AE103="RDP"),Ruler!U$10,IF(AND(All!$V103="P6",All!$AE103="RDP"),Ruler!U$11,IF(AND(All!$V103="P7",All!$AE103="RDP"),Ruler!U$12,IF(AND(All!$V103="P8",All!$AE103="RDP"),Ruler!U$13,IF(AND(All!$V103="P9",All!$AE103="RDP"),Ruler!U$14,IF(AND(All!$V103="P1",All!$AE103="RMS"),Ruler!U$6,IF(AND(All!$V103="P2",All!$AE103="RMS"),Ruler!U$15,IF(AND(All!$V103="P3",All!$AE103="RMS"),Ruler!U$16,IF(AND(All!$V103="P4",All!$AE103="RMS"),Ruler!U$17,IF(AND(All!$V103="P5",All!$AE103="RMS"),Ruler!U$18,IF(AND(All!$V103="P6",All!$AE103="RMS"),Ruler!U$19,IF(AND(All!$V103="P7",All!$AE103="RMS"),Ruler!U$20,IF(AND(All!$V103="P8",All!$AE103="RMS"),Ruler!U$21,IF(AND(All!$V103="P9",All!$AE103="RMS"),Ruler!U$22,IF(AND(All!$V103="P1",All!$AE103="RSS"),Ruler!U$6,IF(AND(All!$V103="P2",All!$AE103="RSS"),Ruler!U$23,IF(AND(All!$V103="P3",All!$AE103="RSS"),Ruler!U$24,IF(AND(All!$V103="P4",All!$AE103="RSS"),Ruler!U$25,IF(AND(All!$V103="P5",All!$AE103="RSS"),Ruler!U$26,IF(AND(All!$V103="P6",All!$AE103="RSS"),Ruler!U$27,IF(AND(All!$V103="P7",All!$AE103="RSS"),Ruler!U$28,IF(AND(All!$V103="P8",All!$AE103="RSS"),Ruler!U$29,IF(AND(All!$V103="P9",All!$AE103="RSS"),Ruler!U$30,0)))))))))))))))))))))))))))</f>
        <v>0</v>
      </c>
      <c r="CC103" s="325">
        <f>IF(AND(All!$V103="P1",All!$AE103="RDP"),Ruler!V$6,IF(AND(All!$V103="P2",All!$AE103="RDP"),Ruler!V$7,IF(AND(All!$V103="P3",All!$AE103="RDP"),Ruler!V$8,IF(AND(All!$V103="P4",All!$AE103="RDP"),Ruler!V$9,IF(AND(All!$V103="P5",All!$AE103="RDP"),Ruler!V$10,IF(AND(All!$V103="P6",All!$AE103="RDP"),Ruler!V$11,IF(AND(All!$V103="P7",All!$AE103="RDP"),Ruler!V$12,IF(AND(All!$V103="P8",All!$AE103="RDP"),Ruler!V$13,IF(AND(All!$V103="P9",All!$AE103="RDP"),Ruler!V$14,IF(AND(All!$V103="P1",All!$AE103="RMS"),Ruler!V$6,IF(AND(All!$V103="P2",All!$AE103="RMS"),Ruler!V$15,IF(AND(All!$V103="P3",All!$AE103="RMS"),Ruler!V$16,IF(AND(All!$V103="P4",All!$AE103="RMS"),Ruler!V$17,IF(AND(All!$V103="P5",All!$AE103="RMS"),Ruler!V$18,IF(AND(All!$V103="P6",All!$AE103="RMS"),Ruler!V$19,IF(AND(All!$V103="P7",All!$AE103="RMS"),Ruler!V$20,IF(AND(All!$V103="P8",All!$AE103="RMS"),Ruler!V$21,IF(AND(All!$V103="P9",All!$AE103="RMS"),Ruler!V$22,IF(AND(All!$V103="P1",All!$AE103="RSS"),Ruler!V$6,IF(AND(All!$V103="P2",All!$AE103="RSS"),Ruler!V$23,IF(AND(All!$V103="P3",All!$AE103="RSS"),Ruler!V$24,IF(AND(All!$V103="P4",All!$AE103="RSS"),Ruler!V$25,IF(AND(All!$V103="P5",All!$AE103="RSS"),Ruler!V$26,IF(AND(All!$V103="P6",All!$AE103="RSS"),Ruler!V$27,IF(AND(All!$V103="P7",All!$AE103="RSS"),Ruler!V$28,IF(AND(All!$V103="P8",All!$AE103="RSS"),Ruler!V$29,IF(AND(All!$V103="P9",All!$AE103="RSS"),Ruler!V$30,0)))))))))))))))))))))))))))</f>
        <v>0</v>
      </c>
      <c r="CD103" s="325">
        <f>IF(AND(All!$V103="P1",All!$AE103="RDP"),Ruler!W$6,IF(AND(All!$V103="P2",All!$AE103="RDP"),Ruler!W$7,IF(AND(All!$V103="P3",All!$AE103="RDP"),Ruler!W$8,IF(AND(All!$V103="P4",All!$AE103="RDP"),Ruler!W$9,IF(AND(All!$V103="P5",All!$AE103="RDP"),Ruler!W$10,IF(AND(All!$V103="P6",All!$AE103="RDP"),Ruler!W$11,IF(AND(All!$V103="P7",All!$AE103="RDP"),Ruler!W$12,IF(AND(All!$V103="P8",All!$AE103="RDP"),Ruler!W$13,IF(AND(All!$V103="P9",All!$AE103="RDP"),Ruler!W$14,IF(AND(All!$V103="P1",All!$AE103="RMS"),Ruler!W$6,IF(AND(All!$V103="P2",All!$AE103="RMS"),Ruler!W$15,IF(AND(All!$V103="P3",All!$AE103="RMS"),Ruler!W$16,IF(AND(All!$V103="P4",All!$AE103="RMS"),Ruler!W$17,IF(AND(All!$V103="P5",All!$AE103="RMS"),Ruler!W$18,IF(AND(All!$V103="P6",All!$AE103="RMS"),Ruler!W$19,IF(AND(All!$V103="P7",All!$AE103="RMS"),Ruler!W$20,IF(AND(All!$V103="P8",All!$AE103="RMS"),Ruler!W$21,IF(AND(All!$V103="P9",All!$AE103="RMS"),Ruler!W$22,IF(AND(All!$V103="P1",All!$AE103="RSS"),Ruler!W$6,IF(AND(All!$V103="P2",All!$AE103="RSS"),Ruler!W$23,IF(AND(All!$V103="P3",All!$AE103="RSS"),Ruler!W$24,IF(AND(All!$V103="P4",All!$AE103="RSS"),Ruler!W$25,IF(AND(All!$V103="P5",All!$AE103="RSS"),Ruler!W$26,IF(AND(All!$V103="P6",All!$AE103="RSS"),Ruler!W$27,IF(AND(All!$V103="P7",All!$AE103="RSS"),Ruler!W$28,IF(AND(All!$V103="P8",All!$AE103="RSS"),Ruler!W$29,IF(AND(All!$V103="P9",All!$AE103="RSS"),Ruler!W$30,0)))))))))))))))))))))))))))</f>
        <v>0</v>
      </c>
      <c r="CE103" s="325">
        <f>IF(AND(All!$V103="P1",All!$AE103="RDP"),Ruler!X$6,IF(AND(All!$V103="P2",All!$AE103="RDP"),Ruler!X$7,IF(AND(All!$V103="P3",All!$AE103="RDP"),Ruler!X$8,IF(AND(All!$V103="P4",All!$AE103="RDP"),Ruler!X$9,IF(AND(All!$V103="P5",All!$AE103="RDP"),Ruler!X$10,IF(AND(All!$V103="P6",All!$AE103="RDP"),Ruler!X$11,IF(AND(All!$V103="P7",All!$AE103="RDP"),Ruler!X$12,IF(AND(All!$V103="P8",All!$AE103="RDP"),Ruler!X$13,IF(AND(All!$V103="P9",All!$AE103="RDP"),Ruler!X$14,IF(AND(All!$V103="P1",All!$AE103="RMS"),Ruler!X$6,IF(AND(All!$V103="P2",All!$AE103="RMS"),Ruler!X$15,IF(AND(All!$V103="P3",All!$AE103="RMS"),Ruler!X$16,IF(AND(All!$V103="P4",All!$AE103="RMS"),Ruler!X$17,IF(AND(All!$V103="P5",All!$AE103="RMS"),Ruler!X$18,IF(AND(All!$V103="P6",All!$AE103="RMS"),Ruler!X$19,IF(AND(All!$V103="P7",All!$AE103="RMS"),Ruler!X$20,IF(AND(All!$V103="P8",All!$AE103="RMS"),Ruler!X$21,IF(AND(All!$V103="P9",All!$AE103="RMS"),Ruler!X$22,IF(AND(All!$V103="P1",All!$AE103="RSS"),Ruler!X$6,IF(AND(All!$V103="P2",All!$AE103="RSS"),Ruler!X$23,IF(AND(All!$V103="P3",All!$AE103="RSS"),Ruler!X$24,IF(AND(All!$V103="P4",All!$AE103="RSS"),Ruler!X$25,IF(AND(All!$V103="P5",All!$AE103="RSS"),Ruler!X$26,IF(AND(All!$V103="P6",All!$AE103="RSS"),Ruler!X$27,IF(AND(All!$V103="P7",All!$AE103="RSS"),Ruler!X$28,IF(AND(All!$V103="P8",All!$AE103="RSS"),Ruler!X$29,IF(AND(All!$V103="P9",All!$AE103="RSS"),Ruler!X$30,0)))))))))))))))))))))))))))</f>
        <v>0</v>
      </c>
      <c r="CF103" s="325">
        <f>IF(AND(All!$V103="P1",All!$AE103="RDP"),Ruler!Y$6,IF(AND(All!$V103="P2",All!$AE103="RDP"),Ruler!Y$7,IF(AND(All!$V103="P3",All!$AE103="RDP"),Ruler!Y$8,IF(AND(All!$V103="P4",All!$AE103="RDP"),Ruler!Y$9,IF(AND(All!$V103="P5",All!$AE103="RDP"),Ruler!Y$10,IF(AND(All!$V103="P6",All!$AE103="RDP"),Ruler!Y$11,IF(AND(All!$V103="P7",All!$AE103="RDP"),Ruler!Y$12,IF(AND(All!$V103="P8",All!$AE103="RDP"),Ruler!Y$13,IF(AND(All!$V103="P9",All!$AE103="RDP"),Ruler!Y$14,IF(AND(All!$V103="P1",All!$AE103="RMS"),Ruler!Y$6,IF(AND(All!$V103="P2",All!$AE103="RMS"),Ruler!Y$15,IF(AND(All!$V103="P3",All!$AE103="RMS"),Ruler!Y$16,IF(AND(All!$V103="P4",All!$AE103="RMS"),Ruler!Y$17,IF(AND(All!$V103="P5",All!$AE103="RMS"),Ruler!Y$18,IF(AND(All!$V103="P6",All!$AE103="RMS"),Ruler!Y$19,IF(AND(All!$V103="P7",All!$AE103="RMS"),Ruler!Y$20,IF(AND(All!$V103="P8",All!$AE103="RMS"),Ruler!Y$21,IF(AND(All!$V103="P9",All!$AE103="RMS"),Ruler!Y$22,IF(AND(All!$V103="P1",All!$AE103="RSS"),Ruler!Y$6,IF(AND(All!$V103="P2",All!$AE103="RSS"),Ruler!Y$23,IF(AND(All!$V103="P3",All!$AE103="RSS"),Ruler!Y$24,IF(AND(All!$V103="P4",All!$AE103="RSS"),Ruler!Y$25,IF(AND(All!$V103="P5",All!$AE103="RSS"),Ruler!Y$26,IF(AND(All!$V103="P6",All!$AE103="RSS"),Ruler!Y$27,IF(AND(All!$V103="P7",All!$AE103="RSS"),Ruler!Y$28,IF(AND(All!$V103="P8",All!$AE103="RSS"),Ruler!Y$29,IF(AND(All!$V103="P9",All!$AE103="RSS"),Ruler!Y$30,0)))))))))))))))))))))))))))</f>
        <v>0</v>
      </c>
      <c r="CG103" s="325">
        <f>IF(AND(All!$V103="P1",All!$AE103="RDP"),Ruler!Z$6,IF(AND(All!$V103="P2",All!$AE103="RDP"),Ruler!Z$7,IF(AND(All!$V103="P3",All!$AE103="RDP"),Ruler!Z$8,IF(AND(All!$V103="P4",All!$AE103="RDP"),Ruler!Z$9,IF(AND(All!$V103="P5",All!$AE103="RDP"),Ruler!Z$10,IF(AND(All!$V103="P6",All!$AE103="RDP"),Ruler!Z$11,IF(AND(All!$V103="P7",All!$AE103="RDP"),Ruler!Z$12,IF(AND(All!$V103="P8",All!$AE103="RDP"),Ruler!Z$13,IF(AND(All!$V103="P9",All!$AE103="RDP"),Ruler!Z$14,IF(AND(All!$V103="P1",All!$AE103="RMS"),Ruler!Z$6,IF(AND(All!$V103="P2",All!$AE103="RMS"),Ruler!Z$15,IF(AND(All!$V103="P3",All!$AE103="RMS"),Ruler!Z$16,IF(AND(All!$V103="P4",All!$AE103="RMS"),Ruler!Z$17,IF(AND(All!$V103="P5",All!$AE103="RMS"),Ruler!Z$18,IF(AND(All!$V103="P6",All!$AE103="RMS"),Ruler!Z$19,IF(AND(All!$V103="P7",All!$AE103="RMS"),Ruler!Z$20,IF(AND(All!$V103="P8",All!$AE103="RMS"),Ruler!Z$21,IF(AND(All!$V103="P9",All!$AE103="RMS"),Ruler!Z$22,IF(AND(All!$V103="P1",All!$AE103="RSS"),Ruler!Z$6,IF(AND(All!$V103="P2",All!$AE103="RSS"),Ruler!Z$23,IF(AND(All!$V103="P3",All!$AE103="RSS"),Ruler!Z$24,IF(AND(All!$V103="P4",All!$AE103="RSS"),Ruler!Z$25,IF(AND(All!$V103="P5",All!$AE103="RSS"),Ruler!Z$26,IF(AND(All!$V103="P6",All!$AE103="RSS"),Ruler!Z$27,IF(AND(All!$V103="P7",All!$AE103="RSS"),Ruler!Z$28,IF(AND(All!$V103="P8",All!$AE103="RSS"),Ruler!Z$29,IF(AND(All!$V103="P9",All!$AE103="RSS"),Ruler!Z$30,0)))))))))))))))))))))))))))</f>
        <v>0</v>
      </c>
      <c r="CH103" s="325">
        <f>IF(AND(All!$V103="P1",All!$AE103="RDP"),Ruler!AA$6,IF(AND(All!$V103="P2",All!$AE103="RDP"),Ruler!AA$7,IF(AND(All!$V103="P3",All!$AE103="RDP"),Ruler!AA$8,IF(AND(All!$V103="P4",All!$AE103="RDP"),Ruler!AA$9,IF(AND(All!$V103="P5",All!$AE103="RDP"),Ruler!AA$10,IF(AND(All!$V103="P6",All!$AE103="RDP"),Ruler!AA$11,IF(AND(All!$V103="P7",All!$AE103="RDP"),Ruler!AA$12,IF(AND(All!$V103="P8",All!$AE103="RDP"),Ruler!AA$13,IF(AND(All!$V103="P9",All!$AE103="RDP"),Ruler!AA$14,IF(AND(All!$V103="P1",All!$AE103="RMS"),Ruler!AA$6,IF(AND(All!$V103="P2",All!$AE103="RMS"),Ruler!AA$15,IF(AND(All!$V103="P3",All!$AE103="RMS"),Ruler!AA$16,IF(AND(All!$V103="P4",All!$AE103="RMS"),Ruler!AA$17,IF(AND(All!$V103="P5",All!$AE103="RMS"),Ruler!AA$18,IF(AND(All!$V103="P6",All!$AE103="RMS"),Ruler!AA$19,IF(AND(All!$V103="P7",All!$AE103="RMS"),Ruler!AA$20,IF(AND(All!$V103="P8",All!$AE103="RMS"),Ruler!AA$21,IF(AND(All!$V103="P9",All!$AE103="RMS"),Ruler!AA$22,IF(AND(All!$V103="P1",All!$AE103="RSS"),Ruler!AA$6,IF(AND(All!$V103="P2",All!$AE103="RSS"),Ruler!AA$23,IF(AND(All!$V103="P3",All!$AE103="RSS"),Ruler!AA$24,IF(AND(All!$V103="P4",All!$AE103="RSS"),Ruler!AA$25,IF(AND(All!$V103="P5",All!$AE103="RSS"),Ruler!AA$26,IF(AND(All!$V103="P6",All!$AE103="RSS"),Ruler!AA$27,IF(AND(All!$V103="P7",All!$AE103="RSS"),Ruler!AA$28,IF(AND(All!$V103="P8",All!$AE103="RSS"),Ruler!AA$29,IF(AND(All!$V103="P9",All!$AE103="RSS"),Ruler!AA$30,0)))))))))))))))))))))))))))</f>
        <v>0</v>
      </c>
      <c r="CI103" s="325">
        <f>IF(AND(All!$V103="P1",All!$AE103="RDP"),Ruler!AB$6,IF(AND(All!$V103="P2",All!$AE103="RDP"),Ruler!AB$7,IF(AND(All!$V103="P3",All!$AE103="RDP"),Ruler!AB$8,IF(AND(All!$V103="P4",All!$AE103="RDP"),Ruler!AB$9,IF(AND(All!$V103="P5",All!$AE103="RDP"),Ruler!AB$10,IF(AND(All!$V103="P6",All!$AE103="RDP"),Ruler!AB$11,IF(AND(All!$V103="P7",All!$AE103="RDP"),Ruler!AB$12,IF(AND(All!$V103="P8",All!$AE103="RDP"),Ruler!AB$13,IF(AND(All!$V103="P9",All!$AE103="RDP"),Ruler!AB$14,IF(AND(All!$V103="P1",All!$AE103="RMS"),Ruler!AB$6,IF(AND(All!$V103="P2",All!$AE103="RMS"),Ruler!AB$15,IF(AND(All!$V103="P3",All!$AE103="RMS"),Ruler!AB$16,IF(AND(All!$V103="P4",All!$AE103="RMS"),Ruler!AB$17,IF(AND(All!$V103="P5",All!$AE103="RMS"),Ruler!AB$18,IF(AND(All!$V103="P6",All!$AE103="RMS"),Ruler!AB$19,IF(AND(All!$V103="P7",All!$AE103="RMS"),Ruler!AB$20,IF(AND(All!$V103="P8",All!$AE103="RMS"),Ruler!AB$21,IF(AND(All!$V103="P9",All!$AE103="RMS"),Ruler!AB$22,IF(AND(All!$V103="P1",All!$AE103="RSS"),Ruler!AB$6,IF(AND(All!$V103="P2",All!$AE103="RSS"),Ruler!AB$23,IF(AND(All!$V103="P3",All!$AE103="RSS"),Ruler!AB$24,IF(AND(All!$V103="P4",All!$AE103="RSS"),Ruler!AB$25,IF(AND(All!$V103="P5",All!$AE103="RSS"),Ruler!AB$26,IF(AND(All!$V103="P6",All!$AE103="RSS"),Ruler!AB$27,IF(AND(All!$V103="P7",All!$AE103="RSS"),Ruler!AB$28,IF(AND(All!$V103="P8",All!$AE103="RSS"),Ruler!AB$29,IF(AND(All!$V103="P9",All!$AE103="RSS"),Ruler!AB$30,0)))))))))))))))))))))))))))</f>
        <v>0</v>
      </c>
      <c r="CJ103" s="323">
        <f>Table9[[#This Row],[R-B1]]-Table9[[#This Row],[B1]]</f>
        <v>-1</v>
      </c>
      <c r="CK103" s="43">
        <f>Table9[[#This Row],[R-B2]]-Table9[[#This Row],[B2]]</f>
        <v>-2</v>
      </c>
      <c r="CL103" s="43">
        <f>Table9[[#This Row],[R-B3]]-Table9[[#This Row],[B3]]</f>
        <v>-2</v>
      </c>
      <c r="CM103" s="43">
        <f>Table9[[#This Row],[R-B4]]-Table9[[#This Row],[B4]]</f>
        <v>-2</v>
      </c>
      <c r="CN103" s="43">
        <f>Table9[[#This Row],[R-B5]]-Table9[[#This Row],[B5]]</f>
        <v>-2</v>
      </c>
      <c r="CO103" s="43">
        <f>Table9[[#This Row],[R-B6]]-Table9[[#This Row],[B6]]</f>
        <v>-2</v>
      </c>
      <c r="CP103" s="43">
        <f>Table9[[#This Row],[R-B7]]-Table9[[#This Row],[B7]]</f>
        <v>-2</v>
      </c>
      <c r="CQ103" s="43">
        <f>Table9[[#This Row],[R-B8]]-Table9[[#This Row],[B8]]</f>
        <v>-2</v>
      </c>
      <c r="CR103" s="43">
        <f>Table9[[#This Row],[R-B9]]-Table9[[#This Row],[B9]]</f>
        <v>-2</v>
      </c>
      <c r="CS103" s="43">
        <f>Table9[[#This Row],[R-B10]]-Table9[[#This Row],[B10]]</f>
        <v>-2</v>
      </c>
      <c r="CT103" s="43">
        <f>Table9[[#This Row],[R-B11]]-Table9[[#This Row],[B11]]</f>
        <v>-1</v>
      </c>
      <c r="CU103" s="43">
        <f>Table9[[#This Row],[R-B12]]-Table9[[#This Row],[B12]]</f>
        <v>-2</v>
      </c>
      <c r="CV103" s="43">
        <f>Table9[[#This Row],[R-K1]]-Table9[[#This Row],[K1]]</f>
        <v>-2</v>
      </c>
      <c r="CW103" s="43">
        <f>Table9[[#This Row],[R-K2]]-Table9[[#This Row],[K2]]</f>
        <v>-2</v>
      </c>
      <c r="CX103" s="43">
        <f>Table9[[#This Row],[R-K3]]-Table9[[#This Row],[K3]]</f>
        <v>0</v>
      </c>
      <c r="CY103" s="43">
        <f>Table9[[#This Row],[R-K4]]-Table9[[#This Row],[K4]]</f>
        <v>-1</v>
      </c>
      <c r="CZ103" s="43">
        <f>Table9[[#This Row],[R-K5]]-Table9[[#This Row],[K5]]</f>
        <v>0</v>
      </c>
      <c r="DA103" s="43">
        <f>Table9[[#This Row],[R-P1]]-Table9[[#This Row],[P1]]</f>
        <v>-1</v>
      </c>
      <c r="DB103" s="43">
        <f>Table9[[#This Row],[R-P2]]-Table9[[#This Row],[P2]]</f>
        <v>-1</v>
      </c>
      <c r="DC103" s="43">
        <f>Table9[[#This Row],[R-P3]]-Table9[[#This Row],[P3]]</f>
        <v>-2</v>
      </c>
      <c r="DD103" s="43">
        <f>Table9[[#This Row],[R-P4]]-Table9[[#This Row],[P4]]</f>
        <v>-1</v>
      </c>
      <c r="DE103" s="43">
        <f>Table9[[#This Row],[R-P5]]-Table9[[#This Row],[P5]]</f>
        <v>0</v>
      </c>
      <c r="DF103" s="43">
        <f>Table9[[#This Row],[R-E1]]-Table9[[#This Row],[E1]]</f>
        <v>0</v>
      </c>
      <c r="DG103" s="328">
        <f>Table9[[#This Row],[R-E2]]-Table9[[#This Row],[E2]]</f>
        <v>0</v>
      </c>
      <c r="DH103" s="43">
        <f>COUNTIF(Table9[[#This Row],[G-B1]:[G-B12]],"&lt;=0")/12*100</f>
        <v>100</v>
      </c>
      <c r="DI103" s="43">
        <f>COUNTIF(Table9[[#This Row],[G-K1]:[G-K5]],"&lt;=0")/5*100</f>
        <v>100</v>
      </c>
      <c r="DJ103" s="43">
        <f>COUNTIF(Table9[[#This Row],[G-P1]:[G-P5]],"&lt;=0")/5*100</f>
        <v>100</v>
      </c>
      <c r="DK103" s="43">
        <f>COUNTIF(Table9[[#This Row],[G-E1]:[G-E2]],"&lt;=0")/2*100</f>
        <v>100</v>
      </c>
      <c r="DL103" s="450">
        <f>IF(AE103="RDP",(COUNTIF(Table9[[#This Row],[G-B3]],"&lt;=0")+COUNTIF(Table9[[#This Row],[G-B4]],"&lt;=0")+COUNTIF(Table9[[#This Row],[G-B7]],"&lt;=0")+COUNTIF(Table9[[#This Row],[G-B11]],"&lt;=0")+COUNTIF(Table9[[#This Row],[G-K2]],"&lt;=0"))/5*100,IF(AE103="RMS",(COUNTIF(Table9[[#This Row],[G-B4]],"&lt;=0")+COUNTIF(Table9[[#This Row],[G-B5]],"&lt;=0")+COUNTIF(Table9[[#This Row],[G-B10]],"&lt;=0")+COUNTIF(Table9[[#This Row],[G-B12]],"&lt;=0")+COUNTIF(Table9[[#This Row],[G-K2]],"&lt;=0"))/5*100,IF(AE103="RSS",(COUNTIF(Table9[[#This Row],[G-B1]],"&lt;=0")+COUNTIF(Table9[[#This Row],[G-B2]],"&lt;=0")+COUNTIF(Table9[[#This Row],[G-B6]],"&lt;=0")+COUNTIF(Table9[[#This Row],[G-B11]],"&lt;=0")+COUNTIF(Table9[[#This Row],[G-B12]],"&lt;=0"))/5*100,0)))</f>
        <v>0</v>
      </c>
      <c r="DM103" s="332">
        <v>25</v>
      </c>
      <c r="DN103" s="42">
        <v>0</v>
      </c>
      <c r="DO103" s="42">
        <v>40</v>
      </c>
      <c r="DP103" s="42">
        <v>0</v>
      </c>
      <c r="DQ103" s="42">
        <v>0</v>
      </c>
      <c r="DR103" s="332">
        <v>8</v>
      </c>
      <c r="DS103" s="42">
        <v>0</v>
      </c>
      <c r="DT103" s="42">
        <v>0</v>
      </c>
      <c r="DU103" s="42">
        <v>0</v>
      </c>
      <c r="DV103" s="42">
        <v>0</v>
      </c>
      <c r="DW103" s="332">
        <v>0</v>
      </c>
      <c r="DX103" s="42">
        <v>0</v>
      </c>
      <c r="DY103" s="42">
        <v>0</v>
      </c>
      <c r="DZ103" s="42">
        <v>0</v>
      </c>
      <c r="EA103" s="333">
        <v>0</v>
      </c>
      <c r="EB103" s="342"/>
      <c r="EC103" s="339"/>
      <c r="ED103" s="339"/>
      <c r="EE103" s="338" t="s">
        <v>925</v>
      </c>
    </row>
    <row r="104" spans="2:135" ht="174" hidden="1" customHeight="1" thickBot="1" x14ac:dyDescent="0.35">
      <c r="B104" s="282">
        <v>104</v>
      </c>
      <c r="C104" s="421" t="s">
        <v>134</v>
      </c>
      <c r="D104" s="345">
        <v>46094</v>
      </c>
      <c r="E104" s="349" t="s">
        <v>926</v>
      </c>
      <c r="F104" s="304">
        <v>132205</v>
      </c>
      <c r="G104" s="357">
        <f t="shared" ca="1" si="5"/>
        <v>43.418170595509899</v>
      </c>
      <c r="H104" s="283">
        <v>30468</v>
      </c>
      <c r="I104" s="343" t="s">
        <v>136</v>
      </c>
      <c r="J104" s="343" t="s">
        <v>662</v>
      </c>
      <c r="K104" s="343" t="s">
        <v>138</v>
      </c>
      <c r="L104" s="343" t="s">
        <v>139</v>
      </c>
      <c r="M104" s="343" t="s">
        <v>228</v>
      </c>
      <c r="N104" s="343"/>
      <c r="O104" s="343" t="s">
        <v>183</v>
      </c>
      <c r="P104" s="406" t="s">
        <v>927</v>
      </c>
      <c r="Q104" s="343" t="s">
        <v>144</v>
      </c>
      <c r="R104" s="343" t="s">
        <v>185</v>
      </c>
      <c r="S104" s="345">
        <v>39417</v>
      </c>
      <c r="T104" s="286">
        <f t="shared" ca="1" si="7"/>
        <v>18.886111111111113</v>
      </c>
      <c r="U104" s="357">
        <f ca="1">Table9[[#This Row],[Years in PET]]</f>
        <v>18.886111111111113</v>
      </c>
      <c r="V104" s="343" t="s">
        <v>186</v>
      </c>
      <c r="W104" s="356">
        <f ca="1">Table9[[#This Row],[Age]]-($T$1-Table9[[#This Row],[Date of Appointment to Current Grade]])/365</f>
        <v>35.610958904109587</v>
      </c>
      <c r="X104" s="360">
        <f ca="1">($T$1-Table9[[#This Row],[Date of Appointment to Current Grade]])/365</f>
        <v>7.8072116914003118</v>
      </c>
      <c r="Y104" s="345">
        <v>43466</v>
      </c>
      <c r="Z104" s="343" t="s">
        <v>187</v>
      </c>
      <c r="AA104" s="345">
        <v>46023</v>
      </c>
      <c r="AB104" s="360">
        <f ca="1">($T$1-Table9[[#This Row],[Date in Position]])/365</f>
        <v>0.80173223934551763</v>
      </c>
      <c r="AC104" s="343" t="s">
        <v>183</v>
      </c>
      <c r="AD104" s="345">
        <v>43382</v>
      </c>
      <c r="AE104" s="343" t="s">
        <v>139</v>
      </c>
      <c r="AF104" s="343" t="s">
        <v>188</v>
      </c>
      <c r="AG104" s="287" t="s">
        <v>928</v>
      </c>
      <c r="AH104" s="287" t="s">
        <v>929</v>
      </c>
      <c r="AI104" s="287" t="s">
        <v>234</v>
      </c>
      <c r="AJ104" s="288" t="s">
        <v>930</v>
      </c>
      <c r="AK104" s="288" t="s">
        <v>931</v>
      </c>
      <c r="AL104" s="282" t="s">
        <v>153</v>
      </c>
      <c r="AM104" s="320" t="s">
        <v>932</v>
      </c>
      <c r="AN104" s="313">
        <v>2</v>
      </c>
      <c r="AO104" s="304">
        <v>2</v>
      </c>
      <c r="AP104" s="304">
        <v>2</v>
      </c>
      <c r="AQ104" s="304">
        <v>3</v>
      </c>
      <c r="AR104" s="304">
        <v>3</v>
      </c>
      <c r="AS104" s="304">
        <v>2</v>
      </c>
      <c r="AT104" s="304">
        <v>3</v>
      </c>
      <c r="AU104" s="304">
        <v>3</v>
      </c>
      <c r="AV104" s="304">
        <v>3</v>
      </c>
      <c r="AW104" s="304">
        <v>3</v>
      </c>
      <c r="AX104" s="304">
        <v>3</v>
      </c>
      <c r="AY104" s="304">
        <v>2</v>
      </c>
      <c r="AZ104" s="304">
        <v>3</v>
      </c>
      <c r="BA104" s="304">
        <v>3</v>
      </c>
      <c r="BB104" s="304">
        <v>2</v>
      </c>
      <c r="BC104" s="304">
        <v>2</v>
      </c>
      <c r="BD104" s="304">
        <v>1</v>
      </c>
      <c r="BE104" s="304">
        <v>2</v>
      </c>
      <c r="BF104" s="304">
        <v>1</v>
      </c>
      <c r="BG104" s="304">
        <v>2</v>
      </c>
      <c r="BH104" s="304">
        <v>1</v>
      </c>
      <c r="BI104" s="304">
        <v>2</v>
      </c>
      <c r="BJ104" s="304">
        <v>2</v>
      </c>
      <c r="BK104" s="314">
        <v>1</v>
      </c>
      <c r="BL104" s="325">
        <f>IF(AND(All!$V104="P1",All!$AE104="RDP"),Ruler!E$6,IF(AND(All!$V104="P2",All!$AE104="RDP"),Ruler!E$7,IF(AND(All!$V104="P3",All!$AE104="RDP"),Ruler!E$8,IF(AND(All!$V104="P4",All!$AE104="RDP"),Ruler!E$9,IF(AND(All!$V104="P5",All!$AE104="RDP"),Ruler!E$10,IF(AND(All!$V104="P6",All!$AE104="RDP"),Ruler!E$11,IF(AND(All!$V104="P7",All!$AE104="RDP"),Ruler!E$12,IF(AND(All!$V104="P8",All!$AE104="RDP"),Ruler!E$13,IF(AND(All!$V104="P9",All!$AE104="RDP"),Ruler!E$14,IF(AND(All!$V104="P1",All!$AE104="RMS"),Ruler!E$6,IF(AND(All!$V104="P2",All!$AE104="RMS"),Ruler!E$15,IF(AND(All!$V104="P3",All!$AE104="RMS"),Ruler!E$16,IF(AND(All!$V104="P4",All!$AE104="RMS"),Ruler!E$17,IF(AND(All!$V104="P5",All!$AE104="RMS"),Ruler!E$18,IF(AND(All!$V104="P6",All!$AE104="RMS"),Ruler!E$19,IF(AND(All!$V104="P7",All!$AE104="RMS"),Ruler!E$20,IF(AND(All!$V104="P8",All!$AE104="RMS"),Ruler!E$21,IF(AND(All!$V104="P9",All!$AE104="RMS"),Ruler!E$22,IF(AND(All!$V104="P1",All!$AE104="RSS"),Ruler!E$6,IF(AND(All!$V104="P2",All!$AE104="RSS"),Ruler!E$23,IF(AND(All!$V104="P3",All!$AE104="RSS"),Ruler!E$24,IF(AND(All!$V104="P4",All!$AE104="RSS"),Ruler!E$25,IF(AND(All!$V104="P5",All!$AE104="RSS"),Ruler!E$26,IF(AND(All!$V104="P6",All!$AE104="RSS"),Ruler!E$27,IF(AND(All!$V104="P7",All!$AE104="RSS"),Ruler!E$28,IF(AND(All!$V104="P8",All!$AE104="RSS"),Ruler!E$29,IF(AND(All!$V104="P9",All!$AE104="RSS"),Ruler!E$30,0)))))))))))))))))))))))))))</f>
        <v>3</v>
      </c>
      <c r="BM104" s="325">
        <f>IF(AND(All!$V104="P1",All!$AE104="RDP"),Ruler!F$6,IF(AND(All!$V104="P2",All!$AE104="RDP"),Ruler!F$7,IF(AND(All!$V104="P3",All!$AE104="RDP"),Ruler!F$8,IF(AND(All!$V104="P4",All!$AE104="RDP"),Ruler!F$9,IF(AND(All!$V104="P5",All!$AE104="RDP"),Ruler!F$10,IF(AND(All!$V104="P6",All!$AE104="RDP"),Ruler!F$11,IF(AND(All!$V104="P7",All!$AE104="RDP"),Ruler!F$12,IF(AND(All!$V104="P8",All!$AE104="RDP"),Ruler!F$13,IF(AND(All!$V104="P9",All!$AE104="RDP"),Ruler!F$14,IF(AND(All!$V104="P1",All!$AE104="RMS"),Ruler!F$6,IF(AND(All!$V104="P2",All!$AE104="RMS"),Ruler!F$15,IF(AND(All!$V104="P3",All!$AE104="RMS"),Ruler!F$16,IF(AND(All!$V104="P4",All!$AE104="RMS"),Ruler!F$17,IF(AND(All!$V104="P5",All!$AE104="RMS"),Ruler!F$18,IF(AND(All!$V104="P6",All!$AE104="RMS"),Ruler!F$19,IF(AND(All!$V104="P7",All!$AE104="RMS"),Ruler!F$20,IF(AND(All!$V104="P8",All!$AE104="RMS"),Ruler!F$21,IF(AND(All!$V104="P9",All!$AE104="RMS"),Ruler!F$22,IF(AND(All!$V104="P1",All!$AE104="RSS"),Ruler!F$6,IF(AND(All!$V104="P2",All!$AE104="RSS"),Ruler!F$23,IF(AND(All!$V104="P3",All!$AE104="RSS"),Ruler!F$24,IF(AND(All!$V104="P4",All!$AE104="RSS"),Ruler!F$25,IF(AND(All!$V104="P5",All!$AE104="RSS"),Ruler!F$26,IF(AND(All!$V104="P6",All!$AE104="RSS"),Ruler!F$27,IF(AND(All!$V104="P7",All!$AE104="RSS"),Ruler!F$28,IF(AND(All!$V104="P8",All!$AE104="RSS"),Ruler!F$29,IF(AND(All!$V104="P9",All!$AE104="RSS"),Ruler!F$30,0)))))))))))))))))))))))))))</f>
        <v>3</v>
      </c>
      <c r="BN104" s="325">
        <f>IF(AND(All!$V104="P1",All!$AE104="RDP"),Ruler!G$6,IF(AND(All!$V104="P2",All!$AE104="RDP"),Ruler!G$7,IF(AND(All!$V104="P3",All!$AE104="RDP"),Ruler!G$8,IF(AND(All!$V104="P4",All!$AE104="RDP"),Ruler!G$9,IF(AND(All!$V104="P5",All!$AE104="RDP"),Ruler!G$10,IF(AND(All!$V104="P6",All!$AE104="RDP"),Ruler!G$11,IF(AND(All!$V104="P7",All!$AE104="RDP"),Ruler!G$12,IF(AND(All!$V104="P8",All!$AE104="RDP"),Ruler!G$13,IF(AND(All!$V104="P9",All!$AE104="RDP"),Ruler!G$14,IF(AND(All!$V104="P1",All!$AE104="RMS"),Ruler!G$6,IF(AND(All!$V104="P2",All!$AE104="RMS"),Ruler!G$15,IF(AND(All!$V104="P3",All!$AE104="RMS"),Ruler!G$16,IF(AND(All!$V104="P4",All!$AE104="RMS"),Ruler!G$17,IF(AND(All!$V104="P5",All!$AE104="RMS"),Ruler!G$18,IF(AND(All!$V104="P6",All!$AE104="RMS"),Ruler!G$19,IF(AND(All!$V104="P7",All!$AE104="RMS"),Ruler!G$20,IF(AND(All!$V104="P8",All!$AE104="RMS"),Ruler!G$21,IF(AND(All!$V104="P9",All!$AE104="RMS"),Ruler!G$22,IF(AND(All!$V104="P1",All!$AE104="RSS"),Ruler!G$6,IF(AND(All!$V104="P2",All!$AE104="RSS"),Ruler!G$23,IF(AND(All!$V104="P3",All!$AE104="RSS"),Ruler!G$24,IF(AND(All!$V104="P4",All!$AE104="RSS"),Ruler!G$25,IF(AND(All!$V104="P5",All!$AE104="RSS"),Ruler!G$26,IF(AND(All!$V104="P6",All!$AE104="RSS"),Ruler!G$27,IF(AND(All!$V104="P7",All!$AE104="RSS"),Ruler!G$28,IF(AND(All!$V104="P8",All!$AE104="RSS"),Ruler!G$29,IF(AND(All!$V104="P9",All!$AE104="RSS"),Ruler!G$30,0)))))))))))))))))))))))))))</f>
        <v>3</v>
      </c>
      <c r="BO104" s="325">
        <f>IF(AND(All!$V104="P1",All!$AE104="RDP"),Ruler!H$6,IF(AND(All!$V104="P2",All!$AE104="RDP"),Ruler!H$7,IF(AND(All!$V104="P3",All!$AE104="RDP"),Ruler!H$8,IF(AND(All!$V104="P4",All!$AE104="RDP"),Ruler!H$9,IF(AND(All!$V104="P5",All!$AE104="RDP"),Ruler!H$10,IF(AND(All!$V104="P6",All!$AE104="RDP"),Ruler!H$11,IF(AND(All!$V104="P7",All!$AE104="RDP"),Ruler!H$12,IF(AND(All!$V104="P8",All!$AE104="RDP"),Ruler!H$13,IF(AND(All!$V104="P9",All!$AE104="RDP"),Ruler!H$14,IF(AND(All!$V104="P1",All!$AE104="RMS"),Ruler!H$6,IF(AND(All!$V104="P2",All!$AE104="RMS"),Ruler!H$15,IF(AND(All!$V104="P3",All!$AE104="RMS"),Ruler!H$16,IF(AND(All!$V104="P4",All!$AE104="RMS"),Ruler!H$17,IF(AND(All!$V104="P5",All!$AE104="RMS"),Ruler!H$18,IF(AND(All!$V104="P6",All!$AE104="RMS"),Ruler!H$19,IF(AND(All!$V104="P7",All!$AE104="RMS"),Ruler!H$20,IF(AND(All!$V104="P8",All!$AE104="RMS"),Ruler!H$21,IF(AND(All!$V104="P9",All!$AE104="RMS"),Ruler!H$22,IF(AND(All!$V104="P1",All!$AE104="RSS"),Ruler!H$6,IF(AND(All!$V104="P2",All!$AE104="RSS"),Ruler!H$23,IF(AND(All!$V104="P3",All!$AE104="RSS"),Ruler!H$24,IF(AND(All!$V104="P4",All!$AE104="RSS"),Ruler!H$25,IF(AND(All!$V104="P5",All!$AE104="RSS"),Ruler!H$26,IF(AND(All!$V104="P6",All!$AE104="RSS"),Ruler!H$27,IF(AND(All!$V104="P7",All!$AE104="RSS"),Ruler!H$28,IF(AND(All!$V104="P8",All!$AE104="RSS"),Ruler!H$29,IF(AND(All!$V104="P9",All!$AE104="RSS"),Ruler!H$30,0)))))))))))))))))))))))))))</f>
        <v>4</v>
      </c>
      <c r="BP104" s="325">
        <f>IF(AND(All!$V104="P1",All!$AE104="RDP"),Ruler!I$6,IF(AND(All!$V104="P2",All!$AE104="RDP"),Ruler!I$7,IF(AND(All!$V104="P3",All!$AE104="RDP"),Ruler!I$8,IF(AND(All!$V104="P4",All!$AE104="RDP"),Ruler!I$9,IF(AND(All!$V104="P5",All!$AE104="RDP"),Ruler!I$10,IF(AND(All!$V104="P6",All!$AE104="RDP"),Ruler!I$11,IF(AND(All!$V104="P7",All!$AE104="RDP"),Ruler!I$12,IF(AND(All!$V104="P8",All!$AE104="RDP"),Ruler!I$13,IF(AND(All!$V104="P9",All!$AE104="RDP"),Ruler!I$14,IF(AND(All!$V104="P1",All!$AE104="RMS"),Ruler!I$6,IF(AND(All!$V104="P2",All!$AE104="RMS"),Ruler!I$15,IF(AND(All!$V104="P3",All!$AE104="RMS"),Ruler!I$16,IF(AND(All!$V104="P4",All!$AE104="RMS"),Ruler!I$17,IF(AND(All!$V104="P5",All!$AE104="RMS"),Ruler!I$18,IF(AND(All!$V104="P6",All!$AE104="RMS"),Ruler!I$19,IF(AND(All!$V104="P7",All!$AE104="RMS"),Ruler!I$20,IF(AND(All!$V104="P8",All!$AE104="RMS"),Ruler!I$21,IF(AND(All!$V104="P9",All!$AE104="RMS"),Ruler!I$22,IF(AND(All!$V104="P1",All!$AE104="RSS"),Ruler!I$6,IF(AND(All!$V104="P2",All!$AE104="RSS"),Ruler!I$23,IF(AND(All!$V104="P3",All!$AE104="RSS"),Ruler!I$24,IF(AND(All!$V104="P4",All!$AE104="RSS"),Ruler!I$25,IF(AND(All!$V104="P5",All!$AE104="RSS"),Ruler!I$26,IF(AND(All!$V104="P6",All!$AE104="RSS"),Ruler!I$27,IF(AND(All!$V104="P7",All!$AE104="RSS"),Ruler!I$28,IF(AND(All!$V104="P8",All!$AE104="RSS"),Ruler!I$29,IF(AND(All!$V104="P9",All!$AE104="RSS"),Ruler!I$30,0)))))))))))))))))))))))))))</f>
        <v>4</v>
      </c>
      <c r="BQ104" s="325">
        <f>IF(AND(All!$V104="P1",All!$AE104="RDP"),Ruler!J$6,IF(AND(All!$V104="P2",All!$AE104="RDP"),Ruler!J$7,IF(AND(All!$V104="P3",All!$AE104="RDP"),Ruler!J$8,IF(AND(All!$V104="P4",All!$AE104="RDP"),Ruler!J$9,IF(AND(All!$V104="P5",All!$AE104="RDP"),Ruler!J$10,IF(AND(All!$V104="P6",All!$AE104="RDP"),Ruler!J$11,IF(AND(All!$V104="P7",All!$AE104="RDP"),Ruler!J$12,IF(AND(All!$V104="P8",All!$AE104="RDP"),Ruler!J$13,IF(AND(All!$V104="P9",All!$AE104="RDP"),Ruler!J$14,IF(AND(All!$V104="P1",All!$AE104="RMS"),Ruler!J$6,IF(AND(All!$V104="P2",All!$AE104="RMS"),Ruler!J$15,IF(AND(All!$V104="P3",All!$AE104="RMS"),Ruler!J$16,IF(AND(All!$V104="P4",All!$AE104="RMS"),Ruler!J$17,IF(AND(All!$V104="P5",All!$AE104="RMS"),Ruler!J$18,IF(AND(All!$V104="P6",All!$AE104="RMS"),Ruler!J$19,IF(AND(All!$V104="P7",All!$AE104="RMS"),Ruler!J$20,IF(AND(All!$V104="P8",All!$AE104="RMS"),Ruler!J$21,IF(AND(All!$V104="P9",All!$AE104="RMS"),Ruler!J$22,IF(AND(All!$V104="P1",All!$AE104="RSS"),Ruler!J$6,IF(AND(All!$V104="P2",All!$AE104="RSS"),Ruler!J$23,IF(AND(All!$V104="P3",All!$AE104="RSS"),Ruler!J$24,IF(AND(All!$V104="P4",All!$AE104="RSS"),Ruler!J$25,IF(AND(All!$V104="P5",All!$AE104="RSS"),Ruler!J$26,IF(AND(All!$V104="P6",All!$AE104="RSS"),Ruler!J$27,IF(AND(All!$V104="P7",All!$AE104="RSS"),Ruler!J$28,IF(AND(All!$V104="P8",All!$AE104="RSS"),Ruler!J$29,IF(AND(All!$V104="P9",All!$AE104="RSS"),Ruler!J$30,0)))))))))))))))))))))))))))</f>
        <v>2</v>
      </c>
      <c r="BR104" s="325">
        <f>IF(AND(All!$V104="P1",All!$AE104="RDP"),Ruler!K$6,IF(AND(All!$V104="P2",All!$AE104="RDP"),Ruler!K$7,IF(AND(All!$V104="P3",All!$AE104="RDP"),Ruler!K$8,IF(AND(All!$V104="P4",All!$AE104="RDP"),Ruler!K$9,IF(AND(All!$V104="P5",All!$AE104="RDP"),Ruler!K$10,IF(AND(All!$V104="P6",All!$AE104="RDP"),Ruler!K$11,IF(AND(All!$V104="P7",All!$AE104="RDP"),Ruler!K$12,IF(AND(All!$V104="P8",All!$AE104="RDP"),Ruler!K$13,IF(AND(All!$V104="P9",All!$AE104="RDP"),Ruler!K$14,IF(AND(All!$V104="P1",All!$AE104="RMS"),Ruler!K$6,IF(AND(All!$V104="P2",All!$AE104="RMS"),Ruler!K$15,IF(AND(All!$V104="P3",All!$AE104="RMS"),Ruler!K$16,IF(AND(All!$V104="P4",All!$AE104="RMS"),Ruler!K$17,IF(AND(All!$V104="P5",All!$AE104="RMS"),Ruler!K$18,IF(AND(All!$V104="P6",All!$AE104="RMS"),Ruler!K$19,IF(AND(All!$V104="P7",All!$AE104="RMS"),Ruler!K$20,IF(AND(All!$V104="P8",All!$AE104="RMS"),Ruler!K$21,IF(AND(All!$V104="P9",All!$AE104="RMS"),Ruler!K$22,IF(AND(All!$V104="P1",All!$AE104="RSS"),Ruler!K$6,IF(AND(All!$V104="P2",All!$AE104="RSS"),Ruler!K$23,IF(AND(All!$V104="P3",All!$AE104="RSS"),Ruler!K$24,IF(AND(All!$V104="P4",All!$AE104="RSS"),Ruler!K$25,IF(AND(All!$V104="P5",All!$AE104="RSS"),Ruler!K$26,IF(AND(All!$V104="P6",All!$AE104="RSS"),Ruler!K$27,IF(AND(All!$V104="P7",All!$AE104="RSS"),Ruler!K$28,IF(AND(All!$V104="P8",All!$AE104="RSS"),Ruler!K$29,IF(AND(All!$V104="P9",All!$AE104="RSS"),Ruler!K$30,0)))))))))))))))))))))))))))</f>
        <v>4</v>
      </c>
      <c r="BS104" s="325">
        <f>IF(AND(All!$V104="P1",All!$AE104="RDP"),Ruler!L$6,IF(AND(All!$V104="P2",All!$AE104="RDP"),Ruler!L$7,IF(AND(All!$V104="P3",All!$AE104="RDP"),Ruler!L$8,IF(AND(All!$V104="P4",All!$AE104="RDP"),Ruler!L$9,IF(AND(All!$V104="P5",All!$AE104="RDP"),Ruler!L$10,IF(AND(All!$V104="P6",All!$AE104="RDP"),Ruler!L$11,IF(AND(All!$V104="P7",All!$AE104="RDP"),Ruler!L$12,IF(AND(All!$V104="P8",All!$AE104="RDP"),Ruler!L$13,IF(AND(All!$V104="P9",All!$AE104="RDP"),Ruler!L$14,IF(AND(All!$V104="P1",All!$AE104="RMS"),Ruler!L$6,IF(AND(All!$V104="P2",All!$AE104="RMS"),Ruler!L$15,IF(AND(All!$V104="P3",All!$AE104="RMS"),Ruler!L$16,IF(AND(All!$V104="P4",All!$AE104="RMS"),Ruler!L$17,IF(AND(All!$V104="P5",All!$AE104="RMS"),Ruler!L$18,IF(AND(All!$V104="P6",All!$AE104="RMS"),Ruler!L$19,IF(AND(All!$V104="P7",All!$AE104="RMS"),Ruler!L$20,IF(AND(All!$V104="P8",All!$AE104="RMS"),Ruler!L$21,IF(AND(All!$V104="P9",All!$AE104="RMS"),Ruler!L$22,IF(AND(All!$V104="P1",All!$AE104="RSS"),Ruler!L$6,IF(AND(All!$V104="P2",All!$AE104="RSS"),Ruler!L$23,IF(AND(All!$V104="P3",All!$AE104="RSS"),Ruler!L$24,IF(AND(All!$V104="P4",All!$AE104="RSS"),Ruler!L$25,IF(AND(All!$V104="P5",All!$AE104="RSS"),Ruler!L$26,IF(AND(All!$V104="P6",All!$AE104="RSS"),Ruler!L$27,IF(AND(All!$V104="P7",All!$AE104="RSS"),Ruler!L$28,IF(AND(All!$V104="P8",All!$AE104="RSS"),Ruler!L$29,IF(AND(All!$V104="P9",All!$AE104="RSS"),Ruler!L$30,0)))))))))))))))))))))))))))</f>
        <v>3</v>
      </c>
      <c r="BT104" s="325">
        <f>IF(AND(All!$V104="P1",All!$AE104="RDP"),Ruler!M$6,IF(AND(All!$V104="P2",All!$AE104="RDP"),Ruler!M$7,IF(AND(All!$V104="P3",All!$AE104="RDP"),Ruler!M$8,IF(AND(All!$V104="P4",All!$AE104="RDP"),Ruler!M$9,IF(AND(All!$V104="P5",All!$AE104="RDP"),Ruler!M$10,IF(AND(All!$V104="P6",All!$AE104="RDP"),Ruler!M$11,IF(AND(All!$V104="P7",All!$AE104="RDP"),Ruler!M$12,IF(AND(All!$V104="P8",All!$AE104="RDP"),Ruler!M$13,IF(AND(All!$V104="P9",All!$AE104="RDP"),Ruler!M$14,IF(AND(All!$V104="P1",All!$AE104="RMS"),Ruler!M$6,IF(AND(All!$V104="P2",All!$AE104="RMS"),Ruler!M$15,IF(AND(All!$V104="P3",All!$AE104="RMS"),Ruler!M$16,IF(AND(All!$V104="P4",All!$AE104="RMS"),Ruler!M$17,IF(AND(All!$V104="P5",All!$AE104="RMS"),Ruler!M$18,IF(AND(All!$V104="P6",All!$AE104="RMS"),Ruler!M$19,IF(AND(All!$V104="P7",All!$AE104="RMS"),Ruler!M$20,IF(AND(All!$V104="P8",All!$AE104="RMS"),Ruler!M$21,IF(AND(All!$V104="P9",All!$AE104="RMS"),Ruler!M$22,IF(AND(All!$V104="P1",All!$AE104="RSS"),Ruler!M$6,IF(AND(All!$V104="P2",All!$AE104="RSS"),Ruler!M$23,IF(AND(All!$V104="P3",All!$AE104="RSS"),Ruler!M$24,IF(AND(All!$V104="P4",All!$AE104="RSS"),Ruler!M$25,IF(AND(All!$V104="P5",All!$AE104="RSS"),Ruler!M$26,IF(AND(All!$V104="P6",All!$AE104="RSS"),Ruler!M$27,IF(AND(All!$V104="P7",All!$AE104="RSS"),Ruler!M$28,IF(AND(All!$V104="P8",All!$AE104="RSS"),Ruler!M$29,IF(AND(All!$V104="P9",All!$AE104="RSS"),Ruler!M$30,0)))))))))))))))))))))))))))</f>
        <v>3</v>
      </c>
      <c r="BU104" s="325">
        <f>IF(AND(All!$V104="P1",All!$AE104="RDP"),Ruler!N$6,IF(AND(All!$V104="P2",All!$AE104="RDP"),Ruler!N$7,IF(AND(All!$V104="P3",All!$AE104="RDP"),Ruler!N$8,IF(AND(All!$V104="P4",All!$AE104="RDP"),Ruler!N$9,IF(AND(All!$V104="P5",All!$AE104="RDP"),Ruler!N$10,IF(AND(All!$V104="P6",All!$AE104="RDP"),Ruler!N$11,IF(AND(All!$V104="P7",All!$AE104="RDP"),Ruler!N$12,IF(AND(All!$V104="P8",All!$AE104="RDP"),Ruler!N$13,IF(AND(All!$V104="P9",All!$AE104="RDP"),Ruler!N$14,IF(AND(All!$V104="P1",All!$AE104="RMS"),Ruler!N$6,IF(AND(All!$V104="P2",All!$AE104="RMS"),Ruler!N$15,IF(AND(All!$V104="P3",All!$AE104="RMS"),Ruler!N$16,IF(AND(All!$V104="P4",All!$AE104="RMS"),Ruler!N$17,IF(AND(All!$V104="P5",All!$AE104="RMS"),Ruler!N$18,IF(AND(All!$V104="P6",All!$AE104="RMS"),Ruler!N$19,IF(AND(All!$V104="P7",All!$AE104="RMS"),Ruler!N$20,IF(AND(All!$V104="P8",All!$AE104="RMS"),Ruler!N$21,IF(AND(All!$V104="P9",All!$AE104="RMS"),Ruler!N$22,IF(AND(All!$V104="P1",All!$AE104="RSS"),Ruler!N$6,IF(AND(All!$V104="P2",All!$AE104="RSS"),Ruler!N$23,IF(AND(All!$V104="P3",All!$AE104="RSS"),Ruler!N$24,IF(AND(All!$V104="P4",All!$AE104="RSS"),Ruler!N$25,IF(AND(All!$V104="P5",All!$AE104="RSS"),Ruler!N$26,IF(AND(All!$V104="P6",All!$AE104="RSS"),Ruler!N$27,IF(AND(All!$V104="P7",All!$AE104="RSS"),Ruler!N$28,IF(AND(All!$V104="P8",All!$AE104="RSS"),Ruler!N$29,IF(AND(All!$V104="P9",All!$AE104="RSS"),Ruler!N$30,0)))))))))))))))))))))))))))</f>
        <v>4</v>
      </c>
      <c r="BV104" s="325">
        <f>IF(AND(All!$V104="P1",All!$AE104="RDP"),Ruler!O$6,IF(AND(All!$V104="P2",All!$AE104="RDP"),Ruler!O$7,IF(AND(All!$V104="P3",All!$AE104="RDP"),Ruler!O$8,IF(AND(All!$V104="P4",All!$AE104="RDP"),Ruler!O$9,IF(AND(All!$V104="P5",All!$AE104="RDP"),Ruler!O$10,IF(AND(All!$V104="P6",All!$AE104="RDP"),Ruler!O$11,IF(AND(All!$V104="P7",All!$AE104="RDP"),Ruler!O$12,IF(AND(All!$V104="P8",All!$AE104="RDP"),Ruler!O$13,IF(AND(All!$V104="P9",All!$AE104="RDP"),Ruler!O$14,IF(AND(All!$V104="P1",All!$AE104="RMS"),Ruler!O$6,IF(AND(All!$V104="P2",All!$AE104="RMS"),Ruler!O$15,IF(AND(All!$V104="P3",All!$AE104="RMS"),Ruler!O$16,IF(AND(All!$V104="P4",All!$AE104="RMS"),Ruler!O$17,IF(AND(All!$V104="P5",All!$AE104="RMS"),Ruler!O$18,IF(AND(All!$V104="P6",All!$AE104="RMS"),Ruler!O$19,IF(AND(All!$V104="P7",All!$AE104="RMS"),Ruler!O$20,IF(AND(All!$V104="P8",All!$AE104="RMS"),Ruler!O$21,IF(AND(All!$V104="P9",All!$AE104="RMS"),Ruler!O$22,IF(AND(All!$V104="P1",All!$AE104="RSS"),Ruler!O$6,IF(AND(All!$V104="P2",All!$AE104="RSS"),Ruler!O$23,IF(AND(All!$V104="P3",All!$AE104="RSS"),Ruler!O$24,IF(AND(All!$V104="P4",All!$AE104="RSS"),Ruler!O$25,IF(AND(All!$V104="P5",All!$AE104="RSS"),Ruler!O$26,IF(AND(All!$V104="P6",All!$AE104="RSS"),Ruler!O$27,IF(AND(All!$V104="P7",All!$AE104="RSS"),Ruler!O$28,IF(AND(All!$V104="P8",All!$AE104="RSS"),Ruler!O$29,IF(AND(All!$V104="P9",All!$AE104="RSS"),Ruler!O$30,0)))))))))))))))))))))))))))</f>
        <v>3</v>
      </c>
      <c r="BW104" s="325">
        <f>IF(AND(All!$V104="P1",All!$AE104="RDP"),Ruler!P$6,IF(AND(All!$V104="P2",All!$AE104="RDP"),Ruler!P$7,IF(AND(All!$V104="P3",All!$AE104="RDP"),Ruler!P$8,IF(AND(All!$V104="P4",All!$AE104="RDP"),Ruler!P$9,IF(AND(All!$V104="P5",All!$AE104="RDP"),Ruler!P$10,IF(AND(All!$V104="P6",All!$AE104="RDP"),Ruler!P$11,IF(AND(All!$V104="P7",All!$AE104="RDP"),Ruler!P$12,IF(AND(All!$V104="P8",All!$AE104="RDP"),Ruler!P$13,IF(AND(All!$V104="P9",All!$AE104="RDP"),Ruler!P$14,IF(AND(All!$V104="P1",All!$AE104="RMS"),Ruler!P$6,IF(AND(All!$V104="P2",All!$AE104="RMS"),Ruler!P$15,IF(AND(All!$V104="P3",All!$AE104="RMS"),Ruler!P$16,IF(AND(All!$V104="P4",All!$AE104="RMS"),Ruler!P$17,IF(AND(All!$V104="P5",All!$AE104="RMS"),Ruler!P$18,IF(AND(All!$V104="P6",All!$AE104="RMS"),Ruler!P$19,IF(AND(All!$V104="P7",All!$AE104="RMS"),Ruler!P$20,IF(AND(All!$V104="P8",All!$AE104="RMS"),Ruler!P$21,IF(AND(All!$V104="P9",All!$AE104="RMS"),Ruler!P$22,IF(AND(All!$V104="P1",All!$AE104="RSS"),Ruler!P$6,IF(AND(All!$V104="P2",All!$AE104="RSS"),Ruler!P$23,IF(AND(All!$V104="P3",All!$AE104="RSS"),Ruler!P$24,IF(AND(All!$V104="P4",All!$AE104="RSS"),Ruler!P$25,IF(AND(All!$V104="P5",All!$AE104="RSS"),Ruler!P$26,IF(AND(All!$V104="P6",All!$AE104="RSS"),Ruler!P$27,IF(AND(All!$V104="P7",All!$AE104="RSS"),Ruler!P$28,IF(AND(All!$V104="P8",All!$AE104="RSS"),Ruler!P$29,IF(AND(All!$V104="P9",All!$AE104="RSS"),Ruler!P$30,0)))))))))))))))))))))))))))</f>
        <v>4</v>
      </c>
      <c r="BX104" s="325">
        <f>IF(AND(All!$V104="P1",All!$AE104="RDP"),Ruler!Q$6,IF(AND(All!$V104="P2",All!$AE104="RDP"),Ruler!Q$7,IF(AND(All!$V104="P3",All!$AE104="RDP"),Ruler!Q$8,IF(AND(All!$V104="P4",All!$AE104="RDP"),Ruler!Q$9,IF(AND(All!$V104="P5",All!$AE104="RDP"),Ruler!Q$10,IF(AND(All!$V104="P6",All!$AE104="RDP"),Ruler!Q$11,IF(AND(All!$V104="P7",All!$AE104="RDP"),Ruler!Q$12,IF(AND(All!$V104="P8",All!$AE104="RDP"),Ruler!Q$13,IF(AND(All!$V104="P9",All!$AE104="RDP"),Ruler!Q$14,IF(AND(All!$V104="P1",All!$AE104="RMS"),Ruler!Q$6,IF(AND(All!$V104="P2",All!$AE104="RMS"),Ruler!Q$15,IF(AND(All!$V104="P3",All!$AE104="RMS"),Ruler!Q$16,IF(AND(All!$V104="P4",All!$AE104="RMS"),Ruler!Q$17,IF(AND(All!$V104="P5",All!$AE104="RMS"),Ruler!Q$18,IF(AND(All!$V104="P6",All!$AE104="RMS"),Ruler!Q$19,IF(AND(All!$V104="P7",All!$AE104="RMS"),Ruler!Q$20,IF(AND(All!$V104="P8",All!$AE104="RMS"),Ruler!Q$21,IF(AND(All!$V104="P9",All!$AE104="RMS"),Ruler!Q$22,IF(AND(All!$V104="P1",All!$AE104="RSS"),Ruler!Q$6,IF(AND(All!$V104="P2",All!$AE104="RSS"),Ruler!Q$23,IF(AND(All!$V104="P3",All!$AE104="RSS"),Ruler!Q$24,IF(AND(All!$V104="P4",All!$AE104="RSS"),Ruler!Q$25,IF(AND(All!$V104="P5",All!$AE104="RSS"),Ruler!Q$26,IF(AND(All!$V104="P6",All!$AE104="RSS"),Ruler!Q$27,IF(AND(All!$V104="P7",All!$AE104="RSS"),Ruler!Q$28,IF(AND(All!$V104="P8",All!$AE104="RSS"),Ruler!Q$29,IF(AND(All!$V104="P9",All!$AE104="RSS"),Ruler!Q$30,0)))))))))))))))))))))))))))</f>
        <v>3</v>
      </c>
      <c r="BY104" s="325">
        <f>IF(AND(All!$V104="P1",All!$AE104="RDP"),Ruler!R$6,IF(AND(All!$V104="P2",All!$AE104="RDP"),Ruler!R$7,IF(AND(All!$V104="P3",All!$AE104="RDP"),Ruler!R$8,IF(AND(All!$V104="P4",All!$AE104="RDP"),Ruler!R$9,IF(AND(All!$V104="P5",All!$AE104="RDP"),Ruler!R$10,IF(AND(All!$V104="P6",All!$AE104="RDP"),Ruler!R$11,IF(AND(All!$V104="P7",All!$AE104="RDP"),Ruler!R$12,IF(AND(All!$V104="P8",All!$AE104="RDP"),Ruler!R$13,IF(AND(All!$V104="P9",All!$AE104="RDP"),Ruler!R$14,IF(AND(All!$V104="P1",All!$AE104="RMS"),Ruler!R$6,IF(AND(All!$V104="P2",All!$AE104="RMS"),Ruler!R$15,IF(AND(All!$V104="P3",All!$AE104="RMS"),Ruler!R$16,IF(AND(All!$V104="P4",All!$AE104="RMS"),Ruler!R$17,IF(AND(All!$V104="P5",All!$AE104="RMS"),Ruler!R$18,IF(AND(All!$V104="P6",All!$AE104="RMS"),Ruler!R$19,IF(AND(All!$V104="P7",All!$AE104="RMS"),Ruler!R$20,IF(AND(All!$V104="P8",All!$AE104="RMS"),Ruler!R$21,IF(AND(All!$V104="P9",All!$AE104="RMS"),Ruler!R$22,IF(AND(All!$V104="P1",All!$AE104="RSS"),Ruler!R$6,IF(AND(All!$V104="P2",All!$AE104="RSS"),Ruler!R$23,IF(AND(All!$V104="P3",All!$AE104="RSS"),Ruler!R$24,IF(AND(All!$V104="P4",All!$AE104="RSS"),Ruler!R$25,IF(AND(All!$V104="P5",All!$AE104="RSS"),Ruler!R$26,IF(AND(All!$V104="P6",All!$AE104="RSS"),Ruler!R$27,IF(AND(All!$V104="P7",All!$AE104="RSS"),Ruler!R$28,IF(AND(All!$V104="P8",All!$AE104="RSS"),Ruler!R$29,IF(AND(All!$V104="P9",All!$AE104="RSS"),Ruler!R$30,0)))))))))))))))))))))))))))</f>
        <v>4</v>
      </c>
      <c r="BZ104" s="325">
        <f>IF(AND(All!$V104="P1",All!$AE104="RDP"),Ruler!S$6,IF(AND(All!$V104="P2",All!$AE104="RDP"),Ruler!S$7,IF(AND(All!$V104="P3",All!$AE104="RDP"),Ruler!S$8,IF(AND(All!$V104="P4",All!$AE104="RDP"),Ruler!S$9,IF(AND(All!$V104="P5",All!$AE104="RDP"),Ruler!S$10,IF(AND(All!$V104="P6",All!$AE104="RDP"),Ruler!S$11,IF(AND(All!$V104="P7",All!$AE104="RDP"),Ruler!S$12,IF(AND(All!$V104="P8",All!$AE104="RDP"),Ruler!S$13,IF(AND(All!$V104="P9",All!$AE104="RDP"),Ruler!S$14,IF(AND(All!$V104="P1",All!$AE104="RMS"),Ruler!S$6,IF(AND(All!$V104="P2",All!$AE104="RMS"),Ruler!S$15,IF(AND(All!$V104="P3",All!$AE104="RMS"),Ruler!S$16,IF(AND(All!$V104="P4",All!$AE104="RMS"),Ruler!S$17,IF(AND(All!$V104="P5",All!$AE104="RMS"),Ruler!S$18,IF(AND(All!$V104="P6",All!$AE104="RMS"),Ruler!S$19,IF(AND(All!$V104="P7",All!$AE104="RMS"),Ruler!S$20,IF(AND(All!$V104="P8",All!$AE104="RMS"),Ruler!S$21,IF(AND(All!$V104="P9",All!$AE104="RMS"),Ruler!S$22,IF(AND(All!$V104="P1",All!$AE104="RSS"),Ruler!S$6,IF(AND(All!$V104="P2",All!$AE104="RSS"),Ruler!S$23,IF(AND(All!$V104="P3",All!$AE104="RSS"),Ruler!S$24,IF(AND(All!$V104="P4",All!$AE104="RSS"),Ruler!S$25,IF(AND(All!$V104="P5",All!$AE104="RSS"),Ruler!S$26,IF(AND(All!$V104="P6",All!$AE104="RSS"),Ruler!S$27,IF(AND(All!$V104="P7",All!$AE104="RSS"),Ruler!S$28,IF(AND(All!$V104="P8",All!$AE104="RSS"),Ruler!S$29,IF(AND(All!$V104="P9",All!$AE104="RSS"),Ruler!S$30,0)))))))))))))))))))))))))))</f>
        <v>3</v>
      </c>
      <c r="CA104" s="325">
        <f>IF(AND(All!$V104="P1",All!$AE104="RDP"),Ruler!T$6,IF(AND(All!$V104="P2",All!$AE104="RDP"),Ruler!T$7,IF(AND(All!$V104="P3",All!$AE104="RDP"),Ruler!T$8,IF(AND(All!$V104="P4",All!$AE104="RDP"),Ruler!T$9,IF(AND(All!$V104="P5",All!$AE104="RDP"),Ruler!T$10,IF(AND(All!$V104="P6",All!$AE104="RDP"),Ruler!T$11,IF(AND(All!$V104="P7",All!$AE104="RDP"),Ruler!T$12,IF(AND(All!$V104="P8",All!$AE104="RDP"),Ruler!T$13,IF(AND(All!$V104="P9",All!$AE104="RDP"),Ruler!T$14,IF(AND(All!$V104="P1",All!$AE104="RMS"),Ruler!T$6,IF(AND(All!$V104="P2",All!$AE104="RMS"),Ruler!T$15,IF(AND(All!$V104="P3",All!$AE104="RMS"),Ruler!T$16,IF(AND(All!$V104="P4",All!$AE104="RMS"),Ruler!T$17,IF(AND(All!$V104="P5",All!$AE104="RMS"),Ruler!T$18,IF(AND(All!$V104="P6",All!$AE104="RMS"),Ruler!T$19,IF(AND(All!$V104="P7",All!$AE104="RMS"),Ruler!T$20,IF(AND(All!$V104="P8",All!$AE104="RMS"),Ruler!T$21,IF(AND(All!$V104="P9",All!$AE104="RMS"),Ruler!T$22,IF(AND(All!$V104="P1",All!$AE104="RSS"),Ruler!T$6,IF(AND(All!$V104="P2",All!$AE104="RSS"),Ruler!T$23,IF(AND(All!$V104="P3",All!$AE104="RSS"),Ruler!T$24,IF(AND(All!$V104="P4",All!$AE104="RSS"),Ruler!T$25,IF(AND(All!$V104="P5",All!$AE104="RSS"),Ruler!T$26,IF(AND(All!$V104="P6",All!$AE104="RSS"),Ruler!T$27,IF(AND(All!$V104="P7",All!$AE104="RSS"),Ruler!T$28,IF(AND(All!$V104="P8",All!$AE104="RSS"),Ruler!T$29,IF(AND(All!$V104="P9",All!$AE104="RSS"),Ruler!T$30,0)))))))))))))))))))))))))))</f>
        <v>3</v>
      </c>
      <c r="CB104" s="325">
        <f>IF(AND(All!$V104="P1",All!$AE104="RDP"),Ruler!U$6,IF(AND(All!$V104="P2",All!$AE104="RDP"),Ruler!U$7,IF(AND(All!$V104="P3",All!$AE104="RDP"),Ruler!U$8,IF(AND(All!$V104="P4",All!$AE104="RDP"),Ruler!U$9,IF(AND(All!$V104="P5",All!$AE104="RDP"),Ruler!U$10,IF(AND(All!$V104="P6",All!$AE104="RDP"),Ruler!U$11,IF(AND(All!$V104="P7",All!$AE104="RDP"),Ruler!U$12,IF(AND(All!$V104="P8",All!$AE104="RDP"),Ruler!U$13,IF(AND(All!$V104="P9",All!$AE104="RDP"),Ruler!U$14,IF(AND(All!$V104="P1",All!$AE104="RMS"),Ruler!U$6,IF(AND(All!$V104="P2",All!$AE104="RMS"),Ruler!U$15,IF(AND(All!$V104="P3",All!$AE104="RMS"),Ruler!U$16,IF(AND(All!$V104="P4",All!$AE104="RMS"),Ruler!U$17,IF(AND(All!$V104="P5",All!$AE104="RMS"),Ruler!U$18,IF(AND(All!$V104="P6",All!$AE104="RMS"),Ruler!U$19,IF(AND(All!$V104="P7",All!$AE104="RMS"),Ruler!U$20,IF(AND(All!$V104="P8",All!$AE104="RMS"),Ruler!U$21,IF(AND(All!$V104="P9",All!$AE104="RMS"),Ruler!U$22,IF(AND(All!$V104="P1",All!$AE104="RSS"),Ruler!U$6,IF(AND(All!$V104="P2",All!$AE104="RSS"),Ruler!U$23,IF(AND(All!$V104="P3",All!$AE104="RSS"),Ruler!U$24,IF(AND(All!$V104="P4",All!$AE104="RSS"),Ruler!U$25,IF(AND(All!$V104="P5",All!$AE104="RSS"),Ruler!U$26,IF(AND(All!$V104="P6",All!$AE104="RSS"),Ruler!U$27,IF(AND(All!$V104="P7",All!$AE104="RSS"),Ruler!U$28,IF(AND(All!$V104="P8",All!$AE104="RSS"),Ruler!U$29,IF(AND(All!$V104="P9",All!$AE104="RSS"),Ruler!U$30,0)))))))))))))))))))))))))))</f>
        <v>2</v>
      </c>
      <c r="CC104" s="325">
        <f>IF(AND(All!$V104="P1",All!$AE104="RDP"),Ruler!V$6,IF(AND(All!$V104="P2",All!$AE104="RDP"),Ruler!V$7,IF(AND(All!$V104="P3",All!$AE104="RDP"),Ruler!V$8,IF(AND(All!$V104="P4",All!$AE104="RDP"),Ruler!V$9,IF(AND(All!$V104="P5",All!$AE104="RDP"),Ruler!V$10,IF(AND(All!$V104="P6",All!$AE104="RDP"),Ruler!V$11,IF(AND(All!$V104="P7",All!$AE104="RDP"),Ruler!V$12,IF(AND(All!$V104="P8",All!$AE104="RDP"),Ruler!V$13,IF(AND(All!$V104="P9",All!$AE104="RDP"),Ruler!V$14,IF(AND(All!$V104="P1",All!$AE104="RMS"),Ruler!V$6,IF(AND(All!$V104="P2",All!$AE104="RMS"),Ruler!V$15,IF(AND(All!$V104="P3",All!$AE104="RMS"),Ruler!V$16,IF(AND(All!$V104="P4",All!$AE104="RMS"),Ruler!V$17,IF(AND(All!$V104="P5",All!$AE104="RMS"),Ruler!V$18,IF(AND(All!$V104="P6",All!$AE104="RMS"),Ruler!V$19,IF(AND(All!$V104="P7",All!$AE104="RMS"),Ruler!V$20,IF(AND(All!$V104="P8",All!$AE104="RMS"),Ruler!V$21,IF(AND(All!$V104="P9",All!$AE104="RMS"),Ruler!V$22,IF(AND(All!$V104="P1",All!$AE104="RSS"),Ruler!V$6,IF(AND(All!$V104="P2",All!$AE104="RSS"),Ruler!V$23,IF(AND(All!$V104="P3",All!$AE104="RSS"),Ruler!V$24,IF(AND(All!$V104="P4",All!$AE104="RSS"),Ruler!V$25,IF(AND(All!$V104="P5",All!$AE104="RSS"),Ruler!V$26,IF(AND(All!$V104="P6",All!$AE104="RSS"),Ruler!V$27,IF(AND(All!$V104="P7",All!$AE104="RSS"),Ruler!V$28,IF(AND(All!$V104="P8",All!$AE104="RSS"),Ruler!V$29,IF(AND(All!$V104="P9",All!$AE104="RSS"),Ruler!V$30,0)))))))))))))))))))))))))))</f>
        <v>3</v>
      </c>
      <c r="CD104" s="325">
        <f>IF(AND(All!$V104="P1",All!$AE104="RDP"),Ruler!W$6,IF(AND(All!$V104="P2",All!$AE104="RDP"),Ruler!W$7,IF(AND(All!$V104="P3",All!$AE104="RDP"),Ruler!W$8,IF(AND(All!$V104="P4",All!$AE104="RDP"),Ruler!W$9,IF(AND(All!$V104="P5",All!$AE104="RDP"),Ruler!W$10,IF(AND(All!$V104="P6",All!$AE104="RDP"),Ruler!W$11,IF(AND(All!$V104="P7",All!$AE104="RDP"),Ruler!W$12,IF(AND(All!$V104="P8",All!$AE104="RDP"),Ruler!W$13,IF(AND(All!$V104="P9",All!$AE104="RDP"),Ruler!W$14,IF(AND(All!$V104="P1",All!$AE104="RMS"),Ruler!W$6,IF(AND(All!$V104="P2",All!$AE104="RMS"),Ruler!W$15,IF(AND(All!$V104="P3",All!$AE104="RMS"),Ruler!W$16,IF(AND(All!$V104="P4",All!$AE104="RMS"),Ruler!W$17,IF(AND(All!$V104="P5",All!$AE104="RMS"),Ruler!W$18,IF(AND(All!$V104="P6",All!$AE104="RMS"),Ruler!W$19,IF(AND(All!$V104="P7",All!$AE104="RMS"),Ruler!W$20,IF(AND(All!$V104="P8",All!$AE104="RMS"),Ruler!W$21,IF(AND(All!$V104="P9",All!$AE104="RMS"),Ruler!W$22,IF(AND(All!$V104="P1",All!$AE104="RSS"),Ruler!W$6,IF(AND(All!$V104="P2",All!$AE104="RSS"),Ruler!W$23,IF(AND(All!$V104="P3",All!$AE104="RSS"),Ruler!W$24,IF(AND(All!$V104="P4",All!$AE104="RSS"),Ruler!W$25,IF(AND(All!$V104="P5",All!$AE104="RSS"),Ruler!W$26,IF(AND(All!$V104="P6",All!$AE104="RSS"),Ruler!W$27,IF(AND(All!$V104="P7",All!$AE104="RSS"),Ruler!W$28,IF(AND(All!$V104="P8",All!$AE104="RSS"),Ruler!W$29,IF(AND(All!$V104="P9",All!$AE104="RSS"),Ruler!W$30,0)))))))))))))))))))))))))))</f>
        <v>2</v>
      </c>
      <c r="CE104" s="325">
        <f>IF(AND(All!$V104="P1",All!$AE104="RDP"),Ruler!X$6,IF(AND(All!$V104="P2",All!$AE104="RDP"),Ruler!X$7,IF(AND(All!$V104="P3",All!$AE104="RDP"),Ruler!X$8,IF(AND(All!$V104="P4",All!$AE104="RDP"),Ruler!X$9,IF(AND(All!$V104="P5",All!$AE104="RDP"),Ruler!X$10,IF(AND(All!$V104="P6",All!$AE104="RDP"),Ruler!X$11,IF(AND(All!$V104="P7",All!$AE104="RDP"),Ruler!X$12,IF(AND(All!$V104="P8",All!$AE104="RDP"),Ruler!X$13,IF(AND(All!$V104="P9",All!$AE104="RDP"),Ruler!X$14,IF(AND(All!$V104="P1",All!$AE104="RMS"),Ruler!X$6,IF(AND(All!$V104="P2",All!$AE104="RMS"),Ruler!X$15,IF(AND(All!$V104="P3",All!$AE104="RMS"),Ruler!X$16,IF(AND(All!$V104="P4",All!$AE104="RMS"),Ruler!X$17,IF(AND(All!$V104="P5",All!$AE104="RMS"),Ruler!X$18,IF(AND(All!$V104="P6",All!$AE104="RMS"),Ruler!X$19,IF(AND(All!$V104="P7",All!$AE104="RMS"),Ruler!X$20,IF(AND(All!$V104="P8",All!$AE104="RMS"),Ruler!X$21,IF(AND(All!$V104="P9",All!$AE104="RMS"),Ruler!X$22,IF(AND(All!$V104="P1",All!$AE104="RSS"),Ruler!X$6,IF(AND(All!$V104="P2",All!$AE104="RSS"),Ruler!X$23,IF(AND(All!$V104="P3",All!$AE104="RSS"),Ruler!X$24,IF(AND(All!$V104="P4",All!$AE104="RSS"),Ruler!X$25,IF(AND(All!$V104="P5",All!$AE104="RSS"),Ruler!X$26,IF(AND(All!$V104="P6",All!$AE104="RSS"),Ruler!X$27,IF(AND(All!$V104="P7",All!$AE104="RSS"),Ruler!X$28,IF(AND(All!$V104="P8",All!$AE104="RSS"),Ruler!X$29,IF(AND(All!$V104="P9",All!$AE104="RSS"),Ruler!X$30,0)))))))))))))))))))))))))))</f>
        <v>3</v>
      </c>
      <c r="CF104" s="325">
        <f>IF(AND(All!$V104="P1",All!$AE104="RDP"),Ruler!Y$6,IF(AND(All!$V104="P2",All!$AE104="RDP"),Ruler!Y$7,IF(AND(All!$V104="P3",All!$AE104="RDP"),Ruler!Y$8,IF(AND(All!$V104="P4",All!$AE104="RDP"),Ruler!Y$9,IF(AND(All!$V104="P5",All!$AE104="RDP"),Ruler!Y$10,IF(AND(All!$V104="P6",All!$AE104="RDP"),Ruler!Y$11,IF(AND(All!$V104="P7",All!$AE104="RDP"),Ruler!Y$12,IF(AND(All!$V104="P8",All!$AE104="RDP"),Ruler!Y$13,IF(AND(All!$V104="P9",All!$AE104="RDP"),Ruler!Y$14,IF(AND(All!$V104="P1",All!$AE104="RMS"),Ruler!Y$6,IF(AND(All!$V104="P2",All!$AE104="RMS"),Ruler!Y$15,IF(AND(All!$V104="P3",All!$AE104="RMS"),Ruler!Y$16,IF(AND(All!$V104="P4",All!$AE104="RMS"),Ruler!Y$17,IF(AND(All!$V104="P5",All!$AE104="RMS"),Ruler!Y$18,IF(AND(All!$V104="P6",All!$AE104="RMS"),Ruler!Y$19,IF(AND(All!$V104="P7",All!$AE104="RMS"),Ruler!Y$20,IF(AND(All!$V104="P8",All!$AE104="RMS"),Ruler!Y$21,IF(AND(All!$V104="P9",All!$AE104="RMS"),Ruler!Y$22,IF(AND(All!$V104="P1",All!$AE104="RSS"),Ruler!Y$6,IF(AND(All!$V104="P2",All!$AE104="RSS"),Ruler!Y$23,IF(AND(All!$V104="P3",All!$AE104="RSS"),Ruler!Y$24,IF(AND(All!$V104="P4",All!$AE104="RSS"),Ruler!Y$25,IF(AND(All!$V104="P5",All!$AE104="RSS"),Ruler!Y$26,IF(AND(All!$V104="P6",All!$AE104="RSS"),Ruler!Y$27,IF(AND(All!$V104="P7",All!$AE104="RSS"),Ruler!Y$28,IF(AND(All!$V104="P8",All!$AE104="RSS"),Ruler!Y$29,IF(AND(All!$V104="P9",All!$AE104="RSS"),Ruler!Y$30,0)))))))))))))))))))))))))))</f>
        <v>2</v>
      </c>
      <c r="CG104" s="325">
        <f>IF(AND(All!$V104="P1",All!$AE104="RDP"),Ruler!Z$6,IF(AND(All!$V104="P2",All!$AE104="RDP"),Ruler!Z$7,IF(AND(All!$V104="P3",All!$AE104="RDP"),Ruler!Z$8,IF(AND(All!$V104="P4",All!$AE104="RDP"),Ruler!Z$9,IF(AND(All!$V104="P5",All!$AE104="RDP"),Ruler!Z$10,IF(AND(All!$V104="P6",All!$AE104="RDP"),Ruler!Z$11,IF(AND(All!$V104="P7",All!$AE104="RDP"),Ruler!Z$12,IF(AND(All!$V104="P8",All!$AE104="RDP"),Ruler!Z$13,IF(AND(All!$V104="P9",All!$AE104="RDP"),Ruler!Z$14,IF(AND(All!$V104="P1",All!$AE104="RMS"),Ruler!Z$6,IF(AND(All!$V104="P2",All!$AE104="RMS"),Ruler!Z$15,IF(AND(All!$V104="P3",All!$AE104="RMS"),Ruler!Z$16,IF(AND(All!$V104="P4",All!$AE104="RMS"),Ruler!Z$17,IF(AND(All!$V104="P5",All!$AE104="RMS"),Ruler!Z$18,IF(AND(All!$V104="P6",All!$AE104="RMS"),Ruler!Z$19,IF(AND(All!$V104="P7",All!$AE104="RMS"),Ruler!Z$20,IF(AND(All!$V104="P8",All!$AE104="RMS"),Ruler!Z$21,IF(AND(All!$V104="P9",All!$AE104="RMS"),Ruler!Z$22,IF(AND(All!$V104="P1",All!$AE104="RSS"),Ruler!Z$6,IF(AND(All!$V104="P2",All!$AE104="RSS"),Ruler!Z$23,IF(AND(All!$V104="P3",All!$AE104="RSS"),Ruler!Z$24,IF(AND(All!$V104="P4",All!$AE104="RSS"),Ruler!Z$25,IF(AND(All!$V104="P5",All!$AE104="RSS"),Ruler!Z$26,IF(AND(All!$V104="P6",All!$AE104="RSS"),Ruler!Z$27,IF(AND(All!$V104="P7",All!$AE104="RSS"),Ruler!Z$28,IF(AND(All!$V104="P8",All!$AE104="RSS"),Ruler!Z$29,IF(AND(All!$V104="P9",All!$AE104="RSS"),Ruler!Z$30,0)))))))))))))))))))))))))))</f>
        <v>2</v>
      </c>
      <c r="CH104" s="325">
        <f>IF(AND(All!$V104="P1",All!$AE104="RDP"),Ruler!AA$6,IF(AND(All!$V104="P2",All!$AE104="RDP"),Ruler!AA$7,IF(AND(All!$V104="P3",All!$AE104="RDP"),Ruler!AA$8,IF(AND(All!$V104="P4",All!$AE104="RDP"),Ruler!AA$9,IF(AND(All!$V104="P5",All!$AE104="RDP"),Ruler!AA$10,IF(AND(All!$V104="P6",All!$AE104="RDP"),Ruler!AA$11,IF(AND(All!$V104="P7",All!$AE104="RDP"),Ruler!AA$12,IF(AND(All!$V104="P8",All!$AE104="RDP"),Ruler!AA$13,IF(AND(All!$V104="P9",All!$AE104="RDP"),Ruler!AA$14,IF(AND(All!$V104="P1",All!$AE104="RMS"),Ruler!AA$6,IF(AND(All!$V104="P2",All!$AE104="RMS"),Ruler!AA$15,IF(AND(All!$V104="P3",All!$AE104="RMS"),Ruler!AA$16,IF(AND(All!$V104="P4",All!$AE104="RMS"),Ruler!AA$17,IF(AND(All!$V104="P5",All!$AE104="RMS"),Ruler!AA$18,IF(AND(All!$V104="P6",All!$AE104="RMS"),Ruler!AA$19,IF(AND(All!$V104="P7",All!$AE104="RMS"),Ruler!AA$20,IF(AND(All!$V104="P8",All!$AE104="RMS"),Ruler!AA$21,IF(AND(All!$V104="P9",All!$AE104="RMS"),Ruler!AA$22,IF(AND(All!$V104="P1",All!$AE104="RSS"),Ruler!AA$6,IF(AND(All!$V104="P2",All!$AE104="RSS"),Ruler!AA$23,IF(AND(All!$V104="P3",All!$AE104="RSS"),Ruler!AA$24,IF(AND(All!$V104="P4",All!$AE104="RSS"),Ruler!AA$25,IF(AND(All!$V104="P5",All!$AE104="RSS"),Ruler!AA$26,IF(AND(All!$V104="P6",All!$AE104="RSS"),Ruler!AA$27,IF(AND(All!$V104="P7",All!$AE104="RSS"),Ruler!AA$28,IF(AND(All!$V104="P8",All!$AE104="RSS"),Ruler!AA$29,IF(AND(All!$V104="P9",All!$AE104="RSS"),Ruler!AA$30,0)))))))))))))))))))))))))))</f>
        <v>2</v>
      </c>
      <c r="CI104" s="325">
        <f>IF(AND(All!$V104="P1",All!$AE104="RDP"),Ruler!AB$6,IF(AND(All!$V104="P2",All!$AE104="RDP"),Ruler!AB$7,IF(AND(All!$V104="P3",All!$AE104="RDP"),Ruler!AB$8,IF(AND(All!$V104="P4",All!$AE104="RDP"),Ruler!AB$9,IF(AND(All!$V104="P5",All!$AE104="RDP"),Ruler!AB$10,IF(AND(All!$V104="P6",All!$AE104="RDP"),Ruler!AB$11,IF(AND(All!$V104="P7",All!$AE104="RDP"),Ruler!AB$12,IF(AND(All!$V104="P8",All!$AE104="RDP"),Ruler!AB$13,IF(AND(All!$V104="P9",All!$AE104="RDP"),Ruler!AB$14,IF(AND(All!$V104="P1",All!$AE104="RMS"),Ruler!AB$6,IF(AND(All!$V104="P2",All!$AE104="RMS"),Ruler!AB$15,IF(AND(All!$V104="P3",All!$AE104="RMS"),Ruler!AB$16,IF(AND(All!$V104="P4",All!$AE104="RMS"),Ruler!AB$17,IF(AND(All!$V104="P5",All!$AE104="RMS"),Ruler!AB$18,IF(AND(All!$V104="P6",All!$AE104="RMS"),Ruler!AB$19,IF(AND(All!$V104="P7",All!$AE104="RMS"),Ruler!AB$20,IF(AND(All!$V104="P8",All!$AE104="RMS"),Ruler!AB$21,IF(AND(All!$V104="P9",All!$AE104="RMS"),Ruler!AB$22,IF(AND(All!$V104="P1",All!$AE104="RSS"),Ruler!AB$6,IF(AND(All!$V104="P2",All!$AE104="RSS"),Ruler!AB$23,IF(AND(All!$V104="P3",All!$AE104="RSS"),Ruler!AB$24,IF(AND(All!$V104="P4",All!$AE104="RSS"),Ruler!AB$25,IF(AND(All!$V104="P5",All!$AE104="RSS"),Ruler!AB$26,IF(AND(All!$V104="P6",All!$AE104="RSS"),Ruler!AB$27,IF(AND(All!$V104="P7",All!$AE104="RSS"),Ruler!AB$28,IF(AND(All!$V104="P8",All!$AE104="RSS"),Ruler!AB$29,IF(AND(All!$V104="P9",All!$AE104="RSS"),Ruler!AB$30,0)))))))))))))))))))))))))))</f>
        <v>2</v>
      </c>
      <c r="CJ104" s="377">
        <f>Table9[[#This Row],[R-B1]]-Table9[[#This Row],[B1]]</f>
        <v>1</v>
      </c>
      <c r="CK104" s="378">
        <f>Table9[[#This Row],[R-B2]]-Table9[[#This Row],[B2]]</f>
        <v>1</v>
      </c>
      <c r="CL104" s="378">
        <f>Table9[[#This Row],[R-B3]]-Table9[[#This Row],[B3]]</f>
        <v>1</v>
      </c>
      <c r="CM104" s="378">
        <f>Table9[[#This Row],[R-B4]]-Table9[[#This Row],[B4]]</f>
        <v>1</v>
      </c>
      <c r="CN104" s="378">
        <f>Table9[[#This Row],[R-B5]]-Table9[[#This Row],[B5]]</f>
        <v>1</v>
      </c>
      <c r="CO104" s="378">
        <f>Table9[[#This Row],[R-B6]]-Table9[[#This Row],[B6]]</f>
        <v>0</v>
      </c>
      <c r="CP104" s="378">
        <f>Table9[[#This Row],[R-B7]]-Table9[[#This Row],[B7]]</f>
        <v>1</v>
      </c>
      <c r="CQ104" s="378">
        <f>Table9[[#This Row],[R-B8]]-Table9[[#This Row],[B8]]</f>
        <v>0</v>
      </c>
      <c r="CR104" s="378">
        <f>Table9[[#This Row],[R-B9]]-Table9[[#This Row],[B9]]</f>
        <v>0</v>
      </c>
      <c r="CS104" s="378">
        <f>Table9[[#This Row],[R-B10]]-Table9[[#This Row],[B10]]</f>
        <v>1</v>
      </c>
      <c r="CT104" s="378">
        <f>Table9[[#This Row],[R-B11]]-Table9[[#This Row],[B11]]</f>
        <v>0</v>
      </c>
      <c r="CU104" s="378">
        <f>Table9[[#This Row],[R-B12]]-Table9[[#This Row],[B12]]</f>
        <v>2</v>
      </c>
      <c r="CV104" s="378">
        <f>Table9[[#This Row],[R-K1]]-Table9[[#This Row],[K1]]</f>
        <v>0</v>
      </c>
      <c r="CW104" s="378">
        <f>Table9[[#This Row],[R-K2]]-Table9[[#This Row],[K2]]</f>
        <v>1</v>
      </c>
      <c r="CX104" s="378">
        <f>Table9[[#This Row],[R-K3]]-Table9[[#This Row],[K3]]</f>
        <v>1</v>
      </c>
      <c r="CY104" s="378">
        <f>Table9[[#This Row],[R-K4]]-Table9[[#This Row],[K4]]</f>
        <v>1</v>
      </c>
      <c r="CZ104" s="378">
        <f>Table9[[#This Row],[R-K5]]-Table9[[#This Row],[K5]]</f>
        <v>1</v>
      </c>
      <c r="DA104" s="378">
        <f>Table9[[#This Row],[R-P1]]-Table9[[#This Row],[P1]]</f>
        <v>1</v>
      </c>
      <c r="DB104" s="378">
        <f>Table9[[#This Row],[R-P2]]-Table9[[#This Row],[P2]]</f>
        <v>1</v>
      </c>
      <c r="DC104" s="378">
        <f>Table9[[#This Row],[R-P3]]-Table9[[#This Row],[P3]]</f>
        <v>1</v>
      </c>
      <c r="DD104" s="378">
        <f>Table9[[#This Row],[R-P4]]-Table9[[#This Row],[P4]]</f>
        <v>1</v>
      </c>
      <c r="DE104" s="378">
        <f>Table9[[#This Row],[R-P5]]-Table9[[#This Row],[P5]]</f>
        <v>0</v>
      </c>
      <c r="DF104" s="378">
        <f>Table9[[#This Row],[R-E1]]-Table9[[#This Row],[E1]]</f>
        <v>0</v>
      </c>
      <c r="DG104" s="379">
        <f>Table9[[#This Row],[R-E2]]-Table9[[#This Row],[E2]]</f>
        <v>1</v>
      </c>
      <c r="DH104" s="43">
        <f>COUNTIF(Table9[[#This Row],[G-B1]:[G-B12]],"&lt;=0")/12*100</f>
        <v>33.333333333333329</v>
      </c>
      <c r="DI104" s="43">
        <f>COUNTIF(Table9[[#This Row],[G-K1]:[G-K5]],"&lt;=0")/5*100</f>
        <v>20</v>
      </c>
      <c r="DJ104" s="43">
        <f>COUNTIF(Table9[[#This Row],[G-P1]:[G-P5]],"&lt;=0")/5*100</f>
        <v>20</v>
      </c>
      <c r="DK104" s="43">
        <f>COUNTIF(Table9[[#This Row],[G-E1]:[G-E2]],"&lt;=0")/2*100</f>
        <v>50</v>
      </c>
      <c r="DL104" s="450">
        <f>IF(AE104="RDP",(COUNTIF(Table9[[#This Row],[G-B3]],"&lt;=0")+COUNTIF(Table9[[#This Row],[G-B4]],"&lt;=0")+COUNTIF(Table9[[#This Row],[G-B7]],"&lt;=0")+COUNTIF(Table9[[#This Row],[G-B11]],"&lt;=0")+COUNTIF(Table9[[#This Row],[G-K2]],"&lt;=0"))/5*100,IF(AE104="RMS",(COUNTIF(Table9[[#This Row],[G-B4]],"&lt;=0")+COUNTIF(Table9[[#This Row],[G-B5]],"&lt;=0")+COUNTIF(Table9[[#This Row],[G-B10]],"&lt;=0")+COUNTIF(Table9[[#This Row],[G-B12]],"&lt;=0")+COUNTIF(Table9[[#This Row],[G-K2]],"&lt;=0"))/5*100,IF(AE104="RSS",(COUNTIF(Table9[[#This Row],[G-B1]],"&lt;=0")+COUNTIF(Table9[[#This Row],[G-B2]],"&lt;=0")+COUNTIF(Table9[[#This Row],[G-B6]],"&lt;=0")+COUNTIF(Table9[[#This Row],[G-B11]],"&lt;=0")+COUNTIF(Table9[[#This Row],[G-B12]],"&lt;=0"))/5*100,0)))</f>
        <v>0</v>
      </c>
      <c r="DM104" s="380">
        <v>75</v>
      </c>
      <c r="DN104" s="381">
        <v>80</v>
      </c>
      <c r="DO104" s="381">
        <v>80</v>
      </c>
      <c r="DP104" s="381">
        <v>100</v>
      </c>
      <c r="DQ104" s="381">
        <v>100</v>
      </c>
      <c r="DR104" s="380">
        <v>33</v>
      </c>
      <c r="DS104" s="381">
        <v>20</v>
      </c>
      <c r="DT104" s="381">
        <v>20</v>
      </c>
      <c r="DU104" s="381">
        <v>50</v>
      </c>
      <c r="DV104" s="381">
        <v>0</v>
      </c>
      <c r="DW104" s="380">
        <v>17</v>
      </c>
      <c r="DX104" s="381">
        <v>20</v>
      </c>
      <c r="DY104" s="381">
        <v>20</v>
      </c>
      <c r="DZ104" s="381">
        <v>50</v>
      </c>
      <c r="EA104" s="382">
        <v>0</v>
      </c>
      <c r="EB104" s="335"/>
      <c r="EC104" s="324"/>
      <c r="ED104" s="324"/>
      <c r="EE104" s="338" t="s">
        <v>784</v>
      </c>
    </row>
    <row r="105" spans="2:135" ht="160" hidden="1" thickBot="1" x14ac:dyDescent="0.35">
      <c r="B105" s="282">
        <v>105</v>
      </c>
      <c r="C105" s="421" t="s">
        <v>134</v>
      </c>
      <c r="D105" s="345">
        <v>46080</v>
      </c>
      <c r="E105" s="349" t="s">
        <v>933</v>
      </c>
      <c r="F105" s="304">
        <v>130171</v>
      </c>
      <c r="G105" s="357">
        <f t="shared" ca="1" si="5"/>
        <v>42.415430869482506</v>
      </c>
      <c r="H105" s="283">
        <v>30834</v>
      </c>
      <c r="I105" s="343" t="s">
        <v>136</v>
      </c>
      <c r="J105" s="343" t="s">
        <v>137</v>
      </c>
      <c r="K105" s="343" t="s">
        <v>216</v>
      </c>
      <c r="L105" s="43" t="s">
        <v>217</v>
      </c>
      <c r="M105" s="349"/>
      <c r="N105" s="343"/>
      <c r="O105" s="343" t="s">
        <v>229</v>
      </c>
      <c r="P105" s="407" t="s">
        <v>934</v>
      </c>
      <c r="Q105" s="343" t="s">
        <v>144</v>
      </c>
      <c r="R105" s="343" t="s">
        <v>185</v>
      </c>
      <c r="S105" s="345">
        <v>39264</v>
      </c>
      <c r="T105" s="286">
        <f t="shared" ca="1" si="7"/>
        <v>19.302777777777777</v>
      </c>
      <c r="U105" s="356">
        <f ca="1">Table9[[#This Row],[Years in PET]]</f>
        <v>19.302777777777777</v>
      </c>
      <c r="V105" s="343" t="s">
        <v>231</v>
      </c>
      <c r="W105" s="356">
        <f ca="1">Table9[[#This Row],[Age]]-($T$1-Table9[[#This Row],[Date of Appointment to Current Grade]])/365</f>
        <v>41.860273972602741</v>
      </c>
      <c r="X105" s="360">
        <f ca="1">($T$1-Table9[[#This Row],[Date of Appointment to Current Grade]])/365</f>
        <v>0.55515689687976411</v>
      </c>
      <c r="Y105" s="345">
        <v>46113</v>
      </c>
      <c r="Z105" s="343" t="s">
        <v>216</v>
      </c>
      <c r="AA105" s="345">
        <v>46113</v>
      </c>
      <c r="AB105" s="360">
        <f ca="1">($T$1-Table9[[#This Row],[Date in Position]])/365</f>
        <v>0.55515689687976411</v>
      </c>
      <c r="AC105" s="343" t="s">
        <v>229</v>
      </c>
      <c r="AD105" s="343">
        <v>2025</v>
      </c>
      <c r="AE105" s="343" t="s">
        <v>139</v>
      </c>
      <c r="AF105" s="343" t="s">
        <v>148</v>
      </c>
      <c r="AG105" s="287" t="s">
        <v>935</v>
      </c>
      <c r="AH105" s="287" t="s">
        <v>936</v>
      </c>
      <c r="AI105" s="287" t="s">
        <v>937</v>
      </c>
      <c r="AJ105" s="288" t="s">
        <v>938</v>
      </c>
      <c r="AK105" s="288" t="s">
        <v>939</v>
      </c>
      <c r="AL105" s="282" t="s">
        <v>153</v>
      </c>
      <c r="AM105" s="317"/>
      <c r="AN105" s="313">
        <v>3</v>
      </c>
      <c r="AO105" s="304">
        <v>3</v>
      </c>
      <c r="AP105" s="304">
        <v>3</v>
      </c>
      <c r="AQ105" s="304">
        <v>4</v>
      </c>
      <c r="AR105" s="304">
        <v>4</v>
      </c>
      <c r="AS105" s="304">
        <v>3</v>
      </c>
      <c r="AT105" s="304">
        <v>4</v>
      </c>
      <c r="AU105" s="304">
        <v>3</v>
      </c>
      <c r="AV105" s="304">
        <v>3</v>
      </c>
      <c r="AW105" s="304">
        <v>4</v>
      </c>
      <c r="AX105" s="304">
        <v>3</v>
      </c>
      <c r="AY105" s="304">
        <v>4</v>
      </c>
      <c r="AZ105" s="304">
        <v>3</v>
      </c>
      <c r="BA105" s="304">
        <v>4</v>
      </c>
      <c r="BB105" s="304">
        <v>2</v>
      </c>
      <c r="BC105" s="304">
        <v>3</v>
      </c>
      <c r="BD105" s="304">
        <v>2</v>
      </c>
      <c r="BE105" s="304">
        <v>2</v>
      </c>
      <c r="BF105" s="304">
        <v>2</v>
      </c>
      <c r="BG105" s="304">
        <v>3</v>
      </c>
      <c r="BH105" s="304">
        <v>2</v>
      </c>
      <c r="BI105" s="304">
        <v>2</v>
      </c>
      <c r="BJ105" s="304">
        <v>2</v>
      </c>
      <c r="BK105" s="314">
        <v>2</v>
      </c>
      <c r="BL105" s="325">
        <f>IF(AND(All!$V105="P1",All!$AE105="RDP"),Ruler!E$6,IF(AND(All!$V105="P2",All!$AE105="RDP"),Ruler!E$7,IF(AND(All!$V105="P3",All!$AE105="RDP"),Ruler!E$8,IF(AND(All!$V105="P4",All!$AE105="RDP"),Ruler!E$9,IF(AND(All!$V105="P5",All!$AE105="RDP"),Ruler!E$10,IF(AND(All!$V105="P6",All!$AE105="RDP"),Ruler!E$11,IF(AND(All!$V105="P7",All!$AE105="RDP"),Ruler!E$12,IF(AND(All!$V105="P8",All!$AE105="RDP"),Ruler!E$13,IF(AND(All!$V105="P9",All!$AE105="RDP"),Ruler!E$14,IF(AND(All!$V105="P1",All!$AE105="RMS"),Ruler!E$6,IF(AND(All!$V105="P2",All!$AE105="RMS"),Ruler!E$15,IF(AND(All!$V105="P3",All!$AE105="RMS"),Ruler!E$16,IF(AND(All!$V105="P4",All!$AE105="RMS"),Ruler!E$17,IF(AND(All!$V105="P5",All!$AE105="RMS"),Ruler!E$18,IF(AND(All!$V105="P6",All!$AE105="RMS"),Ruler!E$19,IF(AND(All!$V105="P7",All!$AE105="RMS"),Ruler!E$20,IF(AND(All!$V105="P8",All!$AE105="RMS"),Ruler!E$21,IF(AND(All!$V105="P9",All!$AE105="RMS"),Ruler!E$22,IF(AND(All!$V105="P1",All!$AE105="RSS"),Ruler!E$6,IF(AND(All!$V105="P2",All!$AE105="RSS"),Ruler!E$23,IF(AND(All!$V105="P3",All!$AE105="RSS"),Ruler!E$24,IF(AND(All!$V105="P4",All!$AE105="RSS"),Ruler!E$25,IF(AND(All!$V105="P5",All!$AE105="RSS"),Ruler!E$26,IF(AND(All!$V105="P6",All!$AE105="RSS"),Ruler!E$27,IF(AND(All!$V105="P7",All!$AE105="RSS"),Ruler!E$28,IF(AND(All!$V105="P8",All!$AE105="RSS"),Ruler!E$29,IF(AND(All!$V105="P9",All!$AE105="RSS"),Ruler!E$30,0)))))))))))))))))))))))))))</f>
        <v>3</v>
      </c>
      <c r="BM105" s="325">
        <f>IF(AND(All!$V105="P1",All!$AE105="RDP"),Ruler!F$6,IF(AND(All!$V105="P2",All!$AE105="RDP"),Ruler!F$7,IF(AND(All!$V105="P3",All!$AE105="RDP"),Ruler!F$8,IF(AND(All!$V105="P4",All!$AE105="RDP"),Ruler!F$9,IF(AND(All!$V105="P5",All!$AE105="RDP"),Ruler!F$10,IF(AND(All!$V105="P6",All!$AE105="RDP"),Ruler!F$11,IF(AND(All!$V105="P7",All!$AE105="RDP"),Ruler!F$12,IF(AND(All!$V105="P8",All!$AE105="RDP"),Ruler!F$13,IF(AND(All!$V105="P9",All!$AE105="RDP"),Ruler!F$14,IF(AND(All!$V105="P1",All!$AE105="RMS"),Ruler!F$6,IF(AND(All!$V105="P2",All!$AE105="RMS"),Ruler!F$15,IF(AND(All!$V105="P3",All!$AE105="RMS"),Ruler!F$16,IF(AND(All!$V105="P4",All!$AE105="RMS"),Ruler!F$17,IF(AND(All!$V105="P5",All!$AE105="RMS"),Ruler!F$18,IF(AND(All!$V105="P6",All!$AE105="RMS"),Ruler!F$19,IF(AND(All!$V105="P7",All!$AE105="RMS"),Ruler!F$20,IF(AND(All!$V105="P8",All!$AE105="RMS"),Ruler!F$21,IF(AND(All!$V105="P9",All!$AE105="RMS"),Ruler!F$22,IF(AND(All!$V105="P1",All!$AE105="RSS"),Ruler!F$6,IF(AND(All!$V105="P2",All!$AE105="RSS"),Ruler!F$23,IF(AND(All!$V105="P3",All!$AE105="RSS"),Ruler!F$24,IF(AND(All!$V105="P4",All!$AE105="RSS"),Ruler!F$25,IF(AND(All!$V105="P5",All!$AE105="RSS"),Ruler!F$26,IF(AND(All!$V105="P6",All!$AE105="RSS"),Ruler!F$27,IF(AND(All!$V105="P7",All!$AE105="RSS"),Ruler!F$28,IF(AND(All!$V105="P8",All!$AE105="RSS"),Ruler!F$29,IF(AND(All!$V105="P9",All!$AE105="RSS"),Ruler!F$30,0)))))))))))))))))))))))))))</f>
        <v>3</v>
      </c>
      <c r="BN105" s="325">
        <f>IF(AND(All!$V105="P1",All!$AE105="RDP"),Ruler!G$6,IF(AND(All!$V105="P2",All!$AE105="RDP"),Ruler!G$7,IF(AND(All!$V105="P3",All!$AE105="RDP"),Ruler!G$8,IF(AND(All!$V105="P4",All!$AE105="RDP"),Ruler!G$9,IF(AND(All!$V105="P5",All!$AE105="RDP"),Ruler!G$10,IF(AND(All!$V105="P6",All!$AE105="RDP"),Ruler!G$11,IF(AND(All!$V105="P7",All!$AE105="RDP"),Ruler!G$12,IF(AND(All!$V105="P8",All!$AE105="RDP"),Ruler!G$13,IF(AND(All!$V105="P9",All!$AE105="RDP"),Ruler!G$14,IF(AND(All!$V105="P1",All!$AE105="RMS"),Ruler!G$6,IF(AND(All!$V105="P2",All!$AE105="RMS"),Ruler!G$15,IF(AND(All!$V105="P3",All!$AE105="RMS"),Ruler!G$16,IF(AND(All!$V105="P4",All!$AE105="RMS"),Ruler!G$17,IF(AND(All!$V105="P5",All!$AE105="RMS"),Ruler!G$18,IF(AND(All!$V105="P6",All!$AE105="RMS"),Ruler!G$19,IF(AND(All!$V105="P7",All!$AE105="RMS"),Ruler!G$20,IF(AND(All!$V105="P8",All!$AE105="RMS"),Ruler!G$21,IF(AND(All!$V105="P9",All!$AE105="RMS"),Ruler!G$22,IF(AND(All!$V105="P1",All!$AE105="RSS"),Ruler!G$6,IF(AND(All!$V105="P2",All!$AE105="RSS"),Ruler!G$23,IF(AND(All!$V105="P3",All!$AE105="RSS"),Ruler!G$24,IF(AND(All!$V105="P4",All!$AE105="RSS"),Ruler!G$25,IF(AND(All!$V105="P5",All!$AE105="RSS"),Ruler!G$26,IF(AND(All!$V105="P6",All!$AE105="RSS"),Ruler!G$27,IF(AND(All!$V105="P7",All!$AE105="RSS"),Ruler!G$28,IF(AND(All!$V105="P8",All!$AE105="RSS"),Ruler!G$29,IF(AND(All!$V105="P9",All!$AE105="RSS"),Ruler!G$30,0)))))))))))))))))))))))))))</f>
        <v>3</v>
      </c>
      <c r="BO105" s="325">
        <f>IF(AND(All!$V105="P1",All!$AE105="RDP"),Ruler!H$6,IF(AND(All!$V105="P2",All!$AE105="RDP"),Ruler!H$7,IF(AND(All!$V105="P3",All!$AE105="RDP"),Ruler!H$8,IF(AND(All!$V105="P4",All!$AE105="RDP"),Ruler!H$9,IF(AND(All!$V105="P5",All!$AE105="RDP"),Ruler!H$10,IF(AND(All!$V105="P6",All!$AE105="RDP"),Ruler!H$11,IF(AND(All!$V105="P7",All!$AE105="RDP"),Ruler!H$12,IF(AND(All!$V105="P8",All!$AE105="RDP"),Ruler!H$13,IF(AND(All!$V105="P9",All!$AE105="RDP"),Ruler!H$14,IF(AND(All!$V105="P1",All!$AE105="RMS"),Ruler!H$6,IF(AND(All!$V105="P2",All!$AE105="RMS"),Ruler!H$15,IF(AND(All!$V105="P3",All!$AE105="RMS"),Ruler!H$16,IF(AND(All!$V105="P4",All!$AE105="RMS"),Ruler!H$17,IF(AND(All!$V105="P5",All!$AE105="RMS"),Ruler!H$18,IF(AND(All!$V105="P6",All!$AE105="RMS"),Ruler!H$19,IF(AND(All!$V105="P7",All!$AE105="RMS"),Ruler!H$20,IF(AND(All!$V105="P8",All!$AE105="RMS"),Ruler!H$21,IF(AND(All!$V105="P9",All!$AE105="RMS"),Ruler!H$22,IF(AND(All!$V105="P1",All!$AE105="RSS"),Ruler!H$6,IF(AND(All!$V105="P2",All!$AE105="RSS"),Ruler!H$23,IF(AND(All!$V105="P3",All!$AE105="RSS"),Ruler!H$24,IF(AND(All!$V105="P4",All!$AE105="RSS"),Ruler!H$25,IF(AND(All!$V105="P5",All!$AE105="RSS"),Ruler!H$26,IF(AND(All!$V105="P6",All!$AE105="RSS"),Ruler!H$27,IF(AND(All!$V105="P7",All!$AE105="RSS"),Ruler!H$28,IF(AND(All!$V105="P8",All!$AE105="RSS"),Ruler!H$29,IF(AND(All!$V105="P9",All!$AE105="RSS"),Ruler!H$30,0)))))))))))))))))))))))))))</f>
        <v>4</v>
      </c>
      <c r="BP105" s="325">
        <f>IF(AND(All!$V105="P1",All!$AE105="RDP"),Ruler!I$6,IF(AND(All!$V105="P2",All!$AE105="RDP"),Ruler!I$7,IF(AND(All!$V105="P3",All!$AE105="RDP"),Ruler!I$8,IF(AND(All!$V105="P4",All!$AE105="RDP"),Ruler!I$9,IF(AND(All!$V105="P5",All!$AE105="RDP"),Ruler!I$10,IF(AND(All!$V105="P6",All!$AE105="RDP"),Ruler!I$11,IF(AND(All!$V105="P7",All!$AE105="RDP"),Ruler!I$12,IF(AND(All!$V105="P8",All!$AE105="RDP"),Ruler!I$13,IF(AND(All!$V105="P9",All!$AE105="RDP"),Ruler!I$14,IF(AND(All!$V105="P1",All!$AE105="RMS"),Ruler!I$6,IF(AND(All!$V105="P2",All!$AE105="RMS"),Ruler!I$15,IF(AND(All!$V105="P3",All!$AE105="RMS"),Ruler!I$16,IF(AND(All!$V105="P4",All!$AE105="RMS"),Ruler!I$17,IF(AND(All!$V105="P5",All!$AE105="RMS"),Ruler!I$18,IF(AND(All!$V105="P6",All!$AE105="RMS"),Ruler!I$19,IF(AND(All!$V105="P7",All!$AE105="RMS"),Ruler!I$20,IF(AND(All!$V105="P8",All!$AE105="RMS"),Ruler!I$21,IF(AND(All!$V105="P9",All!$AE105="RMS"),Ruler!I$22,IF(AND(All!$V105="P1",All!$AE105="RSS"),Ruler!I$6,IF(AND(All!$V105="P2",All!$AE105="RSS"),Ruler!I$23,IF(AND(All!$V105="P3",All!$AE105="RSS"),Ruler!I$24,IF(AND(All!$V105="P4",All!$AE105="RSS"),Ruler!I$25,IF(AND(All!$V105="P5",All!$AE105="RSS"),Ruler!I$26,IF(AND(All!$V105="P6",All!$AE105="RSS"),Ruler!I$27,IF(AND(All!$V105="P7",All!$AE105="RSS"),Ruler!I$28,IF(AND(All!$V105="P8",All!$AE105="RSS"),Ruler!I$29,IF(AND(All!$V105="P9",All!$AE105="RSS"),Ruler!I$30,0)))))))))))))))))))))))))))</f>
        <v>4</v>
      </c>
      <c r="BQ105" s="325">
        <f>IF(AND(All!$V105="P1",All!$AE105="RDP"),Ruler!J$6,IF(AND(All!$V105="P2",All!$AE105="RDP"),Ruler!J$7,IF(AND(All!$V105="P3",All!$AE105="RDP"),Ruler!J$8,IF(AND(All!$V105="P4",All!$AE105="RDP"),Ruler!J$9,IF(AND(All!$V105="P5",All!$AE105="RDP"),Ruler!J$10,IF(AND(All!$V105="P6",All!$AE105="RDP"),Ruler!J$11,IF(AND(All!$V105="P7",All!$AE105="RDP"),Ruler!J$12,IF(AND(All!$V105="P8",All!$AE105="RDP"),Ruler!J$13,IF(AND(All!$V105="P9",All!$AE105="RDP"),Ruler!J$14,IF(AND(All!$V105="P1",All!$AE105="RMS"),Ruler!J$6,IF(AND(All!$V105="P2",All!$AE105="RMS"),Ruler!J$15,IF(AND(All!$V105="P3",All!$AE105="RMS"),Ruler!J$16,IF(AND(All!$V105="P4",All!$AE105="RMS"),Ruler!J$17,IF(AND(All!$V105="P5",All!$AE105="RMS"),Ruler!J$18,IF(AND(All!$V105="P6",All!$AE105="RMS"),Ruler!J$19,IF(AND(All!$V105="P7",All!$AE105="RMS"),Ruler!J$20,IF(AND(All!$V105="P8",All!$AE105="RMS"),Ruler!J$21,IF(AND(All!$V105="P9",All!$AE105="RMS"),Ruler!J$22,IF(AND(All!$V105="P1",All!$AE105="RSS"),Ruler!J$6,IF(AND(All!$V105="P2",All!$AE105="RSS"),Ruler!J$23,IF(AND(All!$V105="P3",All!$AE105="RSS"),Ruler!J$24,IF(AND(All!$V105="P4",All!$AE105="RSS"),Ruler!J$25,IF(AND(All!$V105="P5",All!$AE105="RSS"),Ruler!J$26,IF(AND(All!$V105="P6",All!$AE105="RSS"),Ruler!J$27,IF(AND(All!$V105="P7",All!$AE105="RSS"),Ruler!J$28,IF(AND(All!$V105="P8",All!$AE105="RSS"),Ruler!J$29,IF(AND(All!$V105="P9",All!$AE105="RSS"),Ruler!J$30,0)))))))))))))))))))))))))))</f>
        <v>3</v>
      </c>
      <c r="BR105" s="325">
        <f>IF(AND(All!$V105="P1",All!$AE105="RDP"),Ruler!K$6,IF(AND(All!$V105="P2",All!$AE105="RDP"),Ruler!K$7,IF(AND(All!$V105="P3",All!$AE105="RDP"),Ruler!K$8,IF(AND(All!$V105="P4",All!$AE105="RDP"),Ruler!K$9,IF(AND(All!$V105="P5",All!$AE105="RDP"),Ruler!K$10,IF(AND(All!$V105="P6",All!$AE105="RDP"),Ruler!K$11,IF(AND(All!$V105="P7",All!$AE105="RDP"),Ruler!K$12,IF(AND(All!$V105="P8",All!$AE105="RDP"),Ruler!K$13,IF(AND(All!$V105="P9",All!$AE105="RDP"),Ruler!K$14,IF(AND(All!$V105="P1",All!$AE105="RMS"),Ruler!K$6,IF(AND(All!$V105="P2",All!$AE105="RMS"),Ruler!K$15,IF(AND(All!$V105="P3",All!$AE105="RMS"),Ruler!K$16,IF(AND(All!$V105="P4",All!$AE105="RMS"),Ruler!K$17,IF(AND(All!$V105="P5",All!$AE105="RMS"),Ruler!K$18,IF(AND(All!$V105="P6",All!$AE105="RMS"),Ruler!K$19,IF(AND(All!$V105="P7",All!$AE105="RMS"),Ruler!K$20,IF(AND(All!$V105="P8",All!$AE105="RMS"),Ruler!K$21,IF(AND(All!$V105="P9",All!$AE105="RMS"),Ruler!K$22,IF(AND(All!$V105="P1",All!$AE105="RSS"),Ruler!K$6,IF(AND(All!$V105="P2",All!$AE105="RSS"),Ruler!K$23,IF(AND(All!$V105="P3",All!$AE105="RSS"),Ruler!K$24,IF(AND(All!$V105="P4",All!$AE105="RSS"),Ruler!K$25,IF(AND(All!$V105="P5",All!$AE105="RSS"),Ruler!K$26,IF(AND(All!$V105="P6",All!$AE105="RSS"),Ruler!K$27,IF(AND(All!$V105="P7",All!$AE105="RSS"),Ruler!K$28,IF(AND(All!$V105="P8",All!$AE105="RSS"),Ruler!K$29,IF(AND(All!$V105="P9",All!$AE105="RSS"),Ruler!K$30,0)))))))))))))))))))))))))))</f>
        <v>4</v>
      </c>
      <c r="BS105" s="325">
        <f>IF(AND(All!$V105="P1",All!$AE105="RDP"),Ruler!L$6,IF(AND(All!$V105="P2",All!$AE105="RDP"),Ruler!L$7,IF(AND(All!$V105="P3",All!$AE105="RDP"),Ruler!L$8,IF(AND(All!$V105="P4",All!$AE105="RDP"),Ruler!L$9,IF(AND(All!$V105="P5",All!$AE105="RDP"),Ruler!L$10,IF(AND(All!$V105="P6",All!$AE105="RDP"),Ruler!L$11,IF(AND(All!$V105="P7",All!$AE105="RDP"),Ruler!L$12,IF(AND(All!$V105="P8",All!$AE105="RDP"),Ruler!L$13,IF(AND(All!$V105="P9",All!$AE105="RDP"),Ruler!L$14,IF(AND(All!$V105="P1",All!$AE105="RMS"),Ruler!L$6,IF(AND(All!$V105="P2",All!$AE105="RMS"),Ruler!L$15,IF(AND(All!$V105="P3",All!$AE105="RMS"),Ruler!L$16,IF(AND(All!$V105="P4",All!$AE105="RMS"),Ruler!L$17,IF(AND(All!$V105="P5",All!$AE105="RMS"),Ruler!L$18,IF(AND(All!$V105="P6",All!$AE105="RMS"),Ruler!L$19,IF(AND(All!$V105="P7",All!$AE105="RMS"),Ruler!L$20,IF(AND(All!$V105="P8",All!$AE105="RMS"),Ruler!L$21,IF(AND(All!$V105="P9",All!$AE105="RMS"),Ruler!L$22,IF(AND(All!$V105="P1",All!$AE105="RSS"),Ruler!L$6,IF(AND(All!$V105="P2",All!$AE105="RSS"),Ruler!L$23,IF(AND(All!$V105="P3",All!$AE105="RSS"),Ruler!L$24,IF(AND(All!$V105="P4",All!$AE105="RSS"),Ruler!L$25,IF(AND(All!$V105="P5",All!$AE105="RSS"),Ruler!L$26,IF(AND(All!$V105="P6",All!$AE105="RSS"),Ruler!L$27,IF(AND(All!$V105="P7",All!$AE105="RSS"),Ruler!L$28,IF(AND(All!$V105="P8",All!$AE105="RSS"),Ruler!L$29,IF(AND(All!$V105="P9",All!$AE105="RSS"),Ruler!L$30,0)))))))))))))))))))))))))))</f>
        <v>3</v>
      </c>
      <c r="BT105" s="325">
        <f>IF(AND(All!$V105="P1",All!$AE105="RDP"),Ruler!M$6,IF(AND(All!$V105="P2",All!$AE105="RDP"),Ruler!M$7,IF(AND(All!$V105="P3",All!$AE105="RDP"),Ruler!M$8,IF(AND(All!$V105="P4",All!$AE105="RDP"),Ruler!M$9,IF(AND(All!$V105="P5",All!$AE105="RDP"),Ruler!M$10,IF(AND(All!$V105="P6",All!$AE105="RDP"),Ruler!M$11,IF(AND(All!$V105="P7",All!$AE105="RDP"),Ruler!M$12,IF(AND(All!$V105="P8",All!$AE105="RDP"),Ruler!M$13,IF(AND(All!$V105="P9",All!$AE105="RDP"),Ruler!M$14,IF(AND(All!$V105="P1",All!$AE105="RMS"),Ruler!M$6,IF(AND(All!$V105="P2",All!$AE105="RMS"),Ruler!M$15,IF(AND(All!$V105="P3",All!$AE105="RMS"),Ruler!M$16,IF(AND(All!$V105="P4",All!$AE105="RMS"),Ruler!M$17,IF(AND(All!$V105="P5",All!$AE105="RMS"),Ruler!M$18,IF(AND(All!$V105="P6",All!$AE105="RMS"),Ruler!M$19,IF(AND(All!$V105="P7",All!$AE105="RMS"),Ruler!M$20,IF(AND(All!$V105="P8",All!$AE105="RMS"),Ruler!M$21,IF(AND(All!$V105="P9",All!$AE105="RMS"),Ruler!M$22,IF(AND(All!$V105="P1",All!$AE105="RSS"),Ruler!M$6,IF(AND(All!$V105="P2",All!$AE105="RSS"),Ruler!M$23,IF(AND(All!$V105="P3",All!$AE105="RSS"),Ruler!M$24,IF(AND(All!$V105="P4",All!$AE105="RSS"),Ruler!M$25,IF(AND(All!$V105="P5",All!$AE105="RSS"),Ruler!M$26,IF(AND(All!$V105="P6",All!$AE105="RSS"),Ruler!M$27,IF(AND(All!$V105="P7",All!$AE105="RSS"),Ruler!M$28,IF(AND(All!$V105="P8",All!$AE105="RSS"),Ruler!M$29,IF(AND(All!$V105="P9",All!$AE105="RSS"),Ruler!M$30,0)))))))))))))))))))))))))))</f>
        <v>3</v>
      </c>
      <c r="BU105" s="325">
        <f>IF(AND(All!$V105="P1",All!$AE105="RDP"),Ruler!N$6,IF(AND(All!$V105="P2",All!$AE105="RDP"),Ruler!N$7,IF(AND(All!$V105="P3",All!$AE105="RDP"),Ruler!N$8,IF(AND(All!$V105="P4",All!$AE105="RDP"),Ruler!N$9,IF(AND(All!$V105="P5",All!$AE105="RDP"),Ruler!N$10,IF(AND(All!$V105="P6",All!$AE105="RDP"),Ruler!N$11,IF(AND(All!$V105="P7",All!$AE105="RDP"),Ruler!N$12,IF(AND(All!$V105="P8",All!$AE105="RDP"),Ruler!N$13,IF(AND(All!$V105="P9",All!$AE105="RDP"),Ruler!N$14,IF(AND(All!$V105="P1",All!$AE105="RMS"),Ruler!N$6,IF(AND(All!$V105="P2",All!$AE105="RMS"),Ruler!N$15,IF(AND(All!$V105="P3",All!$AE105="RMS"),Ruler!N$16,IF(AND(All!$V105="P4",All!$AE105="RMS"),Ruler!N$17,IF(AND(All!$V105="P5",All!$AE105="RMS"),Ruler!N$18,IF(AND(All!$V105="P6",All!$AE105="RMS"),Ruler!N$19,IF(AND(All!$V105="P7",All!$AE105="RMS"),Ruler!N$20,IF(AND(All!$V105="P8",All!$AE105="RMS"),Ruler!N$21,IF(AND(All!$V105="P9",All!$AE105="RMS"),Ruler!N$22,IF(AND(All!$V105="P1",All!$AE105="RSS"),Ruler!N$6,IF(AND(All!$V105="P2",All!$AE105="RSS"),Ruler!N$23,IF(AND(All!$V105="P3",All!$AE105="RSS"),Ruler!N$24,IF(AND(All!$V105="P4",All!$AE105="RSS"),Ruler!N$25,IF(AND(All!$V105="P5",All!$AE105="RSS"),Ruler!N$26,IF(AND(All!$V105="P6",All!$AE105="RSS"),Ruler!N$27,IF(AND(All!$V105="P7",All!$AE105="RSS"),Ruler!N$28,IF(AND(All!$V105="P8",All!$AE105="RSS"),Ruler!N$29,IF(AND(All!$V105="P9",All!$AE105="RSS"),Ruler!N$30,0)))))))))))))))))))))))))))</f>
        <v>4</v>
      </c>
      <c r="BV105" s="325">
        <f>IF(AND(All!$V105="P1",All!$AE105="RDP"),Ruler!O$6,IF(AND(All!$V105="P2",All!$AE105="RDP"),Ruler!O$7,IF(AND(All!$V105="P3",All!$AE105="RDP"),Ruler!O$8,IF(AND(All!$V105="P4",All!$AE105="RDP"),Ruler!O$9,IF(AND(All!$V105="P5",All!$AE105="RDP"),Ruler!O$10,IF(AND(All!$V105="P6",All!$AE105="RDP"),Ruler!O$11,IF(AND(All!$V105="P7",All!$AE105="RDP"),Ruler!O$12,IF(AND(All!$V105="P8",All!$AE105="RDP"),Ruler!O$13,IF(AND(All!$V105="P9",All!$AE105="RDP"),Ruler!O$14,IF(AND(All!$V105="P1",All!$AE105="RMS"),Ruler!O$6,IF(AND(All!$V105="P2",All!$AE105="RMS"),Ruler!O$15,IF(AND(All!$V105="P3",All!$AE105="RMS"),Ruler!O$16,IF(AND(All!$V105="P4",All!$AE105="RMS"),Ruler!O$17,IF(AND(All!$V105="P5",All!$AE105="RMS"),Ruler!O$18,IF(AND(All!$V105="P6",All!$AE105="RMS"),Ruler!O$19,IF(AND(All!$V105="P7",All!$AE105="RMS"),Ruler!O$20,IF(AND(All!$V105="P8",All!$AE105="RMS"),Ruler!O$21,IF(AND(All!$V105="P9",All!$AE105="RMS"),Ruler!O$22,IF(AND(All!$V105="P1",All!$AE105="RSS"),Ruler!O$6,IF(AND(All!$V105="P2",All!$AE105="RSS"),Ruler!O$23,IF(AND(All!$V105="P3",All!$AE105="RSS"),Ruler!O$24,IF(AND(All!$V105="P4",All!$AE105="RSS"),Ruler!O$25,IF(AND(All!$V105="P5",All!$AE105="RSS"),Ruler!O$26,IF(AND(All!$V105="P6",All!$AE105="RSS"),Ruler!O$27,IF(AND(All!$V105="P7",All!$AE105="RSS"),Ruler!O$28,IF(AND(All!$V105="P8",All!$AE105="RSS"),Ruler!O$29,IF(AND(All!$V105="P9",All!$AE105="RSS"),Ruler!O$30,0)))))))))))))))))))))))))))</f>
        <v>3</v>
      </c>
      <c r="BW105" s="325">
        <f>IF(AND(All!$V105="P1",All!$AE105="RDP"),Ruler!P$6,IF(AND(All!$V105="P2",All!$AE105="RDP"),Ruler!P$7,IF(AND(All!$V105="P3",All!$AE105="RDP"),Ruler!P$8,IF(AND(All!$V105="P4",All!$AE105="RDP"),Ruler!P$9,IF(AND(All!$V105="P5",All!$AE105="RDP"),Ruler!P$10,IF(AND(All!$V105="P6",All!$AE105="RDP"),Ruler!P$11,IF(AND(All!$V105="P7",All!$AE105="RDP"),Ruler!P$12,IF(AND(All!$V105="P8",All!$AE105="RDP"),Ruler!P$13,IF(AND(All!$V105="P9",All!$AE105="RDP"),Ruler!P$14,IF(AND(All!$V105="P1",All!$AE105="RMS"),Ruler!P$6,IF(AND(All!$V105="P2",All!$AE105="RMS"),Ruler!P$15,IF(AND(All!$V105="P3",All!$AE105="RMS"),Ruler!P$16,IF(AND(All!$V105="P4",All!$AE105="RMS"),Ruler!P$17,IF(AND(All!$V105="P5",All!$AE105="RMS"),Ruler!P$18,IF(AND(All!$V105="P6",All!$AE105="RMS"),Ruler!P$19,IF(AND(All!$V105="P7",All!$AE105="RMS"),Ruler!P$20,IF(AND(All!$V105="P8",All!$AE105="RMS"),Ruler!P$21,IF(AND(All!$V105="P9",All!$AE105="RMS"),Ruler!P$22,IF(AND(All!$V105="P1",All!$AE105="RSS"),Ruler!P$6,IF(AND(All!$V105="P2",All!$AE105="RSS"),Ruler!P$23,IF(AND(All!$V105="P3",All!$AE105="RSS"),Ruler!P$24,IF(AND(All!$V105="P4",All!$AE105="RSS"),Ruler!P$25,IF(AND(All!$V105="P5",All!$AE105="RSS"),Ruler!P$26,IF(AND(All!$V105="P6",All!$AE105="RSS"),Ruler!P$27,IF(AND(All!$V105="P7",All!$AE105="RSS"),Ruler!P$28,IF(AND(All!$V105="P8",All!$AE105="RSS"),Ruler!P$29,IF(AND(All!$V105="P9",All!$AE105="RSS"),Ruler!P$30,0)))))))))))))))))))))))))))</f>
        <v>4</v>
      </c>
      <c r="BX105" s="325">
        <f>IF(AND(All!$V105="P1",All!$AE105="RDP"),Ruler!Q$6,IF(AND(All!$V105="P2",All!$AE105="RDP"),Ruler!Q$7,IF(AND(All!$V105="P3",All!$AE105="RDP"),Ruler!Q$8,IF(AND(All!$V105="P4",All!$AE105="RDP"),Ruler!Q$9,IF(AND(All!$V105="P5",All!$AE105="RDP"),Ruler!Q$10,IF(AND(All!$V105="P6",All!$AE105="RDP"),Ruler!Q$11,IF(AND(All!$V105="P7",All!$AE105="RDP"),Ruler!Q$12,IF(AND(All!$V105="P8",All!$AE105="RDP"),Ruler!Q$13,IF(AND(All!$V105="P9",All!$AE105="RDP"),Ruler!Q$14,IF(AND(All!$V105="P1",All!$AE105="RMS"),Ruler!Q$6,IF(AND(All!$V105="P2",All!$AE105="RMS"),Ruler!Q$15,IF(AND(All!$V105="P3",All!$AE105="RMS"),Ruler!Q$16,IF(AND(All!$V105="P4",All!$AE105="RMS"),Ruler!Q$17,IF(AND(All!$V105="P5",All!$AE105="RMS"),Ruler!Q$18,IF(AND(All!$V105="P6",All!$AE105="RMS"),Ruler!Q$19,IF(AND(All!$V105="P7",All!$AE105="RMS"),Ruler!Q$20,IF(AND(All!$V105="P8",All!$AE105="RMS"),Ruler!Q$21,IF(AND(All!$V105="P9",All!$AE105="RMS"),Ruler!Q$22,IF(AND(All!$V105="P1",All!$AE105="RSS"),Ruler!Q$6,IF(AND(All!$V105="P2",All!$AE105="RSS"),Ruler!Q$23,IF(AND(All!$V105="P3",All!$AE105="RSS"),Ruler!Q$24,IF(AND(All!$V105="P4",All!$AE105="RSS"),Ruler!Q$25,IF(AND(All!$V105="P5",All!$AE105="RSS"),Ruler!Q$26,IF(AND(All!$V105="P6",All!$AE105="RSS"),Ruler!Q$27,IF(AND(All!$V105="P7",All!$AE105="RSS"),Ruler!Q$28,IF(AND(All!$V105="P8",All!$AE105="RSS"),Ruler!Q$29,IF(AND(All!$V105="P9",All!$AE105="RSS"),Ruler!Q$30,0)))))))))))))))))))))))))))</f>
        <v>3</v>
      </c>
      <c r="BY105" s="325">
        <f>IF(AND(All!$V105="P1",All!$AE105="RDP"),Ruler!R$6,IF(AND(All!$V105="P2",All!$AE105="RDP"),Ruler!R$7,IF(AND(All!$V105="P3",All!$AE105="RDP"),Ruler!R$8,IF(AND(All!$V105="P4",All!$AE105="RDP"),Ruler!R$9,IF(AND(All!$V105="P5",All!$AE105="RDP"),Ruler!R$10,IF(AND(All!$V105="P6",All!$AE105="RDP"),Ruler!R$11,IF(AND(All!$V105="P7",All!$AE105="RDP"),Ruler!R$12,IF(AND(All!$V105="P8",All!$AE105="RDP"),Ruler!R$13,IF(AND(All!$V105="P9",All!$AE105="RDP"),Ruler!R$14,IF(AND(All!$V105="P1",All!$AE105="RMS"),Ruler!R$6,IF(AND(All!$V105="P2",All!$AE105="RMS"),Ruler!R$15,IF(AND(All!$V105="P3",All!$AE105="RMS"),Ruler!R$16,IF(AND(All!$V105="P4",All!$AE105="RMS"),Ruler!R$17,IF(AND(All!$V105="P5",All!$AE105="RMS"),Ruler!R$18,IF(AND(All!$V105="P6",All!$AE105="RMS"),Ruler!R$19,IF(AND(All!$V105="P7",All!$AE105="RMS"),Ruler!R$20,IF(AND(All!$V105="P8",All!$AE105="RMS"),Ruler!R$21,IF(AND(All!$V105="P9",All!$AE105="RMS"),Ruler!R$22,IF(AND(All!$V105="P1",All!$AE105="RSS"),Ruler!R$6,IF(AND(All!$V105="P2",All!$AE105="RSS"),Ruler!R$23,IF(AND(All!$V105="P3",All!$AE105="RSS"),Ruler!R$24,IF(AND(All!$V105="P4",All!$AE105="RSS"),Ruler!R$25,IF(AND(All!$V105="P5",All!$AE105="RSS"),Ruler!R$26,IF(AND(All!$V105="P6",All!$AE105="RSS"),Ruler!R$27,IF(AND(All!$V105="P7",All!$AE105="RSS"),Ruler!R$28,IF(AND(All!$V105="P8",All!$AE105="RSS"),Ruler!R$29,IF(AND(All!$V105="P9",All!$AE105="RSS"),Ruler!R$30,0)))))))))))))))))))))))))))</f>
        <v>4</v>
      </c>
      <c r="BZ105" s="325">
        <f>IF(AND(All!$V105="P1",All!$AE105="RDP"),Ruler!S$6,IF(AND(All!$V105="P2",All!$AE105="RDP"),Ruler!S$7,IF(AND(All!$V105="P3",All!$AE105="RDP"),Ruler!S$8,IF(AND(All!$V105="P4",All!$AE105="RDP"),Ruler!S$9,IF(AND(All!$V105="P5",All!$AE105="RDP"),Ruler!S$10,IF(AND(All!$V105="P6",All!$AE105="RDP"),Ruler!S$11,IF(AND(All!$V105="P7",All!$AE105="RDP"),Ruler!S$12,IF(AND(All!$V105="P8",All!$AE105="RDP"),Ruler!S$13,IF(AND(All!$V105="P9",All!$AE105="RDP"),Ruler!S$14,IF(AND(All!$V105="P1",All!$AE105="RMS"),Ruler!S$6,IF(AND(All!$V105="P2",All!$AE105="RMS"),Ruler!S$15,IF(AND(All!$V105="P3",All!$AE105="RMS"),Ruler!S$16,IF(AND(All!$V105="P4",All!$AE105="RMS"),Ruler!S$17,IF(AND(All!$V105="P5",All!$AE105="RMS"),Ruler!S$18,IF(AND(All!$V105="P6",All!$AE105="RMS"),Ruler!S$19,IF(AND(All!$V105="P7",All!$AE105="RMS"),Ruler!S$20,IF(AND(All!$V105="P8",All!$AE105="RMS"),Ruler!S$21,IF(AND(All!$V105="P9",All!$AE105="RMS"),Ruler!S$22,IF(AND(All!$V105="P1",All!$AE105="RSS"),Ruler!S$6,IF(AND(All!$V105="P2",All!$AE105="RSS"),Ruler!S$23,IF(AND(All!$V105="P3",All!$AE105="RSS"),Ruler!S$24,IF(AND(All!$V105="P4",All!$AE105="RSS"),Ruler!S$25,IF(AND(All!$V105="P5",All!$AE105="RSS"),Ruler!S$26,IF(AND(All!$V105="P6",All!$AE105="RSS"),Ruler!S$27,IF(AND(All!$V105="P7",All!$AE105="RSS"),Ruler!S$28,IF(AND(All!$V105="P8",All!$AE105="RSS"),Ruler!S$29,IF(AND(All!$V105="P9",All!$AE105="RSS"),Ruler!S$30,0)))))))))))))))))))))))))))</f>
        <v>3</v>
      </c>
      <c r="CA105" s="325">
        <f>IF(AND(All!$V105="P1",All!$AE105="RDP"),Ruler!T$6,IF(AND(All!$V105="P2",All!$AE105="RDP"),Ruler!T$7,IF(AND(All!$V105="P3",All!$AE105="RDP"),Ruler!T$8,IF(AND(All!$V105="P4",All!$AE105="RDP"),Ruler!T$9,IF(AND(All!$V105="P5",All!$AE105="RDP"),Ruler!T$10,IF(AND(All!$V105="P6",All!$AE105="RDP"),Ruler!T$11,IF(AND(All!$V105="P7",All!$AE105="RDP"),Ruler!T$12,IF(AND(All!$V105="P8",All!$AE105="RDP"),Ruler!T$13,IF(AND(All!$V105="P9",All!$AE105="RDP"),Ruler!T$14,IF(AND(All!$V105="P1",All!$AE105="RMS"),Ruler!T$6,IF(AND(All!$V105="P2",All!$AE105="RMS"),Ruler!T$15,IF(AND(All!$V105="P3",All!$AE105="RMS"),Ruler!T$16,IF(AND(All!$V105="P4",All!$AE105="RMS"),Ruler!T$17,IF(AND(All!$V105="P5",All!$AE105="RMS"),Ruler!T$18,IF(AND(All!$V105="P6",All!$AE105="RMS"),Ruler!T$19,IF(AND(All!$V105="P7",All!$AE105="RMS"),Ruler!T$20,IF(AND(All!$V105="P8",All!$AE105="RMS"),Ruler!T$21,IF(AND(All!$V105="P9",All!$AE105="RMS"),Ruler!T$22,IF(AND(All!$V105="P1",All!$AE105="RSS"),Ruler!T$6,IF(AND(All!$V105="P2",All!$AE105="RSS"),Ruler!T$23,IF(AND(All!$V105="P3",All!$AE105="RSS"),Ruler!T$24,IF(AND(All!$V105="P4",All!$AE105="RSS"),Ruler!T$25,IF(AND(All!$V105="P5",All!$AE105="RSS"),Ruler!T$26,IF(AND(All!$V105="P6",All!$AE105="RSS"),Ruler!T$27,IF(AND(All!$V105="P7",All!$AE105="RSS"),Ruler!T$28,IF(AND(All!$V105="P8",All!$AE105="RSS"),Ruler!T$29,IF(AND(All!$V105="P9",All!$AE105="RSS"),Ruler!T$30,0)))))))))))))))))))))))))))</f>
        <v>3</v>
      </c>
      <c r="CB105" s="325">
        <f>IF(AND(All!$V105="P1",All!$AE105="RDP"),Ruler!U$6,IF(AND(All!$V105="P2",All!$AE105="RDP"),Ruler!U$7,IF(AND(All!$V105="P3",All!$AE105="RDP"),Ruler!U$8,IF(AND(All!$V105="P4",All!$AE105="RDP"),Ruler!U$9,IF(AND(All!$V105="P5",All!$AE105="RDP"),Ruler!U$10,IF(AND(All!$V105="P6",All!$AE105="RDP"),Ruler!U$11,IF(AND(All!$V105="P7",All!$AE105="RDP"),Ruler!U$12,IF(AND(All!$V105="P8",All!$AE105="RDP"),Ruler!U$13,IF(AND(All!$V105="P9",All!$AE105="RDP"),Ruler!U$14,IF(AND(All!$V105="P1",All!$AE105="RMS"),Ruler!U$6,IF(AND(All!$V105="P2",All!$AE105="RMS"),Ruler!U$15,IF(AND(All!$V105="P3",All!$AE105="RMS"),Ruler!U$16,IF(AND(All!$V105="P4",All!$AE105="RMS"),Ruler!U$17,IF(AND(All!$V105="P5",All!$AE105="RMS"),Ruler!U$18,IF(AND(All!$V105="P6",All!$AE105="RMS"),Ruler!U$19,IF(AND(All!$V105="P7",All!$AE105="RMS"),Ruler!U$20,IF(AND(All!$V105="P8",All!$AE105="RMS"),Ruler!U$21,IF(AND(All!$V105="P9",All!$AE105="RMS"),Ruler!U$22,IF(AND(All!$V105="P1",All!$AE105="RSS"),Ruler!U$6,IF(AND(All!$V105="P2",All!$AE105="RSS"),Ruler!U$23,IF(AND(All!$V105="P3",All!$AE105="RSS"),Ruler!U$24,IF(AND(All!$V105="P4",All!$AE105="RSS"),Ruler!U$25,IF(AND(All!$V105="P5",All!$AE105="RSS"),Ruler!U$26,IF(AND(All!$V105="P6",All!$AE105="RSS"),Ruler!U$27,IF(AND(All!$V105="P7",All!$AE105="RSS"),Ruler!U$28,IF(AND(All!$V105="P8",All!$AE105="RSS"),Ruler!U$29,IF(AND(All!$V105="P9",All!$AE105="RSS"),Ruler!U$30,0)))))))))))))))))))))))))))</f>
        <v>2</v>
      </c>
      <c r="CC105" s="325">
        <f>IF(AND(All!$V105="P1",All!$AE105="RDP"),Ruler!V$6,IF(AND(All!$V105="P2",All!$AE105="RDP"),Ruler!V$7,IF(AND(All!$V105="P3",All!$AE105="RDP"),Ruler!V$8,IF(AND(All!$V105="P4",All!$AE105="RDP"),Ruler!V$9,IF(AND(All!$V105="P5",All!$AE105="RDP"),Ruler!V$10,IF(AND(All!$V105="P6",All!$AE105="RDP"),Ruler!V$11,IF(AND(All!$V105="P7",All!$AE105="RDP"),Ruler!V$12,IF(AND(All!$V105="P8",All!$AE105="RDP"),Ruler!V$13,IF(AND(All!$V105="P9",All!$AE105="RDP"),Ruler!V$14,IF(AND(All!$V105="P1",All!$AE105="RMS"),Ruler!V$6,IF(AND(All!$V105="P2",All!$AE105="RMS"),Ruler!V$15,IF(AND(All!$V105="P3",All!$AE105="RMS"),Ruler!V$16,IF(AND(All!$V105="P4",All!$AE105="RMS"),Ruler!V$17,IF(AND(All!$V105="P5",All!$AE105="RMS"),Ruler!V$18,IF(AND(All!$V105="P6",All!$AE105="RMS"),Ruler!V$19,IF(AND(All!$V105="P7",All!$AE105="RMS"),Ruler!V$20,IF(AND(All!$V105="P8",All!$AE105="RMS"),Ruler!V$21,IF(AND(All!$V105="P9",All!$AE105="RMS"),Ruler!V$22,IF(AND(All!$V105="P1",All!$AE105="RSS"),Ruler!V$6,IF(AND(All!$V105="P2",All!$AE105="RSS"),Ruler!V$23,IF(AND(All!$V105="P3",All!$AE105="RSS"),Ruler!V$24,IF(AND(All!$V105="P4",All!$AE105="RSS"),Ruler!V$25,IF(AND(All!$V105="P5",All!$AE105="RSS"),Ruler!V$26,IF(AND(All!$V105="P6",All!$AE105="RSS"),Ruler!V$27,IF(AND(All!$V105="P7",All!$AE105="RSS"),Ruler!V$28,IF(AND(All!$V105="P8",All!$AE105="RSS"),Ruler!V$29,IF(AND(All!$V105="P9",All!$AE105="RSS"),Ruler!V$30,0)))))))))))))))))))))))))))</f>
        <v>3</v>
      </c>
      <c r="CD105" s="325">
        <f>IF(AND(All!$V105="P1",All!$AE105="RDP"),Ruler!W$6,IF(AND(All!$V105="P2",All!$AE105="RDP"),Ruler!W$7,IF(AND(All!$V105="P3",All!$AE105="RDP"),Ruler!W$8,IF(AND(All!$V105="P4",All!$AE105="RDP"),Ruler!W$9,IF(AND(All!$V105="P5",All!$AE105="RDP"),Ruler!W$10,IF(AND(All!$V105="P6",All!$AE105="RDP"),Ruler!W$11,IF(AND(All!$V105="P7",All!$AE105="RDP"),Ruler!W$12,IF(AND(All!$V105="P8",All!$AE105="RDP"),Ruler!W$13,IF(AND(All!$V105="P9",All!$AE105="RDP"),Ruler!W$14,IF(AND(All!$V105="P1",All!$AE105="RMS"),Ruler!W$6,IF(AND(All!$V105="P2",All!$AE105="RMS"),Ruler!W$15,IF(AND(All!$V105="P3",All!$AE105="RMS"),Ruler!W$16,IF(AND(All!$V105="P4",All!$AE105="RMS"),Ruler!W$17,IF(AND(All!$V105="P5",All!$AE105="RMS"),Ruler!W$18,IF(AND(All!$V105="P6",All!$AE105="RMS"),Ruler!W$19,IF(AND(All!$V105="P7",All!$AE105="RMS"),Ruler!W$20,IF(AND(All!$V105="P8",All!$AE105="RMS"),Ruler!W$21,IF(AND(All!$V105="P9",All!$AE105="RMS"),Ruler!W$22,IF(AND(All!$V105="P1",All!$AE105="RSS"),Ruler!W$6,IF(AND(All!$V105="P2",All!$AE105="RSS"),Ruler!W$23,IF(AND(All!$V105="P3",All!$AE105="RSS"),Ruler!W$24,IF(AND(All!$V105="P4",All!$AE105="RSS"),Ruler!W$25,IF(AND(All!$V105="P5",All!$AE105="RSS"),Ruler!W$26,IF(AND(All!$V105="P6",All!$AE105="RSS"),Ruler!W$27,IF(AND(All!$V105="P7",All!$AE105="RSS"),Ruler!W$28,IF(AND(All!$V105="P8",All!$AE105="RSS"),Ruler!W$29,IF(AND(All!$V105="P9",All!$AE105="RSS"),Ruler!W$30,0)))))))))))))))))))))))))))</f>
        <v>2</v>
      </c>
      <c r="CE105" s="325">
        <f>IF(AND(All!$V105="P1",All!$AE105="RDP"),Ruler!X$6,IF(AND(All!$V105="P2",All!$AE105="RDP"),Ruler!X$7,IF(AND(All!$V105="P3",All!$AE105="RDP"),Ruler!X$8,IF(AND(All!$V105="P4",All!$AE105="RDP"),Ruler!X$9,IF(AND(All!$V105="P5",All!$AE105="RDP"),Ruler!X$10,IF(AND(All!$V105="P6",All!$AE105="RDP"),Ruler!X$11,IF(AND(All!$V105="P7",All!$AE105="RDP"),Ruler!X$12,IF(AND(All!$V105="P8",All!$AE105="RDP"),Ruler!X$13,IF(AND(All!$V105="P9",All!$AE105="RDP"),Ruler!X$14,IF(AND(All!$V105="P1",All!$AE105="RMS"),Ruler!X$6,IF(AND(All!$V105="P2",All!$AE105="RMS"),Ruler!X$15,IF(AND(All!$V105="P3",All!$AE105="RMS"),Ruler!X$16,IF(AND(All!$V105="P4",All!$AE105="RMS"),Ruler!X$17,IF(AND(All!$V105="P5",All!$AE105="RMS"),Ruler!X$18,IF(AND(All!$V105="P6",All!$AE105="RMS"),Ruler!X$19,IF(AND(All!$V105="P7",All!$AE105="RMS"),Ruler!X$20,IF(AND(All!$V105="P8",All!$AE105="RMS"),Ruler!X$21,IF(AND(All!$V105="P9",All!$AE105="RMS"),Ruler!X$22,IF(AND(All!$V105="P1",All!$AE105="RSS"),Ruler!X$6,IF(AND(All!$V105="P2",All!$AE105="RSS"),Ruler!X$23,IF(AND(All!$V105="P3",All!$AE105="RSS"),Ruler!X$24,IF(AND(All!$V105="P4",All!$AE105="RSS"),Ruler!X$25,IF(AND(All!$V105="P5",All!$AE105="RSS"),Ruler!X$26,IF(AND(All!$V105="P6",All!$AE105="RSS"),Ruler!X$27,IF(AND(All!$V105="P7",All!$AE105="RSS"),Ruler!X$28,IF(AND(All!$V105="P8",All!$AE105="RSS"),Ruler!X$29,IF(AND(All!$V105="P9",All!$AE105="RSS"),Ruler!X$30,0)))))))))))))))))))))))))))</f>
        <v>3</v>
      </c>
      <c r="CF105" s="325">
        <f>IF(AND(All!$V105="P1",All!$AE105="RDP"),Ruler!Y$6,IF(AND(All!$V105="P2",All!$AE105="RDP"),Ruler!Y$7,IF(AND(All!$V105="P3",All!$AE105="RDP"),Ruler!Y$8,IF(AND(All!$V105="P4",All!$AE105="RDP"),Ruler!Y$9,IF(AND(All!$V105="P5",All!$AE105="RDP"),Ruler!Y$10,IF(AND(All!$V105="P6",All!$AE105="RDP"),Ruler!Y$11,IF(AND(All!$V105="P7",All!$AE105="RDP"),Ruler!Y$12,IF(AND(All!$V105="P8",All!$AE105="RDP"),Ruler!Y$13,IF(AND(All!$V105="P9",All!$AE105="RDP"),Ruler!Y$14,IF(AND(All!$V105="P1",All!$AE105="RMS"),Ruler!Y$6,IF(AND(All!$V105="P2",All!$AE105="RMS"),Ruler!Y$15,IF(AND(All!$V105="P3",All!$AE105="RMS"),Ruler!Y$16,IF(AND(All!$V105="P4",All!$AE105="RMS"),Ruler!Y$17,IF(AND(All!$V105="P5",All!$AE105="RMS"),Ruler!Y$18,IF(AND(All!$V105="P6",All!$AE105="RMS"),Ruler!Y$19,IF(AND(All!$V105="P7",All!$AE105="RMS"),Ruler!Y$20,IF(AND(All!$V105="P8",All!$AE105="RMS"),Ruler!Y$21,IF(AND(All!$V105="P9",All!$AE105="RMS"),Ruler!Y$22,IF(AND(All!$V105="P1",All!$AE105="RSS"),Ruler!Y$6,IF(AND(All!$V105="P2",All!$AE105="RSS"),Ruler!Y$23,IF(AND(All!$V105="P3",All!$AE105="RSS"),Ruler!Y$24,IF(AND(All!$V105="P4",All!$AE105="RSS"),Ruler!Y$25,IF(AND(All!$V105="P5",All!$AE105="RSS"),Ruler!Y$26,IF(AND(All!$V105="P6",All!$AE105="RSS"),Ruler!Y$27,IF(AND(All!$V105="P7",All!$AE105="RSS"),Ruler!Y$28,IF(AND(All!$V105="P8",All!$AE105="RSS"),Ruler!Y$29,IF(AND(All!$V105="P9",All!$AE105="RSS"),Ruler!Y$30,0)))))))))))))))))))))))))))</f>
        <v>2</v>
      </c>
      <c r="CG105" s="325">
        <f>IF(AND(All!$V105="P1",All!$AE105="RDP"),Ruler!Z$6,IF(AND(All!$V105="P2",All!$AE105="RDP"),Ruler!Z$7,IF(AND(All!$V105="P3",All!$AE105="RDP"),Ruler!Z$8,IF(AND(All!$V105="P4",All!$AE105="RDP"),Ruler!Z$9,IF(AND(All!$V105="P5",All!$AE105="RDP"),Ruler!Z$10,IF(AND(All!$V105="P6",All!$AE105="RDP"),Ruler!Z$11,IF(AND(All!$V105="P7",All!$AE105="RDP"),Ruler!Z$12,IF(AND(All!$V105="P8",All!$AE105="RDP"),Ruler!Z$13,IF(AND(All!$V105="P9",All!$AE105="RDP"),Ruler!Z$14,IF(AND(All!$V105="P1",All!$AE105="RMS"),Ruler!Z$6,IF(AND(All!$V105="P2",All!$AE105="RMS"),Ruler!Z$15,IF(AND(All!$V105="P3",All!$AE105="RMS"),Ruler!Z$16,IF(AND(All!$V105="P4",All!$AE105="RMS"),Ruler!Z$17,IF(AND(All!$V105="P5",All!$AE105="RMS"),Ruler!Z$18,IF(AND(All!$V105="P6",All!$AE105="RMS"),Ruler!Z$19,IF(AND(All!$V105="P7",All!$AE105="RMS"),Ruler!Z$20,IF(AND(All!$V105="P8",All!$AE105="RMS"),Ruler!Z$21,IF(AND(All!$V105="P9",All!$AE105="RMS"),Ruler!Z$22,IF(AND(All!$V105="P1",All!$AE105="RSS"),Ruler!Z$6,IF(AND(All!$V105="P2",All!$AE105="RSS"),Ruler!Z$23,IF(AND(All!$V105="P3",All!$AE105="RSS"),Ruler!Z$24,IF(AND(All!$V105="P4",All!$AE105="RSS"),Ruler!Z$25,IF(AND(All!$V105="P5",All!$AE105="RSS"),Ruler!Z$26,IF(AND(All!$V105="P6",All!$AE105="RSS"),Ruler!Z$27,IF(AND(All!$V105="P7",All!$AE105="RSS"),Ruler!Z$28,IF(AND(All!$V105="P8",All!$AE105="RSS"),Ruler!Z$29,IF(AND(All!$V105="P9",All!$AE105="RSS"),Ruler!Z$30,0)))))))))))))))))))))))))))</f>
        <v>2</v>
      </c>
      <c r="CH105" s="325">
        <f>IF(AND(All!$V105="P1",All!$AE105="RDP"),Ruler!AA$6,IF(AND(All!$V105="P2",All!$AE105="RDP"),Ruler!AA$7,IF(AND(All!$V105="P3",All!$AE105="RDP"),Ruler!AA$8,IF(AND(All!$V105="P4",All!$AE105="RDP"),Ruler!AA$9,IF(AND(All!$V105="P5",All!$AE105="RDP"),Ruler!AA$10,IF(AND(All!$V105="P6",All!$AE105="RDP"),Ruler!AA$11,IF(AND(All!$V105="P7",All!$AE105="RDP"),Ruler!AA$12,IF(AND(All!$V105="P8",All!$AE105="RDP"),Ruler!AA$13,IF(AND(All!$V105="P9",All!$AE105="RDP"),Ruler!AA$14,IF(AND(All!$V105="P1",All!$AE105="RMS"),Ruler!AA$6,IF(AND(All!$V105="P2",All!$AE105="RMS"),Ruler!AA$15,IF(AND(All!$V105="P3",All!$AE105="RMS"),Ruler!AA$16,IF(AND(All!$V105="P4",All!$AE105="RMS"),Ruler!AA$17,IF(AND(All!$V105="P5",All!$AE105="RMS"),Ruler!AA$18,IF(AND(All!$V105="P6",All!$AE105="RMS"),Ruler!AA$19,IF(AND(All!$V105="P7",All!$AE105="RMS"),Ruler!AA$20,IF(AND(All!$V105="P8",All!$AE105="RMS"),Ruler!AA$21,IF(AND(All!$V105="P9",All!$AE105="RMS"),Ruler!AA$22,IF(AND(All!$V105="P1",All!$AE105="RSS"),Ruler!AA$6,IF(AND(All!$V105="P2",All!$AE105="RSS"),Ruler!AA$23,IF(AND(All!$V105="P3",All!$AE105="RSS"),Ruler!AA$24,IF(AND(All!$V105="P4",All!$AE105="RSS"),Ruler!AA$25,IF(AND(All!$V105="P5",All!$AE105="RSS"),Ruler!AA$26,IF(AND(All!$V105="P6",All!$AE105="RSS"),Ruler!AA$27,IF(AND(All!$V105="P7",All!$AE105="RSS"),Ruler!AA$28,IF(AND(All!$V105="P8",All!$AE105="RSS"),Ruler!AA$29,IF(AND(All!$V105="P9",All!$AE105="RSS"),Ruler!AA$30,0)))))))))))))))))))))))))))</f>
        <v>2</v>
      </c>
      <c r="CI105" s="325">
        <f>IF(AND(All!$V105="P1",All!$AE105="RDP"),Ruler!AB$6,IF(AND(All!$V105="P2",All!$AE105="RDP"),Ruler!AB$7,IF(AND(All!$V105="P3",All!$AE105="RDP"),Ruler!AB$8,IF(AND(All!$V105="P4",All!$AE105="RDP"),Ruler!AB$9,IF(AND(All!$V105="P5",All!$AE105="RDP"),Ruler!AB$10,IF(AND(All!$V105="P6",All!$AE105="RDP"),Ruler!AB$11,IF(AND(All!$V105="P7",All!$AE105="RDP"),Ruler!AB$12,IF(AND(All!$V105="P8",All!$AE105="RDP"),Ruler!AB$13,IF(AND(All!$V105="P9",All!$AE105="RDP"),Ruler!AB$14,IF(AND(All!$V105="P1",All!$AE105="RMS"),Ruler!AB$6,IF(AND(All!$V105="P2",All!$AE105="RMS"),Ruler!AB$15,IF(AND(All!$V105="P3",All!$AE105="RMS"),Ruler!AB$16,IF(AND(All!$V105="P4",All!$AE105="RMS"),Ruler!AB$17,IF(AND(All!$V105="P5",All!$AE105="RMS"),Ruler!AB$18,IF(AND(All!$V105="P6",All!$AE105="RMS"),Ruler!AB$19,IF(AND(All!$V105="P7",All!$AE105="RMS"),Ruler!AB$20,IF(AND(All!$V105="P8",All!$AE105="RMS"),Ruler!AB$21,IF(AND(All!$V105="P9",All!$AE105="RMS"),Ruler!AB$22,IF(AND(All!$V105="P1",All!$AE105="RSS"),Ruler!AB$6,IF(AND(All!$V105="P2",All!$AE105="RSS"),Ruler!AB$23,IF(AND(All!$V105="P3",All!$AE105="RSS"),Ruler!AB$24,IF(AND(All!$V105="P4",All!$AE105="RSS"),Ruler!AB$25,IF(AND(All!$V105="P5",All!$AE105="RSS"),Ruler!AB$26,IF(AND(All!$V105="P6",All!$AE105="RSS"),Ruler!AB$27,IF(AND(All!$V105="P7",All!$AE105="RSS"),Ruler!AB$28,IF(AND(All!$V105="P8",All!$AE105="RSS"),Ruler!AB$29,IF(AND(All!$V105="P9",All!$AE105="RSS"),Ruler!AB$30,0)))))))))))))))))))))))))))</f>
        <v>2</v>
      </c>
      <c r="CJ105" s="377">
        <f>Table9[[#This Row],[R-B1]]-Table9[[#This Row],[B1]]</f>
        <v>0</v>
      </c>
      <c r="CK105" s="378">
        <f>Table9[[#This Row],[R-B2]]-Table9[[#This Row],[B2]]</f>
        <v>0</v>
      </c>
      <c r="CL105" s="378">
        <f>Table9[[#This Row],[R-B3]]-Table9[[#This Row],[B3]]</f>
        <v>0</v>
      </c>
      <c r="CM105" s="378">
        <f>Table9[[#This Row],[R-B4]]-Table9[[#This Row],[B4]]</f>
        <v>0</v>
      </c>
      <c r="CN105" s="378">
        <f>Table9[[#This Row],[R-B5]]-Table9[[#This Row],[B5]]</f>
        <v>0</v>
      </c>
      <c r="CO105" s="378">
        <f>Table9[[#This Row],[R-B6]]-Table9[[#This Row],[B6]]</f>
        <v>0</v>
      </c>
      <c r="CP105" s="378">
        <f>Table9[[#This Row],[R-B7]]-Table9[[#This Row],[B7]]</f>
        <v>0</v>
      </c>
      <c r="CQ105" s="378">
        <f>Table9[[#This Row],[R-B8]]-Table9[[#This Row],[B8]]</f>
        <v>0</v>
      </c>
      <c r="CR105" s="378">
        <f>Table9[[#This Row],[R-B9]]-Table9[[#This Row],[B9]]</f>
        <v>0</v>
      </c>
      <c r="CS105" s="378">
        <f>Table9[[#This Row],[R-B10]]-Table9[[#This Row],[B10]]</f>
        <v>0</v>
      </c>
      <c r="CT105" s="378">
        <f>Table9[[#This Row],[R-B11]]-Table9[[#This Row],[B11]]</f>
        <v>0</v>
      </c>
      <c r="CU105" s="378">
        <f>Table9[[#This Row],[R-B12]]-Table9[[#This Row],[B12]]</f>
        <v>0</v>
      </c>
      <c r="CV105" s="378">
        <f>Table9[[#This Row],[R-K1]]-Table9[[#This Row],[K1]]</f>
        <v>0</v>
      </c>
      <c r="CW105" s="378">
        <f>Table9[[#This Row],[R-K2]]-Table9[[#This Row],[K2]]</f>
        <v>0</v>
      </c>
      <c r="CX105" s="378">
        <f>Table9[[#This Row],[R-K3]]-Table9[[#This Row],[K3]]</f>
        <v>1</v>
      </c>
      <c r="CY105" s="378">
        <f>Table9[[#This Row],[R-K4]]-Table9[[#This Row],[K4]]</f>
        <v>0</v>
      </c>
      <c r="CZ105" s="378">
        <f>Table9[[#This Row],[R-K5]]-Table9[[#This Row],[K5]]</f>
        <v>0</v>
      </c>
      <c r="DA105" s="378">
        <f>Table9[[#This Row],[R-P1]]-Table9[[#This Row],[P1]]</f>
        <v>1</v>
      </c>
      <c r="DB105" s="378">
        <f>Table9[[#This Row],[R-P2]]-Table9[[#This Row],[P2]]</f>
        <v>0</v>
      </c>
      <c r="DC105" s="378">
        <f>Table9[[#This Row],[R-P3]]-Table9[[#This Row],[P3]]</f>
        <v>0</v>
      </c>
      <c r="DD105" s="378">
        <f>Table9[[#This Row],[R-P4]]-Table9[[#This Row],[P4]]</f>
        <v>0</v>
      </c>
      <c r="DE105" s="378">
        <f>Table9[[#This Row],[R-P5]]-Table9[[#This Row],[P5]]</f>
        <v>0</v>
      </c>
      <c r="DF105" s="378">
        <f>Table9[[#This Row],[R-E1]]-Table9[[#This Row],[E1]]</f>
        <v>0</v>
      </c>
      <c r="DG105" s="379">
        <f>Table9[[#This Row],[R-E2]]-Table9[[#This Row],[E2]]</f>
        <v>0</v>
      </c>
      <c r="DH105" s="43">
        <f>COUNTIF(Table9[[#This Row],[G-B1]:[G-B12]],"&lt;=0")/12*100</f>
        <v>100</v>
      </c>
      <c r="DI105" s="43">
        <f>COUNTIF(Table9[[#This Row],[G-K1]:[G-K5]],"&lt;=0")/5*100</f>
        <v>80</v>
      </c>
      <c r="DJ105" s="43">
        <f>COUNTIF(Table9[[#This Row],[G-P1]:[G-P5]],"&lt;=0")/5*100</f>
        <v>80</v>
      </c>
      <c r="DK105" s="43">
        <f>COUNTIF(Table9[[#This Row],[G-E1]:[G-E2]],"&lt;=0")/2*100</f>
        <v>100</v>
      </c>
      <c r="DL105" s="450">
        <f>IF(AE105="RDP",(COUNTIF(Table9[[#This Row],[G-B3]],"&lt;=0")+COUNTIF(Table9[[#This Row],[G-B4]],"&lt;=0")+COUNTIF(Table9[[#This Row],[G-B7]],"&lt;=0")+COUNTIF(Table9[[#This Row],[G-B11]],"&lt;=0")+COUNTIF(Table9[[#This Row],[G-K2]],"&lt;=0"))/5*100,IF(AE105="RMS",(COUNTIF(Table9[[#This Row],[G-B4]],"&lt;=0")+COUNTIF(Table9[[#This Row],[G-B5]],"&lt;=0")+COUNTIF(Table9[[#This Row],[G-B10]],"&lt;=0")+COUNTIF(Table9[[#This Row],[G-B12]],"&lt;=0")+COUNTIF(Table9[[#This Row],[G-K2]],"&lt;=0"))/5*100,IF(AE105="RSS",(COUNTIF(Table9[[#This Row],[G-B1]],"&lt;=0")+COUNTIF(Table9[[#This Row],[G-B2]],"&lt;=0")+COUNTIF(Table9[[#This Row],[G-B6]],"&lt;=0")+COUNTIF(Table9[[#This Row],[G-B11]],"&lt;=0")+COUNTIF(Table9[[#This Row],[G-B12]],"&lt;=0"))/5*100,0)))</f>
        <v>100</v>
      </c>
      <c r="DM105" s="332">
        <v>100</v>
      </c>
      <c r="DN105" s="42">
        <v>100</v>
      </c>
      <c r="DO105" s="42">
        <v>100</v>
      </c>
      <c r="DP105" s="42">
        <v>100</v>
      </c>
      <c r="DQ105" s="42">
        <v>100</v>
      </c>
      <c r="DR105" s="380">
        <v>100</v>
      </c>
      <c r="DS105" s="381">
        <v>80</v>
      </c>
      <c r="DT105" s="381">
        <v>80</v>
      </c>
      <c r="DU105" s="381">
        <v>80</v>
      </c>
      <c r="DV105" s="381">
        <v>100</v>
      </c>
      <c r="DW105" s="380">
        <v>75</v>
      </c>
      <c r="DX105" s="381">
        <v>60</v>
      </c>
      <c r="DY105" s="381">
        <v>40</v>
      </c>
      <c r="DZ105" s="381">
        <v>100</v>
      </c>
      <c r="EA105" s="382">
        <v>60</v>
      </c>
      <c r="EB105" s="335"/>
      <c r="EC105" s="324"/>
      <c r="ED105" s="324"/>
      <c r="EE105" s="397" t="s">
        <v>784</v>
      </c>
    </row>
    <row r="106" spans="2:135" ht="58.5" hidden="1" thickBot="1" x14ac:dyDescent="0.35">
      <c r="B106" s="282">
        <v>106</v>
      </c>
      <c r="C106" s="285" t="s">
        <v>134</v>
      </c>
      <c r="D106" s="283">
        <v>46154</v>
      </c>
      <c r="E106" s="284" t="s">
        <v>940</v>
      </c>
      <c r="F106" s="43">
        <v>140037</v>
      </c>
      <c r="G106" s="357">
        <f t="shared" ca="1" si="5"/>
        <v>36.664745937975653</v>
      </c>
      <c r="H106" s="283">
        <v>32933</v>
      </c>
      <c r="I106" s="282" t="s">
        <v>136</v>
      </c>
      <c r="J106" s="282" t="s">
        <v>137</v>
      </c>
      <c r="K106" s="282" t="s">
        <v>138</v>
      </c>
      <c r="L106" s="282" t="s">
        <v>147</v>
      </c>
      <c r="M106" s="285"/>
      <c r="N106" s="282"/>
      <c r="O106" s="282" t="s">
        <v>159</v>
      </c>
      <c r="P106" s="284" t="s">
        <v>941</v>
      </c>
      <c r="Q106" s="282" t="s">
        <v>144</v>
      </c>
      <c r="R106" s="343" t="s">
        <v>185</v>
      </c>
      <c r="S106" s="283">
        <v>45215</v>
      </c>
      <c r="T106" s="286">
        <f t="shared" ca="1" si="7"/>
        <v>3.0111111111111111</v>
      </c>
      <c r="U106" s="282">
        <v>13</v>
      </c>
      <c r="V106" s="282" t="s">
        <v>58</v>
      </c>
      <c r="W106" s="286"/>
      <c r="X106" s="286">
        <f ca="1">($T$1-Table9[[#This Row],[Date of Appointment to Current Grade]])/365</f>
        <v>1.0126911434551067</v>
      </c>
      <c r="Y106" s="283">
        <v>45946</v>
      </c>
      <c r="Z106" s="282" t="s">
        <v>187</v>
      </c>
      <c r="AA106" s="283">
        <v>45946</v>
      </c>
      <c r="AB106" s="286">
        <f ca="1">($T$1-Table9[[#This Row],[Date in Position]])/365</f>
        <v>1.0126911434551067</v>
      </c>
      <c r="AC106" s="282" t="s">
        <v>183</v>
      </c>
      <c r="AD106" s="283">
        <v>45614</v>
      </c>
      <c r="AE106" s="282" t="s">
        <v>147</v>
      </c>
      <c r="AF106" s="282" t="s">
        <v>188</v>
      </c>
      <c r="AG106" s="287"/>
      <c r="AH106" s="287" t="s">
        <v>942</v>
      </c>
      <c r="AI106" s="287" t="s">
        <v>943</v>
      </c>
      <c r="AJ106" s="285" t="s">
        <v>281</v>
      </c>
      <c r="AK106" s="288" t="s">
        <v>944</v>
      </c>
      <c r="AL106" s="282" t="s">
        <v>153</v>
      </c>
      <c r="AM106" s="319" t="s">
        <v>945</v>
      </c>
      <c r="AN106" s="323">
        <v>2</v>
      </c>
      <c r="AO106" s="43">
        <v>2</v>
      </c>
      <c r="AP106" s="43">
        <v>2</v>
      </c>
      <c r="AQ106" s="43">
        <v>3</v>
      </c>
      <c r="AR106" s="43">
        <v>3</v>
      </c>
      <c r="AS106" s="43">
        <v>2</v>
      </c>
      <c r="AT106" s="43">
        <v>3</v>
      </c>
      <c r="AU106" s="43">
        <v>3</v>
      </c>
      <c r="AV106" s="43">
        <v>2</v>
      </c>
      <c r="AW106" s="43">
        <v>3</v>
      </c>
      <c r="AX106" s="43">
        <v>2</v>
      </c>
      <c r="AY106" s="43">
        <v>2</v>
      </c>
      <c r="AZ106" s="43">
        <v>2</v>
      </c>
      <c r="BA106" s="43">
        <v>2</v>
      </c>
      <c r="BB106" s="43">
        <v>2</v>
      </c>
      <c r="BC106" s="43">
        <v>2</v>
      </c>
      <c r="BD106" s="43">
        <v>0</v>
      </c>
      <c r="BE106" s="43">
        <v>1</v>
      </c>
      <c r="BF106" s="43">
        <v>0</v>
      </c>
      <c r="BG106" s="43">
        <v>1</v>
      </c>
      <c r="BH106" s="43">
        <v>1</v>
      </c>
      <c r="BI106" s="43">
        <v>2</v>
      </c>
      <c r="BJ106" s="43">
        <v>0</v>
      </c>
      <c r="BK106" s="328">
        <v>0</v>
      </c>
      <c r="BL106" s="325">
        <f>IF(AND(All!$V106="P1",All!$AE106="RDP"),Ruler!E$6,IF(AND(All!$V106="P2",All!$AE106="RDP"),Ruler!E$7,IF(AND(All!$V106="P3",All!$AE106="RDP"),Ruler!E$8,IF(AND(All!$V106="P4",All!$AE106="RDP"),Ruler!E$9,IF(AND(All!$V106="P5",All!$AE106="RDP"),Ruler!E$10,IF(AND(All!$V106="P6",All!$AE106="RDP"),Ruler!E$11,IF(AND(All!$V106="P7",All!$AE106="RDP"),Ruler!E$12,IF(AND(All!$V106="P8",All!$AE106="RDP"),Ruler!E$13,IF(AND(All!$V106="P9",All!$AE106="RDP"),Ruler!E$14,IF(AND(All!$V106="P1",All!$AE106="RMS"),Ruler!E$6,IF(AND(All!$V106="P2",All!$AE106="RMS"),Ruler!E$15,IF(AND(All!$V106="P3",All!$AE106="RMS"),Ruler!E$16,IF(AND(All!$V106="P4",All!$AE106="RMS"),Ruler!E$17,IF(AND(All!$V106="P5",All!$AE106="RMS"),Ruler!E$18,IF(AND(All!$V106="P6",All!$AE106="RMS"),Ruler!E$19,IF(AND(All!$V106="P7",All!$AE106="RMS"),Ruler!E$20,IF(AND(All!$V106="P8",All!$AE106="RMS"),Ruler!E$21,IF(AND(All!$V106="P9",All!$AE106="RMS"),Ruler!E$22,IF(AND(All!$V106="P1",All!$AE106="RSS"),Ruler!E$6,IF(AND(All!$V106="P2",All!$AE106="RSS"),Ruler!E$23,IF(AND(All!$V106="P3",All!$AE106="RSS"),Ruler!E$24,IF(AND(All!$V106="P4",All!$AE106="RSS"),Ruler!E$25,IF(AND(All!$V106="P5",All!$AE106="RSS"),Ruler!E$26,IF(AND(All!$V106="P6",All!$AE106="RSS"),Ruler!E$27,IF(AND(All!$V106="P7",All!$AE106="RSS"),Ruler!E$28,IF(AND(All!$V106="P8",All!$AE106="RSS"),Ruler!E$29,IF(AND(All!$V106="P9",All!$AE106="RSS"),Ruler!E$30,0)))))))))))))))))))))))))))</f>
        <v>3</v>
      </c>
      <c r="BM106" s="325">
        <f>IF(AND(All!$V106="P1",All!$AE106="RDP"),Ruler!F$6,IF(AND(All!$V106="P2",All!$AE106="RDP"),Ruler!F$7,IF(AND(All!$V106="P3",All!$AE106="RDP"),Ruler!F$8,IF(AND(All!$V106="P4",All!$AE106="RDP"),Ruler!F$9,IF(AND(All!$V106="P5",All!$AE106="RDP"),Ruler!F$10,IF(AND(All!$V106="P6",All!$AE106="RDP"),Ruler!F$11,IF(AND(All!$V106="P7",All!$AE106="RDP"),Ruler!F$12,IF(AND(All!$V106="P8",All!$AE106="RDP"),Ruler!F$13,IF(AND(All!$V106="P9",All!$AE106="RDP"),Ruler!F$14,IF(AND(All!$V106="P1",All!$AE106="RMS"),Ruler!F$6,IF(AND(All!$V106="P2",All!$AE106="RMS"),Ruler!F$15,IF(AND(All!$V106="P3",All!$AE106="RMS"),Ruler!F$16,IF(AND(All!$V106="P4",All!$AE106="RMS"),Ruler!F$17,IF(AND(All!$V106="P5",All!$AE106="RMS"),Ruler!F$18,IF(AND(All!$V106="P6",All!$AE106="RMS"),Ruler!F$19,IF(AND(All!$V106="P7",All!$AE106="RMS"),Ruler!F$20,IF(AND(All!$V106="P8",All!$AE106="RMS"),Ruler!F$21,IF(AND(All!$V106="P9",All!$AE106="RMS"),Ruler!F$22,IF(AND(All!$V106="P1",All!$AE106="RSS"),Ruler!F$6,IF(AND(All!$V106="P2",All!$AE106="RSS"),Ruler!F$23,IF(AND(All!$V106="P3",All!$AE106="RSS"),Ruler!F$24,IF(AND(All!$V106="P4",All!$AE106="RSS"),Ruler!F$25,IF(AND(All!$V106="P5",All!$AE106="RSS"),Ruler!F$26,IF(AND(All!$V106="P6",All!$AE106="RSS"),Ruler!F$27,IF(AND(All!$V106="P7",All!$AE106="RSS"),Ruler!F$28,IF(AND(All!$V106="P8",All!$AE106="RSS"),Ruler!F$29,IF(AND(All!$V106="P9",All!$AE106="RSS"),Ruler!F$30,0)))))))))))))))))))))))))))</f>
        <v>3</v>
      </c>
      <c r="BN106" s="325">
        <f>IF(AND(All!$V106="P1",All!$AE106="RDP"),Ruler!G$6,IF(AND(All!$V106="P2",All!$AE106="RDP"),Ruler!G$7,IF(AND(All!$V106="P3",All!$AE106="RDP"),Ruler!G$8,IF(AND(All!$V106="P4",All!$AE106="RDP"),Ruler!G$9,IF(AND(All!$V106="P5",All!$AE106="RDP"),Ruler!G$10,IF(AND(All!$V106="P6",All!$AE106="RDP"),Ruler!G$11,IF(AND(All!$V106="P7",All!$AE106="RDP"),Ruler!G$12,IF(AND(All!$V106="P8",All!$AE106="RDP"),Ruler!G$13,IF(AND(All!$V106="P9",All!$AE106="RDP"),Ruler!G$14,IF(AND(All!$V106="P1",All!$AE106="RMS"),Ruler!G$6,IF(AND(All!$V106="P2",All!$AE106="RMS"),Ruler!G$15,IF(AND(All!$V106="P3",All!$AE106="RMS"),Ruler!G$16,IF(AND(All!$V106="P4",All!$AE106="RMS"),Ruler!G$17,IF(AND(All!$V106="P5",All!$AE106="RMS"),Ruler!G$18,IF(AND(All!$V106="P6",All!$AE106="RMS"),Ruler!G$19,IF(AND(All!$V106="P7",All!$AE106="RMS"),Ruler!G$20,IF(AND(All!$V106="P8",All!$AE106="RMS"),Ruler!G$21,IF(AND(All!$V106="P9",All!$AE106="RMS"),Ruler!G$22,IF(AND(All!$V106="P1",All!$AE106="RSS"),Ruler!G$6,IF(AND(All!$V106="P2",All!$AE106="RSS"),Ruler!G$23,IF(AND(All!$V106="P3",All!$AE106="RSS"),Ruler!G$24,IF(AND(All!$V106="P4",All!$AE106="RSS"),Ruler!G$25,IF(AND(All!$V106="P5",All!$AE106="RSS"),Ruler!G$26,IF(AND(All!$V106="P6",All!$AE106="RSS"),Ruler!G$27,IF(AND(All!$V106="P7",All!$AE106="RSS"),Ruler!G$28,IF(AND(All!$V106="P8",All!$AE106="RSS"),Ruler!G$29,IF(AND(All!$V106="P9",All!$AE106="RSS"),Ruler!G$30,0)))))))))))))))))))))))))))</f>
        <v>2</v>
      </c>
      <c r="BO106" s="325">
        <f>IF(AND(All!$V106="P1",All!$AE106="RDP"),Ruler!H$6,IF(AND(All!$V106="P2",All!$AE106="RDP"),Ruler!H$7,IF(AND(All!$V106="P3",All!$AE106="RDP"),Ruler!H$8,IF(AND(All!$V106="P4",All!$AE106="RDP"),Ruler!H$9,IF(AND(All!$V106="P5",All!$AE106="RDP"),Ruler!H$10,IF(AND(All!$V106="P6",All!$AE106="RDP"),Ruler!H$11,IF(AND(All!$V106="P7",All!$AE106="RDP"),Ruler!H$12,IF(AND(All!$V106="P8",All!$AE106="RDP"),Ruler!H$13,IF(AND(All!$V106="P9",All!$AE106="RDP"),Ruler!H$14,IF(AND(All!$V106="P1",All!$AE106="RMS"),Ruler!H$6,IF(AND(All!$V106="P2",All!$AE106="RMS"),Ruler!H$15,IF(AND(All!$V106="P3",All!$AE106="RMS"),Ruler!H$16,IF(AND(All!$V106="P4",All!$AE106="RMS"),Ruler!H$17,IF(AND(All!$V106="P5",All!$AE106="RMS"),Ruler!H$18,IF(AND(All!$V106="P6",All!$AE106="RMS"),Ruler!H$19,IF(AND(All!$V106="P7",All!$AE106="RMS"),Ruler!H$20,IF(AND(All!$V106="P8",All!$AE106="RMS"),Ruler!H$21,IF(AND(All!$V106="P9",All!$AE106="RMS"),Ruler!H$22,IF(AND(All!$V106="P1",All!$AE106="RSS"),Ruler!H$6,IF(AND(All!$V106="P2",All!$AE106="RSS"),Ruler!H$23,IF(AND(All!$V106="P3",All!$AE106="RSS"),Ruler!H$24,IF(AND(All!$V106="P4",All!$AE106="RSS"),Ruler!H$25,IF(AND(All!$V106="P5",All!$AE106="RSS"),Ruler!H$26,IF(AND(All!$V106="P6",All!$AE106="RSS"),Ruler!H$27,IF(AND(All!$V106="P7",All!$AE106="RSS"),Ruler!H$28,IF(AND(All!$V106="P8",All!$AE106="RSS"),Ruler!H$29,IF(AND(All!$V106="P9",All!$AE106="RSS"),Ruler!H$30,0)))))))))))))))))))))))))))</f>
        <v>3</v>
      </c>
      <c r="BP106" s="325">
        <f>IF(AND(All!$V106="P1",All!$AE106="RDP"),Ruler!I$6,IF(AND(All!$V106="P2",All!$AE106="RDP"),Ruler!I$7,IF(AND(All!$V106="P3",All!$AE106="RDP"),Ruler!I$8,IF(AND(All!$V106="P4",All!$AE106="RDP"),Ruler!I$9,IF(AND(All!$V106="P5",All!$AE106="RDP"),Ruler!I$10,IF(AND(All!$V106="P6",All!$AE106="RDP"),Ruler!I$11,IF(AND(All!$V106="P7",All!$AE106="RDP"),Ruler!I$12,IF(AND(All!$V106="P8",All!$AE106="RDP"),Ruler!I$13,IF(AND(All!$V106="P9",All!$AE106="RDP"),Ruler!I$14,IF(AND(All!$V106="P1",All!$AE106="RMS"),Ruler!I$6,IF(AND(All!$V106="P2",All!$AE106="RMS"),Ruler!I$15,IF(AND(All!$V106="P3",All!$AE106="RMS"),Ruler!I$16,IF(AND(All!$V106="P4",All!$AE106="RMS"),Ruler!I$17,IF(AND(All!$V106="P5",All!$AE106="RMS"),Ruler!I$18,IF(AND(All!$V106="P6",All!$AE106="RMS"),Ruler!I$19,IF(AND(All!$V106="P7",All!$AE106="RMS"),Ruler!I$20,IF(AND(All!$V106="P8",All!$AE106="RMS"),Ruler!I$21,IF(AND(All!$V106="P9",All!$AE106="RMS"),Ruler!I$22,IF(AND(All!$V106="P1",All!$AE106="RSS"),Ruler!I$6,IF(AND(All!$V106="P2",All!$AE106="RSS"),Ruler!I$23,IF(AND(All!$V106="P3",All!$AE106="RSS"),Ruler!I$24,IF(AND(All!$V106="P4",All!$AE106="RSS"),Ruler!I$25,IF(AND(All!$V106="P5",All!$AE106="RSS"),Ruler!I$26,IF(AND(All!$V106="P6",All!$AE106="RSS"),Ruler!I$27,IF(AND(All!$V106="P7",All!$AE106="RSS"),Ruler!I$28,IF(AND(All!$V106="P8",All!$AE106="RSS"),Ruler!I$29,IF(AND(All!$V106="P9",All!$AE106="RSS"),Ruler!I$30,0)))))))))))))))))))))))))))</f>
        <v>3</v>
      </c>
      <c r="BQ106" s="325">
        <f>IF(AND(All!$V106="P1",All!$AE106="RDP"),Ruler!J$6,IF(AND(All!$V106="P2",All!$AE106="RDP"),Ruler!J$7,IF(AND(All!$V106="P3",All!$AE106="RDP"),Ruler!J$8,IF(AND(All!$V106="P4",All!$AE106="RDP"),Ruler!J$9,IF(AND(All!$V106="P5",All!$AE106="RDP"),Ruler!J$10,IF(AND(All!$V106="P6",All!$AE106="RDP"),Ruler!J$11,IF(AND(All!$V106="P7",All!$AE106="RDP"),Ruler!J$12,IF(AND(All!$V106="P8",All!$AE106="RDP"),Ruler!J$13,IF(AND(All!$V106="P9",All!$AE106="RDP"),Ruler!J$14,IF(AND(All!$V106="P1",All!$AE106="RMS"),Ruler!J$6,IF(AND(All!$V106="P2",All!$AE106="RMS"),Ruler!J$15,IF(AND(All!$V106="P3",All!$AE106="RMS"),Ruler!J$16,IF(AND(All!$V106="P4",All!$AE106="RMS"),Ruler!J$17,IF(AND(All!$V106="P5",All!$AE106="RMS"),Ruler!J$18,IF(AND(All!$V106="P6",All!$AE106="RMS"),Ruler!J$19,IF(AND(All!$V106="P7",All!$AE106="RMS"),Ruler!J$20,IF(AND(All!$V106="P8",All!$AE106="RMS"),Ruler!J$21,IF(AND(All!$V106="P9",All!$AE106="RMS"),Ruler!J$22,IF(AND(All!$V106="P1",All!$AE106="RSS"),Ruler!J$6,IF(AND(All!$V106="P2",All!$AE106="RSS"),Ruler!J$23,IF(AND(All!$V106="P3",All!$AE106="RSS"),Ruler!J$24,IF(AND(All!$V106="P4",All!$AE106="RSS"),Ruler!J$25,IF(AND(All!$V106="P5",All!$AE106="RSS"),Ruler!J$26,IF(AND(All!$V106="P6",All!$AE106="RSS"),Ruler!J$27,IF(AND(All!$V106="P7",All!$AE106="RSS"),Ruler!J$28,IF(AND(All!$V106="P8",All!$AE106="RSS"),Ruler!J$29,IF(AND(All!$V106="P9",All!$AE106="RSS"),Ruler!J$30,0)))))))))))))))))))))))))))</f>
        <v>2</v>
      </c>
      <c r="BR106" s="325">
        <f>IF(AND(All!$V106="P1",All!$AE106="RDP"),Ruler!K$6,IF(AND(All!$V106="P2",All!$AE106="RDP"),Ruler!K$7,IF(AND(All!$V106="P3",All!$AE106="RDP"),Ruler!K$8,IF(AND(All!$V106="P4",All!$AE106="RDP"),Ruler!K$9,IF(AND(All!$V106="P5",All!$AE106="RDP"),Ruler!K$10,IF(AND(All!$V106="P6",All!$AE106="RDP"),Ruler!K$11,IF(AND(All!$V106="P7",All!$AE106="RDP"),Ruler!K$12,IF(AND(All!$V106="P8",All!$AE106="RDP"),Ruler!K$13,IF(AND(All!$V106="P9",All!$AE106="RDP"),Ruler!K$14,IF(AND(All!$V106="P1",All!$AE106="RMS"),Ruler!K$6,IF(AND(All!$V106="P2",All!$AE106="RMS"),Ruler!K$15,IF(AND(All!$V106="P3",All!$AE106="RMS"),Ruler!K$16,IF(AND(All!$V106="P4",All!$AE106="RMS"),Ruler!K$17,IF(AND(All!$V106="P5",All!$AE106="RMS"),Ruler!K$18,IF(AND(All!$V106="P6",All!$AE106="RMS"),Ruler!K$19,IF(AND(All!$V106="P7",All!$AE106="RMS"),Ruler!K$20,IF(AND(All!$V106="P8",All!$AE106="RMS"),Ruler!K$21,IF(AND(All!$V106="P9",All!$AE106="RMS"),Ruler!K$22,IF(AND(All!$V106="P1",All!$AE106="RSS"),Ruler!K$6,IF(AND(All!$V106="P2",All!$AE106="RSS"),Ruler!K$23,IF(AND(All!$V106="P3",All!$AE106="RSS"),Ruler!K$24,IF(AND(All!$V106="P4",All!$AE106="RSS"),Ruler!K$25,IF(AND(All!$V106="P5",All!$AE106="RSS"),Ruler!K$26,IF(AND(All!$V106="P6",All!$AE106="RSS"),Ruler!K$27,IF(AND(All!$V106="P7",All!$AE106="RSS"),Ruler!K$28,IF(AND(All!$V106="P8",All!$AE106="RSS"),Ruler!K$29,IF(AND(All!$V106="P9",All!$AE106="RSS"),Ruler!K$30,0)))))))))))))))))))))))))))</f>
        <v>3</v>
      </c>
      <c r="BS106" s="325">
        <f>IF(AND(All!$V106="P1",All!$AE106="RDP"),Ruler!L$6,IF(AND(All!$V106="P2",All!$AE106="RDP"),Ruler!L$7,IF(AND(All!$V106="P3",All!$AE106="RDP"),Ruler!L$8,IF(AND(All!$V106="P4",All!$AE106="RDP"),Ruler!L$9,IF(AND(All!$V106="P5",All!$AE106="RDP"),Ruler!L$10,IF(AND(All!$V106="P6",All!$AE106="RDP"),Ruler!L$11,IF(AND(All!$V106="P7",All!$AE106="RDP"),Ruler!L$12,IF(AND(All!$V106="P8",All!$AE106="RDP"),Ruler!L$13,IF(AND(All!$V106="P9",All!$AE106="RDP"),Ruler!L$14,IF(AND(All!$V106="P1",All!$AE106="RMS"),Ruler!L$6,IF(AND(All!$V106="P2",All!$AE106="RMS"),Ruler!L$15,IF(AND(All!$V106="P3",All!$AE106="RMS"),Ruler!L$16,IF(AND(All!$V106="P4",All!$AE106="RMS"),Ruler!L$17,IF(AND(All!$V106="P5",All!$AE106="RMS"),Ruler!L$18,IF(AND(All!$V106="P6",All!$AE106="RMS"),Ruler!L$19,IF(AND(All!$V106="P7",All!$AE106="RMS"),Ruler!L$20,IF(AND(All!$V106="P8",All!$AE106="RMS"),Ruler!L$21,IF(AND(All!$V106="P9",All!$AE106="RMS"),Ruler!L$22,IF(AND(All!$V106="P1",All!$AE106="RSS"),Ruler!L$6,IF(AND(All!$V106="P2",All!$AE106="RSS"),Ruler!L$23,IF(AND(All!$V106="P3",All!$AE106="RSS"),Ruler!L$24,IF(AND(All!$V106="P4",All!$AE106="RSS"),Ruler!L$25,IF(AND(All!$V106="P5",All!$AE106="RSS"),Ruler!L$26,IF(AND(All!$V106="P6",All!$AE106="RSS"),Ruler!L$27,IF(AND(All!$V106="P7",All!$AE106="RSS"),Ruler!L$28,IF(AND(All!$V106="P8",All!$AE106="RSS"),Ruler!L$29,IF(AND(All!$V106="P9",All!$AE106="RSS"),Ruler!L$30,0)))))))))))))))))))))))))))</f>
        <v>3</v>
      </c>
      <c r="BT106" s="325">
        <f>IF(AND(All!$V106="P1",All!$AE106="RDP"),Ruler!M$6,IF(AND(All!$V106="P2",All!$AE106="RDP"),Ruler!M$7,IF(AND(All!$V106="P3",All!$AE106="RDP"),Ruler!M$8,IF(AND(All!$V106="P4",All!$AE106="RDP"),Ruler!M$9,IF(AND(All!$V106="P5",All!$AE106="RDP"),Ruler!M$10,IF(AND(All!$V106="P6",All!$AE106="RDP"),Ruler!M$11,IF(AND(All!$V106="P7",All!$AE106="RDP"),Ruler!M$12,IF(AND(All!$V106="P8",All!$AE106="RDP"),Ruler!M$13,IF(AND(All!$V106="P9",All!$AE106="RDP"),Ruler!M$14,IF(AND(All!$V106="P1",All!$AE106="RMS"),Ruler!M$6,IF(AND(All!$V106="P2",All!$AE106="RMS"),Ruler!M$15,IF(AND(All!$V106="P3",All!$AE106="RMS"),Ruler!M$16,IF(AND(All!$V106="P4",All!$AE106="RMS"),Ruler!M$17,IF(AND(All!$V106="P5",All!$AE106="RMS"),Ruler!M$18,IF(AND(All!$V106="P6",All!$AE106="RMS"),Ruler!M$19,IF(AND(All!$V106="P7",All!$AE106="RMS"),Ruler!M$20,IF(AND(All!$V106="P8",All!$AE106="RMS"),Ruler!M$21,IF(AND(All!$V106="P9",All!$AE106="RMS"),Ruler!M$22,IF(AND(All!$V106="P1",All!$AE106="RSS"),Ruler!M$6,IF(AND(All!$V106="P2",All!$AE106="RSS"),Ruler!M$23,IF(AND(All!$V106="P3",All!$AE106="RSS"),Ruler!M$24,IF(AND(All!$V106="P4",All!$AE106="RSS"),Ruler!M$25,IF(AND(All!$V106="P5",All!$AE106="RSS"),Ruler!M$26,IF(AND(All!$V106="P6",All!$AE106="RSS"),Ruler!M$27,IF(AND(All!$V106="P7",All!$AE106="RSS"),Ruler!M$28,IF(AND(All!$V106="P8",All!$AE106="RSS"),Ruler!M$29,IF(AND(All!$V106="P9",All!$AE106="RSS"),Ruler!M$30,0)))))))))))))))))))))))))))</f>
        <v>3</v>
      </c>
      <c r="BU106" s="325">
        <f>IF(AND(All!$V106="P1",All!$AE106="RDP"),Ruler!N$6,IF(AND(All!$V106="P2",All!$AE106="RDP"),Ruler!N$7,IF(AND(All!$V106="P3",All!$AE106="RDP"),Ruler!N$8,IF(AND(All!$V106="P4",All!$AE106="RDP"),Ruler!N$9,IF(AND(All!$V106="P5",All!$AE106="RDP"),Ruler!N$10,IF(AND(All!$V106="P6",All!$AE106="RDP"),Ruler!N$11,IF(AND(All!$V106="P7",All!$AE106="RDP"),Ruler!N$12,IF(AND(All!$V106="P8",All!$AE106="RDP"),Ruler!N$13,IF(AND(All!$V106="P9",All!$AE106="RDP"),Ruler!N$14,IF(AND(All!$V106="P1",All!$AE106="RMS"),Ruler!N$6,IF(AND(All!$V106="P2",All!$AE106="RMS"),Ruler!N$15,IF(AND(All!$V106="P3",All!$AE106="RMS"),Ruler!N$16,IF(AND(All!$V106="P4",All!$AE106="RMS"),Ruler!N$17,IF(AND(All!$V106="P5",All!$AE106="RMS"),Ruler!N$18,IF(AND(All!$V106="P6",All!$AE106="RMS"),Ruler!N$19,IF(AND(All!$V106="P7",All!$AE106="RMS"),Ruler!N$20,IF(AND(All!$V106="P8",All!$AE106="RMS"),Ruler!N$21,IF(AND(All!$V106="P9",All!$AE106="RMS"),Ruler!N$22,IF(AND(All!$V106="P1",All!$AE106="RSS"),Ruler!N$6,IF(AND(All!$V106="P2",All!$AE106="RSS"),Ruler!N$23,IF(AND(All!$V106="P3",All!$AE106="RSS"),Ruler!N$24,IF(AND(All!$V106="P4",All!$AE106="RSS"),Ruler!N$25,IF(AND(All!$V106="P5",All!$AE106="RSS"),Ruler!N$26,IF(AND(All!$V106="P6",All!$AE106="RSS"),Ruler!N$27,IF(AND(All!$V106="P7",All!$AE106="RSS"),Ruler!N$28,IF(AND(All!$V106="P8",All!$AE106="RSS"),Ruler!N$29,IF(AND(All!$V106="P9",All!$AE106="RSS"),Ruler!N$30,0)))))))))))))))))))))))))))</f>
        <v>2</v>
      </c>
      <c r="BV106" s="325">
        <f>IF(AND(All!$V106="P1",All!$AE106="RDP"),Ruler!O$6,IF(AND(All!$V106="P2",All!$AE106="RDP"),Ruler!O$7,IF(AND(All!$V106="P3",All!$AE106="RDP"),Ruler!O$8,IF(AND(All!$V106="P4",All!$AE106="RDP"),Ruler!O$9,IF(AND(All!$V106="P5",All!$AE106="RDP"),Ruler!O$10,IF(AND(All!$V106="P6",All!$AE106="RDP"),Ruler!O$11,IF(AND(All!$V106="P7",All!$AE106="RDP"),Ruler!O$12,IF(AND(All!$V106="P8",All!$AE106="RDP"),Ruler!O$13,IF(AND(All!$V106="P9",All!$AE106="RDP"),Ruler!O$14,IF(AND(All!$V106="P1",All!$AE106="RMS"),Ruler!O$6,IF(AND(All!$V106="P2",All!$AE106="RMS"),Ruler!O$15,IF(AND(All!$V106="P3",All!$AE106="RMS"),Ruler!O$16,IF(AND(All!$V106="P4",All!$AE106="RMS"),Ruler!O$17,IF(AND(All!$V106="P5",All!$AE106="RMS"),Ruler!O$18,IF(AND(All!$V106="P6",All!$AE106="RMS"),Ruler!O$19,IF(AND(All!$V106="P7",All!$AE106="RMS"),Ruler!O$20,IF(AND(All!$V106="P8",All!$AE106="RMS"),Ruler!O$21,IF(AND(All!$V106="P9",All!$AE106="RMS"),Ruler!O$22,IF(AND(All!$V106="P1",All!$AE106="RSS"),Ruler!O$6,IF(AND(All!$V106="P2",All!$AE106="RSS"),Ruler!O$23,IF(AND(All!$V106="P3",All!$AE106="RSS"),Ruler!O$24,IF(AND(All!$V106="P4",All!$AE106="RSS"),Ruler!O$25,IF(AND(All!$V106="P5",All!$AE106="RSS"),Ruler!O$26,IF(AND(All!$V106="P6",All!$AE106="RSS"),Ruler!O$27,IF(AND(All!$V106="P7",All!$AE106="RSS"),Ruler!O$28,IF(AND(All!$V106="P8",All!$AE106="RSS"),Ruler!O$29,IF(AND(All!$V106="P9",All!$AE106="RSS"),Ruler!O$30,0)))))))))))))))))))))))))))</f>
        <v>3</v>
      </c>
      <c r="BW106" s="325">
        <f>IF(AND(All!$V106="P1",All!$AE106="RDP"),Ruler!P$6,IF(AND(All!$V106="P2",All!$AE106="RDP"),Ruler!P$7,IF(AND(All!$V106="P3",All!$AE106="RDP"),Ruler!P$8,IF(AND(All!$V106="P4",All!$AE106="RDP"),Ruler!P$9,IF(AND(All!$V106="P5",All!$AE106="RDP"),Ruler!P$10,IF(AND(All!$V106="P6",All!$AE106="RDP"),Ruler!P$11,IF(AND(All!$V106="P7",All!$AE106="RDP"),Ruler!P$12,IF(AND(All!$V106="P8",All!$AE106="RDP"),Ruler!P$13,IF(AND(All!$V106="P9",All!$AE106="RDP"),Ruler!P$14,IF(AND(All!$V106="P1",All!$AE106="RMS"),Ruler!P$6,IF(AND(All!$V106="P2",All!$AE106="RMS"),Ruler!P$15,IF(AND(All!$V106="P3",All!$AE106="RMS"),Ruler!P$16,IF(AND(All!$V106="P4",All!$AE106="RMS"),Ruler!P$17,IF(AND(All!$V106="P5",All!$AE106="RMS"),Ruler!P$18,IF(AND(All!$V106="P6",All!$AE106="RMS"),Ruler!P$19,IF(AND(All!$V106="P7",All!$AE106="RMS"),Ruler!P$20,IF(AND(All!$V106="P8",All!$AE106="RMS"),Ruler!P$21,IF(AND(All!$V106="P9",All!$AE106="RMS"),Ruler!P$22,IF(AND(All!$V106="P1",All!$AE106="RSS"),Ruler!P$6,IF(AND(All!$V106="P2",All!$AE106="RSS"),Ruler!P$23,IF(AND(All!$V106="P3",All!$AE106="RSS"),Ruler!P$24,IF(AND(All!$V106="P4",All!$AE106="RSS"),Ruler!P$25,IF(AND(All!$V106="P5",All!$AE106="RSS"),Ruler!P$26,IF(AND(All!$V106="P6",All!$AE106="RSS"),Ruler!P$27,IF(AND(All!$V106="P7",All!$AE106="RSS"),Ruler!P$28,IF(AND(All!$V106="P8",All!$AE106="RSS"),Ruler!P$29,IF(AND(All!$V106="P9",All!$AE106="RSS"),Ruler!P$30,0)))))))))))))))))))))))))))</f>
        <v>2</v>
      </c>
      <c r="BX106" s="325">
        <f>IF(AND(All!$V106="P1",All!$AE106="RDP"),Ruler!Q$6,IF(AND(All!$V106="P2",All!$AE106="RDP"),Ruler!Q$7,IF(AND(All!$V106="P3",All!$AE106="RDP"),Ruler!Q$8,IF(AND(All!$V106="P4",All!$AE106="RDP"),Ruler!Q$9,IF(AND(All!$V106="P5",All!$AE106="RDP"),Ruler!Q$10,IF(AND(All!$V106="P6",All!$AE106="RDP"),Ruler!Q$11,IF(AND(All!$V106="P7",All!$AE106="RDP"),Ruler!Q$12,IF(AND(All!$V106="P8",All!$AE106="RDP"),Ruler!Q$13,IF(AND(All!$V106="P9",All!$AE106="RDP"),Ruler!Q$14,IF(AND(All!$V106="P1",All!$AE106="RMS"),Ruler!Q$6,IF(AND(All!$V106="P2",All!$AE106="RMS"),Ruler!Q$15,IF(AND(All!$V106="P3",All!$AE106="RMS"),Ruler!Q$16,IF(AND(All!$V106="P4",All!$AE106="RMS"),Ruler!Q$17,IF(AND(All!$V106="P5",All!$AE106="RMS"),Ruler!Q$18,IF(AND(All!$V106="P6",All!$AE106="RMS"),Ruler!Q$19,IF(AND(All!$V106="P7",All!$AE106="RMS"),Ruler!Q$20,IF(AND(All!$V106="P8",All!$AE106="RMS"),Ruler!Q$21,IF(AND(All!$V106="P9",All!$AE106="RMS"),Ruler!Q$22,IF(AND(All!$V106="P1",All!$AE106="RSS"),Ruler!Q$6,IF(AND(All!$V106="P2",All!$AE106="RSS"),Ruler!Q$23,IF(AND(All!$V106="P3",All!$AE106="RSS"),Ruler!Q$24,IF(AND(All!$V106="P4",All!$AE106="RSS"),Ruler!Q$25,IF(AND(All!$V106="P5",All!$AE106="RSS"),Ruler!Q$26,IF(AND(All!$V106="P6",All!$AE106="RSS"),Ruler!Q$27,IF(AND(All!$V106="P7",All!$AE106="RSS"),Ruler!Q$28,IF(AND(All!$V106="P8",All!$AE106="RSS"),Ruler!Q$29,IF(AND(All!$V106="P9",All!$AE106="RSS"),Ruler!Q$30,0)))))))))))))))))))))))))))</f>
        <v>3</v>
      </c>
      <c r="BY106" s="325">
        <f>IF(AND(All!$V106="P1",All!$AE106="RDP"),Ruler!R$6,IF(AND(All!$V106="P2",All!$AE106="RDP"),Ruler!R$7,IF(AND(All!$V106="P3",All!$AE106="RDP"),Ruler!R$8,IF(AND(All!$V106="P4",All!$AE106="RDP"),Ruler!R$9,IF(AND(All!$V106="P5",All!$AE106="RDP"),Ruler!R$10,IF(AND(All!$V106="P6",All!$AE106="RDP"),Ruler!R$11,IF(AND(All!$V106="P7",All!$AE106="RDP"),Ruler!R$12,IF(AND(All!$V106="P8",All!$AE106="RDP"),Ruler!R$13,IF(AND(All!$V106="P9",All!$AE106="RDP"),Ruler!R$14,IF(AND(All!$V106="P1",All!$AE106="RMS"),Ruler!R$6,IF(AND(All!$V106="P2",All!$AE106="RMS"),Ruler!R$15,IF(AND(All!$V106="P3",All!$AE106="RMS"),Ruler!R$16,IF(AND(All!$V106="P4",All!$AE106="RMS"),Ruler!R$17,IF(AND(All!$V106="P5",All!$AE106="RMS"),Ruler!R$18,IF(AND(All!$V106="P6",All!$AE106="RMS"),Ruler!R$19,IF(AND(All!$V106="P7",All!$AE106="RMS"),Ruler!R$20,IF(AND(All!$V106="P8",All!$AE106="RMS"),Ruler!R$21,IF(AND(All!$V106="P9",All!$AE106="RMS"),Ruler!R$22,IF(AND(All!$V106="P1",All!$AE106="RSS"),Ruler!R$6,IF(AND(All!$V106="P2",All!$AE106="RSS"),Ruler!R$23,IF(AND(All!$V106="P3",All!$AE106="RSS"),Ruler!R$24,IF(AND(All!$V106="P4",All!$AE106="RSS"),Ruler!R$25,IF(AND(All!$V106="P5",All!$AE106="RSS"),Ruler!R$26,IF(AND(All!$V106="P6",All!$AE106="RSS"),Ruler!R$27,IF(AND(All!$V106="P7",All!$AE106="RSS"),Ruler!R$28,IF(AND(All!$V106="P8",All!$AE106="RSS"),Ruler!R$29,IF(AND(All!$V106="P9",All!$AE106="RSS"),Ruler!R$30,0)))))))))))))))))))))))))))</f>
        <v>3</v>
      </c>
      <c r="BZ106" s="325">
        <f>IF(AND(All!$V106="P1",All!$AE106="RDP"),Ruler!S$6,IF(AND(All!$V106="P2",All!$AE106="RDP"),Ruler!S$7,IF(AND(All!$V106="P3",All!$AE106="RDP"),Ruler!S$8,IF(AND(All!$V106="P4",All!$AE106="RDP"),Ruler!S$9,IF(AND(All!$V106="P5",All!$AE106="RDP"),Ruler!S$10,IF(AND(All!$V106="P6",All!$AE106="RDP"),Ruler!S$11,IF(AND(All!$V106="P7",All!$AE106="RDP"),Ruler!S$12,IF(AND(All!$V106="P8",All!$AE106="RDP"),Ruler!S$13,IF(AND(All!$V106="P9",All!$AE106="RDP"),Ruler!S$14,IF(AND(All!$V106="P1",All!$AE106="RMS"),Ruler!S$6,IF(AND(All!$V106="P2",All!$AE106="RMS"),Ruler!S$15,IF(AND(All!$V106="P3",All!$AE106="RMS"),Ruler!S$16,IF(AND(All!$V106="P4",All!$AE106="RMS"),Ruler!S$17,IF(AND(All!$V106="P5",All!$AE106="RMS"),Ruler!S$18,IF(AND(All!$V106="P6",All!$AE106="RMS"),Ruler!S$19,IF(AND(All!$V106="P7",All!$AE106="RMS"),Ruler!S$20,IF(AND(All!$V106="P8",All!$AE106="RMS"),Ruler!S$21,IF(AND(All!$V106="P9",All!$AE106="RMS"),Ruler!S$22,IF(AND(All!$V106="P1",All!$AE106="RSS"),Ruler!S$6,IF(AND(All!$V106="P2",All!$AE106="RSS"),Ruler!S$23,IF(AND(All!$V106="P3",All!$AE106="RSS"),Ruler!S$24,IF(AND(All!$V106="P4",All!$AE106="RSS"),Ruler!S$25,IF(AND(All!$V106="P5",All!$AE106="RSS"),Ruler!S$26,IF(AND(All!$V106="P6",All!$AE106="RSS"),Ruler!S$27,IF(AND(All!$V106="P7",All!$AE106="RSS"),Ruler!S$28,IF(AND(All!$V106="P8",All!$AE106="RSS"),Ruler!S$29,IF(AND(All!$V106="P9",All!$AE106="RSS"),Ruler!S$30,0)))))))))))))))))))))))))))</f>
        <v>2</v>
      </c>
      <c r="CA106" s="325">
        <f>IF(AND(All!$V106="P1",All!$AE106="RDP"),Ruler!T$6,IF(AND(All!$V106="P2",All!$AE106="RDP"),Ruler!T$7,IF(AND(All!$V106="P3",All!$AE106="RDP"),Ruler!T$8,IF(AND(All!$V106="P4",All!$AE106="RDP"),Ruler!T$9,IF(AND(All!$V106="P5",All!$AE106="RDP"),Ruler!T$10,IF(AND(All!$V106="P6",All!$AE106="RDP"),Ruler!T$11,IF(AND(All!$V106="P7",All!$AE106="RDP"),Ruler!T$12,IF(AND(All!$V106="P8",All!$AE106="RDP"),Ruler!T$13,IF(AND(All!$V106="P9",All!$AE106="RDP"),Ruler!T$14,IF(AND(All!$V106="P1",All!$AE106="RMS"),Ruler!T$6,IF(AND(All!$V106="P2",All!$AE106="RMS"),Ruler!T$15,IF(AND(All!$V106="P3",All!$AE106="RMS"),Ruler!T$16,IF(AND(All!$V106="P4",All!$AE106="RMS"),Ruler!T$17,IF(AND(All!$V106="P5",All!$AE106="RMS"),Ruler!T$18,IF(AND(All!$V106="P6",All!$AE106="RMS"),Ruler!T$19,IF(AND(All!$V106="P7",All!$AE106="RMS"),Ruler!T$20,IF(AND(All!$V106="P8",All!$AE106="RMS"),Ruler!T$21,IF(AND(All!$V106="P9",All!$AE106="RMS"),Ruler!T$22,IF(AND(All!$V106="P1",All!$AE106="RSS"),Ruler!T$6,IF(AND(All!$V106="P2",All!$AE106="RSS"),Ruler!T$23,IF(AND(All!$V106="P3",All!$AE106="RSS"),Ruler!T$24,IF(AND(All!$V106="P4",All!$AE106="RSS"),Ruler!T$25,IF(AND(All!$V106="P5",All!$AE106="RSS"),Ruler!T$26,IF(AND(All!$V106="P6",All!$AE106="RSS"),Ruler!T$27,IF(AND(All!$V106="P7",All!$AE106="RSS"),Ruler!T$28,IF(AND(All!$V106="P8",All!$AE106="RSS"),Ruler!T$29,IF(AND(All!$V106="P9",All!$AE106="RSS"),Ruler!T$30,0)))))))))))))))))))))))))))</f>
        <v>2</v>
      </c>
      <c r="CB106" s="325">
        <f>IF(AND(All!$V106="P1",All!$AE106="RDP"),Ruler!U$6,IF(AND(All!$V106="P2",All!$AE106="RDP"),Ruler!U$7,IF(AND(All!$V106="P3",All!$AE106="RDP"),Ruler!U$8,IF(AND(All!$V106="P4",All!$AE106="RDP"),Ruler!U$9,IF(AND(All!$V106="P5",All!$AE106="RDP"),Ruler!U$10,IF(AND(All!$V106="P6",All!$AE106="RDP"),Ruler!U$11,IF(AND(All!$V106="P7",All!$AE106="RDP"),Ruler!U$12,IF(AND(All!$V106="P8",All!$AE106="RDP"),Ruler!U$13,IF(AND(All!$V106="P9",All!$AE106="RDP"),Ruler!U$14,IF(AND(All!$V106="P1",All!$AE106="RMS"),Ruler!U$6,IF(AND(All!$V106="P2",All!$AE106="RMS"),Ruler!U$15,IF(AND(All!$V106="P3",All!$AE106="RMS"),Ruler!U$16,IF(AND(All!$V106="P4",All!$AE106="RMS"),Ruler!U$17,IF(AND(All!$V106="P5",All!$AE106="RMS"),Ruler!U$18,IF(AND(All!$V106="P6",All!$AE106="RMS"),Ruler!U$19,IF(AND(All!$V106="P7",All!$AE106="RMS"),Ruler!U$20,IF(AND(All!$V106="P8",All!$AE106="RMS"),Ruler!U$21,IF(AND(All!$V106="P9",All!$AE106="RMS"),Ruler!U$22,IF(AND(All!$V106="P1",All!$AE106="RSS"),Ruler!U$6,IF(AND(All!$V106="P2",All!$AE106="RSS"),Ruler!U$23,IF(AND(All!$V106="P3",All!$AE106="RSS"),Ruler!U$24,IF(AND(All!$V106="P4",All!$AE106="RSS"),Ruler!U$25,IF(AND(All!$V106="P5",All!$AE106="RSS"),Ruler!U$26,IF(AND(All!$V106="P6",All!$AE106="RSS"),Ruler!U$27,IF(AND(All!$V106="P7",All!$AE106="RSS"),Ruler!U$28,IF(AND(All!$V106="P8",All!$AE106="RSS"),Ruler!U$29,IF(AND(All!$V106="P9",All!$AE106="RSS"),Ruler!U$30,0)))))))))))))))))))))))))))</f>
        <v>2</v>
      </c>
      <c r="CC106" s="325">
        <f>IF(AND(All!$V106="P1",All!$AE106="RDP"),Ruler!V$6,IF(AND(All!$V106="P2",All!$AE106="RDP"),Ruler!V$7,IF(AND(All!$V106="P3",All!$AE106="RDP"),Ruler!V$8,IF(AND(All!$V106="P4",All!$AE106="RDP"),Ruler!V$9,IF(AND(All!$V106="P5",All!$AE106="RDP"),Ruler!V$10,IF(AND(All!$V106="P6",All!$AE106="RDP"),Ruler!V$11,IF(AND(All!$V106="P7",All!$AE106="RDP"),Ruler!V$12,IF(AND(All!$V106="P8",All!$AE106="RDP"),Ruler!V$13,IF(AND(All!$V106="P9",All!$AE106="RDP"),Ruler!V$14,IF(AND(All!$V106="P1",All!$AE106="RMS"),Ruler!V$6,IF(AND(All!$V106="P2",All!$AE106="RMS"),Ruler!V$15,IF(AND(All!$V106="P3",All!$AE106="RMS"),Ruler!V$16,IF(AND(All!$V106="P4",All!$AE106="RMS"),Ruler!V$17,IF(AND(All!$V106="P5",All!$AE106="RMS"),Ruler!V$18,IF(AND(All!$V106="P6",All!$AE106="RMS"),Ruler!V$19,IF(AND(All!$V106="P7",All!$AE106="RMS"),Ruler!V$20,IF(AND(All!$V106="P8",All!$AE106="RMS"),Ruler!V$21,IF(AND(All!$V106="P9",All!$AE106="RMS"),Ruler!V$22,IF(AND(All!$V106="P1",All!$AE106="RSS"),Ruler!V$6,IF(AND(All!$V106="P2",All!$AE106="RSS"),Ruler!V$23,IF(AND(All!$V106="P3",All!$AE106="RSS"),Ruler!V$24,IF(AND(All!$V106="P4",All!$AE106="RSS"),Ruler!V$25,IF(AND(All!$V106="P5",All!$AE106="RSS"),Ruler!V$26,IF(AND(All!$V106="P6",All!$AE106="RSS"),Ruler!V$27,IF(AND(All!$V106="P7",All!$AE106="RSS"),Ruler!V$28,IF(AND(All!$V106="P8",All!$AE106="RSS"),Ruler!V$29,IF(AND(All!$V106="P9",All!$AE106="RSS"),Ruler!V$30,0)))))))))))))))))))))))))))</f>
        <v>2</v>
      </c>
      <c r="CD106" s="325">
        <f>IF(AND(All!$V106="P1",All!$AE106="RDP"),Ruler!W$6,IF(AND(All!$V106="P2",All!$AE106="RDP"),Ruler!W$7,IF(AND(All!$V106="P3",All!$AE106="RDP"),Ruler!W$8,IF(AND(All!$V106="P4",All!$AE106="RDP"),Ruler!W$9,IF(AND(All!$V106="P5",All!$AE106="RDP"),Ruler!W$10,IF(AND(All!$V106="P6",All!$AE106="RDP"),Ruler!W$11,IF(AND(All!$V106="P7",All!$AE106="RDP"),Ruler!W$12,IF(AND(All!$V106="P8",All!$AE106="RDP"),Ruler!W$13,IF(AND(All!$V106="P9",All!$AE106="RDP"),Ruler!W$14,IF(AND(All!$V106="P1",All!$AE106="RMS"),Ruler!W$6,IF(AND(All!$V106="P2",All!$AE106="RMS"),Ruler!W$15,IF(AND(All!$V106="P3",All!$AE106="RMS"),Ruler!W$16,IF(AND(All!$V106="P4",All!$AE106="RMS"),Ruler!W$17,IF(AND(All!$V106="P5",All!$AE106="RMS"),Ruler!W$18,IF(AND(All!$V106="P6",All!$AE106="RMS"),Ruler!W$19,IF(AND(All!$V106="P7",All!$AE106="RMS"),Ruler!W$20,IF(AND(All!$V106="P8",All!$AE106="RMS"),Ruler!W$21,IF(AND(All!$V106="P9",All!$AE106="RMS"),Ruler!W$22,IF(AND(All!$V106="P1",All!$AE106="RSS"),Ruler!W$6,IF(AND(All!$V106="P2",All!$AE106="RSS"),Ruler!W$23,IF(AND(All!$V106="P3",All!$AE106="RSS"),Ruler!W$24,IF(AND(All!$V106="P4",All!$AE106="RSS"),Ruler!W$25,IF(AND(All!$V106="P5",All!$AE106="RSS"),Ruler!W$26,IF(AND(All!$V106="P6",All!$AE106="RSS"),Ruler!W$27,IF(AND(All!$V106="P7",All!$AE106="RSS"),Ruler!W$28,IF(AND(All!$V106="P8",All!$AE106="RSS"),Ruler!W$29,IF(AND(All!$V106="P9",All!$AE106="RSS"),Ruler!W$30,0)))))))))))))))))))))))))))</f>
        <v>2</v>
      </c>
      <c r="CE106" s="325">
        <f>IF(AND(All!$V106="P1",All!$AE106="RDP"),Ruler!X$6,IF(AND(All!$V106="P2",All!$AE106="RDP"),Ruler!X$7,IF(AND(All!$V106="P3",All!$AE106="RDP"),Ruler!X$8,IF(AND(All!$V106="P4",All!$AE106="RDP"),Ruler!X$9,IF(AND(All!$V106="P5",All!$AE106="RDP"),Ruler!X$10,IF(AND(All!$V106="P6",All!$AE106="RDP"),Ruler!X$11,IF(AND(All!$V106="P7",All!$AE106="RDP"),Ruler!X$12,IF(AND(All!$V106="P8",All!$AE106="RDP"),Ruler!X$13,IF(AND(All!$V106="P9",All!$AE106="RDP"),Ruler!X$14,IF(AND(All!$V106="P1",All!$AE106="RMS"),Ruler!X$6,IF(AND(All!$V106="P2",All!$AE106="RMS"),Ruler!X$15,IF(AND(All!$V106="P3",All!$AE106="RMS"),Ruler!X$16,IF(AND(All!$V106="P4",All!$AE106="RMS"),Ruler!X$17,IF(AND(All!$V106="P5",All!$AE106="RMS"),Ruler!X$18,IF(AND(All!$V106="P6",All!$AE106="RMS"),Ruler!X$19,IF(AND(All!$V106="P7",All!$AE106="RMS"),Ruler!X$20,IF(AND(All!$V106="P8",All!$AE106="RMS"),Ruler!X$21,IF(AND(All!$V106="P9",All!$AE106="RMS"),Ruler!X$22,IF(AND(All!$V106="P1",All!$AE106="RSS"),Ruler!X$6,IF(AND(All!$V106="P2",All!$AE106="RSS"),Ruler!X$23,IF(AND(All!$V106="P3",All!$AE106="RSS"),Ruler!X$24,IF(AND(All!$V106="P4",All!$AE106="RSS"),Ruler!X$25,IF(AND(All!$V106="P5",All!$AE106="RSS"),Ruler!X$26,IF(AND(All!$V106="P6",All!$AE106="RSS"),Ruler!X$27,IF(AND(All!$V106="P7",All!$AE106="RSS"),Ruler!X$28,IF(AND(All!$V106="P8",All!$AE106="RSS"),Ruler!X$29,IF(AND(All!$V106="P9",All!$AE106="RSS"),Ruler!X$30,0)))))))))))))))))))))))))))</f>
        <v>2</v>
      </c>
      <c r="CF106" s="325">
        <f>IF(AND(All!$V106="P1",All!$AE106="RDP"),Ruler!Y$6,IF(AND(All!$V106="P2",All!$AE106="RDP"),Ruler!Y$7,IF(AND(All!$V106="P3",All!$AE106="RDP"),Ruler!Y$8,IF(AND(All!$V106="P4",All!$AE106="RDP"),Ruler!Y$9,IF(AND(All!$V106="P5",All!$AE106="RDP"),Ruler!Y$10,IF(AND(All!$V106="P6",All!$AE106="RDP"),Ruler!Y$11,IF(AND(All!$V106="P7",All!$AE106="RDP"),Ruler!Y$12,IF(AND(All!$V106="P8",All!$AE106="RDP"),Ruler!Y$13,IF(AND(All!$V106="P9",All!$AE106="RDP"),Ruler!Y$14,IF(AND(All!$V106="P1",All!$AE106="RMS"),Ruler!Y$6,IF(AND(All!$V106="P2",All!$AE106="RMS"),Ruler!Y$15,IF(AND(All!$V106="P3",All!$AE106="RMS"),Ruler!Y$16,IF(AND(All!$V106="P4",All!$AE106="RMS"),Ruler!Y$17,IF(AND(All!$V106="P5",All!$AE106="RMS"),Ruler!Y$18,IF(AND(All!$V106="P6",All!$AE106="RMS"),Ruler!Y$19,IF(AND(All!$V106="P7",All!$AE106="RMS"),Ruler!Y$20,IF(AND(All!$V106="P8",All!$AE106="RMS"),Ruler!Y$21,IF(AND(All!$V106="P9",All!$AE106="RMS"),Ruler!Y$22,IF(AND(All!$V106="P1",All!$AE106="RSS"),Ruler!Y$6,IF(AND(All!$V106="P2",All!$AE106="RSS"),Ruler!Y$23,IF(AND(All!$V106="P3",All!$AE106="RSS"),Ruler!Y$24,IF(AND(All!$V106="P4",All!$AE106="RSS"),Ruler!Y$25,IF(AND(All!$V106="P5",All!$AE106="RSS"),Ruler!Y$26,IF(AND(All!$V106="P6",All!$AE106="RSS"),Ruler!Y$27,IF(AND(All!$V106="P7",All!$AE106="RSS"),Ruler!Y$28,IF(AND(All!$V106="P8",All!$AE106="RSS"),Ruler!Y$29,IF(AND(All!$V106="P9",All!$AE106="RSS"),Ruler!Y$30,0)))))))))))))))))))))))))))</f>
        <v>1</v>
      </c>
      <c r="CG106" s="325">
        <f>IF(AND(All!$V106="P1",All!$AE106="RDP"),Ruler!Z$6,IF(AND(All!$V106="P2",All!$AE106="RDP"),Ruler!Z$7,IF(AND(All!$V106="P3",All!$AE106="RDP"),Ruler!Z$8,IF(AND(All!$V106="P4",All!$AE106="RDP"),Ruler!Z$9,IF(AND(All!$V106="P5",All!$AE106="RDP"),Ruler!Z$10,IF(AND(All!$V106="P6",All!$AE106="RDP"),Ruler!Z$11,IF(AND(All!$V106="P7",All!$AE106="RDP"),Ruler!Z$12,IF(AND(All!$V106="P8",All!$AE106="RDP"),Ruler!Z$13,IF(AND(All!$V106="P9",All!$AE106="RDP"),Ruler!Z$14,IF(AND(All!$V106="P1",All!$AE106="RMS"),Ruler!Z$6,IF(AND(All!$V106="P2",All!$AE106="RMS"),Ruler!Z$15,IF(AND(All!$V106="P3",All!$AE106="RMS"),Ruler!Z$16,IF(AND(All!$V106="P4",All!$AE106="RMS"),Ruler!Z$17,IF(AND(All!$V106="P5",All!$AE106="RMS"),Ruler!Z$18,IF(AND(All!$V106="P6",All!$AE106="RMS"),Ruler!Z$19,IF(AND(All!$V106="P7",All!$AE106="RMS"),Ruler!Z$20,IF(AND(All!$V106="P8",All!$AE106="RMS"),Ruler!Z$21,IF(AND(All!$V106="P9",All!$AE106="RMS"),Ruler!Z$22,IF(AND(All!$V106="P1",All!$AE106="RSS"),Ruler!Z$6,IF(AND(All!$V106="P2",All!$AE106="RSS"),Ruler!Z$23,IF(AND(All!$V106="P3",All!$AE106="RSS"),Ruler!Z$24,IF(AND(All!$V106="P4",All!$AE106="RSS"),Ruler!Z$25,IF(AND(All!$V106="P5",All!$AE106="RSS"),Ruler!Z$26,IF(AND(All!$V106="P6",All!$AE106="RSS"),Ruler!Z$27,IF(AND(All!$V106="P7",All!$AE106="RSS"),Ruler!Z$28,IF(AND(All!$V106="P8",All!$AE106="RSS"),Ruler!Z$29,IF(AND(All!$V106="P9",All!$AE106="RSS"),Ruler!Z$30,0)))))))))))))))))))))))))))</f>
        <v>2</v>
      </c>
      <c r="CH106" s="325">
        <f>IF(AND(All!$V106="P1",All!$AE106="RDP"),Ruler!AA$6,IF(AND(All!$V106="P2",All!$AE106="RDP"),Ruler!AA$7,IF(AND(All!$V106="P3",All!$AE106="RDP"),Ruler!AA$8,IF(AND(All!$V106="P4",All!$AE106="RDP"),Ruler!AA$9,IF(AND(All!$V106="P5",All!$AE106="RDP"),Ruler!AA$10,IF(AND(All!$V106="P6",All!$AE106="RDP"),Ruler!AA$11,IF(AND(All!$V106="P7",All!$AE106="RDP"),Ruler!AA$12,IF(AND(All!$V106="P8",All!$AE106="RDP"),Ruler!AA$13,IF(AND(All!$V106="P9",All!$AE106="RDP"),Ruler!AA$14,IF(AND(All!$V106="P1",All!$AE106="RMS"),Ruler!AA$6,IF(AND(All!$V106="P2",All!$AE106="RMS"),Ruler!AA$15,IF(AND(All!$V106="P3",All!$AE106="RMS"),Ruler!AA$16,IF(AND(All!$V106="P4",All!$AE106="RMS"),Ruler!AA$17,IF(AND(All!$V106="P5",All!$AE106="RMS"),Ruler!AA$18,IF(AND(All!$V106="P6",All!$AE106="RMS"),Ruler!AA$19,IF(AND(All!$V106="P7",All!$AE106="RMS"),Ruler!AA$20,IF(AND(All!$V106="P8",All!$AE106="RMS"),Ruler!AA$21,IF(AND(All!$V106="P9",All!$AE106="RMS"),Ruler!AA$22,IF(AND(All!$V106="P1",All!$AE106="RSS"),Ruler!AA$6,IF(AND(All!$V106="P2",All!$AE106="RSS"),Ruler!AA$23,IF(AND(All!$V106="P3",All!$AE106="RSS"),Ruler!AA$24,IF(AND(All!$V106="P4",All!$AE106="RSS"),Ruler!AA$25,IF(AND(All!$V106="P5",All!$AE106="RSS"),Ruler!AA$26,IF(AND(All!$V106="P6",All!$AE106="RSS"),Ruler!AA$27,IF(AND(All!$V106="P7",All!$AE106="RSS"),Ruler!AA$28,IF(AND(All!$V106="P8",All!$AE106="RSS"),Ruler!AA$29,IF(AND(All!$V106="P9",All!$AE106="RSS"),Ruler!AA$30,0)))))))))))))))))))))))))))</f>
        <v>1</v>
      </c>
      <c r="CI106" s="325">
        <f>IF(AND(All!$V106="P1",All!$AE106="RDP"),Ruler!AB$6,IF(AND(All!$V106="P2",All!$AE106="RDP"),Ruler!AB$7,IF(AND(All!$V106="P3",All!$AE106="RDP"),Ruler!AB$8,IF(AND(All!$V106="P4",All!$AE106="RDP"),Ruler!AB$9,IF(AND(All!$V106="P5",All!$AE106="RDP"),Ruler!AB$10,IF(AND(All!$V106="P6",All!$AE106="RDP"),Ruler!AB$11,IF(AND(All!$V106="P7",All!$AE106="RDP"),Ruler!AB$12,IF(AND(All!$V106="P8",All!$AE106="RDP"),Ruler!AB$13,IF(AND(All!$V106="P9",All!$AE106="RDP"),Ruler!AB$14,IF(AND(All!$V106="P1",All!$AE106="RMS"),Ruler!AB$6,IF(AND(All!$V106="P2",All!$AE106="RMS"),Ruler!AB$15,IF(AND(All!$V106="P3",All!$AE106="RMS"),Ruler!AB$16,IF(AND(All!$V106="P4",All!$AE106="RMS"),Ruler!AB$17,IF(AND(All!$V106="P5",All!$AE106="RMS"),Ruler!AB$18,IF(AND(All!$V106="P6",All!$AE106="RMS"),Ruler!AB$19,IF(AND(All!$V106="P7",All!$AE106="RMS"),Ruler!AB$20,IF(AND(All!$V106="P8",All!$AE106="RMS"),Ruler!AB$21,IF(AND(All!$V106="P9",All!$AE106="RMS"),Ruler!AB$22,IF(AND(All!$V106="P1",All!$AE106="RSS"),Ruler!AB$6,IF(AND(All!$V106="P2",All!$AE106="RSS"),Ruler!AB$23,IF(AND(All!$V106="P3",All!$AE106="RSS"),Ruler!AB$24,IF(AND(All!$V106="P4",All!$AE106="RSS"),Ruler!AB$25,IF(AND(All!$V106="P5",All!$AE106="RSS"),Ruler!AB$26,IF(AND(All!$V106="P6",All!$AE106="RSS"),Ruler!AB$27,IF(AND(All!$V106="P7",All!$AE106="RSS"),Ruler!AB$28,IF(AND(All!$V106="P8",All!$AE106="RSS"),Ruler!AB$29,IF(AND(All!$V106="P9",All!$AE106="RSS"),Ruler!AB$30,0)))))))))))))))))))))))))))</f>
        <v>1</v>
      </c>
      <c r="CJ106" s="323">
        <f>Table9[[#This Row],[R-B1]]-Table9[[#This Row],[B1]]</f>
        <v>1</v>
      </c>
      <c r="CK106" s="43">
        <f>Table9[[#This Row],[R-B2]]-Table9[[#This Row],[B2]]</f>
        <v>1</v>
      </c>
      <c r="CL106" s="43">
        <f>Table9[[#This Row],[R-B3]]-Table9[[#This Row],[B3]]</f>
        <v>0</v>
      </c>
      <c r="CM106" s="43">
        <f>Table9[[#This Row],[R-B4]]-Table9[[#This Row],[B4]]</f>
        <v>0</v>
      </c>
      <c r="CN106" s="43">
        <f>Table9[[#This Row],[R-B5]]-Table9[[#This Row],[B5]]</f>
        <v>0</v>
      </c>
      <c r="CO106" s="43">
        <f>Table9[[#This Row],[R-B6]]-Table9[[#This Row],[B6]]</f>
        <v>0</v>
      </c>
      <c r="CP106" s="43">
        <f>Table9[[#This Row],[R-B7]]-Table9[[#This Row],[B7]]</f>
        <v>0</v>
      </c>
      <c r="CQ106" s="43">
        <f>Table9[[#This Row],[R-B8]]-Table9[[#This Row],[B8]]</f>
        <v>0</v>
      </c>
      <c r="CR106" s="43">
        <f>Table9[[#This Row],[R-B9]]-Table9[[#This Row],[B9]]</f>
        <v>1</v>
      </c>
      <c r="CS106" s="43">
        <f>Table9[[#This Row],[R-B10]]-Table9[[#This Row],[B10]]</f>
        <v>-1</v>
      </c>
      <c r="CT106" s="43">
        <f>Table9[[#This Row],[R-B11]]-Table9[[#This Row],[B11]]</f>
        <v>1</v>
      </c>
      <c r="CU106" s="43">
        <f>Table9[[#This Row],[R-B12]]-Table9[[#This Row],[B12]]</f>
        <v>0</v>
      </c>
      <c r="CV106" s="43">
        <f>Table9[[#This Row],[R-K1]]-Table9[[#This Row],[K1]]</f>
        <v>1</v>
      </c>
      <c r="CW106" s="43">
        <f>Table9[[#This Row],[R-K2]]-Table9[[#This Row],[K2]]</f>
        <v>1</v>
      </c>
      <c r="CX106" s="43">
        <f>Table9[[#This Row],[R-K3]]-Table9[[#This Row],[K3]]</f>
        <v>0</v>
      </c>
      <c r="CY106" s="43">
        <f>Table9[[#This Row],[R-K4]]-Table9[[#This Row],[K4]]</f>
        <v>0</v>
      </c>
      <c r="CZ106" s="43">
        <f>Table9[[#This Row],[R-K5]]-Table9[[#This Row],[K5]]</f>
        <v>2</v>
      </c>
      <c r="DA106" s="43">
        <f>Table9[[#This Row],[R-P1]]-Table9[[#This Row],[P1]]</f>
        <v>1</v>
      </c>
      <c r="DB106" s="43">
        <f>Table9[[#This Row],[R-P2]]-Table9[[#This Row],[P2]]</f>
        <v>2</v>
      </c>
      <c r="DC106" s="43">
        <f>Table9[[#This Row],[R-P3]]-Table9[[#This Row],[P3]]</f>
        <v>1</v>
      </c>
      <c r="DD106" s="43">
        <f>Table9[[#This Row],[R-P4]]-Table9[[#This Row],[P4]]</f>
        <v>0</v>
      </c>
      <c r="DE106" s="43">
        <f>Table9[[#This Row],[R-P5]]-Table9[[#This Row],[P5]]</f>
        <v>0</v>
      </c>
      <c r="DF106" s="43">
        <f>Table9[[#This Row],[R-E1]]-Table9[[#This Row],[E1]]</f>
        <v>1</v>
      </c>
      <c r="DG106" s="328">
        <f>Table9[[#This Row],[R-E2]]-Table9[[#This Row],[E2]]</f>
        <v>1</v>
      </c>
      <c r="DH106" s="43">
        <f>COUNTIF(Table9[[#This Row],[G-B1]:[G-B12]],"&lt;=0")/12*100</f>
        <v>66.666666666666657</v>
      </c>
      <c r="DI106" s="43">
        <f>COUNTIF(Table9[[#This Row],[G-K1]:[G-K5]],"&lt;=0")/5*100</f>
        <v>40</v>
      </c>
      <c r="DJ106" s="43">
        <f>COUNTIF(Table9[[#This Row],[G-P1]:[G-P5]],"&lt;=0")/5*100</f>
        <v>40</v>
      </c>
      <c r="DK106" s="43">
        <f>COUNTIF(Table9[[#This Row],[G-E1]:[G-E2]],"&lt;=0")/2*100</f>
        <v>0</v>
      </c>
      <c r="DL106" s="450">
        <f>IF(AE106="RDP",(COUNTIF(Table9[[#This Row],[G-B3]],"&lt;=0")+COUNTIF(Table9[[#This Row],[G-B4]],"&lt;=0")+COUNTIF(Table9[[#This Row],[G-B7]],"&lt;=0")+COUNTIF(Table9[[#This Row],[G-B11]],"&lt;=0")+COUNTIF(Table9[[#This Row],[G-K2]],"&lt;=0"))/5*100,IF(AE106="RMS",(COUNTIF(Table9[[#This Row],[G-B4]],"&lt;=0")+COUNTIF(Table9[[#This Row],[G-B5]],"&lt;=0")+COUNTIF(Table9[[#This Row],[G-B10]],"&lt;=0")+COUNTIF(Table9[[#This Row],[G-B12]],"&lt;=0")+COUNTIF(Table9[[#This Row],[G-K2]],"&lt;=0"))/5*100,IF(AE106="RSS",(COUNTIF(Table9[[#This Row],[G-B1]],"&lt;=0")+COUNTIF(Table9[[#This Row],[G-B2]],"&lt;=0")+COUNTIF(Table9[[#This Row],[G-B6]],"&lt;=0")+COUNTIF(Table9[[#This Row],[G-B11]],"&lt;=0")+COUNTIF(Table9[[#This Row],[G-B12]],"&lt;=0"))/5*100,0)))</f>
        <v>60</v>
      </c>
      <c r="DM106" s="332">
        <v>67</v>
      </c>
      <c r="DN106" s="42">
        <v>40</v>
      </c>
      <c r="DO106" s="42">
        <v>40</v>
      </c>
      <c r="DP106" s="42">
        <v>0</v>
      </c>
      <c r="DQ106" s="42">
        <v>60</v>
      </c>
      <c r="DR106" s="332">
        <v>17</v>
      </c>
      <c r="DS106" s="42">
        <v>20</v>
      </c>
      <c r="DT106" s="42">
        <v>20</v>
      </c>
      <c r="DU106" s="42">
        <v>0</v>
      </c>
      <c r="DV106" s="42">
        <v>0</v>
      </c>
      <c r="DW106" s="332">
        <v>17</v>
      </c>
      <c r="DX106" s="42">
        <v>0</v>
      </c>
      <c r="DY106" s="42">
        <v>20</v>
      </c>
      <c r="DZ106" s="42">
        <v>0</v>
      </c>
      <c r="EA106" s="333">
        <v>0</v>
      </c>
      <c r="EB106" s="342" t="s">
        <v>651</v>
      </c>
      <c r="EC106" s="339" t="s">
        <v>185</v>
      </c>
      <c r="ED106" s="339" t="s">
        <v>946</v>
      </c>
      <c r="EE106" s="397"/>
    </row>
    <row r="107" spans="2:135" ht="131" hidden="1" thickBot="1" x14ac:dyDescent="0.35">
      <c r="B107" s="282">
        <v>107</v>
      </c>
      <c r="C107" s="421" t="s">
        <v>134</v>
      </c>
      <c r="D107" s="346">
        <v>46083</v>
      </c>
      <c r="E107" s="349" t="s">
        <v>947</v>
      </c>
      <c r="F107" s="304">
        <v>128293</v>
      </c>
      <c r="G107" s="357">
        <f t="shared" ca="1" si="5"/>
        <v>42.333239088660584</v>
      </c>
      <c r="H107" s="283">
        <v>30864</v>
      </c>
      <c r="I107" s="343" t="s">
        <v>136</v>
      </c>
      <c r="J107" s="343" t="s">
        <v>137</v>
      </c>
      <c r="K107" s="343" t="s">
        <v>138</v>
      </c>
      <c r="L107" s="343" t="s">
        <v>162</v>
      </c>
      <c r="M107" s="343" t="s">
        <v>228</v>
      </c>
      <c r="N107" s="343"/>
      <c r="O107" s="343" t="s">
        <v>229</v>
      </c>
      <c r="P107" s="348" t="s">
        <v>948</v>
      </c>
      <c r="Q107" s="343" t="s">
        <v>144</v>
      </c>
      <c r="R107" s="343" t="s">
        <v>185</v>
      </c>
      <c r="S107" s="345">
        <v>39264</v>
      </c>
      <c r="T107" s="286">
        <f t="shared" ca="1" si="7"/>
        <v>19.302777777777777</v>
      </c>
      <c r="U107" s="356">
        <f ca="1">Table9[[#This Row],[Years in PET]]</f>
        <v>19.302777777777777</v>
      </c>
      <c r="V107" s="343" t="s">
        <v>231</v>
      </c>
      <c r="W107" s="356">
        <f ca="1">Table9[[#This Row],[Age]]-($T$1-Table9[[#This Row],[Date of Appointment to Current Grade]])/365</f>
        <v>40.778082191780818</v>
      </c>
      <c r="X107" s="360">
        <f ca="1">($T$1-Table9[[#This Row],[Date of Appointment to Current Grade]])/365</f>
        <v>1.5551568968797642</v>
      </c>
      <c r="Y107" s="345">
        <v>45748</v>
      </c>
      <c r="Z107" s="343" t="s">
        <v>187</v>
      </c>
      <c r="AA107" s="345">
        <v>45383</v>
      </c>
      <c r="AB107" s="360">
        <f ca="1">($T$1-Table9[[#This Row],[Date in Position]])/365</f>
        <v>2.555156896879764</v>
      </c>
      <c r="AC107" s="343" t="s">
        <v>229</v>
      </c>
      <c r="AD107" s="345">
        <v>45622</v>
      </c>
      <c r="AE107" s="343" t="s">
        <v>147</v>
      </c>
      <c r="AF107" s="343" t="s">
        <v>188</v>
      </c>
      <c r="AG107" s="287" t="s">
        <v>949</v>
      </c>
      <c r="AH107" s="287" t="s">
        <v>950</v>
      </c>
      <c r="AI107" s="287" t="s">
        <v>951</v>
      </c>
      <c r="AJ107" s="288" t="s">
        <v>952</v>
      </c>
      <c r="AK107" s="288" t="s">
        <v>953</v>
      </c>
      <c r="AL107" s="282" t="s">
        <v>153</v>
      </c>
      <c r="AM107" s="320" t="s">
        <v>954</v>
      </c>
      <c r="AN107" s="313">
        <v>3</v>
      </c>
      <c r="AO107" s="304">
        <v>3</v>
      </c>
      <c r="AP107" s="304">
        <v>3</v>
      </c>
      <c r="AQ107" s="304">
        <v>4</v>
      </c>
      <c r="AR107" s="304">
        <v>4</v>
      </c>
      <c r="AS107" s="304">
        <v>3</v>
      </c>
      <c r="AT107" s="304">
        <v>4</v>
      </c>
      <c r="AU107" s="304">
        <v>3</v>
      </c>
      <c r="AV107" s="304">
        <v>2</v>
      </c>
      <c r="AW107" s="304">
        <v>3</v>
      </c>
      <c r="AX107" s="304">
        <v>4</v>
      </c>
      <c r="AY107" s="304">
        <v>4</v>
      </c>
      <c r="AZ107" s="304">
        <v>3</v>
      </c>
      <c r="BA107" s="304">
        <v>4</v>
      </c>
      <c r="BB107" s="304">
        <v>3</v>
      </c>
      <c r="BC107" s="304">
        <v>3</v>
      </c>
      <c r="BD107" s="304">
        <v>2</v>
      </c>
      <c r="BE107" s="304">
        <v>2</v>
      </c>
      <c r="BF107" s="304">
        <v>2</v>
      </c>
      <c r="BG107" s="304">
        <v>2</v>
      </c>
      <c r="BH107" s="304">
        <v>2</v>
      </c>
      <c r="BI107" s="304">
        <v>2</v>
      </c>
      <c r="BJ107" s="304">
        <v>2</v>
      </c>
      <c r="BK107" s="314">
        <v>2</v>
      </c>
      <c r="BL107" s="325">
        <f>IF(AND(All!$V107="P1",All!$AE107="RDP"),Ruler!E$6,IF(AND(All!$V107="P2",All!$AE107="RDP"),Ruler!E$7,IF(AND(All!$V107="P3",All!$AE107="RDP"),Ruler!E$8,IF(AND(All!$V107="P4",All!$AE107="RDP"),Ruler!E$9,IF(AND(All!$V107="P5",All!$AE107="RDP"),Ruler!E$10,IF(AND(All!$V107="P6",All!$AE107="RDP"),Ruler!E$11,IF(AND(All!$V107="P7",All!$AE107="RDP"),Ruler!E$12,IF(AND(All!$V107="P8",All!$AE107="RDP"),Ruler!E$13,IF(AND(All!$V107="P9",All!$AE107="RDP"),Ruler!E$14,IF(AND(All!$V107="P1",All!$AE107="RMS"),Ruler!E$6,IF(AND(All!$V107="P2",All!$AE107="RMS"),Ruler!E$15,IF(AND(All!$V107="P3",All!$AE107="RMS"),Ruler!E$16,IF(AND(All!$V107="P4",All!$AE107="RMS"),Ruler!E$17,IF(AND(All!$V107="P5",All!$AE107="RMS"),Ruler!E$18,IF(AND(All!$V107="P6",All!$AE107="RMS"),Ruler!E$19,IF(AND(All!$V107="P7",All!$AE107="RMS"),Ruler!E$20,IF(AND(All!$V107="P8",All!$AE107="RMS"),Ruler!E$21,IF(AND(All!$V107="P9",All!$AE107="RMS"),Ruler!E$22,IF(AND(All!$V107="P1",All!$AE107="RSS"),Ruler!E$6,IF(AND(All!$V107="P2",All!$AE107="RSS"),Ruler!E$23,IF(AND(All!$V107="P3",All!$AE107="RSS"),Ruler!E$24,IF(AND(All!$V107="P4",All!$AE107="RSS"),Ruler!E$25,IF(AND(All!$V107="P5",All!$AE107="RSS"),Ruler!E$26,IF(AND(All!$V107="P6",All!$AE107="RSS"),Ruler!E$27,IF(AND(All!$V107="P7",All!$AE107="RSS"),Ruler!E$28,IF(AND(All!$V107="P8",All!$AE107="RSS"),Ruler!E$29,IF(AND(All!$V107="P9",All!$AE107="RSS"),Ruler!E$30,0)))))))))))))))))))))))))))</f>
        <v>3</v>
      </c>
      <c r="BM107" s="325">
        <f>IF(AND(All!$V107="P1",All!$AE107="RDP"),Ruler!F$6,IF(AND(All!$V107="P2",All!$AE107="RDP"),Ruler!F$7,IF(AND(All!$V107="P3",All!$AE107="RDP"),Ruler!F$8,IF(AND(All!$V107="P4",All!$AE107="RDP"),Ruler!F$9,IF(AND(All!$V107="P5",All!$AE107="RDP"),Ruler!F$10,IF(AND(All!$V107="P6",All!$AE107="RDP"),Ruler!F$11,IF(AND(All!$V107="P7",All!$AE107="RDP"),Ruler!F$12,IF(AND(All!$V107="P8",All!$AE107="RDP"),Ruler!F$13,IF(AND(All!$V107="P9",All!$AE107="RDP"),Ruler!F$14,IF(AND(All!$V107="P1",All!$AE107="RMS"),Ruler!F$6,IF(AND(All!$V107="P2",All!$AE107="RMS"),Ruler!F$15,IF(AND(All!$V107="P3",All!$AE107="RMS"),Ruler!F$16,IF(AND(All!$V107="P4",All!$AE107="RMS"),Ruler!F$17,IF(AND(All!$V107="P5",All!$AE107="RMS"),Ruler!F$18,IF(AND(All!$V107="P6",All!$AE107="RMS"),Ruler!F$19,IF(AND(All!$V107="P7",All!$AE107="RMS"),Ruler!F$20,IF(AND(All!$V107="P8",All!$AE107="RMS"),Ruler!F$21,IF(AND(All!$V107="P9",All!$AE107="RMS"),Ruler!F$22,IF(AND(All!$V107="P1",All!$AE107="RSS"),Ruler!F$6,IF(AND(All!$V107="P2",All!$AE107="RSS"),Ruler!F$23,IF(AND(All!$V107="P3",All!$AE107="RSS"),Ruler!F$24,IF(AND(All!$V107="P4",All!$AE107="RSS"),Ruler!F$25,IF(AND(All!$V107="P5",All!$AE107="RSS"),Ruler!F$26,IF(AND(All!$V107="P6",All!$AE107="RSS"),Ruler!F$27,IF(AND(All!$V107="P7",All!$AE107="RSS"),Ruler!F$28,IF(AND(All!$V107="P8",All!$AE107="RSS"),Ruler!F$29,IF(AND(All!$V107="P9",All!$AE107="RSS"),Ruler!F$30,0)))))))))))))))))))))))))))</f>
        <v>3</v>
      </c>
      <c r="BN107" s="325">
        <f>IF(AND(All!$V107="P1",All!$AE107="RDP"),Ruler!G$6,IF(AND(All!$V107="P2",All!$AE107="RDP"),Ruler!G$7,IF(AND(All!$V107="P3",All!$AE107="RDP"),Ruler!G$8,IF(AND(All!$V107="P4",All!$AE107="RDP"),Ruler!G$9,IF(AND(All!$V107="P5",All!$AE107="RDP"),Ruler!G$10,IF(AND(All!$V107="P6",All!$AE107="RDP"),Ruler!G$11,IF(AND(All!$V107="P7",All!$AE107="RDP"),Ruler!G$12,IF(AND(All!$V107="P8",All!$AE107="RDP"),Ruler!G$13,IF(AND(All!$V107="P9",All!$AE107="RDP"),Ruler!G$14,IF(AND(All!$V107="P1",All!$AE107="RMS"),Ruler!G$6,IF(AND(All!$V107="P2",All!$AE107="RMS"),Ruler!G$15,IF(AND(All!$V107="P3",All!$AE107="RMS"),Ruler!G$16,IF(AND(All!$V107="P4",All!$AE107="RMS"),Ruler!G$17,IF(AND(All!$V107="P5",All!$AE107="RMS"),Ruler!G$18,IF(AND(All!$V107="P6",All!$AE107="RMS"),Ruler!G$19,IF(AND(All!$V107="P7",All!$AE107="RMS"),Ruler!G$20,IF(AND(All!$V107="P8",All!$AE107="RMS"),Ruler!G$21,IF(AND(All!$V107="P9",All!$AE107="RMS"),Ruler!G$22,IF(AND(All!$V107="P1",All!$AE107="RSS"),Ruler!G$6,IF(AND(All!$V107="P2",All!$AE107="RSS"),Ruler!G$23,IF(AND(All!$V107="P3",All!$AE107="RSS"),Ruler!G$24,IF(AND(All!$V107="P4",All!$AE107="RSS"),Ruler!G$25,IF(AND(All!$V107="P5",All!$AE107="RSS"),Ruler!G$26,IF(AND(All!$V107="P6",All!$AE107="RSS"),Ruler!G$27,IF(AND(All!$V107="P7",All!$AE107="RSS"),Ruler!G$28,IF(AND(All!$V107="P8",All!$AE107="RSS"),Ruler!G$29,IF(AND(All!$V107="P9",All!$AE107="RSS"),Ruler!G$30,0)))))))))))))))))))))))))))</f>
        <v>4</v>
      </c>
      <c r="BO107" s="325">
        <f>IF(AND(All!$V107="P1",All!$AE107="RDP"),Ruler!H$6,IF(AND(All!$V107="P2",All!$AE107="RDP"),Ruler!H$7,IF(AND(All!$V107="P3",All!$AE107="RDP"),Ruler!H$8,IF(AND(All!$V107="P4",All!$AE107="RDP"),Ruler!H$9,IF(AND(All!$V107="P5",All!$AE107="RDP"),Ruler!H$10,IF(AND(All!$V107="P6",All!$AE107="RDP"),Ruler!H$11,IF(AND(All!$V107="P7",All!$AE107="RDP"),Ruler!H$12,IF(AND(All!$V107="P8",All!$AE107="RDP"),Ruler!H$13,IF(AND(All!$V107="P9",All!$AE107="RDP"),Ruler!H$14,IF(AND(All!$V107="P1",All!$AE107="RMS"),Ruler!H$6,IF(AND(All!$V107="P2",All!$AE107="RMS"),Ruler!H$15,IF(AND(All!$V107="P3",All!$AE107="RMS"),Ruler!H$16,IF(AND(All!$V107="P4",All!$AE107="RMS"),Ruler!H$17,IF(AND(All!$V107="P5",All!$AE107="RMS"),Ruler!H$18,IF(AND(All!$V107="P6",All!$AE107="RMS"),Ruler!H$19,IF(AND(All!$V107="P7",All!$AE107="RMS"),Ruler!H$20,IF(AND(All!$V107="P8",All!$AE107="RMS"),Ruler!H$21,IF(AND(All!$V107="P9",All!$AE107="RMS"),Ruler!H$22,IF(AND(All!$V107="P1",All!$AE107="RSS"),Ruler!H$6,IF(AND(All!$V107="P2",All!$AE107="RSS"),Ruler!H$23,IF(AND(All!$V107="P3",All!$AE107="RSS"),Ruler!H$24,IF(AND(All!$V107="P4",All!$AE107="RSS"),Ruler!H$25,IF(AND(All!$V107="P5",All!$AE107="RSS"),Ruler!H$26,IF(AND(All!$V107="P6",All!$AE107="RSS"),Ruler!H$27,IF(AND(All!$V107="P7",All!$AE107="RSS"),Ruler!H$28,IF(AND(All!$V107="P8",All!$AE107="RSS"),Ruler!H$29,IF(AND(All!$V107="P9",All!$AE107="RSS"),Ruler!H$30,0)))))))))))))))))))))))))))</f>
        <v>4</v>
      </c>
      <c r="BP107" s="325">
        <f>IF(AND(All!$V107="P1",All!$AE107="RDP"),Ruler!I$6,IF(AND(All!$V107="P2",All!$AE107="RDP"),Ruler!I$7,IF(AND(All!$V107="P3",All!$AE107="RDP"),Ruler!I$8,IF(AND(All!$V107="P4",All!$AE107="RDP"),Ruler!I$9,IF(AND(All!$V107="P5",All!$AE107="RDP"),Ruler!I$10,IF(AND(All!$V107="P6",All!$AE107="RDP"),Ruler!I$11,IF(AND(All!$V107="P7",All!$AE107="RDP"),Ruler!I$12,IF(AND(All!$V107="P8",All!$AE107="RDP"),Ruler!I$13,IF(AND(All!$V107="P9",All!$AE107="RDP"),Ruler!I$14,IF(AND(All!$V107="P1",All!$AE107="RMS"),Ruler!I$6,IF(AND(All!$V107="P2",All!$AE107="RMS"),Ruler!I$15,IF(AND(All!$V107="P3",All!$AE107="RMS"),Ruler!I$16,IF(AND(All!$V107="P4",All!$AE107="RMS"),Ruler!I$17,IF(AND(All!$V107="P5",All!$AE107="RMS"),Ruler!I$18,IF(AND(All!$V107="P6",All!$AE107="RMS"),Ruler!I$19,IF(AND(All!$V107="P7",All!$AE107="RMS"),Ruler!I$20,IF(AND(All!$V107="P8",All!$AE107="RMS"),Ruler!I$21,IF(AND(All!$V107="P9",All!$AE107="RMS"),Ruler!I$22,IF(AND(All!$V107="P1",All!$AE107="RSS"),Ruler!I$6,IF(AND(All!$V107="P2",All!$AE107="RSS"),Ruler!I$23,IF(AND(All!$V107="P3",All!$AE107="RSS"),Ruler!I$24,IF(AND(All!$V107="P4",All!$AE107="RSS"),Ruler!I$25,IF(AND(All!$V107="P5",All!$AE107="RSS"),Ruler!I$26,IF(AND(All!$V107="P6",All!$AE107="RSS"),Ruler!I$27,IF(AND(All!$V107="P7",All!$AE107="RSS"),Ruler!I$28,IF(AND(All!$V107="P8",All!$AE107="RSS"),Ruler!I$29,IF(AND(All!$V107="P9",All!$AE107="RSS"),Ruler!I$30,0)))))))))))))))))))))))))))</f>
        <v>4</v>
      </c>
      <c r="BQ107" s="325">
        <f>IF(AND(All!$V107="P1",All!$AE107="RDP"),Ruler!J$6,IF(AND(All!$V107="P2",All!$AE107="RDP"),Ruler!J$7,IF(AND(All!$V107="P3",All!$AE107="RDP"),Ruler!J$8,IF(AND(All!$V107="P4",All!$AE107="RDP"),Ruler!J$9,IF(AND(All!$V107="P5",All!$AE107="RDP"),Ruler!J$10,IF(AND(All!$V107="P6",All!$AE107="RDP"),Ruler!J$11,IF(AND(All!$V107="P7",All!$AE107="RDP"),Ruler!J$12,IF(AND(All!$V107="P8",All!$AE107="RDP"),Ruler!J$13,IF(AND(All!$V107="P9",All!$AE107="RDP"),Ruler!J$14,IF(AND(All!$V107="P1",All!$AE107="RMS"),Ruler!J$6,IF(AND(All!$V107="P2",All!$AE107="RMS"),Ruler!J$15,IF(AND(All!$V107="P3",All!$AE107="RMS"),Ruler!J$16,IF(AND(All!$V107="P4",All!$AE107="RMS"),Ruler!J$17,IF(AND(All!$V107="P5",All!$AE107="RMS"),Ruler!J$18,IF(AND(All!$V107="P6",All!$AE107="RMS"),Ruler!J$19,IF(AND(All!$V107="P7",All!$AE107="RMS"),Ruler!J$20,IF(AND(All!$V107="P8",All!$AE107="RMS"),Ruler!J$21,IF(AND(All!$V107="P9",All!$AE107="RMS"),Ruler!J$22,IF(AND(All!$V107="P1",All!$AE107="RSS"),Ruler!J$6,IF(AND(All!$V107="P2",All!$AE107="RSS"),Ruler!J$23,IF(AND(All!$V107="P3",All!$AE107="RSS"),Ruler!J$24,IF(AND(All!$V107="P4",All!$AE107="RSS"),Ruler!J$25,IF(AND(All!$V107="P5",All!$AE107="RSS"),Ruler!J$26,IF(AND(All!$V107="P6",All!$AE107="RSS"),Ruler!J$27,IF(AND(All!$V107="P7",All!$AE107="RSS"),Ruler!J$28,IF(AND(All!$V107="P8",All!$AE107="RSS"),Ruler!J$29,IF(AND(All!$V107="P9",All!$AE107="RSS"),Ruler!J$30,0)))))))))))))))))))))))))))</f>
        <v>3</v>
      </c>
      <c r="BR107" s="325">
        <f>IF(AND(All!$V107="P1",All!$AE107="RDP"),Ruler!K$6,IF(AND(All!$V107="P2",All!$AE107="RDP"),Ruler!K$7,IF(AND(All!$V107="P3",All!$AE107="RDP"),Ruler!K$8,IF(AND(All!$V107="P4",All!$AE107="RDP"),Ruler!K$9,IF(AND(All!$V107="P5",All!$AE107="RDP"),Ruler!K$10,IF(AND(All!$V107="P6",All!$AE107="RDP"),Ruler!K$11,IF(AND(All!$V107="P7",All!$AE107="RDP"),Ruler!K$12,IF(AND(All!$V107="P8",All!$AE107="RDP"),Ruler!K$13,IF(AND(All!$V107="P9",All!$AE107="RDP"),Ruler!K$14,IF(AND(All!$V107="P1",All!$AE107="RMS"),Ruler!K$6,IF(AND(All!$V107="P2",All!$AE107="RMS"),Ruler!K$15,IF(AND(All!$V107="P3",All!$AE107="RMS"),Ruler!K$16,IF(AND(All!$V107="P4",All!$AE107="RMS"),Ruler!K$17,IF(AND(All!$V107="P5",All!$AE107="RMS"),Ruler!K$18,IF(AND(All!$V107="P6",All!$AE107="RMS"),Ruler!K$19,IF(AND(All!$V107="P7",All!$AE107="RMS"),Ruler!K$20,IF(AND(All!$V107="P8",All!$AE107="RMS"),Ruler!K$21,IF(AND(All!$V107="P9",All!$AE107="RMS"),Ruler!K$22,IF(AND(All!$V107="P1",All!$AE107="RSS"),Ruler!K$6,IF(AND(All!$V107="P2",All!$AE107="RSS"),Ruler!K$23,IF(AND(All!$V107="P3",All!$AE107="RSS"),Ruler!K$24,IF(AND(All!$V107="P4",All!$AE107="RSS"),Ruler!K$25,IF(AND(All!$V107="P5",All!$AE107="RSS"),Ruler!K$26,IF(AND(All!$V107="P6",All!$AE107="RSS"),Ruler!K$27,IF(AND(All!$V107="P7",All!$AE107="RSS"),Ruler!K$28,IF(AND(All!$V107="P8",All!$AE107="RSS"),Ruler!K$29,IF(AND(All!$V107="P9",All!$AE107="RSS"),Ruler!K$30,0)))))))))))))))))))))))))))</f>
        <v>4</v>
      </c>
      <c r="BS107" s="325">
        <f>IF(AND(All!$V107="P1",All!$AE107="RDP"),Ruler!L$6,IF(AND(All!$V107="P2",All!$AE107="RDP"),Ruler!L$7,IF(AND(All!$V107="P3",All!$AE107="RDP"),Ruler!L$8,IF(AND(All!$V107="P4",All!$AE107="RDP"),Ruler!L$9,IF(AND(All!$V107="P5",All!$AE107="RDP"),Ruler!L$10,IF(AND(All!$V107="P6",All!$AE107="RDP"),Ruler!L$11,IF(AND(All!$V107="P7",All!$AE107="RDP"),Ruler!L$12,IF(AND(All!$V107="P8",All!$AE107="RDP"),Ruler!L$13,IF(AND(All!$V107="P9",All!$AE107="RDP"),Ruler!L$14,IF(AND(All!$V107="P1",All!$AE107="RMS"),Ruler!L$6,IF(AND(All!$V107="P2",All!$AE107="RMS"),Ruler!L$15,IF(AND(All!$V107="P3",All!$AE107="RMS"),Ruler!L$16,IF(AND(All!$V107="P4",All!$AE107="RMS"),Ruler!L$17,IF(AND(All!$V107="P5",All!$AE107="RMS"),Ruler!L$18,IF(AND(All!$V107="P6",All!$AE107="RMS"),Ruler!L$19,IF(AND(All!$V107="P7",All!$AE107="RMS"),Ruler!L$20,IF(AND(All!$V107="P8",All!$AE107="RMS"),Ruler!L$21,IF(AND(All!$V107="P9",All!$AE107="RMS"),Ruler!L$22,IF(AND(All!$V107="P1",All!$AE107="RSS"),Ruler!L$6,IF(AND(All!$V107="P2",All!$AE107="RSS"),Ruler!L$23,IF(AND(All!$V107="P3",All!$AE107="RSS"),Ruler!L$24,IF(AND(All!$V107="P4",All!$AE107="RSS"),Ruler!L$25,IF(AND(All!$V107="P5",All!$AE107="RSS"),Ruler!L$26,IF(AND(All!$V107="P6",All!$AE107="RSS"),Ruler!L$27,IF(AND(All!$V107="P7",All!$AE107="RSS"),Ruler!L$28,IF(AND(All!$V107="P8",All!$AE107="RSS"),Ruler!L$29,IF(AND(All!$V107="P9",All!$AE107="RSS"),Ruler!L$30,0)))))))))))))))))))))))))))</f>
        <v>3</v>
      </c>
      <c r="BT107" s="325">
        <f>IF(AND(All!$V107="P1",All!$AE107="RDP"),Ruler!M$6,IF(AND(All!$V107="P2",All!$AE107="RDP"),Ruler!M$7,IF(AND(All!$V107="P3",All!$AE107="RDP"),Ruler!M$8,IF(AND(All!$V107="P4",All!$AE107="RDP"),Ruler!M$9,IF(AND(All!$V107="P5",All!$AE107="RDP"),Ruler!M$10,IF(AND(All!$V107="P6",All!$AE107="RDP"),Ruler!M$11,IF(AND(All!$V107="P7",All!$AE107="RDP"),Ruler!M$12,IF(AND(All!$V107="P8",All!$AE107="RDP"),Ruler!M$13,IF(AND(All!$V107="P9",All!$AE107="RDP"),Ruler!M$14,IF(AND(All!$V107="P1",All!$AE107="RMS"),Ruler!M$6,IF(AND(All!$V107="P2",All!$AE107="RMS"),Ruler!M$15,IF(AND(All!$V107="P3",All!$AE107="RMS"),Ruler!M$16,IF(AND(All!$V107="P4",All!$AE107="RMS"),Ruler!M$17,IF(AND(All!$V107="P5",All!$AE107="RMS"),Ruler!M$18,IF(AND(All!$V107="P6",All!$AE107="RMS"),Ruler!M$19,IF(AND(All!$V107="P7",All!$AE107="RMS"),Ruler!M$20,IF(AND(All!$V107="P8",All!$AE107="RMS"),Ruler!M$21,IF(AND(All!$V107="P9",All!$AE107="RMS"),Ruler!M$22,IF(AND(All!$V107="P1",All!$AE107="RSS"),Ruler!M$6,IF(AND(All!$V107="P2",All!$AE107="RSS"),Ruler!M$23,IF(AND(All!$V107="P3",All!$AE107="RSS"),Ruler!M$24,IF(AND(All!$V107="P4",All!$AE107="RSS"),Ruler!M$25,IF(AND(All!$V107="P5",All!$AE107="RSS"),Ruler!M$26,IF(AND(All!$V107="P6",All!$AE107="RSS"),Ruler!M$27,IF(AND(All!$V107="P7",All!$AE107="RSS"),Ruler!M$28,IF(AND(All!$V107="P8",All!$AE107="RSS"),Ruler!M$29,IF(AND(All!$V107="P9",All!$AE107="RSS"),Ruler!M$30,0)))))))))))))))))))))))))))</f>
        <v>3</v>
      </c>
      <c r="BU107" s="325">
        <f>IF(AND(All!$V107="P1",All!$AE107="RDP"),Ruler!N$6,IF(AND(All!$V107="P2",All!$AE107="RDP"),Ruler!N$7,IF(AND(All!$V107="P3",All!$AE107="RDP"),Ruler!N$8,IF(AND(All!$V107="P4",All!$AE107="RDP"),Ruler!N$9,IF(AND(All!$V107="P5",All!$AE107="RDP"),Ruler!N$10,IF(AND(All!$V107="P6",All!$AE107="RDP"),Ruler!N$11,IF(AND(All!$V107="P7",All!$AE107="RDP"),Ruler!N$12,IF(AND(All!$V107="P8",All!$AE107="RDP"),Ruler!N$13,IF(AND(All!$V107="P9",All!$AE107="RDP"),Ruler!N$14,IF(AND(All!$V107="P1",All!$AE107="RMS"),Ruler!N$6,IF(AND(All!$V107="P2",All!$AE107="RMS"),Ruler!N$15,IF(AND(All!$V107="P3",All!$AE107="RMS"),Ruler!N$16,IF(AND(All!$V107="P4",All!$AE107="RMS"),Ruler!N$17,IF(AND(All!$V107="P5",All!$AE107="RMS"),Ruler!N$18,IF(AND(All!$V107="P6",All!$AE107="RMS"),Ruler!N$19,IF(AND(All!$V107="P7",All!$AE107="RMS"),Ruler!N$20,IF(AND(All!$V107="P8",All!$AE107="RMS"),Ruler!N$21,IF(AND(All!$V107="P9",All!$AE107="RMS"),Ruler!N$22,IF(AND(All!$V107="P1",All!$AE107="RSS"),Ruler!N$6,IF(AND(All!$V107="P2",All!$AE107="RSS"),Ruler!N$23,IF(AND(All!$V107="P3",All!$AE107="RSS"),Ruler!N$24,IF(AND(All!$V107="P4",All!$AE107="RSS"),Ruler!N$25,IF(AND(All!$V107="P5",All!$AE107="RSS"),Ruler!N$26,IF(AND(All!$V107="P6",All!$AE107="RSS"),Ruler!N$27,IF(AND(All!$V107="P7",All!$AE107="RSS"),Ruler!N$28,IF(AND(All!$V107="P8",All!$AE107="RSS"),Ruler!N$29,IF(AND(All!$V107="P9",All!$AE107="RSS"),Ruler!N$30,0)))))))))))))))))))))))))))</f>
        <v>3</v>
      </c>
      <c r="BV107" s="325">
        <f>IF(AND(All!$V107="P1",All!$AE107="RDP"),Ruler!O$6,IF(AND(All!$V107="P2",All!$AE107="RDP"),Ruler!O$7,IF(AND(All!$V107="P3",All!$AE107="RDP"),Ruler!O$8,IF(AND(All!$V107="P4",All!$AE107="RDP"),Ruler!O$9,IF(AND(All!$V107="P5",All!$AE107="RDP"),Ruler!O$10,IF(AND(All!$V107="P6",All!$AE107="RDP"),Ruler!O$11,IF(AND(All!$V107="P7",All!$AE107="RDP"),Ruler!O$12,IF(AND(All!$V107="P8",All!$AE107="RDP"),Ruler!O$13,IF(AND(All!$V107="P9",All!$AE107="RDP"),Ruler!O$14,IF(AND(All!$V107="P1",All!$AE107="RMS"),Ruler!O$6,IF(AND(All!$V107="P2",All!$AE107="RMS"),Ruler!O$15,IF(AND(All!$V107="P3",All!$AE107="RMS"),Ruler!O$16,IF(AND(All!$V107="P4",All!$AE107="RMS"),Ruler!O$17,IF(AND(All!$V107="P5",All!$AE107="RMS"),Ruler!O$18,IF(AND(All!$V107="P6",All!$AE107="RMS"),Ruler!O$19,IF(AND(All!$V107="P7",All!$AE107="RMS"),Ruler!O$20,IF(AND(All!$V107="P8",All!$AE107="RMS"),Ruler!O$21,IF(AND(All!$V107="P9",All!$AE107="RMS"),Ruler!O$22,IF(AND(All!$V107="P1",All!$AE107="RSS"),Ruler!O$6,IF(AND(All!$V107="P2",All!$AE107="RSS"),Ruler!O$23,IF(AND(All!$V107="P3",All!$AE107="RSS"),Ruler!O$24,IF(AND(All!$V107="P4",All!$AE107="RSS"),Ruler!O$25,IF(AND(All!$V107="P5",All!$AE107="RSS"),Ruler!O$26,IF(AND(All!$V107="P6",All!$AE107="RSS"),Ruler!O$27,IF(AND(All!$V107="P7",All!$AE107="RSS"),Ruler!O$28,IF(AND(All!$V107="P8",All!$AE107="RSS"),Ruler!O$29,IF(AND(All!$V107="P9",All!$AE107="RSS"),Ruler!O$30,0)))))))))))))))))))))))))))</f>
        <v>4</v>
      </c>
      <c r="BW107" s="325">
        <f>IF(AND(All!$V107="P1",All!$AE107="RDP"),Ruler!P$6,IF(AND(All!$V107="P2",All!$AE107="RDP"),Ruler!P$7,IF(AND(All!$V107="P3",All!$AE107="RDP"),Ruler!P$8,IF(AND(All!$V107="P4",All!$AE107="RDP"),Ruler!P$9,IF(AND(All!$V107="P5",All!$AE107="RDP"),Ruler!P$10,IF(AND(All!$V107="P6",All!$AE107="RDP"),Ruler!P$11,IF(AND(All!$V107="P7",All!$AE107="RDP"),Ruler!P$12,IF(AND(All!$V107="P8",All!$AE107="RDP"),Ruler!P$13,IF(AND(All!$V107="P9",All!$AE107="RDP"),Ruler!P$14,IF(AND(All!$V107="P1",All!$AE107="RMS"),Ruler!P$6,IF(AND(All!$V107="P2",All!$AE107="RMS"),Ruler!P$15,IF(AND(All!$V107="P3",All!$AE107="RMS"),Ruler!P$16,IF(AND(All!$V107="P4",All!$AE107="RMS"),Ruler!P$17,IF(AND(All!$V107="P5",All!$AE107="RMS"),Ruler!P$18,IF(AND(All!$V107="P6",All!$AE107="RMS"),Ruler!P$19,IF(AND(All!$V107="P7",All!$AE107="RMS"),Ruler!P$20,IF(AND(All!$V107="P8",All!$AE107="RMS"),Ruler!P$21,IF(AND(All!$V107="P9",All!$AE107="RMS"),Ruler!P$22,IF(AND(All!$V107="P1",All!$AE107="RSS"),Ruler!P$6,IF(AND(All!$V107="P2",All!$AE107="RSS"),Ruler!P$23,IF(AND(All!$V107="P3",All!$AE107="RSS"),Ruler!P$24,IF(AND(All!$V107="P4",All!$AE107="RSS"),Ruler!P$25,IF(AND(All!$V107="P5",All!$AE107="RSS"),Ruler!P$26,IF(AND(All!$V107="P6",All!$AE107="RSS"),Ruler!P$27,IF(AND(All!$V107="P7",All!$AE107="RSS"),Ruler!P$28,IF(AND(All!$V107="P8",All!$AE107="RSS"),Ruler!P$29,IF(AND(All!$V107="P9",All!$AE107="RSS"),Ruler!P$30,0)))))))))))))))))))))))))))</f>
        <v>4</v>
      </c>
      <c r="BX107" s="325">
        <f>IF(AND(All!$V107="P1",All!$AE107="RDP"),Ruler!Q$6,IF(AND(All!$V107="P2",All!$AE107="RDP"),Ruler!Q$7,IF(AND(All!$V107="P3",All!$AE107="RDP"),Ruler!Q$8,IF(AND(All!$V107="P4",All!$AE107="RDP"),Ruler!Q$9,IF(AND(All!$V107="P5",All!$AE107="RDP"),Ruler!Q$10,IF(AND(All!$V107="P6",All!$AE107="RDP"),Ruler!Q$11,IF(AND(All!$V107="P7",All!$AE107="RDP"),Ruler!Q$12,IF(AND(All!$V107="P8",All!$AE107="RDP"),Ruler!Q$13,IF(AND(All!$V107="P9",All!$AE107="RDP"),Ruler!Q$14,IF(AND(All!$V107="P1",All!$AE107="RMS"),Ruler!Q$6,IF(AND(All!$V107="P2",All!$AE107="RMS"),Ruler!Q$15,IF(AND(All!$V107="P3",All!$AE107="RMS"),Ruler!Q$16,IF(AND(All!$V107="P4",All!$AE107="RMS"),Ruler!Q$17,IF(AND(All!$V107="P5",All!$AE107="RMS"),Ruler!Q$18,IF(AND(All!$V107="P6",All!$AE107="RMS"),Ruler!Q$19,IF(AND(All!$V107="P7",All!$AE107="RMS"),Ruler!Q$20,IF(AND(All!$V107="P8",All!$AE107="RMS"),Ruler!Q$21,IF(AND(All!$V107="P9",All!$AE107="RMS"),Ruler!Q$22,IF(AND(All!$V107="P1",All!$AE107="RSS"),Ruler!Q$6,IF(AND(All!$V107="P2",All!$AE107="RSS"),Ruler!Q$23,IF(AND(All!$V107="P3",All!$AE107="RSS"),Ruler!Q$24,IF(AND(All!$V107="P4",All!$AE107="RSS"),Ruler!Q$25,IF(AND(All!$V107="P5",All!$AE107="RSS"),Ruler!Q$26,IF(AND(All!$V107="P6",All!$AE107="RSS"),Ruler!Q$27,IF(AND(All!$V107="P7",All!$AE107="RSS"),Ruler!Q$28,IF(AND(All!$V107="P8",All!$AE107="RSS"),Ruler!Q$29,IF(AND(All!$V107="P9",All!$AE107="RSS"),Ruler!Q$30,0)))))))))))))))))))))))))))</f>
        <v>3</v>
      </c>
      <c r="BY107" s="325">
        <f>IF(AND(All!$V107="P1",All!$AE107="RDP"),Ruler!R$6,IF(AND(All!$V107="P2",All!$AE107="RDP"),Ruler!R$7,IF(AND(All!$V107="P3",All!$AE107="RDP"),Ruler!R$8,IF(AND(All!$V107="P4",All!$AE107="RDP"),Ruler!R$9,IF(AND(All!$V107="P5",All!$AE107="RDP"),Ruler!R$10,IF(AND(All!$V107="P6",All!$AE107="RDP"),Ruler!R$11,IF(AND(All!$V107="P7",All!$AE107="RDP"),Ruler!R$12,IF(AND(All!$V107="P8",All!$AE107="RDP"),Ruler!R$13,IF(AND(All!$V107="P9",All!$AE107="RDP"),Ruler!R$14,IF(AND(All!$V107="P1",All!$AE107="RMS"),Ruler!R$6,IF(AND(All!$V107="P2",All!$AE107="RMS"),Ruler!R$15,IF(AND(All!$V107="P3",All!$AE107="RMS"),Ruler!R$16,IF(AND(All!$V107="P4",All!$AE107="RMS"),Ruler!R$17,IF(AND(All!$V107="P5",All!$AE107="RMS"),Ruler!R$18,IF(AND(All!$V107="P6",All!$AE107="RMS"),Ruler!R$19,IF(AND(All!$V107="P7",All!$AE107="RMS"),Ruler!R$20,IF(AND(All!$V107="P8",All!$AE107="RMS"),Ruler!R$21,IF(AND(All!$V107="P9",All!$AE107="RMS"),Ruler!R$22,IF(AND(All!$V107="P1",All!$AE107="RSS"),Ruler!R$6,IF(AND(All!$V107="P2",All!$AE107="RSS"),Ruler!R$23,IF(AND(All!$V107="P3",All!$AE107="RSS"),Ruler!R$24,IF(AND(All!$V107="P4",All!$AE107="RSS"),Ruler!R$25,IF(AND(All!$V107="P5",All!$AE107="RSS"),Ruler!R$26,IF(AND(All!$V107="P6",All!$AE107="RSS"),Ruler!R$27,IF(AND(All!$V107="P7",All!$AE107="RSS"),Ruler!R$28,IF(AND(All!$V107="P8",All!$AE107="RSS"),Ruler!R$29,IF(AND(All!$V107="P9",All!$AE107="RSS"),Ruler!R$30,0)))))))))))))))))))))))))))</f>
        <v>4</v>
      </c>
      <c r="BZ107" s="325">
        <f>IF(AND(All!$V107="P1",All!$AE107="RDP"),Ruler!S$6,IF(AND(All!$V107="P2",All!$AE107="RDP"),Ruler!S$7,IF(AND(All!$V107="P3",All!$AE107="RDP"),Ruler!S$8,IF(AND(All!$V107="P4",All!$AE107="RDP"),Ruler!S$9,IF(AND(All!$V107="P5",All!$AE107="RDP"),Ruler!S$10,IF(AND(All!$V107="P6",All!$AE107="RDP"),Ruler!S$11,IF(AND(All!$V107="P7",All!$AE107="RDP"),Ruler!S$12,IF(AND(All!$V107="P8",All!$AE107="RDP"),Ruler!S$13,IF(AND(All!$V107="P9",All!$AE107="RDP"),Ruler!S$14,IF(AND(All!$V107="P1",All!$AE107="RMS"),Ruler!S$6,IF(AND(All!$V107="P2",All!$AE107="RMS"),Ruler!S$15,IF(AND(All!$V107="P3",All!$AE107="RMS"),Ruler!S$16,IF(AND(All!$V107="P4",All!$AE107="RMS"),Ruler!S$17,IF(AND(All!$V107="P5",All!$AE107="RMS"),Ruler!S$18,IF(AND(All!$V107="P6",All!$AE107="RMS"),Ruler!S$19,IF(AND(All!$V107="P7",All!$AE107="RMS"),Ruler!S$20,IF(AND(All!$V107="P8",All!$AE107="RMS"),Ruler!S$21,IF(AND(All!$V107="P9",All!$AE107="RMS"),Ruler!S$22,IF(AND(All!$V107="P1",All!$AE107="RSS"),Ruler!S$6,IF(AND(All!$V107="P2",All!$AE107="RSS"),Ruler!S$23,IF(AND(All!$V107="P3",All!$AE107="RSS"),Ruler!S$24,IF(AND(All!$V107="P4",All!$AE107="RSS"),Ruler!S$25,IF(AND(All!$V107="P5",All!$AE107="RSS"),Ruler!S$26,IF(AND(All!$V107="P6",All!$AE107="RSS"),Ruler!S$27,IF(AND(All!$V107="P7",All!$AE107="RSS"),Ruler!S$28,IF(AND(All!$V107="P8",All!$AE107="RSS"),Ruler!S$29,IF(AND(All!$V107="P9",All!$AE107="RSS"),Ruler!S$30,0)))))))))))))))))))))))))))</f>
        <v>3</v>
      </c>
      <c r="CA107" s="325">
        <f>IF(AND(All!$V107="P1",All!$AE107="RDP"),Ruler!T$6,IF(AND(All!$V107="P2",All!$AE107="RDP"),Ruler!T$7,IF(AND(All!$V107="P3",All!$AE107="RDP"),Ruler!T$8,IF(AND(All!$V107="P4",All!$AE107="RDP"),Ruler!T$9,IF(AND(All!$V107="P5",All!$AE107="RDP"),Ruler!T$10,IF(AND(All!$V107="P6",All!$AE107="RDP"),Ruler!T$11,IF(AND(All!$V107="P7",All!$AE107="RDP"),Ruler!T$12,IF(AND(All!$V107="P8",All!$AE107="RDP"),Ruler!T$13,IF(AND(All!$V107="P9",All!$AE107="RDP"),Ruler!T$14,IF(AND(All!$V107="P1",All!$AE107="RMS"),Ruler!T$6,IF(AND(All!$V107="P2",All!$AE107="RMS"),Ruler!T$15,IF(AND(All!$V107="P3",All!$AE107="RMS"),Ruler!T$16,IF(AND(All!$V107="P4",All!$AE107="RMS"),Ruler!T$17,IF(AND(All!$V107="P5",All!$AE107="RMS"),Ruler!T$18,IF(AND(All!$V107="P6",All!$AE107="RMS"),Ruler!T$19,IF(AND(All!$V107="P7",All!$AE107="RMS"),Ruler!T$20,IF(AND(All!$V107="P8",All!$AE107="RMS"),Ruler!T$21,IF(AND(All!$V107="P9",All!$AE107="RMS"),Ruler!T$22,IF(AND(All!$V107="P1",All!$AE107="RSS"),Ruler!T$6,IF(AND(All!$V107="P2",All!$AE107="RSS"),Ruler!T$23,IF(AND(All!$V107="P3",All!$AE107="RSS"),Ruler!T$24,IF(AND(All!$V107="P4",All!$AE107="RSS"),Ruler!T$25,IF(AND(All!$V107="P5",All!$AE107="RSS"),Ruler!T$26,IF(AND(All!$V107="P6",All!$AE107="RSS"),Ruler!T$27,IF(AND(All!$V107="P7",All!$AE107="RSS"),Ruler!T$28,IF(AND(All!$V107="P8",All!$AE107="RSS"),Ruler!T$29,IF(AND(All!$V107="P9",All!$AE107="RSS"),Ruler!T$30,0)))))))))))))))))))))))))))</f>
        <v>3</v>
      </c>
      <c r="CB107" s="325">
        <f>IF(AND(All!$V107="P1",All!$AE107="RDP"),Ruler!U$6,IF(AND(All!$V107="P2",All!$AE107="RDP"),Ruler!U$7,IF(AND(All!$V107="P3",All!$AE107="RDP"),Ruler!U$8,IF(AND(All!$V107="P4",All!$AE107="RDP"),Ruler!U$9,IF(AND(All!$V107="P5",All!$AE107="RDP"),Ruler!U$10,IF(AND(All!$V107="P6",All!$AE107="RDP"),Ruler!U$11,IF(AND(All!$V107="P7",All!$AE107="RDP"),Ruler!U$12,IF(AND(All!$V107="P8",All!$AE107="RDP"),Ruler!U$13,IF(AND(All!$V107="P9",All!$AE107="RDP"),Ruler!U$14,IF(AND(All!$V107="P1",All!$AE107="RMS"),Ruler!U$6,IF(AND(All!$V107="P2",All!$AE107="RMS"),Ruler!U$15,IF(AND(All!$V107="P3",All!$AE107="RMS"),Ruler!U$16,IF(AND(All!$V107="P4",All!$AE107="RMS"),Ruler!U$17,IF(AND(All!$V107="P5",All!$AE107="RMS"),Ruler!U$18,IF(AND(All!$V107="P6",All!$AE107="RMS"),Ruler!U$19,IF(AND(All!$V107="P7",All!$AE107="RMS"),Ruler!U$20,IF(AND(All!$V107="P8",All!$AE107="RMS"),Ruler!U$21,IF(AND(All!$V107="P9",All!$AE107="RMS"),Ruler!U$22,IF(AND(All!$V107="P1",All!$AE107="RSS"),Ruler!U$6,IF(AND(All!$V107="P2",All!$AE107="RSS"),Ruler!U$23,IF(AND(All!$V107="P3",All!$AE107="RSS"),Ruler!U$24,IF(AND(All!$V107="P4",All!$AE107="RSS"),Ruler!U$25,IF(AND(All!$V107="P5",All!$AE107="RSS"),Ruler!U$26,IF(AND(All!$V107="P6",All!$AE107="RSS"),Ruler!U$27,IF(AND(All!$V107="P7",All!$AE107="RSS"),Ruler!U$28,IF(AND(All!$V107="P8",All!$AE107="RSS"),Ruler!U$29,IF(AND(All!$V107="P9",All!$AE107="RSS"),Ruler!U$30,0)))))))))))))))))))))))))))</f>
        <v>3</v>
      </c>
      <c r="CC107" s="325">
        <f>IF(AND(All!$V107="P1",All!$AE107="RDP"),Ruler!V$6,IF(AND(All!$V107="P2",All!$AE107="RDP"),Ruler!V$7,IF(AND(All!$V107="P3",All!$AE107="RDP"),Ruler!V$8,IF(AND(All!$V107="P4",All!$AE107="RDP"),Ruler!V$9,IF(AND(All!$V107="P5",All!$AE107="RDP"),Ruler!V$10,IF(AND(All!$V107="P6",All!$AE107="RDP"),Ruler!V$11,IF(AND(All!$V107="P7",All!$AE107="RDP"),Ruler!V$12,IF(AND(All!$V107="P8",All!$AE107="RDP"),Ruler!V$13,IF(AND(All!$V107="P9",All!$AE107="RDP"),Ruler!V$14,IF(AND(All!$V107="P1",All!$AE107="RMS"),Ruler!V$6,IF(AND(All!$V107="P2",All!$AE107="RMS"),Ruler!V$15,IF(AND(All!$V107="P3",All!$AE107="RMS"),Ruler!V$16,IF(AND(All!$V107="P4",All!$AE107="RMS"),Ruler!V$17,IF(AND(All!$V107="P5",All!$AE107="RMS"),Ruler!V$18,IF(AND(All!$V107="P6",All!$AE107="RMS"),Ruler!V$19,IF(AND(All!$V107="P7",All!$AE107="RMS"),Ruler!V$20,IF(AND(All!$V107="P8",All!$AE107="RMS"),Ruler!V$21,IF(AND(All!$V107="P9",All!$AE107="RMS"),Ruler!V$22,IF(AND(All!$V107="P1",All!$AE107="RSS"),Ruler!V$6,IF(AND(All!$V107="P2",All!$AE107="RSS"),Ruler!V$23,IF(AND(All!$V107="P3",All!$AE107="RSS"),Ruler!V$24,IF(AND(All!$V107="P4",All!$AE107="RSS"),Ruler!V$25,IF(AND(All!$V107="P5",All!$AE107="RSS"),Ruler!V$26,IF(AND(All!$V107="P6",All!$AE107="RSS"),Ruler!V$27,IF(AND(All!$V107="P7",All!$AE107="RSS"),Ruler!V$28,IF(AND(All!$V107="P8",All!$AE107="RSS"),Ruler!V$29,IF(AND(All!$V107="P9",All!$AE107="RSS"),Ruler!V$30,0)))))))))))))))))))))))))))</f>
        <v>3</v>
      </c>
      <c r="CD107" s="325">
        <f>IF(AND(All!$V107="P1",All!$AE107="RDP"),Ruler!W$6,IF(AND(All!$V107="P2",All!$AE107="RDP"),Ruler!W$7,IF(AND(All!$V107="P3",All!$AE107="RDP"),Ruler!W$8,IF(AND(All!$V107="P4",All!$AE107="RDP"),Ruler!W$9,IF(AND(All!$V107="P5",All!$AE107="RDP"),Ruler!W$10,IF(AND(All!$V107="P6",All!$AE107="RDP"),Ruler!W$11,IF(AND(All!$V107="P7",All!$AE107="RDP"),Ruler!W$12,IF(AND(All!$V107="P8",All!$AE107="RDP"),Ruler!W$13,IF(AND(All!$V107="P9",All!$AE107="RDP"),Ruler!W$14,IF(AND(All!$V107="P1",All!$AE107="RMS"),Ruler!W$6,IF(AND(All!$V107="P2",All!$AE107="RMS"),Ruler!W$15,IF(AND(All!$V107="P3",All!$AE107="RMS"),Ruler!W$16,IF(AND(All!$V107="P4",All!$AE107="RMS"),Ruler!W$17,IF(AND(All!$V107="P5",All!$AE107="RMS"),Ruler!W$18,IF(AND(All!$V107="P6",All!$AE107="RMS"),Ruler!W$19,IF(AND(All!$V107="P7",All!$AE107="RMS"),Ruler!W$20,IF(AND(All!$V107="P8",All!$AE107="RMS"),Ruler!W$21,IF(AND(All!$V107="P9",All!$AE107="RMS"),Ruler!W$22,IF(AND(All!$V107="P1",All!$AE107="RSS"),Ruler!W$6,IF(AND(All!$V107="P2",All!$AE107="RSS"),Ruler!W$23,IF(AND(All!$V107="P3",All!$AE107="RSS"),Ruler!W$24,IF(AND(All!$V107="P4",All!$AE107="RSS"),Ruler!W$25,IF(AND(All!$V107="P5",All!$AE107="RSS"),Ruler!W$26,IF(AND(All!$V107="P6",All!$AE107="RSS"),Ruler!W$27,IF(AND(All!$V107="P7",All!$AE107="RSS"),Ruler!W$28,IF(AND(All!$V107="P8",All!$AE107="RSS"),Ruler!W$29,IF(AND(All!$V107="P9",All!$AE107="RSS"),Ruler!W$30,0)))))))))))))))))))))))))))</f>
        <v>2</v>
      </c>
      <c r="CE107" s="325">
        <f>IF(AND(All!$V107="P1",All!$AE107="RDP"),Ruler!X$6,IF(AND(All!$V107="P2",All!$AE107="RDP"),Ruler!X$7,IF(AND(All!$V107="P3",All!$AE107="RDP"),Ruler!X$8,IF(AND(All!$V107="P4",All!$AE107="RDP"),Ruler!X$9,IF(AND(All!$V107="P5",All!$AE107="RDP"),Ruler!X$10,IF(AND(All!$V107="P6",All!$AE107="RDP"),Ruler!X$11,IF(AND(All!$V107="P7",All!$AE107="RDP"),Ruler!X$12,IF(AND(All!$V107="P8",All!$AE107="RDP"),Ruler!X$13,IF(AND(All!$V107="P9",All!$AE107="RDP"),Ruler!X$14,IF(AND(All!$V107="P1",All!$AE107="RMS"),Ruler!X$6,IF(AND(All!$V107="P2",All!$AE107="RMS"),Ruler!X$15,IF(AND(All!$V107="P3",All!$AE107="RMS"),Ruler!X$16,IF(AND(All!$V107="P4",All!$AE107="RMS"),Ruler!X$17,IF(AND(All!$V107="P5",All!$AE107="RMS"),Ruler!X$18,IF(AND(All!$V107="P6",All!$AE107="RMS"),Ruler!X$19,IF(AND(All!$V107="P7",All!$AE107="RMS"),Ruler!X$20,IF(AND(All!$V107="P8",All!$AE107="RMS"),Ruler!X$21,IF(AND(All!$V107="P9",All!$AE107="RMS"),Ruler!X$22,IF(AND(All!$V107="P1",All!$AE107="RSS"),Ruler!X$6,IF(AND(All!$V107="P2",All!$AE107="RSS"),Ruler!X$23,IF(AND(All!$V107="P3",All!$AE107="RSS"),Ruler!X$24,IF(AND(All!$V107="P4",All!$AE107="RSS"),Ruler!X$25,IF(AND(All!$V107="P5",All!$AE107="RSS"),Ruler!X$26,IF(AND(All!$V107="P6",All!$AE107="RSS"),Ruler!X$27,IF(AND(All!$V107="P7",All!$AE107="RSS"),Ruler!X$28,IF(AND(All!$V107="P8",All!$AE107="RSS"),Ruler!X$29,IF(AND(All!$V107="P9",All!$AE107="RSS"),Ruler!X$30,0)))))))))))))))))))))))))))</f>
        <v>3</v>
      </c>
      <c r="CF107" s="325">
        <f>IF(AND(All!$V107="P1",All!$AE107="RDP"),Ruler!Y$6,IF(AND(All!$V107="P2",All!$AE107="RDP"),Ruler!Y$7,IF(AND(All!$V107="P3",All!$AE107="RDP"),Ruler!Y$8,IF(AND(All!$V107="P4",All!$AE107="RDP"),Ruler!Y$9,IF(AND(All!$V107="P5",All!$AE107="RDP"),Ruler!Y$10,IF(AND(All!$V107="P6",All!$AE107="RDP"),Ruler!Y$11,IF(AND(All!$V107="P7",All!$AE107="RDP"),Ruler!Y$12,IF(AND(All!$V107="P8",All!$AE107="RDP"),Ruler!Y$13,IF(AND(All!$V107="P9",All!$AE107="RDP"),Ruler!Y$14,IF(AND(All!$V107="P1",All!$AE107="RMS"),Ruler!Y$6,IF(AND(All!$V107="P2",All!$AE107="RMS"),Ruler!Y$15,IF(AND(All!$V107="P3",All!$AE107="RMS"),Ruler!Y$16,IF(AND(All!$V107="P4",All!$AE107="RMS"),Ruler!Y$17,IF(AND(All!$V107="P5",All!$AE107="RMS"),Ruler!Y$18,IF(AND(All!$V107="P6",All!$AE107="RMS"),Ruler!Y$19,IF(AND(All!$V107="P7",All!$AE107="RMS"),Ruler!Y$20,IF(AND(All!$V107="P8",All!$AE107="RMS"),Ruler!Y$21,IF(AND(All!$V107="P9",All!$AE107="RMS"),Ruler!Y$22,IF(AND(All!$V107="P1",All!$AE107="RSS"),Ruler!Y$6,IF(AND(All!$V107="P2",All!$AE107="RSS"),Ruler!Y$23,IF(AND(All!$V107="P3",All!$AE107="RSS"),Ruler!Y$24,IF(AND(All!$V107="P4",All!$AE107="RSS"),Ruler!Y$25,IF(AND(All!$V107="P5",All!$AE107="RSS"),Ruler!Y$26,IF(AND(All!$V107="P6",All!$AE107="RSS"),Ruler!Y$27,IF(AND(All!$V107="P7",All!$AE107="RSS"),Ruler!Y$28,IF(AND(All!$V107="P8",All!$AE107="RSS"),Ruler!Y$29,IF(AND(All!$V107="P9",All!$AE107="RSS"),Ruler!Y$30,0)))))))))))))))))))))))))))</f>
        <v>2</v>
      </c>
      <c r="CG107" s="325">
        <f>IF(AND(All!$V107="P1",All!$AE107="RDP"),Ruler!Z$6,IF(AND(All!$V107="P2",All!$AE107="RDP"),Ruler!Z$7,IF(AND(All!$V107="P3",All!$AE107="RDP"),Ruler!Z$8,IF(AND(All!$V107="P4",All!$AE107="RDP"),Ruler!Z$9,IF(AND(All!$V107="P5",All!$AE107="RDP"),Ruler!Z$10,IF(AND(All!$V107="P6",All!$AE107="RDP"),Ruler!Z$11,IF(AND(All!$V107="P7",All!$AE107="RDP"),Ruler!Z$12,IF(AND(All!$V107="P8",All!$AE107="RDP"),Ruler!Z$13,IF(AND(All!$V107="P9",All!$AE107="RDP"),Ruler!Z$14,IF(AND(All!$V107="P1",All!$AE107="RMS"),Ruler!Z$6,IF(AND(All!$V107="P2",All!$AE107="RMS"),Ruler!Z$15,IF(AND(All!$V107="P3",All!$AE107="RMS"),Ruler!Z$16,IF(AND(All!$V107="P4",All!$AE107="RMS"),Ruler!Z$17,IF(AND(All!$V107="P5",All!$AE107="RMS"),Ruler!Z$18,IF(AND(All!$V107="P6",All!$AE107="RMS"),Ruler!Z$19,IF(AND(All!$V107="P7",All!$AE107="RMS"),Ruler!Z$20,IF(AND(All!$V107="P8",All!$AE107="RMS"),Ruler!Z$21,IF(AND(All!$V107="P9",All!$AE107="RMS"),Ruler!Z$22,IF(AND(All!$V107="P1",All!$AE107="RSS"),Ruler!Z$6,IF(AND(All!$V107="P2",All!$AE107="RSS"),Ruler!Z$23,IF(AND(All!$V107="P3",All!$AE107="RSS"),Ruler!Z$24,IF(AND(All!$V107="P4",All!$AE107="RSS"),Ruler!Z$25,IF(AND(All!$V107="P5",All!$AE107="RSS"),Ruler!Z$26,IF(AND(All!$V107="P6",All!$AE107="RSS"),Ruler!Z$27,IF(AND(All!$V107="P7",All!$AE107="RSS"),Ruler!Z$28,IF(AND(All!$V107="P8",All!$AE107="RSS"),Ruler!Z$29,IF(AND(All!$V107="P9",All!$AE107="RSS"),Ruler!Z$30,0)))))))))))))))))))))))))))</f>
        <v>2</v>
      </c>
      <c r="CH107" s="325">
        <f>IF(AND(All!$V107="P1",All!$AE107="RDP"),Ruler!AA$6,IF(AND(All!$V107="P2",All!$AE107="RDP"),Ruler!AA$7,IF(AND(All!$V107="P3",All!$AE107="RDP"),Ruler!AA$8,IF(AND(All!$V107="P4",All!$AE107="RDP"),Ruler!AA$9,IF(AND(All!$V107="P5",All!$AE107="RDP"),Ruler!AA$10,IF(AND(All!$V107="P6",All!$AE107="RDP"),Ruler!AA$11,IF(AND(All!$V107="P7",All!$AE107="RDP"),Ruler!AA$12,IF(AND(All!$V107="P8",All!$AE107="RDP"),Ruler!AA$13,IF(AND(All!$V107="P9",All!$AE107="RDP"),Ruler!AA$14,IF(AND(All!$V107="P1",All!$AE107="RMS"),Ruler!AA$6,IF(AND(All!$V107="P2",All!$AE107="RMS"),Ruler!AA$15,IF(AND(All!$V107="P3",All!$AE107="RMS"),Ruler!AA$16,IF(AND(All!$V107="P4",All!$AE107="RMS"),Ruler!AA$17,IF(AND(All!$V107="P5",All!$AE107="RMS"),Ruler!AA$18,IF(AND(All!$V107="P6",All!$AE107="RMS"),Ruler!AA$19,IF(AND(All!$V107="P7",All!$AE107="RMS"),Ruler!AA$20,IF(AND(All!$V107="P8",All!$AE107="RMS"),Ruler!AA$21,IF(AND(All!$V107="P9",All!$AE107="RMS"),Ruler!AA$22,IF(AND(All!$V107="P1",All!$AE107="RSS"),Ruler!AA$6,IF(AND(All!$V107="P2",All!$AE107="RSS"),Ruler!AA$23,IF(AND(All!$V107="P3",All!$AE107="RSS"),Ruler!AA$24,IF(AND(All!$V107="P4",All!$AE107="RSS"),Ruler!AA$25,IF(AND(All!$V107="P5",All!$AE107="RSS"),Ruler!AA$26,IF(AND(All!$V107="P6",All!$AE107="RSS"),Ruler!AA$27,IF(AND(All!$V107="P7",All!$AE107="RSS"),Ruler!AA$28,IF(AND(All!$V107="P8",All!$AE107="RSS"),Ruler!AA$29,IF(AND(All!$V107="P9",All!$AE107="RSS"),Ruler!AA$30,0)))))))))))))))))))))))))))</f>
        <v>2</v>
      </c>
      <c r="CI107" s="325">
        <f>IF(AND(All!$V107="P1",All!$AE107="RDP"),Ruler!AB$6,IF(AND(All!$V107="P2",All!$AE107="RDP"),Ruler!AB$7,IF(AND(All!$V107="P3",All!$AE107="RDP"),Ruler!AB$8,IF(AND(All!$V107="P4",All!$AE107="RDP"),Ruler!AB$9,IF(AND(All!$V107="P5",All!$AE107="RDP"),Ruler!AB$10,IF(AND(All!$V107="P6",All!$AE107="RDP"),Ruler!AB$11,IF(AND(All!$V107="P7",All!$AE107="RDP"),Ruler!AB$12,IF(AND(All!$V107="P8",All!$AE107="RDP"),Ruler!AB$13,IF(AND(All!$V107="P9",All!$AE107="RDP"),Ruler!AB$14,IF(AND(All!$V107="P1",All!$AE107="RMS"),Ruler!AB$6,IF(AND(All!$V107="P2",All!$AE107="RMS"),Ruler!AB$15,IF(AND(All!$V107="P3",All!$AE107="RMS"),Ruler!AB$16,IF(AND(All!$V107="P4",All!$AE107="RMS"),Ruler!AB$17,IF(AND(All!$V107="P5",All!$AE107="RMS"),Ruler!AB$18,IF(AND(All!$V107="P6",All!$AE107="RMS"),Ruler!AB$19,IF(AND(All!$V107="P7",All!$AE107="RMS"),Ruler!AB$20,IF(AND(All!$V107="P8",All!$AE107="RMS"),Ruler!AB$21,IF(AND(All!$V107="P9",All!$AE107="RMS"),Ruler!AB$22,IF(AND(All!$V107="P1",All!$AE107="RSS"),Ruler!AB$6,IF(AND(All!$V107="P2",All!$AE107="RSS"),Ruler!AB$23,IF(AND(All!$V107="P3",All!$AE107="RSS"),Ruler!AB$24,IF(AND(All!$V107="P4",All!$AE107="RSS"),Ruler!AB$25,IF(AND(All!$V107="P5",All!$AE107="RSS"),Ruler!AB$26,IF(AND(All!$V107="P6",All!$AE107="RSS"),Ruler!AB$27,IF(AND(All!$V107="P7",All!$AE107="RSS"),Ruler!AB$28,IF(AND(All!$V107="P8",All!$AE107="RSS"),Ruler!AB$29,IF(AND(All!$V107="P9",All!$AE107="RSS"),Ruler!AB$30,0)))))))))))))))))))))))))))</f>
        <v>2</v>
      </c>
      <c r="CJ107" s="377">
        <f>Table9[[#This Row],[R-B1]]-Table9[[#This Row],[B1]]</f>
        <v>0</v>
      </c>
      <c r="CK107" s="378">
        <f>Table9[[#This Row],[R-B2]]-Table9[[#This Row],[B2]]</f>
        <v>0</v>
      </c>
      <c r="CL107" s="378">
        <f>Table9[[#This Row],[R-B3]]-Table9[[#This Row],[B3]]</f>
        <v>1</v>
      </c>
      <c r="CM107" s="378">
        <f>Table9[[#This Row],[R-B4]]-Table9[[#This Row],[B4]]</f>
        <v>0</v>
      </c>
      <c r="CN107" s="378">
        <f>Table9[[#This Row],[R-B5]]-Table9[[#This Row],[B5]]</f>
        <v>0</v>
      </c>
      <c r="CO107" s="378">
        <f>Table9[[#This Row],[R-B6]]-Table9[[#This Row],[B6]]</f>
        <v>0</v>
      </c>
      <c r="CP107" s="378">
        <f>Table9[[#This Row],[R-B7]]-Table9[[#This Row],[B7]]</f>
        <v>0</v>
      </c>
      <c r="CQ107" s="378">
        <f>Table9[[#This Row],[R-B8]]-Table9[[#This Row],[B8]]</f>
        <v>0</v>
      </c>
      <c r="CR107" s="378">
        <f>Table9[[#This Row],[R-B9]]-Table9[[#This Row],[B9]]</f>
        <v>1</v>
      </c>
      <c r="CS107" s="378">
        <f>Table9[[#This Row],[R-B10]]-Table9[[#This Row],[B10]]</f>
        <v>0</v>
      </c>
      <c r="CT107" s="378">
        <f>Table9[[#This Row],[R-B11]]-Table9[[#This Row],[B11]]</f>
        <v>0</v>
      </c>
      <c r="CU107" s="378">
        <f>Table9[[#This Row],[R-B12]]-Table9[[#This Row],[B12]]</f>
        <v>0</v>
      </c>
      <c r="CV107" s="378">
        <f>Table9[[#This Row],[R-K1]]-Table9[[#This Row],[K1]]</f>
        <v>0</v>
      </c>
      <c r="CW107" s="378">
        <f>Table9[[#This Row],[R-K2]]-Table9[[#This Row],[K2]]</f>
        <v>0</v>
      </c>
      <c r="CX107" s="378">
        <f>Table9[[#This Row],[R-K3]]-Table9[[#This Row],[K3]]</f>
        <v>0</v>
      </c>
      <c r="CY107" s="378">
        <f>Table9[[#This Row],[R-K4]]-Table9[[#This Row],[K4]]</f>
        <v>0</v>
      </c>
      <c r="CZ107" s="378">
        <f>Table9[[#This Row],[R-K5]]-Table9[[#This Row],[K5]]</f>
        <v>1</v>
      </c>
      <c r="DA107" s="378">
        <f>Table9[[#This Row],[R-P1]]-Table9[[#This Row],[P1]]</f>
        <v>1</v>
      </c>
      <c r="DB107" s="378">
        <f>Table9[[#This Row],[R-P2]]-Table9[[#This Row],[P2]]</f>
        <v>0</v>
      </c>
      <c r="DC107" s="378">
        <f>Table9[[#This Row],[R-P3]]-Table9[[#This Row],[P3]]</f>
        <v>1</v>
      </c>
      <c r="DD107" s="378">
        <f>Table9[[#This Row],[R-P4]]-Table9[[#This Row],[P4]]</f>
        <v>0</v>
      </c>
      <c r="DE107" s="378">
        <f>Table9[[#This Row],[R-P5]]-Table9[[#This Row],[P5]]</f>
        <v>0</v>
      </c>
      <c r="DF107" s="378">
        <f>Table9[[#This Row],[R-E1]]-Table9[[#This Row],[E1]]</f>
        <v>0</v>
      </c>
      <c r="DG107" s="379">
        <f>Table9[[#This Row],[R-E2]]-Table9[[#This Row],[E2]]</f>
        <v>0</v>
      </c>
      <c r="DH107" s="43">
        <f>COUNTIF(Table9[[#This Row],[G-B1]:[G-B12]],"&lt;=0")/12*100</f>
        <v>83.333333333333343</v>
      </c>
      <c r="DI107" s="43">
        <f>COUNTIF(Table9[[#This Row],[G-K1]:[G-K5]],"&lt;=0")/5*100</f>
        <v>80</v>
      </c>
      <c r="DJ107" s="43">
        <f>COUNTIF(Table9[[#This Row],[G-P1]:[G-P5]],"&lt;=0")/5*100</f>
        <v>60</v>
      </c>
      <c r="DK107" s="43">
        <f>COUNTIF(Table9[[#This Row],[G-E1]:[G-E2]],"&lt;=0")/2*100</f>
        <v>100</v>
      </c>
      <c r="DL107" s="450">
        <f>IF(AE107="RDP",(COUNTIF(Table9[[#This Row],[G-B3]],"&lt;=0")+COUNTIF(Table9[[#This Row],[G-B4]],"&lt;=0")+COUNTIF(Table9[[#This Row],[G-B7]],"&lt;=0")+COUNTIF(Table9[[#This Row],[G-B11]],"&lt;=0")+COUNTIF(Table9[[#This Row],[G-K2]],"&lt;=0"))/5*100,IF(AE107="RMS",(COUNTIF(Table9[[#This Row],[G-B4]],"&lt;=0")+COUNTIF(Table9[[#This Row],[G-B5]],"&lt;=0")+COUNTIF(Table9[[#This Row],[G-B10]],"&lt;=0")+COUNTIF(Table9[[#This Row],[G-B12]],"&lt;=0")+COUNTIF(Table9[[#This Row],[G-K2]],"&lt;=0"))/5*100,IF(AE107="RSS",(COUNTIF(Table9[[#This Row],[G-B1]],"&lt;=0")+COUNTIF(Table9[[#This Row],[G-B2]],"&lt;=0")+COUNTIF(Table9[[#This Row],[G-B6]],"&lt;=0")+COUNTIF(Table9[[#This Row],[G-B11]],"&lt;=0")+COUNTIF(Table9[[#This Row],[G-B12]],"&lt;=0"))/5*100,0)))</f>
        <v>80</v>
      </c>
      <c r="DM107" s="332">
        <v>100</v>
      </c>
      <c r="DN107" s="42">
        <v>100</v>
      </c>
      <c r="DO107" s="42">
        <v>100</v>
      </c>
      <c r="DP107" s="42">
        <v>100</v>
      </c>
      <c r="DQ107" s="42">
        <v>100</v>
      </c>
      <c r="DR107" s="380">
        <v>92</v>
      </c>
      <c r="DS107" s="381">
        <v>80</v>
      </c>
      <c r="DT107" s="381">
        <v>80</v>
      </c>
      <c r="DU107" s="381">
        <v>100</v>
      </c>
      <c r="DV107" s="381">
        <v>100</v>
      </c>
      <c r="DW107" s="380">
        <v>67</v>
      </c>
      <c r="DX107" s="381">
        <v>80</v>
      </c>
      <c r="DY107" s="381">
        <v>20</v>
      </c>
      <c r="DZ107" s="381">
        <v>100</v>
      </c>
      <c r="EA107" s="382">
        <v>40</v>
      </c>
      <c r="EB107" s="335" t="s">
        <v>955</v>
      </c>
      <c r="EC107" s="324" t="s">
        <v>544</v>
      </c>
      <c r="ED107" s="324" t="s">
        <v>697</v>
      </c>
      <c r="EE107" s="397"/>
    </row>
    <row r="108" spans="2:135" ht="160.5" hidden="1" customHeight="1" thickBot="1" x14ac:dyDescent="0.35">
      <c r="B108" s="282">
        <v>108</v>
      </c>
      <c r="C108" s="421" t="s">
        <v>134</v>
      </c>
      <c r="D108" s="424">
        <v>46091</v>
      </c>
      <c r="E108" s="425" t="s">
        <v>956</v>
      </c>
      <c r="F108" s="353">
        <v>123709</v>
      </c>
      <c r="G108" s="357">
        <f t="shared" ca="1" si="5"/>
        <v>43.335978814687984</v>
      </c>
      <c r="H108" s="283">
        <v>30498</v>
      </c>
      <c r="I108" s="353" t="s">
        <v>136</v>
      </c>
      <c r="J108" s="343" t="s">
        <v>137</v>
      </c>
      <c r="K108" s="353" t="s">
        <v>138</v>
      </c>
      <c r="L108" s="353" t="s">
        <v>139</v>
      </c>
      <c r="M108" s="353" t="s">
        <v>228</v>
      </c>
      <c r="N108" s="353"/>
      <c r="O108" s="343" t="s">
        <v>229</v>
      </c>
      <c r="P108" s="426" t="s">
        <v>957</v>
      </c>
      <c r="Q108" s="353" t="s">
        <v>144</v>
      </c>
      <c r="R108" s="353" t="s">
        <v>185</v>
      </c>
      <c r="S108" s="424">
        <v>38504</v>
      </c>
      <c r="T108" s="286">
        <f t="shared" ca="1" si="7"/>
        <v>21.386111111111113</v>
      </c>
      <c r="U108" s="359">
        <f ca="1">Table9[[#This Row],[Years in PET]]</f>
        <v>21.386111111111113</v>
      </c>
      <c r="V108" s="353" t="s">
        <v>231</v>
      </c>
      <c r="W108" s="359">
        <f ca="1">Table9[[#This Row],[Age]]-($T$1-Table9[[#This Row],[Date of Appointment to Current Grade]])/365</f>
        <v>42.695890410958903</v>
      </c>
      <c r="X108" s="360">
        <f ca="1">($T$1-Table9[[#This Row],[Date of Appointment to Current Grade]])/365</f>
        <v>0.64008840372907927</v>
      </c>
      <c r="Y108" s="424">
        <v>46082</v>
      </c>
      <c r="Z108" s="353" t="s">
        <v>187</v>
      </c>
      <c r="AA108" s="424">
        <v>46082</v>
      </c>
      <c r="AB108" s="360">
        <f ca="1">($T$1-Table9[[#This Row],[Date in Position]])/365</f>
        <v>0.64008840372907927</v>
      </c>
      <c r="AC108" s="353" t="s">
        <v>229</v>
      </c>
      <c r="AD108" s="424">
        <v>45973</v>
      </c>
      <c r="AE108" s="353" t="s">
        <v>139</v>
      </c>
      <c r="AF108" s="353" t="s">
        <v>188</v>
      </c>
      <c r="AG108" s="408" t="s">
        <v>958</v>
      </c>
      <c r="AH108" s="408" t="s">
        <v>959</v>
      </c>
      <c r="AI108" s="408" t="s">
        <v>960</v>
      </c>
      <c r="AJ108" s="408" t="s">
        <v>961</v>
      </c>
      <c r="AK108" s="409" t="s">
        <v>962</v>
      </c>
      <c r="AL108" s="282" t="s">
        <v>153</v>
      </c>
      <c r="AM108" s="410" t="s">
        <v>963</v>
      </c>
      <c r="AN108" s="313">
        <v>3</v>
      </c>
      <c r="AO108" s="304">
        <v>2</v>
      </c>
      <c r="AP108" s="304">
        <v>2</v>
      </c>
      <c r="AQ108" s="304">
        <v>4</v>
      </c>
      <c r="AR108" s="304">
        <v>4</v>
      </c>
      <c r="AS108" s="304">
        <v>2</v>
      </c>
      <c r="AT108" s="304">
        <v>4</v>
      </c>
      <c r="AU108" s="304">
        <v>3</v>
      </c>
      <c r="AV108" s="304">
        <v>3</v>
      </c>
      <c r="AW108" s="304">
        <v>4</v>
      </c>
      <c r="AX108" s="304">
        <v>3</v>
      </c>
      <c r="AY108" s="304">
        <v>4</v>
      </c>
      <c r="AZ108" s="304">
        <v>3</v>
      </c>
      <c r="BA108" s="304">
        <v>4</v>
      </c>
      <c r="BB108" s="304">
        <v>3</v>
      </c>
      <c r="BC108" s="304">
        <v>3</v>
      </c>
      <c r="BD108" s="304">
        <v>2</v>
      </c>
      <c r="BE108" s="304">
        <v>3</v>
      </c>
      <c r="BF108" s="304">
        <v>2</v>
      </c>
      <c r="BG108" s="304">
        <v>1</v>
      </c>
      <c r="BH108" s="304">
        <v>2</v>
      </c>
      <c r="BI108" s="304">
        <v>2</v>
      </c>
      <c r="BJ108" s="304">
        <v>2</v>
      </c>
      <c r="BK108" s="314">
        <v>2</v>
      </c>
      <c r="BL108" s="325">
        <f>IF(AND(All!$V108="P1",All!$AE108="RDP"),Ruler!E$6,IF(AND(All!$V108="P2",All!$AE108="RDP"),Ruler!E$7,IF(AND(All!$V108="P3",All!$AE108="RDP"),Ruler!E$8,IF(AND(All!$V108="P4",All!$AE108="RDP"),Ruler!E$9,IF(AND(All!$V108="P5",All!$AE108="RDP"),Ruler!E$10,IF(AND(All!$V108="P6",All!$AE108="RDP"),Ruler!E$11,IF(AND(All!$V108="P7",All!$AE108="RDP"),Ruler!E$12,IF(AND(All!$V108="P8",All!$AE108="RDP"),Ruler!E$13,IF(AND(All!$V108="P9",All!$AE108="RDP"),Ruler!E$14,IF(AND(All!$V108="P1",All!$AE108="RMS"),Ruler!E$6,IF(AND(All!$V108="P2",All!$AE108="RMS"),Ruler!E$15,IF(AND(All!$V108="P3",All!$AE108="RMS"),Ruler!E$16,IF(AND(All!$V108="P4",All!$AE108="RMS"),Ruler!E$17,IF(AND(All!$V108="P5",All!$AE108="RMS"),Ruler!E$18,IF(AND(All!$V108="P6",All!$AE108="RMS"),Ruler!E$19,IF(AND(All!$V108="P7",All!$AE108="RMS"),Ruler!E$20,IF(AND(All!$V108="P8",All!$AE108="RMS"),Ruler!E$21,IF(AND(All!$V108="P9",All!$AE108="RMS"),Ruler!E$22,IF(AND(All!$V108="P1",All!$AE108="RSS"),Ruler!E$6,IF(AND(All!$V108="P2",All!$AE108="RSS"),Ruler!E$23,IF(AND(All!$V108="P3",All!$AE108="RSS"),Ruler!E$24,IF(AND(All!$V108="P4",All!$AE108="RSS"),Ruler!E$25,IF(AND(All!$V108="P5",All!$AE108="RSS"),Ruler!E$26,IF(AND(All!$V108="P6",All!$AE108="RSS"),Ruler!E$27,IF(AND(All!$V108="P7",All!$AE108="RSS"),Ruler!E$28,IF(AND(All!$V108="P8",All!$AE108="RSS"),Ruler!E$29,IF(AND(All!$V108="P9",All!$AE108="RSS"),Ruler!E$30,0)))))))))))))))))))))))))))</f>
        <v>3</v>
      </c>
      <c r="BM108" s="325">
        <f>IF(AND(All!$V108="P1",All!$AE108="RDP"),Ruler!F$6,IF(AND(All!$V108="P2",All!$AE108="RDP"),Ruler!F$7,IF(AND(All!$V108="P3",All!$AE108="RDP"),Ruler!F$8,IF(AND(All!$V108="P4",All!$AE108="RDP"),Ruler!F$9,IF(AND(All!$V108="P5",All!$AE108="RDP"),Ruler!F$10,IF(AND(All!$V108="P6",All!$AE108="RDP"),Ruler!F$11,IF(AND(All!$V108="P7",All!$AE108="RDP"),Ruler!F$12,IF(AND(All!$V108="P8",All!$AE108="RDP"),Ruler!F$13,IF(AND(All!$V108="P9",All!$AE108="RDP"),Ruler!F$14,IF(AND(All!$V108="P1",All!$AE108="RMS"),Ruler!F$6,IF(AND(All!$V108="P2",All!$AE108="RMS"),Ruler!F$15,IF(AND(All!$V108="P3",All!$AE108="RMS"),Ruler!F$16,IF(AND(All!$V108="P4",All!$AE108="RMS"),Ruler!F$17,IF(AND(All!$V108="P5",All!$AE108="RMS"),Ruler!F$18,IF(AND(All!$V108="P6",All!$AE108="RMS"),Ruler!F$19,IF(AND(All!$V108="P7",All!$AE108="RMS"),Ruler!F$20,IF(AND(All!$V108="P8",All!$AE108="RMS"),Ruler!F$21,IF(AND(All!$V108="P9",All!$AE108="RMS"),Ruler!F$22,IF(AND(All!$V108="P1",All!$AE108="RSS"),Ruler!F$6,IF(AND(All!$V108="P2",All!$AE108="RSS"),Ruler!F$23,IF(AND(All!$V108="P3",All!$AE108="RSS"),Ruler!F$24,IF(AND(All!$V108="P4",All!$AE108="RSS"),Ruler!F$25,IF(AND(All!$V108="P5",All!$AE108="RSS"),Ruler!F$26,IF(AND(All!$V108="P6",All!$AE108="RSS"),Ruler!F$27,IF(AND(All!$V108="P7",All!$AE108="RSS"),Ruler!F$28,IF(AND(All!$V108="P8",All!$AE108="RSS"),Ruler!F$29,IF(AND(All!$V108="P9",All!$AE108="RSS"),Ruler!F$30,0)))))))))))))))))))))))))))</f>
        <v>3</v>
      </c>
      <c r="BN108" s="325">
        <f>IF(AND(All!$V108="P1",All!$AE108="RDP"),Ruler!G$6,IF(AND(All!$V108="P2",All!$AE108="RDP"),Ruler!G$7,IF(AND(All!$V108="P3",All!$AE108="RDP"),Ruler!G$8,IF(AND(All!$V108="P4",All!$AE108="RDP"),Ruler!G$9,IF(AND(All!$V108="P5",All!$AE108="RDP"),Ruler!G$10,IF(AND(All!$V108="P6",All!$AE108="RDP"),Ruler!G$11,IF(AND(All!$V108="P7",All!$AE108="RDP"),Ruler!G$12,IF(AND(All!$V108="P8",All!$AE108="RDP"),Ruler!G$13,IF(AND(All!$V108="P9",All!$AE108="RDP"),Ruler!G$14,IF(AND(All!$V108="P1",All!$AE108="RMS"),Ruler!G$6,IF(AND(All!$V108="P2",All!$AE108="RMS"),Ruler!G$15,IF(AND(All!$V108="P3",All!$AE108="RMS"),Ruler!G$16,IF(AND(All!$V108="P4",All!$AE108="RMS"),Ruler!G$17,IF(AND(All!$V108="P5",All!$AE108="RMS"),Ruler!G$18,IF(AND(All!$V108="P6",All!$AE108="RMS"),Ruler!G$19,IF(AND(All!$V108="P7",All!$AE108="RMS"),Ruler!G$20,IF(AND(All!$V108="P8",All!$AE108="RMS"),Ruler!G$21,IF(AND(All!$V108="P9",All!$AE108="RMS"),Ruler!G$22,IF(AND(All!$V108="P1",All!$AE108="RSS"),Ruler!G$6,IF(AND(All!$V108="P2",All!$AE108="RSS"),Ruler!G$23,IF(AND(All!$V108="P3",All!$AE108="RSS"),Ruler!G$24,IF(AND(All!$V108="P4",All!$AE108="RSS"),Ruler!G$25,IF(AND(All!$V108="P5",All!$AE108="RSS"),Ruler!G$26,IF(AND(All!$V108="P6",All!$AE108="RSS"),Ruler!G$27,IF(AND(All!$V108="P7",All!$AE108="RSS"),Ruler!G$28,IF(AND(All!$V108="P8",All!$AE108="RSS"),Ruler!G$29,IF(AND(All!$V108="P9",All!$AE108="RSS"),Ruler!G$30,0)))))))))))))))))))))))))))</f>
        <v>3</v>
      </c>
      <c r="BO108" s="325">
        <f>IF(AND(All!$V108="P1",All!$AE108="RDP"),Ruler!H$6,IF(AND(All!$V108="P2",All!$AE108="RDP"),Ruler!H$7,IF(AND(All!$V108="P3",All!$AE108="RDP"),Ruler!H$8,IF(AND(All!$V108="P4",All!$AE108="RDP"),Ruler!H$9,IF(AND(All!$V108="P5",All!$AE108="RDP"),Ruler!H$10,IF(AND(All!$V108="P6",All!$AE108="RDP"),Ruler!H$11,IF(AND(All!$V108="P7",All!$AE108="RDP"),Ruler!H$12,IF(AND(All!$V108="P8",All!$AE108="RDP"),Ruler!H$13,IF(AND(All!$V108="P9",All!$AE108="RDP"),Ruler!H$14,IF(AND(All!$V108="P1",All!$AE108="RMS"),Ruler!H$6,IF(AND(All!$V108="P2",All!$AE108="RMS"),Ruler!H$15,IF(AND(All!$V108="P3",All!$AE108="RMS"),Ruler!H$16,IF(AND(All!$V108="P4",All!$AE108="RMS"),Ruler!H$17,IF(AND(All!$V108="P5",All!$AE108="RMS"),Ruler!H$18,IF(AND(All!$V108="P6",All!$AE108="RMS"),Ruler!H$19,IF(AND(All!$V108="P7",All!$AE108="RMS"),Ruler!H$20,IF(AND(All!$V108="P8",All!$AE108="RMS"),Ruler!H$21,IF(AND(All!$V108="P9",All!$AE108="RMS"),Ruler!H$22,IF(AND(All!$V108="P1",All!$AE108="RSS"),Ruler!H$6,IF(AND(All!$V108="P2",All!$AE108="RSS"),Ruler!H$23,IF(AND(All!$V108="P3",All!$AE108="RSS"),Ruler!H$24,IF(AND(All!$V108="P4",All!$AE108="RSS"),Ruler!H$25,IF(AND(All!$V108="P5",All!$AE108="RSS"),Ruler!H$26,IF(AND(All!$V108="P6",All!$AE108="RSS"),Ruler!H$27,IF(AND(All!$V108="P7",All!$AE108="RSS"),Ruler!H$28,IF(AND(All!$V108="P8",All!$AE108="RSS"),Ruler!H$29,IF(AND(All!$V108="P9",All!$AE108="RSS"),Ruler!H$30,0)))))))))))))))))))))))))))</f>
        <v>4</v>
      </c>
      <c r="BP108" s="325">
        <f>IF(AND(All!$V108="P1",All!$AE108="RDP"),Ruler!I$6,IF(AND(All!$V108="P2",All!$AE108="RDP"),Ruler!I$7,IF(AND(All!$V108="P3",All!$AE108="RDP"),Ruler!I$8,IF(AND(All!$V108="P4",All!$AE108="RDP"),Ruler!I$9,IF(AND(All!$V108="P5",All!$AE108="RDP"),Ruler!I$10,IF(AND(All!$V108="P6",All!$AE108="RDP"),Ruler!I$11,IF(AND(All!$V108="P7",All!$AE108="RDP"),Ruler!I$12,IF(AND(All!$V108="P8",All!$AE108="RDP"),Ruler!I$13,IF(AND(All!$V108="P9",All!$AE108="RDP"),Ruler!I$14,IF(AND(All!$V108="P1",All!$AE108="RMS"),Ruler!I$6,IF(AND(All!$V108="P2",All!$AE108="RMS"),Ruler!I$15,IF(AND(All!$V108="P3",All!$AE108="RMS"),Ruler!I$16,IF(AND(All!$V108="P4",All!$AE108="RMS"),Ruler!I$17,IF(AND(All!$V108="P5",All!$AE108="RMS"),Ruler!I$18,IF(AND(All!$V108="P6",All!$AE108="RMS"),Ruler!I$19,IF(AND(All!$V108="P7",All!$AE108="RMS"),Ruler!I$20,IF(AND(All!$V108="P8",All!$AE108="RMS"),Ruler!I$21,IF(AND(All!$V108="P9",All!$AE108="RMS"),Ruler!I$22,IF(AND(All!$V108="P1",All!$AE108="RSS"),Ruler!I$6,IF(AND(All!$V108="P2",All!$AE108="RSS"),Ruler!I$23,IF(AND(All!$V108="P3",All!$AE108="RSS"),Ruler!I$24,IF(AND(All!$V108="P4",All!$AE108="RSS"),Ruler!I$25,IF(AND(All!$V108="P5",All!$AE108="RSS"),Ruler!I$26,IF(AND(All!$V108="P6",All!$AE108="RSS"),Ruler!I$27,IF(AND(All!$V108="P7",All!$AE108="RSS"),Ruler!I$28,IF(AND(All!$V108="P8",All!$AE108="RSS"),Ruler!I$29,IF(AND(All!$V108="P9",All!$AE108="RSS"),Ruler!I$30,0)))))))))))))))))))))))))))</f>
        <v>4</v>
      </c>
      <c r="BQ108" s="325">
        <f>IF(AND(All!$V108="P1",All!$AE108="RDP"),Ruler!J$6,IF(AND(All!$V108="P2",All!$AE108="RDP"),Ruler!J$7,IF(AND(All!$V108="P3",All!$AE108="RDP"),Ruler!J$8,IF(AND(All!$V108="P4",All!$AE108="RDP"),Ruler!J$9,IF(AND(All!$V108="P5",All!$AE108="RDP"),Ruler!J$10,IF(AND(All!$V108="P6",All!$AE108="RDP"),Ruler!J$11,IF(AND(All!$V108="P7",All!$AE108="RDP"),Ruler!J$12,IF(AND(All!$V108="P8",All!$AE108="RDP"),Ruler!J$13,IF(AND(All!$V108="P9",All!$AE108="RDP"),Ruler!J$14,IF(AND(All!$V108="P1",All!$AE108="RMS"),Ruler!J$6,IF(AND(All!$V108="P2",All!$AE108="RMS"),Ruler!J$15,IF(AND(All!$V108="P3",All!$AE108="RMS"),Ruler!J$16,IF(AND(All!$V108="P4",All!$AE108="RMS"),Ruler!J$17,IF(AND(All!$V108="P5",All!$AE108="RMS"),Ruler!J$18,IF(AND(All!$V108="P6",All!$AE108="RMS"),Ruler!J$19,IF(AND(All!$V108="P7",All!$AE108="RMS"),Ruler!J$20,IF(AND(All!$V108="P8",All!$AE108="RMS"),Ruler!J$21,IF(AND(All!$V108="P9",All!$AE108="RMS"),Ruler!J$22,IF(AND(All!$V108="P1",All!$AE108="RSS"),Ruler!J$6,IF(AND(All!$V108="P2",All!$AE108="RSS"),Ruler!J$23,IF(AND(All!$V108="P3",All!$AE108="RSS"),Ruler!J$24,IF(AND(All!$V108="P4",All!$AE108="RSS"),Ruler!J$25,IF(AND(All!$V108="P5",All!$AE108="RSS"),Ruler!J$26,IF(AND(All!$V108="P6",All!$AE108="RSS"),Ruler!J$27,IF(AND(All!$V108="P7",All!$AE108="RSS"),Ruler!J$28,IF(AND(All!$V108="P8",All!$AE108="RSS"),Ruler!J$29,IF(AND(All!$V108="P9",All!$AE108="RSS"),Ruler!J$30,0)))))))))))))))))))))))))))</f>
        <v>3</v>
      </c>
      <c r="BR108" s="325">
        <f>IF(AND(All!$V108="P1",All!$AE108="RDP"),Ruler!K$6,IF(AND(All!$V108="P2",All!$AE108="RDP"),Ruler!K$7,IF(AND(All!$V108="P3",All!$AE108="RDP"),Ruler!K$8,IF(AND(All!$V108="P4",All!$AE108="RDP"),Ruler!K$9,IF(AND(All!$V108="P5",All!$AE108="RDP"),Ruler!K$10,IF(AND(All!$V108="P6",All!$AE108="RDP"),Ruler!K$11,IF(AND(All!$V108="P7",All!$AE108="RDP"),Ruler!K$12,IF(AND(All!$V108="P8",All!$AE108="RDP"),Ruler!K$13,IF(AND(All!$V108="P9",All!$AE108="RDP"),Ruler!K$14,IF(AND(All!$V108="P1",All!$AE108="RMS"),Ruler!K$6,IF(AND(All!$V108="P2",All!$AE108="RMS"),Ruler!K$15,IF(AND(All!$V108="P3",All!$AE108="RMS"),Ruler!K$16,IF(AND(All!$V108="P4",All!$AE108="RMS"),Ruler!K$17,IF(AND(All!$V108="P5",All!$AE108="RMS"),Ruler!K$18,IF(AND(All!$V108="P6",All!$AE108="RMS"),Ruler!K$19,IF(AND(All!$V108="P7",All!$AE108="RMS"),Ruler!K$20,IF(AND(All!$V108="P8",All!$AE108="RMS"),Ruler!K$21,IF(AND(All!$V108="P9",All!$AE108="RMS"),Ruler!K$22,IF(AND(All!$V108="P1",All!$AE108="RSS"),Ruler!K$6,IF(AND(All!$V108="P2",All!$AE108="RSS"),Ruler!K$23,IF(AND(All!$V108="P3",All!$AE108="RSS"),Ruler!K$24,IF(AND(All!$V108="P4",All!$AE108="RSS"),Ruler!K$25,IF(AND(All!$V108="P5",All!$AE108="RSS"),Ruler!K$26,IF(AND(All!$V108="P6",All!$AE108="RSS"),Ruler!K$27,IF(AND(All!$V108="P7",All!$AE108="RSS"),Ruler!K$28,IF(AND(All!$V108="P8",All!$AE108="RSS"),Ruler!K$29,IF(AND(All!$V108="P9",All!$AE108="RSS"),Ruler!K$30,0)))))))))))))))))))))))))))</f>
        <v>4</v>
      </c>
      <c r="BS108" s="325">
        <f>IF(AND(All!$V108="P1",All!$AE108="RDP"),Ruler!L$6,IF(AND(All!$V108="P2",All!$AE108="RDP"),Ruler!L$7,IF(AND(All!$V108="P3",All!$AE108="RDP"),Ruler!L$8,IF(AND(All!$V108="P4",All!$AE108="RDP"),Ruler!L$9,IF(AND(All!$V108="P5",All!$AE108="RDP"),Ruler!L$10,IF(AND(All!$V108="P6",All!$AE108="RDP"),Ruler!L$11,IF(AND(All!$V108="P7",All!$AE108="RDP"),Ruler!L$12,IF(AND(All!$V108="P8",All!$AE108="RDP"),Ruler!L$13,IF(AND(All!$V108="P9",All!$AE108="RDP"),Ruler!L$14,IF(AND(All!$V108="P1",All!$AE108="RMS"),Ruler!L$6,IF(AND(All!$V108="P2",All!$AE108="RMS"),Ruler!L$15,IF(AND(All!$V108="P3",All!$AE108="RMS"),Ruler!L$16,IF(AND(All!$V108="P4",All!$AE108="RMS"),Ruler!L$17,IF(AND(All!$V108="P5",All!$AE108="RMS"),Ruler!L$18,IF(AND(All!$V108="P6",All!$AE108="RMS"),Ruler!L$19,IF(AND(All!$V108="P7",All!$AE108="RMS"),Ruler!L$20,IF(AND(All!$V108="P8",All!$AE108="RMS"),Ruler!L$21,IF(AND(All!$V108="P9",All!$AE108="RMS"),Ruler!L$22,IF(AND(All!$V108="P1",All!$AE108="RSS"),Ruler!L$6,IF(AND(All!$V108="P2",All!$AE108="RSS"),Ruler!L$23,IF(AND(All!$V108="P3",All!$AE108="RSS"),Ruler!L$24,IF(AND(All!$V108="P4",All!$AE108="RSS"),Ruler!L$25,IF(AND(All!$V108="P5",All!$AE108="RSS"),Ruler!L$26,IF(AND(All!$V108="P6",All!$AE108="RSS"),Ruler!L$27,IF(AND(All!$V108="P7",All!$AE108="RSS"),Ruler!L$28,IF(AND(All!$V108="P8",All!$AE108="RSS"),Ruler!L$29,IF(AND(All!$V108="P9",All!$AE108="RSS"),Ruler!L$30,0)))))))))))))))))))))))))))</f>
        <v>3</v>
      </c>
      <c r="BT108" s="325">
        <f>IF(AND(All!$V108="P1",All!$AE108="RDP"),Ruler!M$6,IF(AND(All!$V108="P2",All!$AE108="RDP"),Ruler!M$7,IF(AND(All!$V108="P3",All!$AE108="RDP"),Ruler!M$8,IF(AND(All!$V108="P4",All!$AE108="RDP"),Ruler!M$9,IF(AND(All!$V108="P5",All!$AE108="RDP"),Ruler!M$10,IF(AND(All!$V108="P6",All!$AE108="RDP"),Ruler!M$11,IF(AND(All!$V108="P7",All!$AE108="RDP"),Ruler!M$12,IF(AND(All!$V108="P8",All!$AE108="RDP"),Ruler!M$13,IF(AND(All!$V108="P9",All!$AE108="RDP"),Ruler!M$14,IF(AND(All!$V108="P1",All!$AE108="RMS"),Ruler!M$6,IF(AND(All!$V108="P2",All!$AE108="RMS"),Ruler!M$15,IF(AND(All!$V108="P3",All!$AE108="RMS"),Ruler!M$16,IF(AND(All!$V108="P4",All!$AE108="RMS"),Ruler!M$17,IF(AND(All!$V108="P5",All!$AE108="RMS"),Ruler!M$18,IF(AND(All!$V108="P6",All!$AE108="RMS"),Ruler!M$19,IF(AND(All!$V108="P7",All!$AE108="RMS"),Ruler!M$20,IF(AND(All!$V108="P8",All!$AE108="RMS"),Ruler!M$21,IF(AND(All!$V108="P9",All!$AE108="RMS"),Ruler!M$22,IF(AND(All!$V108="P1",All!$AE108="RSS"),Ruler!M$6,IF(AND(All!$V108="P2",All!$AE108="RSS"),Ruler!M$23,IF(AND(All!$V108="P3",All!$AE108="RSS"),Ruler!M$24,IF(AND(All!$V108="P4",All!$AE108="RSS"),Ruler!M$25,IF(AND(All!$V108="P5",All!$AE108="RSS"),Ruler!M$26,IF(AND(All!$V108="P6",All!$AE108="RSS"),Ruler!M$27,IF(AND(All!$V108="P7",All!$AE108="RSS"),Ruler!M$28,IF(AND(All!$V108="P8",All!$AE108="RSS"),Ruler!M$29,IF(AND(All!$V108="P9",All!$AE108="RSS"),Ruler!M$30,0)))))))))))))))))))))))))))</f>
        <v>3</v>
      </c>
      <c r="BU108" s="325">
        <f>IF(AND(All!$V108="P1",All!$AE108="RDP"),Ruler!N$6,IF(AND(All!$V108="P2",All!$AE108="RDP"),Ruler!N$7,IF(AND(All!$V108="P3",All!$AE108="RDP"),Ruler!N$8,IF(AND(All!$V108="P4",All!$AE108="RDP"),Ruler!N$9,IF(AND(All!$V108="P5",All!$AE108="RDP"),Ruler!N$10,IF(AND(All!$V108="P6",All!$AE108="RDP"),Ruler!N$11,IF(AND(All!$V108="P7",All!$AE108="RDP"),Ruler!N$12,IF(AND(All!$V108="P8",All!$AE108="RDP"),Ruler!N$13,IF(AND(All!$V108="P9",All!$AE108="RDP"),Ruler!N$14,IF(AND(All!$V108="P1",All!$AE108="RMS"),Ruler!N$6,IF(AND(All!$V108="P2",All!$AE108="RMS"),Ruler!N$15,IF(AND(All!$V108="P3",All!$AE108="RMS"),Ruler!N$16,IF(AND(All!$V108="P4",All!$AE108="RMS"),Ruler!N$17,IF(AND(All!$V108="P5",All!$AE108="RMS"),Ruler!N$18,IF(AND(All!$V108="P6",All!$AE108="RMS"),Ruler!N$19,IF(AND(All!$V108="P7",All!$AE108="RMS"),Ruler!N$20,IF(AND(All!$V108="P8",All!$AE108="RMS"),Ruler!N$21,IF(AND(All!$V108="P9",All!$AE108="RMS"),Ruler!N$22,IF(AND(All!$V108="P1",All!$AE108="RSS"),Ruler!N$6,IF(AND(All!$V108="P2",All!$AE108="RSS"),Ruler!N$23,IF(AND(All!$V108="P3",All!$AE108="RSS"),Ruler!N$24,IF(AND(All!$V108="P4",All!$AE108="RSS"),Ruler!N$25,IF(AND(All!$V108="P5",All!$AE108="RSS"),Ruler!N$26,IF(AND(All!$V108="P6",All!$AE108="RSS"),Ruler!N$27,IF(AND(All!$V108="P7",All!$AE108="RSS"),Ruler!N$28,IF(AND(All!$V108="P8",All!$AE108="RSS"),Ruler!N$29,IF(AND(All!$V108="P9",All!$AE108="RSS"),Ruler!N$30,0)))))))))))))))))))))))))))</f>
        <v>4</v>
      </c>
      <c r="BV108" s="325">
        <f>IF(AND(All!$V108="P1",All!$AE108="RDP"),Ruler!O$6,IF(AND(All!$V108="P2",All!$AE108="RDP"),Ruler!O$7,IF(AND(All!$V108="P3",All!$AE108="RDP"),Ruler!O$8,IF(AND(All!$V108="P4",All!$AE108="RDP"),Ruler!O$9,IF(AND(All!$V108="P5",All!$AE108="RDP"),Ruler!O$10,IF(AND(All!$V108="P6",All!$AE108="RDP"),Ruler!O$11,IF(AND(All!$V108="P7",All!$AE108="RDP"),Ruler!O$12,IF(AND(All!$V108="P8",All!$AE108="RDP"),Ruler!O$13,IF(AND(All!$V108="P9",All!$AE108="RDP"),Ruler!O$14,IF(AND(All!$V108="P1",All!$AE108="RMS"),Ruler!O$6,IF(AND(All!$V108="P2",All!$AE108="RMS"),Ruler!O$15,IF(AND(All!$V108="P3",All!$AE108="RMS"),Ruler!O$16,IF(AND(All!$V108="P4",All!$AE108="RMS"),Ruler!O$17,IF(AND(All!$V108="P5",All!$AE108="RMS"),Ruler!O$18,IF(AND(All!$V108="P6",All!$AE108="RMS"),Ruler!O$19,IF(AND(All!$V108="P7",All!$AE108="RMS"),Ruler!O$20,IF(AND(All!$V108="P8",All!$AE108="RMS"),Ruler!O$21,IF(AND(All!$V108="P9",All!$AE108="RMS"),Ruler!O$22,IF(AND(All!$V108="P1",All!$AE108="RSS"),Ruler!O$6,IF(AND(All!$V108="P2",All!$AE108="RSS"),Ruler!O$23,IF(AND(All!$V108="P3",All!$AE108="RSS"),Ruler!O$24,IF(AND(All!$V108="P4",All!$AE108="RSS"),Ruler!O$25,IF(AND(All!$V108="P5",All!$AE108="RSS"),Ruler!O$26,IF(AND(All!$V108="P6",All!$AE108="RSS"),Ruler!O$27,IF(AND(All!$V108="P7",All!$AE108="RSS"),Ruler!O$28,IF(AND(All!$V108="P8",All!$AE108="RSS"),Ruler!O$29,IF(AND(All!$V108="P9",All!$AE108="RSS"),Ruler!O$30,0)))))))))))))))))))))))))))</f>
        <v>3</v>
      </c>
      <c r="BW108" s="325">
        <f>IF(AND(All!$V108="P1",All!$AE108="RDP"),Ruler!P$6,IF(AND(All!$V108="P2",All!$AE108="RDP"),Ruler!P$7,IF(AND(All!$V108="P3",All!$AE108="RDP"),Ruler!P$8,IF(AND(All!$V108="P4",All!$AE108="RDP"),Ruler!P$9,IF(AND(All!$V108="P5",All!$AE108="RDP"),Ruler!P$10,IF(AND(All!$V108="P6",All!$AE108="RDP"),Ruler!P$11,IF(AND(All!$V108="P7",All!$AE108="RDP"),Ruler!P$12,IF(AND(All!$V108="P8",All!$AE108="RDP"),Ruler!P$13,IF(AND(All!$V108="P9",All!$AE108="RDP"),Ruler!P$14,IF(AND(All!$V108="P1",All!$AE108="RMS"),Ruler!P$6,IF(AND(All!$V108="P2",All!$AE108="RMS"),Ruler!P$15,IF(AND(All!$V108="P3",All!$AE108="RMS"),Ruler!P$16,IF(AND(All!$V108="P4",All!$AE108="RMS"),Ruler!P$17,IF(AND(All!$V108="P5",All!$AE108="RMS"),Ruler!P$18,IF(AND(All!$V108="P6",All!$AE108="RMS"),Ruler!P$19,IF(AND(All!$V108="P7",All!$AE108="RMS"),Ruler!P$20,IF(AND(All!$V108="P8",All!$AE108="RMS"),Ruler!P$21,IF(AND(All!$V108="P9",All!$AE108="RMS"),Ruler!P$22,IF(AND(All!$V108="P1",All!$AE108="RSS"),Ruler!P$6,IF(AND(All!$V108="P2",All!$AE108="RSS"),Ruler!P$23,IF(AND(All!$V108="P3",All!$AE108="RSS"),Ruler!P$24,IF(AND(All!$V108="P4",All!$AE108="RSS"),Ruler!P$25,IF(AND(All!$V108="P5",All!$AE108="RSS"),Ruler!P$26,IF(AND(All!$V108="P6",All!$AE108="RSS"),Ruler!P$27,IF(AND(All!$V108="P7",All!$AE108="RSS"),Ruler!P$28,IF(AND(All!$V108="P8",All!$AE108="RSS"),Ruler!P$29,IF(AND(All!$V108="P9",All!$AE108="RSS"),Ruler!P$30,0)))))))))))))))))))))))))))</f>
        <v>4</v>
      </c>
      <c r="BX108" s="325">
        <f>IF(AND(All!$V108="P1",All!$AE108="RDP"),Ruler!Q$6,IF(AND(All!$V108="P2",All!$AE108="RDP"),Ruler!Q$7,IF(AND(All!$V108="P3",All!$AE108="RDP"),Ruler!Q$8,IF(AND(All!$V108="P4",All!$AE108="RDP"),Ruler!Q$9,IF(AND(All!$V108="P5",All!$AE108="RDP"),Ruler!Q$10,IF(AND(All!$V108="P6",All!$AE108="RDP"),Ruler!Q$11,IF(AND(All!$V108="P7",All!$AE108="RDP"),Ruler!Q$12,IF(AND(All!$V108="P8",All!$AE108="RDP"),Ruler!Q$13,IF(AND(All!$V108="P9",All!$AE108="RDP"),Ruler!Q$14,IF(AND(All!$V108="P1",All!$AE108="RMS"),Ruler!Q$6,IF(AND(All!$V108="P2",All!$AE108="RMS"),Ruler!Q$15,IF(AND(All!$V108="P3",All!$AE108="RMS"),Ruler!Q$16,IF(AND(All!$V108="P4",All!$AE108="RMS"),Ruler!Q$17,IF(AND(All!$V108="P5",All!$AE108="RMS"),Ruler!Q$18,IF(AND(All!$V108="P6",All!$AE108="RMS"),Ruler!Q$19,IF(AND(All!$V108="P7",All!$AE108="RMS"),Ruler!Q$20,IF(AND(All!$V108="P8",All!$AE108="RMS"),Ruler!Q$21,IF(AND(All!$V108="P9",All!$AE108="RMS"),Ruler!Q$22,IF(AND(All!$V108="P1",All!$AE108="RSS"),Ruler!Q$6,IF(AND(All!$V108="P2",All!$AE108="RSS"),Ruler!Q$23,IF(AND(All!$V108="P3",All!$AE108="RSS"),Ruler!Q$24,IF(AND(All!$V108="P4",All!$AE108="RSS"),Ruler!Q$25,IF(AND(All!$V108="P5",All!$AE108="RSS"),Ruler!Q$26,IF(AND(All!$V108="P6",All!$AE108="RSS"),Ruler!Q$27,IF(AND(All!$V108="P7",All!$AE108="RSS"),Ruler!Q$28,IF(AND(All!$V108="P8",All!$AE108="RSS"),Ruler!Q$29,IF(AND(All!$V108="P9",All!$AE108="RSS"),Ruler!Q$30,0)))))))))))))))))))))))))))</f>
        <v>3</v>
      </c>
      <c r="BY108" s="325">
        <f>IF(AND(All!$V108="P1",All!$AE108="RDP"),Ruler!R$6,IF(AND(All!$V108="P2",All!$AE108="RDP"),Ruler!R$7,IF(AND(All!$V108="P3",All!$AE108="RDP"),Ruler!R$8,IF(AND(All!$V108="P4",All!$AE108="RDP"),Ruler!R$9,IF(AND(All!$V108="P5",All!$AE108="RDP"),Ruler!R$10,IF(AND(All!$V108="P6",All!$AE108="RDP"),Ruler!R$11,IF(AND(All!$V108="P7",All!$AE108="RDP"),Ruler!R$12,IF(AND(All!$V108="P8",All!$AE108="RDP"),Ruler!R$13,IF(AND(All!$V108="P9",All!$AE108="RDP"),Ruler!R$14,IF(AND(All!$V108="P1",All!$AE108="RMS"),Ruler!R$6,IF(AND(All!$V108="P2",All!$AE108="RMS"),Ruler!R$15,IF(AND(All!$V108="P3",All!$AE108="RMS"),Ruler!R$16,IF(AND(All!$V108="P4",All!$AE108="RMS"),Ruler!R$17,IF(AND(All!$V108="P5",All!$AE108="RMS"),Ruler!R$18,IF(AND(All!$V108="P6",All!$AE108="RMS"),Ruler!R$19,IF(AND(All!$V108="P7",All!$AE108="RMS"),Ruler!R$20,IF(AND(All!$V108="P8",All!$AE108="RMS"),Ruler!R$21,IF(AND(All!$V108="P9",All!$AE108="RMS"),Ruler!R$22,IF(AND(All!$V108="P1",All!$AE108="RSS"),Ruler!R$6,IF(AND(All!$V108="P2",All!$AE108="RSS"),Ruler!R$23,IF(AND(All!$V108="P3",All!$AE108="RSS"),Ruler!R$24,IF(AND(All!$V108="P4",All!$AE108="RSS"),Ruler!R$25,IF(AND(All!$V108="P5",All!$AE108="RSS"),Ruler!R$26,IF(AND(All!$V108="P6",All!$AE108="RSS"),Ruler!R$27,IF(AND(All!$V108="P7",All!$AE108="RSS"),Ruler!R$28,IF(AND(All!$V108="P8",All!$AE108="RSS"),Ruler!R$29,IF(AND(All!$V108="P9",All!$AE108="RSS"),Ruler!R$30,0)))))))))))))))))))))))))))</f>
        <v>4</v>
      </c>
      <c r="BZ108" s="325">
        <f>IF(AND(All!$V108="P1",All!$AE108="RDP"),Ruler!S$6,IF(AND(All!$V108="P2",All!$AE108="RDP"),Ruler!S$7,IF(AND(All!$V108="P3",All!$AE108="RDP"),Ruler!S$8,IF(AND(All!$V108="P4",All!$AE108="RDP"),Ruler!S$9,IF(AND(All!$V108="P5",All!$AE108="RDP"),Ruler!S$10,IF(AND(All!$V108="P6",All!$AE108="RDP"),Ruler!S$11,IF(AND(All!$V108="P7",All!$AE108="RDP"),Ruler!S$12,IF(AND(All!$V108="P8",All!$AE108="RDP"),Ruler!S$13,IF(AND(All!$V108="P9",All!$AE108="RDP"),Ruler!S$14,IF(AND(All!$V108="P1",All!$AE108="RMS"),Ruler!S$6,IF(AND(All!$V108="P2",All!$AE108="RMS"),Ruler!S$15,IF(AND(All!$V108="P3",All!$AE108="RMS"),Ruler!S$16,IF(AND(All!$V108="P4",All!$AE108="RMS"),Ruler!S$17,IF(AND(All!$V108="P5",All!$AE108="RMS"),Ruler!S$18,IF(AND(All!$V108="P6",All!$AE108="RMS"),Ruler!S$19,IF(AND(All!$V108="P7",All!$AE108="RMS"),Ruler!S$20,IF(AND(All!$V108="P8",All!$AE108="RMS"),Ruler!S$21,IF(AND(All!$V108="P9",All!$AE108="RMS"),Ruler!S$22,IF(AND(All!$V108="P1",All!$AE108="RSS"),Ruler!S$6,IF(AND(All!$V108="P2",All!$AE108="RSS"),Ruler!S$23,IF(AND(All!$V108="P3",All!$AE108="RSS"),Ruler!S$24,IF(AND(All!$V108="P4",All!$AE108="RSS"),Ruler!S$25,IF(AND(All!$V108="P5",All!$AE108="RSS"),Ruler!S$26,IF(AND(All!$V108="P6",All!$AE108="RSS"),Ruler!S$27,IF(AND(All!$V108="P7",All!$AE108="RSS"),Ruler!S$28,IF(AND(All!$V108="P8",All!$AE108="RSS"),Ruler!S$29,IF(AND(All!$V108="P9",All!$AE108="RSS"),Ruler!S$30,0)))))))))))))))))))))))))))</f>
        <v>3</v>
      </c>
      <c r="CA108" s="325">
        <f>IF(AND(All!$V108="P1",All!$AE108="RDP"),Ruler!T$6,IF(AND(All!$V108="P2",All!$AE108="RDP"),Ruler!T$7,IF(AND(All!$V108="P3",All!$AE108="RDP"),Ruler!T$8,IF(AND(All!$V108="P4",All!$AE108="RDP"),Ruler!T$9,IF(AND(All!$V108="P5",All!$AE108="RDP"),Ruler!T$10,IF(AND(All!$V108="P6",All!$AE108="RDP"),Ruler!T$11,IF(AND(All!$V108="P7",All!$AE108="RDP"),Ruler!T$12,IF(AND(All!$V108="P8",All!$AE108="RDP"),Ruler!T$13,IF(AND(All!$V108="P9",All!$AE108="RDP"),Ruler!T$14,IF(AND(All!$V108="P1",All!$AE108="RMS"),Ruler!T$6,IF(AND(All!$V108="P2",All!$AE108="RMS"),Ruler!T$15,IF(AND(All!$V108="P3",All!$AE108="RMS"),Ruler!T$16,IF(AND(All!$V108="P4",All!$AE108="RMS"),Ruler!T$17,IF(AND(All!$V108="P5",All!$AE108="RMS"),Ruler!T$18,IF(AND(All!$V108="P6",All!$AE108="RMS"),Ruler!T$19,IF(AND(All!$V108="P7",All!$AE108="RMS"),Ruler!T$20,IF(AND(All!$V108="P8",All!$AE108="RMS"),Ruler!T$21,IF(AND(All!$V108="P9",All!$AE108="RMS"),Ruler!T$22,IF(AND(All!$V108="P1",All!$AE108="RSS"),Ruler!T$6,IF(AND(All!$V108="P2",All!$AE108="RSS"),Ruler!T$23,IF(AND(All!$V108="P3",All!$AE108="RSS"),Ruler!T$24,IF(AND(All!$V108="P4",All!$AE108="RSS"),Ruler!T$25,IF(AND(All!$V108="P5",All!$AE108="RSS"),Ruler!T$26,IF(AND(All!$V108="P6",All!$AE108="RSS"),Ruler!T$27,IF(AND(All!$V108="P7",All!$AE108="RSS"),Ruler!T$28,IF(AND(All!$V108="P8",All!$AE108="RSS"),Ruler!T$29,IF(AND(All!$V108="P9",All!$AE108="RSS"),Ruler!T$30,0)))))))))))))))))))))))))))</f>
        <v>3</v>
      </c>
      <c r="CB108" s="325">
        <f>IF(AND(All!$V108="P1",All!$AE108="RDP"),Ruler!U$6,IF(AND(All!$V108="P2",All!$AE108="RDP"),Ruler!U$7,IF(AND(All!$V108="P3",All!$AE108="RDP"),Ruler!U$8,IF(AND(All!$V108="P4",All!$AE108="RDP"),Ruler!U$9,IF(AND(All!$V108="P5",All!$AE108="RDP"),Ruler!U$10,IF(AND(All!$V108="P6",All!$AE108="RDP"),Ruler!U$11,IF(AND(All!$V108="P7",All!$AE108="RDP"),Ruler!U$12,IF(AND(All!$V108="P8",All!$AE108="RDP"),Ruler!U$13,IF(AND(All!$V108="P9",All!$AE108="RDP"),Ruler!U$14,IF(AND(All!$V108="P1",All!$AE108="RMS"),Ruler!U$6,IF(AND(All!$V108="P2",All!$AE108="RMS"),Ruler!U$15,IF(AND(All!$V108="P3",All!$AE108="RMS"),Ruler!U$16,IF(AND(All!$V108="P4",All!$AE108="RMS"),Ruler!U$17,IF(AND(All!$V108="P5",All!$AE108="RMS"),Ruler!U$18,IF(AND(All!$V108="P6",All!$AE108="RMS"),Ruler!U$19,IF(AND(All!$V108="P7",All!$AE108="RMS"),Ruler!U$20,IF(AND(All!$V108="P8",All!$AE108="RMS"),Ruler!U$21,IF(AND(All!$V108="P9",All!$AE108="RMS"),Ruler!U$22,IF(AND(All!$V108="P1",All!$AE108="RSS"),Ruler!U$6,IF(AND(All!$V108="P2",All!$AE108="RSS"),Ruler!U$23,IF(AND(All!$V108="P3",All!$AE108="RSS"),Ruler!U$24,IF(AND(All!$V108="P4",All!$AE108="RSS"),Ruler!U$25,IF(AND(All!$V108="P5",All!$AE108="RSS"),Ruler!U$26,IF(AND(All!$V108="P6",All!$AE108="RSS"),Ruler!U$27,IF(AND(All!$V108="P7",All!$AE108="RSS"),Ruler!U$28,IF(AND(All!$V108="P8",All!$AE108="RSS"),Ruler!U$29,IF(AND(All!$V108="P9",All!$AE108="RSS"),Ruler!U$30,0)))))))))))))))))))))))))))</f>
        <v>2</v>
      </c>
      <c r="CC108" s="325">
        <f>IF(AND(All!$V108="P1",All!$AE108="RDP"),Ruler!V$6,IF(AND(All!$V108="P2",All!$AE108="RDP"),Ruler!V$7,IF(AND(All!$V108="P3",All!$AE108="RDP"),Ruler!V$8,IF(AND(All!$V108="P4",All!$AE108="RDP"),Ruler!V$9,IF(AND(All!$V108="P5",All!$AE108="RDP"),Ruler!V$10,IF(AND(All!$V108="P6",All!$AE108="RDP"),Ruler!V$11,IF(AND(All!$V108="P7",All!$AE108="RDP"),Ruler!V$12,IF(AND(All!$V108="P8",All!$AE108="RDP"),Ruler!V$13,IF(AND(All!$V108="P9",All!$AE108="RDP"),Ruler!V$14,IF(AND(All!$V108="P1",All!$AE108="RMS"),Ruler!V$6,IF(AND(All!$V108="P2",All!$AE108="RMS"),Ruler!V$15,IF(AND(All!$V108="P3",All!$AE108="RMS"),Ruler!V$16,IF(AND(All!$V108="P4",All!$AE108="RMS"),Ruler!V$17,IF(AND(All!$V108="P5",All!$AE108="RMS"),Ruler!V$18,IF(AND(All!$V108="P6",All!$AE108="RMS"),Ruler!V$19,IF(AND(All!$V108="P7",All!$AE108="RMS"),Ruler!V$20,IF(AND(All!$V108="P8",All!$AE108="RMS"),Ruler!V$21,IF(AND(All!$V108="P9",All!$AE108="RMS"),Ruler!V$22,IF(AND(All!$V108="P1",All!$AE108="RSS"),Ruler!V$6,IF(AND(All!$V108="P2",All!$AE108="RSS"),Ruler!V$23,IF(AND(All!$V108="P3",All!$AE108="RSS"),Ruler!V$24,IF(AND(All!$V108="P4",All!$AE108="RSS"),Ruler!V$25,IF(AND(All!$V108="P5",All!$AE108="RSS"),Ruler!V$26,IF(AND(All!$V108="P6",All!$AE108="RSS"),Ruler!V$27,IF(AND(All!$V108="P7",All!$AE108="RSS"),Ruler!V$28,IF(AND(All!$V108="P8",All!$AE108="RSS"),Ruler!V$29,IF(AND(All!$V108="P9",All!$AE108="RSS"),Ruler!V$30,0)))))))))))))))))))))))))))</f>
        <v>3</v>
      </c>
      <c r="CD108" s="325">
        <f>IF(AND(All!$V108="P1",All!$AE108="RDP"),Ruler!W$6,IF(AND(All!$V108="P2",All!$AE108="RDP"),Ruler!W$7,IF(AND(All!$V108="P3",All!$AE108="RDP"),Ruler!W$8,IF(AND(All!$V108="P4",All!$AE108="RDP"),Ruler!W$9,IF(AND(All!$V108="P5",All!$AE108="RDP"),Ruler!W$10,IF(AND(All!$V108="P6",All!$AE108="RDP"),Ruler!W$11,IF(AND(All!$V108="P7",All!$AE108="RDP"),Ruler!W$12,IF(AND(All!$V108="P8",All!$AE108="RDP"),Ruler!W$13,IF(AND(All!$V108="P9",All!$AE108="RDP"),Ruler!W$14,IF(AND(All!$V108="P1",All!$AE108="RMS"),Ruler!W$6,IF(AND(All!$V108="P2",All!$AE108="RMS"),Ruler!W$15,IF(AND(All!$V108="P3",All!$AE108="RMS"),Ruler!W$16,IF(AND(All!$V108="P4",All!$AE108="RMS"),Ruler!W$17,IF(AND(All!$V108="P5",All!$AE108="RMS"),Ruler!W$18,IF(AND(All!$V108="P6",All!$AE108="RMS"),Ruler!W$19,IF(AND(All!$V108="P7",All!$AE108="RMS"),Ruler!W$20,IF(AND(All!$V108="P8",All!$AE108="RMS"),Ruler!W$21,IF(AND(All!$V108="P9",All!$AE108="RMS"),Ruler!W$22,IF(AND(All!$V108="P1",All!$AE108="RSS"),Ruler!W$6,IF(AND(All!$V108="P2",All!$AE108="RSS"),Ruler!W$23,IF(AND(All!$V108="P3",All!$AE108="RSS"),Ruler!W$24,IF(AND(All!$V108="P4",All!$AE108="RSS"),Ruler!W$25,IF(AND(All!$V108="P5",All!$AE108="RSS"),Ruler!W$26,IF(AND(All!$V108="P6",All!$AE108="RSS"),Ruler!W$27,IF(AND(All!$V108="P7",All!$AE108="RSS"),Ruler!W$28,IF(AND(All!$V108="P8",All!$AE108="RSS"),Ruler!W$29,IF(AND(All!$V108="P9",All!$AE108="RSS"),Ruler!W$30,0)))))))))))))))))))))))))))</f>
        <v>2</v>
      </c>
      <c r="CE108" s="325">
        <f>IF(AND(All!$V108="P1",All!$AE108="RDP"),Ruler!X$6,IF(AND(All!$V108="P2",All!$AE108="RDP"),Ruler!X$7,IF(AND(All!$V108="P3",All!$AE108="RDP"),Ruler!X$8,IF(AND(All!$V108="P4",All!$AE108="RDP"),Ruler!X$9,IF(AND(All!$V108="P5",All!$AE108="RDP"),Ruler!X$10,IF(AND(All!$V108="P6",All!$AE108="RDP"),Ruler!X$11,IF(AND(All!$V108="P7",All!$AE108="RDP"),Ruler!X$12,IF(AND(All!$V108="P8",All!$AE108="RDP"),Ruler!X$13,IF(AND(All!$V108="P9",All!$AE108="RDP"),Ruler!X$14,IF(AND(All!$V108="P1",All!$AE108="RMS"),Ruler!X$6,IF(AND(All!$V108="P2",All!$AE108="RMS"),Ruler!X$15,IF(AND(All!$V108="P3",All!$AE108="RMS"),Ruler!X$16,IF(AND(All!$V108="P4",All!$AE108="RMS"),Ruler!X$17,IF(AND(All!$V108="P5",All!$AE108="RMS"),Ruler!X$18,IF(AND(All!$V108="P6",All!$AE108="RMS"),Ruler!X$19,IF(AND(All!$V108="P7",All!$AE108="RMS"),Ruler!X$20,IF(AND(All!$V108="P8",All!$AE108="RMS"),Ruler!X$21,IF(AND(All!$V108="P9",All!$AE108="RMS"),Ruler!X$22,IF(AND(All!$V108="P1",All!$AE108="RSS"),Ruler!X$6,IF(AND(All!$V108="P2",All!$AE108="RSS"),Ruler!X$23,IF(AND(All!$V108="P3",All!$AE108="RSS"),Ruler!X$24,IF(AND(All!$V108="P4",All!$AE108="RSS"),Ruler!X$25,IF(AND(All!$V108="P5",All!$AE108="RSS"),Ruler!X$26,IF(AND(All!$V108="P6",All!$AE108="RSS"),Ruler!X$27,IF(AND(All!$V108="P7",All!$AE108="RSS"),Ruler!X$28,IF(AND(All!$V108="P8",All!$AE108="RSS"),Ruler!X$29,IF(AND(All!$V108="P9",All!$AE108="RSS"),Ruler!X$30,0)))))))))))))))))))))))))))</f>
        <v>3</v>
      </c>
      <c r="CF108" s="325">
        <f>IF(AND(All!$V108="P1",All!$AE108="RDP"),Ruler!Y$6,IF(AND(All!$V108="P2",All!$AE108="RDP"),Ruler!Y$7,IF(AND(All!$V108="P3",All!$AE108="RDP"),Ruler!Y$8,IF(AND(All!$V108="P4",All!$AE108="RDP"),Ruler!Y$9,IF(AND(All!$V108="P5",All!$AE108="RDP"),Ruler!Y$10,IF(AND(All!$V108="P6",All!$AE108="RDP"),Ruler!Y$11,IF(AND(All!$V108="P7",All!$AE108="RDP"),Ruler!Y$12,IF(AND(All!$V108="P8",All!$AE108="RDP"),Ruler!Y$13,IF(AND(All!$V108="P9",All!$AE108="RDP"),Ruler!Y$14,IF(AND(All!$V108="P1",All!$AE108="RMS"),Ruler!Y$6,IF(AND(All!$V108="P2",All!$AE108="RMS"),Ruler!Y$15,IF(AND(All!$V108="P3",All!$AE108="RMS"),Ruler!Y$16,IF(AND(All!$V108="P4",All!$AE108="RMS"),Ruler!Y$17,IF(AND(All!$V108="P5",All!$AE108="RMS"),Ruler!Y$18,IF(AND(All!$V108="P6",All!$AE108="RMS"),Ruler!Y$19,IF(AND(All!$V108="P7",All!$AE108="RMS"),Ruler!Y$20,IF(AND(All!$V108="P8",All!$AE108="RMS"),Ruler!Y$21,IF(AND(All!$V108="P9",All!$AE108="RMS"),Ruler!Y$22,IF(AND(All!$V108="P1",All!$AE108="RSS"),Ruler!Y$6,IF(AND(All!$V108="P2",All!$AE108="RSS"),Ruler!Y$23,IF(AND(All!$V108="P3",All!$AE108="RSS"),Ruler!Y$24,IF(AND(All!$V108="P4",All!$AE108="RSS"),Ruler!Y$25,IF(AND(All!$V108="P5",All!$AE108="RSS"),Ruler!Y$26,IF(AND(All!$V108="P6",All!$AE108="RSS"),Ruler!Y$27,IF(AND(All!$V108="P7",All!$AE108="RSS"),Ruler!Y$28,IF(AND(All!$V108="P8",All!$AE108="RSS"),Ruler!Y$29,IF(AND(All!$V108="P9",All!$AE108="RSS"),Ruler!Y$30,0)))))))))))))))))))))))))))</f>
        <v>2</v>
      </c>
      <c r="CG108" s="325">
        <f>IF(AND(All!$V108="P1",All!$AE108="RDP"),Ruler!Z$6,IF(AND(All!$V108="P2",All!$AE108="RDP"),Ruler!Z$7,IF(AND(All!$V108="P3",All!$AE108="RDP"),Ruler!Z$8,IF(AND(All!$V108="P4",All!$AE108="RDP"),Ruler!Z$9,IF(AND(All!$V108="P5",All!$AE108="RDP"),Ruler!Z$10,IF(AND(All!$V108="P6",All!$AE108="RDP"),Ruler!Z$11,IF(AND(All!$V108="P7",All!$AE108="RDP"),Ruler!Z$12,IF(AND(All!$V108="P8",All!$AE108="RDP"),Ruler!Z$13,IF(AND(All!$V108="P9",All!$AE108="RDP"),Ruler!Z$14,IF(AND(All!$V108="P1",All!$AE108="RMS"),Ruler!Z$6,IF(AND(All!$V108="P2",All!$AE108="RMS"),Ruler!Z$15,IF(AND(All!$V108="P3",All!$AE108="RMS"),Ruler!Z$16,IF(AND(All!$V108="P4",All!$AE108="RMS"),Ruler!Z$17,IF(AND(All!$V108="P5",All!$AE108="RMS"),Ruler!Z$18,IF(AND(All!$V108="P6",All!$AE108="RMS"),Ruler!Z$19,IF(AND(All!$V108="P7",All!$AE108="RMS"),Ruler!Z$20,IF(AND(All!$V108="P8",All!$AE108="RMS"),Ruler!Z$21,IF(AND(All!$V108="P9",All!$AE108="RMS"),Ruler!Z$22,IF(AND(All!$V108="P1",All!$AE108="RSS"),Ruler!Z$6,IF(AND(All!$V108="P2",All!$AE108="RSS"),Ruler!Z$23,IF(AND(All!$V108="P3",All!$AE108="RSS"),Ruler!Z$24,IF(AND(All!$V108="P4",All!$AE108="RSS"),Ruler!Z$25,IF(AND(All!$V108="P5",All!$AE108="RSS"),Ruler!Z$26,IF(AND(All!$V108="P6",All!$AE108="RSS"),Ruler!Z$27,IF(AND(All!$V108="P7",All!$AE108="RSS"),Ruler!Z$28,IF(AND(All!$V108="P8",All!$AE108="RSS"),Ruler!Z$29,IF(AND(All!$V108="P9",All!$AE108="RSS"),Ruler!Z$30,0)))))))))))))))))))))))))))</f>
        <v>2</v>
      </c>
      <c r="CH108" s="325">
        <f>IF(AND(All!$V108="P1",All!$AE108="RDP"),Ruler!AA$6,IF(AND(All!$V108="P2",All!$AE108="RDP"),Ruler!AA$7,IF(AND(All!$V108="P3",All!$AE108="RDP"),Ruler!AA$8,IF(AND(All!$V108="P4",All!$AE108="RDP"),Ruler!AA$9,IF(AND(All!$V108="P5",All!$AE108="RDP"),Ruler!AA$10,IF(AND(All!$V108="P6",All!$AE108="RDP"),Ruler!AA$11,IF(AND(All!$V108="P7",All!$AE108="RDP"),Ruler!AA$12,IF(AND(All!$V108="P8",All!$AE108="RDP"),Ruler!AA$13,IF(AND(All!$V108="P9",All!$AE108="RDP"),Ruler!AA$14,IF(AND(All!$V108="P1",All!$AE108="RMS"),Ruler!AA$6,IF(AND(All!$V108="P2",All!$AE108="RMS"),Ruler!AA$15,IF(AND(All!$V108="P3",All!$AE108="RMS"),Ruler!AA$16,IF(AND(All!$V108="P4",All!$AE108="RMS"),Ruler!AA$17,IF(AND(All!$V108="P5",All!$AE108="RMS"),Ruler!AA$18,IF(AND(All!$V108="P6",All!$AE108="RMS"),Ruler!AA$19,IF(AND(All!$V108="P7",All!$AE108="RMS"),Ruler!AA$20,IF(AND(All!$V108="P8",All!$AE108="RMS"),Ruler!AA$21,IF(AND(All!$V108="P9",All!$AE108="RMS"),Ruler!AA$22,IF(AND(All!$V108="P1",All!$AE108="RSS"),Ruler!AA$6,IF(AND(All!$V108="P2",All!$AE108="RSS"),Ruler!AA$23,IF(AND(All!$V108="P3",All!$AE108="RSS"),Ruler!AA$24,IF(AND(All!$V108="P4",All!$AE108="RSS"),Ruler!AA$25,IF(AND(All!$V108="P5",All!$AE108="RSS"),Ruler!AA$26,IF(AND(All!$V108="P6",All!$AE108="RSS"),Ruler!AA$27,IF(AND(All!$V108="P7",All!$AE108="RSS"),Ruler!AA$28,IF(AND(All!$V108="P8",All!$AE108="RSS"),Ruler!AA$29,IF(AND(All!$V108="P9",All!$AE108="RSS"),Ruler!AA$30,0)))))))))))))))))))))))))))</f>
        <v>2</v>
      </c>
      <c r="CI108" s="325">
        <f>IF(AND(All!$V108="P1",All!$AE108="RDP"),Ruler!AB$6,IF(AND(All!$V108="P2",All!$AE108="RDP"),Ruler!AB$7,IF(AND(All!$V108="P3",All!$AE108="RDP"),Ruler!AB$8,IF(AND(All!$V108="P4",All!$AE108="RDP"),Ruler!AB$9,IF(AND(All!$V108="P5",All!$AE108="RDP"),Ruler!AB$10,IF(AND(All!$V108="P6",All!$AE108="RDP"),Ruler!AB$11,IF(AND(All!$V108="P7",All!$AE108="RDP"),Ruler!AB$12,IF(AND(All!$V108="P8",All!$AE108="RDP"),Ruler!AB$13,IF(AND(All!$V108="P9",All!$AE108="RDP"),Ruler!AB$14,IF(AND(All!$V108="P1",All!$AE108="RMS"),Ruler!AB$6,IF(AND(All!$V108="P2",All!$AE108="RMS"),Ruler!AB$15,IF(AND(All!$V108="P3",All!$AE108="RMS"),Ruler!AB$16,IF(AND(All!$V108="P4",All!$AE108="RMS"),Ruler!AB$17,IF(AND(All!$V108="P5",All!$AE108="RMS"),Ruler!AB$18,IF(AND(All!$V108="P6",All!$AE108="RMS"),Ruler!AB$19,IF(AND(All!$V108="P7",All!$AE108="RMS"),Ruler!AB$20,IF(AND(All!$V108="P8",All!$AE108="RMS"),Ruler!AB$21,IF(AND(All!$V108="P9",All!$AE108="RMS"),Ruler!AB$22,IF(AND(All!$V108="P1",All!$AE108="RSS"),Ruler!AB$6,IF(AND(All!$V108="P2",All!$AE108="RSS"),Ruler!AB$23,IF(AND(All!$V108="P3",All!$AE108="RSS"),Ruler!AB$24,IF(AND(All!$V108="P4",All!$AE108="RSS"),Ruler!AB$25,IF(AND(All!$V108="P5",All!$AE108="RSS"),Ruler!AB$26,IF(AND(All!$V108="P6",All!$AE108="RSS"),Ruler!AB$27,IF(AND(All!$V108="P7",All!$AE108="RSS"),Ruler!AB$28,IF(AND(All!$V108="P8",All!$AE108="RSS"),Ruler!AB$29,IF(AND(All!$V108="P9",All!$AE108="RSS"),Ruler!AB$30,0)))))))))))))))))))))))))))</f>
        <v>2</v>
      </c>
      <c r="CJ108" s="377">
        <f>Table9[[#This Row],[R-B1]]-Table9[[#This Row],[B1]]</f>
        <v>0</v>
      </c>
      <c r="CK108" s="378">
        <f>Table9[[#This Row],[R-B2]]-Table9[[#This Row],[B2]]</f>
        <v>1</v>
      </c>
      <c r="CL108" s="378">
        <f>Table9[[#This Row],[R-B3]]-Table9[[#This Row],[B3]]</f>
        <v>1</v>
      </c>
      <c r="CM108" s="378">
        <f>Table9[[#This Row],[R-B4]]-Table9[[#This Row],[B4]]</f>
        <v>0</v>
      </c>
      <c r="CN108" s="378">
        <f>Table9[[#This Row],[R-B5]]-Table9[[#This Row],[B5]]</f>
        <v>0</v>
      </c>
      <c r="CO108" s="378">
        <f>Table9[[#This Row],[R-B6]]-Table9[[#This Row],[B6]]</f>
        <v>1</v>
      </c>
      <c r="CP108" s="378">
        <f>Table9[[#This Row],[R-B7]]-Table9[[#This Row],[B7]]</f>
        <v>0</v>
      </c>
      <c r="CQ108" s="378">
        <f>Table9[[#This Row],[R-B8]]-Table9[[#This Row],[B8]]</f>
        <v>0</v>
      </c>
      <c r="CR108" s="378">
        <f>Table9[[#This Row],[R-B9]]-Table9[[#This Row],[B9]]</f>
        <v>0</v>
      </c>
      <c r="CS108" s="378">
        <f>Table9[[#This Row],[R-B10]]-Table9[[#This Row],[B10]]</f>
        <v>0</v>
      </c>
      <c r="CT108" s="378">
        <f>Table9[[#This Row],[R-B11]]-Table9[[#This Row],[B11]]</f>
        <v>0</v>
      </c>
      <c r="CU108" s="378">
        <f>Table9[[#This Row],[R-B12]]-Table9[[#This Row],[B12]]</f>
        <v>0</v>
      </c>
      <c r="CV108" s="378">
        <f>Table9[[#This Row],[R-K1]]-Table9[[#This Row],[K1]]</f>
        <v>0</v>
      </c>
      <c r="CW108" s="378">
        <f>Table9[[#This Row],[R-K2]]-Table9[[#This Row],[K2]]</f>
        <v>0</v>
      </c>
      <c r="CX108" s="378">
        <f>Table9[[#This Row],[R-K3]]-Table9[[#This Row],[K3]]</f>
        <v>0</v>
      </c>
      <c r="CY108" s="378">
        <f>Table9[[#This Row],[R-K4]]-Table9[[#This Row],[K4]]</f>
        <v>0</v>
      </c>
      <c r="CZ108" s="378">
        <f>Table9[[#This Row],[R-K5]]-Table9[[#This Row],[K5]]</f>
        <v>0</v>
      </c>
      <c r="DA108" s="378">
        <f>Table9[[#This Row],[R-P1]]-Table9[[#This Row],[P1]]</f>
        <v>0</v>
      </c>
      <c r="DB108" s="378">
        <f>Table9[[#This Row],[R-P2]]-Table9[[#This Row],[P2]]</f>
        <v>0</v>
      </c>
      <c r="DC108" s="378">
        <f>Table9[[#This Row],[R-P3]]-Table9[[#This Row],[P3]]</f>
        <v>2</v>
      </c>
      <c r="DD108" s="378">
        <f>Table9[[#This Row],[R-P4]]-Table9[[#This Row],[P4]]</f>
        <v>0</v>
      </c>
      <c r="DE108" s="378">
        <f>Table9[[#This Row],[R-P5]]-Table9[[#This Row],[P5]]</f>
        <v>0</v>
      </c>
      <c r="DF108" s="378">
        <f>Table9[[#This Row],[R-E1]]-Table9[[#This Row],[E1]]</f>
        <v>0</v>
      </c>
      <c r="DG108" s="379">
        <f>Table9[[#This Row],[R-E2]]-Table9[[#This Row],[E2]]</f>
        <v>0</v>
      </c>
      <c r="DH108" s="43">
        <f>COUNTIF(Table9[[#This Row],[G-B1]:[G-B12]],"&lt;=0")/12*100</f>
        <v>75</v>
      </c>
      <c r="DI108" s="43">
        <f>COUNTIF(Table9[[#This Row],[G-K1]:[G-K5]],"&lt;=0")/5*100</f>
        <v>100</v>
      </c>
      <c r="DJ108" s="43">
        <f>COUNTIF(Table9[[#This Row],[G-P1]:[G-P5]],"&lt;=0")/5*100</f>
        <v>80</v>
      </c>
      <c r="DK108" s="43">
        <f>COUNTIF(Table9[[#This Row],[G-E1]:[G-E2]],"&lt;=0")/2*100</f>
        <v>100</v>
      </c>
      <c r="DL108" s="450">
        <f>IF(AE108="RDP",(COUNTIF(Table9[[#This Row],[G-B3]],"&lt;=0")+COUNTIF(Table9[[#This Row],[G-B4]],"&lt;=0")+COUNTIF(Table9[[#This Row],[G-B7]],"&lt;=0")+COUNTIF(Table9[[#This Row],[G-B11]],"&lt;=0")+COUNTIF(Table9[[#This Row],[G-K2]],"&lt;=0"))/5*100,IF(AE108="RMS",(COUNTIF(Table9[[#This Row],[G-B4]],"&lt;=0")+COUNTIF(Table9[[#This Row],[G-B5]],"&lt;=0")+COUNTIF(Table9[[#This Row],[G-B10]],"&lt;=0")+COUNTIF(Table9[[#This Row],[G-B12]],"&lt;=0")+COUNTIF(Table9[[#This Row],[G-K2]],"&lt;=0"))/5*100,IF(AE108="RSS",(COUNTIF(Table9[[#This Row],[G-B1]],"&lt;=0")+COUNTIF(Table9[[#This Row],[G-B2]],"&lt;=0")+COUNTIF(Table9[[#This Row],[G-B6]],"&lt;=0")+COUNTIF(Table9[[#This Row],[G-B11]],"&lt;=0")+COUNTIF(Table9[[#This Row],[G-B12]],"&lt;=0"))/5*100,0)))</f>
        <v>100</v>
      </c>
      <c r="DM108" s="332">
        <v>100</v>
      </c>
      <c r="DN108" s="42">
        <v>100</v>
      </c>
      <c r="DO108" s="42">
        <v>100</v>
      </c>
      <c r="DP108" s="42">
        <v>100</v>
      </c>
      <c r="DQ108" s="42">
        <v>100</v>
      </c>
      <c r="DR108" s="380">
        <v>83</v>
      </c>
      <c r="DS108" s="381">
        <v>100</v>
      </c>
      <c r="DT108" s="381">
        <v>80</v>
      </c>
      <c r="DU108" s="381">
        <v>100</v>
      </c>
      <c r="DV108" s="381">
        <v>100</v>
      </c>
      <c r="DW108" s="380">
        <v>50</v>
      </c>
      <c r="DX108" s="381">
        <v>80</v>
      </c>
      <c r="DY108" s="381">
        <v>40</v>
      </c>
      <c r="DZ108" s="381">
        <v>100</v>
      </c>
      <c r="EA108" s="382">
        <v>60</v>
      </c>
      <c r="EB108" s="335" t="s">
        <v>251</v>
      </c>
      <c r="EC108" s="324" t="s">
        <v>964</v>
      </c>
      <c r="ED108" s="324" t="s">
        <v>965</v>
      </c>
      <c r="EE108" s="397"/>
    </row>
    <row r="109" spans="2:135" ht="44" hidden="1" thickBot="1" x14ac:dyDescent="0.35">
      <c r="B109" s="282">
        <v>109</v>
      </c>
      <c r="C109" s="64" t="s">
        <v>134</v>
      </c>
      <c r="D109" s="62">
        <v>46156</v>
      </c>
      <c r="E109" s="63" t="s">
        <v>966</v>
      </c>
      <c r="F109" s="61">
        <v>140095</v>
      </c>
      <c r="G109" s="357">
        <f t="shared" ca="1" si="5"/>
        <v>42.248307581811268</v>
      </c>
      <c r="H109" s="283">
        <v>30895</v>
      </c>
      <c r="I109" s="61" t="s">
        <v>136</v>
      </c>
      <c r="J109" s="43" t="s">
        <v>137</v>
      </c>
      <c r="K109" s="61" t="s">
        <v>241</v>
      </c>
      <c r="L109" s="61" t="s">
        <v>618</v>
      </c>
      <c r="M109" s="64" t="s">
        <v>304</v>
      </c>
      <c r="N109" s="61"/>
      <c r="O109" s="282" t="s">
        <v>159</v>
      </c>
      <c r="P109" s="63" t="s">
        <v>967</v>
      </c>
      <c r="Q109" s="61" t="s">
        <v>144</v>
      </c>
      <c r="R109" s="343" t="s">
        <v>185</v>
      </c>
      <c r="S109" s="62">
        <v>39356</v>
      </c>
      <c r="T109" s="286">
        <f t="shared" ca="1" si="7"/>
        <v>19.052777777777777</v>
      </c>
      <c r="U109" s="71">
        <f ca="1">Table14[[#This Row],[Years in PET]]</f>
        <v>7.7222801848680893</v>
      </c>
      <c r="V109" s="61" t="s">
        <v>58</v>
      </c>
      <c r="W109" s="46"/>
      <c r="X109" s="286">
        <f ca="1">($T$1-Table9[[#This Row],[Date of Appointment to Current Grade]])/365</f>
        <v>1.9688555270167505</v>
      </c>
      <c r="Y109" s="62">
        <v>45597</v>
      </c>
      <c r="Z109" s="304" t="s">
        <v>674</v>
      </c>
      <c r="AA109" s="62">
        <v>45383</v>
      </c>
      <c r="AB109" s="71">
        <f ca="1">($T$1-Table9[[#This Row],[Date in Position]])/365</f>
        <v>2.555156896879764</v>
      </c>
      <c r="AC109" s="61" t="s">
        <v>146</v>
      </c>
      <c r="AD109" s="61"/>
      <c r="AE109" s="61"/>
      <c r="AF109" s="61" t="s">
        <v>148</v>
      </c>
      <c r="AG109" s="65" t="s">
        <v>968</v>
      </c>
      <c r="AH109" s="65" t="s">
        <v>969</v>
      </c>
      <c r="AI109" s="65" t="s">
        <v>970</v>
      </c>
      <c r="AJ109" s="64" t="s">
        <v>331</v>
      </c>
      <c r="AK109" s="66" t="s">
        <v>971</v>
      </c>
      <c r="AL109" s="282" t="s">
        <v>153</v>
      </c>
      <c r="AM109" s="321" t="s">
        <v>972</v>
      </c>
      <c r="AN109" s="323">
        <v>2</v>
      </c>
      <c r="AO109" s="43">
        <v>1</v>
      </c>
      <c r="AP109" s="43">
        <v>1</v>
      </c>
      <c r="AQ109" s="43">
        <v>3</v>
      </c>
      <c r="AR109" s="43">
        <v>2</v>
      </c>
      <c r="AS109" s="43">
        <v>1</v>
      </c>
      <c r="AT109" s="43">
        <v>2</v>
      </c>
      <c r="AU109" s="43">
        <v>2</v>
      </c>
      <c r="AV109" s="43">
        <v>1</v>
      </c>
      <c r="AW109" s="43">
        <v>3</v>
      </c>
      <c r="AX109" s="43">
        <v>1</v>
      </c>
      <c r="AY109" s="43">
        <v>1</v>
      </c>
      <c r="AZ109" s="43">
        <v>2</v>
      </c>
      <c r="BA109" s="43">
        <v>1</v>
      </c>
      <c r="BB109" s="43">
        <v>2</v>
      </c>
      <c r="BC109" s="43">
        <v>2</v>
      </c>
      <c r="BD109" s="43">
        <v>1</v>
      </c>
      <c r="BE109" s="43">
        <v>0</v>
      </c>
      <c r="BF109" s="43">
        <v>0</v>
      </c>
      <c r="BG109" s="43">
        <v>0</v>
      </c>
      <c r="BH109" s="43">
        <v>0</v>
      </c>
      <c r="BI109" s="43">
        <v>1</v>
      </c>
      <c r="BJ109" s="43">
        <v>0</v>
      </c>
      <c r="BK109" s="328">
        <v>0</v>
      </c>
      <c r="BL109" s="325">
        <f>IF(AND(All!$V109="P1",All!$AE109="RDP"),Ruler!E$6,IF(AND(All!$V109="P2",All!$AE109="RDP"),Ruler!E$7,IF(AND(All!$V109="P3",All!$AE109="RDP"),Ruler!E$8,IF(AND(All!$V109="P4",All!$AE109="RDP"),Ruler!E$9,IF(AND(All!$V109="P5",All!$AE109="RDP"),Ruler!E$10,IF(AND(All!$V109="P6",All!$AE109="RDP"),Ruler!E$11,IF(AND(All!$V109="P7",All!$AE109="RDP"),Ruler!E$12,IF(AND(All!$V109="P8",All!$AE109="RDP"),Ruler!E$13,IF(AND(All!$V109="P9",All!$AE109="RDP"),Ruler!E$14,IF(AND(All!$V109="P1",All!$AE109="RMS"),Ruler!E$6,IF(AND(All!$V109="P2",All!$AE109="RMS"),Ruler!E$15,IF(AND(All!$V109="P3",All!$AE109="RMS"),Ruler!E$16,IF(AND(All!$V109="P4",All!$AE109="RMS"),Ruler!E$17,IF(AND(All!$V109="P5",All!$AE109="RMS"),Ruler!E$18,IF(AND(All!$V109="P6",All!$AE109="RMS"),Ruler!E$19,IF(AND(All!$V109="P7",All!$AE109="RMS"),Ruler!E$20,IF(AND(All!$V109="P8",All!$AE109="RMS"),Ruler!E$21,IF(AND(All!$V109="P9",All!$AE109="RMS"),Ruler!E$22,IF(AND(All!$V109="P1",All!$AE109="RSS"),Ruler!E$6,IF(AND(All!$V109="P2",All!$AE109="RSS"),Ruler!E$23,IF(AND(All!$V109="P3",All!$AE109="RSS"),Ruler!E$24,IF(AND(All!$V109="P4",All!$AE109="RSS"),Ruler!E$25,IF(AND(All!$V109="P5",All!$AE109="RSS"),Ruler!E$26,IF(AND(All!$V109="P6",All!$AE109="RSS"),Ruler!E$27,IF(AND(All!$V109="P7",All!$AE109="RSS"),Ruler!E$28,IF(AND(All!$V109="P8",All!$AE109="RSS"),Ruler!E$29,IF(AND(All!$V109="P9",All!$AE109="RSS"),Ruler!E$30,0)))))))))))))))))))))))))))</f>
        <v>0</v>
      </c>
      <c r="BM109" s="325">
        <f>IF(AND(All!$V109="P1",All!$AE109="RDP"),Ruler!F$6,IF(AND(All!$V109="P2",All!$AE109="RDP"),Ruler!F$7,IF(AND(All!$V109="P3",All!$AE109="RDP"),Ruler!F$8,IF(AND(All!$V109="P4",All!$AE109="RDP"),Ruler!F$9,IF(AND(All!$V109="P5",All!$AE109="RDP"),Ruler!F$10,IF(AND(All!$V109="P6",All!$AE109="RDP"),Ruler!F$11,IF(AND(All!$V109="P7",All!$AE109="RDP"),Ruler!F$12,IF(AND(All!$V109="P8",All!$AE109="RDP"),Ruler!F$13,IF(AND(All!$V109="P9",All!$AE109="RDP"),Ruler!F$14,IF(AND(All!$V109="P1",All!$AE109="RMS"),Ruler!F$6,IF(AND(All!$V109="P2",All!$AE109="RMS"),Ruler!F$15,IF(AND(All!$V109="P3",All!$AE109="RMS"),Ruler!F$16,IF(AND(All!$V109="P4",All!$AE109="RMS"),Ruler!F$17,IF(AND(All!$V109="P5",All!$AE109="RMS"),Ruler!F$18,IF(AND(All!$V109="P6",All!$AE109="RMS"),Ruler!F$19,IF(AND(All!$V109="P7",All!$AE109="RMS"),Ruler!F$20,IF(AND(All!$V109="P8",All!$AE109="RMS"),Ruler!F$21,IF(AND(All!$V109="P9",All!$AE109="RMS"),Ruler!F$22,IF(AND(All!$V109="P1",All!$AE109="RSS"),Ruler!F$6,IF(AND(All!$V109="P2",All!$AE109="RSS"),Ruler!F$23,IF(AND(All!$V109="P3",All!$AE109="RSS"),Ruler!F$24,IF(AND(All!$V109="P4",All!$AE109="RSS"),Ruler!F$25,IF(AND(All!$V109="P5",All!$AE109="RSS"),Ruler!F$26,IF(AND(All!$V109="P6",All!$AE109="RSS"),Ruler!F$27,IF(AND(All!$V109="P7",All!$AE109="RSS"),Ruler!F$28,IF(AND(All!$V109="P8",All!$AE109="RSS"),Ruler!F$29,IF(AND(All!$V109="P9",All!$AE109="RSS"),Ruler!F$30,0)))))))))))))))))))))))))))</f>
        <v>0</v>
      </c>
      <c r="BN109" s="325">
        <f>IF(AND(All!$V109="P1",All!$AE109="RDP"),Ruler!G$6,IF(AND(All!$V109="P2",All!$AE109="RDP"),Ruler!G$7,IF(AND(All!$V109="P3",All!$AE109="RDP"),Ruler!G$8,IF(AND(All!$V109="P4",All!$AE109="RDP"),Ruler!G$9,IF(AND(All!$V109="P5",All!$AE109="RDP"),Ruler!G$10,IF(AND(All!$V109="P6",All!$AE109="RDP"),Ruler!G$11,IF(AND(All!$V109="P7",All!$AE109="RDP"),Ruler!G$12,IF(AND(All!$V109="P8",All!$AE109="RDP"),Ruler!G$13,IF(AND(All!$V109="P9",All!$AE109="RDP"),Ruler!G$14,IF(AND(All!$V109="P1",All!$AE109="RMS"),Ruler!G$6,IF(AND(All!$V109="P2",All!$AE109="RMS"),Ruler!G$15,IF(AND(All!$V109="P3",All!$AE109="RMS"),Ruler!G$16,IF(AND(All!$V109="P4",All!$AE109="RMS"),Ruler!G$17,IF(AND(All!$V109="P5",All!$AE109="RMS"),Ruler!G$18,IF(AND(All!$V109="P6",All!$AE109="RMS"),Ruler!G$19,IF(AND(All!$V109="P7",All!$AE109="RMS"),Ruler!G$20,IF(AND(All!$V109="P8",All!$AE109="RMS"),Ruler!G$21,IF(AND(All!$V109="P9",All!$AE109="RMS"),Ruler!G$22,IF(AND(All!$V109="P1",All!$AE109="RSS"),Ruler!G$6,IF(AND(All!$V109="P2",All!$AE109="RSS"),Ruler!G$23,IF(AND(All!$V109="P3",All!$AE109="RSS"),Ruler!G$24,IF(AND(All!$V109="P4",All!$AE109="RSS"),Ruler!G$25,IF(AND(All!$V109="P5",All!$AE109="RSS"),Ruler!G$26,IF(AND(All!$V109="P6",All!$AE109="RSS"),Ruler!G$27,IF(AND(All!$V109="P7",All!$AE109="RSS"),Ruler!G$28,IF(AND(All!$V109="P8",All!$AE109="RSS"),Ruler!G$29,IF(AND(All!$V109="P9",All!$AE109="RSS"),Ruler!G$30,0)))))))))))))))))))))))))))</f>
        <v>0</v>
      </c>
      <c r="BO109" s="325">
        <f>IF(AND(All!$V109="P1",All!$AE109="RDP"),Ruler!H$6,IF(AND(All!$V109="P2",All!$AE109="RDP"),Ruler!H$7,IF(AND(All!$V109="P3",All!$AE109="RDP"),Ruler!H$8,IF(AND(All!$V109="P4",All!$AE109="RDP"),Ruler!H$9,IF(AND(All!$V109="P5",All!$AE109="RDP"),Ruler!H$10,IF(AND(All!$V109="P6",All!$AE109="RDP"),Ruler!H$11,IF(AND(All!$V109="P7",All!$AE109="RDP"),Ruler!H$12,IF(AND(All!$V109="P8",All!$AE109="RDP"),Ruler!H$13,IF(AND(All!$V109="P9",All!$AE109="RDP"),Ruler!H$14,IF(AND(All!$V109="P1",All!$AE109="RMS"),Ruler!H$6,IF(AND(All!$V109="P2",All!$AE109="RMS"),Ruler!H$15,IF(AND(All!$V109="P3",All!$AE109="RMS"),Ruler!H$16,IF(AND(All!$V109="P4",All!$AE109="RMS"),Ruler!H$17,IF(AND(All!$V109="P5",All!$AE109="RMS"),Ruler!H$18,IF(AND(All!$V109="P6",All!$AE109="RMS"),Ruler!H$19,IF(AND(All!$V109="P7",All!$AE109="RMS"),Ruler!H$20,IF(AND(All!$V109="P8",All!$AE109="RMS"),Ruler!H$21,IF(AND(All!$V109="P9",All!$AE109="RMS"),Ruler!H$22,IF(AND(All!$V109="P1",All!$AE109="RSS"),Ruler!H$6,IF(AND(All!$V109="P2",All!$AE109="RSS"),Ruler!H$23,IF(AND(All!$V109="P3",All!$AE109="RSS"),Ruler!H$24,IF(AND(All!$V109="P4",All!$AE109="RSS"),Ruler!H$25,IF(AND(All!$V109="P5",All!$AE109="RSS"),Ruler!H$26,IF(AND(All!$V109="P6",All!$AE109="RSS"),Ruler!H$27,IF(AND(All!$V109="P7",All!$AE109="RSS"),Ruler!H$28,IF(AND(All!$V109="P8",All!$AE109="RSS"),Ruler!H$29,IF(AND(All!$V109="P9",All!$AE109="RSS"),Ruler!H$30,0)))))))))))))))))))))))))))</f>
        <v>0</v>
      </c>
      <c r="BP109" s="325">
        <f>IF(AND(All!$V109="P1",All!$AE109="RDP"),Ruler!I$6,IF(AND(All!$V109="P2",All!$AE109="RDP"),Ruler!I$7,IF(AND(All!$V109="P3",All!$AE109="RDP"),Ruler!I$8,IF(AND(All!$V109="P4",All!$AE109="RDP"),Ruler!I$9,IF(AND(All!$V109="P5",All!$AE109="RDP"),Ruler!I$10,IF(AND(All!$V109="P6",All!$AE109="RDP"),Ruler!I$11,IF(AND(All!$V109="P7",All!$AE109="RDP"),Ruler!I$12,IF(AND(All!$V109="P8",All!$AE109="RDP"),Ruler!I$13,IF(AND(All!$V109="P9",All!$AE109="RDP"),Ruler!I$14,IF(AND(All!$V109="P1",All!$AE109="RMS"),Ruler!I$6,IF(AND(All!$V109="P2",All!$AE109="RMS"),Ruler!I$15,IF(AND(All!$V109="P3",All!$AE109="RMS"),Ruler!I$16,IF(AND(All!$V109="P4",All!$AE109="RMS"),Ruler!I$17,IF(AND(All!$V109="P5",All!$AE109="RMS"),Ruler!I$18,IF(AND(All!$V109="P6",All!$AE109="RMS"),Ruler!I$19,IF(AND(All!$V109="P7",All!$AE109="RMS"),Ruler!I$20,IF(AND(All!$V109="P8",All!$AE109="RMS"),Ruler!I$21,IF(AND(All!$V109="P9",All!$AE109="RMS"),Ruler!I$22,IF(AND(All!$V109="P1",All!$AE109="RSS"),Ruler!I$6,IF(AND(All!$V109="P2",All!$AE109="RSS"),Ruler!I$23,IF(AND(All!$V109="P3",All!$AE109="RSS"),Ruler!I$24,IF(AND(All!$V109="P4",All!$AE109="RSS"),Ruler!I$25,IF(AND(All!$V109="P5",All!$AE109="RSS"),Ruler!I$26,IF(AND(All!$V109="P6",All!$AE109="RSS"),Ruler!I$27,IF(AND(All!$V109="P7",All!$AE109="RSS"),Ruler!I$28,IF(AND(All!$V109="P8",All!$AE109="RSS"),Ruler!I$29,IF(AND(All!$V109="P9",All!$AE109="RSS"),Ruler!I$30,0)))))))))))))))))))))))))))</f>
        <v>0</v>
      </c>
      <c r="BQ109" s="325">
        <f>IF(AND(All!$V109="P1",All!$AE109="RDP"),Ruler!J$6,IF(AND(All!$V109="P2",All!$AE109="RDP"),Ruler!J$7,IF(AND(All!$V109="P3",All!$AE109="RDP"),Ruler!J$8,IF(AND(All!$V109="P4",All!$AE109="RDP"),Ruler!J$9,IF(AND(All!$V109="P5",All!$AE109="RDP"),Ruler!J$10,IF(AND(All!$V109="P6",All!$AE109="RDP"),Ruler!J$11,IF(AND(All!$V109="P7",All!$AE109="RDP"),Ruler!J$12,IF(AND(All!$V109="P8",All!$AE109="RDP"),Ruler!J$13,IF(AND(All!$V109="P9",All!$AE109="RDP"),Ruler!J$14,IF(AND(All!$V109="P1",All!$AE109="RMS"),Ruler!J$6,IF(AND(All!$V109="P2",All!$AE109="RMS"),Ruler!J$15,IF(AND(All!$V109="P3",All!$AE109="RMS"),Ruler!J$16,IF(AND(All!$V109="P4",All!$AE109="RMS"),Ruler!J$17,IF(AND(All!$V109="P5",All!$AE109="RMS"),Ruler!J$18,IF(AND(All!$V109="P6",All!$AE109="RMS"),Ruler!J$19,IF(AND(All!$V109="P7",All!$AE109="RMS"),Ruler!J$20,IF(AND(All!$V109="P8",All!$AE109="RMS"),Ruler!J$21,IF(AND(All!$V109="P9",All!$AE109="RMS"),Ruler!J$22,IF(AND(All!$V109="P1",All!$AE109="RSS"),Ruler!J$6,IF(AND(All!$V109="P2",All!$AE109="RSS"),Ruler!J$23,IF(AND(All!$V109="P3",All!$AE109="RSS"),Ruler!J$24,IF(AND(All!$V109="P4",All!$AE109="RSS"),Ruler!J$25,IF(AND(All!$V109="P5",All!$AE109="RSS"),Ruler!J$26,IF(AND(All!$V109="P6",All!$AE109="RSS"),Ruler!J$27,IF(AND(All!$V109="P7",All!$AE109="RSS"),Ruler!J$28,IF(AND(All!$V109="P8",All!$AE109="RSS"),Ruler!J$29,IF(AND(All!$V109="P9",All!$AE109="RSS"),Ruler!J$30,0)))))))))))))))))))))))))))</f>
        <v>0</v>
      </c>
      <c r="BR109" s="325">
        <f>IF(AND(All!$V109="P1",All!$AE109="RDP"),Ruler!K$6,IF(AND(All!$V109="P2",All!$AE109="RDP"),Ruler!K$7,IF(AND(All!$V109="P3",All!$AE109="RDP"),Ruler!K$8,IF(AND(All!$V109="P4",All!$AE109="RDP"),Ruler!K$9,IF(AND(All!$V109="P5",All!$AE109="RDP"),Ruler!K$10,IF(AND(All!$V109="P6",All!$AE109="RDP"),Ruler!K$11,IF(AND(All!$V109="P7",All!$AE109="RDP"),Ruler!K$12,IF(AND(All!$V109="P8",All!$AE109="RDP"),Ruler!K$13,IF(AND(All!$V109="P9",All!$AE109="RDP"),Ruler!K$14,IF(AND(All!$V109="P1",All!$AE109="RMS"),Ruler!K$6,IF(AND(All!$V109="P2",All!$AE109="RMS"),Ruler!K$15,IF(AND(All!$V109="P3",All!$AE109="RMS"),Ruler!K$16,IF(AND(All!$V109="P4",All!$AE109="RMS"),Ruler!K$17,IF(AND(All!$V109="P5",All!$AE109="RMS"),Ruler!K$18,IF(AND(All!$V109="P6",All!$AE109="RMS"),Ruler!K$19,IF(AND(All!$V109="P7",All!$AE109="RMS"),Ruler!K$20,IF(AND(All!$V109="P8",All!$AE109="RMS"),Ruler!K$21,IF(AND(All!$V109="P9",All!$AE109="RMS"),Ruler!K$22,IF(AND(All!$V109="P1",All!$AE109="RSS"),Ruler!K$6,IF(AND(All!$V109="P2",All!$AE109="RSS"),Ruler!K$23,IF(AND(All!$V109="P3",All!$AE109="RSS"),Ruler!K$24,IF(AND(All!$V109="P4",All!$AE109="RSS"),Ruler!K$25,IF(AND(All!$V109="P5",All!$AE109="RSS"),Ruler!K$26,IF(AND(All!$V109="P6",All!$AE109="RSS"),Ruler!K$27,IF(AND(All!$V109="P7",All!$AE109="RSS"),Ruler!K$28,IF(AND(All!$V109="P8",All!$AE109="RSS"),Ruler!K$29,IF(AND(All!$V109="P9",All!$AE109="RSS"),Ruler!K$30,0)))))))))))))))))))))))))))</f>
        <v>0</v>
      </c>
      <c r="BS109" s="325">
        <f>IF(AND(All!$V109="P1",All!$AE109="RDP"),Ruler!L$6,IF(AND(All!$V109="P2",All!$AE109="RDP"),Ruler!L$7,IF(AND(All!$V109="P3",All!$AE109="RDP"),Ruler!L$8,IF(AND(All!$V109="P4",All!$AE109="RDP"),Ruler!L$9,IF(AND(All!$V109="P5",All!$AE109="RDP"),Ruler!L$10,IF(AND(All!$V109="P6",All!$AE109="RDP"),Ruler!L$11,IF(AND(All!$V109="P7",All!$AE109="RDP"),Ruler!L$12,IF(AND(All!$V109="P8",All!$AE109="RDP"),Ruler!L$13,IF(AND(All!$V109="P9",All!$AE109="RDP"),Ruler!L$14,IF(AND(All!$V109="P1",All!$AE109="RMS"),Ruler!L$6,IF(AND(All!$V109="P2",All!$AE109="RMS"),Ruler!L$15,IF(AND(All!$V109="P3",All!$AE109="RMS"),Ruler!L$16,IF(AND(All!$V109="P4",All!$AE109="RMS"),Ruler!L$17,IF(AND(All!$V109="P5",All!$AE109="RMS"),Ruler!L$18,IF(AND(All!$V109="P6",All!$AE109="RMS"),Ruler!L$19,IF(AND(All!$V109="P7",All!$AE109="RMS"),Ruler!L$20,IF(AND(All!$V109="P8",All!$AE109="RMS"),Ruler!L$21,IF(AND(All!$V109="P9",All!$AE109="RMS"),Ruler!L$22,IF(AND(All!$V109="P1",All!$AE109="RSS"),Ruler!L$6,IF(AND(All!$V109="P2",All!$AE109="RSS"),Ruler!L$23,IF(AND(All!$V109="P3",All!$AE109="RSS"),Ruler!L$24,IF(AND(All!$V109="P4",All!$AE109="RSS"),Ruler!L$25,IF(AND(All!$V109="P5",All!$AE109="RSS"),Ruler!L$26,IF(AND(All!$V109="P6",All!$AE109="RSS"),Ruler!L$27,IF(AND(All!$V109="P7",All!$AE109="RSS"),Ruler!L$28,IF(AND(All!$V109="P8",All!$AE109="RSS"),Ruler!L$29,IF(AND(All!$V109="P9",All!$AE109="RSS"),Ruler!L$30,0)))))))))))))))))))))))))))</f>
        <v>0</v>
      </c>
      <c r="BT109" s="325">
        <f>IF(AND(All!$V109="P1",All!$AE109="RDP"),Ruler!M$6,IF(AND(All!$V109="P2",All!$AE109="RDP"),Ruler!M$7,IF(AND(All!$V109="P3",All!$AE109="RDP"),Ruler!M$8,IF(AND(All!$V109="P4",All!$AE109="RDP"),Ruler!M$9,IF(AND(All!$V109="P5",All!$AE109="RDP"),Ruler!M$10,IF(AND(All!$V109="P6",All!$AE109="RDP"),Ruler!M$11,IF(AND(All!$V109="P7",All!$AE109="RDP"),Ruler!M$12,IF(AND(All!$V109="P8",All!$AE109="RDP"),Ruler!M$13,IF(AND(All!$V109="P9",All!$AE109="RDP"),Ruler!M$14,IF(AND(All!$V109="P1",All!$AE109="RMS"),Ruler!M$6,IF(AND(All!$V109="P2",All!$AE109="RMS"),Ruler!M$15,IF(AND(All!$V109="P3",All!$AE109="RMS"),Ruler!M$16,IF(AND(All!$V109="P4",All!$AE109="RMS"),Ruler!M$17,IF(AND(All!$V109="P5",All!$AE109="RMS"),Ruler!M$18,IF(AND(All!$V109="P6",All!$AE109="RMS"),Ruler!M$19,IF(AND(All!$V109="P7",All!$AE109="RMS"),Ruler!M$20,IF(AND(All!$V109="P8",All!$AE109="RMS"),Ruler!M$21,IF(AND(All!$V109="P9",All!$AE109="RMS"),Ruler!M$22,IF(AND(All!$V109="P1",All!$AE109="RSS"),Ruler!M$6,IF(AND(All!$V109="P2",All!$AE109="RSS"),Ruler!M$23,IF(AND(All!$V109="P3",All!$AE109="RSS"),Ruler!M$24,IF(AND(All!$V109="P4",All!$AE109="RSS"),Ruler!M$25,IF(AND(All!$V109="P5",All!$AE109="RSS"),Ruler!M$26,IF(AND(All!$V109="P6",All!$AE109="RSS"),Ruler!M$27,IF(AND(All!$V109="P7",All!$AE109="RSS"),Ruler!M$28,IF(AND(All!$V109="P8",All!$AE109="RSS"),Ruler!M$29,IF(AND(All!$V109="P9",All!$AE109="RSS"),Ruler!M$30,0)))))))))))))))))))))))))))</f>
        <v>0</v>
      </c>
      <c r="BU109" s="325">
        <f>IF(AND(All!$V109="P1",All!$AE109="RDP"),Ruler!N$6,IF(AND(All!$V109="P2",All!$AE109="RDP"),Ruler!N$7,IF(AND(All!$V109="P3",All!$AE109="RDP"),Ruler!N$8,IF(AND(All!$V109="P4",All!$AE109="RDP"),Ruler!N$9,IF(AND(All!$V109="P5",All!$AE109="RDP"),Ruler!N$10,IF(AND(All!$V109="P6",All!$AE109="RDP"),Ruler!N$11,IF(AND(All!$V109="P7",All!$AE109="RDP"),Ruler!N$12,IF(AND(All!$V109="P8",All!$AE109="RDP"),Ruler!N$13,IF(AND(All!$V109="P9",All!$AE109="RDP"),Ruler!N$14,IF(AND(All!$V109="P1",All!$AE109="RMS"),Ruler!N$6,IF(AND(All!$V109="P2",All!$AE109="RMS"),Ruler!N$15,IF(AND(All!$V109="P3",All!$AE109="RMS"),Ruler!N$16,IF(AND(All!$V109="P4",All!$AE109="RMS"),Ruler!N$17,IF(AND(All!$V109="P5",All!$AE109="RMS"),Ruler!N$18,IF(AND(All!$V109="P6",All!$AE109="RMS"),Ruler!N$19,IF(AND(All!$V109="P7",All!$AE109="RMS"),Ruler!N$20,IF(AND(All!$V109="P8",All!$AE109="RMS"),Ruler!N$21,IF(AND(All!$V109="P9",All!$AE109="RMS"),Ruler!N$22,IF(AND(All!$V109="P1",All!$AE109="RSS"),Ruler!N$6,IF(AND(All!$V109="P2",All!$AE109="RSS"),Ruler!N$23,IF(AND(All!$V109="P3",All!$AE109="RSS"),Ruler!N$24,IF(AND(All!$V109="P4",All!$AE109="RSS"),Ruler!N$25,IF(AND(All!$V109="P5",All!$AE109="RSS"),Ruler!N$26,IF(AND(All!$V109="P6",All!$AE109="RSS"),Ruler!N$27,IF(AND(All!$V109="P7",All!$AE109="RSS"),Ruler!N$28,IF(AND(All!$V109="P8",All!$AE109="RSS"),Ruler!N$29,IF(AND(All!$V109="P9",All!$AE109="RSS"),Ruler!N$30,0)))))))))))))))))))))))))))</f>
        <v>0</v>
      </c>
      <c r="BV109" s="325">
        <f>IF(AND(All!$V109="P1",All!$AE109="RDP"),Ruler!O$6,IF(AND(All!$V109="P2",All!$AE109="RDP"),Ruler!O$7,IF(AND(All!$V109="P3",All!$AE109="RDP"),Ruler!O$8,IF(AND(All!$V109="P4",All!$AE109="RDP"),Ruler!O$9,IF(AND(All!$V109="P5",All!$AE109="RDP"),Ruler!O$10,IF(AND(All!$V109="P6",All!$AE109="RDP"),Ruler!O$11,IF(AND(All!$V109="P7",All!$AE109="RDP"),Ruler!O$12,IF(AND(All!$V109="P8",All!$AE109="RDP"),Ruler!O$13,IF(AND(All!$V109="P9",All!$AE109="RDP"),Ruler!O$14,IF(AND(All!$V109="P1",All!$AE109="RMS"),Ruler!O$6,IF(AND(All!$V109="P2",All!$AE109="RMS"),Ruler!O$15,IF(AND(All!$V109="P3",All!$AE109="RMS"),Ruler!O$16,IF(AND(All!$V109="P4",All!$AE109="RMS"),Ruler!O$17,IF(AND(All!$V109="P5",All!$AE109="RMS"),Ruler!O$18,IF(AND(All!$V109="P6",All!$AE109="RMS"),Ruler!O$19,IF(AND(All!$V109="P7",All!$AE109="RMS"),Ruler!O$20,IF(AND(All!$V109="P8",All!$AE109="RMS"),Ruler!O$21,IF(AND(All!$V109="P9",All!$AE109="RMS"),Ruler!O$22,IF(AND(All!$V109="P1",All!$AE109="RSS"),Ruler!O$6,IF(AND(All!$V109="P2",All!$AE109="RSS"),Ruler!O$23,IF(AND(All!$V109="P3",All!$AE109="RSS"),Ruler!O$24,IF(AND(All!$V109="P4",All!$AE109="RSS"),Ruler!O$25,IF(AND(All!$V109="P5",All!$AE109="RSS"),Ruler!O$26,IF(AND(All!$V109="P6",All!$AE109="RSS"),Ruler!O$27,IF(AND(All!$V109="P7",All!$AE109="RSS"),Ruler!O$28,IF(AND(All!$V109="P8",All!$AE109="RSS"),Ruler!O$29,IF(AND(All!$V109="P9",All!$AE109="RSS"),Ruler!O$30,0)))))))))))))))))))))))))))</f>
        <v>0</v>
      </c>
      <c r="BW109" s="325">
        <f>IF(AND(All!$V109="P1",All!$AE109="RDP"),Ruler!P$6,IF(AND(All!$V109="P2",All!$AE109="RDP"),Ruler!P$7,IF(AND(All!$V109="P3",All!$AE109="RDP"),Ruler!P$8,IF(AND(All!$V109="P4",All!$AE109="RDP"),Ruler!P$9,IF(AND(All!$V109="P5",All!$AE109="RDP"),Ruler!P$10,IF(AND(All!$V109="P6",All!$AE109="RDP"),Ruler!P$11,IF(AND(All!$V109="P7",All!$AE109="RDP"),Ruler!P$12,IF(AND(All!$V109="P8",All!$AE109="RDP"),Ruler!P$13,IF(AND(All!$V109="P9",All!$AE109="RDP"),Ruler!P$14,IF(AND(All!$V109="P1",All!$AE109="RMS"),Ruler!P$6,IF(AND(All!$V109="P2",All!$AE109="RMS"),Ruler!P$15,IF(AND(All!$V109="P3",All!$AE109="RMS"),Ruler!P$16,IF(AND(All!$V109="P4",All!$AE109="RMS"),Ruler!P$17,IF(AND(All!$V109="P5",All!$AE109="RMS"),Ruler!P$18,IF(AND(All!$V109="P6",All!$AE109="RMS"),Ruler!P$19,IF(AND(All!$V109="P7",All!$AE109="RMS"),Ruler!P$20,IF(AND(All!$V109="P8",All!$AE109="RMS"),Ruler!P$21,IF(AND(All!$V109="P9",All!$AE109="RMS"),Ruler!P$22,IF(AND(All!$V109="P1",All!$AE109="RSS"),Ruler!P$6,IF(AND(All!$V109="P2",All!$AE109="RSS"),Ruler!P$23,IF(AND(All!$V109="P3",All!$AE109="RSS"),Ruler!P$24,IF(AND(All!$V109="P4",All!$AE109="RSS"),Ruler!P$25,IF(AND(All!$V109="P5",All!$AE109="RSS"),Ruler!P$26,IF(AND(All!$V109="P6",All!$AE109="RSS"),Ruler!P$27,IF(AND(All!$V109="P7",All!$AE109="RSS"),Ruler!P$28,IF(AND(All!$V109="P8",All!$AE109="RSS"),Ruler!P$29,IF(AND(All!$V109="P9",All!$AE109="RSS"),Ruler!P$30,0)))))))))))))))))))))))))))</f>
        <v>0</v>
      </c>
      <c r="BX109" s="325">
        <f>IF(AND(All!$V109="P1",All!$AE109="RDP"),Ruler!Q$6,IF(AND(All!$V109="P2",All!$AE109="RDP"),Ruler!Q$7,IF(AND(All!$V109="P3",All!$AE109="RDP"),Ruler!Q$8,IF(AND(All!$V109="P4",All!$AE109="RDP"),Ruler!Q$9,IF(AND(All!$V109="P5",All!$AE109="RDP"),Ruler!Q$10,IF(AND(All!$V109="P6",All!$AE109="RDP"),Ruler!Q$11,IF(AND(All!$V109="P7",All!$AE109="RDP"),Ruler!Q$12,IF(AND(All!$V109="P8",All!$AE109="RDP"),Ruler!Q$13,IF(AND(All!$V109="P9",All!$AE109="RDP"),Ruler!Q$14,IF(AND(All!$V109="P1",All!$AE109="RMS"),Ruler!Q$6,IF(AND(All!$V109="P2",All!$AE109="RMS"),Ruler!Q$15,IF(AND(All!$V109="P3",All!$AE109="RMS"),Ruler!Q$16,IF(AND(All!$V109="P4",All!$AE109="RMS"),Ruler!Q$17,IF(AND(All!$V109="P5",All!$AE109="RMS"),Ruler!Q$18,IF(AND(All!$V109="P6",All!$AE109="RMS"),Ruler!Q$19,IF(AND(All!$V109="P7",All!$AE109="RMS"),Ruler!Q$20,IF(AND(All!$V109="P8",All!$AE109="RMS"),Ruler!Q$21,IF(AND(All!$V109="P9",All!$AE109="RMS"),Ruler!Q$22,IF(AND(All!$V109="P1",All!$AE109="RSS"),Ruler!Q$6,IF(AND(All!$V109="P2",All!$AE109="RSS"),Ruler!Q$23,IF(AND(All!$V109="P3",All!$AE109="RSS"),Ruler!Q$24,IF(AND(All!$V109="P4",All!$AE109="RSS"),Ruler!Q$25,IF(AND(All!$V109="P5",All!$AE109="RSS"),Ruler!Q$26,IF(AND(All!$V109="P6",All!$AE109="RSS"),Ruler!Q$27,IF(AND(All!$V109="P7",All!$AE109="RSS"),Ruler!Q$28,IF(AND(All!$V109="P8",All!$AE109="RSS"),Ruler!Q$29,IF(AND(All!$V109="P9",All!$AE109="RSS"),Ruler!Q$30,0)))))))))))))))))))))))))))</f>
        <v>0</v>
      </c>
      <c r="BY109" s="325">
        <f>IF(AND(All!$V109="P1",All!$AE109="RDP"),Ruler!R$6,IF(AND(All!$V109="P2",All!$AE109="RDP"),Ruler!R$7,IF(AND(All!$V109="P3",All!$AE109="RDP"),Ruler!R$8,IF(AND(All!$V109="P4",All!$AE109="RDP"),Ruler!R$9,IF(AND(All!$V109="P5",All!$AE109="RDP"),Ruler!R$10,IF(AND(All!$V109="P6",All!$AE109="RDP"),Ruler!R$11,IF(AND(All!$V109="P7",All!$AE109="RDP"),Ruler!R$12,IF(AND(All!$V109="P8",All!$AE109="RDP"),Ruler!R$13,IF(AND(All!$V109="P9",All!$AE109="RDP"),Ruler!R$14,IF(AND(All!$V109="P1",All!$AE109="RMS"),Ruler!R$6,IF(AND(All!$V109="P2",All!$AE109="RMS"),Ruler!R$15,IF(AND(All!$V109="P3",All!$AE109="RMS"),Ruler!R$16,IF(AND(All!$V109="P4",All!$AE109="RMS"),Ruler!R$17,IF(AND(All!$V109="P5",All!$AE109="RMS"),Ruler!R$18,IF(AND(All!$V109="P6",All!$AE109="RMS"),Ruler!R$19,IF(AND(All!$V109="P7",All!$AE109="RMS"),Ruler!R$20,IF(AND(All!$V109="P8",All!$AE109="RMS"),Ruler!R$21,IF(AND(All!$V109="P9",All!$AE109="RMS"),Ruler!R$22,IF(AND(All!$V109="P1",All!$AE109="RSS"),Ruler!R$6,IF(AND(All!$V109="P2",All!$AE109="RSS"),Ruler!R$23,IF(AND(All!$V109="P3",All!$AE109="RSS"),Ruler!R$24,IF(AND(All!$V109="P4",All!$AE109="RSS"),Ruler!R$25,IF(AND(All!$V109="P5",All!$AE109="RSS"),Ruler!R$26,IF(AND(All!$V109="P6",All!$AE109="RSS"),Ruler!R$27,IF(AND(All!$V109="P7",All!$AE109="RSS"),Ruler!R$28,IF(AND(All!$V109="P8",All!$AE109="RSS"),Ruler!R$29,IF(AND(All!$V109="P9",All!$AE109="RSS"),Ruler!R$30,0)))))))))))))))))))))))))))</f>
        <v>0</v>
      </c>
      <c r="BZ109" s="325">
        <f>IF(AND(All!$V109="P1",All!$AE109="RDP"),Ruler!S$6,IF(AND(All!$V109="P2",All!$AE109="RDP"),Ruler!S$7,IF(AND(All!$V109="P3",All!$AE109="RDP"),Ruler!S$8,IF(AND(All!$V109="P4",All!$AE109="RDP"),Ruler!S$9,IF(AND(All!$V109="P5",All!$AE109="RDP"),Ruler!S$10,IF(AND(All!$V109="P6",All!$AE109="RDP"),Ruler!S$11,IF(AND(All!$V109="P7",All!$AE109="RDP"),Ruler!S$12,IF(AND(All!$V109="P8",All!$AE109="RDP"),Ruler!S$13,IF(AND(All!$V109="P9",All!$AE109="RDP"),Ruler!S$14,IF(AND(All!$V109="P1",All!$AE109="RMS"),Ruler!S$6,IF(AND(All!$V109="P2",All!$AE109="RMS"),Ruler!S$15,IF(AND(All!$V109="P3",All!$AE109="RMS"),Ruler!S$16,IF(AND(All!$V109="P4",All!$AE109="RMS"),Ruler!S$17,IF(AND(All!$V109="P5",All!$AE109="RMS"),Ruler!S$18,IF(AND(All!$V109="P6",All!$AE109="RMS"),Ruler!S$19,IF(AND(All!$V109="P7",All!$AE109="RMS"),Ruler!S$20,IF(AND(All!$V109="P8",All!$AE109="RMS"),Ruler!S$21,IF(AND(All!$V109="P9",All!$AE109="RMS"),Ruler!S$22,IF(AND(All!$V109="P1",All!$AE109="RSS"),Ruler!S$6,IF(AND(All!$V109="P2",All!$AE109="RSS"),Ruler!S$23,IF(AND(All!$V109="P3",All!$AE109="RSS"),Ruler!S$24,IF(AND(All!$V109="P4",All!$AE109="RSS"),Ruler!S$25,IF(AND(All!$V109="P5",All!$AE109="RSS"),Ruler!S$26,IF(AND(All!$V109="P6",All!$AE109="RSS"),Ruler!S$27,IF(AND(All!$V109="P7",All!$AE109="RSS"),Ruler!S$28,IF(AND(All!$V109="P8",All!$AE109="RSS"),Ruler!S$29,IF(AND(All!$V109="P9",All!$AE109="RSS"),Ruler!S$30,0)))))))))))))))))))))))))))</f>
        <v>0</v>
      </c>
      <c r="CA109" s="325">
        <f>IF(AND(All!$V109="P1",All!$AE109="RDP"),Ruler!T$6,IF(AND(All!$V109="P2",All!$AE109="RDP"),Ruler!T$7,IF(AND(All!$V109="P3",All!$AE109="RDP"),Ruler!T$8,IF(AND(All!$V109="P4",All!$AE109="RDP"),Ruler!T$9,IF(AND(All!$V109="P5",All!$AE109="RDP"),Ruler!T$10,IF(AND(All!$V109="P6",All!$AE109="RDP"),Ruler!T$11,IF(AND(All!$V109="P7",All!$AE109="RDP"),Ruler!T$12,IF(AND(All!$V109="P8",All!$AE109="RDP"),Ruler!T$13,IF(AND(All!$V109="P9",All!$AE109="RDP"),Ruler!T$14,IF(AND(All!$V109="P1",All!$AE109="RMS"),Ruler!T$6,IF(AND(All!$V109="P2",All!$AE109="RMS"),Ruler!T$15,IF(AND(All!$V109="P3",All!$AE109="RMS"),Ruler!T$16,IF(AND(All!$V109="P4",All!$AE109="RMS"),Ruler!T$17,IF(AND(All!$V109="P5",All!$AE109="RMS"),Ruler!T$18,IF(AND(All!$V109="P6",All!$AE109="RMS"),Ruler!T$19,IF(AND(All!$V109="P7",All!$AE109="RMS"),Ruler!T$20,IF(AND(All!$V109="P8",All!$AE109="RMS"),Ruler!T$21,IF(AND(All!$V109="P9",All!$AE109="RMS"),Ruler!T$22,IF(AND(All!$V109="P1",All!$AE109="RSS"),Ruler!T$6,IF(AND(All!$V109="P2",All!$AE109="RSS"),Ruler!T$23,IF(AND(All!$V109="P3",All!$AE109="RSS"),Ruler!T$24,IF(AND(All!$V109="P4",All!$AE109="RSS"),Ruler!T$25,IF(AND(All!$V109="P5",All!$AE109="RSS"),Ruler!T$26,IF(AND(All!$V109="P6",All!$AE109="RSS"),Ruler!T$27,IF(AND(All!$V109="P7",All!$AE109="RSS"),Ruler!T$28,IF(AND(All!$V109="P8",All!$AE109="RSS"),Ruler!T$29,IF(AND(All!$V109="P9",All!$AE109="RSS"),Ruler!T$30,0)))))))))))))))))))))))))))</f>
        <v>0</v>
      </c>
      <c r="CB109" s="325">
        <f>IF(AND(All!$V109="P1",All!$AE109="RDP"),Ruler!U$6,IF(AND(All!$V109="P2",All!$AE109="RDP"),Ruler!U$7,IF(AND(All!$V109="P3",All!$AE109="RDP"),Ruler!U$8,IF(AND(All!$V109="P4",All!$AE109="RDP"),Ruler!U$9,IF(AND(All!$V109="P5",All!$AE109="RDP"),Ruler!U$10,IF(AND(All!$V109="P6",All!$AE109="RDP"),Ruler!U$11,IF(AND(All!$V109="P7",All!$AE109="RDP"),Ruler!U$12,IF(AND(All!$V109="P8",All!$AE109="RDP"),Ruler!U$13,IF(AND(All!$V109="P9",All!$AE109="RDP"),Ruler!U$14,IF(AND(All!$V109="P1",All!$AE109="RMS"),Ruler!U$6,IF(AND(All!$V109="P2",All!$AE109="RMS"),Ruler!U$15,IF(AND(All!$V109="P3",All!$AE109="RMS"),Ruler!U$16,IF(AND(All!$V109="P4",All!$AE109="RMS"),Ruler!U$17,IF(AND(All!$V109="P5",All!$AE109="RMS"),Ruler!U$18,IF(AND(All!$V109="P6",All!$AE109="RMS"),Ruler!U$19,IF(AND(All!$V109="P7",All!$AE109="RMS"),Ruler!U$20,IF(AND(All!$V109="P8",All!$AE109="RMS"),Ruler!U$21,IF(AND(All!$V109="P9",All!$AE109="RMS"),Ruler!U$22,IF(AND(All!$V109="P1",All!$AE109="RSS"),Ruler!U$6,IF(AND(All!$V109="P2",All!$AE109="RSS"),Ruler!U$23,IF(AND(All!$V109="P3",All!$AE109="RSS"),Ruler!U$24,IF(AND(All!$V109="P4",All!$AE109="RSS"),Ruler!U$25,IF(AND(All!$V109="P5",All!$AE109="RSS"),Ruler!U$26,IF(AND(All!$V109="P6",All!$AE109="RSS"),Ruler!U$27,IF(AND(All!$V109="P7",All!$AE109="RSS"),Ruler!U$28,IF(AND(All!$V109="P8",All!$AE109="RSS"),Ruler!U$29,IF(AND(All!$V109="P9",All!$AE109="RSS"),Ruler!U$30,0)))))))))))))))))))))))))))</f>
        <v>0</v>
      </c>
      <c r="CC109" s="325">
        <f>IF(AND(All!$V109="P1",All!$AE109="RDP"),Ruler!V$6,IF(AND(All!$V109="P2",All!$AE109="RDP"),Ruler!V$7,IF(AND(All!$V109="P3",All!$AE109="RDP"),Ruler!V$8,IF(AND(All!$V109="P4",All!$AE109="RDP"),Ruler!V$9,IF(AND(All!$V109="P5",All!$AE109="RDP"),Ruler!V$10,IF(AND(All!$V109="P6",All!$AE109="RDP"),Ruler!V$11,IF(AND(All!$V109="P7",All!$AE109="RDP"),Ruler!V$12,IF(AND(All!$V109="P8",All!$AE109="RDP"),Ruler!V$13,IF(AND(All!$V109="P9",All!$AE109="RDP"),Ruler!V$14,IF(AND(All!$V109="P1",All!$AE109="RMS"),Ruler!V$6,IF(AND(All!$V109="P2",All!$AE109="RMS"),Ruler!V$15,IF(AND(All!$V109="P3",All!$AE109="RMS"),Ruler!V$16,IF(AND(All!$V109="P4",All!$AE109="RMS"),Ruler!V$17,IF(AND(All!$V109="P5",All!$AE109="RMS"),Ruler!V$18,IF(AND(All!$V109="P6",All!$AE109="RMS"),Ruler!V$19,IF(AND(All!$V109="P7",All!$AE109="RMS"),Ruler!V$20,IF(AND(All!$V109="P8",All!$AE109="RMS"),Ruler!V$21,IF(AND(All!$V109="P9",All!$AE109="RMS"),Ruler!V$22,IF(AND(All!$V109="P1",All!$AE109="RSS"),Ruler!V$6,IF(AND(All!$V109="P2",All!$AE109="RSS"),Ruler!V$23,IF(AND(All!$V109="P3",All!$AE109="RSS"),Ruler!V$24,IF(AND(All!$V109="P4",All!$AE109="RSS"),Ruler!V$25,IF(AND(All!$V109="P5",All!$AE109="RSS"),Ruler!V$26,IF(AND(All!$V109="P6",All!$AE109="RSS"),Ruler!V$27,IF(AND(All!$V109="P7",All!$AE109="RSS"),Ruler!V$28,IF(AND(All!$V109="P8",All!$AE109="RSS"),Ruler!V$29,IF(AND(All!$V109="P9",All!$AE109="RSS"),Ruler!V$30,0)))))))))))))))))))))))))))</f>
        <v>0</v>
      </c>
      <c r="CD109" s="325">
        <f>IF(AND(All!$V109="P1",All!$AE109="RDP"),Ruler!W$6,IF(AND(All!$V109="P2",All!$AE109="RDP"),Ruler!W$7,IF(AND(All!$V109="P3",All!$AE109="RDP"),Ruler!W$8,IF(AND(All!$V109="P4",All!$AE109="RDP"),Ruler!W$9,IF(AND(All!$V109="P5",All!$AE109="RDP"),Ruler!W$10,IF(AND(All!$V109="P6",All!$AE109="RDP"),Ruler!W$11,IF(AND(All!$V109="P7",All!$AE109="RDP"),Ruler!W$12,IF(AND(All!$V109="P8",All!$AE109="RDP"),Ruler!W$13,IF(AND(All!$V109="P9",All!$AE109="RDP"),Ruler!W$14,IF(AND(All!$V109="P1",All!$AE109="RMS"),Ruler!W$6,IF(AND(All!$V109="P2",All!$AE109="RMS"),Ruler!W$15,IF(AND(All!$V109="P3",All!$AE109="RMS"),Ruler!W$16,IF(AND(All!$V109="P4",All!$AE109="RMS"),Ruler!W$17,IF(AND(All!$V109="P5",All!$AE109="RMS"),Ruler!W$18,IF(AND(All!$V109="P6",All!$AE109="RMS"),Ruler!W$19,IF(AND(All!$V109="P7",All!$AE109="RMS"),Ruler!W$20,IF(AND(All!$V109="P8",All!$AE109="RMS"),Ruler!W$21,IF(AND(All!$V109="P9",All!$AE109="RMS"),Ruler!W$22,IF(AND(All!$V109="P1",All!$AE109="RSS"),Ruler!W$6,IF(AND(All!$V109="P2",All!$AE109="RSS"),Ruler!W$23,IF(AND(All!$V109="P3",All!$AE109="RSS"),Ruler!W$24,IF(AND(All!$V109="P4",All!$AE109="RSS"),Ruler!W$25,IF(AND(All!$V109="P5",All!$AE109="RSS"),Ruler!W$26,IF(AND(All!$V109="P6",All!$AE109="RSS"),Ruler!W$27,IF(AND(All!$V109="P7",All!$AE109="RSS"),Ruler!W$28,IF(AND(All!$V109="P8",All!$AE109="RSS"),Ruler!W$29,IF(AND(All!$V109="P9",All!$AE109="RSS"),Ruler!W$30,0)))))))))))))))))))))))))))</f>
        <v>0</v>
      </c>
      <c r="CE109" s="325">
        <f>IF(AND(All!$V109="P1",All!$AE109="RDP"),Ruler!X$6,IF(AND(All!$V109="P2",All!$AE109="RDP"),Ruler!X$7,IF(AND(All!$V109="P3",All!$AE109="RDP"),Ruler!X$8,IF(AND(All!$V109="P4",All!$AE109="RDP"),Ruler!X$9,IF(AND(All!$V109="P5",All!$AE109="RDP"),Ruler!X$10,IF(AND(All!$V109="P6",All!$AE109="RDP"),Ruler!X$11,IF(AND(All!$V109="P7",All!$AE109="RDP"),Ruler!X$12,IF(AND(All!$V109="P8",All!$AE109="RDP"),Ruler!X$13,IF(AND(All!$V109="P9",All!$AE109="RDP"),Ruler!X$14,IF(AND(All!$V109="P1",All!$AE109="RMS"),Ruler!X$6,IF(AND(All!$V109="P2",All!$AE109="RMS"),Ruler!X$15,IF(AND(All!$V109="P3",All!$AE109="RMS"),Ruler!X$16,IF(AND(All!$V109="P4",All!$AE109="RMS"),Ruler!X$17,IF(AND(All!$V109="P5",All!$AE109="RMS"),Ruler!X$18,IF(AND(All!$V109="P6",All!$AE109="RMS"),Ruler!X$19,IF(AND(All!$V109="P7",All!$AE109="RMS"),Ruler!X$20,IF(AND(All!$V109="P8",All!$AE109="RMS"),Ruler!X$21,IF(AND(All!$V109="P9",All!$AE109="RMS"),Ruler!X$22,IF(AND(All!$V109="P1",All!$AE109="RSS"),Ruler!X$6,IF(AND(All!$V109="P2",All!$AE109="RSS"),Ruler!X$23,IF(AND(All!$V109="P3",All!$AE109="RSS"),Ruler!X$24,IF(AND(All!$V109="P4",All!$AE109="RSS"),Ruler!X$25,IF(AND(All!$V109="P5",All!$AE109="RSS"),Ruler!X$26,IF(AND(All!$V109="P6",All!$AE109="RSS"),Ruler!X$27,IF(AND(All!$V109="P7",All!$AE109="RSS"),Ruler!X$28,IF(AND(All!$V109="P8",All!$AE109="RSS"),Ruler!X$29,IF(AND(All!$V109="P9",All!$AE109="RSS"),Ruler!X$30,0)))))))))))))))))))))))))))</f>
        <v>0</v>
      </c>
      <c r="CF109" s="325">
        <f>IF(AND(All!$V109="P1",All!$AE109="RDP"),Ruler!Y$6,IF(AND(All!$V109="P2",All!$AE109="RDP"),Ruler!Y$7,IF(AND(All!$V109="P3",All!$AE109="RDP"),Ruler!Y$8,IF(AND(All!$V109="P4",All!$AE109="RDP"),Ruler!Y$9,IF(AND(All!$V109="P5",All!$AE109="RDP"),Ruler!Y$10,IF(AND(All!$V109="P6",All!$AE109="RDP"),Ruler!Y$11,IF(AND(All!$V109="P7",All!$AE109="RDP"),Ruler!Y$12,IF(AND(All!$V109="P8",All!$AE109="RDP"),Ruler!Y$13,IF(AND(All!$V109="P9",All!$AE109="RDP"),Ruler!Y$14,IF(AND(All!$V109="P1",All!$AE109="RMS"),Ruler!Y$6,IF(AND(All!$V109="P2",All!$AE109="RMS"),Ruler!Y$15,IF(AND(All!$V109="P3",All!$AE109="RMS"),Ruler!Y$16,IF(AND(All!$V109="P4",All!$AE109="RMS"),Ruler!Y$17,IF(AND(All!$V109="P5",All!$AE109="RMS"),Ruler!Y$18,IF(AND(All!$V109="P6",All!$AE109="RMS"),Ruler!Y$19,IF(AND(All!$V109="P7",All!$AE109="RMS"),Ruler!Y$20,IF(AND(All!$V109="P8",All!$AE109="RMS"),Ruler!Y$21,IF(AND(All!$V109="P9",All!$AE109="RMS"),Ruler!Y$22,IF(AND(All!$V109="P1",All!$AE109="RSS"),Ruler!Y$6,IF(AND(All!$V109="P2",All!$AE109="RSS"),Ruler!Y$23,IF(AND(All!$V109="P3",All!$AE109="RSS"),Ruler!Y$24,IF(AND(All!$V109="P4",All!$AE109="RSS"),Ruler!Y$25,IF(AND(All!$V109="P5",All!$AE109="RSS"),Ruler!Y$26,IF(AND(All!$V109="P6",All!$AE109="RSS"),Ruler!Y$27,IF(AND(All!$V109="P7",All!$AE109="RSS"),Ruler!Y$28,IF(AND(All!$V109="P8",All!$AE109="RSS"),Ruler!Y$29,IF(AND(All!$V109="P9",All!$AE109="RSS"),Ruler!Y$30,0)))))))))))))))))))))))))))</f>
        <v>0</v>
      </c>
      <c r="CG109" s="325">
        <f>IF(AND(All!$V109="P1",All!$AE109="RDP"),Ruler!Z$6,IF(AND(All!$V109="P2",All!$AE109="RDP"),Ruler!Z$7,IF(AND(All!$V109="P3",All!$AE109="RDP"),Ruler!Z$8,IF(AND(All!$V109="P4",All!$AE109="RDP"),Ruler!Z$9,IF(AND(All!$V109="P5",All!$AE109="RDP"),Ruler!Z$10,IF(AND(All!$V109="P6",All!$AE109="RDP"),Ruler!Z$11,IF(AND(All!$V109="P7",All!$AE109="RDP"),Ruler!Z$12,IF(AND(All!$V109="P8",All!$AE109="RDP"),Ruler!Z$13,IF(AND(All!$V109="P9",All!$AE109="RDP"),Ruler!Z$14,IF(AND(All!$V109="P1",All!$AE109="RMS"),Ruler!Z$6,IF(AND(All!$V109="P2",All!$AE109="RMS"),Ruler!Z$15,IF(AND(All!$V109="P3",All!$AE109="RMS"),Ruler!Z$16,IF(AND(All!$V109="P4",All!$AE109="RMS"),Ruler!Z$17,IF(AND(All!$V109="P5",All!$AE109="RMS"),Ruler!Z$18,IF(AND(All!$V109="P6",All!$AE109="RMS"),Ruler!Z$19,IF(AND(All!$V109="P7",All!$AE109="RMS"),Ruler!Z$20,IF(AND(All!$V109="P8",All!$AE109="RMS"),Ruler!Z$21,IF(AND(All!$V109="P9",All!$AE109="RMS"),Ruler!Z$22,IF(AND(All!$V109="P1",All!$AE109="RSS"),Ruler!Z$6,IF(AND(All!$V109="P2",All!$AE109="RSS"),Ruler!Z$23,IF(AND(All!$V109="P3",All!$AE109="RSS"),Ruler!Z$24,IF(AND(All!$V109="P4",All!$AE109="RSS"),Ruler!Z$25,IF(AND(All!$V109="P5",All!$AE109="RSS"),Ruler!Z$26,IF(AND(All!$V109="P6",All!$AE109="RSS"),Ruler!Z$27,IF(AND(All!$V109="P7",All!$AE109="RSS"),Ruler!Z$28,IF(AND(All!$V109="P8",All!$AE109="RSS"),Ruler!Z$29,IF(AND(All!$V109="P9",All!$AE109="RSS"),Ruler!Z$30,0)))))))))))))))))))))))))))</f>
        <v>0</v>
      </c>
      <c r="CH109" s="325">
        <f>IF(AND(All!$V109="P1",All!$AE109="RDP"),Ruler!AA$6,IF(AND(All!$V109="P2",All!$AE109="RDP"),Ruler!AA$7,IF(AND(All!$V109="P3",All!$AE109="RDP"),Ruler!AA$8,IF(AND(All!$V109="P4",All!$AE109="RDP"),Ruler!AA$9,IF(AND(All!$V109="P5",All!$AE109="RDP"),Ruler!AA$10,IF(AND(All!$V109="P6",All!$AE109="RDP"),Ruler!AA$11,IF(AND(All!$V109="P7",All!$AE109="RDP"),Ruler!AA$12,IF(AND(All!$V109="P8",All!$AE109="RDP"),Ruler!AA$13,IF(AND(All!$V109="P9",All!$AE109="RDP"),Ruler!AA$14,IF(AND(All!$V109="P1",All!$AE109="RMS"),Ruler!AA$6,IF(AND(All!$V109="P2",All!$AE109="RMS"),Ruler!AA$15,IF(AND(All!$V109="P3",All!$AE109="RMS"),Ruler!AA$16,IF(AND(All!$V109="P4",All!$AE109="RMS"),Ruler!AA$17,IF(AND(All!$V109="P5",All!$AE109="RMS"),Ruler!AA$18,IF(AND(All!$V109="P6",All!$AE109="RMS"),Ruler!AA$19,IF(AND(All!$V109="P7",All!$AE109="RMS"),Ruler!AA$20,IF(AND(All!$V109="P8",All!$AE109="RMS"),Ruler!AA$21,IF(AND(All!$V109="P9",All!$AE109="RMS"),Ruler!AA$22,IF(AND(All!$V109="P1",All!$AE109="RSS"),Ruler!AA$6,IF(AND(All!$V109="P2",All!$AE109="RSS"),Ruler!AA$23,IF(AND(All!$V109="P3",All!$AE109="RSS"),Ruler!AA$24,IF(AND(All!$V109="P4",All!$AE109="RSS"),Ruler!AA$25,IF(AND(All!$V109="P5",All!$AE109="RSS"),Ruler!AA$26,IF(AND(All!$V109="P6",All!$AE109="RSS"),Ruler!AA$27,IF(AND(All!$V109="P7",All!$AE109="RSS"),Ruler!AA$28,IF(AND(All!$V109="P8",All!$AE109="RSS"),Ruler!AA$29,IF(AND(All!$V109="P9",All!$AE109="RSS"),Ruler!AA$30,0)))))))))))))))))))))))))))</f>
        <v>0</v>
      </c>
      <c r="CI109" s="325">
        <f>IF(AND(All!$V109="P1",All!$AE109="RDP"),Ruler!AB$6,IF(AND(All!$V109="P2",All!$AE109="RDP"),Ruler!AB$7,IF(AND(All!$V109="P3",All!$AE109="RDP"),Ruler!AB$8,IF(AND(All!$V109="P4",All!$AE109="RDP"),Ruler!AB$9,IF(AND(All!$V109="P5",All!$AE109="RDP"),Ruler!AB$10,IF(AND(All!$V109="P6",All!$AE109="RDP"),Ruler!AB$11,IF(AND(All!$V109="P7",All!$AE109="RDP"),Ruler!AB$12,IF(AND(All!$V109="P8",All!$AE109="RDP"),Ruler!AB$13,IF(AND(All!$V109="P9",All!$AE109="RDP"),Ruler!AB$14,IF(AND(All!$V109="P1",All!$AE109="RMS"),Ruler!AB$6,IF(AND(All!$V109="P2",All!$AE109="RMS"),Ruler!AB$15,IF(AND(All!$V109="P3",All!$AE109="RMS"),Ruler!AB$16,IF(AND(All!$V109="P4",All!$AE109="RMS"),Ruler!AB$17,IF(AND(All!$V109="P5",All!$AE109="RMS"),Ruler!AB$18,IF(AND(All!$V109="P6",All!$AE109="RMS"),Ruler!AB$19,IF(AND(All!$V109="P7",All!$AE109="RMS"),Ruler!AB$20,IF(AND(All!$V109="P8",All!$AE109="RMS"),Ruler!AB$21,IF(AND(All!$V109="P9",All!$AE109="RMS"),Ruler!AB$22,IF(AND(All!$V109="P1",All!$AE109="RSS"),Ruler!AB$6,IF(AND(All!$V109="P2",All!$AE109="RSS"),Ruler!AB$23,IF(AND(All!$V109="P3",All!$AE109="RSS"),Ruler!AB$24,IF(AND(All!$V109="P4",All!$AE109="RSS"),Ruler!AB$25,IF(AND(All!$V109="P5",All!$AE109="RSS"),Ruler!AB$26,IF(AND(All!$V109="P6",All!$AE109="RSS"),Ruler!AB$27,IF(AND(All!$V109="P7",All!$AE109="RSS"),Ruler!AB$28,IF(AND(All!$V109="P8",All!$AE109="RSS"),Ruler!AB$29,IF(AND(All!$V109="P9",All!$AE109="RSS"),Ruler!AB$30,0)))))))))))))))))))))))))))</f>
        <v>0</v>
      </c>
      <c r="CJ109" s="323">
        <f>Table9[[#This Row],[R-B1]]-Table9[[#This Row],[B1]]</f>
        <v>-2</v>
      </c>
      <c r="CK109" s="43">
        <f>Table9[[#This Row],[R-B2]]-Table9[[#This Row],[B2]]</f>
        <v>-1</v>
      </c>
      <c r="CL109" s="43">
        <f>Table9[[#This Row],[R-B3]]-Table9[[#This Row],[B3]]</f>
        <v>-1</v>
      </c>
      <c r="CM109" s="43">
        <f>Table9[[#This Row],[R-B4]]-Table9[[#This Row],[B4]]</f>
        <v>-3</v>
      </c>
      <c r="CN109" s="43">
        <f>Table9[[#This Row],[R-B5]]-Table9[[#This Row],[B5]]</f>
        <v>-2</v>
      </c>
      <c r="CO109" s="43">
        <f>Table9[[#This Row],[R-B6]]-Table9[[#This Row],[B6]]</f>
        <v>-1</v>
      </c>
      <c r="CP109" s="43">
        <f>Table9[[#This Row],[R-B7]]-Table9[[#This Row],[B7]]</f>
        <v>-2</v>
      </c>
      <c r="CQ109" s="43">
        <f>Table9[[#This Row],[R-B8]]-Table9[[#This Row],[B8]]</f>
        <v>-2</v>
      </c>
      <c r="CR109" s="43">
        <f>Table9[[#This Row],[R-B9]]-Table9[[#This Row],[B9]]</f>
        <v>-1</v>
      </c>
      <c r="CS109" s="43">
        <f>Table9[[#This Row],[R-B10]]-Table9[[#This Row],[B10]]</f>
        <v>-3</v>
      </c>
      <c r="CT109" s="43">
        <f>Table9[[#This Row],[R-B11]]-Table9[[#This Row],[B11]]</f>
        <v>-1</v>
      </c>
      <c r="CU109" s="43">
        <f>Table9[[#This Row],[R-B12]]-Table9[[#This Row],[B12]]</f>
        <v>-1</v>
      </c>
      <c r="CV109" s="43">
        <f>Table9[[#This Row],[R-K1]]-Table9[[#This Row],[K1]]</f>
        <v>-2</v>
      </c>
      <c r="CW109" s="43">
        <f>Table9[[#This Row],[R-K2]]-Table9[[#This Row],[K2]]</f>
        <v>-1</v>
      </c>
      <c r="CX109" s="43">
        <f>Table9[[#This Row],[R-K3]]-Table9[[#This Row],[K3]]</f>
        <v>-2</v>
      </c>
      <c r="CY109" s="43">
        <f>Table9[[#This Row],[R-K4]]-Table9[[#This Row],[K4]]</f>
        <v>-2</v>
      </c>
      <c r="CZ109" s="43">
        <f>Table9[[#This Row],[R-K5]]-Table9[[#This Row],[K5]]</f>
        <v>-1</v>
      </c>
      <c r="DA109" s="43">
        <f>Table9[[#This Row],[R-P1]]-Table9[[#This Row],[P1]]</f>
        <v>0</v>
      </c>
      <c r="DB109" s="43">
        <f>Table9[[#This Row],[R-P2]]-Table9[[#This Row],[P2]]</f>
        <v>0</v>
      </c>
      <c r="DC109" s="43">
        <f>Table9[[#This Row],[R-P3]]-Table9[[#This Row],[P3]]</f>
        <v>0</v>
      </c>
      <c r="DD109" s="43">
        <f>Table9[[#This Row],[R-P4]]-Table9[[#This Row],[P4]]</f>
        <v>0</v>
      </c>
      <c r="DE109" s="43">
        <f>Table9[[#This Row],[R-P5]]-Table9[[#This Row],[P5]]</f>
        <v>-1</v>
      </c>
      <c r="DF109" s="43">
        <f>Table9[[#This Row],[R-E1]]-Table9[[#This Row],[E1]]</f>
        <v>0</v>
      </c>
      <c r="DG109" s="328">
        <f>Table9[[#This Row],[R-E2]]-Table9[[#This Row],[E2]]</f>
        <v>0</v>
      </c>
      <c r="DH109" s="43">
        <f>COUNTIF(Table9[[#This Row],[G-B1]:[G-B12]],"&lt;=0")/12*100</f>
        <v>100</v>
      </c>
      <c r="DI109" s="43">
        <f>COUNTIF(Table9[[#This Row],[G-K1]:[G-K5]],"&lt;=0")/5*100</f>
        <v>100</v>
      </c>
      <c r="DJ109" s="43">
        <f>COUNTIF(Table9[[#This Row],[G-P1]:[G-P5]],"&lt;=0")/5*100</f>
        <v>100</v>
      </c>
      <c r="DK109" s="43">
        <f>COUNTIF(Table9[[#This Row],[G-E1]:[G-E2]],"&lt;=0")/2*100</f>
        <v>100</v>
      </c>
      <c r="DL109" s="450">
        <f>IF(AE109="RDP",(COUNTIF(Table9[[#This Row],[G-B3]],"&lt;=0")+COUNTIF(Table9[[#This Row],[G-B4]],"&lt;=0")+COUNTIF(Table9[[#This Row],[G-B7]],"&lt;=0")+COUNTIF(Table9[[#This Row],[G-B11]],"&lt;=0")+COUNTIF(Table9[[#This Row],[G-K2]],"&lt;=0"))/5*100,IF(AE109="RMS",(COUNTIF(Table9[[#This Row],[G-B4]],"&lt;=0")+COUNTIF(Table9[[#This Row],[G-B5]],"&lt;=0")+COUNTIF(Table9[[#This Row],[G-B10]],"&lt;=0")+COUNTIF(Table9[[#This Row],[G-B12]],"&lt;=0")+COUNTIF(Table9[[#This Row],[G-K2]],"&lt;=0"))/5*100,IF(AE109="RSS",(COUNTIF(Table9[[#This Row],[G-B1]],"&lt;=0")+COUNTIF(Table9[[#This Row],[G-B2]],"&lt;=0")+COUNTIF(Table9[[#This Row],[G-B6]],"&lt;=0")+COUNTIF(Table9[[#This Row],[G-B11]],"&lt;=0")+COUNTIF(Table9[[#This Row],[G-B12]],"&lt;=0"))/5*100,0)))</f>
        <v>0</v>
      </c>
      <c r="DM109" s="332">
        <v>17</v>
      </c>
      <c r="DN109" s="42">
        <v>40</v>
      </c>
      <c r="DO109" s="42">
        <v>0</v>
      </c>
      <c r="DP109" s="42">
        <v>0</v>
      </c>
      <c r="DQ109" s="42">
        <v>40</v>
      </c>
      <c r="DR109" s="332">
        <v>0</v>
      </c>
      <c r="DS109" s="42">
        <v>0</v>
      </c>
      <c r="DT109" s="42">
        <v>0</v>
      </c>
      <c r="DU109" s="42">
        <v>0</v>
      </c>
      <c r="DV109" s="42">
        <v>0</v>
      </c>
      <c r="DW109" s="332">
        <v>0</v>
      </c>
      <c r="DX109" s="42">
        <v>0</v>
      </c>
      <c r="DY109" s="42">
        <v>0</v>
      </c>
      <c r="DZ109" s="42">
        <v>0</v>
      </c>
      <c r="EA109" s="333">
        <v>0</v>
      </c>
      <c r="EB109" s="342"/>
      <c r="EC109" s="339"/>
      <c r="ED109" s="339"/>
      <c r="EE109" s="338" t="s">
        <v>295</v>
      </c>
    </row>
    <row r="110" spans="2:135" ht="44" hidden="1" thickBot="1" x14ac:dyDescent="0.35">
      <c r="B110" s="282">
        <v>110</v>
      </c>
      <c r="C110" s="64" t="s">
        <v>134</v>
      </c>
      <c r="D110" s="62">
        <v>46177</v>
      </c>
      <c r="E110" s="63" t="s">
        <v>973</v>
      </c>
      <c r="F110" s="61">
        <v>1039936</v>
      </c>
      <c r="G110" s="357">
        <f t="shared" ca="1" si="5"/>
        <v>38.497622650304422</v>
      </c>
      <c r="H110" s="283">
        <v>32264</v>
      </c>
      <c r="I110" s="61" t="s">
        <v>136</v>
      </c>
      <c r="J110" s="43" t="s">
        <v>137</v>
      </c>
      <c r="K110" s="61" t="s">
        <v>241</v>
      </c>
      <c r="L110" s="61" t="s">
        <v>618</v>
      </c>
      <c r="M110" s="64" t="s">
        <v>304</v>
      </c>
      <c r="N110" s="61" t="s">
        <v>683</v>
      </c>
      <c r="O110" s="61" t="s">
        <v>159</v>
      </c>
      <c r="P110" s="63" t="s">
        <v>974</v>
      </c>
      <c r="Q110" s="61" t="s">
        <v>144</v>
      </c>
      <c r="R110" s="343" t="s">
        <v>185</v>
      </c>
      <c r="S110" s="62">
        <v>40819</v>
      </c>
      <c r="T110" s="286">
        <f t="shared" ca="1" si="7"/>
        <v>15.047222222222222</v>
      </c>
      <c r="U110" s="61"/>
      <c r="V110" s="61" t="s">
        <v>58</v>
      </c>
      <c r="W110" s="46"/>
      <c r="X110" s="286">
        <f ca="1">($T$1-Table9[[#This Row],[Date of Appointment to Current Grade]])/365</f>
        <v>3.0565267598934627</v>
      </c>
      <c r="Y110" s="62">
        <v>45200</v>
      </c>
      <c r="Z110" s="304" t="s">
        <v>674</v>
      </c>
      <c r="AA110" s="62">
        <v>45383</v>
      </c>
      <c r="AB110" s="71">
        <f ca="1">($T$1-Table9[[#This Row],[Date in Position]])/365</f>
        <v>2.555156896879764</v>
      </c>
      <c r="AC110" s="61" t="s">
        <v>146</v>
      </c>
      <c r="AD110" s="61"/>
      <c r="AE110" s="61" t="s">
        <v>147</v>
      </c>
      <c r="AF110" s="61" t="s">
        <v>148</v>
      </c>
      <c r="AG110" s="65" t="s">
        <v>975</v>
      </c>
      <c r="AH110" s="65" t="s">
        <v>976</v>
      </c>
      <c r="AI110" s="65" t="s">
        <v>970</v>
      </c>
      <c r="AJ110" s="64" t="s">
        <v>977</v>
      </c>
      <c r="AK110" s="66" t="s">
        <v>978</v>
      </c>
      <c r="AL110" s="282" t="s">
        <v>153</v>
      </c>
      <c r="AM110" s="321" t="s">
        <v>979</v>
      </c>
      <c r="AN110" s="323">
        <v>2</v>
      </c>
      <c r="AO110" s="43">
        <v>2</v>
      </c>
      <c r="AP110" s="43">
        <v>1</v>
      </c>
      <c r="AQ110" s="43">
        <v>2</v>
      </c>
      <c r="AR110" s="43">
        <v>2</v>
      </c>
      <c r="AS110" s="43">
        <v>2</v>
      </c>
      <c r="AT110" s="43">
        <v>2</v>
      </c>
      <c r="AU110" s="43">
        <v>2</v>
      </c>
      <c r="AV110" s="43">
        <v>2</v>
      </c>
      <c r="AW110" s="43">
        <v>2</v>
      </c>
      <c r="AX110" s="43">
        <v>2</v>
      </c>
      <c r="AY110" s="43">
        <v>2</v>
      </c>
      <c r="AZ110" s="43">
        <v>2</v>
      </c>
      <c r="BA110" s="43">
        <v>2</v>
      </c>
      <c r="BB110" s="43">
        <v>1</v>
      </c>
      <c r="BC110" s="43">
        <v>2</v>
      </c>
      <c r="BD110" s="43">
        <v>0</v>
      </c>
      <c r="BE110" s="43">
        <v>0</v>
      </c>
      <c r="BF110" s="43">
        <v>0</v>
      </c>
      <c r="BG110" s="43">
        <v>0</v>
      </c>
      <c r="BH110" s="43">
        <v>0</v>
      </c>
      <c r="BI110" s="43">
        <v>1</v>
      </c>
      <c r="BJ110" s="43">
        <v>0</v>
      </c>
      <c r="BK110" s="328">
        <v>0</v>
      </c>
      <c r="BL110" s="325">
        <f>IF(AND(All!$V110="P1",All!$AE110="RDP"),Ruler!E$6,IF(AND(All!$V110="P2",All!$AE110="RDP"),Ruler!E$7,IF(AND(All!$V110="P3",All!$AE110="RDP"),Ruler!E$8,IF(AND(All!$V110="P4",All!$AE110="RDP"),Ruler!E$9,IF(AND(All!$V110="P5",All!$AE110="RDP"),Ruler!E$10,IF(AND(All!$V110="P6",All!$AE110="RDP"),Ruler!E$11,IF(AND(All!$V110="P7",All!$AE110="RDP"),Ruler!E$12,IF(AND(All!$V110="P8",All!$AE110="RDP"),Ruler!E$13,IF(AND(All!$V110="P9",All!$AE110="RDP"),Ruler!E$14,IF(AND(All!$V110="P1",All!$AE110="RMS"),Ruler!E$6,IF(AND(All!$V110="P2",All!$AE110="RMS"),Ruler!E$15,IF(AND(All!$V110="P3",All!$AE110="RMS"),Ruler!E$16,IF(AND(All!$V110="P4",All!$AE110="RMS"),Ruler!E$17,IF(AND(All!$V110="P5",All!$AE110="RMS"),Ruler!E$18,IF(AND(All!$V110="P6",All!$AE110="RMS"),Ruler!E$19,IF(AND(All!$V110="P7",All!$AE110="RMS"),Ruler!E$20,IF(AND(All!$V110="P8",All!$AE110="RMS"),Ruler!E$21,IF(AND(All!$V110="P9",All!$AE110="RMS"),Ruler!E$22,IF(AND(All!$V110="P1",All!$AE110="RSS"),Ruler!E$6,IF(AND(All!$V110="P2",All!$AE110="RSS"),Ruler!E$23,IF(AND(All!$V110="P3",All!$AE110="RSS"),Ruler!E$24,IF(AND(All!$V110="P4",All!$AE110="RSS"),Ruler!E$25,IF(AND(All!$V110="P5",All!$AE110="RSS"),Ruler!E$26,IF(AND(All!$V110="P6",All!$AE110="RSS"),Ruler!E$27,IF(AND(All!$V110="P7",All!$AE110="RSS"),Ruler!E$28,IF(AND(All!$V110="P8",All!$AE110="RSS"),Ruler!E$29,IF(AND(All!$V110="P9",All!$AE110="RSS"),Ruler!E$30,0)))))))))))))))))))))))))))</f>
        <v>3</v>
      </c>
      <c r="BM110" s="325">
        <f>IF(AND(All!$V110="P1",All!$AE110="RDP"),Ruler!F$6,IF(AND(All!$V110="P2",All!$AE110="RDP"),Ruler!F$7,IF(AND(All!$V110="P3",All!$AE110="RDP"),Ruler!F$8,IF(AND(All!$V110="P4",All!$AE110="RDP"),Ruler!F$9,IF(AND(All!$V110="P5",All!$AE110="RDP"),Ruler!F$10,IF(AND(All!$V110="P6",All!$AE110="RDP"),Ruler!F$11,IF(AND(All!$V110="P7",All!$AE110="RDP"),Ruler!F$12,IF(AND(All!$V110="P8",All!$AE110="RDP"),Ruler!F$13,IF(AND(All!$V110="P9",All!$AE110="RDP"),Ruler!F$14,IF(AND(All!$V110="P1",All!$AE110="RMS"),Ruler!F$6,IF(AND(All!$V110="P2",All!$AE110="RMS"),Ruler!F$15,IF(AND(All!$V110="P3",All!$AE110="RMS"),Ruler!F$16,IF(AND(All!$V110="P4",All!$AE110="RMS"),Ruler!F$17,IF(AND(All!$V110="P5",All!$AE110="RMS"),Ruler!F$18,IF(AND(All!$V110="P6",All!$AE110="RMS"),Ruler!F$19,IF(AND(All!$V110="P7",All!$AE110="RMS"),Ruler!F$20,IF(AND(All!$V110="P8",All!$AE110="RMS"),Ruler!F$21,IF(AND(All!$V110="P9",All!$AE110="RMS"),Ruler!F$22,IF(AND(All!$V110="P1",All!$AE110="RSS"),Ruler!F$6,IF(AND(All!$V110="P2",All!$AE110="RSS"),Ruler!F$23,IF(AND(All!$V110="P3",All!$AE110="RSS"),Ruler!F$24,IF(AND(All!$V110="P4",All!$AE110="RSS"),Ruler!F$25,IF(AND(All!$V110="P5",All!$AE110="RSS"),Ruler!F$26,IF(AND(All!$V110="P6",All!$AE110="RSS"),Ruler!F$27,IF(AND(All!$V110="P7",All!$AE110="RSS"),Ruler!F$28,IF(AND(All!$V110="P8",All!$AE110="RSS"),Ruler!F$29,IF(AND(All!$V110="P9",All!$AE110="RSS"),Ruler!F$30,0)))))))))))))))))))))))))))</f>
        <v>3</v>
      </c>
      <c r="BN110" s="325">
        <f>IF(AND(All!$V110="P1",All!$AE110="RDP"),Ruler!G$6,IF(AND(All!$V110="P2",All!$AE110="RDP"),Ruler!G$7,IF(AND(All!$V110="P3",All!$AE110="RDP"),Ruler!G$8,IF(AND(All!$V110="P4",All!$AE110="RDP"),Ruler!G$9,IF(AND(All!$V110="P5",All!$AE110="RDP"),Ruler!G$10,IF(AND(All!$V110="P6",All!$AE110="RDP"),Ruler!G$11,IF(AND(All!$V110="P7",All!$AE110="RDP"),Ruler!G$12,IF(AND(All!$V110="P8",All!$AE110="RDP"),Ruler!G$13,IF(AND(All!$V110="P9",All!$AE110="RDP"),Ruler!G$14,IF(AND(All!$V110="P1",All!$AE110="RMS"),Ruler!G$6,IF(AND(All!$V110="P2",All!$AE110="RMS"),Ruler!G$15,IF(AND(All!$V110="P3",All!$AE110="RMS"),Ruler!G$16,IF(AND(All!$V110="P4",All!$AE110="RMS"),Ruler!G$17,IF(AND(All!$V110="P5",All!$AE110="RMS"),Ruler!G$18,IF(AND(All!$V110="P6",All!$AE110="RMS"),Ruler!G$19,IF(AND(All!$V110="P7",All!$AE110="RMS"),Ruler!G$20,IF(AND(All!$V110="P8",All!$AE110="RMS"),Ruler!G$21,IF(AND(All!$V110="P9",All!$AE110="RMS"),Ruler!G$22,IF(AND(All!$V110="P1",All!$AE110="RSS"),Ruler!G$6,IF(AND(All!$V110="P2",All!$AE110="RSS"),Ruler!G$23,IF(AND(All!$V110="P3",All!$AE110="RSS"),Ruler!G$24,IF(AND(All!$V110="P4",All!$AE110="RSS"),Ruler!G$25,IF(AND(All!$V110="P5",All!$AE110="RSS"),Ruler!G$26,IF(AND(All!$V110="P6",All!$AE110="RSS"),Ruler!G$27,IF(AND(All!$V110="P7",All!$AE110="RSS"),Ruler!G$28,IF(AND(All!$V110="P8",All!$AE110="RSS"),Ruler!G$29,IF(AND(All!$V110="P9",All!$AE110="RSS"),Ruler!G$30,0)))))))))))))))))))))))))))</f>
        <v>2</v>
      </c>
      <c r="BO110" s="325">
        <f>IF(AND(All!$V110="P1",All!$AE110="RDP"),Ruler!H$6,IF(AND(All!$V110="P2",All!$AE110="RDP"),Ruler!H$7,IF(AND(All!$V110="P3",All!$AE110="RDP"),Ruler!H$8,IF(AND(All!$V110="P4",All!$AE110="RDP"),Ruler!H$9,IF(AND(All!$V110="P5",All!$AE110="RDP"),Ruler!H$10,IF(AND(All!$V110="P6",All!$AE110="RDP"),Ruler!H$11,IF(AND(All!$V110="P7",All!$AE110="RDP"),Ruler!H$12,IF(AND(All!$V110="P8",All!$AE110="RDP"),Ruler!H$13,IF(AND(All!$V110="P9",All!$AE110="RDP"),Ruler!H$14,IF(AND(All!$V110="P1",All!$AE110="RMS"),Ruler!H$6,IF(AND(All!$V110="P2",All!$AE110="RMS"),Ruler!H$15,IF(AND(All!$V110="P3",All!$AE110="RMS"),Ruler!H$16,IF(AND(All!$V110="P4",All!$AE110="RMS"),Ruler!H$17,IF(AND(All!$V110="P5",All!$AE110="RMS"),Ruler!H$18,IF(AND(All!$V110="P6",All!$AE110="RMS"),Ruler!H$19,IF(AND(All!$V110="P7",All!$AE110="RMS"),Ruler!H$20,IF(AND(All!$V110="P8",All!$AE110="RMS"),Ruler!H$21,IF(AND(All!$V110="P9",All!$AE110="RMS"),Ruler!H$22,IF(AND(All!$V110="P1",All!$AE110="RSS"),Ruler!H$6,IF(AND(All!$V110="P2",All!$AE110="RSS"),Ruler!H$23,IF(AND(All!$V110="P3",All!$AE110="RSS"),Ruler!H$24,IF(AND(All!$V110="P4",All!$AE110="RSS"),Ruler!H$25,IF(AND(All!$V110="P5",All!$AE110="RSS"),Ruler!H$26,IF(AND(All!$V110="P6",All!$AE110="RSS"),Ruler!H$27,IF(AND(All!$V110="P7",All!$AE110="RSS"),Ruler!H$28,IF(AND(All!$V110="P8",All!$AE110="RSS"),Ruler!H$29,IF(AND(All!$V110="P9",All!$AE110="RSS"),Ruler!H$30,0)))))))))))))))))))))))))))</f>
        <v>3</v>
      </c>
      <c r="BP110" s="325">
        <f>IF(AND(All!$V110="P1",All!$AE110="RDP"),Ruler!I$6,IF(AND(All!$V110="P2",All!$AE110="RDP"),Ruler!I$7,IF(AND(All!$V110="P3",All!$AE110="RDP"),Ruler!I$8,IF(AND(All!$V110="P4",All!$AE110="RDP"),Ruler!I$9,IF(AND(All!$V110="P5",All!$AE110="RDP"),Ruler!I$10,IF(AND(All!$V110="P6",All!$AE110="RDP"),Ruler!I$11,IF(AND(All!$V110="P7",All!$AE110="RDP"),Ruler!I$12,IF(AND(All!$V110="P8",All!$AE110="RDP"),Ruler!I$13,IF(AND(All!$V110="P9",All!$AE110="RDP"),Ruler!I$14,IF(AND(All!$V110="P1",All!$AE110="RMS"),Ruler!I$6,IF(AND(All!$V110="P2",All!$AE110="RMS"),Ruler!I$15,IF(AND(All!$V110="P3",All!$AE110="RMS"),Ruler!I$16,IF(AND(All!$V110="P4",All!$AE110="RMS"),Ruler!I$17,IF(AND(All!$V110="P5",All!$AE110="RMS"),Ruler!I$18,IF(AND(All!$V110="P6",All!$AE110="RMS"),Ruler!I$19,IF(AND(All!$V110="P7",All!$AE110="RMS"),Ruler!I$20,IF(AND(All!$V110="P8",All!$AE110="RMS"),Ruler!I$21,IF(AND(All!$V110="P9",All!$AE110="RMS"),Ruler!I$22,IF(AND(All!$V110="P1",All!$AE110="RSS"),Ruler!I$6,IF(AND(All!$V110="P2",All!$AE110="RSS"),Ruler!I$23,IF(AND(All!$V110="P3",All!$AE110="RSS"),Ruler!I$24,IF(AND(All!$V110="P4",All!$AE110="RSS"),Ruler!I$25,IF(AND(All!$V110="P5",All!$AE110="RSS"),Ruler!I$26,IF(AND(All!$V110="P6",All!$AE110="RSS"),Ruler!I$27,IF(AND(All!$V110="P7",All!$AE110="RSS"),Ruler!I$28,IF(AND(All!$V110="P8",All!$AE110="RSS"),Ruler!I$29,IF(AND(All!$V110="P9",All!$AE110="RSS"),Ruler!I$30,0)))))))))))))))))))))))))))</f>
        <v>3</v>
      </c>
      <c r="BQ110" s="325">
        <f>IF(AND(All!$V110="P1",All!$AE110="RDP"),Ruler!J$6,IF(AND(All!$V110="P2",All!$AE110="RDP"),Ruler!J$7,IF(AND(All!$V110="P3",All!$AE110="RDP"),Ruler!J$8,IF(AND(All!$V110="P4",All!$AE110="RDP"),Ruler!J$9,IF(AND(All!$V110="P5",All!$AE110="RDP"),Ruler!J$10,IF(AND(All!$V110="P6",All!$AE110="RDP"),Ruler!J$11,IF(AND(All!$V110="P7",All!$AE110="RDP"),Ruler!J$12,IF(AND(All!$V110="P8",All!$AE110="RDP"),Ruler!J$13,IF(AND(All!$V110="P9",All!$AE110="RDP"),Ruler!J$14,IF(AND(All!$V110="P1",All!$AE110="RMS"),Ruler!J$6,IF(AND(All!$V110="P2",All!$AE110="RMS"),Ruler!J$15,IF(AND(All!$V110="P3",All!$AE110="RMS"),Ruler!J$16,IF(AND(All!$V110="P4",All!$AE110="RMS"),Ruler!J$17,IF(AND(All!$V110="P5",All!$AE110="RMS"),Ruler!J$18,IF(AND(All!$V110="P6",All!$AE110="RMS"),Ruler!J$19,IF(AND(All!$V110="P7",All!$AE110="RMS"),Ruler!J$20,IF(AND(All!$V110="P8",All!$AE110="RMS"),Ruler!J$21,IF(AND(All!$V110="P9",All!$AE110="RMS"),Ruler!J$22,IF(AND(All!$V110="P1",All!$AE110="RSS"),Ruler!J$6,IF(AND(All!$V110="P2",All!$AE110="RSS"),Ruler!J$23,IF(AND(All!$V110="P3",All!$AE110="RSS"),Ruler!J$24,IF(AND(All!$V110="P4",All!$AE110="RSS"),Ruler!J$25,IF(AND(All!$V110="P5",All!$AE110="RSS"),Ruler!J$26,IF(AND(All!$V110="P6",All!$AE110="RSS"),Ruler!J$27,IF(AND(All!$V110="P7",All!$AE110="RSS"),Ruler!J$28,IF(AND(All!$V110="P8",All!$AE110="RSS"),Ruler!J$29,IF(AND(All!$V110="P9",All!$AE110="RSS"),Ruler!J$30,0)))))))))))))))))))))))))))</f>
        <v>2</v>
      </c>
      <c r="BR110" s="325">
        <f>IF(AND(All!$V110="P1",All!$AE110="RDP"),Ruler!K$6,IF(AND(All!$V110="P2",All!$AE110="RDP"),Ruler!K$7,IF(AND(All!$V110="P3",All!$AE110="RDP"),Ruler!K$8,IF(AND(All!$V110="P4",All!$AE110="RDP"),Ruler!K$9,IF(AND(All!$V110="P5",All!$AE110="RDP"),Ruler!K$10,IF(AND(All!$V110="P6",All!$AE110="RDP"),Ruler!K$11,IF(AND(All!$V110="P7",All!$AE110="RDP"),Ruler!K$12,IF(AND(All!$V110="P8",All!$AE110="RDP"),Ruler!K$13,IF(AND(All!$V110="P9",All!$AE110="RDP"),Ruler!K$14,IF(AND(All!$V110="P1",All!$AE110="RMS"),Ruler!K$6,IF(AND(All!$V110="P2",All!$AE110="RMS"),Ruler!K$15,IF(AND(All!$V110="P3",All!$AE110="RMS"),Ruler!K$16,IF(AND(All!$V110="P4",All!$AE110="RMS"),Ruler!K$17,IF(AND(All!$V110="P5",All!$AE110="RMS"),Ruler!K$18,IF(AND(All!$V110="P6",All!$AE110="RMS"),Ruler!K$19,IF(AND(All!$V110="P7",All!$AE110="RMS"),Ruler!K$20,IF(AND(All!$V110="P8",All!$AE110="RMS"),Ruler!K$21,IF(AND(All!$V110="P9",All!$AE110="RMS"),Ruler!K$22,IF(AND(All!$V110="P1",All!$AE110="RSS"),Ruler!K$6,IF(AND(All!$V110="P2",All!$AE110="RSS"),Ruler!K$23,IF(AND(All!$V110="P3",All!$AE110="RSS"),Ruler!K$24,IF(AND(All!$V110="P4",All!$AE110="RSS"),Ruler!K$25,IF(AND(All!$V110="P5",All!$AE110="RSS"),Ruler!K$26,IF(AND(All!$V110="P6",All!$AE110="RSS"),Ruler!K$27,IF(AND(All!$V110="P7",All!$AE110="RSS"),Ruler!K$28,IF(AND(All!$V110="P8",All!$AE110="RSS"),Ruler!K$29,IF(AND(All!$V110="P9",All!$AE110="RSS"),Ruler!K$30,0)))))))))))))))))))))))))))</f>
        <v>3</v>
      </c>
      <c r="BS110" s="325">
        <f>IF(AND(All!$V110="P1",All!$AE110="RDP"),Ruler!L$6,IF(AND(All!$V110="P2",All!$AE110="RDP"),Ruler!L$7,IF(AND(All!$V110="P3",All!$AE110="RDP"),Ruler!L$8,IF(AND(All!$V110="P4",All!$AE110="RDP"),Ruler!L$9,IF(AND(All!$V110="P5",All!$AE110="RDP"),Ruler!L$10,IF(AND(All!$V110="P6",All!$AE110="RDP"),Ruler!L$11,IF(AND(All!$V110="P7",All!$AE110="RDP"),Ruler!L$12,IF(AND(All!$V110="P8",All!$AE110="RDP"),Ruler!L$13,IF(AND(All!$V110="P9",All!$AE110="RDP"),Ruler!L$14,IF(AND(All!$V110="P1",All!$AE110="RMS"),Ruler!L$6,IF(AND(All!$V110="P2",All!$AE110="RMS"),Ruler!L$15,IF(AND(All!$V110="P3",All!$AE110="RMS"),Ruler!L$16,IF(AND(All!$V110="P4",All!$AE110="RMS"),Ruler!L$17,IF(AND(All!$V110="P5",All!$AE110="RMS"),Ruler!L$18,IF(AND(All!$V110="P6",All!$AE110="RMS"),Ruler!L$19,IF(AND(All!$V110="P7",All!$AE110="RMS"),Ruler!L$20,IF(AND(All!$V110="P8",All!$AE110="RMS"),Ruler!L$21,IF(AND(All!$V110="P9",All!$AE110="RMS"),Ruler!L$22,IF(AND(All!$V110="P1",All!$AE110="RSS"),Ruler!L$6,IF(AND(All!$V110="P2",All!$AE110="RSS"),Ruler!L$23,IF(AND(All!$V110="P3",All!$AE110="RSS"),Ruler!L$24,IF(AND(All!$V110="P4",All!$AE110="RSS"),Ruler!L$25,IF(AND(All!$V110="P5",All!$AE110="RSS"),Ruler!L$26,IF(AND(All!$V110="P6",All!$AE110="RSS"),Ruler!L$27,IF(AND(All!$V110="P7",All!$AE110="RSS"),Ruler!L$28,IF(AND(All!$V110="P8",All!$AE110="RSS"),Ruler!L$29,IF(AND(All!$V110="P9",All!$AE110="RSS"),Ruler!L$30,0)))))))))))))))))))))))))))</f>
        <v>3</v>
      </c>
      <c r="BT110" s="325">
        <f>IF(AND(All!$V110="P1",All!$AE110="RDP"),Ruler!M$6,IF(AND(All!$V110="P2",All!$AE110="RDP"),Ruler!M$7,IF(AND(All!$V110="P3",All!$AE110="RDP"),Ruler!M$8,IF(AND(All!$V110="P4",All!$AE110="RDP"),Ruler!M$9,IF(AND(All!$V110="P5",All!$AE110="RDP"),Ruler!M$10,IF(AND(All!$V110="P6",All!$AE110="RDP"),Ruler!M$11,IF(AND(All!$V110="P7",All!$AE110="RDP"),Ruler!M$12,IF(AND(All!$V110="P8",All!$AE110="RDP"),Ruler!M$13,IF(AND(All!$V110="P9",All!$AE110="RDP"),Ruler!M$14,IF(AND(All!$V110="P1",All!$AE110="RMS"),Ruler!M$6,IF(AND(All!$V110="P2",All!$AE110="RMS"),Ruler!M$15,IF(AND(All!$V110="P3",All!$AE110="RMS"),Ruler!M$16,IF(AND(All!$V110="P4",All!$AE110="RMS"),Ruler!M$17,IF(AND(All!$V110="P5",All!$AE110="RMS"),Ruler!M$18,IF(AND(All!$V110="P6",All!$AE110="RMS"),Ruler!M$19,IF(AND(All!$V110="P7",All!$AE110="RMS"),Ruler!M$20,IF(AND(All!$V110="P8",All!$AE110="RMS"),Ruler!M$21,IF(AND(All!$V110="P9",All!$AE110="RMS"),Ruler!M$22,IF(AND(All!$V110="P1",All!$AE110="RSS"),Ruler!M$6,IF(AND(All!$V110="P2",All!$AE110="RSS"),Ruler!M$23,IF(AND(All!$V110="P3",All!$AE110="RSS"),Ruler!M$24,IF(AND(All!$V110="P4",All!$AE110="RSS"),Ruler!M$25,IF(AND(All!$V110="P5",All!$AE110="RSS"),Ruler!M$26,IF(AND(All!$V110="P6",All!$AE110="RSS"),Ruler!M$27,IF(AND(All!$V110="P7",All!$AE110="RSS"),Ruler!M$28,IF(AND(All!$V110="P8",All!$AE110="RSS"),Ruler!M$29,IF(AND(All!$V110="P9",All!$AE110="RSS"),Ruler!M$30,0)))))))))))))))))))))))))))</f>
        <v>3</v>
      </c>
      <c r="BU110" s="325">
        <f>IF(AND(All!$V110="P1",All!$AE110="RDP"),Ruler!N$6,IF(AND(All!$V110="P2",All!$AE110="RDP"),Ruler!N$7,IF(AND(All!$V110="P3",All!$AE110="RDP"),Ruler!N$8,IF(AND(All!$V110="P4",All!$AE110="RDP"),Ruler!N$9,IF(AND(All!$V110="P5",All!$AE110="RDP"),Ruler!N$10,IF(AND(All!$V110="P6",All!$AE110="RDP"),Ruler!N$11,IF(AND(All!$V110="P7",All!$AE110="RDP"),Ruler!N$12,IF(AND(All!$V110="P8",All!$AE110="RDP"),Ruler!N$13,IF(AND(All!$V110="P9",All!$AE110="RDP"),Ruler!N$14,IF(AND(All!$V110="P1",All!$AE110="RMS"),Ruler!N$6,IF(AND(All!$V110="P2",All!$AE110="RMS"),Ruler!N$15,IF(AND(All!$V110="P3",All!$AE110="RMS"),Ruler!N$16,IF(AND(All!$V110="P4",All!$AE110="RMS"),Ruler!N$17,IF(AND(All!$V110="P5",All!$AE110="RMS"),Ruler!N$18,IF(AND(All!$V110="P6",All!$AE110="RMS"),Ruler!N$19,IF(AND(All!$V110="P7",All!$AE110="RMS"),Ruler!N$20,IF(AND(All!$V110="P8",All!$AE110="RMS"),Ruler!N$21,IF(AND(All!$V110="P9",All!$AE110="RMS"),Ruler!N$22,IF(AND(All!$V110="P1",All!$AE110="RSS"),Ruler!N$6,IF(AND(All!$V110="P2",All!$AE110="RSS"),Ruler!N$23,IF(AND(All!$V110="P3",All!$AE110="RSS"),Ruler!N$24,IF(AND(All!$V110="P4",All!$AE110="RSS"),Ruler!N$25,IF(AND(All!$V110="P5",All!$AE110="RSS"),Ruler!N$26,IF(AND(All!$V110="P6",All!$AE110="RSS"),Ruler!N$27,IF(AND(All!$V110="P7",All!$AE110="RSS"),Ruler!N$28,IF(AND(All!$V110="P8",All!$AE110="RSS"),Ruler!N$29,IF(AND(All!$V110="P9",All!$AE110="RSS"),Ruler!N$30,0)))))))))))))))))))))))))))</f>
        <v>2</v>
      </c>
      <c r="BV110" s="325">
        <f>IF(AND(All!$V110="P1",All!$AE110="RDP"),Ruler!O$6,IF(AND(All!$V110="P2",All!$AE110="RDP"),Ruler!O$7,IF(AND(All!$V110="P3",All!$AE110="RDP"),Ruler!O$8,IF(AND(All!$V110="P4",All!$AE110="RDP"),Ruler!O$9,IF(AND(All!$V110="P5",All!$AE110="RDP"),Ruler!O$10,IF(AND(All!$V110="P6",All!$AE110="RDP"),Ruler!O$11,IF(AND(All!$V110="P7",All!$AE110="RDP"),Ruler!O$12,IF(AND(All!$V110="P8",All!$AE110="RDP"),Ruler!O$13,IF(AND(All!$V110="P9",All!$AE110="RDP"),Ruler!O$14,IF(AND(All!$V110="P1",All!$AE110="RMS"),Ruler!O$6,IF(AND(All!$V110="P2",All!$AE110="RMS"),Ruler!O$15,IF(AND(All!$V110="P3",All!$AE110="RMS"),Ruler!O$16,IF(AND(All!$V110="P4",All!$AE110="RMS"),Ruler!O$17,IF(AND(All!$V110="P5",All!$AE110="RMS"),Ruler!O$18,IF(AND(All!$V110="P6",All!$AE110="RMS"),Ruler!O$19,IF(AND(All!$V110="P7",All!$AE110="RMS"),Ruler!O$20,IF(AND(All!$V110="P8",All!$AE110="RMS"),Ruler!O$21,IF(AND(All!$V110="P9",All!$AE110="RMS"),Ruler!O$22,IF(AND(All!$V110="P1",All!$AE110="RSS"),Ruler!O$6,IF(AND(All!$V110="P2",All!$AE110="RSS"),Ruler!O$23,IF(AND(All!$V110="P3",All!$AE110="RSS"),Ruler!O$24,IF(AND(All!$V110="P4",All!$AE110="RSS"),Ruler!O$25,IF(AND(All!$V110="P5",All!$AE110="RSS"),Ruler!O$26,IF(AND(All!$V110="P6",All!$AE110="RSS"),Ruler!O$27,IF(AND(All!$V110="P7",All!$AE110="RSS"),Ruler!O$28,IF(AND(All!$V110="P8",All!$AE110="RSS"),Ruler!O$29,IF(AND(All!$V110="P9",All!$AE110="RSS"),Ruler!O$30,0)))))))))))))))))))))))))))</f>
        <v>3</v>
      </c>
      <c r="BW110" s="325">
        <f>IF(AND(All!$V110="P1",All!$AE110="RDP"),Ruler!P$6,IF(AND(All!$V110="P2",All!$AE110="RDP"),Ruler!P$7,IF(AND(All!$V110="P3",All!$AE110="RDP"),Ruler!P$8,IF(AND(All!$V110="P4",All!$AE110="RDP"),Ruler!P$9,IF(AND(All!$V110="P5",All!$AE110="RDP"),Ruler!P$10,IF(AND(All!$V110="P6",All!$AE110="RDP"),Ruler!P$11,IF(AND(All!$V110="P7",All!$AE110="RDP"),Ruler!P$12,IF(AND(All!$V110="P8",All!$AE110="RDP"),Ruler!P$13,IF(AND(All!$V110="P9",All!$AE110="RDP"),Ruler!P$14,IF(AND(All!$V110="P1",All!$AE110="RMS"),Ruler!P$6,IF(AND(All!$V110="P2",All!$AE110="RMS"),Ruler!P$15,IF(AND(All!$V110="P3",All!$AE110="RMS"),Ruler!P$16,IF(AND(All!$V110="P4",All!$AE110="RMS"),Ruler!P$17,IF(AND(All!$V110="P5",All!$AE110="RMS"),Ruler!P$18,IF(AND(All!$V110="P6",All!$AE110="RMS"),Ruler!P$19,IF(AND(All!$V110="P7",All!$AE110="RMS"),Ruler!P$20,IF(AND(All!$V110="P8",All!$AE110="RMS"),Ruler!P$21,IF(AND(All!$V110="P9",All!$AE110="RMS"),Ruler!P$22,IF(AND(All!$V110="P1",All!$AE110="RSS"),Ruler!P$6,IF(AND(All!$V110="P2",All!$AE110="RSS"),Ruler!P$23,IF(AND(All!$V110="P3",All!$AE110="RSS"),Ruler!P$24,IF(AND(All!$V110="P4",All!$AE110="RSS"),Ruler!P$25,IF(AND(All!$V110="P5",All!$AE110="RSS"),Ruler!P$26,IF(AND(All!$V110="P6",All!$AE110="RSS"),Ruler!P$27,IF(AND(All!$V110="P7",All!$AE110="RSS"),Ruler!P$28,IF(AND(All!$V110="P8",All!$AE110="RSS"),Ruler!P$29,IF(AND(All!$V110="P9",All!$AE110="RSS"),Ruler!P$30,0)))))))))))))))))))))))))))</f>
        <v>2</v>
      </c>
      <c r="BX110" s="325">
        <f>IF(AND(All!$V110="P1",All!$AE110="RDP"),Ruler!Q$6,IF(AND(All!$V110="P2",All!$AE110="RDP"),Ruler!Q$7,IF(AND(All!$V110="P3",All!$AE110="RDP"),Ruler!Q$8,IF(AND(All!$V110="P4",All!$AE110="RDP"),Ruler!Q$9,IF(AND(All!$V110="P5",All!$AE110="RDP"),Ruler!Q$10,IF(AND(All!$V110="P6",All!$AE110="RDP"),Ruler!Q$11,IF(AND(All!$V110="P7",All!$AE110="RDP"),Ruler!Q$12,IF(AND(All!$V110="P8",All!$AE110="RDP"),Ruler!Q$13,IF(AND(All!$V110="P9",All!$AE110="RDP"),Ruler!Q$14,IF(AND(All!$V110="P1",All!$AE110="RMS"),Ruler!Q$6,IF(AND(All!$V110="P2",All!$AE110="RMS"),Ruler!Q$15,IF(AND(All!$V110="P3",All!$AE110="RMS"),Ruler!Q$16,IF(AND(All!$V110="P4",All!$AE110="RMS"),Ruler!Q$17,IF(AND(All!$V110="P5",All!$AE110="RMS"),Ruler!Q$18,IF(AND(All!$V110="P6",All!$AE110="RMS"),Ruler!Q$19,IF(AND(All!$V110="P7",All!$AE110="RMS"),Ruler!Q$20,IF(AND(All!$V110="P8",All!$AE110="RMS"),Ruler!Q$21,IF(AND(All!$V110="P9",All!$AE110="RMS"),Ruler!Q$22,IF(AND(All!$V110="P1",All!$AE110="RSS"),Ruler!Q$6,IF(AND(All!$V110="P2",All!$AE110="RSS"),Ruler!Q$23,IF(AND(All!$V110="P3",All!$AE110="RSS"),Ruler!Q$24,IF(AND(All!$V110="P4",All!$AE110="RSS"),Ruler!Q$25,IF(AND(All!$V110="P5",All!$AE110="RSS"),Ruler!Q$26,IF(AND(All!$V110="P6",All!$AE110="RSS"),Ruler!Q$27,IF(AND(All!$V110="P7",All!$AE110="RSS"),Ruler!Q$28,IF(AND(All!$V110="P8",All!$AE110="RSS"),Ruler!Q$29,IF(AND(All!$V110="P9",All!$AE110="RSS"),Ruler!Q$30,0)))))))))))))))))))))))))))</f>
        <v>3</v>
      </c>
      <c r="BY110" s="325">
        <f>IF(AND(All!$V110="P1",All!$AE110="RDP"),Ruler!R$6,IF(AND(All!$V110="P2",All!$AE110="RDP"),Ruler!R$7,IF(AND(All!$V110="P3",All!$AE110="RDP"),Ruler!R$8,IF(AND(All!$V110="P4",All!$AE110="RDP"),Ruler!R$9,IF(AND(All!$V110="P5",All!$AE110="RDP"),Ruler!R$10,IF(AND(All!$V110="P6",All!$AE110="RDP"),Ruler!R$11,IF(AND(All!$V110="P7",All!$AE110="RDP"),Ruler!R$12,IF(AND(All!$V110="P8",All!$AE110="RDP"),Ruler!R$13,IF(AND(All!$V110="P9",All!$AE110="RDP"),Ruler!R$14,IF(AND(All!$V110="P1",All!$AE110="RMS"),Ruler!R$6,IF(AND(All!$V110="P2",All!$AE110="RMS"),Ruler!R$15,IF(AND(All!$V110="P3",All!$AE110="RMS"),Ruler!R$16,IF(AND(All!$V110="P4",All!$AE110="RMS"),Ruler!R$17,IF(AND(All!$V110="P5",All!$AE110="RMS"),Ruler!R$18,IF(AND(All!$V110="P6",All!$AE110="RMS"),Ruler!R$19,IF(AND(All!$V110="P7",All!$AE110="RMS"),Ruler!R$20,IF(AND(All!$V110="P8",All!$AE110="RMS"),Ruler!R$21,IF(AND(All!$V110="P9",All!$AE110="RMS"),Ruler!R$22,IF(AND(All!$V110="P1",All!$AE110="RSS"),Ruler!R$6,IF(AND(All!$V110="P2",All!$AE110="RSS"),Ruler!R$23,IF(AND(All!$V110="P3",All!$AE110="RSS"),Ruler!R$24,IF(AND(All!$V110="P4",All!$AE110="RSS"),Ruler!R$25,IF(AND(All!$V110="P5",All!$AE110="RSS"),Ruler!R$26,IF(AND(All!$V110="P6",All!$AE110="RSS"),Ruler!R$27,IF(AND(All!$V110="P7",All!$AE110="RSS"),Ruler!R$28,IF(AND(All!$V110="P8",All!$AE110="RSS"),Ruler!R$29,IF(AND(All!$V110="P9",All!$AE110="RSS"),Ruler!R$30,0)))))))))))))))))))))))))))</f>
        <v>3</v>
      </c>
      <c r="BZ110" s="325">
        <f>IF(AND(All!$V110="P1",All!$AE110="RDP"),Ruler!S$6,IF(AND(All!$V110="P2",All!$AE110="RDP"),Ruler!S$7,IF(AND(All!$V110="P3",All!$AE110="RDP"),Ruler!S$8,IF(AND(All!$V110="P4",All!$AE110="RDP"),Ruler!S$9,IF(AND(All!$V110="P5",All!$AE110="RDP"),Ruler!S$10,IF(AND(All!$V110="P6",All!$AE110="RDP"),Ruler!S$11,IF(AND(All!$V110="P7",All!$AE110="RDP"),Ruler!S$12,IF(AND(All!$V110="P8",All!$AE110="RDP"),Ruler!S$13,IF(AND(All!$V110="P9",All!$AE110="RDP"),Ruler!S$14,IF(AND(All!$V110="P1",All!$AE110="RMS"),Ruler!S$6,IF(AND(All!$V110="P2",All!$AE110="RMS"),Ruler!S$15,IF(AND(All!$V110="P3",All!$AE110="RMS"),Ruler!S$16,IF(AND(All!$V110="P4",All!$AE110="RMS"),Ruler!S$17,IF(AND(All!$V110="P5",All!$AE110="RMS"),Ruler!S$18,IF(AND(All!$V110="P6",All!$AE110="RMS"),Ruler!S$19,IF(AND(All!$V110="P7",All!$AE110="RMS"),Ruler!S$20,IF(AND(All!$V110="P8",All!$AE110="RMS"),Ruler!S$21,IF(AND(All!$V110="P9",All!$AE110="RMS"),Ruler!S$22,IF(AND(All!$V110="P1",All!$AE110="RSS"),Ruler!S$6,IF(AND(All!$V110="P2",All!$AE110="RSS"),Ruler!S$23,IF(AND(All!$V110="P3",All!$AE110="RSS"),Ruler!S$24,IF(AND(All!$V110="P4",All!$AE110="RSS"),Ruler!S$25,IF(AND(All!$V110="P5",All!$AE110="RSS"),Ruler!S$26,IF(AND(All!$V110="P6",All!$AE110="RSS"),Ruler!S$27,IF(AND(All!$V110="P7",All!$AE110="RSS"),Ruler!S$28,IF(AND(All!$V110="P8",All!$AE110="RSS"),Ruler!S$29,IF(AND(All!$V110="P9",All!$AE110="RSS"),Ruler!S$30,0)))))))))))))))))))))))))))</f>
        <v>2</v>
      </c>
      <c r="CA110" s="325">
        <f>IF(AND(All!$V110="P1",All!$AE110="RDP"),Ruler!T$6,IF(AND(All!$V110="P2",All!$AE110="RDP"),Ruler!T$7,IF(AND(All!$V110="P3",All!$AE110="RDP"),Ruler!T$8,IF(AND(All!$V110="P4",All!$AE110="RDP"),Ruler!T$9,IF(AND(All!$V110="P5",All!$AE110="RDP"),Ruler!T$10,IF(AND(All!$V110="P6",All!$AE110="RDP"),Ruler!T$11,IF(AND(All!$V110="P7",All!$AE110="RDP"),Ruler!T$12,IF(AND(All!$V110="P8",All!$AE110="RDP"),Ruler!T$13,IF(AND(All!$V110="P9",All!$AE110="RDP"),Ruler!T$14,IF(AND(All!$V110="P1",All!$AE110="RMS"),Ruler!T$6,IF(AND(All!$V110="P2",All!$AE110="RMS"),Ruler!T$15,IF(AND(All!$V110="P3",All!$AE110="RMS"),Ruler!T$16,IF(AND(All!$V110="P4",All!$AE110="RMS"),Ruler!T$17,IF(AND(All!$V110="P5",All!$AE110="RMS"),Ruler!T$18,IF(AND(All!$V110="P6",All!$AE110="RMS"),Ruler!T$19,IF(AND(All!$V110="P7",All!$AE110="RMS"),Ruler!T$20,IF(AND(All!$V110="P8",All!$AE110="RMS"),Ruler!T$21,IF(AND(All!$V110="P9",All!$AE110="RMS"),Ruler!T$22,IF(AND(All!$V110="P1",All!$AE110="RSS"),Ruler!T$6,IF(AND(All!$V110="P2",All!$AE110="RSS"),Ruler!T$23,IF(AND(All!$V110="P3",All!$AE110="RSS"),Ruler!T$24,IF(AND(All!$V110="P4",All!$AE110="RSS"),Ruler!T$25,IF(AND(All!$V110="P5",All!$AE110="RSS"),Ruler!T$26,IF(AND(All!$V110="P6",All!$AE110="RSS"),Ruler!T$27,IF(AND(All!$V110="P7",All!$AE110="RSS"),Ruler!T$28,IF(AND(All!$V110="P8",All!$AE110="RSS"),Ruler!T$29,IF(AND(All!$V110="P9",All!$AE110="RSS"),Ruler!T$30,0)))))))))))))))))))))))))))</f>
        <v>2</v>
      </c>
      <c r="CB110" s="325">
        <f>IF(AND(All!$V110="P1",All!$AE110="RDP"),Ruler!U$6,IF(AND(All!$V110="P2",All!$AE110="RDP"),Ruler!U$7,IF(AND(All!$V110="P3",All!$AE110="RDP"),Ruler!U$8,IF(AND(All!$V110="P4",All!$AE110="RDP"),Ruler!U$9,IF(AND(All!$V110="P5",All!$AE110="RDP"),Ruler!U$10,IF(AND(All!$V110="P6",All!$AE110="RDP"),Ruler!U$11,IF(AND(All!$V110="P7",All!$AE110="RDP"),Ruler!U$12,IF(AND(All!$V110="P8",All!$AE110="RDP"),Ruler!U$13,IF(AND(All!$V110="P9",All!$AE110="RDP"),Ruler!U$14,IF(AND(All!$V110="P1",All!$AE110="RMS"),Ruler!U$6,IF(AND(All!$V110="P2",All!$AE110="RMS"),Ruler!U$15,IF(AND(All!$V110="P3",All!$AE110="RMS"),Ruler!U$16,IF(AND(All!$V110="P4",All!$AE110="RMS"),Ruler!U$17,IF(AND(All!$V110="P5",All!$AE110="RMS"),Ruler!U$18,IF(AND(All!$V110="P6",All!$AE110="RMS"),Ruler!U$19,IF(AND(All!$V110="P7",All!$AE110="RMS"),Ruler!U$20,IF(AND(All!$V110="P8",All!$AE110="RMS"),Ruler!U$21,IF(AND(All!$V110="P9",All!$AE110="RMS"),Ruler!U$22,IF(AND(All!$V110="P1",All!$AE110="RSS"),Ruler!U$6,IF(AND(All!$V110="P2",All!$AE110="RSS"),Ruler!U$23,IF(AND(All!$V110="P3",All!$AE110="RSS"),Ruler!U$24,IF(AND(All!$V110="P4",All!$AE110="RSS"),Ruler!U$25,IF(AND(All!$V110="P5",All!$AE110="RSS"),Ruler!U$26,IF(AND(All!$V110="P6",All!$AE110="RSS"),Ruler!U$27,IF(AND(All!$V110="P7",All!$AE110="RSS"),Ruler!U$28,IF(AND(All!$V110="P8",All!$AE110="RSS"),Ruler!U$29,IF(AND(All!$V110="P9",All!$AE110="RSS"),Ruler!U$30,0)))))))))))))))))))))))))))</f>
        <v>2</v>
      </c>
      <c r="CC110" s="325">
        <f>IF(AND(All!$V110="P1",All!$AE110="RDP"),Ruler!V$6,IF(AND(All!$V110="P2",All!$AE110="RDP"),Ruler!V$7,IF(AND(All!$V110="P3",All!$AE110="RDP"),Ruler!V$8,IF(AND(All!$V110="P4",All!$AE110="RDP"),Ruler!V$9,IF(AND(All!$V110="P5",All!$AE110="RDP"),Ruler!V$10,IF(AND(All!$V110="P6",All!$AE110="RDP"),Ruler!V$11,IF(AND(All!$V110="P7",All!$AE110="RDP"),Ruler!V$12,IF(AND(All!$V110="P8",All!$AE110="RDP"),Ruler!V$13,IF(AND(All!$V110="P9",All!$AE110="RDP"),Ruler!V$14,IF(AND(All!$V110="P1",All!$AE110="RMS"),Ruler!V$6,IF(AND(All!$V110="P2",All!$AE110="RMS"),Ruler!V$15,IF(AND(All!$V110="P3",All!$AE110="RMS"),Ruler!V$16,IF(AND(All!$V110="P4",All!$AE110="RMS"),Ruler!V$17,IF(AND(All!$V110="P5",All!$AE110="RMS"),Ruler!V$18,IF(AND(All!$V110="P6",All!$AE110="RMS"),Ruler!V$19,IF(AND(All!$V110="P7",All!$AE110="RMS"),Ruler!V$20,IF(AND(All!$V110="P8",All!$AE110="RMS"),Ruler!V$21,IF(AND(All!$V110="P9",All!$AE110="RMS"),Ruler!V$22,IF(AND(All!$V110="P1",All!$AE110="RSS"),Ruler!V$6,IF(AND(All!$V110="P2",All!$AE110="RSS"),Ruler!V$23,IF(AND(All!$V110="P3",All!$AE110="RSS"),Ruler!V$24,IF(AND(All!$V110="P4",All!$AE110="RSS"),Ruler!V$25,IF(AND(All!$V110="P5",All!$AE110="RSS"),Ruler!V$26,IF(AND(All!$V110="P6",All!$AE110="RSS"),Ruler!V$27,IF(AND(All!$V110="P7",All!$AE110="RSS"),Ruler!V$28,IF(AND(All!$V110="P8",All!$AE110="RSS"),Ruler!V$29,IF(AND(All!$V110="P9",All!$AE110="RSS"),Ruler!V$30,0)))))))))))))))))))))))))))</f>
        <v>2</v>
      </c>
      <c r="CD110" s="325">
        <f>IF(AND(All!$V110="P1",All!$AE110="RDP"),Ruler!W$6,IF(AND(All!$V110="P2",All!$AE110="RDP"),Ruler!W$7,IF(AND(All!$V110="P3",All!$AE110="RDP"),Ruler!W$8,IF(AND(All!$V110="P4",All!$AE110="RDP"),Ruler!W$9,IF(AND(All!$V110="P5",All!$AE110="RDP"),Ruler!W$10,IF(AND(All!$V110="P6",All!$AE110="RDP"),Ruler!W$11,IF(AND(All!$V110="P7",All!$AE110="RDP"),Ruler!W$12,IF(AND(All!$V110="P8",All!$AE110="RDP"),Ruler!W$13,IF(AND(All!$V110="P9",All!$AE110="RDP"),Ruler!W$14,IF(AND(All!$V110="P1",All!$AE110="RMS"),Ruler!W$6,IF(AND(All!$V110="P2",All!$AE110="RMS"),Ruler!W$15,IF(AND(All!$V110="P3",All!$AE110="RMS"),Ruler!W$16,IF(AND(All!$V110="P4",All!$AE110="RMS"),Ruler!W$17,IF(AND(All!$V110="P5",All!$AE110="RMS"),Ruler!W$18,IF(AND(All!$V110="P6",All!$AE110="RMS"),Ruler!W$19,IF(AND(All!$V110="P7",All!$AE110="RMS"),Ruler!W$20,IF(AND(All!$V110="P8",All!$AE110="RMS"),Ruler!W$21,IF(AND(All!$V110="P9",All!$AE110="RMS"),Ruler!W$22,IF(AND(All!$V110="P1",All!$AE110="RSS"),Ruler!W$6,IF(AND(All!$V110="P2",All!$AE110="RSS"),Ruler!W$23,IF(AND(All!$V110="P3",All!$AE110="RSS"),Ruler!W$24,IF(AND(All!$V110="P4",All!$AE110="RSS"),Ruler!W$25,IF(AND(All!$V110="P5",All!$AE110="RSS"),Ruler!W$26,IF(AND(All!$V110="P6",All!$AE110="RSS"),Ruler!W$27,IF(AND(All!$V110="P7",All!$AE110="RSS"),Ruler!W$28,IF(AND(All!$V110="P8",All!$AE110="RSS"),Ruler!W$29,IF(AND(All!$V110="P9",All!$AE110="RSS"),Ruler!W$30,0)))))))))))))))))))))))))))</f>
        <v>2</v>
      </c>
      <c r="CE110" s="325">
        <f>IF(AND(All!$V110="P1",All!$AE110="RDP"),Ruler!X$6,IF(AND(All!$V110="P2",All!$AE110="RDP"),Ruler!X$7,IF(AND(All!$V110="P3",All!$AE110="RDP"),Ruler!X$8,IF(AND(All!$V110="P4",All!$AE110="RDP"),Ruler!X$9,IF(AND(All!$V110="P5",All!$AE110="RDP"),Ruler!X$10,IF(AND(All!$V110="P6",All!$AE110="RDP"),Ruler!X$11,IF(AND(All!$V110="P7",All!$AE110="RDP"),Ruler!X$12,IF(AND(All!$V110="P8",All!$AE110="RDP"),Ruler!X$13,IF(AND(All!$V110="P9",All!$AE110="RDP"),Ruler!X$14,IF(AND(All!$V110="P1",All!$AE110="RMS"),Ruler!X$6,IF(AND(All!$V110="P2",All!$AE110="RMS"),Ruler!X$15,IF(AND(All!$V110="P3",All!$AE110="RMS"),Ruler!X$16,IF(AND(All!$V110="P4",All!$AE110="RMS"),Ruler!X$17,IF(AND(All!$V110="P5",All!$AE110="RMS"),Ruler!X$18,IF(AND(All!$V110="P6",All!$AE110="RMS"),Ruler!X$19,IF(AND(All!$V110="P7",All!$AE110="RMS"),Ruler!X$20,IF(AND(All!$V110="P8",All!$AE110="RMS"),Ruler!X$21,IF(AND(All!$V110="P9",All!$AE110="RMS"),Ruler!X$22,IF(AND(All!$V110="P1",All!$AE110="RSS"),Ruler!X$6,IF(AND(All!$V110="P2",All!$AE110="RSS"),Ruler!X$23,IF(AND(All!$V110="P3",All!$AE110="RSS"),Ruler!X$24,IF(AND(All!$V110="P4",All!$AE110="RSS"),Ruler!X$25,IF(AND(All!$V110="P5",All!$AE110="RSS"),Ruler!X$26,IF(AND(All!$V110="P6",All!$AE110="RSS"),Ruler!X$27,IF(AND(All!$V110="P7",All!$AE110="RSS"),Ruler!X$28,IF(AND(All!$V110="P8",All!$AE110="RSS"),Ruler!X$29,IF(AND(All!$V110="P9",All!$AE110="RSS"),Ruler!X$30,0)))))))))))))))))))))))))))</f>
        <v>2</v>
      </c>
      <c r="CF110" s="325">
        <f>IF(AND(All!$V110="P1",All!$AE110="RDP"),Ruler!Y$6,IF(AND(All!$V110="P2",All!$AE110="RDP"),Ruler!Y$7,IF(AND(All!$V110="P3",All!$AE110="RDP"),Ruler!Y$8,IF(AND(All!$V110="P4",All!$AE110="RDP"),Ruler!Y$9,IF(AND(All!$V110="P5",All!$AE110="RDP"),Ruler!Y$10,IF(AND(All!$V110="P6",All!$AE110="RDP"),Ruler!Y$11,IF(AND(All!$V110="P7",All!$AE110="RDP"),Ruler!Y$12,IF(AND(All!$V110="P8",All!$AE110="RDP"),Ruler!Y$13,IF(AND(All!$V110="P9",All!$AE110="RDP"),Ruler!Y$14,IF(AND(All!$V110="P1",All!$AE110="RMS"),Ruler!Y$6,IF(AND(All!$V110="P2",All!$AE110="RMS"),Ruler!Y$15,IF(AND(All!$V110="P3",All!$AE110="RMS"),Ruler!Y$16,IF(AND(All!$V110="P4",All!$AE110="RMS"),Ruler!Y$17,IF(AND(All!$V110="P5",All!$AE110="RMS"),Ruler!Y$18,IF(AND(All!$V110="P6",All!$AE110="RMS"),Ruler!Y$19,IF(AND(All!$V110="P7",All!$AE110="RMS"),Ruler!Y$20,IF(AND(All!$V110="P8",All!$AE110="RMS"),Ruler!Y$21,IF(AND(All!$V110="P9",All!$AE110="RMS"),Ruler!Y$22,IF(AND(All!$V110="P1",All!$AE110="RSS"),Ruler!Y$6,IF(AND(All!$V110="P2",All!$AE110="RSS"),Ruler!Y$23,IF(AND(All!$V110="P3",All!$AE110="RSS"),Ruler!Y$24,IF(AND(All!$V110="P4",All!$AE110="RSS"),Ruler!Y$25,IF(AND(All!$V110="P5",All!$AE110="RSS"),Ruler!Y$26,IF(AND(All!$V110="P6",All!$AE110="RSS"),Ruler!Y$27,IF(AND(All!$V110="P7",All!$AE110="RSS"),Ruler!Y$28,IF(AND(All!$V110="P8",All!$AE110="RSS"),Ruler!Y$29,IF(AND(All!$V110="P9",All!$AE110="RSS"),Ruler!Y$30,0)))))))))))))))))))))))))))</f>
        <v>1</v>
      </c>
      <c r="CG110" s="325">
        <f>IF(AND(All!$V110="P1",All!$AE110="RDP"),Ruler!Z$6,IF(AND(All!$V110="P2",All!$AE110="RDP"),Ruler!Z$7,IF(AND(All!$V110="P3",All!$AE110="RDP"),Ruler!Z$8,IF(AND(All!$V110="P4",All!$AE110="RDP"),Ruler!Z$9,IF(AND(All!$V110="P5",All!$AE110="RDP"),Ruler!Z$10,IF(AND(All!$V110="P6",All!$AE110="RDP"),Ruler!Z$11,IF(AND(All!$V110="P7",All!$AE110="RDP"),Ruler!Z$12,IF(AND(All!$V110="P8",All!$AE110="RDP"),Ruler!Z$13,IF(AND(All!$V110="P9",All!$AE110="RDP"),Ruler!Z$14,IF(AND(All!$V110="P1",All!$AE110="RMS"),Ruler!Z$6,IF(AND(All!$V110="P2",All!$AE110="RMS"),Ruler!Z$15,IF(AND(All!$V110="P3",All!$AE110="RMS"),Ruler!Z$16,IF(AND(All!$V110="P4",All!$AE110="RMS"),Ruler!Z$17,IF(AND(All!$V110="P5",All!$AE110="RMS"),Ruler!Z$18,IF(AND(All!$V110="P6",All!$AE110="RMS"),Ruler!Z$19,IF(AND(All!$V110="P7",All!$AE110="RMS"),Ruler!Z$20,IF(AND(All!$V110="P8",All!$AE110="RMS"),Ruler!Z$21,IF(AND(All!$V110="P9",All!$AE110="RMS"),Ruler!Z$22,IF(AND(All!$V110="P1",All!$AE110="RSS"),Ruler!Z$6,IF(AND(All!$V110="P2",All!$AE110="RSS"),Ruler!Z$23,IF(AND(All!$V110="P3",All!$AE110="RSS"),Ruler!Z$24,IF(AND(All!$V110="P4",All!$AE110="RSS"),Ruler!Z$25,IF(AND(All!$V110="P5",All!$AE110="RSS"),Ruler!Z$26,IF(AND(All!$V110="P6",All!$AE110="RSS"),Ruler!Z$27,IF(AND(All!$V110="P7",All!$AE110="RSS"),Ruler!Z$28,IF(AND(All!$V110="P8",All!$AE110="RSS"),Ruler!Z$29,IF(AND(All!$V110="P9",All!$AE110="RSS"),Ruler!Z$30,0)))))))))))))))))))))))))))</f>
        <v>2</v>
      </c>
      <c r="CH110" s="325">
        <f>IF(AND(All!$V110="P1",All!$AE110="RDP"),Ruler!AA$6,IF(AND(All!$V110="P2",All!$AE110="RDP"),Ruler!AA$7,IF(AND(All!$V110="P3",All!$AE110="RDP"),Ruler!AA$8,IF(AND(All!$V110="P4",All!$AE110="RDP"),Ruler!AA$9,IF(AND(All!$V110="P5",All!$AE110="RDP"),Ruler!AA$10,IF(AND(All!$V110="P6",All!$AE110="RDP"),Ruler!AA$11,IF(AND(All!$V110="P7",All!$AE110="RDP"),Ruler!AA$12,IF(AND(All!$V110="P8",All!$AE110="RDP"),Ruler!AA$13,IF(AND(All!$V110="P9",All!$AE110="RDP"),Ruler!AA$14,IF(AND(All!$V110="P1",All!$AE110="RMS"),Ruler!AA$6,IF(AND(All!$V110="P2",All!$AE110="RMS"),Ruler!AA$15,IF(AND(All!$V110="P3",All!$AE110="RMS"),Ruler!AA$16,IF(AND(All!$V110="P4",All!$AE110="RMS"),Ruler!AA$17,IF(AND(All!$V110="P5",All!$AE110="RMS"),Ruler!AA$18,IF(AND(All!$V110="P6",All!$AE110="RMS"),Ruler!AA$19,IF(AND(All!$V110="P7",All!$AE110="RMS"),Ruler!AA$20,IF(AND(All!$V110="P8",All!$AE110="RMS"),Ruler!AA$21,IF(AND(All!$V110="P9",All!$AE110="RMS"),Ruler!AA$22,IF(AND(All!$V110="P1",All!$AE110="RSS"),Ruler!AA$6,IF(AND(All!$V110="P2",All!$AE110="RSS"),Ruler!AA$23,IF(AND(All!$V110="P3",All!$AE110="RSS"),Ruler!AA$24,IF(AND(All!$V110="P4",All!$AE110="RSS"),Ruler!AA$25,IF(AND(All!$V110="P5",All!$AE110="RSS"),Ruler!AA$26,IF(AND(All!$V110="P6",All!$AE110="RSS"),Ruler!AA$27,IF(AND(All!$V110="P7",All!$AE110="RSS"),Ruler!AA$28,IF(AND(All!$V110="P8",All!$AE110="RSS"),Ruler!AA$29,IF(AND(All!$V110="P9",All!$AE110="RSS"),Ruler!AA$30,0)))))))))))))))))))))))))))</f>
        <v>1</v>
      </c>
      <c r="CI110" s="325">
        <f>IF(AND(All!$V110="P1",All!$AE110="RDP"),Ruler!AB$6,IF(AND(All!$V110="P2",All!$AE110="RDP"),Ruler!AB$7,IF(AND(All!$V110="P3",All!$AE110="RDP"),Ruler!AB$8,IF(AND(All!$V110="P4",All!$AE110="RDP"),Ruler!AB$9,IF(AND(All!$V110="P5",All!$AE110="RDP"),Ruler!AB$10,IF(AND(All!$V110="P6",All!$AE110="RDP"),Ruler!AB$11,IF(AND(All!$V110="P7",All!$AE110="RDP"),Ruler!AB$12,IF(AND(All!$V110="P8",All!$AE110="RDP"),Ruler!AB$13,IF(AND(All!$V110="P9",All!$AE110="RDP"),Ruler!AB$14,IF(AND(All!$V110="P1",All!$AE110="RMS"),Ruler!AB$6,IF(AND(All!$V110="P2",All!$AE110="RMS"),Ruler!AB$15,IF(AND(All!$V110="P3",All!$AE110="RMS"),Ruler!AB$16,IF(AND(All!$V110="P4",All!$AE110="RMS"),Ruler!AB$17,IF(AND(All!$V110="P5",All!$AE110="RMS"),Ruler!AB$18,IF(AND(All!$V110="P6",All!$AE110="RMS"),Ruler!AB$19,IF(AND(All!$V110="P7",All!$AE110="RMS"),Ruler!AB$20,IF(AND(All!$V110="P8",All!$AE110="RMS"),Ruler!AB$21,IF(AND(All!$V110="P9",All!$AE110="RMS"),Ruler!AB$22,IF(AND(All!$V110="P1",All!$AE110="RSS"),Ruler!AB$6,IF(AND(All!$V110="P2",All!$AE110="RSS"),Ruler!AB$23,IF(AND(All!$V110="P3",All!$AE110="RSS"),Ruler!AB$24,IF(AND(All!$V110="P4",All!$AE110="RSS"),Ruler!AB$25,IF(AND(All!$V110="P5",All!$AE110="RSS"),Ruler!AB$26,IF(AND(All!$V110="P6",All!$AE110="RSS"),Ruler!AB$27,IF(AND(All!$V110="P7",All!$AE110="RSS"),Ruler!AB$28,IF(AND(All!$V110="P8",All!$AE110="RSS"),Ruler!AB$29,IF(AND(All!$V110="P9",All!$AE110="RSS"),Ruler!AB$30,0)))))))))))))))))))))))))))</f>
        <v>1</v>
      </c>
      <c r="CJ110" s="323">
        <f>Table9[[#This Row],[R-B1]]-Table9[[#This Row],[B1]]</f>
        <v>1</v>
      </c>
      <c r="CK110" s="43">
        <f>Table9[[#This Row],[R-B2]]-Table9[[#This Row],[B2]]</f>
        <v>1</v>
      </c>
      <c r="CL110" s="43">
        <f>Table9[[#This Row],[R-B3]]-Table9[[#This Row],[B3]]</f>
        <v>1</v>
      </c>
      <c r="CM110" s="43">
        <f>Table9[[#This Row],[R-B4]]-Table9[[#This Row],[B4]]</f>
        <v>1</v>
      </c>
      <c r="CN110" s="43">
        <f>Table9[[#This Row],[R-B5]]-Table9[[#This Row],[B5]]</f>
        <v>1</v>
      </c>
      <c r="CO110" s="43">
        <f>Table9[[#This Row],[R-B6]]-Table9[[#This Row],[B6]]</f>
        <v>0</v>
      </c>
      <c r="CP110" s="43">
        <f>Table9[[#This Row],[R-B7]]-Table9[[#This Row],[B7]]</f>
        <v>1</v>
      </c>
      <c r="CQ110" s="43">
        <f>Table9[[#This Row],[R-B8]]-Table9[[#This Row],[B8]]</f>
        <v>1</v>
      </c>
      <c r="CR110" s="43">
        <f>Table9[[#This Row],[R-B9]]-Table9[[#This Row],[B9]]</f>
        <v>1</v>
      </c>
      <c r="CS110" s="43">
        <f>Table9[[#This Row],[R-B10]]-Table9[[#This Row],[B10]]</f>
        <v>0</v>
      </c>
      <c r="CT110" s="43">
        <f>Table9[[#This Row],[R-B11]]-Table9[[#This Row],[B11]]</f>
        <v>1</v>
      </c>
      <c r="CU110" s="43">
        <f>Table9[[#This Row],[R-B12]]-Table9[[#This Row],[B12]]</f>
        <v>0</v>
      </c>
      <c r="CV110" s="43">
        <f>Table9[[#This Row],[R-K1]]-Table9[[#This Row],[K1]]</f>
        <v>1</v>
      </c>
      <c r="CW110" s="43">
        <f>Table9[[#This Row],[R-K2]]-Table9[[#This Row],[K2]]</f>
        <v>1</v>
      </c>
      <c r="CX110" s="43">
        <f>Table9[[#This Row],[R-K3]]-Table9[[#This Row],[K3]]</f>
        <v>1</v>
      </c>
      <c r="CY110" s="43">
        <f>Table9[[#This Row],[R-K4]]-Table9[[#This Row],[K4]]</f>
        <v>0</v>
      </c>
      <c r="CZ110" s="43">
        <f>Table9[[#This Row],[R-K5]]-Table9[[#This Row],[K5]]</f>
        <v>2</v>
      </c>
      <c r="DA110" s="43">
        <f>Table9[[#This Row],[R-P1]]-Table9[[#This Row],[P1]]</f>
        <v>2</v>
      </c>
      <c r="DB110" s="43">
        <f>Table9[[#This Row],[R-P2]]-Table9[[#This Row],[P2]]</f>
        <v>2</v>
      </c>
      <c r="DC110" s="43">
        <f>Table9[[#This Row],[R-P3]]-Table9[[#This Row],[P3]]</f>
        <v>2</v>
      </c>
      <c r="DD110" s="43">
        <f>Table9[[#This Row],[R-P4]]-Table9[[#This Row],[P4]]</f>
        <v>1</v>
      </c>
      <c r="DE110" s="43">
        <f>Table9[[#This Row],[R-P5]]-Table9[[#This Row],[P5]]</f>
        <v>1</v>
      </c>
      <c r="DF110" s="43">
        <f>Table9[[#This Row],[R-E1]]-Table9[[#This Row],[E1]]</f>
        <v>1</v>
      </c>
      <c r="DG110" s="328">
        <f>Table9[[#This Row],[R-E2]]-Table9[[#This Row],[E2]]</f>
        <v>1</v>
      </c>
      <c r="DH110" s="43">
        <f>COUNTIF(Table9[[#This Row],[G-B1]:[G-B12]],"&lt;=0")/12*100</f>
        <v>25</v>
      </c>
      <c r="DI110" s="43">
        <f>COUNTIF(Table9[[#This Row],[G-K1]:[G-K5]],"&lt;=0")/5*100</f>
        <v>20</v>
      </c>
      <c r="DJ110" s="43">
        <f>COUNTIF(Table9[[#This Row],[G-P1]:[G-P5]],"&lt;=0")/5*100</f>
        <v>0</v>
      </c>
      <c r="DK110" s="43">
        <f>COUNTIF(Table9[[#This Row],[G-E1]:[G-E2]],"&lt;=0")/2*100</f>
        <v>0</v>
      </c>
      <c r="DL110" s="450">
        <f>IF(AE110="RDP",(COUNTIF(Table9[[#This Row],[G-B3]],"&lt;=0")+COUNTIF(Table9[[#This Row],[G-B4]],"&lt;=0")+COUNTIF(Table9[[#This Row],[G-B7]],"&lt;=0")+COUNTIF(Table9[[#This Row],[G-B11]],"&lt;=0")+COUNTIF(Table9[[#This Row],[G-K2]],"&lt;=0"))/5*100,IF(AE110="RMS",(COUNTIF(Table9[[#This Row],[G-B4]],"&lt;=0")+COUNTIF(Table9[[#This Row],[G-B5]],"&lt;=0")+COUNTIF(Table9[[#This Row],[G-B10]],"&lt;=0")+COUNTIF(Table9[[#This Row],[G-B12]],"&lt;=0")+COUNTIF(Table9[[#This Row],[G-K2]],"&lt;=0"))/5*100,IF(AE110="RSS",(COUNTIF(Table9[[#This Row],[G-B1]],"&lt;=0")+COUNTIF(Table9[[#This Row],[G-B2]],"&lt;=0")+COUNTIF(Table9[[#This Row],[G-B6]],"&lt;=0")+COUNTIF(Table9[[#This Row],[G-B11]],"&lt;=0")+COUNTIF(Table9[[#This Row],[G-B12]],"&lt;=0"))/5*100,0)))</f>
        <v>0</v>
      </c>
      <c r="DM110" s="332">
        <v>25</v>
      </c>
      <c r="DN110" s="42">
        <v>20</v>
      </c>
      <c r="DO110" s="42">
        <v>0</v>
      </c>
      <c r="DP110" s="42">
        <v>0</v>
      </c>
      <c r="DQ110" s="42">
        <v>0</v>
      </c>
      <c r="DR110" s="332">
        <v>0</v>
      </c>
      <c r="DS110" s="42">
        <v>20</v>
      </c>
      <c r="DT110" s="42">
        <v>0</v>
      </c>
      <c r="DU110" s="42">
        <v>0</v>
      </c>
      <c r="DV110" s="42">
        <v>0</v>
      </c>
      <c r="DW110" s="332">
        <v>0</v>
      </c>
      <c r="DX110" s="42">
        <v>0</v>
      </c>
      <c r="DY110" s="42">
        <v>0</v>
      </c>
      <c r="DZ110" s="42">
        <v>0</v>
      </c>
      <c r="EA110" s="333">
        <v>0</v>
      </c>
      <c r="EB110" s="342"/>
      <c r="EC110" s="339"/>
      <c r="ED110" s="339"/>
      <c r="EE110" s="338" t="s">
        <v>980</v>
      </c>
    </row>
    <row r="111" spans="2:135" ht="44" hidden="1" thickBot="1" x14ac:dyDescent="0.4">
      <c r="B111" s="282">
        <v>111</v>
      </c>
      <c r="C111" s="64" t="s">
        <v>134</v>
      </c>
      <c r="D111" s="62">
        <v>46161</v>
      </c>
      <c r="E111" s="63" t="s">
        <v>981</v>
      </c>
      <c r="F111" s="61">
        <v>122926</v>
      </c>
      <c r="G111" s="357">
        <f t="shared" ca="1" si="5"/>
        <v>40.500362376331822</v>
      </c>
      <c r="H111" s="283">
        <v>31533</v>
      </c>
      <c r="I111" s="61" t="s">
        <v>136</v>
      </c>
      <c r="J111" s="43" t="s">
        <v>137</v>
      </c>
      <c r="K111" s="61" t="s">
        <v>138</v>
      </c>
      <c r="L111" s="61" t="s">
        <v>147</v>
      </c>
      <c r="M111" s="64" t="s">
        <v>202</v>
      </c>
      <c r="N111" s="61" t="s">
        <v>909</v>
      </c>
      <c r="O111" s="282" t="s">
        <v>159</v>
      </c>
      <c r="P111" s="63" t="s">
        <v>982</v>
      </c>
      <c r="Q111" s="61" t="s">
        <v>144</v>
      </c>
      <c r="R111" s="343" t="s">
        <v>185</v>
      </c>
      <c r="S111" s="62">
        <v>39860</v>
      </c>
      <c r="T111" s="286">
        <f t="shared" ca="1" si="7"/>
        <v>17.677777777777777</v>
      </c>
      <c r="U111" s="71">
        <f ca="1">Table9[[#This Row],[Years in PET]]</f>
        <v>17.677777777777777</v>
      </c>
      <c r="V111" s="61" t="s">
        <v>58</v>
      </c>
      <c r="W111" s="46"/>
      <c r="X111" s="286">
        <f ca="1">($T$1-Table9[[#This Row],[Date of Appointment to Current Grade]])/365</f>
        <v>5.3085815544140109</v>
      </c>
      <c r="Y111" s="62">
        <v>44378</v>
      </c>
      <c r="Z111" s="61" t="s">
        <v>187</v>
      </c>
      <c r="AA111" s="62">
        <v>45992</v>
      </c>
      <c r="AB111" s="71">
        <f ca="1">($T$1-Table9[[#This Row],[Date in Position]])/365</f>
        <v>0.88666374619483268</v>
      </c>
      <c r="AC111" s="61" t="s">
        <v>183</v>
      </c>
      <c r="AD111" s="62">
        <v>45404</v>
      </c>
      <c r="AE111" s="61" t="s">
        <v>162</v>
      </c>
      <c r="AF111" s="61" t="s">
        <v>148</v>
      </c>
      <c r="AG111" s="65" t="s">
        <v>983</v>
      </c>
      <c r="AH111" s="65" t="s">
        <v>984</v>
      </c>
      <c r="AI111" s="65" t="s">
        <v>985</v>
      </c>
      <c r="AJ111" s="64" t="s">
        <v>378</v>
      </c>
      <c r="AK111" s="66" t="s">
        <v>986</v>
      </c>
      <c r="AL111" s="282" t="s">
        <v>153</v>
      </c>
      <c r="AM111" s="322"/>
      <c r="AN111" s="323">
        <v>2</v>
      </c>
      <c r="AO111" s="43">
        <v>2</v>
      </c>
      <c r="AP111" s="43">
        <v>2</v>
      </c>
      <c r="AQ111" s="43">
        <v>3</v>
      </c>
      <c r="AR111" s="43">
        <v>2</v>
      </c>
      <c r="AS111" s="43">
        <v>2</v>
      </c>
      <c r="AT111" s="43">
        <v>2</v>
      </c>
      <c r="AU111" s="43">
        <v>2</v>
      </c>
      <c r="AV111" s="43">
        <v>1</v>
      </c>
      <c r="AW111" s="43">
        <v>2</v>
      </c>
      <c r="AX111" s="43">
        <v>2</v>
      </c>
      <c r="AY111" s="43">
        <v>2</v>
      </c>
      <c r="AZ111" s="43">
        <v>0</v>
      </c>
      <c r="BA111" s="43">
        <v>0</v>
      </c>
      <c r="BB111" s="43">
        <v>0</v>
      </c>
      <c r="BC111" s="43">
        <v>0</v>
      </c>
      <c r="BD111" s="43">
        <v>0</v>
      </c>
      <c r="BE111" s="43">
        <v>0</v>
      </c>
      <c r="BF111" s="43">
        <v>0</v>
      </c>
      <c r="BG111" s="43">
        <v>0</v>
      </c>
      <c r="BH111" s="43">
        <v>1</v>
      </c>
      <c r="BI111" s="43">
        <v>0</v>
      </c>
      <c r="BJ111" s="43">
        <v>1</v>
      </c>
      <c r="BK111" s="328">
        <v>0</v>
      </c>
      <c r="BL111" s="325">
        <f>IF(AND(All!$V111="P1",All!$AE111="RDP"),Ruler!E$6,IF(AND(All!$V111="P2",All!$AE111="RDP"),Ruler!E$7,IF(AND(All!$V111="P3",All!$AE111="RDP"),Ruler!E$8,IF(AND(All!$V111="P4",All!$AE111="RDP"),Ruler!E$9,IF(AND(All!$V111="P5",All!$AE111="RDP"),Ruler!E$10,IF(AND(All!$V111="P6",All!$AE111="RDP"),Ruler!E$11,IF(AND(All!$V111="P7",All!$AE111="RDP"),Ruler!E$12,IF(AND(All!$V111="P8",All!$AE111="RDP"),Ruler!E$13,IF(AND(All!$V111="P9",All!$AE111="RDP"),Ruler!E$14,IF(AND(All!$V111="P1",All!$AE111="RMS"),Ruler!E$6,IF(AND(All!$V111="P2",All!$AE111="RMS"),Ruler!E$15,IF(AND(All!$V111="P3",All!$AE111="RMS"),Ruler!E$16,IF(AND(All!$V111="P4",All!$AE111="RMS"),Ruler!E$17,IF(AND(All!$V111="P5",All!$AE111="RMS"),Ruler!E$18,IF(AND(All!$V111="P6",All!$AE111="RMS"),Ruler!E$19,IF(AND(All!$V111="P7",All!$AE111="RMS"),Ruler!E$20,IF(AND(All!$V111="P8",All!$AE111="RMS"),Ruler!E$21,IF(AND(All!$V111="P9",All!$AE111="RMS"),Ruler!E$22,IF(AND(All!$V111="P1",All!$AE111="RSS"),Ruler!E$6,IF(AND(All!$V111="P2",All!$AE111="RSS"),Ruler!E$23,IF(AND(All!$V111="P3",All!$AE111="RSS"),Ruler!E$24,IF(AND(All!$V111="P4",All!$AE111="RSS"),Ruler!E$25,IF(AND(All!$V111="P5",All!$AE111="RSS"),Ruler!E$26,IF(AND(All!$V111="P6",All!$AE111="RSS"),Ruler!E$27,IF(AND(All!$V111="P7",All!$AE111="RSS"),Ruler!E$28,IF(AND(All!$V111="P8",All!$AE111="RSS"),Ruler!E$29,IF(AND(All!$V111="P9",All!$AE111="RSS"),Ruler!E$30,0)))))))))))))))))))))))))))</f>
        <v>3</v>
      </c>
      <c r="BM111" s="325">
        <f>IF(AND(All!$V111="P1",All!$AE111="RDP"),Ruler!F$6,IF(AND(All!$V111="P2",All!$AE111="RDP"),Ruler!F$7,IF(AND(All!$V111="P3",All!$AE111="RDP"),Ruler!F$8,IF(AND(All!$V111="P4",All!$AE111="RDP"),Ruler!F$9,IF(AND(All!$V111="P5",All!$AE111="RDP"),Ruler!F$10,IF(AND(All!$V111="P6",All!$AE111="RDP"),Ruler!F$11,IF(AND(All!$V111="P7",All!$AE111="RDP"),Ruler!F$12,IF(AND(All!$V111="P8",All!$AE111="RDP"),Ruler!F$13,IF(AND(All!$V111="P9",All!$AE111="RDP"),Ruler!F$14,IF(AND(All!$V111="P1",All!$AE111="RMS"),Ruler!F$6,IF(AND(All!$V111="P2",All!$AE111="RMS"),Ruler!F$15,IF(AND(All!$V111="P3",All!$AE111="RMS"),Ruler!F$16,IF(AND(All!$V111="P4",All!$AE111="RMS"),Ruler!F$17,IF(AND(All!$V111="P5",All!$AE111="RMS"),Ruler!F$18,IF(AND(All!$V111="P6",All!$AE111="RMS"),Ruler!F$19,IF(AND(All!$V111="P7",All!$AE111="RMS"),Ruler!F$20,IF(AND(All!$V111="P8",All!$AE111="RMS"),Ruler!F$21,IF(AND(All!$V111="P9",All!$AE111="RMS"),Ruler!F$22,IF(AND(All!$V111="P1",All!$AE111="RSS"),Ruler!F$6,IF(AND(All!$V111="P2",All!$AE111="RSS"),Ruler!F$23,IF(AND(All!$V111="P3",All!$AE111="RSS"),Ruler!F$24,IF(AND(All!$V111="P4",All!$AE111="RSS"),Ruler!F$25,IF(AND(All!$V111="P5",All!$AE111="RSS"),Ruler!F$26,IF(AND(All!$V111="P6",All!$AE111="RSS"),Ruler!F$27,IF(AND(All!$V111="P7",All!$AE111="RSS"),Ruler!F$28,IF(AND(All!$V111="P8",All!$AE111="RSS"),Ruler!F$29,IF(AND(All!$V111="P9",All!$AE111="RSS"),Ruler!F$30,0)))))))))))))))))))))))))))</f>
        <v>3</v>
      </c>
      <c r="BN111" s="325">
        <f>IF(AND(All!$V111="P1",All!$AE111="RDP"),Ruler!G$6,IF(AND(All!$V111="P2",All!$AE111="RDP"),Ruler!G$7,IF(AND(All!$V111="P3",All!$AE111="RDP"),Ruler!G$8,IF(AND(All!$V111="P4",All!$AE111="RDP"),Ruler!G$9,IF(AND(All!$V111="P5",All!$AE111="RDP"),Ruler!G$10,IF(AND(All!$V111="P6",All!$AE111="RDP"),Ruler!G$11,IF(AND(All!$V111="P7",All!$AE111="RDP"),Ruler!G$12,IF(AND(All!$V111="P8",All!$AE111="RDP"),Ruler!G$13,IF(AND(All!$V111="P9",All!$AE111="RDP"),Ruler!G$14,IF(AND(All!$V111="P1",All!$AE111="RMS"),Ruler!G$6,IF(AND(All!$V111="P2",All!$AE111="RMS"),Ruler!G$15,IF(AND(All!$V111="P3",All!$AE111="RMS"),Ruler!G$16,IF(AND(All!$V111="P4",All!$AE111="RMS"),Ruler!G$17,IF(AND(All!$V111="P5",All!$AE111="RMS"),Ruler!G$18,IF(AND(All!$V111="P6",All!$AE111="RMS"),Ruler!G$19,IF(AND(All!$V111="P7",All!$AE111="RMS"),Ruler!G$20,IF(AND(All!$V111="P8",All!$AE111="RMS"),Ruler!G$21,IF(AND(All!$V111="P9",All!$AE111="RMS"),Ruler!G$22,IF(AND(All!$V111="P1",All!$AE111="RSS"),Ruler!G$6,IF(AND(All!$V111="P2",All!$AE111="RSS"),Ruler!G$23,IF(AND(All!$V111="P3",All!$AE111="RSS"),Ruler!G$24,IF(AND(All!$V111="P4",All!$AE111="RSS"),Ruler!G$25,IF(AND(All!$V111="P5",All!$AE111="RSS"),Ruler!G$26,IF(AND(All!$V111="P6",All!$AE111="RSS"),Ruler!G$27,IF(AND(All!$V111="P7",All!$AE111="RSS"),Ruler!G$28,IF(AND(All!$V111="P8",All!$AE111="RSS"),Ruler!G$29,IF(AND(All!$V111="P9",All!$AE111="RSS"),Ruler!G$30,0)))))))))))))))))))))))))))</f>
        <v>2</v>
      </c>
      <c r="BO111" s="325">
        <f>IF(AND(All!$V111="P1",All!$AE111="RDP"),Ruler!H$6,IF(AND(All!$V111="P2",All!$AE111="RDP"),Ruler!H$7,IF(AND(All!$V111="P3",All!$AE111="RDP"),Ruler!H$8,IF(AND(All!$V111="P4",All!$AE111="RDP"),Ruler!H$9,IF(AND(All!$V111="P5",All!$AE111="RDP"),Ruler!H$10,IF(AND(All!$V111="P6",All!$AE111="RDP"),Ruler!H$11,IF(AND(All!$V111="P7",All!$AE111="RDP"),Ruler!H$12,IF(AND(All!$V111="P8",All!$AE111="RDP"),Ruler!H$13,IF(AND(All!$V111="P9",All!$AE111="RDP"),Ruler!H$14,IF(AND(All!$V111="P1",All!$AE111="RMS"),Ruler!H$6,IF(AND(All!$V111="P2",All!$AE111="RMS"),Ruler!H$15,IF(AND(All!$V111="P3",All!$AE111="RMS"),Ruler!H$16,IF(AND(All!$V111="P4",All!$AE111="RMS"),Ruler!H$17,IF(AND(All!$V111="P5",All!$AE111="RMS"),Ruler!H$18,IF(AND(All!$V111="P6",All!$AE111="RMS"),Ruler!H$19,IF(AND(All!$V111="P7",All!$AE111="RMS"),Ruler!H$20,IF(AND(All!$V111="P8",All!$AE111="RMS"),Ruler!H$21,IF(AND(All!$V111="P9",All!$AE111="RMS"),Ruler!H$22,IF(AND(All!$V111="P1",All!$AE111="RSS"),Ruler!H$6,IF(AND(All!$V111="P2",All!$AE111="RSS"),Ruler!H$23,IF(AND(All!$V111="P3",All!$AE111="RSS"),Ruler!H$24,IF(AND(All!$V111="P4",All!$AE111="RSS"),Ruler!H$25,IF(AND(All!$V111="P5",All!$AE111="RSS"),Ruler!H$26,IF(AND(All!$V111="P6",All!$AE111="RSS"),Ruler!H$27,IF(AND(All!$V111="P7",All!$AE111="RSS"),Ruler!H$28,IF(AND(All!$V111="P8",All!$AE111="RSS"),Ruler!H$29,IF(AND(All!$V111="P9",All!$AE111="RSS"),Ruler!H$30,0)))))))))))))))))))))))))))</f>
        <v>3</v>
      </c>
      <c r="BP111" s="325">
        <f>IF(AND(All!$V111="P1",All!$AE111="RDP"),Ruler!I$6,IF(AND(All!$V111="P2",All!$AE111="RDP"),Ruler!I$7,IF(AND(All!$V111="P3",All!$AE111="RDP"),Ruler!I$8,IF(AND(All!$V111="P4",All!$AE111="RDP"),Ruler!I$9,IF(AND(All!$V111="P5",All!$AE111="RDP"),Ruler!I$10,IF(AND(All!$V111="P6",All!$AE111="RDP"),Ruler!I$11,IF(AND(All!$V111="P7",All!$AE111="RDP"),Ruler!I$12,IF(AND(All!$V111="P8",All!$AE111="RDP"),Ruler!I$13,IF(AND(All!$V111="P9",All!$AE111="RDP"),Ruler!I$14,IF(AND(All!$V111="P1",All!$AE111="RMS"),Ruler!I$6,IF(AND(All!$V111="P2",All!$AE111="RMS"),Ruler!I$15,IF(AND(All!$V111="P3",All!$AE111="RMS"),Ruler!I$16,IF(AND(All!$V111="P4",All!$AE111="RMS"),Ruler!I$17,IF(AND(All!$V111="P5",All!$AE111="RMS"),Ruler!I$18,IF(AND(All!$V111="P6",All!$AE111="RMS"),Ruler!I$19,IF(AND(All!$V111="P7",All!$AE111="RMS"),Ruler!I$20,IF(AND(All!$V111="P8",All!$AE111="RMS"),Ruler!I$21,IF(AND(All!$V111="P9",All!$AE111="RMS"),Ruler!I$22,IF(AND(All!$V111="P1",All!$AE111="RSS"),Ruler!I$6,IF(AND(All!$V111="P2",All!$AE111="RSS"),Ruler!I$23,IF(AND(All!$V111="P3",All!$AE111="RSS"),Ruler!I$24,IF(AND(All!$V111="P4",All!$AE111="RSS"),Ruler!I$25,IF(AND(All!$V111="P5",All!$AE111="RSS"),Ruler!I$26,IF(AND(All!$V111="P6",All!$AE111="RSS"),Ruler!I$27,IF(AND(All!$V111="P7",All!$AE111="RSS"),Ruler!I$28,IF(AND(All!$V111="P8",All!$AE111="RSS"),Ruler!I$29,IF(AND(All!$V111="P9",All!$AE111="RSS"),Ruler!I$30,0)))))))))))))))))))))))))))</f>
        <v>3</v>
      </c>
      <c r="BQ111" s="325">
        <f>IF(AND(All!$V111="P1",All!$AE111="RDP"),Ruler!J$6,IF(AND(All!$V111="P2",All!$AE111="RDP"),Ruler!J$7,IF(AND(All!$V111="P3",All!$AE111="RDP"),Ruler!J$8,IF(AND(All!$V111="P4",All!$AE111="RDP"),Ruler!J$9,IF(AND(All!$V111="P5",All!$AE111="RDP"),Ruler!J$10,IF(AND(All!$V111="P6",All!$AE111="RDP"),Ruler!J$11,IF(AND(All!$V111="P7",All!$AE111="RDP"),Ruler!J$12,IF(AND(All!$V111="P8",All!$AE111="RDP"),Ruler!J$13,IF(AND(All!$V111="P9",All!$AE111="RDP"),Ruler!J$14,IF(AND(All!$V111="P1",All!$AE111="RMS"),Ruler!J$6,IF(AND(All!$V111="P2",All!$AE111="RMS"),Ruler!J$15,IF(AND(All!$V111="P3",All!$AE111="RMS"),Ruler!J$16,IF(AND(All!$V111="P4",All!$AE111="RMS"),Ruler!J$17,IF(AND(All!$V111="P5",All!$AE111="RMS"),Ruler!J$18,IF(AND(All!$V111="P6",All!$AE111="RMS"),Ruler!J$19,IF(AND(All!$V111="P7",All!$AE111="RMS"),Ruler!J$20,IF(AND(All!$V111="P8",All!$AE111="RMS"),Ruler!J$21,IF(AND(All!$V111="P9",All!$AE111="RMS"),Ruler!J$22,IF(AND(All!$V111="P1",All!$AE111="RSS"),Ruler!J$6,IF(AND(All!$V111="P2",All!$AE111="RSS"),Ruler!J$23,IF(AND(All!$V111="P3",All!$AE111="RSS"),Ruler!J$24,IF(AND(All!$V111="P4",All!$AE111="RSS"),Ruler!J$25,IF(AND(All!$V111="P5",All!$AE111="RSS"),Ruler!J$26,IF(AND(All!$V111="P6",All!$AE111="RSS"),Ruler!J$27,IF(AND(All!$V111="P7",All!$AE111="RSS"),Ruler!J$28,IF(AND(All!$V111="P8",All!$AE111="RSS"),Ruler!J$29,IF(AND(All!$V111="P9",All!$AE111="RSS"),Ruler!J$30,0)))))))))))))))))))))))))))</f>
        <v>3</v>
      </c>
      <c r="BR111" s="325">
        <f>IF(AND(All!$V111="P1",All!$AE111="RDP"),Ruler!K$6,IF(AND(All!$V111="P2",All!$AE111="RDP"),Ruler!K$7,IF(AND(All!$V111="P3",All!$AE111="RDP"),Ruler!K$8,IF(AND(All!$V111="P4",All!$AE111="RDP"),Ruler!K$9,IF(AND(All!$V111="P5",All!$AE111="RDP"),Ruler!K$10,IF(AND(All!$V111="P6",All!$AE111="RDP"),Ruler!K$11,IF(AND(All!$V111="P7",All!$AE111="RDP"),Ruler!K$12,IF(AND(All!$V111="P8",All!$AE111="RDP"),Ruler!K$13,IF(AND(All!$V111="P9",All!$AE111="RDP"),Ruler!K$14,IF(AND(All!$V111="P1",All!$AE111="RMS"),Ruler!K$6,IF(AND(All!$V111="P2",All!$AE111="RMS"),Ruler!K$15,IF(AND(All!$V111="P3",All!$AE111="RMS"),Ruler!K$16,IF(AND(All!$V111="P4",All!$AE111="RMS"),Ruler!K$17,IF(AND(All!$V111="P5",All!$AE111="RMS"),Ruler!K$18,IF(AND(All!$V111="P6",All!$AE111="RMS"),Ruler!K$19,IF(AND(All!$V111="P7",All!$AE111="RMS"),Ruler!K$20,IF(AND(All!$V111="P8",All!$AE111="RMS"),Ruler!K$21,IF(AND(All!$V111="P9",All!$AE111="RMS"),Ruler!K$22,IF(AND(All!$V111="P1",All!$AE111="RSS"),Ruler!K$6,IF(AND(All!$V111="P2",All!$AE111="RSS"),Ruler!K$23,IF(AND(All!$V111="P3",All!$AE111="RSS"),Ruler!K$24,IF(AND(All!$V111="P4",All!$AE111="RSS"),Ruler!K$25,IF(AND(All!$V111="P5",All!$AE111="RSS"),Ruler!K$26,IF(AND(All!$V111="P6",All!$AE111="RSS"),Ruler!K$27,IF(AND(All!$V111="P7",All!$AE111="RSS"),Ruler!K$28,IF(AND(All!$V111="P8",All!$AE111="RSS"),Ruler!K$29,IF(AND(All!$V111="P9",All!$AE111="RSS"),Ruler!K$30,0)))))))))))))))))))))))))))</f>
        <v>3</v>
      </c>
      <c r="BS111" s="325">
        <f>IF(AND(All!$V111="P1",All!$AE111="RDP"),Ruler!L$6,IF(AND(All!$V111="P2",All!$AE111="RDP"),Ruler!L$7,IF(AND(All!$V111="P3",All!$AE111="RDP"),Ruler!L$8,IF(AND(All!$V111="P4",All!$AE111="RDP"),Ruler!L$9,IF(AND(All!$V111="P5",All!$AE111="RDP"),Ruler!L$10,IF(AND(All!$V111="P6",All!$AE111="RDP"),Ruler!L$11,IF(AND(All!$V111="P7",All!$AE111="RDP"),Ruler!L$12,IF(AND(All!$V111="P8",All!$AE111="RDP"),Ruler!L$13,IF(AND(All!$V111="P9",All!$AE111="RDP"),Ruler!L$14,IF(AND(All!$V111="P1",All!$AE111="RMS"),Ruler!L$6,IF(AND(All!$V111="P2",All!$AE111="RMS"),Ruler!L$15,IF(AND(All!$V111="P3",All!$AE111="RMS"),Ruler!L$16,IF(AND(All!$V111="P4",All!$AE111="RMS"),Ruler!L$17,IF(AND(All!$V111="P5",All!$AE111="RMS"),Ruler!L$18,IF(AND(All!$V111="P6",All!$AE111="RMS"),Ruler!L$19,IF(AND(All!$V111="P7",All!$AE111="RMS"),Ruler!L$20,IF(AND(All!$V111="P8",All!$AE111="RMS"),Ruler!L$21,IF(AND(All!$V111="P9",All!$AE111="RMS"),Ruler!L$22,IF(AND(All!$V111="P1",All!$AE111="RSS"),Ruler!L$6,IF(AND(All!$V111="P2",All!$AE111="RSS"),Ruler!L$23,IF(AND(All!$V111="P3",All!$AE111="RSS"),Ruler!L$24,IF(AND(All!$V111="P4",All!$AE111="RSS"),Ruler!L$25,IF(AND(All!$V111="P5",All!$AE111="RSS"),Ruler!L$26,IF(AND(All!$V111="P6",All!$AE111="RSS"),Ruler!L$27,IF(AND(All!$V111="P7",All!$AE111="RSS"),Ruler!L$28,IF(AND(All!$V111="P8",All!$AE111="RSS"),Ruler!L$29,IF(AND(All!$V111="P9",All!$AE111="RSS"),Ruler!L$30,0)))))))))))))))))))))))))))</f>
        <v>2</v>
      </c>
      <c r="BT111" s="325">
        <f>IF(AND(All!$V111="P1",All!$AE111="RDP"),Ruler!M$6,IF(AND(All!$V111="P2",All!$AE111="RDP"),Ruler!M$7,IF(AND(All!$V111="P3",All!$AE111="RDP"),Ruler!M$8,IF(AND(All!$V111="P4",All!$AE111="RDP"),Ruler!M$9,IF(AND(All!$V111="P5",All!$AE111="RDP"),Ruler!M$10,IF(AND(All!$V111="P6",All!$AE111="RDP"),Ruler!M$11,IF(AND(All!$V111="P7",All!$AE111="RDP"),Ruler!M$12,IF(AND(All!$V111="P8",All!$AE111="RDP"),Ruler!M$13,IF(AND(All!$V111="P9",All!$AE111="RDP"),Ruler!M$14,IF(AND(All!$V111="P1",All!$AE111="RMS"),Ruler!M$6,IF(AND(All!$V111="P2",All!$AE111="RMS"),Ruler!M$15,IF(AND(All!$V111="P3",All!$AE111="RMS"),Ruler!M$16,IF(AND(All!$V111="P4",All!$AE111="RMS"),Ruler!M$17,IF(AND(All!$V111="P5",All!$AE111="RMS"),Ruler!M$18,IF(AND(All!$V111="P6",All!$AE111="RMS"),Ruler!M$19,IF(AND(All!$V111="P7",All!$AE111="RMS"),Ruler!M$20,IF(AND(All!$V111="P8",All!$AE111="RMS"),Ruler!M$21,IF(AND(All!$V111="P9",All!$AE111="RMS"),Ruler!M$22,IF(AND(All!$V111="P1",All!$AE111="RSS"),Ruler!M$6,IF(AND(All!$V111="P2",All!$AE111="RSS"),Ruler!M$23,IF(AND(All!$V111="P3",All!$AE111="RSS"),Ruler!M$24,IF(AND(All!$V111="P4",All!$AE111="RSS"),Ruler!M$25,IF(AND(All!$V111="P5",All!$AE111="RSS"),Ruler!M$26,IF(AND(All!$V111="P6",All!$AE111="RSS"),Ruler!M$27,IF(AND(All!$V111="P7",All!$AE111="RSS"),Ruler!M$28,IF(AND(All!$V111="P8",All!$AE111="RSS"),Ruler!M$29,IF(AND(All!$V111="P9",All!$AE111="RSS"),Ruler!M$30,0)))))))))))))))))))))))))))</f>
        <v>3</v>
      </c>
      <c r="BU111" s="325">
        <f>IF(AND(All!$V111="P1",All!$AE111="RDP"),Ruler!N$6,IF(AND(All!$V111="P2",All!$AE111="RDP"),Ruler!N$7,IF(AND(All!$V111="P3",All!$AE111="RDP"),Ruler!N$8,IF(AND(All!$V111="P4",All!$AE111="RDP"),Ruler!N$9,IF(AND(All!$V111="P5",All!$AE111="RDP"),Ruler!N$10,IF(AND(All!$V111="P6",All!$AE111="RDP"),Ruler!N$11,IF(AND(All!$V111="P7",All!$AE111="RDP"),Ruler!N$12,IF(AND(All!$V111="P8",All!$AE111="RDP"),Ruler!N$13,IF(AND(All!$V111="P9",All!$AE111="RDP"),Ruler!N$14,IF(AND(All!$V111="P1",All!$AE111="RMS"),Ruler!N$6,IF(AND(All!$V111="P2",All!$AE111="RMS"),Ruler!N$15,IF(AND(All!$V111="P3",All!$AE111="RMS"),Ruler!N$16,IF(AND(All!$V111="P4",All!$AE111="RMS"),Ruler!N$17,IF(AND(All!$V111="P5",All!$AE111="RMS"),Ruler!N$18,IF(AND(All!$V111="P6",All!$AE111="RMS"),Ruler!N$19,IF(AND(All!$V111="P7",All!$AE111="RMS"),Ruler!N$20,IF(AND(All!$V111="P8",All!$AE111="RMS"),Ruler!N$21,IF(AND(All!$V111="P9",All!$AE111="RMS"),Ruler!N$22,IF(AND(All!$V111="P1",All!$AE111="RSS"),Ruler!N$6,IF(AND(All!$V111="P2",All!$AE111="RSS"),Ruler!N$23,IF(AND(All!$V111="P3",All!$AE111="RSS"),Ruler!N$24,IF(AND(All!$V111="P4",All!$AE111="RSS"),Ruler!N$25,IF(AND(All!$V111="P5",All!$AE111="RSS"),Ruler!N$26,IF(AND(All!$V111="P6",All!$AE111="RSS"),Ruler!N$27,IF(AND(All!$V111="P7",All!$AE111="RSS"),Ruler!N$28,IF(AND(All!$V111="P8",All!$AE111="RSS"),Ruler!N$29,IF(AND(All!$V111="P9",All!$AE111="RSS"),Ruler!N$30,0)))))))))))))))))))))))))))</f>
        <v>1</v>
      </c>
      <c r="BV111" s="325">
        <f>IF(AND(All!$V111="P1",All!$AE111="RDP"),Ruler!O$6,IF(AND(All!$V111="P2",All!$AE111="RDP"),Ruler!O$7,IF(AND(All!$V111="P3",All!$AE111="RDP"),Ruler!O$8,IF(AND(All!$V111="P4",All!$AE111="RDP"),Ruler!O$9,IF(AND(All!$V111="P5",All!$AE111="RDP"),Ruler!O$10,IF(AND(All!$V111="P6",All!$AE111="RDP"),Ruler!O$11,IF(AND(All!$V111="P7",All!$AE111="RDP"),Ruler!O$12,IF(AND(All!$V111="P8",All!$AE111="RDP"),Ruler!O$13,IF(AND(All!$V111="P9",All!$AE111="RDP"),Ruler!O$14,IF(AND(All!$V111="P1",All!$AE111="RMS"),Ruler!O$6,IF(AND(All!$V111="P2",All!$AE111="RMS"),Ruler!O$15,IF(AND(All!$V111="P3",All!$AE111="RMS"),Ruler!O$16,IF(AND(All!$V111="P4",All!$AE111="RMS"),Ruler!O$17,IF(AND(All!$V111="P5",All!$AE111="RMS"),Ruler!O$18,IF(AND(All!$V111="P6",All!$AE111="RMS"),Ruler!O$19,IF(AND(All!$V111="P7",All!$AE111="RMS"),Ruler!O$20,IF(AND(All!$V111="P8",All!$AE111="RMS"),Ruler!O$21,IF(AND(All!$V111="P9",All!$AE111="RMS"),Ruler!O$22,IF(AND(All!$V111="P1",All!$AE111="RSS"),Ruler!O$6,IF(AND(All!$V111="P2",All!$AE111="RSS"),Ruler!O$23,IF(AND(All!$V111="P3",All!$AE111="RSS"),Ruler!O$24,IF(AND(All!$V111="P4",All!$AE111="RSS"),Ruler!O$25,IF(AND(All!$V111="P5",All!$AE111="RSS"),Ruler!O$26,IF(AND(All!$V111="P6",All!$AE111="RSS"),Ruler!O$27,IF(AND(All!$V111="P7",All!$AE111="RSS"),Ruler!O$28,IF(AND(All!$V111="P8",All!$AE111="RSS"),Ruler!O$29,IF(AND(All!$V111="P9",All!$AE111="RSS"),Ruler!O$30,0)))))))))))))))))))))))))))</f>
        <v>3</v>
      </c>
      <c r="BW111" s="325">
        <f>IF(AND(All!$V111="P1",All!$AE111="RDP"),Ruler!P$6,IF(AND(All!$V111="P2",All!$AE111="RDP"),Ruler!P$7,IF(AND(All!$V111="P3",All!$AE111="RDP"),Ruler!P$8,IF(AND(All!$V111="P4",All!$AE111="RDP"),Ruler!P$9,IF(AND(All!$V111="P5",All!$AE111="RDP"),Ruler!P$10,IF(AND(All!$V111="P6",All!$AE111="RDP"),Ruler!P$11,IF(AND(All!$V111="P7",All!$AE111="RDP"),Ruler!P$12,IF(AND(All!$V111="P8",All!$AE111="RDP"),Ruler!P$13,IF(AND(All!$V111="P9",All!$AE111="RDP"),Ruler!P$14,IF(AND(All!$V111="P1",All!$AE111="RMS"),Ruler!P$6,IF(AND(All!$V111="P2",All!$AE111="RMS"),Ruler!P$15,IF(AND(All!$V111="P3",All!$AE111="RMS"),Ruler!P$16,IF(AND(All!$V111="P4",All!$AE111="RMS"),Ruler!P$17,IF(AND(All!$V111="P5",All!$AE111="RMS"),Ruler!P$18,IF(AND(All!$V111="P6",All!$AE111="RMS"),Ruler!P$19,IF(AND(All!$V111="P7",All!$AE111="RMS"),Ruler!P$20,IF(AND(All!$V111="P8",All!$AE111="RMS"),Ruler!P$21,IF(AND(All!$V111="P9",All!$AE111="RMS"),Ruler!P$22,IF(AND(All!$V111="P1",All!$AE111="RSS"),Ruler!P$6,IF(AND(All!$V111="P2",All!$AE111="RSS"),Ruler!P$23,IF(AND(All!$V111="P3",All!$AE111="RSS"),Ruler!P$24,IF(AND(All!$V111="P4",All!$AE111="RSS"),Ruler!P$25,IF(AND(All!$V111="P5",All!$AE111="RSS"),Ruler!P$26,IF(AND(All!$V111="P6",All!$AE111="RSS"),Ruler!P$27,IF(AND(All!$V111="P7",All!$AE111="RSS"),Ruler!P$28,IF(AND(All!$V111="P8",All!$AE111="RSS"),Ruler!P$29,IF(AND(All!$V111="P9",All!$AE111="RSS"),Ruler!P$30,0)))))))))))))))))))))))))))</f>
        <v>2</v>
      </c>
      <c r="BX111" s="325">
        <f>IF(AND(All!$V111="P1",All!$AE111="RDP"),Ruler!Q$6,IF(AND(All!$V111="P2",All!$AE111="RDP"),Ruler!Q$7,IF(AND(All!$V111="P3",All!$AE111="RDP"),Ruler!Q$8,IF(AND(All!$V111="P4",All!$AE111="RDP"),Ruler!Q$9,IF(AND(All!$V111="P5",All!$AE111="RDP"),Ruler!Q$10,IF(AND(All!$V111="P6",All!$AE111="RDP"),Ruler!Q$11,IF(AND(All!$V111="P7",All!$AE111="RDP"),Ruler!Q$12,IF(AND(All!$V111="P8",All!$AE111="RDP"),Ruler!Q$13,IF(AND(All!$V111="P9",All!$AE111="RDP"),Ruler!Q$14,IF(AND(All!$V111="P1",All!$AE111="RMS"),Ruler!Q$6,IF(AND(All!$V111="P2",All!$AE111="RMS"),Ruler!Q$15,IF(AND(All!$V111="P3",All!$AE111="RMS"),Ruler!Q$16,IF(AND(All!$V111="P4",All!$AE111="RMS"),Ruler!Q$17,IF(AND(All!$V111="P5",All!$AE111="RMS"),Ruler!Q$18,IF(AND(All!$V111="P6",All!$AE111="RMS"),Ruler!Q$19,IF(AND(All!$V111="P7",All!$AE111="RMS"),Ruler!Q$20,IF(AND(All!$V111="P8",All!$AE111="RMS"),Ruler!Q$21,IF(AND(All!$V111="P9",All!$AE111="RMS"),Ruler!Q$22,IF(AND(All!$V111="P1",All!$AE111="RSS"),Ruler!Q$6,IF(AND(All!$V111="P2",All!$AE111="RSS"),Ruler!Q$23,IF(AND(All!$V111="P3",All!$AE111="RSS"),Ruler!Q$24,IF(AND(All!$V111="P4",All!$AE111="RSS"),Ruler!Q$25,IF(AND(All!$V111="P5",All!$AE111="RSS"),Ruler!Q$26,IF(AND(All!$V111="P6",All!$AE111="RSS"),Ruler!Q$27,IF(AND(All!$V111="P7",All!$AE111="RSS"),Ruler!Q$28,IF(AND(All!$V111="P8",All!$AE111="RSS"),Ruler!Q$29,IF(AND(All!$V111="P9",All!$AE111="RSS"),Ruler!Q$30,0)))))))))))))))))))))))))))</f>
        <v>3</v>
      </c>
      <c r="BY111" s="325">
        <f>IF(AND(All!$V111="P1",All!$AE111="RDP"),Ruler!R$6,IF(AND(All!$V111="P2",All!$AE111="RDP"),Ruler!R$7,IF(AND(All!$V111="P3",All!$AE111="RDP"),Ruler!R$8,IF(AND(All!$V111="P4",All!$AE111="RDP"),Ruler!R$9,IF(AND(All!$V111="P5",All!$AE111="RDP"),Ruler!R$10,IF(AND(All!$V111="P6",All!$AE111="RDP"),Ruler!R$11,IF(AND(All!$V111="P7",All!$AE111="RDP"),Ruler!R$12,IF(AND(All!$V111="P8",All!$AE111="RDP"),Ruler!R$13,IF(AND(All!$V111="P9",All!$AE111="RDP"),Ruler!R$14,IF(AND(All!$V111="P1",All!$AE111="RMS"),Ruler!R$6,IF(AND(All!$V111="P2",All!$AE111="RMS"),Ruler!R$15,IF(AND(All!$V111="P3",All!$AE111="RMS"),Ruler!R$16,IF(AND(All!$V111="P4",All!$AE111="RMS"),Ruler!R$17,IF(AND(All!$V111="P5",All!$AE111="RMS"),Ruler!R$18,IF(AND(All!$V111="P6",All!$AE111="RMS"),Ruler!R$19,IF(AND(All!$V111="P7",All!$AE111="RMS"),Ruler!R$20,IF(AND(All!$V111="P8",All!$AE111="RMS"),Ruler!R$21,IF(AND(All!$V111="P9",All!$AE111="RMS"),Ruler!R$22,IF(AND(All!$V111="P1",All!$AE111="RSS"),Ruler!R$6,IF(AND(All!$V111="P2",All!$AE111="RSS"),Ruler!R$23,IF(AND(All!$V111="P3",All!$AE111="RSS"),Ruler!R$24,IF(AND(All!$V111="P4",All!$AE111="RSS"),Ruler!R$25,IF(AND(All!$V111="P5",All!$AE111="RSS"),Ruler!R$26,IF(AND(All!$V111="P6",All!$AE111="RSS"),Ruler!R$27,IF(AND(All!$V111="P7",All!$AE111="RSS"),Ruler!R$28,IF(AND(All!$V111="P8",All!$AE111="RSS"),Ruler!R$29,IF(AND(All!$V111="P9",All!$AE111="RSS"),Ruler!R$30,0)))))))))))))))))))))))))))</f>
        <v>2</v>
      </c>
      <c r="BZ111" s="325">
        <f>IF(AND(All!$V111="P1",All!$AE111="RDP"),Ruler!S$6,IF(AND(All!$V111="P2",All!$AE111="RDP"),Ruler!S$7,IF(AND(All!$V111="P3",All!$AE111="RDP"),Ruler!S$8,IF(AND(All!$V111="P4",All!$AE111="RDP"),Ruler!S$9,IF(AND(All!$V111="P5",All!$AE111="RDP"),Ruler!S$10,IF(AND(All!$V111="P6",All!$AE111="RDP"),Ruler!S$11,IF(AND(All!$V111="P7",All!$AE111="RDP"),Ruler!S$12,IF(AND(All!$V111="P8",All!$AE111="RDP"),Ruler!S$13,IF(AND(All!$V111="P9",All!$AE111="RDP"),Ruler!S$14,IF(AND(All!$V111="P1",All!$AE111="RMS"),Ruler!S$6,IF(AND(All!$V111="P2",All!$AE111="RMS"),Ruler!S$15,IF(AND(All!$V111="P3",All!$AE111="RMS"),Ruler!S$16,IF(AND(All!$V111="P4",All!$AE111="RMS"),Ruler!S$17,IF(AND(All!$V111="P5",All!$AE111="RMS"),Ruler!S$18,IF(AND(All!$V111="P6",All!$AE111="RMS"),Ruler!S$19,IF(AND(All!$V111="P7",All!$AE111="RMS"),Ruler!S$20,IF(AND(All!$V111="P8",All!$AE111="RMS"),Ruler!S$21,IF(AND(All!$V111="P9",All!$AE111="RMS"),Ruler!S$22,IF(AND(All!$V111="P1",All!$AE111="RSS"),Ruler!S$6,IF(AND(All!$V111="P2",All!$AE111="RSS"),Ruler!S$23,IF(AND(All!$V111="P3",All!$AE111="RSS"),Ruler!S$24,IF(AND(All!$V111="P4",All!$AE111="RSS"),Ruler!S$25,IF(AND(All!$V111="P5",All!$AE111="RSS"),Ruler!S$26,IF(AND(All!$V111="P6",All!$AE111="RSS"),Ruler!S$27,IF(AND(All!$V111="P7",All!$AE111="RSS"),Ruler!S$28,IF(AND(All!$V111="P8",All!$AE111="RSS"),Ruler!S$29,IF(AND(All!$V111="P9",All!$AE111="RSS"),Ruler!S$30,0)))))))))))))))))))))))))))</f>
        <v>2</v>
      </c>
      <c r="CA111" s="325">
        <f>IF(AND(All!$V111="P1",All!$AE111="RDP"),Ruler!T$6,IF(AND(All!$V111="P2",All!$AE111="RDP"),Ruler!T$7,IF(AND(All!$V111="P3",All!$AE111="RDP"),Ruler!T$8,IF(AND(All!$V111="P4",All!$AE111="RDP"),Ruler!T$9,IF(AND(All!$V111="P5",All!$AE111="RDP"),Ruler!T$10,IF(AND(All!$V111="P6",All!$AE111="RDP"),Ruler!T$11,IF(AND(All!$V111="P7",All!$AE111="RDP"),Ruler!T$12,IF(AND(All!$V111="P8",All!$AE111="RDP"),Ruler!T$13,IF(AND(All!$V111="P9",All!$AE111="RDP"),Ruler!T$14,IF(AND(All!$V111="P1",All!$AE111="RMS"),Ruler!T$6,IF(AND(All!$V111="P2",All!$AE111="RMS"),Ruler!T$15,IF(AND(All!$V111="P3",All!$AE111="RMS"),Ruler!T$16,IF(AND(All!$V111="P4",All!$AE111="RMS"),Ruler!T$17,IF(AND(All!$V111="P5",All!$AE111="RMS"),Ruler!T$18,IF(AND(All!$V111="P6",All!$AE111="RMS"),Ruler!T$19,IF(AND(All!$V111="P7",All!$AE111="RMS"),Ruler!T$20,IF(AND(All!$V111="P8",All!$AE111="RMS"),Ruler!T$21,IF(AND(All!$V111="P9",All!$AE111="RMS"),Ruler!T$22,IF(AND(All!$V111="P1",All!$AE111="RSS"),Ruler!T$6,IF(AND(All!$V111="P2",All!$AE111="RSS"),Ruler!T$23,IF(AND(All!$V111="P3",All!$AE111="RSS"),Ruler!T$24,IF(AND(All!$V111="P4",All!$AE111="RSS"),Ruler!T$25,IF(AND(All!$V111="P5",All!$AE111="RSS"),Ruler!T$26,IF(AND(All!$V111="P6",All!$AE111="RSS"),Ruler!T$27,IF(AND(All!$V111="P7",All!$AE111="RSS"),Ruler!T$28,IF(AND(All!$V111="P8",All!$AE111="RSS"),Ruler!T$29,IF(AND(All!$V111="P9",All!$AE111="RSS"),Ruler!T$30,0)))))))))))))))))))))))))))</f>
        <v>2</v>
      </c>
      <c r="CB111" s="325">
        <f>IF(AND(All!$V111="P1",All!$AE111="RDP"),Ruler!U$6,IF(AND(All!$V111="P2",All!$AE111="RDP"),Ruler!U$7,IF(AND(All!$V111="P3",All!$AE111="RDP"),Ruler!U$8,IF(AND(All!$V111="P4",All!$AE111="RDP"),Ruler!U$9,IF(AND(All!$V111="P5",All!$AE111="RDP"),Ruler!U$10,IF(AND(All!$V111="P6",All!$AE111="RDP"),Ruler!U$11,IF(AND(All!$V111="P7",All!$AE111="RDP"),Ruler!U$12,IF(AND(All!$V111="P8",All!$AE111="RDP"),Ruler!U$13,IF(AND(All!$V111="P9",All!$AE111="RDP"),Ruler!U$14,IF(AND(All!$V111="P1",All!$AE111="RMS"),Ruler!U$6,IF(AND(All!$V111="P2",All!$AE111="RMS"),Ruler!U$15,IF(AND(All!$V111="P3",All!$AE111="RMS"),Ruler!U$16,IF(AND(All!$V111="P4",All!$AE111="RMS"),Ruler!U$17,IF(AND(All!$V111="P5",All!$AE111="RMS"),Ruler!U$18,IF(AND(All!$V111="P6",All!$AE111="RMS"),Ruler!U$19,IF(AND(All!$V111="P7",All!$AE111="RMS"),Ruler!U$20,IF(AND(All!$V111="P8",All!$AE111="RMS"),Ruler!U$21,IF(AND(All!$V111="P9",All!$AE111="RMS"),Ruler!U$22,IF(AND(All!$V111="P1",All!$AE111="RSS"),Ruler!U$6,IF(AND(All!$V111="P2",All!$AE111="RSS"),Ruler!U$23,IF(AND(All!$V111="P3",All!$AE111="RSS"),Ruler!U$24,IF(AND(All!$V111="P4",All!$AE111="RSS"),Ruler!U$25,IF(AND(All!$V111="P5",All!$AE111="RSS"),Ruler!U$26,IF(AND(All!$V111="P6",All!$AE111="RSS"),Ruler!U$27,IF(AND(All!$V111="P7",All!$AE111="RSS"),Ruler!U$28,IF(AND(All!$V111="P8",All!$AE111="RSS"),Ruler!U$29,IF(AND(All!$V111="P9",All!$AE111="RSS"),Ruler!U$30,0)))))))))))))))))))))))))))</f>
        <v>2</v>
      </c>
      <c r="CC111" s="325">
        <f>IF(AND(All!$V111="P1",All!$AE111="RDP"),Ruler!V$6,IF(AND(All!$V111="P2",All!$AE111="RDP"),Ruler!V$7,IF(AND(All!$V111="P3",All!$AE111="RDP"),Ruler!V$8,IF(AND(All!$V111="P4",All!$AE111="RDP"),Ruler!V$9,IF(AND(All!$V111="P5",All!$AE111="RDP"),Ruler!V$10,IF(AND(All!$V111="P6",All!$AE111="RDP"),Ruler!V$11,IF(AND(All!$V111="P7",All!$AE111="RDP"),Ruler!V$12,IF(AND(All!$V111="P8",All!$AE111="RDP"),Ruler!V$13,IF(AND(All!$V111="P9",All!$AE111="RDP"),Ruler!V$14,IF(AND(All!$V111="P1",All!$AE111="RMS"),Ruler!V$6,IF(AND(All!$V111="P2",All!$AE111="RMS"),Ruler!V$15,IF(AND(All!$V111="P3",All!$AE111="RMS"),Ruler!V$16,IF(AND(All!$V111="P4",All!$AE111="RMS"),Ruler!V$17,IF(AND(All!$V111="P5",All!$AE111="RMS"),Ruler!V$18,IF(AND(All!$V111="P6",All!$AE111="RMS"),Ruler!V$19,IF(AND(All!$V111="P7",All!$AE111="RMS"),Ruler!V$20,IF(AND(All!$V111="P8",All!$AE111="RMS"),Ruler!V$21,IF(AND(All!$V111="P9",All!$AE111="RMS"),Ruler!V$22,IF(AND(All!$V111="P1",All!$AE111="RSS"),Ruler!V$6,IF(AND(All!$V111="P2",All!$AE111="RSS"),Ruler!V$23,IF(AND(All!$V111="P3",All!$AE111="RSS"),Ruler!V$24,IF(AND(All!$V111="P4",All!$AE111="RSS"),Ruler!V$25,IF(AND(All!$V111="P5",All!$AE111="RSS"),Ruler!V$26,IF(AND(All!$V111="P6",All!$AE111="RSS"),Ruler!V$27,IF(AND(All!$V111="P7",All!$AE111="RSS"),Ruler!V$28,IF(AND(All!$V111="P8",All!$AE111="RSS"),Ruler!V$29,IF(AND(All!$V111="P9",All!$AE111="RSS"),Ruler!V$30,0)))))))))))))))))))))))))))</f>
        <v>2</v>
      </c>
      <c r="CD111" s="325">
        <f>IF(AND(All!$V111="P1",All!$AE111="RDP"),Ruler!W$6,IF(AND(All!$V111="P2",All!$AE111="RDP"),Ruler!W$7,IF(AND(All!$V111="P3",All!$AE111="RDP"),Ruler!W$8,IF(AND(All!$V111="P4",All!$AE111="RDP"),Ruler!W$9,IF(AND(All!$V111="P5",All!$AE111="RDP"),Ruler!W$10,IF(AND(All!$V111="P6",All!$AE111="RDP"),Ruler!W$11,IF(AND(All!$V111="P7",All!$AE111="RDP"),Ruler!W$12,IF(AND(All!$V111="P8",All!$AE111="RDP"),Ruler!W$13,IF(AND(All!$V111="P9",All!$AE111="RDP"),Ruler!W$14,IF(AND(All!$V111="P1",All!$AE111="RMS"),Ruler!W$6,IF(AND(All!$V111="P2",All!$AE111="RMS"),Ruler!W$15,IF(AND(All!$V111="P3",All!$AE111="RMS"),Ruler!W$16,IF(AND(All!$V111="P4",All!$AE111="RMS"),Ruler!W$17,IF(AND(All!$V111="P5",All!$AE111="RMS"),Ruler!W$18,IF(AND(All!$V111="P6",All!$AE111="RMS"),Ruler!W$19,IF(AND(All!$V111="P7",All!$AE111="RMS"),Ruler!W$20,IF(AND(All!$V111="P8",All!$AE111="RMS"),Ruler!W$21,IF(AND(All!$V111="P9",All!$AE111="RMS"),Ruler!W$22,IF(AND(All!$V111="P1",All!$AE111="RSS"),Ruler!W$6,IF(AND(All!$V111="P2",All!$AE111="RSS"),Ruler!W$23,IF(AND(All!$V111="P3",All!$AE111="RSS"),Ruler!W$24,IF(AND(All!$V111="P4",All!$AE111="RSS"),Ruler!W$25,IF(AND(All!$V111="P5",All!$AE111="RSS"),Ruler!W$26,IF(AND(All!$V111="P6",All!$AE111="RSS"),Ruler!W$27,IF(AND(All!$V111="P7",All!$AE111="RSS"),Ruler!W$28,IF(AND(All!$V111="P8",All!$AE111="RSS"),Ruler!W$29,IF(AND(All!$V111="P9",All!$AE111="RSS"),Ruler!W$30,0)))))))))))))))))))))))))))</f>
        <v>2</v>
      </c>
      <c r="CE111" s="325">
        <f>IF(AND(All!$V111="P1",All!$AE111="RDP"),Ruler!X$6,IF(AND(All!$V111="P2",All!$AE111="RDP"),Ruler!X$7,IF(AND(All!$V111="P3",All!$AE111="RDP"),Ruler!X$8,IF(AND(All!$V111="P4",All!$AE111="RDP"),Ruler!X$9,IF(AND(All!$V111="P5",All!$AE111="RDP"),Ruler!X$10,IF(AND(All!$V111="P6",All!$AE111="RDP"),Ruler!X$11,IF(AND(All!$V111="P7",All!$AE111="RDP"),Ruler!X$12,IF(AND(All!$V111="P8",All!$AE111="RDP"),Ruler!X$13,IF(AND(All!$V111="P9",All!$AE111="RDP"),Ruler!X$14,IF(AND(All!$V111="P1",All!$AE111="RMS"),Ruler!X$6,IF(AND(All!$V111="P2",All!$AE111="RMS"),Ruler!X$15,IF(AND(All!$V111="P3",All!$AE111="RMS"),Ruler!X$16,IF(AND(All!$V111="P4",All!$AE111="RMS"),Ruler!X$17,IF(AND(All!$V111="P5",All!$AE111="RMS"),Ruler!X$18,IF(AND(All!$V111="P6",All!$AE111="RMS"),Ruler!X$19,IF(AND(All!$V111="P7",All!$AE111="RMS"),Ruler!X$20,IF(AND(All!$V111="P8",All!$AE111="RMS"),Ruler!X$21,IF(AND(All!$V111="P9",All!$AE111="RMS"),Ruler!X$22,IF(AND(All!$V111="P1",All!$AE111="RSS"),Ruler!X$6,IF(AND(All!$V111="P2",All!$AE111="RSS"),Ruler!X$23,IF(AND(All!$V111="P3",All!$AE111="RSS"),Ruler!X$24,IF(AND(All!$V111="P4",All!$AE111="RSS"),Ruler!X$25,IF(AND(All!$V111="P5",All!$AE111="RSS"),Ruler!X$26,IF(AND(All!$V111="P6",All!$AE111="RSS"),Ruler!X$27,IF(AND(All!$V111="P7",All!$AE111="RSS"),Ruler!X$28,IF(AND(All!$V111="P8",All!$AE111="RSS"),Ruler!X$29,IF(AND(All!$V111="P9",All!$AE111="RSS"),Ruler!X$30,0)))))))))))))))))))))))))))</f>
        <v>2</v>
      </c>
      <c r="CF111" s="325">
        <f>IF(AND(All!$V111="P1",All!$AE111="RDP"),Ruler!Y$6,IF(AND(All!$V111="P2",All!$AE111="RDP"),Ruler!Y$7,IF(AND(All!$V111="P3",All!$AE111="RDP"),Ruler!Y$8,IF(AND(All!$V111="P4",All!$AE111="RDP"),Ruler!Y$9,IF(AND(All!$V111="P5",All!$AE111="RDP"),Ruler!Y$10,IF(AND(All!$V111="P6",All!$AE111="RDP"),Ruler!Y$11,IF(AND(All!$V111="P7",All!$AE111="RDP"),Ruler!Y$12,IF(AND(All!$V111="P8",All!$AE111="RDP"),Ruler!Y$13,IF(AND(All!$V111="P9",All!$AE111="RDP"),Ruler!Y$14,IF(AND(All!$V111="P1",All!$AE111="RMS"),Ruler!Y$6,IF(AND(All!$V111="P2",All!$AE111="RMS"),Ruler!Y$15,IF(AND(All!$V111="P3",All!$AE111="RMS"),Ruler!Y$16,IF(AND(All!$V111="P4",All!$AE111="RMS"),Ruler!Y$17,IF(AND(All!$V111="P5",All!$AE111="RMS"),Ruler!Y$18,IF(AND(All!$V111="P6",All!$AE111="RMS"),Ruler!Y$19,IF(AND(All!$V111="P7",All!$AE111="RMS"),Ruler!Y$20,IF(AND(All!$V111="P8",All!$AE111="RMS"),Ruler!Y$21,IF(AND(All!$V111="P9",All!$AE111="RMS"),Ruler!Y$22,IF(AND(All!$V111="P1",All!$AE111="RSS"),Ruler!Y$6,IF(AND(All!$V111="P2",All!$AE111="RSS"),Ruler!Y$23,IF(AND(All!$V111="P3",All!$AE111="RSS"),Ruler!Y$24,IF(AND(All!$V111="P4",All!$AE111="RSS"),Ruler!Y$25,IF(AND(All!$V111="P5",All!$AE111="RSS"),Ruler!Y$26,IF(AND(All!$V111="P6",All!$AE111="RSS"),Ruler!Y$27,IF(AND(All!$V111="P7",All!$AE111="RSS"),Ruler!Y$28,IF(AND(All!$V111="P8",All!$AE111="RSS"),Ruler!Y$29,IF(AND(All!$V111="P9",All!$AE111="RSS"),Ruler!Y$30,0)))))))))))))))))))))))))))</f>
        <v>1</v>
      </c>
      <c r="CG111" s="325">
        <f>IF(AND(All!$V111="P1",All!$AE111="RDP"),Ruler!Z$6,IF(AND(All!$V111="P2",All!$AE111="RDP"),Ruler!Z$7,IF(AND(All!$V111="P3",All!$AE111="RDP"),Ruler!Z$8,IF(AND(All!$V111="P4",All!$AE111="RDP"),Ruler!Z$9,IF(AND(All!$V111="P5",All!$AE111="RDP"),Ruler!Z$10,IF(AND(All!$V111="P6",All!$AE111="RDP"),Ruler!Z$11,IF(AND(All!$V111="P7",All!$AE111="RDP"),Ruler!Z$12,IF(AND(All!$V111="P8",All!$AE111="RDP"),Ruler!Z$13,IF(AND(All!$V111="P9",All!$AE111="RDP"),Ruler!Z$14,IF(AND(All!$V111="P1",All!$AE111="RMS"),Ruler!Z$6,IF(AND(All!$V111="P2",All!$AE111="RMS"),Ruler!Z$15,IF(AND(All!$V111="P3",All!$AE111="RMS"),Ruler!Z$16,IF(AND(All!$V111="P4",All!$AE111="RMS"),Ruler!Z$17,IF(AND(All!$V111="P5",All!$AE111="RMS"),Ruler!Z$18,IF(AND(All!$V111="P6",All!$AE111="RMS"),Ruler!Z$19,IF(AND(All!$V111="P7",All!$AE111="RMS"),Ruler!Z$20,IF(AND(All!$V111="P8",All!$AE111="RMS"),Ruler!Z$21,IF(AND(All!$V111="P9",All!$AE111="RMS"),Ruler!Z$22,IF(AND(All!$V111="P1",All!$AE111="RSS"),Ruler!Z$6,IF(AND(All!$V111="P2",All!$AE111="RSS"),Ruler!Z$23,IF(AND(All!$V111="P3",All!$AE111="RSS"),Ruler!Z$24,IF(AND(All!$V111="P4",All!$AE111="RSS"),Ruler!Z$25,IF(AND(All!$V111="P5",All!$AE111="RSS"),Ruler!Z$26,IF(AND(All!$V111="P6",All!$AE111="RSS"),Ruler!Z$27,IF(AND(All!$V111="P7",All!$AE111="RSS"),Ruler!Z$28,IF(AND(All!$V111="P8",All!$AE111="RSS"),Ruler!Z$29,IF(AND(All!$V111="P9",All!$AE111="RSS"),Ruler!Z$30,0)))))))))))))))))))))))))))</f>
        <v>2</v>
      </c>
      <c r="CH111" s="325">
        <f>IF(AND(All!$V111="P1",All!$AE111="RDP"),Ruler!AA$6,IF(AND(All!$V111="P2",All!$AE111="RDP"),Ruler!AA$7,IF(AND(All!$V111="P3",All!$AE111="RDP"),Ruler!AA$8,IF(AND(All!$V111="P4",All!$AE111="RDP"),Ruler!AA$9,IF(AND(All!$V111="P5",All!$AE111="RDP"),Ruler!AA$10,IF(AND(All!$V111="P6",All!$AE111="RDP"),Ruler!AA$11,IF(AND(All!$V111="P7",All!$AE111="RDP"),Ruler!AA$12,IF(AND(All!$V111="P8",All!$AE111="RDP"),Ruler!AA$13,IF(AND(All!$V111="P9",All!$AE111="RDP"),Ruler!AA$14,IF(AND(All!$V111="P1",All!$AE111="RMS"),Ruler!AA$6,IF(AND(All!$V111="P2",All!$AE111="RMS"),Ruler!AA$15,IF(AND(All!$V111="P3",All!$AE111="RMS"),Ruler!AA$16,IF(AND(All!$V111="P4",All!$AE111="RMS"),Ruler!AA$17,IF(AND(All!$V111="P5",All!$AE111="RMS"),Ruler!AA$18,IF(AND(All!$V111="P6",All!$AE111="RMS"),Ruler!AA$19,IF(AND(All!$V111="P7",All!$AE111="RMS"),Ruler!AA$20,IF(AND(All!$V111="P8",All!$AE111="RMS"),Ruler!AA$21,IF(AND(All!$V111="P9",All!$AE111="RMS"),Ruler!AA$22,IF(AND(All!$V111="P1",All!$AE111="RSS"),Ruler!AA$6,IF(AND(All!$V111="P2",All!$AE111="RSS"),Ruler!AA$23,IF(AND(All!$V111="P3",All!$AE111="RSS"),Ruler!AA$24,IF(AND(All!$V111="P4",All!$AE111="RSS"),Ruler!AA$25,IF(AND(All!$V111="P5",All!$AE111="RSS"),Ruler!AA$26,IF(AND(All!$V111="P6",All!$AE111="RSS"),Ruler!AA$27,IF(AND(All!$V111="P7",All!$AE111="RSS"),Ruler!AA$28,IF(AND(All!$V111="P8",All!$AE111="RSS"),Ruler!AA$29,IF(AND(All!$V111="P9",All!$AE111="RSS"),Ruler!AA$30,0)))))))))))))))))))))))))))</f>
        <v>1</v>
      </c>
      <c r="CI111" s="325">
        <f>IF(AND(All!$V111="P1",All!$AE111="RDP"),Ruler!AB$6,IF(AND(All!$V111="P2",All!$AE111="RDP"),Ruler!AB$7,IF(AND(All!$V111="P3",All!$AE111="RDP"),Ruler!AB$8,IF(AND(All!$V111="P4",All!$AE111="RDP"),Ruler!AB$9,IF(AND(All!$V111="P5",All!$AE111="RDP"),Ruler!AB$10,IF(AND(All!$V111="P6",All!$AE111="RDP"),Ruler!AB$11,IF(AND(All!$V111="P7",All!$AE111="RDP"),Ruler!AB$12,IF(AND(All!$V111="P8",All!$AE111="RDP"),Ruler!AB$13,IF(AND(All!$V111="P9",All!$AE111="RDP"),Ruler!AB$14,IF(AND(All!$V111="P1",All!$AE111="RMS"),Ruler!AB$6,IF(AND(All!$V111="P2",All!$AE111="RMS"),Ruler!AB$15,IF(AND(All!$V111="P3",All!$AE111="RMS"),Ruler!AB$16,IF(AND(All!$V111="P4",All!$AE111="RMS"),Ruler!AB$17,IF(AND(All!$V111="P5",All!$AE111="RMS"),Ruler!AB$18,IF(AND(All!$V111="P6",All!$AE111="RMS"),Ruler!AB$19,IF(AND(All!$V111="P7",All!$AE111="RMS"),Ruler!AB$20,IF(AND(All!$V111="P8",All!$AE111="RMS"),Ruler!AB$21,IF(AND(All!$V111="P9",All!$AE111="RMS"),Ruler!AB$22,IF(AND(All!$V111="P1",All!$AE111="RSS"),Ruler!AB$6,IF(AND(All!$V111="P2",All!$AE111="RSS"),Ruler!AB$23,IF(AND(All!$V111="P3",All!$AE111="RSS"),Ruler!AB$24,IF(AND(All!$V111="P4",All!$AE111="RSS"),Ruler!AB$25,IF(AND(All!$V111="P5",All!$AE111="RSS"),Ruler!AB$26,IF(AND(All!$V111="P6",All!$AE111="RSS"),Ruler!AB$27,IF(AND(All!$V111="P7",All!$AE111="RSS"),Ruler!AB$28,IF(AND(All!$V111="P8",All!$AE111="RSS"),Ruler!AB$29,IF(AND(All!$V111="P9",All!$AE111="RSS"),Ruler!AB$30,0)))))))))))))))))))))))))))</f>
        <v>1</v>
      </c>
      <c r="CJ111" s="323">
        <f>Table9[[#This Row],[R-B1]]-Table9[[#This Row],[B1]]</f>
        <v>1</v>
      </c>
      <c r="CK111" s="43">
        <f>Table9[[#This Row],[R-B2]]-Table9[[#This Row],[B2]]</f>
        <v>1</v>
      </c>
      <c r="CL111" s="43">
        <f>Table9[[#This Row],[R-B3]]-Table9[[#This Row],[B3]]</f>
        <v>0</v>
      </c>
      <c r="CM111" s="43">
        <f>Table9[[#This Row],[R-B4]]-Table9[[#This Row],[B4]]</f>
        <v>0</v>
      </c>
      <c r="CN111" s="43">
        <f>Table9[[#This Row],[R-B5]]-Table9[[#This Row],[B5]]</f>
        <v>1</v>
      </c>
      <c r="CO111" s="43">
        <f>Table9[[#This Row],[R-B6]]-Table9[[#This Row],[B6]]</f>
        <v>1</v>
      </c>
      <c r="CP111" s="43">
        <f>Table9[[#This Row],[R-B7]]-Table9[[#This Row],[B7]]</f>
        <v>1</v>
      </c>
      <c r="CQ111" s="43">
        <f>Table9[[#This Row],[R-B8]]-Table9[[#This Row],[B8]]</f>
        <v>0</v>
      </c>
      <c r="CR111" s="43">
        <f>Table9[[#This Row],[R-B9]]-Table9[[#This Row],[B9]]</f>
        <v>2</v>
      </c>
      <c r="CS111" s="43">
        <f>Table9[[#This Row],[R-B10]]-Table9[[#This Row],[B10]]</f>
        <v>-1</v>
      </c>
      <c r="CT111" s="43">
        <f>Table9[[#This Row],[R-B11]]-Table9[[#This Row],[B11]]</f>
        <v>1</v>
      </c>
      <c r="CU111" s="43">
        <f>Table9[[#This Row],[R-B12]]-Table9[[#This Row],[B12]]</f>
        <v>0</v>
      </c>
      <c r="CV111" s="43">
        <f>Table9[[#This Row],[R-K1]]-Table9[[#This Row],[K1]]</f>
        <v>3</v>
      </c>
      <c r="CW111" s="43">
        <f>Table9[[#This Row],[R-K2]]-Table9[[#This Row],[K2]]</f>
        <v>2</v>
      </c>
      <c r="CX111" s="43">
        <f>Table9[[#This Row],[R-K3]]-Table9[[#This Row],[K3]]</f>
        <v>2</v>
      </c>
      <c r="CY111" s="43">
        <f>Table9[[#This Row],[R-K4]]-Table9[[#This Row],[K4]]</f>
        <v>2</v>
      </c>
      <c r="CZ111" s="43">
        <f>Table9[[#This Row],[R-K5]]-Table9[[#This Row],[K5]]</f>
        <v>2</v>
      </c>
      <c r="DA111" s="43">
        <f>Table9[[#This Row],[R-P1]]-Table9[[#This Row],[P1]]</f>
        <v>2</v>
      </c>
      <c r="DB111" s="43">
        <f>Table9[[#This Row],[R-P2]]-Table9[[#This Row],[P2]]</f>
        <v>2</v>
      </c>
      <c r="DC111" s="43">
        <f>Table9[[#This Row],[R-P3]]-Table9[[#This Row],[P3]]</f>
        <v>2</v>
      </c>
      <c r="DD111" s="43">
        <f>Table9[[#This Row],[R-P4]]-Table9[[#This Row],[P4]]</f>
        <v>0</v>
      </c>
      <c r="DE111" s="43">
        <f>Table9[[#This Row],[R-P5]]-Table9[[#This Row],[P5]]</f>
        <v>2</v>
      </c>
      <c r="DF111" s="43">
        <f>Table9[[#This Row],[R-E1]]-Table9[[#This Row],[E1]]</f>
        <v>0</v>
      </c>
      <c r="DG111" s="328">
        <f>Table9[[#This Row],[R-E2]]-Table9[[#This Row],[E2]]</f>
        <v>1</v>
      </c>
      <c r="DH111" s="43">
        <f>COUNTIF(Table9[[#This Row],[G-B1]:[G-B12]],"&lt;=0")/12*100</f>
        <v>41.666666666666671</v>
      </c>
      <c r="DI111" s="43">
        <f>COUNTIF(Table9[[#This Row],[G-K1]:[G-K5]],"&lt;=0")/5*100</f>
        <v>0</v>
      </c>
      <c r="DJ111" s="43">
        <f>COUNTIF(Table9[[#This Row],[G-P1]:[G-P5]],"&lt;=0")/5*100</f>
        <v>20</v>
      </c>
      <c r="DK111" s="43">
        <f>COUNTIF(Table9[[#This Row],[G-E1]:[G-E2]],"&lt;=0")/2*100</f>
        <v>50</v>
      </c>
      <c r="DL111" s="450">
        <f>IF(AE111="RDP",(COUNTIF(Table9[[#This Row],[G-B3]],"&lt;=0")+COUNTIF(Table9[[#This Row],[G-B4]],"&lt;=0")+COUNTIF(Table9[[#This Row],[G-B7]],"&lt;=0")+COUNTIF(Table9[[#This Row],[G-B11]],"&lt;=0")+COUNTIF(Table9[[#This Row],[G-K2]],"&lt;=0"))/5*100,IF(AE111="RMS",(COUNTIF(Table9[[#This Row],[G-B4]],"&lt;=0")+COUNTIF(Table9[[#This Row],[G-B5]],"&lt;=0")+COUNTIF(Table9[[#This Row],[G-B10]],"&lt;=0")+COUNTIF(Table9[[#This Row],[G-B12]],"&lt;=0")+COUNTIF(Table9[[#This Row],[G-K2]],"&lt;=0"))/5*100,IF(AE111="RSS",(COUNTIF(Table9[[#This Row],[G-B1]],"&lt;=0")+COUNTIF(Table9[[#This Row],[G-B2]],"&lt;=0")+COUNTIF(Table9[[#This Row],[G-B6]],"&lt;=0")+COUNTIF(Table9[[#This Row],[G-B11]],"&lt;=0")+COUNTIF(Table9[[#This Row],[G-B12]],"&lt;=0"))/5*100,0)))</f>
        <v>20</v>
      </c>
      <c r="DM111" s="332">
        <v>42</v>
      </c>
      <c r="DN111" s="42">
        <v>0</v>
      </c>
      <c r="DO111" s="42">
        <v>20</v>
      </c>
      <c r="DP111" s="42">
        <v>50</v>
      </c>
      <c r="DQ111" s="42">
        <v>20</v>
      </c>
      <c r="DR111" s="332">
        <v>17</v>
      </c>
      <c r="DS111" s="42">
        <v>0</v>
      </c>
      <c r="DT111" s="42">
        <v>0</v>
      </c>
      <c r="DU111" s="42">
        <v>0</v>
      </c>
      <c r="DV111" s="42">
        <v>0</v>
      </c>
      <c r="DW111" s="332">
        <v>17</v>
      </c>
      <c r="DX111" s="42">
        <v>0</v>
      </c>
      <c r="DY111" s="42">
        <v>0</v>
      </c>
      <c r="DZ111" s="42">
        <v>0</v>
      </c>
      <c r="EA111" s="333">
        <v>0</v>
      </c>
      <c r="EB111" s="342" t="s">
        <v>651</v>
      </c>
      <c r="EC111" s="339" t="s">
        <v>414</v>
      </c>
      <c r="ED111" s="339" t="s">
        <v>987</v>
      </c>
      <c r="EE111" s="338"/>
    </row>
    <row r="112" spans="2:135" ht="87.5" hidden="1" thickBot="1" x14ac:dyDescent="0.35">
      <c r="B112" s="282">
        <v>113</v>
      </c>
      <c r="C112" s="421" t="s">
        <v>134</v>
      </c>
      <c r="D112" s="449">
        <v>46206</v>
      </c>
      <c r="E112" s="427" t="s">
        <v>988</v>
      </c>
      <c r="F112" s="428">
        <v>137146</v>
      </c>
      <c r="G112" s="357">
        <f t="shared" ca="1" si="5"/>
        <v>39.229129499619489</v>
      </c>
      <c r="H112" s="283">
        <v>31997</v>
      </c>
      <c r="I112" s="428" t="s">
        <v>136</v>
      </c>
      <c r="J112" s="304" t="s">
        <v>137</v>
      </c>
      <c r="K112" s="428" t="s">
        <v>138</v>
      </c>
      <c r="L112" s="428" t="s">
        <v>180</v>
      </c>
      <c r="M112" s="428"/>
      <c r="N112" s="428"/>
      <c r="O112" s="343" t="s">
        <v>229</v>
      </c>
      <c r="P112" s="429" t="s">
        <v>989</v>
      </c>
      <c r="Q112" s="428" t="s">
        <v>144</v>
      </c>
      <c r="R112" s="428" t="s">
        <v>185</v>
      </c>
      <c r="S112" s="456">
        <v>40179</v>
      </c>
      <c r="T112" s="286">
        <f t="shared" ca="1" si="7"/>
        <v>16.802777777777777</v>
      </c>
      <c r="U112" s="457">
        <f ca="1">Table9[[#This Row],[Years in PET]]</f>
        <v>16.802777777777777</v>
      </c>
      <c r="V112" s="428" t="s">
        <v>231</v>
      </c>
      <c r="W112" s="307">
        <f ca="1">Table9[[#This Row],[Age]]-($T$1-Table9[[#This Row],[Date of Appointment to Current Grade]])/365</f>
        <v>37.589041095890408</v>
      </c>
      <c r="X112" s="360">
        <f ca="1">($T$1-Table9[[#This Row],[Date of Appointment to Current Grade]])/365</f>
        <v>1.6400884037290793</v>
      </c>
      <c r="Y112" s="431">
        <v>45717</v>
      </c>
      <c r="Z112" s="428" t="s">
        <v>990</v>
      </c>
      <c r="AA112" s="431">
        <v>45839</v>
      </c>
      <c r="AB112" s="430">
        <f ca="1">($T$1-Table9[[#This Row],[Date in Position]])/365</f>
        <v>1.3058418283866136</v>
      </c>
      <c r="AC112" s="428" t="s">
        <v>229</v>
      </c>
      <c r="AD112" s="431">
        <v>45568</v>
      </c>
      <c r="AE112" s="428" t="s">
        <v>147</v>
      </c>
      <c r="AF112" s="428" t="s">
        <v>148</v>
      </c>
      <c r="AG112" s="65" t="s">
        <v>991</v>
      </c>
      <c r="AH112" s="65" t="s">
        <v>992</v>
      </c>
      <c r="AI112" s="65" t="s">
        <v>993</v>
      </c>
      <c r="AJ112" s="64" t="s">
        <v>369</v>
      </c>
      <c r="AK112" s="66" t="s">
        <v>994</v>
      </c>
      <c r="AL112" s="61" t="s">
        <v>153</v>
      </c>
      <c r="AM112" s="321" t="s">
        <v>995</v>
      </c>
      <c r="AN112" s="313">
        <v>3</v>
      </c>
      <c r="AO112" s="304">
        <v>3</v>
      </c>
      <c r="AP112" s="304">
        <v>3</v>
      </c>
      <c r="AQ112" s="304">
        <v>4</v>
      </c>
      <c r="AR112" s="304">
        <v>4</v>
      </c>
      <c r="AS112" s="304">
        <v>3</v>
      </c>
      <c r="AT112" s="304">
        <v>4</v>
      </c>
      <c r="AU112" s="304">
        <v>3</v>
      </c>
      <c r="AV112" s="304">
        <v>3</v>
      </c>
      <c r="AW112" s="304">
        <v>3</v>
      </c>
      <c r="AX112" s="304">
        <v>4</v>
      </c>
      <c r="AY112" s="304">
        <v>3</v>
      </c>
      <c r="AZ112" s="304">
        <v>3</v>
      </c>
      <c r="BA112" s="304">
        <v>4</v>
      </c>
      <c r="BB112" s="304">
        <v>3</v>
      </c>
      <c r="BC112" s="304">
        <v>2</v>
      </c>
      <c r="BD112" s="304">
        <v>2</v>
      </c>
      <c r="BE112" s="304">
        <v>3</v>
      </c>
      <c r="BF112" s="304">
        <v>2</v>
      </c>
      <c r="BG112" s="304">
        <v>2</v>
      </c>
      <c r="BH112" s="304">
        <v>2</v>
      </c>
      <c r="BI112" s="304">
        <v>2</v>
      </c>
      <c r="BJ112" s="304">
        <v>2</v>
      </c>
      <c r="BK112" s="314">
        <v>2</v>
      </c>
      <c r="BL112" s="325">
        <f>IF(AND(All!$V112="P1",All!$AE112="RDP"),Ruler!E$6,IF(AND(All!$V112="P2",All!$AE112="RDP"),Ruler!E$7,IF(AND(All!$V112="P3",All!$AE112="RDP"),Ruler!E$8,IF(AND(All!$V112="P4",All!$AE112="RDP"),Ruler!E$9,IF(AND(All!$V112="P5",All!$AE112="RDP"),Ruler!E$10,IF(AND(All!$V112="P6",All!$AE112="RDP"),Ruler!E$11,IF(AND(All!$V112="P7",All!$AE112="RDP"),Ruler!E$12,IF(AND(All!$V112="P8",All!$AE112="RDP"),Ruler!E$13,IF(AND(All!$V112="P9",All!$AE112="RDP"),Ruler!E$14,IF(AND(All!$V112="P1",All!$AE112="RMS"),Ruler!E$6,IF(AND(All!$V112="P2",All!$AE112="RMS"),Ruler!E$15,IF(AND(All!$V112="P3",All!$AE112="RMS"),Ruler!E$16,IF(AND(All!$V112="P4",All!$AE112="RMS"),Ruler!E$17,IF(AND(All!$V112="P5",All!$AE112="RMS"),Ruler!E$18,IF(AND(All!$V112="P6",All!$AE112="RMS"),Ruler!E$19,IF(AND(All!$V112="P7",All!$AE112="RMS"),Ruler!E$20,IF(AND(All!$V112="P8",All!$AE112="RMS"),Ruler!E$21,IF(AND(All!$V112="P9",All!$AE112="RMS"),Ruler!E$22,IF(AND(All!$V112="P1",All!$AE112="RSS"),Ruler!E$6,IF(AND(All!$V112="P2",All!$AE112="RSS"),Ruler!E$23,IF(AND(All!$V112="P3",All!$AE112="RSS"),Ruler!E$24,IF(AND(All!$V112="P4",All!$AE112="RSS"),Ruler!E$25,IF(AND(All!$V112="P5",All!$AE112="RSS"),Ruler!E$26,IF(AND(All!$V112="P6",All!$AE112="RSS"),Ruler!E$27,IF(AND(All!$V112="P7",All!$AE112="RSS"),Ruler!E$28,IF(AND(All!$V112="P8",All!$AE112="RSS"),Ruler!E$29,IF(AND(All!$V112="P9",All!$AE112="RSS"),Ruler!E$30,0)))))))))))))))))))))))))))</f>
        <v>3</v>
      </c>
      <c r="BM112" s="325">
        <f>IF(AND(All!$V112="P1",All!$AE112="RDP"),Ruler!F$6,IF(AND(All!$V112="P2",All!$AE112="RDP"),Ruler!F$7,IF(AND(All!$V112="P3",All!$AE112="RDP"),Ruler!F$8,IF(AND(All!$V112="P4",All!$AE112="RDP"),Ruler!F$9,IF(AND(All!$V112="P5",All!$AE112="RDP"),Ruler!F$10,IF(AND(All!$V112="P6",All!$AE112="RDP"),Ruler!F$11,IF(AND(All!$V112="P7",All!$AE112="RDP"),Ruler!F$12,IF(AND(All!$V112="P8",All!$AE112="RDP"),Ruler!F$13,IF(AND(All!$V112="P9",All!$AE112="RDP"),Ruler!F$14,IF(AND(All!$V112="P1",All!$AE112="RMS"),Ruler!F$6,IF(AND(All!$V112="P2",All!$AE112="RMS"),Ruler!F$15,IF(AND(All!$V112="P3",All!$AE112="RMS"),Ruler!F$16,IF(AND(All!$V112="P4",All!$AE112="RMS"),Ruler!F$17,IF(AND(All!$V112="P5",All!$AE112="RMS"),Ruler!F$18,IF(AND(All!$V112="P6",All!$AE112="RMS"),Ruler!F$19,IF(AND(All!$V112="P7",All!$AE112="RMS"),Ruler!F$20,IF(AND(All!$V112="P8",All!$AE112="RMS"),Ruler!F$21,IF(AND(All!$V112="P9",All!$AE112="RMS"),Ruler!F$22,IF(AND(All!$V112="P1",All!$AE112="RSS"),Ruler!F$6,IF(AND(All!$V112="P2",All!$AE112="RSS"),Ruler!F$23,IF(AND(All!$V112="P3",All!$AE112="RSS"),Ruler!F$24,IF(AND(All!$V112="P4",All!$AE112="RSS"),Ruler!F$25,IF(AND(All!$V112="P5",All!$AE112="RSS"),Ruler!F$26,IF(AND(All!$V112="P6",All!$AE112="RSS"),Ruler!F$27,IF(AND(All!$V112="P7",All!$AE112="RSS"),Ruler!F$28,IF(AND(All!$V112="P8",All!$AE112="RSS"),Ruler!F$29,IF(AND(All!$V112="P9",All!$AE112="RSS"),Ruler!F$30,0)))))))))))))))))))))))))))</f>
        <v>3</v>
      </c>
      <c r="BN112" s="325">
        <f>IF(AND(All!$V112="P1",All!$AE112="RDP"),Ruler!G$6,IF(AND(All!$V112="P2",All!$AE112="RDP"),Ruler!G$7,IF(AND(All!$V112="P3",All!$AE112="RDP"),Ruler!G$8,IF(AND(All!$V112="P4",All!$AE112="RDP"),Ruler!G$9,IF(AND(All!$V112="P5",All!$AE112="RDP"),Ruler!G$10,IF(AND(All!$V112="P6",All!$AE112="RDP"),Ruler!G$11,IF(AND(All!$V112="P7",All!$AE112="RDP"),Ruler!G$12,IF(AND(All!$V112="P8",All!$AE112="RDP"),Ruler!G$13,IF(AND(All!$V112="P9",All!$AE112="RDP"),Ruler!G$14,IF(AND(All!$V112="P1",All!$AE112="RMS"),Ruler!G$6,IF(AND(All!$V112="P2",All!$AE112="RMS"),Ruler!G$15,IF(AND(All!$V112="P3",All!$AE112="RMS"),Ruler!G$16,IF(AND(All!$V112="P4",All!$AE112="RMS"),Ruler!G$17,IF(AND(All!$V112="P5",All!$AE112="RMS"),Ruler!G$18,IF(AND(All!$V112="P6",All!$AE112="RMS"),Ruler!G$19,IF(AND(All!$V112="P7",All!$AE112="RMS"),Ruler!G$20,IF(AND(All!$V112="P8",All!$AE112="RMS"),Ruler!G$21,IF(AND(All!$V112="P9",All!$AE112="RMS"),Ruler!G$22,IF(AND(All!$V112="P1",All!$AE112="RSS"),Ruler!G$6,IF(AND(All!$V112="P2",All!$AE112="RSS"),Ruler!G$23,IF(AND(All!$V112="P3",All!$AE112="RSS"),Ruler!G$24,IF(AND(All!$V112="P4",All!$AE112="RSS"),Ruler!G$25,IF(AND(All!$V112="P5",All!$AE112="RSS"),Ruler!G$26,IF(AND(All!$V112="P6",All!$AE112="RSS"),Ruler!G$27,IF(AND(All!$V112="P7",All!$AE112="RSS"),Ruler!G$28,IF(AND(All!$V112="P8",All!$AE112="RSS"),Ruler!G$29,IF(AND(All!$V112="P9",All!$AE112="RSS"),Ruler!G$30,0)))))))))))))))))))))))))))</f>
        <v>4</v>
      </c>
      <c r="BO112" s="325">
        <f>IF(AND(All!$V112="P1",All!$AE112="RDP"),Ruler!H$6,IF(AND(All!$V112="P2",All!$AE112="RDP"),Ruler!H$7,IF(AND(All!$V112="P3",All!$AE112="RDP"),Ruler!H$8,IF(AND(All!$V112="P4",All!$AE112="RDP"),Ruler!H$9,IF(AND(All!$V112="P5",All!$AE112="RDP"),Ruler!H$10,IF(AND(All!$V112="P6",All!$AE112="RDP"),Ruler!H$11,IF(AND(All!$V112="P7",All!$AE112="RDP"),Ruler!H$12,IF(AND(All!$V112="P8",All!$AE112="RDP"),Ruler!H$13,IF(AND(All!$V112="P9",All!$AE112="RDP"),Ruler!H$14,IF(AND(All!$V112="P1",All!$AE112="RMS"),Ruler!H$6,IF(AND(All!$V112="P2",All!$AE112="RMS"),Ruler!H$15,IF(AND(All!$V112="P3",All!$AE112="RMS"),Ruler!H$16,IF(AND(All!$V112="P4",All!$AE112="RMS"),Ruler!H$17,IF(AND(All!$V112="P5",All!$AE112="RMS"),Ruler!H$18,IF(AND(All!$V112="P6",All!$AE112="RMS"),Ruler!H$19,IF(AND(All!$V112="P7",All!$AE112="RMS"),Ruler!H$20,IF(AND(All!$V112="P8",All!$AE112="RMS"),Ruler!H$21,IF(AND(All!$V112="P9",All!$AE112="RMS"),Ruler!H$22,IF(AND(All!$V112="P1",All!$AE112="RSS"),Ruler!H$6,IF(AND(All!$V112="P2",All!$AE112="RSS"),Ruler!H$23,IF(AND(All!$V112="P3",All!$AE112="RSS"),Ruler!H$24,IF(AND(All!$V112="P4",All!$AE112="RSS"),Ruler!H$25,IF(AND(All!$V112="P5",All!$AE112="RSS"),Ruler!H$26,IF(AND(All!$V112="P6",All!$AE112="RSS"),Ruler!H$27,IF(AND(All!$V112="P7",All!$AE112="RSS"),Ruler!H$28,IF(AND(All!$V112="P8",All!$AE112="RSS"),Ruler!H$29,IF(AND(All!$V112="P9",All!$AE112="RSS"),Ruler!H$30,0)))))))))))))))))))))))))))</f>
        <v>4</v>
      </c>
      <c r="BP112" s="325">
        <f>IF(AND(All!$V112="P1",All!$AE112="RDP"),Ruler!I$6,IF(AND(All!$V112="P2",All!$AE112="RDP"),Ruler!I$7,IF(AND(All!$V112="P3",All!$AE112="RDP"),Ruler!I$8,IF(AND(All!$V112="P4",All!$AE112="RDP"),Ruler!I$9,IF(AND(All!$V112="P5",All!$AE112="RDP"),Ruler!I$10,IF(AND(All!$V112="P6",All!$AE112="RDP"),Ruler!I$11,IF(AND(All!$V112="P7",All!$AE112="RDP"),Ruler!I$12,IF(AND(All!$V112="P8",All!$AE112="RDP"),Ruler!I$13,IF(AND(All!$V112="P9",All!$AE112="RDP"),Ruler!I$14,IF(AND(All!$V112="P1",All!$AE112="RMS"),Ruler!I$6,IF(AND(All!$V112="P2",All!$AE112="RMS"),Ruler!I$15,IF(AND(All!$V112="P3",All!$AE112="RMS"),Ruler!I$16,IF(AND(All!$V112="P4",All!$AE112="RMS"),Ruler!I$17,IF(AND(All!$V112="P5",All!$AE112="RMS"),Ruler!I$18,IF(AND(All!$V112="P6",All!$AE112="RMS"),Ruler!I$19,IF(AND(All!$V112="P7",All!$AE112="RMS"),Ruler!I$20,IF(AND(All!$V112="P8",All!$AE112="RMS"),Ruler!I$21,IF(AND(All!$V112="P9",All!$AE112="RMS"),Ruler!I$22,IF(AND(All!$V112="P1",All!$AE112="RSS"),Ruler!I$6,IF(AND(All!$V112="P2",All!$AE112="RSS"),Ruler!I$23,IF(AND(All!$V112="P3",All!$AE112="RSS"),Ruler!I$24,IF(AND(All!$V112="P4",All!$AE112="RSS"),Ruler!I$25,IF(AND(All!$V112="P5",All!$AE112="RSS"),Ruler!I$26,IF(AND(All!$V112="P6",All!$AE112="RSS"),Ruler!I$27,IF(AND(All!$V112="P7",All!$AE112="RSS"),Ruler!I$28,IF(AND(All!$V112="P8",All!$AE112="RSS"),Ruler!I$29,IF(AND(All!$V112="P9",All!$AE112="RSS"),Ruler!I$30,0)))))))))))))))))))))))))))</f>
        <v>4</v>
      </c>
      <c r="BQ112" s="325">
        <f>IF(AND(All!$V112="P1",All!$AE112="RDP"),Ruler!J$6,IF(AND(All!$V112="P2",All!$AE112="RDP"),Ruler!J$7,IF(AND(All!$V112="P3",All!$AE112="RDP"),Ruler!J$8,IF(AND(All!$V112="P4",All!$AE112="RDP"),Ruler!J$9,IF(AND(All!$V112="P5",All!$AE112="RDP"),Ruler!J$10,IF(AND(All!$V112="P6",All!$AE112="RDP"),Ruler!J$11,IF(AND(All!$V112="P7",All!$AE112="RDP"),Ruler!J$12,IF(AND(All!$V112="P8",All!$AE112="RDP"),Ruler!J$13,IF(AND(All!$V112="P9",All!$AE112="RDP"),Ruler!J$14,IF(AND(All!$V112="P1",All!$AE112="RMS"),Ruler!J$6,IF(AND(All!$V112="P2",All!$AE112="RMS"),Ruler!J$15,IF(AND(All!$V112="P3",All!$AE112="RMS"),Ruler!J$16,IF(AND(All!$V112="P4",All!$AE112="RMS"),Ruler!J$17,IF(AND(All!$V112="P5",All!$AE112="RMS"),Ruler!J$18,IF(AND(All!$V112="P6",All!$AE112="RMS"),Ruler!J$19,IF(AND(All!$V112="P7",All!$AE112="RMS"),Ruler!J$20,IF(AND(All!$V112="P8",All!$AE112="RMS"),Ruler!J$21,IF(AND(All!$V112="P9",All!$AE112="RMS"),Ruler!J$22,IF(AND(All!$V112="P1",All!$AE112="RSS"),Ruler!J$6,IF(AND(All!$V112="P2",All!$AE112="RSS"),Ruler!J$23,IF(AND(All!$V112="P3",All!$AE112="RSS"),Ruler!J$24,IF(AND(All!$V112="P4",All!$AE112="RSS"),Ruler!J$25,IF(AND(All!$V112="P5",All!$AE112="RSS"),Ruler!J$26,IF(AND(All!$V112="P6",All!$AE112="RSS"),Ruler!J$27,IF(AND(All!$V112="P7",All!$AE112="RSS"),Ruler!J$28,IF(AND(All!$V112="P8",All!$AE112="RSS"),Ruler!J$29,IF(AND(All!$V112="P9",All!$AE112="RSS"),Ruler!J$30,0)))))))))))))))))))))))))))</f>
        <v>3</v>
      </c>
      <c r="BR112" s="325">
        <f>IF(AND(All!$V112="P1",All!$AE112="RDP"),Ruler!K$6,IF(AND(All!$V112="P2",All!$AE112="RDP"),Ruler!K$7,IF(AND(All!$V112="P3",All!$AE112="RDP"),Ruler!K$8,IF(AND(All!$V112="P4",All!$AE112="RDP"),Ruler!K$9,IF(AND(All!$V112="P5",All!$AE112="RDP"),Ruler!K$10,IF(AND(All!$V112="P6",All!$AE112="RDP"),Ruler!K$11,IF(AND(All!$V112="P7",All!$AE112="RDP"),Ruler!K$12,IF(AND(All!$V112="P8",All!$AE112="RDP"),Ruler!K$13,IF(AND(All!$V112="P9",All!$AE112="RDP"),Ruler!K$14,IF(AND(All!$V112="P1",All!$AE112="RMS"),Ruler!K$6,IF(AND(All!$V112="P2",All!$AE112="RMS"),Ruler!K$15,IF(AND(All!$V112="P3",All!$AE112="RMS"),Ruler!K$16,IF(AND(All!$V112="P4",All!$AE112="RMS"),Ruler!K$17,IF(AND(All!$V112="P5",All!$AE112="RMS"),Ruler!K$18,IF(AND(All!$V112="P6",All!$AE112="RMS"),Ruler!K$19,IF(AND(All!$V112="P7",All!$AE112="RMS"),Ruler!K$20,IF(AND(All!$V112="P8",All!$AE112="RMS"),Ruler!K$21,IF(AND(All!$V112="P9",All!$AE112="RMS"),Ruler!K$22,IF(AND(All!$V112="P1",All!$AE112="RSS"),Ruler!K$6,IF(AND(All!$V112="P2",All!$AE112="RSS"),Ruler!K$23,IF(AND(All!$V112="P3",All!$AE112="RSS"),Ruler!K$24,IF(AND(All!$V112="P4",All!$AE112="RSS"),Ruler!K$25,IF(AND(All!$V112="P5",All!$AE112="RSS"),Ruler!K$26,IF(AND(All!$V112="P6",All!$AE112="RSS"),Ruler!K$27,IF(AND(All!$V112="P7",All!$AE112="RSS"),Ruler!K$28,IF(AND(All!$V112="P8",All!$AE112="RSS"),Ruler!K$29,IF(AND(All!$V112="P9",All!$AE112="RSS"),Ruler!K$30,0)))))))))))))))))))))))))))</f>
        <v>4</v>
      </c>
      <c r="BS112" s="325">
        <f>IF(AND(All!$V112="P1",All!$AE112="RDP"),Ruler!L$6,IF(AND(All!$V112="P2",All!$AE112="RDP"),Ruler!L$7,IF(AND(All!$V112="P3",All!$AE112="RDP"),Ruler!L$8,IF(AND(All!$V112="P4",All!$AE112="RDP"),Ruler!L$9,IF(AND(All!$V112="P5",All!$AE112="RDP"),Ruler!L$10,IF(AND(All!$V112="P6",All!$AE112="RDP"),Ruler!L$11,IF(AND(All!$V112="P7",All!$AE112="RDP"),Ruler!L$12,IF(AND(All!$V112="P8",All!$AE112="RDP"),Ruler!L$13,IF(AND(All!$V112="P9",All!$AE112="RDP"),Ruler!L$14,IF(AND(All!$V112="P1",All!$AE112="RMS"),Ruler!L$6,IF(AND(All!$V112="P2",All!$AE112="RMS"),Ruler!L$15,IF(AND(All!$V112="P3",All!$AE112="RMS"),Ruler!L$16,IF(AND(All!$V112="P4",All!$AE112="RMS"),Ruler!L$17,IF(AND(All!$V112="P5",All!$AE112="RMS"),Ruler!L$18,IF(AND(All!$V112="P6",All!$AE112="RMS"),Ruler!L$19,IF(AND(All!$V112="P7",All!$AE112="RMS"),Ruler!L$20,IF(AND(All!$V112="P8",All!$AE112="RMS"),Ruler!L$21,IF(AND(All!$V112="P9",All!$AE112="RMS"),Ruler!L$22,IF(AND(All!$V112="P1",All!$AE112="RSS"),Ruler!L$6,IF(AND(All!$V112="P2",All!$AE112="RSS"),Ruler!L$23,IF(AND(All!$V112="P3",All!$AE112="RSS"),Ruler!L$24,IF(AND(All!$V112="P4",All!$AE112="RSS"),Ruler!L$25,IF(AND(All!$V112="P5",All!$AE112="RSS"),Ruler!L$26,IF(AND(All!$V112="P6",All!$AE112="RSS"),Ruler!L$27,IF(AND(All!$V112="P7",All!$AE112="RSS"),Ruler!L$28,IF(AND(All!$V112="P8",All!$AE112="RSS"),Ruler!L$29,IF(AND(All!$V112="P9",All!$AE112="RSS"),Ruler!L$30,0)))))))))))))))))))))))))))</f>
        <v>3</v>
      </c>
      <c r="BT112" s="325">
        <f>IF(AND(All!$V112="P1",All!$AE112="RDP"),Ruler!M$6,IF(AND(All!$V112="P2",All!$AE112="RDP"),Ruler!M$7,IF(AND(All!$V112="P3",All!$AE112="RDP"),Ruler!M$8,IF(AND(All!$V112="P4",All!$AE112="RDP"),Ruler!M$9,IF(AND(All!$V112="P5",All!$AE112="RDP"),Ruler!M$10,IF(AND(All!$V112="P6",All!$AE112="RDP"),Ruler!M$11,IF(AND(All!$V112="P7",All!$AE112="RDP"),Ruler!M$12,IF(AND(All!$V112="P8",All!$AE112="RDP"),Ruler!M$13,IF(AND(All!$V112="P9",All!$AE112="RDP"),Ruler!M$14,IF(AND(All!$V112="P1",All!$AE112="RMS"),Ruler!M$6,IF(AND(All!$V112="P2",All!$AE112="RMS"),Ruler!M$15,IF(AND(All!$V112="P3",All!$AE112="RMS"),Ruler!M$16,IF(AND(All!$V112="P4",All!$AE112="RMS"),Ruler!M$17,IF(AND(All!$V112="P5",All!$AE112="RMS"),Ruler!M$18,IF(AND(All!$V112="P6",All!$AE112="RMS"),Ruler!M$19,IF(AND(All!$V112="P7",All!$AE112="RMS"),Ruler!M$20,IF(AND(All!$V112="P8",All!$AE112="RMS"),Ruler!M$21,IF(AND(All!$V112="P9",All!$AE112="RMS"),Ruler!M$22,IF(AND(All!$V112="P1",All!$AE112="RSS"),Ruler!M$6,IF(AND(All!$V112="P2",All!$AE112="RSS"),Ruler!M$23,IF(AND(All!$V112="P3",All!$AE112="RSS"),Ruler!M$24,IF(AND(All!$V112="P4",All!$AE112="RSS"),Ruler!M$25,IF(AND(All!$V112="P5",All!$AE112="RSS"),Ruler!M$26,IF(AND(All!$V112="P6",All!$AE112="RSS"),Ruler!M$27,IF(AND(All!$V112="P7",All!$AE112="RSS"),Ruler!M$28,IF(AND(All!$V112="P8",All!$AE112="RSS"),Ruler!M$29,IF(AND(All!$V112="P9",All!$AE112="RSS"),Ruler!M$30,0)))))))))))))))))))))))))))</f>
        <v>3</v>
      </c>
      <c r="BU112" s="325">
        <f>IF(AND(All!$V112="P1",All!$AE112="RDP"),Ruler!N$6,IF(AND(All!$V112="P2",All!$AE112="RDP"),Ruler!N$7,IF(AND(All!$V112="P3",All!$AE112="RDP"),Ruler!N$8,IF(AND(All!$V112="P4",All!$AE112="RDP"),Ruler!N$9,IF(AND(All!$V112="P5",All!$AE112="RDP"),Ruler!N$10,IF(AND(All!$V112="P6",All!$AE112="RDP"),Ruler!N$11,IF(AND(All!$V112="P7",All!$AE112="RDP"),Ruler!N$12,IF(AND(All!$V112="P8",All!$AE112="RDP"),Ruler!N$13,IF(AND(All!$V112="P9",All!$AE112="RDP"),Ruler!N$14,IF(AND(All!$V112="P1",All!$AE112="RMS"),Ruler!N$6,IF(AND(All!$V112="P2",All!$AE112="RMS"),Ruler!N$15,IF(AND(All!$V112="P3",All!$AE112="RMS"),Ruler!N$16,IF(AND(All!$V112="P4",All!$AE112="RMS"),Ruler!N$17,IF(AND(All!$V112="P5",All!$AE112="RMS"),Ruler!N$18,IF(AND(All!$V112="P6",All!$AE112="RMS"),Ruler!N$19,IF(AND(All!$V112="P7",All!$AE112="RMS"),Ruler!N$20,IF(AND(All!$V112="P8",All!$AE112="RMS"),Ruler!N$21,IF(AND(All!$V112="P9",All!$AE112="RMS"),Ruler!N$22,IF(AND(All!$V112="P1",All!$AE112="RSS"),Ruler!N$6,IF(AND(All!$V112="P2",All!$AE112="RSS"),Ruler!N$23,IF(AND(All!$V112="P3",All!$AE112="RSS"),Ruler!N$24,IF(AND(All!$V112="P4",All!$AE112="RSS"),Ruler!N$25,IF(AND(All!$V112="P5",All!$AE112="RSS"),Ruler!N$26,IF(AND(All!$V112="P6",All!$AE112="RSS"),Ruler!N$27,IF(AND(All!$V112="P7",All!$AE112="RSS"),Ruler!N$28,IF(AND(All!$V112="P8",All!$AE112="RSS"),Ruler!N$29,IF(AND(All!$V112="P9",All!$AE112="RSS"),Ruler!N$30,0)))))))))))))))))))))))))))</f>
        <v>3</v>
      </c>
      <c r="BV112" s="325">
        <f>IF(AND(All!$V112="P1",All!$AE112="RDP"),Ruler!O$6,IF(AND(All!$V112="P2",All!$AE112="RDP"),Ruler!O$7,IF(AND(All!$V112="P3",All!$AE112="RDP"),Ruler!O$8,IF(AND(All!$V112="P4",All!$AE112="RDP"),Ruler!O$9,IF(AND(All!$V112="P5",All!$AE112="RDP"),Ruler!O$10,IF(AND(All!$V112="P6",All!$AE112="RDP"),Ruler!O$11,IF(AND(All!$V112="P7",All!$AE112="RDP"),Ruler!O$12,IF(AND(All!$V112="P8",All!$AE112="RDP"),Ruler!O$13,IF(AND(All!$V112="P9",All!$AE112="RDP"),Ruler!O$14,IF(AND(All!$V112="P1",All!$AE112="RMS"),Ruler!O$6,IF(AND(All!$V112="P2",All!$AE112="RMS"),Ruler!O$15,IF(AND(All!$V112="P3",All!$AE112="RMS"),Ruler!O$16,IF(AND(All!$V112="P4",All!$AE112="RMS"),Ruler!O$17,IF(AND(All!$V112="P5",All!$AE112="RMS"),Ruler!O$18,IF(AND(All!$V112="P6",All!$AE112="RMS"),Ruler!O$19,IF(AND(All!$V112="P7",All!$AE112="RMS"),Ruler!O$20,IF(AND(All!$V112="P8",All!$AE112="RMS"),Ruler!O$21,IF(AND(All!$V112="P9",All!$AE112="RMS"),Ruler!O$22,IF(AND(All!$V112="P1",All!$AE112="RSS"),Ruler!O$6,IF(AND(All!$V112="P2",All!$AE112="RSS"),Ruler!O$23,IF(AND(All!$V112="P3",All!$AE112="RSS"),Ruler!O$24,IF(AND(All!$V112="P4",All!$AE112="RSS"),Ruler!O$25,IF(AND(All!$V112="P5",All!$AE112="RSS"),Ruler!O$26,IF(AND(All!$V112="P6",All!$AE112="RSS"),Ruler!O$27,IF(AND(All!$V112="P7",All!$AE112="RSS"),Ruler!O$28,IF(AND(All!$V112="P8",All!$AE112="RSS"),Ruler!O$29,IF(AND(All!$V112="P9",All!$AE112="RSS"),Ruler!O$30,0)))))))))))))))))))))))))))</f>
        <v>4</v>
      </c>
      <c r="BW112" s="325">
        <f>IF(AND(All!$V112="P1",All!$AE112="RDP"),Ruler!P$6,IF(AND(All!$V112="P2",All!$AE112="RDP"),Ruler!P$7,IF(AND(All!$V112="P3",All!$AE112="RDP"),Ruler!P$8,IF(AND(All!$V112="P4",All!$AE112="RDP"),Ruler!P$9,IF(AND(All!$V112="P5",All!$AE112="RDP"),Ruler!P$10,IF(AND(All!$V112="P6",All!$AE112="RDP"),Ruler!P$11,IF(AND(All!$V112="P7",All!$AE112="RDP"),Ruler!P$12,IF(AND(All!$V112="P8",All!$AE112="RDP"),Ruler!P$13,IF(AND(All!$V112="P9",All!$AE112="RDP"),Ruler!P$14,IF(AND(All!$V112="P1",All!$AE112="RMS"),Ruler!P$6,IF(AND(All!$V112="P2",All!$AE112="RMS"),Ruler!P$15,IF(AND(All!$V112="P3",All!$AE112="RMS"),Ruler!P$16,IF(AND(All!$V112="P4",All!$AE112="RMS"),Ruler!P$17,IF(AND(All!$V112="P5",All!$AE112="RMS"),Ruler!P$18,IF(AND(All!$V112="P6",All!$AE112="RMS"),Ruler!P$19,IF(AND(All!$V112="P7",All!$AE112="RMS"),Ruler!P$20,IF(AND(All!$V112="P8",All!$AE112="RMS"),Ruler!P$21,IF(AND(All!$V112="P9",All!$AE112="RMS"),Ruler!P$22,IF(AND(All!$V112="P1",All!$AE112="RSS"),Ruler!P$6,IF(AND(All!$V112="P2",All!$AE112="RSS"),Ruler!P$23,IF(AND(All!$V112="P3",All!$AE112="RSS"),Ruler!P$24,IF(AND(All!$V112="P4",All!$AE112="RSS"),Ruler!P$25,IF(AND(All!$V112="P5",All!$AE112="RSS"),Ruler!P$26,IF(AND(All!$V112="P6",All!$AE112="RSS"),Ruler!P$27,IF(AND(All!$V112="P7",All!$AE112="RSS"),Ruler!P$28,IF(AND(All!$V112="P8",All!$AE112="RSS"),Ruler!P$29,IF(AND(All!$V112="P9",All!$AE112="RSS"),Ruler!P$30,0)))))))))))))))))))))))))))</f>
        <v>4</v>
      </c>
      <c r="BX112" s="325">
        <f>IF(AND(All!$V112="P1",All!$AE112="RDP"),Ruler!Q$6,IF(AND(All!$V112="P2",All!$AE112="RDP"),Ruler!Q$7,IF(AND(All!$V112="P3",All!$AE112="RDP"),Ruler!Q$8,IF(AND(All!$V112="P4",All!$AE112="RDP"),Ruler!Q$9,IF(AND(All!$V112="P5",All!$AE112="RDP"),Ruler!Q$10,IF(AND(All!$V112="P6",All!$AE112="RDP"),Ruler!Q$11,IF(AND(All!$V112="P7",All!$AE112="RDP"),Ruler!Q$12,IF(AND(All!$V112="P8",All!$AE112="RDP"),Ruler!Q$13,IF(AND(All!$V112="P9",All!$AE112="RDP"),Ruler!Q$14,IF(AND(All!$V112="P1",All!$AE112="RMS"),Ruler!Q$6,IF(AND(All!$V112="P2",All!$AE112="RMS"),Ruler!Q$15,IF(AND(All!$V112="P3",All!$AE112="RMS"),Ruler!Q$16,IF(AND(All!$V112="P4",All!$AE112="RMS"),Ruler!Q$17,IF(AND(All!$V112="P5",All!$AE112="RMS"),Ruler!Q$18,IF(AND(All!$V112="P6",All!$AE112="RMS"),Ruler!Q$19,IF(AND(All!$V112="P7",All!$AE112="RMS"),Ruler!Q$20,IF(AND(All!$V112="P8",All!$AE112="RMS"),Ruler!Q$21,IF(AND(All!$V112="P9",All!$AE112="RMS"),Ruler!Q$22,IF(AND(All!$V112="P1",All!$AE112="RSS"),Ruler!Q$6,IF(AND(All!$V112="P2",All!$AE112="RSS"),Ruler!Q$23,IF(AND(All!$V112="P3",All!$AE112="RSS"),Ruler!Q$24,IF(AND(All!$V112="P4",All!$AE112="RSS"),Ruler!Q$25,IF(AND(All!$V112="P5",All!$AE112="RSS"),Ruler!Q$26,IF(AND(All!$V112="P6",All!$AE112="RSS"),Ruler!Q$27,IF(AND(All!$V112="P7",All!$AE112="RSS"),Ruler!Q$28,IF(AND(All!$V112="P8",All!$AE112="RSS"),Ruler!Q$29,IF(AND(All!$V112="P9",All!$AE112="RSS"),Ruler!Q$30,0)))))))))))))))))))))))))))</f>
        <v>3</v>
      </c>
      <c r="BY112" s="325">
        <f>IF(AND(All!$V112="P1",All!$AE112="RDP"),Ruler!R$6,IF(AND(All!$V112="P2",All!$AE112="RDP"),Ruler!R$7,IF(AND(All!$V112="P3",All!$AE112="RDP"),Ruler!R$8,IF(AND(All!$V112="P4",All!$AE112="RDP"),Ruler!R$9,IF(AND(All!$V112="P5",All!$AE112="RDP"),Ruler!R$10,IF(AND(All!$V112="P6",All!$AE112="RDP"),Ruler!R$11,IF(AND(All!$V112="P7",All!$AE112="RDP"),Ruler!R$12,IF(AND(All!$V112="P8",All!$AE112="RDP"),Ruler!R$13,IF(AND(All!$V112="P9",All!$AE112="RDP"),Ruler!R$14,IF(AND(All!$V112="P1",All!$AE112="RMS"),Ruler!R$6,IF(AND(All!$V112="P2",All!$AE112="RMS"),Ruler!R$15,IF(AND(All!$V112="P3",All!$AE112="RMS"),Ruler!R$16,IF(AND(All!$V112="P4",All!$AE112="RMS"),Ruler!R$17,IF(AND(All!$V112="P5",All!$AE112="RMS"),Ruler!R$18,IF(AND(All!$V112="P6",All!$AE112="RMS"),Ruler!R$19,IF(AND(All!$V112="P7",All!$AE112="RMS"),Ruler!R$20,IF(AND(All!$V112="P8",All!$AE112="RMS"),Ruler!R$21,IF(AND(All!$V112="P9",All!$AE112="RMS"),Ruler!R$22,IF(AND(All!$V112="P1",All!$AE112="RSS"),Ruler!R$6,IF(AND(All!$V112="P2",All!$AE112="RSS"),Ruler!R$23,IF(AND(All!$V112="P3",All!$AE112="RSS"),Ruler!R$24,IF(AND(All!$V112="P4",All!$AE112="RSS"),Ruler!R$25,IF(AND(All!$V112="P5",All!$AE112="RSS"),Ruler!R$26,IF(AND(All!$V112="P6",All!$AE112="RSS"),Ruler!R$27,IF(AND(All!$V112="P7",All!$AE112="RSS"),Ruler!R$28,IF(AND(All!$V112="P8",All!$AE112="RSS"),Ruler!R$29,IF(AND(All!$V112="P9",All!$AE112="RSS"),Ruler!R$30,0)))))))))))))))))))))))))))</f>
        <v>4</v>
      </c>
      <c r="BZ112" s="325">
        <f>IF(AND(All!$V112="P1",All!$AE112="RDP"),Ruler!S$6,IF(AND(All!$V112="P2",All!$AE112="RDP"),Ruler!S$7,IF(AND(All!$V112="P3",All!$AE112="RDP"),Ruler!S$8,IF(AND(All!$V112="P4",All!$AE112="RDP"),Ruler!S$9,IF(AND(All!$V112="P5",All!$AE112="RDP"),Ruler!S$10,IF(AND(All!$V112="P6",All!$AE112="RDP"),Ruler!S$11,IF(AND(All!$V112="P7",All!$AE112="RDP"),Ruler!S$12,IF(AND(All!$V112="P8",All!$AE112="RDP"),Ruler!S$13,IF(AND(All!$V112="P9",All!$AE112="RDP"),Ruler!S$14,IF(AND(All!$V112="P1",All!$AE112="RMS"),Ruler!S$6,IF(AND(All!$V112="P2",All!$AE112="RMS"),Ruler!S$15,IF(AND(All!$V112="P3",All!$AE112="RMS"),Ruler!S$16,IF(AND(All!$V112="P4",All!$AE112="RMS"),Ruler!S$17,IF(AND(All!$V112="P5",All!$AE112="RMS"),Ruler!S$18,IF(AND(All!$V112="P6",All!$AE112="RMS"),Ruler!S$19,IF(AND(All!$V112="P7",All!$AE112="RMS"),Ruler!S$20,IF(AND(All!$V112="P8",All!$AE112="RMS"),Ruler!S$21,IF(AND(All!$V112="P9",All!$AE112="RMS"),Ruler!S$22,IF(AND(All!$V112="P1",All!$AE112="RSS"),Ruler!S$6,IF(AND(All!$V112="P2",All!$AE112="RSS"),Ruler!S$23,IF(AND(All!$V112="P3",All!$AE112="RSS"),Ruler!S$24,IF(AND(All!$V112="P4",All!$AE112="RSS"),Ruler!S$25,IF(AND(All!$V112="P5",All!$AE112="RSS"),Ruler!S$26,IF(AND(All!$V112="P6",All!$AE112="RSS"),Ruler!S$27,IF(AND(All!$V112="P7",All!$AE112="RSS"),Ruler!S$28,IF(AND(All!$V112="P8",All!$AE112="RSS"),Ruler!S$29,IF(AND(All!$V112="P9",All!$AE112="RSS"),Ruler!S$30,0)))))))))))))))))))))))))))</f>
        <v>3</v>
      </c>
      <c r="CA112" s="325">
        <f>IF(AND(All!$V112="P1",All!$AE112="RDP"),Ruler!T$6,IF(AND(All!$V112="P2",All!$AE112="RDP"),Ruler!T$7,IF(AND(All!$V112="P3",All!$AE112="RDP"),Ruler!T$8,IF(AND(All!$V112="P4",All!$AE112="RDP"),Ruler!T$9,IF(AND(All!$V112="P5",All!$AE112="RDP"),Ruler!T$10,IF(AND(All!$V112="P6",All!$AE112="RDP"),Ruler!T$11,IF(AND(All!$V112="P7",All!$AE112="RDP"),Ruler!T$12,IF(AND(All!$V112="P8",All!$AE112="RDP"),Ruler!T$13,IF(AND(All!$V112="P9",All!$AE112="RDP"),Ruler!T$14,IF(AND(All!$V112="P1",All!$AE112="RMS"),Ruler!T$6,IF(AND(All!$V112="P2",All!$AE112="RMS"),Ruler!T$15,IF(AND(All!$V112="P3",All!$AE112="RMS"),Ruler!T$16,IF(AND(All!$V112="P4",All!$AE112="RMS"),Ruler!T$17,IF(AND(All!$V112="P5",All!$AE112="RMS"),Ruler!T$18,IF(AND(All!$V112="P6",All!$AE112="RMS"),Ruler!T$19,IF(AND(All!$V112="P7",All!$AE112="RMS"),Ruler!T$20,IF(AND(All!$V112="P8",All!$AE112="RMS"),Ruler!T$21,IF(AND(All!$V112="P9",All!$AE112="RMS"),Ruler!T$22,IF(AND(All!$V112="P1",All!$AE112="RSS"),Ruler!T$6,IF(AND(All!$V112="P2",All!$AE112="RSS"),Ruler!T$23,IF(AND(All!$V112="P3",All!$AE112="RSS"),Ruler!T$24,IF(AND(All!$V112="P4",All!$AE112="RSS"),Ruler!T$25,IF(AND(All!$V112="P5",All!$AE112="RSS"),Ruler!T$26,IF(AND(All!$V112="P6",All!$AE112="RSS"),Ruler!T$27,IF(AND(All!$V112="P7",All!$AE112="RSS"),Ruler!T$28,IF(AND(All!$V112="P8",All!$AE112="RSS"),Ruler!T$29,IF(AND(All!$V112="P9",All!$AE112="RSS"),Ruler!T$30,0)))))))))))))))))))))))))))</f>
        <v>3</v>
      </c>
      <c r="CB112" s="325">
        <f>IF(AND(All!$V112="P1",All!$AE112="RDP"),Ruler!U$6,IF(AND(All!$V112="P2",All!$AE112="RDP"),Ruler!U$7,IF(AND(All!$V112="P3",All!$AE112="RDP"),Ruler!U$8,IF(AND(All!$V112="P4",All!$AE112="RDP"),Ruler!U$9,IF(AND(All!$V112="P5",All!$AE112="RDP"),Ruler!U$10,IF(AND(All!$V112="P6",All!$AE112="RDP"),Ruler!U$11,IF(AND(All!$V112="P7",All!$AE112="RDP"),Ruler!U$12,IF(AND(All!$V112="P8",All!$AE112="RDP"),Ruler!U$13,IF(AND(All!$V112="P9",All!$AE112="RDP"),Ruler!U$14,IF(AND(All!$V112="P1",All!$AE112="RMS"),Ruler!U$6,IF(AND(All!$V112="P2",All!$AE112="RMS"),Ruler!U$15,IF(AND(All!$V112="P3",All!$AE112="RMS"),Ruler!U$16,IF(AND(All!$V112="P4",All!$AE112="RMS"),Ruler!U$17,IF(AND(All!$V112="P5",All!$AE112="RMS"),Ruler!U$18,IF(AND(All!$V112="P6",All!$AE112="RMS"),Ruler!U$19,IF(AND(All!$V112="P7",All!$AE112="RMS"),Ruler!U$20,IF(AND(All!$V112="P8",All!$AE112="RMS"),Ruler!U$21,IF(AND(All!$V112="P9",All!$AE112="RMS"),Ruler!U$22,IF(AND(All!$V112="P1",All!$AE112="RSS"),Ruler!U$6,IF(AND(All!$V112="P2",All!$AE112="RSS"),Ruler!U$23,IF(AND(All!$V112="P3",All!$AE112="RSS"),Ruler!U$24,IF(AND(All!$V112="P4",All!$AE112="RSS"),Ruler!U$25,IF(AND(All!$V112="P5",All!$AE112="RSS"),Ruler!U$26,IF(AND(All!$V112="P6",All!$AE112="RSS"),Ruler!U$27,IF(AND(All!$V112="P7",All!$AE112="RSS"),Ruler!U$28,IF(AND(All!$V112="P8",All!$AE112="RSS"),Ruler!U$29,IF(AND(All!$V112="P9",All!$AE112="RSS"),Ruler!U$30,0)))))))))))))))))))))))))))</f>
        <v>3</v>
      </c>
      <c r="CC112" s="325">
        <f>IF(AND(All!$V112="P1",All!$AE112="RDP"),Ruler!V$6,IF(AND(All!$V112="P2",All!$AE112="RDP"),Ruler!V$7,IF(AND(All!$V112="P3",All!$AE112="RDP"),Ruler!V$8,IF(AND(All!$V112="P4",All!$AE112="RDP"),Ruler!V$9,IF(AND(All!$V112="P5",All!$AE112="RDP"),Ruler!V$10,IF(AND(All!$V112="P6",All!$AE112="RDP"),Ruler!V$11,IF(AND(All!$V112="P7",All!$AE112="RDP"),Ruler!V$12,IF(AND(All!$V112="P8",All!$AE112="RDP"),Ruler!V$13,IF(AND(All!$V112="P9",All!$AE112="RDP"),Ruler!V$14,IF(AND(All!$V112="P1",All!$AE112="RMS"),Ruler!V$6,IF(AND(All!$V112="P2",All!$AE112="RMS"),Ruler!V$15,IF(AND(All!$V112="P3",All!$AE112="RMS"),Ruler!V$16,IF(AND(All!$V112="P4",All!$AE112="RMS"),Ruler!V$17,IF(AND(All!$V112="P5",All!$AE112="RMS"),Ruler!V$18,IF(AND(All!$V112="P6",All!$AE112="RMS"),Ruler!V$19,IF(AND(All!$V112="P7",All!$AE112="RMS"),Ruler!V$20,IF(AND(All!$V112="P8",All!$AE112="RMS"),Ruler!V$21,IF(AND(All!$V112="P9",All!$AE112="RMS"),Ruler!V$22,IF(AND(All!$V112="P1",All!$AE112="RSS"),Ruler!V$6,IF(AND(All!$V112="P2",All!$AE112="RSS"),Ruler!V$23,IF(AND(All!$V112="P3",All!$AE112="RSS"),Ruler!V$24,IF(AND(All!$V112="P4",All!$AE112="RSS"),Ruler!V$25,IF(AND(All!$V112="P5",All!$AE112="RSS"),Ruler!V$26,IF(AND(All!$V112="P6",All!$AE112="RSS"),Ruler!V$27,IF(AND(All!$V112="P7",All!$AE112="RSS"),Ruler!V$28,IF(AND(All!$V112="P8",All!$AE112="RSS"),Ruler!V$29,IF(AND(All!$V112="P9",All!$AE112="RSS"),Ruler!V$30,0)))))))))))))))))))))))))))</f>
        <v>3</v>
      </c>
      <c r="CD112" s="325">
        <f>IF(AND(All!$V112="P1",All!$AE112="RDP"),Ruler!W$6,IF(AND(All!$V112="P2",All!$AE112="RDP"),Ruler!W$7,IF(AND(All!$V112="P3",All!$AE112="RDP"),Ruler!W$8,IF(AND(All!$V112="P4",All!$AE112="RDP"),Ruler!W$9,IF(AND(All!$V112="P5",All!$AE112="RDP"),Ruler!W$10,IF(AND(All!$V112="P6",All!$AE112="RDP"),Ruler!W$11,IF(AND(All!$V112="P7",All!$AE112="RDP"),Ruler!W$12,IF(AND(All!$V112="P8",All!$AE112="RDP"),Ruler!W$13,IF(AND(All!$V112="P9",All!$AE112="RDP"),Ruler!W$14,IF(AND(All!$V112="P1",All!$AE112="RMS"),Ruler!W$6,IF(AND(All!$V112="P2",All!$AE112="RMS"),Ruler!W$15,IF(AND(All!$V112="P3",All!$AE112="RMS"),Ruler!W$16,IF(AND(All!$V112="P4",All!$AE112="RMS"),Ruler!W$17,IF(AND(All!$V112="P5",All!$AE112="RMS"),Ruler!W$18,IF(AND(All!$V112="P6",All!$AE112="RMS"),Ruler!W$19,IF(AND(All!$V112="P7",All!$AE112="RMS"),Ruler!W$20,IF(AND(All!$V112="P8",All!$AE112="RMS"),Ruler!W$21,IF(AND(All!$V112="P9",All!$AE112="RMS"),Ruler!W$22,IF(AND(All!$V112="P1",All!$AE112="RSS"),Ruler!W$6,IF(AND(All!$V112="P2",All!$AE112="RSS"),Ruler!W$23,IF(AND(All!$V112="P3",All!$AE112="RSS"),Ruler!W$24,IF(AND(All!$V112="P4",All!$AE112="RSS"),Ruler!W$25,IF(AND(All!$V112="P5",All!$AE112="RSS"),Ruler!W$26,IF(AND(All!$V112="P6",All!$AE112="RSS"),Ruler!W$27,IF(AND(All!$V112="P7",All!$AE112="RSS"),Ruler!W$28,IF(AND(All!$V112="P8",All!$AE112="RSS"),Ruler!W$29,IF(AND(All!$V112="P9",All!$AE112="RSS"),Ruler!W$30,0)))))))))))))))))))))))))))</f>
        <v>2</v>
      </c>
      <c r="CE112" s="325">
        <f>IF(AND(All!$V112="P1",All!$AE112="RDP"),Ruler!X$6,IF(AND(All!$V112="P2",All!$AE112="RDP"),Ruler!X$7,IF(AND(All!$V112="P3",All!$AE112="RDP"),Ruler!X$8,IF(AND(All!$V112="P4",All!$AE112="RDP"),Ruler!X$9,IF(AND(All!$V112="P5",All!$AE112="RDP"),Ruler!X$10,IF(AND(All!$V112="P6",All!$AE112="RDP"),Ruler!X$11,IF(AND(All!$V112="P7",All!$AE112="RDP"),Ruler!X$12,IF(AND(All!$V112="P8",All!$AE112="RDP"),Ruler!X$13,IF(AND(All!$V112="P9",All!$AE112="RDP"),Ruler!X$14,IF(AND(All!$V112="P1",All!$AE112="RMS"),Ruler!X$6,IF(AND(All!$V112="P2",All!$AE112="RMS"),Ruler!X$15,IF(AND(All!$V112="P3",All!$AE112="RMS"),Ruler!X$16,IF(AND(All!$V112="P4",All!$AE112="RMS"),Ruler!X$17,IF(AND(All!$V112="P5",All!$AE112="RMS"),Ruler!X$18,IF(AND(All!$V112="P6",All!$AE112="RMS"),Ruler!X$19,IF(AND(All!$V112="P7",All!$AE112="RMS"),Ruler!X$20,IF(AND(All!$V112="P8",All!$AE112="RMS"),Ruler!X$21,IF(AND(All!$V112="P9",All!$AE112="RMS"),Ruler!X$22,IF(AND(All!$V112="P1",All!$AE112="RSS"),Ruler!X$6,IF(AND(All!$V112="P2",All!$AE112="RSS"),Ruler!X$23,IF(AND(All!$V112="P3",All!$AE112="RSS"),Ruler!X$24,IF(AND(All!$V112="P4",All!$AE112="RSS"),Ruler!X$25,IF(AND(All!$V112="P5",All!$AE112="RSS"),Ruler!X$26,IF(AND(All!$V112="P6",All!$AE112="RSS"),Ruler!X$27,IF(AND(All!$V112="P7",All!$AE112="RSS"),Ruler!X$28,IF(AND(All!$V112="P8",All!$AE112="RSS"),Ruler!X$29,IF(AND(All!$V112="P9",All!$AE112="RSS"),Ruler!X$30,0)))))))))))))))))))))))))))</f>
        <v>3</v>
      </c>
      <c r="CF112" s="325">
        <f>IF(AND(All!$V112="P1",All!$AE112="RDP"),Ruler!Y$6,IF(AND(All!$V112="P2",All!$AE112="RDP"),Ruler!Y$7,IF(AND(All!$V112="P3",All!$AE112="RDP"),Ruler!Y$8,IF(AND(All!$V112="P4",All!$AE112="RDP"),Ruler!Y$9,IF(AND(All!$V112="P5",All!$AE112="RDP"),Ruler!Y$10,IF(AND(All!$V112="P6",All!$AE112="RDP"),Ruler!Y$11,IF(AND(All!$V112="P7",All!$AE112="RDP"),Ruler!Y$12,IF(AND(All!$V112="P8",All!$AE112="RDP"),Ruler!Y$13,IF(AND(All!$V112="P9",All!$AE112="RDP"),Ruler!Y$14,IF(AND(All!$V112="P1",All!$AE112="RMS"),Ruler!Y$6,IF(AND(All!$V112="P2",All!$AE112="RMS"),Ruler!Y$15,IF(AND(All!$V112="P3",All!$AE112="RMS"),Ruler!Y$16,IF(AND(All!$V112="P4",All!$AE112="RMS"),Ruler!Y$17,IF(AND(All!$V112="P5",All!$AE112="RMS"),Ruler!Y$18,IF(AND(All!$V112="P6",All!$AE112="RMS"),Ruler!Y$19,IF(AND(All!$V112="P7",All!$AE112="RMS"),Ruler!Y$20,IF(AND(All!$V112="P8",All!$AE112="RMS"),Ruler!Y$21,IF(AND(All!$V112="P9",All!$AE112="RMS"),Ruler!Y$22,IF(AND(All!$V112="P1",All!$AE112="RSS"),Ruler!Y$6,IF(AND(All!$V112="P2",All!$AE112="RSS"),Ruler!Y$23,IF(AND(All!$V112="P3",All!$AE112="RSS"),Ruler!Y$24,IF(AND(All!$V112="P4",All!$AE112="RSS"),Ruler!Y$25,IF(AND(All!$V112="P5",All!$AE112="RSS"),Ruler!Y$26,IF(AND(All!$V112="P6",All!$AE112="RSS"),Ruler!Y$27,IF(AND(All!$V112="P7",All!$AE112="RSS"),Ruler!Y$28,IF(AND(All!$V112="P8",All!$AE112="RSS"),Ruler!Y$29,IF(AND(All!$V112="P9",All!$AE112="RSS"),Ruler!Y$30,0)))))))))))))))))))))))))))</f>
        <v>2</v>
      </c>
      <c r="CG112" s="325">
        <f>IF(AND(All!$V112="P1",All!$AE112="RDP"),Ruler!Z$6,IF(AND(All!$V112="P2",All!$AE112="RDP"),Ruler!Z$7,IF(AND(All!$V112="P3",All!$AE112="RDP"),Ruler!Z$8,IF(AND(All!$V112="P4",All!$AE112="RDP"),Ruler!Z$9,IF(AND(All!$V112="P5",All!$AE112="RDP"),Ruler!Z$10,IF(AND(All!$V112="P6",All!$AE112="RDP"),Ruler!Z$11,IF(AND(All!$V112="P7",All!$AE112="RDP"),Ruler!Z$12,IF(AND(All!$V112="P8",All!$AE112="RDP"),Ruler!Z$13,IF(AND(All!$V112="P9",All!$AE112="RDP"),Ruler!Z$14,IF(AND(All!$V112="P1",All!$AE112="RMS"),Ruler!Z$6,IF(AND(All!$V112="P2",All!$AE112="RMS"),Ruler!Z$15,IF(AND(All!$V112="P3",All!$AE112="RMS"),Ruler!Z$16,IF(AND(All!$V112="P4",All!$AE112="RMS"),Ruler!Z$17,IF(AND(All!$V112="P5",All!$AE112="RMS"),Ruler!Z$18,IF(AND(All!$V112="P6",All!$AE112="RMS"),Ruler!Z$19,IF(AND(All!$V112="P7",All!$AE112="RMS"),Ruler!Z$20,IF(AND(All!$V112="P8",All!$AE112="RMS"),Ruler!Z$21,IF(AND(All!$V112="P9",All!$AE112="RMS"),Ruler!Z$22,IF(AND(All!$V112="P1",All!$AE112="RSS"),Ruler!Z$6,IF(AND(All!$V112="P2",All!$AE112="RSS"),Ruler!Z$23,IF(AND(All!$V112="P3",All!$AE112="RSS"),Ruler!Z$24,IF(AND(All!$V112="P4",All!$AE112="RSS"),Ruler!Z$25,IF(AND(All!$V112="P5",All!$AE112="RSS"),Ruler!Z$26,IF(AND(All!$V112="P6",All!$AE112="RSS"),Ruler!Z$27,IF(AND(All!$V112="P7",All!$AE112="RSS"),Ruler!Z$28,IF(AND(All!$V112="P8",All!$AE112="RSS"),Ruler!Z$29,IF(AND(All!$V112="P9",All!$AE112="RSS"),Ruler!Z$30,0)))))))))))))))))))))))))))</f>
        <v>2</v>
      </c>
      <c r="CH112" s="325">
        <f>IF(AND(All!$V112="P1",All!$AE112="RDP"),Ruler!AA$6,IF(AND(All!$V112="P2",All!$AE112="RDP"),Ruler!AA$7,IF(AND(All!$V112="P3",All!$AE112="RDP"),Ruler!AA$8,IF(AND(All!$V112="P4",All!$AE112="RDP"),Ruler!AA$9,IF(AND(All!$V112="P5",All!$AE112="RDP"),Ruler!AA$10,IF(AND(All!$V112="P6",All!$AE112="RDP"),Ruler!AA$11,IF(AND(All!$V112="P7",All!$AE112="RDP"),Ruler!AA$12,IF(AND(All!$V112="P8",All!$AE112="RDP"),Ruler!AA$13,IF(AND(All!$V112="P9",All!$AE112="RDP"),Ruler!AA$14,IF(AND(All!$V112="P1",All!$AE112="RMS"),Ruler!AA$6,IF(AND(All!$V112="P2",All!$AE112="RMS"),Ruler!AA$15,IF(AND(All!$V112="P3",All!$AE112="RMS"),Ruler!AA$16,IF(AND(All!$V112="P4",All!$AE112="RMS"),Ruler!AA$17,IF(AND(All!$V112="P5",All!$AE112="RMS"),Ruler!AA$18,IF(AND(All!$V112="P6",All!$AE112="RMS"),Ruler!AA$19,IF(AND(All!$V112="P7",All!$AE112="RMS"),Ruler!AA$20,IF(AND(All!$V112="P8",All!$AE112="RMS"),Ruler!AA$21,IF(AND(All!$V112="P9",All!$AE112="RMS"),Ruler!AA$22,IF(AND(All!$V112="P1",All!$AE112="RSS"),Ruler!AA$6,IF(AND(All!$V112="P2",All!$AE112="RSS"),Ruler!AA$23,IF(AND(All!$V112="P3",All!$AE112="RSS"),Ruler!AA$24,IF(AND(All!$V112="P4",All!$AE112="RSS"),Ruler!AA$25,IF(AND(All!$V112="P5",All!$AE112="RSS"),Ruler!AA$26,IF(AND(All!$V112="P6",All!$AE112="RSS"),Ruler!AA$27,IF(AND(All!$V112="P7",All!$AE112="RSS"),Ruler!AA$28,IF(AND(All!$V112="P8",All!$AE112="RSS"),Ruler!AA$29,IF(AND(All!$V112="P9",All!$AE112="RSS"),Ruler!AA$30,0)))))))))))))))))))))))))))</f>
        <v>2</v>
      </c>
      <c r="CI112" s="325">
        <f>IF(AND(All!$V112="P1",All!$AE112="RDP"),Ruler!AB$6,IF(AND(All!$V112="P2",All!$AE112="RDP"),Ruler!AB$7,IF(AND(All!$V112="P3",All!$AE112="RDP"),Ruler!AB$8,IF(AND(All!$V112="P4",All!$AE112="RDP"),Ruler!AB$9,IF(AND(All!$V112="P5",All!$AE112="RDP"),Ruler!AB$10,IF(AND(All!$V112="P6",All!$AE112="RDP"),Ruler!AB$11,IF(AND(All!$V112="P7",All!$AE112="RDP"),Ruler!AB$12,IF(AND(All!$V112="P8",All!$AE112="RDP"),Ruler!AB$13,IF(AND(All!$V112="P9",All!$AE112="RDP"),Ruler!AB$14,IF(AND(All!$V112="P1",All!$AE112="RMS"),Ruler!AB$6,IF(AND(All!$V112="P2",All!$AE112="RMS"),Ruler!AB$15,IF(AND(All!$V112="P3",All!$AE112="RMS"),Ruler!AB$16,IF(AND(All!$V112="P4",All!$AE112="RMS"),Ruler!AB$17,IF(AND(All!$V112="P5",All!$AE112="RMS"),Ruler!AB$18,IF(AND(All!$V112="P6",All!$AE112="RMS"),Ruler!AB$19,IF(AND(All!$V112="P7",All!$AE112="RMS"),Ruler!AB$20,IF(AND(All!$V112="P8",All!$AE112="RMS"),Ruler!AB$21,IF(AND(All!$V112="P9",All!$AE112="RMS"),Ruler!AB$22,IF(AND(All!$V112="P1",All!$AE112="RSS"),Ruler!AB$6,IF(AND(All!$V112="P2",All!$AE112="RSS"),Ruler!AB$23,IF(AND(All!$V112="P3",All!$AE112="RSS"),Ruler!AB$24,IF(AND(All!$V112="P4",All!$AE112="RSS"),Ruler!AB$25,IF(AND(All!$V112="P5",All!$AE112="RSS"),Ruler!AB$26,IF(AND(All!$V112="P6",All!$AE112="RSS"),Ruler!AB$27,IF(AND(All!$V112="P7",All!$AE112="RSS"),Ruler!AB$28,IF(AND(All!$V112="P8",All!$AE112="RSS"),Ruler!AB$29,IF(AND(All!$V112="P9",All!$AE112="RSS"),Ruler!AB$30,0)))))))))))))))))))))))))))</f>
        <v>2</v>
      </c>
      <c r="CJ112" s="377">
        <f>Table9[[#This Row],[R-B1]]-Table9[[#This Row],[B1]]</f>
        <v>0</v>
      </c>
      <c r="CK112" s="378">
        <f>Table9[[#This Row],[R-B2]]-Table9[[#This Row],[B2]]</f>
        <v>0</v>
      </c>
      <c r="CL112" s="378">
        <f>Table9[[#This Row],[R-B3]]-Table9[[#This Row],[B3]]</f>
        <v>1</v>
      </c>
      <c r="CM112" s="378">
        <f>Table9[[#This Row],[R-B4]]-Table9[[#This Row],[B4]]</f>
        <v>0</v>
      </c>
      <c r="CN112" s="378">
        <f>Table9[[#This Row],[R-B5]]-Table9[[#This Row],[B5]]</f>
        <v>0</v>
      </c>
      <c r="CO112" s="378">
        <f>Table9[[#This Row],[R-B6]]-Table9[[#This Row],[B6]]</f>
        <v>0</v>
      </c>
      <c r="CP112" s="378">
        <f>Table9[[#This Row],[R-B7]]-Table9[[#This Row],[B7]]</f>
        <v>0</v>
      </c>
      <c r="CQ112" s="378">
        <f>Table9[[#This Row],[R-B8]]-Table9[[#This Row],[B8]]</f>
        <v>0</v>
      </c>
      <c r="CR112" s="378">
        <f>Table9[[#This Row],[R-B9]]-Table9[[#This Row],[B9]]</f>
        <v>0</v>
      </c>
      <c r="CS112" s="378">
        <f>Table9[[#This Row],[R-B10]]-Table9[[#This Row],[B10]]</f>
        <v>0</v>
      </c>
      <c r="CT112" s="378">
        <f>Table9[[#This Row],[R-B11]]-Table9[[#This Row],[B11]]</f>
        <v>0</v>
      </c>
      <c r="CU112" s="378">
        <f>Table9[[#This Row],[R-B12]]-Table9[[#This Row],[B12]]</f>
        <v>1</v>
      </c>
      <c r="CV112" s="378">
        <f>Table9[[#This Row],[R-K1]]-Table9[[#This Row],[K1]]</f>
        <v>0</v>
      </c>
      <c r="CW112" s="378">
        <f>Table9[[#This Row],[R-K2]]-Table9[[#This Row],[K2]]</f>
        <v>0</v>
      </c>
      <c r="CX112" s="378">
        <f>Table9[[#This Row],[R-K3]]-Table9[[#This Row],[K3]]</f>
        <v>0</v>
      </c>
      <c r="CY112" s="378">
        <f>Table9[[#This Row],[R-K4]]-Table9[[#This Row],[K4]]</f>
        <v>1</v>
      </c>
      <c r="CZ112" s="378">
        <f>Table9[[#This Row],[R-K5]]-Table9[[#This Row],[K5]]</f>
        <v>1</v>
      </c>
      <c r="DA112" s="378">
        <f>Table9[[#This Row],[R-P1]]-Table9[[#This Row],[P1]]</f>
        <v>0</v>
      </c>
      <c r="DB112" s="378">
        <f>Table9[[#This Row],[R-P2]]-Table9[[#This Row],[P2]]</f>
        <v>0</v>
      </c>
      <c r="DC112" s="378">
        <f>Table9[[#This Row],[R-P3]]-Table9[[#This Row],[P3]]</f>
        <v>1</v>
      </c>
      <c r="DD112" s="378">
        <f>Table9[[#This Row],[R-P4]]-Table9[[#This Row],[P4]]</f>
        <v>0</v>
      </c>
      <c r="DE112" s="378">
        <f>Table9[[#This Row],[R-P5]]-Table9[[#This Row],[P5]]</f>
        <v>0</v>
      </c>
      <c r="DF112" s="378">
        <f>Table9[[#This Row],[R-E1]]-Table9[[#This Row],[E1]]</f>
        <v>0</v>
      </c>
      <c r="DG112" s="379">
        <f>Table9[[#This Row],[R-E2]]-Table9[[#This Row],[E2]]</f>
        <v>0</v>
      </c>
      <c r="DH112" s="43">
        <f>COUNTIF(Table9[[#This Row],[G-B1]:[G-B12]],"&lt;=0")/12*100</f>
        <v>83.333333333333343</v>
      </c>
      <c r="DI112" s="43">
        <f>COUNTIF(Table9[[#This Row],[G-K1]:[G-K5]],"&lt;=0")/5*100</f>
        <v>60</v>
      </c>
      <c r="DJ112" s="43">
        <f>COUNTIF(Table9[[#This Row],[G-P1]:[G-P5]],"&lt;=0")/5*100</f>
        <v>80</v>
      </c>
      <c r="DK112" s="43">
        <f>COUNTIF(Table9[[#This Row],[G-E1]:[G-E2]],"&lt;=0")/2*100</f>
        <v>100</v>
      </c>
      <c r="DL112" s="450">
        <f>IF(AE112="RDP",(COUNTIF(Table9[[#This Row],[G-B3]],"&lt;=0")+COUNTIF(Table9[[#This Row],[G-B4]],"&lt;=0")+COUNTIF(Table9[[#This Row],[G-B7]],"&lt;=0")+COUNTIF(Table9[[#This Row],[G-B11]],"&lt;=0")+COUNTIF(Table9[[#This Row],[G-K2]],"&lt;=0"))/5*100,IF(AE112="RMS",(COUNTIF(Table9[[#This Row],[G-B4]],"&lt;=0")+COUNTIF(Table9[[#This Row],[G-B5]],"&lt;=0")+COUNTIF(Table9[[#This Row],[G-B10]],"&lt;=0")+COUNTIF(Table9[[#This Row],[G-B12]],"&lt;=0")+COUNTIF(Table9[[#This Row],[G-K2]],"&lt;=0"))/5*100,IF(AE112="RSS",(COUNTIF(Table9[[#This Row],[G-B1]],"&lt;=0")+COUNTIF(Table9[[#This Row],[G-B2]],"&lt;=0")+COUNTIF(Table9[[#This Row],[G-B6]],"&lt;=0")+COUNTIF(Table9[[#This Row],[G-B11]],"&lt;=0")+COUNTIF(Table9[[#This Row],[G-B12]],"&lt;=0"))/5*100,0)))</f>
        <v>80</v>
      </c>
      <c r="DM112" s="332">
        <v>100</v>
      </c>
      <c r="DN112" s="42">
        <v>100</v>
      </c>
      <c r="DO112" s="42">
        <v>100</v>
      </c>
      <c r="DP112" s="42">
        <v>100</v>
      </c>
      <c r="DQ112" s="42">
        <v>100</v>
      </c>
      <c r="DR112" s="380">
        <v>100</v>
      </c>
      <c r="DS112" s="381">
        <v>80</v>
      </c>
      <c r="DT112" s="381">
        <v>100</v>
      </c>
      <c r="DU112" s="381">
        <v>100</v>
      </c>
      <c r="DV112" s="381">
        <v>100</v>
      </c>
      <c r="DW112" s="380">
        <v>67</v>
      </c>
      <c r="DX112" s="381">
        <v>60</v>
      </c>
      <c r="DY112" s="381">
        <v>40</v>
      </c>
      <c r="DZ112" s="381">
        <v>100</v>
      </c>
      <c r="EA112" s="382">
        <v>40</v>
      </c>
      <c r="EB112" s="335"/>
      <c r="EC112" s="324"/>
      <c r="ED112" s="324"/>
      <c r="EE112" s="397"/>
    </row>
    <row r="113" spans="2:135" ht="72.75" hidden="1" customHeight="1" thickBot="1" x14ac:dyDescent="0.35">
      <c r="B113" s="282">
        <v>114</v>
      </c>
      <c r="C113" s="64" t="s">
        <v>134</v>
      </c>
      <c r="D113" s="283">
        <v>46231</v>
      </c>
      <c r="E113" s="63" t="s">
        <v>996</v>
      </c>
      <c r="F113" s="61">
        <v>1026407</v>
      </c>
      <c r="G113" s="357">
        <f t="shared" ca="1" si="5"/>
        <v>34.774334979071547</v>
      </c>
      <c r="H113" s="283">
        <v>33623</v>
      </c>
      <c r="I113" s="61" t="s">
        <v>136</v>
      </c>
      <c r="J113" s="43" t="s">
        <v>137</v>
      </c>
      <c r="K113" s="61" t="s">
        <v>138</v>
      </c>
      <c r="L113" s="61" t="s">
        <v>147</v>
      </c>
      <c r="M113" s="64" t="s">
        <v>997</v>
      </c>
      <c r="N113" s="61"/>
      <c r="O113" s="61" t="s">
        <v>159</v>
      </c>
      <c r="P113" s="63" t="s">
        <v>998</v>
      </c>
      <c r="Q113" s="61" t="s">
        <v>144</v>
      </c>
      <c r="R113" s="61" t="s">
        <v>185</v>
      </c>
      <c r="S113" s="62">
        <v>42614</v>
      </c>
      <c r="T113" s="286">
        <f t="shared" ca="1" si="7"/>
        <v>10.136111111111111</v>
      </c>
      <c r="U113" s="71">
        <f ca="1">Table9[[#This Row],[Years in PET]]</f>
        <v>10.136111111111111</v>
      </c>
      <c r="V113" s="61" t="s">
        <v>58</v>
      </c>
      <c r="W113" s="46"/>
      <c r="X113" s="286">
        <f ca="1">($T$1-Table9[[#This Row],[Date of Appointment to Current Grade]])/365</f>
        <v>1.3880336092085312</v>
      </c>
      <c r="Y113" s="62">
        <v>45809</v>
      </c>
      <c r="Z113" s="61" t="s">
        <v>990</v>
      </c>
      <c r="AA113" s="62">
        <v>45383</v>
      </c>
      <c r="AB113" s="71">
        <f ca="1">($T$1-Table9[[#This Row],[Date in Position]])/365</f>
        <v>2.555156896879764</v>
      </c>
      <c r="AC113" s="61" t="s">
        <v>146</v>
      </c>
      <c r="AD113" s="61"/>
      <c r="AE113" s="61" t="s">
        <v>139</v>
      </c>
      <c r="AF113" s="61" t="s">
        <v>188</v>
      </c>
      <c r="AG113" s="65" t="s">
        <v>999</v>
      </c>
      <c r="AH113" s="65" t="s">
        <v>1000</v>
      </c>
      <c r="AI113" s="65" t="s">
        <v>1001</v>
      </c>
      <c r="AJ113" s="64" t="s">
        <v>139</v>
      </c>
      <c r="AK113" s="66" t="s">
        <v>1002</v>
      </c>
      <c r="AL113" s="64" t="s">
        <v>153</v>
      </c>
      <c r="AM113" s="321" t="s">
        <v>1003</v>
      </c>
      <c r="AN113" s="323">
        <v>1</v>
      </c>
      <c r="AO113" s="43">
        <v>1</v>
      </c>
      <c r="AP113" s="43">
        <v>1</v>
      </c>
      <c r="AQ113" s="43">
        <v>3</v>
      </c>
      <c r="AR113" s="43">
        <v>3</v>
      </c>
      <c r="AS113" s="43">
        <v>3</v>
      </c>
      <c r="AT113" s="43">
        <v>3</v>
      </c>
      <c r="AU113" s="43">
        <v>2</v>
      </c>
      <c r="AV113" s="43">
        <v>2</v>
      </c>
      <c r="AW113" s="43">
        <v>3</v>
      </c>
      <c r="AX113" s="43">
        <v>1</v>
      </c>
      <c r="AY113" s="43">
        <v>3</v>
      </c>
      <c r="AZ113" s="43">
        <v>3</v>
      </c>
      <c r="BA113" s="43">
        <v>2</v>
      </c>
      <c r="BB113" s="43">
        <v>0</v>
      </c>
      <c r="BC113" s="43">
        <v>3</v>
      </c>
      <c r="BD113" s="43">
        <v>1</v>
      </c>
      <c r="BE113" s="43">
        <v>0</v>
      </c>
      <c r="BF113" s="43">
        <v>0</v>
      </c>
      <c r="BG113" s="43">
        <v>2</v>
      </c>
      <c r="BH113" s="43">
        <v>1</v>
      </c>
      <c r="BI113" s="43">
        <v>0</v>
      </c>
      <c r="BJ113" s="43">
        <v>0</v>
      </c>
      <c r="BK113" s="328">
        <v>0</v>
      </c>
      <c r="BL113" s="325">
        <f>IF(AND(All!$V113="P1",All!$AE113="RDP"),Ruler!E$6,IF(AND(All!$V113="P2",All!$AE113="RDP"),Ruler!E$7,IF(AND(All!$V113="P3",All!$AE113="RDP"),Ruler!E$8,IF(AND(All!$V113="P4",All!$AE113="RDP"),Ruler!E$9,IF(AND(All!$V113="P5",All!$AE113="RDP"),Ruler!E$10,IF(AND(All!$V113="P6",All!$AE113="RDP"),Ruler!E$11,IF(AND(All!$V113="P7",All!$AE113="RDP"),Ruler!E$12,IF(AND(All!$V113="P8",All!$AE113="RDP"),Ruler!E$13,IF(AND(All!$V113="P9",All!$AE113="RDP"),Ruler!E$14,IF(AND(All!$V113="P1",All!$AE113="RMS"),Ruler!E$6,IF(AND(All!$V113="P2",All!$AE113="RMS"),Ruler!E$15,IF(AND(All!$V113="P3",All!$AE113="RMS"),Ruler!E$16,IF(AND(All!$V113="P4",All!$AE113="RMS"),Ruler!E$17,IF(AND(All!$V113="P5",All!$AE113="RMS"),Ruler!E$18,IF(AND(All!$V113="P6",All!$AE113="RMS"),Ruler!E$19,IF(AND(All!$V113="P7",All!$AE113="RMS"),Ruler!E$20,IF(AND(All!$V113="P8",All!$AE113="RMS"),Ruler!E$21,IF(AND(All!$V113="P9",All!$AE113="RMS"),Ruler!E$22,IF(AND(All!$V113="P1",All!$AE113="RSS"),Ruler!E$6,IF(AND(All!$V113="P2",All!$AE113="RSS"),Ruler!E$23,IF(AND(All!$V113="P3",All!$AE113="RSS"),Ruler!E$24,IF(AND(All!$V113="P4",All!$AE113="RSS"),Ruler!E$25,IF(AND(All!$V113="P5",All!$AE113="RSS"),Ruler!E$26,IF(AND(All!$V113="P6",All!$AE113="RSS"),Ruler!E$27,IF(AND(All!$V113="P7",All!$AE113="RSS"),Ruler!E$28,IF(AND(All!$V113="P8",All!$AE113="RSS"),Ruler!E$29,IF(AND(All!$V113="P9",All!$AE113="RSS"),Ruler!E$30,0)))))))))))))))))))))))))))</f>
        <v>3</v>
      </c>
      <c r="BM113" s="325">
        <f>IF(AND(All!$V113="P1",All!$AE113="RDP"),Ruler!F$6,IF(AND(All!$V113="P2",All!$AE113="RDP"),Ruler!F$7,IF(AND(All!$V113="P3",All!$AE113="RDP"),Ruler!F$8,IF(AND(All!$V113="P4",All!$AE113="RDP"),Ruler!F$9,IF(AND(All!$V113="P5",All!$AE113="RDP"),Ruler!F$10,IF(AND(All!$V113="P6",All!$AE113="RDP"),Ruler!F$11,IF(AND(All!$V113="P7",All!$AE113="RDP"),Ruler!F$12,IF(AND(All!$V113="P8",All!$AE113="RDP"),Ruler!F$13,IF(AND(All!$V113="P9",All!$AE113="RDP"),Ruler!F$14,IF(AND(All!$V113="P1",All!$AE113="RMS"),Ruler!F$6,IF(AND(All!$V113="P2",All!$AE113="RMS"),Ruler!F$15,IF(AND(All!$V113="P3",All!$AE113="RMS"),Ruler!F$16,IF(AND(All!$V113="P4",All!$AE113="RMS"),Ruler!F$17,IF(AND(All!$V113="P5",All!$AE113="RMS"),Ruler!F$18,IF(AND(All!$V113="P6",All!$AE113="RMS"),Ruler!F$19,IF(AND(All!$V113="P7",All!$AE113="RMS"),Ruler!F$20,IF(AND(All!$V113="P8",All!$AE113="RMS"),Ruler!F$21,IF(AND(All!$V113="P9",All!$AE113="RMS"),Ruler!F$22,IF(AND(All!$V113="P1",All!$AE113="RSS"),Ruler!F$6,IF(AND(All!$V113="P2",All!$AE113="RSS"),Ruler!F$23,IF(AND(All!$V113="P3",All!$AE113="RSS"),Ruler!F$24,IF(AND(All!$V113="P4",All!$AE113="RSS"),Ruler!F$25,IF(AND(All!$V113="P5",All!$AE113="RSS"),Ruler!F$26,IF(AND(All!$V113="P6",All!$AE113="RSS"),Ruler!F$27,IF(AND(All!$V113="P7",All!$AE113="RSS"),Ruler!F$28,IF(AND(All!$V113="P8",All!$AE113="RSS"),Ruler!F$29,IF(AND(All!$V113="P9",All!$AE113="RSS"),Ruler!F$30,0)))))))))))))))))))))))))))</f>
        <v>3</v>
      </c>
      <c r="BN113" s="325">
        <f>IF(AND(All!$V113="P1",All!$AE113="RDP"),Ruler!G$6,IF(AND(All!$V113="P2",All!$AE113="RDP"),Ruler!G$7,IF(AND(All!$V113="P3",All!$AE113="RDP"),Ruler!G$8,IF(AND(All!$V113="P4",All!$AE113="RDP"),Ruler!G$9,IF(AND(All!$V113="P5",All!$AE113="RDP"),Ruler!G$10,IF(AND(All!$V113="P6",All!$AE113="RDP"),Ruler!G$11,IF(AND(All!$V113="P7",All!$AE113="RDP"),Ruler!G$12,IF(AND(All!$V113="P8",All!$AE113="RDP"),Ruler!G$13,IF(AND(All!$V113="P9",All!$AE113="RDP"),Ruler!G$14,IF(AND(All!$V113="P1",All!$AE113="RMS"),Ruler!G$6,IF(AND(All!$V113="P2",All!$AE113="RMS"),Ruler!G$15,IF(AND(All!$V113="P3",All!$AE113="RMS"),Ruler!G$16,IF(AND(All!$V113="P4",All!$AE113="RMS"),Ruler!G$17,IF(AND(All!$V113="P5",All!$AE113="RMS"),Ruler!G$18,IF(AND(All!$V113="P6",All!$AE113="RMS"),Ruler!G$19,IF(AND(All!$V113="P7",All!$AE113="RMS"),Ruler!G$20,IF(AND(All!$V113="P8",All!$AE113="RMS"),Ruler!G$21,IF(AND(All!$V113="P9",All!$AE113="RMS"),Ruler!G$22,IF(AND(All!$V113="P1",All!$AE113="RSS"),Ruler!G$6,IF(AND(All!$V113="P2",All!$AE113="RSS"),Ruler!G$23,IF(AND(All!$V113="P3",All!$AE113="RSS"),Ruler!G$24,IF(AND(All!$V113="P4",All!$AE113="RSS"),Ruler!G$25,IF(AND(All!$V113="P5",All!$AE113="RSS"),Ruler!G$26,IF(AND(All!$V113="P6",All!$AE113="RSS"),Ruler!G$27,IF(AND(All!$V113="P7",All!$AE113="RSS"),Ruler!G$28,IF(AND(All!$V113="P8",All!$AE113="RSS"),Ruler!G$29,IF(AND(All!$V113="P9",All!$AE113="RSS"),Ruler!G$30,0)))))))))))))))))))))))))))</f>
        <v>2</v>
      </c>
      <c r="BO113" s="325">
        <f>IF(AND(All!$V113="P1",All!$AE113="RDP"),Ruler!H$6,IF(AND(All!$V113="P2",All!$AE113="RDP"),Ruler!H$7,IF(AND(All!$V113="P3",All!$AE113="RDP"),Ruler!H$8,IF(AND(All!$V113="P4",All!$AE113="RDP"),Ruler!H$9,IF(AND(All!$V113="P5",All!$AE113="RDP"),Ruler!H$10,IF(AND(All!$V113="P6",All!$AE113="RDP"),Ruler!H$11,IF(AND(All!$V113="P7",All!$AE113="RDP"),Ruler!H$12,IF(AND(All!$V113="P8",All!$AE113="RDP"),Ruler!H$13,IF(AND(All!$V113="P9",All!$AE113="RDP"),Ruler!H$14,IF(AND(All!$V113="P1",All!$AE113="RMS"),Ruler!H$6,IF(AND(All!$V113="P2",All!$AE113="RMS"),Ruler!H$15,IF(AND(All!$V113="P3",All!$AE113="RMS"),Ruler!H$16,IF(AND(All!$V113="P4",All!$AE113="RMS"),Ruler!H$17,IF(AND(All!$V113="P5",All!$AE113="RMS"),Ruler!H$18,IF(AND(All!$V113="P6",All!$AE113="RMS"),Ruler!H$19,IF(AND(All!$V113="P7",All!$AE113="RMS"),Ruler!H$20,IF(AND(All!$V113="P8",All!$AE113="RMS"),Ruler!H$21,IF(AND(All!$V113="P9",All!$AE113="RMS"),Ruler!H$22,IF(AND(All!$V113="P1",All!$AE113="RSS"),Ruler!H$6,IF(AND(All!$V113="P2",All!$AE113="RSS"),Ruler!H$23,IF(AND(All!$V113="P3",All!$AE113="RSS"),Ruler!H$24,IF(AND(All!$V113="P4",All!$AE113="RSS"),Ruler!H$25,IF(AND(All!$V113="P5",All!$AE113="RSS"),Ruler!H$26,IF(AND(All!$V113="P6",All!$AE113="RSS"),Ruler!H$27,IF(AND(All!$V113="P7",All!$AE113="RSS"),Ruler!H$28,IF(AND(All!$V113="P8",All!$AE113="RSS"),Ruler!H$29,IF(AND(All!$V113="P9",All!$AE113="RSS"),Ruler!H$30,0)))))))))))))))))))))))))))</f>
        <v>3</v>
      </c>
      <c r="BP113" s="325">
        <f>IF(AND(All!$V113="P1",All!$AE113="RDP"),Ruler!I$6,IF(AND(All!$V113="P2",All!$AE113="RDP"),Ruler!I$7,IF(AND(All!$V113="P3",All!$AE113="RDP"),Ruler!I$8,IF(AND(All!$V113="P4",All!$AE113="RDP"),Ruler!I$9,IF(AND(All!$V113="P5",All!$AE113="RDP"),Ruler!I$10,IF(AND(All!$V113="P6",All!$AE113="RDP"),Ruler!I$11,IF(AND(All!$V113="P7",All!$AE113="RDP"),Ruler!I$12,IF(AND(All!$V113="P8",All!$AE113="RDP"),Ruler!I$13,IF(AND(All!$V113="P9",All!$AE113="RDP"),Ruler!I$14,IF(AND(All!$V113="P1",All!$AE113="RMS"),Ruler!I$6,IF(AND(All!$V113="P2",All!$AE113="RMS"),Ruler!I$15,IF(AND(All!$V113="P3",All!$AE113="RMS"),Ruler!I$16,IF(AND(All!$V113="P4",All!$AE113="RMS"),Ruler!I$17,IF(AND(All!$V113="P5",All!$AE113="RMS"),Ruler!I$18,IF(AND(All!$V113="P6",All!$AE113="RMS"),Ruler!I$19,IF(AND(All!$V113="P7",All!$AE113="RMS"),Ruler!I$20,IF(AND(All!$V113="P8",All!$AE113="RMS"),Ruler!I$21,IF(AND(All!$V113="P9",All!$AE113="RMS"),Ruler!I$22,IF(AND(All!$V113="P1",All!$AE113="RSS"),Ruler!I$6,IF(AND(All!$V113="P2",All!$AE113="RSS"),Ruler!I$23,IF(AND(All!$V113="P3",All!$AE113="RSS"),Ruler!I$24,IF(AND(All!$V113="P4",All!$AE113="RSS"),Ruler!I$25,IF(AND(All!$V113="P5",All!$AE113="RSS"),Ruler!I$26,IF(AND(All!$V113="P6",All!$AE113="RSS"),Ruler!I$27,IF(AND(All!$V113="P7",All!$AE113="RSS"),Ruler!I$28,IF(AND(All!$V113="P8",All!$AE113="RSS"),Ruler!I$29,IF(AND(All!$V113="P9",All!$AE113="RSS"),Ruler!I$30,0)))))))))))))))))))))))))))</f>
        <v>3</v>
      </c>
      <c r="BQ113" s="325">
        <f>IF(AND(All!$V113="P1",All!$AE113="RDP"),Ruler!J$6,IF(AND(All!$V113="P2",All!$AE113="RDP"),Ruler!J$7,IF(AND(All!$V113="P3",All!$AE113="RDP"),Ruler!J$8,IF(AND(All!$V113="P4",All!$AE113="RDP"),Ruler!J$9,IF(AND(All!$V113="P5",All!$AE113="RDP"),Ruler!J$10,IF(AND(All!$V113="P6",All!$AE113="RDP"),Ruler!J$11,IF(AND(All!$V113="P7",All!$AE113="RDP"),Ruler!J$12,IF(AND(All!$V113="P8",All!$AE113="RDP"),Ruler!J$13,IF(AND(All!$V113="P9",All!$AE113="RDP"),Ruler!J$14,IF(AND(All!$V113="P1",All!$AE113="RMS"),Ruler!J$6,IF(AND(All!$V113="P2",All!$AE113="RMS"),Ruler!J$15,IF(AND(All!$V113="P3",All!$AE113="RMS"),Ruler!J$16,IF(AND(All!$V113="P4",All!$AE113="RMS"),Ruler!J$17,IF(AND(All!$V113="P5",All!$AE113="RMS"),Ruler!J$18,IF(AND(All!$V113="P6",All!$AE113="RMS"),Ruler!J$19,IF(AND(All!$V113="P7",All!$AE113="RMS"),Ruler!J$20,IF(AND(All!$V113="P8",All!$AE113="RMS"),Ruler!J$21,IF(AND(All!$V113="P9",All!$AE113="RMS"),Ruler!J$22,IF(AND(All!$V113="P1",All!$AE113="RSS"),Ruler!J$6,IF(AND(All!$V113="P2",All!$AE113="RSS"),Ruler!J$23,IF(AND(All!$V113="P3",All!$AE113="RSS"),Ruler!J$24,IF(AND(All!$V113="P4",All!$AE113="RSS"),Ruler!J$25,IF(AND(All!$V113="P5",All!$AE113="RSS"),Ruler!J$26,IF(AND(All!$V113="P6",All!$AE113="RSS"),Ruler!J$27,IF(AND(All!$V113="P7",All!$AE113="RSS"),Ruler!J$28,IF(AND(All!$V113="P8",All!$AE113="RSS"),Ruler!J$29,IF(AND(All!$V113="P9",All!$AE113="RSS"),Ruler!J$30,0)))))))))))))))))))))))))))</f>
        <v>2</v>
      </c>
      <c r="BR113" s="325">
        <f>IF(AND(All!$V113="P1",All!$AE113="RDP"),Ruler!K$6,IF(AND(All!$V113="P2",All!$AE113="RDP"),Ruler!K$7,IF(AND(All!$V113="P3",All!$AE113="RDP"),Ruler!K$8,IF(AND(All!$V113="P4",All!$AE113="RDP"),Ruler!K$9,IF(AND(All!$V113="P5",All!$AE113="RDP"),Ruler!K$10,IF(AND(All!$V113="P6",All!$AE113="RDP"),Ruler!K$11,IF(AND(All!$V113="P7",All!$AE113="RDP"),Ruler!K$12,IF(AND(All!$V113="P8",All!$AE113="RDP"),Ruler!K$13,IF(AND(All!$V113="P9",All!$AE113="RDP"),Ruler!K$14,IF(AND(All!$V113="P1",All!$AE113="RMS"),Ruler!K$6,IF(AND(All!$V113="P2",All!$AE113="RMS"),Ruler!K$15,IF(AND(All!$V113="P3",All!$AE113="RMS"),Ruler!K$16,IF(AND(All!$V113="P4",All!$AE113="RMS"),Ruler!K$17,IF(AND(All!$V113="P5",All!$AE113="RMS"),Ruler!K$18,IF(AND(All!$V113="P6",All!$AE113="RMS"),Ruler!K$19,IF(AND(All!$V113="P7",All!$AE113="RMS"),Ruler!K$20,IF(AND(All!$V113="P8",All!$AE113="RMS"),Ruler!K$21,IF(AND(All!$V113="P9",All!$AE113="RMS"),Ruler!K$22,IF(AND(All!$V113="P1",All!$AE113="RSS"),Ruler!K$6,IF(AND(All!$V113="P2",All!$AE113="RSS"),Ruler!K$23,IF(AND(All!$V113="P3",All!$AE113="RSS"),Ruler!K$24,IF(AND(All!$V113="P4",All!$AE113="RSS"),Ruler!K$25,IF(AND(All!$V113="P5",All!$AE113="RSS"),Ruler!K$26,IF(AND(All!$V113="P6",All!$AE113="RSS"),Ruler!K$27,IF(AND(All!$V113="P7",All!$AE113="RSS"),Ruler!K$28,IF(AND(All!$V113="P8",All!$AE113="RSS"),Ruler!K$29,IF(AND(All!$V113="P9",All!$AE113="RSS"),Ruler!K$30,0)))))))))))))))))))))))))))</f>
        <v>3</v>
      </c>
      <c r="BS113" s="325">
        <f>IF(AND(All!$V113="P1",All!$AE113="RDP"),Ruler!L$6,IF(AND(All!$V113="P2",All!$AE113="RDP"),Ruler!L$7,IF(AND(All!$V113="P3",All!$AE113="RDP"),Ruler!L$8,IF(AND(All!$V113="P4",All!$AE113="RDP"),Ruler!L$9,IF(AND(All!$V113="P5",All!$AE113="RDP"),Ruler!L$10,IF(AND(All!$V113="P6",All!$AE113="RDP"),Ruler!L$11,IF(AND(All!$V113="P7",All!$AE113="RDP"),Ruler!L$12,IF(AND(All!$V113="P8",All!$AE113="RDP"),Ruler!L$13,IF(AND(All!$V113="P9",All!$AE113="RDP"),Ruler!L$14,IF(AND(All!$V113="P1",All!$AE113="RMS"),Ruler!L$6,IF(AND(All!$V113="P2",All!$AE113="RMS"),Ruler!L$15,IF(AND(All!$V113="P3",All!$AE113="RMS"),Ruler!L$16,IF(AND(All!$V113="P4",All!$AE113="RMS"),Ruler!L$17,IF(AND(All!$V113="P5",All!$AE113="RMS"),Ruler!L$18,IF(AND(All!$V113="P6",All!$AE113="RMS"),Ruler!L$19,IF(AND(All!$V113="P7",All!$AE113="RMS"),Ruler!L$20,IF(AND(All!$V113="P8",All!$AE113="RMS"),Ruler!L$21,IF(AND(All!$V113="P9",All!$AE113="RMS"),Ruler!L$22,IF(AND(All!$V113="P1",All!$AE113="RSS"),Ruler!L$6,IF(AND(All!$V113="P2",All!$AE113="RSS"),Ruler!L$23,IF(AND(All!$V113="P3",All!$AE113="RSS"),Ruler!L$24,IF(AND(All!$V113="P4",All!$AE113="RSS"),Ruler!L$25,IF(AND(All!$V113="P5",All!$AE113="RSS"),Ruler!L$26,IF(AND(All!$V113="P6",All!$AE113="RSS"),Ruler!L$27,IF(AND(All!$V113="P7",All!$AE113="RSS"),Ruler!L$28,IF(AND(All!$V113="P8",All!$AE113="RSS"),Ruler!L$29,IF(AND(All!$V113="P9",All!$AE113="RSS"),Ruler!L$30,0)))))))))))))))))))))))))))</f>
        <v>3</v>
      </c>
      <c r="BT113" s="325">
        <f>IF(AND(All!$V113="P1",All!$AE113="RDP"),Ruler!M$6,IF(AND(All!$V113="P2",All!$AE113="RDP"),Ruler!M$7,IF(AND(All!$V113="P3",All!$AE113="RDP"),Ruler!M$8,IF(AND(All!$V113="P4",All!$AE113="RDP"),Ruler!M$9,IF(AND(All!$V113="P5",All!$AE113="RDP"),Ruler!M$10,IF(AND(All!$V113="P6",All!$AE113="RDP"),Ruler!M$11,IF(AND(All!$V113="P7",All!$AE113="RDP"),Ruler!M$12,IF(AND(All!$V113="P8",All!$AE113="RDP"),Ruler!M$13,IF(AND(All!$V113="P9",All!$AE113="RDP"),Ruler!M$14,IF(AND(All!$V113="P1",All!$AE113="RMS"),Ruler!M$6,IF(AND(All!$V113="P2",All!$AE113="RMS"),Ruler!M$15,IF(AND(All!$V113="P3",All!$AE113="RMS"),Ruler!M$16,IF(AND(All!$V113="P4",All!$AE113="RMS"),Ruler!M$17,IF(AND(All!$V113="P5",All!$AE113="RMS"),Ruler!M$18,IF(AND(All!$V113="P6",All!$AE113="RMS"),Ruler!M$19,IF(AND(All!$V113="P7",All!$AE113="RMS"),Ruler!M$20,IF(AND(All!$V113="P8",All!$AE113="RMS"),Ruler!M$21,IF(AND(All!$V113="P9",All!$AE113="RMS"),Ruler!M$22,IF(AND(All!$V113="P1",All!$AE113="RSS"),Ruler!M$6,IF(AND(All!$V113="P2",All!$AE113="RSS"),Ruler!M$23,IF(AND(All!$V113="P3",All!$AE113="RSS"),Ruler!M$24,IF(AND(All!$V113="P4",All!$AE113="RSS"),Ruler!M$25,IF(AND(All!$V113="P5",All!$AE113="RSS"),Ruler!M$26,IF(AND(All!$V113="P6",All!$AE113="RSS"),Ruler!M$27,IF(AND(All!$V113="P7",All!$AE113="RSS"),Ruler!M$28,IF(AND(All!$V113="P8",All!$AE113="RSS"),Ruler!M$29,IF(AND(All!$V113="P9",All!$AE113="RSS"),Ruler!M$30,0)))))))))))))))))))))))))))</f>
        <v>2</v>
      </c>
      <c r="BU113" s="325">
        <f>IF(AND(All!$V113="P1",All!$AE113="RDP"),Ruler!N$6,IF(AND(All!$V113="P2",All!$AE113="RDP"),Ruler!N$7,IF(AND(All!$V113="P3",All!$AE113="RDP"),Ruler!N$8,IF(AND(All!$V113="P4",All!$AE113="RDP"),Ruler!N$9,IF(AND(All!$V113="P5",All!$AE113="RDP"),Ruler!N$10,IF(AND(All!$V113="P6",All!$AE113="RDP"),Ruler!N$11,IF(AND(All!$V113="P7",All!$AE113="RDP"),Ruler!N$12,IF(AND(All!$V113="P8",All!$AE113="RDP"),Ruler!N$13,IF(AND(All!$V113="P9",All!$AE113="RDP"),Ruler!N$14,IF(AND(All!$V113="P1",All!$AE113="RMS"),Ruler!N$6,IF(AND(All!$V113="P2",All!$AE113="RMS"),Ruler!N$15,IF(AND(All!$V113="P3",All!$AE113="RMS"),Ruler!N$16,IF(AND(All!$V113="P4",All!$AE113="RMS"),Ruler!N$17,IF(AND(All!$V113="P5",All!$AE113="RMS"),Ruler!N$18,IF(AND(All!$V113="P6",All!$AE113="RMS"),Ruler!N$19,IF(AND(All!$V113="P7",All!$AE113="RMS"),Ruler!N$20,IF(AND(All!$V113="P8",All!$AE113="RMS"),Ruler!N$21,IF(AND(All!$V113="P9",All!$AE113="RMS"),Ruler!N$22,IF(AND(All!$V113="P1",All!$AE113="RSS"),Ruler!N$6,IF(AND(All!$V113="P2",All!$AE113="RSS"),Ruler!N$23,IF(AND(All!$V113="P3",All!$AE113="RSS"),Ruler!N$24,IF(AND(All!$V113="P4",All!$AE113="RSS"),Ruler!N$25,IF(AND(All!$V113="P5",All!$AE113="RSS"),Ruler!N$26,IF(AND(All!$V113="P6",All!$AE113="RSS"),Ruler!N$27,IF(AND(All!$V113="P7",All!$AE113="RSS"),Ruler!N$28,IF(AND(All!$V113="P8",All!$AE113="RSS"),Ruler!N$29,IF(AND(All!$V113="P9",All!$AE113="RSS"),Ruler!N$30,0)))))))))))))))))))))))))))</f>
        <v>3</v>
      </c>
      <c r="BV113" s="325">
        <f>IF(AND(All!$V113="P1",All!$AE113="RDP"),Ruler!O$6,IF(AND(All!$V113="P2",All!$AE113="RDP"),Ruler!O$7,IF(AND(All!$V113="P3",All!$AE113="RDP"),Ruler!O$8,IF(AND(All!$V113="P4",All!$AE113="RDP"),Ruler!O$9,IF(AND(All!$V113="P5",All!$AE113="RDP"),Ruler!O$10,IF(AND(All!$V113="P6",All!$AE113="RDP"),Ruler!O$11,IF(AND(All!$V113="P7",All!$AE113="RDP"),Ruler!O$12,IF(AND(All!$V113="P8",All!$AE113="RDP"),Ruler!O$13,IF(AND(All!$V113="P9",All!$AE113="RDP"),Ruler!O$14,IF(AND(All!$V113="P1",All!$AE113="RMS"),Ruler!O$6,IF(AND(All!$V113="P2",All!$AE113="RMS"),Ruler!O$15,IF(AND(All!$V113="P3",All!$AE113="RMS"),Ruler!O$16,IF(AND(All!$V113="P4",All!$AE113="RMS"),Ruler!O$17,IF(AND(All!$V113="P5",All!$AE113="RMS"),Ruler!O$18,IF(AND(All!$V113="P6",All!$AE113="RMS"),Ruler!O$19,IF(AND(All!$V113="P7",All!$AE113="RMS"),Ruler!O$20,IF(AND(All!$V113="P8",All!$AE113="RMS"),Ruler!O$21,IF(AND(All!$V113="P9",All!$AE113="RMS"),Ruler!O$22,IF(AND(All!$V113="P1",All!$AE113="RSS"),Ruler!O$6,IF(AND(All!$V113="P2",All!$AE113="RSS"),Ruler!O$23,IF(AND(All!$V113="P3",All!$AE113="RSS"),Ruler!O$24,IF(AND(All!$V113="P4",All!$AE113="RSS"),Ruler!O$25,IF(AND(All!$V113="P5",All!$AE113="RSS"),Ruler!O$26,IF(AND(All!$V113="P6",All!$AE113="RSS"),Ruler!O$27,IF(AND(All!$V113="P7",All!$AE113="RSS"),Ruler!O$28,IF(AND(All!$V113="P8",All!$AE113="RSS"),Ruler!O$29,IF(AND(All!$V113="P9",All!$AE113="RSS"),Ruler!O$30,0)))))))))))))))))))))))))))</f>
        <v>2</v>
      </c>
      <c r="BW113" s="325">
        <f>IF(AND(All!$V113="P1",All!$AE113="RDP"),Ruler!P$6,IF(AND(All!$V113="P2",All!$AE113="RDP"),Ruler!P$7,IF(AND(All!$V113="P3",All!$AE113="RDP"),Ruler!P$8,IF(AND(All!$V113="P4",All!$AE113="RDP"),Ruler!P$9,IF(AND(All!$V113="P5",All!$AE113="RDP"),Ruler!P$10,IF(AND(All!$V113="P6",All!$AE113="RDP"),Ruler!P$11,IF(AND(All!$V113="P7",All!$AE113="RDP"),Ruler!P$12,IF(AND(All!$V113="P8",All!$AE113="RDP"),Ruler!P$13,IF(AND(All!$V113="P9",All!$AE113="RDP"),Ruler!P$14,IF(AND(All!$V113="P1",All!$AE113="RMS"),Ruler!P$6,IF(AND(All!$V113="P2",All!$AE113="RMS"),Ruler!P$15,IF(AND(All!$V113="P3",All!$AE113="RMS"),Ruler!P$16,IF(AND(All!$V113="P4",All!$AE113="RMS"),Ruler!P$17,IF(AND(All!$V113="P5",All!$AE113="RMS"),Ruler!P$18,IF(AND(All!$V113="P6",All!$AE113="RMS"),Ruler!P$19,IF(AND(All!$V113="P7",All!$AE113="RMS"),Ruler!P$20,IF(AND(All!$V113="P8",All!$AE113="RMS"),Ruler!P$21,IF(AND(All!$V113="P9",All!$AE113="RMS"),Ruler!P$22,IF(AND(All!$V113="P1",All!$AE113="RSS"),Ruler!P$6,IF(AND(All!$V113="P2",All!$AE113="RSS"),Ruler!P$23,IF(AND(All!$V113="P3",All!$AE113="RSS"),Ruler!P$24,IF(AND(All!$V113="P4",All!$AE113="RSS"),Ruler!P$25,IF(AND(All!$V113="P5",All!$AE113="RSS"),Ruler!P$26,IF(AND(All!$V113="P6",All!$AE113="RSS"),Ruler!P$27,IF(AND(All!$V113="P7",All!$AE113="RSS"),Ruler!P$28,IF(AND(All!$V113="P8",All!$AE113="RSS"),Ruler!P$29,IF(AND(All!$V113="P9",All!$AE113="RSS"),Ruler!P$30,0)))))))))))))))))))))))))))</f>
        <v>3</v>
      </c>
      <c r="BX113" s="325">
        <f>IF(AND(All!$V113="P1",All!$AE113="RDP"),Ruler!Q$6,IF(AND(All!$V113="P2",All!$AE113="RDP"),Ruler!Q$7,IF(AND(All!$V113="P3",All!$AE113="RDP"),Ruler!Q$8,IF(AND(All!$V113="P4",All!$AE113="RDP"),Ruler!Q$9,IF(AND(All!$V113="P5",All!$AE113="RDP"),Ruler!Q$10,IF(AND(All!$V113="P6",All!$AE113="RDP"),Ruler!Q$11,IF(AND(All!$V113="P7",All!$AE113="RDP"),Ruler!Q$12,IF(AND(All!$V113="P8",All!$AE113="RDP"),Ruler!Q$13,IF(AND(All!$V113="P9",All!$AE113="RDP"),Ruler!Q$14,IF(AND(All!$V113="P1",All!$AE113="RMS"),Ruler!Q$6,IF(AND(All!$V113="P2",All!$AE113="RMS"),Ruler!Q$15,IF(AND(All!$V113="P3",All!$AE113="RMS"),Ruler!Q$16,IF(AND(All!$V113="P4",All!$AE113="RMS"),Ruler!Q$17,IF(AND(All!$V113="P5",All!$AE113="RMS"),Ruler!Q$18,IF(AND(All!$V113="P6",All!$AE113="RMS"),Ruler!Q$19,IF(AND(All!$V113="P7",All!$AE113="RMS"),Ruler!Q$20,IF(AND(All!$V113="P8",All!$AE113="RMS"),Ruler!Q$21,IF(AND(All!$V113="P9",All!$AE113="RMS"),Ruler!Q$22,IF(AND(All!$V113="P1",All!$AE113="RSS"),Ruler!Q$6,IF(AND(All!$V113="P2",All!$AE113="RSS"),Ruler!Q$23,IF(AND(All!$V113="P3",All!$AE113="RSS"),Ruler!Q$24,IF(AND(All!$V113="P4",All!$AE113="RSS"),Ruler!Q$25,IF(AND(All!$V113="P5",All!$AE113="RSS"),Ruler!Q$26,IF(AND(All!$V113="P6",All!$AE113="RSS"),Ruler!Q$27,IF(AND(All!$V113="P7",All!$AE113="RSS"),Ruler!Q$28,IF(AND(All!$V113="P8",All!$AE113="RSS"),Ruler!Q$29,IF(AND(All!$V113="P9",All!$AE113="RSS"),Ruler!Q$30,0)))))))))))))))))))))))))))</f>
        <v>3</v>
      </c>
      <c r="BY113" s="325">
        <f>IF(AND(All!$V113="P1",All!$AE113="RDP"),Ruler!R$6,IF(AND(All!$V113="P2",All!$AE113="RDP"),Ruler!R$7,IF(AND(All!$V113="P3",All!$AE113="RDP"),Ruler!R$8,IF(AND(All!$V113="P4",All!$AE113="RDP"),Ruler!R$9,IF(AND(All!$V113="P5",All!$AE113="RDP"),Ruler!R$10,IF(AND(All!$V113="P6",All!$AE113="RDP"),Ruler!R$11,IF(AND(All!$V113="P7",All!$AE113="RDP"),Ruler!R$12,IF(AND(All!$V113="P8",All!$AE113="RDP"),Ruler!R$13,IF(AND(All!$V113="P9",All!$AE113="RDP"),Ruler!R$14,IF(AND(All!$V113="P1",All!$AE113="RMS"),Ruler!R$6,IF(AND(All!$V113="P2",All!$AE113="RMS"),Ruler!R$15,IF(AND(All!$V113="P3",All!$AE113="RMS"),Ruler!R$16,IF(AND(All!$V113="P4",All!$AE113="RMS"),Ruler!R$17,IF(AND(All!$V113="P5",All!$AE113="RMS"),Ruler!R$18,IF(AND(All!$V113="P6",All!$AE113="RMS"),Ruler!R$19,IF(AND(All!$V113="P7",All!$AE113="RMS"),Ruler!R$20,IF(AND(All!$V113="P8",All!$AE113="RMS"),Ruler!R$21,IF(AND(All!$V113="P9",All!$AE113="RMS"),Ruler!R$22,IF(AND(All!$V113="P1",All!$AE113="RSS"),Ruler!R$6,IF(AND(All!$V113="P2",All!$AE113="RSS"),Ruler!R$23,IF(AND(All!$V113="P3",All!$AE113="RSS"),Ruler!R$24,IF(AND(All!$V113="P4",All!$AE113="RSS"),Ruler!R$25,IF(AND(All!$V113="P5",All!$AE113="RSS"),Ruler!R$26,IF(AND(All!$V113="P6",All!$AE113="RSS"),Ruler!R$27,IF(AND(All!$V113="P7",All!$AE113="RSS"),Ruler!R$28,IF(AND(All!$V113="P8",All!$AE113="RSS"),Ruler!R$29,IF(AND(All!$V113="P9",All!$AE113="RSS"),Ruler!R$30,0)))))))))))))))))))))))))))</f>
        <v>3</v>
      </c>
      <c r="BZ113" s="325">
        <f>IF(AND(All!$V113="P1",All!$AE113="RDP"),Ruler!S$6,IF(AND(All!$V113="P2",All!$AE113="RDP"),Ruler!S$7,IF(AND(All!$V113="P3",All!$AE113="RDP"),Ruler!S$8,IF(AND(All!$V113="P4",All!$AE113="RDP"),Ruler!S$9,IF(AND(All!$V113="P5",All!$AE113="RDP"),Ruler!S$10,IF(AND(All!$V113="P6",All!$AE113="RDP"),Ruler!S$11,IF(AND(All!$V113="P7",All!$AE113="RDP"),Ruler!S$12,IF(AND(All!$V113="P8",All!$AE113="RDP"),Ruler!S$13,IF(AND(All!$V113="P9",All!$AE113="RDP"),Ruler!S$14,IF(AND(All!$V113="P1",All!$AE113="RMS"),Ruler!S$6,IF(AND(All!$V113="P2",All!$AE113="RMS"),Ruler!S$15,IF(AND(All!$V113="P3",All!$AE113="RMS"),Ruler!S$16,IF(AND(All!$V113="P4",All!$AE113="RMS"),Ruler!S$17,IF(AND(All!$V113="P5",All!$AE113="RMS"),Ruler!S$18,IF(AND(All!$V113="P6",All!$AE113="RMS"),Ruler!S$19,IF(AND(All!$V113="P7",All!$AE113="RMS"),Ruler!S$20,IF(AND(All!$V113="P8",All!$AE113="RMS"),Ruler!S$21,IF(AND(All!$V113="P9",All!$AE113="RMS"),Ruler!S$22,IF(AND(All!$V113="P1",All!$AE113="RSS"),Ruler!S$6,IF(AND(All!$V113="P2",All!$AE113="RSS"),Ruler!S$23,IF(AND(All!$V113="P3",All!$AE113="RSS"),Ruler!S$24,IF(AND(All!$V113="P4",All!$AE113="RSS"),Ruler!S$25,IF(AND(All!$V113="P5",All!$AE113="RSS"),Ruler!S$26,IF(AND(All!$V113="P6",All!$AE113="RSS"),Ruler!S$27,IF(AND(All!$V113="P7",All!$AE113="RSS"),Ruler!S$28,IF(AND(All!$V113="P8",All!$AE113="RSS"),Ruler!S$29,IF(AND(All!$V113="P9",All!$AE113="RSS"),Ruler!S$30,0)))))))))))))))))))))))))))</f>
        <v>2</v>
      </c>
      <c r="CA113" s="325">
        <f>IF(AND(All!$V113="P1",All!$AE113="RDP"),Ruler!T$6,IF(AND(All!$V113="P2",All!$AE113="RDP"),Ruler!T$7,IF(AND(All!$V113="P3",All!$AE113="RDP"),Ruler!T$8,IF(AND(All!$V113="P4",All!$AE113="RDP"),Ruler!T$9,IF(AND(All!$V113="P5",All!$AE113="RDP"),Ruler!T$10,IF(AND(All!$V113="P6",All!$AE113="RDP"),Ruler!T$11,IF(AND(All!$V113="P7",All!$AE113="RDP"),Ruler!T$12,IF(AND(All!$V113="P8",All!$AE113="RDP"),Ruler!T$13,IF(AND(All!$V113="P9",All!$AE113="RDP"),Ruler!T$14,IF(AND(All!$V113="P1",All!$AE113="RMS"),Ruler!T$6,IF(AND(All!$V113="P2",All!$AE113="RMS"),Ruler!T$15,IF(AND(All!$V113="P3",All!$AE113="RMS"),Ruler!T$16,IF(AND(All!$V113="P4",All!$AE113="RMS"),Ruler!T$17,IF(AND(All!$V113="P5",All!$AE113="RMS"),Ruler!T$18,IF(AND(All!$V113="P6",All!$AE113="RMS"),Ruler!T$19,IF(AND(All!$V113="P7",All!$AE113="RMS"),Ruler!T$20,IF(AND(All!$V113="P8",All!$AE113="RMS"),Ruler!T$21,IF(AND(All!$V113="P9",All!$AE113="RMS"),Ruler!T$22,IF(AND(All!$V113="P1",All!$AE113="RSS"),Ruler!T$6,IF(AND(All!$V113="P2",All!$AE113="RSS"),Ruler!T$23,IF(AND(All!$V113="P3",All!$AE113="RSS"),Ruler!T$24,IF(AND(All!$V113="P4",All!$AE113="RSS"),Ruler!T$25,IF(AND(All!$V113="P5",All!$AE113="RSS"),Ruler!T$26,IF(AND(All!$V113="P6",All!$AE113="RSS"),Ruler!T$27,IF(AND(All!$V113="P7",All!$AE113="RSS"),Ruler!T$28,IF(AND(All!$V113="P8",All!$AE113="RSS"),Ruler!T$29,IF(AND(All!$V113="P9",All!$AE113="RSS"),Ruler!T$30,0)))))))))))))))))))))))))))</f>
        <v>2</v>
      </c>
      <c r="CB113" s="325">
        <f>IF(AND(All!$V113="P1",All!$AE113="RDP"),Ruler!U$6,IF(AND(All!$V113="P2",All!$AE113="RDP"),Ruler!U$7,IF(AND(All!$V113="P3",All!$AE113="RDP"),Ruler!U$8,IF(AND(All!$V113="P4",All!$AE113="RDP"),Ruler!U$9,IF(AND(All!$V113="P5",All!$AE113="RDP"),Ruler!U$10,IF(AND(All!$V113="P6",All!$AE113="RDP"),Ruler!U$11,IF(AND(All!$V113="P7",All!$AE113="RDP"),Ruler!U$12,IF(AND(All!$V113="P8",All!$AE113="RDP"),Ruler!U$13,IF(AND(All!$V113="P9",All!$AE113="RDP"),Ruler!U$14,IF(AND(All!$V113="P1",All!$AE113="RMS"),Ruler!U$6,IF(AND(All!$V113="P2",All!$AE113="RMS"),Ruler!U$15,IF(AND(All!$V113="P3",All!$AE113="RMS"),Ruler!U$16,IF(AND(All!$V113="P4",All!$AE113="RMS"),Ruler!U$17,IF(AND(All!$V113="P5",All!$AE113="RMS"),Ruler!U$18,IF(AND(All!$V113="P6",All!$AE113="RMS"),Ruler!U$19,IF(AND(All!$V113="P7",All!$AE113="RMS"),Ruler!U$20,IF(AND(All!$V113="P8",All!$AE113="RMS"),Ruler!U$21,IF(AND(All!$V113="P9",All!$AE113="RMS"),Ruler!U$22,IF(AND(All!$V113="P1",All!$AE113="RSS"),Ruler!U$6,IF(AND(All!$V113="P2",All!$AE113="RSS"),Ruler!U$23,IF(AND(All!$V113="P3",All!$AE113="RSS"),Ruler!U$24,IF(AND(All!$V113="P4",All!$AE113="RSS"),Ruler!U$25,IF(AND(All!$V113="P5",All!$AE113="RSS"),Ruler!U$26,IF(AND(All!$V113="P6",All!$AE113="RSS"),Ruler!U$27,IF(AND(All!$V113="P7",All!$AE113="RSS"),Ruler!U$28,IF(AND(All!$V113="P8",All!$AE113="RSS"),Ruler!U$29,IF(AND(All!$V113="P9",All!$AE113="RSS"),Ruler!U$30,0)))))))))))))))))))))))))))</f>
        <v>2</v>
      </c>
      <c r="CC113" s="325">
        <f>IF(AND(All!$V113="P1",All!$AE113="RDP"),Ruler!V$6,IF(AND(All!$V113="P2",All!$AE113="RDP"),Ruler!V$7,IF(AND(All!$V113="P3",All!$AE113="RDP"),Ruler!V$8,IF(AND(All!$V113="P4",All!$AE113="RDP"),Ruler!V$9,IF(AND(All!$V113="P5",All!$AE113="RDP"),Ruler!V$10,IF(AND(All!$V113="P6",All!$AE113="RDP"),Ruler!V$11,IF(AND(All!$V113="P7",All!$AE113="RDP"),Ruler!V$12,IF(AND(All!$V113="P8",All!$AE113="RDP"),Ruler!V$13,IF(AND(All!$V113="P9",All!$AE113="RDP"),Ruler!V$14,IF(AND(All!$V113="P1",All!$AE113="RMS"),Ruler!V$6,IF(AND(All!$V113="P2",All!$AE113="RMS"),Ruler!V$15,IF(AND(All!$V113="P3",All!$AE113="RMS"),Ruler!V$16,IF(AND(All!$V113="P4",All!$AE113="RMS"),Ruler!V$17,IF(AND(All!$V113="P5",All!$AE113="RMS"),Ruler!V$18,IF(AND(All!$V113="P6",All!$AE113="RMS"),Ruler!V$19,IF(AND(All!$V113="P7",All!$AE113="RMS"),Ruler!V$20,IF(AND(All!$V113="P8",All!$AE113="RMS"),Ruler!V$21,IF(AND(All!$V113="P9",All!$AE113="RMS"),Ruler!V$22,IF(AND(All!$V113="P1",All!$AE113="RSS"),Ruler!V$6,IF(AND(All!$V113="P2",All!$AE113="RSS"),Ruler!V$23,IF(AND(All!$V113="P3",All!$AE113="RSS"),Ruler!V$24,IF(AND(All!$V113="P4",All!$AE113="RSS"),Ruler!V$25,IF(AND(All!$V113="P5",All!$AE113="RSS"),Ruler!V$26,IF(AND(All!$V113="P6",All!$AE113="RSS"),Ruler!V$27,IF(AND(All!$V113="P7",All!$AE113="RSS"),Ruler!V$28,IF(AND(All!$V113="P8",All!$AE113="RSS"),Ruler!V$29,IF(AND(All!$V113="P9",All!$AE113="RSS"),Ruler!V$30,0)))))))))))))))))))))))))))</f>
        <v>2</v>
      </c>
      <c r="CD113" s="325">
        <f>IF(AND(All!$V113="P1",All!$AE113="RDP"),Ruler!W$6,IF(AND(All!$V113="P2",All!$AE113="RDP"),Ruler!W$7,IF(AND(All!$V113="P3",All!$AE113="RDP"),Ruler!W$8,IF(AND(All!$V113="P4",All!$AE113="RDP"),Ruler!W$9,IF(AND(All!$V113="P5",All!$AE113="RDP"),Ruler!W$10,IF(AND(All!$V113="P6",All!$AE113="RDP"),Ruler!W$11,IF(AND(All!$V113="P7",All!$AE113="RDP"),Ruler!W$12,IF(AND(All!$V113="P8",All!$AE113="RDP"),Ruler!W$13,IF(AND(All!$V113="P9",All!$AE113="RDP"),Ruler!W$14,IF(AND(All!$V113="P1",All!$AE113="RMS"),Ruler!W$6,IF(AND(All!$V113="P2",All!$AE113="RMS"),Ruler!W$15,IF(AND(All!$V113="P3",All!$AE113="RMS"),Ruler!W$16,IF(AND(All!$V113="P4",All!$AE113="RMS"),Ruler!W$17,IF(AND(All!$V113="P5",All!$AE113="RMS"),Ruler!W$18,IF(AND(All!$V113="P6",All!$AE113="RMS"),Ruler!W$19,IF(AND(All!$V113="P7",All!$AE113="RMS"),Ruler!W$20,IF(AND(All!$V113="P8",All!$AE113="RMS"),Ruler!W$21,IF(AND(All!$V113="P9",All!$AE113="RMS"),Ruler!W$22,IF(AND(All!$V113="P1",All!$AE113="RSS"),Ruler!W$6,IF(AND(All!$V113="P2",All!$AE113="RSS"),Ruler!W$23,IF(AND(All!$V113="P3",All!$AE113="RSS"),Ruler!W$24,IF(AND(All!$V113="P4",All!$AE113="RSS"),Ruler!W$25,IF(AND(All!$V113="P5",All!$AE113="RSS"),Ruler!W$26,IF(AND(All!$V113="P6",All!$AE113="RSS"),Ruler!W$27,IF(AND(All!$V113="P7",All!$AE113="RSS"),Ruler!W$28,IF(AND(All!$V113="P8",All!$AE113="RSS"),Ruler!W$29,IF(AND(All!$V113="P9",All!$AE113="RSS"),Ruler!W$30,0)))))))))))))))))))))))))))</f>
        <v>1</v>
      </c>
      <c r="CE113" s="325">
        <f>IF(AND(All!$V113="P1",All!$AE113="RDP"),Ruler!X$6,IF(AND(All!$V113="P2",All!$AE113="RDP"),Ruler!X$7,IF(AND(All!$V113="P3",All!$AE113="RDP"),Ruler!X$8,IF(AND(All!$V113="P4",All!$AE113="RDP"),Ruler!X$9,IF(AND(All!$V113="P5",All!$AE113="RDP"),Ruler!X$10,IF(AND(All!$V113="P6",All!$AE113="RDP"),Ruler!X$11,IF(AND(All!$V113="P7",All!$AE113="RDP"),Ruler!X$12,IF(AND(All!$V113="P8",All!$AE113="RDP"),Ruler!X$13,IF(AND(All!$V113="P9",All!$AE113="RDP"),Ruler!X$14,IF(AND(All!$V113="P1",All!$AE113="RMS"),Ruler!X$6,IF(AND(All!$V113="P2",All!$AE113="RMS"),Ruler!X$15,IF(AND(All!$V113="P3",All!$AE113="RMS"),Ruler!X$16,IF(AND(All!$V113="P4",All!$AE113="RMS"),Ruler!X$17,IF(AND(All!$V113="P5",All!$AE113="RMS"),Ruler!X$18,IF(AND(All!$V113="P6",All!$AE113="RMS"),Ruler!X$19,IF(AND(All!$V113="P7",All!$AE113="RMS"),Ruler!X$20,IF(AND(All!$V113="P8",All!$AE113="RMS"),Ruler!X$21,IF(AND(All!$V113="P9",All!$AE113="RMS"),Ruler!X$22,IF(AND(All!$V113="P1",All!$AE113="RSS"),Ruler!X$6,IF(AND(All!$V113="P2",All!$AE113="RSS"),Ruler!X$23,IF(AND(All!$V113="P3",All!$AE113="RSS"),Ruler!X$24,IF(AND(All!$V113="P4",All!$AE113="RSS"),Ruler!X$25,IF(AND(All!$V113="P5",All!$AE113="RSS"),Ruler!X$26,IF(AND(All!$V113="P6",All!$AE113="RSS"),Ruler!X$27,IF(AND(All!$V113="P7",All!$AE113="RSS"),Ruler!X$28,IF(AND(All!$V113="P8",All!$AE113="RSS"),Ruler!X$29,IF(AND(All!$V113="P9",All!$AE113="RSS"),Ruler!X$30,0)))))))))))))))))))))))))))</f>
        <v>2</v>
      </c>
      <c r="CF113" s="325">
        <f>IF(AND(All!$V113="P1",All!$AE113="RDP"),Ruler!Y$6,IF(AND(All!$V113="P2",All!$AE113="RDP"),Ruler!Y$7,IF(AND(All!$V113="P3",All!$AE113="RDP"),Ruler!Y$8,IF(AND(All!$V113="P4",All!$AE113="RDP"),Ruler!Y$9,IF(AND(All!$V113="P5",All!$AE113="RDP"),Ruler!Y$10,IF(AND(All!$V113="P6",All!$AE113="RDP"),Ruler!Y$11,IF(AND(All!$V113="P7",All!$AE113="RDP"),Ruler!Y$12,IF(AND(All!$V113="P8",All!$AE113="RDP"),Ruler!Y$13,IF(AND(All!$V113="P9",All!$AE113="RDP"),Ruler!Y$14,IF(AND(All!$V113="P1",All!$AE113="RMS"),Ruler!Y$6,IF(AND(All!$V113="P2",All!$AE113="RMS"),Ruler!Y$15,IF(AND(All!$V113="P3",All!$AE113="RMS"),Ruler!Y$16,IF(AND(All!$V113="P4",All!$AE113="RMS"),Ruler!Y$17,IF(AND(All!$V113="P5",All!$AE113="RMS"),Ruler!Y$18,IF(AND(All!$V113="P6",All!$AE113="RMS"),Ruler!Y$19,IF(AND(All!$V113="P7",All!$AE113="RMS"),Ruler!Y$20,IF(AND(All!$V113="P8",All!$AE113="RMS"),Ruler!Y$21,IF(AND(All!$V113="P9",All!$AE113="RMS"),Ruler!Y$22,IF(AND(All!$V113="P1",All!$AE113="RSS"),Ruler!Y$6,IF(AND(All!$V113="P2",All!$AE113="RSS"),Ruler!Y$23,IF(AND(All!$V113="P3",All!$AE113="RSS"),Ruler!Y$24,IF(AND(All!$V113="P4",All!$AE113="RSS"),Ruler!Y$25,IF(AND(All!$V113="P5",All!$AE113="RSS"),Ruler!Y$26,IF(AND(All!$V113="P6",All!$AE113="RSS"),Ruler!Y$27,IF(AND(All!$V113="P7",All!$AE113="RSS"),Ruler!Y$28,IF(AND(All!$V113="P8",All!$AE113="RSS"),Ruler!Y$29,IF(AND(All!$V113="P9",All!$AE113="RSS"),Ruler!Y$30,0)))))))))))))))))))))))))))</f>
        <v>2</v>
      </c>
      <c r="CG113" s="325">
        <f>IF(AND(All!$V113="P1",All!$AE113="RDP"),Ruler!Z$6,IF(AND(All!$V113="P2",All!$AE113="RDP"),Ruler!Z$7,IF(AND(All!$V113="P3",All!$AE113="RDP"),Ruler!Z$8,IF(AND(All!$V113="P4",All!$AE113="RDP"),Ruler!Z$9,IF(AND(All!$V113="P5",All!$AE113="RDP"),Ruler!Z$10,IF(AND(All!$V113="P6",All!$AE113="RDP"),Ruler!Z$11,IF(AND(All!$V113="P7",All!$AE113="RDP"),Ruler!Z$12,IF(AND(All!$V113="P8",All!$AE113="RDP"),Ruler!Z$13,IF(AND(All!$V113="P9",All!$AE113="RDP"),Ruler!Z$14,IF(AND(All!$V113="P1",All!$AE113="RMS"),Ruler!Z$6,IF(AND(All!$V113="P2",All!$AE113="RMS"),Ruler!Z$15,IF(AND(All!$V113="P3",All!$AE113="RMS"),Ruler!Z$16,IF(AND(All!$V113="P4",All!$AE113="RMS"),Ruler!Z$17,IF(AND(All!$V113="P5",All!$AE113="RMS"),Ruler!Z$18,IF(AND(All!$V113="P6",All!$AE113="RMS"),Ruler!Z$19,IF(AND(All!$V113="P7",All!$AE113="RMS"),Ruler!Z$20,IF(AND(All!$V113="P8",All!$AE113="RMS"),Ruler!Z$21,IF(AND(All!$V113="P9",All!$AE113="RMS"),Ruler!Z$22,IF(AND(All!$V113="P1",All!$AE113="RSS"),Ruler!Z$6,IF(AND(All!$V113="P2",All!$AE113="RSS"),Ruler!Z$23,IF(AND(All!$V113="P3",All!$AE113="RSS"),Ruler!Z$24,IF(AND(All!$V113="P4",All!$AE113="RSS"),Ruler!Z$25,IF(AND(All!$V113="P5",All!$AE113="RSS"),Ruler!Z$26,IF(AND(All!$V113="P6",All!$AE113="RSS"),Ruler!Z$27,IF(AND(All!$V113="P7",All!$AE113="RSS"),Ruler!Z$28,IF(AND(All!$V113="P8",All!$AE113="RSS"),Ruler!Z$29,IF(AND(All!$V113="P9",All!$AE113="RSS"),Ruler!Z$30,0)))))))))))))))))))))))))))</f>
        <v>2</v>
      </c>
      <c r="CH113" s="325">
        <f>IF(AND(All!$V113="P1",All!$AE113="RDP"),Ruler!AA$6,IF(AND(All!$V113="P2",All!$AE113="RDP"),Ruler!AA$7,IF(AND(All!$V113="P3",All!$AE113="RDP"),Ruler!AA$8,IF(AND(All!$V113="P4",All!$AE113="RDP"),Ruler!AA$9,IF(AND(All!$V113="P5",All!$AE113="RDP"),Ruler!AA$10,IF(AND(All!$V113="P6",All!$AE113="RDP"),Ruler!AA$11,IF(AND(All!$V113="P7",All!$AE113="RDP"),Ruler!AA$12,IF(AND(All!$V113="P8",All!$AE113="RDP"),Ruler!AA$13,IF(AND(All!$V113="P9",All!$AE113="RDP"),Ruler!AA$14,IF(AND(All!$V113="P1",All!$AE113="RMS"),Ruler!AA$6,IF(AND(All!$V113="P2",All!$AE113="RMS"),Ruler!AA$15,IF(AND(All!$V113="P3",All!$AE113="RMS"),Ruler!AA$16,IF(AND(All!$V113="P4",All!$AE113="RMS"),Ruler!AA$17,IF(AND(All!$V113="P5",All!$AE113="RMS"),Ruler!AA$18,IF(AND(All!$V113="P6",All!$AE113="RMS"),Ruler!AA$19,IF(AND(All!$V113="P7",All!$AE113="RMS"),Ruler!AA$20,IF(AND(All!$V113="P8",All!$AE113="RMS"),Ruler!AA$21,IF(AND(All!$V113="P9",All!$AE113="RMS"),Ruler!AA$22,IF(AND(All!$V113="P1",All!$AE113="RSS"),Ruler!AA$6,IF(AND(All!$V113="P2",All!$AE113="RSS"),Ruler!AA$23,IF(AND(All!$V113="P3",All!$AE113="RSS"),Ruler!AA$24,IF(AND(All!$V113="P4",All!$AE113="RSS"),Ruler!AA$25,IF(AND(All!$V113="P5",All!$AE113="RSS"),Ruler!AA$26,IF(AND(All!$V113="P6",All!$AE113="RSS"),Ruler!AA$27,IF(AND(All!$V113="P7",All!$AE113="RSS"),Ruler!AA$28,IF(AND(All!$V113="P8",All!$AE113="RSS"),Ruler!AA$29,IF(AND(All!$V113="P9",All!$AE113="RSS"),Ruler!AA$30,0)))))))))))))))))))))))))))</f>
        <v>1</v>
      </c>
      <c r="CI113" s="325">
        <f>IF(AND(All!$V113="P1",All!$AE113="RDP"),Ruler!AB$6,IF(AND(All!$V113="P2",All!$AE113="RDP"),Ruler!AB$7,IF(AND(All!$V113="P3",All!$AE113="RDP"),Ruler!AB$8,IF(AND(All!$V113="P4",All!$AE113="RDP"),Ruler!AB$9,IF(AND(All!$V113="P5",All!$AE113="RDP"),Ruler!AB$10,IF(AND(All!$V113="P6",All!$AE113="RDP"),Ruler!AB$11,IF(AND(All!$V113="P7",All!$AE113="RDP"),Ruler!AB$12,IF(AND(All!$V113="P8",All!$AE113="RDP"),Ruler!AB$13,IF(AND(All!$V113="P9",All!$AE113="RDP"),Ruler!AB$14,IF(AND(All!$V113="P1",All!$AE113="RMS"),Ruler!AB$6,IF(AND(All!$V113="P2",All!$AE113="RMS"),Ruler!AB$15,IF(AND(All!$V113="P3",All!$AE113="RMS"),Ruler!AB$16,IF(AND(All!$V113="P4",All!$AE113="RMS"),Ruler!AB$17,IF(AND(All!$V113="P5",All!$AE113="RMS"),Ruler!AB$18,IF(AND(All!$V113="P6",All!$AE113="RMS"),Ruler!AB$19,IF(AND(All!$V113="P7",All!$AE113="RMS"),Ruler!AB$20,IF(AND(All!$V113="P8",All!$AE113="RMS"),Ruler!AB$21,IF(AND(All!$V113="P9",All!$AE113="RMS"),Ruler!AB$22,IF(AND(All!$V113="P1",All!$AE113="RSS"),Ruler!AB$6,IF(AND(All!$V113="P2",All!$AE113="RSS"),Ruler!AB$23,IF(AND(All!$V113="P3",All!$AE113="RSS"),Ruler!AB$24,IF(AND(All!$V113="P4",All!$AE113="RSS"),Ruler!AB$25,IF(AND(All!$V113="P5",All!$AE113="RSS"),Ruler!AB$26,IF(AND(All!$V113="P6",All!$AE113="RSS"),Ruler!AB$27,IF(AND(All!$V113="P7",All!$AE113="RSS"),Ruler!AB$28,IF(AND(All!$V113="P8",All!$AE113="RSS"),Ruler!AB$29,IF(AND(All!$V113="P9",All!$AE113="RSS"),Ruler!AB$30,0)))))))))))))))))))))))))))</f>
        <v>1</v>
      </c>
      <c r="CJ113" s="323">
        <f>Table9[[#This Row],[R-B1]]-Table9[[#This Row],[B1]]</f>
        <v>2</v>
      </c>
      <c r="CK113" s="43">
        <f>Table9[[#This Row],[R-B2]]-Table9[[#This Row],[B2]]</f>
        <v>2</v>
      </c>
      <c r="CL113" s="43">
        <f>Table9[[#This Row],[R-B3]]-Table9[[#This Row],[B3]]</f>
        <v>1</v>
      </c>
      <c r="CM113" s="43">
        <f>Table9[[#This Row],[R-B4]]-Table9[[#This Row],[B4]]</f>
        <v>0</v>
      </c>
      <c r="CN113" s="43">
        <f>Table9[[#This Row],[R-B5]]-Table9[[#This Row],[B5]]</f>
        <v>0</v>
      </c>
      <c r="CO113" s="43">
        <f>Table9[[#This Row],[R-B6]]-Table9[[#This Row],[B6]]</f>
        <v>-1</v>
      </c>
      <c r="CP113" s="43">
        <f>Table9[[#This Row],[R-B7]]-Table9[[#This Row],[B7]]</f>
        <v>0</v>
      </c>
      <c r="CQ113" s="43">
        <f>Table9[[#This Row],[R-B8]]-Table9[[#This Row],[B8]]</f>
        <v>1</v>
      </c>
      <c r="CR113" s="43">
        <f>Table9[[#This Row],[R-B9]]-Table9[[#This Row],[B9]]</f>
        <v>0</v>
      </c>
      <c r="CS113" s="43">
        <f>Table9[[#This Row],[R-B10]]-Table9[[#This Row],[B10]]</f>
        <v>0</v>
      </c>
      <c r="CT113" s="43">
        <f>Table9[[#This Row],[R-B11]]-Table9[[#This Row],[B11]]</f>
        <v>1</v>
      </c>
      <c r="CU113" s="43">
        <f>Table9[[#This Row],[R-B12]]-Table9[[#This Row],[B12]]</f>
        <v>0</v>
      </c>
      <c r="CV113" s="43">
        <f>Table9[[#This Row],[R-K1]]-Table9[[#This Row],[K1]]</f>
        <v>0</v>
      </c>
      <c r="CW113" s="43">
        <f>Table9[[#This Row],[R-K2]]-Table9[[#This Row],[K2]]</f>
        <v>1</v>
      </c>
      <c r="CX113" s="43">
        <f>Table9[[#This Row],[R-K3]]-Table9[[#This Row],[K3]]</f>
        <v>2</v>
      </c>
      <c r="CY113" s="43">
        <f>Table9[[#This Row],[R-K4]]-Table9[[#This Row],[K4]]</f>
        <v>-1</v>
      </c>
      <c r="CZ113" s="43">
        <f>Table9[[#This Row],[R-K5]]-Table9[[#This Row],[K5]]</f>
        <v>1</v>
      </c>
      <c r="DA113" s="43">
        <f>Table9[[#This Row],[R-P1]]-Table9[[#This Row],[P1]]</f>
        <v>2</v>
      </c>
      <c r="DB113" s="43">
        <f>Table9[[#This Row],[R-P2]]-Table9[[#This Row],[P2]]</f>
        <v>1</v>
      </c>
      <c r="DC113" s="43">
        <f>Table9[[#This Row],[R-P3]]-Table9[[#This Row],[P3]]</f>
        <v>0</v>
      </c>
      <c r="DD113" s="43">
        <f>Table9[[#This Row],[R-P4]]-Table9[[#This Row],[P4]]</f>
        <v>1</v>
      </c>
      <c r="DE113" s="43">
        <f>Table9[[#This Row],[R-P5]]-Table9[[#This Row],[P5]]</f>
        <v>2</v>
      </c>
      <c r="DF113" s="43">
        <f>Table9[[#This Row],[R-E1]]-Table9[[#This Row],[E1]]</f>
        <v>1</v>
      </c>
      <c r="DG113" s="328">
        <f>Table9[[#This Row],[R-E2]]-Table9[[#This Row],[E2]]</f>
        <v>1</v>
      </c>
      <c r="DH113" s="43">
        <f>COUNTIF(Table9[[#This Row],[G-B1]:[G-B12]],"&lt;=0")/12*100</f>
        <v>58.333333333333336</v>
      </c>
      <c r="DI113" s="43">
        <f>COUNTIF(Table9[[#This Row],[G-K1]:[G-K5]],"&lt;=0")/5*100</f>
        <v>40</v>
      </c>
      <c r="DJ113" s="43">
        <f>COUNTIF(Table9[[#This Row],[G-P1]:[G-P5]],"&lt;=0")/5*100</f>
        <v>20</v>
      </c>
      <c r="DK113" s="43">
        <f>COUNTIF(Table9[[#This Row],[G-E1]:[G-E2]],"&lt;=0")/2*100</f>
        <v>0</v>
      </c>
      <c r="DL113" s="450">
        <f>IF(AE113="RDP",(COUNTIF(Table9[[#This Row],[G-B3]],"&lt;=0")+COUNTIF(Table9[[#This Row],[G-B4]],"&lt;=0")+COUNTIF(Table9[[#This Row],[G-B7]],"&lt;=0")+COUNTIF(Table9[[#This Row],[G-B11]],"&lt;=0")+COUNTIF(Table9[[#This Row],[G-K2]],"&lt;=0"))/5*100,IF(AE113="RMS",(COUNTIF(Table9[[#This Row],[G-B4]],"&lt;=0")+COUNTIF(Table9[[#This Row],[G-B5]],"&lt;=0")+COUNTIF(Table9[[#This Row],[G-B10]],"&lt;=0")+COUNTIF(Table9[[#This Row],[G-B12]],"&lt;=0")+COUNTIF(Table9[[#This Row],[G-K2]],"&lt;=0"))/5*100,IF(AE113="RSS",(COUNTIF(Table9[[#This Row],[G-B1]],"&lt;=0")+COUNTIF(Table9[[#This Row],[G-B2]],"&lt;=0")+COUNTIF(Table9[[#This Row],[G-B6]],"&lt;=0")+COUNTIF(Table9[[#This Row],[G-B11]],"&lt;=0")+COUNTIF(Table9[[#This Row],[G-B12]],"&lt;=0"))/5*100,0)))</f>
        <v>80</v>
      </c>
      <c r="DM113" s="332"/>
      <c r="DR113" s="332"/>
      <c r="DW113" s="332"/>
      <c r="DX113" s="42"/>
      <c r="DY113" s="42"/>
      <c r="DZ113" s="42"/>
      <c r="EA113" s="333"/>
      <c r="EB113" s="342"/>
      <c r="EC113" s="339"/>
      <c r="ED113" s="339"/>
      <c r="EE113" s="338"/>
    </row>
    <row r="114" spans="2:135" ht="58.5" hidden="1" thickBot="1" x14ac:dyDescent="0.4">
      <c r="B114" s="282">
        <v>115</v>
      </c>
      <c r="C114" s="64" t="s">
        <v>134</v>
      </c>
      <c r="D114" s="62">
        <v>46160</v>
      </c>
      <c r="E114" s="434" t="s">
        <v>1004</v>
      </c>
      <c r="F114" s="61"/>
      <c r="G114" s="357">
        <f t="shared" ca="1" si="5"/>
        <v>38.412691143455106</v>
      </c>
      <c r="H114" s="283">
        <v>32295</v>
      </c>
      <c r="I114" s="61" t="s">
        <v>136</v>
      </c>
      <c r="J114" s="43" t="s">
        <v>137</v>
      </c>
      <c r="K114" s="61" t="s">
        <v>1005</v>
      </c>
      <c r="L114" s="61" t="s">
        <v>157</v>
      </c>
      <c r="M114" s="64" t="s">
        <v>147</v>
      </c>
      <c r="N114" s="61"/>
      <c r="O114" s="282" t="s">
        <v>159</v>
      </c>
      <c r="P114" s="63" t="s">
        <v>1006</v>
      </c>
      <c r="Q114" s="61" t="s">
        <v>144</v>
      </c>
      <c r="R114" s="343" t="s">
        <v>185</v>
      </c>
      <c r="S114" s="62">
        <v>40544</v>
      </c>
      <c r="T114" s="286">
        <f t="shared" ca="1" si="7"/>
        <v>15.802777777777777</v>
      </c>
      <c r="U114" s="71">
        <f ca="1">Table9[[#This Row],[Years in PET]]</f>
        <v>15.802777777777777</v>
      </c>
      <c r="V114" s="61" t="s">
        <v>58</v>
      </c>
      <c r="X114" s="286">
        <f ca="1">($T$1-Table9[[#This Row],[Date of Appointment to Current Grade]])/365</f>
        <v>2.640088403729079</v>
      </c>
      <c r="Y114" s="62">
        <v>45352</v>
      </c>
      <c r="Z114" s="61" t="s">
        <v>1007</v>
      </c>
      <c r="AA114" s="61"/>
      <c r="AB114" s="61"/>
      <c r="AC114" s="61" t="s">
        <v>146</v>
      </c>
      <c r="AD114" s="61">
        <v>2020</v>
      </c>
      <c r="AE114" s="61"/>
      <c r="AF114" s="61" t="s">
        <v>188</v>
      </c>
      <c r="AG114" s="246" t="s">
        <v>1008</v>
      </c>
      <c r="AH114" s="246" t="s">
        <v>1009</v>
      </c>
      <c r="AI114" s="246" t="s">
        <v>1010</v>
      </c>
      <c r="AJ114" s="61" t="s">
        <v>139</v>
      </c>
      <c r="AK114" s="66" t="s">
        <v>1011</v>
      </c>
      <c r="AL114" s="64" t="s">
        <v>380</v>
      </c>
      <c r="AM114" s="372" t="s">
        <v>696</v>
      </c>
      <c r="AN114" s="323"/>
      <c r="BK114" s="328"/>
      <c r="BL114" s="325">
        <f>IF(AND(All!$V114="P1",All!$AE114="RDP"),Ruler!E$6,IF(AND(All!$V114="P2",All!$AE114="RDP"),Ruler!E$7,IF(AND(All!$V114="P3",All!$AE114="RDP"),Ruler!E$8,IF(AND(All!$V114="P4",All!$AE114="RDP"),Ruler!E$9,IF(AND(All!$V114="P5",All!$AE114="RDP"),Ruler!E$10,IF(AND(All!$V114="P6",All!$AE114="RDP"),Ruler!E$11,IF(AND(All!$V114="P7",All!$AE114="RDP"),Ruler!E$12,IF(AND(All!$V114="P8",All!$AE114="RDP"),Ruler!E$13,IF(AND(All!$V114="P9",All!$AE114="RDP"),Ruler!E$14,IF(AND(All!$V114="P1",All!$AE114="RMS"),Ruler!E$6,IF(AND(All!$V114="P2",All!$AE114="RMS"),Ruler!E$15,IF(AND(All!$V114="P3",All!$AE114="RMS"),Ruler!E$16,IF(AND(All!$V114="P4",All!$AE114="RMS"),Ruler!E$17,IF(AND(All!$V114="P5",All!$AE114="RMS"),Ruler!E$18,IF(AND(All!$V114="P6",All!$AE114="RMS"),Ruler!E$19,IF(AND(All!$V114="P7",All!$AE114="RMS"),Ruler!E$20,IF(AND(All!$V114="P8",All!$AE114="RMS"),Ruler!E$21,IF(AND(All!$V114="P9",All!$AE114="RMS"),Ruler!E$22,IF(AND(All!$V114="P1",All!$AE114="RSS"),Ruler!E$6,IF(AND(All!$V114="P2",All!$AE114="RSS"),Ruler!E$23,IF(AND(All!$V114="P3",All!$AE114="RSS"),Ruler!E$24,IF(AND(All!$V114="P4",All!$AE114="RSS"),Ruler!E$25,IF(AND(All!$V114="P5",All!$AE114="RSS"),Ruler!E$26,IF(AND(All!$V114="P6",All!$AE114="RSS"),Ruler!E$27,IF(AND(All!$V114="P7",All!$AE114="RSS"),Ruler!E$28,IF(AND(All!$V114="P8",All!$AE114="RSS"),Ruler!E$29,IF(AND(All!$V114="P9",All!$AE114="RSS"),Ruler!E$30,0)))))))))))))))))))))))))))</f>
        <v>0</v>
      </c>
      <c r="BM114" s="325">
        <f>IF(AND(All!$V114="P1",All!$AE114="RDP"),Ruler!F$6,IF(AND(All!$V114="P2",All!$AE114="RDP"),Ruler!F$7,IF(AND(All!$V114="P3",All!$AE114="RDP"),Ruler!F$8,IF(AND(All!$V114="P4",All!$AE114="RDP"),Ruler!F$9,IF(AND(All!$V114="P5",All!$AE114="RDP"),Ruler!F$10,IF(AND(All!$V114="P6",All!$AE114="RDP"),Ruler!F$11,IF(AND(All!$V114="P7",All!$AE114="RDP"),Ruler!F$12,IF(AND(All!$V114="P8",All!$AE114="RDP"),Ruler!F$13,IF(AND(All!$V114="P9",All!$AE114="RDP"),Ruler!F$14,IF(AND(All!$V114="P1",All!$AE114="RMS"),Ruler!F$6,IF(AND(All!$V114="P2",All!$AE114="RMS"),Ruler!F$15,IF(AND(All!$V114="P3",All!$AE114="RMS"),Ruler!F$16,IF(AND(All!$V114="P4",All!$AE114="RMS"),Ruler!F$17,IF(AND(All!$V114="P5",All!$AE114="RMS"),Ruler!F$18,IF(AND(All!$V114="P6",All!$AE114="RMS"),Ruler!F$19,IF(AND(All!$V114="P7",All!$AE114="RMS"),Ruler!F$20,IF(AND(All!$V114="P8",All!$AE114="RMS"),Ruler!F$21,IF(AND(All!$V114="P9",All!$AE114="RMS"),Ruler!F$22,IF(AND(All!$V114="P1",All!$AE114="RSS"),Ruler!F$6,IF(AND(All!$V114="P2",All!$AE114="RSS"),Ruler!F$23,IF(AND(All!$V114="P3",All!$AE114="RSS"),Ruler!F$24,IF(AND(All!$V114="P4",All!$AE114="RSS"),Ruler!F$25,IF(AND(All!$V114="P5",All!$AE114="RSS"),Ruler!F$26,IF(AND(All!$V114="P6",All!$AE114="RSS"),Ruler!F$27,IF(AND(All!$V114="P7",All!$AE114="RSS"),Ruler!F$28,IF(AND(All!$V114="P8",All!$AE114="RSS"),Ruler!F$29,IF(AND(All!$V114="P9",All!$AE114="RSS"),Ruler!F$30,0)))))))))))))))))))))))))))</f>
        <v>0</v>
      </c>
      <c r="BN114" s="325">
        <f>IF(AND(All!$V114="P1",All!$AE114="RDP"),Ruler!G$6,IF(AND(All!$V114="P2",All!$AE114="RDP"),Ruler!G$7,IF(AND(All!$V114="P3",All!$AE114="RDP"),Ruler!G$8,IF(AND(All!$V114="P4",All!$AE114="RDP"),Ruler!G$9,IF(AND(All!$V114="P5",All!$AE114="RDP"),Ruler!G$10,IF(AND(All!$V114="P6",All!$AE114="RDP"),Ruler!G$11,IF(AND(All!$V114="P7",All!$AE114="RDP"),Ruler!G$12,IF(AND(All!$V114="P8",All!$AE114="RDP"),Ruler!G$13,IF(AND(All!$V114="P9",All!$AE114="RDP"),Ruler!G$14,IF(AND(All!$V114="P1",All!$AE114="RMS"),Ruler!G$6,IF(AND(All!$V114="P2",All!$AE114="RMS"),Ruler!G$15,IF(AND(All!$V114="P3",All!$AE114="RMS"),Ruler!G$16,IF(AND(All!$V114="P4",All!$AE114="RMS"),Ruler!G$17,IF(AND(All!$V114="P5",All!$AE114="RMS"),Ruler!G$18,IF(AND(All!$V114="P6",All!$AE114="RMS"),Ruler!G$19,IF(AND(All!$V114="P7",All!$AE114="RMS"),Ruler!G$20,IF(AND(All!$V114="P8",All!$AE114="RMS"),Ruler!G$21,IF(AND(All!$V114="P9",All!$AE114="RMS"),Ruler!G$22,IF(AND(All!$V114="P1",All!$AE114="RSS"),Ruler!G$6,IF(AND(All!$V114="P2",All!$AE114="RSS"),Ruler!G$23,IF(AND(All!$V114="P3",All!$AE114="RSS"),Ruler!G$24,IF(AND(All!$V114="P4",All!$AE114="RSS"),Ruler!G$25,IF(AND(All!$V114="P5",All!$AE114="RSS"),Ruler!G$26,IF(AND(All!$V114="P6",All!$AE114="RSS"),Ruler!G$27,IF(AND(All!$V114="P7",All!$AE114="RSS"),Ruler!G$28,IF(AND(All!$V114="P8",All!$AE114="RSS"),Ruler!G$29,IF(AND(All!$V114="P9",All!$AE114="RSS"),Ruler!G$30,0)))))))))))))))))))))))))))</f>
        <v>0</v>
      </c>
      <c r="BO114" s="325">
        <f>IF(AND(All!$V114="P1",All!$AE114="RDP"),Ruler!H$6,IF(AND(All!$V114="P2",All!$AE114="RDP"),Ruler!H$7,IF(AND(All!$V114="P3",All!$AE114="RDP"),Ruler!H$8,IF(AND(All!$V114="P4",All!$AE114="RDP"),Ruler!H$9,IF(AND(All!$V114="P5",All!$AE114="RDP"),Ruler!H$10,IF(AND(All!$V114="P6",All!$AE114="RDP"),Ruler!H$11,IF(AND(All!$V114="P7",All!$AE114="RDP"),Ruler!H$12,IF(AND(All!$V114="P8",All!$AE114="RDP"),Ruler!H$13,IF(AND(All!$V114="P9",All!$AE114="RDP"),Ruler!H$14,IF(AND(All!$V114="P1",All!$AE114="RMS"),Ruler!H$6,IF(AND(All!$V114="P2",All!$AE114="RMS"),Ruler!H$15,IF(AND(All!$V114="P3",All!$AE114="RMS"),Ruler!H$16,IF(AND(All!$V114="P4",All!$AE114="RMS"),Ruler!H$17,IF(AND(All!$V114="P5",All!$AE114="RMS"),Ruler!H$18,IF(AND(All!$V114="P6",All!$AE114="RMS"),Ruler!H$19,IF(AND(All!$V114="P7",All!$AE114="RMS"),Ruler!H$20,IF(AND(All!$V114="P8",All!$AE114="RMS"),Ruler!H$21,IF(AND(All!$V114="P9",All!$AE114="RMS"),Ruler!H$22,IF(AND(All!$V114="P1",All!$AE114="RSS"),Ruler!H$6,IF(AND(All!$V114="P2",All!$AE114="RSS"),Ruler!H$23,IF(AND(All!$V114="P3",All!$AE114="RSS"),Ruler!H$24,IF(AND(All!$V114="P4",All!$AE114="RSS"),Ruler!H$25,IF(AND(All!$V114="P5",All!$AE114="RSS"),Ruler!H$26,IF(AND(All!$V114="P6",All!$AE114="RSS"),Ruler!H$27,IF(AND(All!$V114="P7",All!$AE114="RSS"),Ruler!H$28,IF(AND(All!$V114="P8",All!$AE114="RSS"),Ruler!H$29,IF(AND(All!$V114="P9",All!$AE114="RSS"),Ruler!H$30,0)))))))))))))))))))))))))))</f>
        <v>0</v>
      </c>
      <c r="BP114" s="325">
        <f>IF(AND(All!$V114="P1",All!$AE114="RDP"),Ruler!I$6,IF(AND(All!$V114="P2",All!$AE114="RDP"),Ruler!I$7,IF(AND(All!$V114="P3",All!$AE114="RDP"),Ruler!I$8,IF(AND(All!$V114="P4",All!$AE114="RDP"),Ruler!I$9,IF(AND(All!$V114="P5",All!$AE114="RDP"),Ruler!I$10,IF(AND(All!$V114="P6",All!$AE114="RDP"),Ruler!I$11,IF(AND(All!$V114="P7",All!$AE114="RDP"),Ruler!I$12,IF(AND(All!$V114="P8",All!$AE114="RDP"),Ruler!I$13,IF(AND(All!$V114="P9",All!$AE114="RDP"),Ruler!I$14,IF(AND(All!$V114="P1",All!$AE114="RMS"),Ruler!I$6,IF(AND(All!$V114="P2",All!$AE114="RMS"),Ruler!I$15,IF(AND(All!$V114="P3",All!$AE114="RMS"),Ruler!I$16,IF(AND(All!$V114="P4",All!$AE114="RMS"),Ruler!I$17,IF(AND(All!$V114="P5",All!$AE114="RMS"),Ruler!I$18,IF(AND(All!$V114="P6",All!$AE114="RMS"),Ruler!I$19,IF(AND(All!$V114="P7",All!$AE114="RMS"),Ruler!I$20,IF(AND(All!$V114="P8",All!$AE114="RMS"),Ruler!I$21,IF(AND(All!$V114="P9",All!$AE114="RMS"),Ruler!I$22,IF(AND(All!$V114="P1",All!$AE114="RSS"),Ruler!I$6,IF(AND(All!$V114="P2",All!$AE114="RSS"),Ruler!I$23,IF(AND(All!$V114="P3",All!$AE114="RSS"),Ruler!I$24,IF(AND(All!$V114="P4",All!$AE114="RSS"),Ruler!I$25,IF(AND(All!$V114="P5",All!$AE114="RSS"),Ruler!I$26,IF(AND(All!$V114="P6",All!$AE114="RSS"),Ruler!I$27,IF(AND(All!$V114="P7",All!$AE114="RSS"),Ruler!I$28,IF(AND(All!$V114="P8",All!$AE114="RSS"),Ruler!I$29,IF(AND(All!$V114="P9",All!$AE114="RSS"),Ruler!I$30,0)))))))))))))))))))))))))))</f>
        <v>0</v>
      </c>
      <c r="BQ114" s="325">
        <f>IF(AND(All!$V114="P1",All!$AE114="RDP"),Ruler!J$6,IF(AND(All!$V114="P2",All!$AE114="RDP"),Ruler!J$7,IF(AND(All!$V114="P3",All!$AE114="RDP"),Ruler!J$8,IF(AND(All!$V114="P4",All!$AE114="RDP"),Ruler!J$9,IF(AND(All!$V114="P5",All!$AE114="RDP"),Ruler!J$10,IF(AND(All!$V114="P6",All!$AE114="RDP"),Ruler!J$11,IF(AND(All!$V114="P7",All!$AE114="RDP"),Ruler!J$12,IF(AND(All!$V114="P8",All!$AE114="RDP"),Ruler!J$13,IF(AND(All!$V114="P9",All!$AE114="RDP"),Ruler!J$14,IF(AND(All!$V114="P1",All!$AE114="RMS"),Ruler!J$6,IF(AND(All!$V114="P2",All!$AE114="RMS"),Ruler!J$15,IF(AND(All!$V114="P3",All!$AE114="RMS"),Ruler!J$16,IF(AND(All!$V114="P4",All!$AE114="RMS"),Ruler!J$17,IF(AND(All!$V114="P5",All!$AE114="RMS"),Ruler!J$18,IF(AND(All!$V114="P6",All!$AE114="RMS"),Ruler!J$19,IF(AND(All!$V114="P7",All!$AE114="RMS"),Ruler!J$20,IF(AND(All!$V114="P8",All!$AE114="RMS"),Ruler!J$21,IF(AND(All!$V114="P9",All!$AE114="RMS"),Ruler!J$22,IF(AND(All!$V114="P1",All!$AE114="RSS"),Ruler!J$6,IF(AND(All!$V114="P2",All!$AE114="RSS"),Ruler!J$23,IF(AND(All!$V114="P3",All!$AE114="RSS"),Ruler!J$24,IF(AND(All!$V114="P4",All!$AE114="RSS"),Ruler!J$25,IF(AND(All!$V114="P5",All!$AE114="RSS"),Ruler!J$26,IF(AND(All!$V114="P6",All!$AE114="RSS"),Ruler!J$27,IF(AND(All!$V114="P7",All!$AE114="RSS"),Ruler!J$28,IF(AND(All!$V114="P8",All!$AE114="RSS"),Ruler!J$29,IF(AND(All!$V114="P9",All!$AE114="RSS"),Ruler!J$30,0)))))))))))))))))))))))))))</f>
        <v>0</v>
      </c>
      <c r="BR114" s="325">
        <f>IF(AND(All!$V114="P1",All!$AE114="RDP"),Ruler!K$6,IF(AND(All!$V114="P2",All!$AE114="RDP"),Ruler!K$7,IF(AND(All!$V114="P3",All!$AE114="RDP"),Ruler!K$8,IF(AND(All!$V114="P4",All!$AE114="RDP"),Ruler!K$9,IF(AND(All!$V114="P5",All!$AE114="RDP"),Ruler!K$10,IF(AND(All!$V114="P6",All!$AE114="RDP"),Ruler!K$11,IF(AND(All!$V114="P7",All!$AE114="RDP"),Ruler!K$12,IF(AND(All!$V114="P8",All!$AE114="RDP"),Ruler!K$13,IF(AND(All!$V114="P9",All!$AE114="RDP"),Ruler!K$14,IF(AND(All!$V114="P1",All!$AE114="RMS"),Ruler!K$6,IF(AND(All!$V114="P2",All!$AE114="RMS"),Ruler!K$15,IF(AND(All!$V114="P3",All!$AE114="RMS"),Ruler!K$16,IF(AND(All!$V114="P4",All!$AE114="RMS"),Ruler!K$17,IF(AND(All!$V114="P5",All!$AE114="RMS"),Ruler!K$18,IF(AND(All!$V114="P6",All!$AE114="RMS"),Ruler!K$19,IF(AND(All!$V114="P7",All!$AE114="RMS"),Ruler!K$20,IF(AND(All!$V114="P8",All!$AE114="RMS"),Ruler!K$21,IF(AND(All!$V114="P9",All!$AE114="RMS"),Ruler!K$22,IF(AND(All!$V114="P1",All!$AE114="RSS"),Ruler!K$6,IF(AND(All!$V114="P2",All!$AE114="RSS"),Ruler!K$23,IF(AND(All!$V114="P3",All!$AE114="RSS"),Ruler!K$24,IF(AND(All!$V114="P4",All!$AE114="RSS"),Ruler!K$25,IF(AND(All!$V114="P5",All!$AE114="RSS"),Ruler!K$26,IF(AND(All!$V114="P6",All!$AE114="RSS"),Ruler!K$27,IF(AND(All!$V114="P7",All!$AE114="RSS"),Ruler!K$28,IF(AND(All!$V114="P8",All!$AE114="RSS"),Ruler!K$29,IF(AND(All!$V114="P9",All!$AE114="RSS"),Ruler!K$30,0)))))))))))))))))))))))))))</f>
        <v>0</v>
      </c>
      <c r="BS114" s="325">
        <f>IF(AND(All!$V114="P1",All!$AE114="RDP"),Ruler!L$6,IF(AND(All!$V114="P2",All!$AE114="RDP"),Ruler!L$7,IF(AND(All!$V114="P3",All!$AE114="RDP"),Ruler!L$8,IF(AND(All!$V114="P4",All!$AE114="RDP"),Ruler!L$9,IF(AND(All!$V114="P5",All!$AE114="RDP"),Ruler!L$10,IF(AND(All!$V114="P6",All!$AE114="RDP"),Ruler!L$11,IF(AND(All!$V114="P7",All!$AE114="RDP"),Ruler!L$12,IF(AND(All!$V114="P8",All!$AE114="RDP"),Ruler!L$13,IF(AND(All!$V114="P9",All!$AE114="RDP"),Ruler!L$14,IF(AND(All!$V114="P1",All!$AE114="RMS"),Ruler!L$6,IF(AND(All!$V114="P2",All!$AE114="RMS"),Ruler!L$15,IF(AND(All!$V114="P3",All!$AE114="RMS"),Ruler!L$16,IF(AND(All!$V114="P4",All!$AE114="RMS"),Ruler!L$17,IF(AND(All!$V114="P5",All!$AE114="RMS"),Ruler!L$18,IF(AND(All!$V114="P6",All!$AE114="RMS"),Ruler!L$19,IF(AND(All!$V114="P7",All!$AE114="RMS"),Ruler!L$20,IF(AND(All!$V114="P8",All!$AE114="RMS"),Ruler!L$21,IF(AND(All!$V114="P9",All!$AE114="RMS"),Ruler!L$22,IF(AND(All!$V114="P1",All!$AE114="RSS"),Ruler!L$6,IF(AND(All!$V114="P2",All!$AE114="RSS"),Ruler!L$23,IF(AND(All!$V114="P3",All!$AE114="RSS"),Ruler!L$24,IF(AND(All!$V114="P4",All!$AE114="RSS"),Ruler!L$25,IF(AND(All!$V114="P5",All!$AE114="RSS"),Ruler!L$26,IF(AND(All!$V114="P6",All!$AE114="RSS"),Ruler!L$27,IF(AND(All!$V114="P7",All!$AE114="RSS"),Ruler!L$28,IF(AND(All!$V114="P8",All!$AE114="RSS"),Ruler!L$29,IF(AND(All!$V114="P9",All!$AE114="RSS"),Ruler!L$30,0)))))))))))))))))))))))))))</f>
        <v>0</v>
      </c>
      <c r="BT114" s="325">
        <f>IF(AND(All!$V114="P1",All!$AE114="RDP"),Ruler!M$6,IF(AND(All!$V114="P2",All!$AE114="RDP"),Ruler!M$7,IF(AND(All!$V114="P3",All!$AE114="RDP"),Ruler!M$8,IF(AND(All!$V114="P4",All!$AE114="RDP"),Ruler!M$9,IF(AND(All!$V114="P5",All!$AE114="RDP"),Ruler!M$10,IF(AND(All!$V114="P6",All!$AE114="RDP"),Ruler!M$11,IF(AND(All!$V114="P7",All!$AE114="RDP"),Ruler!M$12,IF(AND(All!$V114="P8",All!$AE114="RDP"),Ruler!M$13,IF(AND(All!$V114="P9",All!$AE114="RDP"),Ruler!M$14,IF(AND(All!$V114="P1",All!$AE114="RMS"),Ruler!M$6,IF(AND(All!$V114="P2",All!$AE114="RMS"),Ruler!M$15,IF(AND(All!$V114="P3",All!$AE114="RMS"),Ruler!M$16,IF(AND(All!$V114="P4",All!$AE114="RMS"),Ruler!M$17,IF(AND(All!$V114="P5",All!$AE114="RMS"),Ruler!M$18,IF(AND(All!$V114="P6",All!$AE114="RMS"),Ruler!M$19,IF(AND(All!$V114="P7",All!$AE114="RMS"),Ruler!M$20,IF(AND(All!$V114="P8",All!$AE114="RMS"),Ruler!M$21,IF(AND(All!$V114="P9",All!$AE114="RMS"),Ruler!M$22,IF(AND(All!$V114="P1",All!$AE114="RSS"),Ruler!M$6,IF(AND(All!$V114="P2",All!$AE114="RSS"),Ruler!M$23,IF(AND(All!$V114="P3",All!$AE114="RSS"),Ruler!M$24,IF(AND(All!$V114="P4",All!$AE114="RSS"),Ruler!M$25,IF(AND(All!$V114="P5",All!$AE114="RSS"),Ruler!M$26,IF(AND(All!$V114="P6",All!$AE114="RSS"),Ruler!M$27,IF(AND(All!$V114="P7",All!$AE114="RSS"),Ruler!M$28,IF(AND(All!$V114="P8",All!$AE114="RSS"),Ruler!M$29,IF(AND(All!$V114="P9",All!$AE114="RSS"),Ruler!M$30,0)))))))))))))))))))))))))))</f>
        <v>0</v>
      </c>
      <c r="BU114" s="325">
        <f>IF(AND(All!$V114="P1",All!$AE114="RDP"),Ruler!N$6,IF(AND(All!$V114="P2",All!$AE114="RDP"),Ruler!N$7,IF(AND(All!$V114="P3",All!$AE114="RDP"),Ruler!N$8,IF(AND(All!$V114="P4",All!$AE114="RDP"),Ruler!N$9,IF(AND(All!$V114="P5",All!$AE114="RDP"),Ruler!N$10,IF(AND(All!$V114="P6",All!$AE114="RDP"),Ruler!N$11,IF(AND(All!$V114="P7",All!$AE114="RDP"),Ruler!N$12,IF(AND(All!$V114="P8",All!$AE114="RDP"),Ruler!N$13,IF(AND(All!$V114="P9",All!$AE114="RDP"),Ruler!N$14,IF(AND(All!$V114="P1",All!$AE114="RMS"),Ruler!N$6,IF(AND(All!$V114="P2",All!$AE114="RMS"),Ruler!N$15,IF(AND(All!$V114="P3",All!$AE114="RMS"),Ruler!N$16,IF(AND(All!$V114="P4",All!$AE114="RMS"),Ruler!N$17,IF(AND(All!$V114="P5",All!$AE114="RMS"),Ruler!N$18,IF(AND(All!$V114="P6",All!$AE114="RMS"),Ruler!N$19,IF(AND(All!$V114="P7",All!$AE114="RMS"),Ruler!N$20,IF(AND(All!$V114="P8",All!$AE114="RMS"),Ruler!N$21,IF(AND(All!$V114="P9",All!$AE114="RMS"),Ruler!N$22,IF(AND(All!$V114="P1",All!$AE114="RSS"),Ruler!N$6,IF(AND(All!$V114="P2",All!$AE114="RSS"),Ruler!N$23,IF(AND(All!$V114="P3",All!$AE114="RSS"),Ruler!N$24,IF(AND(All!$V114="P4",All!$AE114="RSS"),Ruler!N$25,IF(AND(All!$V114="P5",All!$AE114="RSS"),Ruler!N$26,IF(AND(All!$V114="P6",All!$AE114="RSS"),Ruler!N$27,IF(AND(All!$V114="P7",All!$AE114="RSS"),Ruler!N$28,IF(AND(All!$V114="P8",All!$AE114="RSS"),Ruler!N$29,IF(AND(All!$V114="P9",All!$AE114="RSS"),Ruler!N$30,0)))))))))))))))))))))))))))</f>
        <v>0</v>
      </c>
      <c r="BV114" s="325">
        <f>IF(AND(All!$V114="P1",All!$AE114="RDP"),Ruler!O$6,IF(AND(All!$V114="P2",All!$AE114="RDP"),Ruler!O$7,IF(AND(All!$V114="P3",All!$AE114="RDP"),Ruler!O$8,IF(AND(All!$V114="P4",All!$AE114="RDP"),Ruler!O$9,IF(AND(All!$V114="P5",All!$AE114="RDP"),Ruler!O$10,IF(AND(All!$V114="P6",All!$AE114="RDP"),Ruler!O$11,IF(AND(All!$V114="P7",All!$AE114="RDP"),Ruler!O$12,IF(AND(All!$V114="P8",All!$AE114="RDP"),Ruler!O$13,IF(AND(All!$V114="P9",All!$AE114="RDP"),Ruler!O$14,IF(AND(All!$V114="P1",All!$AE114="RMS"),Ruler!O$6,IF(AND(All!$V114="P2",All!$AE114="RMS"),Ruler!O$15,IF(AND(All!$V114="P3",All!$AE114="RMS"),Ruler!O$16,IF(AND(All!$V114="P4",All!$AE114="RMS"),Ruler!O$17,IF(AND(All!$V114="P5",All!$AE114="RMS"),Ruler!O$18,IF(AND(All!$V114="P6",All!$AE114="RMS"),Ruler!O$19,IF(AND(All!$V114="P7",All!$AE114="RMS"),Ruler!O$20,IF(AND(All!$V114="P8",All!$AE114="RMS"),Ruler!O$21,IF(AND(All!$V114="P9",All!$AE114="RMS"),Ruler!O$22,IF(AND(All!$V114="P1",All!$AE114="RSS"),Ruler!O$6,IF(AND(All!$V114="P2",All!$AE114="RSS"),Ruler!O$23,IF(AND(All!$V114="P3",All!$AE114="RSS"),Ruler!O$24,IF(AND(All!$V114="P4",All!$AE114="RSS"),Ruler!O$25,IF(AND(All!$V114="P5",All!$AE114="RSS"),Ruler!O$26,IF(AND(All!$V114="P6",All!$AE114="RSS"),Ruler!O$27,IF(AND(All!$V114="P7",All!$AE114="RSS"),Ruler!O$28,IF(AND(All!$V114="P8",All!$AE114="RSS"),Ruler!O$29,IF(AND(All!$V114="P9",All!$AE114="RSS"),Ruler!O$30,0)))))))))))))))))))))))))))</f>
        <v>0</v>
      </c>
      <c r="BW114" s="325">
        <f>IF(AND(All!$V114="P1",All!$AE114="RDP"),Ruler!P$6,IF(AND(All!$V114="P2",All!$AE114="RDP"),Ruler!P$7,IF(AND(All!$V114="P3",All!$AE114="RDP"),Ruler!P$8,IF(AND(All!$V114="P4",All!$AE114="RDP"),Ruler!P$9,IF(AND(All!$V114="P5",All!$AE114="RDP"),Ruler!P$10,IF(AND(All!$V114="P6",All!$AE114="RDP"),Ruler!P$11,IF(AND(All!$V114="P7",All!$AE114="RDP"),Ruler!P$12,IF(AND(All!$V114="P8",All!$AE114="RDP"),Ruler!P$13,IF(AND(All!$V114="P9",All!$AE114="RDP"),Ruler!P$14,IF(AND(All!$V114="P1",All!$AE114="RMS"),Ruler!P$6,IF(AND(All!$V114="P2",All!$AE114="RMS"),Ruler!P$15,IF(AND(All!$V114="P3",All!$AE114="RMS"),Ruler!P$16,IF(AND(All!$V114="P4",All!$AE114="RMS"),Ruler!P$17,IF(AND(All!$V114="P5",All!$AE114="RMS"),Ruler!P$18,IF(AND(All!$V114="P6",All!$AE114="RMS"),Ruler!P$19,IF(AND(All!$V114="P7",All!$AE114="RMS"),Ruler!P$20,IF(AND(All!$V114="P8",All!$AE114="RMS"),Ruler!P$21,IF(AND(All!$V114="P9",All!$AE114="RMS"),Ruler!P$22,IF(AND(All!$V114="P1",All!$AE114="RSS"),Ruler!P$6,IF(AND(All!$V114="P2",All!$AE114="RSS"),Ruler!P$23,IF(AND(All!$V114="P3",All!$AE114="RSS"),Ruler!P$24,IF(AND(All!$V114="P4",All!$AE114="RSS"),Ruler!P$25,IF(AND(All!$V114="P5",All!$AE114="RSS"),Ruler!P$26,IF(AND(All!$V114="P6",All!$AE114="RSS"),Ruler!P$27,IF(AND(All!$V114="P7",All!$AE114="RSS"),Ruler!P$28,IF(AND(All!$V114="P8",All!$AE114="RSS"),Ruler!P$29,IF(AND(All!$V114="P9",All!$AE114="RSS"),Ruler!P$30,0)))))))))))))))))))))))))))</f>
        <v>0</v>
      </c>
      <c r="BX114" s="325">
        <f>IF(AND(All!$V114="P1",All!$AE114="RDP"),Ruler!Q$6,IF(AND(All!$V114="P2",All!$AE114="RDP"),Ruler!Q$7,IF(AND(All!$V114="P3",All!$AE114="RDP"),Ruler!Q$8,IF(AND(All!$V114="P4",All!$AE114="RDP"),Ruler!Q$9,IF(AND(All!$V114="P5",All!$AE114="RDP"),Ruler!Q$10,IF(AND(All!$V114="P6",All!$AE114="RDP"),Ruler!Q$11,IF(AND(All!$V114="P7",All!$AE114="RDP"),Ruler!Q$12,IF(AND(All!$V114="P8",All!$AE114="RDP"),Ruler!Q$13,IF(AND(All!$V114="P9",All!$AE114="RDP"),Ruler!Q$14,IF(AND(All!$V114="P1",All!$AE114="RMS"),Ruler!Q$6,IF(AND(All!$V114="P2",All!$AE114="RMS"),Ruler!Q$15,IF(AND(All!$V114="P3",All!$AE114="RMS"),Ruler!Q$16,IF(AND(All!$V114="P4",All!$AE114="RMS"),Ruler!Q$17,IF(AND(All!$V114="P5",All!$AE114="RMS"),Ruler!Q$18,IF(AND(All!$V114="P6",All!$AE114="RMS"),Ruler!Q$19,IF(AND(All!$V114="P7",All!$AE114="RMS"),Ruler!Q$20,IF(AND(All!$V114="P8",All!$AE114="RMS"),Ruler!Q$21,IF(AND(All!$V114="P9",All!$AE114="RMS"),Ruler!Q$22,IF(AND(All!$V114="P1",All!$AE114="RSS"),Ruler!Q$6,IF(AND(All!$V114="P2",All!$AE114="RSS"),Ruler!Q$23,IF(AND(All!$V114="P3",All!$AE114="RSS"),Ruler!Q$24,IF(AND(All!$V114="P4",All!$AE114="RSS"),Ruler!Q$25,IF(AND(All!$V114="P5",All!$AE114="RSS"),Ruler!Q$26,IF(AND(All!$V114="P6",All!$AE114="RSS"),Ruler!Q$27,IF(AND(All!$V114="P7",All!$AE114="RSS"),Ruler!Q$28,IF(AND(All!$V114="P8",All!$AE114="RSS"),Ruler!Q$29,IF(AND(All!$V114="P9",All!$AE114="RSS"),Ruler!Q$30,0)))))))))))))))))))))))))))</f>
        <v>0</v>
      </c>
      <c r="BY114" s="325">
        <f>IF(AND(All!$V114="P1",All!$AE114="RDP"),Ruler!R$6,IF(AND(All!$V114="P2",All!$AE114="RDP"),Ruler!R$7,IF(AND(All!$V114="P3",All!$AE114="RDP"),Ruler!R$8,IF(AND(All!$V114="P4",All!$AE114="RDP"),Ruler!R$9,IF(AND(All!$V114="P5",All!$AE114="RDP"),Ruler!R$10,IF(AND(All!$V114="P6",All!$AE114="RDP"),Ruler!R$11,IF(AND(All!$V114="P7",All!$AE114="RDP"),Ruler!R$12,IF(AND(All!$V114="P8",All!$AE114="RDP"),Ruler!R$13,IF(AND(All!$V114="P9",All!$AE114="RDP"),Ruler!R$14,IF(AND(All!$V114="P1",All!$AE114="RMS"),Ruler!R$6,IF(AND(All!$V114="P2",All!$AE114="RMS"),Ruler!R$15,IF(AND(All!$V114="P3",All!$AE114="RMS"),Ruler!R$16,IF(AND(All!$V114="P4",All!$AE114="RMS"),Ruler!R$17,IF(AND(All!$V114="P5",All!$AE114="RMS"),Ruler!R$18,IF(AND(All!$V114="P6",All!$AE114="RMS"),Ruler!R$19,IF(AND(All!$V114="P7",All!$AE114="RMS"),Ruler!R$20,IF(AND(All!$V114="P8",All!$AE114="RMS"),Ruler!R$21,IF(AND(All!$V114="P9",All!$AE114="RMS"),Ruler!R$22,IF(AND(All!$V114="P1",All!$AE114="RSS"),Ruler!R$6,IF(AND(All!$V114="P2",All!$AE114="RSS"),Ruler!R$23,IF(AND(All!$V114="P3",All!$AE114="RSS"),Ruler!R$24,IF(AND(All!$V114="P4",All!$AE114="RSS"),Ruler!R$25,IF(AND(All!$V114="P5",All!$AE114="RSS"),Ruler!R$26,IF(AND(All!$V114="P6",All!$AE114="RSS"),Ruler!R$27,IF(AND(All!$V114="P7",All!$AE114="RSS"),Ruler!R$28,IF(AND(All!$V114="P8",All!$AE114="RSS"),Ruler!R$29,IF(AND(All!$V114="P9",All!$AE114="RSS"),Ruler!R$30,0)))))))))))))))))))))))))))</f>
        <v>0</v>
      </c>
      <c r="BZ114" s="325">
        <f>IF(AND(All!$V114="P1",All!$AE114="RDP"),Ruler!S$6,IF(AND(All!$V114="P2",All!$AE114="RDP"),Ruler!S$7,IF(AND(All!$V114="P3",All!$AE114="RDP"),Ruler!S$8,IF(AND(All!$V114="P4",All!$AE114="RDP"),Ruler!S$9,IF(AND(All!$V114="P5",All!$AE114="RDP"),Ruler!S$10,IF(AND(All!$V114="P6",All!$AE114="RDP"),Ruler!S$11,IF(AND(All!$V114="P7",All!$AE114="RDP"),Ruler!S$12,IF(AND(All!$V114="P8",All!$AE114="RDP"),Ruler!S$13,IF(AND(All!$V114="P9",All!$AE114="RDP"),Ruler!S$14,IF(AND(All!$V114="P1",All!$AE114="RMS"),Ruler!S$6,IF(AND(All!$V114="P2",All!$AE114="RMS"),Ruler!S$15,IF(AND(All!$V114="P3",All!$AE114="RMS"),Ruler!S$16,IF(AND(All!$V114="P4",All!$AE114="RMS"),Ruler!S$17,IF(AND(All!$V114="P5",All!$AE114="RMS"),Ruler!S$18,IF(AND(All!$V114="P6",All!$AE114="RMS"),Ruler!S$19,IF(AND(All!$V114="P7",All!$AE114="RMS"),Ruler!S$20,IF(AND(All!$V114="P8",All!$AE114="RMS"),Ruler!S$21,IF(AND(All!$V114="P9",All!$AE114="RMS"),Ruler!S$22,IF(AND(All!$V114="P1",All!$AE114="RSS"),Ruler!S$6,IF(AND(All!$V114="P2",All!$AE114="RSS"),Ruler!S$23,IF(AND(All!$V114="P3",All!$AE114="RSS"),Ruler!S$24,IF(AND(All!$V114="P4",All!$AE114="RSS"),Ruler!S$25,IF(AND(All!$V114="P5",All!$AE114="RSS"),Ruler!S$26,IF(AND(All!$V114="P6",All!$AE114="RSS"),Ruler!S$27,IF(AND(All!$V114="P7",All!$AE114="RSS"),Ruler!S$28,IF(AND(All!$V114="P8",All!$AE114="RSS"),Ruler!S$29,IF(AND(All!$V114="P9",All!$AE114="RSS"),Ruler!S$30,0)))))))))))))))))))))))))))</f>
        <v>0</v>
      </c>
      <c r="CA114" s="325">
        <f>IF(AND(All!$V114="P1",All!$AE114="RDP"),Ruler!T$6,IF(AND(All!$V114="P2",All!$AE114="RDP"),Ruler!T$7,IF(AND(All!$V114="P3",All!$AE114="RDP"),Ruler!T$8,IF(AND(All!$V114="P4",All!$AE114="RDP"),Ruler!T$9,IF(AND(All!$V114="P5",All!$AE114="RDP"),Ruler!T$10,IF(AND(All!$V114="P6",All!$AE114="RDP"),Ruler!T$11,IF(AND(All!$V114="P7",All!$AE114="RDP"),Ruler!T$12,IF(AND(All!$V114="P8",All!$AE114="RDP"),Ruler!T$13,IF(AND(All!$V114="P9",All!$AE114="RDP"),Ruler!T$14,IF(AND(All!$V114="P1",All!$AE114="RMS"),Ruler!T$6,IF(AND(All!$V114="P2",All!$AE114="RMS"),Ruler!T$15,IF(AND(All!$V114="P3",All!$AE114="RMS"),Ruler!T$16,IF(AND(All!$V114="P4",All!$AE114="RMS"),Ruler!T$17,IF(AND(All!$V114="P5",All!$AE114="RMS"),Ruler!T$18,IF(AND(All!$V114="P6",All!$AE114="RMS"),Ruler!T$19,IF(AND(All!$V114="P7",All!$AE114="RMS"),Ruler!T$20,IF(AND(All!$V114="P8",All!$AE114="RMS"),Ruler!T$21,IF(AND(All!$V114="P9",All!$AE114="RMS"),Ruler!T$22,IF(AND(All!$V114="P1",All!$AE114="RSS"),Ruler!T$6,IF(AND(All!$V114="P2",All!$AE114="RSS"),Ruler!T$23,IF(AND(All!$V114="P3",All!$AE114="RSS"),Ruler!T$24,IF(AND(All!$V114="P4",All!$AE114="RSS"),Ruler!T$25,IF(AND(All!$V114="P5",All!$AE114="RSS"),Ruler!T$26,IF(AND(All!$V114="P6",All!$AE114="RSS"),Ruler!T$27,IF(AND(All!$V114="P7",All!$AE114="RSS"),Ruler!T$28,IF(AND(All!$V114="P8",All!$AE114="RSS"),Ruler!T$29,IF(AND(All!$V114="P9",All!$AE114="RSS"),Ruler!T$30,0)))))))))))))))))))))))))))</f>
        <v>0</v>
      </c>
      <c r="CB114" s="325">
        <f>IF(AND(All!$V114="P1",All!$AE114="RDP"),Ruler!U$6,IF(AND(All!$V114="P2",All!$AE114="RDP"),Ruler!U$7,IF(AND(All!$V114="P3",All!$AE114="RDP"),Ruler!U$8,IF(AND(All!$V114="P4",All!$AE114="RDP"),Ruler!U$9,IF(AND(All!$V114="P5",All!$AE114="RDP"),Ruler!U$10,IF(AND(All!$V114="P6",All!$AE114="RDP"),Ruler!U$11,IF(AND(All!$V114="P7",All!$AE114="RDP"),Ruler!U$12,IF(AND(All!$V114="P8",All!$AE114="RDP"),Ruler!U$13,IF(AND(All!$V114="P9",All!$AE114="RDP"),Ruler!U$14,IF(AND(All!$V114="P1",All!$AE114="RMS"),Ruler!U$6,IF(AND(All!$V114="P2",All!$AE114="RMS"),Ruler!U$15,IF(AND(All!$V114="P3",All!$AE114="RMS"),Ruler!U$16,IF(AND(All!$V114="P4",All!$AE114="RMS"),Ruler!U$17,IF(AND(All!$V114="P5",All!$AE114="RMS"),Ruler!U$18,IF(AND(All!$V114="P6",All!$AE114="RMS"),Ruler!U$19,IF(AND(All!$V114="P7",All!$AE114="RMS"),Ruler!U$20,IF(AND(All!$V114="P8",All!$AE114="RMS"),Ruler!U$21,IF(AND(All!$V114="P9",All!$AE114="RMS"),Ruler!U$22,IF(AND(All!$V114="P1",All!$AE114="RSS"),Ruler!U$6,IF(AND(All!$V114="P2",All!$AE114="RSS"),Ruler!U$23,IF(AND(All!$V114="P3",All!$AE114="RSS"),Ruler!U$24,IF(AND(All!$V114="P4",All!$AE114="RSS"),Ruler!U$25,IF(AND(All!$V114="P5",All!$AE114="RSS"),Ruler!U$26,IF(AND(All!$V114="P6",All!$AE114="RSS"),Ruler!U$27,IF(AND(All!$V114="P7",All!$AE114="RSS"),Ruler!U$28,IF(AND(All!$V114="P8",All!$AE114="RSS"),Ruler!U$29,IF(AND(All!$V114="P9",All!$AE114="RSS"),Ruler!U$30,0)))))))))))))))))))))))))))</f>
        <v>0</v>
      </c>
      <c r="CC114" s="325">
        <f>IF(AND(All!$V114="P1",All!$AE114="RDP"),Ruler!V$6,IF(AND(All!$V114="P2",All!$AE114="RDP"),Ruler!V$7,IF(AND(All!$V114="P3",All!$AE114="RDP"),Ruler!V$8,IF(AND(All!$V114="P4",All!$AE114="RDP"),Ruler!V$9,IF(AND(All!$V114="P5",All!$AE114="RDP"),Ruler!V$10,IF(AND(All!$V114="P6",All!$AE114="RDP"),Ruler!V$11,IF(AND(All!$V114="P7",All!$AE114="RDP"),Ruler!V$12,IF(AND(All!$V114="P8",All!$AE114="RDP"),Ruler!V$13,IF(AND(All!$V114="P9",All!$AE114="RDP"),Ruler!V$14,IF(AND(All!$V114="P1",All!$AE114="RMS"),Ruler!V$6,IF(AND(All!$V114="P2",All!$AE114="RMS"),Ruler!V$15,IF(AND(All!$V114="P3",All!$AE114="RMS"),Ruler!V$16,IF(AND(All!$V114="P4",All!$AE114="RMS"),Ruler!V$17,IF(AND(All!$V114="P5",All!$AE114="RMS"),Ruler!V$18,IF(AND(All!$V114="P6",All!$AE114="RMS"),Ruler!V$19,IF(AND(All!$V114="P7",All!$AE114="RMS"),Ruler!V$20,IF(AND(All!$V114="P8",All!$AE114="RMS"),Ruler!V$21,IF(AND(All!$V114="P9",All!$AE114="RMS"),Ruler!V$22,IF(AND(All!$V114="P1",All!$AE114="RSS"),Ruler!V$6,IF(AND(All!$V114="P2",All!$AE114="RSS"),Ruler!V$23,IF(AND(All!$V114="P3",All!$AE114="RSS"),Ruler!V$24,IF(AND(All!$V114="P4",All!$AE114="RSS"),Ruler!V$25,IF(AND(All!$V114="P5",All!$AE114="RSS"),Ruler!V$26,IF(AND(All!$V114="P6",All!$AE114="RSS"),Ruler!V$27,IF(AND(All!$V114="P7",All!$AE114="RSS"),Ruler!V$28,IF(AND(All!$V114="P8",All!$AE114="RSS"),Ruler!V$29,IF(AND(All!$V114="P9",All!$AE114="RSS"),Ruler!V$30,0)))))))))))))))))))))))))))</f>
        <v>0</v>
      </c>
      <c r="CD114" s="325">
        <f>IF(AND(All!$V114="P1",All!$AE114="RDP"),Ruler!W$6,IF(AND(All!$V114="P2",All!$AE114="RDP"),Ruler!W$7,IF(AND(All!$V114="P3",All!$AE114="RDP"),Ruler!W$8,IF(AND(All!$V114="P4",All!$AE114="RDP"),Ruler!W$9,IF(AND(All!$V114="P5",All!$AE114="RDP"),Ruler!W$10,IF(AND(All!$V114="P6",All!$AE114="RDP"),Ruler!W$11,IF(AND(All!$V114="P7",All!$AE114="RDP"),Ruler!W$12,IF(AND(All!$V114="P8",All!$AE114="RDP"),Ruler!W$13,IF(AND(All!$V114="P9",All!$AE114="RDP"),Ruler!W$14,IF(AND(All!$V114="P1",All!$AE114="RMS"),Ruler!W$6,IF(AND(All!$V114="P2",All!$AE114="RMS"),Ruler!W$15,IF(AND(All!$V114="P3",All!$AE114="RMS"),Ruler!W$16,IF(AND(All!$V114="P4",All!$AE114="RMS"),Ruler!W$17,IF(AND(All!$V114="P5",All!$AE114="RMS"),Ruler!W$18,IF(AND(All!$V114="P6",All!$AE114="RMS"),Ruler!W$19,IF(AND(All!$V114="P7",All!$AE114="RMS"),Ruler!W$20,IF(AND(All!$V114="P8",All!$AE114="RMS"),Ruler!W$21,IF(AND(All!$V114="P9",All!$AE114="RMS"),Ruler!W$22,IF(AND(All!$V114="P1",All!$AE114="RSS"),Ruler!W$6,IF(AND(All!$V114="P2",All!$AE114="RSS"),Ruler!W$23,IF(AND(All!$V114="P3",All!$AE114="RSS"),Ruler!W$24,IF(AND(All!$V114="P4",All!$AE114="RSS"),Ruler!W$25,IF(AND(All!$V114="P5",All!$AE114="RSS"),Ruler!W$26,IF(AND(All!$V114="P6",All!$AE114="RSS"),Ruler!W$27,IF(AND(All!$V114="P7",All!$AE114="RSS"),Ruler!W$28,IF(AND(All!$V114="P8",All!$AE114="RSS"),Ruler!W$29,IF(AND(All!$V114="P9",All!$AE114="RSS"),Ruler!W$30,0)))))))))))))))))))))))))))</f>
        <v>0</v>
      </c>
      <c r="CE114" s="325">
        <f>IF(AND(All!$V114="P1",All!$AE114="RDP"),Ruler!X$6,IF(AND(All!$V114="P2",All!$AE114="RDP"),Ruler!X$7,IF(AND(All!$V114="P3",All!$AE114="RDP"),Ruler!X$8,IF(AND(All!$V114="P4",All!$AE114="RDP"),Ruler!X$9,IF(AND(All!$V114="P5",All!$AE114="RDP"),Ruler!X$10,IF(AND(All!$V114="P6",All!$AE114="RDP"),Ruler!X$11,IF(AND(All!$V114="P7",All!$AE114="RDP"),Ruler!X$12,IF(AND(All!$V114="P8",All!$AE114="RDP"),Ruler!X$13,IF(AND(All!$V114="P9",All!$AE114="RDP"),Ruler!X$14,IF(AND(All!$V114="P1",All!$AE114="RMS"),Ruler!X$6,IF(AND(All!$V114="P2",All!$AE114="RMS"),Ruler!X$15,IF(AND(All!$V114="P3",All!$AE114="RMS"),Ruler!X$16,IF(AND(All!$V114="P4",All!$AE114="RMS"),Ruler!X$17,IF(AND(All!$V114="P5",All!$AE114="RMS"),Ruler!X$18,IF(AND(All!$V114="P6",All!$AE114="RMS"),Ruler!X$19,IF(AND(All!$V114="P7",All!$AE114="RMS"),Ruler!X$20,IF(AND(All!$V114="P8",All!$AE114="RMS"),Ruler!X$21,IF(AND(All!$V114="P9",All!$AE114="RMS"),Ruler!X$22,IF(AND(All!$V114="P1",All!$AE114="RSS"),Ruler!X$6,IF(AND(All!$V114="P2",All!$AE114="RSS"),Ruler!X$23,IF(AND(All!$V114="P3",All!$AE114="RSS"),Ruler!X$24,IF(AND(All!$V114="P4",All!$AE114="RSS"),Ruler!X$25,IF(AND(All!$V114="P5",All!$AE114="RSS"),Ruler!X$26,IF(AND(All!$V114="P6",All!$AE114="RSS"),Ruler!X$27,IF(AND(All!$V114="P7",All!$AE114="RSS"),Ruler!X$28,IF(AND(All!$V114="P8",All!$AE114="RSS"),Ruler!X$29,IF(AND(All!$V114="P9",All!$AE114="RSS"),Ruler!X$30,0)))))))))))))))))))))))))))</f>
        <v>0</v>
      </c>
      <c r="CF114" s="325">
        <f>IF(AND(All!$V114="P1",All!$AE114="RDP"),Ruler!Y$6,IF(AND(All!$V114="P2",All!$AE114="RDP"),Ruler!Y$7,IF(AND(All!$V114="P3",All!$AE114="RDP"),Ruler!Y$8,IF(AND(All!$V114="P4",All!$AE114="RDP"),Ruler!Y$9,IF(AND(All!$V114="P5",All!$AE114="RDP"),Ruler!Y$10,IF(AND(All!$V114="P6",All!$AE114="RDP"),Ruler!Y$11,IF(AND(All!$V114="P7",All!$AE114="RDP"),Ruler!Y$12,IF(AND(All!$V114="P8",All!$AE114="RDP"),Ruler!Y$13,IF(AND(All!$V114="P9",All!$AE114="RDP"),Ruler!Y$14,IF(AND(All!$V114="P1",All!$AE114="RMS"),Ruler!Y$6,IF(AND(All!$V114="P2",All!$AE114="RMS"),Ruler!Y$15,IF(AND(All!$V114="P3",All!$AE114="RMS"),Ruler!Y$16,IF(AND(All!$V114="P4",All!$AE114="RMS"),Ruler!Y$17,IF(AND(All!$V114="P5",All!$AE114="RMS"),Ruler!Y$18,IF(AND(All!$V114="P6",All!$AE114="RMS"),Ruler!Y$19,IF(AND(All!$V114="P7",All!$AE114="RMS"),Ruler!Y$20,IF(AND(All!$V114="P8",All!$AE114="RMS"),Ruler!Y$21,IF(AND(All!$V114="P9",All!$AE114="RMS"),Ruler!Y$22,IF(AND(All!$V114="P1",All!$AE114="RSS"),Ruler!Y$6,IF(AND(All!$V114="P2",All!$AE114="RSS"),Ruler!Y$23,IF(AND(All!$V114="P3",All!$AE114="RSS"),Ruler!Y$24,IF(AND(All!$V114="P4",All!$AE114="RSS"),Ruler!Y$25,IF(AND(All!$V114="P5",All!$AE114="RSS"),Ruler!Y$26,IF(AND(All!$V114="P6",All!$AE114="RSS"),Ruler!Y$27,IF(AND(All!$V114="P7",All!$AE114="RSS"),Ruler!Y$28,IF(AND(All!$V114="P8",All!$AE114="RSS"),Ruler!Y$29,IF(AND(All!$V114="P9",All!$AE114="RSS"),Ruler!Y$30,0)))))))))))))))))))))))))))</f>
        <v>0</v>
      </c>
      <c r="CG114" s="325">
        <f>IF(AND(All!$V114="P1",All!$AE114="RDP"),Ruler!Z$6,IF(AND(All!$V114="P2",All!$AE114="RDP"),Ruler!Z$7,IF(AND(All!$V114="P3",All!$AE114="RDP"),Ruler!Z$8,IF(AND(All!$V114="P4",All!$AE114="RDP"),Ruler!Z$9,IF(AND(All!$V114="P5",All!$AE114="RDP"),Ruler!Z$10,IF(AND(All!$V114="P6",All!$AE114="RDP"),Ruler!Z$11,IF(AND(All!$V114="P7",All!$AE114="RDP"),Ruler!Z$12,IF(AND(All!$V114="P8",All!$AE114="RDP"),Ruler!Z$13,IF(AND(All!$V114="P9",All!$AE114="RDP"),Ruler!Z$14,IF(AND(All!$V114="P1",All!$AE114="RMS"),Ruler!Z$6,IF(AND(All!$V114="P2",All!$AE114="RMS"),Ruler!Z$15,IF(AND(All!$V114="P3",All!$AE114="RMS"),Ruler!Z$16,IF(AND(All!$V114="P4",All!$AE114="RMS"),Ruler!Z$17,IF(AND(All!$V114="P5",All!$AE114="RMS"),Ruler!Z$18,IF(AND(All!$V114="P6",All!$AE114="RMS"),Ruler!Z$19,IF(AND(All!$V114="P7",All!$AE114="RMS"),Ruler!Z$20,IF(AND(All!$V114="P8",All!$AE114="RMS"),Ruler!Z$21,IF(AND(All!$V114="P9",All!$AE114="RMS"),Ruler!Z$22,IF(AND(All!$V114="P1",All!$AE114="RSS"),Ruler!Z$6,IF(AND(All!$V114="P2",All!$AE114="RSS"),Ruler!Z$23,IF(AND(All!$V114="P3",All!$AE114="RSS"),Ruler!Z$24,IF(AND(All!$V114="P4",All!$AE114="RSS"),Ruler!Z$25,IF(AND(All!$V114="P5",All!$AE114="RSS"),Ruler!Z$26,IF(AND(All!$V114="P6",All!$AE114="RSS"),Ruler!Z$27,IF(AND(All!$V114="P7",All!$AE114="RSS"),Ruler!Z$28,IF(AND(All!$V114="P8",All!$AE114="RSS"),Ruler!Z$29,IF(AND(All!$V114="P9",All!$AE114="RSS"),Ruler!Z$30,0)))))))))))))))))))))))))))</f>
        <v>0</v>
      </c>
      <c r="CH114" s="325">
        <f>IF(AND(All!$V114="P1",All!$AE114="RDP"),Ruler!AA$6,IF(AND(All!$V114="P2",All!$AE114="RDP"),Ruler!AA$7,IF(AND(All!$V114="P3",All!$AE114="RDP"),Ruler!AA$8,IF(AND(All!$V114="P4",All!$AE114="RDP"),Ruler!AA$9,IF(AND(All!$V114="P5",All!$AE114="RDP"),Ruler!AA$10,IF(AND(All!$V114="P6",All!$AE114="RDP"),Ruler!AA$11,IF(AND(All!$V114="P7",All!$AE114="RDP"),Ruler!AA$12,IF(AND(All!$V114="P8",All!$AE114="RDP"),Ruler!AA$13,IF(AND(All!$V114="P9",All!$AE114="RDP"),Ruler!AA$14,IF(AND(All!$V114="P1",All!$AE114="RMS"),Ruler!AA$6,IF(AND(All!$V114="P2",All!$AE114="RMS"),Ruler!AA$15,IF(AND(All!$V114="P3",All!$AE114="RMS"),Ruler!AA$16,IF(AND(All!$V114="P4",All!$AE114="RMS"),Ruler!AA$17,IF(AND(All!$V114="P5",All!$AE114="RMS"),Ruler!AA$18,IF(AND(All!$V114="P6",All!$AE114="RMS"),Ruler!AA$19,IF(AND(All!$V114="P7",All!$AE114="RMS"),Ruler!AA$20,IF(AND(All!$V114="P8",All!$AE114="RMS"),Ruler!AA$21,IF(AND(All!$V114="P9",All!$AE114="RMS"),Ruler!AA$22,IF(AND(All!$V114="P1",All!$AE114="RSS"),Ruler!AA$6,IF(AND(All!$V114="P2",All!$AE114="RSS"),Ruler!AA$23,IF(AND(All!$V114="P3",All!$AE114="RSS"),Ruler!AA$24,IF(AND(All!$V114="P4",All!$AE114="RSS"),Ruler!AA$25,IF(AND(All!$V114="P5",All!$AE114="RSS"),Ruler!AA$26,IF(AND(All!$V114="P6",All!$AE114="RSS"),Ruler!AA$27,IF(AND(All!$V114="P7",All!$AE114="RSS"),Ruler!AA$28,IF(AND(All!$V114="P8",All!$AE114="RSS"),Ruler!AA$29,IF(AND(All!$V114="P9",All!$AE114="RSS"),Ruler!AA$30,0)))))))))))))))))))))))))))</f>
        <v>0</v>
      </c>
      <c r="CI114" s="325">
        <f>IF(AND(All!$V114="P1",All!$AE114="RDP"),Ruler!AB$6,IF(AND(All!$V114="P2",All!$AE114="RDP"),Ruler!AB$7,IF(AND(All!$V114="P3",All!$AE114="RDP"),Ruler!AB$8,IF(AND(All!$V114="P4",All!$AE114="RDP"),Ruler!AB$9,IF(AND(All!$V114="P5",All!$AE114="RDP"),Ruler!AB$10,IF(AND(All!$V114="P6",All!$AE114="RDP"),Ruler!AB$11,IF(AND(All!$V114="P7",All!$AE114="RDP"),Ruler!AB$12,IF(AND(All!$V114="P8",All!$AE114="RDP"),Ruler!AB$13,IF(AND(All!$V114="P9",All!$AE114="RDP"),Ruler!AB$14,IF(AND(All!$V114="P1",All!$AE114="RMS"),Ruler!AB$6,IF(AND(All!$V114="P2",All!$AE114="RMS"),Ruler!AB$15,IF(AND(All!$V114="P3",All!$AE114="RMS"),Ruler!AB$16,IF(AND(All!$V114="P4",All!$AE114="RMS"),Ruler!AB$17,IF(AND(All!$V114="P5",All!$AE114="RMS"),Ruler!AB$18,IF(AND(All!$V114="P6",All!$AE114="RMS"),Ruler!AB$19,IF(AND(All!$V114="P7",All!$AE114="RMS"),Ruler!AB$20,IF(AND(All!$V114="P8",All!$AE114="RMS"),Ruler!AB$21,IF(AND(All!$V114="P9",All!$AE114="RMS"),Ruler!AB$22,IF(AND(All!$V114="P1",All!$AE114="RSS"),Ruler!AB$6,IF(AND(All!$V114="P2",All!$AE114="RSS"),Ruler!AB$23,IF(AND(All!$V114="P3",All!$AE114="RSS"),Ruler!AB$24,IF(AND(All!$V114="P4",All!$AE114="RSS"),Ruler!AB$25,IF(AND(All!$V114="P5",All!$AE114="RSS"),Ruler!AB$26,IF(AND(All!$V114="P6",All!$AE114="RSS"),Ruler!AB$27,IF(AND(All!$V114="P7",All!$AE114="RSS"),Ruler!AB$28,IF(AND(All!$V114="P8",All!$AE114="RSS"),Ruler!AB$29,IF(AND(All!$V114="P9",All!$AE114="RSS"),Ruler!AB$30,0)))))))))))))))))))))))))))</f>
        <v>0</v>
      </c>
      <c r="CJ114" s="323"/>
      <c r="DG114" s="328"/>
      <c r="DH114" s="43">
        <f>COUNTIF(Table9[[#This Row],[G-B1]:[G-B12]],"&lt;=0")/12*100</f>
        <v>0</v>
      </c>
      <c r="DI114" s="43">
        <f>COUNTIF(Table9[[#This Row],[G-K1]:[G-K5]],"&lt;=0")/5*100</f>
        <v>0</v>
      </c>
      <c r="DJ114" s="43">
        <f>COUNTIF(Table9[[#This Row],[G-P1]:[G-P5]],"&lt;=0")/5*100</f>
        <v>0</v>
      </c>
      <c r="DK114" s="43">
        <f>COUNTIF(Table9[[#This Row],[G-E1]:[G-E2]],"&lt;=0")/2*100</f>
        <v>0</v>
      </c>
      <c r="DL114" s="450">
        <f>IF(AE114="RDP",(COUNTIF(Table9[[#This Row],[G-B3]],"&lt;=0")+COUNTIF(Table9[[#This Row],[G-B4]],"&lt;=0")+COUNTIF(Table9[[#This Row],[G-B7]],"&lt;=0")+COUNTIF(Table9[[#This Row],[G-B11]],"&lt;=0")+COUNTIF(Table9[[#This Row],[G-K2]],"&lt;=0"))/5*100,IF(AE114="RMS",(COUNTIF(Table9[[#This Row],[G-B4]],"&lt;=0")+COUNTIF(Table9[[#This Row],[G-B5]],"&lt;=0")+COUNTIF(Table9[[#This Row],[G-B10]],"&lt;=0")+COUNTIF(Table9[[#This Row],[G-B12]],"&lt;=0")+COUNTIF(Table9[[#This Row],[G-K2]],"&lt;=0"))/5*100,IF(AE114="RSS",(COUNTIF(Table9[[#This Row],[G-B1]],"&lt;=0")+COUNTIF(Table9[[#This Row],[G-B2]],"&lt;=0")+COUNTIF(Table9[[#This Row],[G-B6]],"&lt;=0")+COUNTIF(Table9[[#This Row],[G-B11]],"&lt;=0")+COUNTIF(Table9[[#This Row],[G-B12]],"&lt;=0"))/5*100,0)))</f>
        <v>0</v>
      </c>
      <c r="DM114" s="332"/>
      <c r="DR114" s="332"/>
      <c r="DW114" s="332"/>
      <c r="DX114" s="42"/>
      <c r="DY114" s="42"/>
      <c r="DZ114" s="42"/>
      <c r="EA114" s="333"/>
      <c r="EB114" s="342"/>
      <c r="EC114" s="339"/>
      <c r="ED114" s="339"/>
      <c r="EE114" s="338" t="s">
        <v>1012</v>
      </c>
    </row>
    <row r="115" spans="2:135" ht="74.25" hidden="1" customHeight="1" thickBot="1" x14ac:dyDescent="0.35">
      <c r="B115" s="282">
        <v>116</v>
      </c>
      <c r="C115" s="64" t="s">
        <v>134</v>
      </c>
      <c r="D115" s="62">
        <v>46230</v>
      </c>
      <c r="E115" s="434" t="s">
        <v>1013</v>
      </c>
      <c r="F115" s="61">
        <v>1058423</v>
      </c>
      <c r="G115" s="357">
        <f t="shared" ca="1" si="5"/>
        <v>30.571595253044148</v>
      </c>
      <c r="H115" s="283">
        <v>35157</v>
      </c>
      <c r="I115" s="61" t="s">
        <v>136</v>
      </c>
      <c r="J115" s="43" t="s">
        <v>137</v>
      </c>
      <c r="K115" s="61" t="s">
        <v>138</v>
      </c>
      <c r="L115" s="61" t="s">
        <v>147</v>
      </c>
      <c r="M115" s="282" t="s">
        <v>140</v>
      </c>
      <c r="N115" s="61" t="s">
        <v>1014</v>
      </c>
      <c r="O115" s="282" t="s">
        <v>142</v>
      </c>
      <c r="P115" s="63" t="s">
        <v>1015</v>
      </c>
      <c r="Q115" s="61" t="s">
        <v>144</v>
      </c>
      <c r="R115" s="61"/>
      <c r="S115" s="62">
        <v>43695</v>
      </c>
      <c r="T115" s="286">
        <f t="shared" ca="1" si="7"/>
        <v>7.1722222222222225</v>
      </c>
      <c r="U115" s="61"/>
      <c r="V115" s="61" t="s">
        <v>56</v>
      </c>
      <c r="W115" s="46"/>
      <c r="X115" s="286">
        <f ca="1">($T$1-Table9[[#This Row],[Date of Appointment to Current Grade]])/365</f>
        <v>3.2236500475646959</v>
      </c>
      <c r="Y115" s="62">
        <v>45139</v>
      </c>
      <c r="Z115" s="282" t="s">
        <v>187</v>
      </c>
      <c r="AA115" s="62">
        <v>45383</v>
      </c>
      <c r="AB115" s="71">
        <f ca="1">($T$1-Table9[[#This Row],[Date in Position]])/365</f>
        <v>2.555156896879764</v>
      </c>
      <c r="AC115" s="61" t="s">
        <v>146</v>
      </c>
      <c r="AD115" s="61"/>
      <c r="AE115" s="61"/>
      <c r="AF115" s="61" t="s">
        <v>148</v>
      </c>
      <c r="AG115" s="65" t="s">
        <v>1016</v>
      </c>
      <c r="AH115" s="65" t="s">
        <v>1017</v>
      </c>
      <c r="AI115" s="65" t="s">
        <v>1018</v>
      </c>
      <c r="AJ115" s="64"/>
      <c r="AK115" s="66" t="s">
        <v>1019</v>
      </c>
      <c r="AL115" s="64" t="s">
        <v>153</v>
      </c>
      <c r="AM115" s="321" t="s">
        <v>1020</v>
      </c>
      <c r="AN115" s="323"/>
      <c r="BK115" s="328"/>
      <c r="BL115" s="325">
        <f>IF(AND(All!$V115="P1",All!$AE115="RDP"),Ruler!E$6,IF(AND(All!$V115="P2",All!$AE115="RDP"),Ruler!E$7,IF(AND(All!$V115="P3",All!$AE115="RDP"),Ruler!E$8,IF(AND(All!$V115="P4",All!$AE115="RDP"),Ruler!E$9,IF(AND(All!$V115="P5",All!$AE115="RDP"),Ruler!E$10,IF(AND(All!$V115="P6",All!$AE115="RDP"),Ruler!E$11,IF(AND(All!$V115="P7",All!$AE115="RDP"),Ruler!E$12,IF(AND(All!$V115="P8",All!$AE115="RDP"),Ruler!E$13,IF(AND(All!$V115="P9",All!$AE115="RDP"),Ruler!E$14,IF(AND(All!$V115="P1",All!$AE115="RMS"),Ruler!E$6,IF(AND(All!$V115="P2",All!$AE115="RMS"),Ruler!E$15,IF(AND(All!$V115="P3",All!$AE115="RMS"),Ruler!E$16,IF(AND(All!$V115="P4",All!$AE115="RMS"),Ruler!E$17,IF(AND(All!$V115="P5",All!$AE115="RMS"),Ruler!E$18,IF(AND(All!$V115="P6",All!$AE115="RMS"),Ruler!E$19,IF(AND(All!$V115="P7",All!$AE115="RMS"),Ruler!E$20,IF(AND(All!$V115="P8",All!$AE115="RMS"),Ruler!E$21,IF(AND(All!$V115="P9",All!$AE115="RMS"),Ruler!E$22,IF(AND(All!$V115="P1",All!$AE115="RSS"),Ruler!E$6,IF(AND(All!$V115="P2",All!$AE115="RSS"),Ruler!E$23,IF(AND(All!$V115="P3",All!$AE115="RSS"),Ruler!E$24,IF(AND(All!$V115="P4",All!$AE115="RSS"),Ruler!E$25,IF(AND(All!$V115="P5",All!$AE115="RSS"),Ruler!E$26,IF(AND(All!$V115="P6",All!$AE115="RSS"),Ruler!E$27,IF(AND(All!$V115="P7",All!$AE115="RSS"),Ruler!E$28,IF(AND(All!$V115="P8",All!$AE115="RSS"),Ruler!E$29,IF(AND(All!$V115="P9",All!$AE115="RSS"),Ruler!E$30,0)))))))))))))))))))))))))))</f>
        <v>0</v>
      </c>
      <c r="BM115" s="325">
        <f>IF(AND(All!$V115="P1",All!$AE115="RDP"),Ruler!F$6,IF(AND(All!$V115="P2",All!$AE115="RDP"),Ruler!F$7,IF(AND(All!$V115="P3",All!$AE115="RDP"),Ruler!F$8,IF(AND(All!$V115="P4",All!$AE115="RDP"),Ruler!F$9,IF(AND(All!$V115="P5",All!$AE115="RDP"),Ruler!F$10,IF(AND(All!$V115="P6",All!$AE115="RDP"),Ruler!F$11,IF(AND(All!$V115="P7",All!$AE115="RDP"),Ruler!F$12,IF(AND(All!$V115="P8",All!$AE115="RDP"),Ruler!F$13,IF(AND(All!$V115="P9",All!$AE115="RDP"),Ruler!F$14,IF(AND(All!$V115="P1",All!$AE115="RMS"),Ruler!F$6,IF(AND(All!$V115="P2",All!$AE115="RMS"),Ruler!F$15,IF(AND(All!$V115="P3",All!$AE115="RMS"),Ruler!F$16,IF(AND(All!$V115="P4",All!$AE115="RMS"),Ruler!F$17,IF(AND(All!$V115="P5",All!$AE115="RMS"),Ruler!F$18,IF(AND(All!$V115="P6",All!$AE115="RMS"),Ruler!F$19,IF(AND(All!$V115="P7",All!$AE115="RMS"),Ruler!F$20,IF(AND(All!$V115="P8",All!$AE115="RMS"),Ruler!F$21,IF(AND(All!$V115="P9",All!$AE115="RMS"),Ruler!F$22,IF(AND(All!$V115="P1",All!$AE115="RSS"),Ruler!F$6,IF(AND(All!$V115="P2",All!$AE115="RSS"),Ruler!F$23,IF(AND(All!$V115="P3",All!$AE115="RSS"),Ruler!F$24,IF(AND(All!$V115="P4",All!$AE115="RSS"),Ruler!F$25,IF(AND(All!$V115="P5",All!$AE115="RSS"),Ruler!F$26,IF(AND(All!$V115="P6",All!$AE115="RSS"),Ruler!F$27,IF(AND(All!$V115="P7",All!$AE115="RSS"),Ruler!F$28,IF(AND(All!$V115="P8",All!$AE115="RSS"),Ruler!F$29,IF(AND(All!$V115="P9",All!$AE115="RSS"),Ruler!F$30,0)))))))))))))))))))))))))))</f>
        <v>0</v>
      </c>
      <c r="BN115" s="325">
        <f>IF(AND(All!$V115="P1",All!$AE115="RDP"),Ruler!G$6,IF(AND(All!$V115="P2",All!$AE115="RDP"),Ruler!G$7,IF(AND(All!$V115="P3",All!$AE115="RDP"),Ruler!G$8,IF(AND(All!$V115="P4",All!$AE115="RDP"),Ruler!G$9,IF(AND(All!$V115="P5",All!$AE115="RDP"),Ruler!G$10,IF(AND(All!$V115="P6",All!$AE115="RDP"),Ruler!G$11,IF(AND(All!$V115="P7",All!$AE115="RDP"),Ruler!G$12,IF(AND(All!$V115="P8",All!$AE115="RDP"),Ruler!G$13,IF(AND(All!$V115="P9",All!$AE115="RDP"),Ruler!G$14,IF(AND(All!$V115="P1",All!$AE115="RMS"),Ruler!G$6,IF(AND(All!$V115="P2",All!$AE115="RMS"),Ruler!G$15,IF(AND(All!$V115="P3",All!$AE115="RMS"),Ruler!G$16,IF(AND(All!$V115="P4",All!$AE115="RMS"),Ruler!G$17,IF(AND(All!$V115="P5",All!$AE115="RMS"),Ruler!G$18,IF(AND(All!$V115="P6",All!$AE115="RMS"),Ruler!G$19,IF(AND(All!$V115="P7",All!$AE115="RMS"),Ruler!G$20,IF(AND(All!$V115="P8",All!$AE115="RMS"),Ruler!G$21,IF(AND(All!$V115="P9",All!$AE115="RMS"),Ruler!G$22,IF(AND(All!$V115="P1",All!$AE115="RSS"),Ruler!G$6,IF(AND(All!$V115="P2",All!$AE115="RSS"),Ruler!G$23,IF(AND(All!$V115="P3",All!$AE115="RSS"),Ruler!G$24,IF(AND(All!$V115="P4",All!$AE115="RSS"),Ruler!G$25,IF(AND(All!$V115="P5",All!$AE115="RSS"),Ruler!G$26,IF(AND(All!$V115="P6",All!$AE115="RSS"),Ruler!G$27,IF(AND(All!$V115="P7",All!$AE115="RSS"),Ruler!G$28,IF(AND(All!$V115="P8",All!$AE115="RSS"),Ruler!G$29,IF(AND(All!$V115="P9",All!$AE115="RSS"),Ruler!G$30,0)))))))))))))))))))))))))))</f>
        <v>0</v>
      </c>
      <c r="BO115" s="325">
        <f>IF(AND(All!$V115="P1",All!$AE115="RDP"),Ruler!H$6,IF(AND(All!$V115="P2",All!$AE115="RDP"),Ruler!H$7,IF(AND(All!$V115="P3",All!$AE115="RDP"),Ruler!H$8,IF(AND(All!$V115="P4",All!$AE115="RDP"),Ruler!H$9,IF(AND(All!$V115="P5",All!$AE115="RDP"),Ruler!H$10,IF(AND(All!$V115="P6",All!$AE115="RDP"),Ruler!H$11,IF(AND(All!$V115="P7",All!$AE115="RDP"),Ruler!H$12,IF(AND(All!$V115="P8",All!$AE115="RDP"),Ruler!H$13,IF(AND(All!$V115="P9",All!$AE115="RDP"),Ruler!H$14,IF(AND(All!$V115="P1",All!$AE115="RMS"),Ruler!H$6,IF(AND(All!$V115="P2",All!$AE115="RMS"),Ruler!H$15,IF(AND(All!$V115="P3",All!$AE115="RMS"),Ruler!H$16,IF(AND(All!$V115="P4",All!$AE115="RMS"),Ruler!H$17,IF(AND(All!$V115="P5",All!$AE115="RMS"),Ruler!H$18,IF(AND(All!$V115="P6",All!$AE115="RMS"),Ruler!H$19,IF(AND(All!$V115="P7",All!$AE115="RMS"),Ruler!H$20,IF(AND(All!$V115="P8",All!$AE115="RMS"),Ruler!H$21,IF(AND(All!$V115="P9",All!$AE115="RMS"),Ruler!H$22,IF(AND(All!$V115="P1",All!$AE115="RSS"),Ruler!H$6,IF(AND(All!$V115="P2",All!$AE115="RSS"),Ruler!H$23,IF(AND(All!$V115="P3",All!$AE115="RSS"),Ruler!H$24,IF(AND(All!$V115="P4",All!$AE115="RSS"),Ruler!H$25,IF(AND(All!$V115="P5",All!$AE115="RSS"),Ruler!H$26,IF(AND(All!$V115="P6",All!$AE115="RSS"),Ruler!H$27,IF(AND(All!$V115="P7",All!$AE115="RSS"),Ruler!H$28,IF(AND(All!$V115="P8",All!$AE115="RSS"),Ruler!H$29,IF(AND(All!$V115="P9",All!$AE115="RSS"),Ruler!H$30,0)))))))))))))))))))))))))))</f>
        <v>0</v>
      </c>
      <c r="BP115" s="325">
        <f>IF(AND(All!$V115="P1",All!$AE115="RDP"),Ruler!I$6,IF(AND(All!$V115="P2",All!$AE115="RDP"),Ruler!I$7,IF(AND(All!$V115="P3",All!$AE115="RDP"),Ruler!I$8,IF(AND(All!$V115="P4",All!$AE115="RDP"),Ruler!I$9,IF(AND(All!$V115="P5",All!$AE115="RDP"),Ruler!I$10,IF(AND(All!$V115="P6",All!$AE115="RDP"),Ruler!I$11,IF(AND(All!$V115="P7",All!$AE115="RDP"),Ruler!I$12,IF(AND(All!$V115="P8",All!$AE115="RDP"),Ruler!I$13,IF(AND(All!$V115="P9",All!$AE115="RDP"),Ruler!I$14,IF(AND(All!$V115="P1",All!$AE115="RMS"),Ruler!I$6,IF(AND(All!$V115="P2",All!$AE115="RMS"),Ruler!I$15,IF(AND(All!$V115="P3",All!$AE115="RMS"),Ruler!I$16,IF(AND(All!$V115="P4",All!$AE115="RMS"),Ruler!I$17,IF(AND(All!$V115="P5",All!$AE115="RMS"),Ruler!I$18,IF(AND(All!$V115="P6",All!$AE115="RMS"),Ruler!I$19,IF(AND(All!$V115="P7",All!$AE115="RMS"),Ruler!I$20,IF(AND(All!$V115="P8",All!$AE115="RMS"),Ruler!I$21,IF(AND(All!$V115="P9",All!$AE115="RMS"),Ruler!I$22,IF(AND(All!$V115="P1",All!$AE115="RSS"),Ruler!I$6,IF(AND(All!$V115="P2",All!$AE115="RSS"),Ruler!I$23,IF(AND(All!$V115="P3",All!$AE115="RSS"),Ruler!I$24,IF(AND(All!$V115="P4",All!$AE115="RSS"),Ruler!I$25,IF(AND(All!$V115="P5",All!$AE115="RSS"),Ruler!I$26,IF(AND(All!$V115="P6",All!$AE115="RSS"),Ruler!I$27,IF(AND(All!$V115="P7",All!$AE115="RSS"),Ruler!I$28,IF(AND(All!$V115="P8",All!$AE115="RSS"),Ruler!I$29,IF(AND(All!$V115="P9",All!$AE115="RSS"),Ruler!I$30,0)))))))))))))))))))))))))))</f>
        <v>0</v>
      </c>
      <c r="BQ115" s="325">
        <f>IF(AND(All!$V115="P1",All!$AE115="RDP"),Ruler!J$6,IF(AND(All!$V115="P2",All!$AE115="RDP"),Ruler!J$7,IF(AND(All!$V115="P3",All!$AE115="RDP"),Ruler!J$8,IF(AND(All!$V115="P4",All!$AE115="RDP"),Ruler!J$9,IF(AND(All!$V115="P5",All!$AE115="RDP"),Ruler!J$10,IF(AND(All!$V115="P6",All!$AE115="RDP"),Ruler!J$11,IF(AND(All!$V115="P7",All!$AE115="RDP"),Ruler!J$12,IF(AND(All!$V115="P8",All!$AE115="RDP"),Ruler!J$13,IF(AND(All!$V115="P9",All!$AE115="RDP"),Ruler!J$14,IF(AND(All!$V115="P1",All!$AE115="RMS"),Ruler!J$6,IF(AND(All!$V115="P2",All!$AE115="RMS"),Ruler!J$15,IF(AND(All!$V115="P3",All!$AE115="RMS"),Ruler!J$16,IF(AND(All!$V115="P4",All!$AE115="RMS"),Ruler!J$17,IF(AND(All!$V115="P5",All!$AE115="RMS"),Ruler!J$18,IF(AND(All!$V115="P6",All!$AE115="RMS"),Ruler!J$19,IF(AND(All!$V115="P7",All!$AE115="RMS"),Ruler!J$20,IF(AND(All!$V115="P8",All!$AE115="RMS"),Ruler!J$21,IF(AND(All!$V115="P9",All!$AE115="RMS"),Ruler!J$22,IF(AND(All!$V115="P1",All!$AE115="RSS"),Ruler!J$6,IF(AND(All!$V115="P2",All!$AE115="RSS"),Ruler!J$23,IF(AND(All!$V115="P3",All!$AE115="RSS"),Ruler!J$24,IF(AND(All!$V115="P4",All!$AE115="RSS"),Ruler!J$25,IF(AND(All!$V115="P5",All!$AE115="RSS"),Ruler!J$26,IF(AND(All!$V115="P6",All!$AE115="RSS"),Ruler!J$27,IF(AND(All!$V115="P7",All!$AE115="RSS"),Ruler!J$28,IF(AND(All!$V115="P8",All!$AE115="RSS"),Ruler!J$29,IF(AND(All!$V115="P9",All!$AE115="RSS"),Ruler!J$30,0)))))))))))))))))))))))))))</f>
        <v>0</v>
      </c>
      <c r="BR115" s="325">
        <f>IF(AND(All!$V115="P1",All!$AE115="RDP"),Ruler!K$6,IF(AND(All!$V115="P2",All!$AE115="RDP"),Ruler!K$7,IF(AND(All!$V115="P3",All!$AE115="RDP"),Ruler!K$8,IF(AND(All!$V115="P4",All!$AE115="RDP"),Ruler!K$9,IF(AND(All!$V115="P5",All!$AE115="RDP"),Ruler!K$10,IF(AND(All!$V115="P6",All!$AE115="RDP"),Ruler!K$11,IF(AND(All!$V115="P7",All!$AE115="RDP"),Ruler!K$12,IF(AND(All!$V115="P8",All!$AE115="RDP"),Ruler!K$13,IF(AND(All!$V115="P9",All!$AE115="RDP"),Ruler!K$14,IF(AND(All!$V115="P1",All!$AE115="RMS"),Ruler!K$6,IF(AND(All!$V115="P2",All!$AE115="RMS"),Ruler!K$15,IF(AND(All!$V115="P3",All!$AE115="RMS"),Ruler!K$16,IF(AND(All!$V115="P4",All!$AE115="RMS"),Ruler!K$17,IF(AND(All!$V115="P5",All!$AE115="RMS"),Ruler!K$18,IF(AND(All!$V115="P6",All!$AE115="RMS"),Ruler!K$19,IF(AND(All!$V115="P7",All!$AE115="RMS"),Ruler!K$20,IF(AND(All!$V115="P8",All!$AE115="RMS"),Ruler!K$21,IF(AND(All!$V115="P9",All!$AE115="RMS"),Ruler!K$22,IF(AND(All!$V115="P1",All!$AE115="RSS"),Ruler!K$6,IF(AND(All!$V115="P2",All!$AE115="RSS"),Ruler!K$23,IF(AND(All!$V115="P3",All!$AE115="RSS"),Ruler!K$24,IF(AND(All!$V115="P4",All!$AE115="RSS"),Ruler!K$25,IF(AND(All!$V115="P5",All!$AE115="RSS"),Ruler!K$26,IF(AND(All!$V115="P6",All!$AE115="RSS"),Ruler!K$27,IF(AND(All!$V115="P7",All!$AE115="RSS"),Ruler!K$28,IF(AND(All!$V115="P8",All!$AE115="RSS"),Ruler!K$29,IF(AND(All!$V115="P9",All!$AE115="RSS"),Ruler!K$30,0)))))))))))))))))))))))))))</f>
        <v>0</v>
      </c>
      <c r="BS115" s="325">
        <f>IF(AND(All!$V115="P1",All!$AE115="RDP"),Ruler!L$6,IF(AND(All!$V115="P2",All!$AE115="RDP"),Ruler!L$7,IF(AND(All!$V115="P3",All!$AE115="RDP"),Ruler!L$8,IF(AND(All!$V115="P4",All!$AE115="RDP"),Ruler!L$9,IF(AND(All!$V115="P5",All!$AE115="RDP"),Ruler!L$10,IF(AND(All!$V115="P6",All!$AE115="RDP"),Ruler!L$11,IF(AND(All!$V115="P7",All!$AE115="RDP"),Ruler!L$12,IF(AND(All!$V115="P8",All!$AE115="RDP"),Ruler!L$13,IF(AND(All!$V115="P9",All!$AE115="RDP"),Ruler!L$14,IF(AND(All!$V115="P1",All!$AE115="RMS"),Ruler!L$6,IF(AND(All!$V115="P2",All!$AE115="RMS"),Ruler!L$15,IF(AND(All!$V115="P3",All!$AE115="RMS"),Ruler!L$16,IF(AND(All!$V115="P4",All!$AE115="RMS"),Ruler!L$17,IF(AND(All!$V115="P5",All!$AE115="RMS"),Ruler!L$18,IF(AND(All!$V115="P6",All!$AE115="RMS"),Ruler!L$19,IF(AND(All!$V115="P7",All!$AE115="RMS"),Ruler!L$20,IF(AND(All!$V115="P8",All!$AE115="RMS"),Ruler!L$21,IF(AND(All!$V115="P9",All!$AE115="RMS"),Ruler!L$22,IF(AND(All!$V115="P1",All!$AE115="RSS"),Ruler!L$6,IF(AND(All!$V115="P2",All!$AE115="RSS"),Ruler!L$23,IF(AND(All!$V115="P3",All!$AE115="RSS"),Ruler!L$24,IF(AND(All!$V115="P4",All!$AE115="RSS"),Ruler!L$25,IF(AND(All!$V115="P5",All!$AE115="RSS"),Ruler!L$26,IF(AND(All!$V115="P6",All!$AE115="RSS"),Ruler!L$27,IF(AND(All!$V115="P7",All!$AE115="RSS"),Ruler!L$28,IF(AND(All!$V115="P8",All!$AE115="RSS"),Ruler!L$29,IF(AND(All!$V115="P9",All!$AE115="RSS"),Ruler!L$30,0)))))))))))))))))))))))))))</f>
        <v>0</v>
      </c>
      <c r="BT115" s="325">
        <f>IF(AND(All!$V115="P1",All!$AE115="RDP"),Ruler!M$6,IF(AND(All!$V115="P2",All!$AE115="RDP"),Ruler!M$7,IF(AND(All!$V115="P3",All!$AE115="RDP"),Ruler!M$8,IF(AND(All!$V115="P4",All!$AE115="RDP"),Ruler!M$9,IF(AND(All!$V115="P5",All!$AE115="RDP"),Ruler!M$10,IF(AND(All!$V115="P6",All!$AE115="RDP"),Ruler!M$11,IF(AND(All!$V115="P7",All!$AE115="RDP"),Ruler!M$12,IF(AND(All!$V115="P8",All!$AE115="RDP"),Ruler!M$13,IF(AND(All!$V115="P9",All!$AE115="RDP"),Ruler!M$14,IF(AND(All!$V115="P1",All!$AE115="RMS"),Ruler!M$6,IF(AND(All!$V115="P2",All!$AE115="RMS"),Ruler!M$15,IF(AND(All!$V115="P3",All!$AE115="RMS"),Ruler!M$16,IF(AND(All!$V115="P4",All!$AE115="RMS"),Ruler!M$17,IF(AND(All!$V115="P5",All!$AE115="RMS"),Ruler!M$18,IF(AND(All!$V115="P6",All!$AE115="RMS"),Ruler!M$19,IF(AND(All!$V115="P7",All!$AE115="RMS"),Ruler!M$20,IF(AND(All!$V115="P8",All!$AE115="RMS"),Ruler!M$21,IF(AND(All!$V115="P9",All!$AE115="RMS"),Ruler!M$22,IF(AND(All!$V115="P1",All!$AE115="RSS"),Ruler!M$6,IF(AND(All!$V115="P2",All!$AE115="RSS"),Ruler!M$23,IF(AND(All!$V115="P3",All!$AE115="RSS"),Ruler!M$24,IF(AND(All!$V115="P4",All!$AE115="RSS"),Ruler!M$25,IF(AND(All!$V115="P5",All!$AE115="RSS"),Ruler!M$26,IF(AND(All!$V115="P6",All!$AE115="RSS"),Ruler!M$27,IF(AND(All!$V115="P7",All!$AE115="RSS"),Ruler!M$28,IF(AND(All!$V115="P8",All!$AE115="RSS"),Ruler!M$29,IF(AND(All!$V115="P9",All!$AE115="RSS"),Ruler!M$30,0)))))))))))))))))))))))))))</f>
        <v>0</v>
      </c>
      <c r="BU115" s="325">
        <f>IF(AND(All!$V115="P1",All!$AE115="RDP"),Ruler!N$6,IF(AND(All!$V115="P2",All!$AE115="RDP"),Ruler!N$7,IF(AND(All!$V115="P3",All!$AE115="RDP"),Ruler!N$8,IF(AND(All!$V115="P4",All!$AE115="RDP"),Ruler!N$9,IF(AND(All!$V115="P5",All!$AE115="RDP"),Ruler!N$10,IF(AND(All!$V115="P6",All!$AE115="RDP"),Ruler!N$11,IF(AND(All!$V115="P7",All!$AE115="RDP"),Ruler!N$12,IF(AND(All!$V115="P8",All!$AE115="RDP"),Ruler!N$13,IF(AND(All!$V115="P9",All!$AE115="RDP"),Ruler!N$14,IF(AND(All!$V115="P1",All!$AE115="RMS"),Ruler!N$6,IF(AND(All!$V115="P2",All!$AE115="RMS"),Ruler!N$15,IF(AND(All!$V115="P3",All!$AE115="RMS"),Ruler!N$16,IF(AND(All!$V115="P4",All!$AE115="RMS"),Ruler!N$17,IF(AND(All!$V115="P5",All!$AE115="RMS"),Ruler!N$18,IF(AND(All!$V115="P6",All!$AE115="RMS"),Ruler!N$19,IF(AND(All!$V115="P7",All!$AE115="RMS"),Ruler!N$20,IF(AND(All!$V115="P8",All!$AE115="RMS"),Ruler!N$21,IF(AND(All!$V115="P9",All!$AE115="RMS"),Ruler!N$22,IF(AND(All!$V115="P1",All!$AE115="RSS"),Ruler!N$6,IF(AND(All!$V115="P2",All!$AE115="RSS"),Ruler!N$23,IF(AND(All!$V115="P3",All!$AE115="RSS"),Ruler!N$24,IF(AND(All!$V115="P4",All!$AE115="RSS"),Ruler!N$25,IF(AND(All!$V115="P5",All!$AE115="RSS"),Ruler!N$26,IF(AND(All!$V115="P6",All!$AE115="RSS"),Ruler!N$27,IF(AND(All!$V115="P7",All!$AE115="RSS"),Ruler!N$28,IF(AND(All!$V115="P8",All!$AE115="RSS"),Ruler!N$29,IF(AND(All!$V115="P9",All!$AE115="RSS"),Ruler!N$30,0)))))))))))))))))))))))))))</f>
        <v>0</v>
      </c>
      <c r="BV115" s="325">
        <f>IF(AND(All!$V115="P1",All!$AE115="RDP"),Ruler!O$6,IF(AND(All!$V115="P2",All!$AE115="RDP"),Ruler!O$7,IF(AND(All!$V115="P3",All!$AE115="RDP"),Ruler!O$8,IF(AND(All!$V115="P4",All!$AE115="RDP"),Ruler!O$9,IF(AND(All!$V115="P5",All!$AE115="RDP"),Ruler!O$10,IF(AND(All!$V115="P6",All!$AE115="RDP"),Ruler!O$11,IF(AND(All!$V115="P7",All!$AE115="RDP"),Ruler!O$12,IF(AND(All!$V115="P8",All!$AE115="RDP"),Ruler!O$13,IF(AND(All!$V115="P9",All!$AE115="RDP"),Ruler!O$14,IF(AND(All!$V115="P1",All!$AE115="RMS"),Ruler!O$6,IF(AND(All!$V115="P2",All!$AE115="RMS"),Ruler!O$15,IF(AND(All!$V115="P3",All!$AE115="RMS"),Ruler!O$16,IF(AND(All!$V115="P4",All!$AE115="RMS"),Ruler!O$17,IF(AND(All!$V115="P5",All!$AE115="RMS"),Ruler!O$18,IF(AND(All!$V115="P6",All!$AE115="RMS"),Ruler!O$19,IF(AND(All!$V115="P7",All!$AE115="RMS"),Ruler!O$20,IF(AND(All!$V115="P8",All!$AE115="RMS"),Ruler!O$21,IF(AND(All!$V115="P9",All!$AE115="RMS"),Ruler!O$22,IF(AND(All!$V115="P1",All!$AE115="RSS"),Ruler!O$6,IF(AND(All!$V115="P2",All!$AE115="RSS"),Ruler!O$23,IF(AND(All!$V115="P3",All!$AE115="RSS"),Ruler!O$24,IF(AND(All!$V115="P4",All!$AE115="RSS"),Ruler!O$25,IF(AND(All!$V115="P5",All!$AE115="RSS"),Ruler!O$26,IF(AND(All!$V115="P6",All!$AE115="RSS"),Ruler!O$27,IF(AND(All!$V115="P7",All!$AE115="RSS"),Ruler!O$28,IF(AND(All!$V115="P8",All!$AE115="RSS"),Ruler!O$29,IF(AND(All!$V115="P9",All!$AE115="RSS"),Ruler!O$30,0)))))))))))))))))))))))))))</f>
        <v>0</v>
      </c>
      <c r="BW115" s="325">
        <f>IF(AND(All!$V115="P1",All!$AE115="RDP"),Ruler!P$6,IF(AND(All!$V115="P2",All!$AE115="RDP"),Ruler!P$7,IF(AND(All!$V115="P3",All!$AE115="RDP"),Ruler!P$8,IF(AND(All!$V115="P4",All!$AE115="RDP"),Ruler!P$9,IF(AND(All!$V115="P5",All!$AE115="RDP"),Ruler!P$10,IF(AND(All!$V115="P6",All!$AE115="RDP"),Ruler!P$11,IF(AND(All!$V115="P7",All!$AE115="RDP"),Ruler!P$12,IF(AND(All!$V115="P8",All!$AE115="RDP"),Ruler!P$13,IF(AND(All!$V115="P9",All!$AE115="RDP"),Ruler!P$14,IF(AND(All!$V115="P1",All!$AE115="RMS"),Ruler!P$6,IF(AND(All!$V115="P2",All!$AE115="RMS"),Ruler!P$15,IF(AND(All!$V115="P3",All!$AE115="RMS"),Ruler!P$16,IF(AND(All!$V115="P4",All!$AE115="RMS"),Ruler!P$17,IF(AND(All!$V115="P5",All!$AE115="RMS"),Ruler!P$18,IF(AND(All!$V115="P6",All!$AE115="RMS"),Ruler!P$19,IF(AND(All!$V115="P7",All!$AE115="RMS"),Ruler!P$20,IF(AND(All!$V115="P8",All!$AE115="RMS"),Ruler!P$21,IF(AND(All!$V115="P9",All!$AE115="RMS"),Ruler!P$22,IF(AND(All!$V115="P1",All!$AE115="RSS"),Ruler!P$6,IF(AND(All!$V115="P2",All!$AE115="RSS"),Ruler!P$23,IF(AND(All!$V115="P3",All!$AE115="RSS"),Ruler!P$24,IF(AND(All!$V115="P4",All!$AE115="RSS"),Ruler!P$25,IF(AND(All!$V115="P5",All!$AE115="RSS"),Ruler!P$26,IF(AND(All!$V115="P6",All!$AE115="RSS"),Ruler!P$27,IF(AND(All!$V115="P7",All!$AE115="RSS"),Ruler!P$28,IF(AND(All!$V115="P8",All!$AE115="RSS"),Ruler!P$29,IF(AND(All!$V115="P9",All!$AE115="RSS"),Ruler!P$30,0)))))))))))))))))))))))))))</f>
        <v>0</v>
      </c>
      <c r="BX115" s="325">
        <f>IF(AND(All!$V115="P1",All!$AE115="RDP"),Ruler!Q$6,IF(AND(All!$V115="P2",All!$AE115="RDP"),Ruler!Q$7,IF(AND(All!$V115="P3",All!$AE115="RDP"),Ruler!Q$8,IF(AND(All!$V115="P4",All!$AE115="RDP"),Ruler!Q$9,IF(AND(All!$V115="P5",All!$AE115="RDP"),Ruler!Q$10,IF(AND(All!$V115="P6",All!$AE115="RDP"),Ruler!Q$11,IF(AND(All!$V115="P7",All!$AE115="RDP"),Ruler!Q$12,IF(AND(All!$V115="P8",All!$AE115="RDP"),Ruler!Q$13,IF(AND(All!$V115="P9",All!$AE115="RDP"),Ruler!Q$14,IF(AND(All!$V115="P1",All!$AE115="RMS"),Ruler!Q$6,IF(AND(All!$V115="P2",All!$AE115="RMS"),Ruler!Q$15,IF(AND(All!$V115="P3",All!$AE115="RMS"),Ruler!Q$16,IF(AND(All!$V115="P4",All!$AE115="RMS"),Ruler!Q$17,IF(AND(All!$V115="P5",All!$AE115="RMS"),Ruler!Q$18,IF(AND(All!$V115="P6",All!$AE115="RMS"),Ruler!Q$19,IF(AND(All!$V115="P7",All!$AE115="RMS"),Ruler!Q$20,IF(AND(All!$V115="P8",All!$AE115="RMS"),Ruler!Q$21,IF(AND(All!$V115="P9",All!$AE115="RMS"),Ruler!Q$22,IF(AND(All!$V115="P1",All!$AE115="RSS"),Ruler!Q$6,IF(AND(All!$V115="P2",All!$AE115="RSS"),Ruler!Q$23,IF(AND(All!$V115="P3",All!$AE115="RSS"),Ruler!Q$24,IF(AND(All!$V115="P4",All!$AE115="RSS"),Ruler!Q$25,IF(AND(All!$V115="P5",All!$AE115="RSS"),Ruler!Q$26,IF(AND(All!$V115="P6",All!$AE115="RSS"),Ruler!Q$27,IF(AND(All!$V115="P7",All!$AE115="RSS"),Ruler!Q$28,IF(AND(All!$V115="P8",All!$AE115="RSS"),Ruler!Q$29,IF(AND(All!$V115="P9",All!$AE115="RSS"),Ruler!Q$30,0)))))))))))))))))))))))))))</f>
        <v>0</v>
      </c>
      <c r="BY115" s="325">
        <f>IF(AND(All!$V115="P1",All!$AE115="RDP"),Ruler!R$6,IF(AND(All!$V115="P2",All!$AE115="RDP"),Ruler!R$7,IF(AND(All!$V115="P3",All!$AE115="RDP"),Ruler!R$8,IF(AND(All!$V115="P4",All!$AE115="RDP"),Ruler!R$9,IF(AND(All!$V115="P5",All!$AE115="RDP"),Ruler!R$10,IF(AND(All!$V115="P6",All!$AE115="RDP"),Ruler!R$11,IF(AND(All!$V115="P7",All!$AE115="RDP"),Ruler!R$12,IF(AND(All!$V115="P8",All!$AE115="RDP"),Ruler!R$13,IF(AND(All!$V115="P9",All!$AE115="RDP"),Ruler!R$14,IF(AND(All!$V115="P1",All!$AE115="RMS"),Ruler!R$6,IF(AND(All!$V115="P2",All!$AE115="RMS"),Ruler!R$15,IF(AND(All!$V115="P3",All!$AE115="RMS"),Ruler!R$16,IF(AND(All!$V115="P4",All!$AE115="RMS"),Ruler!R$17,IF(AND(All!$V115="P5",All!$AE115="RMS"),Ruler!R$18,IF(AND(All!$V115="P6",All!$AE115="RMS"),Ruler!R$19,IF(AND(All!$V115="P7",All!$AE115="RMS"),Ruler!R$20,IF(AND(All!$V115="P8",All!$AE115="RMS"),Ruler!R$21,IF(AND(All!$V115="P9",All!$AE115="RMS"),Ruler!R$22,IF(AND(All!$V115="P1",All!$AE115="RSS"),Ruler!R$6,IF(AND(All!$V115="P2",All!$AE115="RSS"),Ruler!R$23,IF(AND(All!$V115="P3",All!$AE115="RSS"),Ruler!R$24,IF(AND(All!$V115="P4",All!$AE115="RSS"),Ruler!R$25,IF(AND(All!$V115="P5",All!$AE115="RSS"),Ruler!R$26,IF(AND(All!$V115="P6",All!$AE115="RSS"),Ruler!R$27,IF(AND(All!$V115="P7",All!$AE115="RSS"),Ruler!R$28,IF(AND(All!$V115="P8",All!$AE115="RSS"),Ruler!R$29,IF(AND(All!$V115="P9",All!$AE115="RSS"),Ruler!R$30,0)))))))))))))))))))))))))))</f>
        <v>0</v>
      </c>
      <c r="BZ115" s="325">
        <f>IF(AND(All!$V115="P1",All!$AE115="RDP"),Ruler!S$6,IF(AND(All!$V115="P2",All!$AE115="RDP"),Ruler!S$7,IF(AND(All!$V115="P3",All!$AE115="RDP"),Ruler!S$8,IF(AND(All!$V115="P4",All!$AE115="RDP"),Ruler!S$9,IF(AND(All!$V115="P5",All!$AE115="RDP"),Ruler!S$10,IF(AND(All!$V115="P6",All!$AE115="RDP"),Ruler!S$11,IF(AND(All!$V115="P7",All!$AE115="RDP"),Ruler!S$12,IF(AND(All!$V115="P8",All!$AE115="RDP"),Ruler!S$13,IF(AND(All!$V115="P9",All!$AE115="RDP"),Ruler!S$14,IF(AND(All!$V115="P1",All!$AE115="RMS"),Ruler!S$6,IF(AND(All!$V115="P2",All!$AE115="RMS"),Ruler!S$15,IF(AND(All!$V115="P3",All!$AE115="RMS"),Ruler!S$16,IF(AND(All!$V115="P4",All!$AE115="RMS"),Ruler!S$17,IF(AND(All!$V115="P5",All!$AE115="RMS"),Ruler!S$18,IF(AND(All!$V115="P6",All!$AE115="RMS"),Ruler!S$19,IF(AND(All!$V115="P7",All!$AE115="RMS"),Ruler!S$20,IF(AND(All!$V115="P8",All!$AE115="RMS"),Ruler!S$21,IF(AND(All!$V115="P9",All!$AE115="RMS"),Ruler!S$22,IF(AND(All!$V115="P1",All!$AE115="RSS"),Ruler!S$6,IF(AND(All!$V115="P2",All!$AE115="RSS"),Ruler!S$23,IF(AND(All!$V115="P3",All!$AE115="RSS"),Ruler!S$24,IF(AND(All!$V115="P4",All!$AE115="RSS"),Ruler!S$25,IF(AND(All!$V115="P5",All!$AE115="RSS"),Ruler!S$26,IF(AND(All!$V115="P6",All!$AE115="RSS"),Ruler!S$27,IF(AND(All!$V115="P7",All!$AE115="RSS"),Ruler!S$28,IF(AND(All!$V115="P8",All!$AE115="RSS"),Ruler!S$29,IF(AND(All!$V115="P9",All!$AE115="RSS"),Ruler!S$30,0)))))))))))))))))))))))))))</f>
        <v>0</v>
      </c>
      <c r="CA115" s="325">
        <f>IF(AND(All!$V115="P1",All!$AE115="RDP"),Ruler!T$6,IF(AND(All!$V115="P2",All!$AE115="RDP"),Ruler!T$7,IF(AND(All!$V115="P3",All!$AE115="RDP"),Ruler!T$8,IF(AND(All!$V115="P4",All!$AE115="RDP"),Ruler!T$9,IF(AND(All!$V115="P5",All!$AE115="RDP"),Ruler!T$10,IF(AND(All!$V115="P6",All!$AE115="RDP"),Ruler!T$11,IF(AND(All!$V115="P7",All!$AE115="RDP"),Ruler!T$12,IF(AND(All!$V115="P8",All!$AE115="RDP"),Ruler!T$13,IF(AND(All!$V115="P9",All!$AE115="RDP"),Ruler!T$14,IF(AND(All!$V115="P1",All!$AE115="RMS"),Ruler!T$6,IF(AND(All!$V115="P2",All!$AE115="RMS"),Ruler!T$15,IF(AND(All!$V115="P3",All!$AE115="RMS"),Ruler!T$16,IF(AND(All!$V115="P4",All!$AE115="RMS"),Ruler!T$17,IF(AND(All!$V115="P5",All!$AE115="RMS"),Ruler!T$18,IF(AND(All!$V115="P6",All!$AE115="RMS"),Ruler!T$19,IF(AND(All!$V115="P7",All!$AE115="RMS"),Ruler!T$20,IF(AND(All!$V115="P8",All!$AE115="RMS"),Ruler!T$21,IF(AND(All!$V115="P9",All!$AE115="RMS"),Ruler!T$22,IF(AND(All!$V115="P1",All!$AE115="RSS"),Ruler!T$6,IF(AND(All!$V115="P2",All!$AE115="RSS"),Ruler!T$23,IF(AND(All!$V115="P3",All!$AE115="RSS"),Ruler!T$24,IF(AND(All!$V115="P4",All!$AE115="RSS"),Ruler!T$25,IF(AND(All!$V115="P5",All!$AE115="RSS"),Ruler!T$26,IF(AND(All!$V115="P6",All!$AE115="RSS"),Ruler!T$27,IF(AND(All!$V115="P7",All!$AE115="RSS"),Ruler!T$28,IF(AND(All!$V115="P8",All!$AE115="RSS"),Ruler!T$29,IF(AND(All!$V115="P9",All!$AE115="RSS"),Ruler!T$30,0)))))))))))))))))))))))))))</f>
        <v>0</v>
      </c>
      <c r="CB115" s="325">
        <f>IF(AND(All!$V115="P1",All!$AE115="RDP"),Ruler!U$6,IF(AND(All!$V115="P2",All!$AE115="RDP"),Ruler!U$7,IF(AND(All!$V115="P3",All!$AE115="RDP"),Ruler!U$8,IF(AND(All!$V115="P4",All!$AE115="RDP"),Ruler!U$9,IF(AND(All!$V115="P5",All!$AE115="RDP"),Ruler!U$10,IF(AND(All!$V115="P6",All!$AE115="RDP"),Ruler!U$11,IF(AND(All!$V115="P7",All!$AE115="RDP"),Ruler!U$12,IF(AND(All!$V115="P8",All!$AE115="RDP"),Ruler!U$13,IF(AND(All!$V115="P9",All!$AE115="RDP"),Ruler!U$14,IF(AND(All!$V115="P1",All!$AE115="RMS"),Ruler!U$6,IF(AND(All!$V115="P2",All!$AE115="RMS"),Ruler!U$15,IF(AND(All!$V115="P3",All!$AE115="RMS"),Ruler!U$16,IF(AND(All!$V115="P4",All!$AE115="RMS"),Ruler!U$17,IF(AND(All!$V115="P5",All!$AE115="RMS"),Ruler!U$18,IF(AND(All!$V115="P6",All!$AE115="RMS"),Ruler!U$19,IF(AND(All!$V115="P7",All!$AE115="RMS"),Ruler!U$20,IF(AND(All!$V115="P8",All!$AE115="RMS"),Ruler!U$21,IF(AND(All!$V115="P9",All!$AE115="RMS"),Ruler!U$22,IF(AND(All!$V115="P1",All!$AE115="RSS"),Ruler!U$6,IF(AND(All!$V115="P2",All!$AE115="RSS"),Ruler!U$23,IF(AND(All!$V115="P3",All!$AE115="RSS"),Ruler!U$24,IF(AND(All!$V115="P4",All!$AE115="RSS"),Ruler!U$25,IF(AND(All!$V115="P5",All!$AE115="RSS"),Ruler!U$26,IF(AND(All!$V115="P6",All!$AE115="RSS"),Ruler!U$27,IF(AND(All!$V115="P7",All!$AE115="RSS"),Ruler!U$28,IF(AND(All!$V115="P8",All!$AE115="RSS"),Ruler!U$29,IF(AND(All!$V115="P9",All!$AE115="RSS"),Ruler!U$30,0)))))))))))))))))))))))))))</f>
        <v>0</v>
      </c>
      <c r="CC115" s="325">
        <f>IF(AND(All!$V115="P1",All!$AE115="RDP"),Ruler!V$6,IF(AND(All!$V115="P2",All!$AE115="RDP"),Ruler!V$7,IF(AND(All!$V115="P3",All!$AE115="RDP"),Ruler!V$8,IF(AND(All!$V115="P4",All!$AE115="RDP"),Ruler!V$9,IF(AND(All!$V115="P5",All!$AE115="RDP"),Ruler!V$10,IF(AND(All!$V115="P6",All!$AE115="RDP"),Ruler!V$11,IF(AND(All!$V115="P7",All!$AE115="RDP"),Ruler!V$12,IF(AND(All!$V115="P8",All!$AE115="RDP"),Ruler!V$13,IF(AND(All!$V115="P9",All!$AE115="RDP"),Ruler!V$14,IF(AND(All!$V115="P1",All!$AE115="RMS"),Ruler!V$6,IF(AND(All!$V115="P2",All!$AE115="RMS"),Ruler!V$15,IF(AND(All!$V115="P3",All!$AE115="RMS"),Ruler!V$16,IF(AND(All!$V115="P4",All!$AE115="RMS"),Ruler!V$17,IF(AND(All!$V115="P5",All!$AE115="RMS"),Ruler!V$18,IF(AND(All!$V115="P6",All!$AE115="RMS"),Ruler!V$19,IF(AND(All!$V115="P7",All!$AE115="RMS"),Ruler!V$20,IF(AND(All!$V115="P8",All!$AE115="RMS"),Ruler!V$21,IF(AND(All!$V115="P9",All!$AE115="RMS"),Ruler!V$22,IF(AND(All!$V115="P1",All!$AE115="RSS"),Ruler!V$6,IF(AND(All!$V115="P2",All!$AE115="RSS"),Ruler!V$23,IF(AND(All!$V115="P3",All!$AE115="RSS"),Ruler!V$24,IF(AND(All!$V115="P4",All!$AE115="RSS"),Ruler!V$25,IF(AND(All!$V115="P5",All!$AE115="RSS"),Ruler!V$26,IF(AND(All!$V115="P6",All!$AE115="RSS"),Ruler!V$27,IF(AND(All!$V115="P7",All!$AE115="RSS"),Ruler!V$28,IF(AND(All!$V115="P8",All!$AE115="RSS"),Ruler!V$29,IF(AND(All!$V115="P9",All!$AE115="RSS"),Ruler!V$30,0)))))))))))))))))))))))))))</f>
        <v>0</v>
      </c>
      <c r="CD115" s="325">
        <f>IF(AND(All!$V115="P1",All!$AE115="RDP"),Ruler!W$6,IF(AND(All!$V115="P2",All!$AE115="RDP"),Ruler!W$7,IF(AND(All!$V115="P3",All!$AE115="RDP"),Ruler!W$8,IF(AND(All!$V115="P4",All!$AE115="RDP"),Ruler!W$9,IF(AND(All!$V115="P5",All!$AE115="RDP"),Ruler!W$10,IF(AND(All!$V115="P6",All!$AE115="RDP"),Ruler!W$11,IF(AND(All!$V115="P7",All!$AE115="RDP"),Ruler!W$12,IF(AND(All!$V115="P8",All!$AE115="RDP"),Ruler!W$13,IF(AND(All!$V115="P9",All!$AE115="RDP"),Ruler!W$14,IF(AND(All!$V115="P1",All!$AE115="RMS"),Ruler!W$6,IF(AND(All!$V115="P2",All!$AE115="RMS"),Ruler!W$15,IF(AND(All!$V115="P3",All!$AE115="RMS"),Ruler!W$16,IF(AND(All!$V115="P4",All!$AE115="RMS"),Ruler!W$17,IF(AND(All!$V115="P5",All!$AE115="RMS"),Ruler!W$18,IF(AND(All!$V115="P6",All!$AE115="RMS"),Ruler!W$19,IF(AND(All!$V115="P7",All!$AE115="RMS"),Ruler!W$20,IF(AND(All!$V115="P8",All!$AE115="RMS"),Ruler!W$21,IF(AND(All!$V115="P9",All!$AE115="RMS"),Ruler!W$22,IF(AND(All!$V115="P1",All!$AE115="RSS"),Ruler!W$6,IF(AND(All!$V115="P2",All!$AE115="RSS"),Ruler!W$23,IF(AND(All!$V115="P3",All!$AE115="RSS"),Ruler!W$24,IF(AND(All!$V115="P4",All!$AE115="RSS"),Ruler!W$25,IF(AND(All!$V115="P5",All!$AE115="RSS"),Ruler!W$26,IF(AND(All!$V115="P6",All!$AE115="RSS"),Ruler!W$27,IF(AND(All!$V115="P7",All!$AE115="RSS"),Ruler!W$28,IF(AND(All!$V115="P8",All!$AE115="RSS"),Ruler!W$29,IF(AND(All!$V115="P9",All!$AE115="RSS"),Ruler!W$30,0)))))))))))))))))))))))))))</f>
        <v>0</v>
      </c>
      <c r="CE115" s="325">
        <f>IF(AND(All!$V115="P1",All!$AE115="RDP"),Ruler!X$6,IF(AND(All!$V115="P2",All!$AE115="RDP"),Ruler!X$7,IF(AND(All!$V115="P3",All!$AE115="RDP"),Ruler!X$8,IF(AND(All!$V115="P4",All!$AE115="RDP"),Ruler!X$9,IF(AND(All!$V115="P5",All!$AE115="RDP"),Ruler!X$10,IF(AND(All!$V115="P6",All!$AE115="RDP"),Ruler!X$11,IF(AND(All!$V115="P7",All!$AE115="RDP"),Ruler!X$12,IF(AND(All!$V115="P8",All!$AE115="RDP"),Ruler!X$13,IF(AND(All!$V115="P9",All!$AE115="RDP"),Ruler!X$14,IF(AND(All!$V115="P1",All!$AE115="RMS"),Ruler!X$6,IF(AND(All!$V115="P2",All!$AE115="RMS"),Ruler!X$15,IF(AND(All!$V115="P3",All!$AE115="RMS"),Ruler!X$16,IF(AND(All!$V115="P4",All!$AE115="RMS"),Ruler!X$17,IF(AND(All!$V115="P5",All!$AE115="RMS"),Ruler!X$18,IF(AND(All!$V115="P6",All!$AE115="RMS"),Ruler!X$19,IF(AND(All!$V115="P7",All!$AE115="RMS"),Ruler!X$20,IF(AND(All!$V115="P8",All!$AE115="RMS"),Ruler!X$21,IF(AND(All!$V115="P9",All!$AE115="RMS"),Ruler!X$22,IF(AND(All!$V115="P1",All!$AE115="RSS"),Ruler!X$6,IF(AND(All!$V115="P2",All!$AE115="RSS"),Ruler!X$23,IF(AND(All!$V115="P3",All!$AE115="RSS"),Ruler!X$24,IF(AND(All!$V115="P4",All!$AE115="RSS"),Ruler!X$25,IF(AND(All!$V115="P5",All!$AE115="RSS"),Ruler!X$26,IF(AND(All!$V115="P6",All!$AE115="RSS"),Ruler!X$27,IF(AND(All!$V115="P7",All!$AE115="RSS"),Ruler!X$28,IF(AND(All!$V115="P8",All!$AE115="RSS"),Ruler!X$29,IF(AND(All!$V115="P9",All!$AE115="RSS"),Ruler!X$30,0)))))))))))))))))))))))))))</f>
        <v>0</v>
      </c>
      <c r="CF115" s="325">
        <f>IF(AND(All!$V115="P1",All!$AE115="RDP"),Ruler!Y$6,IF(AND(All!$V115="P2",All!$AE115="RDP"),Ruler!Y$7,IF(AND(All!$V115="P3",All!$AE115="RDP"),Ruler!Y$8,IF(AND(All!$V115="P4",All!$AE115="RDP"),Ruler!Y$9,IF(AND(All!$V115="P5",All!$AE115="RDP"),Ruler!Y$10,IF(AND(All!$V115="P6",All!$AE115="RDP"),Ruler!Y$11,IF(AND(All!$V115="P7",All!$AE115="RDP"),Ruler!Y$12,IF(AND(All!$V115="P8",All!$AE115="RDP"),Ruler!Y$13,IF(AND(All!$V115="P9",All!$AE115="RDP"),Ruler!Y$14,IF(AND(All!$V115="P1",All!$AE115="RMS"),Ruler!Y$6,IF(AND(All!$V115="P2",All!$AE115="RMS"),Ruler!Y$15,IF(AND(All!$V115="P3",All!$AE115="RMS"),Ruler!Y$16,IF(AND(All!$V115="P4",All!$AE115="RMS"),Ruler!Y$17,IF(AND(All!$V115="P5",All!$AE115="RMS"),Ruler!Y$18,IF(AND(All!$V115="P6",All!$AE115="RMS"),Ruler!Y$19,IF(AND(All!$V115="P7",All!$AE115="RMS"),Ruler!Y$20,IF(AND(All!$V115="P8",All!$AE115="RMS"),Ruler!Y$21,IF(AND(All!$V115="P9",All!$AE115="RMS"),Ruler!Y$22,IF(AND(All!$V115="P1",All!$AE115="RSS"),Ruler!Y$6,IF(AND(All!$V115="P2",All!$AE115="RSS"),Ruler!Y$23,IF(AND(All!$V115="P3",All!$AE115="RSS"),Ruler!Y$24,IF(AND(All!$V115="P4",All!$AE115="RSS"),Ruler!Y$25,IF(AND(All!$V115="P5",All!$AE115="RSS"),Ruler!Y$26,IF(AND(All!$V115="P6",All!$AE115="RSS"),Ruler!Y$27,IF(AND(All!$V115="P7",All!$AE115="RSS"),Ruler!Y$28,IF(AND(All!$V115="P8",All!$AE115="RSS"),Ruler!Y$29,IF(AND(All!$V115="P9",All!$AE115="RSS"),Ruler!Y$30,0)))))))))))))))))))))))))))</f>
        <v>0</v>
      </c>
      <c r="CG115" s="325">
        <f>IF(AND(All!$V115="P1",All!$AE115="RDP"),Ruler!Z$6,IF(AND(All!$V115="P2",All!$AE115="RDP"),Ruler!Z$7,IF(AND(All!$V115="P3",All!$AE115="RDP"),Ruler!Z$8,IF(AND(All!$V115="P4",All!$AE115="RDP"),Ruler!Z$9,IF(AND(All!$V115="P5",All!$AE115="RDP"),Ruler!Z$10,IF(AND(All!$V115="P6",All!$AE115="RDP"),Ruler!Z$11,IF(AND(All!$V115="P7",All!$AE115="RDP"),Ruler!Z$12,IF(AND(All!$V115="P8",All!$AE115="RDP"),Ruler!Z$13,IF(AND(All!$V115="P9",All!$AE115="RDP"),Ruler!Z$14,IF(AND(All!$V115="P1",All!$AE115="RMS"),Ruler!Z$6,IF(AND(All!$V115="P2",All!$AE115="RMS"),Ruler!Z$15,IF(AND(All!$V115="P3",All!$AE115="RMS"),Ruler!Z$16,IF(AND(All!$V115="P4",All!$AE115="RMS"),Ruler!Z$17,IF(AND(All!$V115="P5",All!$AE115="RMS"),Ruler!Z$18,IF(AND(All!$V115="P6",All!$AE115="RMS"),Ruler!Z$19,IF(AND(All!$V115="P7",All!$AE115="RMS"),Ruler!Z$20,IF(AND(All!$V115="P8",All!$AE115="RMS"),Ruler!Z$21,IF(AND(All!$V115="P9",All!$AE115="RMS"),Ruler!Z$22,IF(AND(All!$V115="P1",All!$AE115="RSS"),Ruler!Z$6,IF(AND(All!$V115="P2",All!$AE115="RSS"),Ruler!Z$23,IF(AND(All!$V115="P3",All!$AE115="RSS"),Ruler!Z$24,IF(AND(All!$V115="P4",All!$AE115="RSS"),Ruler!Z$25,IF(AND(All!$V115="P5",All!$AE115="RSS"),Ruler!Z$26,IF(AND(All!$V115="P6",All!$AE115="RSS"),Ruler!Z$27,IF(AND(All!$V115="P7",All!$AE115="RSS"),Ruler!Z$28,IF(AND(All!$V115="P8",All!$AE115="RSS"),Ruler!Z$29,IF(AND(All!$V115="P9",All!$AE115="RSS"),Ruler!Z$30,0)))))))))))))))))))))))))))</f>
        <v>0</v>
      </c>
      <c r="CH115" s="325">
        <f>IF(AND(All!$V115="P1",All!$AE115="RDP"),Ruler!AA$6,IF(AND(All!$V115="P2",All!$AE115="RDP"),Ruler!AA$7,IF(AND(All!$V115="P3",All!$AE115="RDP"),Ruler!AA$8,IF(AND(All!$V115="P4",All!$AE115="RDP"),Ruler!AA$9,IF(AND(All!$V115="P5",All!$AE115="RDP"),Ruler!AA$10,IF(AND(All!$V115="P6",All!$AE115="RDP"),Ruler!AA$11,IF(AND(All!$V115="P7",All!$AE115="RDP"),Ruler!AA$12,IF(AND(All!$V115="P8",All!$AE115="RDP"),Ruler!AA$13,IF(AND(All!$V115="P9",All!$AE115="RDP"),Ruler!AA$14,IF(AND(All!$V115="P1",All!$AE115="RMS"),Ruler!AA$6,IF(AND(All!$V115="P2",All!$AE115="RMS"),Ruler!AA$15,IF(AND(All!$V115="P3",All!$AE115="RMS"),Ruler!AA$16,IF(AND(All!$V115="P4",All!$AE115="RMS"),Ruler!AA$17,IF(AND(All!$V115="P5",All!$AE115="RMS"),Ruler!AA$18,IF(AND(All!$V115="P6",All!$AE115="RMS"),Ruler!AA$19,IF(AND(All!$V115="P7",All!$AE115="RMS"),Ruler!AA$20,IF(AND(All!$V115="P8",All!$AE115="RMS"),Ruler!AA$21,IF(AND(All!$V115="P9",All!$AE115="RMS"),Ruler!AA$22,IF(AND(All!$V115="P1",All!$AE115="RSS"),Ruler!AA$6,IF(AND(All!$V115="P2",All!$AE115="RSS"),Ruler!AA$23,IF(AND(All!$V115="P3",All!$AE115="RSS"),Ruler!AA$24,IF(AND(All!$V115="P4",All!$AE115="RSS"),Ruler!AA$25,IF(AND(All!$V115="P5",All!$AE115="RSS"),Ruler!AA$26,IF(AND(All!$V115="P6",All!$AE115="RSS"),Ruler!AA$27,IF(AND(All!$V115="P7",All!$AE115="RSS"),Ruler!AA$28,IF(AND(All!$V115="P8",All!$AE115="RSS"),Ruler!AA$29,IF(AND(All!$V115="P9",All!$AE115="RSS"),Ruler!AA$30,0)))))))))))))))))))))))))))</f>
        <v>0</v>
      </c>
      <c r="CI115" s="325">
        <f>IF(AND(All!$V115="P1",All!$AE115="RDP"),Ruler!AB$6,IF(AND(All!$V115="P2",All!$AE115="RDP"),Ruler!AB$7,IF(AND(All!$V115="P3",All!$AE115="RDP"),Ruler!AB$8,IF(AND(All!$V115="P4",All!$AE115="RDP"),Ruler!AB$9,IF(AND(All!$V115="P5",All!$AE115="RDP"),Ruler!AB$10,IF(AND(All!$V115="P6",All!$AE115="RDP"),Ruler!AB$11,IF(AND(All!$V115="P7",All!$AE115="RDP"),Ruler!AB$12,IF(AND(All!$V115="P8",All!$AE115="RDP"),Ruler!AB$13,IF(AND(All!$V115="P9",All!$AE115="RDP"),Ruler!AB$14,IF(AND(All!$V115="P1",All!$AE115="RMS"),Ruler!AB$6,IF(AND(All!$V115="P2",All!$AE115="RMS"),Ruler!AB$15,IF(AND(All!$V115="P3",All!$AE115="RMS"),Ruler!AB$16,IF(AND(All!$V115="P4",All!$AE115="RMS"),Ruler!AB$17,IF(AND(All!$V115="P5",All!$AE115="RMS"),Ruler!AB$18,IF(AND(All!$V115="P6",All!$AE115="RMS"),Ruler!AB$19,IF(AND(All!$V115="P7",All!$AE115="RMS"),Ruler!AB$20,IF(AND(All!$V115="P8",All!$AE115="RMS"),Ruler!AB$21,IF(AND(All!$V115="P9",All!$AE115="RMS"),Ruler!AB$22,IF(AND(All!$V115="P1",All!$AE115="RSS"),Ruler!AB$6,IF(AND(All!$V115="P2",All!$AE115="RSS"),Ruler!AB$23,IF(AND(All!$V115="P3",All!$AE115="RSS"),Ruler!AB$24,IF(AND(All!$V115="P4",All!$AE115="RSS"),Ruler!AB$25,IF(AND(All!$V115="P5",All!$AE115="RSS"),Ruler!AB$26,IF(AND(All!$V115="P6",All!$AE115="RSS"),Ruler!AB$27,IF(AND(All!$V115="P7",All!$AE115="RSS"),Ruler!AB$28,IF(AND(All!$V115="P8",All!$AE115="RSS"),Ruler!AB$29,IF(AND(All!$V115="P9",All!$AE115="RSS"),Ruler!AB$30,0)))))))))))))))))))))))))))</f>
        <v>0</v>
      </c>
      <c r="CJ115" s="323">
        <f>Table9[[#This Row],[R-B1]]-Table9[[#This Row],[B1]]</f>
        <v>0</v>
      </c>
      <c r="CK115" s="43">
        <f>Table9[[#This Row],[R-B2]]-Table9[[#This Row],[B2]]</f>
        <v>0</v>
      </c>
      <c r="CL115" s="43">
        <f>Table9[[#This Row],[R-B3]]-Table9[[#This Row],[B3]]</f>
        <v>0</v>
      </c>
      <c r="CM115" s="43">
        <f>Table9[[#This Row],[R-B4]]-Table9[[#This Row],[B4]]</f>
        <v>0</v>
      </c>
      <c r="CN115" s="43">
        <f>Table9[[#This Row],[R-B5]]-Table9[[#This Row],[B5]]</f>
        <v>0</v>
      </c>
      <c r="CO115" s="43">
        <f>Table9[[#This Row],[R-B6]]-Table9[[#This Row],[B6]]</f>
        <v>0</v>
      </c>
      <c r="CP115" s="43">
        <f>Table9[[#This Row],[R-B7]]-Table9[[#This Row],[B7]]</f>
        <v>0</v>
      </c>
      <c r="CQ115" s="43">
        <f>Table9[[#This Row],[R-B8]]-Table9[[#This Row],[B8]]</f>
        <v>0</v>
      </c>
      <c r="CR115" s="43">
        <f>Table9[[#This Row],[R-B9]]-Table9[[#This Row],[B9]]</f>
        <v>0</v>
      </c>
      <c r="CS115" s="43">
        <f>Table9[[#This Row],[R-B10]]-Table9[[#This Row],[B10]]</f>
        <v>0</v>
      </c>
      <c r="CT115" s="43">
        <f>Table9[[#This Row],[R-B11]]-Table9[[#This Row],[B11]]</f>
        <v>0</v>
      </c>
      <c r="CU115" s="43">
        <f>Table9[[#This Row],[R-B12]]-Table9[[#This Row],[B12]]</f>
        <v>0</v>
      </c>
      <c r="CV115" s="43">
        <f>Table9[[#This Row],[R-K1]]-Table9[[#This Row],[K1]]</f>
        <v>0</v>
      </c>
      <c r="CW115" s="43">
        <f>Table9[[#This Row],[R-K2]]-Table9[[#This Row],[K2]]</f>
        <v>0</v>
      </c>
      <c r="CX115" s="43">
        <f>Table9[[#This Row],[R-K3]]-Table9[[#This Row],[K3]]</f>
        <v>0</v>
      </c>
      <c r="CY115" s="43">
        <f>Table9[[#This Row],[R-K4]]-Table9[[#This Row],[K4]]</f>
        <v>0</v>
      </c>
      <c r="CZ115" s="43">
        <f>Table9[[#This Row],[R-K5]]-Table9[[#This Row],[K5]]</f>
        <v>0</v>
      </c>
      <c r="DA115" s="43">
        <f>Table9[[#This Row],[R-P1]]-Table9[[#This Row],[P1]]</f>
        <v>0</v>
      </c>
      <c r="DB115" s="43">
        <f>Table9[[#This Row],[R-P2]]-Table9[[#This Row],[P2]]</f>
        <v>0</v>
      </c>
      <c r="DC115" s="43">
        <f>Table9[[#This Row],[R-P3]]-Table9[[#This Row],[P3]]</f>
        <v>0</v>
      </c>
      <c r="DD115" s="43">
        <f>Table9[[#This Row],[R-P4]]-Table9[[#This Row],[P4]]</f>
        <v>0</v>
      </c>
      <c r="DE115" s="43">
        <f>Table9[[#This Row],[R-P5]]-Table9[[#This Row],[P5]]</f>
        <v>0</v>
      </c>
      <c r="DF115" s="43">
        <f>Table9[[#This Row],[R-E1]]-Table9[[#This Row],[E1]]</f>
        <v>0</v>
      </c>
      <c r="DG115" s="328">
        <f>Table9[[#This Row],[R-E2]]-Table9[[#This Row],[E2]]</f>
        <v>0</v>
      </c>
      <c r="DH115" s="43">
        <f>COUNTIF(Table9[[#This Row],[G-B1]:[G-B12]],"&lt;=0")/12*100</f>
        <v>100</v>
      </c>
      <c r="DI115" s="43">
        <f>COUNTIF(Table9[[#This Row],[G-K1]:[G-K5]],"&lt;=0")/5*100</f>
        <v>100</v>
      </c>
      <c r="DJ115" s="43">
        <f>COUNTIF(Table9[[#This Row],[G-P1]:[G-P5]],"&lt;=0")/5*100</f>
        <v>100</v>
      </c>
      <c r="DK115" s="43">
        <f>COUNTIF(Table9[[#This Row],[G-E1]:[G-E2]],"&lt;=0")/2*100</f>
        <v>100</v>
      </c>
      <c r="DL115" s="450">
        <f>IF(AE115="RDP",(COUNTIF(Table9[[#This Row],[G-B3]],"&lt;=0")+COUNTIF(Table9[[#This Row],[G-B4]],"&lt;=0")+COUNTIF(Table9[[#This Row],[G-B7]],"&lt;=0")+COUNTIF(Table9[[#This Row],[G-B11]],"&lt;=0")+COUNTIF(Table9[[#This Row],[G-K2]],"&lt;=0"))/5*100,IF(AE115="RMS",(COUNTIF(Table9[[#This Row],[G-B4]],"&lt;=0")+COUNTIF(Table9[[#This Row],[G-B5]],"&lt;=0")+COUNTIF(Table9[[#This Row],[G-B10]],"&lt;=0")+COUNTIF(Table9[[#This Row],[G-B12]],"&lt;=0")+COUNTIF(Table9[[#This Row],[G-K2]],"&lt;=0"))/5*100,IF(AE115="RSS",(COUNTIF(Table9[[#This Row],[G-B1]],"&lt;=0")+COUNTIF(Table9[[#This Row],[G-B2]],"&lt;=0")+COUNTIF(Table9[[#This Row],[G-B6]],"&lt;=0")+COUNTIF(Table9[[#This Row],[G-B11]],"&lt;=0")+COUNTIF(Table9[[#This Row],[G-B12]],"&lt;=0"))/5*100,0)))</f>
        <v>0</v>
      </c>
      <c r="DM115" s="332"/>
      <c r="DR115" s="332"/>
      <c r="DW115" s="332"/>
      <c r="DX115" s="42"/>
      <c r="DY115" s="42"/>
      <c r="DZ115" s="42"/>
      <c r="EA115" s="333"/>
      <c r="EB115" s="342"/>
      <c r="EC115" s="339"/>
      <c r="ED115" s="339"/>
      <c r="EE115" s="338"/>
    </row>
    <row r="116" spans="2:135" ht="44" hidden="1" thickBot="1" x14ac:dyDescent="0.35">
      <c r="B116" s="282">
        <v>117</v>
      </c>
      <c r="C116" s="64" t="s">
        <v>134</v>
      </c>
      <c r="D116" s="62">
        <v>46149</v>
      </c>
      <c r="E116" s="63" t="s">
        <v>1021</v>
      </c>
      <c r="F116" s="61">
        <v>1002674</v>
      </c>
      <c r="G116" s="357">
        <f t="shared" ca="1" si="5"/>
        <v>38.330499362633191</v>
      </c>
      <c r="H116" s="283">
        <v>32325</v>
      </c>
      <c r="I116" s="61" t="s">
        <v>136</v>
      </c>
      <c r="J116" s="43" t="s">
        <v>137</v>
      </c>
      <c r="K116" s="61" t="s">
        <v>138</v>
      </c>
      <c r="L116" s="61" t="s">
        <v>139</v>
      </c>
      <c r="M116" s="64" t="s">
        <v>1022</v>
      </c>
      <c r="N116" s="61"/>
      <c r="O116" s="61" t="s">
        <v>159</v>
      </c>
      <c r="P116" s="63" t="s">
        <v>1023</v>
      </c>
      <c r="Q116" s="61" t="s">
        <v>144</v>
      </c>
      <c r="R116" s="343" t="s">
        <v>185</v>
      </c>
      <c r="S116" s="62">
        <v>40618</v>
      </c>
      <c r="T116" s="286">
        <f t="shared" ca="1" si="7"/>
        <v>15.594444444444445</v>
      </c>
      <c r="U116" s="71" t="e">
        <f>Table14[[#This Row],[Years in PET]]</f>
        <v>#VALUE!</v>
      </c>
      <c r="V116" s="61" t="s">
        <v>58</v>
      </c>
      <c r="W116" s="46"/>
      <c r="X116" s="286">
        <f ca="1">($T$1-Table9[[#This Row],[Date of Appointment to Current Grade]])/365</f>
        <v>5.9715952530441481</v>
      </c>
      <c r="Y116" s="62">
        <v>44136</v>
      </c>
      <c r="Z116" s="61" t="s">
        <v>187</v>
      </c>
      <c r="AA116" s="62">
        <v>45748</v>
      </c>
      <c r="AB116" s="71">
        <f ca="1">($T$1-Table9[[#This Row],[Date in Position]])/365</f>
        <v>1.5551568968797642</v>
      </c>
      <c r="AC116" s="61" t="s">
        <v>146</v>
      </c>
      <c r="AD116" s="62">
        <v>45202</v>
      </c>
      <c r="AE116" s="61" t="s">
        <v>1024</v>
      </c>
      <c r="AF116" s="61" t="s">
        <v>148</v>
      </c>
      <c r="AG116" s="65" t="s">
        <v>1025</v>
      </c>
      <c r="AH116" s="65" t="s">
        <v>1026</v>
      </c>
      <c r="AI116" s="65" t="s">
        <v>970</v>
      </c>
      <c r="AJ116" s="64" t="s">
        <v>1027</v>
      </c>
      <c r="AK116" s="66" t="s">
        <v>1028</v>
      </c>
      <c r="AL116" s="282" t="s">
        <v>153</v>
      </c>
      <c r="AM116" s="321" t="s">
        <v>1029</v>
      </c>
      <c r="AN116" s="323">
        <v>1</v>
      </c>
      <c r="AO116" s="43">
        <v>1</v>
      </c>
      <c r="AP116" s="43">
        <v>1</v>
      </c>
      <c r="AQ116" s="43">
        <v>2</v>
      </c>
      <c r="AR116" s="43">
        <v>2</v>
      </c>
      <c r="AS116" s="43">
        <v>2</v>
      </c>
      <c r="AT116" s="43">
        <v>2</v>
      </c>
      <c r="AU116" s="43">
        <v>2</v>
      </c>
      <c r="AV116" s="43">
        <v>2</v>
      </c>
      <c r="AW116" s="43">
        <v>2</v>
      </c>
      <c r="AX116" s="43">
        <v>2</v>
      </c>
      <c r="AY116" s="43">
        <v>2</v>
      </c>
      <c r="AZ116" s="43">
        <v>2</v>
      </c>
      <c r="BA116" s="43">
        <v>2</v>
      </c>
      <c r="BB116" s="43">
        <v>0</v>
      </c>
      <c r="BC116" s="43">
        <v>2</v>
      </c>
      <c r="BD116" s="43">
        <v>0</v>
      </c>
      <c r="BE116" s="43">
        <v>2</v>
      </c>
      <c r="BF116" s="43">
        <v>2</v>
      </c>
      <c r="BG116" s="43">
        <v>2</v>
      </c>
      <c r="BH116" s="43">
        <v>1</v>
      </c>
      <c r="BI116" s="43">
        <v>0</v>
      </c>
      <c r="BJ116" s="43">
        <v>0</v>
      </c>
      <c r="BK116" s="328">
        <v>1</v>
      </c>
      <c r="BL116" s="325">
        <f>IF(AND(All!$V116="P1",All!$AE116="RDP"),Ruler!E$6,IF(AND(All!$V116="P2",All!$AE116="RDP"),Ruler!E$7,IF(AND(All!$V116="P3",All!$AE116="RDP"),Ruler!E$8,IF(AND(All!$V116="P4",All!$AE116="RDP"),Ruler!E$9,IF(AND(All!$V116="P5",All!$AE116="RDP"),Ruler!E$10,IF(AND(All!$V116="P6",All!$AE116="RDP"),Ruler!E$11,IF(AND(All!$V116="P7",All!$AE116="RDP"),Ruler!E$12,IF(AND(All!$V116="P8",All!$AE116="RDP"),Ruler!E$13,IF(AND(All!$V116="P9",All!$AE116="RDP"),Ruler!E$14,IF(AND(All!$V116="P1",All!$AE116="RMS"),Ruler!E$6,IF(AND(All!$V116="P2",All!$AE116="RMS"),Ruler!E$15,IF(AND(All!$V116="P3",All!$AE116="RMS"),Ruler!E$16,IF(AND(All!$V116="P4",All!$AE116="RMS"),Ruler!E$17,IF(AND(All!$V116="P5",All!$AE116="RMS"),Ruler!E$18,IF(AND(All!$V116="P6",All!$AE116="RMS"),Ruler!E$19,IF(AND(All!$V116="P7",All!$AE116="RMS"),Ruler!E$20,IF(AND(All!$V116="P8",All!$AE116="RMS"),Ruler!E$21,IF(AND(All!$V116="P9",All!$AE116="RMS"),Ruler!E$22,IF(AND(All!$V116="P1",All!$AE116="RSS"),Ruler!E$6,IF(AND(All!$V116="P2",All!$AE116="RSS"),Ruler!E$23,IF(AND(All!$V116="P3",All!$AE116="RSS"),Ruler!E$24,IF(AND(All!$V116="P4",All!$AE116="RSS"),Ruler!E$25,IF(AND(All!$V116="P5",All!$AE116="RSS"),Ruler!E$26,IF(AND(All!$V116="P6",All!$AE116="RSS"),Ruler!E$27,IF(AND(All!$V116="P7",All!$AE116="RSS"),Ruler!E$28,IF(AND(All!$V116="P8",All!$AE116="RSS"),Ruler!E$29,IF(AND(All!$V116="P9",All!$AE116="RSS"),Ruler!E$30,0)))))))))))))))))))))))))))</f>
        <v>0</v>
      </c>
      <c r="BM116" s="325">
        <f>IF(AND(All!$V116="P1",All!$AE116="RDP"),Ruler!F$6,IF(AND(All!$V116="P2",All!$AE116="RDP"),Ruler!F$7,IF(AND(All!$V116="P3",All!$AE116="RDP"),Ruler!F$8,IF(AND(All!$V116="P4",All!$AE116="RDP"),Ruler!F$9,IF(AND(All!$V116="P5",All!$AE116="RDP"),Ruler!F$10,IF(AND(All!$V116="P6",All!$AE116="RDP"),Ruler!F$11,IF(AND(All!$V116="P7",All!$AE116="RDP"),Ruler!F$12,IF(AND(All!$V116="P8",All!$AE116="RDP"),Ruler!F$13,IF(AND(All!$V116="P9",All!$AE116="RDP"),Ruler!F$14,IF(AND(All!$V116="P1",All!$AE116="RMS"),Ruler!F$6,IF(AND(All!$V116="P2",All!$AE116="RMS"),Ruler!F$15,IF(AND(All!$V116="P3",All!$AE116="RMS"),Ruler!F$16,IF(AND(All!$V116="P4",All!$AE116="RMS"),Ruler!F$17,IF(AND(All!$V116="P5",All!$AE116="RMS"),Ruler!F$18,IF(AND(All!$V116="P6",All!$AE116="RMS"),Ruler!F$19,IF(AND(All!$V116="P7",All!$AE116="RMS"),Ruler!F$20,IF(AND(All!$V116="P8",All!$AE116="RMS"),Ruler!F$21,IF(AND(All!$V116="P9",All!$AE116="RMS"),Ruler!F$22,IF(AND(All!$V116="P1",All!$AE116="RSS"),Ruler!F$6,IF(AND(All!$V116="P2",All!$AE116="RSS"),Ruler!F$23,IF(AND(All!$V116="P3",All!$AE116="RSS"),Ruler!F$24,IF(AND(All!$V116="P4",All!$AE116="RSS"),Ruler!F$25,IF(AND(All!$V116="P5",All!$AE116="RSS"),Ruler!F$26,IF(AND(All!$V116="P6",All!$AE116="RSS"),Ruler!F$27,IF(AND(All!$V116="P7",All!$AE116="RSS"),Ruler!F$28,IF(AND(All!$V116="P8",All!$AE116="RSS"),Ruler!F$29,IF(AND(All!$V116="P9",All!$AE116="RSS"),Ruler!F$30,0)))))))))))))))))))))))))))</f>
        <v>0</v>
      </c>
      <c r="BN116" s="325">
        <f>IF(AND(All!$V116="P1",All!$AE116="RDP"),Ruler!G$6,IF(AND(All!$V116="P2",All!$AE116="RDP"),Ruler!G$7,IF(AND(All!$V116="P3",All!$AE116="RDP"),Ruler!G$8,IF(AND(All!$V116="P4",All!$AE116="RDP"),Ruler!G$9,IF(AND(All!$V116="P5",All!$AE116="RDP"),Ruler!G$10,IF(AND(All!$V116="P6",All!$AE116="RDP"),Ruler!G$11,IF(AND(All!$V116="P7",All!$AE116="RDP"),Ruler!G$12,IF(AND(All!$V116="P8",All!$AE116="RDP"),Ruler!G$13,IF(AND(All!$V116="P9",All!$AE116="RDP"),Ruler!G$14,IF(AND(All!$V116="P1",All!$AE116="RMS"),Ruler!G$6,IF(AND(All!$V116="P2",All!$AE116="RMS"),Ruler!G$15,IF(AND(All!$V116="P3",All!$AE116="RMS"),Ruler!G$16,IF(AND(All!$V116="P4",All!$AE116="RMS"),Ruler!G$17,IF(AND(All!$V116="P5",All!$AE116="RMS"),Ruler!G$18,IF(AND(All!$V116="P6",All!$AE116="RMS"),Ruler!G$19,IF(AND(All!$V116="P7",All!$AE116="RMS"),Ruler!G$20,IF(AND(All!$V116="P8",All!$AE116="RMS"),Ruler!G$21,IF(AND(All!$V116="P9",All!$AE116="RMS"),Ruler!G$22,IF(AND(All!$V116="P1",All!$AE116="RSS"),Ruler!G$6,IF(AND(All!$V116="P2",All!$AE116="RSS"),Ruler!G$23,IF(AND(All!$V116="P3",All!$AE116="RSS"),Ruler!G$24,IF(AND(All!$V116="P4",All!$AE116="RSS"),Ruler!G$25,IF(AND(All!$V116="P5",All!$AE116="RSS"),Ruler!G$26,IF(AND(All!$V116="P6",All!$AE116="RSS"),Ruler!G$27,IF(AND(All!$V116="P7",All!$AE116="RSS"),Ruler!G$28,IF(AND(All!$V116="P8",All!$AE116="RSS"),Ruler!G$29,IF(AND(All!$V116="P9",All!$AE116="RSS"),Ruler!G$30,0)))))))))))))))))))))))))))</f>
        <v>0</v>
      </c>
      <c r="BO116" s="325">
        <f>IF(AND(All!$V116="P1",All!$AE116="RDP"),Ruler!H$6,IF(AND(All!$V116="P2",All!$AE116="RDP"),Ruler!H$7,IF(AND(All!$V116="P3",All!$AE116="RDP"),Ruler!H$8,IF(AND(All!$V116="P4",All!$AE116="RDP"),Ruler!H$9,IF(AND(All!$V116="P5",All!$AE116="RDP"),Ruler!H$10,IF(AND(All!$V116="P6",All!$AE116="RDP"),Ruler!H$11,IF(AND(All!$V116="P7",All!$AE116="RDP"),Ruler!H$12,IF(AND(All!$V116="P8",All!$AE116="RDP"),Ruler!H$13,IF(AND(All!$V116="P9",All!$AE116="RDP"),Ruler!H$14,IF(AND(All!$V116="P1",All!$AE116="RMS"),Ruler!H$6,IF(AND(All!$V116="P2",All!$AE116="RMS"),Ruler!H$15,IF(AND(All!$V116="P3",All!$AE116="RMS"),Ruler!H$16,IF(AND(All!$V116="P4",All!$AE116="RMS"),Ruler!H$17,IF(AND(All!$V116="P5",All!$AE116="RMS"),Ruler!H$18,IF(AND(All!$V116="P6",All!$AE116="RMS"),Ruler!H$19,IF(AND(All!$V116="P7",All!$AE116="RMS"),Ruler!H$20,IF(AND(All!$V116="P8",All!$AE116="RMS"),Ruler!H$21,IF(AND(All!$V116="P9",All!$AE116="RMS"),Ruler!H$22,IF(AND(All!$V116="P1",All!$AE116="RSS"),Ruler!H$6,IF(AND(All!$V116="P2",All!$AE116="RSS"),Ruler!H$23,IF(AND(All!$V116="P3",All!$AE116="RSS"),Ruler!H$24,IF(AND(All!$V116="P4",All!$AE116="RSS"),Ruler!H$25,IF(AND(All!$V116="P5",All!$AE116="RSS"),Ruler!H$26,IF(AND(All!$V116="P6",All!$AE116="RSS"),Ruler!H$27,IF(AND(All!$V116="P7",All!$AE116="RSS"),Ruler!H$28,IF(AND(All!$V116="P8",All!$AE116="RSS"),Ruler!H$29,IF(AND(All!$V116="P9",All!$AE116="RSS"),Ruler!H$30,0)))))))))))))))))))))))))))</f>
        <v>0</v>
      </c>
      <c r="BP116" s="325">
        <f>IF(AND(All!$V116="P1",All!$AE116="RDP"),Ruler!I$6,IF(AND(All!$V116="P2",All!$AE116="RDP"),Ruler!I$7,IF(AND(All!$V116="P3",All!$AE116="RDP"),Ruler!I$8,IF(AND(All!$V116="P4",All!$AE116="RDP"),Ruler!I$9,IF(AND(All!$V116="P5",All!$AE116="RDP"),Ruler!I$10,IF(AND(All!$V116="P6",All!$AE116="RDP"),Ruler!I$11,IF(AND(All!$V116="P7",All!$AE116="RDP"),Ruler!I$12,IF(AND(All!$V116="P8",All!$AE116="RDP"),Ruler!I$13,IF(AND(All!$V116="P9",All!$AE116="RDP"),Ruler!I$14,IF(AND(All!$V116="P1",All!$AE116="RMS"),Ruler!I$6,IF(AND(All!$V116="P2",All!$AE116="RMS"),Ruler!I$15,IF(AND(All!$V116="P3",All!$AE116="RMS"),Ruler!I$16,IF(AND(All!$V116="P4",All!$AE116="RMS"),Ruler!I$17,IF(AND(All!$V116="P5",All!$AE116="RMS"),Ruler!I$18,IF(AND(All!$V116="P6",All!$AE116="RMS"),Ruler!I$19,IF(AND(All!$V116="P7",All!$AE116="RMS"),Ruler!I$20,IF(AND(All!$V116="P8",All!$AE116="RMS"),Ruler!I$21,IF(AND(All!$V116="P9",All!$AE116="RMS"),Ruler!I$22,IF(AND(All!$V116="P1",All!$AE116="RSS"),Ruler!I$6,IF(AND(All!$V116="P2",All!$AE116="RSS"),Ruler!I$23,IF(AND(All!$V116="P3",All!$AE116="RSS"),Ruler!I$24,IF(AND(All!$V116="P4",All!$AE116="RSS"),Ruler!I$25,IF(AND(All!$V116="P5",All!$AE116="RSS"),Ruler!I$26,IF(AND(All!$V116="P6",All!$AE116="RSS"),Ruler!I$27,IF(AND(All!$V116="P7",All!$AE116="RSS"),Ruler!I$28,IF(AND(All!$V116="P8",All!$AE116="RSS"),Ruler!I$29,IF(AND(All!$V116="P9",All!$AE116="RSS"),Ruler!I$30,0)))))))))))))))))))))))))))</f>
        <v>0</v>
      </c>
      <c r="BQ116" s="325">
        <f>IF(AND(All!$V116="P1",All!$AE116="RDP"),Ruler!J$6,IF(AND(All!$V116="P2",All!$AE116="RDP"),Ruler!J$7,IF(AND(All!$V116="P3",All!$AE116="RDP"),Ruler!J$8,IF(AND(All!$V116="P4",All!$AE116="RDP"),Ruler!J$9,IF(AND(All!$V116="P5",All!$AE116="RDP"),Ruler!J$10,IF(AND(All!$V116="P6",All!$AE116="RDP"),Ruler!J$11,IF(AND(All!$V116="P7",All!$AE116="RDP"),Ruler!J$12,IF(AND(All!$V116="P8",All!$AE116="RDP"),Ruler!J$13,IF(AND(All!$V116="P9",All!$AE116="RDP"),Ruler!J$14,IF(AND(All!$V116="P1",All!$AE116="RMS"),Ruler!J$6,IF(AND(All!$V116="P2",All!$AE116="RMS"),Ruler!J$15,IF(AND(All!$V116="P3",All!$AE116="RMS"),Ruler!J$16,IF(AND(All!$V116="P4",All!$AE116="RMS"),Ruler!J$17,IF(AND(All!$V116="P5",All!$AE116="RMS"),Ruler!J$18,IF(AND(All!$V116="P6",All!$AE116="RMS"),Ruler!J$19,IF(AND(All!$V116="P7",All!$AE116="RMS"),Ruler!J$20,IF(AND(All!$V116="P8",All!$AE116="RMS"),Ruler!J$21,IF(AND(All!$V116="P9",All!$AE116="RMS"),Ruler!J$22,IF(AND(All!$V116="P1",All!$AE116="RSS"),Ruler!J$6,IF(AND(All!$V116="P2",All!$AE116="RSS"),Ruler!J$23,IF(AND(All!$V116="P3",All!$AE116="RSS"),Ruler!J$24,IF(AND(All!$V116="P4",All!$AE116="RSS"),Ruler!J$25,IF(AND(All!$V116="P5",All!$AE116="RSS"),Ruler!J$26,IF(AND(All!$V116="P6",All!$AE116="RSS"),Ruler!J$27,IF(AND(All!$V116="P7",All!$AE116="RSS"),Ruler!J$28,IF(AND(All!$V116="P8",All!$AE116="RSS"),Ruler!J$29,IF(AND(All!$V116="P9",All!$AE116="RSS"),Ruler!J$30,0)))))))))))))))))))))))))))</f>
        <v>0</v>
      </c>
      <c r="BR116" s="325">
        <f>IF(AND(All!$V116="P1",All!$AE116="RDP"),Ruler!K$6,IF(AND(All!$V116="P2",All!$AE116="RDP"),Ruler!K$7,IF(AND(All!$V116="P3",All!$AE116="RDP"),Ruler!K$8,IF(AND(All!$V116="P4",All!$AE116="RDP"),Ruler!K$9,IF(AND(All!$V116="P5",All!$AE116="RDP"),Ruler!K$10,IF(AND(All!$V116="P6",All!$AE116="RDP"),Ruler!K$11,IF(AND(All!$V116="P7",All!$AE116="RDP"),Ruler!K$12,IF(AND(All!$V116="P8",All!$AE116="RDP"),Ruler!K$13,IF(AND(All!$V116="P9",All!$AE116="RDP"),Ruler!K$14,IF(AND(All!$V116="P1",All!$AE116="RMS"),Ruler!K$6,IF(AND(All!$V116="P2",All!$AE116="RMS"),Ruler!K$15,IF(AND(All!$V116="P3",All!$AE116="RMS"),Ruler!K$16,IF(AND(All!$V116="P4",All!$AE116="RMS"),Ruler!K$17,IF(AND(All!$V116="P5",All!$AE116="RMS"),Ruler!K$18,IF(AND(All!$V116="P6",All!$AE116="RMS"),Ruler!K$19,IF(AND(All!$V116="P7",All!$AE116="RMS"),Ruler!K$20,IF(AND(All!$V116="P8",All!$AE116="RMS"),Ruler!K$21,IF(AND(All!$V116="P9",All!$AE116="RMS"),Ruler!K$22,IF(AND(All!$V116="P1",All!$AE116="RSS"),Ruler!K$6,IF(AND(All!$V116="P2",All!$AE116="RSS"),Ruler!K$23,IF(AND(All!$V116="P3",All!$AE116="RSS"),Ruler!K$24,IF(AND(All!$V116="P4",All!$AE116="RSS"),Ruler!K$25,IF(AND(All!$V116="P5",All!$AE116="RSS"),Ruler!K$26,IF(AND(All!$V116="P6",All!$AE116="RSS"),Ruler!K$27,IF(AND(All!$V116="P7",All!$AE116="RSS"),Ruler!K$28,IF(AND(All!$V116="P8",All!$AE116="RSS"),Ruler!K$29,IF(AND(All!$V116="P9",All!$AE116="RSS"),Ruler!K$30,0)))))))))))))))))))))))))))</f>
        <v>0</v>
      </c>
      <c r="BS116" s="325">
        <f>IF(AND(All!$V116="P1",All!$AE116="RDP"),Ruler!L$6,IF(AND(All!$V116="P2",All!$AE116="RDP"),Ruler!L$7,IF(AND(All!$V116="P3",All!$AE116="RDP"),Ruler!L$8,IF(AND(All!$V116="P4",All!$AE116="RDP"),Ruler!L$9,IF(AND(All!$V116="P5",All!$AE116="RDP"),Ruler!L$10,IF(AND(All!$V116="P6",All!$AE116="RDP"),Ruler!L$11,IF(AND(All!$V116="P7",All!$AE116="RDP"),Ruler!L$12,IF(AND(All!$V116="P8",All!$AE116="RDP"),Ruler!L$13,IF(AND(All!$V116="P9",All!$AE116="RDP"),Ruler!L$14,IF(AND(All!$V116="P1",All!$AE116="RMS"),Ruler!L$6,IF(AND(All!$V116="P2",All!$AE116="RMS"),Ruler!L$15,IF(AND(All!$V116="P3",All!$AE116="RMS"),Ruler!L$16,IF(AND(All!$V116="P4",All!$AE116="RMS"),Ruler!L$17,IF(AND(All!$V116="P5",All!$AE116="RMS"),Ruler!L$18,IF(AND(All!$V116="P6",All!$AE116="RMS"),Ruler!L$19,IF(AND(All!$V116="P7",All!$AE116="RMS"),Ruler!L$20,IF(AND(All!$V116="P8",All!$AE116="RMS"),Ruler!L$21,IF(AND(All!$V116="P9",All!$AE116="RMS"),Ruler!L$22,IF(AND(All!$V116="P1",All!$AE116="RSS"),Ruler!L$6,IF(AND(All!$V116="P2",All!$AE116="RSS"),Ruler!L$23,IF(AND(All!$V116="P3",All!$AE116="RSS"),Ruler!L$24,IF(AND(All!$V116="P4",All!$AE116="RSS"),Ruler!L$25,IF(AND(All!$V116="P5",All!$AE116="RSS"),Ruler!L$26,IF(AND(All!$V116="P6",All!$AE116="RSS"),Ruler!L$27,IF(AND(All!$V116="P7",All!$AE116="RSS"),Ruler!L$28,IF(AND(All!$V116="P8",All!$AE116="RSS"),Ruler!L$29,IF(AND(All!$V116="P9",All!$AE116="RSS"),Ruler!L$30,0)))))))))))))))))))))))))))</f>
        <v>0</v>
      </c>
      <c r="BT116" s="325">
        <f>IF(AND(All!$V116="P1",All!$AE116="RDP"),Ruler!M$6,IF(AND(All!$V116="P2",All!$AE116="RDP"),Ruler!M$7,IF(AND(All!$V116="P3",All!$AE116="RDP"),Ruler!M$8,IF(AND(All!$V116="P4",All!$AE116="RDP"),Ruler!M$9,IF(AND(All!$V116="P5",All!$AE116="RDP"),Ruler!M$10,IF(AND(All!$V116="P6",All!$AE116="RDP"),Ruler!M$11,IF(AND(All!$V116="P7",All!$AE116="RDP"),Ruler!M$12,IF(AND(All!$V116="P8",All!$AE116="RDP"),Ruler!M$13,IF(AND(All!$V116="P9",All!$AE116="RDP"),Ruler!M$14,IF(AND(All!$V116="P1",All!$AE116="RMS"),Ruler!M$6,IF(AND(All!$V116="P2",All!$AE116="RMS"),Ruler!M$15,IF(AND(All!$V116="P3",All!$AE116="RMS"),Ruler!M$16,IF(AND(All!$V116="P4",All!$AE116="RMS"),Ruler!M$17,IF(AND(All!$V116="P5",All!$AE116="RMS"),Ruler!M$18,IF(AND(All!$V116="P6",All!$AE116="RMS"),Ruler!M$19,IF(AND(All!$V116="P7",All!$AE116="RMS"),Ruler!M$20,IF(AND(All!$V116="P8",All!$AE116="RMS"),Ruler!M$21,IF(AND(All!$V116="P9",All!$AE116="RMS"),Ruler!M$22,IF(AND(All!$V116="P1",All!$AE116="RSS"),Ruler!M$6,IF(AND(All!$V116="P2",All!$AE116="RSS"),Ruler!M$23,IF(AND(All!$V116="P3",All!$AE116="RSS"),Ruler!M$24,IF(AND(All!$V116="P4",All!$AE116="RSS"),Ruler!M$25,IF(AND(All!$V116="P5",All!$AE116="RSS"),Ruler!M$26,IF(AND(All!$V116="P6",All!$AE116="RSS"),Ruler!M$27,IF(AND(All!$V116="P7",All!$AE116="RSS"),Ruler!M$28,IF(AND(All!$V116="P8",All!$AE116="RSS"),Ruler!M$29,IF(AND(All!$V116="P9",All!$AE116="RSS"),Ruler!M$30,0)))))))))))))))))))))))))))</f>
        <v>0</v>
      </c>
      <c r="BU116" s="325">
        <f>IF(AND(All!$V116="P1",All!$AE116="RDP"),Ruler!N$6,IF(AND(All!$V116="P2",All!$AE116="RDP"),Ruler!N$7,IF(AND(All!$V116="P3",All!$AE116="RDP"),Ruler!N$8,IF(AND(All!$V116="P4",All!$AE116="RDP"),Ruler!N$9,IF(AND(All!$V116="P5",All!$AE116="RDP"),Ruler!N$10,IF(AND(All!$V116="P6",All!$AE116="RDP"),Ruler!N$11,IF(AND(All!$V116="P7",All!$AE116="RDP"),Ruler!N$12,IF(AND(All!$V116="P8",All!$AE116="RDP"),Ruler!N$13,IF(AND(All!$V116="P9",All!$AE116="RDP"),Ruler!N$14,IF(AND(All!$V116="P1",All!$AE116="RMS"),Ruler!N$6,IF(AND(All!$V116="P2",All!$AE116="RMS"),Ruler!N$15,IF(AND(All!$V116="P3",All!$AE116="RMS"),Ruler!N$16,IF(AND(All!$V116="P4",All!$AE116="RMS"),Ruler!N$17,IF(AND(All!$V116="P5",All!$AE116="RMS"),Ruler!N$18,IF(AND(All!$V116="P6",All!$AE116="RMS"),Ruler!N$19,IF(AND(All!$V116="P7",All!$AE116="RMS"),Ruler!N$20,IF(AND(All!$V116="P8",All!$AE116="RMS"),Ruler!N$21,IF(AND(All!$V116="P9",All!$AE116="RMS"),Ruler!N$22,IF(AND(All!$V116="P1",All!$AE116="RSS"),Ruler!N$6,IF(AND(All!$V116="P2",All!$AE116="RSS"),Ruler!N$23,IF(AND(All!$V116="P3",All!$AE116="RSS"),Ruler!N$24,IF(AND(All!$V116="P4",All!$AE116="RSS"),Ruler!N$25,IF(AND(All!$V116="P5",All!$AE116="RSS"),Ruler!N$26,IF(AND(All!$V116="P6",All!$AE116="RSS"),Ruler!N$27,IF(AND(All!$V116="P7",All!$AE116="RSS"),Ruler!N$28,IF(AND(All!$V116="P8",All!$AE116="RSS"),Ruler!N$29,IF(AND(All!$V116="P9",All!$AE116="RSS"),Ruler!N$30,0)))))))))))))))))))))))))))</f>
        <v>0</v>
      </c>
      <c r="BV116" s="325">
        <f>IF(AND(All!$V116="P1",All!$AE116="RDP"),Ruler!O$6,IF(AND(All!$V116="P2",All!$AE116="RDP"),Ruler!O$7,IF(AND(All!$V116="P3",All!$AE116="RDP"),Ruler!O$8,IF(AND(All!$V116="P4",All!$AE116="RDP"),Ruler!O$9,IF(AND(All!$V116="P5",All!$AE116="RDP"),Ruler!O$10,IF(AND(All!$V116="P6",All!$AE116="RDP"),Ruler!O$11,IF(AND(All!$V116="P7",All!$AE116="RDP"),Ruler!O$12,IF(AND(All!$V116="P8",All!$AE116="RDP"),Ruler!O$13,IF(AND(All!$V116="P9",All!$AE116="RDP"),Ruler!O$14,IF(AND(All!$V116="P1",All!$AE116="RMS"),Ruler!O$6,IF(AND(All!$V116="P2",All!$AE116="RMS"),Ruler!O$15,IF(AND(All!$V116="P3",All!$AE116="RMS"),Ruler!O$16,IF(AND(All!$V116="P4",All!$AE116="RMS"),Ruler!O$17,IF(AND(All!$V116="P5",All!$AE116="RMS"),Ruler!O$18,IF(AND(All!$V116="P6",All!$AE116="RMS"),Ruler!O$19,IF(AND(All!$V116="P7",All!$AE116="RMS"),Ruler!O$20,IF(AND(All!$V116="P8",All!$AE116="RMS"),Ruler!O$21,IF(AND(All!$V116="P9",All!$AE116="RMS"),Ruler!O$22,IF(AND(All!$V116="P1",All!$AE116="RSS"),Ruler!O$6,IF(AND(All!$V116="P2",All!$AE116="RSS"),Ruler!O$23,IF(AND(All!$V116="P3",All!$AE116="RSS"),Ruler!O$24,IF(AND(All!$V116="P4",All!$AE116="RSS"),Ruler!O$25,IF(AND(All!$V116="P5",All!$AE116="RSS"),Ruler!O$26,IF(AND(All!$V116="P6",All!$AE116="RSS"),Ruler!O$27,IF(AND(All!$V116="P7",All!$AE116="RSS"),Ruler!O$28,IF(AND(All!$V116="P8",All!$AE116="RSS"),Ruler!O$29,IF(AND(All!$V116="P9",All!$AE116="RSS"),Ruler!O$30,0)))))))))))))))))))))))))))</f>
        <v>0</v>
      </c>
      <c r="BW116" s="325">
        <f>IF(AND(All!$V116="P1",All!$AE116="RDP"),Ruler!P$6,IF(AND(All!$V116="P2",All!$AE116="RDP"),Ruler!P$7,IF(AND(All!$V116="P3",All!$AE116="RDP"),Ruler!P$8,IF(AND(All!$V116="P4",All!$AE116="RDP"),Ruler!P$9,IF(AND(All!$V116="P5",All!$AE116="RDP"),Ruler!P$10,IF(AND(All!$V116="P6",All!$AE116="RDP"),Ruler!P$11,IF(AND(All!$V116="P7",All!$AE116="RDP"),Ruler!P$12,IF(AND(All!$V116="P8",All!$AE116="RDP"),Ruler!P$13,IF(AND(All!$V116="P9",All!$AE116="RDP"),Ruler!P$14,IF(AND(All!$V116="P1",All!$AE116="RMS"),Ruler!P$6,IF(AND(All!$V116="P2",All!$AE116="RMS"),Ruler!P$15,IF(AND(All!$V116="P3",All!$AE116="RMS"),Ruler!P$16,IF(AND(All!$V116="P4",All!$AE116="RMS"),Ruler!P$17,IF(AND(All!$V116="P5",All!$AE116="RMS"),Ruler!P$18,IF(AND(All!$V116="P6",All!$AE116="RMS"),Ruler!P$19,IF(AND(All!$V116="P7",All!$AE116="RMS"),Ruler!P$20,IF(AND(All!$V116="P8",All!$AE116="RMS"),Ruler!P$21,IF(AND(All!$V116="P9",All!$AE116="RMS"),Ruler!P$22,IF(AND(All!$V116="P1",All!$AE116="RSS"),Ruler!P$6,IF(AND(All!$V116="P2",All!$AE116="RSS"),Ruler!P$23,IF(AND(All!$V116="P3",All!$AE116="RSS"),Ruler!P$24,IF(AND(All!$V116="P4",All!$AE116="RSS"),Ruler!P$25,IF(AND(All!$V116="P5",All!$AE116="RSS"),Ruler!P$26,IF(AND(All!$V116="P6",All!$AE116="RSS"),Ruler!P$27,IF(AND(All!$V116="P7",All!$AE116="RSS"),Ruler!P$28,IF(AND(All!$V116="P8",All!$AE116="RSS"),Ruler!P$29,IF(AND(All!$V116="P9",All!$AE116="RSS"),Ruler!P$30,0)))))))))))))))))))))))))))</f>
        <v>0</v>
      </c>
      <c r="BX116" s="325">
        <f>IF(AND(All!$V116="P1",All!$AE116="RDP"),Ruler!Q$6,IF(AND(All!$V116="P2",All!$AE116="RDP"),Ruler!Q$7,IF(AND(All!$V116="P3",All!$AE116="RDP"),Ruler!Q$8,IF(AND(All!$V116="P4",All!$AE116="RDP"),Ruler!Q$9,IF(AND(All!$V116="P5",All!$AE116="RDP"),Ruler!Q$10,IF(AND(All!$V116="P6",All!$AE116="RDP"),Ruler!Q$11,IF(AND(All!$V116="P7",All!$AE116="RDP"),Ruler!Q$12,IF(AND(All!$V116="P8",All!$AE116="RDP"),Ruler!Q$13,IF(AND(All!$V116="P9",All!$AE116="RDP"),Ruler!Q$14,IF(AND(All!$V116="P1",All!$AE116="RMS"),Ruler!Q$6,IF(AND(All!$V116="P2",All!$AE116="RMS"),Ruler!Q$15,IF(AND(All!$V116="P3",All!$AE116="RMS"),Ruler!Q$16,IF(AND(All!$V116="P4",All!$AE116="RMS"),Ruler!Q$17,IF(AND(All!$V116="P5",All!$AE116="RMS"),Ruler!Q$18,IF(AND(All!$V116="P6",All!$AE116="RMS"),Ruler!Q$19,IF(AND(All!$V116="P7",All!$AE116="RMS"),Ruler!Q$20,IF(AND(All!$V116="P8",All!$AE116="RMS"),Ruler!Q$21,IF(AND(All!$V116="P9",All!$AE116="RMS"),Ruler!Q$22,IF(AND(All!$V116="P1",All!$AE116="RSS"),Ruler!Q$6,IF(AND(All!$V116="P2",All!$AE116="RSS"),Ruler!Q$23,IF(AND(All!$V116="P3",All!$AE116="RSS"),Ruler!Q$24,IF(AND(All!$V116="P4",All!$AE116="RSS"),Ruler!Q$25,IF(AND(All!$V116="P5",All!$AE116="RSS"),Ruler!Q$26,IF(AND(All!$V116="P6",All!$AE116="RSS"),Ruler!Q$27,IF(AND(All!$V116="P7",All!$AE116="RSS"),Ruler!Q$28,IF(AND(All!$V116="P8",All!$AE116="RSS"),Ruler!Q$29,IF(AND(All!$V116="P9",All!$AE116="RSS"),Ruler!Q$30,0)))))))))))))))))))))))))))</f>
        <v>0</v>
      </c>
      <c r="BY116" s="325">
        <f>IF(AND(All!$V116="P1",All!$AE116="RDP"),Ruler!R$6,IF(AND(All!$V116="P2",All!$AE116="RDP"),Ruler!R$7,IF(AND(All!$V116="P3",All!$AE116="RDP"),Ruler!R$8,IF(AND(All!$V116="P4",All!$AE116="RDP"),Ruler!R$9,IF(AND(All!$V116="P5",All!$AE116="RDP"),Ruler!R$10,IF(AND(All!$V116="P6",All!$AE116="RDP"),Ruler!R$11,IF(AND(All!$V116="P7",All!$AE116="RDP"),Ruler!R$12,IF(AND(All!$V116="P8",All!$AE116="RDP"),Ruler!R$13,IF(AND(All!$V116="P9",All!$AE116="RDP"),Ruler!R$14,IF(AND(All!$V116="P1",All!$AE116="RMS"),Ruler!R$6,IF(AND(All!$V116="P2",All!$AE116="RMS"),Ruler!R$15,IF(AND(All!$V116="P3",All!$AE116="RMS"),Ruler!R$16,IF(AND(All!$V116="P4",All!$AE116="RMS"),Ruler!R$17,IF(AND(All!$V116="P5",All!$AE116="RMS"),Ruler!R$18,IF(AND(All!$V116="P6",All!$AE116="RMS"),Ruler!R$19,IF(AND(All!$V116="P7",All!$AE116="RMS"),Ruler!R$20,IF(AND(All!$V116="P8",All!$AE116="RMS"),Ruler!R$21,IF(AND(All!$V116="P9",All!$AE116="RMS"),Ruler!R$22,IF(AND(All!$V116="P1",All!$AE116="RSS"),Ruler!R$6,IF(AND(All!$V116="P2",All!$AE116="RSS"),Ruler!R$23,IF(AND(All!$V116="P3",All!$AE116="RSS"),Ruler!R$24,IF(AND(All!$V116="P4",All!$AE116="RSS"),Ruler!R$25,IF(AND(All!$V116="P5",All!$AE116="RSS"),Ruler!R$26,IF(AND(All!$V116="P6",All!$AE116="RSS"),Ruler!R$27,IF(AND(All!$V116="P7",All!$AE116="RSS"),Ruler!R$28,IF(AND(All!$V116="P8",All!$AE116="RSS"),Ruler!R$29,IF(AND(All!$V116="P9",All!$AE116="RSS"),Ruler!R$30,0)))))))))))))))))))))))))))</f>
        <v>0</v>
      </c>
      <c r="BZ116" s="325">
        <f>IF(AND(All!$V116="P1",All!$AE116="RDP"),Ruler!S$6,IF(AND(All!$V116="P2",All!$AE116="RDP"),Ruler!S$7,IF(AND(All!$V116="P3",All!$AE116="RDP"),Ruler!S$8,IF(AND(All!$V116="P4",All!$AE116="RDP"),Ruler!S$9,IF(AND(All!$V116="P5",All!$AE116="RDP"),Ruler!S$10,IF(AND(All!$V116="P6",All!$AE116="RDP"),Ruler!S$11,IF(AND(All!$V116="P7",All!$AE116="RDP"),Ruler!S$12,IF(AND(All!$V116="P8",All!$AE116="RDP"),Ruler!S$13,IF(AND(All!$V116="P9",All!$AE116="RDP"),Ruler!S$14,IF(AND(All!$V116="P1",All!$AE116="RMS"),Ruler!S$6,IF(AND(All!$V116="P2",All!$AE116="RMS"),Ruler!S$15,IF(AND(All!$V116="P3",All!$AE116="RMS"),Ruler!S$16,IF(AND(All!$V116="P4",All!$AE116="RMS"),Ruler!S$17,IF(AND(All!$V116="P5",All!$AE116="RMS"),Ruler!S$18,IF(AND(All!$V116="P6",All!$AE116="RMS"),Ruler!S$19,IF(AND(All!$V116="P7",All!$AE116="RMS"),Ruler!S$20,IF(AND(All!$V116="P8",All!$AE116="RMS"),Ruler!S$21,IF(AND(All!$V116="P9",All!$AE116="RMS"),Ruler!S$22,IF(AND(All!$V116="P1",All!$AE116="RSS"),Ruler!S$6,IF(AND(All!$V116="P2",All!$AE116="RSS"),Ruler!S$23,IF(AND(All!$V116="P3",All!$AE116="RSS"),Ruler!S$24,IF(AND(All!$V116="P4",All!$AE116="RSS"),Ruler!S$25,IF(AND(All!$V116="P5",All!$AE116="RSS"),Ruler!S$26,IF(AND(All!$V116="P6",All!$AE116="RSS"),Ruler!S$27,IF(AND(All!$V116="P7",All!$AE116="RSS"),Ruler!S$28,IF(AND(All!$V116="P8",All!$AE116="RSS"),Ruler!S$29,IF(AND(All!$V116="P9",All!$AE116="RSS"),Ruler!S$30,0)))))))))))))))))))))))))))</f>
        <v>0</v>
      </c>
      <c r="CA116" s="325">
        <f>IF(AND(All!$V116="P1",All!$AE116="RDP"),Ruler!T$6,IF(AND(All!$V116="P2",All!$AE116="RDP"),Ruler!T$7,IF(AND(All!$V116="P3",All!$AE116="RDP"),Ruler!T$8,IF(AND(All!$V116="P4",All!$AE116="RDP"),Ruler!T$9,IF(AND(All!$V116="P5",All!$AE116="RDP"),Ruler!T$10,IF(AND(All!$V116="P6",All!$AE116="RDP"),Ruler!T$11,IF(AND(All!$V116="P7",All!$AE116="RDP"),Ruler!T$12,IF(AND(All!$V116="P8",All!$AE116="RDP"),Ruler!T$13,IF(AND(All!$V116="P9",All!$AE116="RDP"),Ruler!T$14,IF(AND(All!$V116="P1",All!$AE116="RMS"),Ruler!T$6,IF(AND(All!$V116="P2",All!$AE116="RMS"),Ruler!T$15,IF(AND(All!$V116="P3",All!$AE116="RMS"),Ruler!T$16,IF(AND(All!$V116="P4",All!$AE116="RMS"),Ruler!T$17,IF(AND(All!$V116="P5",All!$AE116="RMS"),Ruler!T$18,IF(AND(All!$V116="P6",All!$AE116="RMS"),Ruler!T$19,IF(AND(All!$V116="P7",All!$AE116="RMS"),Ruler!T$20,IF(AND(All!$V116="P8",All!$AE116="RMS"),Ruler!T$21,IF(AND(All!$V116="P9",All!$AE116="RMS"),Ruler!T$22,IF(AND(All!$V116="P1",All!$AE116="RSS"),Ruler!T$6,IF(AND(All!$V116="P2",All!$AE116="RSS"),Ruler!T$23,IF(AND(All!$V116="P3",All!$AE116="RSS"),Ruler!T$24,IF(AND(All!$V116="P4",All!$AE116="RSS"),Ruler!T$25,IF(AND(All!$V116="P5",All!$AE116="RSS"),Ruler!T$26,IF(AND(All!$V116="P6",All!$AE116="RSS"),Ruler!T$27,IF(AND(All!$V116="P7",All!$AE116="RSS"),Ruler!T$28,IF(AND(All!$V116="P8",All!$AE116="RSS"),Ruler!T$29,IF(AND(All!$V116="P9",All!$AE116="RSS"),Ruler!T$30,0)))))))))))))))))))))))))))</f>
        <v>0</v>
      </c>
      <c r="CB116" s="325">
        <f>IF(AND(All!$V116="P1",All!$AE116="RDP"),Ruler!U$6,IF(AND(All!$V116="P2",All!$AE116="RDP"),Ruler!U$7,IF(AND(All!$V116="P3",All!$AE116="RDP"),Ruler!U$8,IF(AND(All!$V116="P4",All!$AE116="RDP"),Ruler!U$9,IF(AND(All!$V116="P5",All!$AE116="RDP"),Ruler!U$10,IF(AND(All!$V116="P6",All!$AE116="RDP"),Ruler!U$11,IF(AND(All!$V116="P7",All!$AE116="RDP"),Ruler!U$12,IF(AND(All!$V116="P8",All!$AE116="RDP"),Ruler!U$13,IF(AND(All!$V116="P9",All!$AE116="RDP"),Ruler!U$14,IF(AND(All!$V116="P1",All!$AE116="RMS"),Ruler!U$6,IF(AND(All!$V116="P2",All!$AE116="RMS"),Ruler!U$15,IF(AND(All!$V116="P3",All!$AE116="RMS"),Ruler!U$16,IF(AND(All!$V116="P4",All!$AE116="RMS"),Ruler!U$17,IF(AND(All!$V116="P5",All!$AE116="RMS"),Ruler!U$18,IF(AND(All!$V116="P6",All!$AE116="RMS"),Ruler!U$19,IF(AND(All!$V116="P7",All!$AE116="RMS"),Ruler!U$20,IF(AND(All!$V116="P8",All!$AE116="RMS"),Ruler!U$21,IF(AND(All!$V116="P9",All!$AE116="RMS"),Ruler!U$22,IF(AND(All!$V116="P1",All!$AE116="RSS"),Ruler!U$6,IF(AND(All!$V116="P2",All!$AE116="RSS"),Ruler!U$23,IF(AND(All!$V116="P3",All!$AE116="RSS"),Ruler!U$24,IF(AND(All!$V116="P4",All!$AE116="RSS"),Ruler!U$25,IF(AND(All!$V116="P5",All!$AE116="RSS"),Ruler!U$26,IF(AND(All!$V116="P6",All!$AE116="RSS"),Ruler!U$27,IF(AND(All!$V116="P7",All!$AE116="RSS"),Ruler!U$28,IF(AND(All!$V116="P8",All!$AE116="RSS"),Ruler!U$29,IF(AND(All!$V116="P9",All!$AE116="RSS"),Ruler!U$30,0)))))))))))))))))))))))))))</f>
        <v>0</v>
      </c>
      <c r="CC116" s="325">
        <f>IF(AND(All!$V116="P1",All!$AE116="RDP"),Ruler!V$6,IF(AND(All!$V116="P2",All!$AE116="RDP"),Ruler!V$7,IF(AND(All!$V116="P3",All!$AE116="RDP"),Ruler!V$8,IF(AND(All!$V116="P4",All!$AE116="RDP"),Ruler!V$9,IF(AND(All!$V116="P5",All!$AE116="RDP"),Ruler!V$10,IF(AND(All!$V116="P6",All!$AE116="RDP"),Ruler!V$11,IF(AND(All!$V116="P7",All!$AE116="RDP"),Ruler!V$12,IF(AND(All!$V116="P8",All!$AE116="RDP"),Ruler!V$13,IF(AND(All!$V116="P9",All!$AE116="RDP"),Ruler!V$14,IF(AND(All!$V116="P1",All!$AE116="RMS"),Ruler!V$6,IF(AND(All!$V116="P2",All!$AE116="RMS"),Ruler!V$15,IF(AND(All!$V116="P3",All!$AE116="RMS"),Ruler!V$16,IF(AND(All!$V116="P4",All!$AE116="RMS"),Ruler!V$17,IF(AND(All!$V116="P5",All!$AE116="RMS"),Ruler!V$18,IF(AND(All!$V116="P6",All!$AE116="RMS"),Ruler!V$19,IF(AND(All!$V116="P7",All!$AE116="RMS"),Ruler!V$20,IF(AND(All!$V116="P8",All!$AE116="RMS"),Ruler!V$21,IF(AND(All!$V116="P9",All!$AE116="RMS"),Ruler!V$22,IF(AND(All!$V116="P1",All!$AE116="RSS"),Ruler!V$6,IF(AND(All!$V116="P2",All!$AE116="RSS"),Ruler!V$23,IF(AND(All!$V116="P3",All!$AE116="RSS"),Ruler!V$24,IF(AND(All!$V116="P4",All!$AE116="RSS"),Ruler!V$25,IF(AND(All!$V116="P5",All!$AE116="RSS"),Ruler!V$26,IF(AND(All!$V116="P6",All!$AE116="RSS"),Ruler!V$27,IF(AND(All!$V116="P7",All!$AE116="RSS"),Ruler!V$28,IF(AND(All!$V116="P8",All!$AE116="RSS"),Ruler!V$29,IF(AND(All!$V116="P9",All!$AE116="RSS"),Ruler!V$30,0)))))))))))))))))))))))))))</f>
        <v>0</v>
      </c>
      <c r="CD116" s="325">
        <f>IF(AND(All!$V116="P1",All!$AE116="RDP"),Ruler!W$6,IF(AND(All!$V116="P2",All!$AE116="RDP"),Ruler!W$7,IF(AND(All!$V116="P3",All!$AE116="RDP"),Ruler!W$8,IF(AND(All!$V116="P4",All!$AE116="RDP"),Ruler!W$9,IF(AND(All!$V116="P5",All!$AE116="RDP"),Ruler!W$10,IF(AND(All!$V116="P6",All!$AE116="RDP"),Ruler!W$11,IF(AND(All!$V116="P7",All!$AE116="RDP"),Ruler!W$12,IF(AND(All!$V116="P8",All!$AE116="RDP"),Ruler!W$13,IF(AND(All!$V116="P9",All!$AE116="RDP"),Ruler!W$14,IF(AND(All!$V116="P1",All!$AE116="RMS"),Ruler!W$6,IF(AND(All!$V116="P2",All!$AE116="RMS"),Ruler!W$15,IF(AND(All!$V116="P3",All!$AE116="RMS"),Ruler!W$16,IF(AND(All!$V116="P4",All!$AE116="RMS"),Ruler!W$17,IF(AND(All!$V116="P5",All!$AE116="RMS"),Ruler!W$18,IF(AND(All!$V116="P6",All!$AE116="RMS"),Ruler!W$19,IF(AND(All!$V116="P7",All!$AE116="RMS"),Ruler!W$20,IF(AND(All!$V116="P8",All!$AE116="RMS"),Ruler!W$21,IF(AND(All!$V116="P9",All!$AE116="RMS"),Ruler!W$22,IF(AND(All!$V116="P1",All!$AE116="RSS"),Ruler!W$6,IF(AND(All!$V116="P2",All!$AE116="RSS"),Ruler!W$23,IF(AND(All!$V116="P3",All!$AE116="RSS"),Ruler!W$24,IF(AND(All!$V116="P4",All!$AE116="RSS"),Ruler!W$25,IF(AND(All!$V116="P5",All!$AE116="RSS"),Ruler!W$26,IF(AND(All!$V116="P6",All!$AE116="RSS"),Ruler!W$27,IF(AND(All!$V116="P7",All!$AE116="RSS"),Ruler!W$28,IF(AND(All!$V116="P8",All!$AE116="RSS"),Ruler!W$29,IF(AND(All!$V116="P9",All!$AE116="RSS"),Ruler!W$30,0)))))))))))))))))))))))))))</f>
        <v>0</v>
      </c>
      <c r="CE116" s="325">
        <f>IF(AND(All!$V116="P1",All!$AE116="RDP"),Ruler!X$6,IF(AND(All!$V116="P2",All!$AE116="RDP"),Ruler!X$7,IF(AND(All!$V116="P3",All!$AE116="RDP"),Ruler!X$8,IF(AND(All!$V116="P4",All!$AE116="RDP"),Ruler!X$9,IF(AND(All!$V116="P5",All!$AE116="RDP"),Ruler!X$10,IF(AND(All!$V116="P6",All!$AE116="RDP"),Ruler!X$11,IF(AND(All!$V116="P7",All!$AE116="RDP"),Ruler!X$12,IF(AND(All!$V116="P8",All!$AE116="RDP"),Ruler!X$13,IF(AND(All!$V116="P9",All!$AE116="RDP"),Ruler!X$14,IF(AND(All!$V116="P1",All!$AE116="RMS"),Ruler!X$6,IF(AND(All!$V116="P2",All!$AE116="RMS"),Ruler!X$15,IF(AND(All!$V116="P3",All!$AE116="RMS"),Ruler!X$16,IF(AND(All!$V116="P4",All!$AE116="RMS"),Ruler!X$17,IF(AND(All!$V116="P5",All!$AE116="RMS"),Ruler!X$18,IF(AND(All!$V116="P6",All!$AE116="RMS"),Ruler!X$19,IF(AND(All!$V116="P7",All!$AE116="RMS"),Ruler!X$20,IF(AND(All!$V116="P8",All!$AE116="RMS"),Ruler!X$21,IF(AND(All!$V116="P9",All!$AE116="RMS"),Ruler!X$22,IF(AND(All!$V116="P1",All!$AE116="RSS"),Ruler!X$6,IF(AND(All!$V116="P2",All!$AE116="RSS"),Ruler!X$23,IF(AND(All!$V116="P3",All!$AE116="RSS"),Ruler!X$24,IF(AND(All!$V116="P4",All!$AE116="RSS"),Ruler!X$25,IF(AND(All!$V116="P5",All!$AE116="RSS"),Ruler!X$26,IF(AND(All!$V116="P6",All!$AE116="RSS"),Ruler!X$27,IF(AND(All!$V116="P7",All!$AE116="RSS"),Ruler!X$28,IF(AND(All!$V116="P8",All!$AE116="RSS"),Ruler!X$29,IF(AND(All!$V116="P9",All!$AE116="RSS"),Ruler!X$30,0)))))))))))))))))))))))))))</f>
        <v>0</v>
      </c>
      <c r="CF116" s="325">
        <f>IF(AND(All!$V116="P1",All!$AE116="RDP"),Ruler!Y$6,IF(AND(All!$V116="P2",All!$AE116="RDP"),Ruler!Y$7,IF(AND(All!$V116="P3",All!$AE116="RDP"),Ruler!Y$8,IF(AND(All!$V116="P4",All!$AE116="RDP"),Ruler!Y$9,IF(AND(All!$V116="P5",All!$AE116="RDP"),Ruler!Y$10,IF(AND(All!$V116="P6",All!$AE116="RDP"),Ruler!Y$11,IF(AND(All!$V116="P7",All!$AE116="RDP"),Ruler!Y$12,IF(AND(All!$V116="P8",All!$AE116="RDP"),Ruler!Y$13,IF(AND(All!$V116="P9",All!$AE116="RDP"),Ruler!Y$14,IF(AND(All!$V116="P1",All!$AE116="RMS"),Ruler!Y$6,IF(AND(All!$V116="P2",All!$AE116="RMS"),Ruler!Y$15,IF(AND(All!$V116="P3",All!$AE116="RMS"),Ruler!Y$16,IF(AND(All!$V116="P4",All!$AE116="RMS"),Ruler!Y$17,IF(AND(All!$V116="P5",All!$AE116="RMS"),Ruler!Y$18,IF(AND(All!$V116="P6",All!$AE116="RMS"),Ruler!Y$19,IF(AND(All!$V116="P7",All!$AE116="RMS"),Ruler!Y$20,IF(AND(All!$V116="P8",All!$AE116="RMS"),Ruler!Y$21,IF(AND(All!$V116="P9",All!$AE116="RMS"),Ruler!Y$22,IF(AND(All!$V116="P1",All!$AE116="RSS"),Ruler!Y$6,IF(AND(All!$V116="P2",All!$AE116="RSS"),Ruler!Y$23,IF(AND(All!$V116="P3",All!$AE116="RSS"),Ruler!Y$24,IF(AND(All!$V116="P4",All!$AE116="RSS"),Ruler!Y$25,IF(AND(All!$V116="P5",All!$AE116="RSS"),Ruler!Y$26,IF(AND(All!$V116="P6",All!$AE116="RSS"),Ruler!Y$27,IF(AND(All!$V116="P7",All!$AE116="RSS"),Ruler!Y$28,IF(AND(All!$V116="P8",All!$AE116="RSS"),Ruler!Y$29,IF(AND(All!$V116="P9",All!$AE116="RSS"),Ruler!Y$30,0)))))))))))))))))))))))))))</f>
        <v>0</v>
      </c>
      <c r="CG116" s="325">
        <f>IF(AND(All!$V116="P1",All!$AE116="RDP"),Ruler!Z$6,IF(AND(All!$V116="P2",All!$AE116="RDP"),Ruler!Z$7,IF(AND(All!$V116="P3",All!$AE116="RDP"),Ruler!Z$8,IF(AND(All!$V116="P4",All!$AE116="RDP"),Ruler!Z$9,IF(AND(All!$V116="P5",All!$AE116="RDP"),Ruler!Z$10,IF(AND(All!$V116="P6",All!$AE116="RDP"),Ruler!Z$11,IF(AND(All!$V116="P7",All!$AE116="RDP"),Ruler!Z$12,IF(AND(All!$V116="P8",All!$AE116="RDP"),Ruler!Z$13,IF(AND(All!$V116="P9",All!$AE116="RDP"),Ruler!Z$14,IF(AND(All!$V116="P1",All!$AE116="RMS"),Ruler!Z$6,IF(AND(All!$V116="P2",All!$AE116="RMS"),Ruler!Z$15,IF(AND(All!$V116="P3",All!$AE116="RMS"),Ruler!Z$16,IF(AND(All!$V116="P4",All!$AE116="RMS"),Ruler!Z$17,IF(AND(All!$V116="P5",All!$AE116="RMS"),Ruler!Z$18,IF(AND(All!$V116="P6",All!$AE116="RMS"),Ruler!Z$19,IF(AND(All!$V116="P7",All!$AE116="RMS"),Ruler!Z$20,IF(AND(All!$V116="P8",All!$AE116="RMS"),Ruler!Z$21,IF(AND(All!$V116="P9",All!$AE116="RMS"),Ruler!Z$22,IF(AND(All!$V116="P1",All!$AE116="RSS"),Ruler!Z$6,IF(AND(All!$V116="P2",All!$AE116="RSS"),Ruler!Z$23,IF(AND(All!$V116="P3",All!$AE116="RSS"),Ruler!Z$24,IF(AND(All!$V116="P4",All!$AE116="RSS"),Ruler!Z$25,IF(AND(All!$V116="P5",All!$AE116="RSS"),Ruler!Z$26,IF(AND(All!$V116="P6",All!$AE116="RSS"),Ruler!Z$27,IF(AND(All!$V116="P7",All!$AE116="RSS"),Ruler!Z$28,IF(AND(All!$V116="P8",All!$AE116="RSS"),Ruler!Z$29,IF(AND(All!$V116="P9",All!$AE116="RSS"),Ruler!Z$30,0)))))))))))))))))))))))))))</f>
        <v>0</v>
      </c>
      <c r="CH116" s="325">
        <f>IF(AND(All!$V116="P1",All!$AE116="RDP"),Ruler!AA$6,IF(AND(All!$V116="P2",All!$AE116="RDP"),Ruler!AA$7,IF(AND(All!$V116="P3",All!$AE116="RDP"),Ruler!AA$8,IF(AND(All!$V116="P4",All!$AE116="RDP"),Ruler!AA$9,IF(AND(All!$V116="P5",All!$AE116="RDP"),Ruler!AA$10,IF(AND(All!$V116="P6",All!$AE116="RDP"),Ruler!AA$11,IF(AND(All!$V116="P7",All!$AE116="RDP"),Ruler!AA$12,IF(AND(All!$V116="P8",All!$AE116="RDP"),Ruler!AA$13,IF(AND(All!$V116="P9",All!$AE116="RDP"),Ruler!AA$14,IF(AND(All!$V116="P1",All!$AE116="RMS"),Ruler!AA$6,IF(AND(All!$V116="P2",All!$AE116="RMS"),Ruler!AA$15,IF(AND(All!$V116="P3",All!$AE116="RMS"),Ruler!AA$16,IF(AND(All!$V116="P4",All!$AE116="RMS"),Ruler!AA$17,IF(AND(All!$V116="P5",All!$AE116="RMS"),Ruler!AA$18,IF(AND(All!$V116="P6",All!$AE116="RMS"),Ruler!AA$19,IF(AND(All!$V116="P7",All!$AE116="RMS"),Ruler!AA$20,IF(AND(All!$V116="P8",All!$AE116="RMS"),Ruler!AA$21,IF(AND(All!$V116="P9",All!$AE116="RMS"),Ruler!AA$22,IF(AND(All!$V116="P1",All!$AE116="RSS"),Ruler!AA$6,IF(AND(All!$V116="P2",All!$AE116="RSS"),Ruler!AA$23,IF(AND(All!$V116="P3",All!$AE116="RSS"),Ruler!AA$24,IF(AND(All!$V116="P4",All!$AE116="RSS"),Ruler!AA$25,IF(AND(All!$V116="P5",All!$AE116="RSS"),Ruler!AA$26,IF(AND(All!$V116="P6",All!$AE116="RSS"),Ruler!AA$27,IF(AND(All!$V116="P7",All!$AE116="RSS"),Ruler!AA$28,IF(AND(All!$V116="P8",All!$AE116="RSS"),Ruler!AA$29,IF(AND(All!$V116="P9",All!$AE116="RSS"),Ruler!AA$30,0)))))))))))))))))))))))))))</f>
        <v>0</v>
      </c>
      <c r="CI116" s="325">
        <f>IF(AND(All!$V116="P1",All!$AE116="RDP"),Ruler!AB$6,IF(AND(All!$V116="P2",All!$AE116="RDP"),Ruler!AB$7,IF(AND(All!$V116="P3",All!$AE116="RDP"),Ruler!AB$8,IF(AND(All!$V116="P4",All!$AE116="RDP"),Ruler!AB$9,IF(AND(All!$V116="P5",All!$AE116="RDP"),Ruler!AB$10,IF(AND(All!$V116="P6",All!$AE116="RDP"),Ruler!AB$11,IF(AND(All!$V116="P7",All!$AE116="RDP"),Ruler!AB$12,IF(AND(All!$V116="P8",All!$AE116="RDP"),Ruler!AB$13,IF(AND(All!$V116="P9",All!$AE116="RDP"),Ruler!AB$14,IF(AND(All!$V116="P1",All!$AE116="RMS"),Ruler!AB$6,IF(AND(All!$V116="P2",All!$AE116="RMS"),Ruler!AB$15,IF(AND(All!$V116="P3",All!$AE116="RMS"),Ruler!AB$16,IF(AND(All!$V116="P4",All!$AE116="RMS"),Ruler!AB$17,IF(AND(All!$V116="P5",All!$AE116="RMS"),Ruler!AB$18,IF(AND(All!$V116="P6",All!$AE116="RMS"),Ruler!AB$19,IF(AND(All!$V116="P7",All!$AE116="RMS"),Ruler!AB$20,IF(AND(All!$V116="P8",All!$AE116="RMS"),Ruler!AB$21,IF(AND(All!$V116="P9",All!$AE116="RMS"),Ruler!AB$22,IF(AND(All!$V116="P1",All!$AE116="RSS"),Ruler!AB$6,IF(AND(All!$V116="P2",All!$AE116="RSS"),Ruler!AB$23,IF(AND(All!$V116="P3",All!$AE116="RSS"),Ruler!AB$24,IF(AND(All!$V116="P4",All!$AE116="RSS"),Ruler!AB$25,IF(AND(All!$V116="P5",All!$AE116="RSS"),Ruler!AB$26,IF(AND(All!$V116="P6",All!$AE116="RSS"),Ruler!AB$27,IF(AND(All!$V116="P7",All!$AE116="RSS"),Ruler!AB$28,IF(AND(All!$V116="P8",All!$AE116="RSS"),Ruler!AB$29,IF(AND(All!$V116="P9",All!$AE116="RSS"),Ruler!AB$30,0)))))))))))))))))))))))))))</f>
        <v>0</v>
      </c>
      <c r="CJ116" s="323">
        <f>Table9[[#This Row],[R-B1]]-Table9[[#This Row],[B1]]</f>
        <v>-1</v>
      </c>
      <c r="CK116" s="43">
        <f>Table9[[#This Row],[R-B2]]-Table9[[#This Row],[B2]]</f>
        <v>-1</v>
      </c>
      <c r="CL116" s="43">
        <f>Table9[[#This Row],[R-B3]]-Table9[[#This Row],[B3]]</f>
        <v>-1</v>
      </c>
      <c r="CM116" s="43">
        <f>Table9[[#This Row],[R-B4]]-Table9[[#This Row],[B4]]</f>
        <v>-2</v>
      </c>
      <c r="CN116" s="43">
        <f>Table9[[#This Row],[R-B5]]-Table9[[#This Row],[B5]]</f>
        <v>-2</v>
      </c>
      <c r="CO116" s="43">
        <f>Table9[[#This Row],[R-B6]]-Table9[[#This Row],[B6]]</f>
        <v>-2</v>
      </c>
      <c r="CP116" s="43">
        <f>Table9[[#This Row],[R-B7]]-Table9[[#This Row],[B7]]</f>
        <v>-2</v>
      </c>
      <c r="CQ116" s="43">
        <f>Table9[[#This Row],[R-B8]]-Table9[[#This Row],[B8]]</f>
        <v>-2</v>
      </c>
      <c r="CR116" s="43">
        <f>Table9[[#This Row],[R-B9]]-Table9[[#This Row],[B9]]</f>
        <v>-2</v>
      </c>
      <c r="CS116" s="43">
        <f>Table9[[#This Row],[R-B10]]-Table9[[#This Row],[B10]]</f>
        <v>-2</v>
      </c>
      <c r="CT116" s="43">
        <f>Table9[[#This Row],[R-B11]]-Table9[[#This Row],[B11]]</f>
        <v>-2</v>
      </c>
      <c r="CU116" s="43">
        <f>Table9[[#This Row],[R-B12]]-Table9[[#This Row],[B12]]</f>
        <v>-2</v>
      </c>
      <c r="CV116" s="43">
        <f>Table9[[#This Row],[R-K1]]-Table9[[#This Row],[K1]]</f>
        <v>-2</v>
      </c>
      <c r="CW116" s="43">
        <f>Table9[[#This Row],[R-K2]]-Table9[[#This Row],[K2]]</f>
        <v>-2</v>
      </c>
      <c r="CX116" s="43">
        <f>Table9[[#This Row],[R-K3]]-Table9[[#This Row],[K3]]</f>
        <v>0</v>
      </c>
      <c r="CY116" s="43">
        <f>Table9[[#This Row],[R-K4]]-Table9[[#This Row],[K4]]</f>
        <v>-2</v>
      </c>
      <c r="CZ116" s="43">
        <f>Table9[[#This Row],[R-K5]]-Table9[[#This Row],[K5]]</f>
        <v>0</v>
      </c>
      <c r="DA116" s="43">
        <f>Table9[[#This Row],[R-P1]]-Table9[[#This Row],[P1]]</f>
        <v>-2</v>
      </c>
      <c r="DB116" s="43">
        <f>Table9[[#This Row],[R-P2]]-Table9[[#This Row],[P2]]</f>
        <v>-2</v>
      </c>
      <c r="DC116" s="43">
        <f>Table9[[#This Row],[R-P3]]-Table9[[#This Row],[P3]]</f>
        <v>-2</v>
      </c>
      <c r="DD116" s="43">
        <f>Table9[[#This Row],[R-P4]]-Table9[[#This Row],[P4]]</f>
        <v>-1</v>
      </c>
      <c r="DE116" s="43">
        <f>Table9[[#This Row],[R-P5]]-Table9[[#This Row],[P5]]</f>
        <v>0</v>
      </c>
      <c r="DF116" s="43">
        <f>Table9[[#This Row],[R-E1]]-Table9[[#This Row],[E1]]</f>
        <v>0</v>
      </c>
      <c r="DG116" s="328">
        <f>Table9[[#This Row],[R-E2]]-Table9[[#This Row],[E2]]</f>
        <v>-1</v>
      </c>
      <c r="DH116" s="43">
        <f>COUNTIF(Table9[[#This Row],[G-B1]:[G-B12]],"&lt;=0")/12*100</f>
        <v>100</v>
      </c>
      <c r="DI116" s="43">
        <f>COUNTIF(Table9[[#This Row],[G-K1]:[G-K5]],"&lt;=0")/5*100</f>
        <v>100</v>
      </c>
      <c r="DJ116" s="43">
        <f>COUNTIF(Table9[[#This Row],[G-P1]:[G-P5]],"&lt;=0")/5*100</f>
        <v>100</v>
      </c>
      <c r="DK116" s="43">
        <f>COUNTIF(Table9[[#This Row],[G-E1]:[G-E2]],"&lt;=0")/2*100</f>
        <v>100</v>
      </c>
      <c r="DL116" s="450">
        <f>IF(AE116="RDP",(COUNTIF(Table9[[#This Row],[G-B3]],"&lt;=0")+COUNTIF(Table9[[#This Row],[G-B4]],"&lt;=0")+COUNTIF(Table9[[#This Row],[G-B7]],"&lt;=0")+COUNTIF(Table9[[#This Row],[G-B11]],"&lt;=0")+COUNTIF(Table9[[#This Row],[G-K2]],"&lt;=0"))/5*100,IF(AE116="RMS",(COUNTIF(Table9[[#This Row],[G-B4]],"&lt;=0")+COUNTIF(Table9[[#This Row],[G-B5]],"&lt;=0")+COUNTIF(Table9[[#This Row],[G-B10]],"&lt;=0")+COUNTIF(Table9[[#This Row],[G-B12]],"&lt;=0")+COUNTIF(Table9[[#This Row],[G-K2]],"&lt;=0"))/5*100,IF(AE116="RSS",(COUNTIF(Table9[[#This Row],[G-B1]],"&lt;=0")+COUNTIF(Table9[[#This Row],[G-B2]],"&lt;=0")+COUNTIF(Table9[[#This Row],[G-B6]],"&lt;=0")+COUNTIF(Table9[[#This Row],[G-B11]],"&lt;=0")+COUNTIF(Table9[[#This Row],[G-B12]],"&lt;=0"))/5*100,0)))</f>
        <v>0</v>
      </c>
      <c r="DM116" s="332">
        <v>25</v>
      </c>
      <c r="DN116" s="42">
        <v>20</v>
      </c>
      <c r="DO116" s="42">
        <v>80</v>
      </c>
      <c r="DP116" s="42">
        <v>50</v>
      </c>
      <c r="DQ116" s="42">
        <v>0</v>
      </c>
      <c r="DR116" s="332">
        <v>0</v>
      </c>
      <c r="DS116" s="42">
        <v>20</v>
      </c>
      <c r="DT116" s="42">
        <v>40</v>
      </c>
      <c r="DU116" s="42">
        <v>0</v>
      </c>
      <c r="DV116" s="42">
        <v>0</v>
      </c>
      <c r="DW116" s="332">
        <v>0</v>
      </c>
      <c r="DX116" s="42">
        <v>0</v>
      </c>
      <c r="DY116" s="42">
        <v>0</v>
      </c>
      <c r="DZ116" s="42">
        <v>0</v>
      </c>
      <c r="EA116" s="333">
        <v>0</v>
      </c>
      <c r="EB116" s="342" t="s">
        <v>414</v>
      </c>
      <c r="EC116" s="339" t="s">
        <v>1030</v>
      </c>
      <c r="ED116" s="339" t="s">
        <v>1031</v>
      </c>
      <c r="EE116" s="338" t="s">
        <v>1032</v>
      </c>
    </row>
    <row r="117" spans="2:135" ht="15" hidden="1" thickBot="1" x14ac:dyDescent="0.4">
      <c r="B117" s="282">
        <v>118</v>
      </c>
      <c r="C117" s="64" t="s">
        <v>198</v>
      </c>
      <c r="D117" s="61"/>
      <c r="E117" s="63" t="s">
        <v>1033</v>
      </c>
      <c r="F117" s="494">
        <v>134623</v>
      </c>
      <c r="G117" s="357">
        <f t="shared" ca="1" si="5"/>
        <v>40.829129499619491</v>
      </c>
      <c r="H117" s="492">
        <v>31413</v>
      </c>
      <c r="I117" s="61" t="s">
        <v>136</v>
      </c>
      <c r="J117" s="43" t="s">
        <v>137</v>
      </c>
      <c r="K117" s="61" t="s">
        <v>1034</v>
      </c>
      <c r="L117" s="61" t="s">
        <v>1035</v>
      </c>
      <c r="M117" s="64"/>
      <c r="N117" s="61"/>
      <c r="O117" s="61" t="s">
        <v>142</v>
      </c>
      <c r="P117" s="63" t="s">
        <v>1036</v>
      </c>
      <c r="Q117" s="61" t="s">
        <v>144</v>
      </c>
      <c r="R117" s="61"/>
      <c r="S117" s="61"/>
      <c r="T117" s="286"/>
      <c r="U117" s="61"/>
      <c r="V117" s="61" t="s">
        <v>58</v>
      </c>
      <c r="X117" s="286">
        <f ca="1">($T$1-Table9[[#This Row],[Date of Appointment to Current Grade]])/365</f>
        <v>126.89214319824963</v>
      </c>
      <c r="Y117" s="61"/>
      <c r="Z117" s="61" t="s">
        <v>1037</v>
      </c>
      <c r="AA117" s="61"/>
      <c r="AB117" s="61"/>
      <c r="AC117" s="61" t="s">
        <v>183</v>
      </c>
      <c r="AD117" s="495">
        <v>45167</v>
      </c>
      <c r="AE117" s="61" t="s">
        <v>162</v>
      </c>
      <c r="AF117" s="61"/>
      <c r="AG117" s="70"/>
      <c r="AH117" s="70"/>
      <c r="AI117" s="70"/>
      <c r="AJ117" s="61"/>
      <c r="AK117" s="68"/>
      <c r="AL117" s="68"/>
      <c r="AM117" s="368"/>
      <c r="AN117" s="323">
        <v>3</v>
      </c>
      <c r="AO117" s="43">
        <v>3</v>
      </c>
      <c r="AP117" s="43">
        <v>2</v>
      </c>
      <c r="AQ117" s="43">
        <v>3</v>
      </c>
      <c r="AR117" s="43">
        <v>3</v>
      </c>
      <c r="AS117" s="43">
        <v>3</v>
      </c>
      <c r="AT117" s="43">
        <v>3</v>
      </c>
      <c r="AU117" s="43">
        <v>2</v>
      </c>
      <c r="AV117" s="43">
        <v>2</v>
      </c>
      <c r="AW117" s="43">
        <v>1</v>
      </c>
      <c r="AX117" s="43">
        <v>3</v>
      </c>
      <c r="AY117" s="43">
        <v>2</v>
      </c>
      <c r="AZ117" s="43">
        <v>3</v>
      </c>
      <c r="BA117" s="43">
        <v>2</v>
      </c>
      <c r="BB117" s="43">
        <v>1</v>
      </c>
      <c r="BC117" s="43">
        <v>2</v>
      </c>
      <c r="BD117" s="43">
        <v>2</v>
      </c>
      <c r="BE117" s="43">
        <v>2</v>
      </c>
      <c r="BF117" s="43">
        <v>2</v>
      </c>
      <c r="BG117" s="43">
        <v>1</v>
      </c>
      <c r="BH117" s="43">
        <v>1</v>
      </c>
      <c r="BI117" s="43">
        <v>2</v>
      </c>
      <c r="BJ117" s="43">
        <v>1</v>
      </c>
      <c r="BK117" s="328">
        <v>1</v>
      </c>
      <c r="BL117" s="325">
        <f>IF(AND(All!$V117="P1",All!$AE117="RDP"),Ruler!E$6,IF(AND(All!$V117="P2",All!$AE117="RDP"),Ruler!E$7,IF(AND(All!$V117="P3",All!$AE117="RDP"),Ruler!E$8,IF(AND(All!$V117="P4",All!$AE117="RDP"),Ruler!E$9,IF(AND(All!$V117="P5",All!$AE117="RDP"),Ruler!E$10,IF(AND(All!$V117="P6",All!$AE117="RDP"),Ruler!E$11,IF(AND(All!$V117="P7",All!$AE117="RDP"),Ruler!E$12,IF(AND(All!$V117="P8",All!$AE117="RDP"),Ruler!E$13,IF(AND(All!$V117="P9",All!$AE117="RDP"),Ruler!E$14,IF(AND(All!$V117="P1",All!$AE117="RMS"),Ruler!E$6,IF(AND(All!$V117="P2",All!$AE117="RMS"),Ruler!E$15,IF(AND(All!$V117="P3",All!$AE117="RMS"),Ruler!E$16,IF(AND(All!$V117="P4",All!$AE117="RMS"),Ruler!E$17,IF(AND(All!$V117="P5",All!$AE117="RMS"),Ruler!E$18,IF(AND(All!$V117="P6",All!$AE117="RMS"),Ruler!E$19,IF(AND(All!$V117="P7",All!$AE117="RMS"),Ruler!E$20,IF(AND(All!$V117="P8",All!$AE117="RMS"),Ruler!E$21,IF(AND(All!$V117="P9",All!$AE117="RMS"),Ruler!E$22,IF(AND(All!$V117="P1",All!$AE117="RSS"),Ruler!E$6,IF(AND(All!$V117="P2",All!$AE117="RSS"),Ruler!E$23,IF(AND(All!$V117="P3",All!$AE117="RSS"),Ruler!E$24,IF(AND(All!$V117="P4",All!$AE117="RSS"),Ruler!E$25,IF(AND(All!$V117="P5",All!$AE117="RSS"),Ruler!E$26,IF(AND(All!$V117="P6",All!$AE117="RSS"),Ruler!E$27,IF(AND(All!$V117="P7",All!$AE117="RSS"),Ruler!E$28,IF(AND(All!$V117="P8",All!$AE117="RSS"),Ruler!E$29,IF(AND(All!$V117="P9",All!$AE117="RSS"),Ruler!E$30,0)))))))))))))))))))))))))))</f>
        <v>3</v>
      </c>
      <c r="BM117" s="325">
        <f>IF(AND(All!$V117="P1",All!$AE117="RDP"),Ruler!F$6,IF(AND(All!$V117="P2",All!$AE117="RDP"),Ruler!F$7,IF(AND(All!$V117="P3",All!$AE117="RDP"),Ruler!F$8,IF(AND(All!$V117="P4",All!$AE117="RDP"),Ruler!F$9,IF(AND(All!$V117="P5",All!$AE117="RDP"),Ruler!F$10,IF(AND(All!$V117="P6",All!$AE117="RDP"),Ruler!F$11,IF(AND(All!$V117="P7",All!$AE117="RDP"),Ruler!F$12,IF(AND(All!$V117="P8",All!$AE117="RDP"),Ruler!F$13,IF(AND(All!$V117="P9",All!$AE117="RDP"),Ruler!F$14,IF(AND(All!$V117="P1",All!$AE117="RMS"),Ruler!F$6,IF(AND(All!$V117="P2",All!$AE117="RMS"),Ruler!F$15,IF(AND(All!$V117="P3",All!$AE117="RMS"),Ruler!F$16,IF(AND(All!$V117="P4",All!$AE117="RMS"),Ruler!F$17,IF(AND(All!$V117="P5",All!$AE117="RMS"),Ruler!F$18,IF(AND(All!$V117="P6",All!$AE117="RMS"),Ruler!F$19,IF(AND(All!$V117="P7",All!$AE117="RMS"),Ruler!F$20,IF(AND(All!$V117="P8",All!$AE117="RMS"),Ruler!F$21,IF(AND(All!$V117="P9",All!$AE117="RMS"),Ruler!F$22,IF(AND(All!$V117="P1",All!$AE117="RSS"),Ruler!F$6,IF(AND(All!$V117="P2",All!$AE117="RSS"),Ruler!F$23,IF(AND(All!$V117="P3",All!$AE117="RSS"),Ruler!F$24,IF(AND(All!$V117="P4",All!$AE117="RSS"),Ruler!F$25,IF(AND(All!$V117="P5",All!$AE117="RSS"),Ruler!F$26,IF(AND(All!$V117="P6",All!$AE117="RSS"),Ruler!F$27,IF(AND(All!$V117="P7",All!$AE117="RSS"),Ruler!F$28,IF(AND(All!$V117="P8",All!$AE117="RSS"),Ruler!F$29,IF(AND(All!$V117="P9",All!$AE117="RSS"),Ruler!F$30,0)))))))))))))))))))))))))))</f>
        <v>3</v>
      </c>
      <c r="BN117" s="325">
        <f>IF(AND(All!$V117="P1",All!$AE117="RDP"),Ruler!G$6,IF(AND(All!$V117="P2",All!$AE117="RDP"),Ruler!G$7,IF(AND(All!$V117="P3",All!$AE117="RDP"),Ruler!G$8,IF(AND(All!$V117="P4",All!$AE117="RDP"),Ruler!G$9,IF(AND(All!$V117="P5",All!$AE117="RDP"),Ruler!G$10,IF(AND(All!$V117="P6",All!$AE117="RDP"),Ruler!G$11,IF(AND(All!$V117="P7",All!$AE117="RDP"),Ruler!G$12,IF(AND(All!$V117="P8",All!$AE117="RDP"),Ruler!G$13,IF(AND(All!$V117="P9",All!$AE117="RDP"),Ruler!G$14,IF(AND(All!$V117="P1",All!$AE117="RMS"),Ruler!G$6,IF(AND(All!$V117="P2",All!$AE117="RMS"),Ruler!G$15,IF(AND(All!$V117="P3",All!$AE117="RMS"),Ruler!G$16,IF(AND(All!$V117="P4",All!$AE117="RMS"),Ruler!G$17,IF(AND(All!$V117="P5",All!$AE117="RMS"),Ruler!G$18,IF(AND(All!$V117="P6",All!$AE117="RMS"),Ruler!G$19,IF(AND(All!$V117="P7",All!$AE117="RMS"),Ruler!G$20,IF(AND(All!$V117="P8",All!$AE117="RMS"),Ruler!G$21,IF(AND(All!$V117="P9",All!$AE117="RMS"),Ruler!G$22,IF(AND(All!$V117="P1",All!$AE117="RSS"),Ruler!G$6,IF(AND(All!$V117="P2",All!$AE117="RSS"),Ruler!G$23,IF(AND(All!$V117="P3",All!$AE117="RSS"),Ruler!G$24,IF(AND(All!$V117="P4",All!$AE117="RSS"),Ruler!G$25,IF(AND(All!$V117="P5",All!$AE117="RSS"),Ruler!G$26,IF(AND(All!$V117="P6",All!$AE117="RSS"),Ruler!G$27,IF(AND(All!$V117="P7",All!$AE117="RSS"),Ruler!G$28,IF(AND(All!$V117="P8",All!$AE117="RSS"),Ruler!G$29,IF(AND(All!$V117="P9",All!$AE117="RSS"),Ruler!G$30,0)))))))))))))))))))))))))))</f>
        <v>2</v>
      </c>
      <c r="BO117" s="325">
        <f>IF(AND(All!$V117="P1",All!$AE117="RDP"),Ruler!H$6,IF(AND(All!$V117="P2",All!$AE117="RDP"),Ruler!H$7,IF(AND(All!$V117="P3",All!$AE117="RDP"),Ruler!H$8,IF(AND(All!$V117="P4",All!$AE117="RDP"),Ruler!H$9,IF(AND(All!$V117="P5",All!$AE117="RDP"),Ruler!H$10,IF(AND(All!$V117="P6",All!$AE117="RDP"),Ruler!H$11,IF(AND(All!$V117="P7",All!$AE117="RDP"),Ruler!H$12,IF(AND(All!$V117="P8",All!$AE117="RDP"),Ruler!H$13,IF(AND(All!$V117="P9",All!$AE117="RDP"),Ruler!H$14,IF(AND(All!$V117="P1",All!$AE117="RMS"),Ruler!H$6,IF(AND(All!$V117="P2",All!$AE117="RMS"),Ruler!H$15,IF(AND(All!$V117="P3",All!$AE117="RMS"),Ruler!H$16,IF(AND(All!$V117="P4",All!$AE117="RMS"),Ruler!H$17,IF(AND(All!$V117="P5",All!$AE117="RMS"),Ruler!H$18,IF(AND(All!$V117="P6",All!$AE117="RMS"),Ruler!H$19,IF(AND(All!$V117="P7",All!$AE117="RMS"),Ruler!H$20,IF(AND(All!$V117="P8",All!$AE117="RMS"),Ruler!H$21,IF(AND(All!$V117="P9",All!$AE117="RMS"),Ruler!H$22,IF(AND(All!$V117="P1",All!$AE117="RSS"),Ruler!H$6,IF(AND(All!$V117="P2",All!$AE117="RSS"),Ruler!H$23,IF(AND(All!$V117="P3",All!$AE117="RSS"),Ruler!H$24,IF(AND(All!$V117="P4",All!$AE117="RSS"),Ruler!H$25,IF(AND(All!$V117="P5",All!$AE117="RSS"),Ruler!H$26,IF(AND(All!$V117="P6",All!$AE117="RSS"),Ruler!H$27,IF(AND(All!$V117="P7",All!$AE117="RSS"),Ruler!H$28,IF(AND(All!$V117="P8",All!$AE117="RSS"),Ruler!H$29,IF(AND(All!$V117="P9",All!$AE117="RSS"),Ruler!H$30,0)))))))))))))))))))))))))))</f>
        <v>3</v>
      </c>
      <c r="BP117" s="325">
        <f>IF(AND(All!$V117="P1",All!$AE117="RDP"),Ruler!I$6,IF(AND(All!$V117="P2",All!$AE117="RDP"),Ruler!I$7,IF(AND(All!$V117="P3",All!$AE117="RDP"),Ruler!I$8,IF(AND(All!$V117="P4",All!$AE117="RDP"),Ruler!I$9,IF(AND(All!$V117="P5",All!$AE117="RDP"),Ruler!I$10,IF(AND(All!$V117="P6",All!$AE117="RDP"),Ruler!I$11,IF(AND(All!$V117="P7",All!$AE117="RDP"),Ruler!I$12,IF(AND(All!$V117="P8",All!$AE117="RDP"),Ruler!I$13,IF(AND(All!$V117="P9",All!$AE117="RDP"),Ruler!I$14,IF(AND(All!$V117="P1",All!$AE117="RMS"),Ruler!I$6,IF(AND(All!$V117="P2",All!$AE117="RMS"),Ruler!I$15,IF(AND(All!$V117="P3",All!$AE117="RMS"),Ruler!I$16,IF(AND(All!$V117="P4",All!$AE117="RMS"),Ruler!I$17,IF(AND(All!$V117="P5",All!$AE117="RMS"),Ruler!I$18,IF(AND(All!$V117="P6",All!$AE117="RMS"),Ruler!I$19,IF(AND(All!$V117="P7",All!$AE117="RMS"),Ruler!I$20,IF(AND(All!$V117="P8",All!$AE117="RMS"),Ruler!I$21,IF(AND(All!$V117="P9",All!$AE117="RMS"),Ruler!I$22,IF(AND(All!$V117="P1",All!$AE117="RSS"),Ruler!I$6,IF(AND(All!$V117="P2",All!$AE117="RSS"),Ruler!I$23,IF(AND(All!$V117="P3",All!$AE117="RSS"),Ruler!I$24,IF(AND(All!$V117="P4",All!$AE117="RSS"),Ruler!I$25,IF(AND(All!$V117="P5",All!$AE117="RSS"),Ruler!I$26,IF(AND(All!$V117="P6",All!$AE117="RSS"),Ruler!I$27,IF(AND(All!$V117="P7",All!$AE117="RSS"),Ruler!I$28,IF(AND(All!$V117="P8",All!$AE117="RSS"),Ruler!I$29,IF(AND(All!$V117="P9",All!$AE117="RSS"),Ruler!I$30,0)))))))))))))))))))))))))))</f>
        <v>3</v>
      </c>
      <c r="BQ117" s="325">
        <f>IF(AND(All!$V117="P1",All!$AE117="RDP"),Ruler!J$6,IF(AND(All!$V117="P2",All!$AE117="RDP"),Ruler!J$7,IF(AND(All!$V117="P3",All!$AE117="RDP"),Ruler!J$8,IF(AND(All!$V117="P4",All!$AE117="RDP"),Ruler!J$9,IF(AND(All!$V117="P5",All!$AE117="RDP"),Ruler!J$10,IF(AND(All!$V117="P6",All!$AE117="RDP"),Ruler!J$11,IF(AND(All!$V117="P7",All!$AE117="RDP"),Ruler!J$12,IF(AND(All!$V117="P8",All!$AE117="RDP"),Ruler!J$13,IF(AND(All!$V117="P9",All!$AE117="RDP"),Ruler!J$14,IF(AND(All!$V117="P1",All!$AE117="RMS"),Ruler!J$6,IF(AND(All!$V117="P2",All!$AE117="RMS"),Ruler!J$15,IF(AND(All!$V117="P3",All!$AE117="RMS"),Ruler!J$16,IF(AND(All!$V117="P4",All!$AE117="RMS"),Ruler!J$17,IF(AND(All!$V117="P5",All!$AE117="RMS"),Ruler!J$18,IF(AND(All!$V117="P6",All!$AE117="RMS"),Ruler!J$19,IF(AND(All!$V117="P7",All!$AE117="RMS"),Ruler!J$20,IF(AND(All!$V117="P8",All!$AE117="RMS"),Ruler!J$21,IF(AND(All!$V117="P9",All!$AE117="RMS"),Ruler!J$22,IF(AND(All!$V117="P1",All!$AE117="RSS"),Ruler!J$6,IF(AND(All!$V117="P2",All!$AE117="RSS"),Ruler!J$23,IF(AND(All!$V117="P3",All!$AE117="RSS"),Ruler!J$24,IF(AND(All!$V117="P4",All!$AE117="RSS"),Ruler!J$25,IF(AND(All!$V117="P5",All!$AE117="RSS"),Ruler!J$26,IF(AND(All!$V117="P6",All!$AE117="RSS"),Ruler!J$27,IF(AND(All!$V117="P7",All!$AE117="RSS"),Ruler!J$28,IF(AND(All!$V117="P8",All!$AE117="RSS"),Ruler!J$29,IF(AND(All!$V117="P9",All!$AE117="RSS"),Ruler!J$30,0)))))))))))))))))))))))))))</f>
        <v>3</v>
      </c>
      <c r="BR117" s="325">
        <f>IF(AND(All!$V117="P1",All!$AE117="RDP"),Ruler!K$6,IF(AND(All!$V117="P2",All!$AE117="RDP"),Ruler!K$7,IF(AND(All!$V117="P3",All!$AE117="RDP"),Ruler!K$8,IF(AND(All!$V117="P4",All!$AE117="RDP"),Ruler!K$9,IF(AND(All!$V117="P5",All!$AE117="RDP"),Ruler!K$10,IF(AND(All!$V117="P6",All!$AE117="RDP"),Ruler!K$11,IF(AND(All!$V117="P7",All!$AE117="RDP"),Ruler!K$12,IF(AND(All!$V117="P8",All!$AE117="RDP"),Ruler!K$13,IF(AND(All!$V117="P9",All!$AE117="RDP"),Ruler!K$14,IF(AND(All!$V117="P1",All!$AE117="RMS"),Ruler!K$6,IF(AND(All!$V117="P2",All!$AE117="RMS"),Ruler!K$15,IF(AND(All!$V117="P3",All!$AE117="RMS"),Ruler!K$16,IF(AND(All!$V117="P4",All!$AE117="RMS"),Ruler!K$17,IF(AND(All!$V117="P5",All!$AE117="RMS"),Ruler!K$18,IF(AND(All!$V117="P6",All!$AE117="RMS"),Ruler!K$19,IF(AND(All!$V117="P7",All!$AE117="RMS"),Ruler!K$20,IF(AND(All!$V117="P8",All!$AE117="RMS"),Ruler!K$21,IF(AND(All!$V117="P9",All!$AE117="RMS"),Ruler!K$22,IF(AND(All!$V117="P1",All!$AE117="RSS"),Ruler!K$6,IF(AND(All!$V117="P2",All!$AE117="RSS"),Ruler!K$23,IF(AND(All!$V117="P3",All!$AE117="RSS"),Ruler!K$24,IF(AND(All!$V117="P4",All!$AE117="RSS"),Ruler!K$25,IF(AND(All!$V117="P5",All!$AE117="RSS"),Ruler!K$26,IF(AND(All!$V117="P6",All!$AE117="RSS"),Ruler!K$27,IF(AND(All!$V117="P7",All!$AE117="RSS"),Ruler!K$28,IF(AND(All!$V117="P8",All!$AE117="RSS"),Ruler!K$29,IF(AND(All!$V117="P9",All!$AE117="RSS"),Ruler!K$30,0)))))))))))))))))))))))))))</f>
        <v>3</v>
      </c>
      <c r="BS117" s="325">
        <f>IF(AND(All!$V117="P1",All!$AE117="RDP"),Ruler!L$6,IF(AND(All!$V117="P2",All!$AE117="RDP"),Ruler!L$7,IF(AND(All!$V117="P3",All!$AE117="RDP"),Ruler!L$8,IF(AND(All!$V117="P4",All!$AE117="RDP"),Ruler!L$9,IF(AND(All!$V117="P5",All!$AE117="RDP"),Ruler!L$10,IF(AND(All!$V117="P6",All!$AE117="RDP"),Ruler!L$11,IF(AND(All!$V117="P7",All!$AE117="RDP"),Ruler!L$12,IF(AND(All!$V117="P8",All!$AE117="RDP"),Ruler!L$13,IF(AND(All!$V117="P9",All!$AE117="RDP"),Ruler!L$14,IF(AND(All!$V117="P1",All!$AE117="RMS"),Ruler!L$6,IF(AND(All!$V117="P2",All!$AE117="RMS"),Ruler!L$15,IF(AND(All!$V117="P3",All!$AE117="RMS"),Ruler!L$16,IF(AND(All!$V117="P4",All!$AE117="RMS"),Ruler!L$17,IF(AND(All!$V117="P5",All!$AE117="RMS"),Ruler!L$18,IF(AND(All!$V117="P6",All!$AE117="RMS"),Ruler!L$19,IF(AND(All!$V117="P7",All!$AE117="RMS"),Ruler!L$20,IF(AND(All!$V117="P8",All!$AE117="RMS"),Ruler!L$21,IF(AND(All!$V117="P9",All!$AE117="RMS"),Ruler!L$22,IF(AND(All!$V117="P1",All!$AE117="RSS"),Ruler!L$6,IF(AND(All!$V117="P2",All!$AE117="RSS"),Ruler!L$23,IF(AND(All!$V117="P3",All!$AE117="RSS"),Ruler!L$24,IF(AND(All!$V117="P4",All!$AE117="RSS"),Ruler!L$25,IF(AND(All!$V117="P5",All!$AE117="RSS"),Ruler!L$26,IF(AND(All!$V117="P6",All!$AE117="RSS"),Ruler!L$27,IF(AND(All!$V117="P7",All!$AE117="RSS"),Ruler!L$28,IF(AND(All!$V117="P8",All!$AE117="RSS"),Ruler!L$29,IF(AND(All!$V117="P9",All!$AE117="RSS"),Ruler!L$30,0)))))))))))))))))))))))))))</f>
        <v>2</v>
      </c>
      <c r="BT117" s="325">
        <f>IF(AND(All!$V117="P1",All!$AE117="RDP"),Ruler!M$6,IF(AND(All!$V117="P2",All!$AE117="RDP"),Ruler!M$7,IF(AND(All!$V117="P3",All!$AE117="RDP"),Ruler!M$8,IF(AND(All!$V117="P4",All!$AE117="RDP"),Ruler!M$9,IF(AND(All!$V117="P5",All!$AE117="RDP"),Ruler!M$10,IF(AND(All!$V117="P6",All!$AE117="RDP"),Ruler!M$11,IF(AND(All!$V117="P7",All!$AE117="RDP"),Ruler!M$12,IF(AND(All!$V117="P8",All!$AE117="RDP"),Ruler!M$13,IF(AND(All!$V117="P9",All!$AE117="RDP"),Ruler!M$14,IF(AND(All!$V117="P1",All!$AE117="RMS"),Ruler!M$6,IF(AND(All!$V117="P2",All!$AE117="RMS"),Ruler!M$15,IF(AND(All!$V117="P3",All!$AE117="RMS"),Ruler!M$16,IF(AND(All!$V117="P4",All!$AE117="RMS"),Ruler!M$17,IF(AND(All!$V117="P5",All!$AE117="RMS"),Ruler!M$18,IF(AND(All!$V117="P6",All!$AE117="RMS"),Ruler!M$19,IF(AND(All!$V117="P7",All!$AE117="RMS"),Ruler!M$20,IF(AND(All!$V117="P8",All!$AE117="RMS"),Ruler!M$21,IF(AND(All!$V117="P9",All!$AE117="RMS"),Ruler!M$22,IF(AND(All!$V117="P1",All!$AE117="RSS"),Ruler!M$6,IF(AND(All!$V117="P2",All!$AE117="RSS"),Ruler!M$23,IF(AND(All!$V117="P3",All!$AE117="RSS"),Ruler!M$24,IF(AND(All!$V117="P4",All!$AE117="RSS"),Ruler!M$25,IF(AND(All!$V117="P5",All!$AE117="RSS"),Ruler!M$26,IF(AND(All!$V117="P6",All!$AE117="RSS"),Ruler!M$27,IF(AND(All!$V117="P7",All!$AE117="RSS"),Ruler!M$28,IF(AND(All!$V117="P8",All!$AE117="RSS"),Ruler!M$29,IF(AND(All!$V117="P9",All!$AE117="RSS"),Ruler!M$30,0)))))))))))))))))))))))))))</f>
        <v>3</v>
      </c>
      <c r="BU117" s="325">
        <f>IF(AND(All!$V117="P1",All!$AE117="RDP"),Ruler!N$6,IF(AND(All!$V117="P2",All!$AE117="RDP"),Ruler!N$7,IF(AND(All!$V117="P3",All!$AE117="RDP"),Ruler!N$8,IF(AND(All!$V117="P4",All!$AE117="RDP"),Ruler!N$9,IF(AND(All!$V117="P5",All!$AE117="RDP"),Ruler!N$10,IF(AND(All!$V117="P6",All!$AE117="RDP"),Ruler!N$11,IF(AND(All!$V117="P7",All!$AE117="RDP"),Ruler!N$12,IF(AND(All!$V117="P8",All!$AE117="RDP"),Ruler!N$13,IF(AND(All!$V117="P9",All!$AE117="RDP"),Ruler!N$14,IF(AND(All!$V117="P1",All!$AE117="RMS"),Ruler!N$6,IF(AND(All!$V117="P2",All!$AE117="RMS"),Ruler!N$15,IF(AND(All!$V117="P3",All!$AE117="RMS"),Ruler!N$16,IF(AND(All!$V117="P4",All!$AE117="RMS"),Ruler!N$17,IF(AND(All!$V117="P5",All!$AE117="RMS"),Ruler!N$18,IF(AND(All!$V117="P6",All!$AE117="RMS"),Ruler!N$19,IF(AND(All!$V117="P7",All!$AE117="RMS"),Ruler!N$20,IF(AND(All!$V117="P8",All!$AE117="RMS"),Ruler!N$21,IF(AND(All!$V117="P9",All!$AE117="RMS"),Ruler!N$22,IF(AND(All!$V117="P1",All!$AE117="RSS"),Ruler!N$6,IF(AND(All!$V117="P2",All!$AE117="RSS"),Ruler!N$23,IF(AND(All!$V117="P3",All!$AE117="RSS"),Ruler!N$24,IF(AND(All!$V117="P4",All!$AE117="RSS"),Ruler!N$25,IF(AND(All!$V117="P5",All!$AE117="RSS"),Ruler!N$26,IF(AND(All!$V117="P6",All!$AE117="RSS"),Ruler!N$27,IF(AND(All!$V117="P7",All!$AE117="RSS"),Ruler!N$28,IF(AND(All!$V117="P8",All!$AE117="RSS"),Ruler!N$29,IF(AND(All!$V117="P9",All!$AE117="RSS"),Ruler!N$30,0)))))))))))))))))))))))))))</f>
        <v>1</v>
      </c>
      <c r="BV117" s="325">
        <f>IF(AND(All!$V117="P1",All!$AE117="RDP"),Ruler!O$6,IF(AND(All!$V117="P2",All!$AE117="RDP"),Ruler!O$7,IF(AND(All!$V117="P3",All!$AE117="RDP"),Ruler!O$8,IF(AND(All!$V117="P4",All!$AE117="RDP"),Ruler!O$9,IF(AND(All!$V117="P5",All!$AE117="RDP"),Ruler!O$10,IF(AND(All!$V117="P6",All!$AE117="RDP"),Ruler!O$11,IF(AND(All!$V117="P7",All!$AE117="RDP"),Ruler!O$12,IF(AND(All!$V117="P8",All!$AE117="RDP"),Ruler!O$13,IF(AND(All!$V117="P9",All!$AE117="RDP"),Ruler!O$14,IF(AND(All!$V117="P1",All!$AE117="RMS"),Ruler!O$6,IF(AND(All!$V117="P2",All!$AE117="RMS"),Ruler!O$15,IF(AND(All!$V117="P3",All!$AE117="RMS"),Ruler!O$16,IF(AND(All!$V117="P4",All!$AE117="RMS"),Ruler!O$17,IF(AND(All!$V117="P5",All!$AE117="RMS"),Ruler!O$18,IF(AND(All!$V117="P6",All!$AE117="RMS"),Ruler!O$19,IF(AND(All!$V117="P7",All!$AE117="RMS"),Ruler!O$20,IF(AND(All!$V117="P8",All!$AE117="RMS"),Ruler!O$21,IF(AND(All!$V117="P9",All!$AE117="RMS"),Ruler!O$22,IF(AND(All!$V117="P1",All!$AE117="RSS"),Ruler!O$6,IF(AND(All!$V117="P2",All!$AE117="RSS"),Ruler!O$23,IF(AND(All!$V117="P3",All!$AE117="RSS"),Ruler!O$24,IF(AND(All!$V117="P4",All!$AE117="RSS"),Ruler!O$25,IF(AND(All!$V117="P5",All!$AE117="RSS"),Ruler!O$26,IF(AND(All!$V117="P6",All!$AE117="RSS"),Ruler!O$27,IF(AND(All!$V117="P7",All!$AE117="RSS"),Ruler!O$28,IF(AND(All!$V117="P8",All!$AE117="RSS"),Ruler!O$29,IF(AND(All!$V117="P9",All!$AE117="RSS"),Ruler!O$30,0)))))))))))))))))))))))))))</f>
        <v>3</v>
      </c>
      <c r="BW117" s="325">
        <f>IF(AND(All!$V117="P1",All!$AE117="RDP"),Ruler!P$6,IF(AND(All!$V117="P2",All!$AE117="RDP"),Ruler!P$7,IF(AND(All!$V117="P3",All!$AE117="RDP"),Ruler!P$8,IF(AND(All!$V117="P4",All!$AE117="RDP"),Ruler!P$9,IF(AND(All!$V117="P5",All!$AE117="RDP"),Ruler!P$10,IF(AND(All!$V117="P6",All!$AE117="RDP"),Ruler!P$11,IF(AND(All!$V117="P7",All!$AE117="RDP"),Ruler!P$12,IF(AND(All!$V117="P8",All!$AE117="RDP"),Ruler!P$13,IF(AND(All!$V117="P9",All!$AE117="RDP"),Ruler!P$14,IF(AND(All!$V117="P1",All!$AE117="RMS"),Ruler!P$6,IF(AND(All!$V117="P2",All!$AE117="RMS"),Ruler!P$15,IF(AND(All!$V117="P3",All!$AE117="RMS"),Ruler!P$16,IF(AND(All!$V117="P4",All!$AE117="RMS"),Ruler!P$17,IF(AND(All!$V117="P5",All!$AE117="RMS"),Ruler!P$18,IF(AND(All!$V117="P6",All!$AE117="RMS"),Ruler!P$19,IF(AND(All!$V117="P7",All!$AE117="RMS"),Ruler!P$20,IF(AND(All!$V117="P8",All!$AE117="RMS"),Ruler!P$21,IF(AND(All!$V117="P9",All!$AE117="RMS"),Ruler!P$22,IF(AND(All!$V117="P1",All!$AE117="RSS"),Ruler!P$6,IF(AND(All!$V117="P2",All!$AE117="RSS"),Ruler!P$23,IF(AND(All!$V117="P3",All!$AE117="RSS"),Ruler!P$24,IF(AND(All!$V117="P4",All!$AE117="RSS"),Ruler!P$25,IF(AND(All!$V117="P5",All!$AE117="RSS"),Ruler!P$26,IF(AND(All!$V117="P6",All!$AE117="RSS"),Ruler!P$27,IF(AND(All!$V117="P7",All!$AE117="RSS"),Ruler!P$28,IF(AND(All!$V117="P8",All!$AE117="RSS"),Ruler!P$29,IF(AND(All!$V117="P9",All!$AE117="RSS"),Ruler!P$30,0)))))))))))))))))))))))))))</f>
        <v>2</v>
      </c>
      <c r="BX117" s="325">
        <f>IF(AND(All!$V117="P1",All!$AE117="RDP"),Ruler!Q$6,IF(AND(All!$V117="P2",All!$AE117="RDP"),Ruler!Q$7,IF(AND(All!$V117="P3",All!$AE117="RDP"),Ruler!Q$8,IF(AND(All!$V117="P4",All!$AE117="RDP"),Ruler!Q$9,IF(AND(All!$V117="P5",All!$AE117="RDP"),Ruler!Q$10,IF(AND(All!$V117="P6",All!$AE117="RDP"),Ruler!Q$11,IF(AND(All!$V117="P7",All!$AE117="RDP"),Ruler!Q$12,IF(AND(All!$V117="P8",All!$AE117="RDP"),Ruler!Q$13,IF(AND(All!$V117="P9",All!$AE117="RDP"),Ruler!Q$14,IF(AND(All!$V117="P1",All!$AE117="RMS"),Ruler!Q$6,IF(AND(All!$V117="P2",All!$AE117="RMS"),Ruler!Q$15,IF(AND(All!$V117="P3",All!$AE117="RMS"),Ruler!Q$16,IF(AND(All!$V117="P4",All!$AE117="RMS"),Ruler!Q$17,IF(AND(All!$V117="P5",All!$AE117="RMS"),Ruler!Q$18,IF(AND(All!$V117="P6",All!$AE117="RMS"),Ruler!Q$19,IF(AND(All!$V117="P7",All!$AE117="RMS"),Ruler!Q$20,IF(AND(All!$V117="P8",All!$AE117="RMS"),Ruler!Q$21,IF(AND(All!$V117="P9",All!$AE117="RMS"),Ruler!Q$22,IF(AND(All!$V117="P1",All!$AE117="RSS"),Ruler!Q$6,IF(AND(All!$V117="P2",All!$AE117="RSS"),Ruler!Q$23,IF(AND(All!$V117="P3",All!$AE117="RSS"),Ruler!Q$24,IF(AND(All!$V117="P4",All!$AE117="RSS"),Ruler!Q$25,IF(AND(All!$V117="P5",All!$AE117="RSS"),Ruler!Q$26,IF(AND(All!$V117="P6",All!$AE117="RSS"),Ruler!Q$27,IF(AND(All!$V117="P7",All!$AE117="RSS"),Ruler!Q$28,IF(AND(All!$V117="P8",All!$AE117="RSS"),Ruler!Q$29,IF(AND(All!$V117="P9",All!$AE117="RSS"),Ruler!Q$30,0)))))))))))))))))))))))))))</f>
        <v>3</v>
      </c>
      <c r="BY117" s="325">
        <f>IF(AND(All!$V117="P1",All!$AE117="RDP"),Ruler!R$6,IF(AND(All!$V117="P2",All!$AE117="RDP"),Ruler!R$7,IF(AND(All!$V117="P3",All!$AE117="RDP"),Ruler!R$8,IF(AND(All!$V117="P4",All!$AE117="RDP"),Ruler!R$9,IF(AND(All!$V117="P5",All!$AE117="RDP"),Ruler!R$10,IF(AND(All!$V117="P6",All!$AE117="RDP"),Ruler!R$11,IF(AND(All!$V117="P7",All!$AE117="RDP"),Ruler!R$12,IF(AND(All!$V117="P8",All!$AE117="RDP"),Ruler!R$13,IF(AND(All!$V117="P9",All!$AE117="RDP"),Ruler!R$14,IF(AND(All!$V117="P1",All!$AE117="RMS"),Ruler!R$6,IF(AND(All!$V117="P2",All!$AE117="RMS"),Ruler!R$15,IF(AND(All!$V117="P3",All!$AE117="RMS"),Ruler!R$16,IF(AND(All!$V117="P4",All!$AE117="RMS"),Ruler!R$17,IF(AND(All!$V117="P5",All!$AE117="RMS"),Ruler!R$18,IF(AND(All!$V117="P6",All!$AE117="RMS"),Ruler!R$19,IF(AND(All!$V117="P7",All!$AE117="RMS"),Ruler!R$20,IF(AND(All!$V117="P8",All!$AE117="RMS"),Ruler!R$21,IF(AND(All!$V117="P9",All!$AE117="RMS"),Ruler!R$22,IF(AND(All!$V117="P1",All!$AE117="RSS"),Ruler!R$6,IF(AND(All!$V117="P2",All!$AE117="RSS"),Ruler!R$23,IF(AND(All!$V117="P3",All!$AE117="RSS"),Ruler!R$24,IF(AND(All!$V117="P4",All!$AE117="RSS"),Ruler!R$25,IF(AND(All!$V117="P5",All!$AE117="RSS"),Ruler!R$26,IF(AND(All!$V117="P6",All!$AE117="RSS"),Ruler!R$27,IF(AND(All!$V117="P7",All!$AE117="RSS"),Ruler!R$28,IF(AND(All!$V117="P8",All!$AE117="RSS"),Ruler!R$29,IF(AND(All!$V117="P9",All!$AE117="RSS"),Ruler!R$30,0)))))))))))))))))))))))))))</f>
        <v>2</v>
      </c>
      <c r="BZ117" s="325">
        <f>IF(AND(All!$V117="P1",All!$AE117="RDP"),Ruler!S$6,IF(AND(All!$V117="P2",All!$AE117="RDP"),Ruler!S$7,IF(AND(All!$V117="P3",All!$AE117="RDP"),Ruler!S$8,IF(AND(All!$V117="P4",All!$AE117="RDP"),Ruler!S$9,IF(AND(All!$V117="P5",All!$AE117="RDP"),Ruler!S$10,IF(AND(All!$V117="P6",All!$AE117="RDP"),Ruler!S$11,IF(AND(All!$V117="P7",All!$AE117="RDP"),Ruler!S$12,IF(AND(All!$V117="P8",All!$AE117="RDP"),Ruler!S$13,IF(AND(All!$V117="P9",All!$AE117="RDP"),Ruler!S$14,IF(AND(All!$V117="P1",All!$AE117="RMS"),Ruler!S$6,IF(AND(All!$V117="P2",All!$AE117="RMS"),Ruler!S$15,IF(AND(All!$V117="P3",All!$AE117="RMS"),Ruler!S$16,IF(AND(All!$V117="P4",All!$AE117="RMS"),Ruler!S$17,IF(AND(All!$V117="P5",All!$AE117="RMS"),Ruler!S$18,IF(AND(All!$V117="P6",All!$AE117="RMS"),Ruler!S$19,IF(AND(All!$V117="P7",All!$AE117="RMS"),Ruler!S$20,IF(AND(All!$V117="P8",All!$AE117="RMS"),Ruler!S$21,IF(AND(All!$V117="P9",All!$AE117="RMS"),Ruler!S$22,IF(AND(All!$V117="P1",All!$AE117="RSS"),Ruler!S$6,IF(AND(All!$V117="P2",All!$AE117="RSS"),Ruler!S$23,IF(AND(All!$V117="P3",All!$AE117="RSS"),Ruler!S$24,IF(AND(All!$V117="P4",All!$AE117="RSS"),Ruler!S$25,IF(AND(All!$V117="P5",All!$AE117="RSS"),Ruler!S$26,IF(AND(All!$V117="P6",All!$AE117="RSS"),Ruler!S$27,IF(AND(All!$V117="P7",All!$AE117="RSS"),Ruler!S$28,IF(AND(All!$V117="P8",All!$AE117="RSS"),Ruler!S$29,IF(AND(All!$V117="P9",All!$AE117="RSS"),Ruler!S$30,0)))))))))))))))))))))))))))</f>
        <v>2</v>
      </c>
      <c r="CA117" s="325">
        <f>IF(AND(All!$V117="P1",All!$AE117="RDP"),Ruler!T$6,IF(AND(All!$V117="P2",All!$AE117="RDP"),Ruler!T$7,IF(AND(All!$V117="P3",All!$AE117="RDP"),Ruler!T$8,IF(AND(All!$V117="P4",All!$AE117="RDP"),Ruler!T$9,IF(AND(All!$V117="P5",All!$AE117="RDP"),Ruler!T$10,IF(AND(All!$V117="P6",All!$AE117="RDP"),Ruler!T$11,IF(AND(All!$V117="P7",All!$AE117="RDP"),Ruler!T$12,IF(AND(All!$V117="P8",All!$AE117="RDP"),Ruler!T$13,IF(AND(All!$V117="P9",All!$AE117="RDP"),Ruler!T$14,IF(AND(All!$V117="P1",All!$AE117="RMS"),Ruler!T$6,IF(AND(All!$V117="P2",All!$AE117="RMS"),Ruler!T$15,IF(AND(All!$V117="P3",All!$AE117="RMS"),Ruler!T$16,IF(AND(All!$V117="P4",All!$AE117="RMS"),Ruler!T$17,IF(AND(All!$V117="P5",All!$AE117="RMS"),Ruler!T$18,IF(AND(All!$V117="P6",All!$AE117="RMS"),Ruler!T$19,IF(AND(All!$V117="P7",All!$AE117="RMS"),Ruler!T$20,IF(AND(All!$V117="P8",All!$AE117="RMS"),Ruler!T$21,IF(AND(All!$V117="P9",All!$AE117="RMS"),Ruler!T$22,IF(AND(All!$V117="P1",All!$AE117="RSS"),Ruler!T$6,IF(AND(All!$V117="P2",All!$AE117="RSS"),Ruler!T$23,IF(AND(All!$V117="P3",All!$AE117="RSS"),Ruler!T$24,IF(AND(All!$V117="P4",All!$AE117="RSS"),Ruler!T$25,IF(AND(All!$V117="P5",All!$AE117="RSS"),Ruler!T$26,IF(AND(All!$V117="P6",All!$AE117="RSS"),Ruler!T$27,IF(AND(All!$V117="P7",All!$AE117="RSS"),Ruler!T$28,IF(AND(All!$V117="P8",All!$AE117="RSS"),Ruler!T$29,IF(AND(All!$V117="P9",All!$AE117="RSS"),Ruler!T$30,0)))))))))))))))))))))))))))</f>
        <v>2</v>
      </c>
      <c r="CB117" s="325">
        <f>IF(AND(All!$V117="P1",All!$AE117="RDP"),Ruler!U$6,IF(AND(All!$V117="P2",All!$AE117="RDP"),Ruler!U$7,IF(AND(All!$V117="P3",All!$AE117="RDP"),Ruler!U$8,IF(AND(All!$V117="P4",All!$AE117="RDP"),Ruler!U$9,IF(AND(All!$V117="P5",All!$AE117="RDP"),Ruler!U$10,IF(AND(All!$V117="P6",All!$AE117="RDP"),Ruler!U$11,IF(AND(All!$V117="P7",All!$AE117="RDP"),Ruler!U$12,IF(AND(All!$V117="P8",All!$AE117="RDP"),Ruler!U$13,IF(AND(All!$V117="P9",All!$AE117="RDP"),Ruler!U$14,IF(AND(All!$V117="P1",All!$AE117="RMS"),Ruler!U$6,IF(AND(All!$V117="P2",All!$AE117="RMS"),Ruler!U$15,IF(AND(All!$V117="P3",All!$AE117="RMS"),Ruler!U$16,IF(AND(All!$V117="P4",All!$AE117="RMS"),Ruler!U$17,IF(AND(All!$V117="P5",All!$AE117="RMS"),Ruler!U$18,IF(AND(All!$V117="P6",All!$AE117="RMS"),Ruler!U$19,IF(AND(All!$V117="P7",All!$AE117="RMS"),Ruler!U$20,IF(AND(All!$V117="P8",All!$AE117="RMS"),Ruler!U$21,IF(AND(All!$V117="P9",All!$AE117="RMS"),Ruler!U$22,IF(AND(All!$V117="P1",All!$AE117="RSS"),Ruler!U$6,IF(AND(All!$V117="P2",All!$AE117="RSS"),Ruler!U$23,IF(AND(All!$V117="P3",All!$AE117="RSS"),Ruler!U$24,IF(AND(All!$V117="P4",All!$AE117="RSS"),Ruler!U$25,IF(AND(All!$V117="P5",All!$AE117="RSS"),Ruler!U$26,IF(AND(All!$V117="P6",All!$AE117="RSS"),Ruler!U$27,IF(AND(All!$V117="P7",All!$AE117="RSS"),Ruler!U$28,IF(AND(All!$V117="P8",All!$AE117="RSS"),Ruler!U$29,IF(AND(All!$V117="P9",All!$AE117="RSS"),Ruler!U$30,0)))))))))))))))))))))))))))</f>
        <v>2</v>
      </c>
      <c r="CC117" s="325">
        <f>IF(AND(All!$V117="P1",All!$AE117="RDP"),Ruler!V$6,IF(AND(All!$V117="P2",All!$AE117="RDP"),Ruler!V$7,IF(AND(All!$V117="P3",All!$AE117="RDP"),Ruler!V$8,IF(AND(All!$V117="P4",All!$AE117="RDP"),Ruler!V$9,IF(AND(All!$V117="P5",All!$AE117="RDP"),Ruler!V$10,IF(AND(All!$V117="P6",All!$AE117="RDP"),Ruler!V$11,IF(AND(All!$V117="P7",All!$AE117="RDP"),Ruler!V$12,IF(AND(All!$V117="P8",All!$AE117="RDP"),Ruler!V$13,IF(AND(All!$V117="P9",All!$AE117="RDP"),Ruler!V$14,IF(AND(All!$V117="P1",All!$AE117="RMS"),Ruler!V$6,IF(AND(All!$V117="P2",All!$AE117="RMS"),Ruler!V$15,IF(AND(All!$V117="P3",All!$AE117="RMS"),Ruler!V$16,IF(AND(All!$V117="P4",All!$AE117="RMS"),Ruler!V$17,IF(AND(All!$V117="P5",All!$AE117="RMS"),Ruler!V$18,IF(AND(All!$V117="P6",All!$AE117="RMS"),Ruler!V$19,IF(AND(All!$V117="P7",All!$AE117="RMS"),Ruler!V$20,IF(AND(All!$V117="P8",All!$AE117="RMS"),Ruler!V$21,IF(AND(All!$V117="P9",All!$AE117="RMS"),Ruler!V$22,IF(AND(All!$V117="P1",All!$AE117="RSS"),Ruler!V$6,IF(AND(All!$V117="P2",All!$AE117="RSS"),Ruler!V$23,IF(AND(All!$V117="P3",All!$AE117="RSS"),Ruler!V$24,IF(AND(All!$V117="P4",All!$AE117="RSS"),Ruler!V$25,IF(AND(All!$V117="P5",All!$AE117="RSS"),Ruler!V$26,IF(AND(All!$V117="P6",All!$AE117="RSS"),Ruler!V$27,IF(AND(All!$V117="P7",All!$AE117="RSS"),Ruler!V$28,IF(AND(All!$V117="P8",All!$AE117="RSS"),Ruler!V$29,IF(AND(All!$V117="P9",All!$AE117="RSS"),Ruler!V$30,0)))))))))))))))))))))))))))</f>
        <v>2</v>
      </c>
      <c r="CD117" s="325">
        <f>IF(AND(All!$V117="P1",All!$AE117="RDP"),Ruler!W$6,IF(AND(All!$V117="P2",All!$AE117="RDP"),Ruler!W$7,IF(AND(All!$V117="P3",All!$AE117="RDP"),Ruler!W$8,IF(AND(All!$V117="P4",All!$AE117="RDP"),Ruler!W$9,IF(AND(All!$V117="P5",All!$AE117="RDP"),Ruler!W$10,IF(AND(All!$V117="P6",All!$AE117="RDP"),Ruler!W$11,IF(AND(All!$V117="P7",All!$AE117="RDP"),Ruler!W$12,IF(AND(All!$V117="P8",All!$AE117="RDP"),Ruler!W$13,IF(AND(All!$V117="P9",All!$AE117="RDP"),Ruler!W$14,IF(AND(All!$V117="P1",All!$AE117="RMS"),Ruler!W$6,IF(AND(All!$V117="P2",All!$AE117="RMS"),Ruler!W$15,IF(AND(All!$V117="P3",All!$AE117="RMS"),Ruler!W$16,IF(AND(All!$V117="P4",All!$AE117="RMS"),Ruler!W$17,IF(AND(All!$V117="P5",All!$AE117="RMS"),Ruler!W$18,IF(AND(All!$V117="P6",All!$AE117="RMS"),Ruler!W$19,IF(AND(All!$V117="P7",All!$AE117="RMS"),Ruler!W$20,IF(AND(All!$V117="P8",All!$AE117="RMS"),Ruler!W$21,IF(AND(All!$V117="P9",All!$AE117="RMS"),Ruler!W$22,IF(AND(All!$V117="P1",All!$AE117="RSS"),Ruler!W$6,IF(AND(All!$V117="P2",All!$AE117="RSS"),Ruler!W$23,IF(AND(All!$V117="P3",All!$AE117="RSS"),Ruler!W$24,IF(AND(All!$V117="P4",All!$AE117="RSS"),Ruler!W$25,IF(AND(All!$V117="P5",All!$AE117="RSS"),Ruler!W$26,IF(AND(All!$V117="P6",All!$AE117="RSS"),Ruler!W$27,IF(AND(All!$V117="P7",All!$AE117="RSS"),Ruler!W$28,IF(AND(All!$V117="P8",All!$AE117="RSS"),Ruler!W$29,IF(AND(All!$V117="P9",All!$AE117="RSS"),Ruler!W$30,0)))))))))))))))))))))))))))</f>
        <v>2</v>
      </c>
      <c r="CE117" s="325">
        <f>IF(AND(All!$V117="P1",All!$AE117="RDP"),Ruler!X$6,IF(AND(All!$V117="P2",All!$AE117="RDP"),Ruler!X$7,IF(AND(All!$V117="P3",All!$AE117="RDP"),Ruler!X$8,IF(AND(All!$V117="P4",All!$AE117="RDP"),Ruler!X$9,IF(AND(All!$V117="P5",All!$AE117="RDP"),Ruler!X$10,IF(AND(All!$V117="P6",All!$AE117="RDP"),Ruler!X$11,IF(AND(All!$V117="P7",All!$AE117="RDP"),Ruler!X$12,IF(AND(All!$V117="P8",All!$AE117="RDP"),Ruler!X$13,IF(AND(All!$V117="P9",All!$AE117="RDP"),Ruler!X$14,IF(AND(All!$V117="P1",All!$AE117="RMS"),Ruler!X$6,IF(AND(All!$V117="P2",All!$AE117="RMS"),Ruler!X$15,IF(AND(All!$V117="P3",All!$AE117="RMS"),Ruler!X$16,IF(AND(All!$V117="P4",All!$AE117="RMS"),Ruler!X$17,IF(AND(All!$V117="P5",All!$AE117="RMS"),Ruler!X$18,IF(AND(All!$V117="P6",All!$AE117="RMS"),Ruler!X$19,IF(AND(All!$V117="P7",All!$AE117="RMS"),Ruler!X$20,IF(AND(All!$V117="P8",All!$AE117="RMS"),Ruler!X$21,IF(AND(All!$V117="P9",All!$AE117="RMS"),Ruler!X$22,IF(AND(All!$V117="P1",All!$AE117="RSS"),Ruler!X$6,IF(AND(All!$V117="P2",All!$AE117="RSS"),Ruler!X$23,IF(AND(All!$V117="P3",All!$AE117="RSS"),Ruler!X$24,IF(AND(All!$V117="P4",All!$AE117="RSS"),Ruler!X$25,IF(AND(All!$V117="P5",All!$AE117="RSS"),Ruler!X$26,IF(AND(All!$V117="P6",All!$AE117="RSS"),Ruler!X$27,IF(AND(All!$V117="P7",All!$AE117="RSS"),Ruler!X$28,IF(AND(All!$V117="P8",All!$AE117="RSS"),Ruler!X$29,IF(AND(All!$V117="P9",All!$AE117="RSS"),Ruler!X$30,0)))))))))))))))))))))))))))</f>
        <v>2</v>
      </c>
      <c r="CF117" s="325">
        <f>IF(AND(All!$V117="P1",All!$AE117="RDP"),Ruler!Y$6,IF(AND(All!$V117="P2",All!$AE117="RDP"),Ruler!Y$7,IF(AND(All!$V117="P3",All!$AE117="RDP"),Ruler!Y$8,IF(AND(All!$V117="P4",All!$AE117="RDP"),Ruler!Y$9,IF(AND(All!$V117="P5",All!$AE117="RDP"),Ruler!Y$10,IF(AND(All!$V117="P6",All!$AE117="RDP"),Ruler!Y$11,IF(AND(All!$V117="P7",All!$AE117="RDP"),Ruler!Y$12,IF(AND(All!$V117="P8",All!$AE117="RDP"),Ruler!Y$13,IF(AND(All!$V117="P9",All!$AE117="RDP"),Ruler!Y$14,IF(AND(All!$V117="P1",All!$AE117="RMS"),Ruler!Y$6,IF(AND(All!$V117="P2",All!$AE117="RMS"),Ruler!Y$15,IF(AND(All!$V117="P3",All!$AE117="RMS"),Ruler!Y$16,IF(AND(All!$V117="P4",All!$AE117="RMS"),Ruler!Y$17,IF(AND(All!$V117="P5",All!$AE117="RMS"),Ruler!Y$18,IF(AND(All!$V117="P6",All!$AE117="RMS"),Ruler!Y$19,IF(AND(All!$V117="P7",All!$AE117="RMS"),Ruler!Y$20,IF(AND(All!$V117="P8",All!$AE117="RMS"),Ruler!Y$21,IF(AND(All!$V117="P9",All!$AE117="RMS"),Ruler!Y$22,IF(AND(All!$V117="P1",All!$AE117="RSS"),Ruler!Y$6,IF(AND(All!$V117="P2",All!$AE117="RSS"),Ruler!Y$23,IF(AND(All!$V117="P3",All!$AE117="RSS"),Ruler!Y$24,IF(AND(All!$V117="P4",All!$AE117="RSS"),Ruler!Y$25,IF(AND(All!$V117="P5",All!$AE117="RSS"),Ruler!Y$26,IF(AND(All!$V117="P6",All!$AE117="RSS"),Ruler!Y$27,IF(AND(All!$V117="P7",All!$AE117="RSS"),Ruler!Y$28,IF(AND(All!$V117="P8",All!$AE117="RSS"),Ruler!Y$29,IF(AND(All!$V117="P9",All!$AE117="RSS"),Ruler!Y$30,0)))))))))))))))))))))))))))</f>
        <v>1</v>
      </c>
      <c r="CG117" s="325">
        <f>IF(AND(All!$V117="P1",All!$AE117="RDP"),Ruler!Z$6,IF(AND(All!$V117="P2",All!$AE117="RDP"),Ruler!Z$7,IF(AND(All!$V117="P3",All!$AE117="RDP"),Ruler!Z$8,IF(AND(All!$V117="P4",All!$AE117="RDP"),Ruler!Z$9,IF(AND(All!$V117="P5",All!$AE117="RDP"),Ruler!Z$10,IF(AND(All!$V117="P6",All!$AE117="RDP"),Ruler!Z$11,IF(AND(All!$V117="P7",All!$AE117="RDP"),Ruler!Z$12,IF(AND(All!$V117="P8",All!$AE117="RDP"),Ruler!Z$13,IF(AND(All!$V117="P9",All!$AE117="RDP"),Ruler!Z$14,IF(AND(All!$V117="P1",All!$AE117="RMS"),Ruler!Z$6,IF(AND(All!$V117="P2",All!$AE117="RMS"),Ruler!Z$15,IF(AND(All!$V117="P3",All!$AE117="RMS"),Ruler!Z$16,IF(AND(All!$V117="P4",All!$AE117="RMS"),Ruler!Z$17,IF(AND(All!$V117="P5",All!$AE117="RMS"),Ruler!Z$18,IF(AND(All!$V117="P6",All!$AE117="RMS"),Ruler!Z$19,IF(AND(All!$V117="P7",All!$AE117="RMS"),Ruler!Z$20,IF(AND(All!$V117="P8",All!$AE117="RMS"),Ruler!Z$21,IF(AND(All!$V117="P9",All!$AE117="RMS"),Ruler!Z$22,IF(AND(All!$V117="P1",All!$AE117="RSS"),Ruler!Z$6,IF(AND(All!$V117="P2",All!$AE117="RSS"),Ruler!Z$23,IF(AND(All!$V117="P3",All!$AE117="RSS"),Ruler!Z$24,IF(AND(All!$V117="P4",All!$AE117="RSS"),Ruler!Z$25,IF(AND(All!$V117="P5",All!$AE117="RSS"),Ruler!Z$26,IF(AND(All!$V117="P6",All!$AE117="RSS"),Ruler!Z$27,IF(AND(All!$V117="P7",All!$AE117="RSS"),Ruler!Z$28,IF(AND(All!$V117="P8",All!$AE117="RSS"),Ruler!Z$29,IF(AND(All!$V117="P9",All!$AE117="RSS"),Ruler!Z$30,0)))))))))))))))))))))))))))</f>
        <v>2</v>
      </c>
      <c r="CH117" s="325">
        <f>IF(AND(All!$V117="P1",All!$AE117="RDP"),Ruler!AA$6,IF(AND(All!$V117="P2",All!$AE117="RDP"),Ruler!AA$7,IF(AND(All!$V117="P3",All!$AE117="RDP"),Ruler!AA$8,IF(AND(All!$V117="P4",All!$AE117="RDP"),Ruler!AA$9,IF(AND(All!$V117="P5",All!$AE117="RDP"),Ruler!AA$10,IF(AND(All!$V117="P6",All!$AE117="RDP"),Ruler!AA$11,IF(AND(All!$V117="P7",All!$AE117="RDP"),Ruler!AA$12,IF(AND(All!$V117="P8",All!$AE117="RDP"),Ruler!AA$13,IF(AND(All!$V117="P9",All!$AE117="RDP"),Ruler!AA$14,IF(AND(All!$V117="P1",All!$AE117="RMS"),Ruler!AA$6,IF(AND(All!$V117="P2",All!$AE117="RMS"),Ruler!AA$15,IF(AND(All!$V117="P3",All!$AE117="RMS"),Ruler!AA$16,IF(AND(All!$V117="P4",All!$AE117="RMS"),Ruler!AA$17,IF(AND(All!$V117="P5",All!$AE117="RMS"),Ruler!AA$18,IF(AND(All!$V117="P6",All!$AE117="RMS"),Ruler!AA$19,IF(AND(All!$V117="P7",All!$AE117="RMS"),Ruler!AA$20,IF(AND(All!$V117="P8",All!$AE117="RMS"),Ruler!AA$21,IF(AND(All!$V117="P9",All!$AE117="RMS"),Ruler!AA$22,IF(AND(All!$V117="P1",All!$AE117="RSS"),Ruler!AA$6,IF(AND(All!$V117="P2",All!$AE117="RSS"),Ruler!AA$23,IF(AND(All!$V117="P3",All!$AE117="RSS"),Ruler!AA$24,IF(AND(All!$V117="P4",All!$AE117="RSS"),Ruler!AA$25,IF(AND(All!$V117="P5",All!$AE117="RSS"),Ruler!AA$26,IF(AND(All!$V117="P6",All!$AE117="RSS"),Ruler!AA$27,IF(AND(All!$V117="P7",All!$AE117="RSS"),Ruler!AA$28,IF(AND(All!$V117="P8",All!$AE117="RSS"),Ruler!AA$29,IF(AND(All!$V117="P9",All!$AE117="RSS"),Ruler!AA$30,0)))))))))))))))))))))))))))</f>
        <v>1</v>
      </c>
      <c r="CI117" s="325">
        <f>IF(AND(All!$V117="P1",All!$AE117="RDP"),Ruler!AB$6,IF(AND(All!$V117="P2",All!$AE117="RDP"),Ruler!AB$7,IF(AND(All!$V117="P3",All!$AE117="RDP"),Ruler!AB$8,IF(AND(All!$V117="P4",All!$AE117="RDP"),Ruler!AB$9,IF(AND(All!$V117="P5",All!$AE117="RDP"),Ruler!AB$10,IF(AND(All!$V117="P6",All!$AE117="RDP"),Ruler!AB$11,IF(AND(All!$V117="P7",All!$AE117="RDP"),Ruler!AB$12,IF(AND(All!$V117="P8",All!$AE117="RDP"),Ruler!AB$13,IF(AND(All!$V117="P9",All!$AE117="RDP"),Ruler!AB$14,IF(AND(All!$V117="P1",All!$AE117="RMS"),Ruler!AB$6,IF(AND(All!$V117="P2",All!$AE117="RMS"),Ruler!AB$15,IF(AND(All!$V117="P3",All!$AE117="RMS"),Ruler!AB$16,IF(AND(All!$V117="P4",All!$AE117="RMS"),Ruler!AB$17,IF(AND(All!$V117="P5",All!$AE117="RMS"),Ruler!AB$18,IF(AND(All!$V117="P6",All!$AE117="RMS"),Ruler!AB$19,IF(AND(All!$V117="P7",All!$AE117="RMS"),Ruler!AB$20,IF(AND(All!$V117="P8",All!$AE117="RMS"),Ruler!AB$21,IF(AND(All!$V117="P9",All!$AE117="RMS"),Ruler!AB$22,IF(AND(All!$V117="P1",All!$AE117="RSS"),Ruler!AB$6,IF(AND(All!$V117="P2",All!$AE117="RSS"),Ruler!AB$23,IF(AND(All!$V117="P3",All!$AE117="RSS"),Ruler!AB$24,IF(AND(All!$V117="P4",All!$AE117="RSS"),Ruler!AB$25,IF(AND(All!$V117="P5",All!$AE117="RSS"),Ruler!AB$26,IF(AND(All!$V117="P6",All!$AE117="RSS"),Ruler!AB$27,IF(AND(All!$V117="P7",All!$AE117="RSS"),Ruler!AB$28,IF(AND(All!$V117="P8",All!$AE117="RSS"),Ruler!AB$29,IF(AND(All!$V117="P9",All!$AE117="RSS"),Ruler!AB$30,0)))))))))))))))))))))))))))</f>
        <v>1</v>
      </c>
      <c r="CJ117" s="323">
        <f>Table9[[#This Row],[R-B1]]-Table9[[#This Row],[B1]]</f>
        <v>0</v>
      </c>
      <c r="CK117" s="43">
        <f>Table9[[#This Row],[R-B2]]-Table9[[#This Row],[B2]]</f>
        <v>0</v>
      </c>
      <c r="CL117" s="43">
        <f>Table9[[#This Row],[R-B3]]-Table9[[#This Row],[B3]]</f>
        <v>0</v>
      </c>
      <c r="CM117" s="43">
        <f>Table9[[#This Row],[R-B4]]-Table9[[#This Row],[B4]]</f>
        <v>0</v>
      </c>
      <c r="CN117" s="43">
        <f>Table9[[#This Row],[R-B5]]-Table9[[#This Row],[B5]]</f>
        <v>0</v>
      </c>
      <c r="CO117" s="43">
        <f>Table9[[#This Row],[R-B6]]-Table9[[#This Row],[B6]]</f>
        <v>0</v>
      </c>
      <c r="CP117" s="43">
        <f>Table9[[#This Row],[R-B7]]-Table9[[#This Row],[B7]]</f>
        <v>0</v>
      </c>
      <c r="CQ117" s="43">
        <f>Table9[[#This Row],[R-B8]]-Table9[[#This Row],[B8]]</f>
        <v>0</v>
      </c>
      <c r="CR117" s="43">
        <f>Table9[[#This Row],[R-B9]]-Table9[[#This Row],[B9]]</f>
        <v>1</v>
      </c>
      <c r="CS117" s="43">
        <f>Table9[[#This Row],[R-B10]]-Table9[[#This Row],[B10]]</f>
        <v>0</v>
      </c>
      <c r="CT117" s="43">
        <f>Table9[[#This Row],[R-B11]]-Table9[[#This Row],[B11]]</f>
        <v>0</v>
      </c>
      <c r="CU117" s="43">
        <f>Table9[[#This Row],[R-B12]]-Table9[[#This Row],[B12]]</f>
        <v>0</v>
      </c>
      <c r="CV117" s="43">
        <f>Table9[[#This Row],[R-K1]]-Table9[[#This Row],[K1]]</f>
        <v>0</v>
      </c>
      <c r="CW117" s="43">
        <f>Table9[[#This Row],[R-K2]]-Table9[[#This Row],[K2]]</f>
        <v>0</v>
      </c>
      <c r="CX117" s="43">
        <f>Table9[[#This Row],[R-K3]]-Table9[[#This Row],[K3]]</f>
        <v>1</v>
      </c>
      <c r="CY117" s="43">
        <f>Table9[[#This Row],[R-K4]]-Table9[[#This Row],[K4]]</f>
        <v>0</v>
      </c>
      <c r="CZ117" s="43">
        <f>Table9[[#This Row],[R-K5]]-Table9[[#This Row],[K5]]</f>
        <v>0</v>
      </c>
      <c r="DA117" s="43">
        <f>Table9[[#This Row],[R-P1]]-Table9[[#This Row],[P1]]</f>
        <v>0</v>
      </c>
      <c r="DB117" s="43">
        <f>Table9[[#This Row],[R-P2]]-Table9[[#This Row],[P2]]</f>
        <v>0</v>
      </c>
      <c r="DC117" s="43">
        <f>Table9[[#This Row],[R-P3]]-Table9[[#This Row],[P3]]</f>
        <v>1</v>
      </c>
      <c r="DD117" s="43">
        <f>Table9[[#This Row],[R-P4]]-Table9[[#This Row],[P4]]</f>
        <v>0</v>
      </c>
      <c r="DE117" s="43">
        <f>Table9[[#This Row],[R-P5]]-Table9[[#This Row],[P5]]</f>
        <v>0</v>
      </c>
      <c r="DF117" s="43">
        <f>Table9[[#This Row],[R-E1]]-Table9[[#This Row],[E1]]</f>
        <v>0</v>
      </c>
      <c r="DG117" s="328">
        <f>Table9[[#This Row],[R-E2]]-Table9[[#This Row],[E2]]</f>
        <v>0</v>
      </c>
      <c r="DH117" s="43">
        <f>COUNTIF(Table9[[#This Row],[G-B1]:[G-B12]],"&lt;=0")/12*100</f>
        <v>91.666666666666657</v>
      </c>
      <c r="DI117" s="43">
        <f>COUNTIF(Table9[[#This Row],[G-K1]:[G-K5]],"&lt;=0")/5*100</f>
        <v>80</v>
      </c>
      <c r="DJ117" s="43">
        <f>COUNTIF(Table9[[#This Row],[G-P1]:[G-P5]],"&lt;=0")/5*100</f>
        <v>80</v>
      </c>
      <c r="DK117" s="43">
        <f>COUNTIF(Table9[[#This Row],[G-E1]:[G-E2]],"&lt;=0")/2*100</f>
        <v>100</v>
      </c>
      <c r="DL117" s="450">
        <f>IF(AE117="RDP",(COUNTIF(Table9[[#This Row],[G-B3]],"&lt;=0")+COUNTIF(Table9[[#This Row],[G-B4]],"&lt;=0")+COUNTIF(Table9[[#This Row],[G-B7]],"&lt;=0")+COUNTIF(Table9[[#This Row],[G-B11]],"&lt;=0")+COUNTIF(Table9[[#This Row],[G-K2]],"&lt;=0"))/5*100,IF(AE117="RMS",(COUNTIF(Table9[[#This Row],[G-B4]],"&lt;=0")+COUNTIF(Table9[[#This Row],[G-B5]],"&lt;=0")+COUNTIF(Table9[[#This Row],[G-B10]],"&lt;=0")+COUNTIF(Table9[[#This Row],[G-B12]],"&lt;=0")+COUNTIF(Table9[[#This Row],[G-K2]],"&lt;=0"))/5*100,IF(AE117="RSS",(COUNTIF(Table9[[#This Row],[G-B1]],"&lt;=0")+COUNTIF(Table9[[#This Row],[G-B2]],"&lt;=0")+COUNTIF(Table9[[#This Row],[G-B6]],"&lt;=0")+COUNTIF(Table9[[#This Row],[G-B11]],"&lt;=0")+COUNTIF(Table9[[#This Row],[G-B12]],"&lt;=0"))/5*100,0)))</f>
        <v>100</v>
      </c>
      <c r="DM117" s="332"/>
      <c r="DR117" s="332"/>
      <c r="DW117" s="332"/>
      <c r="DX117" s="42"/>
      <c r="DY117" s="42"/>
      <c r="DZ117" s="42"/>
      <c r="EA117" s="333"/>
      <c r="EB117" s="342"/>
      <c r="EC117" s="339"/>
      <c r="ED117" s="339"/>
      <c r="EE117" s="338"/>
    </row>
    <row r="118" spans="2:135" ht="145.5" hidden="1" thickBot="1" x14ac:dyDescent="0.35">
      <c r="B118" s="282">
        <v>120</v>
      </c>
      <c r="C118" s="421" t="s">
        <v>134</v>
      </c>
      <c r="D118" s="347">
        <v>46097</v>
      </c>
      <c r="E118" s="350" t="s">
        <v>1038</v>
      </c>
      <c r="F118" s="344">
        <v>141164</v>
      </c>
      <c r="G118" s="357">
        <f t="shared" ca="1" si="5"/>
        <v>38.245567855783875</v>
      </c>
      <c r="H118" s="283">
        <v>32356</v>
      </c>
      <c r="I118" s="344" t="s">
        <v>136</v>
      </c>
      <c r="J118" s="304" t="s">
        <v>137</v>
      </c>
      <c r="K118" s="344" t="s">
        <v>138</v>
      </c>
      <c r="L118" s="344" t="s">
        <v>175</v>
      </c>
      <c r="M118" s="344" t="s">
        <v>1039</v>
      </c>
      <c r="N118" s="344"/>
      <c r="O118" s="344" t="s">
        <v>183</v>
      </c>
      <c r="P118" s="355" t="s">
        <v>1040</v>
      </c>
      <c r="Q118" s="344" t="s">
        <v>144</v>
      </c>
      <c r="R118" s="344" t="s">
        <v>185</v>
      </c>
      <c r="S118" s="347">
        <v>40756</v>
      </c>
      <c r="T118" s="286">
        <f t="shared" ref="T118:T125" ca="1" si="8">YEARFRAC(S118,$T$1)</f>
        <v>15.219444444444445</v>
      </c>
      <c r="U118" s="358">
        <f ca="1">Table9[[#This Row],[Years in PET]]</f>
        <v>15.219444444444445</v>
      </c>
      <c r="V118" s="344" t="s">
        <v>59</v>
      </c>
      <c r="W118" s="307">
        <f ca="1">Table9[[#This Row],[Age]]-($T$1-Table9[[#This Row],[Date of Appointment to Current Grade]])/365</f>
        <v>36.772602739726025</v>
      </c>
      <c r="X118" s="361">
        <f ca="1">($T$1-Table9[[#This Row],[Date of Appointment to Current Grade]])/365</f>
        <v>1.4729651160578463</v>
      </c>
      <c r="Y118" s="347">
        <v>45778</v>
      </c>
      <c r="Z118" s="344" t="s">
        <v>187</v>
      </c>
      <c r="AA118" s="347">
        <v>45352</v>
      </c>
      <c r="AB118" s="363">
        <f ca="1">($T$1-Table9[[#This Row],[Date in Position]])/365</f>
        <v>2.640088403729079</v>
      </c>
      <c r="AC118" s="344" t="s">
        <v>183</v>
      </c>
      <c r="AD118" s="347">
        <v>45639</v>
      </c>
      <c r="AE118" s="344" t="s">
        <v>139</v>
      </c>
      <c r="AF118" s="344" t="s">
        <v>188</v>
      </c>
      <c r="AG118" s="296" t="s">
        <v>1041</v>
      </c>
      <c r="AH118" s="296" t="s">
        <v>1042</v>
      </c>
      <c r="AI118" s="296" t="s">
        <v>1043</v>
      </c>
      <c r="AJ118" s="298" t="s">
        <v>1044</v>
      </c>
      <c r="AK118" s="298" t="s">
        <v>1045</v>
      </c>
      <c r="AL118" s="295" t="s">
        <v>705</v>
      </c>
      <c r="AM118" s="371" t="s">
        <v>1046</v>
      </c>
      <c r="AN118" s="313">
        <v>2</v>
      </c>
      <c r="AO118" s="304">
        <v>2</v>
      </c>
      <c r="AP118" s="304">
        <v>2</v>
      </c>
      <c r="AQ118" s="304">
        <v>3</v>
      </c>
      <c r="AR118" s="304">
        <v>3</v>
      </c>
      <c r="AS118" s="304">
        <v>2</v>
      </c>
      <c r="AT118" s="304">
        <v>3</v>
      </c>
      <c r="AU118" s="304">
        <v>3</v>
      </c>
      <c r="AV118" s="304">
        <v>2</v>
      </c>
      <c r="AW118" s="304">
        <v>3</v>
      </c>
      <c r="AX118" s="304">
        <v>3</v>
      </c>
      <c r="AY118" s="304">
        <v>3</v>
      </c>
      <c r="AZ118" s="304">
        <v>2</v>
      </c>
      <c r="BA118" s="304">
        <v>3</v>
      </c>
      <c r="BB118" s="304">
        <v>2</v>
      </c>
      <c r="BC118" s="304">
        <v>2</v>
      </c>
      <c r="BD118" s="304">
        <v>2</v>
      </c>
      <c r="BE118" s="304">
        <v>2</v>
      </c>
      <c r="BF118" s="304">
        <v>1</v>
      </c>
      <c r="BG118" s="304">
        <v>1</v>
      </c>
      <c r="BH118" s="304">
        <v>2</v>
      </c>
      <c r="BI118" s="304">
        <v>2</v>
      </c>
      <c r="BJ118" s="304">
        <v>1</v>
      </c>
      <c r="BK118" s="314">
        <v>1</v>
      </c>
      <c r="BL118" s="325">
        <f>IF(AND(All!$V118="P1",All!$AE118="RDP"),Ruler!E$6,IF(AND(All!$V118="P2",All!$AE118="RDP"),Ruler!E$7,IF(AND(All!$V118="P3",All!$AE118="RDP"),Ruler!E$8,IF(AND(All!$V118="P4",All!$AE118="RDP"),Ruler!E$9,IF(AND(All!$V118="P5",All!$AE118="RDP"),Ruler!E$10,IF(AND(All!$V118="P6",All!$AE118="RDP"),Ruler!E$11,IF(AND(All!$V118="P7",All!$AE118="RDP"),Ruler!E$12,IF(AND(All!$V118="P8",All!$AE118="RDP"),Ruler!E$13,IF(AND(All!$V118="P9",All!$AE118="RDP"),Ruler!E$14,IF(AND(All!$V118="P1",All!$AE118="RMS"),Ruler!E$6,IF(AND(All!$V118="P2",All!$AE118="RMS"),Ruler!E$15,IF(AND(All!$V118="P3",All!$AE118="RMS"),Ruler!E$16,IF(AND(All!$V118="P4",All!$AE118="RMS"),Ruler!E$17,IF(AND(All!$V118="P5",All!$AE118="RMS"),Ruler!E$18,IF(AND(All!$V118="P6",All!$AE118="RMS"),Ruler!E$19,IF(AND(All!$V118="P7",All!$AE118="RMS"),Ruler!E$20,IF(AND(All!$V118="P8",All!$AE118="RMS"),Ruler!E$21,IF(AND(All!$V118="P9",All!$AE118="RMS"),Ruler!E$22,IF(AND(All!$V118="P1",All!$AE118="RSS"),Ruler!E$6,IF(AND(All!$V118="P2",All!$AE118="RSS"),Ruler!E$23,IF(AND(All!$V118="P3",All!$AE118="RSS"),Ruler!E$24,IF(AND(All!$V118="P4",All!$AE118="RSS"),Ruler!E$25,IF(AND(All!$V118="P5",All!$AE118="RSS"),Ruler!E$26,IF(AND(All!$V118="P6",All!$AE118="RSS"),Ruler!E$27,IF(AND(All!$V118="P7",All!$AE118="RSS"),Ruler!E$28,IF(AND(All!$V118="P8",All!$AE118="RSS"),Ruler!E$29,IF(AND(All!$V118="P9",All!$AE118="RSS"),Ruler!E$30,0)))))))))))))))))))))))))))</f>
        <v>3</v>
      </c>
      <c r="BM118" s="325">
        <f>IF(AND(All!$V118="P1",All!$AE118="RDP"),Ruler!F$6,IF(AND(All!$V118="P2",All!$AE118="RDP"),Ruler!F$7,IF(AND(All!$V118="P3",All!$AE118="RDP"),Ruler!F$8,IF(AND(All!$V118="P4",All!$AE118="RDP"),Ruler!F$9,IF(AND(All!$V118="P5",All!$AE118="RDP"),Ruler!F$10,IF(AND(All!$V118="P6",All!$AE118="RDP"),Ruler!F$11,IF(AND(All!$V118="P7",All!$AE118="RDP"),Ruler!F$12,IF(AND(All!$V118="P8",All!$AE118="RDP"),Ruler!F$13,IF(AND(All!$V118="P9",All!$AE118="RDP"),Ruler!F$14,IF(AND(All!$V118="P1",All!$AE118="RMS"),Ruler!F$6,IF(AND(All!$V118="P2",All!$AE118="RMS"),Ruler!F$15,IF(AND(All!$V118="P3",All!$AE118="RMS"),Ruler!F$16,IF(AND(All!$V118="P4",All!$AE118="RMS"),Ruler!F$17,IF(AND(All!$V118="P5",All!$AE118="RMS"),Ruler!F$18,IF(AND(All!$V118="P6",All!$AE118="RMS"),Ruler!F$19,IF(AND(All!$V118="P7",All!$AE118="RMS"),Ruler!F$20,IF(AND(All!$V118="P8",All!$AE118="RMS"),Ruler!F$21,IF(AND(All!$V118="P9",All!$AE118="RMS"),Ruler!F$22,IF(AND(All!$V118="P1",All!$AE118="RSS"),Ruler!F$6,IF(AND(All!$V118="P2",All!$AE118="RSS"),Ruler!F$23,IF(AND(All!$V118="P3",All!$AE118="RSS"),Ruler!F$24,IF(AND(All!$V118="P4",All!$AE118="RSS"),Ruler!F$25,IF(AND(All!$V118="P5",All!$AE118="RSS"),Ruler!F$26,IF(AND(All!$V118="P6",All!$AE118="RSS"),Ruler!F$27,IF(AND(All!$V118="P7",All!$AE118="RSS"),Ruler!F$28,IF(AND(All!$V118="P8",All!$AE118="RSS"),Ruler!F$29,IF(AND(All!$V118="P9",All!$AE118="RSS"),Ruler!F$30,0)))))))))))))))))))))))))))</f>
        <v>3</v>
      </c>
      <c r="BN118" s="325">
        <f>IF(AND(All!$V118="P1",All!$AE118="RDP"),Ruler!G$6,IF(AND(All!$V118="P2",All!$AE118="RDP"),Ruler!G$7,IF(AND(All!$V118="P3",All!$AE118="RDP"),Ruler!G$8,IF(AND(All!$V118="P4",All!$AE118="RDP"),Ruler!G$9,IF(AND(All!$V118="P5",All!$AE118="RDP"),Ruler!G$10,IF(AND(All!$V118="P6",All!$AE118="RDP"),Ruler!G$11,IF(AND(All!$V118="P7",All!$AE118="RDP"),Ruler!G$12,IF(AND(All!$V118="P8",All!$AE118="RDP"),Ruler!G$13,IF(AND(All!$V118="P9",All!$AE118="RDP"),Ruler!G$14,IF(AND(All!$V118="P1",All!$AE118="RMS"),Ruler!G$6,IF(AND(All!$V118="P2",All!$AE118="RMS"),Ruler!G$15,IF(AND(All!$V118="P3",All!$AE118="RMS"),Ruler!G$16,IF(AND(All!$V118="P4",All!$AE118="RMS"),Ruler!G$17,IF(AND(All!$V118="P5",All!$AE118="RMS"),Ruler!G$18,IF(AND(All!$V118="P6",All!$AE118="RMS"),Ruler!G$19,IF(AND(All!$V118="P7",All!$AE118="RMS"),Ruler!G$20,IF(AND(All!$V118="P8",All!$AE118="RMS"),Ruler!G$21,IF(AND(All!$V118="P9",All!$AE118="RMS"),Ruler!G$22,IF(AND(All!$V118="P1",All!$AE118="RSS"),Ruler!G$6,IF(AND(All!$V118="P2",All!$AE118="RSS"),Ruler!G$23,IF(AND(All!$V118="P3",All!$AE118="RSS"),Ruler!G$24,IF(AND(All!$V118="P4",All!$AE118="RSS"),Ruler!G$25,IF(AND(All!$V118="P5",All!$AE118="RSS"),Ruler!G$26,IF(AND(All!$V118="P6",All!$AE118="RSS"),Ruler!G$27,IF(AND(All!$V118="P7",All!$AE118="RSS"),Ruler!G$28,IF(AND(All!$V118="P8",All!$AE118="RSS"),Ruler!G$29,IF(AND(All!$V118="P9",All!$AE118="RSS"),Ruler!G$30,0)))))))))))))))))))))))))))</f>
        <v>3</v>
      </c>
      <c r="BO118" s="325">
        <f>IF(AND(All!$V118="P1",All!$AE118="RDP"),Ruler!H$6,IF(AND(All!$V118="P2",All!$AE118="RDP"),Ruler!H$7,IF(AND(All!$V118="P3",All!$AE118="RDP"),Ruler!H$8,IF(AND(All!$V118="P4",All!$AE118="RDP"),Ruler!H$9,IF(AND(All!$V118="P5",All!$AE118="RDP"),Ruler!H$10,IF(AND(All!$V118="P6",All!$AE118="RDP"),Ruler!H$11,IF(AND(All!$V118="P7",All!$AE118="RDP"),Ruler!H$12,IF(AND(All!$V118="P8",All!$AE118="RDP"),Ruler!H$13,IF(AND(All!$V118="P9",All!$AE118="RDP"),Ruler!H$14,IF(AND(All!$V118="P1",All!$AE118="RMS"),Ruler!H$6,IF(AND(All!$V118="P2",All!$AE118="RMS"),Ruler!H$15,IF(AND(All!$V118="P3",All!$AE118="RMS"),Ruler!H$16,IF(AND(All!$V118="P4",All!$AE118="RMS"),Ruler!H$17,IF(AND(All!$V118="P5",All!$AE118="RMS"),Ruler!H$18,IF(AND(All!$V118="P6",All!$AE118="RMS"),Ruler!H$19,IF(AND(All!$V118="P7",All!$AE118="RMS"),Ruler!H$20,IF(AND(All!$V118="P8",All!$AE118="RMS"),Ruler!H$21,IF(AND(All!$V118="P9",All!$AE118="RMS"),Ruler!H$22,IF(AND(All!$V118="P1",All!$AE118="RSS"),Ruler!H$6,IF(AND(All!$V118="P2",All!$AE118="RSS"),Ruler!H$23,IF(AND(All!$V118="P3",All!$AE118="RSS"),Ruler!H$24,IF(AND(All!$V118="P4",All!$AE118="RSS"),Ruler!H$25,IF(AND(All!$V118="P5",All!$AE118="RSS"),Ruler!H$26,IF(AND(All!$V118="P6",All!$AE118="RSS"),Ruler!H$27,IF(AND(All!$V118="P7",All!$AE118="RSS"),Ruler!H$28,IF(AND(All!$V118="P8",All!$AE118="RSS"),Ruler!H$29,IF(AND(All!$V118="P9",All!$AE118="RSS"),Ruler!H$30,0)))))))))))))))))))))))))))</f>
        <v>3</v>
      </c>
      <c r="BP118" s="325">
        <f>IF(AND(All!$V118="P1",All!$AE118="RDP"),Ruler!I$6,IF(AND(All!$V118="P2",All!$AE118="RDP"),Ruler!I$7,IF(AND(All!$V118="P3",All!$AE118="RDP"),Ruler!I$8,IF(AND(All!$V118="P4",All!$AE118="RDP"),Ruler!I$9,IF(AND(All!$V118="P5",All!$AE118="RDP"),Ruler!I$10,IF(AND(All!$V118="P6",All!$AE118="RDP"),Ruler!I$11,IF(AND(All!$V118="P7",All!$AE118="RDP"),Ruler!I$12,IF(AND(All!$V118="P8",All!$AE118="RDP"),Ruler!I$13,IF(AND(All!$V118="P9",All!$AE118="RDP"),Ruler!I$14,IF(AND(All!$V118="P1",All!$AE118="RMS"),Ruler!I$6,IF(AND(All!$V118="P2",All!$AE118="RMS"),Ruler!I$15,IF(AND(All!$V118="P3",All!$AE118="RMS"),Ruler!I$16,IF(AND(All!$V118="P4",All!$AE118="RMS"),Ruler!I$17,IF(AND(All!$V118="P5",All!$AE118="RMS"),Ruler!I$18,IF(AND(All!$V118="P6",All!$AE118="RMS"),Ruler!I$19,IF(AND(All!$V118="P7",All!$AE118="RMS"),Ruler!I$20,IF(AND(All!$V118="P8",All!$AE118="RMS"),Ruler!I$21,IF(AND(All!$V118="P9",All!$AE118="RMS"),Ruler!I$22,IF(AND(All!$V118="P1",All!$AE118="RSS"),Ruler!I$6,IF(AND(All!$V118="P2",All!$AE118="RSS"),Ruler!I$23,IF(AND(All!$V118="P3",All!$AE118="RSS"),Ruler!I$24,IF(AND(All!$V118="P4",All!$AE118="RSS"),Ruler!I$25,IF(AND(All!$V118="P5",All!$AE118="RSS"),Ruler!I$26,IF(AND(All!$V118="P6",All!$AE118="RSS"),Ruler!I$27,IF(AND(All!$V118="P7",All!$AE118="RSS"),Ruler!I$28,IF(AND(All!$V118="P8",All!$AE118="RSS"),Ruler!I$29,IF(AND(All!$V118="P9",All!$AE118="RSS"),Ruler!I$30,0)))))))))))))))))))))))))))</f>
        <v>3</v>
      </c>
      <c r="BQ118" s="325">
        <f>IF(AND(All!$V118="P1",All!$AE118="RDP"),Ruler!J$6,IF(AND(All!$V118="P2",All!$AE118="RDP"),Ruler!J$7,IF(AND(All!$V118="P3",All!$AE118="RDP"),Ruler!J$8,IF(AND(All!$V118="P4",All!$AE118="RDP"),Ruler!J$9,IF(AND(All!$V118="P5",All!$AE118="RDP"),Ruler!J$10,IF(AND(All!$V118="P6",All!$AE118="RDP"),Ruler!J$11,IF(AND(All!$V118="P7",All!$AE118="RDP"),Ruler!J$12,IF(AND(All!$V118="P8",All!$AE118="RDP"),Ruler!J$13,IF(AND(All!$V118="P9",All!$AE118="RDP"),Ruler!J$14,IF(AND(All!$V118="P1",All!$AE118="RMS"),Ruler!J$6,IF(AND(All!$V118="P2",All!$AE118="RMS"),Ruler!J$15,IF(AND(All!$V118="P3",All!$AE118="RMS"),Ruler!J$16,IF(AND(All!$V118="P4",All!$AE118="RMS"),Ruler!J$17,IF(AND(All!$V118="P5",All!$AE118="RMS"),Ruler!J$18,IF(AND(All!$V118="P6",All!$AE118="RMS"),Ruler!J$19,IF(AND(All!$V118="P7",All!$AE118="RMS"),Ruler!J$20,IF(AND(All!$V118="P8",All!$AE118="RMS"),Ruler!J$21,IF(AND(All!$V118="P9",All!$AE118="RMS"),Ruler!J$22,IF(AND(All!$V118="P1",All!$AE118="RSS"),Ruler!J$6,IF(AND(All!$V118="P2",All!$AE118="RSS"),Ruler!J$23,IF(AND(All!$V118="P3",All!$AE118="RSS"),Ruler!J$24,IF(AND(All!$V118="P4",All!$AE118="RSS"),Ruler!J$25,IF(AND(All!$V118="P5",All!$AE118="RSS"),Ruler!J$26,IF(AND(All!$V118="P6",All!$AE118="RSS"),Ruler!J$27,IF(AND(All!$V118="P7",All!$AE118="RSS"),Ruler!J$28,IF(AND(All!$V118="P8",All!$AE118="RSS"),Ruler!J$29,IF(AND(All!$V118="P9",All!$AE118="RSS"),Ruler!J$30,0)))))))))))))))))))))))))))</f>
        <v>2</v>
      </c>
      <c r="BR118" s="325">
        <f>IF(AND(All!$V118="P1",All!$AE118="RDP"),Ruler!K$6,IF(AND(All!$V118="P2",All!$AE118="RDP"),Ruler!K$7,IF(AND(All!$V118="P3",All!$AE118="RDP"),Ruler!K$8,IF(AND(All!$V118="P4",All!$AE118="RDP"),Ruler!K$9,IF(AND(All!$V118="P5",All!$AE118="RDP"),Ruler!K$10,IF(AND(All!$V118="P6",All!$AE118="RDP"),Ruler!K$11,IF(AND(All!$V118="P7",All!$AE118="RDP"),Ruler!K$12,IF(AND(All!$V118="P8",All!$AE118="RDP"),Ruler!K$13,IF(AND(All!$V118="P9",All!$AE118="RDP"),Ruler!K$14,IF(AND(All!$V118="P1",All!$AE118="RMS"),Ruler!K$6,IF(AND(All!$V118="P2",All!$AE118="RMS"),Ruler!K$15,IF(AND(All!$V118="P3",All!$AE118="RMS"),Ruler!K$16,IF(AND(All!$V118="P4",All!$AE118="RMS"),Ruler!K$17,IF(AND(All!$V118="P5",All!$AE118="RMS"),Ruler!K$18,IF(AND(All!$V118="P6",All!$AE118="RMS"),Ruler!K$19,IF(AND(All!$V118="P7",All!$AE118="RMS"),Ruler!K$20,IF(AND(All!$V118="P8",All!$AE118="RMS"),Ruler!K$21,IF(AND(All!$V118="P9",All!$AE118="RMS"),Ruler!K$22,IF(AND(All!$V118="P1",All!$AE118="RSS"),Ruler!K$6,IF(AND(All!$V118="P2",All!$AE118="RSS"),Ruler!K$23,IF(AND(All!$V118="P3",All!$AE118="RSS"),Ruler!K$24,IF(AND(All!$V118="P4",All!$AE118="RSS"),Ruler!K$25,IF(AND(All!$V118="P5",All!$AE118="RSS"),Ruler!K$26,IF(AND(All!$V118="P6",All!$AE118="RSS"),Ruler!K$27,IF(AND(All!$V118="P7",All!$AE118="RSS"),Ruler!K$28,IF(AND(All!$V118="P8",All!$AE118="RSS"),Ruler!K$29,IF(AND(All!$V118="P9",All!$AE118="RSS"),Ruler!K$30,0)))))))))))))))))))))))))))</f>
        <v>3</v>
      </c>
      <c r="BS118" s="325">
        <f>IF(AND(All!$V118="P1",All!$AE118="RDP"),Ruler!L$6,IF(AND(All!$V118="P2",All!$AE118="RDP"),Ruler!L$7,IF(AND(All!$V118="P3",All!$AE118="RDP"),Ruler!L$8,IF(AND(All!$V118="P4",All!$AE118="RDP"),Ruler!L$9,IF(AND(All!$V118="P5",All!$AE118="RDP"),Ruler!L$10,IF(AND(All!$V118="P6",All!$AE118="RDP"),Ruler!L$11,IF(AND(All!$V118="P7",All!$AE118="RDP"),Ruler!L$12,IF(AND(All!$V118="P8",All!$AE118="RDP"),Ruler!L$13,IF(AND(All!$V118="P9",All!$AE118="RDP"),Ruler!L$14,IF(AND(All!$V118="P1",All!$AE118="RMS"),Ruler!L$6,IF(AND(All!$V118="P2",All!$AE118="RMS"),Ruler!L$15,IF(AND(All!$V118="P3",All!$AE118="RMS"),Ruler!L$16,IF(AND(All!$V118="P4",All!$AE118="RMS"),Ruler!L$17,IF(AND(All!$V118="P5",All!$AE118="RMS"),Ruler!L$18,IF(AND(All!$V118="P6",All!$AE118="RMS"),Ruler!L$19,IF(AND(All!$V118="P7",All!$AE118="RMS"),Ruler!L$20,IF(AND(All!$V118="P8",All!$AE118="RMS"),Ruler!L$21,IF(AND(All!$V118="P9",All!$AE118="RMS"),Ruler!L$22,IF(AND(All!$V118="P1",All!$AE118="RSS"),Ruler!L$6,IF(AND(All!$V118="P2",All!$AE118="RSS"),Ruler!L$23,IF(AND(All!$V118="P3",All!$AE118="RSS"),Ruler!L$24,IF(AND(All!$V118="P4",All!$AE118="RSS"),Ruler!L$25,IF(AND(All!$V118="P5",All!$AE118="RSS"),Ruler!L$26,IF(AND(All!$V118="P6",All!$AE118="RSS"),Ruler!L$27,IF(AND(All!$V118="P7",All!$AE118="RSS"),Ruler!L$28,IF(AND(All!$V118="P8",All!$AE118="RSS"),Ruler!L$29,IF(AND(All!$V118="P9",All!$AE118="RSS"),Ruler!L$30,0)))))))))))))))))))))))))))</f>
        <v>3</v>
      </c>
      <c r="BT118" s="325">
        <f>IF(AND(All!$V118="P1",All!$AE118="RDP"),Ruler!M$6,IF(AND(All!$V118="P2",All!$AE118="RDP"),Ruler!M$7,IF(AND(All!$V118="P3",All!$AE118="RDP"),Ruler!M$8,IF(AND(All!$V118="P4",All!$AE118="RDP"),Ruler!M$9,IF(AND(All!$V118="P5",All!$AE118="RDP"),Ruler!M$10,IF(AND(All!$V118="P6",All!$AE118="RDP"),Ruler!M$11,IF(AND(All!$V118="P7",All!$AE118="RDP"),Ruler!M$12,IF(AND(All!$V118="P8",All!$AE118="RDP"),Ruler!M$13,IF(AND(All!$V118="P9",All!$AE118="RDP"),Ruler!M$14,IF(AND(All!$V118="P1",All!$AE118="RMS"),Ruler!M$6,IF(AND(All!$V118="P2",All!$AE118="RMS"),Ruler!M$15,IF(AND(All!$V118="P3",All!$AE118="RMS"),Ruler!M$16,IF(AND(All!$V118="P4",All!$AE118="RMS"),Ruler!M$17,IF(AND(All!$V118="P5",All!$AE118="RMS"),Ruler!M$18,IF(AND(All!$V118="P6",All!$AE118="RMS"),Ruler!M$19,IF(AND(All!$V118="P7",All!$AE118="RMS"),Ruler!M$20,IF(AND(All!$V118="P8",All!$AE118="RMS"),Ruler!M$21,IF(AND(All!$V118="P9",All!$AE118="RMS"),Ruler!M$22,IF(AND(All!$V118="P1",All!$AE118="RSS"),Ruler!M$6,IF(AND(All!$V118="P2",All!$AE118="RSS"),Ruler!M$23,IF(AND(All!$V118="P3",All!$AE118="RSS"),Ruler!M$24,IF(AND(All!$V118="P4",All!$AE118="RSS"),Ruler!M$25,IF(AND(All!$V118="P5",All!$AE118="RSS"),Ruler!M$26,IF(AND(All!$V118="P6",All!$AE118="RSS"),Ruler!M$27,IF(AND(All!$V118="P7",All!$AE118="RSS"),Ruler!M$28,IF(AND(All!$V118="P8",All!$AE118="RSS"),Ruler!M$29,IF(AND(All!$V118="P9",All!$AE118="RSS"),Ruler!M$30,0)))))))))))))))))))))))))))</f>
        <v>3</v>
      </c>
      <c r="BU118" s="325">
        <f>IF(AND(All!$V118="P1",All!$AE118="RDP"),Ruler!N$6,IF(AND(All!$V118="P2",All!$AE118="RDP"),Ruler!N$7,IF(AND(All!$V118="P3",All!$AE118="RDP"),Ruler!N$8,IF(AND(All!$V118="P4",All!$AE118="RDP"),Ruler!N$9,IF(AND(All!$V118="P5",All!$AE118="RDP"),Ruler!N$10,IF(AND(All!$V118="P6",All!$AE118="RDP"),Ruler!N$11,IF(AND(All!$V118="P7",All!$AE118="RDP"),Ruler!N$12,IF(AND(All!$V118="P8",All!$AE118="RDP"),Ruler!N$13,IF(AND(All!$V118="P9",All!$AE118="RDP"),Ruler!N$14,IF(AND(All!$V118="P1",All!$AE118="RMS"),Ruler!N$6,IF(AND(All!$V118="P2",All!$AE118="RMS"),Ruler!N$15,IF(AND(All!$V118="P3",All!$AE118="RMS"),Ruler!N$16,IF(AND(All!$V118="P4",All!$AE118="RMS"),Ruler!N$17,IF(AND(All!$V118="P5",All!$AE118="RMS"),Ruler!N$18,IF(AND(All!$V118="P6",All!$AE118="RMS"),Ruler!N$19,IF(AND(All!$V118="P7",All!$AE118="RMS"),Ruler!N$20,IF(AND(All!$V118="P8",All!$AE118="RMS"),Ruler!N$21,IF(AND(All!$V118="P9",All!$AE118="RMS"),Ruler!N$22,IF(AND(All!$V118="P1",All!$AE118="RSS"),Ruler!N$6,IF(AND(All!$V118="P2",All!$AE118="RSS"),Ruler!N$23,IF(AND(All!$V118="P3",All!$AE118="RSS"),Ruler!N$24,IF(AND(All!$V118="P4",All!$AE118="RSS"),Ruler!N$25,IF(AND(All!$V118="P5",All!$AE118="RSS"),Ruler!N$26,IF(AND(All!$V118="P6",All!$AE118="RSS"),Ruler!N$27,IF(AND(All!$V118="P7",All!$AE118="RSS"),Ruler!N$28,IF(AND(All!$V118="P8",All!$AE118="RSS"),Ruler!N$29,IF(AND(All!$V118="P9",All!$AE118="RSS"),Ruler!N$30,0)))))))))))))))))))))))))))</f>
        <v>3</v>
      </c>
      <c r="BV118" s="325">
        <f>IF(AND(All!$V118="P1",All!$AE118="RDP"),Ruler!O$6,IF(AND(All!$V118="P2",All!$AE118="RDP"),Ruler!O$7,IF(AND(All!$V118="P3",All!$AE118="RDP"),Ruler!O$8,IF(AND(All!$V118="P4",All!$AE118="RDP"),Ruler!O$9,IF(AND(All!$V118="P5",All!$AE118="RDP"),Ruler!O$10,IF(AND(All!$V118="P6",All!$AE118="RDP"),Ruler!O$11,IF(AND(All!$V118="P7",All!$AE118="RDP"),Ruler!O$12,IF(AND(All!$V118="P8",All!$AE118="RDP"),Ruler!O$13,IF(AND(All!$V118="P9",All!$AE118="RDP"),Ruler!O$14,IF(AND(All!$V118="P1",All!$AE118="RMS"),Ruler!O$6,IF(AND(All!$V118="P2",All!$AE118="RMS"),Ruler!O$15,IF(AND(All!$V118="P3",All!$AE118="RMS"),Ruler!O$16,IF(AND(All!$V118="P4",All!$AE118="RMS"),Ruler!O$17,IF(AND(All!$V118="P5",All!$AE118="RMS"),Ruler!O$18,IF(AND(All!$V118="P6",All!$AE118="RMS"),Ruler!O$19,IF(AND(All!$V118="P7",All!$AE118="RMS"),Ruler!O$20,IF(AND(All!$V118="P8",All!$AE118="RMS"),Ruler!O$21,IF(AND(All!$V118="P9",All!$AE118="RMS"),Ruler!O$22,IF(AND(All!$V118="P1",All!$AE118="RSS"),Ruler!O$6,IF(AND(All!$V118="P2",All!$AE118="RSS"),Ruler!O$23,IF(AND(All!$V118="P3",All!$AE118="RSS"),Ruler!O$24,IF(AND(All!$V118="P4",All!$AE118="RSS"),Ruler!O$25,IF(AND(All!$V118="P5",All!$AE118="RSS"),Ruler!O$26,IF(AND(All!$V118="P6",All!$AE118="RSS"),Ruler!O$27,IF(AND(All!$V118="P7",All!$AE118="RSS"),Ruler!O$28,IF(AND(All!$V118="P8",All!$AE118="RSS"),Ruler!O$29,IF(AND(All!$V118="P9",All!$AE118="RSS"),Ruler!O$30,0)))))))))))))))))))))))))))</f>
        <v>2</v>
      </c>
      <c r="BW118" s="325">
        <f>IF(AND(All!$V118="P1",All!$AE118="RDP"),Ruler!P$6,IF(AND(All!$V118="P2",All!$AE118="RDP"),Ruler!P$7,IF(AND(All!$V118="P3",All!$AE118="RDP"),Ruler!P$8,IF(AND(All!$V118="P4",All!$AE118="RDP"),Ruler!P$9,IF(AND(All!$V118="P5",All!$AE118="RDP"),Ruler!P$10,IF(AND(All!$V118="P6",All!$AE118="RDP"),Ruler!P$11,IF(AND(All!$V118="P7",All!$AE118="RDP"),Ruler!P$12,IF(AND(All!$V118="P8",All!$AE118="RDP"),Ruler!P$13,IF(AND(All!$V118="P9",All!$AE118="RDP"),Ruler!P$14,IF(AND(All!$V118="P1",All!$AE118="RMS"),Ruler!P$6,IF(AND(All!$V118="P2",All!$AE118="RMS"),Ruler!P$15,IF(AND(All!$V118="P3",All!$AE118="RMS"),Ruler!P$16,IF(AND(All!$V118="P4",All!$AE118="RMS"),Ruler!P$17,IF(AND(All!$V118="P5",All!$AE118="RMS"),Ruler!P$18,IF(AND(All!$V118="P6",All!$AE118="RMS"),Ruler!P$19,IF(AND(All!$V118="P7",All!$AE118="RMS"),Ruler!P$20,IF(AND(All!$V118="P8",All!$AE118="RMS"),Ruler!P$21,IF(AND(All!$V118="P9",All!$AE118="RMS"),Ruler!P$22,IF(AND(All!$V118="P1",All!$AE118="RSS"),Ruler!P$6,IF(AND(All!$V118="P2",All!$AE118="RSS"),Ruler!P$23,IF(AND(All!$V118="P3",All!$AE118="RSS"),Ruler!P$24,IF(AND(All!$V118="P4",All!$AE118="RSS"),Ruler!P$25,IF(AND(All!$V118="P5",All!$AE118="RSS"),Ruler!P$26,IF(AND(All!$V118="P6",All!$AE118="RSS"),Ruler!P$27,IF(AND(All!$V118="P7",All!$AE118="RSS"),Ruler!P$28,IF(AND(All!$V118="P8",All!$AE118="RSS"),Ruler!P$29,IF(AND(All!$V118="P9",All!$AE118="RSS"),Ruler!P$30,0)))))))))))))))))))))))))))</f>
        <v>3</v>
      </c>
      <c r="BX118" s="325">
        <f>IF(AND(All!$V118="P1",All!$AE118="RDP"),Ruler!Q$6,IF(AND(All!$V118="P2",All!$AE118="RDP"),Ruler!Q$7,IF(AND(All!$V118="P3",All!$AE118="RDP"),Ruler!Q$8,IF(AND(All!$V118="P4",All!$AE118="RDP"),Ruler!Q$9,IF(AND(All!$V118="P5",All!$AE118="RDP"),Ruler!Q$10,IF(AND(All!$V118="P6",All!$AE118="RDP"),Ruler!Q$11,IF(AND(All!$V118="P7",All!$AE118="RDP"),Ruler!Q$12,IF(AND(All!$V118="P8",All!$AE118="RDP"),Ruler!Q$13,IF(AND(All!$V118="P9",All!$AE118="RDP"),Ruler!Q$14,IF(AND(All!$V118="P1",All!$AE118="RMS"),Ruler!Q$6,IF(AND(All!$V118="P2",All!$AE118="RMS"),Ruler!Q$15,IF(AND(All!$V118="P3",All!$AE118="RMS"),Ruler!Q$16,IF(AND(All!$V118="P4",All!$AE118="RMS"),Ruler!Q$17,IF(AND(All!$V118="P5",All!$AE118="RMS"),Ruler!Q$18,IF(AND(All!$V118="P6",All!$AE118="RMS"),Ruler!Q$19,IF(AND(All!$V118="P7",All!$AE118="RMS"),Ruler!Q$20,IF(AND(All!$V118="P8",All!$AE118="RMS"),Ruler!Q$21,IF(AND(All!$V118="P9",All!$AE118="RMS"),Ruler!Q$22,IF(AND(All!$V118="P1",All!$AE118="RSS"),Ruler!Q$6,IF(AND(All!$V118="P2",All!$AE118="RSS"),Ruler!Q$23,IF(AND(All!$V118="P3",All!$AE118="RSS"),Ruler!Q$24,IF(AND(All!$V118="P4",All!$AE118="RSS"),Ruler!Q$25,IF(AND(All!$V118="P5",All!$AE118="RSS"),Ruler!Q$26,IF(AND(All!$V118="P6",All!$AE118="RSS"),Ruler!Q$27,IF(AND(All!$V118="P7",All!$AE118="RSS"),Ruler!Q$28,IF(AND(All!$V118="P8",All!$AE118="RSS"),Ruler!Q$29,IF(AND(All!$V118="P9",All!$AE118="RSS"),Ruler!Q$30,0)))))))))))))))))))))))))))</f>
        <v>3</v>
      </c>
      <c r="BY118" s="325">
        <f>IF(AND(All!$V118="P1",All!$AE118="RDP"),Ruler!R$6,IF(AND(All!$V118="P2",All!$AE118="RDP"),Ruler!R$7,IF(AND(All!$V118="P3",All!$AE118="RDP"),Ruler!R$8,IF(AND(All!$V118="P4",All!$AE118="RDP"),Ruler!R$9,IF(AND(All!$V118="P5",All!$AE118="RDP"),Ruler!R$10,IF(AND(All!$V118="P6",All!$AE118="RDP"),Ruler!R$11,IF(AND(All!$V118="P7",All!$AE118="RDP"),Ruler!R$12,IF(AND(All!$V118="P8",All!$AE118="RDP"),Ruler!R$13,IF(AND(All!$V118="P9",All!$AE118="RDP"),Ruler!R$14,IF(AND(All!$V118="P1",All!$AE118="RMS"),Ruler!R$6,IF(AND(All!$V118="P2",All!$AE118="RMS"),Ruler!R$15,IF(AND(All!$V118="P3",All!$AE118="RMS"),Ruler!R$16,IF(AND(All!$V118="P4",All!$AE118="RMS"),Ruler!R$17,IF(AND(All!$V118="P5",All!$AE118="RMS"),Ruler!R$18,IF(AND(All!$V118="P6",All!$AE118="RMS"),Ruler!R$19,IF(AND(All!$V118="P7",All!$AE118="RMS"),Ruler!R$20,IF(AND(All!$V118="P8",All!$AE118="RMS"),Ruler!R$21,IF(AND(All!$V118="P9",All!$AE118="RMS"),Ruler!R$22,IF(AND(All!$V118="P1",All!$AE118="RSS"),Ruler!R$6,IF(AND(All!$V118="P2",All!$AE118="RSS"),Ruler!R$23,IF(AND(All!$V118="P3",All!$AE118="RSS"),Ruler!R$24,IF(AND(All!$V118="P4",All!$AE118="RSS"),Ruler!R$25,IF(AND(All!$V118="P5",All!$AE118="RSS"),Ruler!R$26,IF(AND(All!$V118="P6",All!$AE118="RSS"),Ruler!R$27,IF(AND(All!$V118="P7",All!$AE118="RSS"),Ruler!R$28,IF(AND(All!$V118="P8",All!$AE118="RSS"),Ruler!R$29,IF(AND(All!$V118="P9",All!$AE118="RSS"),Ruler!R$30,0)))))))))))))))))))))))))))</f>
        <v>3</v>
      </c>
      <c r="BZ118" s="325">
        <f>IF(AND(All!$V118="P1",All!$AE118="RDP"),Ruler!S$6,IF(AND(All!$V118="P2",All!$AE118="RDP"),Ruler!S$7,IF(AND(All!$V118="P3",All!$AE118="RDP"),Ruler!S$8,IF(AND(All!$V118="P4",All!$AE118="RDP"),Ruler!S$9,IF(AND(All!$V118="P5",All!$AE118="RDP"),Ruler!S$10,IF(AND(All!$V118="P6",All!$AE118="RDP"),Ruler!S$11,IF(AND(All!$V118="P7",All!$AE118="RDP"),Ruler!S$12,IF(AND(All!$V118="P8",All!$AE118="RDP"),Ruler!S$13,IF(AND(All!$V118="P9",All!$AE118="RDP"),Ruler!S$14,IF(AND(All!$V118="P1",All!$AE118="RMS"),Ruler!S$6,IF(AND(All!$V118="P2",All!$AE118="RMS"),Ruler!S$15,IF(AND(All!$V118="P3",All!$AE118="RMS"),Ruler!S$16,IF(AND(All!$V118="P4",All!$AE118="RMS"),Ruler!S$17,IF(AND(All!$V118="P5",All!$AE118="RMS"),Ruler!S$18,IF(AND(All!$V118="P6",All!$AE118="RMS"),Ruler!S$19,IF(AND(All!$V118="P7",All!$AE118="RMS"),Ruler!S$20,IF(AND(All!$V118="P8",All!$AE118="RMS"),Ruler!S$21,IF(AND(All!$V118="P9",All!$AE118="RMS"),Ruler!S$22,IF(AND(All!$V118="P1",All!$AE118="RSS"),Ruler!S$6,IF(AND(All!$V118="P2",All!$AE118="RSS"),Ruler!S$23,IF(AND(All!$V118="P3",All!$AE118="RSS"),Ruler!S$24,IF(AND(All!$V118="P4",All!$AE118="RSS"),Ruler!S$25,IF(AND(All!$V118="P5",All!$AE118="RSS"),Ruler!S$26,IF(AND(All!$V118="P6",All!$AE118="RSS"),Ruler!S$27,IF(AND(All!$V118="P7",All!$AE118="RSS"),Ruler!S$28,IF(AND(All!$V118="P8",All!$AE118="RSS"),Ruler!S$29,IF(AND(All!$V118="P9",All!$AE118="RSS"),Ruler!S$30,0)))))))))))))))))))))))))))</f>
        <v>2</v>
      </c>
      <c r="CA118" s="325">
        <f>IF(AND(All!$V118="P1",All!$AE118="RDP"),Ruler!T$6,IF(AND(All!$V118="P2",All!$AE118="RDP"),Ruler!T$7,IF(AND(All!$V118="P3",All!$AE118="RDP"),Ruler!T$8,IF(AND(All!$V118="P4",All!$AE118="RDP"),Ruler!T$9,IF(AND(All!$V118="P5",All!$AE118="RDP"),Ruler!T$10,IF(AND(All!$V118="P6",All!$AE118="RDP"),Ruler!T$11,IF(AND(All!$V118="P7",All!$AE118="RDP"),Ruler!T$12,IF(AND(All!$V118="P8",All!$AE118="RDP"),Ruler!T$13,IF(AND(All!$V118="P9",All!$AE118="RDP"),Ruler!T$14,IF(AND(All!$V118="P1",All!$AE118="RMS"),Ruler!T$6,IF(AND(All!$V118="P2",All!$AE118="RMS"),Ruler!T$15,IF(AND(All!$V118="P3",All!$AE118="RMS"),Ruler!T$16,IF(AND(All!$V118="P4",All!$AE118="RMS"),Ruler!T$17,IF(AND(All!$V118="P5",All!$AE118="RMS"),Ruler!T$18,IF(AND(All!$V118="P6",All!$AE118="RMS"),Ruler!T$19,IF(AND(All!$V118="P7",All!$AE118="RMS"),Ruler!T$20,IF(AND(All!$V118="P8",All!$AE118="RMS"),Ruler!T$21,IF(AND(All!$V118="P9",All!$AE118="RMS"),Ruler!T$22,IF(AND(All!$V118="P1",All!$AE118="RSS"),Ruler!T$6,IF(AND(All!$V118="P2",All!$AE118="RSS"),Ruler!T$23,IF(AND(All!$V118="P3",All!$AE118="RSS"),Ruler!T$24,IF(AND(All!$V118="P4",All!$AE118="RSS"),Ruler!T$25,IF(AND(All!$V118="P5",All!$AE118="RSS"),Ruler!T$26,IF(AND(All!$V118="P6",All!$AE118="RSS"),Ruler!T$27,IF(AND(All!$V118="P7",All!$AE118="RSS"),Ruler!T$28,IF(AND(All!$V118="P8",All!$AE118="RSS"),Ruler!T$29,IF(AND(All!$V118="P9",All!$AE118="RSS"),Ruler!T$30,0)))))))))))))))))))))))))))</f>
        <v>3</v>
      </c>
      <c r="CB118" s="325">
        <f>IF(AND(All!$V118="P1",All!$AE118="RDP"),Ruler!U$6,IF(AND(All!$V118="P2",All!$AE118="RDP"),Ruler!U$7,IF(AND(All!$V118="P3",All!$AE118="RDP"),Ruler!U$8,IF(AND(All!$V118="P4",All!$AE118="RDP"),Ruler!U$9,IF(AND(All!$V118="P5",All!$AE118="RDP"),Ruler!U$10,IF(AND(All!$V118="P6",All!$AE118="RDP"),Ruler!U$11,IF(AND(All!$V118="P7",All!$AE118="RDP"),Ruler!U$12,IF(AND(All!$V118="P8",All!$AE118="RDP"),Ruler!U$13,IF(AND(All!$V118="P9",All!$AE118="RDP"),Ruler!U$14,IF(AND(All!$V118="P1",All!$AE118="RMS"),Ruler!U$6,IF(AND(All!$V118="P2",All!$AE118="RMS"),Ruler!U$15,IF(AND(All!$V118="P3",All!$AE118="RMS"),Ruler!U$16,IF(AND(All!$V118="P4",All!$AE118="RMS"),Ruler!U$17,IF(AND(All!$V118="P5",All!$AE118="RMS"),Ruler!U$18,IF(AND(All!$V118="P6",All!$AE118="RMS"),Ruler!U$19,IF(AND(All!$V118="P7",All!$AE118="RMS"),Ruler!U$20,IF(AND(All!$V118="P8",All!$AE118="RMS"),Ruler!U$21,IF(AND(All!$V118="P9",All!$AE118="RMS"),Ruler!U$22,IF(AND(All!$V118="P1",All!$AE118="RSS"),Ruler!U$6,IF(AND(All!$V118="P2",All!$AE118="RSS"),Ruler!U$23,IF(AND(All!$V118="P3",All!$AE118="RSS"),Ruler!U$24,IF(AND(All!$V118="P4",All!$AE118="RSS"),Ruler!U$25,IF(AND(All!$V118="P5",All!$AE118="RSS"),Ruler!U$26,IF(AND(All!$V118="P6",All!$AE118="RSS"),Ruler!U$27,IF(AND(All!$V118="P7",All!$AE118="RSS"),Ruler!U$28,IF(AND(All!$V118="P8",All!$AE118="RSS"),Ruler!U$29,IF(AND(All!$V118="P9",All!$AE118="RSS"),Ruler!U$30,0)))))))))))))))))))))))))))</f>
        <v>2</v>
      </c>
      <c r="CC118" s="325">
        <f>IF(AND(All!$V118="P1",All!$AE118="RDP"),Ruler!V$6,IF(AND(All!$V118="P2",All!$AE118="RDP"),Ruler!V$7,IF(AND(All!$V118="P3",All!$AE118="RDP"),Ruler!V$8,IF(AND(All!$V118="P4",All!$AE118="RDP"),Ruler!V$9,IF(AND(All!$V118="P5",All!$AE118="RDP"),Ruler!V$10,IF(AND(All!$V118="P6",All!$AE118="RDP"),Ruler!V$11,IF(AND(All!$V118="P7",All!$AE118="RDP"),Ruler!V$12,IF(AND(All!$V118="P8",All!$AE118="RDP"),Ruler!V$13,IF(AND(All!$V118="P9",All!$AE118="RDP"),Ruler!V$14,IF(AND(All!$V118="P1",All!$AE118="RMS"),Ruler!V$6,IF(AND(All!$V118="P2",All!$AE118="RMS"),Ruler!V$15,IF(AND(All!$V118="P3",All!$AE118="RMS"),Ruler!V$16,IF(AND(All!$V118="P4",All!$AE118="RMS"),Ruler!V$17,IF(AND(All!$V118="P5",All!$AE118="RMS"),Ruler!V$18,IF(AND(All!$V118="P6",All!$AE118="RMS"),Ruler!V$19,IF(AND(All!$V118="P7",All!$AE118="RMS"),Ruler!V$20,IF(AND(All!$V118="P8",All!$AE118="RMS"),Ruler!V$21,IF(AND(All!$V118="P9",All!$AE118="RMS"),Ruler!V$22,IF(AND(All!$V118="P1",All!$AE118="RSS"),Ruler!V$6,IF(AND(All!$V118="P2",All!$AE118="RSS"),Ruler!V$23,IF(AND(All!$V118="P3",All!$AE118="RSS"),Ruler!V$24,IF(AND(All!$V118="P4",All!$AE118="RSS"),Ruler!V$25,IF(AND(All!$V118="P5",All!$AE118="RSS"),Ruler!V$26,IF(AND(All!$V118="P6",All!$AE118="RSS"),Ruler!V$27,IF(AND(All!$V118="P7",All!$AE118="RSS"),Ruler!V$28,IF(AND(All!$V118="P8",All!$AE118="RSS"),Ruler!V$29,IF(AND(All!$V118="P9",All!$AE118="RSS"),Ruler!V$30,0)))))))))))))))))))))))))))</f>
        <v>2</v>
      </c>
      <c r="CD118" s="325">
        <f>IF(AND(All!$V118="P1",All!$AE118="RDP"),Ruler!W$6,IF(AND(All!$V118="P2",All!$AE118="RDP"),Ruler!W$7,IF(AND(All!$V118="P3",All!$AE118="RDP"),Ruler!W$8,IF(AND(All!$V118="P4",All!$AE118="RDP"),Ruler!W$9,IF(AND(All!$V118="P5",All!$AE118="RDP"),Ruler!W$10,IF(AND(All!$V118="P6",All!$AE118="RDP"),Ruler!W$11,IF(AND(All!$V118="P7",All!$AE118="RDP"),Ruler!W$12,IF(AND(All!$V118="P8",All!$AE118="RDP"),Ruler!W$13,IF(AND(All!$V118="P9",All!$AE118="RDP"),Ruler!W$14,IF(AND(All!$V118="P1",All!$AE118="RMS"),Ruler!W$6,IF(AND(All!$V118="P2",All!$AE118="RMS"),Ruler!W$15,IF(AND(All!$V118="P3",All!$AE118="RMS"),Ruler!W$16,IF(AND(All!$V118="P4",All!$AE118="RMS"),Ruler!W$17,IF(AND(All!$V118="P5",All!$AE118="RMS"),Ruler!W$18,IF(AND(All!$V118="P6",All!$AE118="RMS"),Ruler!W$19,IF(AND(All!$V118="P7",All!$AE118="RMS"),Ruler!W$20,IF(AND(All!$V118="P8",All!$AE118="RMS"),Ruler!W$21,IF(AND(All!$V118="P9",All!$AE118="RMS"),Ruler!W$22,IF(AND(All!$V118="P1",All!$AE118="RSS"),Ruler!W$6,IF(AND(All!$V118="P2",All!$AE118="RSS"),Ruler!W$23,IF(AND(All!$V118="P3",All!$AE118="RSS"),Ruler!W$24,IF(AND(All!$V118="P4",All!$AE118="RSS"),Ruler!W$25,IF(AND(All!$V118="P5",All!$AE118="RSS"),Ruler!W$26,IF(AND(All!$V118="P6",All!$AE118="RSS"),Ruler!W$27,IF(AND(All!$V118="P7",All!$AE118="RSS"),Ruler!W$28,IF(AND(All!$V118="P8",All!$AE118="RSS"),Ruler!W$29,IF(AND(All!$V118="P9",All!$AE118="RSS"),Ruler!W$30,0)))))))))))))))))))))))))))</f>
        <v>1</v>
      </c>
      <c r="CE118" s="325">
        <f>IF(AND(All!$V118="P1",All!$AE118="RDP"),Ruler!X$6,IF(AND(All!$V118="P2",All!$AE118="RDP"),Ruler!X$7,IF(AND(All!$V118="P3",All!$AE118="RDP"),Ruler!X$8,IF(AND(All!$V118="P4",All!$AE118="RDP"),Ruler!X$9,IF(AND(All!$V118="P5",All!$AE118="RDP"),Ruler!X$10,IF(AND(All!$V118="P6",All!$AE118="RDP"),Ruler!X$11,IF(AND(All!$V118="P7",All!$AE118="RDP"),Ruler!X$12,IF(AND(All!$V118="P8",All!$AE118="RDP"),Ruler!X$13,IF(AND(All!$V118="P9",All!$AE118="RDP"),Ruler!X$14,IF(AND(All!$V118="P1",All!$AE118="RMS"),Ruler!X$6,IF(AND(All!$V118="P2",All!$AE118="RMS"),Ruler!X$15,IF(AND(All!$V118="P3",All!$AE118="RMS"),Ruler!X$16,IF(AND(All!$V118="P4",All!$AE118="RMS"),Ruler!X$17,IF(AND(All!$V118="P5",All!$AE118="RMS"),Ruler!X$18,IF(AND(All!$V118="P6",All!$AE118="RMS"),Ruler!X$19,IF(AND(All!$V118="P7",All!$AE118="RMS"),Ruler!X$20,IF(AND(All!$V118="P8",All!$AE118="RMS"),Ruler!X$21,IF(AND(All!$V118="P9",All!$AE118="RMS"),Ruler!X$22,IF(AND(All!$V118="P1",All!$AE118="RSS"),Ruler!X$6,IF(AND(All!$V118="P2",All!$AE118="RSS"),Ruler!X$23,IF(AND(All!$V118="P3",All!$AE118="RSS"),Ruler!X$24,IF(AND(All!$V118="P4",All!$AE118="RSS"),Ruler!X$25,IF(AND(All!$V118="P5",All!$AE118="RSS"),Ruler!X$26,IF(AND(All!$V118="P6",All!$AE118="RSS"),Ruler!X$27,IF(AND(All!$V118="P7",All!$AE118="RSS"),Ruler!X$28,IF(AND(All!$V118="P8",All!$AE118="RSS"),Ruler!X$29,IF(AND(All!$V118="P9",All!$AE118="RSS"),Ruler!X$30,0)))))))))))))))))))))))))))</f>
        <v>3</v>
      </c>
      <c r="CF118" s="325">
        <f>IF(AND(All!$V118="P1",All!$AE118="RDP"),Ruler!Y$6,IF(AND(All!$V118="P2",All!$AE118="RDP"),Ruler!Y$7,IF(AND(All!$V118="P3",All!$AE118="RDP"),Ruler!Y$8,IF(AND(All!$V118="P4",All!$AE118="RDP"),Ruler!Y$9,IF(AND(All!$V118="P5",All!$AE118="RDP"),Ruler!Y$10,IF(AND(All!$V118="P6",All!$AE118="RDP"),Ruler!Y$11,IF(AND(All!$V118="P7",All!$AE118="RDP"),Ruler!Y$12,IF(AND(All!$V118="P8",All!$AE118="RDP"),Ruler!Y$13,IF(AND(All!$V118="P9",All!$AE118="RDP"),Ruler!Y$14,IF(AND(All!$V118="P1",All!$AE118="RMS"),Ruler!Y$6,IF(AND(All!$V118="P2",All!$AE118="RMS"),Ruler!Y$15,IF(AND(All!$V118="P3",All!$AE118="RMS"),Ruler!Y$16,IF(AND(All!$V118="P4",All!$AE118="RMS"),Ruler!Y$17,IF(AND(All!$V118="P5",All!$AE118="RMS"),Ruler!Y$18,IF(AND(All!$V118="P6",All!$AE118="RMS"),Ruler!Y$19,IF(AND(All!$V118="P7",All!$AE118="RMS"),Ruler!Y$20,IF(AND(All!$V118="P8",All!$AE118="RMS"),Ruler!Y$21,IF(AND(All!$V118="P9",All!$AE118="RMS"),Ruler!Y$22,IF(AND(All!$V118="P1",All!$AE118="RSS"),Ruler!Y$6,IF(AND(All!$V118="P2",All!$AE118="RSS"),Ruler!Y$23,IF(AND(All!$V118="P3",All!$AE118="RSS"),Ruler!Y$24,IF(AND(All!$V118="P4",All!$AE118="RSS"),Ruler!Y$25,IF(AND(All!$V118="P5",All!$AE118="RSS"),Ruler!Y$26,IF(AND(All!$V118="P6",All!$AE118="RSS"),Ruler!Y$27,IF(AND(All!$V118="P7",All!$AE118="RSS"),Ruler!Y$28,IF(AND(All!$V118="P8",All!$AE118="RSS"),Ruler!Y$29,IF(AND(All!$V118="P9",All!$AE118="RSS"),Ruler!Y$30,0)))))))))))))))))))))))))))</f>
        <v>2</v>
      </c>
      <c r="CG118" s="325">
        <f>IF(AND(All!$V118="P1",All!$AE118="RDP"),Ruler!Z$6,IF(AND(All!$V118="P2",All!$AE118="RDP"),Ruler!Z$7,IF(AND(All!$V118="P3",All!$AE118="RDP"),Ruler!Z$8,IF(AND(All!$V118="P4",All!$AE118="RDP"),Ruler!Z$9,IF(AND(All!$V118="P5",All!$AE118="RDP"),Ruler!Z$10,IF(AND(All!$V118="P6",All!$AE118="RDP"),Ruler!Z$11,IF(AND(All!$V118="P7",All!$AE118="RDP"),Ruler!Z$12,IF(AND(All!$V118="P8",All!$AE118="RDP"),Ruler!Z$13,IF(AND(All!$V118="P9",All!$AE118="RDP"),Ruler!Z$14,IF(AND(All!$V118="P1",All!$AE118="RMS"),Ruler!Z$6,IF(AND(All!$V118="P2",All!$AE118="RMS"),Ruler!Z$15,IF(AND(All!$V118="P3",All!$AE118="RMS"),Ruler!Z$16,IF(AND(All!$V118="P4",All!$AE118="RMS"),Ruler!Z$17,IF(AND(All!$V118="P5",All!$AE118="RMS"),Ruler!Z$18,IF(AND(All!$V118="P6",All!$AE118="RMS"),Ruler!Z$19,IF(AND(All!$V118="P7",All!$AE118="RMS"),Ruler!Z$20,IF(AND(All!$V118="P8",All!$AE118="RMS"),Ruler!Z$21,IF(AND(All!$V118="P9",All!$AE118="RMS"),Ruler!Z$22,IF(AND(All!$V118="P1",All!$AE118="RSS"),Ruler!Z$6,IF(AND(All!$V118="P2",All!$AE118="RSS"),Ruler!Z$23,IF(AND(All!$V118="P3",All!$AE118="RSS"),Ruler!Z$24,IF(AND(All!$V118="P4",All!$AE118="RSS"),Ruler!Z$25,IF(AND(All!$V118="P5",All!$AE118="RSS"),Ruler!Z$26,IF(AND(All!$V118="P6",All!$AE118="RSS"),Ruler!Z$27,IF(AND(All!$V118="P7",All!$AE118="RSS"),Ruler!Z$28,IF(AND(All!$V118="P8",All!$AE118="RSS"),Ruler!Z$29,IF(AND(All!$V118="P9",All!$AE118="RSS"),Ruler!Z$30,0)))))))))))))))))))))))))))</f>
        <v>2</v>
      </c>
      <c r="CH118" s="325">
        <f>IF(AND(All!$V118="P1",All!$AE118="RDP"),Ruler!AA$6,IF(AND(All!$V118="P2",All!$AE118="RDP"),Ruler!AA$7,IF(AND(All!$V118="P3",All!$AE118="RDP"),Ruler!AA$8,IF(AND(All!$V118="P4",All!$AE118="RDP"),Ruler!AA$9,IF(AND(All!$V118="P5",All!$AE118="RDP"),Ruler!AA$10,IF(AND(All!$V118="P6",All!$AE118="RDP"),Ruler!AA$11,IF(AND(All!$V118="P7",All!$AE118="RDP"),Ruler!AA$12,IF(AND(All!$V118="P8",All!$AE118="RDP"),Ruler!AA$13,IF(AND(All!$V118="P9",All!$AE118="RDP"),Ruler!AA$14,IF(AND(All!$V118="P1",All!$AE118="RMS"),Ruler!AA$6,IF(AND(All!$V118="P2",All!$AE118="RMS"),Ruler!AA$15,IF(AND(All!$V118="P3",All!$AE118="RMS"),Ruler!AA$16,IF(AND(All!$V118="P4",All!$AE118="RMS"),Ruler!AA$17,IF(AND(All!$V118="P5",All!$AE118="RMS"),Ruler!AA$18,IF(AND(All!$V118="P6",All!$AE118="RMS"),Ruler!AA$19,IF(AND(All!$V118="P7",All!$AE118="RMS"),Ruler!AA$20,IF(AND(All!$V118="P8",All!$AE118="RMS"),Ruler!AA$21,IF(AND(All!$V118="P9",All!$AE118="RMS"),Ruler!AA$22,IF(AND(All!$V118="P1",All!$AE118="RSS"),Ruler!AA$6,IF(AND(All!$V118="P2",All!$AE118="RSS"),Ruler!AA$23,IF(AND(All!$V118="P3",All!$AE118="RSS"),Ruler!AA$24,IF(AND(All!$V118="P4",All!$AE118="RSS"),Ruler!AA$25,IF(AND(All!$V118="P5",All!$AE118="RSS"),Ruler!AA$26,IF(AND(All!$V118="P6",All!$AE118="RSS"),Ruler!AA$27,IF(AND(All!$V118="P7",All!$AE118="RSS"),Ruler!AA$28,IF(AND(All!$V118="P8",All!$AE118="RSS"),Ruler!AA$29,IF(AND(All!$V118="P9",All!$AE118="RSS"),Ruler!AA$30,0)))))))))))))))))))))))))))</f>
        <v>1</v>
      </c>
      <c r="CI118" s="325">
        <f>IF(AND(All!$V118="P1",All!$AE118="RDP"),Ruler!AB$6,IF(AND(All!$V118="P2",All!$AE118="RDP"),Ruler!AB$7,IF(AND(All!$V118="P3",All!$AE118="RDP"),Ruler!AB$8,IF(AND(All!$V118="P4",All!$AE118="RDP"),Ruler!AB$9,IF(AND(All!$V118="P5",All!$AE118="RDP"),Ruler!AB$10,IF(AND(All!$V118="P6",All!$AE118="RDP"),Ruler!AB$11,IF(AND(All!$V118="P7",All!$AE118="RDP"),Ruler!AB$12,IF(AND(All!$V118="P8",All!$AE118="RDP"),Ruler!AB$13,IF(AND(All!$V118="P9",All!$AE118="RDP"),Ruler!AB$14,IF(AND(All!$V118="P1",All!$AE118="RMS"),Ruler!AB$6,IF(AND(All!$V118="P2",All!$AE118="RMS"),Ruler!AB$15,IF(AND(All!$V118="P3",All!$AE118="RMS"),Ruler!AB$16,IF(AND(All!$V118="P4",All!$AE118="RMS"),Ruler!AB$17,IF(AND(All!$V118="P5",All!$AE118="RMS"),Ruler!AB$18,IF(AND(All!$V118="P6",All!$AE118="RMS"),Ruler!AB$19,IF(AND(All!$V118="P7",All!$AE118="RMS"),Ruler!AB$20,IF(AND(All!$V118="P8",All!$AE118="RMS"),Ruler!AB$21,IF(AND(All!$V118="P9",All!$AE118="RMS"),Ruler!AB$22,IF(AND(All!$V118="P1",All!$AE118="RSS"),Ruler!AB$6,IF(AND(All!$V118="P2",All!$AE118="RSS"),Ruler!AB$23,IF(AND(All!$V118="P3",All!$AE118="RSS"),Ruler!AB$24,IF(AND(All!$V118="P4",All!$AE118="RSS"),Ruler!AB$25,IF(AND(All!$V118="P5",All!$AE118="RSS"),Ruler!AB$26,IF(AND(All!$V118="P6",All!$AE118="RSS"),Ruler!AB$27,IF(AND(All!$V118="P7",All!$AE118="RSS"),Ruler!AB$28,IF(AND(All!$V118="P8",All!$AE118="RSS"),Ruler!AB$29,IF(AND(All!$V118="P9",All!$AE118="RSS"),Ruler!AB$30,0)))))))))))))))))))))))))))</f>
        <v>1</v>
      </c>
      <c r="CJ118" s="377">
        <f>Table9[[#This Row],[R-B1]]-Table9[[#This Row],[B1]]</f>
        <v>1</v>
      </c>
      <c r="CK118" s="378">
        <f>Table9[[#This Row],[R-B2]]-Table9[[#This Row],[B2]]</f>
        <v>1</v>
      </c>
      <c r="CL118" s="378">
        <f>Table9[[#This Row],[R-B3]]-Table9[[#This Row],[B3]]</f>
        <v>1</v>
      </c>
      <c r="CM118" s="378">
        <f>Table9[[#This Row],[R-B4]]-Table9[[#This Row],[B4]]</f>
        <v>0</v>
      </c>
      <c r="CN118" s="378">
        <f>Table9[[#This Row],[R-B5]]-Table9[[#This Row],[B5]]</f>
        <v>0</v>
      </c>
      <c r="CO118" s="378">
        <f>Table9[[#This Row],[R-B6]]-Table9[[#This Row],[B6]]</f>
        <v>0</v>
      </c>
      <c r="CP118" s="378">
        <f>Table9[[#This Row],[R-B7]]-Table9[[#This Row],[B7]]</f>
        <v>0</v>
      </c>
      <c r="CQ118" s="378">
        <f>Table9[[#This Row],[R-B8]]-Table9[[#This Row],[B8]]</f>
        <v>0</v>
      </c>
      <c r="CR118" s="378">
        <f>Table9[[#This Row],[R-B9]]-Table9[[#This Row],[B9]]</f>
        <v>1</v>
      </c>
      <c r="CS118" s="378">
        <f>Table9[[#This Row],[R-B10]]-Table9[[#This Row],[B10]]</f>
        <v>0</v>
      </c>
      <c r="CT118" s="378">
        <f>Table9[[#This Row],[R-B11]]-Table9[[#This Row],[B11]]</f>
        <v>-1</v>
      </c>
      <c r="CU118" s="378">
        <f>Table9[[#This Row],[R-B12]]-Table9[[#This Row],[B12]]</f>
        <v>0</v>
      </c>
      <c r="CV118" s="378">
        <f>Table9[[#This Row],[R-K1]]-Table9[[#This Row],[K1]]</f>
        <v>1</v>
      </c>
      <c r="CW118" s="378">
        <f>Table9[[#This Row],[R-K2]]-Table9[[#This Row],[K2]]</f>
        <v>0</v>
      </c>
      <c r="CX118" s="378">
        <f>Table9[[#This Row],[R-K3]]-Table9[[#This Row],[K3]]</f>
        <v>0</v>
      </c>
      <c r="CY118" s="378">
        <f>Table9[[#This Row],[R-K4]]-Table9[[#This Row],[K4]]</f>
        <v>1</v>
      </c>
      <c r="CZ118" s="378">
        <f>Table9[[#This Row],[R-K5]]-Table9[[#This Row],[K5]]</f>
        <v>0</v>
      </c>
      <c r="DA118" s="378">
        <f>Table9[[#This Row],[R-P1]]-Table9[[#This Row],[P1]]</f>
        <v>0</v>
      </c>
      <c r="DB118" s="378">
        <f>Table9[[#This Row],[R-P2]]-Table9[[#This Row],[P2]]</f>
        <v>0</v>
      </c>
      <c r="DC118" s="378">
        <f>Table9[[#This Row],[R-P3]]-Table9[[#This Row],[P3]]</f>
        <v>2</v>
      </c>
      <c r="DD118" s="378">
        <f>Table9[[#This Row],[R-P4]]-Table9[[#This Row],[P4]]</f>
        <v>0</v>
      </c>
      <c r="DE118" s="378">
        <f>Table9[[#This Row],[R-P5]]-Table9[[#This Row],[P5]]</f>
        <v>0</v>
      </c>
      <c r="DF118" s="378">
        <f>Table9[[#This Row],[R-E1]]-Table9[[#This Row],[E1]]</f>
        <v>0</v>
      </c>
      <c r="DG118" s="379">
        <f>Table9[[#This Row],[R-E2]]-Table9[[#This Row],[E2]]</f>
        <v>0</v>
      </c>
      <c r="DH118" s="43">
        <f>COUNTIF(Table9[[#This Row],[G-B1]:[G-B12]],"&lt;=0")/12*100</f>
        <v>66.666666666666657</v>
      </c>
      <c r="DI118" s="43">
        <f>COUNTIF(Table9[[#This Row],[G-K1]:[G-K5]],"&lt;=0")/5*100</f>
        <v>60</v>
      </c>
      <c r="DJ118" s="43">
        <f>COUNTIF(Table9[[#This Row],[G-P1]:[G-P5]],"&lt;=0")/5*100</f>
        <v>80</v>
      </c>
      <c r="DK118" s="43">
        <f>COUNTIF(Table9[[#This Row],[G-E1]:[G-E2]],"&lt;=0")/2*100</f>
        <v>100</v>
      </c>
      <c r="DL118" s="450">
        <f>IF(AE118="RDP",(COUNTIF(Table9[[#This Row],[G-B3]],"&lt;=0")+COUNTIF(Table9[[#This Row],[G-B4]],"&lt;=0")+COUNTIF(Table9[[#This Row],[G-B7]],"&lt;=0")+COUNTIF(Table9[[#This Row],[G-B11]],"&lt;=0")+COUNTIF(Table9[[#This Row],[G-K2]],"&lt;=0"))/5*100,IF(AE118="RMS",(COUNTIF(Table9[[#This Row],[G-B4]],"&lt;=0")+COUNTIF(Table9[[#This Row],[G-B5]],"&lt;=0")+COUNTIF(Table9[[#This Row],[G-B10]],"&lt;=0")+COUNTIF(Table9[[#This Row],[G-B12]],"&lt;=0")+COUNTIF(Table9[[#This Row],[G-K2]],"&lt;=0"))/5*100,IF(AE118="RSS",(COUNTIF(Table9[[#This Row],[G-B1]],"&lt;=0")+COUNTIF(Table9[[#This Row],[G-B2]],"&lt;=0")+COUNTIF(Table9[[#This Row],[G-B6]],"&lt;=0")+COUNTIF(Table9[[#This Row],[G-B11]],"&lt;=0")+COUNTIF(Table9[[#This Row],[G-B12]],"&lt;=0"))/5*100,0)))</f>
        <v>100</v>
      </c>
      <c r="DM118" s="380">
        <v>83</v>
      </c>
      <c r="DN118" s="381">
        <v>80</v>
      </c>
      <c r="DO118" s="381">
        <v>80</v>
      </c>
      <c r="DP118" s="381">
        <v>100</v>
      </c>
      <c r="DQ118" s="381">
        <v>100</v>
      </c>
      <c r="DR118" s="380">
        <v>25</v>
      </c>
      <c r="DS118" s="381">
        <v>20</v>
      </c>
      <c r="DT118" s="381">
        <v>40</v>
      </c>
      <c r="DU118" s="381">
        <v>0</v>
      </c>
      <c r="DV118" s="381">
        <v>0</v>
      </c>
      <c r="DW118" s="380">
        <v>8</v>
      </c>
      <c r="DX118" s="381">
        <v>0</v>
      </c>
      <c r="DY118" s="381">
        <v>20</v>
      </c>
      <c r="DZ118" s="381">
        <v>0</v>
      </c>
      <c r="EA118" s="382">
        <v>0</v>
      </c>
      <c r="EB118" s="335" t="s">
        <v>238</v>
      </c>
      <c r="EC118" s="324" t="s">
        <v>185</v>
      </c>
      <c r="ED118" s="324" t="s">
        <v>1047</v>
      </c>
      <c r="EE118" s="338"/>
    </row>
    <row r="119" spans="2:135" ht="58.5" hidden="1" thickBot="1" x14ac:dyDescent="0.35">
      <c r="B119" s="282">
        <v>121</v>
      </c>
      <c r="C119" s="42" t="s">
        <v>134</v>
      </c>
      <c r="D119" s="45">
        <v>46195</v>
      </c>
      <c r="E119" s="44" t="s">
        <v>1048</v>
      </c>
      <c r="F119" s="43">
        <v>141992</v>
      </c>
      <c r="G119" s="357">
        <f t="shared" ca="1" si="5"/>
        <v>38.511321280441408</v>
      </c>
      <c r="H119" s="283">
        <v>32259</v>
      </c>
      <c r="I119" s="43" t="s">
        <v>136</v>
      </c>
      <c r="J119" s="43" t="s">
        <v>137</v>
      </c>
      <c r="K119" s="43" t="s">
        <v>138</v>
      </c>
      <c r="L119" s="43" t="s">
        <v>139</v>
      </c>
      <c r="M119" s="42" t="s">
        <v>202</v>
      </c>
      <c r="N119" s="43" t="s">
        <v>1049</v>
      </c>
      <c r="O119" s="282" t="s">
        <v>142</v>
      </c>
      <c r="P119" s="44" t="s">
        <v>1050</v>
      </c>
      <c r="Q119" s="43" t="s">
        <v>144</v>
      </c>
      <c r="R119" s="282" t="s">
        <v>185</v>
      </c>
      <c r="S119" s="45">
        <v>40848</v>
      </c>
      <c r="T119" s="286">
        <f t="shared" ca="1" si="8"/>
        <v>14.969444444444445</v>
      </c>
      <c r="U119" s="43"/>
      <c r="V119" s="43" t="s">
        <v>58</v>
      </c>
      <c r="W119" s="46"/>
      <c r="X119" s="46">
        <f ca="1">($T$1-Table9[[#This Row],[Date of Appointment to Current Grade]])/365</f>
        <v>0.47296511605784636</v>
      </c>
      <c r="Y119" s="45">
        <v>46143</v>
      </c>
      <c r="Z119" s="43" t="s">
        <v>202</v>
      </c>
      <c r="AA119" s="45">
        <v>46143</v>
      </c>
      <c r="AB119" s="46">
        <f ca="1">($T$1-Table9[[#This Row],[Date in Position]])/365</f>
        <v>0.47296511605784636</v>
      </c>
      <c r="AC119" s="43" t="s">
        <v>146</v>
      </c>
      <c r="AD119" s="45">
        <v>46023</v>
      </c>
      <c r="AE119" s="43" t="s">
        <v>139</v>
      </c>
      <c r="AF119" s="43" t="s">
        <v>148</v>
      </c>
      <c r="AG119" s="47" t="s">
        <v>1051</v>
      </c>
      <c r="AH119" s="47" t="s">
        <v>1052</v>
      </c>
      <c r="AI119" s="47" t="s">
        <v>512</v>
      </c>
      <c r="AJ119" s="42" t="s">
        <v>668</v>
      </c>
      <c r="AK119" s="48" t="s">
        <v>1053</v>
      </c>
      <c r="AL119" s="282" t="s">
        <v>153</v>
      </c>
      <c r="AM119" s="48" t="s">
        <v>1054</v>
      </c>
      <c r="AN119" s="323">
        <v>2</v>
      </c>
      <c r="AO119" s="43">
        <v>1</v>
      </c>
      <c r="AP119" s="43">
        <v>1</v>
      </c>
      <c r="AQ119" s="43">
        <v>2</v>
      </c>
      <c r="AR119" s="43">
        <v>3</v>
      </c>
      <c r="AS119" s="43">
        <v>1</v>
      </c>
      <c r="AT119" s="43">
        <v>2</v>
      </c>
      <c r="AU119" s="43">
        <v>2</v>
      </c>
      <c r="AV119" s="43">
        <v>1</v>
      </c>
      <c r="AW119" s="43">
        <v>2</v>
      </c>
      <c r="AX119" s="43">
        <v>1</v>
      </c>
      <c r="AY119" s="43">
        <v>2</v>
      </c>
      <c r="AZ119" s="43">
        <v>2</v>
      </c>
      <c r="BA119" s="43">
        <v>2</v>
      </c>
      <c r="BB119" s="43">
        <v>1</v>
      </c>
      <c r="BC119" s="43">
        <v>1</v>
      </c>
      <c r="BD119" s="43">
        <v>0</v>
      </c>
      <c r="BE119" s="43">
        <v>0</v>
      </c>
      <c r="BF119" s="43">
        <v>1</v>
      </c>
      <c r="BG119" s="43">
        <v>0</v>
      </c>
      <c r="BH119" s="43">
        <v>0</v>
      </c>
      <c r="BI119" s="43">
        <v>1</v>
      </c>
      <c r="BJ119" s="43">
        <v>0</v>
      </c>
      <c r="BK119" s="328">
        <v>0</v>
      </c>
      <c r="BL119" s="325">
        <f>IF(AND(All!$V119="P1",All!$AE119="RDP"),Ruler!E$6,IF(AND(All!$V119="P2",All!$AE119="RDP"),Ruler!E$7,IF(AND(All!$V119="P3",All!$AE119="RDP"),Ruler!E$8,IF(AND(All!$V119="P4",All!$AE119="RDP"),Ruler!E$9,IF(AND(All!$V119="P5",All!$AE119="RDP"),Ruler!E$10,IF(AND(All!$V119="P6",All!$AE119="RDP"),Ruler!E$11,IF(AND(All!$V119="P7",All!$AE119="RDP"),Ruler!E$12,IF(AND(All!$V119="P8",All!$AE119="RDP"),Ruler!E$13,IF(AND(All!$V119="P9",All!$AE119="RDP"),Ruler!E$14,IF(AND(All!$V119="P1",All!$AE119="RMS"),Ruler!E$6,IF(AND(All!$V119="P2",All!$AE119="RMS"),Ruler!E$15,IF(AND(All!$V119="P3",All!$AE119="RMS"),Ruler!E$16,IF(AND(All!$V119="P4",All!$AE119="RMS"),Ruler!E$17,IF(AND(All!$V119="P5",All!$AE119="RMS"),Ruler!E$18,IF(AND(All!$V119="P6",All!$AE119="RMS"),Ruler!E$19,IF(AND(All!$V119="P7",All!$AE119="RMS"),Ruler!E$20,IF(AND(All!$V119="P8",All!$AE119="RMS"),Ruler!E$21,IF(AND(All!$V119="P9",All!$AE119="RMS"),Ruler!E$22,IF(AND(All!$V119="P1",All!$AE119="RSS"),Ruler!E$6,IF(AND(All!$V119="P2",All!$AE119="RSS"),Ruler!E$23,IF(AND(All!$V119="P3",All!$AE119="RSS"),Ruler!E$24,IF(AND(All!$V119="P4",All!$AE119="RSS"),Ruler!E$25,IF(AND(All!$V119="P5",All!$AE119="RSS"),Ruler!E$26,IF(AND(All!$V119="P6",All!$AE119="RSS"),Ruler!E$27,IF(AND(All!$V119="P7",All!$AE119="RSS"),Ruler!E$28,IF(AND(All!$V119="P8",All!$AE119="RSS"),Ruler!E$29,IF(AND(All!$V119="P9",All!$AE119="RSS"),Ruler!E$30,0)))))))))))))))))))))))))))</f>
        <v>3</v>
      </c>
      <c r="BM119" s="325">
        <f>IF(AND(All!$V119="P1",All!$AE119="RDP"),Ruler!F$6,IF(AND(All!$V119="P2",All!$AE119="RDP"),Ruler!F$7,IF(AND(All!$V119="P3",All!$AE119="RDP"),Ruler!F$8,IF(AND(All!$V119="P4",All!$AE119="RDP"),Ruler!F$9,IF(AND(All!$V119="P5",All!$AE119="RDP"),Ruler!F$10,IF(AND(All!$V119="P6",All!$AE119="RDP"),Ruler!F$11,IF(AND(All!$V119="P7",All!$AE119="RDP"),Ruler!F$12,IF(AND(All!$V119="P8",All!$AE119="RDP"),Ruler!F$13,IF(AND(All!$V119="P9",All!$AE119="RDP"),Ruler!F$14,IF(AND(All!$V119="P1",All!$AE119="RMS"),Ruler!F$6,IF(AND(All!$V119="P2",All!$AE119="RMS"),Ruler!F$15,IF(AND(All!$V119="P3",All!$AE119="RMS"),Ruler!F$16,IF(AND(All!$V119="P4",All!$AE119="RMS"),Ruler!F$17,IF(AND(All!$V119="P5",All!$AE119="RMS"),Ruler!F$18,IF(AND(All!$V119="P6",All!$AE119="RMS"),Ruler!F$19,IF(AND(All!$V119="P7",All!$AE119="RMS"),Ruler!F$20,IF(AND(All!$V119="P8",All!$AE119="RMS"),Ruler!F$21,IF(AND(All!$V119="P9",All!$AE119="RMS"),Ruler!F$22,IF(AND(All!$V119="P1",All!$AE119="RSS"),Ruler!F$6,IF(AND(All!$V119="P2",All!$AE119="RSS"),Ruler!F$23,IF(AND(All!$V119="P3",All!$AE119="RSS"),Ruler!F$24,IF(AND(All!$V119="P4",All!$AE119="RSS"),Ruler!F$25,IF(AND(All!$V119="P5",All!$AE119="RSS"),Ruler!F$26,IF(AND(All!$V119="P6",All!$AE119="RSS"),Ruler!F$27,IF(AND(All!$V119="P7",All!$AE119="RSS"),Ruler!F$28,IF(AND(All!$V119="P8",All!$AE119="RSS"),Ruler!F$29,IF(AND(All!$V119="P9",All!$AE119="RSS"),Ruler!F$30,0)))))))))))))))))))))))))))</f>
        <v>3</v>
      </c>
      <c r="BN119" s="325">
        <f>IF(AND(All!$V119="P1",All!$AE119="RDP"),Ruler!G$6,IF(AND(All!$V119="P2",All!$AE119="RDP"),Ruler!G$7,IF(AND(All!$V119="P3",All!$AE119="RDP"),Ruler!G$8,IF(AND(All!$V119="P4",All!$AE119="RDP"),Ruler!G$9,IF(AND(All!$V119="P5",All!$AE119="RDP"),Ruler!G$10,IF(AND(All!$V119="P6",All!$AE119="RDP"),Ruler!G$11,IF(AND(All!$V119="P7",All!$AE119="RDP"),Ruler!G$12,IF(AND(All!$V119="P8",All!$AE119="RDP"),Ruler!G$13,IF(AND(All!$V119="P9",All!$AE119="RDP"),Ruler!G$14,IF(AND(All!$V119="P1",All!$AE119="RMS"),Ruler!G$6,IF(AND(All!$V119="P2",All!$AE119="RMS"),Ruler!G$15,IF(AND(All!$V119="P3",All!$AE119="RMS"),Ruler!G$16,IF(AND(All!$V119="P4",All!$AE119="RMS"),Ruler!G$17,IF(AND(All!$V119="P5",All!$AE119="RMS"),Ruler!G$18,IF(AND(All!$V119="P6",All!$AE119="RMS"),Ruler!G$19,IF(AND(All!$V119="P7",All!$AE119="RMS"),Ruler!G$20,IF(AND(All!$V119="P8",All!$AE119="RMS"),Ruler!G$21,IF(AND(All!$V119="P9",All!$AE119="RMS"),Ruler!G$22,IF(AND(All!$V119="P1",All!$AE119="RSS"),Ruler!G$6,IF(AND(All!$V119="P2",All!$AE119="RSS"),Ruler!G$23,IF(AND(All!$V119="P3",All!$AE119="RSS"),Ruler!G$24,IF(AND(All!$V119="P4",All!$AE119="RSS"),Ruler!G$25,IF(AND(All!$V119="P5",All!$AE119="RSS"),Ruler!G$26,IF(AND(All!$V119="P6",All!$AE119="RSS"),Ruler!G$27,IF(AND(All!$V119="P7",All!$AE119="RSS"),Ruler!G$28,IF(AND(All!$V119="P8",All!$AE119="RSS"),Ruler!G$29,IF(AND(All!$V119="P9",All!$AE119="RSS"),Ruler!G$30,0)))))))))))))))))))))))))))</f>
        <v>2</v>
      </c>
      <c r="BO119" s="325">
        <f>IF(AND(All!$V119="P1",All!$AE119="RDP"),Ruler!H$6,IF(AND(All!$V119="P2",All!$AE119="RDP"),Ruler!H$7,IF(AND(All!$V119="P3",All!$AE119="RDP"),Ruler!H$8,IF(AND(All!$V119="P4",All!$AE119="RDP"),Ruler!H$9,IF(AND(All!$V119="P5",All!$AE119="RDP"),Ruler!H$10,IF(AND(All!$V119="P6",All!$AE119="RDP"),Ruler!H$11,IF(AND(All!$V119="P7",All!$AE119="RDP"),Ruler!H$12,IF(AND(All!$V119="P8",All!$AE119="RDP"),Ruler!H$13,IF(AND(All!$V119="P9",All!$AE119="RDP"),Ruler!H$14,IF(AND(All!$V119="P1",All!$AE119="RMS"),Ruler!H$6,IF(AND(All!$V119="P2",All!$AE119="RMS"),Ruler!H$15,IF(AND(All!$V119="P3",All!$AE119="RMS"),Ruler!H$16,IF(AND(All!$V119="P4",All!$AE119="RMS"),Ruler!H$17,IF(AND(All!$V119="P5",All!$AE119="RMS"),Ruler!H$18,IF(AND(All!$V119="P6",All!$AE119="RMS"),Ruler!H$19,IF(AND(All!$V119="P7",All!$AE119="RMS"),Ruler!H$20,IF(AND(All!$V119="P8",All!$AE119="RMS"),Ruler!H$21,IF(AND(All!$V119="P9",All!$AE119="RMS"),Ruler!H$22,IF(AND(All!$V119="P1",All!$AE119="RSS"),Ruler!H$6,IF(AND(All!$V119="P2",All!$AE119="RSS"),Ruler!H$23,IF(AND(All!$V119="P3",All!$AE119="RSS"),Ruler!H$24,IF(AND(All!$V119="P4",All!$AE119="RSS"),Ruler!H$25,IF(AND(All!$V119="P5",All!$AE119="RSS"),Ruler!H$26,IF(AND(All!$V119="P6",All!$AE119="RSS"),Ruler!H$27,IF(AND(All!$V119="P7",All!$AE119="RSS"),Ruler!H$28,IF(AND(All!$V119="P8",All!$AE119="RSS"),Ruler!H$29,IF(AND(All!$V119="P9",All!$AE119="RSS"),Ruler!H$30,0)))))))))))))))))))))))))))</f>
        <v>3</v>
      </c>
      <c r="BP119" s="325">
        <f>IF(AND(All!$V119="P1",All!$AE119="RDP"),Ruler!I$6,IF(AND(All!$V119="P2",All!$AE119="RDP"),Ruler!I$7,IF(AND(All!$V119="P3",All!$AE119="RDP"),Ruler!I$8,IF(AND(All!$V119="P4",All!$AE119="RDP"),Ruler!I$9,IF(AND(All!$V119="P5",All!$AE119="RDP"),Ruler!I$10,IF(AND(All!$V119="P6",All!$AE119="RDP"),Ruler!I$11,IF(AND(All!$V119="P7",All!$AE119="RDP"),Ruler!I$12,IF(AND(All!$V119="P8",All!$AE119="RDP"),Ruler!I$13,IF(AND(All!$V119="P9",All!$AE119="RDP"),Ruler!I$14,IF(AND(All!$V119="P1",All!$AE119="RMS"),Ruler!I$6,IF(AND(All!$V119="P2",All!$AE119="RMS"),Ruler!I$15,IF(AND(All!$V119="P3",All!$AE119="RMS"),Ruler!I$16,IF(AND(All!$V119="P4",All!$AE119="RMS"),Ruler!I$17,IF(AND(All!$V119="P5",All!$AE119="RMS"),Ruler!I$18,IF(AND(All!$V119="P6",All!$AE119="RMS"),Ruler!I$19,IF(AND(All!$V119="P7",All!$AE119="RMS"),Ruler!I$20,IF(AND(All!$V119="P8",All!$AE119="RMS"),Ruler!I$21,IF(AND(All!$V119="P9",All!$AE119="RMS"),Ruler!I$22,IF(AND(All!$V119="P1",All!$AE119="RSS"),Ruler!I$6,IF(AND(All!$V119="P2",All!$AE119="RSS"),Ruler!I$23,IF(AND(All!$V119="P3",All!$AE119="RSS"),Ruler!I$24,IF(AND(All!$V119="P4",All!$AE119="RSS"),Ruler!I$25,IF(AND(All!$V119="P5",All!$AE119="RSS"),Ruler!I$26,IF(AND(All!$V119="P6",All!$AE119="RSS"),Ruler!I$27,IF(AND(All!$V119="P7",All!$AE119="RSS"),Ruler!I$28,IF(AND(All!$V119="P8",All!$AE119="RSS"),Ruler!I$29,IF(AND(All!$V119="P9",All!$AE119="RSS"),Ruler!I$30,0)))))))))))))))))))))))))))</f>
        <v>3</v>
      </c>
      <c r="BQ119" s="325">
        <f>IF(AND(All!$V119="P1",All!$AE119="RDP"),Ruler!J$6,IF(AND(All!$V119="P2",All!$AE119="RDP"),Ruler!J$7,IF(AND(All!$V119="P3",All!$AE119="RDP"),Ruler!J$8,IF(AND(All!$V119="P4",All!$AE119="RDP"),Ruler!J$9,IF(AND(All!$V119="P5",All!$AE119="RDP"),Ruler!J$10,IF(AND(All!$V119="P6",All!$AE119="RDP"),Ruler!J$11,IF(AND(All!$V119="P7",All!$AE119="RDP"),Ruler!J$12,IF(AND(All!$V119="P8",All!$AE119="RDP"),Ruler!J$13,IF(AND(All!$V119="P9",All!$AE119="RDP"),Ruler!J$14,IF(AND(All!$V119="P1",All!$AE119="RMS"),Ruler!J$6,IF(AND(All!$V119="P2",All!$AE119="RMS"),Ruler!J$15,IF(AND(All!$V119="P3",All!$AE119="RMS"),Ruler!J$16,IF(AND(All!$V119="P4",All!$AE119="RMS"),Ruler!J$17,IF(AND(All!$V119="P5",All!$AE119="RMS"),Ruler!J$18,IF(AND(All!$V119="P6",All!$AE119="RMS"),Ruler!J$19,IF(AND(All!$V119="P7",All!$AE119="RMS"),Ruler!J$20,IF(AND(All!$V119="P8",All!$AE119="RMS"),Ruler!J$21,IF(AND(All!$V119="P9",All!$AE119="RMS"),Ruler!J$22,IF(AND(All!$V119="P1",All!$AE119="RSS"),Ruler!J$6,IF(AND(All!$V119="P2",All!$AE119="RSS"),Ruler!J$23,IF(AND(All!$V119="P3",All!$AE119="RSS"),Ruler!J$24,IF(AND(All!$V119="P4",All!$AE119="RSS"),Ruler!J$25,IF(AND(All!$V119="P5",All!$AE119="RSS"),Ruler!J$26,IF(AND(All!$V119="P6",All!$AE119="RSS"),Ruler!J$27,IF(AND(All!$V119="P7",All!$AE119="RSS"),Ruler!J$28,IF(AND(All!$V119="P8",All!$AE119="RSS"),Ruler!J$29,IF(AND(All!$V119="P9",All!$AE119="RSS"),Ruler!J$30,0)))))))))))))))))))))))))))</f>
        <v>2</v>
      </c>
      <c r="BR119" s="325">
        <f>IF(AND(All!$V119="P1",All!$AE119="RDP"),Ruler!K$6,IF(AND(All!$V119="P2",All!$AE119="RDP"),Ruler!K$7,IF(AND(All!$V119="P3",All!$AE119="RDP"),Ruler!K$8,IF(AND(All!$V119="P4",All!$AE119="RDP"),Ruler!K$9,IF(AND(All!$V119="P5",All!$AE119="RDP"),Ruler!K$10,IF(AND(All!$V119="P6",All!$AE119="RDP"),Ruler!K$11,IF(AND(All!$V119="P7",All!$AE119="RDP"),Ruler!K$12,IF(AND(All!$V119="P8",All!$AE119="RDP"),Ruler!K$13,IF(AND(All!$V119="P9",All!$AE119="RDP"),Ruler!K$14,IF(AND(All!$V119="P1",All!$AE119="RMS"),Ruler!K$6,IF(AND(All!$V119="P2",All!$AE119="RMS"),Ruler!K$15,IF(AND(All!$V119="P3",All!$AE119="RMS"),Ruler!K$16,IF(AND(All!$V119="P4",All!$AE119="RMS"),Ruler!K$17,IF(AND(All!$V119="P5",All!$AE119="RMS"),Ruler!K$18,IF(AND(All!$V119="P6",All!$AE119="RMS"),Ruler!K$19,IF(AND(All!$V119="P7",All!$AE119="RMS"),Ruler!K$20,IF(AND(All!$V119="P8",All!$AE119="RMS"),Ruler!K$21,IF(AND(All!$V119="P9",All!$AE119="RMS"),Ruler!K$22,IF(AND(All!$V119="P1",All!$AE119="RSS"),Ruler!K$6,IF(AND(All!$V119="P2",All!$AE119="RSS"),Ruler!K$23,IF(AND(All!$V119="P3",All!$AE119="RSS"),Ruler!K$24,IF(AND(All!$V119="P4",All!$AE119="RSS"),Ruler!K$25,IF(AND(All!$V119="P5",All!$AE119="RSS"),Ruler!K$26,IF(AND(All!$V119="P6",All!$AE119="RSS"),Ruler!K$27,IF(AND(All!$V119="P7",All!$AE119="RSS"),Ruler!K$28,IF(AND(All!$V119="P8",All!$AE119="RSS"),Ruler!K$29,IF(AND(All!$V119="P9",All!$AE119="RSS"),Ruler!K$30,0)))))))))))))))))))))))))))</f>
        <v>3</v>
      </c>
      <c r="BS119" s="325">
        <f>IF(AND(All!$V119="P1",All!$AE119="RDP"),Ruler!L$6,IF(AND(All!$V119="P2",All!$AE119="RDP"),Ruler!L$7,IF(AND(All!$V119="P3",All!$AE119="RDP"),Ruler!L$8,IF(AND(All!$V119="P4",All!$AE119="RDP"),Ruler!L$9,IF(AND(All!$V119="P5",All!$AE119="RDP"),Ruler!L$10,IF(AND(All!$V119="P6",All!$AE119="RDP"),Ruler!L$11,IF(AND(All!$V119="P7",All!$AE119="RDP"),Ruler!L$12,IF(AND(All!$V119="P8",All!$AE119="RDP"),Ruler!L$13,IF(AND(All!$V119="P9",All!$AE119="RDP"),Ruler!L$14,IF(AND(All!$V119="P1",All!$AE119="RMS"),Ruler!L$6,IF(AND(All!$V119="P2",All!$AE119="RMS"),Ruler!L$15,IF(AND(All!$V119="P3",All!$AE119="RMS"),Ruler!L$16,IF(AND(All!$V119="P4",All!$AE119="RMS"),Ruler!L$17,IF(AND(All!$V119="P5",All!$AE119="RMS"),Ruler!L$18,IF(AND(All!$V119="P6",All!$AE119="RMS"),Ruler!L$19,IF(AND(All!$V119="P7",All!$AE119="RMS"),Ruler!L$20,IF(AND(All!$V119="P8",All!$AE119="RMS"),Ruler!L$21,IF(AND(All!$V119="P9",All!$AE119="RMS"),Ruler!L$22,IF(AND(All!$V119="P1",All!$AE119="RSS"),Ruler!L$6,IF(AND(All!$V119="P2",All!$AE119="RSS"),Ruler!L$23,IF(AND(All!$V119="P3",All!$AE119="RSS"),Ruler!L$24,IF(AND(All!$V119="P4",All!$AE119="RSS"),Ruler!L$25,IF(AND(All!$V119="P5",All!$AE119="RSS"),Ruler!L$26,IF(AND(All!$V119="P6",All!$AE119="RSS"),Ruler!L$27,IF(AND(All!$V119="P7",All!$AE119="RSS"),Ruler!L$28,IF(AND(All!$V119="P8",All!$AE119="RSS"),Ruler!L$29,IF(AND(All!$V119="P9",All!$AE119="RSS"),Ruler!L$30,0)))))))))))))))))))))))))))</f>
        <v>3</v>
      </c>
      <c r="BT119" s="325">
        <f>IF(AND(All!$V119="P1",All!$AE119="RDP"),Ruler!M$6,IF(AND(All!$V119="P2",All!$AE119="RDP"),Ruler!M$7,IF(AND(All!$V119="P3",All!$AE119="RDP"),Ruler!M$8,IF(AND(All!$V119="P4",All!$AE119="RDP"),Ruler!M$9,IF(AND(All!$V119="P5",All!$AE119="RDP"),Ruler!M$10,IF(AND(All!$V119="P6",All!$AE119="RDP"),Ruler!M$11,IF(AND(All!$V119="P7",All!$AE119="RDP"),Ruler!M$12,IF(AND(All!$V119="P8",All!$AE119="RDP"),Ruler!M$13,IF(AND(All!$V119="P9",All!$AE119="RDP"),Ruler!M$14,IF(AND(All!$V119="P1",All!$AE119="RMS"),Ruler!M$6,IF(AND(All!$V119="P2",All!$AE119="RMS"),Ruler!M$15,IF(AND(All!$V119="P3",All!$AE119="RMS"),Ruler!M$16,IF(AND(All!$V119="P4",All!$AE119="RMS"),Ruler!M$17,IF(AND(All!$V119="P5",All!$AE119="RMS"),Ruler!M$18,IF(AND(All!$V119="P6",All!$AE119="RMS"),Ruler!M$19,IF(AND(All!$V119="P7",All!$AE119="RMS"),Ruler!M$20,IF(AND(All!$V119="P8",All!$AE119="RMS"),Ruler!M$21,IF(AND(All!$V119="P9",All!$AE119="RMS"),Ruler!M$22,IF(AND(All!$V119="P1",All!$AE119="RSS"),Ruler!M$6,IF(AND(All!$V119="P2",All!$AE119="RSS"),Ruler!M$23,IF(AND(All!$V119="P3",All!$AE119="RSS"),Ruler!M$24,IF(AND(All!$V119="P4",All!$AE119="RSS"),Ruler!M$25,IF(AND(All!$V119="P5",All!$AE119="RSS"),Ruler!M$26,IF(AND(All!$V119="P6",All!$AE119="RSS"),Ruler!M$27,IF(AND(All!$V119="P7",All!$AE119="RSS"),Ruler!M$28,IF(AND(All!$V119="P8",All!$AE119="RSS"),Ruler!M$29,IF(AND(All!$V119="P9",All!$AE119="RSS"),Ruler!M$30,0)))))))))))))))))))))))))))</f>
        <v>2</v>
      </c>
      <c r="BU119" s="325">
        <f>IF(AND(All!$V119="P1",All!$AE119="RDP"),Ruler!N$6,IF(AND(All!$V119="P2",All!$AE119="RDP"),Ruler!N$7,IF(AND(All!$V119="P3",All!$AE119="RDP"),Ruler!N$8,IF(AND(All!$V119="P4",All!$AE119="RDP"),Ruler!N$9,IF(AND(All!$V119="P5",All!$AE119="RDP"),Ruler!N$10,IF(AND(All!$V119="P6",All!$AE119="RDP"),Ruler!N$11,IF(AND(All!$V119="P7",All!$AE119="RDP"),Ruler!N$12,IF(AND(All!$V119="P8",All!$AE119="RDP"),Ruler!N$13,IF(AND(All!$V119="P9",All!$AE119="RDP"),Ruler!N$14,IF(AND(All!$V119="P1",All!$AE119="RMS"),Ruler!N$6,IF(AND(All!$V119="P2",All!$AE119="RMS"),Ruler!N$15,IF(AND(All!$V119="P3",All!$AE119="RMS"),Ruler!N$16,IF(AND(All!$V119="P4",All!$AE119="RMS"),Ruler!N$17,IF(AND(All!$V119="P5",All!$AE119="RMS"),Ruler!N$18,IF(AND(All!$V119="P6",All!$AE119="RMS"),Ruler!N$19,IF(AND(All!$V119="P7",All!$AE119="RMS"),Ruler!N$20,IF(AND(All!$V119="P8",All!$AE119="RMS"),Ruler!N$21,IF(AND(All!$V119="P9",All!$AE119="RMS"),Ruler!N$22,IF(AND(All!$V119="P1",All!$AE119="RSS"),Ruler!N$6,IF(AND(All!$V119="P2",All!$AE119="RSS"),Ruler!N$23,IF(AND(All!$V119="P3",All!$AE119="RSS"),Ruler!N$24,IF(AND(All!$V119="P4",All!$AE119="RSS"),Ruler!N$25,IF(AND(All!$V119="P5",All!$AE119="RSS"),Ruler!N$26,IF(AND(All!$V119="P6",All!$AE119="RSS"),Ruler!N$27,IF(AND(All!$V119="P7",All!$AE119="RSS"),Ruler!N$28,IF(AND(All!$V119="P8",All!$AE119="RSS"),Ruler!N$29,IF(AND(All!$V119="P9",All!$AE119="RSS"),Ruler!N$30,0)))))))))))))))))))))))))))</f>
        <v>3</v>
      </c>
      <c r="BV119" s="325">
        <f>IF(AND(All!$V119="P1",All!$AE119="RDP"),Ruler!O$6,IF(AND(All!$V119="P2",All!$AE119="RDP"),Ruler!O$7,IF(AND(All!$V119="P3",All!$AE119="RDP"),Ruler!O$8,IF(AND(All!$V119="P4",All!$AE119="RDP"),Ruler!O$9,IF(AND(All!$V119="P5",All!$AE119="RDP"),Ruler!O$10,IF(AND(All!$V119="P6",All!$AE119="RDP"),Ruler!O$11,IF(AND(All!$V119="P7",All!$AE119="RDP"),Ruler!O$12,IF(AND(All!$V119="P8",All!$AE119="RDP"),Ruler!O$13,IF(AND(All!$V119="P9",All!$AE119="RDP"),Ruler!O$14,IF(AND(All!$V119="P1",All!$AE119="RMS"),Ruler!O$6,IF(AND(All!$V119="P2",All!$AE119="RMS"),Ruler!O$15,IF(AND(All!$V119="P3",All!$AE119="RMS"),Ruler!O$16,IF(AND(All!$V119="P4",All!$AE119="RMS"),Ruler!O$17,IF(AND(All!$V119="P5",All!$AE119="RMS"),Ruler!O$18,IF(AND(All!$V119="P6",All!$AE119="RMS"),Ruler!O$19,IF(AND(All!$V119="P7",All!$AE119="RMS"),Ruler!O$20,IF(AND(All!$V119="P8",All!$AE119="RMS"),Ruler!O$21,IF(AND(All!$V119="P9",All!$AE119="RMS"),Ruler!O$22,IF(AND(All!$V119="P1",All!$AE119="RSS"),Ruler!O$6,IF(AND(All!$V119="P2",All!$AE119="RSS"),Ruler!O$23,IF(AND(All!$V119="P3",All!$AE119="RSS"),Ruler!O$24,IF(AND(All!$V119="P4",All!$AE119="RSS"),Ruler!O$25,IF(AND(All!$V119="P5",All!$AE119="RSS"),Ruler!O$26,IF(AND(All!$V119="P6",All!$AE119="RSS"),Ruler!O$27,IF(AND(All!$V119="P7",All!$AE119="RSS"),Ruler!O$28,IF(AND(All!$V119="P8",All!$AE119="RSS"),Ruler!O$29,IF(AND(All!$V119="P9",All!$AE119="RSS"),Ruler!O$30,0)))))))))))))))))))))))))))</f>
        <v>2</v>
      </c>
      <c r="BW119" s="325">
        <f>IF(AND(All!$V119="P1",All!$AE119="RDP"),Ruler!P$6,IF(AND(All!$V119="P2",All!$AE119="RDP"),Ruler!P$7,IF(AND(All!$V119="P3",All!$AE119="RDP"),Ruler!P$8,IF(AND(All!$V119="P4",All!$AE119="RDP"),Ruler!P$9,IF(AND(All!$V119="P5",All!$AE119="RDP"),Ruler!P$10,IF(AND(All!$V119="P6",All!$AE119="RDP"),Ruler!P$11,IF(AND(All!$V119="P7",All!$AE119="RDP"),Ruler!P$12,IF(AND(All!$V119="P8",All!$AE119="RDP"),Ruler!P$13,IF(AND(All!$V119="P9",All!$AE119="RDP"),Ruler!P$14,IF(AND(All!$V119="P1",All!$AE119="RMS"),Ruler!P$6,IF(AND(All!$V119="P2",All!$AE119="RMS"),Ruler!P$15,IF(AND(All!$V119="P3",All!$AE119="RMS"),Ruler!P$16,IF(AND(All!$V119="P4",All!$AE119="RMS"),Ruler!P$17,IF(AND(All!$V119="P5",All!$AE119="RMS"),Ruler!P$18,IF(AND(All!$V119="P6",All!$AE119="RMS"),Ruler!P$19,IF(AND(All!$V119="P7",All!$AE119="RMS"),Ruler!P$20,IF(AND(All!$V119="P8",All!$AE119="RMS"),Ruler!P$21,IF(AND(All!$V119="P9",All!$AE119="RMS"),Ruler!P$22,IF(AND(All!$V119="P1",All!$AE119="RSS"),Ruler!P$6,IF(AND(All!$V119="P2",All!$AE119="RSS"),Ruler!P$23,IF(AND(All!$V119="P3",All!$AE119="RSS"),Ruler!P$24,IF(AND(All!$V119="P4",All!$AE119="RSS"),Ruler!P$25,IF(AND(All!$V119="P5",All!$AE119="RSS"),Ruler!P$26,IF(AND(All!$V119="P6",All!$AE119="RSS"),Ruler!P$27,IF(AND(All!$V119="P7",All!$AE119="RSS"),Ruler!P$28,IF(AND(All!$V119="P8",All!$AE119="RSS"),Ruler!P$29,IF(AND(All!$V119="P9",All!$AE119="RSS"),Ruler!P$30,0)))))))))))))))))))))))))))</f>
        <v>3</v>
      </c>
      <c r="BX119" s="325">
        <f>IF(AND(All!$V119="P1",All!$AE119="RDP"),Ruler!Q$6,IF(AND(All!$V119="P2",All!$AE119="RDP"),Ruler!Q$7,IF(AND(All!$V119="P3",All!$AE119="RDP"),Ruler!Q$8,IF(AND(All!$V119="P4",All!$AE119="RDP"),Ruler!Q$9,IF(AND(All!$V119="P5",All!$AE119="RDP"),Ruler!Q$10,IF(AND(All!$V119="P6",All!$AE119="RDP"),Ruler!Q$11,IF(AND(All!$V119="P7",All!$AE119="RDP"),Ruler!Q$12,IF(AND(All!$V119="P8",All!$AE119="RDP"),Ruler!Q$13,IF(AND(All!$V119="P9",All!$AE119="RDP"),Ruler!Q$14,IF(AND(All!$V119="P1",All!$AE119="RMS"),Ruler!Q$6,IF(AND(All!$V119="P2",All!$AE119="RMS"),Ruler!Q$15,IF(AND(All!$V119="P3",All!$AE119="RMS"),Ruler!Q$16,IF(AND(All!$V119="P4",All!$AE119="RMS"),Ruler!Q$17,IF(AND(All!$V119="P5",All!$AE119="RMS"),Ruler!Q$18,IF(AND(All!$V119="P6",All!$AE119="RMS"),Ruler!Q$19,IF(AND(All!$V119="P7",All!$AE119="RMS"),Ruler!Q$20,IF(AND(All!$V119="P8",All!$AE119="RMS"),Ruler!Q$21,IF(AND(All!$V119="P9",All!$AE119="RMS"),Ruler!Q$22,IF(AND(All!$V119="P1",All!$AE119="RSS"),Ruler!Q$6,IF(AND(All!$V119="P2",All!$AE119="RSS"),Ruler!Q$23,IF(AND(All!$V119="P3",All!$AE119="RSS"),Ruler!Q$24,IF(AND(All!$V119="P4",All!$AE119="RSS"),Ruler!Q$25,IF(AND(All!$V119="P5",All!$AE119="RSS"),Ruler!Q$26,IF(AND(All!$V119="P6",All!$AE119="RSS"),Ruler!Q$27,IF(AND(All!$V119="P7",All!$AE119="RSS"),Ruler!Q$28,IF(AND(All!$V119="P8",All!$AE119="RSS"),Ruler!Q$29,IF(AND(All!$V119="P9",All!$AE119="RSS"),Ruler!Q$30,0)))))))))))))))))))))))))))</f>
        <v>3</v>
      </c>
      <c r="BY119" s="325">
        <f>IF(AND(All!$V119="P1",All!$AE119="RDP"),Ruler!R$6,IF(AND(All!$V119="P2",All!$AE119="RDP"),Ruler!R$7,IF(AND(All!$V119="P3",All!$AE119="RDP"),Ruler!R$8,IF(AND(All!$V119="P4",All!$AE119="RDP"),Ruler!R$9,IF(AND(All!$V119="P5",All!$AE119="RDP"),Ruler!R$10,IF(AND(All!$V119="P6",All!$AE119="RDP"),Ruler!R$11,IF(AND(All!$V119="P7",All!$AE119="RDP"),Ruler!R$12,IF(AND(All!$V119="P8",All!$AE119="RDP"),Ruler!R$13,IF(AND(All!$V119="P9",All!$AE119="RDP"),Ruler!R$14,IF(AND(All!$V119="P1",All!$AE119="RMS"),Ruler!R$6,IF(AND(All!$V119="P2",All!$AE119="RMS"),Ruler!R$15,IF(AND(All!$V119="P3",All!$AE119="RMS"),Ruler!R$16,IF(AND(All!$V119="P4",All!$AE119="RMS"),Ruler!R$17,IF(AND(All!$V119="P5",All!$AE119="RMS"),Ruler!R$18,IF(AND(All!$V119="P6",All!$AE119="RMS"),Ruler!R$19,IF(AND(All!$V119="P7",All!$AE119="RMS"),Ruler!R$20,IF(AND(All!$V119="P8",All!$AE119="RMS"),Ruler!R$21,IF(AND(All!$V119="P9",All!$AE119="RMS"),Ruler!R$22,IF(AND(All!$V119="P1",All!$AE119="RSS"),Ruler!R$6,IF(AND(All!$V119="P2",All!$AE119="RSS"),Ruler!R$23,IF(AND(All!$V119="P3",All!$AE119="RSS"),Ruler!R$24,IF(AND(All!$V119="P4",All!$AE119="RSS"),Ruler!R$25,IF(AND(All!$V119="P5",All!$AE119="RSS"),Ruler!R$26,IF(AND(All!$V119="P6",All!$AE119="RSS"),Ruler!R$27,IF(AND(All!$V119="P7",All!$AE119="RSS"),Ruler!R$28,IF(AND(All!$V119="P8",All!$AE119="RSS"),Ruler!R$29,IF(AND(All!$V119="P9",All!$AE119="RSS"),Ruler!R$30,0)))))))))))))))))))))))))))</f>
        <v>3</v>
      </c>
      <c r="BZ119" s="325">
        <f>IF(AND(All!$V119="P1",All!$AE119="RDP"),Ruler!S$6,IF(AND(All!$V119="P2",All!$AE119="RDP"),Ruler!S$7,IF(AND(All!$V119="P3",All!$AE119="RDP"),Ruler!S$8,IF(AND(All!$V119="P4",All!$AE119="RDP"),Ruler!S$9,IF(AND(All!$V119="P5",All!$AE119="RDP"),Ruler!S$10,IF(AND(All!$V119="P6",All!$AE119="RDP"),Ruler!S$11,IF(AND(All!$V119="P7",All!$AE119="RDP"),Ruler!S$12,IF(AND(All!$V119="P8",All!$AE119="RDP"),Ruler!S$13,IF(AND(All!$V119="P9",All!$AE119="RDP"),Ruler!S$14,IF(AND(All!$V119="P1",All!$AE119="RMS"),Ruler!S$6,IF(AND(All!$V119="P2",All!$AE119="RMS"),Ruler!S$15,IF(AND(All!$V119="P3",All!$AE119="RMS"),Ruler!S$16,IF(AND(All!$V119="P4",All!$AE119="RMS"),Ruler!S$17,IF(AND(All!$V119="P5",All!$AE119="RMS"),Ruler!S$18,IF(AND(All!$V119="P6",All!$AE119="RMS"),Ruler!S$19,IF(AND(All!$V119="P7",All!$AE119="RMS"),Ruler!S$20,IF(AND(All!$V119="P8",All!$AE119="RMS"),Ruler!S$21,IF(AND(All!$V119="P9",All!$AE119="RMS"),Ruler!S$22,IF(AND(All!$V119="P1",All!$AE119="RSS"),Ruler!S$6,IF(AND(All!$V119="P2",All!$AE119="RSS"),Ruler!S$23,IF(AND(All!$V119="P3",All!$AE119="RSS"),Ruler!S$24,IF(AND(All!$V119="P4",All!$AE119="RSS"),Ruler!S$25,IF(AND(All!$V119="P5",All!$AE119="RSS"),Ruler!S$26,IF(AND(All!$V119="P6",All!$AE119="RSS"),Ruler!S$27,IF(AND(All!$V119="P7",All!$AE119="RSS"),Ruler!S$28,IF(AND(All!$V119="P8",All!$AE119="RSS"),Ruler!S$29,IF(AND(All!$V119="P9",All!$AE119="RSS"),Ruler!S$30,0)))))))))))))))))))))))))))</f>
        <v>2</v>
      </c>
      <c r="CA119" s="325">
        <f>IF(AND(All!$V119="P1",All!$AE119="RDP"),Ruler!T$6,IF(AND(All!$V119="P2",All!$AE119="RDP"),Ruler!T$7,IF(AND(All!$V119="P3",All!$AE119="RDP"),Ruler!T$8,IF(AND(All!$V119="P4",All!$AE119="RDP"),Ruler!T$9,IF(AND(All!$V119="P5",All!$AE119="RDP"),Ruler!T$10,IF(AND(All!$V119="P6",All!$AE119="RDP"),Ruler!T$11,IF(AND(All!$V119="P7",All!$AE119="RDP"),Ruler!T$12,IF(AND(All!$V119="P8",All!$AE119="RDP"),Ruler!T$13,IF(AND(All!$V119="P9",All!$AE119="RDP"),Ruler!T$14,IF(AND(All!$V119="P1",All!$AE119="RMS"),Ruler!T$6,IF(AND(All!$V119="P2",All!$AE119="RMS"),Ruler!T$15,IF(AND(All!$V119="P3",All!$AE119="RMS"),Ruler!T$16,IF(AND(All!$V119="P4",All!$AE119="RMS"),Ruler!T$17,IF(AND(All!$V119="P5",All!$AE119="RMS"),Ruler!T$18,IF(AND(All!$V119="P6",All!$AE119="RMS"),Ruler!T$19,IF(AND(All!$V119="P7",All!$AE119="RMS"),Ruler!T$20,IF(AND(All!$V119="P8",All!$AE119="RMS"),Ruler!T$21,IF(AND(All!$V119="P9",All!$AE119="RMS"),Ruler!T$22,IF(AND(All!$V119="P1",All!$AE119="RSS"),Ruler!T$6,IF(AND(All!$V119="P2",All!$AE119="RSS"),Ruler!T$23,IF(AND(All!$V119="P3",All!$AE119="RSS"),Ruler!T$24,IF(AND(All!$V119="P4",All!$AE119="RSS"),Ruler!T$25,IF(AND(All!$V119="P5",All!$AE119="RSS"),Ruler!T$26,IF(AND(All!$V119="P6",All!$AE119="RSS"),Ruler!T$27,IF(AND(All!$V119="P7",All!$AE119="RSS"),Ruler!T$28,IF(AND(All!$V119="P8",All!$AE119="RSS"),Ruler!T$29,IF(AND(All!$V119="P9",All!$AE119="RSS"),Ruler!T$30,0)))))))))))))))))))))))))))</f>
        <v>2</v>
      </c>
      <c r="CB119" s="325">
        <f>IF(AND(All!$V119="P1",All!$AE119="RDP"),Ruler!U$6,IF(AND(All!$V119="P2",All!$AE119="RDP"),Ruler!U$7,IF(AND(All!$V119="P3",All!$AE119="RDP"),Ruler!U$8,IF(AND(All!$V119="P4",All!$AE119="RDP"),Ruler!U$9,IF(AND(All!$V119="P5",All!$AE119="RDP"),Ruler!U$10,IF(AND(All!$V119="P6",All!$AE119="RDP"),Ruler!U$11,IF(AND(All!$V119="P7",All!$AE119="RDP"),Ruler!U$12,IF(AND(All!$V119="P8",All!$AE119="RDP"),Ruler!U$13,IF(AND(All!$V119="P9",All!$AE119="RDP"),Ruler!U$14,IF(AND(All!$V119="P1",All!$AE119="RMS"),Ruler!U$6,IF(AND(All!$V119="P2",All!$AE119="RMS"),Ruler!U$15,IF(AND(All!$V119="P3",All!$AE119="RMS"),Ruler!U$16,IF(AND(All!$V119="P4",All!$AE119="RMS"),Ruler!U$17,IF(AND(All!$V119="P5",All!$AE119="RMS"),Ruler!U$18,IF(AND(All!$V119="P6",All!$AE119="RMS"),Ruler!U$19,IF(AND(All!$V119="P7",All!$AE119="RMS"),Ruler!U$20,IF(AND(All!$V119="P8",All!$AE119="RMS"),Ruler!U$21,IF(AND(All!$V119="P9",All!$AE119="RMS"),Ruler!U$22,IF(AND(All!$V119="P1",All!$AE119="RSS"),Ruler!U$6,IF(AND(All!$V119="P2",All!$AE119="RSS"),Ruler!U$23,IF(AND(All!$V119="P3",All!$AE119="RSS"),Ruler!U$24,IF(AND(All!$V119="P4",All!$AE119="RSS"),Ruler!U$25,IF(AND(All!$V119="P5",All!$AE119="RSS"),Ruler!U$26,IF(AND(All!$V119="P6",All!$AE119="RSS"),Ruler!U$27,IF(AND(All!$V119="P7",All!$AE119="RSS"),Ruler!U$28,IF(AND(All!$V119="P8",All!$AE119="RSS"),Ruler!U$29,IF(AND(All!$V119="P9",All!$AE119="RSS"),Ruler!U$30,0)))))))))))))))))))))))))))</f>
        <v>2</v>
      </c>
      <c r="CC119" s="325">
        <f>IF(AND(All!$V119="P1",All!$AE119="RDP"),Ruler!V$6,IF(AND(All!$V119="P2",All!$AE119="RDP"),Ruler!V$7,IF(AND(All!$V119="P3",All!$AE119="RDP"),Ruler!V$8,IF(AND(All!$V119="P4",All!$AE119="RDP"),Ruler!V$9,IF(AND(All!$V119="P5",All!$AE119="RDP"),Ruler!V$10,IF(AND(All!$V119="P6",All!$AE119="RDP"),Ruler!V$11,IF(AND(All!$V119="P7",All!$AE119="RDP"),Ruler!V$12,IF(AND(All!$V119="P8",All!$AE119="RDP"),Ruler!V$13,IF(AND(All!$V119="P9",All!$AE119="RDP"),Ruler!V$14,IF(AND(All!$V119="P1",All!$AE119="RMS"),Ruler!V$6,IF(AND(All!$V119="P2",All!$AE119="RMS"),Ruler!V$15,IF(AND(All!$V119="P3",All!$AE119="RMS"),Ruler!V$16,IF(AND(All!$V119="P4",All!$AE119="RMS"),Ruler!V$17,IF(AND(All!$V119="P5",All!$AE119="RMS"),Ruler!V$18,IF(AND(All!$V119="P6",All!$AE119="RMS"),Ruler!V$19,IF(AND(All!$V119="P7",All!$AE119="RMS"),Ruler!V$20,IF(AND(All!$V119="P8",All!$AE119="RMS"),Ruler!V$21,IF(AND(All!$V119="P9",All!$AE119="RMS"),Ruler!V$22,IF(AND(All!$V119="P1",All!$AE119="RSS"),Ruler!V$6,IF(AND(All!$V119="P2",All!$AE119="RSS"),Ruler!V$23,IF(AND(All!$V119="P3",All!$AE119="RSS"),Ruler!V$24,IF(AND(All!$V119="P4",All!$AE119="RSS"),Ruler!V$25,IF(AND(All!$V119="P5",All!$AE119="RSS"),Ruler!V$26,IF(AND(All!$V119="P6",All!$AE119="RSS"),Ruler!V$27,IF(AND(All!$V119="P7",All!$AE119="RSS"),Ruler!V$28,IF(AND(All!$V119="P8",All!$AE119="RSS"),Ruler!V$29,IF(AND(All!$V119="P9",All!$AE119="RSS"),Ruler!V$30,0)))))))))))))))))))))))))))</f>
        <v>2</v>
      </c>
      <c r="CD119" s="325">
        <f>IF(AND(All!$V119="P1",All!$AE119="RDP"),Ruler!W$6,IF(AND(All!$V119="P2",All!$AE119="RDP"),Ruler!W$7,IF(AND(All!$V119="P3",All!$AE119="RDP"),Ruler!W$8,IF(AND(All!$V119="P4",All!$AE119="RDP"),Ruler!W$9,IF(AND(All!$V119="P5",All!$AE119="RDP"),Ruler!W$10,IF(AND(All!$V119="P6",All!$AE119="RDP"),Ruler!W$11,IF(AND(All!$V119="P7",All!$AE119="RDP"),Ruler!W$12,IF(AND(All!$V119="P8",All!$AE119="RDP"),Ruler!W$13,IF(AND(All!$V119="P9",All!$AE119="RDP"),Ruler!W$14,IF(AND(All!$V119="P1",All!$AE119="RMS"),Ruler!W$6,IF(AND(All!$V119="P2",All!$AE119="RMS"),Ruler!W$15,IF(AND(All!$V119="P3",All!$AE119="RMS"),Ruler!W$16,IF(AND(All!$V119="P4",All!$AE119="RMS"),Ruler!W$17,IF(AND(All!$V119="P5",All!$AE119="RMS"),Ruler!W$18,IF(AND(All!$V119="P6",All!$AE119="RMS"),Ruler!W$19,IF(AND(All!$V119="P7",All!$AE119="RMS"),Ruler!W$20,IF(AND(All!$V119="P8",All!$AE119="RMS"),Ruler!W$21,IF(AND(All!$V119="P9",All!$AE119="RMS"),Ruler!W$22,IF(AND(All!$V119="P1",All!$AE119="RSS"),Ruler!W$6,IF(AND(All!$V119="P2",All!$AE119="RSS"),Ruler!W$23,IF(AND(All!$V119="P3",All!$AE119="RSS"),Ruler!W$24,IF(AND(All!$V119="P4",All!$AE119="RSS"),Ruler!W$25,IF(AND(All!$V119="P5",All!$AE119="RSS"),Ruler!W$26,IF(AND(All!$V119="P6",All!$AE119="RSS"),Ruler!W$27,IF(AND(All!$V119="P7",All!$AE119="RSS"),Ruler!W$28,IF(AND(All!$V119="P8",All!$AE119="RSS"),Ruler!W$29,IF(AND(All!$V119="P9",All!$AE119="RSS"),Ruler!W$30,0)))))))))))))))))))))))))))</f>
        <v>1</v>
      </c>
      <c r="CE119" s="325">
        <f>IF(AND(All!$V119="P1",All!$AE119="RDP"),Ruler!X$6,IF(AND(All!$V119="P2",All!$AE119="RDP"),Ruler!X$7,IF(AND(All!$V119="P3",All!$AE119="RDP"),Ruler!X$8,IF(AND(All!$V119="P4",All!$AE119="RDP"),Ruler!X$9,IF(AND(All!$V119="P5",All!$AE119="RDP"),Ruler!X$10,IF(AND(All!$V119="P6",All!$AE119="RDP"),Ruler!X$11,IF(AND(All!$V119="P7",All!$AE119="RDP"),Ruler!X$12,IF(AND(All!$V119="P8",All!$AE119="RDP"),Ruler!X$13,IF(AND(All!$V119="P9",All!$AE119="RDP"),Ruler!X$14,IF(AND(All!$V119="P1",All!$AE119="RMS"),Ruler!X$6,IF(AND(All!$V119="P2",All!$AE119="RMS"),Ruler!X$15,IF(AND(All!$V119="P3",All!$AE119="RMS"),Ruler!X$16,IF(AND(All!$V119="P4",All!$AE119="RMS"),Ruler!X$17,IF(AND(All!$V119="P5",All!$AE119="RMS"),Ruler!X$18,IF(AND(All!$V119="P6",All!$AE119="RMS"),Ruler!X$19,IF(AND(All!$V119="P7",All!$AE119="RMS"),Ruler!X$20,IF(AND(All!$V119="P8",All!$AE119="RMS"),Ruler!X$21,IF(AND(All!$V119="P9",All!$AE119="RMS"),Ruler!X$22,IF(AND(All!$V119="P1",All!$AE119="RSS"),Ruler!X$6,IF(AND(All!$V119="P2",All!$AE119="RSS"),Ruler!X$23,IF(AND(All!$V119="P3",All!$AE119="RSS"),Ruler!X$24,IF(AND(All!$V119="P4",All!$AE119="RSS"),Ruler!X$25,IF(AND(All!$V119="P5",All!$AE119="RSS"),Ruler!X$26,IF(AND(All!$V119="P6",All!$AE119="RSS"),Ruler!X$27,IF(AND(All!$V119="P7",All!$AE119="RSS"),Ruler!X$28,IF(AND(All!$V119="P8",All!$AE119="RSS"),Ruler!X$29,IF(AND(All!$V119="P9",All!$AE119="RSS"),Ruler!X$30,0)))))))))))))))))))))))))))</f>
        <v>2</v>
      </c>
      <c r="CF119" s="325">
        <f>IF(AND(All!$V119="P1",All!$AE119="RDP"),Ruler!Y$6,IF(AND(All!$V119="P2",All!$AE119="RDP"),Ruler!Y$7,IF(AND(All!$V119="P3",All!$AE119="RDP"),Ruler!Y$8,IF(AND(All!$V119="P4",All!$AE119="RDP"),Ruler!Y$9,IF(AND(All!$V119="P5",All!$AE119="RDP"),Ruler!Y$10,IF(AND(All!$V119="P6",All!$AE119="RDP"),Ruler!Y$11,IF(AND(All!$V119="P7",All!$AE119="RDP"),Ruler!Y$12,IF(AND(All!$V119="P8",All!$AE119="RDP"),Ruler!Y$13,IF(AND(All!$V119="P9",All!$AE119="RDP"),Ruler!Y$14,IF(AND(All!$V119="P1",All!$AE119="RMS"),Ruler!Y$6,IF(AND(All!$V119="P2",All!$AE119="RMS"),Ruler!Y$15,IF(AND(All!$V119="P3",All!$AE119="RMS"),Ruler!Y$16,IF(AND(All!$V119="P4",All!$AE119="RMS"),Ruler!Y$17,IF(AND(All!$V119="P5",All!$AE119="RMS"),Ruler!Y$18,IF(AND(All!$V119="P6",All!$AE119="RMS"),Ruler!Y$19,IF(AND(All!$V119="P7",All!$AE119="RMS"),Ruler!Y$20,IF(AND(All!$V119="P8",All!$AE119="RMS"),Ruler!Y$21,IF(AND(All!$V119="P9",All!$AE119="RMS"),Ruler!Y$22,IF(AND(All!$V119="P1",All!$AE119="RSS"),Ruler!Y$6,IF(AND(All!$V119="P2",All!$AE119="RSS"),Ruler!Y$23,IF(AND(All!$V119="P3",All!$AE119="RSS"),Ruler!Y$24,IF(AND(All!$V119="P4",All!$AE119="RSS"),Ruler!Y$25,IF(AND(All!$V119="P5",All!$AE119="RSS"),Ruler!Y$26,IF(AND(All!$V119="P6",All!$AE119="RSS"),Ruler!Y$27,IF(AND(All!$V119="P7",All!$AE119="RSS"),Ruler!Y$28,IF(AND(All!$V119="P8",All!$AE119="RSS"),Ruler!Y$29,IF(AND(All!$V119="P9",All!$AE119="RSS"),Ruler!Y$30,0)))))))))))))))))))))))))))</f>
        <v>2</v>
      </c>
      <c r="CG119" s="325">
        <f>IF(AND(All!$V119="P1",All!$AE119="RDP"),Ruler!Z$6,IF(AND(All!$V119="P2",All!$AE119="RDP"),Ruler!Z$7,IF(AND(All!$V119="P3",All!$AE119="RDP"),Ruler!Z$8,IF(AND(All!$V119="P4",All!$AE119="RDP"),Ruler!Z$9,IF(AND(All!$V119="P5",All!$AE119="RDP"),Ruler!Z$10,IF(AND(All!$V119="P6",All!$AE119="RDP"),Ruler!Z$11,IF(AND(All!$V119="P7",All!$AE119="RDP"),Ruler!Z$12,IF(AND(All!$V119="P8",All!$AE119="RDP"),Ruler!Z$13,IF(AND(All!$V119="P9",All!$AE119="RDP"),Ruler!Z$14,IF(AND(All!$V119="P1",All!$AE119="RMS"),Ruler!Z$6,IF(AND(All!$V119="P2",All!$AE119="RMS"),Ruler!Z$15,IF(AND(All!$V119="P3",All!$AE119="RMS"),Ruler!Z$16,IF(AND(All!$V119="P4",All!$AE119="RMS"),Ruler!Z$17,IF(AND(All!$V119="P5",All!$AE119="RMS"),Ruler!Z$18,IF(AND(All!$V119="P6",All!$AE119="RMS"),Ruler!Z$19,IF(AND(All!$V119="P7",All!$AE119="RMS"),Ruler!Z$20,IF(AND(All!$V119="P8",All!$AE119="RMS"),Ruler!Z$21,IF(AND(All!$V119="P9",All!$AE119="RMS"),Ruler!Z$22,IF(AND(All!$V119="P1",All!$AE119="RSS"),Ruler!Z$6,IF(AND(All!$V119="P2",All!$AE119="RSS"),Ruler!Z$23,IF(AND(All!$V119="P3",All!$AE119="RSS"),Ruler!Z$24,IF(AND(All!$V119="P4",All!$AE119="RSS"),Ruler!Z$25,IF(AND(All!$V119="P5",All!$AE119="RSS"),Ruler!Z$26,IF(AND(All!$V119="P6",All!$AE119="RSS"),Ruler!Z$27,IF(AND(All!$V119="P7",All!$AE119="RSS"),Ruler!Z$28,IF(AND(All!$V119="P8",All!$AE119="RSS"),Ruler!Z$29,IF(AND(All!$V119="P9",All!$AE119="RSS"),Ruler!Z$30,0)))))))))))))))))))))))))))</f>
        <v>2</v>
      </c>
      <c r="CH119" s="325">
        <f>IF(AND(All!$V119="P1",All!$AE119="RDP"),Ruler!AA$6,IF(AND(All!$V119="P2",All!$AE119="RDP"),Ruler!AA$7,IF(AND(All!$V119="P3",All!$AE119="RDP"),Ruler!AA$8,IF(AND(All!$V119="P4",All!$AE119="RDP"),Ruler!AA$9,IF(AND(All!$V119="P5",All!$AE119="RDP"),Ruler!AA$10,IF(AND(All!$V119="P6",All!$AE119="RDP"),Ruler!AA$11,IF(AND(All!$V119="P7",All!$AE119="RDP"),Ruler!AA$12,IF(AND(All!$V119="P8",All!$AE119="RDP"),Ruler!AA$13,IF(AND(All!$V119="P9",All!$AE119="RDP"),Ruler!AA$14,IF(AND(All!$V119="P1",All!$AE119="RMS"),Ruler!AA$6,IF(AND(All!$V119="P2",All!$AE119="RMS"),Ruler!AA$15,IF(AND(All!$V119="P3",All!$AE119="RMS"),Ruler!AA$16,IF(AND(All!$V119="P4",All!$AE119="RMS"),Ruler!AA$17,IF(AND(All!$V119="P5",All!$AE119="RMS"),Ruler!AA$18,IF(AND(All!$V119="P6",All!$AE119="RMS"),Ruler!AA$19,IF(AND(All!$V119="P7",All!$AE119="RMS"),Ruler!AA$20,IF(AND(All!$V119="P8",All!$AE119="RMS"),Ruler!AA$21,IF(AND(All!$V119="P9",All!$AE119="RMS"),Ruler!AA$22,IF(AND(All!$V119="P1",All!$AE119="RSS"),Ruler!AA$6,IF(AND(All!$V119="P2",All!$AE119="RSS"),Ruler!AA$23,IF(AND(All!$V119="P3",All!$AE119="RSS"),Ruler!AA$24,IF(AND(All!$V119="P4",All!$AE119="RSS"),Ruler!AA$25,IF(AND(All!$V119="P5",All!$AE119="RSS"),Ruler!AA$26,IF(AND(All!$V119="P6",All!$AE119="RSS"),Ruler!AA$27,IF(AND(All!$V119="P7",All!$AE119="RSS"),Ruler!AA$28,IF(AND(All!$V119="P8",All!$AE119="RSS"),Ruler!AA$29,IF(AND(All!$V119="P9",All!$AE119="RSS"),Ruler!AA$30,0)))))))))))))))))))))))))))</f>
        <v>1</v>
      </c>
      <c r="CI119" s="325">
        <f>IF(AND(All!$V119="P1",All!$AE119="RDP"),Ruler!AB$6,IF(AND(All!$V119="P2",All!$AE119="RDP"),Ruler!AB$7,IF(AND(All!$V119="P3",All!$AE119="RDP"),Ruler!AB$8,IF(AND(All!$V119="P4",All!$AE119="RDP"),Ruler!AB$9,IF(AND(All!$V119="P5",All!$AE119="RDP"),Ruler!AB$10,IF(AND(All!$V119="P6",All!$AE119="RDP"),Ruler!AB$11,IF(AND(All!$V119="P7",All!$AE119="RDP"),Ruler!AB$12,IF(AND(All!$V119="P8",All!$AE119="RDP"),Ruler!AB$13,IF(AND(All!$V119="P9",All!$AE119="RDP"),Ruler!AB$14,IF(AND(All!$V119="P1",All!$AE119="RMS"),Ruler!AB$6,IF(AND(All!$V119="P2",All!$AE119="RMS"),Ruler!AB$15,IF(AND(All!$V119="P3",All!$AE119="RMS"),Ruler!AB$16,IF(AND(All!$V119="P4",All!$AE119="RMS"),Ruler!AB$17,IF(AND(All!$V119="P5",All!$AE119="RMS"),Ruler!AB$18,IF(AND(All!$V119="P6",All!$AE119="RMS"),Ruler!AB$19,IF(AND(All!$V119="P7",All!$AE119="RMS"),Ruler!AB$20,IF(AND(All!$V119="P8",All!$AE119="RMS"),Ruler!AB$21,IF(AND(All!$V119="P9",All!$AE119="RMS"),Ruler!AB$22,IF(AND(All!$V119="P1",All!$AE119="RSS"),Ruler!AB$6,IF(AND(All!$V119="P2",All!$AE119="RSS"),Ruler!AB$23,IF(AND(All!$V119="P3",All!$AE119="RSS"),Ruler!AB$24,IF(AND(All!$V119="P4",All!$AE119="RSS"),Ruler!AB$25,IF(AND(All!$V119="P5",All!$AE119="RSS"),Ruler!AB$26,IF(AND(All!$V119="P6",All!$AE119="RSS"),Ruler!AB$27,IF(AND(All!$V119="P7",All!$AE119="RSS"),Ruler!AB$28,IF(AND(All!$V119="P8",All!$AE119="RSS"),Ruler!AB$29,IF(AND(All!$V119="P9",All!$AE119="RSS"),Ruler!AB$30,0)))))))))))))))))))))))))))</f>
        <v>1</v>
      </c>
      <c r="CJ119" s="323">
        <f>Table9[[#This Row],[R-B1]]-Table9[[#This Row],[B1]]</f>
        <v>1</v>
      </c>
      <c r="CK119" s="43">
        <f>Table9[[#This Row],[R-B2]]-Table9[[#This Row],[B2]]</f>
        <v>2</v>
      </c>
      <c r="CL119" s="43">
        <f>Table9[[#This Row],[R-B3]]-Table9[[#This Row],[B3]]</f>
        <v>1</v>
      </c>
      <c r="CM119" s="43">
        <f>Table9[[#This Row],[R-B4]]-Table9[[#This Row],[B4]]</f>
        <v>1</v>
      </c>
      <c r="CN119" s="43">
        <f>Table9[[#This Row],[R-B5]]-Table9[[#This Row],[B5]]</f>
        <v>0</v>
      </c>
      <c r="CO119" s="43">
        <f>Table9[[#This Row],[R-B6]]-Table9[[#This Row],[B6]]</f>
        <v>1</v>
      </c>
      <c r="CP119" s="43">
        <f>Table9[[#This Row],[R-B7]]-Table9[[#This Row],[B7]]</f>
        <v>1</v>
      </c>
      <c r="CQ119" s="43">
        <f>Table9[[#This Row],[R-B8]]-Table9[[#This Row],[B8]]</f>
        <v>1</v>
      </c>
      <c r="CR119" s="43">
        <f>Table9[[#This Row],[R-B9]]-Table9[[#This Row],[B9]]</f>
        <v>1</v>
      </c>
      <c r="CS119" s="43">
        <f>Table9[[#This Row],[R-B10]]-Table9[[#This Row],[B10]]</f>
        <v>1</v>
      </c>
      <c r="CT119" s="43">
        <f>Table9[[#This Row],[R-B11]]-Table9[[#This Row],[B11]]</f>
        <v>1</v>
      </c>
      <c r="CU119" s="43">
        <f>Table9[[#This Row],[R-B12]]-Table9[[#This Row],[B12]]</f>
        <v>1</v>
      </c>
      <c r="CV119" s="43">
        <f>Table9[[#This Row],[R-K1]]-Table9[[#This Row],[K1]]</f>
        <v>1</v>
      </c>
      <c r="CW119" s="43">
        <f>Table9[[#This Row],[R-K2]]-Table9[[#This Row],[K2]]</f>
        <v>1</v>
      </c>
      <c r="CX119" s="43">
        <f>Table9[[#This Row],[R-K3]]-Table9[[#This Row],[K3]]</f>
        <v>1</v>
      </c>
      <c r="CY119" s="43">
        <f>Table9[[#This Row],[R-K4]]-Table9[[#This Row],[K4]]</f>
        <v>1</v>
      </c>
      <c r="CZ119" s="43">
        <f>Table9[[#This Row],[R-K5]]-Table9[[#This Row],[K5]]</f>
        <v>2</v>
      </c>
      <c r="DA119" s="43">
        <f>Table9[[#This Row],[R-P1]]-Table9[[#This Row],[P1]]</f>
        <v>2</v>
      </c>
      <c r="DB119" s="43">
        <f>Table9[[#This Row],[R-P2]]-Table9[[#This Row],[P2]]</f>
        <v>0</v>
      </c>
      <c r="DC119" s="43">
        <f>Table9[[#This Row],[R-P3]]-Table9[[#This Row],[P3]]</f>
        <v>2</v>
      </c>
      <c r="DD119" s="43">
        <f>Table9[[#This Row],[R-P4]]-Table9[[#This Row],[P4]]</f>
        <v>2</v>
      </c>
      <c r="DE119" s="43">
        <f>Table9[[#This Row],[R-P5]]-Table9[[#This Row],[P5]]</f>
        <v>1</v>
      </c>
      <c r="DF119" s="43">
        <f>Table9[[#This Row],[R-E1]]-Table9[[#This Row],[E1]]</f>
        <v>1</v>
      </c>
      <c r="DG119" s="328">
        <f>Table9[[#This Row],[R-E2]]-Table9[[#This Row],[E2]]</f>
        <v>1</v>
      </c>
      <c r="DH119" s="43">
        <f>COUNTIF(Table9[[#This Row],[G-B1]:[G-B12]],"&lt;=0")/12*100</f>
        <v>8.3333333333333321</v>
      </c>
      <c r="DI119" s="43">
        <f>COUNTIF(Table9[[#This Row],[G-K1]:[G-K5]],"&lt;=0")/5*100</f>
        <v>0</v>
      </c>
      <c r="DJ119" s="43">
        <f>COUNTIF(Table9[[#This Row],[G-P1]:[G-P5]],"&lt;=0")/5*100</f>
        <v>20</v>
      </c>
      <c r="DK119" s="43">
        <f>COUNTIF(Table9[[#This Row],[G-E1]:[G-E2]],"&lt;=0")/2*100</f>
        <v>0</v>
      </c>
      <c r="DL119" s="450">
        <f>IF(AE119="RDP",(COUNTIF(Table9[[#This Row],[G-B3]],"&lt;=0")+COUNTIF(Table9[[#This Row],[G-B4]],"&lt;=0")+COUNTIF(Table9[[#This Row],[G-B7]],"&lt;=0")+COUNTIF(Table9[[#This Row],[G-B11]],"&lt;=0")+COUNTIF(Table9[[#This Row],[G-K2]],"&lt;=0"))/5*100,IF(AE119="RMS",(COUNTIF(Table9[[#This Row],[G-B4]],"&lt;=0")+COUNTIF(Table9[[#This Row],[G-B5]],"&lt;=0")+COUNTIF(Table9[[#This Row],[G-B10]],"&lt;=0")+COUNTIF(Table9[[#This Row],[G-B12]],"&lt;=0")+COUNTIF(Table9[[#This Row],[G-K2]],"&lt;=0"))/5*100,IF(AE119="RSS",(COUNTIF(Table9[[#This Row],[G-B1]],"&lt;=0")+COUNTIF(Table9[[#This Row],[G-B2]],"&lt;=0")+COUNTIF(Table9[[#This Row],[G-B6]],"&lt;=0")+COUNTIF(Table9[[#This Row],[G-B11]],"&lt;=0")+COUNTIF(Table9[[#This Row],[G-B12]],"&lt;=0"))/5*100,0)))</f>
        <v>20</v>
      </c>
      <c r="DM119" s="332"/>
      <c r="DR119" s="332"/>
      <c r="DW119" s="332"/>
      <c r="DX119" s="42"/>
      <c r="DY119" s="42"/>
      <c r="DZ119" s="42"/>
      <c r="EA119" s="333"/>
      <c r="EB119" s="342"/>
      <c r="EC119" s="339"/>
      <c r="ED119" s="339"/>
      <c r="EE119" s="338"/>
    </row>
    <row r="120" spans="2:135" ht="58.5" hidden="1" thickBot="1" x14ac:dyDescent="0.35">
      <c r="B120" s="282">
        <v>122</v>
      </c>
      <c r="C120" s="42" t="s">
        <v>134</v>
      </c>
      <c r="D120" s="45">
        <v>46185</v>
      </c>
      <c r="E120" s="44" t="s">
        <v>1055</v>
      </c>
      <c r="F120" s="43">
        <v>1001359</v>
      </c>
      <c r="G120" s="357">
        <f t="shared" ca="1" si="5"/>
        <v>36.579814431126337</v>
      </c>
      <c r="H120" s="283">
        <v>32964</v>
      </c>
      <c r="I120" s="43" t="s">
        <v>136</v>
      </c>
      <c r="J120" s="43" t="s">
        <v>137</v>
      </c>
      <c r="K120" s="43" t="s">
        <v>138</v>
      </c>
      <c r="L120" s="43" t="s">
        <v>147</v>
      </c>
      <c r="M120" s="42" t="s">
        <v>228</v>
      </c>
      <c r="N120" s="43"/>
      <c r="O120" s="43" t="s">
        <v>159</v>
      </c>
      <c r="P120" s="44" t="s">
        <v>1056</v>
      </c>
      <c r="Q120" s="43" t="s">
        <v>144</v>
      </c>
      <c r="R120" s="43" t="s">
        <v>185</v>
      </c>
      <c r="S120" s="45">
        <v>41246</v>
      </c>
      <c r="T120" s="286">
        <f t="shared" ca="1" si="8"/>
        <v>13.880555555555556</v>
      </c>
      <c r="U120" s="43"/>
      <c r="V120" s="43" t="s">
        <v>58</v>
      </c>
      <c r="W120" s="46"/>
      <c r="X120" s="46">
        <f ca="1">($T$1-Table9[[#This Row],[Date of Appointment to Current Grade]])/365</f>
        <v>4.0565267598934627</v>
      </c>
      <c r="Y120" s="45">
        <v>44835</v>
      </c>
      <c r="Z120" s="43" t="s">
        <v>187</v>
      </c>
      <c r="AA120" s="45">
        <v>45809</v>
      </c>
      <c r="AB120" s="46">
        <f ca="1">($T$1-Table9[[#This Row],[Date in Position]])/365</f>
        <v>1.3880336092085312</v>
      </c>
      <c r="AC120" s="43" t="s">
        <v>146</v>
      </c>
      <c r="AD120" s="43">
        <v>2021</v>
      </c>
      <c r="AE120" s="43" t="s">
        <v>139</v>
      </c>
      <c r="AF120" s="43" t="s">
        <v>148</v>
      </c>
      <c r="AG120" s="47" t="s">
        <v>1057</v>
      </c>
      <c r="AH120" s="47" t="s">
        <v>1058</v>
      </c>
      <c r="AI120" s="47" t="s">
        <v>1059</v>
      </c>
      <c r="AJ120" s="42" t="s">
        <v>331</v>
      </c>
      <c r="AK120" s="48" t="s">
        <v>1060</v>
      </c>
      <c r="AL120" s="42" t="s">
        <v>168</v>
      </c>
      <c r="AM120" s="48" t="s">
        <v>1061</v>
      </c>
      <c r="AN120" s="323">
        <v>2</v>
      </c>
      <c r="AO120" s="43">
        <v>1</v>
      </c>
      <c r="AP120" s="43">
        <v>1</v>
      </c>
      <c r="AQ120" s="43">
        <v>2</v>
      </c>
      <c r="AR120" s="43">
        <v>2</v>
      </c>
      <c r="AS120" s="43">
        <v>1</v>
      </c>
      <c r="AT120" s="43">
        <v>2</v>
      </c>
      <c r="AU120" s="43">
        <v>3</v>
      </c>
      <c r="AV120" s="43">
        <v>1</v>
      </c>
      <c r="AW120" s="43">
        <v>3</v>
      </c>
      <c r="AX120" s="43">
        <v>1</v>
      </c>
      <c r="AY120" s="43">
        <v>2</v>
      </c>
      <c r="AZ120" s="43">
        <v>1</v>
      </c>
      <c r="BA120" s="43">
        <v>2</v>
      </c>
      <c r="BB120" s="43">
        <v>1</v>
      </c>
      <c r="BC120" s="43">
        <v>1</v>
      </c>
      <c r="BD120" s="43">
        <v>0</v>
      </c>
      <c r="BE120" s="43">
        <v>0</v>
      </c>
      <c r="BF120" s="43">
        <v>0</v>
      </c>
      <c r="BG120" s="43">
        <v>0</v>
      </c>
      <c r="BH120" s="43">
        <v>0</v>
      </c>
      <c r="BI120" s="43">
        <v>1</v>
      </c>
      <c r="BJ120" s="43">
        <v>0</v>
      </c>
      <c r="BK120" s="328">
        <v>0</v>
      </c>
      <c r="BL120" s="325">
        <f>IF(AND(All!$V120="P1",All!$AE120="RDP"),Ruler!E$6,IF(AND(All!$V120="P2",All!$AE120="RDP"),Ruler!E$7,IF(AND(All!$V120="P3",All!$AE120="RDP"),Ruler!E$8,IF(AND(All!$V120="P4",All!$AE120="RDP"),Ruler!E$9,IF(AND(All!$V120="P5",All!$AE120="RDP"),Ruler!E$10,IF(AND(All!$V120="P6",All!$AE120="RDP"),Ruler!E$11,IF(AND(All!$V120="P7",All!$AE120="RDP"),Ruler!E$12,IF(AND(All!$V120="P8",All!$AE120="RDP"),Ruler!E$13,IF(AND(All!$V120="P9",All!$AE120="RDP"),Ruler!E$14,IF(AND(All!$V120="P1",All!$AE120="RMS"),Ruler!E$6,IF(AND(All!$V120="P2",All!$AE120="RMS"),Ruler!E$15,IF(AND(All!$V120="P3",All!$AE120="RMS"),Ruler!E$16,IF(AND(All!$V120="P4",All!$AE120="RMS"),Ruler!E$17,IF(AND(All!$V120="P5",All!$AE120="RMS"),Ruler!E$18,IF(AND(All!$V120="P6",All!$AE120="RMS"),Ruler!E$19,IF(AND(All!$V120="P7",All!$AE120="RMS"),Ruler!E$20,IF(AND(All!$V120="P8",All!$AE120="RMS"),Ruler!E$21,IF(AND(All!$V120="P9",All!$AE120="RMS"),Ruler!E$22,IF(AND(All!$V120="P1",All!$AE120="RSS"),Ruler!E$6,IF(AND(All!$V120="P2",All!$AE120="RSS"),Ruler!E$23,IF(AND(All!$V120="P3",All!$AE120="RSS"),Ruler!E$24,IF(AND(All!$V120="P4",All!$AE120="RSS"),Ruler!E$25,IF(AND(All!$V120="P5",All!$AE120="RSS"),Ruler!E$26,IF(AND(All!$V120="P6",All!$AE120="RSS"),Ruler!E$27,IF(AND(All!$V120="P7",All!$AE120="RSS"),Ruler!E$28,IF(AND(All!$V120="P8",All!$AE120="RSS"),Ruler!E$29,IF(AND(All!$V120="P9",All!$AE120="RSS"),Ruler!E$30,0)))))))))))))))))))))))))))</f>
        <v>3</v>
      </c>
      <c r="BM120" s="325">
        <f>IF(AND(All!$V120="P1",All!$AE120="RDP"),Ruler!F$6,IF(AND(All!$V120="P2",All!$AE120="RDP"),Ruler!F$7,IF(AND(All!$V120="P3",All!$AE120="RDP"),Ruler!F$8,IF(AND(All!$V120="P4",All!$AE120="RDP"),Ruler!F$9,IF(AND(All!$V120="P5",All!$AE120="RDP"),Ruler!F$10,IF(AND(All!$V120="P6",All!$AE120="RDP"),Ruler!F$11,IF(AND(All!$V120="P7",All!$AE120="RDP"),Ruler!F$12,IF(AND(All!$V120="P8",All!$AE120="RDP"),Ruler!F$13,IF(AND(All!$V120="P9",All!$AE120="RDP"),Ruler!F$14,IF(AND(All!$V120="P1",All!$AE120="RMS"),Ruler!F$6,IF(AND(All!$V120="P2",All!$AE120="RMS"),Ruler!F$15,IF(AND(All!$V120="P3",All!$AE120="RMS"),Ruler!F$16,IF(AND(All!$V120="P4",All!$AE120="RMS"),Ruler!F$17,IF(AND(All!$V120="P5",All!$AE120="RMS"),Ruler!F$18,IF(AND(All!$V120="P6",All!$AE120="RMS"),Ruler!F$19,IF(AND(All!$V120="P7",All!$AE120="RMS"),Ruler!F$20,IF(AND(All!$V120="P8",All!$AE120="RMS"),Ruler!F$21,IF(AND(All!$V120="P9",All!$AE120="RMS"),Ruler!F$22,IF(AND(All!$V120="P1",All!$AE120="RSS"),Ruler!F$6,IF(AND(All!$V120="P2",All!$AE120="RSS"),Ruler!F$23,IF(AND(All!$V120="P3",All!$AE120="RSS"),Ruler!F$24,IF(AND(All!$V120="P4",All!$AE120="RSS"),Ruler!F$25,IF(AND(All!$V120="P5",All!$AE120="RSS"),Ruler!F$26,IF(AND(All!$V120="P6",All!$AE120="RSS"),Ruler!F$27,IF(AND(All!$V120="P7",All!$AE120="RSS"),Ruler!F$28,IF(AND(All!$V120="P8",All!$AE120="RSS"),Ruler!F$29,IF(AND(All!$V120="P9",All!$AE120="RSS"),Ruler!F$30,0)))))))))))))))))))))))))))</f>
        <v>3</v>
      </c>
      <c r="BN120" s="325">
        <f>IF(AND(All!$V120="P1",All!$AE120="RDP"),Ruler!G$6,IF(AND(All!$V120="P2",All!$AE120="RDP"),Ruler!G$7,IF(AND(All!$V120="P3",All!$AE120="RDP"),Ruler!G$8,IF(AND(All!$V120="P4",All!$AE120="RDP"),Ruler!G$9,IF(AND(All!$V120="P5",All!$AE120="RDP"),Ruler!G$10,IF(AND(All!$V120="P6",All!$AE120="RDP"),Ruler!G$11,IF(AND(All!$V120="P7",All!$AE120="RDP"),Ruler!G$12,IF(AND(All!$V120="P8",All!$AE120="RDP"),Ruler!G$13,IF(AND(All!$V120="P9",All!$AE120="RDP"),Ruler!G$14,IF(AND(All!$V120="P1",All!$AE120="RMS"),Ruler!G$6,IF(AND(All!$V120="P2",All!$AE120="RMS"),Ruler!G$15,IF(AND(All!$V120="P3",All!$AE120="RMS"),Ruler!G$16,IF(AND(All!$V120="P4",All!$AE120="RMS"),Ruler!G$17,IF(AND(All!$V120="P5",All!$AE120="RMS"),Ruler!G$18,IF(AND(All!$V120="P6",All!$AE120="RMS"),Ruler!G$19,IF(AND(All!$V120="P7",All!$AE120="RMS"),Ruler!G$20,IF(AND(All!$V120="P8",All!$AE120="RMS"),Ruler!G$21,IF(AND(All!$V120="P9",All!$AE120="RMS"),Ruler!G$22,IF(AND(All!$V120="P1",All!$AE120="RSS"),Ruler!G$6,IF(AND(All!$V120="P2",All!$AE120="RSS"),Ruler!G$23,IF(AND(All!$V120="P3",All!$AE120="RSS"),Ruler!G$24,IF(AND(All!$V120="P4",All!$AE120="RSS"),Ruler!G$25,IF(AND(All!$V120="P5",All!$AE120="RSS"),Ruler!G$26,IF(AND(All!$V120="P6",All!$AE120="RSS"),Ruler!G$27,IF(AND(All!$V120="P7",All!$AE120="RSS"),Ruler!G$28,IF(AND(All!$V120="P8",All!$AE120="RSS"),Ruler!G$29,IF(AND(All!$V120="P9",All!$AE120="RSS"),Ruler!G$30,0)))))))))))))))))))))))))))</f>
        <v>2</v>
      </c>
      <c r="BO120" s="325">
        <f>IF(AND(All!$V120="P1",All!$AE120="RDP"),Ruler!H$6,IF(AND(All!$V120="P2",All!$AE120="RDP"),Ruler!H$7,IF(AND(All!$V120="P3",All!$AE120="RDP"),Ruler!H$8,IF(AND(All!$V120="P4",All!$AE120="RDP"),Ruler!H$9,IF(AND(All!$V120="P5",All!$AE120="RDP"),Ruler!H$10,IF(AND(All!$V120="P6",All!$AE120="RDP"),Ruler!H$11,IF(AND(All!$V120="P7",All!$AE120="RDP"),Ruler!H$12,IF(AND(All!$V120="P8",All!$AE120="RDP"),Ruler!H$13,IF(AND(All!$V120="P9",All!$AE120="RDP"),Ruler!H$14,IF(AND(All!$V120="P1",All!$AE120="RMS"),Ruler!H$6,IF(AND(All!$V120="P2",All!$AE120="RMS"),Ruler!H$15,IF(AND(All!$V120="P3",All!$AE120="RMS"),Ruler!H$16,IF(AND(All!$V120="P4",All!$AE120="RMS"),Ruler!H$17,IF(AND(All!$V120="P5",All!$AE120="RMS"),Ruler!H$18,IF(AND(All!$V120="P6",All!$AE120="RMS"),Ruler!H$19,IF(AND(All!$V120="P7",All!$AE120="RMS"),Ruler!H$20,IF(AND(All!$V120="P8",All!$AE120="RMS"),Ruler!H$21,IF(AND(All!$V120="P9",All!$AE120="RMS"),Ruler!H$22,IF(AND(All!$V120="P1",All!$AE120="RSS"),Ruler!H$6,IF(AND(All!$V120="P2",All!$AE120="RSS"),Ruler!H$23,IF(AND(All!$V120="P3",All!$AE120="RSS"),Ruler!H$24,IF(AND(All!$V120="P4",All!$AE120="RSS"),Ruler!H$25,IF(AND(All!$V120="P5",All!$AE120="RSS"),Ruler!H$26,IF(AND(All!$V120="P6",All!$AE120="RSS"),Ruler!H$27,IF(AND(All!$V120="P7",All!$AE120="RSS"),Ruler!H$28,IF(AND(All!$V120="P8",All!$AE120="RSS"),Ruler!H$29,IF(AND(All!$V120="P9",All!$AE120="RSS"),Ruler!H$30,0)))))))))))))))))))))))))))</f>
        <v>3</v>
      </c>
      <c r="BP120" s="325">
        <f>IF(AND(All!$V120="P1",All!$AE120="RDP"),Ruler!I$6,IF(AND(All!$V120="P2",All!$AE120="RDP"),Ruler!I$7,IF(AND(All!$V120="P3",All!$AE120="RDP"),Ruler!I$8,IF(AND(All!$V120="P4",All!$AE120="RDP"),Ruler!I$9,IF(AND(All!$V120="P5",All!$AE120="RDP"),Ruler!I$10,IF(AND(All!$V120="P6",All!$AE120="RDP"),Ruler!I$11,IF(AND(All!$V120="P7",All!$AE120="RDP"),Ruler!I$12,IF(AND(All!$V120="P8",All!$AE120="RDP"),Ruler!I$13,IF(AND(All!$V120="P9",All!$AE120="RDP"),Ruler!I$14,IF(AND(All!$V120="P1",All!$AE120="RMS"),Ruler!I$6,IF(AND(All!$V120="P2",All!$AE120="RMS"),Ruler!I$15,IF(AND(All!$V120="P3",All!$AE120="RMS"),Ruler!I$16,IF(AND(All!$V120="P4",All!$AE120="RMS"),Ruler!I$17,IF(AND(All!$V120="P5",All!$AE120="RMS"),Ruler!I$18,IF(AND(All!$V120="P6",All!$AE120="RMS"),Ruler!I$19,IF(AND(All!$V120="P7",All!$AE120="RMS"),Ruler!I$20,IF(AND(All!$V120="P8",All!$AE120="RMS"),Ruler!I$21,IF(AND(All!$V120="P9",All!$AE120="RMS"),Ruler!I$22,IF(AND(All!$V120="P1",All!$AE120="RSS"),Ruler!I$6,IF(AND(All!$V120="P2",All!$AE120="RSS"),Ruler!I$23,IF(AND(All!$V120="P3",All!$AE120="RSS"),Ruler!I$24,IF(AND(All!$V120="P4",All!$AE120="RSS"),Ruler!I$25,IF(AND(All!$V120="P5",All!$AE120="RSS"),Ruler!I$26,IF(AND(All!$V120="P6",All!$AE120="RSS"),Ruler!I$27,IF(AND(All!$V120="P7",All!$AE120="RSS"),Ruler!I$28,IF(AND(All!$V120="P8",All!$AE120="RSS"),Ruler!I$29,IF(AND(All!$V120="P9",All!$AE120="RSS"),Ruler!I$30,0)))))))))))))))))))))))))))</f>
        <v>3</v>
      </c>
      <c r="BQ120" s="325">
        <f>IF(AND(All!$V120="P1",All!$AE120="RDP"),Ruler!J$6,IF(AND(All!$V120="P2",All!$AE120="RDP"),Ruler!J$7,IF(AND(All!$V120="P3",All!$AE120="RDP"),Ruler!J$8,IF(AND(All!$V120="P4",All!$AE120="RDP"),Ruler!J$9,IF(AND(All!$V120="P5",All!$AE120="RDP"),Ruler!J$10,IF(AND(All!$V120="P6",All!$AE120="RDP"),Ruler!J$11,IF(AND(All!$V120="P7",All!$AE120="RDP"),Ruler!J$12,IF(AND(All!$V120="P8",All!$AE120="RDP"),Ruler!J$13,IF(AND(All!$V120="P9",All!$AE120="RDP"),Ruler!J$14,IF(AND(All!$V120="P1",All!$AE120="RMS"),Ruler!J$6,IF(AND(All!$V120="P2",All!$AE120="RMS"),Ruler!J$15,IF(AND(All!$V120="P3",All!$AE120="RMS"),Ruler!J$16,IF(AND(All!$V120="P4",All!$AE120="RMS"),Ruler!J$17,IF(AND(All!$V120="P5",All!$AE120="RMS"),Ruler!J$18,IF(AND(All!$V120="P6",All!$AE120="RMS"),Ruler!J$19,IF(AND(All!$V120="P7",All!$AE120="RMS"),Ruler!J$20,IF(AND(All!$V120="P8",All!$AE120="RMS"),Ruler!J$21,IF(AND(All!$V120="P9",All!$AE120="RMS"),Ruler!J$22,IF(AND(All!$V120="P1",All!$AE120="RSS"),Ruler!J$6,IF(AND(All!$V120="P2",All!$AE120="RSS"),Ruler!J$23,IF(AND(All!$V120="P3",All!$AE120="RSS"),Ruler!J$24,IF(AND(All!$V120="P4",All!$AE120="RSS"),Ruler!J$25,IF(AND(All!$V120="P5",All!$AE120="RSS"),Ruler!J$26,IF(AND(All!$V120="P6",All!$AE120="RSS"),Ruler!J$27,IF(AND(All!$V120="P7",All!$AE120="RSS"),Ruler!J$28,IF(AND(All!$V120="P8",All!$AE120="RSS"),Ruler!J$29,IF(AND(All!$V120="P9",All!$AE120="RSS"),Ruler!J$30,0)))))))))))))))))))))))))))</f>
        <v>2</v>
      </c>
      <c r="BR120" s="325">
        <f>IF(AND(All!$V120="P1",All!$AE120="RDP"),Ruler!K$6,IF(AND(All!$V120="P2",All!$AE120="RDP"),Ruler!K$7,IF(AND(All!$V120="P3",All!$AE120="RDP"),Ruler!K$8,IF(AND(All!$V120="P4",All!$AE120="RDP"),Ruler!K$9,IF(AND(All!$V120="P5",All!$AE120="RDP"),Ruler!K$10,IF(AND(All!$V120="P6",All!$AE120="RDP"),Ruler!K$11,IF(AND(All!$V120="P7",All!$AE120="RDP"),Ruler!K$12,IF(AND(All!$V120="P8",All!$AE120="RDP"),Ruler!K$13,IF(AND(All!$V120="P9",All!$AE120="RDP"),Ruler!K$14,IF(AND(All!$V120="P1",All!$AE120="RMS"),Ruler!K$6,IF(AND(All!$V120="P2",All!$AE120="RMS"),Ruler!K$15,IF(AND(All!$V120="P3",All!$AE120="RMS"),Ruler!K$16,IF(AND(All!$V120="P4",All!$AE120="RMS"),Ruler!K$17,IF(AND(All!$V120="P5",All!$AE120="RMS"),Ruler!K$18,IF(AND(All!$V120="P6",All!$AE120="RMS"),Ruler!K$19,IF(AND(All!$V120="P7",All!$AE120="RMS"),Ruler!K$20,IF(AND(All!$V120="P8",All!$AE120="RMS"),Ruler!K$21,IF(AND(All!$V120="P9",All!$AE120="RMS"),Ruler!K$22,IF(AND(All!$V120="P1",All!$AE120="RSS"),Ruler!K$6,IF(AND(All!$V120="P2",All!$AE120="RSS"),Ruler!K$23,IF(AND(All!$V120="P3",All!$AE120="RSS"),Ruler!K$24,IF(AND(All!$V120="P4",All!$AE120="RSS"),Ruler!K$25,IF(AND(All!$V120="P5",All!$AE120="RSS"),Ruler!K$26,IF(AND(All!$V120="P6",All!$AE120="RSS"),Ruler!K$27,IF(AND(All!$V120="P7",All!$AE120="RSS"),Ruler!K$28,IF(AND(All!$V120="P8",All!$AE120="RSS"),Ruler!K$29,IF(AND(All!$V120="P9",All!$AE120="RSS"),Ruler!K$30,0)))))))))))))))))))))))))))</f>
        <v>3</v>
      </c>
      <c r="BS120" s="325">
        <f>IF(AND(All!$V120="P1",All!$AE120="RDP"),Ruler!L$6,IF(AND(All!$V120="P2",All!$AE120="RDP"),Ruler!L$7,IF(AND(All!$V120="P3",All!$AE120="RDP"),Ruler!L$8,IF(AND(All!$V120="P4",All!$AE120="RDP"),Ruler!L$9,IF(AND(All!$V120="P5",All!$AE120="RDP"),Ruler!L$10,IF(AND(All!$V120="P6",All!$AE120="RDP"),Ruler!L$11,IF(AND(All!$V120="P7",All!$AE120="RDP"),Ruler!L$12,IF(AND(All!$V120="P8",All!$AE120="RDP"),Ruler!L$13,IF(AND(All!$V120="P9",All!$AE120="RDP"),Ruler!L$14,IF(AND(All!$V120="P1",All!$AE120="RMS"),Ruler!L$6,IF(AND(All!$V120="P2",All!$AE120="RMS"),Ruler!L$15,IF(AND(All!$V120="P3",All!$AE120="RMS"),Ruler!L$16,IF(AND(All!$V120="P4",All!$AE120="RMS"),Ruler!L$17,IF(AND(All!$V120="P5",All!$AE120="RMS"),Ruler!L$18,IF(AND(All!$V120="P6",All!$AE120="RMS"),Ruler!L$19,IF(AND(All!$V120="P7",All!$AE120="RMS"),Ruler!L$20,IF(AND(All!$V120="P8",All!$AE120="RMS"),Ruler!L$21,IF(AND(All!$V120="P9",All!$AE120="RMS"),Ruler!L$22,IF(AND(All!$V120="P1",All!$AE120="RSS"),Ruler!L$6,IF(AND(All!$V120="P2",All!$AE120="RSS"),Ruler!L$23,IF(AND(All!$V120="P3",All!$AE120="RSS"),Ruler!L$24,IF(AND(All!$V120="P4",All!$AE120="RSS"),Ruler!L$25,IF(AND(All!$V120="P5",All!$AE120="RSS"),Ruler!L$26,IF(AND(All!$V120="P6",All!$AE120="RSS"),Ruler!L$27,IF(AND(All!$V120="P7",All!$AE120="RSS"),Ruler!L$28,IF(AND(All!$V120="P8",All!$AE120="RSS"),Ruler!L$29,IF(AND(All!$V120="P9",All!$AE120="RSS"),Ruler!L$30,0)))))))))))))))))))))))))))</f>
        <v>3</v>
      </c>
      <c r="BT120" s="325">
        <f>IF(AND(All!$V120="P1",All!$AE120="RDP"),Ruler!M$6,IF(AND(All!$V120="P2",All!$AE120="RDP"),Ruler!M$7,IF(AND(All!$V120="P3",All!$AE120="RDP"),Ruler!M$8,IF(AND(All!$V120="P4",All!$AE120="RDP"),Ruler!M$9,IF(AND(All!$V120="P5",All!$AE120="RDP"),Ruler!M$10,IF(AND(All!$V120="P6",All!$AE120="RDP"),Ruler!M$11,IF(AND(All!$V120="P7",All!$AE120="RDP"),Ruler!M$12,IF(AND(All!$V120="P8",All!$AE120="RDP"),Ruler!M$13,IF(AND(All!$V120="P9",All!$AE120="RDP"),Ruler!M$14,IF(AND(All!$V120="P1",All!$AE120="RMS"),Ruler!M$6,IF(AND(All!$V120="P2",All!$AE120="RMS"),Ruler!M$15,IF(AND(All!$V120="P3",All!$AE120="RMS"),Ruler!M$16,IF(AND(All!$V120="P4",All!$AE120="RMS"),Ruler!M$17,IF(AND(All!$V120="P5",All!$AE120="RMS"),Ruler!M$18,IF(AND(All!$V120="P6",All!$AE120="RMS"),Ruler!M$19,IF(AND(All!$V120="P7",All!$AE120="RMS"),Ruler!M$20,IF(AND(All!$V120="P8",All!$AE120="RMS"),Ruler!M$21,IF(AND(All!$V120="P9",All!$AE120="RMS"),Ruler!M$22,IF(AND(All!$V120="P1",All!$AE120="RSS"),Ruler!M$6,IF(AND(All!$V120="P2",All!$AE120="RSS"),Ruler!M$23,IF(AND(All!$V120="P3",All!$AE120="RSS"),Ruler!M$24,IF(AND(All!$V120="P4",All!$AE120="RSS"),Ruler!M$25,IF(AND(All!$V120="P5",All!$AE120="RSS"),Ruler!M$26,IF(AND(All!$V120="P6",All!$AE120="RSS"),Ruler!M$27,IF(AND(All!$V120="P7",All!$AE120="RSS"),Ruler!M$28,IF(AND(All!$V120="P8",All!$AE120="RSS"),Ruler!M$29,IF(AND(All!$V120="P9",All!$AE120="RSS"),Ruler!M$30,0)))))))))))))))))))))))))))</f>
        <v>2</v>
      </c>
      <c r="BU120" s="325">
        <f>IF(AND(All!$V120="P1",All!$AE120="RDP"),Ruler!N$6,IF(AND(All!$V120="P2",All!$AE120="RDP"),Ruler!N$7,IF(AND(All!$V120="P3",All!$AE120="RDP"),Ruler!N$8,IF(AND(All!$V120="P4",All!$AE120="RDP"),Ruler!N$9,IF(AND(All!$V120="P5",All!$AE120="RDP"),Ruler!N$10,IF(AND(All!$V120="P6",All!$AE120="RDP"),Ruler!N$11,IF(AND(All!$V120="P7",All!$AE120="RDP"),Ruler!N$12,IF(AND(All!$V120="P8",All!$AE120="RDP"),Ruler!N$13,IF(AND(All!$V120="P9",All!$AE120="RDP"),Ruler!N$14,IF(AND(All!$V120="P1",All!$AE120="RMS"),Ruler!N$6,IF(AND(All!$V120="P2",All!$AE120="RMS"),Ruler!N$15,IF(AND(All!$V120="P3",All!$AE120="RMS"),Ruler!N$16,IF(AND(All!$V120="P4",All!$AE120="RMS"),Ruler!N$17,IF(AND(All!$V120="P5",All!$AE120="RMS"),Ruler!N$18,IF(AND(All!$V120="P6",All!$AE120="RMS"),Ruler!N$19,IF(AND(All!$V120="P7",All!$AE120="RMS"),Ruler!N$20,IF(AND(All!$V120="P8",All!$AE120="RMS"),Ruler!N$21,IF(AND(All!$V120="P9",All!$AE120="RMS"),Ruler!N$22,IF(AND(All!$V120="P1",All!$AE120="RSS"),Ruler!N$6,IF(AND(All!$V120="P2",All!$AE120="RSS"),Ruler!N$23,IF(AND(All!$V120="P3",All!$AE120="RSS"),Ruler!N$24,IF(AND(All!$V120="P4",All!$AE120="RSS"),Ruler!N$25,IF(AND(All!$V120="P5",All!$AE120="RSS"),Ruler!N$26,IF(AND(All!$V120="P6",All!$AE120="RSS"),Ruler!N$27,IF(AND(All!$V120="P7",All!$AE120="RSS"),Ruler!N$28,IF(AND(All!$V120="P8",All!$AE120="RSS"),Ruler!N$29,IF(AND(All!$V120="P9",All!$AE120="RSS"),Ruler!N$30,0)))))))))))))))))))))))))))</f>
        <v>3</v>
      </c>
      <c r="BV120" s="325">
        <f>IF(AND(All!$V120="P1",All!$AE120="RDP"),Ruler!O$6,IF(AND(All!$V120="P2",All!$AE120="RDP"),Ruler!O$7,IF(AND(All!$V120="P3",All!$AE120="RDP"),Ruler!O$8,IF(AND(All!$V120="P4",All!$AE120="RDP"),Ruler!O$9,IF(AND(All!$V120="P5",All!$AE120="RDP"),Ruler!O$10,IF(AND(All!$V120="P6",All!$AE120="RDP"),Ruler!O$11,IF(AND(All!$V120="P7",All!$AE120="RDP"),Ruler!O$12,IF(AND(All!$V120="P8",All!$AE120="RDP"),Ruler!O$13,IF(AND(All!$V120="P9",All!$AE120="RDP"),Ruler!O$14,IF(AND(All!$V120="P1",All!$AE120="RMS"),Ruler!O$6,IF(AND(All!$V120="P2",All!$AE120="RMS"),Ruler!O$15,IF(AND(All!$V120="P3",All!$AE120="RMS"),Ruler!O$16,IF(AND(All!$V120="P4",All!$AE120="RMS"),Ruler!O$17,IF(AND(All!$V120="P5",All!$AE120="RMS"),Ruler!O$18,IF(AND(All!$V120="P6",All!$AE120="RMS"),Ruler!O$19,IF(AND(All!$V120="P7",All!$AE120="RMS"),Ruler!O$20,IF(AND(All!$V120="P8",All!$AE120="RMS"),Ruler!O$21,IF(AND(All!$V120="P9",All!$AE120="RMS"),Ruler!O$22,IF(AND(All!$V120="P1",All!$AE120="RSS"),Ruler!O$6,IF(AND(All!$V120="P2",All!$AE120="RSS"),Ruler!O$23,IF(AND(All!$V120="P3",All!$AE120="RSS"),Ruler!O$24,IF(AND(All!$V120="P4",All!$AE120="RSS"),Ruler!O$25,IF(AND(All!$V120="P5",All!$AE120="RSS"),Ruler!O$26,IF(AND(All!$V120="P6",All!$AE120="RSS"),Ruler!O$27,IF(AND(All!$V120="P7",All!$AE120="RSS"),Ruler!O$28,IF(AND(All!$V120="P8",All!$AE120="RSS"),Ruler!O$29,IF(AND(All!$V120="P9",All!$AE120="RSS"),Ruler!O$30,0)))))))))))))))))))))))))))</f>
        <v>2</v>
      </c>
      <c r="BW120" s="325">
        <f>IF(AND(All!$V120="P1",All!$AE120="RDP"),Ruler!P$6,IF(AND(All!$V120="P2",All!$AE120="RDP"),Ruler!P$7,IF(AND(All!$V120="P3",All!$AE120="RDP"),Ruler!P$8,IF(AND(All!$V120="P4",All!$AE120="RDP"),Ruler!P$9,IF(AND(All!$V120="P5",All!$AE120="RDP"),Ruler!P$10,IF(AND(All!$V120="P6",All!$AE120="RDP"),Ruler!P$11,IF(AND(All!$V120="P7",All!$AE120="RDP"),Ruler!P$12,IF(AND(All!$V120="P8",All!$AE120="RDP"),Ruler!P$13,IF(AND(All!$V120="P9",All!$AE120="RDP"),Ruler!P$14,IF(AND(All!$V120="P1",All!$AE120="RMS"),Ruler!P$6,IF(AND(All!$V120="P2",All!$AE120="RMS"),Ruler!P$15,IF(AND(All!$V120="P3",All!$AE120="RMS"),Ruler!P$16,IF(AND(All!$V120="P4",All!$AE120="RMS"),Ruler!P$17,IF(AND(All!$V120="P5",All!$AE120="RMS"),Ruler!P$18,IF(AND(All!$V120="P6",All!$AE120="RMS"),Ruler!P$19,IF(AND(All!$V120="P7",All!$AE120="RMS"),Ruler!P$20,IF(AND(All!$V120="P8",All!$AE120="RMS"),Ruler!P$21,IF(AND(All!$V120="P9",All!$AE120="RMS"),Ruler!P$22,IF(AND(All!$V120="P1",All!$AE120="RSS"),Ruler!P$6,IF(AND(All!$V120="P2",All!$AE120="RSS"),Ruler!P$23,IF(AND(All!$V120="P3",All!$AE120="RSS"),Ruler!P$24,IF(AND(All!$V120="P4",All!$AE120="RSS"),Ruler!P$25,IF(AND(All!$V120="P5",All!$AE120="RSS"),Ruler!P$26,IF(AND(All!$V120="P6",All!$AE120="RSS"),Ruler!P$27,IF(AND(All!$V120="P7",All!$AE120="RSS"),Ruler!P$28,IF(AND(All!$V120="P8",All!$AE120="RSS"),Ruler!P$29,IF(AND(All!$V120="P9",All!$AE120="RSS"),Ruler!P$30,0)))))))))))))))))))))))))))</f>
        <v>3</v>
      </c>
      <c r="BX120" s="325">
        <f>IF(AND(All!$V120="P1",All!$AE120="RDP"),Ruler!Q$6,IF(AND(All!$V120="P2",All!$AE120="RDP"),Ruler!Q$7,IF(AND(All!$V120="P3",All!$AE120="RDP"),Ruler!Q$8,IF(AND(All!$V120="P4",All!$AE120="RDP"),Ruler!Q$9,IF(AND(All!$V120="P5",All!$AE120="RDP"),Ruler!Q$10,IF(AND(All!$V120="P6",All!$AE120="RDP"),Ruler!Q$11,IF(AND(All!$V120="P7",All!$AE120="RDP"),Ruler!Q$12,IF(AND(All!$V120="P8",All!$AE120="RDP"),Ruler!Q$13,IF(AND(All!$V120="P9",All!$AE120="RDP"),Ruler!Q$14,IF(AND(All!$V120="P1",All!$AE120="RMS"),Ruler!Q$6,IF(AND(All!$V120="P2",All!$AE120="RMS"),Ruler!Q$15,IF(AND(All!$V120="P3",All!$AE120="RMS"),Ruler!Q$16,IF(AND(All!$V120="P4",All!$AE120="RMS"),Ruler!Q$17,IF(AND(All!$V120="P5",All!$AE120="RMS"),Ruler!Q$18,IF(AND(All!$V120="P6",All!$AE120="RMS"),Ruler!Q$19,IF(AND(All!$V120="P7",All!$AE120="RMS"),Ruler!Q$20,IF(AND(All!$V120="P8",All!$AE120="RMS"),Ruler!Q$21,IF(AND(All!$V120="P9",All!$AE120="RMS"),Ruler!Q$22,IF(AND(All!$V120="P1",All!$AE120="RSS"),Ruler!Q$6,IF(AND(All!$V120="P2",All!$AE120="RSS"),Ruler!Q$23,IF(AND(All!$V120="P3",All!$AE120="RSS"),Ruler!Q$24,IF(AND(All!$V120="P4",All!$AE120="RSS"),Ruler!Q$25,IF(AND(All!$V120="P5",All!$AE120="RSS"),Ruler!Q$26,IF(AND(All!$V120="P6",All!$AE120="RSS"),Ruler!Q$27,IF(AND(All!$V120="P7",All!$AE120="RSS"),Ruler!Q$28,IF(AND(All!$V120="P8",All!$AE120="RSS"),Ruler!Q$29,IF(AND(All!$V120="P9",All!$AE120="RSS"),Ruler!Q$30,0)))))))))))))))))))))))))))</f>
        <v>3</v>
      </c>
      <c r="BY120" s="325">
        <f>IF(AND(All!$V120="P1",All!$AE120="RDP"),Ruler!R$6,IF(AND(All!$V120="P2",All!$AE120="RDP"),Ruler!R$7,IF(AND(All!$V120="P3",All!$AE120="RDP"),Ruler!R$8,IF(AND(All!$V120="P4",All!$AE120="RDP"),Ruler!R$9,IF(AND(All!$V120="P5",All!$AE120="RDP"),Ruler!R$10,IF(AND(All!$V120="P6",All!$AE120="RDP"),Ruler!R$11,IF(AND(All!$V120="P7",All!$AE120="RDP"),Ruler!R$12,IF(AND(All!$V120="P8",All!$AE120="RDP"),Ruler!R$13,IF(AND(All!$V120="P9",All!$AE120="RDP"),Ruler!R$14,IF(AND(All!$V120="P1",All!$AE120="RMS"),Ruler!R$6,IF(AND(All!$V120="P2",All!$AE120="RMS"),Ruler!R$15,IF(AND(All!$V120="P3",All!$AE120="RMS"),Ruler!R$16,IF(AND(All!$V120="P4",All!$AE120="RMS"),Ruler!R$17,IF(AND(All!$V120="P5",All!$AE120="RMS"),Ruler!R$18,IF(AND(All!$V120="P6",All!$AE120="RMS"),Ruler!R$19,IF(AND(All!$V120="P7",All!$AE120="RMS"),Ruler!R$20,IF(AND(All!$V120="P8",All!$AE120="RMS"),Ruler!R$21,IF(AND(All!$V120="P9",All!$AE120="RMS"),Ruler!R$22,IF(AND(All!$V120="P1",All!$AE120="RSS"),Ruler!R$6,IF(AND(All!$V120="P2",All!$AE120="RSS"),Ruler!R$23,IF(AND(All!$V120="P3",All!$AE120="RSS"),Ruler!R$24,IF(AND(All!$V120="P4",All!$AE120="RSS"),Ruler!R$25,IF(AND(All!$V120="P5",All!$AE120="RSS"),Ruler!R$26,IF(AND(All!$V120="P6",All!$AE120="RSS"),Ruler!R$27,IF(AND(All!$V120="P7",All!$AE120="RSS"),Ruler!R$28,IF(AND(All!$V120="P8",All!$AE120="RSS"),Ruler!R$29,IF(AND(All!$V120="P9",All!$AE120="RSS"),Ruler!R$30,0)))))))))))))))))))))))))))</f>
        <v>3</v>
      </c>
      <c r="BZ120" s="325">
        <f>IF(AND(All!$V120="P1",All!$AE120="RDP"),Ruler!S$6,IF(AND(All!$V120="P2",All!$AE120="RDP"),Ruler!S$7,IF(AND(All!$V120="P3",All!$AE120="RDP"),Ruler!S$8,IF(AND(All!$V120="P4",All!$AE120="RDP"),Ruler!S$9,IF(AND(All!$V120="P5",All!$AE120="RDP"),Ruler!S$10,IF(AND(All!$V120="P6",All!$AE120="RDP"),Ruler!S$11,IF(AND(All!$V120="P7",All!$AE120="RDP"),Ruler!S$12,IF(AND(All!$V120="P8",All!$AE120="RDP"),Ruler!S$13,IF(AND(All!$V120="P9",All!$AE120="RDP"),Ruler!S$14,IF(AND(All!$V120="P1",All!$AE120="RMS"),Ruler!S$6,IF(AND(All!$V120="P2",All!$AE120="RMS"),Ruler!S$15,IF(AND(All!$V120="P3",All!$AE120="RMS"),Ruler!S$16,IF(AND(All!$V120="P4",All!$AE120="RMS"),Ruler!S$17,IF(AND(All!$V120="P5",All!$AE120="RMS"),Ruler!S$18,IF(AND(All!$V120="P6",All!$AE120="RMS"),Ruler!S$19,IF(AND(All!$V120="P7",All!$AE120="RMS"),Ruler!S$20,IF(AND(All!$V120="P8",All!$AE120="RMS"),Ruler!S$21,IF(AND(All!$V120="P9",All!$AE120="RMS"),Ruler!S$22,IF(AND(All!$V120="P1",All!$AE120="RSS"),Ruler!S$6,IF(AND(All!$V120="P2",All!$AE120="RSS"),Ruler!S$23,IF(AND(All!$V120="P3",All!$AE120="RSS"),Ruler!S$24,IF(AND(All!$V120="P4",All!$AE120="RSS"),Ruler!S$25,IF(AND(All!$V120="P5",All!$AE120="RSS"),Ruler!S$26,IF(AND(All!$V120="P6",All!$AE120="RSS"),Ruler!S$27,IF(AND(All!$V120="P7",All!$AE120="RSS"),Ruler!S$28,IF(AND(All!$V120="P8",All!$AE120="RSS"),Ruler!S$29,IF(AND(All!$V120="P9",All!$AE120="RSS"),Ruler!S$30,0)))))))))))))))))))))))))))</f>
        <v>2</v>
      </c>
      <c r="CA120" s="325">
        <f>IF(AND(All!$V120="P1",All!$AE120="RDP"),Ruler!T$6,IF(AND(All!$V120="P2",All!$AE120="RDP"),Ruler!T$7,IF(AND(All!$V120="P3",All!$AE120="RDP"),Ruler!T$8,IF(AND(All!$V120="P4",All!$AE120="RDP"),Ruler!T$9,IF(AND(All!$V120="P5",All!$AE120="RDP"),Ruler!T$10,IF(AND(All!$V120="P6",All!$AE120="RDP"),Ruler!T$11,IF(AND(All!$V120="P7",All!$AE120="RDP"),Ruler!T$12,IF(AND(All!$V120="P8",All!$AE120="RDP"),Ruler!T$13,IF(AND(All!$V120="P9",All!$AE120="RDP"),Ruler!T$14,IF(AND(All!$V120="P1",All!$AE120="RMS"),Ruler!T$6,IF(AND(All!$V120="P2",All!$AE120="RMS"),Ruler!T$15,IF(AND(All!$V120="P3",All!$AE120="RMS"),Ruler!T$16,IF(AND(All!$V120="P4",All!$AE120="RMS"),Ruler!T$17,IF(AND(All!$V120="P5",All!$AE120="RMS"),Ruler!T$18,IF(AND(All!$V120="P6",All!$AE120="RMS"),Ruler!T$19,IF(AND(All!$V120="P7",All!$AE120="RMS"),Ruler!T$20,IF(AND(All!$V120="P8",All!$AE120="RMS"),Ruler!T$21,IF(AND(All!$V120="P9",All!$AE120="RMS"),Ruler!T$22,IF(AND(All!$V120="P1",All!$AE120="RSS"),Ruler!T$6,IF(AND(All!$V120="P2",All!$AE120="RSS"),Ruler!T$23,IF(AND(All!$V120="P3",All!$AE120="RSS"),Ruler!T$24,IF(AND(All!$V120="P4",All!$AE120="RSS"),Ruler!T$25,IF(AND(All!$V120="P5",All!$AE120="RSS"),Ruler!T$26,IF(AND(All!$V120="P6",All!$AE120="RSS"),Ruler!T$27,IF(AND(All!$V120="P7",All!$AE120="RSS"),Ruler!T$28,IF(AND(All!$V120="P8",All!$AE120="RSS"),Ruler!T$29,IF(AND(All!$V120="P9",All!$AE120="RSS"),Ruler!T$30,0)))))))))))))))))))))))))))</f>
        <v>2</v>
      </c>
      <c r="CB120" s="325">
        <f>IF(AND(All!$V120="P1",All!$AE120="RDP"),Ruler!U$6,IF(AND(All!$V120="P2",All!$AE120="RDP"),Ruler!U$7,IF(AND(All!$V120="P3",All!$AE120="RDP"),Ruler!U$8,IF(AND(All!$V120="P4",All!$AE120="RDP"),Ruler!U$9,IF(AND(All!$V120="P5",All!$AE120="RDP"),Ruler!U$10,IF(AND(All!$V120="P6",All!$AE120="RDP"),Ruler!U$11,IF(AND(All!$V120="P7",All!$AE120="RDP"),Ruler!U$12,IF(AND(All!$V120="P8",All!$AE120="RDP"),Ruler!U$13,IF(AND(All!$V120="P9",All!$AE120="RDP"),Ruler!U$14,IF(AND(All!$V120="P1",All!$AE120="RMS"),Ruler!U$6,IF(AND(All!$V120="P2",All!$AE120="RMS"),Ruler!U$15,IF(AND(All!$V120="P3",All!$AE120="RMS"),Ruler!U$16,IF(AND(All!$V120="P4",All!$AE120="RMS"),Ruler!U$17,IF(AND(All!$V120="P5",All!$AE120="RMS"),Ruler!U$18,IF(AND(All!$V120="P6",All!$AE120="RMS"),Ruler!U$19,IF(AND(All!$V120="P7",All!$AE120="RMS"),Ruler!U$20,IF(AND(All!$V120="P8",All!$AE120="RMS"),Ruler!U$21,IF(AND(All!$V120="P9",All!$AE120="RMS"),Ruler!U$22,IF(AND(All!$V120="P1",All!$AE120="RSS"),Ruler!U$6,IF(AND(All!$V120="P2",All!$AE120="RSS"),Ruler!U$23,IF(AND(All!$V120="P3",All!$AE120="RSS"),Ruler!U$24,IF(AND(All!$V120="P4",All!$AE120="RSS"),Ruler!U$25,IF(AND(All!$V120="P5",All!$AE120="RSS"),Ruler!U$26,IF(AND(All!$V120="P6",All!$AE120="RSS"),Ruler!U$27,IF(AND(All!$V120="P7",All!$AE120="RSS"),Ruler!U$28,IF(AND(All!$V120="P8",All!$AE120="RSS"),Ruler!U$29,IF(AND(All!$V120="P9",All!$AE120="RSS"),Ruler!U$30,0)))))))))))))))))))))))))))</f>
        <v>2</v>
      </c>
      <c r="CC120" s="325">
        <f>IF(AND(All!$V120="P1",All!$AE120="RDP"),Ruler!V$6,IF(AND(All!$V120="P2",All!$AE120="RDP"),Ruler!V$7,IF(AND(All!$V120="P3",All!$AE120="RDP"),Ruler!V$8,IF(AND(All!$V120="P4",All!$AE120="RDP"),Ruler!V$9,IF(AND(All!$V120="P5",All!$AE120="RDP"),Ruler!V$10,IF(AND(All!$V120="P6",All!$AE120="RDP"),Ruler!V$11,IF(AND(All!$V120="P7",All!$AE120="RDP"),Ruler!V$12,IF(AND(All!$V120="P8",All!$AE120="RDP"),Ruler!V$13,IF(AND(All!$V120="P9",All!$AE120="RDP"),Ruler!V$14,IF(AND(All!$V120="P1",All!$AE120="RMS"),Ruler!V$6,IF(AND(All!$V120="P2",All!$AE120="RMS"),Ruler!V$15,IF(AND(All!$V120="P3",All!$AE120="RMS"),Ruler!V$16,IF(AND(All!$V120="P4",All!$AE120="RMS"),Ruler!V$17,IF(AND(All!$V120="P5",All!$AE120="RMS"),Ruler!V$18,IF(AND(All!$V120="P6",All!$AE120="RMS"),Ruler!V$19,IF(AND(All!$V120="P7",All!$AE120="RMS"),Ruler!V$20,IF(AND(All!$V120="P8",All!$AE120="RMS"),Ruler!V$21,IF(AND(All!$V120="P9",All!$AE120="RMS"),Ruler!V$22,IF(AND(All!$V120="P1",All!$AE120="RSS"),Ruler!V$6,IF(AND(All!$V120="P2",All!$AE120="RSS"),Ruler!V$23,IF(AND(All!$V120="P3",All!$AE120="RSS"),Ruler!V$24,IF(AND(All!$V120="P4",All!$AE120="RSS"),Ruler!V$25,IF(AND(All!$V120="P5",All!$AE120="RSS"),Ruler!V$26,IF(AND(All!$V120="P6",All!$AE120="RSS"),Ruler!V$27,IF(AND(All!$V120="P7",All!$AE120="RSS"),Ruler!V$28,IF(AND(All!$V120="P8",All!$AE120="RSS"),Ruler!V$29,IF(AND(All!$V120="P9",All!$AE120="RSS"),Ruler!V$30,0)))))))))))))))))))))))))))</f>
        <v>2</v>
      </c>
      <c r="CD120" s="325">
        <f>IF(AND(All!$V120="P1",All!$AE120="RDP"),Ruler!W$6,IF(AND(All!$V120="P2",All!$AE120="RDP"),Ruler!W$7,IF(AND(All!$V120="P3",All!$AE120="RDP"),Ruler!W$8,IF(AND(All!$V120="P4",All!$AE120="RDP"),Ruler!W$9,IF(AND(All!$V120="P5",All!$AE120="RDP"),Ruler!W$10,IF(AND(All!$V120="P6",All!$AE120="RDP"),Ruler!W$11,IF(AND(All!$V120="P7",All!$AE120="RDP"),Ruler!W$12,IF(AND(All!$V120="P8",All!$AE120="RDP"),Ruler!W$13,IF(AND(All!$V120="P9",All!$AE120="RDP"),Ruler!W$14,IF(AND(All!$V120="P1",All!$AE120="RMS"),Ruler!W$6,IF(AND(All!$V120="P2",All!$AE120="RMS"),Ruler!W$15,IF(AND(All!$V120="P3",All!$AE120="RMS"),Ruler!W$16,IF(AND(All!$V120="P4",All!$AE120="RMS"),Ruler!W$17,IF(AND(All!$V120="P5",All!$AE120="RMS"),Ruler!W$18,IF(AND(All!$V120="P6",All!$AE120="RMS"),Ruler!W$19,IF(AND(All!$V120="P7",All!$AE120="RMS"),Ruler!W$20,IF(AND(All!$V120="P8",All!$AE120="RMS"),Ruler!W$21,IF(AND(All!$V120="P9",All!$AE120="RMS"),Ruler!W$22,IF(AND(All!$V120="P1",All!$AE120="RSS"),Ruler!W$6,IF(AND(All!$V120="P2",All!$AE120="RSS"),Ruler!W$23,IF(AND(All!$V120="P3",All!$AE120="RSS"),Ruler!W$24,IF(AND(All!$V120="P4",All!$AE120="RSS"),Ruler!W$25,IF(AND(All!$V120="P5",All!$AE120="RSS"),Ruler!W$26,IF(AND(All!$V120="P6",All!$AE120="RSS"),Ruler!W$27,IF(AND(All!$V120="P7",All!$AE120="RSS"),Ruler!W$28,IF(AND(All!$V120="P8",All!$AE120="RSS"),Ruler!W$29,IF(AND(All!$V120="P9",All!$AE120="RSS"),Ruler!W$30,0)))))))))))))))))))))))))))</f>
        <v>1</v>
      </c>
      <c r="CE120" s="325">
        <f>IF(AND(All!$V120="P1",All!$AE120="RDP"),Ruler!X$6,IF(AND(All!$V120="P2",All!$AE120="RDP"),Ruler!X$7,IF(AND(All!$V120="P3",All!$AE120="RDP"),Ruler!X$8,IF(AND(All!$V120="P4",All!$AE120="RDP"),Ruler!X$9,IF(AND(All!$V120="P5",All!$AE120="RDP"),Ruler!X$10,IF(AND(All!$V120="P6",All!$AE120="RDP"),Ruler!X$11,IF(AND(All!$V120="P7",All!$AE120="RDP"),Ruler!X$12,IF(AND(All!$V120="P8",All!$AE120="RDP"),Ruler!X$13,IF(AND(All!$V120="P9",All!$AE120="RDP"),Ruler!X$14,IF(AND(All!$V120="P1",All!$AE120="RMS"),Ruler!X$6,IF(AND(All!$V120="P2",All!$AE120="RMS"),Ruler!X$15,IF(AND(All!$V120="P3",All!$AE120="RMS"),Ruler!X$16,IF(AND(All!$V120="P4",All!$AE120="RMS"),Ruler!X$17,IF(AND(All!$V120="P5",All!$AE120="RMS"),Ruler!X$18,IF(AND(All!$V120="P6",All!$AE120="RMS"),Ruler!X$19,IF(AND(All!$V120="P7",All!$AE120="RMS"),Ruler!X$20,IF(AND(All!$V120="P8",All!$AE120="RMS"),Ruler!X$21,IF(AND(All!$V120="P9",All!$AE120="RMS"),Ruler!X$22,IF(AND(All!$V120="P1",All!$AE120="RSS"),Ruler!X$6,IF(AND(All!$V120="P2",All!$AE120="RSS"),Ruler!X$23,IF(AND(All!$V120="P3",All!$AE120="RSS"),Ruler!X$24,IF(AND(All!$V120="P4",All!$AE120="RSS"),Ruler!X$25,IF(AND(All!$V120="P5",All!$AE120="RSS"),Ruler!X$26,IF(AND(All!$V120="P6",All!$AE120="RSS"),Ruler!X$27,IF(AND(All!$V120="P7",All!$AE120="RSS"),Ruler!X$28,IF(AND(All!$V120="P8",All!$AE120="RSS"),Ruler!X$29,IF(AND(All!$V120="P9",All!$AE120="RSS"),Ruler!X$30,0)))))))))))))))))))))))))))</f>
        <v>2</v>
      </c>
      <c r="CF120" s="325">
        <f>IF(AND(All!$V120="P1",All!$AE120="RDP"),Ruler!Y$6,IF(AND(All!$V120="P2",All!$AE120="RDP"),Ruler!Y$7,IF(AND(All!$V120="P3",All!$AE120="RDP"),Ruler!Y$8,IF(AND(All!$V120="P4",All!$AE120="RDP"),Ruler!Y$9,IF(AND(All!$V120="P5",All!$AE120="RDP"),Ruler!Y$10,IF(AND(All!$V120="P6",All!$AE120="RDP"),Ruler!Y$11,IF(AND(All!$V120="P7",All!$AE120="RDP"),Ruler!Y$12,IF(AND(All!$V120="P8",All!$AE120="RDP"),Ruler!Y$13,IF(AND(All!$V120="P9",All!$AE120="RDP"),Ruler!Y$14,IF(AND(All!$V120="P1",All!$AE120="RMS"),Ruler!Y$6,IF(AND(All!$V120="P2",All!$AE120="RMS"),Ruler!Y$15,IF(AND(All!$V120="P3",All!$AE120="RMS"),Ruler!Y$16,IF(AND(All!$V120="P4",All!$AE120="RMS"),Ruler!Y$17,IF(AND(All!$V120="P5",All!$AE120="RMS"),Ruler!Y$18,IF(AND(All!$V120="P6",All!$AE120="RMS"),Ruler!Y$19,IF(AND(All!$V120="P7",All!$AE120="RMS"),Ruler!Y$20,IF(AND(All!$V120="P8",All!$AE120="RMS"),Ruler!Y$21,IF(AND(All!$V120="P9",All!$AE120="RMS"),Ruler!Y$22,IF(AND(All!$V120="P1",All!$AE120="RSS"),Ruler!Y$6,IF(AND(All!$V120="P2",All!$AE120="RSS"),Ruler!Y$23,IF(AND(All!$V120="P3",All!$AE120="RSS"),Ruler!Y$24,IF(AND(All!$V120="P4",All!$AE120="RSS"),Ruler!Y$25,IF(AND(All!$V120="P5",All!$AE120="RSS"),Ruler!Y$26,IF(AND(All!$V120="P6",All!$AE120="RSS"),Ruler!Y$27,IF(AND(All!$V120="P7",All!$AE120="RSS"),Ruler!Y$28,IF(AND(All!$V120="P8",All!$AE120="RSS"),Ruler!Y$29,IF(AND(All!$V120="P9",All!$AE120="RSS"),Ruler!Y$30,0)))))))))))))))))))))))))))</f>
        <v>2</v>
      </c>
      <c r="CG120" s="325">
        <f>IF(AND(All!$V120="P1",All!$AE120="RDP"),Ruler!Z$6,IF(AND(All!$V120="P2",All!$AE120="RDP"),Ruler!Z$7,IF(AND(All!$V120="P3",All!$AE120="RDP"),Ruler!Z$8,IF(AND(All!$V120="P4",All!$AE120="RDP"),Ruler!Z$9,IF(AND(All!$V120="P5",All!$AE120="RDP"),Ruler!Z$10,IF(AND(All!$V120="P6",All!$AE120="RDP"),Ruler!Z$11,IF(AND(All!$V120="P7",All!$AE120="RDP"),Ruler!Z$12,IF(AND(All!$V120="P8",All!$AE120="RDP"),Ruler!Z$13,IF(AND(All!$V120="P9",All!$AE120="RDP"),Ruler!Z$14,IF(AND(All!$V120="P1",All!$AE120="RMS"),Ruler!Z$6,IF(AND(All!$V120="P2",All!$AE120="RMS"),Ruler!Z$15,IF(AND(All!$V120="P3",All!$AE120="RMS"),Ruler!Z$16,IF(AND(All!$V120="P4",All!$AE120="RMS"),Ruler!Z$17,IF(AND(All!$V120="P5",All!$AE120="RMS"),Ruler!Z$18,IF(AND(All!$V120="P6",All!$AE120="RMS"),Ruler!Z$19,IF(AND(All!$V120="P7",All!$AE120="RMS"),Ruler!Z$20,IF(AND(All!$V120="P8",All!$AE120="RMS"),Ruler!Z$21,IF(AND(All!$V120="P9",All!$AE120="RMS"),Ruler!Z$22,IF(AND(All!$V120="P1",All!$AE120="RSS"),Ruler!Z$6,IF(AND(All!$V120="P2",All!$AE120="RSS"),Ruler!Z$23,IF(AND(All!$V120="P3",All!$AE120="RSS"),Ruler!Z$24,IF(AND(All!$V120="P4",All!$AE120="RSS"),Ruler!Z$25,IF(AND(All!$V120="P5",All!$AE120="RSS"),Ruler!Z$26,IF(AND(All!$V120="P6",All!$AE120="RSS"),Ruler!Z$27,IF(AND(All!$V120="P7",All!$AE120="RSS"),Ruler!Z$28,IF(AND(All!$V120="P8",All!$AE120="RSS"),Ruler!Z$29,IF(AND(All!$V120="P9",All!$AE120="RSS"),Ruler!Z$30,0)))))))))))))))))))))))))))</f>
        <v>2</v>
      </c>
      <c r="CH120" s="325">
        <f>IF(AND(All!$V120="P1",All!$AE120="RDP"),Ruler!AA$6,IF(AND(All!$V120="P2",All!$AE120="RDP"),Ruler!AA$7,IF(AND(All!$V120="P3",All!$AE120="RDP"),Ruler!AA$8,IF(AND(All!$V120="P4",All!$AE120="RDP"),Ruler!AA$9,IF(AND(All!$V120="P5",All!$AE120="RDP"),Ruler!AA$10,IF(AND(All!$V120="P6",All!$AE120="RDP"),Ruler!AA$11,IF(AND(All!$V120="P7",All!$AE120="RDP"),Ruler!AA$12,IF(AND(All!$V120="P8",All!$AE120="RDP"),Ruler!AA$13,IF(AND(All!$V120="P9",All!$AE120="RDP"),Ruler!AA$14,IF(AND(All!$V120="P1",All!$AE120="RMS"),Ruler!AA$6,IF(AND(All!$V120="P2",All!$AE120="RMS"),Ruler!AA$15,IF(AND(All!$V120="P3",All!$AE120="RMS"),Ruler!AA$16,IF(AND(All!$V120="P4",All!$AE120="RMS"),Ruler!AA$17,IF(AND(All!$V120="P5",All!$AE120="RMS"),Ruler!AA$18,IF(AND(All!$V120="P6",All!$AE120="RMS"),Ruler!AA$19,IF(AND(All!$V120="P7",All!$AE120="RMS"),Ruler!AA$20,IF(AND(All!$V120="P8",All!$AE120="RMS"),Ruler!AA$21,IF(AND(All!$V120="P9",All!$AE120="RMS"),Ruler!AA$22,IF(AND(All!$V120="P1",All!$AE120="RSS"),Ruler!AA$6,IF(AND(All!$V120="P2",All!$AE120="RSS"),Ruler!AA$23,IF(AND(All!$V120="P3",All!$AE120="RSS"),Ruler!AA$24,IF(AND(All!$V120="P4",All!$AE120="RSS"),Ruler!AA$25,IF(AND(All!$V120="P5",All!$AE120="RSS"),Ruler!AA$26,IF(AND(All!$V120="P6",All!$AE120="RSS"),Ruler!AA$27,IF(AND(All!$V120="P7",All!$AE120="RSS"),Ruler!AA$28,IF(AND(All!$V120="P8",All!$AE120="RSS"),Ruler!AA$29,IF(AND(All!$V120="P9",All!$AE120="RSS"),Ruler!AA$30,0)))))))))))))))))))))))))))</f>
        <v>1</v>
      </c>
      <c r="CI120" s="325">
        <f>IF(AND(All!$V120="P1",All!$AE120="RDP"),Ruler!AB$6,IF(AND(All!$V120="P2",All!$AE120="RDP"),Ruler!AB$7,IF(AND(All!$V120="P3",All!$AE120="RDP"),Ruler!AB$8,IF(AND(All!$V120="P4",All!$AE120="RDP"),Ruler!AB$9,IF(AND(All!$V120="P5",All!$AE120="RDP"),Ruler!AB$10,IF(AND(All!$V120="P6",All!$AE120="RDP"),Ruler!AB$11,IF(AND(All!$V120="P7",All!$AE120="RDP"),Ruler!AB$12,IF(AND(All!$V120="P8",All!$AE120="RDP"),Ruler!AB$13,IF(AND(All!$V120="P9",All!$AE120="RDP"),Ruler!AB$14,IF(AND(All!$V120="P1",All!$AE120="RMS"),Ruler!AB$6,IF(AND(All!$V120="P2",All!$AE120="RMS"),Ruler!AB$15,IF(AND(All!$V120="P3",All!$AE120="RMS"),Ruler!AB$16,IF(AND(All!$V120="P4",All!$AE120="RMS"),Ruler!AB$17,IF(AND(All!$V120="P5",All!$AE120="RMS"),Ruler!AB$18,IF(AND(All!$V120="P6",All!$AE120="RMS"),Ruler!AB$19,IF(AND(All!$V120="P7",All!$AE120="RMS"),Ruler!AB$20,IF(AND(All!$V120="P8",All!$AE120="RMS"),Ruler!AB$21,IF(AND(All!$V120="P9",All!$AE120="RMS"),Ruler!AB$22,IF(AND(All!$V120="P1",All!$AE120="RSS"),Ruler!AB$6,IF(AND(All!$V120="P2",All!$AE120="RSS"),Ruler!AB$23,IF(AND(All!$V120="P3",All!$AE120="RSS"),Ruler!AB$24,IF(AND(All!$V120="P4",All!$AE120="RSS"),Ruler!AB$25,IF(AND(All!$V120="P5",All!$AE120="RSS"),Ruler!AB$26,IF(AND(All!$V120="P6",All!$AE120="RSS"),Ruler!AB$27,IF(AND(All!$V120="P7",All!$AE120="RSS"),Ruler!AB$28,IF(AND(All!$V120="P8",All!$AE120="RSS"),Ruler!AB$29,IF(AND(All!$V120="P9",All!$AE120="RSS"),Ruler!AB$30,0)))))))))))))))))))))))))))</f>
        <v>1</v>
      </c>
      <c r="CJ120" s="323">
        <f>Table9[[#This Row],[R-B1]]-Table9[[#This Row],[B1]]</f>
        <v>1</v>
      </c>
      <c r="CK120" s="43">
        <f>Table9[[#This Row],[R-B2]]-Table9[[#This Row],[B2]]</f>
        <v>2</v>
      </c>
      <c r="CL120" s="43">
        <f>Table9[[#This Row],[R-B3]]-Table9[[#This Row],[B3]]</f>
        <v>1</v>
      </c>
      <c r="CM120" s="43">
        <f>Table9[[#This Row],[R-B4]]-Table9[[#This Row],[B4]]</f>
        <v>1</v>
      </c>
      <c r="CN120" s="43">
        <f>Table9[[#This Row],[R-B5]]-Table9[[#This Row],[B5]]</f>
        <v>1</v>
      </c>
      <c r="CO120" s="43">
        <f>Table9[[#This Row],[R-B6]]-Table9[[#This Row],[B6]]</f>
        <v>1</v>
      </c>
      <c r="CP120" s="43">
        <f>Table9[[#This Row],[R-B7]]-Table9[[#This Row],[B7]]</f>
        <v>1</v>
      </c>
      <c r="CQ120" s="43">
        <f>Table9[[#This Row],[R-B8]]-Table9[[#This Row],[B8]]</f>
        <v>0</v>
      </c>
      <c r="CR120" s="43">
        <f>Table9[[#This Row],[R-B9]]-Table9[[#This Row],[B9]]</f>
        <v>1</v>
      </c>
      <c r="CS120" s="43">
        <f>Table9[[#This Row],[R-B10]]-Table9[[#This Row],[B10]]</f>
        <v>0</v>
      </c>
      <c r="CT120" s="43">
        <f>Table9[[#This Row],[R-B11]]-Table9[[#This Row],[B11]]</f>
        <v>1</v>
      </c>
      <c r="CU120" s="43">
        <f>Table9[[#This Row],[R-B12]]-Table9[[#This Row],[B12]]</f>
        <v>1</v>
      </c>
      <c r="CV120" s="43">
        <f>Table9[[#This Row],[R-K1]]-Table9[[#This Row],[K1]]</f>
        <v>2</v>
      </c>
      <c r="CW120" s="43">
        <f>Table9[[#This Row],[R-K2]]-Table9[[#This Row],[K2]]</f>
        <v>1</v>
      </c>
      <c r="CX120" s="43">
        <f>Table9[[#This Row],[R-K3]]-Table9[[#This Row],[K3]]</f>
        <v>1</v>
      </c>
      <c r="CY120" s="43">
        <f>Table9[[#This Row],[R-K4]]-Table9[[#This Row],[K4]]</f>
        <v>1</v>
      </c>
      <c r="CZ120" s="43">
        <f>Table9[[#This Row],[R-K5]]-Table9[[#This Row],[K5]]</f>
        <v>2</v>
      </c>
      <c r="DA120" s="43">
        <f>Table9[[#This Row],[R-P1]]-Table9[[#This Row],[P1]]</f>
        <v>2</v>
      </c>
      <c r="DB120" s="43">
        <f>Table9[[#This Row],[R-P2]]-Table9[[#This Row],[P2]]</f>
        <v>1</v>
      </c>
      <c r="DC120" s="43">
        <f>Table9[[#This Row],[R-P3]]-Table9[[#This Row],[P3]]</f>
        <v>2</v>
      </c>
      <c r="DD120" s="43">
        <f>Table9[[#This Row],[R-P4]]-Table9[[#This Row],[P4]]</f>
        <v>2</v>
      </c>
      <c r="DE120" s="43">
        <f>Table9[[#This Row],[R-P5]]-Table9[[#This Row],[P5]]</f>
        <v>1</v>
      </c>
      <c r="DF120" s="43">
        <f>Table9[[#This Row],[R-E1]]-Table9[[#This Row],[E1]]</f>
        <v>1</v>
      </c>
      <c r="DG120" s="328">
        <f>Table9[[#This Row],[R-E2]]-Table9[[#This Row],[E2]]</f>
        <v>1</v>
      </c>
      <c r="DH120" s="43">
        <f>COUNTIF(Table9[[#This Row],[G-B1]:[G-B12]],"&lt;=0")/12*100</f>
        <v>16.666666666666664</v>
      </c>
      <c r="DI120" s="43">
        <f>COUNTIF(Table9[[#This Row],[G-K1]:[G-K5]],"&lt;=0")/5*100</f>
        <v>0</v>
      </c>
      <c r="DJ120" s="43">
        <f>COUNTIF(Table9[[#This Row],[G-P1]:[G-P5]],"&lt;=0")/5*100</f>
        <v>0</v>
      </c>
      <c r="DK120" s="43">
        <f>COUNTIF(Table9[[#This Row],[G-E1]:[G-E2]],"&lt;=0")/2*100</f>
        <v>0</v>
      </c>
      <c r="DL120" s="450">
        <f>IF(AE120="RDP",(COUNTIF(Table9[[#This Row],[G-B3]],"&lt;=0")+COUNTIF(Table9[[#This Row],[G-B4]],"&lt;=0")+COUNTIF(Table9[[#This Row],[G-B7]],"&lt;=0")+COUNTIF(Table9[[#This Row],[G-B11]],"&lt;=0")+COUNTIF(Table9[[#This Row],[G-K2]],"&lt;=0"))/5*100,IF(AE120="RMS",(COUNTIF(Table9[[#This Row],[G-B4]],"&lt;=0")+COUNTIF(Table9[[#This Row],[G-B5]],"&lt;=0")+COUNTIF(Table9[[#This Row],[G-B10]],"&lt;=0")+COUNTIF(Table9[[#This Row],[G-B12]],"&lt;=0")+COUNTIF(Table9[[#This Row],[G-K2]],"&lt;=0"))/5*100,IF(AE120="RSS",(COUNTIF(Table9[[#This Row],[G-B1]],"&lt;=0")+COUNTIF(Table9[[#This Row],[G-B2]],"&lt;=0")+COUNTIF(Table9[[#This Row],[G-B6]],"&lt;=0")+COUNTIF(Table9[[#This Row],[G-B11]],"&lt;=0")+COUNTIF(Table9[[#This Row],[G-B12]],"&lt;=0"))/5*100,0)))</f>
        <v>20</v>
      </c>
      <c r="DM120" s="332">
        <v>17</v>
      </c>
      <c r="DN120" s="42">
        <v>0</v>
      </c>
      <c r="DO120" s="42">
        <v>0</v>
      </c>
      <c r="DP120" s="42">
        <v>0</v>
      </c>
      <c r="DQ120" s="42">
        <v>20</v>
      </c>
      <c r="DR120" s="332">
        <v>8</v>
      </c>
      <c r="DS120" s="42">
        <v>0</v>
      </c>
      <c r="DT120" s="42">
        <v>0</v>
      </c>
      <c r="DU120" s="42">
        <v>0</v>
      </c>
      <c r="DV120" s="42">
        <v>0</v>
      </c>
      <c r="DW120" s="332">
        <v>8</v>
      </c>
      <c r="DX120" s="42">
        <v>0</v>
      </c>
      <c r="DY120" s="42">
        <v>0</v>
      </c>
      <c r="DZ120" s="42">
        <v>0</v>
      </c>
      <c r="EA120" s="333">
        <v>0</v>
      </c>
      <c r="EB120" s="342"/>
      <c r="EC120" s="339"/>
      <c r="ED120" s="339"/>
      <c r="EE120" s="338" t="s">
        <v>295</v>
      </c>
    </row>
    <row r="121" spans="2:135" ht="29.5" hidden="1" thickBot="1" x14ac:dyDescent="0.4">
      <c r="B121" s="282">
        <v>123</v>
      </c>
      <c r="C121" s="42" t="s">
        <v>134</v>
      </c>
      <c r="D121" s="45">
        <v>46084</v>
      </c>
      <c r="E121" s="44" t="s">
        <v>1062</v>
      </c>
      <c r="F121" s="43"/>
      <c r="G121" s="357">
        <f t="shared" ca="1" si="5"/>
        <v>36.497622650304422</v>
      </c>
      <c r="H121" s="283">
        <v>32994</v>
      </c>
      <c r="I121" s="43" t="s">
        <v>136</v>
      </c>
      <c r="J121" s="282" t="s">
        <v>137</v>
      </c>
      <c r="K121" s="43" t="s">
        <v>216</v>
      </c>
      <c r="L121" s="43" t="s">
        <v>217</v>
      </c>
      <c r="M121" s="42"/>
      <c r="N121" s="43"/>
      <c r="O121" s="43" t="s">
        <v>159</v>
      </c>
      <c r="P121" s="44" t="s">
        <v>1063</v>
      </c>
      <c r="Q121" s="43" t="s">
        <v>144</v>
      </c>
      <c r="R121" s="43" t="s">
        <v>185</v>
      </c>
      <c r="S121" s="337">
        <v>41395</v>
      </c>
      <c r="T121" s="286">
        <f t="shared" ca="1" si="8"/>
        <v>13.469444444444445</v>
      </c>
      <c r="U121" s="43">
        <v>13</v>
      </c>
      <c r="V121" s="43" t="s">
        <v>58</v>
      </c>
      <c r="X121" s="46">
        <f ca="1">($T$1-Table9[[#This Row],[Date of Appointment to Current Grade]])/365</f>
        <v>126.89214319824963</v>
      </c>
      <c r="Y121" s="43"/>
      <c r="Z121" s="43" t="s">
        <v>216</v>
      </c>
      <c r="AA121" s="43"/>
      <c r="AB121" s="43">
        <v>2.4</v>
      </c>
      <c r="AC121" s="43" t="s">
        <v>146</v>
      </c>
      <c r="AD121" s="43">
        <v>2024</v>
      </c>
      <c r="AE121" s="43" t="s">
        <v>1064</v>
      </c>
      <c r="AF121" s="43" t="s">
        <v>148</v>
      </c>
      <c r="AG121" s="48"/>
      <c r="AH121" s="48" t="s">
        <v>638</v>
      </c>
      <c r="AI121" s="48" t="s">
        <v>266</v>
      </c>
      <c r="AJ121" s="42"/>
      <c r="AK121" s="48"/>
      <c r="AL121" s="282" t="s">
        <v>153</v>
      </c>
      <c r="AM121" s="48"/>
      <c r="AN121" s="323">
        <v>2</v>
      </c>
      <c r="AO121" s="43">
        <v>2</v>
      </c>
      <c r="AP121" s="43">
        <v>2</v>
      </c>
      <c r="AQ121" s="43">
        <v>2</v>
      </c>
      <c r="AR121" s="43">
        <v>2</v>
      </c>
      <c r="AS121" s="43">
        <v>2</v>
      </c>
      <c r="AT121" s="43">
        <v>2</v>
      </c>
      <c r="AU121" s="43">
        <v>2</v>
      </c>
      <c r="AV121" s="43">
        <v>2</v>
      </c>
      <c r="AW121" s="43">
        <v>2</v>
      </c>
      <c r="AX121" s="43">
        <v>2</v>
      </c>
      <c r="AY121" s="43">
        <v>2</v>
      </c>
      <c r="AZ121" s="43">
        <v>2</v>
      </c>
      <c r="BA121" s="43">
        <v>2</v>
      </c>
      <c r="BB121" s="43">
        <v>1</v>
      </c>
      <c r="BC121" s="43">
        <v>1</v>
      </c>
      <c r="BD121" s="43">
        <v>1</v>
      </c>
      <c r="BE121" s="43">
        <v>1</v>
      </c>
      <c r="BF121" s="43">
        <v>1</v>
      </c>
      <c r="BG121" s="43">
        <v>2</v>
      </c>
      <c r="BH121" s="43">
        <v>1</v>
      </c>
      <c r="BI121" s="43">
        <v>1</v>
      </c>
      <c r="BJ121" s="43">
        <v>1</v>
      </c>
      <c r="BK121" s="328">
        <v>1</v>
      </c>
      <c r="BL121" s="325">
        <f>IF(AND(All!$V121="P1",All!$AE121="RDP"),Ruler!E$6,IF(AND(All!$V121="P2",All!$AE121="RDP"),Ruler!E$7,IF(AND(All!$V121="P3",All!$AE121="RDP"),Ruler!E$8,IF(AND(All!$V121="P4",All!$AE121="RDP"),Ruler!E$9,IF(AND(All!$V121="P5",All!$AE121="RDP"),Ruler!E$10,IF(AND(All!$V121="P6",All!$AE121="RDP"),Ruler!E$11,IF(AND(All!$V121="P7",All!$AE121="RDP"),Ruler!E$12,IF(AND(All!$V121="P8",All!$AE121="RDP"),Ruler!E$13,IF(AND(All!$V121="P9",All!$AE121="RDP"),Ruler!E$14,IF(AND(All!$V121="P1",All!$AE121="RMS"),Ruler!E$6,IF(AND(All!$V121="P2",All!$AE121="RMS"),Ruler!E$15,IF(AND(All!$V121="P3",All!$AE121="RMS"),Ruler!E$16,IF(AND(All!$V121="P4",All!$AE121="RMS"),Ruler!E$17,IF(AND(All!$V121="P5",All!$AE121="RMS"),Ruler!E$18,IF(AND(All!$V121="P6",All!$AE121="RMS"),Ruler!E$19,IF(AND(All!$V121="P7",All!$AE121="RMS"),Ruler!E$20,IF(AND(All!$V121="P8",All!$AE121="RMS"),Ruler!E$21,IF(AND(All!$V121="P9",All!$AE121="RMS"),Ruler!E$22,IF(AND(All!$V121="P1",All!$AE121="RSS"),Ruler!E$6,IF(AND(All!$V121="P2",All!$AE121="RSS"),Ruler!E$23,IF(AND(All!$V121="P3",All!$AE121="RSS"),Ruler!E$24,IF(AND(All!$V121="P4",All!$AE121="RSS"),Ruler!E$25,IF(AND(All!$V121="P5",All!$AE121="RSS"),Ruler!E$26,IF(AND(All!$V121="P6",All!$AE121="RSS"),Ruler!E$27,IF(AND(All!$V121="P7",All!$AE121="RSS"),Ruler!E$28,IF(AND(All!$V121="P8",All!$AE121="RSS"),Ruler!E$29,IF(AND(All!$V121="P9",All!$AE121="RSS"),Ruler!E$30,0)))))))))))))))))))))))))))</f>
        <v>0</v>
      </c>
      <c r="BM121" s="325">
        <f>IF(AND(All!$V121="P1",All!$AE121="RDP"),Ruler!F$6,IF(AND(All!$V121="P2",All!$AE121="RDP"),Ruler!F$7,IF(AND(All!$V121="P3",All!$AE121="RDP"),Ruler!F$8,IF(AND(All!$V121="P4",All!$AE121="RDP"),Ruler!F$9,IF(AND(All!$V121="P5",All!$AE121="RDP"),Ruler!F$10,IF(AND(All!$V121="P6",All!$AE121="RDP"),Ruler!F$11,IF(AND(All!$V121="P7",All!$AE121="RDP"),Ruler!F$12,IF(AND(All!$V121="P8",All!$AE121="RDP"),Ruler!F$13,IF(AND(All!$V121="P9",All!$AE121="RDP"),Ruler!F$14,IF(AND(All!$V121="P1",All!$AE121="RMS"),Ruler!F$6,IF(AND(All!$V121="P2",All!$AE121="RMS"),Ruler!F$15,IF(AND(All!$V121="P3",All!$AE121="RMS"),Ruler!F$16,IF(AND(All!$V121="P4",All!$AE121="RMS"),Ruler!F$17,IF(AND(All!$V121="P5",All!$AE121="RMS"),Ruler!F$18,IF(AND(All!$V121="P6",All!$AE121="RMS"),Ruler!F$19,IF(AND(All!$V121="P7",All!$AE121="RMS"),Ruler!F$20,IF(AND(All!$V121="P8",All!$AE121="RMS"),Ruler!F$21,IF(AND(All!$V121="P9",All!$AE121="RMS"),Ruler!F$22,IF(AND(All!$V121="P1",All!$AE121="RSS"),Ruler!F$6,IF(AND(All!$V121="P2",All!$AE121="RSS"),Ruler!F$23,IF(AND(All!$V121="P3",All!$AE121="RSS"),Ruler!F$24,IF(AND(All!$V121="P4",All!$AE121="RSS"),Ruler!F$25,IF(AND(All!$V121="P5",All!$AE121="RSS"),Ruler!F$26,IF(AND(All!$V121="P6",All!$AE121="RSS"),Ruler!F$27,IF(AND(All!$V121="P7",All!$AE121="RSS"),Ruler!F$28,IF(AND(All!$V121="P8",All!$AE121="RSS"),Ruler!F$29,IF(AND(All!$V121="P9",All!$AE121="RSS"),Ruler!F$30,0)))))))))))))))))))))))))))</f>
        <v>0</v>
      </c>
      <c r="BN121" s="325">
        <f>IF(AND(All!$V121="P1",All!$AE121="RDP"),Ruler!G$6,IF(AND(All!$V121="P2",All!$AE121="RDP"),Ruler!G$7,IF(AND(All!$V121="P3",All!$AE121="RDP"),Ruler!G$8,IF(AND(All!$V121="P4",All!$AE121="RDP"),Ruler!G$9,IF(AND(All!$V121="P5",All!$AE121="RDP"),Ruler!G$10,IF(AND(All!$V121="P6",All!$AE121="RDP"),Ruler!G$11,IF(AND(All!$V121="P7",All!$AE121="RDP"),Ruler!G$12,IF(AND(All!$V121="P8",All!$AE121="RDP"),Ruler!G$13,IF(AND(All!$V121="P9",All!$AE121="RDP"),Ruler!G$14,IF(AND(All!$V121="P1",All!$AE121="RMS"),Ruler!G$6,IF(AND(All!$V121="P2",All!$AE121="RMS"),Ruler!G$15,IF(AND(All!$V121="P3",All!$AE121="RMS"),Ruler!G$16,IF(AND(All!$V121="P4",All!$AE121="RMS"),Ruler!G$17,IF(AND(All!$V121="P5",All!$AE121="RMS"),Ruler!G$18,IF(AND(All!$V121="P6",All!$AE121="RMS"),Ruler!G$19,IF(AND(All!$V121="P7",All!$AE121="RMS"),Ruler!G$20,IF(AND(All!$V121="P8",All!$AE121="RMS"),Ruler!G$21,IF(AND(All!$V121="P9",All!$AE121="RMS"),Ruler!G$22,IF(AND(All!$V121="P1",All!$AE121="RSS"),Ruler!G$6,IF(AND(All!$V121="P2",All!$AE121="RSS"),Ruler!G$23,IF(AND(All!$V121="P3",All!$AE121="RSS"),Ruler!G$24,IF(AND(All!$V121="P4",All!$AE121="RSS"),Ruler!G$25,IF(AND(All!$V121="P5",All!$AE121="RSS"),Ruler!G$26,IF(AND(All!$V121="P6",All!$AE121="RSS"),Ruler!G$27,IF(AND(All!$V121="P7",All!$AE121="RSS"),Ruler!G$28,IF(AND(All!$V121="P8",All!$AE121="RSS"),Ruler!G$29,IF(AND(All!$V121="P9",All!$AE121="RSS"),Ruler!G$30,0)))))))))))))))))))))))))))</f>
        <v>0</v>
      </c>
      <c r="BO121" s="325">
        <f>IF(AND(All!$V121="P1",All!$AE121="RDP"),Ruler!H$6,IF(AND(All!$V121="P2",All!$AE121="RDP"),Ruler!H$7,IF(AND(All!$V121="P3",All!$AE121="RDP"),Ruler!H$8,IF(AND(All!$V121="P4",All!$AE121="RDP"),Ruler!H$9,IF(AND(All!$V121="P5",All!$AE121="RDP"),Ruler!H$10,IF(AND(All!$V121="P6",All!$AE121="RDP"),Ruler!H$11,IF(AND(All!$V121="P7",All!$AE121="RDP"),Ruler!H$12,IF(AND(All!$V121="P8",All!$AE121="RDP"),Ruler!H$13,IF(AND(All!$V121="P9",All!$AE121="RDP"),Ruler!H$14,IF(AND(All!$V121="P1",All!$AE121="RMS"),Ruler!H$6,IF(AND(All!$V121="P2",All!$AE121="RMS"),Ruler!H$15,IF(AND(All!$V121="P3",All!$AE121="RMS"),Ruler!H$16,IF(AND(All!$V121="P4",All!$AE121="RMS"),Ruler!H$17,IF(AND(All!$V121="P5",All!$AE121="RMS"),Ruler!H$18,IF(AND(All!$V121="P6",All!$AE121="RMS"),Ruler!H$19,IF(AND(All!$V121="P7",All!$AE121="RMS"),Ruler!H$20,IF(AND(All!$V121="P8",All!$AE121="RMS"),Ruler!H$21,IF(AND(All!$V121="P9",All!$AE121="RMS"),Ruler!H$22,IF(AND(All!$V121="P1",All!$AE121="RSS"),Ruler!H$6,IF(AND(All!$V121="P2",All!$AE121="RSS"),Ruler!H$23,IF(AND(All!$V121="P3",All!$AE121="RSS"),Ruler!H$24,IF(AND(All!$V121="P4",All!$AE121="RSS"),Ruler!H$25,IF(AND(All!$V121="P5",All!$AE121="RSS"),Ruler!H$26,IF(AND(All!$V121="P6",All!$AE121="RSS"),Ruler!H$27,IF(AND(All!$V121="P7",All!$AE121="RSS"),Ruler!H$28,IF(AND(All!$V121="P8",All!$AE121="RSS"),Ruler!H$29,IF(AND(All!$V121="P9",All!$AE121="RSS"),Ruler!H$30,0)))))))))))))))))))))))))))</f>
        <v>0</v>
      </c>
      <c r="BP121" s="325">
        <f>IF(AND(All!$V121="P1",All!$AE121="RDP"),Ruler!I$6,IF(AND(All!$V121="P2",All!$AE121="RDP"),Ruler!I$7,IF(AND(All!$V121="P3",All!$AE121="RDP"),Ruler!I$8,IF(AND(All!$V121="P4",All!$AE121="RDP"),Ruler!I$9,IF(AND(All!$V121="P5",All!$AE121="RDP"),Ruler!I$10,IF(AND(All!$V121="P6",All!$AE121="RDP"),Ruler!I$11,IF(AND(All!$V121="P7",All!$AE121="RDP"),Ruler!I$12,IF(AND(All!$V121="P8",All!$AE121="RDP"),Ruler!I$13,IF(AND(All!$V121="P9",All!$AE121="RDP"),Ruler!I$14,IF(AND(All!$V121="P1",All!$AE121="RMS"),Ruler!I$6,IF(AND(All!$V121="P2",All!$AE121="RMS"),Ruler!I$15,IF(AND(All!$V121="P3",All!$AE121="RMS"),Ruler!I$16,IF(AND(All!$V121="P4",All!$AE121="RMS"),Ruler!I$17,IF(AND(All!$V121="P5",All!$AE121="RMS"),Ruler!I$18,IF(AND(All!$V121="P6",All!$AE121="RMS"),Ruler!I$19,IF(AND(All!$V121="P7",All!$AE121="RMS"),Ruler!I$20,IF(AND(All!$V121="P8",All!$AE121="RMS"),Ruler!I$21,IF(AND(All!$V121="P9",All!$AE121="RMS"),Ruler!I$22,IF(AND(All!$V121="P1",All!$AE121="RSS"),Ruler!I$6,IF(AND(All!$V121="P2",All!$AE121="RSS"),Ruler!I$23,IF(AND(All!$V121="P3",All!$AE121="RSS"),Ruler!I$24,IF(AND(All!$V121="P4",All!$AE121="RSS"),Ruler!I$25,IF(AND(All!$V121="P5",All!$AE121="RSS"),Ruler!I$26,IF(AND(All!$V121="P6",All!$AE121="RSS"),Ruler!I$27,IF(AND(All!$V121="P7",All!$AE121="RSS"),Ruler!I$28,IF(AND(All!$V121="P8",All!$AE121="RSS"),Ruler!I$29,IF(AND(All!$V121="P9",All!$AE121="RSS"),Ruler!I$30,0)))))))))))))))))))))))))))</f>
        <v>0</v>
      </c>
      <c r="BQ121" s="325">
        <f>IF(AND(All!$V121="P1",All!$AE121="RDP"),Ruler!J$6,IF(AND(All!$V121="P2",All!$AE121="RDP"),Ruler!J$7,IF(AND(All!$V121="P3",All!$AE121="RDP"),Ruler!J$8,IF(AND(All!$V121="P4",All!$AE121="RDP"),Ruler!J$9,IF(AND(All!$V121="P5",All!$AE121="RDP"),Ruler!J$10,IF(AND(All!$V121="P6",All!$AE121="RDP"),Ruler!J$11,IF(AND(All!$V121="P7",All!$AE121="RDP"),Ruler!J$12,IF(AND(All!$V121="P8",All!$AE121="RDP"),Ruler!J$13,IF(AND(All!$V121="P9",All!$AE121="RDP"),Ruler!J$14,IF(AND(All!$V121="P1",All!$AE121="RMS"),Ruler!J$6,IF(AND(All!$V121="P2",All!$AE121="RMS"),Ruler!J$15,IF(AND(All!$V121="P3",All!$AE121="RMS"),Ruler!J$16,IF(AND(All!$V121="P4",All!$AE121="RMS"),Ruler!J$17,IF(AND(All!$V121="P5",All!$AE121="RMS"),Ruler!J$18,IF(AND(All!$V121="P6",All!$AE121="RMS"),Ruler!J$19,IF(AND(All!$V121="P7",All!$AE121="RMS"),Ruler!J$20,IF(AND(All!$V121="P8",All!$AE121="RMS"),Ruler!J$21,IF(AND(All!$V121="P9",All!$AE121="RMS"),Ruler!J$22,IF(AND(All!$V121="P1",All!$AE121="RSS"),Ruler!J$6,IF(AND(All!$V121="P2",All!$AE121="RSS"),Ruler!J$23,IF(AND(All!$V121="P3",All!$AE121="RSS"),Ruler!J$24,IF(AND(All!$V121="P4",All!$AE121="RSS"),Ruler!J$25,IF(AND(All!$V121="P5",All!$AE121="RSS"),Ruler!J$26,IF(AND(All!$V121="P6",All!$AE121="RSS"),Ruler!J$27,IF(AND(All!$V121="P7",All!$AE121="RSS"),Ruler!J$28,IF(AND(All!$V121="P8",All!$AE121="RSS"),Ruler!J$29,IF(AND(All!$V121="P9",All!$AE121="RSS"),Ruler!J$30,0)))))))))))))))))))))))))))</f>
        <v>0</v>
      </c>
      <c r="BR121" s="325">
        <f>IF(AND(All!$V121="P1",All!$AE121="RDP"),Ruler!K$6,IF(AND(All!$V121="P2",All!$AE121="RDP"),Ruler!K$7,IF(AND(All!$V121="P3",All!$AE121="RDP"),Ruler!K$8,IF(AND(All!$V121="P4",All!$AE121="RDP"),Ruler!K$9,IF(AND(All!$V121="P5",All!$AE121="RDP"),Ruler!K$10,IF(AND(All!$V121="P6",All!$AE121="RDP"),Ruler!K$11,IF(AND(All!$V121="P7",All!$AE121="RDP"),Ruler!K$12,IF(AND(All!$V121="P8",All!$AE121="RDP"),Ruler!K$13,IF(AND(All!$V121="P9",All!$AE121="RDP"),Ruler!K$14,IF(AND(All!$V121="P1",All!$AE121="RMS"),Ruler!K$6,IF(AND(All!$V121="P2",All!$AE121="RMS"),Ruler!K$15,IF(AND(All!$V121="P3",All!$AE121="RMS"),Ruler!K$16,IF(AND(All!$V121="P4",All!$AE121="RMS"),Ruler!K$17,IF(AND(All!$V121="P5",All!$AE121="RMS"),Ruler!K$18,IF(AND(All!$V121="P6",All!$AE121="RMS"),Ruler!K$19,IF(AND(All!$V121="P7",All!$AE121="RMS"),Ruler!K$20,IF(AND(All!$V121="P8",All!$AE121="RMS"),Ruler!K$21,IF(AND(All!$V121="P9",All!$AE121="RMS"),Ruler!K$22,IF(AND(All!$V121="P1",All!$AE121="RSS"),Ruler!K$6,IF(AND(All!$V121="P2",All!$AE121="RSS"),Ruler!K$23,IF(AND(All!$V121="P3",All!$AE121="RSS"),Ruler!K$24,IF(AND(All!$V121="P4",All!$AE121="RSS"),Ruler!K$25,IF(AND(All!$V121="P5",All!$AE121="RSS"),Ruler!K$26,IF(AND(All!$V121="P6",All!$AE121="RSS"),Ruler!K$27,IF(AND(All!$V121="P7",All!$AE121="RSS"),Ruler!K$28,IF(AND(All!$V121="P8",All!$AE121="RSS"),Ruler!K$29,IF(AND(All!$V121="P9",All!$AE121="RSS"),Ruler!K$30,0)))))))))))))))))))))))))))</f>
        <v>0</v>
      </c>
      <c r="BS121" s="325">
        <f>IF(AND(All!$V121="P1",All!$AE121="RDP"),Ruler!L$6,IF(AND(All!$V121="P2",All!$AE121="RDP"),Ruler!L$7,IF(AND(All!$V121="P3",All!$AE121="RDP"),Ruler!L$8,IF(AND(All!$V121="P4",All!$AE121="RDP"),Ruler!L$9,IF(AND(All!$V121="P5",All!$AE121="RDP"),Ruler!L$10,IF(AND(All!$V121="P6",All!$AE121="RDP"),Ruler!L$11,IF(AND(All!$V121="P7",All!$AE121="RDP"),Ruler!L$12,IF(AND(All!$V121="P8",All!$AE121="RDP"),Ruler!L$13,IF(AND(All!$V121="P9",All!$AE121="RDP"),Ruler!L$14,IF(AND(All!$V121="P1",All!$AE121="RMS"),Ruler!L$6,IF(AND(All!$V121="P2",All!$AE121="RMS"),Ruler!L$15,IF(AND(All!$V121="P3",All!$AE121="RMS"),Ruler!L$16,IF(AND(All!$V121="P4",All!$AE121="RMS"),Ruler!L$17,IF(AND(All!$V121="P5",All!$AE121="RMS"),Ruler!L$18,IF(AND(All!$V121="P6",All!$AE121="RMS"),Ruler!L$19,IF(AND(All!$V121="P7",All!$AE121="RMS"),Ruler!L$20,IF(AND(All!$V121="P8",All!$AE121="RMS"),Ruler!L$21,IF(AND(All!$V121="P9",All!$AE121="RMS"),Ruler!L$22,IF(AND(All!$V121="P1",All!$AE121="RSS"),Ruler!L$6,IF(AND(All!$V121="P2",All!$AE121="RSS"),Ruler!L$23,IF(AND(All!$V121="P3",All!$AE121="RSS"),Ruler!L$24,IF(AND(All!$V121="P4",All!$AE121="RSS"),Ruler!L$25,IF(AND(All!$V121="P5",All!$AE121="RSS"),Ruler!L$26,IF(AND(All!$V121="P6",All!$AE121="RSS"),Ruler!L$27,IF(AND(All!$V121="P7",All!$AE121="RSS"),Ruler!L$28,IF(AND(All!$V121="P8",All!$AE121="RSS"),Ruler!L$29,IF(AND(All!$V121="P9",All!$AE121="RSS"),Ruler!L$30,0)))))))))))))))))))))))))))</f>
        <v>0</v>
      </c>
      <c r="BT121" s="325">
        <f>IF(AND(All!$V121="P1",All!$AE121="RDP"),Ruler!M$6,IF(AND(All!$V121="P2",All!$AE121="RDP"),Ruler!M$7,IF(AND(All!$V121="P3",All!$AE121="RDP"),Ruler!M$8,IF(AND(All!$V121="P4",All!$AE121="RDP"),Ruler!M$9,IF(AND(All!$V121="P5",All!$AE121="RDP"),Ruler!M$10,IF(AND(All!$V121="P6",All!$AE121="RDP"),Ruler!M$11,IF(AND(All!$V121="P7",All!$AE121="RDP"),Ruler!M$12,IF(AND(All!$V121="P8",All!$AE121="RDP"),Ruler!M$13,IF(AND(All!$V121="P9",All!$AE121="RDP"),Ruler!M$14,IF(AND(All!$V121="P1",All!$AE121="RMS"),Ruler!M$6,IF(AND(All!$V121="P2",All!$AE121="RMS"),Ruler!M$15,IF(AND(All!$V121="P3",All!$AE121="RMS"),Ruler!M$16,IF(AND(All!$V121="P4",All!$AE121="RMS"),Ruler!M$17,IF(AND(All!$V121="P5",All!$AE121="RMS"),Ruler!M$18,IF(AND(All!$V121="P6",All!$AE121="RMS"),Ruler!M$19,IF(AND(All!$V121="P7",All!$AE121="RMS"),Ruler!M$20,IF(AND(All!$V121="P8",All!$AE121="RMS"),Ruler!M$21,IF(AND(All!$V121="P9",All!$AE121="RMS"),Ruler!M$22,IF(AND(All!$V121="P1",All!$AE121="RSS"),Ruler!M$6,IF(AND(All!$V121="P2",All!$AE121="RSS"),Ruler!M$23,IF(AND(All!$V121="P3",All!$AE121="RSS"),Ruler!M$24,IF(AND(All!$V121="P4",All!$AE121="RSS"),Ruler!M$25,IF(AND(All!$V121="P5",All!$AE121="RSS"),Ruler!M$26,IF(AND(All!$V121="P6",All!$AE121="RSS"),Ruler!M$27,IF(AND(All!$V121="P7",All!$AE121="RSS"),Ruler!M$28,IF(AND(All!$V121="P8",All!$AE121="RSS"),Ruler!M$29,IF(AND(All!$V121="P9",All!$AE121="RSS"),Ruler!M$30,0)))))))))))))))))))))))))))</f>
        <v>0</v>
      </c>
      <c r="BU121" s="325">
        <f>IF(AND(All!$V121="P1",All!$AE121="RDP"),Ruler!N$6,IF(AND(All!$V121="P2",All!$AE121="RDP"),Ruler!N$7,IF(AND(All!$V121="P3",All!$AE121="RDP"),Ruler!N$8,IF(AND(All!$V121="P4",All!$AE121="RDP"),Ruler!N$9,IF(AND(All!$V121="P5",All!$AE121="RDP"),Ruler!N$10,IF(AND(All!$V121="P6",All!$AE121="RDP"),Ruler!N$11,IF(AND(All!$V121="P7",All!$AE121="RDP"),Ruler!N$12,IF(AND(All!$V121="P8",All!$AE121="RDP"),Ruler!N$13,IF(AND(All!$V121="P9",All!$AE121="RDP"),Ruler!N$14,IF(AND(All!$V121="P1",All!$AE121="RMS"),Ruler!N$6,IF(AND(All!$V121="P2",All!$AE121="RMS"),Ruler!N$15,IF(AND(All!$V121="P3",All!$AE121="RMS"),Ruler!N$16,IF(AND(All!$V121="P4",All!$AE121="RMS"),Ruler!N$17,IF(AND(All!$V121="P5",All!$AE121="RMS"),Ruler!N$18,IF(AND(All!$V121="P6",All!$AE121="RMS"),Ruler!N$19,IF(AND(All!$V121="P7",All!$AE121="RMS"),Ruler!N$20,IF(AND(All!$V121="P8",All!$AE121="RMS"),Ruler!N$21,IF(AND(All!$V121="P9",All!$AE121="RMS"),Ruler!N$22,IF(AND(All!$V121="P1",All!$AE121="RSS"),Ruler!N$6,IF(AND(All!$V121="P2",All!$AE121="RSS"),Ruler!N$23,IF(AND(All!$V121="P3",All!$AE121="RSS"),Ruler!N$24,IF(AND(All!$V121="P4",All!$AE121="RSS"),Ruler!N$25,IF(AND(All!$V121="P5",All!$AE121="RSS"),Ruler!N$26,IF(AND(All!$V121="P6",All!$AE121="RSS"),Ruler!N$27,IF(AND(All!$V121="P7",All!$AE121="RSS"),Ruler!N$28,IF(AND(All!$V121="P8",All!$AE121="RSS"),Ruler!N$29,IF(AND(All!$V121="P9",All!$AE121="RSS"),Ruler!N$30,0)))))))))))))))))))))))))))</f>
        <v>0</v>
      </c>
      <c r="BV121" s="325">
        <f>IF(AND(All!$V121="P1",All!$AE121="RDP"),Ruler!O$6,IF(AND(All!$V121="P2",All!$AE121="RDP"),Ruler!O$7,IF(AND(All!$V121="P3",All!$AE121="RDP"),Ruler!O$8,IF(AND(All!$V121="P4",All!$AE121="RDP"),Ruler!O$9,IF(AND(All!$V121="P5",All!$AE121="RDP"),Ruler!O$10,IF(AND(All!$V121="P6",All!$AE121="RDP"),Ruler!O$11,IF(AND(All!$V121="P7",All!$AE121="RDP"),Ruler!O$12,IF(AND(All!$V121="P8",All!$AE121="RDP"),Ruler!O$13,IF(AND(All!$V121="P9",All!$AE121="RDP"),Ruler!O$14,IF(AND(All!$V121="P1",All!$AE121="RMS"),Ruler!O$6,IF(AND(All!$V121="P2",All!$AE121="RMS"),Ruler!O$15,IF(AND(All!$V121="P3",All!$AE121="RMS"),Ruler!O$16,IF(AND(All!$V121="P4",All!$AE121="RMS"),Ruler!O$17,IF(AND(All!$V121="P5",All!$AE121="RMS"),Ruler!O$18,IF(AND(All!$V121="P6",All!$AE121="RMS"),Ruler!O$19,IF(AND(All!$V121="P7",All!$AE121="RMS"),Ruler!O$20,IF(AND(All!$V121="P8",All!$AE121="RMS"),Ruler!O$21,IF(AND(All!$V121="P9",All!$AE121="RMS"),Ruler!O$22,IF(AND(All!$V121="P1",All!$AE121="RSS"),Ruler!O$6,IF(AND(All!$V121="P2",All!$AE121="RSS"),Ruler!O$23,IF(AND(All!$V121="P3",All!$AE121="RSS"),Ruler!O$24,IF(AND(All!$V121="P4",All!$AE121="RSS"),Ruler!O$25,IF(AND(All!$V121="P5",All!$AE121="RSS"),Ruler!O$26,IF(AND(All!$V121="P6",All!$AE121="RSS"),Ruler!O$27,IF(AND(All!$V121="P7",All!$AE121="RSS"),Ruler!O$28,IF(AND(All!$V121="P8",All!$AE121="RSS"),Ruler!O$29,IF(AND(All!$V121="P9",All!$AE121="RSS"),Ruler!O$30,0)))))))))))))))))))))))))))</f>
        <v>0</v>
      </c>
      <c r="BW121" s="325">
        <f>IF(AND(All!$V121="P1",All!$AE121="RDP"),Ruler!P$6,IF(AND(All!$V121="P2",All!$AE121="RDP"),Ruler!P$7,IF(AND(All!$V121="P3",All!$AE121="RDP"),Ruler!P$8,IF(AND(All!$V121="P4",All!$AE121="RDP"),Ruler!P$9,IF(AND(All!$V121="P5",All!$AE121="RDP"),Ruler!P$10,IF(AND(All!$V121="P6",All!$AE121="RDP"),Ruler!P$11,IF(AND(All!$V121="P7",All!$AE121="RDP"),Ruler!P$12,IF(AND(All!$V121="P8",All!$AE121="RDP"),Ruler!P$13,IF(AND(All!$V121="P9",All!$AE121="RDP"),Ruler!P$14,IF(AND(All!$V121="P1",All!$AE121="RMS"),Ruler!P$6,IF(AND(All!$V121="P2",All!$AE121="RMS"),Ruler!P$15,IF(AND(All!$V121="P3",All!$AE121="RMS"),Ruler!P$16,IF(AND(All!$V121="P4",All!$AE121="RMS"),Ruler!P$17,IF(AND(All!$V121="P5",All!$AE121="RMS"),Ruler!P$18,IF(AND(All!$V121="P6",All!$AE121="RMS"),Ruler!P$19,IF(AND(All!$V121="P7",All!$AE121="RMS"),Ruler!P$20,IF(AND(All!$V121="P8",All!$AE121="RMS"),Ruler!P$21,IF(AND(All!$V121="P9",All!$AE121="RMS"),Ruler!P$22,IF(AND(All!$V121="P1",All!$AE121="RSS"),Ruler!P$6,IF(AND(All!$V121="P2",All!$AE121="RSS"),Ruler!P$23,IF(AND(All!$V121="P3",All!$AE121="RSS"),Ruler!P$24,IF(AND(All!$V121="P4",All!$AE121="RSS"),Ruler!P$25,IF(AND(All!$V121="P5",All!$AE121="RSS"),Ruler!P$26,IF(AND(All!$V121="P6",All!$AE121="RSS"),Ruler!P$27,IF(AND(All!$V121="P7",All!$AE121="RSS"),Ruler!P$28,IF(AND(All!$V121="P8",All!$AE121="RSS"),Ruler!P$29,IF(AND(All!$V121="P9",All!$AE121="RSS"),Ruler!P$30,0)))))))))))))))))))))))))))</f>
        <v>0</v>
      </c>
      <c r="BX121" s="325">
        <f>IF(AND(All!$V121="P1",All!$AE121="RDP"),Ruler!Q$6,IF(AND(All!$V121="P2",All!$AE121="RDP"),Ruler!Q$7,IF(AND(All!$V121="P3",All!$AE121="RDP"),Ruler!Q$8,IF(AND(All!$V121="P4",All!$AE121="RDP"),Ruler!Q$9,IF(AND(All!$V121="P5",All!$AE121="RDP"),Ruler!Q$10,IF(AND(All!$V121="P6",All!$AE121="RDP"),Ruler!Q$11,IF(AND(All!$V121="P7",All!$AE121="RDP"),Ruler!Q$12,IF(AND(All!$V121="P8",All!$AE121="RDP"),Ruler!Q$13,IF(AND(All!$V121="P9",All!$AE121="RDP"),Ruler!Q$14,IF(AND(All!$V121="P1",All!$AE121="RMS"),Ruler!Q$6,IF(AND(All!$V121="P2",All!$AE121="RMS"),Ruler!Q$15,IF(AND(All!$V121="P3",All!$AE121="RMS"),Ruler!Q$16,IF(AND(All!$V121="P4",All!$AE121="RMS"),Ruler!Q$17,IF(AND(All!$V121="P5",All!$AE121="RMS"),Ruler!Q$18,IF(AND(All!$V121="P6",All!$AE121="RMS"),Ruler!Q$19,IF(AND(All!$V121="P7",All!$AE121="RMS"),Ruler!Q$20,IF(AND(All!$V121="P8",All!$AE121="RMS"),Ruler!Q$21,IF(AND(All!$V121="P9",All!$AE121="RMS"),Ruler!Q$22,IF(AND(All!$V121="P1",All!$AE121="RSS"),Ruler!Q$6,IF(AND(All!$V121="P2",All!$AE121="RSS"),Ruler!Q$23,IF(AND(All!$V121="P3",All!$AE121="RSS"),Ruler!Q$24,IF(AND(All!$V121="P4",All!$AE121="RSS"),Ruler!Q$25,IF(AND(All!$V121="P5",All!$AE121="RSS"),Ruler!Q$26,IF(AND(All!$V121="P6",All!$AE121="RSS"),Ruler!Q$27,IF(AND(All!$V121="P7",All!$AE121="RSS"),Ruler!Q$28,IF(AND(All!$V121="P8",All!$AE121="RSS"),Ruler!Q$29,IF(AND(All!$V121="P9",All!$AE121="RSS"),Ruler!Q$30,0)))))))))))))))))))))))))))</f>
        <v>0</v>
      </c>
      <c r="BY121" s="325">
        <f>IF(AND(All!$V121="P1",All!$AE121="RDP"),Ruler!R$6,IF(AND(All!$V121="P2",All!$AE121="RDP"),Ruler!R$7,IF(AND(All!$V121="P3",All!$AE121="RDP"),Ruler!R$8,IF(AND(All!$V121="P4",All!$AE121="RDP"),Ruler!R$9,IF(AND(All!$V121="P5",All!$AE121="RDP"),Ruler!R$10,IF(AND(All!$V121="P6",All!$AE121="RDP"),Ruler!R$11,IF(AND(All!$V121="P7",All!$AE121="RDP"),Ruler!R$12,IF(AND(All!$V121="P8",All!$AE121="RDP"),Ruler!R$13,IF(AND(All!$V121="P9",All!$AE121="RDP"),Ruler!R$14,IF(AND(All!$V121="P1",All!$AE121="RMS"),Ruler!R$6,IF(AND(All!$V121="P2",All!$AE121="RMS"),Ruler!R$15,IF(AND(All!$V121="P3",All!$AE121="RMS"),Ruler!R$16,IF(AND(All!$V121="P4",All!$AE121="RMS"),Ruler!R$17,IF(AND(All!$V121="P5",All!$AE121="RMS"),Ruler!R$18,IF(AND(All!$V121="P6",All!$AE121="RMS"),Ruler!R$19,IF(AND(All!$V121="P7",All!$AE121="RMS"),Ruler!R$20,IF(AND(All!$V121="P8",All!$AE121="RMS"),Ruler!R$21,IF(AND(All!$V121="P9",All!$AE121="RMS"),Ruler!R$22,IF(AND(All!$V121="P1",All!$AE121="RSS"),Ruler!R$6,IF(AND(All!$V121="P2",All!$AE121="RSS"),Ruler!R$23,IF(AND(All!$V121="P3",All!$AE121="RSS"),Ruler!R$24,IF(AND(All!$V121="P4",All!$AE121="RSS"),Ruler!R$25,IF(AND(All!$V121="P5",All!$AE121="RSS"),Ruler!R$26,IF(AND(All!$V121="P6",All!$AE121="RSS"),Ruler!R$27,IF(AND(All!$V121="P7",All!$AE121="RSS"),Ruler!R$28,IF(AND(All!$V121="P8",All!$AE121="RSS"),Ruler!R$29,IF(AND(All!$V121="P9",All!$AE121="RSS"),Ruler!R$30,0)))))))))))))))))))))))))))</f>
        <v>0</v>
      </c>
      <c r="BZ121" s="325">
        <f>IF(AND(All!$V121="P1",All!$AE121="RDP"),Ruler!S$6,IF(AND(All!$V121="P2",All!$AE121="RDP"),Ruler!S$7,IF(AND(All!$V121="P3",All!$AE121="RDP"),Ruler!S$8,IF(AND(All!$V121="P4",All!$AE121="RDP"),Ruler!S$9,IF(AND(All!$V121="P5",All!$AE121="RDP"),Ruler!S$10,IF(AND(All!$V121="P6",All!$AE121="RDP"),Ruler!S$11,IF(AND(All!$V121="P7",All!$AE121="RDP"),Ruler!S$12,IF(AND(All!$V121="P8",All!$AE121="RDP"),Ruler!S$13,IF(AND(All!$V121="P9",All!$AE121="RDP"),Ruler!S$14,IF(AND(All!$V121="P1",All!$AE121="RMS"),Ruler!S$6,IF(AND(All!$V121="P2",All!$AE121="RMS"),Ruler!S$15,IF(AND(All!$V121="P3",All!$AE121="RMS"),Ruler!S$16,IF(AND(All!$V121="P4",All!$AE121="RMS"),Ruler!S$17,IF(AND(All!$V121="P5",All!$AE121="RMS"),Ruler!S$18,IF(AND(All!$V121="P6",All!$AE121="RMS"),Ruler!S$19,IF(AND(All!$V121="P7",All!$AE121="RMS"),Ruler!S$20,IF(AND(All!$V121="P8",All!$AE121="RMS"),Ruler!S$21,IF(AND(All!$V121="P9",All!$AE121="RMS"),Ruler!S$22,IF(AND(All!$V121="P1",All!$AE121="RSS"),Ruler!S$6,IF(AND(All!$V121="P2",All!$AE121="RSS"),Ruler!S$23,IF(AND(All!$V121="P3",All!$AE121="RSS"),Ruler!S$24,IF(AND(All!$V121="P4",All!$AE121="RSS"),Ruler!S$25,IF(AND(All!$V121="P5",All!$AE121="RSS"),Ruler!S$26,IF(AND(All!$V121="P6",All!$AE121="RSS"),Ruler!S$27,IF(AND(All!$V121="P7",All!$AE121="RSS"),Ruler!S$28,IF(AND(All!$V121="P8",All!$AE121="RSS"),Ruler!S$29,IF(AND(All!$V121="P9",All!$AE121="RSS"),Ruler!S$30,0)))))))))))))))))))))))))))</f>
        <v>0</v>
      </c>
      <c r="CA121" s="325">
        <f>IF(AND(All!$V121="P1",All!$AE121="RDP"),Ruler!T$6,IF(AND(All!$V121="P2",All!$AE121="RDP"),Ruler!T$7,IF(AND(All!$V121="P3",All!$AE121="RDP"),Ruler!T$8,IF(AND(All!$V121="P4",All!$AE121="RDP"),Ruler!T$9,IF(AND(All!$V121="P5",All!$AE121="RDP"),Ruler!T$10,IF(AND(All!$V121="P6",All!$AE121="RDP"),Ruler!T$11,IF(AND(All!$V121="P7",All!$AE121="RDP"),Ruler!T$12,IF(AND(All!$V121="P8",All!$AE121="RDP"),Ruler!T$13,IF(AND(All!$V121="P9",All!$AE121="RDP"),Ruler!T$14,IF(AND(All!$V121="P1",All!$AE121="RMS"),Ruler!T$6,IF(AND(All!$V121="P2",All!$AE121="RMS"),Ruler!T$15,IF(AND(All!$V121="P3",All!$AE121="RMS"),Ruler!T$16,IF(AND(All!$V121="P4",All!$AE121="RMS"),Ruler!T$17,IF(AND(All!$V121="P5",All!$AE121="RMS"),Ruler!T$18,IF(AND(All!$V121="P6",All!$AE121="RMS"),Ruler!T$19,IF(AND(All!$V121="P7",All!$AE121="RMS"),Ruler!T$20,IF(AND(All!$V121="P8",All!$AE121="RMS"),Ruler!T$21,IF(AND(All!$V121="P9",All!$AE121="RMS"),Ruler!T$22,IF(AND(All!$V121="P1",All!$AE121="RSS"),Ruler!T$6,IF(AND(All!$V121="P2",All!$AE121="RSS"),Ruler!T$23,IF(AND(All!$V121="P3",All!$AE121="RSS"),Ruler!T$24,IF(AND(All!$V121="P4",All!$AE121="RSS"),Ruler!T$25,IF(AND(All!$V121="P5",All!$AE121="RSS"),Ruler!T$26,IF(AND(All!$V121="P6",All!$AE121="RSS"),Ruler!T$27,IF(AND(All!$V121="P7",All!$AE121="RSS"),Ruler!T$28,IF(AND(All!$V121="P8",All!$AE121="RSS"),Ruler!T$29,IF(AND(All!$V121="P9",All!$AE121="RSS"),Ruler!T$30,0)))))))))))))))))))))))))))</f>
        <v>0</v>
      </c>
      <c r="CB121" s="325">
        <f>IF(AND(All!$V121="P1",All!$AE121="RDP"),Ruler!U$6,IF(AND(All!$V121="P2",All!$AE121="RDP"),Ruler!U$7,IF(AND(All!$V121="P3",All!$AE121="RDP"),Ruler!U$8,IF(AND(All!$V121="P4",All!$AE121="RDP"),Ruler!U$9,IF(AND(All!$V121="P5",All!$AE121="RDP"),Ruler!U$10,IF(AND(All!$V121="P6",All!$AE121="RDP"),Ruler!U$11,IF(AND(All!$V121="P7",All!$AE121="RDP"),Ruler!U$12,IF(AND(All!$V121="P8",All!$AE121="RDP"),Ruler!U$13,IF(AND(All!$V121="P9",All!$AE121="RDP"),Ruler!U$14,IF(AND(All!$V121="P1",All!$AE121="RMS"),Ruler!U$6,IF(AND(All!$V121="P2",All!$AE121="RMS"),Ruler!U$15,IF(AND(All!$V121="P3",All!$AE121="RMS"),Ruler!U$16,IF(AND(All!$V121="P4",All!$AE121="RMS"),Ruler!U$17,IF(AND(All!$V121="P5",All!$AE121="RMS"),Ruler!U$18,IF(AND(All!$V121="P6",All!$AE121="RMS"),Ruler!U$19,IF(AND(All!$V121="P7",All!$AE121="RMS"),Ruler!U$20,IF(AND(All!$V121="P8",All!$AE121="RMS"),Ruler!U$21,IF(AND(All!$V121="P9",All!$AE121="RMS"),Ruler!U$22,IF(AND(All!$V121="P1",All!$AE121="RSS"),Ruler!U$6,IF(AND(All!$V121="P2",All!$AE121="RSS"),Ruler!U$23,IF(AND(All!$V121="P3",All!$AE121="RSS"),Ruler!U$24,IF(AND(All!$V121="P4",All!$AE121="RSS"),Ruler!U$25,IF(AND(All!$V121="P5",All!$AE121="RSS"),Ruler!U$26,IF(AND(All!$V121="P6",All!$AE121="RSS"),Ruler!U$27,IF(AND(All!$V121="P7",All!$AE121="RSS"),Ruler!U$28,IF(AND(All!$V121="P8",All!$AE121="RSS"),Ruler!U$29,IF(AND(All!$V121="P9",All!$AE121="RSS"),Ruler!U$30,0)))))))))))))))))))))))))))</f>
        <v>0</v>
      </c>
      <c r="CC121" s="325">
        <f>IF(AND(All!$V121="P1",All!$AE121="RDP"),Ruler!V$6,IF(AND(All!$V121="P2",All!$AE121="RDP"),Ruler!V$7,IF(AND(All!$V121="P3",All!$AE121="RDP"),Ruler!V$8,IF(AND(All!$V121="P4",All!$AE121="RDP"),Ruler!V$9,IF(AND(All!$V121="P5",All!$AE121="RDP"),Ruler!V$10,IF(AND(All!$V121="P6",All!$AE121="RDP"),Ruler!V$11,IF(AND(All!$V121="P7",All!$AE121="RDP"),Ruler!V$12,IF(AND(All!$V121="P8",All!$AE121="RDP"),Ruler!V$13,IF(AND(All!$V121="P9",All!$AE121="RDP"),Ruler!V$14,IF(AND(All!$V121="P1",All!$AE121="RMS"),Ruler!V$6,IF(AND(All!$V121="P2",All!$AE121="RMS"),Ruler!V$15,IF(AND(All!$V121="P3",All!$AE121="RMS"),Ruler!V$16,IF(AND(All!$V121="P4",All!$AE121="RMS"),Ruler!V$17,IF(AND(All!$V121="P5",All!$AE121="RMS"),Ruler!V$18,IF(AND(All!$V121="P6",All!$AE121="RMS"),Ruler!V$19,IF(AND(All!$V121="P7",All!$AE121="RMS"),Ruler!V$20,IF(AND(All!$V121="P8",All!$AE121="RMS"),Ruler!V$21,IF(AND(All!$V121="P9",All!$AE121="RMS"),Ruler!V$22,IF(AND(All!$V121="P1",All!$AE121="RSS"),Ruler!V$6,IF(AND(All!$V121="P2",All!$AE121="RSS"),Ruler!V$23,IF(AND(All!$V121="P3",All!$AE121="RSS"),Ruler!V$24,IF(AND(All!$V121="P4",All!$AE121="RSS"),Ruler!V$25,IF(AND(All!$V121="P5",All!$AE121="RSS"),Ruler!V$26,IF(AND(All!$V121="P6",All!$AE121="RSS"),Ruler!V$27,IF(AND(All!$V121="P7",All!$AE121="RSS"),Ruler!V$28,IF(AND(All!$V121="P8",All!$AE121="RSS"),Ruler!V$29,IF(AND(All!$V121="P9",All!$AE121="RSS"),Ruler!V$30,0)))))))))))))))))))))))))))</f>
        <v>0</v>
      </c>
      <c r="CD121" s="325">
        <f>IF(AND(All!$V121="P1",All!$AE121="RDP"),Ruler!W$6,IF(AND(All!$V121="P2",All!$AE121="RDP"),Ruler!W$7,IF(AND(All!$V121="P3",All!$AE121="RDP"),Ruler!W$8,IF(AND(All!$V121="P4",All!$AE121="RDP"),Ruler!W$9,IF(AND(All!$V121="P5",All!$AE121="RDP"),Ruler!W$10,IF(AND(All!$V121="P6",All!$AE121="RDP"),Ruler!W$11,IF(AND(All!$V121="P7",All!$AE121="RDP"),Ruler!W$12,IF(AND(All!$V121="P8",All!$AE121="RDP"),Ruler!W$13,IF(AND(All!$V121="P9",All!$AE121="RDP"),Ruler!W$14,IF(AND(All!$V121="P1",All!$AE121="RMS"),Ruler!W$6,IF(AND(All!$V121="P2",All!$AE121="RMS"),Ruler!W$15,IF(AND(All!$V121="P3",All!$AE121="RMS"),Ruler!W$16,IF(AND(All!$V121="P4",All!$AE121="RMS"),Ruler!W$17,IF(AND(All!$V121="P5",All!$AE121="RMS"),Ruler!W$18,IF(AND(All!$V121="P6",All!$AE121="RMS"),Ruler!W$19,IF(AND(All!$V121="P7",All!$AE121="RMS"),Ruler!W$20,IF(AND(All!$V121="P8",All!$AE121="RMS"),Ruler!W$21,IF(AND(All!$V121="P9",All!$AE121="RMS"),Ruler!W$22,IF(AND(All!$V121="P1",All!$AE121="RSS"),Ruler!W$6,IF(AND(All!$V121="P2",All!$AE121="RSS"),Ruler!W$23,IF(AND(All!$V121="P3",All!$AE121="RSS"),Ruler!W$24,IF(AND(All!$V121="P4",All!$AE121="RSS"),Ruler!W$25,IF(AND(All!$V121="P5",All!$AE121="RSS"),Ruler!W$26,IF(AND(All!$V121="P6",All!$AE121="RSS"),Ruler!W$27,IF(AND(All!$V121="P7",All!$AE121="RSS"),Ruler!W$28,IF(AND(All!$V121="P8",All!$AE121="RSS"),Ruler!W$29,IF(AND(All!$V121="P9",All!$AE121="RSS"),Ruler!W$30,0)))))))))))))))))))))))))))</f>
        <v>0</v>
      </c>
      <c r="CE121" s="325">
        <f>IF(AND(All!$V121="P1",All!$AE121="RDP"),Ruler!X$6,IF(AND(All!$V121="P2",All!$AE121="RDP"),Ruler!X$7,IF(AND(All!$V121="P3",All!$AE121="RDP"),Ruler!X$8,IF(AND(All!$V121="P4",All!$AE121="RDP"),Ruler!X$9,IF(AND(All!$V121="P5",All!$AE121="RDP"),Ruler!X$10,IF(AND(All!$V121="P6",All!$AE121="RDP"),Ruler!X$11,IF(AND(All!$V121="P7",All!$AE121="RDP"),Ruler!X$12,IF(AND(All!$V121="P8",All!$AE121="RDP"),Ruler!X$13,IF(AND(All!$V121="P9",All!$AE121="RDP"),Ruler!X$14,IF(AND(All!$V121="P1",All!$AE121="RMS"),Ruler!X$6,IF(AND(All!$V121="P2",All!$AE121="RMS"),Ruler!X$15,IF(AND(All!$V121="P3",All!$AE121="RMS"),Ruler!X$16,IF(AND(All!$V121="P4",All!$AE121="RMS"),Ruler!X$17,IF(AND(All!$V121="P5",All!$AE121="RMS"),Ruler!X$18,IF(AND(All!$V121="P6",All!$AE121="RMS"),Ruler!X$19,IF(AND(All!$V121="P7",All!$AE121="RMS"),Ruler!X$20,IF(AND(All!$V121="P8",All!$AE121="RMS"),Ruler!X$21,IF(AND(All!$V121="P9",All!$AE121="RMS"),Ruler!X$22,IF(AND(All!$V121="P1",All!$AE121="RSS"),Ruler!X$6,IF(AND(All!$V121="P2",All!$AE121="RSS"),Ruler!X$23,IF(AND(All!$V121="P3",All!$AE121="RSS"),Ruler!X$24,IF(AND(All!$V121="P4",All!$AE121="RSS"),Ruler!X$25,IF(AND(All!$V121="P5",All!$AE121="RSS"),Ruler!X$26,IF(AND(All!$V121="P6",All!$AE121="RSS"),Ruler!X$27,IF(AND(All!$V121="P7",All!$AE121="RSS"),Ruler!X$28,IF(AND(All!$V121="P8",All!$AE121="RSS"),Ruler!X$29,IF(AND(All!$V121="P9",All!$AE121="RSS"),Ruler!X$30,0)))))))))))))))))))))))))))</f>
        <v>0</v>
      </c>
      <c r="CF121" s="325">
        <f>IF(AND(All!$V121="P1",All!$AE121="RDP"),Ruler!Y$6,IF(AND(All!$V121="P2",All!$AE121="RDP"),Ruler!Y$7,IF(AND(All!$V121="P3",All!$AE121="RDP"),Ruler!Y$8,IF(AND(All!$V121="P4",All!$AE121="RDP"),Ruler!Y$9,IF(AND(All!$V121="P5",All!$AE121="RDP"),Ruler!Y$10,IF(AND(All!$V121="P6",All!$AE121="RDP"),Ruler!Y$11,IF(AND(All!$V121="P7",All!$AE121="RDP"),Ruler!Y$12,IF(AND(All!$V121="P8",All!$AE121="RDP"),Ruler!Y$13,IF(AND(All!$V121="P9",All!$AE121="RDP"),Ruler!Y$14,IF(AND(All!$V121="P1",All!$AE121="RMS"),Ruler!Y$6,IF(AND(All!$V121="P2",All!$AE121="RMS"),Ruler!Y$15,IF(AND(All!$V121="P3",All!$AE121="RMS"),Ruler!Y$16,IF(AND(All!$V121="P4",All!$AE121="RMS"),Ruler!Y$17,IF(AND(All!$V121="P5",All!$AE121="RMS"),Ruler!Y$18,IF(AND(All!$V121="P6",All!$AE121="RMS"),Ruler!Y$19,IF(AND(All!$V121="P7",All!$AE121="RMS"),Ruler!Y$20,IF(AND(All!$V121="P8",All!$AE121="RMS"),Ruler!Y$21,IF(AND(All!$V121="P9",All!$AE121="RMS"),Ruler!Y$22,IF(AND(All!$V121="P1",All!$AE121="RSS"),Ruler!Y$6,IF(AND(All!$V121="P2",All!$AE121="RSS"),Ruler!Y$23,IF(AND(All!$V121="P3",All!$AE121="RSS"),Ruler!Y$24,IF(AND(All!$V121="P4",All!$AE121="RSS"),Ruler!Y$25,IF(AND(All!$V121="P5",All!$AE121="RSS"),Ruler!Y$26,IF(AND(All!$V121="P6",All!$AE121="RSS"),Ruler!Y$27,IF(AND(All!$V121="P7",All!$AE121="RSS"),Ruler!Y$28,IF(AND(All!$V121="P8",All!$AE121="RSS"),Ruler!Y$29,IF(AND(All!$V121="P9",All!$AE121="RSS"),Ruler!Y$30,0)))))))))))))))))))))))))))</f>
        <v>0</v>
      </c>
      <c r="CG121" s="325">
        <f>IF(AND(All!$V121="P1",All!$AE121="RDP"),Ruler!Z$6,IF(AND(All!$V121="P2",All!$AE121="RDP"),Ruler!Z$7,IF(AND(All!$V121="P3",All!$AE121="RDP"),Ruler!Z$8,IF(AND(All!$V121="P4",All!$AE121="RDP"),Ruler!Z$9,IF(AND(All!$V121="P5",All!$AE121="RDP"),Ruler!Z$10,IF(AND(All!$V121="P6",All!$AE121="RDP"),Ruler!Z$11,IF(AND(All!$V121="P7",All!$AE121="RDP"),Ruler!Z$12,IF(AND(All!$V121="P8",All!$AE121="RDP"),Ruler!Z$13,IF(AND(All!$V121="P9",All!$AE121="RDP"),Ruler!Z$14,IF(AND(All!$V121="P1",All!$AE121="RMS"),Ruler!Z$6,IF(AND(All!$V121="P2",All!$AE121="RMS"),Ruler!Z$15,IF(AND(All!$V121="P3",All!$AE121="RMS"),Ruler!Z$16,IF(AND(All!$V121="P4",All!$AE121="RMS"),Ruler!Z$17,IF(AND(All!$V121="P5",All!$AE121="RMS"),Ruler!Z$18,IF(AND(All!$V121="P6",All!$AE121="RMS"),Ruler!Z$19,IF(AND(All!$V121="P7",All!$AE121="RMS"),Ruler!Z$20,IF(AND(All!$V121="P8",All!$AE121="RMS"),Ruler!Z$21,IF(AND(All!$V121="P9",All!$AE121="RMS"),Ruler!Z$22,IF(AND(All!$V121="P1",All!$AE121="RSS"),Ruler!Z$6,IF(AND(All!$V121="P2",All!$AE121="RSS"),Ruler!Z$23,IF(AND(All!$V121="P3",All!$AE121="RSS"),Ruler!Z$24,IF(AND(All!$V121="P4",All!$AE121="RSS"),Ruler!Z$25,IF(AND(All!$V121="P5",All!$AE121="RSS"),Ruler!Z$26,IF(AND(All!$V121="P6",All!$AE121="RSS"),Ruler!Z$27,IF(AND(All!$V121="P7",All!$AE121="RSS"),Ruler!Z$28,IF(AND(All!$V121="P8",All!$AE121="RSS"),Ruler!Z$29,IF(AND(All!$V121="P9",All!$AE121="RSS"),Ruler!Z$30,0)))))))))))))))))))))))))))</f>
        <v>0</v>
      </c>
      <c r="CH121" s="325">
        <f>IF(AND(All!$V121="P1",All!$AE121="RDP"),Ruler!AA$6,IF(AND(All!$V121="P2",All!$AE121="RDP"),Ruler!AA$7,IF(AND(All!$V121="P3",All!$AE121="RDP"),Ruler!AA$8,IF(AND(All!$V121="P4",All!$AE121="RDP"),Ruler!AA$9,IF(AND(All!$V121="P5",All!$AE121="RDP"),Ruler!AA$10,IF(AND(All!$V121="P6",All!$AE121="RDP"),Ruler!AA$11,IF(AND(All!$V121="P7",All!$AE121="RDP"),Ruler!AA$12,IF(AND(All!$V121="P8",All!$AE121="RDP"),Ruler!AA$13,IF(AND(All!$V121="P9",All!$AE121="RDP"),Ruler!AA$14,IF(AND(All!$V121="P1",All!$AE121="RMS"),Ruler!AA$6,IF(AND(All!$V121="P2",All!$AE121="RMS"),Ruler!AA$15,IF(AND(All!$V121="P3",All!$AE121="RMS"),Ruler!AA$16,IF(AND(All!$V121="P4",All!$AE121="RMS"),Ruler!AA$17,IF(AND(All!$V121="P5",All!$AE121="RMS"),Ruler!AA$18,IF(AND(All!$V121="P6",All!$AE121="RMS"),Ruler!AA$19,IF(AND(All!$V121="P7",All!$AE121="RMS"),Ruler!AA$20,IF(AND(All!$V121="P8",All!$AE121="RMS"),Ruler!AA$21,IF(AND(All!$V121="P9",All!$AE121="RMS"),Ruler!AA$22,IF(AND(All!$V121="P1",All!$AE121="RSS"),Ruler!AA$6,IF(AND(All!$V121="P2",All!$AE121="RSS"),Ruler!AA$23,IF(AND(All!$V121="P3",All!$AE121="RSS"),Ruler!AA$24,IF(AND(All!$V121="P4",All!$AE121="RSS"),Ruler!AA$25,IF(AND(All!$V121="P5",All!$AE121="RSS"),Ruler!AA$26,IF(AND(All!$V121="P6",All!$AE121="RSS"),Ruler!AA$27,IF(AND(All!$V121="P7",All!$AE121="RSS"),Ruler!AA$28,IF(AND(All!$V121="P8",All!$AE121="RSS"),Ruler!AA$29,IF(AND(All!$V121="P9",All!$AE121="RSS"),Ruler!AA$30,0)))))))))))))))))))))))))))</f>
        <v>0</v>
      </c>
      <c r="CI121" s="325">
        <f>IF(AND(All!$V121="P1",All!$AE121="RDP"),Ruler!AB$6,IF(AND(All!$V121="P2",All!$AE121="RDP"),Ruler!AB$7,IF(AND(All!$V121="P3",All!$AE121="RDP"),Ruler!AB$8,IF(AND(All!$V121="P4",All!$AE121="RDP"),Ruler!AB$9,IF(AND(All!$V121="P5",All!$AE121="RDP"),Ruler!AB$10,IF(AND(All!$V121="P6",All!$AE121="RDP"),Ruler!AB$11,IF(AND(All!$V121="P7",All!$AE121="RDP"),Ruler!AB$12,IF(AND(All!$V121="P8",All!$AE121="RDP"),Ruler!AB$13,IF(AND(All!$V121="P9",All!$AE121="RDP"),Ruler!AB$14,IF(AND(All!$V121="P1",All!$AE121="RMS"),Ruler!AB$6,IF(AND(All!$V121="P2",All!$AE121="RMS"),Ruler!AB$15,IF(AND(All!$V121="P3",All!$AE121="RMS"),Ruler!AB$16,IF(AND(All!$V121="P4",All!$AE121="RMS"),Ruler!AB$17,IF(AND(All!$V121="P5",All!$AE121="RMS"),Ruler!AB$18,IF(AND(All!$V121="P6",All!$AE121="RMS"),Ruler!AB$19,IF(AND(All!$V121="P7",All!$AE121="RMS"),Ruler!AB$20,IF(AND(All!$V121="P8",All!$AE121="RMS"),Ruler!AB$21,IF(AND(All!$V121="P9",All!$AE121="RMS"),Ruler!AB$22,IF(AND(All!$V121="P1",All!$AE121="RSS"),Ruler!AB$6,IF(AND(All!$V121="P2",All!$AE121="RSS"),Ruler!AB$23,IF(AND(All!$V121="P3",All!$AE121="RSS"),Ruler!AB$24,IF(AND(All!$V121="P4",All!$AE121="RSS"),Ruler!AB$25,IF(AND(All!$V121="P5",All!$AE121="RSS"),Ruler!AB$26,IF(AND(All!$V121="P6",All!$AE121="RSS"),Ruler!AB$27,IF(AND(All!$V121="P7",All!$AE121="RSS"),Ruler!AB$28,IF(AND(All!$V121="P8",All!$AE121="RSS"),Ruler!AB$29,IF(AND(All!$V121="P9",All!$AE121="RSS"),Ruler!AB$30,0)))))))))))))))))))))))))))</f>
        <v>0</v>
      </c>
      <c r="CJ121" s="323">
        <f>Table9[[#This Row],[R-B1]]-Table9[[#This Row],[B1]]</f>
        <v>-2</v>
      </c>
      <c r="CK121" s="43">
        <f>Table9[[#This Row],[R-B2]]-Table9[[#This Row],[B2]]</f>
        <v>-2</v>
      </c>
      <c r="CL121" s="43">
        <f>Table9[[#This Row],[R-B3]]-Table9[[#This Row],[B3]]</f>
        <v>-2</v>
      </c>
      <c r="CM121" s="43">
        <f>Table9[[#This Row],[R-B4]]-Table9[[#This Row],[B4]]</f>
        <v>-2</v>
      </c>
      <c r="CN121" s="43">
        <f>Table9[[#This Row],[R-B5]]-Table9[[#This Row],[B5]]</f>
        <v>-2</v>
      </c>
      <c r="CO121" s="43">
        <f>Table9[[#This Row],[R-B6]]-Table9[[#This Row],[B6]]</f>
        <v>-2</v>
      </c>
      <c r="CP121" s="43">
        <f>Table9[[#This Row],[R-B7]]-Table9[[#This Row],[B7]]</f>
        <v>-2</v>
      </c>
      <c r="CQ121" s="43">
        <f>Table9[[#This Row],[R-B8]]-Table9[[#This Row],[B8]]</f>
        <v>-2</v>
      </c>
      <c r="CR121" s="43">
        <f>Table9[[#This Row],[R-B9]]-Table9[[#This Row],[B9]]</f>
        <v>-2</v>
      </c>
      <c r="CS121" s="43">
        <f>Table9[[#This Row],[R-B10]]-Table9[[#This Row],[B10]]</f>
        <v>-2</v>
      </c>
      <c r="CT121" s="43">
        <f>Table9[[#This Row],[R-B11]]-Table9[[#This Row],[B11]]</f>
        <v>-2</v>
      </c>
      <c r="CU121" s="43">
        <f>Table9[[#This Row],[R-B12]]-Table9[[#This Row],[B12]]</f>
        <v>-2</v>
      </c>
      <c r="CV121" s="43">
        <f>Table9[[#This Row],[R-K1]]-Table9[[#This Row],[K1]]</f>
        <v>-2</v>
      </c>
      <c r="CW121" s="43">
        <f>Table9[[#This Row],[R-K2]]-Table9[[#This Row],[K2]]</f>
        <v>-2</v>
      </c>
      <c r="CX121" s="43">
        <f>Table9[[#This Row],[R-K3]]-Table9[[#This Row],[K3]]</f>
        <v>-1</v>
      </c>
      <c r="CY121" s="43">
        <f>Table9[[#This Row],[R-K4]]-Table9[[#This Row],[K4]]</f>
        <v>-1</v>
      </c>
      <c r="CZ121" s="43">
        <f>Table9[[#This Row],[R-K5]]-Table9[[#This Row],[K5]]</f>
        <v>-1</v>
      </c>
      <c r="DA121" s="43">
        <f>Table9[[#This Row],[R-P1]]-Table9[[#This Row],[P1]]</f>
        <v>-1</v>
      </c>
      <c r="DB121" s="43">
        <f>Table9[[#This Row],[R-P2]]-Table9[[#This Row],[P2]]</f>
        <v>-1</v>
      </c>
      <c r="DC121" s="43">
        <f>Table9[[#This Row],[R-P3]]-Table9[[#This Row],[P3]]</f>
        <v>-2</v>
      </c>
      <c r="DD121" s="43">
        <f>Table9[[#This Row],[R-P4]]-Table9[[#This Row],[P4]]</f>
        <v>-1</v>
      </c>
      <c r="DE121" s="43">
        <f>Table9[[#This Row],[R-P5]]-Table9[[#This Row],[P5]]</f>
        <v>-1</v>
      </c>
      <c r="DF121" s="43">
        <f>Table9[[#This Row],[R-E1]]-Table9[[#This Row],[E1]]</f>
        <v>-1</v>
      </c>
      <c r="DG121" s="328">
        <f>Table9[[#This Row],[R-E2]]-Table9[[#This Row],[E2]]</f>
        <v>-1</v>
      </c>
      <c r="DH121" s="43">
        <f>COUNTIF(Table9[[#This Row],[G-B1]:[G-B12]],"&lt;=0")/12*100</f>
        <v>100</v>
      </c>
      <c r="DI121" s="43">
        <f>COUNTIF(Table9[[#This Row],[G-K1]:[G-K5]],"&lt;=0")/5*100</f>
        <v>100</v>
      </c>
      <c r="DJ121" s="43">
        <f>COUNTIF(Table9[[#This Row],[G-P1]:[G-P5]],"&lt;=0")/5*100</f>
        <v>100</v>
      </c>
      <c r="DK121" s="43">
        <f>COUNTIF(Table9[[#This Row],[G-E1]:[G-E2]],"&lt;=0")/2*100</f>
        <v>100</v>
      </c>
      <c r="DL121" s="450">
        <f>IF(AE121="RDP",(COUNTIF(Table9[[#This Row],[G-B3]],"&lt;=0")+COUNTIF(Table9[[#This Row],[G-B4]],"&lt;=0")+COUNTIF(Table9[[#This Row],[G-B7]],"&lt;=0")+COUNTIF(Table9[[#This Row],[G-B11]],"&lt;=0")+COUNTIF(Table9[[#This Row],[G-K2]],"&lt;=0"))/5*100,IF(AE121="RMS",(COUNTIF(Table9[[#This Row],[G-B4]],"&lt;=0")+COUNTIF(Table9[[#This Row],[G-B5]],"&lt;=0")+COUNTIF(Table9[[#This Row],[G-B10]],"&lt;=0")+COUNTIF(Table9[[#This Row],[G-B12]],"&lt;=0")+COUNTIF(Table9[[#This Row],[G-K2]],"&lt;=0"))/5*100,IF(AE121="RSS",(COUNTIF(Table9[[#This Row],[G-B1]],"&lt;=0")+COUNTIF(Table9[[#This Row],[G-B2]],"&lt;=0")+COUNTIF(Table9[[#This Row],[G-B6]],"&lt;=0")+COUNTIF(Table9[[#This Row],[G-B11]],"&lt;=0")+COUNTIF(Table9[[#This Row],[G-B12]],"&lt;=0"))/5*100,0)))</f>
        <v>0</v>
      </c>
      <c r="DM121" s="332">
        <v>33</v>
      </c>
      <c r="DN121" s="42">
        <v>20</v>
      </c>
      <c r="DO121" s="42">
        <v>20</v>
      </c>
      <c r="DP121" s="42">
        <v>50</v>
      </c>
      <c r="DQ121" s="42">
        <v>20</v>
      </c>
      <c r="DR121" s="332">
        <v>8</v>
      </c>
      <c r="DS121" s="42">
        <v>0</v>
      </c>
      <c r="DT121" s="42">
        <v>20</v>
      </c>
      <c r="DU121" s="42">
        <v>0</v>
      </c>
      <c r="DV121" s="42">
        <v>0</v>
      </c>
      <c r="DW121" s="332">
        <v>8</v>
      </c>
      <c r="DX121" s="42">
        <v>0</v>
      </c>
      <c r="DY121" s="42">
        <v>0</v>
      </c>
      <c r="DZ121" s="42">
        <v>0</v>
      </c>
      <c r="EA121" s="333">
        <v>0</v>
      </c>
      <c r="EB121" s="342"/>
      <c r="EC121" s="339"/>
      <c r="ED121" s="339"/>
      <c r="EE121" s="338" t="s">
        <v>1065</v>
      </c>
    </row>
    <row r="122" spans="2:135" ht="87.5" hidden="1" thickBot="1" x14ac:dyDescent="0.35">
      <c r="B122" s="282">
        <v>124</v>
      </c>
      <c r="C122" s="42" t="s">
        <v>134</v>
      </c>
      <c r="D122" s="45">
        <v>46178</v>
      </c>
      <c r="E122" s="44" t="s">
        <v>1066</v>
      </c>
      <c r="F122" s="43">
        <v>1120651</v>
      </c>
      <c r="G122" s="357">
        <f t="shared" ca="1" si="5"/>
        <v>38.16063634893456</v>
      </c>
      <c r="H122" s="283">
        <v>32387</v>
      </c>
      <c r="I122" s="43" t="s">
        <v>136</v>
      </c>
      <c r="J122" s="43" t="s">
        <v>137</v>
      </c>
      <c r="K122" s="43" t="s">
        <v>138</v>
      </c>
      <c r="L122" s="43" t="s">
        <v>162</v>
      </c>
      <c r="M122" s="42" t="s">
        <v>228</v>
      </c>
      <c r="N122" s="43"/>
      <c r="O122" s="43" t="s">
        <v>142</v>
      </c>
      <c r="P122" s="44" t="s">
        <v>1067</v>
      </c>
      <c r="Q122" s="43" t="s">
        <v>144</v>
      </c>
      <c r="R122" s="43" t="s">
        <v>185</v>
      </c>
      <c r="S122" s="45">
        <v>45597</v>
      </c>
      <c r="T122" s="286">
        <f t="shared" ca="1" si="8"/>
        <v>1.9694444444444446</v>
      </c>
      <c r="U122" s="43"/>
      <c r="V122" s="43" t="s">
        <v>58</v>
      </c>
      <c r="W122" s="46"/>
      <c r="X122" s="46">
        <f ca="1">($T$1-Table9[[#This Row],[Date of Appointment to Current Grade]])/365</f>
        <v>0.3880336092085313</v>
      </c>
      <c r="Y122" s="45">
        <v>46174</v>
      </c>
      <c r="Z122" s="43" t="s">
        <v>187</v>
      </c>
      <c r="AA122" s="45">
        <v>45597</v>
      </c>
      <c r="AB122" s="46">
        <f ca="1">($T$1-Table9[[#This Row],[Date in Position]])/365</f>
        <v>1.9688555270167505</v>
      </c>
      <c r="AC122" s="43" t="s">
        <v>146</v>
      </c>
      <c r="AD122" s="43">
        <v>2025</v>
      </c>
      <c r="AE122" s="43"/>
      <c r="AF122" s="43" t="s">
        <v>188</v>
      </c>
      <c r="AG122" s="47" t="s">
        <v>1068</v>
      </c>
      <c r="AH122" s="47" t="s">
        <v>1069</v>
      </c>
      <c r="AI122" s="47" t="s">
        <v>1070</v>
      </c>
      <c r="AJ122" s="42" t="s">
        <v>1071</v>
      </c>
      <c r="AK122" s="48" t="s">
        <v>1072</v>
      </c>
      <c r="AL122" s="282" t="s">
        <v>153</v>
      </c>
      <c r="AM122" s="48" t="s">
        <v>1073</v>
      </c>
      <c r="AN122" s="323">
        <v>3</v>
      </c>
      <c r="AO122" s="43">
        <v>3</v>
      </c>
      <c r="AP122" s="43">
        <v>2</v>
      </c>
      <c r="AQ122" s="43">
        <v>3</v>
      </c>
      <c r="AR122" s="43">
        <v>2</v>
      </c>
      <c r="AS122" s="43">
        <v>4</v>
      </c>
      <c r="AT122" s="43">
        <v>0</v>
      </c>
      <c r="AU122" s="43">
        <v>0</v>
      </c>
      <c r="AV122" s="43">
        <v>0</v>
      </c>
      <c r="AW122" s="43">
        <v>0</v>
      </c>
      <c r="AX122" s="43">
        <v>0</v>
      </c>
      <c r="AY122" s="43">
        <v>0</v>
      </c>
      <c r="AZ122" s="43">
        <v>0</v>
      </c>
      <c r="BA122" s="43">
        <v>0</v>
      </c>
      <c r="BB122" s="43">
        <v>2</v>
      </c>
      <c r="BC122" s="43">
        <v>0</v>
      </c>
      <c r="BD122" s="43">
        <v>1</v>
      </c>
      <c r="BE122" s="43">
        <v>0</v>
      </c>
      <c r="BF122" s="43">
        <v>0</v>
      </c>
      <c r="BG122" s="43">
        <v>4</v>
      </c>
      <c r="BH122" s="43">
        <v>0</v>
      </c>
      <c r="BI122" s="43">
        <v>0</v>
      </c>
      <c r="BJ122" s="43">
        <v>0</v>
      </c>
      <c r="BK122" s="328">
        <v>0</v>
      </c>
      <c r="BL122" s="325">
        <f>IF(AND(All!$V122="P1",All!$AE122="RDP"),Ruler!E$6,IF(AND(All!$V122="P2",All!$AE122="RDP"),Ruler!E$7,IF(AND(All!$V122="P3",All!$AE122="RDP"),Ruler!E$8,IF(AND(All!$V122="P4",All!$AE122="RDP"),Ruler!E$9,IF(AND(All!$V122="P5",All!$AE122="RDP"),Ruler!E$10,IF(AND(All!$V122="P6",All!$AE122="RDP"),Ruler!E$11,IF(AND(All!$V122="P7",All!$AE122="RDP"),Ruler!E$12,IF(AND(All!$V122="P8",All!$AE122="RDP"),Ruler!E$13,IF(AND(All!$V122="P9",All!$AE122="RDP"),Ruler!E$14,IF(AND(All!$V122="P1",All!$AE122="RMS"),Ruler!E$6,IF(AND(All!$V122="P2",All!$AE122="RMS"),Ruler!E$15,IF(AND(All!$V122="P3",All!$AE122="RMS"),Ruler!E$16,IF(AND(All!$V122="P4",All!$AE122="RMS"),Ruler!E$17,IF(AND(All!$V122="P5",All!$AE122="RMS"),Ruler!E$18,IF(AND(All!$V122="P6",All!$AE122="RMS"),Ruler!E$19,IF(AND(All!$V122="P7",All!$AE122="RMS"),Ruler!E$20,IF(AND(All!$V122="P8",All!$AE122="RMS"),Ruler!E$21,IF(AND(All!$V122="P9",All!$AE122="RMS"),Ruler!E$22,IF(AND(All!$V122="P1",All!$AE122="RSS"),Ruler!E$6,IF(AND(All!$V122="P2",All!$AE122="RSS"),Ruler!E$23,IF(AND(All!$V122="P3",All!$AE122="RSS"),Ruler!E$24,IF(AND(All!$V122="P4",All!$AE122="RSS"),Ruler!E$25,IF(AND(All!$V122="P5",All!$AE122="RSS"),Ruler!E$26,IF(AND(All!$V122="P6",All!$AE122="RSS"),Ruler!E$27,IF(AND(All!$V122="P7",All!$AE122="RSS"),Ruler!E$28,IF(AND(All!$V122="P8",All!$AE122="RSS"),Ruler!E$29,IF(AND(All!$V122="P9",All!$AE122="RSS"),Ruler!E$30,0)))))))))))))))))))))))))))</f>
        <v>0</v>
      </c>
      <c r="BM122" s="325">
        <f>IF(AND(All!$V122="P1",All!$AE122="RDP"),Ruler!F$6,IF(AND(All!$V122="P2",All!$AE122="RDP"),Ruler!F$7,IF(AND(All!$V122="P3",All!$AE122="RDP"),Ruler!F$8,IF(AND(All!$V122="P4",All!$AE122="RDP"),Ruler!F$9,IF(AND(All!$V122="P5",All!$AE122="RDP"),Ruler!F$10,IF(AND(All!$V122="P6",All!$AE122="RDP"),Ruler!F$11,IF(AND(All!$V122="P7",All!$AE122="RDP"),Ruler!F$12,IF(AND(All!$V122="P8",All!$AE122="RDP"),Ruler!F$13,IF(AND(All!$V122="P9",All!$AE122="RDP"),Ruler!F$14,IF(AND(All!$V122="P1",All!$AE122="RMS"),Ruler!F$6,IF(AND(All!$V122="P2",All!$AE122="RMS"),Ruler!F$15,IF(AND(All!$V122="P3",All!$AE122="RMS"),Ruler!F$16,IF(AND(All!$V122="P4",All!$AE122="RMS"),Ruler!F$17,IF(AND(All!$V122="P5",All!$AE122="RMS"),Ruler!F$18,IF(AND(All!$V122="P6",All!$AE122="RMS"),Ruler!F$19,IF(AND(All!$V122="P7",All!$AE122="RMS"),Ruler!F$20,IF(AND(All!$V122="P8",All!$AE122="RMS"),Ruler!F$21,IF(AND(All!$V122="P9",All!$AE122="RMS"),Ruler!F$22,IF(AND(All!$V122="P1",All!$AE122="RSS"),Ruler!F$6,IF(AND(All!$V122="P2",All!$AE122="RSS"),Ruler!F$23,IF(AND(All!$V122="P3",All!$AE122="RSS"),Ruler!F$24,IF(AND(All!$V122="P4",All!$AE122="RSS"),Ruler!F$25,IF(AND(All!$V122="P5",All!$AE122="RSS"),Ruler!F$26,IF(AND(All!$V122="P6",All!$AE122="RSS"),Ruler!F$27,IF(AND(All!$V122="P7",All!$AE122="RSS"),Ruler!F$28,IF(AND(All!$V122="P8",All!$AE122="RSS"),Ruler!F$29,IF(AND(All!$V122="P9",All!$AE122="RSS"),Ruler!F$30,0)))))))))))))))))))))))))))</f>
        <v>0</v>
      </c>
      <c r="BN122" s="325">
        <f>IF(AND(All!$V122="P1",All!$AE122="RDP"),Ruler!G$6,IF(AND(All!$V122="P2",All!$AE122="RDP"),Ruler!G$7,IF(AND(All!$V122="P3",All!$AE122="RDP"),Ruler!G$8,IF(AND(All!$V122="P4",All!$AE122="RDP"),Ruler!G$9,IF(AND(All!$V122="P5",All!$AE122="RDP"),Ruler!G$10,IF(AND(All!$V122="P6",All!$AE122="RDP"),Ruler!G$11,IF(AND(All!$V122="P7",All!$AE122="RDP"),Ruler!G$12,IF(AND(All!$V122="P8",All!$AE122="RDP"),Ruler!G$13,IF(AND(All!$V122="P9",All!$AE122="RDP"),Ruler!G$14,IF(AND(All!$V122="P1",All!$AE122="RMS"),Ruler!G$6,IF(AND(All!$V122="P2",All!$AE122="RMS"),Ruler!G$15,IF(AND(All!$V122="P3",All!$AE122="RMS"),Ruler!G$16,IF(AND(All!$V122="P4",All!$AE122="RMS"),Ruler!G$17,IF(AND(All!$V122="P5",All!$AE122="RMS"),Ruler!G$18,IF(AND(All!$V122="P6",All!$AE122="RMS"),Ruler!G$19,IF(AND(All!$V122="P7",All!$AE122="RMS"),Ruler!G$20,IF(AND(All!$V122="P8",All!$AE122="RMS"),Ruler!G$21,IF(AND(All!$V122="P9",All!$AE122="RMS"),Ruler!G$22,IF(AND(All!$V122="P1",All!$AE122="RSS"),Ruler!G$6,IF(AND(All!$V122="P2",All!$AE122="RSS"),Ruler!G$23,IF(AND(All!$V122="P3",All!$AE122="RSS"),Ruler!G$24,IF(AND(All!$V122="P4",All!$AE122="RSS"),Ruler!G$25,IF(AND(All!$V122="P5",All!$AE122="RSS"),Ruler!G$26,IF(AND(All!$V122="P6",All!$AE122="RSS"),Ruler!G$27,IF(AND(All!$V122="P7",All!$AE122="RSS"),Ruler!G$28,IF(AND(All!$V122="P8",All!$AE122="RSS"),Ruler!G$29,IF(AND(All!$V122="P9",All!$AE122="RSS"),Ruler!G$30,0)))))))))))))))))))))))))))</f>
        <v>0</v>
      </c>
      <c r="BO122" s="325">
        <f>IF(AND(All!$V122="P1",All!$AE122="RDP"),Ruler!H$6,IF(AND(All!$V122="P2",All!$AE122="RDP"),Ruler!H$7,IF(AND(All!$V122="P3",All!$AE122="RDP"),Ruler!H$8,IF(AND(All!$V122="P4",All!$AE122="RDP"),Ruler!H$9,IF(AND(All!$V122="P5",All!$AE122="RDP"),Ruler!H$10,IF(AND(All!$V122="P6",All!$AE122="RDP"),Ruler!H$11,IF(AND(All!$V122="P7",All!$AE122="RDP"),Ruler!H$12,IF(AND(All!$V122="P8",All!$AE122="RDP"),Ruler!H$13,IF(AND(All!$V122="P9",All!$AE122="RDP"),Ruler!H$14,IF(AND(All!$V122="P1",All!$AE122="RMS"),Ruler!H$6,IF(AND(All!$V122="P2",All!$AE122="RMS"),Ruler!H$15,IF(AND(All!$V122="P3",All!$AE122="RMS"),Ruler!H$16,IF(AND(All!$V122="P4",All!$AE122="RMS"),Ruler!H$17,IF(AND(All!$V122="P5",All!$AE122="RMS"),Ruler!H$18,IF(AND(All!$V122="P6",All!$AE122="RMS"),Ruler!H$19,IF(AND(All!$V122="P7",All!$AE122="RMS"),Ruler!H$20,IF(AND(All!$V122="P8",All!$AE122="RMS"),Ruler!H$21,IF(AND(All!$V122="P9",All!$AE122="RMS"),Ruler!H$22,IF(AND(All!$V122="P1",All!$AE122="RSS"),Ruler!H$6,IF(AND(All!$V122="P2",All!$AE122="RSS"),Ruler!H$23,IF(AND(All!$V122="P3",All!$AE122="RSS"),Ruler!H$24,IF(AND(All!$V122="P4",All!$AE122="RSS"),Ruler!H$25,IF(AND(All!$V122="P5",All!$AE122="RSS"),Ruler!H$26,IF(AND(All!$V122="P6",All!$AE122="RSS"),Ruler!H$27,IF(AND(All!$V122="P7",All!$AE122="RSS"),Ruler!H$28,IF(AND(All!$V122="P8",All!$AE122="RSS"),Ruler!H$29,IF(AND(All!$V122="P9",All!$AE122="RSS"),Ruler!H$30,0)))))))))))))))))))))))))))</f>
        <v>0</v>
      </c>
      <c r="BP122" s="325">
        <f>IF(AND(All!$V122="P1",All!$AE122="RDP"),Ruler!I$6,IF(AND(All!$V122="P2",All!$AE122="RDP"),Ruler!I$7,IF(AND(All!$V122="P3",All!$AE122="RDP"),Ruler!I$8,IF(AND(All!$V122="P4",All!$AE122="RDP"),Ruler!I$9,IF(AND(All!$V122="P5",All!$AE122="RDP"),Ruler!I$10,IF(AND(All!$V122="P6",All!$AE122="RDP"),Ruler!I$11,IF(AND(All!$V122="P7",All!$AE122="RDP"),Ruler!I$12,IF(AND(All!$V122="P8",All!$AE122="RDP"),Ruler!I$13,IF(AND(All!$V122="P9",All!$AE122="RDP"),Ruler!I$14,IF(AND(All!$V122="P1",All!$AE122="RMS"),Ruler!I$6,IF(AND(All!$V122="P2",All!$AE122="RMS"),Ruler!I$15,IF(AND(All!$V122="P3",All!$AE122="RMS"),Ruler!I$16,IF(AND(All!$V122="P4",All!$AE122="RMS"),Ruler!I$17,IF(AND(All!$V122="P5",All!$AE122="RMS"),Ruler!I$18,IF(AND(All!$V122="P6",All!$AE122="RMS"),Ruler!I$19,IF(AND(All!$V122="P7",All!$AE122="RMS"),Ruler!I$20,IF(AND(All!$V122="P8",All!$AE122="RMS"),Ruler!I$21,IF(AND(All!$V122="P9",All!$AE122="RMS"),Ruler!I$22,IF(AND(All!$V122="P1",All!$AE122="RSS"),Ruler!I$6,IF(AND(All!$V122="P2",All!$AE122="RSS"),Ruler!I$23,IF(AND(All!$V122="P3",All!$AE122="RSS"),Ruler!I$24,IF(AND(All!$V122="P4",All!$AE122="RSS"),Ruler!I$25,IF(AND(All!$V122="P5",All!$AE122="RSS"),Ruler!I$26,IF(AND(All!$V122="P6",All!$AE122="RSS"),Ruler!I$27,IF(AND(All!$V122="P7",All!$AE122="RSS"),Ruler!I$28,IF(AND(All!$V122="P8",All!$AE122="RSS"),Ruler!I$29,IF(AND(All!$V122="P9",All!$AE122="RSS"),Ruler!I$30,0)))))))))))))))))))))))))))</f>
        <v>0</v>
      </c>
      <c r="BQ122" s="325">
        <f>IF(AND(All!$V122="P1",All!$AE122="RDP"),Ruler!J$6,IF(AND(All!$V122="P2",All!$AE122="RDP"),Ruler!J$7,IF(AND(All!$V122="P3",All!$AE122="RDP"),Ruler!J$8,IF(AND(All!$V122="P4",All!$AE122="RDP"),Ruler!J$9,IF(AND(All!$V122="P5",All!$AE122="RDP"),Ruler!J$10,IF(AND(All!$V122="P6",All!$AE122="RDP"),Ruler!J$11,IF(AND(All!$V122="P7",All!$AE122="RDP"),Ruler!J$12,IF(AND(All!$V122="P8",All!$AE122="RDP"),Ruler!J$13,IF(AND(All!$V122="P9",All!$AE122="RDP"),Ruler!J$14,IF(AND(All!$V122="P1",All!$AE122="RMS"),Ruler!J$6,IF(AND(All!$V122="P2",All!$AE122="RMS"),Ruler!J$15,IF(AND(All!$V122="P3",All!$AE122="RMS"),Ruler!J$16,IF(AND(All!$V122="P4",All!$AE122="RMS"),Ruler!J$17,IF(AND(All!$V122="P5",All!$AE122="RMS"),Ruler!J$18,IF(AND(All!$V122="P6",All!$AE122="RMS"),Ruler!J$19,IF(AND(All!$V122="P7",All!$AE122="RMS"),Ruler!J$20,IF(AND(All!$V122="P8",All!$AE122="RMS"),Ruler!J$21,IF(AND(All!$V122="P9",All!$AE122="RMS"),Ruler!J$22,IF(AND(All!$V122="P1",All!$AE122="RSS"),Ruler!J$6,IF(AND(All!$V122="P2",All!$AE122="RSS"),Ruler!J$23,IF(AND(All!$V122="P3",All!$AE122="RSS"),Ruler!J$24,IF(AND(All!$V122="P4",All!$AE122="RSS"),Ruler!J$25,IF(AND(All!$V122="P5",All!$AE122="RSS"),Ruler!J$26,IF(AND(All!$V122="P6",All!$AE122="RSS"),Ruler!J$27,IF(AND(All!$V122="P7",All!$AE122="RSS"),Ruler!J$28,IF(AND(All!$V122="P8",All!$AE122="RSS"),Ruler!J$29,IF(AND(All!$V122="P9",All!$AE122="RSS"),Ruler!J$30,0)))))))))))))))))))))))))))</f>
        <v>0</v>
      </c>
      <c r="BR122" s="325">
        <f>IF(AND(All!$V122="P1",All!$AE122="RDP"),Ruler!K$6,IF(AND(All!$V122="P2",All!$AE122="RDP"),Ruler!K$7,IF(AND(All!$V122="P3",All!$AE122="RDP"),Ruler!K$8,IF(AND(All!$V122="P4",All!$AE122="RDP"),Ruler!K$9,IF(AND(All!$V122="P5",All!$AE122="RDP"),Ruler!K$10,IF(AND(All!$V122="P6",All!$AE122="RDP"),Ruler!K$11,IF(AND(All!$V122="P7",All!$AE122="RDP"),Ruler!K$12,IF(AND(All!$V122="P8",All!$AE122="RDP"),Ruler!K$13,IF(AND(All!$V122="P9",All!$AE122="RDP"),Ruler!K$14,IF(AND(All!$V122="P1",All!$AE122="RMS"),Ruler!K$6,IF(AND(All!$V122="P2",All!$AE122="RMS"),Ruler!K$15,IF(AND(All!$V122="P3",All!$AE122="RMS"),Ruler!K$16,IF(AND(All!$V122="P4",All!$AE122="RMS"),Ruler!K$17,IF(AND(All!$V122="P5",All!$AE122="RMS"),Ruler!K$18,IF(AND(All!$V122="P6",All!$AE122="RMS"),Ruler!K$19,IF(AND(All!$V122="P7",All!$AE122="RMS"),Ruler!K$20,IF(AND(All!$V122="P8",All!$AE122="RMS"),Ruler!K$21,IF(AND(All!$V122="P9",All!$AE122="RMS"),Ruler!K$22,IF(AND(All!$V122="P1",All!$AE122="RSS"),Ruler!K$6,IF(AND(All!$V122="P2",All!$AE122="RSS"),Ruler!K$23,IF(AND(All!$V122="P3",All!$AE122="RSS"),Ruler!K$24,IF(AND(All!$V122="P4",All!$AE122="RSS"),Ruler!K$25,IF(AND(All!$V122="P5",All!$AE122="RSS"),Ruler!K$26,IF(AND(All!$V122="P6",All!$AE122="RSS"),Ruler!K$27,IF(AND(All!$V122="P7",All!$AE122="RSS"),Ruler!K$28,IF(AND(All!$V122="P8",All!$AE122="RSS"),Ruler!K$29,IF(AND(All!$V122="P9",All!$AE122="RSS"),Ruler!K$30,0)))))))))))))))))))))))))))</f>
        <v>0</v>
      </c>
      <c r="BS122" s="325">
        <f>IF(AND(All!$V122="P1",All!$AE122="RDP"),Ruler!L$6,IF(AND(All!$V122="P2",All!$AE122="RDP"),Ruler!L$7,IF(AND(All!$V122="P3",All!$AE122="RDP"),Ruler!L$8,IF(AND(All!$V122="P4",All!$AE122="RDP"),Ruler!L$9,IF(AND(All!$V122="P5",All!$AE122="RDP"),Ruler!L$10,IF(AND(All!$V122="P6",All!$AE122="RDP"),Ruler!L$11,IF(AND(All!$V122="P7",All!$AE122="RDP"),Ruler!L$12,IF(AND(All!$V122="P8",All!$AE122="RDP"),Ruler!L$13,IF(AND(All!$V122="P9",All!$AE122="RDP"),Ruler!L$14,IF(AND(All!$V122="P1",All!$AE122="RMS"),Ruler!L$6,IF(AND(All!$V122="P2",All!$AE122="RMS"),Ruler!L$15,IF(AND(All!$V122="P3",All!$AE122="RMS"),Ruler!L$16,IF(AND(All!$V122="P4",All!$AE122="RMS"),Ruler!L$17,IF(AND(All!$V122="P5",All!$AE122="RMS"),Ruler!L$18,IF(AND(All!$V122="P6",All!$AE122="RMS"),Ruler!L$19,IF(AND(All!$V122="P7",All!$AE122="RMS"),Ruler!L$20,IF(AND(All!$V122="P8",All!$AE122="RMS"),Ruler!L$21,IF(AND(All!$V122="P9",All!$AE122="RMS"),Ruler!L$22,IF(AND(All!$V122="P1",All!$AE122="RSS"),Ruler!L$6,IF(AND(All!$V122="P2",All!$AE122="RSS"),Ruler!L$23,IF(AND(All!$V122="P3",All!$AE122="RSS"),Ruler!L$24,IF(AND(All!$V122="P4",All!$AE122="RSS"),Ruler!L$25,IF(AND(All!$V122="P5",All!$AE122="RSS"),Ruler!L$26,IF(AND(All!$V122="P6",All!$AE122="RSS"),Ruler!L$27,IF(AND(All!$V122="P7",All!$AE122="RSS"),Ruler!L$28,IF(AND(All!$V122="P8",All!$AE122="RSS"),Ruler!L$29,IF(AND(All!$V122="P9",All!$AE122="RSS"),Ruler!L$30,0)))))))))))))))))))))))))))</f>
        <v>0</v>
      </c>
      <c r="BT122" s="325">
        <f>IF(AND(All!$V122="P1",All!$AE122="RDP"),Ruler!M$6,IF(AND(All!$V122="P2",All!$AE122="RDP"),Ruler!M$7,IF(AND(All!$V122="P3",All!$AE122="RDP"),Ruler!M$8,IF(AND(All!$V122="P4",All!$AE122="RDP"),Ruler!M$9,IF(AND(All!$V122="P5",All!$AE122="RDP"),Ruler!M$10,IF(AND(All!$V122="P6",All!$AE122="RDP"),Ruler!M$11,IF(AND(All!$V122="P7",All!$AE122="RDP"),Ruler!M$12,IF(AND(All!$V122="P8",All!$AE122="RDP"),Ruler!M$13,IF(AND(All!$V122="P9",All!$AE122="RDP"),Ruler!M$14,IF(AND(All!$V122="P1",All!$AE122="RMS"),Ruler!M$6,IF(AND(All!$V122="P2",All!$AE122="RMS"),Ruler!M$15,IF(AND(All!$V122="P3",All!$AE122="RMS"),Ruler!M$16,IF(AND(All!$V122="P4",All!$AE122="RMS"),Ruler!M$17,IF(AND(All!$V122="P5",All!$AE122="RMS"),Ruler!M$18,IF(AND(All!$V122="P6",All!$AE122="RMS"),Ruler!M$19,IF(AND(All!$V122="P7",All!$AE122="RMS"),Ruler!M$20,IF(AND(All!$V122="P8",All!$AE122="RMS"),Ruler!M$21,IF(AND(All!$V122="P9",All!$AE122="RMS"),Ruler!M$22,IF(AND(All!$V122="P1",All!$AE122="RSS"),Ruler!M$6,IF(AND(All!$V122="P2",All!$AE122="RSS"),Ruler!M$23,IF(AND(All!$V122="P3",All!$AE122="RSS"),Ruler!M$24,IF(AND(All!$V122="P4",All!$AE122="RSS"),Ruler!M$25,IF(AND(All!$V122="P5",All!$AE122="RSS"),Ruler!M$26,IF(AND(All!$V122="P6",All!$AE122="RSS"),Ruler!M$27,IF(AND(All!$V122="P7",All!$AE122="RSS"),Ruler!M$28,IF(AND(All!$V122="P8",All!$AE122="RSS"),Ruler!M$29,IF(AND(All!$V122="P9",All!$AE122="RSS"),Ruler!M$30,0)))))))))))))))))))))))))))</f>
        <v>0</v>
      </c>
      <c r="BU122" s="325">
        <f>IF(AND(All!$V122="P1",All!$AE122="RDP"),Ruler!N$6,IF(AND(All!$V122="P2",All!$AE122="RDP"),Ruler!N$7,IF(AND(All!$V122="P3",All!$AE122="RDP"),Ruler!N$8,IF(AND(All!$V122="P4",All!$AE122="RDP"),Ruler!N$9,IF(AND(All!$V122="P5",All!$AE122="RDP"),Ruler!N$10,IF(AND(All!$V122="P6",All!$AE122="RDP"),Ruler!N$11,IF(AND(All!$V122="P7",All!$AE122="RDP"),Ruler!N$12,IF(AND(All!$V122="P8",All!$AE122="RDP"),Ruler!N$13,IF(AND(All!$V122="P9",All!$AE122="RDP"),Ruler!N$14,IF(AND(All!$V122="P1",All!$AE122="RMS"),Ruler!N$6,IF(AND(All!$V122="P2",All!$AE122="RMS"),Ruler!N$15,IF(AND(All!$V122="P3",All!$AE122="RMS"),Ruler!N$16,IF(AND(All!$V122="P4",All!$AE122="RMS"),Ruler!N$17,IF(AND(All!$V122="P5",All!$AE122="RMS"),Ruler!N$18,IF(AND(All!$V122="P6",All!$AE122="RMS"),Ruler!N$19,IF(AND(All!$V122="P7",All!$AE122="RMS"),Ruler!N$20,IF(AND(All!$V122="P8",All!$AE122="RMS"),Ruler!N$21,IF(AND(All!$V122="P9",All!$AE122="RMS"),Ruler!N$22,IF(AND(All!$V122="P1",All!$AE122="RSS"),Ruler!N$6,IF(AND(All!$V122="P2",All!$AE122="RSS"),Ruler!N$23,IF(AND(All!$V122="P3",All!$AE122="RSS"),Ruler!N$24,IF(AND(All!$V122="P4",All!$AE122="RSS"),Ruler!N$25,IF(AND(All!$V122="P5",All!$AE122="RSS"),Ruler!N$26,IF(AND(All!$V122="P6",All!$AE122="RSS"),Ruler!N$27,IF(AND(All!$V122="P7",All!$AE122="RSS"),Ruler!N$28,IF(AND(All!$V122="P8",All!$AE122="RSS"),Ruler!N$29,IF(AND(All!$V122="P9",All!$AE122="RSS"),Ruler!N$30,0)))))))))))))))))))))))))))</f>
        <v>0</v>
      </c>
      <c r="BV122" s="325">
        <f>IF(AND(All!$V122="P1",All!$AE122="RDP"),Ruler!O$6,IF(AND(All!$V122="P2",All!$AE122="RDP"),Ruler!O$7,IF(AND(All!$V122="P3",All!$AE122="RDP"),Ruler!O$8,IF(AND(All!$V122="P4",All!$AE122="RDP"),Ruler!O$9,IF(AND(All!$V122="P5",All!$AE122="RDP"),Ruler!O$10,IF(AND(All!$V122="P6",All!$AE122="RDP"),Ruler!O$11,IF(AND(All!$V122="P7",All!$AE122="RDP"),Ruler!O$12,IF(AND(All!$V122="P8",All!$AE122="RDP"),Ruler!O$13,IF(AND(All!$V122="P9",All!$AE122="RDP"),Ruler!O$14,IF(AND(All!$V122="P1",All!$AE122="RMS"),Ruler!O$6,IF(AND(All!$V122="P2",All!$AE122="RMS"),Ruler!O$15,IF(AND(All!$V122="P3",All!$AE122="RMS"),Ruler!O$16,IF(AND(All!$V122="P4",All!$AE122="RMS"),Ruler!O$17,IF(AND(All!$V122="P5",All!$AE122="RMS"),Ruler!O$18,IF(AND(All!$V122="P6",All!$AE122="RMS"),Ruler!O$19,IF(AND(All!$V122="P7",All!$AE122="RMS"),Ruler!O$20,IF(AND(All!$V122="P8",All!$AE122="RMS"),Ruler!O$21,IF(AND(All!$V122="P9",All!$AE122="RMS"),Ruler!O$22,IF(AND(All!$V122="P1",All!$AE122="RSS"),Ruler!O$6,IF(AND(All!$V122="P2",All!$AE122="RSS"),Ruler!O$23,IF(AND(All!$V122="P3",All!$AE122="RSS"),Ruler!O$24,IF(AND(All!$V122="P4",All!$AE122="RSS"),Ruler!O$25,IF(AND(All!$V122="P5",All!$AE122="RSS"),Ruler!O$26,IF(AND(All!$V122="P6",All!$AE122="RSS"),Ruler!O$27,IF(AND(All!$V122="P7",All!$AE122="RSS"),Ruler!O$28,IF(AND(All!$V122="P8",All!$AE122="RSS"),Ruler!O$29,IF(AND(All!$V122="P9",All!$AE122="RSS"),Ruler!O$30,0)))))))))))))))))))))))))))</f>
        <v>0</v>
      </c>
      <c r="BW122" s="325">
        <f>IF(AND(All!$V122="P1",All!$AE122="RDP"),Ruler!P$6,IF(AND(All!$V122="P2",All!$AE122="RDP"),Ruler!P$7,IF(AND(All!$V122="P3",All!$AE122="RDP"),Ruler!P$8,IF(AND(All!$V122="P4",All!$AE122="RDP"),Ruler!P$9,IF(AND(All!$V122="P5",All!$AE122="RDP"),Ruler!P$10,IF(AND(All!$V122="P6",All!$AE122="RDP"),Ruler!P$11,IF(AND(All!$V122="P7",All!$AE122="RDP"),Ruler!P$12,IF(AND(All!$V122="P8",All!$AE122="RDP"),Ruler!P$13,IF(AND(All!$V122="P9",All!$AE122="RDP"),Ruler!P$14,IF(AND(All!$V122="P1",All!$AE122="RMS"),Ruler!P$6,IF(AND(All!$V122="P2",All!$AE122="RMS"),Ruler!P$15,IF(AND(All!$V122="P3",All!$AE122="RMS"),Ruler!P$16,IF(AND(All!$V122="P4",All!$AE122="RMS"),Ruler!P$17,IF(AND(All!$V122="P5",All!$AE122="RMS"),Ruler!P$18,IF(AND(All!$V122="P6",All!$AE122="RMS"),Ruler!P$19,IF(AND(All!$V122="P7",All!$AE122="RMS"),Ruler!P$20,IF(AND(All!$V122="P8",All!$AE122="RMS"),Ruler!P$21,IF(AND(All!$V122="P9",All!$AE122="RMS"),Ruler!P$22,IF(AND(All!$V122="P1",All!$AE122="RSS"),Ruler!P$6,IF(AND(All!$V122="P2",All!$AE122="RSS"),Ruler!P$23,IF(AND(All!$V122="P3",All!$AE122="RSS"),Ruler!P$24,IF(AND(All!$V122="P4",All!$AE122="RSS"),Ruler!P$25,IF(AND(All!$V122="P5",All!$AE122="RSS"),Ruler!P$26,IF(AND(All!$V122="P6",All!$AE122="RSS"),Ruler!P$27,IF(AND(All!$V122="P7",All!$AE122="RSS"),Ruler!P$28,IF(AND(All!$V122="P8",All!$AE122="RSS"),Ruler!P$29,IF(AND(All!$V122="P9",All!$AE122="RSS"),Ruler!P$30,0)))))))))))))))))))))))))))</f>
        <v>0</v>
      </c>
      <c r="BX122" s="325">
        <f>IF(AND(All!$V122="P1",All!$AE122="RDP"),Ruler!Q$6,IF(AND(All!$V122="P2",All!$AE122="RDP"),Ruler!Q$7,IF(AND(All!$V122="P3",All!$AE122="RDP"),Ruler!Q$8,IF(AND(All!$V122="P4",All!$AE122="RDP"),Ruler!Q$9,IF(AND(All!$V122="P5",All!$AE122="RDP"),Ruler!Q$10,IF(AND(All!$V122="P6",All!$AE122="RDP"),Ruler!Q$11,IF(AND(All!$V122="P7",All!$AE122="RDP"),Ruler!Q$12,IF(AND(All!$V122="P8",All!$AE122="RDP"),Ruler!Q$13,IF(AND(All!$V122="P9",All!$AE122="RDP"),Ruler!Q$14,IF(AND(All!$V122="P1",All!$AE122="RMS"),Ruler!Q$6,IF(AND(All!$V122="P2",All!$AE122="RMS"),Ruler!Q$15,IF(AND(All!$V122="P3",All!$AE122="RMS"),Ruler!Q$16,IF(AND(All!$V122="P4",All!$AE122="RMS"),Ruler!Q$17,IF(AND(All!$V122="P5",All!$AE122="RMS"),Ruler!Q$18,IF(AND(All!$V122="P6",All!$AE122="RMS"),Ruler!Q$19,IF(AND(All!$V122="P7",All!$AE122="RMS"),Ruler!Q$20,IF(AND(All!$V122="P8",All!$AE122="RMS"),Ruler!Q$21,IF(AND(All!$V122="P9",All!$AE122="RMS"),Ruler!Q$22,IF(AND(All!$V122="P1",All!$AE122="RSS"),Ruler!Q$6,IF(AND(All!$V122="P2",All!$AE122="RSS"),Ruler!Q$23,IF(AND(All!$V122="P3",All!$AE122="RSS"),Ruler!Q$24,IF(AND(All!$V122="P4",All!$AE122="RSS"),Ruler!Q$25,IF(AND(All!$V122="P5",All!$AE122="RSS"),Ruler!Q$26,IF(AND(All!$V122="P6",All!$AE122="RSS"),Ruler!Q$27,IF(AND(All!$V122="P7",All!$AE122="RSS"),Ruler!Q$28,IF(AND(All!$V122="P8",All!$AE122="RSS"),Ruler!Q$29,IF(AND(All!$V122="P9",All!$AE122="RSS"),Ruler!Q$30,0)))))))))))))))))))))))))))</f>
        <v>0</v>
      </c>
      <c r="BY122" s="325">
        <f>IF(AND(All!$V122="P1",All!$AE122="RDP"),Ruler!R$6,IF(AND(All!$V122="P2",All!$AE122="RDP"),Ruler!R$7,IF(AND(All!$V122="P3",All!$AE122="RDP"),Ruler!R$8,IF(AND(All!$V122="P4",All!$AE122="RDP"),Ruler!R$9,IF(AND(All!$V122="P5",All!$AE122="RDP"),Ruler!R$10,IF(AND(All!$V122="P6",All!$AE122="RDP"),Ruler!R$11,IF(AND(All!$V122="P7",All!$AE122="RDP"),Ruler!R$12,IF(AND(All!$V122="P8",All!$AE122="RDP"),Ruler!R$13,IF(AND(All!$V122="P9",All!$AE122="RDP"),Ruler!R$14,IF(AND(All!$V122="P1",All!$AE122="RMS"),Ruler!R$6,IF(AND(All!$V122="P2",All!$AE122="RMS"),Ruler!R$15,IF(AND(All!$V122="P3",All!$AE122="RMS"),Ruler!R$16,IF(AND(All!$V122="P4",All!$AE122="RMS"),Ruler!R$17,IF(AND(All!$V122="P5",All!$AE122="RMS"),Ruler!R$18,IF(AND(All!$V122="P6",All!$AE122="RMS"),Ruler!R$19,IF(AND(All!$V122="P7",All!$AE122="RMS"),Ruler!R$20,IF(AND(All!$V122="P8",All!$AE122="RMS"),Ruler!R$21,IF(AND(All!$V122="P9",All!$AE122="RMS"),Ruler!R$22,IF(AND(All!$V122="P1",All!$AE122="RSS"),Ruler!R$6,IF(AND(All!$V122="P2",All!$AE122="RSS"),Ruler!R$23,IF(AND(All!$V122="P3",All!$AE122="RSS"),Ruler!R$24,IF(AND(All!$V122="P4",All!$AE122="RSS"),Ruler!R$25,IF(AND(All!$V122="P5",All!$AE122="RSS"),Ruler!R$26,IF(AND(All!$V122="P6",All!$AE122="RSS"),Ruler!R$27,IF(AND(All!$V122="P7",All!$AE122="RSS"),Ruler!R$28,IF(AND(All!$V122="P8",All!$AE122="RSS"),Ruler!R$29,IF(AND(All!$V122="P9",All!$AE122="RSS"),Ruler!R$30,0)))))))))))))))))))))))))))</f>
        <v>0</v>
      </c>
      <c r="BZ122" s="325">
        <f>IF(AND(All!$V122="P1",All!$AE122="RDP"),Ruler!S$6,IF(AND(All!$V122="P2",All!$AE122="RDP"),Ruler!S$7,IF(AND(All!$V122="P3",All!$AE122="RDP"),Ruler!S$8,IF(AND(All!$V122="P4",All!$AE122="RDP"),Ruler!S$9,IF(AND(All!$V122="P5",All!$AE122="RDP"),Ruler!S$10,IF(AND(All!$V122="P6",All!$AE122="RDP"),Ruler!S$11,IF(AND(All!$V122="P7",All!$AE122="RDP"),Ruler!S$12,IF(AND(All!$V122="P8",All!$AE122="RDP"),Ruler!S$13,IF(AND(All!$V122="P9",All!$AE122="RDP"),Ruler!S$14,IF(AND(All!$V122="P1",All!$AE122="RMS"),Ruler!S$6,IF(AND(All!$V122="P2",All!$AE122="RMS"),Ruler!S$15,IF(AND(All!$V122="P3",All!$AE122="RMS"),Ruler!S$16,IF(AND(All!$V122="P4",All!$AE122="RMS"),Ruler!S$17,IF(AND(All!$V122="P5",All!$AE122="RMS"),Ruler!S$18,IF(AND(All!$V122="P6",All!$AE122="RMS"),Ruler!S$19,IF(AND(All!$V122="P7",All!$AE122="RMS"),Ruler!S$20,IF(AND(All!$V122="P8",All!$AE122="RMS"),Ruler!S$21,IF(AND(All!$V122="P9",All!$AE122="RMS"),Ruler!S$22,IF(AND(All!$V122="P1",All!$AE122="RSS"),Ruler!S$6,IF(AND(All!$V122="P2",All!$AE122="RSS"),Ruler!S$23,IF(AND(All!$V122="P3",All!$AE122="RSS"),Ruler!S$24,IF(AND(All!$V122="P4",All!$AE122="RSS"),Ruler!S$25,IF(AND(All!$V122="P5",All!$AE122="RSS"),Ruler!S$26,IF(AND(All!$V122="P6",All!$AE122="RSS"),Ruler!S$27,IF(AND(All!$V122="P7",All!$AE122="RSS"),Ruler!S$28,IF(AND(All!$V122="P8",All!$AE122="RSS"),Ruler!S$29,IF(AND(All!$V122="P9",All!$AE122="RSS"),Ruler!S$30,0)))))))))))))))))))))))))))</f>
        <v>0</v>
      </c>
      <c r="CA122" s="325">
        <f>IF(AND(All!$V122="P1",All!$AE122="RDP"),Ruler!T$6,IF(AND(All!$V122="P2",All!$AE122="RDP"),Ruler!T$7,IF(AND(All!$V122="P3",All!$AE122="RDP"),Ruler!T$8,IF(AND(All!$V122="P4",All!$AE122="RDP"),Ruler!T$9,IF(AND(All!$V122="P5",All!$AE122="RDP"),Ruler!T$10,IF(AND(All!$V122="P6",All!$AE122="RDP"),Ruler!T$11,IF(AND(All!$V122="P7",All!$AE122="RDP"),Ruler!T$12,IF(AND(All!$V122="P8",All!$AE122="RDP"),Ruler!T$13,IF(AND(All!$V122="P9",All!$AE122="RDP"),Ruler!T$14,IF(AND(All!$V122="P1",All!$AE122="RMS"),Ruler!T$6,IF(AND(All!$V122="P2",All!$AE122="RMS"),Ruler!T$15,IF(AND(All!$V122="P3",All!$AE122="RMS"),Ruler!T$16,IF(AND(All!$V122="P4",All!$AE122="RMS"),Ruler!T$17,IF(AND(All!$V122="P5",All!$AE122="RMS"),Ruler!T$18,IF(AND(All!$V122="P6",All!$AE122="RMS"),Ruler!T$19,IF(AND(All!$V122="P7",All!$AE122="RMS"),Ruler!T$20,IF(AND(All!$V122="P8",All!$AE122="RMS"),Ruler!T$21,IF(AND(All!$V122="P9",All!$AE122="RMS"),Ruler!T$22,IF(AND(All!$V122="P1",All!$AE122="RSS"),Ruler!T$6,IF(AND(All!$V122="P2",All!$AE122="RSS"),Ruler!T$23,IF(AND(All!$V122="P3",All!$AE122="RSS"),Ruler!T$24,IF(AND(All!$V122="P4",All!$AE122="RSS"),Ruler!T$25,IF(AND(All!$V122="P5",All!$AE122="RSS"),Ruler!T$26,IF(AND(All!$V122="P6",All!$AE122="RSS"),Ruler!T$27,IF(AND(All!$V122="P7",All!$AE122="RSS"),Ruler!T$28,IF(AND(All!$V122="P8",All!$AE122="RSS"),Ruler!T$29,IF(AND(All!$V122="P9",All!$AE122="RSS"),Ruler!T$30,0)))))))))))))))))))))))))))</f>
        <v>0</v>
      </c>
      <c r="CB122" s="325">
        <f>IF(AND(All!$V122="P1",All!$AE122="RDP"),Ruler!U$6,IF(AND(All!$V122="P2",All!$AE122="RDP"),Ruler!U$7,IF(AND(All!$V122="P3",All!$AE122="RDP"),Ruler!U$8,IF(AND(All!$V122="P4",All!$AE122="RDP"),Ruler!U$9,IF(AND(All!$V122="P5",All!$AE122="RDP"),Ruler!U$10,IF(AND(All!$V122="P6",All!$AE122="RDP"),Ruler!U$11,IF(AND(All!$V122="P7",All!$AE122="RDP"),Ruler!U$12,IF(AND(All!$V122="P8",All!$AE122="RDP"),Ruler!U$13,IF(AND(All!$V122="P9",All!$AE122="RDP"),Ruler!U$14,IF(AND(All!$V122="P1",All!$AE122="RMS"),Ruler!U$6,IF(AND(All!$V122="P2",All!$AE122="RMS"),Ruler!U$15,IF(AND(All!$V122="P3",All!$AE122="RMS"),Ruler!U$16,IF(AND(All!$V122="P4",All!$AE122="RMS"),Ruler!U$17,IF(AND(All!$V122="P5",All!$AE122="RMS"),Ruler!U$18,IF(AND(All!$V122="P6",All!$AE122="RMS"),Ruler!U$19,IF(AND(All!$V122="P7",All!$AE122="RMS"),Ruler!U$20,IF(AND(All!$V122="P8",All!$AE122="RMS"),Ruler!U$21,IF(AND(All!$V122="P9",All!$AE122="RMS"),Ruler!U$22,IF(AND(All!$V122="P1",All!$AE122="RSS"),Ruler!U$6,IF(AND(All!$V122="P2",All!$AE122="RSS"),Ruler!U$23,IF(AND(All!$V122="P3",All!$AE122="RSS"),Ruler!U$24,IF(AND(All!$V122="P4",All!$AE122="RSS"),Ruler!U$25,IF(AND(All!$V122="P5",All!$AE122="RSS"),Ruler!U$26,IF(AND(All!$V122="P6",All!$AE122="RSS"),Ruler!U$27,IF(AND(All!$V122="P7",All!$AE122="RSS"),Ruler!U$28,IF(AND(All!$V122="P8",All!$AE122="RSS"),Ruler!U$29,IF(AND(All!$V122="P9",All!$AE122="RSS"),Ruler!U$30,0)))))))))))))))))))))))))))</f>
        <v>0</v>
      </c>
      <c r="CC122" s="325">
        <f>IF(AND(All!$V122="P1",All!$AE122="RDP"),Ruler!V$6,IF(AND(All!$V122="P2",All!$AE122="RDP"),Ruler!V$7,IF(AND(All!$V122="P3",All!$AE122="RDP"),Ruler!V$8,IF(AND(All!$V122="P4",All!$AE122="RDP"),Ruler!V$9,IF(AND(All!$V122="P5",All!$AE122="RDP"),Ruler!V$10,IF(AND(All!$V122="P6",All!$AE122="RDP"),Ruler!V$11,IF(AND(All!$V122="P7",All!$AE122="RDP"),Ruler!V$12,IF(AND(All!$V122="P8",All!$AE122="RDP"),Ruler!V$13,IF(AND(All!$V122="P9",All!$AE122="RDP"),Ruler!V$14,IF(AND(All!$V122="P1",All!$AE122="RMS"),Ruler!V$6,IF(AND(All!$V122="P2",All!$AE122="RMS"),Ruler!V$15,IF(AND(All!$V122="P3",All!$AE122="RMS"),Ruler!V$16,IF(AND(All!$V122="P4",All!$AE122="RMS"),Ruler!V$17,IF(AND(All!$V122="P5",All!$AE122="RMS"),Ruler!V$18,IF(AND(All!$V122="P6",All!$AE122="RMS"),Ruler!V$19,IF(AND(All!$V122="P7",All!$AE122="RMS"),Ruler!V$20,IF(AND(All!$V122="P8",All!$AE122="RMS"),Ruler!V$21,IF(AND(All!$V122="P9",All!$AE122="RMS"),Ruler!V$22,IF(AND(All!$V122="P1",All!$AE122="RSS"),Ruler!V$6,IF(AND(All!$V122="P2",All!$AE122="RSS"),Ruler!V$23,IF(AND(All!$V122="P3",All!$AE122="RSS"),Ruler!V$24,IF(AND(All!$V122="P4",All!$AE122="RSS"),Ruler!V$25,IF(AND(All!$V122="P5",All!$AE122="RSS"),Ruler!V$26,IF(AND(All!$V122="P6",All!$AE122="RSS"),Ruler!V$27,IF(AND(All!$V122="P7",All!$AE122="RSS"),Ruler!V$28,IF(AND(All!$V122="P8",All!$AE122="RSS"),Ruler!V$29,IF(AND(All!$V122="P9",All!$AE122="RSS"),Ruler!V$30,0)))))))))))))))))))))))))))</f>
        <v>0</v>
      </c>
      <c r="CD122" s="325">
        <f>IF(AND(All!$V122="P1",All!$AE122="RDP"),Ruler!W$6,IF(AND(All!$V122="P2",All!$AE122="RDP"),Ruler!W$7,IF(AND(All!$V122="P3",All!$AE122="RDP"),Ruler!W$8,IF(AND(All!$V122="P4",All!$AE122="RDP"),Ruler!W$9,IF(AND(All!$V122="P5",All!$AE122="RDP"),Ruler!W$10,IF(AND(All!$V122="P6",All!$AE122="RDP"),Ruler!W$11,IF(AND(All!$V122="P7",All!$AE122="RDP"),Ruler!W$12,IF(AND(All!$V122="P8",All!$AE122="RDP"),Ruler!W$13,IF(AND(All!$V122="P9",All!$AE122="RDP"),Ruler!W$14,IF(AND(All!$V122="P1",All!$AE122="RMS"),Ruler!W$6,IF(AND(All!$V122="P2",All!$AE122="RMS"),Ruler!W$15,IF(AND(All!$V122="P3",All!$AE122="RMS"),Ruler!W$16,IF(AND(All!$V122="P4",All!$AE122="RMS"),Ruler!W$17,IF(AND(All!$V122="P5",All!$AE122="RMS"),Ruler!W$18,IF(AND(All!$V122="P6",All!$AE122="RMS"),Ruler!W$19,IF(AND(All!$V122="P7",All!$AE122="RMS"),Ruler!W$20,IF(AND(All!$V122="P8",All!$AE122="RMS"),Ruler!W$21,IF(AND(All!$V122="P9",All!$AE122="RMS"),Ruler!W$22,IF(AND(All!$V122="P1",All!$AE122="RSS"),Ruler!W$6,IF(AND(All!$V122="P2",All!$AE122="RSS"),Ruler!W$23,IF(AND(All!$V122="P3",All!$AE122="RSS"),Ruler!W$24,IF(AND(All!$V122="P4",All!$AE122="RSS"),Ruler!W$25,IF(AND(All!$V122="P5",All!$AE122="RSS"),Ruler!W$26,IF(AND(All!$V122="P6",All!$AE122="RSS"),Ruler!W$27,IF(AND(All!$V122="P7",All!$AE122="RSS"),Ruler!W$28,IF(AND(All!$V122="P8",All!$AE122="RSS"),Ruler!W$29,IF(AND(All!$V122="P9",All!$AE122="RSS"),Ruler!W$30,0)))))))))))))))))))))))))))</f>
        <v>0</v>
      </c>
      <c r="CE122" s="325">
        <f>IF(AND(All!$V122="P1",All!$AE122="RDP"),Ruler!X$6,IF(AND(All!$V122="P2",All!$AE122="RDP"),Ruler!X$7,IF(AND(All!$V122="P3",All!$AE122="RDP"),Ruler!X$8,IF(AND(All!$V122="P4",All!$AE122="RDP"),Ruler!X$9,IF(AND(All!$V122="P5",All!$AE122="RDP"),Ruler!X$10,IF(AND(All!$V122="P6",All!$AE122="RDP"),Ruler!X$11,IF(AND(All!$V122="P7",All!$AE122="RDP"),Ruler!X$12,IF(AND(All!$V122="P8",All!$AE122="RDP"),Ruler!X$13,IF(AND(All!$V122="P9",All!$AE122="RDP"),Ruler!X$14,IF(AND(All!$V122="P1",All!$AE122="RMS"),Ruler!X$6,IF(AND(All!$V122="P2",All!$AE122="RMS"),Ruler!X$15,IF(AND(All!$V122="P3",All!$AE122="RMS"),Ruler!X$16,IF(AND(All!$V122="P4",All!$AE122="RMS"),Ruler!X$17,IF(AND(All!$V122="P5",All!$AE122="RMS"),Ruler!X$18,IF(AND(All!$V122="P6",All!$AE122="RMS"),Ruler!X$19,IF(AND(All!$V122="P7",All!$AE122="RMS"),Ruler!X$20,IF(AND(All!$V122="P8",All!$AE122="RMS"),Ruler!X$21,IF(AND(All!$V122="P9",All!$AE122="RMS"),Ruler!X$22,IF(AND(All!$V122="P1",All!$AE122="RSS"),Ruler!X$6,IF(AND(All!$V122="P2",All!$AE122="RSS"),Ruler!X$23,IF(AND(All!$V122="P3",All!$AE122="RSS"),Ruler!X$24,IF(AND(All!$V122="P4",All!$AE122="RSS"),Ruler!X$25,IF(AND(All!$V122="P5",All!$AE122="RSS"),Ruler!X$26,IF(AND(All!$V122="P6",All!$AE122="RSS"),Ruler!X$27,IF(AND(All!$V122="P7",All!$AE122="RSS"),Ruler!X$28,IF(AND(All!$V122="P8",All!$AE122="RSS"),Ruler!X$29,IF(AND(All!$V122="P9",All!$AE122="RSS"),Ruler!X$30,0)))))))))))))))))))))))))))</f>
        <v>0</v>
      </c>
      <c r="CF122" s="325">
        <f>IF(AND(All!$V122="P1",All!$AE122="RDP"),Ruler!Y$6,IF(AND(All!$V122="P2",All!$AE122="RDP"),Ruler!Y$7,IF(AND(All!$V122="P3",All!$AE122="RDP"),Ruler!Y$8,IF(AND(All!$V122="P4",All!$AE122="RDP"),Ruler!Y$9,IF(AND(All!$V122="P5",All!$AE122="RDP"),Ruler!Y$10,IF(AND(All!$V122="P6",All!$AE122="RDP"),Ruler!Y$11,IF(AND(All!$V122="P7",All!$AE122="RDP"),Ruler!Y$12,IF(AND(All!$V122="P8",All!$AE122="RDP"),Ruler!Y$13,IF(AND(All!$V122="P9",All!$AE122="RDP"),Ruler!Y$14,IF(AND(All!$V122="P1",All!$AE122="RMS"),Ruler!Y$6,IF(AND(All!$V122="P2",All!$AE122="RMS"),Ruler!Y$15,IF(AND(All!$V122="P3",All!$AE122="RMS"),Ruler!Y$16,IF(AND(All!$V122="P4",All!$AE122="RMS"),Ruler!Y$17,IF(AND(All!$V122="P5",All!$AE122="RMS"),Ruler!Y$18,IF(AND(All!$V122="P6",All!$AE122="RMS"),Ruler!Y$19,IF(AND(All!$V122="P7",All!$AE122="RMS"),Ruler!Y$20,IF(AND(All!$V122="P8",All!$AE122="RMS"),Ruler!Y$21,IF(AND(All!$V122="P9",All!$AE122="RMS"),Ruler!Y$22,IF(AND(All!$V122="P1",All!$AE122="RSS"),Ruler!Y$6,IF(AND(All!$V122="P2",All!$AE122="RSS"),Ruler!Y$23,IF(AND(All!$V122="P3",All!$AE122="RSS"),Ruler!Y$24,IF(AND(All!$V122="P4",All!$AE122="RSS"),Ruler!Y$25,IF(AND(All!$V122="P5",All!$AE122="RSS"),Ruler!Y$26,IF(AND(All!$V122="P6",All!$AE122="RSS"),Ruler!Y$27,IF(AND(All!$V122="P7",All!$AE122="RSS"),Ruler!Y$28,IF(AND(All!$V122="P8",All!$AE122="RSS"),Ruler!Y$29,IF(AND(All!$V122="P9",All!$AE122="RSS"),Ruler!Y$30,0)))))))))))))))))))))))))))</f>
        <v>0</v>
      </c>
      <c r="CG122" s="325">
        <f>IF(AND(All!$V122="P1",All!$AE122="RDP"),Ruler!Z$6,IF(AND(All!$V122="P2",All!$AE122="RDP"),Ruler!Z$7,IF(AND(All!$V122="P3",All!$AE122="RDP"),Ruler!Z$8,IF(AND(All!$V122="P4",All!$AE122="RDP"),Ruler!Z$9,IF(AND(All!$V122="P5",All!$AE122="RDP"),Ruler!Z$10,IF(AND(All!$V122="P6",All!$AE122="RDP"),Ruler!Z$11,IF(AND(All!$V122="P7",All!$AE122="RDP"),Ruler!Z$12,IF(AND(All!$V122="P8",All!$AE122="RDP"),Ruler!Z$13,IF(AND(All!$V122="P9",All!$AE122="RDP"),Ruler!Z$14,IF(AND(All!$V122="P1",All!$AE122="RMS"),Ruler!Z$6,IF(AND(All!$V122="P2",All!$AE122="RMS"),Ruler!Z$15,IF(AND(All!$V122="P3",All!$AE122="RMS"),Ruler!Z$16,IF(AND(All!$V122="P4",All!$AE122="RMS"),Ruler!Z$17,IF(AND(All!$V122="P5",All!$AE122="RMS"),Ruler!Z$18,IF(AND(All!$V122="P6",All!$AE122="RMS"),Ruler!Z$19,IF(AND(All!$V122="P7",All!$AE122="RMS"),Ruler!Z$20,IF(AND(All!$V122="P8",All!$AE122="RMS"),Ruler!Z$21,IF(AND(All!$V122="P9",All!$AE122="RMS"),Ruler!Z$22,IF(AND(All!$V122="P1",All!$AE122="RSS"),Ruler!Z$6,IF(AND(All!$V122="P2",All!$AE122="RSS"),Ruler!Z$23,IF(AND(All!$V122="P3",All!$AE122="RSS"),Ruler!Z$24,IF(AND(All!$V122="P4",All!$AE122="RSS"),Ruler!Z$25,IF(AND(All!$V122="P5",All!$AE122="RSS"),Ruler!Z$26,IF(AND(All!$V122="P6",All!$AE122="RSS"),Ruler!Z$27,IF(AND(All!$V122="P7",All!$AE122="RSS"),Ruler!Z$28,IF(AND(All!$V122="P8",All!$AE122="RSS"),Ruler!Z$29,IF(AND(All!$V122="P9",All!$AE122="RSS"),Ruler!Z$30,0)))))))))))))))))))))))))))</f>
        <v>0</v>
      </c>
      <c r="CH122" s="325">
        <f>IF(AND(All!$V122="P1",All!$AE122="RDP"),Ruler!AA$6,IF(AND(All!$V122="P2",All!$AE122="RDP"),Ruler!AA$7,IF(AND(All!$V122="P3",All!$AE122="RDP"),Ruler!AA$8,IF(AND(All!$V122="P4",All!$AE122="RDP"),Ruler!AA$9,IF(AND(All!$V122="P5",All!$AE122="RDP"),Ruler!AA$10,IF(AND(All!$V122="P6",All!$AE122="RDP"),Ruler!AA$11,IF(AND(All!$V122="P7",All!$AE122="RDP"),Ruler!AA$12,IF(AND(All!$V122="P8",All!$AE122="RDP"),Ruler!AA$13,IF(AND(All!$V122="P9",All!$AE122="RDP"),Ruler!AA$14,IF(AND(All!$V122="P1",All!$AE122="RMS"),Ruler!AA$6,IF(AND(All!$V122="P2",All!$AE122="RMS"),Ruler!AA$15,IF(AND(All!$V122="P3",All!$AE122="RMS"),Ruler!AA$16,IF(AND(All!$V122="P4",All!$AE122="RMS"),Ruler!AA$17,IF(AND(All!$V122="P5",All!$AE122="RMS"),Ruler!AA$18,IF(AND(All!$V122="P6",All!$AE122="RMS"),Ruler!AA$19,IF(AND(All!$V122="P7",All!$AE122="RMS"),Ruler!AA$20,IF(AND(All!$V122="P8",All!$AE122="RMS"),Ruler!AA$21,IF(AND(All!$V122="P9",All!$AE122="RMS"),Ruler!AA$22,IF(AND(All!$V122="P1",All!$AE122="RSS"),Ruler!AA$6,IF(AND(All!$V122="P2",All!$AE122="RSS"),Ruler!AA$23,IF(AND(All!$V122="P3",All!$AE122="RSS"),Ruler!AA$24,IF(AND(All!$V122="P4",All!$AE122="RSS"),Ruler!AA$25,IF(AND(All!$V122="P5",All!$AE122="RSS"),Ruler!AA$26,IF(AND(All!$V122="P6",All!$AE122="RSS"),Ruler!AA$27,IF(AND(All!$V122="P7",All!$AE122="RSS"),Ruler!AA$28,IF(AND(All!$V122="P8",All!$AE122="RSS"),Ruler!AA$29,IF(AND(All!$V122="P9",All!$AE122="RSS"),Ruler!AA$30,0)))))))))))))))))))))))))))</f>
        <v>0</v>
      </c>
      <c r="CI122" s="325">
        <f>IF(AND(All!$V122="P1",All!$AE122="RDP"),Ruler!AB$6,IF(AND(All!$V122="P2",All!$AE122="RDP"),Ruler!AB$7,IF(AND(All!$V122="P3",All!$AE122="RDP"),Ruler!AB$8,IF(AND(All!$V122="P4",All!$AE122="RDP"),Ruler!AB$9,IF(AND(All!$V122="P5",All!$AE122="RDP"),Ruler!AB$10,IF(AND(All!$V122="P6",All!$AE122="RDP"),Ruler!AB$11,IF(AND(All!$V122="P7",All!$AE122="RDP"),Ruler!AB$12,IF(AND(All!$V122="P8",All!$AE122="RDP"),Ruler!AB$13,IF(AND(All!$V122="P9",All!$AE122="RDP"),Ruler!AB$14,IF(AND(All!$V122="P1",All!$AE122="RMS"),Ruler!AB$6,IF(AND(All!$V122="P2",All!$AE122="RMS"),Ruler!AB$15,IF(AND(All!$V122="P3",All!$AE122="RMS"),Ruler!AB$16,IF(AND(All!$V122="P4",All!$AE122="RMS"),Ruler!AB$17,IF(AND(All!$V122="P5",All!$AE122="RMS"),Ruler!AB$18,IF(AND(All!$V122="P6",All!$AE122="RMS"),Ruler!AB$19,IF(AND(All!$V122="P7",All!$AE122="RMS"),Ruler!AB$20,IF(AND(All!$V122="P8",All!$AE122="RMS"),Ruler!AB$21,IF(AND(All!$V122="P9",All!$AE122="RMS"),Ruler!AB$22,IF(AND(All!$V122="P1",All!$AE122="RSS"),Ruler!AB$6,IF(AND(All!$V122="P2",All!$AE122="RSS"),Ruler!AB$23,IF(AND(All!$V122="P3",All!$AE122="RSS"),Ruler!AB$24,IF(AND(All!$V122="P4",All!$AE122="RSS"),Ruler!AB$25,IF(AND(All!$V122="P5",All!$AE122="RSS"),Ruler!AB$26,IF(AND(All!$V122="P6",All!$AE122="RSS"),Ruler!AB$27,IF(AND(All!$V122="P7",All!$AE122="RSS"),Ruler!AB$28,IF(AND(All!$V122="P8",All!$AE122="RSS"),Ruler!AB$29,IF(AND(All!$V122="P9",All!$AE122="RSS"),Ruler!AB$30,0)))))))))))))))))))))))))))</f>
        <v>0</v>
      </c>
      <c r="CJ122" s="323">
        <f>Table9[[#This Row],[R-B1]]-Table9[[#This Row],[B1]]</f>
        <v>-3</v>
      </c>
      <c r="CK122" s="43">
        <f>Table9[[#This Row],[R-B2]]-Table9[[#This Row],[B2]]</f>
        <v>-3</v>
      </c>
      <c r="CL122" s="43">
        <f>Table9[[#This Row],[R-B3]]-Table9[[#This Row],[B3]]</f>
        <v>-2</v>
      </c>
      <c r="CM122" s="43">
        <f>Table9[[#This Row],[R-B4]]-Table9[[#This Row],[B4]]</f>
        <v>-3</v>
      </c>
      <c r="CN122" s="43">
        <f>Table9[[#This Row],[R-B5]]-Table9[[#This Row],[B5]]</f>
        <v>-2</v>
      </c>
      <c r="CO122" s="43">
        <f>Table9[[#This Row],[R-B6]]-Table9[[#This Row],[B6]]</f>
        <v>-4</v>
      </c>
      <c r="CP122" s="43">
        <f>Table9[[#This Row],[R-B7]]-Table9[[#This Row],[B7]]</f>
        <v>0</v>
      </c>
      <c r="CQ122" s="43">
        <f>Table9[[#This Row],[R-B8]]-Table9[[#This Row],[B8]]</f>
        <v>0</v>
      </c>
      <c r="CR122" s="43">
        <f>Table9[[#This Row],[R-B9]]-Table9[[#This Row],[B9]]</f>
        <v>0</v>
      </c>
      <c r="CS122" s="43">
        <f>Table9[[#This Row],[R-B10]]-Table9[[#This Row],[B10]]</f>
        <v>0</v>
      </c>
      <c r="CT122" s="43">
        <f>Table9[[#This Row],[R-B11]]-Table9[[#This Row],[B11]]</f>
        <v>0</v>
      </c>
      <c r="CU122" s="43">
        <f>Table9[[#This Row],[R-B12]]-Table9[[#This Row],[B12]]</f>
        <v>0</v>
      </c>
      <c r="CV122" s="43">
        <f>Table9[[#This Row],[R-K1]]-Table9[[#This Row],[K1]]</f>
        <v>0</v>
      </c>
      <c r="CW122" s="43">
        <f>Table9[[#This Row],[R-K2]]-Table9[[#This Row],[K2]]</f>
        <v>0</v>
      </c>
      <c r="CX122" s="43">
        <f>Table9[[#This Row],[R-K3]]-Table9[[#This Row],[K3]]</f>
        <v>-2</v>
      </c>
      <c r="CY122" s="43">
        <f>Table9[[#This Row],[R-K4]]-Table9[[#This Row],[K4]]</f>
        <v>0</v>
      </c>
      <c r="CZ122" s="43">
        <f>Table9[[#This Row],[R-K5]]-Table9[[#This Row],[K5]]</f>
        <v>-1</v>
      </c>
      <c r="DA122" s="43">
        <f>Table9[[#This Row],[R-P1]]-Table9[[#This Row],[P1]]</f>
        <v>0</v>
      </c>
      <c r="DB122" s="43">
        <f>Table9[[#This Row],[R-P2]]-Table9[[#This Row],[P2]]</f>
        <v>0</v>
      </c>
      <c r="DC122" s="43">
        <f>Table9[[#This Row],[R-P3]]-Table9[[#This Row],[P3]]</f>
        <v>-4</v>
      </c>
      <c r="DD122" s="43">
        <f>Table9[[#This Row],[R-P4]]-Table9[[#This Row],[P4]]</f>
        <v>0</v>
      </c>
      <c r="DE122" s="43">
        <f>Table9[[#This Row],[R-P5]]-Table9[[#This Row],[P5]]</f>
        <v>0</v>
      </c>
      <c r="DF122" s="43">
        <f>Table9[[#This Row],[R-E1]]-Table9[[#This Row],[E1]]</f>
        <v>0</v>
      </c>
      <c r="DG122" s="328">
        <f>Table9[[#This Row],[R-E2]]-Table9[[#This Row],[E2]]</f>
        <v>0</v>
      </c>
      <c r="DH122" s="43">
        <f>COUNTIF(Table9[[#This Row],[G-B1]:[G-B12]],"&lt;=0")/12*100</f>
        <v>100</v>
      </c>
      <c r="DI122" s="43">
        <f>COUNTIF(Table9[[#This Row],[G-K1]:[G-K5]],"&lt;=0")/5*100</f>
        <v>100</v>
      </c>
      <c r="DJ122" s="43">
        <f>COUNTIF(Table9[[#This Row],[G-P1]:[G-P5]],"&lt;=0")/5*100</f>
        <v>100</v>
      </c>
      <c r="DK122" s="43">
        <f>COUNTIF(Table9[[#This Row],[G-E1]:[G-E2]],"&lt;=0")/2*100</f>
        <v>100</v>
      </c>
      <c r="DL122" s="450">
        <f>IF(AE122="RDP",(COUNTIF(Table9[[#This Row],[G-B3]],"&lt;=0")+COUNTIF(Table9[[#This Row],[G-B4]],"&lt;=0")+COUNTIF(Table9[[#This Row],[G-B7]],"&lt;=0")+COUNTIF(Table9[[#This Row],[G-B11]],"&lt;=0")+COUNTIF(Table9[[#This Row],[G-K2]],"&lt;=0"))/5*100,IF(AE122="RMS",(COUNTIF(Table9[[#This Row],[G-B4]],"&lt;=0")+COUNTIF(Table9[[#This Row],[G-B5]],"&lt;=0")+COUNTIF(Table9[[#This Row],[G-B10]],"&lt;=0")+COUNTIF(Table9[[#This Row],[G-B12]],"&lt;=0")+COUNTIF(Table9[[#This Row],[G-K2]],"&lt;=0"))/5*100,IF(AE122="RSS",(COUNTIF(Table9[[#This Row],[G-B1]],"&lt;=0")+COUNTIF(Table9[[#This Row],[G-B2]],"&lt;=0")+COUNTIF(Table9[[#This Row],[G-B6]],"&lt;=0")+COUNTIF(Table9[[#This Row],[G-B11]],"&lt;=0")+COUNTIF(Table9[[#This Row],[G-B12]],"&lt;=0"))/5*100,0)))</f>
        <v>0</v>
      </c>
      <c r="DM122" s="332">
        <v>42</v>
      </c>
      <c r="DN122" s="42">
        <v>20</v>
      </c>
      <c r="DO122" s="42">
        <v>20</v>
      </c>
      <c r="DP122" s="42">
        <v>0</v>
      </c>
      <c r="DQ122" s="42">
        <v>60</v>
      </c>
      <c r="DR122" s="332">
        <v>17</v>
      </c>
      <c r="DS122" s="42">
        <v>0</v>
      </c>
      <c r="DT122" s="42">
        <v>20</v>
      </c>
      <c r="DU122" s="42">
        <v>0</v>
      </c>
      <c r="DV122" s="42">
        <v>20</v>
      </c>
      <c r="DW122" s="332">
        <v>8</v>
      </c>
      <c r="DX122" s="42">
        <v>0</v>
      </c>
      <c r="DY122" s="42">
        <v>20</v>
      </c>
      <c r="DZ122" s="42">
        <v>0</v>
      </c>
      <c r="EA122" s="333">
        <v>0</v>
      </c>
      <c r="EB122" s="342" t="s">
        <v>1074</v>
      </c>
      <c r="EC122" s="339"/>
      <c r="ED122" s="339" t="s">
        <v>697</v>
      </c>
      <c r="EE122" s="338" t="s">
        <v>170</v>
      </c>
    </row>
    <row r="123" spans="2:135" ht="89.25" hidden="1" customHeight="1" thickBot="1" x14ac:dyDescent="0.4">
      <c r="B123" s="282">
        <v>125</v>
      </c>
      <c r="C123" s="42" t="s">
        <v>134</v>
      </c>
      <c r="D123" s="45">
        <v>46224</v>
      </c>
      <c r="E123" s="44" t="s">
        <v>1075</v>
      </c>
      <c r="F123" s="43">
        <v>1003656</v>
      </c>
      <c r="G123" s="357">
        <f t="shared" ca="1" si="5"/>
        <v>36.741458266742775</v>
      </c>
      <c r="H123" s="283">
        <v>32905</v>
      </c>
      <c r="I123" s="43" t="s">
        <v>136</v>
      </c>
      <c r="J123" s="43" t="s">
        <v>137</v>
      </c>
      <c r="K123" s="43" t="s">
        <v>405</v>
      </c>
      <c r="L123" s="42" t="s">
        <v>1076</v>
      </c>
      <c r="M123" s="42"/>
      <c r="N123" s="43"/>
      <c r="O123" s="282" t="s">
        <v>159</v>
      </c>
      <c r="P123" s="44" t="s">
        <v>1077</v>
      </c>
      <c r="Q123" s="43" t="s">
        <v>144</v>
      </c>
      <c r="R123" s="43" t="s">
        <v>185</v>
      </c>
      <c r="S123" s="45">
        <v>41792</v>
      </c>
      <c r="T123" s="286">
        <f t="shared" ca="1" si="8"/>
        <v>12.383333333333333</v>
      </c>
      <c r="U123" s="46">
        <f ca="1">Table9[[#This Row],[Years in PET]]</f>
        <v>12.383333333333333</v>
      </c>
      <c r="V123" s="43" t="s">
        <v>58</v>
      </c>
      <c r="X123" s="46">
        <f ca="1">($T$1-Table9[[#This Row],[Date of Appointment to Current Grade]])/365</f>
        <v>4.3907733352359282</v>
      </c>
      <c r="Y123" s="45">
        <v>44713</v>
      </c>
      <c r="Z123" s="43" t="s">
        <v>405</v>
      </c>
      <c r="AA123" s="45">
        <v>45717</v>
      </c>
      <c r="AB123" s="309">
        <f ca="1">($T$1-Table9[[#This Row],[Date in Position]])/365</f>
        <v>1.6400884037290793</v>
      </c>
      <c r="AC123" s="43" t="s">
        <v>146</v>
      </c>
      <c r="AD123" s="43"/>
      <c r="AE123" s="43" t="s">
        <v>146</v>
      </c>
      <c r="AF123" s="43" t="s">
        <v>148</v>
      </c>
      <c r="AG123" s="48" t="s">
        <v>1078</v>
      </c>
      <c r="AH123" s="48" t="s">
        <v>1079</v>
      </c>
      <c r="AI123" s="44" t="s">
        <v>1080</v>
      </c>
      <c r="AJ123" s="42" t="s">
        <v>1081</v>
      </c>
      <c r="AK123" s="48" t="s">
        <v>1082</v>
      </c>
      <c r="AL123" s="43" t="s">
        <v>380</v>
      </c>
      <c r="AM123" s="48" t="s">
        <v>1083</v>
      </c>
      <c r="AN123" s="323">
        <v>2</v>
      </c>
      <c r="AO123" s="43">
        <v>2</v>
      </c>
      <c r="AP123" s="43">
        <v>2</v>
      </c>
      <c r="AQ123" s="43">
        <v>2</v>
      </c>
      <c r="AR123" s="43">
        <v>2</v>
      </c>
      <c r="AS123" s="43">
        <v>2</v>
      </c>
      <c r="AT123" s="43">
        <v>2</v>
      </c>
      <c r="AU123" s="43">
        <v>2</v>
      </c>
      <c r="AV123" s="43">
        <v>2</v>
      </c>
      <c r="AW123" s="43">
        <v>2</v>
      </c>
      <c r="AX123" s="43">
        <v>2</v>
      </c>
      <c r="AY123" s="43">
        <v>2</v>
      </c>
      <c r="AZ123" s="43">
        <v>2</v>
      </c>
      <c r="BA123" s="43">
        <v>2</v>
      </c>
      <c r="BB123" s="43">
        <v>0</v>
      </c>
      <c r="BC123" s="43">
        <v>2</v>
      </c>
      <c r="BD123" s="43">
        <v>0</v>
      </c>
      <c r="BE123" s="43">
        <v>2</v>
      </c>
      <c r="BF123" s="43">
        <v>2</v>
      </c>
      <c r="BG123" s="43">
        <v>2</v>
      </c>
      <c r="BH123" s="43">
        <v>2</v>
      </c>
      <c r="BI123" s="43">
        <v>0</v>
      </c>
      <c r="BJ123" s="43">
        <v>0</v>
      </c>
      <c r="BK123" s="328">
        <v>1</v>
      </c>
      <c r="BL123" s="325">
        <f>IF(AND(All!$V123="P1",All!$AE123="RDP"),Ruler!E$6,IF(AND(All!$V123="P2",All!$AE123="RDP"),Ruler!E$7,IF(AND(All!$V123="P3",All!$AE123="RDP"),Ruler!E$8,IF(AND(All!$V123="P4",All!$AE123="RDP"),Ruler!E$9,IF(AND(All!$V123="P5",All!$AE123="RDP"),Ruler!E$10,IF(AND(All!$V123="P6",All!$AE123="RDP"),Ruler!E$11,IF(AND(All!$V123="P7",All!$AE123="RDP"),Ruler!E$12,IF(AND(All!$V123="P8",All!$AE123="RDP"),Ruler!E$13,IF(AND(All!$V123="P9",All!$AE123="RDP"),Ruler!E$14,IF(AND(All!$V123="P1",All!$AE123="RMS"),Ruler!E$6,IF(AND(All!$V123="P2",All!$AE123="RMS"),Ruler!E$15,IF(AND(All!$V123="P3",All!$AE123="RMS"),Ruler!E$16,IF(AND(All!$V123="P4",All!$AE123="RMS"),Ruler!E$17,IF(AND(All!$V123="P5",All!$AE123="RMS"),Ruler!E$18,IF(AND(All!$V123="P6",All!$AE123="RMS"),Ruler!E$19,IF(AND(All!$V123="P7",All!$AE123="RMS"),Ruler!E$20,IF(AND(All!$V123="P8",All!$AE123="RMS"),Ruler!E$21,IF(AND(All!$V123="P9",All!$AE123="RMS"),Ruler!E$22,IF(AND(All!$V123="P1",All!$AE123="RSS"),Ruler!E$6,IF(AND(All!$V123="P2",All!$AE123="RSS"),Ruler!E$23,IF(AND(All!$V123="P3",All!$AE123="RSS"),Ruler!E$24,IF(AND(All!$V123="P4",All!$AE123="RSS"),Ruler!E$25,IF(AND(All!$V123="P5",All!$AE123="RSS"),Ruler!E$26,IF(AND(All!$V123="P6",All!$AE123="RSS"),Ruler!E$27,IF(AND(All!$V123="P7",All!$AE123="RSS"),Ruler!E$28,IF(AND(All!$V123="P8",All!$AE123="RSS"),Ruler!E$29,IF(AND(All!$V123="P9",All!$AE123="RSS"),Ruler!E$30,0)))))))))))))))))))))))))))</f>
        <v>0</v>
      </c>
      <c r="BM123" s="325">
        <f>IF(AND(All!$V123="P1",All!$AE123="RDP"),Ruler!F$6,IF(AND(All!$V123="P2",All!$AE123="RDP"),Ruler!F$7,IF(AND(All!$V123="P3",All!$AE123="RDP"),Ruler!F$8,IF(AND(All!$V123="P4",All!$AE123="RDP"),Ruler!F$9,IF(AND(All!$V123="P5",All!$AE123="RDP"),Ruler!F$10,IF(AND(All!$V123="P6",All!$AE123="RDP"),Ruler!F$11,IF(AND(All!$V123="P7",All!$AE123="RDP"),Ruler!F$12,IF(AND(All!$V123="P8",All!$AE123="RDP"),Ruler!F$13,IF(AND(All!$V123="P9",All!$AE123="RDP"),Ruler!F$14,IF(AND(All!$V123="P1",All!$AE123="RMS"),Ruler!F$6,IF(AND(All!$V123="P2",All!$AE123="RMS"),Ruler!F$15,IF(AND(All!$V123="P3",All!$AE123="RMS"),Ruler!F$16,IF(AND(All!$V123="P4",All!$AE123="RMS"),Ruler!F$17,IF(AND(All!$V123="P5",All!$AE123="RMS"),Ruler!F$18,IF(AND(All!$V123="P6",All!$AE123="RMS"),Ruler!F$19,IF(AND(All!$V123="P7",All!$AE123="RMS"),Ruler!F$20,IF(AND(All!$V123="P8",All!$AE123="RMS"),Ruler!F$21,IF(AND(All!$V123="P9",All!$AE123="RMS"),Ruler!F$22,IF(AND(All!$V123="P1",All!$AE123="RSS"),Ruler!F$6,IF(AND(All!$V123="P2",All!$AE123="RSS"),Ruler!F$23,IF(AND(All!$V123="P3",All!$AE123="RSS"),Ruler!F$24,IF(AND(All!$V123="P4",All!$AE123="RSS"),Ruler!F$25,IF(AND(All!$V123="P5",All!$AE123="RSS"),Ruler!F$26,IF(AND(All!$V123="P6",All!$AE123="RSS"),Ruler!F$27,IF(AND(All!$V123="P7",All!$AE123="RSS"),Ruler!F$28,IF(AND(All!$V123="P8",All!$AE123="RSS"),Ruler!F$29,IF(AND(All!$V123="P9",All!$AE123="RSS"),Ruler!F$30,0)))))))))))))))))))))))))))</f>
        <v>0</v>
      </c>
      <c r="BN123" s="325">
        <f>IF(AND(All!$V123="P1",All!$AE123="RDP"),Ruler!G$6,IF(AND(All!$V123="P2",All!$AE123="RDP"),Ruler!G$7,IF(AND(All!$V123="P3",All!$AE123="RDP"),Ruler!G$8,IF(AND(All!$V123="P4",All!$AE123="RDP"),Ruler!G$9,IF(AND(All!$V123="P5",All!$AE123="RDP"),Ruler!G$10,IF(AND(All!$V123="P6",All!$AE123="RDP"),Ruler!G$11,IF(AND(All!$V123="P7",All!$AE123="RDP"),Ruler!G$12,IF(AND(All!$V123="P8",All!$AE123="RDP"),Ruler!G$13,IF(AND(All!$V123="P9",All!$AE123="RDP"),Ruler!G$14,IF(AND(All!$V123="P1",All!$AE123="RMS"),Ruler!G$6,IF(AND(All!$V123="P2",All!$AE123="RMS"),Ruler!G$15,IF(AND(All!$V123="P3",All!$AE123="RMS"),Ruler!G$16,IF(AND(All!$V123="P4",All!$AE123="RMS"),Ruler!G$17,IF(AND(All!$V123="P5",All!$AE123="RMS"),Ruler!G$18,IF(AND(All!$V123="P6",All!$AE123="RMS"),Ruler!G$19,IF(AND(All!$V123="P7",All!$AE123="RMS"),Ruler!G$20,IF(AND(All!$V123="P8",All!$AE123="RMS"),Ruler!G$21,IF(AND(All!$V123="P9",All!$AE123="RMS"),Ruler!G$22,IF(AND(All!$V123="P1",All!$AE123="RSS"),Ruler!G$6,IF(AND(All!$V123="P2",All!$AE123="RSS"),Ruler!G$23,IF(AND(All!$V123="P3",All!$AE123="RSS"),Ruler!G$24,IF(AND(All!$V123="P4",All!$AE123="RSS"),Ruler!G$25,IF(AND(All!$V123="P5",All!$AE123="RSS"),Ruler!G$26,IF(AND(All!$V123="P6",All!$AE123="RSS"),Ruler!G$27,IF(AND(All!$V123="P7",All!$AE123="RSS"),Ruler!G$28,IF(AND(All!$V123="P8",All!$AE123="RSS"),Ruler!G$29,IF(AND(All!$V123="P9",All!$AE123="RSS"),Ruler!G$30,0)))))))))))))))))))))))))))</f>
        <v>0</v>
      </c>
      <c r="BO123" s="325">
        <f>IF(AND(All!$V123="P1",All!$AE123="RDP"),Ruler!H$6,IF(AND(All!$V123="P2",All!$AE123="RDP"),Ruler!H$7,IF(AND(All!$V123="P3",All!$AE123="RDP"),Ruler!H$8,IF(AND(All!$V123="P4",All!$AE123="RDP"),Ruler!H$9,IF(AND(All!$V123="P5",All!$AE123="RDP"),Ruler!H$10,IF(AND(All!$V123="P6",All!$AE123="RDP"),Ruler!H$11,IF(AND(All!$V123="P7",All!$AE123="RDP"),Ruler!H$12,IF(AND(All!$V123="P8",All!$AE123="RDP"),Ruler!H$13,IF(AND(All!$V123="P9",All!$AE123="RDP"),Ruler!H$14,IF(AND(All!$V123="P1",All!$AE123="RMS"),Ruler!H$6,IF(AND(All!$V123="P2",All!$AE123="RMS"),Ruler!H$15,IF(AND(All!$V123="P3",All!$AE123="RMS"),Ruler!H$16,IF(AND(All!$V123="P4",All!$AE123="RMS"),Ruler!H$17,IF(AND(All!$V123="P5",All!$AE123="RMS"),Ruler!H$18,IF(AND(All!$V123="P6",All!$AE123="RMS"),Ruler!H$19,IF(AND(All!$V123="P7",All!$AE123="RMS"),Ruler!H$20,IF(AND(All!$V123="P8",All!$AE123="RMS"),Ruler!H$21,IF(AND(All!$V123="P9",All!$AE123="RMS"),Ruler!H$22,IF(AND(All!$V123="P1",All!$AE123="RSS"),Ruler!H$6,IF(AND(All!$V123="P2",All!$AE123="RSS"),Ruler!H$23,IF(AND(All!$V123="P3",All!$AE123="RSS"),Ruler!H$24,IF(AND(All!$V123="P4",All!$AE123="RSS"),Ruler!H$25,IF(AND(All!$V123="P5",All!$AE123="RSS"),Ruler!H$26,IF(AND(All!$V123="P6",All!$AE123="RSS"),Ruler!H$27,IF(AND(All!$V123="P7",All!$AE123="RSS"),Ruler!H$28,IF(AND(All!$V123="P8",All!$AE123="RSS"),Ruler!H$29,IF(AND(All!$V123="P9",All!$AE123="RSS"),Ruler!H$30,0)))))))))))))))))))))))))))</f>
        <v>0</v>
      </c>
      <c r="BP123" s="325">
        <f>IF(AND(All!$V123="P1",All!$AE123="RDP"),Ruler!I$6,IF(AND(All!$V123="P2",All!$AE123="RDP"),Ruler!I$7,IF(AND(All!$V123="P3",All!$AE123="RDP"),Ruler!I$8,IF(AND(All!$V123="P4",All!$AE123="RDP"),Ruler!I$9,IF(AND(All!$V123="P5",All!$AE123="RDP"),Ruler!I$10,IF(AND(All!$V123="P6",All!$AE123="RDP"),Ruler!I$11,IF(AND(All!$V123="P7",All!$AE123="RDP"),Ruler!I$12,IF(AND(All!$V123="P8",All!$AE123="RDP"),Ruler!I$13,IF(AND(All!$V123="P9",All!$AE123="RDP"),Ruler!I$14,IF(AND(All!$V123="P1",All!$AE123="RMS"),Ruler!I$6,IF(AND(All!$V123="P2",All!$AE123="RMS"),Ruler!I$15,IF(AND(All!$V123="P3",All!$AE123="RMS"),Ruler!I$16,IF(AND(All!$V123="P4",All!$AE123="RMS"),Ruler!I$17,IF(AND(All!$V123="P5",All!$AE123="RMS"),Ruler!I$18,IF(AND(All!$V123="P6",All!$AE123="RMS"),Ruler!I$19,IF(AND(All!$V123="P7",All!$AE123="RMS"),Ruler!I$20,IF(AND(All!$V123="P8",All!$AE123="RMS"),Ruler!I$21,IF(AND(All!$V123="P9",All!$AE123="RMS"),Ruler!I$22,IF(AND(All!$V123="P1",All!$AE123="RSS"),Ruler!I$6,IF(AND(All!$V123="P2",All!$AE123="RSS"),Ruler!I$23,IF(AND(All!$V123="P3",All!$AE123="RSS"),Ruler!I$24,IF(AND(All!$V123="P4",All!$AE123="RSS"),Ruler!I$25,IF(AND(All!$V123="P5",All!$AE123="RSS"),Ruler!I$26,IF(AND(All!$V123="P6",All!$AE123="RSS"),Ruler!I$27,IF(AND(All!$V123="P7",All!$AE123="RSS"),Ruler!I$28,IF(AND(All!$V123="P8",All!$AE123="RSS"),Ruler!I$29,IF(AND(All!$V123="P9",All!$AE123="RSS"),Ruler!I$30,0)))))))))))))))))))))))))))</f>
        <v>0</v>
      </c>
      <c r="BQ123" s="325">
        <f>IF(AND(All!$V123="P1",All!$AE123="RDP"),Ruler!J$6,IF(AND(All!$V123="P2",All!$AE123="RDP"),Ruler!J$7,IF(AND(All!$V123="P3",All!$AE123="RDP"),Ruler!J$8,IF(AND(All!$V123="P4",All!$AE123="RDP"),Ruler!J$9,IF(AND(All!$V123="P5",All!$AE123="RDP"),Ruler!J$10,IF(AND(All!$V123="P6",All!$AE123="RDP"),Ruler!J$11,IF(AND(All!$V123="P7",All!$AE123="RDP"),Ruler!J$12,IF(AND(All!$V123="P8",All!$AE123="RDP"),Ruler!J$13,IF(AND(All!$V123="P9",All!$AE123="RDP"),Ruler!J$14,IF(AND(All!$V123="P1",All!$AE123="RMS"),Ruler!J$6,IF(AND(All!$V123="P2",All!$AE123="RMS"),Ruler!J$15,IF(AND(All!$V123="P3",All!$AE123="RMS"),Ruler!J$16,IF(AND(All!$V123="P4",All!$AE123="RMS"),Ruler!J$17,IF(AND(All!$V123="P5",All!$AE123="RMS"),Ruler!J$18,IF(AND(All!$V123="P6",All!$AE123="RMS"),Ruler!J$19,IF(AND(All!$V123="P7",All!$AE123="RMS"),Ruler!J$20,IF(AND(All!$V123="P8",All!$AE123="RMS"),Ruler!J$21,IF(AND(All!$V123="P9",All!$AE123="RMS"),Ruler!J$22,IF(AND(All!$V123="P1",All!$AE123="RSS"),Ruler!J$6,IF(AND(All!$V123="P2",All!$AE123="RSS"),Ruler!J$23,IF(AND(All!$V123="P3",All!$AE123="RSS"),Ruler!J$24,IF(AND(All!$V123="P4",All!$AE123="RSS"),Ruler!J$25,IF(AND(All!$V123="P5",All!$AE123="RSS"),Ruler!J$26,IF(AND(All!$V123="P6",All!$AE123="RSS"),Ruler!J$27,IF(AND(All!$V123="P7",All!$AE123="RSS"),Ruler!J$28,IF(AND(All!$V123="P8",All!$AE123="RSS"),Ruler!J$29,IF(AND(All!$V123="P9",All!$AE123="RSS"),Ruler!J$30,0)))))))))))))))))))))))))))</f>
        <v>0</v>
      </c>
      <c r="BR123" s="325">
        <f>IF(AND(All!$V123="P1",All!$AE123="RDP"),Ruler!K$6,IF(AND(All!$V123="P2",All!$AE123="RDP"),Ruler!K$7,IF(AND(All!$V123="P3",All!$AE123="RDP"),Ruler!K$8,IF(AND(All!$V123="P4",All!$AE123="RDP"),Ruler!K$9,IF(AND(All!$V123="P5",All!$AE123="RDP"),Ruler!K$10,IF(AND(All!$V123="P6",All!$AE123="RDP"),Ruler!K$11,IF(AND(All!$V123="P7",All!$AE123="RDP"),Ruler!K$12,IF(AND(All!$V123="P8",All!$AE123="RDP"),Ruler!K$13,IF(AND(All!$V123="P9",All!$AE123="RDP"),Ruler!K$14,IF(AND(All!$V123="P1",All!$AE123="RMS"),Ruler!K$6,IF(AND(All!$V123="P2",All!$AE123="RMS"),Ruler!K$15,IF(AND(All!$V123="P3",All!$AE123="RMS"),Ruler!K$16,IF(AND(All!$V123="P4",All!$AE123="RMS"),Ruler!K$17,IF(AND(All!$V123="P5",All!$AE123="RMS"),Ruler!K$18,IF(AND(All!$V123="P6",All!$AE123="RMS"),Ruler!K$19,IF(AND(All!$V123="P7",All!$AE123="RMS"),Ruler!K$20,IF(AND(All!$V123="P8",All!$AE123="RMS"),Ruler!K$21,IF(AND(All!$V123="P9",All!$AE123="RMS"),Ruler!K$22,IF(AND(All!$V123="P1",All!$AE123="RSS"),Ruler!K$6,IF(AND(All!$V123="P2",All!$AE123="RSS"),Ruler!K$23,IF(AND(All!$V123="P3",All!$AE123="RSS"),Ruler!K$24,IF(AND(All!$V123="P4",All!$AE123="RSS"),Ruler!K$25,IF(AND(All!$V123="P5",All!$AE123="RSS"),Ruler!K$26,IF(AND(All!$V123="P6",All!$AE123="RSS"),Ruler!K$27,IF(AND(All!$V123="P7",All!$AE123="RSS"),Ruler!K$28,IF(AND(All!$V123="P8",All!$AE123="RSS"),Ruler!K$29,IF(AND(All!$V123="P9",All!$AE123="RSS"),Ruler!K$30,0)))))))))))))))))))))))))))</f>
        <v>0</v>
      </c>
      <c r="BS123" s="325">
        <f>IF(AND(All!$V123="P1",All!$AE123="RDP"),Ruler!L$6,IF(AND(All!$V123="P2",All!$AE123="RDP"),Ruler!L$7,IF(AND(All!$V123="P3",All!$AE123="RDP"),Ruler!L$8,IF(AND(All!$V123="P4",All!$AE123="RDP"),Ruler!L$9,IF(AND(All!$V123="P5",All!$AE123="RDP"),Ruler!L$10,IF(AND(All!$V123="P6",All!$AE123="RDP"),Ruler!L$11,IF(AND(All!$V123="P7",All!$AE123="RDP"),Ruler!L$12,IF(AND(All!$V123="P8",All!$AE123="RDP"),Ruler!L$13,IF(AND(All!$V123="P9",All!$AE123="RDP"),Ruler!L$14,IF(AND(All!$V123="P1",All!$AE123="RMS"),Ruler!L$6,IF(AND(All!$V123="P2",All!$AE123="RMS"),Ruler!L$15,IF(AND(All!$V123="P3",All!$AE123="RMS"),Ruler!L$16,IF(AND(All!$V123="P4",All!$AE123="RMS"),Ruler!L$17,IF(AND(All!$V123="P5",All!$AE123="RMS"),Ruler!L$18,IF(AND(All!$V123="P6",All!$AE123="RMS"),Ruler!L$19,IF(AND(All!$V123="P7",All!$AE123="RMS"),Ruler!L$20,IF(AND(All!$V123="P8",All!$AE123="RMS"),Ruler!L$21,IF(AND(All!$V123="P9",All!$AE123="RMS"),Ruler!L$22,IF(AND(All!$V123="P1",All!$AE123="RSS"),Ruler!L$6,IF(AND(All!$V123="P2",All!$AE123="RSS"),Ruler!L$23,IF(AND(All!$V123="P3",All!$AE123="RSS"),Ruler!L$24,IF(AND(All!$V123="P4",All!$AE123="RSS"),Ruler!L$25,IF(AND(All!$V123="P5",All!$AE123="RSS"),Ruler!L$26,IF(AND(All!$V123="P6",All!$AE123="RSS"),Ruler!L$27,IF(AND(All!$V123="P7",All!$AE123="RSS"),Ruler!L$28,IF(AND(All!$V123="P8",All!$AE123="RSS"),Ruler!L$29,IF(AND(All!$V123="P9",All!$AE123="RSS"),Ruler!L$30,0)))))))))))))))))))))))))))</f>
        <v>0</v>
      </c>
      <c r="BT123" s="325">
        <f>IF(AND(All!$V123="P1",All!$AE123="RDP"),Ruler!M$6,IF(AND(All!$V123="P2",All!$AE123="RDP"),Ruler!M$7,IF(AND(All!$V123="P3",All!$AE123="RDP"),Ruler!M$8,IF(AND(All!$V123="P4",All!$AE123="RDP"),Ruler!M$9,IF(AND(All!$V123="P5",All!$AE123="RDP"),Ruler!M$10,IF(AND(All!$V123="P6",All!$AE123="RDP"),Ruler!M$11,IF(AND(All!$V123="P7",All!$AE123="RDP"),Ruler!M$12,IF(AND(All!$V123="P8",All!$AE123="RDP"),Ruler!M$13,IF(AND(All!$V123="P9",All!$AE123="RDP"),Ruler!M$14,IF(AND(All!$V123="P1",All!$AE123="RMS"),Ruler!M$6,IF(AND(All!$V123="P2",All!$AE123="RMS"),Ruler!M$15,IF(AND(All!$V123="P3",All!$AE123="RMS"),Ruler!M$16,IF(AND(All!$V123="P4",All!$AE123="RMS"),Ruler!M$17,IF(AND(All!$V123="P5",All!$AE123="RMS"),Ruler!M$18,IF(AND(All!$V123="P6",All!$AE123="RMS"),Ruler!M$19,IF(AND(All!$V123="P7",All!$AE123="RMS"),Ruler!M$20,IF(AND(All!$V123="P8",All!$AE123="RMS"),Ruler!M$21,IF(AND(All!$V123="P9",All!$AE123="RMS"),Ruler!M$22,IF(AND(All!$V123="P1",All!$AE123="RSS"),Ruler!M$6,IF(AND(All!$V123="P2",All!$AE123="RSS"),Ruler!M$23,IF(AND(All!$V123="P3",All!$AE123="RSS"),Ruler!M$24,IF(AND(All!$V123="P4",All!$AE123="RSS"),Ruler!M$25,IF(AND(All!$V123="P5",All!$AE123="RSS"),Ruler!M$26,IF(AND(All!$V123="P6",All!$AE123="RSS"),Ruler!M$27,IF(AND(All!$V123="P7",All!$AE123="RSS"),Ruler!M$28,IF(AND(All!$V123="P8",All!$AE123="RSS"),Ruler!M$29,IF(AND(All!$V123="P9",All!$AE123="RSS"),Ruler!M$30,0)))))))))))))))))))))))))))</f>
        <v>0</v>
      </c>
      <c r="BU123" s="325">
        <f>IF(AND(All!$V123="P1",All!$AE123="RDP"),Ruler!N$6,IF(AND(All!$V123="P2",All!$AE123="RDP"),Ruler!N$7,IF(AND(All!$V123="P3",All!$AE123="RDP"),Ruler!N$8,IF(AND(All!$V123="P4",All!$AE123="RDP"),Ruler!N$9,IF(AND(All!$V123="P5",All!$AE123="RDP"),Ruler!N$10,IF(AND(All!$V123="P6",All!$AE123="RDP"),Ruler!N$11,IF(AND(All!$V123="P7",All!$AE123="RDP"),Ruler!N$12,IF(AND(All!$V123="P8",All!$AE123="RDP"),Ruler!N$13,IF(AND(All!$V123="P9",All!$AE123="RDP"),Ruler!N$14,IF(AND(All!$V123="P1",All!$AE123="RMS"),Ruler!N$6,IF(AND(All!$V123="P2",All!$AE123="RMS"),Ruler!N$15,IF(AND(All!$V123="P3",All!$AE123="RMS"),Ruler!N$16,IF(AND(All!$V123="P4",All!$AE123="RMS"),Ruler!N$17,IF(AND(All!$V123="P5",All!$AE123="RMS"),Ruler!N$18,IF(AND(All!$V123="P6",All!$AE123="RMS"),Ruler!N$19,IF(AND(All!$V123="P7",All!$AE123="RMS"),Ruler!N$20,IF(AND(All!$V123="P8",All!$AE123="RMS"),Ruler!N$21,IF(AND(All!$V123="P9",All!$AE123="RMS"),Ruler!N$22,IF(AND(All!$V123="P1",All!$AE123="RSS"),Ruler!N$6,IF(AND(All!$V123="P2",All!$AE123="RSS"),Ruler!N$23,IF(AND(All!$V123="P3",All!$AE123="RSS"),Ruler!N$24,IF(AND(All!$V123="P4",All!$AE123="RSS"),Ruler!N$25,IF(AND(All!$V123="P5",All!$AE123="RSS"),Ruler!N$26,IF(AND(All!$V123="P6",All!$AE123="RSS"),Ruler!N$27,IF(AND(All!$V123="P7",All!$AE123="RSS"),Ruler!N$28,IF(AND(All!$V123="P8",All!$AE123="RSS"),Ruler!N$29,IF(AND(All!$V123="P9",All!$AE123="RSS"),Ruler!N$30,0)))))))))))))))))))))))))))</f>
        <v>0</v>
      </c>
      <c r="BV123" s="325">
        <f>IF(AND(All!$V123="P1",All!$AE123="RDP"),Ruler!O$6,IF(AND(All!$V123="P2",All!$AE123="RDP"),Ruler!O$7,IF(AND(All!$V123="P3",All!$AE123="RDP"),Ruler!O$8,IF(AND(All!$V123="P4",All!$AE123="RDP"),Ruler!O$9,IF(AND(All!$V123="P5",All!$AE123="RDP"),Ruler!O$10,IF(AND(All!$V123="P6",All!$AE123="RDP"),Ruler!O$11,IF(AND(All!$V123="P7",All!$AE123="RDP"),Ruler!O$12,IF(AND(All!$V123="P8",All!$AE123="RDP"),Ruler!O$13,IF(AND(All!$V123="P9",All!$AE123="RDP"),Ruler!O$14,IF(AND(All!$V123="P1",All!$AE123="RMS"),Ruler!O$6,IF(AND(All!$V123="P2",All!$AE123="RMS"),Ruler!O$15,IF(AND(All!$V123="P3",All!$AE123="RMS"),Ruler!O$16,IF(AND(All!$V123="P4",All!$AE123="RMS"),Ruler!O$17,IF(AND(All!$V123="P5",All!$AE123="RMS"),Ruler!O$18,IF(AND(All!$V123="P6",All!$AE123="RMS"),Ruler!O$19,IF(AND(All!$V123="P7",All!$AE123="RMS"),Ruler!O$20,IF(AND(All!$V123="P8",All!$AE123="RMS"),Ruler!O$21,IF(AND(All!$V123="P9",All!$AE123="RMS"),Ruler!O$22,IF(AND(All!$V123="P1",All!$AE123="RSS"),Ruler!O$6,IF(AND(All!$V123="P2",All!$AE123="RSS"),Ruler!O$23,IF(AND(All!$V123="P3",All!$AE123="RSS"),Ruler!O$24,IF(AND(All!$V123="P4",All!$AE123="RSS"),Ruler!O$25,IF(AND(All!$V123="P5",All!$AE123="RSS"),Ruler!O$26,IF(AND(All!$V123="P6",All!$AE123="RSS"),Ruler!O$27,IF(AND(All!$V123="P7",All!$AE123="RSS"),Ruler!O$28,IF(AND(All!$V123="P8",All!$AE123="RSS"),Ruler!O$29,IF(AND(All!$V123="P9",All!$AE123="RSS"),Ruler!O$30,0)))))))))))))))))))))))))))</f>
        <v>0</v>
      </c>
      <c r="BW123" s="325">
        <f>IF(AND(All!$V123="P1",All!$AE123="RDP"),Ruler!P$6,IF(AND(All!$V123="P2",All!$AE123="RDP"),Ruler!P$7,IF(AND(All!$V123="P3",All!$AE123="RDP"),Ruler!P$8,IF(AND(All!$V123="P4",All!$AE123="RDP"),Ruler!P$9,IF(AND(All!$V123="P5",All!$AE123="RDP"),Ruler!P$10,IF(AND(All!$V123="P6",All!$AE123="RDP"),Ruler!P$11,IF(AND(All!$V123="P7",All!$AE123="RDP"),Ruler!P$12,IF(AND(All!$V123="P8",All!$AE123="RDP"),Ruler!P$13,IF(AND(All!$V123="P9",All!$AE123="RDP"),Ruler!P$14,IF(AND(All!$V123="P1",All!$AE123="RMS"),Ruler!P$6,IF(AND(All!$V123="P2",All!$AE123="RMS"),Ruler!P$15,IF(AND(All!$V123="P3",All!$AE123="RMS"),Ruler!P$16,IF(AND(All!$V123="P4",All!$AE123="RMS"),Ruler!P$17,IF(AND(All!$V123="P5",All!$AE123="RMS"),Ruler!P$18,IF(AND(All!$V123="P6",All!$AE123="RMS"),Ruler!P$19,IF(AND(All!$V123="P7",All!$AE123="RMS"),Ruler!P$20,IF(AND(All!$V123="P8",All!$AE123="RMS"),Ruler!P$21,IF(AND(All!$V123="P9",All!$AE123="RMS"),Ruler!P$22,IF(AND(All!$V123="P1",All!$AE123="RSS"),Ruler!P$6,IF(AND(All!$V123="P2",All!$AE123="RSS"),Ruler!P$23,IF(AND(All!$V123="P3",All!$AE123="RSS"),Ruler!P$24,IF(AND(All!$V123="P4",All!$AE123="RSS"),Ruler!P$25,IF(AND(All!$V123="P5",All!$AE123="RSS"),Ruler!P$26,IF(AND(All!$V123="P6",All!$AE123="RSS"),Ruler!P$27,IF(AND(All!$V123="P7",All!$AE123="RSS"),Ruler!P$28,IF(AND(All!$V123="P8",All!$AE123="RSS"),Ruler!P$29,IF(AND(All!$V123="P9",All!$AE123="RSS"),Ruler!P$30,0)))))))))))))))))))))))))))</f>
        <v>0</v>
      </c>
      <c r="BX123" s="325">
        <f>IF(AND(All!$V123="P1",All!$AE123="RDP"),Ruler!Q$6,IF(AND(All!$V123="P2",All!$AE123="RDP"),Ruler!Q$7,IF(AND(All!$V123="P3",All!$AE123="RDP"),Ruler!Q$8,IF(AND(All!$V123="P4",All!$AE123="RDP"),Ruler!Q$9,IF(AND(All!$V123="P5",All!$AE123="RDP"),Ruler!Q$10,IF(AND(All!$V123="P6",All!$AE123="RDP"),Ruler!Q$11,IF(AND(All!$V123="P7",All!$AE123="RDP"),Ruler!Q$12,IF(AND(All!$V123="P8",All!$AE123="RDP"),Ruler!Q$13,IF(AND(All!$V123="P9",All!$AE123="RDP"),Ruler!Q$14,IF(AND(All!$V123="P1",All!$AE123="RMS"),Ruler!Q$6,IF(AND(All!$V123="P2",All!$AE123="RMS"),Ruler!Q$15,IF(AND(All!$V123="P3",All!$AE123="RMS"),Ruler!Q$16,IF(AND(All!$V123="P4",All!$AE123="RMS"),Ruler!Q$17,IF(AND(All!$V123="P5",All!$AE123="RMS"),Ruler!Q$18,IF(AND(All!$V123="P6",All!$AE123="RMS"),Ruler!Q$19,IF(AND(All!$V123="P7",All!$AE123="RMS"),Ruler!Q$20,IF(AND(All!$V123="P8",All!$AE123="RMS"),Ruler!Q$21,IF(AND(All!$V123="P9",All!$AE123="RMS"),Ruler!Q$22,IF(AND(All!$V123="P1",All!$AE123="RSS"),Ruler!Q$6,IF(AND(All!$V123="P2",All!$AE123="RSS"),Ruler!Q$23,IF(AND(All!$V123="P3",All!$AE123="RSS"),Ruler!Q$24,IF(AND(All!$V123="P4",All!$AE123="RSS"),Ruler!Q$25,IF(AND(All!$V123="P5",All!$AE123="RSS"),Ruler!Q$26,IF(AND(All!$V123="P6",All!$AE123="RSS"),Ruler!Q$27,IF(AND(All!$V123="P7",All!$AE123="RSS"),Ruler!Q$28,IF(AND(All!$V123="P8",All!$AE123="RSS"),Ruler!Q$29,IF(AND(All!$V123="P9",All!$AE123="RSS"),Ruler!Q$30,0)))))))))))))))))))))))))))</f>
        <v>0</v>
      </c>
      <c r="BY123" s="325">
        <f>IF(AND(All!$V123="P1",All!$AE123="RDP"),Ruler!R$6,IF(AND(All!$V123="P2",All!$AE123="RDP"),Ruler!R$7,IF(AND(All!$V123="P3",All!$AE123="RDP"),Ruler!R$8,IF(AND(All!$V123="P4",All!$AE123="RDP"),Ruler!R$9,IF(AND(All!$V123="P5",All!$AE123="RDP"),Ruler!R$10,IF(AND(All!$V123="P6",All!$AE123="RDP"),Ruler!R$11,IF(AND(All!$V123="P7",All!$AE123="RDP"),Ruler!R$12,IF(AND(All!$V123="P8",All!$AE123="RDP"),Ruler!R$13,IF(AND(All!$V123="P9",All!$AE123="RDP"),Ruler!R$14,IF(AND(All!$V123="P1",All!$AE123="RMS"),Ruler!R$6,IF(AND(All!$V123="P2",All!$AE123="RMS"),Ruler!R$15,IF(AND(All!$V123="P3",All!$AE123="RMS"),Ruler!R$16,IF(AND(All!$V123="P4",All!$AE123="RMS"),Ruler!R$17,IF(AND(All!$V123="P5",All!$AE123="RMS"),Ruler!R$18,IF(AND(All!$V123="P6",All!$AE123="RMS"),Ruler!R$19,IF(AND(All!$V123="P7",All!$AE123="RMS"),Ruler!R$20,IF(AND(All!$V123="P8",All!$AE123="RMS"),Ruler!R$21,IF(AND(All!$V123="P9",All!$AE123="RMS"),Ruler!R$22,IF(AND(All!$V123="P1",All!$AE123="RSS"),Ruler!R$6,IF(AND(All!$V123="P2",All!$AE123="RSS"),Ruler!R$23,IF(AND(All!$V123="P3",All!$AE123="RSS"),Ruler!R$24,IF(AND(All!$V123="P4",All!$AE123="RSS"),Ruler!R$25,IF(AND(All!$V123="P5",All!$AE123="RSS"),Ruler!R$26,IF(AND(All!$V123="P6",All!$AE123="RSS"),Ruler!R$27,IF(AND(All!$V123="P7",All!$AE123="RSS"),Ruler!R$28,IF(AND(All!$V123="P8",All!$AE123="RSS"),Ruler!R$29,IF(AND(All!$V123="P9",All!$AE123="RSS"),Ruler!R$30,0)))))))))))))))))))))))))))</f>
        <v>0</v>
      </c>
      <c r="BZ123" s="325">
        <f>IF(AND(All!$V123="P1",All!$AE123="RDP"),Ruler!S$6,IF(AND(All!$V123="P2",All!$AE123="RDP"),Ruler!S$7,IF(AND(All!$V123="P3",All!$AE123="RDP"),Ruler!S$8,IF(AND(All!$V123="P4",All!$AE123="RDP"),Ruler!S$9,IF(AND(All!$V123="P5",All!$AE123="RDP"),Ruler!S$10,IF(AND(All!$V123="P6",All!$AE123="RDP"),Ruler!S$11,IF(AND(All!$V123="P7",All!$AE123="RDP"),Ruler!S$12,IF(AND(All!$V123="P8",All!$AE123="RDP"),Ruler!S$13,IF(AND(All!$V123="P9",All!$AE123="RDP"),Ruler!S$14,IF(AND(All!$V123="P1",All!$AE123="RMS"),Ruler!S$6,IF(AND(All!$V123="P2",All!$AE123="RMS"),Ruler!S$15,IF(AND(All!$V123="P3",All!$AE123="RMS"),Ruler!S$16,IF(AND(All!$V123="P4",All!$AE123="RMS"),Ruler!S$17,IF(AND(All!$V123="P5",All!$AE123="RMS"),Ruler!S$18,IF(AND(All!$V123="P6",All!$AE123="RMS"),Ruler!S$19,IF(AND(All!$V123="P7",All!$AE123="RMS"),Ruler!S$20,IF(AND(All!$V123="P8",All!$AE123="RMS"),Ruler!S$21,IF(AND(All!$V123="P9",All!$AE123="RMS"),Ruler!S$22,IF(AND(All!$V123="P1",All!$AE123="RSS"),Ruler!S$6,IF(AND(All!$V123="P2",All!$AE123="RSS"),Ruler!S$23,IF(AND(All!$V123="P3",All!$AE123="RSS"),Ruler!S$24,IF(AND(All!$V123="P4",All!$AE123="RSS"),Ruler!S$25,IF(AND(All!$V123="P5",All!$AE123="RSS"),Ruler!S$26,IF(AND(All!$V123="P6",All!$AE123="RSS"),Ruler!S$27,IF(AND(All!$V123="P7",All!$AE123="RSS"),Ruler!S$28,IF(AND(All!$V123="P8",All!$AE123="RSS"),Ruler!S$29,IF(AND(All!$V123="P9",All!$AE123="RSS"),Ruler!S$30,0)))))))))))))))))))))))))))</f>
        <v>0</v>
      </c>
      <c r="CA123" s="325">
        <f>IF(AND(All!$V123="P1",All!$AE123="RDP"),Ruler!T$6,IF(AND(All!$V123="P2",All!$AE123="RDP"),Ruler!T$7,IF(AND(All!$V123="P3",All!$AE123="RDP"),Ruler!T$8,IF(AND(All!$V123="P4",All!$AE123="RDP"),Ruler!T$9,IF(AND(All!$V123="P5",All!$AE123="RDP"),Ruler!T$10,IF(AND(All!$V123="P6",All!$AE123="RDP"),Ruler!T$11,IF(AND(All!$V123="P7",All!$AE123="RDP"),Ruler!T$12,IF(AND(All!$V123="P8",All!$AE123="RDP"),Ruler!T$13,IF(AND(All!$V123="P9",All!$AE123="RDP"),Ruler!T$14,IF(AND(All!$V123="P1",All!$AE123="RMS"),Ruler!T$6,IF(AND(All!$V123="P2",All!$AE123="RMS"),Ruler!T$15,IF(AND(All!$V123="P3",All!$AE123="RMS"),Ruler!T$16,IF(AND(All!$V123="P4",All!$AE123="RMS"),Ruler!T$17,IF(AND(All!$V123="P5",All!$AE123="RMS"),Ruler!T$18,IF(AND(All!$V123="P6",All!$AE123="RMS"),Ruler!T$19,IF(AND(All!$V123="P7",All!$AE123="RMS"),Ruler!T$20,IF(AND(All!$V123="P8",All!$AE123="RMS"),Ruler!T$21,IF(AND(All!$V123="P9",All!$AE123="RMS"),Ruler!T$22,IF(AND(All!$V123="P1",All!$AE123="RSS"),Ruler!T$6,IF(AND(All!$V123="P2",All!$AE123="RSS"),Ruler!T$23,IF(AND(All!$V123="P3",All!$AE123="RSS"),Ruler!T$24,IF(AND(All!$V123="P4",All!$AE123="RSS"),Ruler!T$25,IF(AND(All!$V123="P5",All!$AE123="RSS"),Ruler!T$26,IF(AND(All!$V123="P6",All!$AE123="RSS"),Ruler!T$27,IF(AND(All!$V123="P7",All!$AE123="RSS"),Ruler!T$28,IF(AND(All!$V123="P8",All!$AE123="RSS"),Ruler!T$29,IF(AND(All!$V123="P9",All!$AE123="RSS"),Ruler!T$30,0)))))))))))))))))))))))))))</f>
        <v>0</v>
      </c>
      <c r="CB123" s="325">
        <f>IF(AND(All!$V123="P1",All!$AE123="RDP"),Ruler!U$6,IF(AND(All!$V123="P2",All!$AE123="RDP"),Ruler!U$7,IF(AND(All!$V123="P3",All!$AE123="RDP"),Ruler!U$8,IF(AND(All!$V123="P4",All!$AE123="RDP"),Ruler!U$9,IF(AND(All!$V123="P5",All!$AE123="RDP"),Ruler!U$10,IF(AND(All!$V123="P6",All!$AE123="RDP"),Ruler!U$11,IF(AND(All!$V123="P7",All!$AE123="RDP"),Ruler!U$12,IF(AND(All!$V123="P8",All!$AE123="RDP"),Ruler!U$13,IF(AND(All!$V123="P9",All!$AE123="RDP"),Ruler!U$14,IF(AND(All!$V123="P1",All!$AE123="RMS"),Ruler!U$6,IF(AND(All!$V123="P2",All!$AE123="RMS"),Ruler!U$15,IF(AND(All!$V123="P3",All!$AE123="RMS"),Ruler!U$16,IF(AND(All!$V123="P4",All!$AE123="RMS"),Ruler!U$17,IF(AND(All!$V123="P5",All!$AE123="RMS"),Ruler!U$18,IF(AND(All!$V123="P6",All!$AE123="RMS"),Ruler!U$19,IF(AND(All!$V123="P7",All!$AE123="RMS"),Ruler!U$20,IF(AND(All!$V123="P8",All!$AE123="RMS"),Ruler!U$21,IF(AND(All!$V123="P9",All!$AE123="RMS"),Ruler!U$22,IF(AND(All!$V123="P1",All!$AE123="RSS"),Ruler!U$6,IF(AND(All!$V123="P2",All!$AE123="RSS"),Ruler!U$23,IF(AND(All!$V123="P3",All!$AE123="RSS"),Ruler!U$24,IF(AND(All!$V123="P4",All!$AE123="RSS"),Ruler!U$25,IF(AND(All!$V123="P5",All!$AE123="RSS"),Ruler!U$26,IF(AND(All!$V123="P6",All!$AE123="RSS"),Ruler!U$27,IF(AND(All!$V123="P7",All!$AE123="RSS"),Ruler!U$28,IF(AND(All!$V123="P8",All!$AE123="RSS"),Ruler!U$29,IF(AND(All!$V123="P9",All!$AE123="RSS"),Ruler!U$30,0)))))))))))))))))))))))))))</f>
        <v>0</v>
      </c>
      <c r="CC123" s="325">
        <f>IF(AND(All!$V123="P1",All!$AE123="RDP"),Ruler!V$6,IF(AND(All!$V123="P2",All!$AE123="RDP"),Ruler!V$7,IF(AND(All!$V123="P3",All!$AE123="RDP"),Ruler!V$8,IF(AND(All!$V123="P4",All!$AE123="RDP"),Ruler!V$9,IF(AND(All!$V123="P5",All!$AE123="RDP"),Ruler!V$10,IF(AND(All!$V123="P6",All!$AE123="RDP"),Ruler!V$11,IF(AND(All!$V123="P7",All!$AE123="RDP"),Ruler!V$12,IF(AND(All!$V123="P8",All!$AE123="RDP"),Ruler!V$13,IF(AND(All!$V123="P9",All!$AE123="RDP"),Ruler!V$14,IF(AND(All!$V123="P1",All!$AE123="RMS"),Ruler!V$6,IF(AND(All!$V123="P2",All!$AE123="RMS"),Ruler!V$15,IF(AND(All!$V123="P3",All!$AE123="RMS"),Ruler!V$16,IF(AND(All!$V123="P4",All!$AE123="RMS"),Ruler!V$17,IF(AND(All!$V123="P5",All!$AE123="RMS"),Ruler!V$18,IF(AND(All!$V123="P6",All!$AE123="RMS"),Ruler!V$19,IF(AND(All!$V123="P7",All!$AE123="RMS"),Ruler!V$20,IF(AND(All!$V123="P8",All!$AE123="RMS"),Ruler!V$21,IF(AND(All!$V123="P9",All!$AE123="RMS"),Ruler!V$22,IF(AND(All!$V123="P1",All!$AE123="RSS"),Ruler!V$6,IF(AND(All!$V123="P2",All!$AE123="RSS"),Ruler!V$23,IF(AND(All!$V123="P3",All!$AE123="RSS"),Ruler!V$24,IF(AND(All!$V123="P4",All!$AE123="RSS"),Ruler!V$25,IF(AND(All!$V123="P5",All!$AE123="RSS"),Ruler!V$26,IF(AND(All!$V123="P6",All!$AE123="RSS"),Ruler!V$27,IF(AND(All!$V123="P7",All!$AE123="RSS"),Ruler!V$28,IF(AND(All!$V123="P8",All!$AE123="RSS"),Ruler!V$29,IF(AND(All!$V123="P9",All!$AE123="RSS"),Ruler!V$30,0)))))))))))))))))))))))))))</f>
        <v>0</v>
      </c>
      <c r="CD123" s="325">
        <f>IF(AND(All!$V123="P1",All!$AE123="RDP"),Ruler!W$6,IF(AND(All!$V123="P2",All!$AE123="RDP"),Ruler!W$7,IF(AND(All!$V123="P3",All!$AE123="RDP"),Ruler!W$8,IF(AND(All!$V123="P4",All!$AE123="RDP"),Ruler!W$9,IF(AND(All!$V123="P5",All!$AE123="RDP"),Ruler!W$10,IF(AND(All!$V123="P6",All!$AE123="RDP"),Ruler!W$11,IF(AND(All!$V123="P7",All!$AE123="RDP"),Ruler!W$12,IF(AND(All!$V123="P8",All!$AE123="RDP"),Ruler!W$13,IF(AND(All!$V123="P9",All!$AE123="RDP"),Ruler!W$14,IF(AND(All!$V123="P1",All!$AE123="RMS"),Ruler!W$6,IF(AND(All!$V123="P2",All!$AE123="RMS"),Ruler!W$15,IF(AND(All!$V123="P3",All!$AE123="RMS"),Ruler!W$16,IF(AND(All!$V123="P4",All!$AE123="RMS"),Ruler!W$17,IF(AND(All!$V123="P5",All!$AE123="RMS"),Ruler!W$18,IF(AND(All!$V123="P6",All!$AE123="RMS"),Ruler!W$19,IF(AND(All!$V123="P7",All!$AE123="RMS"),Ruler!W$20,IF(AND(All!$V123="P8",All!$AE123="RMS"),Ruler!W$21,IF(AND(All!$V123="P9",All!$AE123="RMS"),Ruler!W$22,IF(AND(All!$V123="P1",All!$AE123="RSS"),Ruler!W$6,IF(AND(All!$V123="P2",All!$AE123="RSS"),Ruler!W$23,IF(AND(All!$V123="P3",All!$AE123="RSS"),Ruler!W$24,IF(AND(All!$V123="P4",All!$AE123="RSS"),Ruler!W$25,IF(AND(All!$V123="P5",All!$AE123="RSS"),Ruler!W$26,IF(AND(All!$V123="P6",All!$AE123="RSS"),Ruler!W$27,IF(AND(All!$V123="P7",All!$AE123="RSS"),Ruler!W$28,IF(AND(All!$V123="P8",All!$AE123="RSS"),Ruler!W$29,IF(AND(All!$V123="P9",All!$AE123="RSS"),Ruler!W$30,0)))))))))))))))))))))))))))</f>
        <v>0</v>
      </c>
      <c r="CE123" s="325">
        <f>IF(AND(All!$V123="P1",All!$AE123="RDP"),Ruler!X$6,IF(AND(All!$V123="P2",All!$AE123="RDP"),Ruler!X$7,IF(AND(All!$V123="P3",All!$AE123="RDP"),Ruler!X$8,IF(AND(All!$V123="P4",All!$AE123="RDP"),Ruler!X$9,IF(AND(All!$V123="P5",All!$AE123="RDP"),Ruler!X$10,IF(AND(All!$V123="P6",All!$AE123="RDP"),Ruler!X$11,IF(AND(All!$V123="P7",All!$AE123="RDP"),Ruler!X$12,IF(AND(All!$V123="P8",All!$AE123="RDP"),Ruler!X$13,IF(AND(All!$V123="P9",All!$AE123="RDP"),Ruler!X$14,IF(AND(All!$V123="P1",All!$AE123="RMS"),Ruler!X$6,IF(AND(All!$V123="P2",All!$AE123="RMS"),Ruler!X$15,IF(AND(All!$V123="P3",All!$AE123="RMS"),Ruler!X$16,IF(AND(All!$V123="P4",All!$AE123="RMS"),Ruler!X$17,IF(AND(All!$V123="P5",All!$AE123="RMS"),Ruler!X$18,IF(AND(All!$V123="P6",All!$AE123="RMS"),Ruler!X$19,IF(AND(All!$V123="P7",All!$AE123="RMS"),Ruler!X$20,IF(AND(All!$V123="P8",All!$AE123="RMS"),Ruler!X$21,IF(AND(All!$V123="P9",All!$AE123="RMS"),Ruler!X$22,IF(AND(All!$V123="P1",All!$AE123="RSS"),Ruler!X$6,IF(AND(All!$V123="P2",All!$AE123="RSS"),Ruler!X$23,IF(AND(All!$V123="P3",All!$AE123="RSS"),Ruler!X$24,IF(AND(All!$V123="P4",All!$AE123="RSS"),Ruler!X$25,IF(AND(All!$V123="P5",All!$AE123="RSS"),Ruler!X$26,IF(AND(All!$V123="P6",All!$AE123="RSS"),Ruler!X$27,IF(AND(All!$V123="P7",All!$AE123="RSS"),Ruler!X$28,IF(AND(All!$V123="P8",All!$AE123="RSS"),Ruler!X$29,IF(AND(All!$V123="P9",All!$AE123="RSS"),Ruler!X$30,0)))))))))))))))))))))))))))</f>
        <v>0</v>
      </c>
      <c r="CF123" s="325">
        <f>IF(AND(All!$V123="P1",All!$AE123="RDP"),Ruler!Y$6,IF(AND(All!$V123="P2",All!$AE123="RDP"),Ruler!Y$7,IF(AND(All!$V123="P3",All!$AE123="RDP"),Ruler!Y$8,IF(AND(All!$V123="P4",All!$AE123="RDP"),Ruler!Y$9,IF(AND(All!$V123="P5",All!$AE123="RDP"),Ruler!Y$10,IF(AND(All!$V123="P6",All!$AE123="RDP"),Ruler!Y$11,IF(AND(All!$V123="P7",All!$AE123="RDP"),Ruler!Y$12,IF(AND(All!$V123="P8",All!$AE123="RDP"),Ruler!Y$13,IF(AND(All!$V123="P9",All!$AE123="RDP"),Ruler!Y$14,IF(AND(All!$V123="P1",All!$AE123="RMS"),Ruler!Y$6,IF(AND(All!$V123="P2",All!$AE123="RMS"),Ruler!Y$15,IF(AND(All!$V123="P3",All!$AE123="RMS"),Ruler!Y$16,IF(AND(All!$V123="P4",All!$AE123="RMS"),Ruler!Y$17,IF(AND(All!$V123="P5",All!$AE123="RMS"),Ruler!Y$18,IF(AND(All!$V123="P6",All!$AE123="RMS"),Ruler!Y$19,IF(AND(All!$V123="P7",All!$AE123="RMS"),Ruler!Y$20,IF(AND(All!$V123="P8",All!$AE123="RMS"),Ruler!Y$21,IF(AND(All!$V123="P9",All!$AE123="RMS"),Ruler!Y$22,IF(AND(All!$V123="P1",All!$AE123="RSS"),Ruler!Y$6,IF(AND(All!$V123="P2",All!$AE123="RSS"),Ruler!Y$23,IF(AND(All!$V123="P3",All!$AE123="RSS"),Ruler!Y$24,IF(AND(All!$V123="P4",All!$AE123="RSS"),Ruler!Y$25,IF(AND(All!$V123="P5",All!$AE123="RSS"),Ruler!Y$26,IF(AND(All!$V123="P6",All!$AE123="RSS"),Ruler!Y$27,IF(AND(All!$V123="P7",All!$AE123="RSS"),Ruler!Y$28,IF(AND(All!$V123="P8",All!$AE123="RSS"),Ruler!Y$29,IF(AND(All!$V123="P9",All!$AE123="RSS"),Ruler!Y$30,0)))))))))))))))))))))))))))</f>
        <v>0</v>
      </c>
      <c r="CG123" s="325">
        <f>IF(AND(All!$V123="P1",All!$AE123="RDP"),Ruler!Z$6,IF(AND(All!$V123="P2",All!$AE123="RDP"),Ruler!Z$7,IF(AND(All!$V123="P3",All!$AE123="RDP"),Ruler!Z$8,IF(AND(All!$V123="P4",All!$AE123="RDP"),Ruler!Z$9,IF(AND(All!$V123="P5",All!$AE123="RDP"),Ruler!Z$10,IF(AND(All!$V123="P6",All!$AE123="RDP"),Ruler!Z$11,IF(AND(All!$V123="P7",All!$AE123="RDP"),Ruler!Z$12,IF(AND(All!$V123="P8",All!$AE123="RDP"),Ruler!Z$13,IF(AND(All!$V123="P9",All!$AE123="RDP"),Ruler!Z$14,IF(AND(All!$V123="P1",All!$AE123="RMS"),Ruler!Z$6,IF(AND(All!$V123="P2",All!$AE123="RMS"),Ruler!Z$15,IF(AND(All!$V123="P3",All!$AE123="RMS"),Ruler!Z$16,IF(AND(All!$V123="P4",All!$AE123="RMS"),Ruler!Z$17,IF(AND(All!$V123="P5",All!$AE123="RMS"),Ruler!Z$18,IF(AND(All!$V123="P6",All!$AE123="RMS"),Ruler!Z$19,IF(AND(All!$V123="P7",All!$AE123="RMS"),Ruler!Z$20,IF(AND(All!$V123="P8",All!$AE123="RMS"),Ruler!Z$21,IF(AND(All!$V123="P9",All!$AE123="RMS"),Ruler!Z$22,IF(AND(All!$V123="P1",All!$AE123="RSS"),Ruler!Z$6,IF(AND(All!$V123="P2",All!$AE123="RSS"),Ruler!Z$23,IF(AND(All!$V123="P3",All!$AE123="RSS"),Ruler!Z$24,IF(AND(All!$V123="P4",All!$AE123="RSS"),Ruler!Z$25,IF(AND(All!$V123="P5",All!$AE123="RSS"),Ruler!Z$26,IF(AND(All!$V123="P6",All!$AE123="RSS"),Ruler!Z$27,IF(AND(All!$V123="P7",All!$AE123="RSS"),Ruler!Z$28,IF(AND(All!$V123="P8",All!$AE123="RSS"),Ruler!Z$29,IF(AND(All!$V123="P9",All!$AE123="RSS"),Ruler!Z$30,0)))))))))))))))))))))))))))</f>
        <v>0</v>
      </c>
      <c r="CH123" s="325">
        <f>IF(AND(All!$V123="P1",All!$AE123="RDP"),Ruler!AA$6,IF(AND(All!$V123="P2",All!$AE123="RDP"),Ruler!AA$7,IF(AND(All!$V123="P3",All!$AE123="RDP"),Ruler!AA$8,IF(AND(All!$V123="P4",All!$AE123="RDP"),Ruler!AA$9,IF(AND(All!$V123="P5",All!$AE123="RDP"),Ruler!AA$10,IF(AND(All!$V123="P6",All!$AE123="RDP"),Ruler!AA$11,IF(AND(All!$V123="P7",All!$AE123="RDP"),Ruler!AA$12,IF(AND(All!$V123="P8",All!$AE123="RDP"),Ruler!AA$13,IF(AND(All!$V123="P9",All!$AE123="RDP"),Ruler!AA$14,IF(AND(All!$V123="P1",All!$AE123="RMS"),Ruler!AA$6,IF(AND(All!$V123="P2",All!$AE123="RMS"),Ruler!AA$15,IF(AND(All!$V123="P3",All!$AE123="RMS"),Ruler!AA$16,IF(AND(All!$V123="P4",All!$AE123="RMS"),Ruler!AA$17,IF(AND(All!$V123="P5",All!$AE123="RMS"),Ruler!AA$18,IF(AND(All!$V123="P6",All!$AE123="RMS"),Ruler!AA$19,IF(AND(All!$V123="P7",All!$AE123="RMS"),Ruler!AA$20,IF(AND(All!$V123="P8",All!$AE123="RMS"),Ruler!AA$21,IF(AND(All!$V123="P9",All!$AE123="RMS"),Ruler!AA$22,IF(AND(All!$V123="P1",All!$AE123="RSS"),Ruler!AA$6,IF(AND(All!$V123="P2",All!$AE123="RSS"),Ruler!AA$23,IF(AND(All!$V123="P3",All!$AE123="RSS"),Ruler!AA$24,IF(AND(All!$V123="P4",All!$AE123="RSS"),Ruler!AA$25,IF(AND(All!$V123="P5",All!$AE123="RSS"),Ruler!AA$26,IF(AND(All!$V123="P6",All!$AE123="RSS"),Ruler!AA$27,IF(AND(All!$V123="P7",All!$AE123="RSS"),Ruler!AA$28,IF(AND(All!$V123="P8",All!$AE123="RSS"),Ruler!AA$29,IF(AND(All!$V123="P9",All!$AE123="RSS"),Ruler!AA$30,0)))))))))))))))))))))))))))</f>
        <v>0</v>
      </c>
      <c r="CI123" s="325">
        <f>IF(AND(All!$V123="P1",All!$AE123="RDP"),Ruler!AB$6,IF(AND(All!$V123="P2",All!$AE123="RDP"),Ruler!AB$7,IF(AND(All!$V123="P3",All!$AE123="RDP"),Ruler!AB$8,IF(AND(All!$V123="P4",All!$AE123="RDP"),Ruler!AB$9,IF(AND(All!$V123="P5",All!$AE123="RDP"),Ruler!AB$10,IF(AND(All!$V123="P6",All!$AE123="RDP"),Ruler!AB$11,IF(AND(All!$V123="P7",All!$AE123="RDP"),Ruler!AB$12,IF(AND(All!$V123="P8",All!$AE123="RDP"),Ruler!AB$13,IF(AND(All!$V123="P9",All!$AE123="RDP"),Ruler!AB$14,IF(AND(All!$V123="P1",All!$AE123="RMS"),Ruler!AB$6,IF(AND(All!$V123="P2",All!$AE123="RMS"),Ruler!AB$15,IF(AND(All!$V123="P3",All!$AE123="RMS"),Ruler!AB$16,IF(AND(All!$V123="P4",All!$AE123="RMS"),Ruler!AB$17,IF(AND(All!$V123="P5",All!$AE123="RMS"),Ruler!AB$18,IF(AND(All!$V123="P6",All!$AE123="RMS"),Ruler!AB$19,IF(AND(All!$V123="P7",All!$AE123="RMS"),Ruler!AB$20,IF(AND(All!$V123="P8",All!$AE123="RMS"),Ruler!AB$21,IF(AND(All!$V123="P9",All!$AE123="RMS"),Ruler!AB$22,IF(AND(All!$V123="P1",All!$AE123="RSS"),Ruler!AB$6,IF(AND(All!$V123="P2",All!$AE123="RSS"),Ruler!AB$23,IF(AND(All!$V123="P3",All!$AE123="RSS"),Ruler!AB$24,IF(AND(All!$V123="P4",All!$AE123="RSS"),Ruler!AB$25,IF(AND(All!$V123="P5",All!$AE123="RSS"),Ruler!AB$26,IF(AND(All!$V123="P6",All!$AE123="RSS"),Ruler!AB$27,IF(AND(All!$V123="P7",All!$AE123="RSS"),Ruler!AB$28,IF(AND(All!$V123="P8",All!$AE123="RSS"),Ruler!AB$29,IF(AND(All!$V123="P9",All!$AE123="RSS"),Ruler!AB$30,0)))))))))))))))))))))))))))</f>
        <v>0</v>
      </c>
      <c r="CJ123" s="377">
        <f>Table9[[#This Row],[R-B1]]-Table9[[#This Row],[B1]]</f>
        <v>-2</v>
      </c>
      <c r="CK123" s="378">
        <f>Table9[[#This Row],[R-B2]]-Table9[[#This Row],[B2]]</f>
        <v>-2</v>
      </c>
      <c r="CL123" s="378">
        <f>Table9[[#This Row],[R-B3]]-Table9[[#This Row],[B3]]</f>
        <v>-2</v>
      </c>
      <c r="CM123" s="378">
        <f>Table9[[#This Row],[R-B4]]-Table9[[#This Row],[B4]]</f>
        <v>-2</v>
      </c>
      <c r="CN123" s="378">
        <f>Table9[[#This Row],[R-B5]]-Table9[[#This Row],[B5]]</f>
        <v>-2</v>
      </c>
      <c r="CO123" s="378">
        <f>Table9[[#This Row],[R-B6]]-Table9[[#This Row],[B6]]</f>
        <v>-2</v>
      </c>
      <c r="CP123" s="378">
        <f>Table9[[#This Row],[R-B7]]-Table9[[#This Row],[B7]]</f>
        <v>-2</v>
      </c>
      <c r="CQ123" s="378">
        <f>Table9[[#This Row],[R-B8]]-Table9[[#This Row],[B8]]</f>
        <v>-2</v>
      </c>
      <c r="CR123" s="378">
        <f>Table9[[#This Row],[R-B9]]-Table9[[#This Row],[B9]]</f>
        <v>-2</v>
      </c>
      <c r="CS123" s="378">
        <f>Table9[[#This Row],[R-B10]]-Table9[[#This Row],[B10]]</f>
        <v>-2</v>
      </c>
      <c r="CT123" s="378">
        <f>Table9[[#This Row],[R-B11]]-Table9[[#This Row],[B11]]</f>
        <v>-2</v>
      </c>
      <c r="CU123" s="378">
        <f>Table9[[#This Row],[R-B12]]-Table9[[#This Row],[B12]]</f>
        <v>-2</v>
      </c>
      <c r="CV123" s="378">
        <f>Table9[[#This Row],[R-K1]]-Table9[[#This Row],[K1]]</f>
        <v>-2</v>
      </c>
      <c r="CW123" s="378">
        <f>Table9[[#This Row],[R-K2]]-Table9[[#This Row],[K2]]</f>
        <v>-2</v>
      </c>
      <c r="CX123" s="378">
        <f>Table9[[#This Row],[R-K3]]-Table9[[#This Row],[K3]]</f>
        <v>0</v>
      </c>
      <c r="CY123" s="378">
        <f>Table9[[#This Row],[R-K4]]-Table9[[#This Row],[K4]]</f>
        <v>-2</v>
      </c>
      <c r="CZ123" s="378">
        <f>Table9[[#This Row],[R-K5]]-Table9[[#This Row],[K5]]</f>
        <v>0</v>
      </c>
      <c r="DA123" s="378">
        <f>Table9[[#This Row],[R-P1]]-Table9[[#This Row],[P1]]</f>
        <v>-2</v>
      </c>
      <c r="DB123" s="378">
        <f>Table9[[#This Row],[R-P2]]-Table9[[#This Row],[P2]]</f>
        <v>-2</v>
      </c>
      <c r="DC123" s="378">
        <f>Table9[[#This Row],[R-P3]]-Table9[[#This Row],[P3]]</f>
        <v>-2</v>
      </c>
      <c r="DD123" s="378">
        <f>Table9[[#This Row],[R-P4]]-Table9[[#This Row],[P4]]</f>
        <v>-2</v>
      </c>
      <c r="DE123" s="378">
        <f>Table9[[#This Row],[R-P5]]-Table9[[#This Row],[P5]]</f>
        <v>0</v>
      </c>
      <c r="DF123" s="378">
        <f>Table9[[#This Row],[R-E1]]-Table9[[#This Row],[E1]]</f>
        <v>0</v>
      </c>
      <c r="DG123" s="379">
        <f>Table9[[#This Row],[R-E2]]-Table9[[#This Row],[E2]]</f>
        <v>-1</v>
      </c>
      <c r="DH123" s="43">
        <f>COUNTIF(Table9[[#This Row],[G-B1]:[G-B12]],"&lt;=0")/12*100</f>
        <v>100</v>
      </c>
      <c r="DI123" s="43">
        <f>COUNTIF(Table9[[#This Row],[G-K1]:[G-K5]],"&lt;=0")/5*100</f>
        <v>100</v>
      </c>
      <c r="DJ123" s="43">
        <f>COUNTIF(Table9[[#This Row],[G-P1]:[G-P5]],"&lt;=0")/5*100</f>
        <v>100</v>
      </c>
      <c r="DK123" s="43">
        <f>COUNTIF(Table9[[#This Row],[G-E1]:[G-E2]],"&lt;=0")/2*100</f>
        <v>100</v>
      </c>
      <c r="DL123" s="450">
        <f>IF(AE123="RDP",(COUNTIF(Table9[[#This Row],[G-B3]],"&lt;=0")+COUNTIF(Table9[[#This Row],[G-B4]],"&lt;=0")+COUNTIF(Table9[[#This Row],[G-B7]],"&lt;=0")+COUNTIF(Table9[[#This Row],[G-B11]],"&lt;=0")+COUNTIF(Table9[[#This Row],[G-K2]],"&lt;=0"))/5*100,IF(AE123="RMS",(COUNTIF(Table9[[#This Row],[G-B4]],"&lt;=0")+COUNTIF(Table9[[#This Row],[G-B5]],"&lt;=0")+COUNTIF(Table9[[#This Row],[G-B10]],"&lt;=0")+COUNTIF(Table9[[#This Row],[G-B12]],"&lt;=0")+COUNTIF(Table9[[#This Row],[G-K2]],"&lt;=0"))/5*100,IF(AE123="RSS",(COUNTIF(Table9[[#This Row],[G-B1]],"&lt;=0")+COUNTIF(Table9[[#This Row],[G-B2]],"&lt;=0")+COUNTIF(Table9[[#This Row],[G-B6]],"&lt;=0")+COUNTIF(Table9[[#This Row],[G-B11]],"&lt;=0")+COUNTIF(Table9[[#This Row],[G-B12]],"&lt;=0"))/5*100,0)))</f>
        <v>0</v>
      </c>
      <c r="DM123" s="332">
        <v>33</v>
      </c>
      <c r="DN123" s="42">
        <v>20</v>
      </c>
      <c r="DO123" s="42">
        <v>80</v>
      </c>
      <c r="DP123" s="42">
        <v>50</v>
      </c>
      <c r="DQ123" s="42">
        <v>20</v>
      </c>
      <c r="DR123" s="332">
        <v>0</v>
      </c>
      <c r="DS123" s="42">
        <v>20</v>
      </c>
      <c r="DT123" s="42">
        <v>60</v>
      </c>
      <c r="DU123" s="42">
        <v>0</v>
      </c>
      <c r="DV123" s="42">
        <v>0</v>
      </c>
      <c r="DW123" s="332">
        <v>0</v>
      </c>
      <c r="DX123" s="42">
        <v>0</v>
      </c>
      <c r="DY123" s="42">
        <v>0</v>
      </c>
      <c r="DZ123" s="42">
        <v>0</v>
      </c>
      <c r="EA123" s="333">
        <v>0</v>
      </c>
      <c r="EB123" s="342" t="s">
        <v>313</v>
      </c>
      <c r="EC123" s="339" t="s">
        <v>185</v>
      </c>
      <c r="ED123" s="339" t="s">
        <v>1084</v>
      </c>
      <c r="EE123" s="338" t="s">
        <v>1085</v>
      </c>
    </row>
    <row r="124" spans="2:135" ht="58.5" hidden="1" thickBot="1" x14ac:dyDescent="0.35">
      <c r="B124" s="282">
        <v>126</v>
      </c>
      <c r="C124" s="42" t="s">
        <v>134</v>
      </c>
      <c r="D124" s="45">
        <v>46181</v>
      </c>
      <c r="E124" s="44" t="s">
        <v>1086</v>
      </c>
      <c r="F124" s="43">
        <v>1059948</v>
      </c>
      <c r="G124" s="357">
        <f t="shared" ca="1" si="5"/>
        <v>38.078444568112644</v>
      </c>
      <c r="H124" s="283">
        <v>32417</v>
      </c>
      <c r="I124" s="43" t="s">
        <v>136</v>
      </c>
      <c r="J124" s="43" t="s">
        <v>137</v>
      </c>
      <c r="K124" s="43" t="s">
        <v>138</v>
      </c>
      <c r="L124" s="43" t="s">
        <v>147</v>
      </c>
      <c r="M124" s="42" t="s">
        <v>349</v>
      </c>
      <c r="N124" s="43"/>
      <c r="O124" s="43" t="s">
        <v>159</v>
      </c>
      <c r="P124" s="44" t="s">
        <v>1087</v>
      </c>
      <c r="Q124" s="43" t="s">
        <v>144</v>
      </c>
      <c r="R124" s="43" t="s">
        <v>185</v>
      </c>
      <c r="S124" s="45">
        <v>40756</v>
      </c>
      <c r="T124" s="286">
        <f t="shared" ca="1" si="8"/>
        <v>15.219444444444445</v>
      </c>
      <c r="U124" s="46">
        <f ca="1">Table9[[#This Row],[Years in PET]]</f>
        <v>15.219444444444445</v>
      </c>
      <c r="V124" s="43" t="s">
        <v>58</v>
      </c>
      <c r="W124" s="46"/>
      <c r="X124" s="46">
        <f ca="1">($T$1-Table9[[#This Row],[Date of Appointment to Current Grade]])/365</f>
        <v>6.1387185407153808</v>
      </c>
      <c r="Y124" s="45">
        <v>44075</v>
      </c>
      <c r="Z124" s="282" t="s">
        <v>187</v>
      </c>
      <c r="AA124" s="45">
        <v>45383</v>
      </c>
      <c r="AB124" s="46">
        <f ca="1">($T$1-Table9[[#This Row],[Date in Position]])/365</f>
        <v>2.555156896879764</v>
      </c>
      <c r="AC124" s="43" t="s">
        <v>183</v>
      </c>
      <c r="AD124" s="45">
        <v>45259</v>
      </c>
      <c r="AE124" s="43" t="s">
        <v>139</v>
      </c>
      <c r="AF124" s="43" t="s">
        <v>148</v>
      </c>
      <c r="AG124" s="47" t="s">
        <v>1088</v>
      </c>
      <c r="AH124" s="47" t="s">
        <v>1089</v>
      </c>
      <c r="AI124" s="47" t="s">
        <v>1090</v>
      </c>
      <c r="AJ124" s="42" t="s">
        <v>1091</v>
      </c>
      <c r="AK124" s="48" t="s">
        <v>1092</v>
      </c>
      <c r="AL124" s="42" t="s">
        <v>380</v>
      </c>
      <c r="AM124" s="48" t="s">
        <v>1093</v>
      </c>
      <c r="AN124" s="323">
        <v>2</v>
      </c>
      <c r="AO124" s="43">
        <v>2</v>
      </c>
      <c r="AP124" s="43">
        <v>1</v>
      </c>
      <c r="AQ124" s="43">
        <v>3</v>
      </c>
      <c r="AR124" s="43">
        <v>3</v>
      </c>
      <c r="AS124" s="43">
        <v>1</v>
      </c>
      <c r="AT124" s="43">
        <v>2</v>
      </c>
      <c r="AU124" s="43">
        <v>3</v>
      </c>
      <c r="AV124" s="43">
        <v>2</v>
      </c>
      <c r="AW124" s="43">
        <v>3</v>
      </c>
      <c r="AX124" s="43">
        <v>2</v>
      </c>
      <c r="AY124" s="43">
        <v>3</v>
      </c>
      <c r="AZ124" s="43">
        <v>3</v>
      </c>
      <c r="BA124" s="43">
        <v>3</v>
      </c>
      <c r="BB124" s="43">
        <v>2</v>
      </c>
      <c r="BC124" s="43">
        <v>2</v>
      </c>
      <c r="BD124" s="43">
        <v>1</v>
      </c>
      <c r="BE124" s="43">
        <v>1</v>
      </c>
      <c r="BF124" s="43">
        <v>1</v>
      </c>
      <c r="BG124" s="43">
        <v>1</v>
      </c>
      <c r="BH124" s="43">
        <v>1</v>
      </c>
      <c r="BI124" s="43">
        <v>1</v>
      </c>
      <c r="BJ124" s="43">
        <v>1</v>
      </c>
      <c r="BK124" s="328">
        <v>0</v>
      </c>
      <c r="BL124" s="325">
        <f>IF(AND(All!$V124="P1",All!$AE124="RDP"),Ruler!E$6,IF(AND(All!$V124="P2",All!$AE124="RDP"),Ruler!E$7,IF(AND(All!$V124="P3",All!$AE124="RDP"),Ruler!E$8,IF(AND(All!$V124="P4",All!$AE124="RDP"),Ruler!E$9,IF(AND(All!$V124="P5",All!$AE124="RDP"),Ruler!E$10,IF(AND(All!$V124="P6",All!$AE124="RDP"),Ruler!E$11,IF(AND(All!$V124="P7",All!$AE124="RDP"),Ruler!E$12,IF(AND(All!$V124="P8",All!$AE124="RDP"),Ruler!E$13,IF(AND(All!$V124="P9",All!$AE124="RDP"),Ruler!E$14,IF(AND(All!$V124="P1",All!$AE124="RMS"),Ruler!E$6,IF(AND(All!$V124="P2",All!$AE124="RMS"),Ruler!E$15,IF(AND(All!$V124="P3",All!$AE124="RMS"),Ruler!E$16,IF(AND(All!$V124="P4",All!$AE124="RMS"),Ruler!E$17,IF(AND(All!$V124="P5",All!$AE124="RMS"),Ruler!E$18,IF(AND(All!$V124="P6",All!$AE124="RMS"),Ruler!E$19,IF(AND(All!$V124="P7",All!$AE124="RMS"),Ruler!E$20,IF(AND(All!$V124="P8",All!$AE124="RMS"),Ruler!E$21,IF(AND(All!$V124="P9",All!$AE124="RMS"),Ruler!E$22,IF(AND(All!$V124="P1",All!$AE124="RSS"),Ruler!E$6,IF(AND(All!$V124="P2",All!$AE124="RSS"),Ruler!E$23,IF(AND(All!$V124="P3",All!$AE124="RSS"),Ruler!E$24,IF(AND(All!$V124="P4",All!$AE124="RSS"),Ruler!E$25,IF(AND(All!$V124="P5",All!$AE124="RSS"),Ruler!E$26,IF(AND(All!$V124="P6",All!$AE124="RSS"),Ruler!E$27,IF(AND(All!$V124="P7",All!$AE124="RSS"),Ruler!E$28,IF(AND(All!$V124="P8",All!$AE124="RSS"),Ruler!E$29,IF(AND(All!$V124="P9",All!$AE124="RSS"),Ruler!E$30,0)))))))))))))))))))))))))))</f>
        <v>3</v>
      </c>
      <c r="BM124" s="325">
        <f>IF(AND(All!$V124="P1",All!$AE124="RDP"),Ruler!F$6,IF(AND(All!$V124="P2",All!$AE124="RDP"),Ruler!F$7,IF(AND(All!$V124="P3",All!$AE124="RDP"),Ruler!F$8,IF(AND(All!$V124="P4",All!$AE124="RDP"),Ruler!F$9,IF(AND(All!$V124="P5",All!$AE124="RDP"),Ruler!F$10,IF(AND(All!$V124="P6",All!$AE124="RDP"),Ruler!F$11,IF(AND(All!$V124="P7",All!$AE124="RDP"),Ruler!F$12,IF(AND(All!$V124="P8",All!$AE124="RDP"),Ruler!F$13,IF(AND(All!$V124="P9",All!$AE124="RDP"),Ruler!F$14,IF(AND(All!$V124="P1",All!$AE124="RMS"),Ruler!F$6,IF(AND(All!$V124="P2",All!$AE124="RMS"),Ruler!F$15,IF(AND(All!$V124="P3",All!$AE124="RMS"),Ruler!F$16,IF(AND(All!$V124="P4",All!$AE124="RMS"),Ruler!F$17,IF(AND(All!$V124="P5",All!$AE124="RMS"),Ruler!F$18,IF(AND(All!$V124="P6",All!$AE124="RMS"),Ruler!F$19,IF(AND(All!$V124="P7",All!$AE124="RMS"),Ruler!F$20,IF(AND(All!$V124="P8",All!$AE124="RMS"),Ruler!F$21,IF(AND(All!$V124="P9",All!$AE124="RMS"),Ruler!F$22,IF(AND(All!$V124="P1",All!$AE124="RSS"),Ruler!F$6,IF(AND(All!$V124="P2",All!$AE124="RSS"),Ruler!F$23,IF(AND(All!$V124="P3",All!$AE124="RSS"),Ruler!F$24,IF(AND(All!$V124="P4",All!$AE124="RSS"),Ruler!F$25,IF(AND(All!$V124="P5",All!$AE124="RSS"),Ruler!F$26,IF(AND(All!$V124="P6",All!$AE124="RSS"),Ruler!F$27,IF(AND(All!$V124="P7",All!$AE124="RSS"),Ruler!F$28,IF(AND(All!$V124="P8",All!$AE124="RSS"),Ruler!F$29,IF(AND(All!$V124="P9",All!$AE124="RSS"),Ruler!F$30,0)))))))))))))))))))))))))))</f>
        <v>3</v>
      </c>
      <c r="BN124" s="325">
        <f>IF(AND(All!$V124="P1",All!$AE124="RDP"),Ruler!G$6,IF(AND(All!$V124="P2",All!$AE124="RDP"),Ruler!G$7,IF(AND(All!$V124="P3",All!$AE124="RDP"),Ruler!G$8,IF(AND(All!$V124="P4",All!$AE124="RDP"),Ruler!G$9,IF(AND(All!$V124="P5",All!$AE124="RDP"),Ruler!G$10,IF(AND(All!$V124="P6",All!$AE124="RDP"),Ruler!G$11,IF(AND(All!$V124="P7",All!$AE124="RDP"),Ruler!G$12,IF(AND(All!$V124="P8",All!$AE124="RDP"),Ruler!G$13,IF(AND(All!$V124="P9",All!$AE124="RDP"),Ruler!G$14,IF(AND(All!$V124="P1",All!$AE124="RMS"),Ruler!G$6,IF(AND(All!$V124="P2",All!$AE124="RMS"),Ruler!G$15,IF(AND(All!$V124="P3",All!$AE124="RMS"),Ruler!G$16,IF(AND(All!$V124="P4",All!$AE124="RMS"),Ruler!G$17,IF(AND(All!$V124="P5",All!$AE124="RMS"),Ruler!G$18,IF(AND(All!$V124="P6",All!$AE124="RMS"),Ruler!G$19,IF(AND(All!$V124="P7",All!$AE124="RMS"),Ruler!G$20,IF(AND(All!$V124="P8",All!$AE124="RMS"),Ruler!G$21,IF(AND(All!$V124="P9",All!$AE124="RMS"),Ruler!G$22,IF(AND(All!$V124="P1",All!$AE124="RSS"),Ruler!G$6,IF(AND(All!$V124="P2",All!$AE124="RSS"),Ruler!G$23,IF(AND(All!$V124="P3",All!$AE124="RSS"),Ruler!G$24,IF(AND(All!$V124="P4",All!$AE124="RSS"),Ruler!G$25,IF(AND(All!$V124="P5",All!$AE124="RSS"),Ruler!G$26,IF(AND(All!$V124="P6",All!$AE124="RSS"),Ruler!G$27,IF(AND(All!$V124="P7",All!$AE124="RSS"),Ruler!G$28,IF(AND(All!$V124="P8",All!$AE124="RSS"),Ruler!G$29,IF(AND(All!$V124="P9",All!$AE124="RSS"),Ruler!G$30,0)))))))))))))))))))))))))))</f>
        <v>2</v>
      </c>
      <c r="BO124" s="325">
        <f>IF(AND(All!$V124="P1",All!$AE124="RDP"),Ruler!H$6,IF(AND(All!$V124="P2",All!$AE124="RDP"),Ruler!H$7,IF(AND(All!$V124="P3",All!$AE124="RDP"),Ruler!H$8,IF(AND(All!$V124="P4",All!$AE124="RDP"),Ruler!H$9,IF(AND(All!$V124="P5",All!$AE124="RDP"),Ruler!H$10,IF(AND(All!$V124="P6",All!$AE124="RDP"),Ruler!H$11,IF(AND(All!$V124="P7",All!$AE124="RDP"),Ruler!H$12,IF(AND(All!$V124="P8",All!$AE124="RDP"),Ruler!H$13,IF(AND(All!$V124="P9",All!$AE124="RDP"),Ruler!H$14,IF(AND(All!$V124="P1",All!$AE124="RMS"),Ruler!H$6,IF(AND(All!$V124="P2",All!$AE124="RMS"),Ruler!H$15,IF(AND(All!$V124="P3",All!$AE124="RMS"),Ruler!H$16,IF(AND(All!$V124="P4",All!$AE124="RMS"),Ruler!H$17,IF(AND(All!$V124="P5",All!$AE124="RMS"),Ruler!H$18,IF(AND(All!$V124="P6",All!$AE124="RMS"),Ruler!H$19,IF(AND(All!$V124="P7",All!$AE124="RMS"),Ruler!H$20,IF(AND(All!$V124="P8",All!$AE124="RMS"),Ruler!H$21,IF(AND(All!$V124="P9",All!$AE124="RMS"),Ruler!H$22,IF(AND(All!$V124="P1",All!$AE124="RSS"),Ruler!H$6,IF(AND(All!$V124="P2",All!$AE124="RSS"),Ruler!H$23,IF(AND(All!$V124="P3",All!$AE124="RSS"),Ruler!H$24,IF(AND(All!$V124="P4",All!$AE124="RSS"),Ruler!H$25,IF(AND(All!$V124="P5",All!$AE124="RSS"),Ruler!H$26,IF(AND(All!$V124="P6",All!$AE124="RSS"),Ruler!H$27,IF(AND(All!$V124="P7",All!$AE124="RSS"),Ruler!H$28,IF(AND(All!$V124="P8",All!$AE124="RSS"),Ruler!H$29,IF(AND(All!$V124="P9",All!$AE124="RSS"),Ruler!H$30,0)))))))))))))))))))))))))))</f>
        <v>3</v>
      </c>
      <c r="BP124" s="325">
        <f>IF(AND(All!$V124="P1",All!$AE124="RDP"),Ruler!I$6,IF(AND(All!$V124="P2",All!$AE124="RDP"),Ruler!I$7,IF(AND(All!$V124="P3",All!$AE124="RDP"),Ruler!I$8,IF(AND(All!$V124="P4",All!$AE124="RDP"),Ruler!I$9,IF(AND(All!$V124="P5",All!$AE124="RDP"),Ruler!I$10,IF(AND(All!$V124="P6",All!$AE124="RDP"),Ruler!I$11,IF(AND(All!$V124="P7",All!$AE124="RDP"),Ruler!I$12,IF(AND(All!$V124="P8",All!$AE124="RDP"),Ruler!I$13,IF(AND(All!$V124="P9",All!$AE124="RDP"),Ruler!I$14,IF(AND(All!$V124="P1",All!$AE124="RMS"),Ruler!I$6,IF(AND(All!$V124="P2",All!$AE124="RMS"),Ruler!I$15,IF(AND(All!$V124="P3",All!$AE124="RMS"),Ruler!I$16,IF(AND(All!$V124="P4",All!$AE124="RMS"),Ruler!I$17,IF(AND(All!$V124="P5",All!$AE124="RMS"),Ruler!I$18,IF(AND(All!$V124="P6",All!$AE124="RMS"),Ruler!I$19,IF(AND(All!$V124="P7",All!$AE124="RMS"),Ruler!I$20,IF(AND(All!$V124="P8",All!$AE124="RMS"),Ruler!I$21,IF(AND(All!$V124="P9",All!$AE124="RMS"),Ruler!I$22,IF(AND(All!$V124="P1",All!$AE124="RSS"),Ruler!I$6,IF(AND(All!$V124="P2",All!$AE124="RSS"),Ruler!I$23,IF(AND(All!$V124="P3",All!$AE124="RSS"),Ruler!I$24,IF(AND(All!$V124="P4",All!$AE124="RSS"),Ruler!I$25,IF(AND(All!$V124="P5",All!$AE124="RSS"),Ruler!I$26,IF(AND(All!$V124="P6",All!$AE124="RSS"),Ruler!I$27,IF(AND(All!$V124="P7",All!$AE124="RSS"),Ruler!I$28,IF(AND(All!$V124="P8",All!$AE124="RSS"),Ruler!I$29,IF(AND(All!$V124="P9",All!$AE124="RSS"),Ruler!I$30,0)))))))))))))))))))))))))))</f>
        <v>3</v>
      </c>
      <c r="BQ124" s="325">
        <f>IF(AND(All!$V124="P1",All!$AE124="RDP"),Ruler!J$6,IF(AND(All!$V124="P2",All!$AE124="RDP"),Ruler!J$7,IF(AND(All!$V124="P3",All!$AE124="RDP"),Ruler!J$8,IF(AND(All!$V124="P4",All!$AE124="RDP"),Ruler!J$9,IF(AND(All!$V124="P5",All!$AE124="RDP"),Ruler!J$10,IF(AND(All!$V124="P6",All!$AE124="RDP"),Ruler!J$11,IF(AND(All!$V124="P7",All!$AE124="RDP"),Ruler!J$12,IF(AND(All!$V124="P8",All!$AE124="RDP"),Ruler!J$13,IF(AND(All!$V124="P9",All!$AE124="RDP"),Ruler!J$14,IF(AND(All!$V124="P1",All!$AE124="RMS"),Ruler!J$6,IF(AND(All!$V124="P2",All!$AE124="RMS"),Ruler!J$15,IF(AND(All!$V124="P3",All!$AE124="RMS"),Ruler!J$16,IF(AND(All!$V124="P4",All!$AE124="RMS"),Ruler!J$17,IF(AND(All!$V124="P5",All!$AE124="RMS"),Ruler!J$18,IF(AND(All!$V124="P6",All!$AE124="RMS"),Ruler!J$19,IF(AND(All!$V124="P7",All!$AE124="RMS"),Ruler!J$20,IF(AND(All!$V124="P8",All!$AE124="RMS"),Ruler!J$21,IF(AND(All!$V124="P9",All!$AE124="RMS"),Ruler!J$22,IF(AND(All!$V124="P1",All!$AE124="RSS"),Ruler!J$6,IF(AND(All!$V124="P2",All!$AE124="RSS"),Ruler!J$23,IF(AND(All!$V124="P3",All!$AE124="RSS"),Ruler!J$24,IF(AND(All!$V124="P4",All!$AE124="RSS"),Ruler!J$25,IF(AND(All!$V124="P5",All!$AE124="RSS"),Ruler!J$26,IF(AND(All!$V124="P6",All!$AE124="RSS"),Ruler!J$27,IF(AND(All!$V124="P7",All!$AE124="RSS"),Ruler!J$28,IF(AND(All!$V124="P8",All!$AE124="RSS"),Ruler!J$29,IF(AND(All!$V124="P9",All!$AE124="RSS"),Ruler!J$30,0)))))))))))))))))))))))))))</f>
        <v>2</v>
      </c>
      <c r="BR124" s="325">
        <f>IF(AND(All!$V124="P1",All!$AE124="RDP"),Ruler!K$6,IF(AND(All!$V124="P2",All!$AE124="RDP"),Ruler!K$7,IF(AND(All!$V124="P3",All!$AE124="RDP"),Ruler!K$8,IF(AND(All!$V124="P4",All!$AE124="RDP"),Ruler!K$9,IF(AND(All!$V124="P5",All!$AE124="RDP"),Ruler!K$10,IF(AND(All!$V124="P6",All!$AE124="RDP"),Ruler!K$11,IF(AND(All!$V124="P7",All!$AE124="RDP"),Ruler!K$12,IF(AND(All!$V124="P8",All!$AE124="RDP"),Ruler!K$13,IF(AND(All!$V124="P9",All!$AE124="RDP"),Ruler!K$14,IF(AND(All!$V124="P1",All!$AE124="RMS"),Ruler!K$6,IF(AND(All!$V124="P2",All!$AE124="RMS"),Ruler!K$15,IF(AND(All!$V124="P3",All!$AE124="RMS"),Ruler!K$16,IF(AND(All!$V124="P4",All!$AE124="RMS"),Ruler!K$17,IF(AND(All!$V124="P5",All!$AE124="RMS"),Ruler!K$18,IF(AND(All!$V124="P6",All!$AE124="RMS"),Ruler!K$19,IF(AND(All!$V124="P7",All!$AE124="RMS"),Ruler!K$20,IF(AND(All!$V124="P8",All!$AE124="RMS"),Ruler!K$21,IF(AND(All!$V124="P9",All!$AE124="RMS"),Ruler!K$22,IF(AND(All!$V124="P1",All!$AE124="RSS"),Ruler!K$6,IF(AND(All!$V124="P2",All!$AE124="RSS"),Ruler!K$23,IF(AND(All!$V124="P3",All!$AE124="RSS"),Ruler!K$24,IF(AND(All!$V124="P4",All!$AE124="RSS"),Ruler!K$25,IF(AND(All!$V124="P5",All!$AE124="RSS"),Ruler!K$26,IF(AND(All!$V124="P6",All!$AE124="RSS"),Ruler!K$27,IF(AND(All!$V124="P7",All!$AE124="RSS"),Ruler!K$28,IF(AND(All!$V124="P8",All!$AE124="RSS"),Ruler!K$29,IF(AND(All!$V124="P9",All!$AE124="RSS"),Ruler!K$30,0)))))))))))))))))))))))))))</f>
        <v>3</v>
      </c>
      <c r="BS124" s="325">
        <f>IF(AND(All!$V124="P1",All!$AE124="RDP"),Ruler!L$6,IF(AND(All!$V124="P2",All!$AE124="RDP"),Ruler!L$7,IF(AND(All!$V124="P3",All!$AE124="RDP"),Ruler!L$8,IF(AND(All!$V124="P4",All!$AE124="RDP"),Ruler!L$9,IF(AND(All!$V124="P5",All!$AE124="RDP"),Ruler!L$10,IF(AND(All!$V124="P6",All!$AE124="RDP"),Ruler!L$11,IF(AND(All!$V124="P7",All!$AE124="RDP"),Ruler!L$12,IF(AND(All!$V124="P8",All!$AE124="RDP"),Ruler!L$13,IF(AND(All!$V124="P9",All!$AE124="RDP"),Ruler!L$14,IF(AND(All!$V124="P1",All!$AE124="RMS"),Ruler!L$6,IF(AND(All!$V124="P2",All!$AE124="RMS"),Ruler!L$15,IF(AND(All!$V124="P3",All!$AE124="RMS"),Ruler!L$16,IF(AND(All!$V124="P4",All!$AE124="RMS"),Ruler!L$17,IF(AND(All!$V124="P5",All!$AE124="RMS"),Ruler!L$18,IF(AND(All!$V124="P6",All!$AE124="RMS"),Ruler!L$19,IF(AND(All!$V124="P7",All!$AE124="RMS"),Ruler!L$20,IF(AND(All!$V124="P8",All!$AE124="RMS"),Ruler!L$21,IF(AND(All!$V124="P9",All!$AE124="RMS"),Ruler!L$22,IF(AND(All!$V124="P1",All!$AE124="RSS"),Ruler!L$6,IF(AND(All!$V124="P2",All!$AE124="RSS"),Ruler!L$23,IF(AND(All!$V124="P3",All!$AE124="RSS"),Ruler!L$24,IF(AND(All!$V124="P4",All!$AE124="RSS"),Ruler!L$25,IF(AND(All!$V124="P5",All!$AE124="RSS"),Ruler!L$26,IF(AND(All!$V124="P6",All!$AE124="RSS"),Ruler!L$27,IF(AND(All!$V124="P7",All!$AE124="RSS"),Ruler!L$28,IF(AND(All!$V124="P8",All!$AE124="RSS"),Ruler!L$29,IF(AND(All!$V124="P9",All!$AE124="RSS"),Ruler!L$30,0)))))))))))))))))))))))))))</f>
        <v>3</v>
      </c>
      <c r="BT124" s="325">
        <f>IF(AND(All!$V124="P1",All!$AE124="RDP"),Ruler!M$6,IF(AND(All!$V124="P2",All!$AE124="RDP"),Ruler!M$7,IF(AND(All!$V124="P3",All!$AE124="RDP"),Ruler!M$8,IF(AND(All!$V124="P4",All!$AE124="RDP"),Ruler!M$9,IF(AND(All!$V124="P5",All!$AE124="RDP"),Ruler!M$10,IF(AND(All!$V124="P6",All!$AE124="RDP"),Ruler!M$11,IF(AND(All!$V124="P7",All!$AE124="RDP"),Ruler!M$12,IF(AND(All!$V124="P8",All!$AE124="RDP"),Ruler!M$13,IF(AND(All!$V124="P9",All!$AE124="RDP"),Ruler!M$14,IF(AND(All!$V124="P1",All!$AE124="RMS"),Ruler!M$6,IF(AND(All!$V124="P2",All!$AE124="RMS"),Ruler!M$15,IF(AND(All!$V124="P3",All!$AE124="RMS"),Ruler!M$16,IF(AND(All!$V124="P4",All!$AE124="RMS"),Ruler!M$17,IF(AND(All!$V124="P5",All!$AE124="RMS"),Ruler!M$18,IF(AND(All!$V124="P6",All!$AE124="RMS"),Ruler!M$19,IF(AND(All!$V124="P7",All!$AE124="RMS"),Ruler!M$20,IF(AND(All!$V124="P8",All!$AE124="RMS"),Ruler!M$21,IF(AND(All!$V124="P9",All!$AE124="RMS"),Ruler!M$22,IF(AND(All!$V124="P1",All!$AE124="RSS"),Ruler!M$6,IF(AND(All!$V124="P2",All!$AE124="RSS"),Ruler!M$23,IF(AND(All!$V124="P3",All!$AE124="RSS"),Ruler!M$24,IF(AND(All!$V124="P4",All!$AE124="RSS"),Ruler!M$25,IF(AND(All!$V124="P5",All!$AE124="RSS"),Ruler!M$26,IF(AND(All!$V124="P6",All!$AE124="RSS"),Ruler!M$27,IF(AND(All!$V124="P7",All!$AE124="RSS"),Ruler!M$28,IF(AND(All!$V124="P8",All!$AE124="RSS"),Ruler!M$29,IF(AND(All!$V124="P9",All!$AE124="RSS"),Ruler!M$30,0)))))))))))))))))))))))))))</f>
        <v>2</v>
      </c>
      <c r="BU124" s="325">
        <f>IF(AND(All!$V124="P1",All!$AE124="RDP"),Ruler!N$6,IF(AND(All!$V124="P2",All!$AE124="RDP"),Ruler!N$7,IF(AND(All!$V124="P3",All!$AE124="RDP"),Ruler!N$8,IF(AND(All!$V124="P4",All!$AE124="RDP"),Ruler!N$9,IF(AND(All!$V124="P5",All!$AE124="RDP"),Ruler!N$10,IF(AND(All!$V124="P6",All!$AE124="RDP"),Ruler!N$11,IF(AND(All!$V124="P7",All!$AE124="RDP"),Ruler!N$12,IF(AND(All!$V124="P8",All!$AE124="RDP"),Ruler!N$13,IF(AND(All!$V124="P9",All!$AE124="RDP"),Ruler!N$14,IF(AND(All!$V124="P1",All!$AE124="RMS"),Ruler!N$6,IF(AND(All!$V124="P2",All!$AE124="RMS"),Ruler!N$15,IF(AND(All!$V124="P3",All!$AE124="RMS"),Ruler!N$16,IF(AND(All!$V124="P4",All!$AE124="RMS"),Ruler!N$17,IF(AND(All!$V124="P5",All!$AE124="RMS"),Ruler!N$18,IF(AND(All!$V124="P6",All!$AE124="RMS"),Ruler!N$19,IF(AND(All!$V124="P7",All!$AE124="RMS"),Ruler!N$20,IF(AND(All!$V124="P8",All!$AE124="RMS"),Ruler!N$21,IF(AND(All!$V124="P9",All!$AE124="RMS"),Ruler!N$22,IF(AND(All!$V124="P1",All!$AE124="RSS"),Ruler!N$6,IF(AND(All!$V124="P2",All!$AE124="RSS"),Ruler!N$23,IF(AND(All!$V124="P3",All!$AE124="RSS"),Ruler!N$24,IF(AND(All!$V124="P4",All!$AE124="RSS"),Ruler!N$25,IF(AND(All!$V124="P5",All!$AE124="RSS"),Ruler!N$26,IF(AND(All!$V124="P6",All!$AE124="RSS"),Ruler!N$27,IF(AND(All!$V124="P7",All!$AE124="RSS"),Ruler!N$28,IF(AND(All!$V124="P8",All!$AE124="RSS"),Ruler!N$29,IF(AND(All!$V124="P9",All!$AE124="RSS"),Ruler!N$30,0)))))))))))))))))))))))))))</f>
        <v>3</v>
      </c>
      <c r="BV124" s="325">
        <f>IF(AND(All!$V124="P1",All!$AE124="RDP"),Ruler!O$6,IF(AND(All!$V124="P2",All!$AE124="RDP"),Ruler!O$7,IF(AND(All!$V124="P3",All!$AE124="RDP"),Ruler!O$8,IF(AND(All!$V124="P4",All!$AE124="RDP"),Ruler!O$9,IF(AND(All!$V124="P5",All!$AE124="RDP"),Ruler!O$10,IF(AND(All!$V124="P6",All!$AE124="RDP"),Ruler!O$11,IF(AND(All!$V124="P7",All!$AE124="RDP"),Ruler!O$12,IF(AND(All!$V124="P8",All!$AE124="RDP"),Ruler!O$13,IF(AND(All!$V124="P9",All!$AE124="RDP"),Ruler!O$14,IF(AND(All!$V124="P1",All!$AE124="RMS"),Ruler!O$6,IF(AND(All!$V124="P2",All!$AE124="RMS"),Ruler!O$15,IF(AND(All!$V124="P3",All!$AE124="RMS"),Ruler!O$16,IF(AND(All!$V124="P4",All!$AE124="RMS"),Ruler!O$17,IF(AND(All!$V124="P5",All!$AE124="RMS"),Ruler!O$18,IF(AND(All!$V124="P6",All!$AE124="RMS"),Ruler!O$19,IF(AND(All!$V124="P7",All!$AE124="RMS"),Ruler!O$20,IF(AND(All!$V124="P8",All!$AE124="RMS"),Ruler!O$21,IF(AND(All!$V124="P9",All!$AE124="RMS"),Ruler!O$22,IF(AND(All!$V124="P1",All!$AE124="RSS"),Ruler!O$6,IF(AND(All!$V124="P2",All!$AE124="RSS"),Ruler!O$23,IF(AND(All!$V124="P3",All!$AE124="RSS"),Ruler!O$24,IF(AND(All!$V124="P4",All!$AE124="RSS"),Ruler!O$25,IF(AND(All!$V124="P5",All!$AE124="RSS"),Ruler!O$26,IF(AND(All!$V124="P6",All!$AE124="RSS"),Ruler!O$27,IF(AND(All!$V124="P7",All!$AE124="RSS"),Ruler!O$28,IF(AND(All!$V124="P8",All!$AE124="RSS"),Ruler!O$29,IF(AND(All!$V124="P9",All!$AE124="RSS"),Ruler!O$30,0)))))))))))))))))))))))))))</f>
        <v>2</v>
      </c>
      <c r="BW124" s="325">
        <f>IF(AND(All!$V124="P1",All!$AE124="RDP"),Ruler!P$6,IF(AND(All!$V124="P2",All!$AE124="RDP"),Ruler!P$7,IF(AND(All!$V124="P3",All!$AE124="RDP"),Ruler!P$8,IF(AND(All!$V124="P4",All!$AE124="RDP"),Ruler!P$9,IF(AND(All!$V124="P5",All!$AE124="RDP"),Ruler!P$10,IF(AND(All!$V124="P6",All!$AE124="RDP"),Ruler!P$11,IF(AND(All!$V124="P7",All!$AE124="RDP"),Ruler!P$12,IF(AND(All!$V124="P8",All!$AE124="RDP"),Ruler!P$13,IF(AND(All!$V124="P9",All!$AE124="RDP"),Ruler!P$14,IF(AND(All!$V124="P1",All!$AE124="RMS"),Ruler!P$6,IF(AND(All!$V124="P2",All!$AE124="RMS"),Ruler!P$15,IF(AND(All!$V124="P3",All!$AE124="RMS"),Ruler!P$16,IF(AND(All!$V124="P4",All!$AE124="RMS"),Ruler!P$17,IF(AND(All!$V124="P5",All!$AE124="RMS"),Ruler!P$18,IF(AND(All!$V124="P6",All!$AE124="RMS"),Ruler!P$19,IF(AND(All!$V124="P7",All!$AE124="RMS"),Ruler!P$20,IF(AND(All!$V124="P8",All!$AE124="RMS"),Ruler!P$21,IF(AND(All!$V124="P9",All!$AE124="RMS"),Ruler!P$22,IF(AND(All!$V124="P1",All!$AE124="RSS"),Ruler!P$6,IF(AND(All!$V124="P2",All!$AE124="RSS"),Ruler!P$23,IF(AND(All!$V124="P3",All!$AE124="RSS"),Ruler!P$24,IF(AND(All!$V124="P4",All!$AE124="RSS"),Ruler!P$25,IF(AND(All!$V124="P5",All!$AE124="RSS"),Ruler!P$26,IF(AND(All!$V124="P6",All!$AE124="RSS"),Ruler!P$27,IF(AND(All!$V124="P7",All!$AE124="RSS"),Ruler!P$28,IF(AND(All!$V124="P8",All!$AE124="RSS"),Ruler!P$29,IF(AND(All!$V124="P9",All!$AE124="RSS"),Ruler!P$30,0)))))))))))))))))))))))))))</f>
        <v>3</v>
      </c>
      <c r="BX124" s="325">
        <f>IF(AND(All!$V124="P1",All!$AE124="RDP"),Ruler!Q$6,IF(AND(All!$V124="P2",All!$AE124="RDP"),Ruler!Q$7,IF(AND(All!$V124="P3",All!$AE124="RDP"),Ruler!Q$8,IF(AND(All!$V124="P4",All!$AE124="RDP"),Ruler!Q$9,IF(AND(All!$V124="P5",All!$AE124="RDP"),Ruler!Q$10,IF(AND(All!$V124="P6",All!$AE124="RDP"),Ruler!Q$11,IF(AND(All!$V124="P7",All!$AE124="RDP"),Ruler!Q$12,IF(AND(All!$V124="P8",All!$AE124="RDP"),Ruler!Q$13,IF(AND(All!$V124="P9",All!$AE124="RDP"),Ruler!Q$14,IF(AND(All!$V124="P1",All!$AE124="RMS"),Ruler!Q$6,IF(AND(All!$V124="P2",All!$AE124="RMS"),Ruler!Q$15,IF(AND(All!$V124="P3",All!$AE124="RMS"),Ruler!Q$16,IF(AND(All!$V124="P4",All!$AE124="RMS"),Ruler!Q$17,IF(AND(All!$V124="P5",All!$AE124="RMS"),Ruler!Q$18,IF(AND(All!$V124="P6",All!$AE124="RMS"),Ruler!Q$19,IF(AND(All!$V124="P7",All!$AE124="RMS"),Ruler!Q$20,IF(AND(All!$V124="P8",All!$AE124="RMS"),Ruler!Q$21,IF(AND(All!$V124="P9",All!$AE124="RMS"),Ruler!Q$22,IF(AND(All!$V124="P1",All!$AE124="RSS"),Ruler!Q$6,IF(AND(All!$V124="P2",All!$AE124="RSS"),Ruler!Q$23,IF(AND(All!$V124="P3",All!$AE124="RSS"),Ruler!Q$24,IF(AND(All!$V124="P4",All!$AE124="RSS"),Ruler!Q$25,IF(AND(All!$V124="P5",All!$AE124="RSS"),Ruler!Q$26,IF(AND(All!$V124="P6",All!$AE124="RSS"),Ruler!Q$27,IF(AND(All!$V124="P7",All!$AE124="RSS"),Ruler!Q$28,IF(AND(All!$V124="P8",All!$AE124="RSS"),Ruler!Q$29,IF(AND(All!$V124="P9",All!$AE124="RSS"),Ruler!Q$30,0)))))))))))))))))))))))))))</f>
        <v>3</v>
      </c>
      <c r="BY124" s="325">
        <f>IF(AND(All!$V124="P1",All!$AE124="RDP"),Ruler!R$6,IF(AND(All!$V124="P2",All!$AE124="RDP"),Ruler!R$7,IF(AND(All!$V124="P3",All!$AE124="RDP"),Ruler!R$8,IF(AND(All!$V124="P4",All!$AE124="RDP"),Ruler!R$9,IF(AND(All!$V124="P5",All!$AE124="RDP"),Ruler!R$10,IF(AND(All!$V124="P6",All!$AE124="RDP"),Ruler!R$11,IF(AND(All!$V124="P7",All!$AE124="RDP"),Ruler!R$12,IF(AND(All!$V124="P8",All!$AE124="RDP"),Ruler!R$13,IF(AND(All!$V124="P9",All!$AE124="RDP"),Ruler!R$14,IF(AND(All!$V124="P1",All!$AE124="RMS"),Ruler!R$6,IF(AND(All!$V124="P2",All!$AE124="RMS"),Ruler!R$15,IF(AND(All!$V124="P3",All!$AE124="RMS"),Ruler!R$16,IF(AND(All!$V124="P4",All!$AE124="RMS"),Ruler!R$17,IF(AND(All!$V124="P5",All!$AE124="RMS"),Ruler!R$18,IF(AND(All!$V124="P6",All!$AE124="RMS"),Ruler!R$19,IF(AND(All!$V124="P7",All!$AE124="RMS"),Ruler!R$20,IF(AND(All!$V124="P8",All!$AE124="RMS"),Ruler!R$21,IF(AND(All!$V124="P9",All!$AE124="RMS"),Ruler!R$22,IF(AND(All!$V124="P1",All!$AE124="RSS"),Ruler!R$6,IF(AND(All!$V124="P2",All!$AE124="RSS"),Ruler!R$23,IF(AND(All!$V124="P3",All!$AE124="RSS"),Ruler!R$24,IF(AND(All!$V124="P4",All!$AE124="RSS"),Ruler!R$25,IF(AND(All!$V124="P5",All!$AE124="RSS"),Ruler!R$26,IF(AND(All!$V124="P6",All!$AE124="RSS"),Ruler!R$27,IF(AND(All!$V124="P7",All!$AE124="RSS"),Ruler!R$28,IF(AND(All!$V124="P8",All!$AE124="RSS"),Ruler!R$29,IF(AND(All!$V124="P9",All!$AE124="RSS"),Ruler!R$30,0)))))))))))))))))))))))))))</f>
        <v>3</v>
      </c>
      <c r="BZ124" s="325">
        <f>IF(AND(All!$V124="P1",All!$AE124="RDP"),Ruler!S$6,IF(AND(All!$V124="P2",All!$AE124="RDP"),Ruler!S$7,IF(AND(All!$V124="P3",All!$AE124="RDP"),Ruler!S$8,IF(AND(All!$V124="P4",All!$AE124="RDP"),Ruler!S$9,IF(AND(All!$V124="P5",All!$AE124="RDP"),Ruler!S$10,IF(AND(All!$V124="P6",All!$AE124="RDP"),Ruler!S$11,IF(AND(All!$V124="P7",All!$AE124="RDP"),Ruler!S$12,IF(AND(All!$V124="P8",All!$AE124="RDP"),Ruler!S$13,IF(AND(All!$V124="P9",All!$AE124="RDP"),Ruler!S$14,IF(AND(All!$V124="P1",All!$AE124="RMS"),Ruler!S$6,IF(AND(All!$V124="P2",All!$AE124="RMS"),Ruler!S$15,IF(AND(All!$V124="P3",All!$AE124="RMS"),Ruler!S$16,IF(AND(All!$V124="P4",All!$AE124="RMS"),Ruler!S$17,IF(AND(All!$V124="P5",All!$AE124="RMS"),Ruler!S$18,IF(AND(All!$V124="P6",All!$AE124="RMS"),Ruler!S$19,IF(AND(All!$V124="P7",All!$AE124="RMS"),Ruler!S$20,IF(AND(All!$V124="P8",All!$AE124="RMS"),Ruler!S$21,IF(AND(All!$V124="P9",All!$AE124="RMS"),Ruler!S$22,IF(AND(All!$V124="P1",All!$AE124="RSS"),Ruler!S$6,IF(AND(All!$V124="P2",All!$AE124="RSS"),Ruler!S$23,IF(AND(All!$V124="P3",All!$AE124="RSS"),Ruler!S$24,IF(AND(All!$V124="P4",All!$AE124="RSS"),Ruler!S$25,IF(AND(All!$V124="P5",All!$AE124="RSS"),Ruler!S$26,IF(AND(All!$V124="P6",All!$AE124="RSS"),Ruler!S$27,IF(AND(All!$V124="P7",All!$AE124="RSS"),Ruler!S$28,IF(AND(All!$V124="P8",All!$AE124="RSS"),Ruler!S$29,IF(AND(All!$V124="P9",All!$AE124="RSS"),Ruler!S$30,0)))))))))))))))))))))))))))</f>
        <v>2</v>
      </c>
      <c r="CA124" s="325">
        <f>IF(AND(All!$V124="P1",All!$AE124="RDP"),Ruler!T$6,IF(AND(All!$V124="P2",All!$AE124="RDP"),Ruler!T$7,IF(AND(All!$V124="P3",All!$AE124="RDP"),Ruler!T$8,IF(AND(All!$V124="P4",All!$AE124="RDP"),Ruler!T$9,IF(AND(All!$V124="P5",All!$AE124="RDP"),Ruler!T$10,IF(AND(All!$V124="P6",All!$AE124="RDP"),Ruler!T$11,IF(AND(All!$V124="P7",All!$AE124="RDP"),Ruler!T$12,IF(AND(All!$V124="P8",All!$AE124="RDP"),Ruler!T$13,IF(AND(All!$V124="P9",All!$AE124="RDP"),Ruler!T$14,IF(AND(All!$V124="P1",All!$AE124="RMS"),Ruler!T$6,IF(AND(All!$V124="P2",All!$AE124="RMS"),Ruler!T$15,IF(AND(All!$V124="P3",All!$AE124="RMS"),Ruler!T$16,IF(AND(All!$V124="P4",All!$AE124="RMS"),Ruler!T$17,IF(AND(All!$V124="P5",All!$AE124="RMS"),Ruler!T$18,IF(AND(All!$V124="P6",All!$AE124="RMS"),Ruler!T$19,IF(AND(All!$V124="P7",All!$AE124="RMS"),Ruler!T$20,IF(AND(All!$V124="P8",All!$AE124="RMS"),Ruler!T$21,IF(AND(All!$V124="P9",All!$AE124="RMS"),Ruler!T$22,IF(AND(All!$V124="P1",All!$AE124="RSS"),Ruler!T$6,IF(AND(All!$V124="P2",All!$AE124="RSS"),Ruler!T$23,IF(AND(All!$V124="P3",All!$AE124="RSS"),Ruler!T$24,IF(AND(All!$V124="P4",All!$AE124="RSS"),Ruler!T$25,IF(AND(All!$V124="P5",All!$AE124="RSS"),Ruler!T$26,IF(AND(All!$V124="P6",All!$AE124="RSS"),Ruler!T$27,IF(AND(All!$V124="P7",All!$AE124="RSS"),Ruler!T$28,IF(AND(All!$V124="P8",All!$AE124="RSS"),Ruler!T$29,IF(AND(All!$V124="P9",All!$AE124="RSS"),Ruler!T$30,0)))))))))))))))))))))))))))</f>
        <v>2</v>
      </c>
      <c r="CB124" s="325">
        <f>IF(AND(All!$V124="P1",All!$AE124="RDP"),Ruler!U$6,IF(AND(All!$V124="P2",All!$AE124="RDP"),Ruler!U$7,IF(AND(All!$V124="P3",All!$AE124="RDP"),Ruler!U$8,IF(AND(All!$V124="P4",All!$AE124="RDP"),Ruler!U$9,IF(AND(All!$V124="P5",All!$AE124="RDP"),Ruler!U$10,IF(AND(All!$V124="P6",All!$AE124="RDP"),Ruler!U$11,IF(AND(All!$V124="P7",All!$AE124="RDP"),Ruler!U$12,IF(AND(All!$V124="P8",All!$AE124="RDP"),Ruler!U$13,IF(AND(All!$V124="P9",All!$AE124="RDP"),Ruler!U$14,IF(AND(All!$V124="P1",All!$AE124="RMS"),Ruler!U$6,IF(AND(All!$V124="P2",All!$AE124="RMS"),Ruler!U$15,IF(AND(All!$V124="P3",All!$AE124="RMS"),Ruler!U$16,IF(AND(All!$V124="P4",All!$AE124="RMS"),Ruler!U$17,IF(AND(All!$V124="P5",All!$AE124="RMS"),Ruler!U$18,IF(AND(All!$V124="P6",All!$AE124="RMS"),Ruler!U$19,IF(AND(All!$V124="P7",All!$AE124="RMS"),Ruler!U$20,IF(AND(All!$V124="P8",All!$AE124="RMS"),Ruler!U$21,IF(AND(All!$V124="P9",All!$AE124="RMS"),Ruler!U$22,IF(AND(All!$V124="P1",All!$AE124="RSS"),Ruler!U$6,IF(AND(All!$V124="P2",All!$AE124="RSS"),Ruler!U$23,IF(AND(All!$V124="P3",All!$AE124="RSS"),Ruler!U$24,IF(AND(All!$V124="P4",All!$AE124="RSS"),Ruler!U$25,IF(AND(All!$V124="P5",All!$AE124="RSS"),Ruler!U$26,IF(AND(All!$V124="P6",All!$AE124="RSS"),Ruler!U$27,IF(AND(All!$V124="P7",All!$AE124="RSS"),Ruler!U$28,IF(AND(All!$V124="P8",All!$AE124="RSS"),Ruler!U$29,IF(AND(All!$V124="P9",All!$AE124="RSS"),Ruler!U$30,0)))))))))))))))))))))))))))</f>
        <v>2</v>
      </c>
      <c r="CC124" s="325">
        <f>IF(AND(All!$V124="P1",All!$AE124="RDP"),Ruler!V$6,IF(AND(All!$V124="P2",All!$AE124="RDP"),Ruler!V$7,IF(AND(All!$V124="P3",All!$AE124="RDP"),Ruler!V$8,IF(AND(All!$V124="P4",All!$AE124="RDP"),Ruler!V$9,IF(AND(All!$V124="P5",All!$AE124="RDP"),Ruler!V$10,IF(AND(All!$V124="P6",All!$AE124="RDP"),Ruler!V$11,IF(AND(All!$V124="P7",All!$AE124="RDP"),Ruler!V$12,IF(AND(All!$V124="P8",All!$AE124="RDP"),Ruler!V$13,IF(AND(All!$V124="P9",All!$AE124="RDP"),Ruler!V$14,IF(AND(All!$V124="P1",All!$AE124="RMS"),Ruler!V$6,IF(AND(All!$V124="P2",All!$AE124="RMS"),Ruler!V$15,IF(AND(All!$V124="P3",All!$AE124="RMS"),Ruler!V$16,IF(AND(All!$V124="P4",All!$AE124="RMS"),Ruler!V$17,IF(AND(All!$V124="P5",All!$AE124="RMS"),Ruler!V$18,IF(AND(All!$V124="P6",All!$AE124="RMS"),Ruler!V$19,IF(AND(All!$V124="P7",All!$AE124="RMS"),Ruler!V$20,IF(AND(All!$V124="P8",All!$AE124="RMS"),Ruler!V$21,IF(AND(All!$V124="P9",All!$AE124="RMS"),Ruler!V$22,IF(AND(All!$V124="P1",All!$AE124="RSS"),Ruler!V$6,IF(AND(All!$V124="P2",All!$AE124="RSS"),Ruler!V$23,IF(AND(All!$V124="P3",All!$AE124="RSS"),Ruler!V$24,IF(AND(All!$V124="P4",All!$AE124="RSS"),Ruler!V$25,IF(AND(All!$V124="P5",All!$AE124="RSS"),Ruler!V$26,IF(AND(All!$V124="P6",All!$AE124="RSS"),Ruler!V$27,IF(AND(All!$V124="P7",All!$AE124="RSS"),Ruler!V$28,IF(AND(All!$V124="P8",All!$AE124="RSS"),Ruler!V$29,IF(AND(All!$V124="P9",All!$AE124="RSS"),Ruler!V$30,0)))))))))))))))))))))))))))</f>
        <v>2</v>
      </c>
      <c r="CD124" s="325">
        <f>IF(AND(All!$V124="P1",All!$AE124="RDP"),Ruler!W$6,IF(AND(All!$V124="P2",All!$AE124="RDP"),Ruler!W$7,IF(AND(All!$V124="P3",All!$AE124="RDP"),Ruler!W$8,IF(AND(All!$V124="P4",All!$AE124="RDP"),Ruler!W$9,IF(AND(All!$V124="P5",All!$AE124="RDP"),Ruler!W$10,IF(AND(All!$V124="P6",All!$AE124="RDP"),Ruler!W$11,IF(AND(All!$V124="P7",All!$AE124="RDP"),Ruler!W$12,IF(AND(All!$V124="P8",All!$AE124="RDP"),Ruler!W$13,IF(AND(All!$V124="P9",All!$AE124="RDP"),Ruler!W$14,IF(AND(All!$V124="P1",All!$AE124="RMS"),Ruler!W$6,IF(AND(All!$V124="P2",All!$AE124="RMS"),Ruler!W$15,IF(AND(All!$V124="P3",All!$AE124="RMS"),Ruler!W$16,IF(AND(All!$V124="P4",All!$AE124="RMS"),Ruler!W$17,IF(AND(All!$V124="P5",All!$AE124="RMS"),Ruler!W$18,IF(AND(All!$V124="P6",All!$AE124="RMS"),Ruler!W$19,IF(AND(All!$V124="P7",All!$AE124="RMS"),Ruler!W$20,IF(AND(All!$V124="P8",All!$AE124="RMS"),Ruler!W$21,IF(AND(All!$V124="P9",All!$AE124="RMS"),Ruler!W$22,IF(AND(All!$V124="P1",All!$AE124="RSS"),Ruler!W$6,IF(AND(All!$V124="P2",All!$AE124="RSS"),Ruler!W$23,IF(AND(All!$V124="P3",All!$AE124="RSS"),Ruler!W$24,IF(AND(All!$V124="P4",All!$AE124="RSS"),Ruler!W$25,IF(AND(All!$V124="P5",All!$AE124="RSS"),Ruler!W$26,IF(AND(All!$V124="P6",All!$AE124="RSS"),Ruler!W$27,IF(AND(All!$V124="P7",All!$AE124="RSS"),Ruler!W$28,IF(AND(All!$V124="P8",All!$AE124="RSS"),Ruler!W$29,IF(AND(All!$V124="P9",All!$AE124="RSS"),Ruler!W$30,0)))))))))))))))))))))))))))</f>
        <v>1</v>
      </c>
      <c r="CE124" s="325">
        <f>IF(AND(All!$V124="P1",All!$AE124="RDP"),Ruler!X$6,IF(AND(All!$V124="P2",All!$AE124="RDP"),Ruler!X$7,IF(AND(All!$V124="P3",All!$AE124="RDP"),Ruler!X$8,IF(AND(All!$V124="P4",All!$AE124="RDP"),Ruler!X$9,IF(AND(All!$V124="P5",All!$AE124="RDP"),Ruler!X$10,IF(AND(All!$V124="P6",All!$AE124="RDP"),Ruler!X$11,IF(AND(All!$V124="P7",All!$AE124="RDP"),Ruler!X$12,IF(AND(All!$V124="P8",All!$AE124="RDP"),Ruler!X$13,IF(AND(All!$V124="P9",All!$AE124="RDP"),Ruler!X$14,IF(AND(All!$V124="P1",All!$AE124="RMS"),Ruler!X$6,IF(AND(All!$V124="P2",All!$AE124="RMS"),Ruler!X$15,IF(AND(All!$V124="P3",All!$AE124="RMS"),Ruler!X$16,IF(AND(All!$V124="P4",All!$AE124="RMS"),Ruler!X$17,IF(AND(All!$V124="P5",All!$AE124="RMS"),Ruler!X$18,IF(AND(All!$V124="P6",All!$AE124="RMS"),Ruler!X$19,IF(AND(All!$V124="P7",All!$AE124="RMS"),Ruler!X$20,IF(AND(All!$V124="P8",All!$AE124="RMS"),Ruler!X$21,IF(AND(All!$V124="P9",All!$AE124="RMS"),Ruler!X$22,IF(AND(All!$V124="P1",All!$AE124="RSS"),Ruler!X$6,IF(AND(All!$V124="P2",All!$AE124="RSS"),Ruler!X$23,IF(AND(All!$V124="P3",All!$AE124="RSS"),Ruler!X$24,IF(AND(All!$V124="P4",All!$AE124="RSS"),Ruler!X$25,IF(AND(All!$V124="P5",All!$AE124="RSS"),Ruler!X$26,IF(AND(All!$V124="P6",All!$AE124="RSS"),Ruler!X$27,IF(AND(All!$V124="P7",All!$AE124="RSS"),Ruler!X$28,IF(AND(All!$V124="P8",All!$AE124="RSS"),Ruler!X$29,IF(AND(All!$V124="P9",All!$AE124="RSS"),Ruler!X$30,0)))))))))))))))))))))))))))</f>
        <v>2</v>
      </c>
      <c r="CF124" s="325">
        <f>IF(AND(All!$V124="P1",All!$AE124="RDP"),Ruler!Y$6,IF(AND(All!$V124="P2",All!$AE124="RDP"),Ruler!Y$7,IF(AND(All!$V124="P3",All!$AE124="RDP"),Ruler!Y$8,IF(AND(All!$V124="P4",All!$AE124="RDP"),Ruler!Y$9,IF(AND(All!$V124="P5",All!$AE124="RDP"),Ruler!Y$10,IF(AND(All!$V124="P6",All!$AE124="RDP"),Ruler!Y$11,IF(AND(All!$V124="P7",All!$AE124="RDP"),Ruler!Y$12,IF(AND(All!$V124="P8",All!$AE124="RDP"),Ruler!Y$13,IF(AND(All!$V124="P9",All!$AE124="RDP"),Ruler!Y$14,IF(AND(All!$V124="P1",All!$AE124="RMS"),Ruler!Y$6,IF(AND(All!$V124="P2",All!$AE124="RMS"),Ruler!Y$15,IF(AND(All!$V124="P3",All!$AE124="RMS"),Ruler!Y$16,IF(AND(All!$V124="P4",All!$AE124="RMS"),Ruler!Y$17,IF(AND(All!$V124="P5",All!$AE124="RMS"),Ruler!Y$18,IF(AND(All!$V124="P6",All!$AE124="RMS"),Ruler!Y$19,IF(AND(All!$V124="P7",All!$AE124="RMS"),Ruler!Y$20,IF(AND(All!$V124="P8",All!$AE124="RMS"),Ruler!Y$21,IF(AND(All!$V124="P9",All!$AE124="RMS"),Ruler!Y$22,IF(AND(All!$V124="P1",All!$AE124="RSS"),Ruler!Y$6,IF(AND(All!$V124="P2",All!$AE124="RSS"),Ruler!Y$23,IF(AND(All!$V124="P3",All!$AE124="RSS"),Ruler!Y$24,IF(AND(All!$V124="P4",All!$AE124="RSS"),Ruler!Y$25,IF(AND(All!$V124="P5",All!$AE124="RSS"),Ruler!Y$26,IF(AND(All!$V124="P6",All!$AE124="RSS"),Ruler!Y$27,IF(AND(All!$V124="P7",All!$AE124="RSS"),Ruler!Y$28,IF(AND(All!$V124="P8",All!$AE124="RSS"),Ruler!Y$29,IF(AND(All!$V124="P9",All!$AE124="RSS"),Ruler!Y$30,0)))))))))))))))))))))))))))</f>
        <v>2</v>
      </c>
      <c r="CG124" s="325">
        <f>IF(AND(All!$V124="P1",All!$AE124="RDP"),Ruler!Z$6,IF(AND(All!$V124="P2",All!$AE124="RDP"),Ruler!Z$7,IF(AND(All!$V124="P3",All!$AE124="RDP"),Ruler!Z$8,IF(AND(All!$V124="P4",All!$AE124="RDP"),Ruler!Z$9,IF(AND(All!$V124="P5",All!$AE124="RDP"),Ruler!Z$10,IF(AND(All!$V124="P6",All!$AE124="RDP"),Ruler!Z$11,IF(AND(All!$V124="P7",All!$AE124="RDP"),Ruler!Z$12,IF(AND(All!$V124="P8",All!$AE124="RDP"),Ruler!Z$13,IF(AND(All!$V124="P9",All!$AE124="RDP"),Ruler!Z$14,IF(AND(All!$V124="P1",All!$AE124="RMS"),Ruler!Z$6,IF(AND(All!$V124="P2",All!$AE124="RMS"),Ruler!Z$15,IF(AND(All!$V124="P3",All!$AE124="RMS"),Ruler!Z$16,IF(AND(All!$V124="P4",All!$AE124="RMS"),Ruler!Z$17,IF(AND(All!$V124="P5",All!$AE124="RMS"),Ruler!Z$18,IF(AND(All!$V124="P6",All!$AE124="RMS"),Ruler!Z$19,IF(AND(All!$V124="P7",All!$AE124="RMS"),Ruler!Z$20,IF(AND(All!$V124="P8",All!$AE124="RMS"),Ruler!Z$21,IF(AND(All!$V124="P9",All!$AE124="RMS"),Ruler!Z$22,IF(AND(All!$V124="P1",All!$AE124="RSS"),Ruler!Z$6,IF(AND(All!$V124="P2",All!$AE124="RSS"),Ruler!Z$23,IF(AND(All!$V124="P3",All!$AE124="RSS"),Ruler!Z$24,IF(AND(All!$V124="P4",All!$AE124="RSS"),Ruler!Z$25,IF(AND(All!$V124="P5",All!$AE124="RSS"),Ruler!Z$26,IF(AND(All!$V124="P6",All!$AE124="RSS"),Ruler!Z$27,IF(AND(All!$V124="P7",All!$AE124="RSS"),Ruler!Z$28,IF(AND(All!$V124="P8",All!$AE124="RSS"),Ruler!Z$29,IF(AND(All!$V124="P9",All!$AE124="RSS"),Ruler!Z$30,0)))))))))))))))))))))))))))</f>
        <v>2</v>
      </c>
      <c r="CH124" s="325">
        <f>IF(AND(All!$V124="P1",All!$AE124="RDP"),Ruler!AA$6,IF(AND(All!$V124="P2",All!$AE124="RDP"),Ruler!AA$7,IF(AND(All!$V124="P3",All!$AE124="RDP"),Ruler!AA$8,IF(AND(All!$V124="P4",All!$AE124="RDP"),Ruler!AA$9,IF(AND(All!$V124="P5",All!$AE124="RDP"),Ruler!AA$10,IF(AND(All!$V124="P6",All!$AE124="RDP"),Ruler!AA$11,IF(AND(All!$V124="P7",All!$AE124="RDP"),Ruler!AA$12,IF(AND(All!$V124="P8",All!$AE124="RDP"),Ruler!AA$13,IF(AND(All!$V124="P9",All!$AE124="RDP"),Ruler!AA$14,IF(AND(All!$V124="P1",All!$AE124="RMS"),Ruler!AA$6,IF(AND(All!$V124="P2",All!$AE124="RMS"),Ruler!AA$15,IF(AND(All!$V124="P3",All!$AE124="RMS"),Ruler!AA$16,IF(AND(All!$V124="P4",All!$AE124="RMS"),Ruler!AA$17,IF(AND(All!$V124="P5",All!$AE124="RMS"),Ruler!AA$18,IF(AND(All!$V124="P6",All!$AE124="RMS"),Ruler!AA$19,IF(AND(All!$V124="P7",All!$AE124="RMS"),Ruler!AA$20,IF(AND(All!$V124="P8",All!$AE124="RMS"),Ruler!AA$21,IF(AND(All!$V124="P9",All!$AE124="RMS"),Ruler!AA$22,IF(AND(All!$V124="P1",All!$AE124="RSS"),Ruler!AA$6,IF(AND(All!$V124="P2",All!$AE124="RSS"),Ruler!AA$23,IF(AND(All!$V124="P3",All!$AE124="RSS"),Ruler!AA$24,IF(AND(All!$V124="P4",All!$AE124="RSS"),Ruler!AA$25,IF(AND(All!$V124="P5",All!$AE124="RSS"),Ruler!AA$26,IF(AND(All!$V124="P6",All!$AE124="RSS"),Ruler!AA$27,IF(AND(All!$V124="P7",All!$AE124="RSS"),Ruler!AA$28,IF(AND(All!$V124="P8",All!$AE124="RSS"),Ruler!AA$29,IF(AND(All!$V124="P9",All!$AE124="RSS"),Ruler!AA$30,0)))))))))))))))))))))))))))</f>
        <v>1</v>
      </c>
      <c r="CI124" s="325">
        <f>IF(AND(All!$V124="P1",All!$AE124="RDP"),Ruler!AB$6,IF(AND(All!$V124="P2",All!$AE124="RDP"),Ruler!AB$7,IF(AND(All!$V124="P3",All!$AE124="RDP"),Ruler!AB$8,IF(AND(All!$V124="P4",All!$AE124="RDP"),Ruler!AB$9,IF(AND(All!$V124="P5",All!$AE124="RDP"),Ruler!AB$10,IF(AND(All!$V124="P6",All!$AE124="RDP"),Ruler!AB$11,IF(AND(All!$V124="P7",All!$AE124="RDP"),Ruler!AB$12,IF(AND(All!$V124="P8",All!$AE124="RDP"),Ruler!AB$13,IF(AND(All!$V124="P9",All!$AE124="RDP"),Ruler!AB$14,IF(AND(All!$V124="P1",All!$AE124="RMS"),Ruler!AB$6,IF(AND(All!$V124="P2",All!$AE124="RMS"),Ruler!AB$15,IF(AND(All!$V124="P3",All!$AE124="RMS"),Ruler!AB$16,IF(AND(All!$V124="P4",All!$AE124="RMS"),Ruler!AB$17,IF(AND(All!$V124="P5",All!$AE124="RMS"),Ruler!AB$18,IF(AND(All!$V124="P6",All!$AE124="RMS"),Ruler!AB$19,IF(AND(All!$V124="P7",All!$AE124="RMS"),Ruler!AB$20,IF(AND(All!$V124="P8",All!$AE124="RMS"),Ruler!AB$21,IF(AND(All!$V124="P9",All!$AE124="RMS"),Ruler!AB$22,IF(AND(All!$V124="P1",All!$AE124="RSS"),Ruler!AB$6,IF(AND(All!$V124="P2",All!$AE124="RSS"),Ruler!AB$23,IF(AND(All!$V124="P3",All!$AE124="RSS"),Ruler!AB$24,IF(AND(All!$V124="P4",All!$AE124="RSS"),Ruler!AB$25,IF(AND(All!$V124="P5",All!$AE124="RSS"),Ruler!AB$26,IF(AND(All!$V124="P6",All!$AE124="RSS"),Ruler!AB$27,IF(AND(All!$V124="P7",All!$AE124="RSS"),Ruler!AB$28,IF(AND(All!$V124="P8",All!$AE124="RSS"),Ruler!AB$29,IF(AND(All!$V124="P9",All!$AE124="RSS"),Ruler!AB$30,0)))))))))))))))))))))))))))</f>
        <v>1</v>
      </c>
      <c r="CJ124" s="323">
        <f>Table9[[#This Row],[R-B1]]-Table9[[#This Row],[B1]]</f>
        <v>1</v>
      </c>
      <c r="CK124" s="43">
        <f>Table9[[#This Row],[R-B2]]-Table9[[#This Row],[B2]]</f>
        <v>1</v>
      </c>
      <c r="CL124" s="43">
        <f>Table9[[#This Row],[R-B3]]-Table9[[#This Row],[B3]]</f>
        <v>1</v>
      </c>
      <c r="CM124" s="43">
        <f>Table9[[#This Row],[R-B4]]-Table9[[#This Row],[B4]]</f>
        <v>0</v>
      </c>
      <c r="CN124" s="43">
        <f>Table9[[#This Row],[R-B5]]-Table9[[#This Row],[B5]]</f>
        <v>0</v>
      </c>
      <c r="CO124" s="43">
        <f>Table9[[#This Row],[R-B6]]-Table9[[#This Row],[B6]]</f>
        <v>1</v>
      </c>
      <c r="CP124" s="43">
        <f>Table9[[#This Row],[R-B7]]-Table9[[#This Row],[B7]]</f>
        <v>1</v>
      </c>
      <c r="CQ124" s="43">
        <f>Table9[[#This Row],[R-B8]]-Table9[[#This Row],[B8]]</f>
        <v>0</v>
      </c>
      <c r="CR124" s="43">
        <f>Table9[[#This Row],[R-B9]]-Table9[[#This Row],[B9]]</f>
        <v>0</v>
      </c>
      <c r="CS124" s="43">
        <f>Table9[[#This Row],[R-B10]]-Table9[[#This Row],[B10]]</f>
        <v>0</v>
      </c>
      <c r="CT124" s="43">
        <f>Table9[[#This Row],[R-B11]]-Table9[[#This Row],[B11]]</f>
        <v>0</v>
      </c>
      <c r="CU124" s="43">
        <f>Table9[[#This Row],[R-B12]]-Table9[[#This Row],[B12]]</f>
        <v>0</v>
      </c>
      <c r="CV124" s="43">
        <f>Table9[[#This Row],[R-K1]]-Table9[[#This Row],[K1]]</f>
        <v>0</v>
      </c>
      <c r="CW124" s="43">
        <f>Table9[[#This Row],[R-K2]]-Table9[[#This Row],[K2]]</f>
        <v>0</v>
      </c>
      <c r="CX124" s="43">
        <f>Table9[[#This Row],[R-K3]]-Table9[[#This Row],[K3]]</f>
        <v>0</v>
      </c>
      <c r="CY124" s="43">
        <f>Table9[[#This Row],[R-K4]]-Table9[[#This Row],[K4]]</f>
        <v>0</v>
      </c>
      <c r="CZ124" s="43">
        <f>Table9[[#This Row],[R-K5]]-Table9[[#This Row],[K5]]</f>
        <v>1</v>
      </c>
      <c r="DA124" s="43">
        <f>Table9[[#This Row],[R-P1]]-Table9[[#This Row],[P1]]</f>
        <v>1</v>
      </c>
      <c r="DB124" s="43">
        <f>Table9[[#This Row],[R-P2]]-Table9[[#This Row],[P2]]</f>
        <v>0</v>
      </c>
      <c r="DC124" s="43">
        <f>Table9[[#This Row],[R-P3]]-Table9[[#This Row],[P3]]</f>
        <v>1</v>
      </c>
      <c r="DD124" s="43">
        <f>Table9[[#This Row],[R-P4]]-Table9[[#This Row],[P4]]</f>
        <v>1</v>
      </c>
      <c r="DE124" s="43">
        <f>Table9[[#This Row],[R-P5]]-Table9[[#This Row],[P5]]</f>
        <v>1</v>
      </c>
      <c r="DF124" s="43">
        <f>Table9[[#This Row],[R-E1]]-Table9[[#This Row],[E1]]</f>
        <v>0</v>
      </c>
      <c r="DG124" s="328">
        <f>Table9[[#This Row],[R-E2]]-Table9[[#This Row],[E2]]</f>
        <v>1</v>
      </c>
      <c r="DH124" s="43">
        <f>COUNTIF(Table9[[#This Row],[G-B1]:[G-B12]],"&lt;=0")/12*100</f>
        <v>58.333333333333336</v>
      </c>
      <c r="DI124" s="43">
        <f>COUNTIF(Table9[[#This Row],[G-K1]:[G-K5]],"&lt;=0")/5*100</f>
        <v>80</v>
      </c>
      <c r="DJ124" s="43">
        <f>COUNTIF(Table9[[#This Row],[G-P1]:[G-P5]],"&lt;=0")/5*100</f>
        <v>20</v>
      </c>
      <c r="DK124" s="43">
        <f>COUNTIF(Table9[[#This Row],[G-E1]:[G-E2]],"&lt;=0")/2*100</f>
        <v>50</v>
      </c>
      <c r="DL124" s="450">
        <f>IF(AE124="RDP",(COUNTIF(Table9[[#This Row],[G-B3]],"&lt;=0")+COUNTIF(Table9[[#This Row],[G-B4]],"&lt;=0")+COUNTIF(Table9[[#This Row],[G-B7]],"&lt;=0")+COUNTIF(Table9[[#This Row],[G-B11]],"&lt;=0")+COUNTIF(Table9[[#This Row],[G-K2]],"&lt;=0"))/5*100,IF(AE124="RMS",(COUNTIF(Table9[[#This Row],[G-B4]],"&lt;=0")+COUNTIF(Table9[[#This Row],[G-B5]],"&lt;=0")+COUNTIF(Table9[[#This Row],[G-B10]],"&lt;=0")+COUNTIF(Table9[[#This Row],[G-B12]],"&lt;=0")+COUNTIF(Table9[[#This Row],[G-K2]],"&lt;=0"))/5*100,IF(AE124="RSS",(COUNTIF(Table9[[#This Row],[G-B1]],"&lt;=0")+COUNTIF(Table9[[#This Row],[G-B2]],"&lt;=0")+COUNTIF(Table9[[#This Row],[G-B6]],"&lt;=0")+COUNTIF(Table9[[#This Row],[G-B11]],"&lt;=0")+COUNTIF(Table9[[#This Row],[G-B12]],"&lt;=0"))/5*100,0)))</f>
        <v>100</v>
      </c>
      <c r="DM124" s="332">
        <v>58</v>
      </c>
      <c r="DN124" s="42">
        <v>80</v>
      </c>
      <c r="DO124" s="42">
        <v>20</v>
      </c>
      <c r="DP124" s="42">
        <v>50</v>
      </c>
      <c r="DQ124" s="42">
        <v>100</v>
      </c>
      <c r="DR124" s="332">
        <v>8</v>
      </c>
      <c r="DS124" s="42">
        <v>20</v>
      </c>
      <c r="DT124" s="42">
        <v>0</v>
      </c>
      <c r="DU124" s="42">
        <v>0</v>
      </c>
      <c r="DV124" s="42">
        <v>0</v>
      </c>
      <c r="DW124" s="332">
        <v>8</v>
      </c>
      <c r="DX124" s="42">
        <v>20</v>
      </c>
      <c r="DY124" s="42">
        <v>0</v>
      </c>
      <c r="DZ124" s="42">
        <v>0</v>
      </c>
      <c r="EA124" s="333">
        <v>0</v>
      </c>
      <c r="EB124" s="342" t="s">
        <v>651</v>
      </c>
      <c r="EC124" s="339" t="s">
        <v>251</v>
      </c>
      <c r="ED124" s="339" t="s">
        <v>1094</v>
      </c>
      <c r="EE124" s="338"/>
    </row>
    <row r="125" spans="2:135" ht="44" hidden="1" thickBot="1" x14ac:dyDescent="0.4">
      <c r="B125" s="282">
        <v>128</v>
      </c>
      <c r="C125" s="42" t="s">
        <v>134</v>
      </c>
      <c r="D125" s="45">
        <v>46090</v>
      </c>
      <c r="E125" s="44" t="s">
        <v>1095</v>
      </c>
      <c r="F125" s="43">
        <v>1038001</v>
      </c>
      <c r="G125" s="357">
        <f t="shared" ca="1" si="5"/>
        <v>37.579814431126337</v>
      </c>
      <c r="H125" s="283">
        <v>32599</v>
      </c>
      <c r="I125" s="43" t="s">
        <v>136</v>
      </c>
      <c r="J125" s="43" t="s">
        <v>137</v>
      </c>
      <c r="K125" s="43" t="s">
        <v>138</v>
      </c>
      <c r="L125" s="43" t="s">
        <v>162</v>
      </c>
      <c r="M125" s="43" t="s">
        <v>241</v>
      </c>
      <c r="N125" s="43"/>
      <c r="O125" s="282" t="s">
        <v>159</v>
      </c>
      <c r="P125" s="44" t="s">
        <v>1096</v>
      </c>
      <c r="Q125" s="43" t="s">
        <v>144</v>
      </c>
      <c r="R125" s="343" t="s">
        <v>185</v>
      </c>
      <c r="S125" s="45">
        <v>41045</v>
      </c>
      <c r="T125" s="286">
        <f t="shared" ca="1" si="8"/>
        <v>14.427777777777777</v>
      </c>
      <c r="U125" s="43">
        <v>13</v>
      </c>
      <c r="V125" s="43" t="s">
        <v>58</v>
      </c>
      <c r="W125" s="46"/>
      <c r="X125" s="46">
        <f ca="1">($T$1-Table9[[#This Row],[Date of Appointment to Current Grade]])/365</f>
        <v>2.555156896879764</v>
      </c>
      <c r="Y125" s="45">
        <v>45383</v>
      </c>
      <c r="Z125" s="43" t="s">
        <v>674</v>
      </c>
      <c r="AA125" s="45">
        <v>45413</v>
      </c>
      <c r="AB125" s="46">
        <f ca="1">($T$1-Table9[[#This Row],[Date in Position]])/365</f>
        <v>2.4729651160578463</v>
      </c>
      <c r="AC125" s="43" t="s">
        <v>146</v>
      </c>
      <c r="AD125" s="43"/>
      <c r="AE125" s="43" t="s">
        <v>162</v>
      </c>
      <c r="AF125" s="43" t="s">
        <v>148</v>
      </c>
      <c r="AG125" s="47"/>
      <c r="AH125" s="47" t="s">
        <v>1097</v>
      </c>
      <c r="AI125" s="47" t="s">
        <v>1098</v>
      </c>
      <c r="AJ125" s="42" t="s">
        <v>1099</v>
      </c>
      <c r="AK125" s="48" t="s">
        <v>1100</v>
      </c>
      <c r="AL125" s="282" t="s">
        <v>153</v>
      </c>
      <c r="AN125" s="323">
        <v>2</v>
      </c>
      <c r="AO125" s="43">
        <v>2</v>
      </c>
      <c r="AP125" s="43">
        <v>2</v>
      </c>
      <c r="AQ125" s="43">
        <v>1</v>
      </c>
      <c r="AR125" s="43">
        <v>2</v>
      </c>
      <c r="AS125" s="43">
        <v>2</v>
      </c>
      <c r="AT125" s="43">
        <v>2</v>
      </c>
      <c r="AU125" s="43">
        <v>1</v>
      </c>
      <c r="AV125" s="43">
        <v>1</v>
      </c>
      <c r="AW125" s="43">
        <v>1</v>
      </c>
      <c r="AX125" s="43">
        <v>1</v>
      </c>
      <c r="AY125" s="43">
        <v>0</v>
      </c>
      <c r="AZ125" s="43">
        <v>1</v>
      </c>
      <c r="BA125" s="43">
        <v>1</v>
      </c>
      <c r="BB125" s="43">
        <v>1</v>
      </c>
      <c r="BC125" s="43">
        <v>0</v>
      </c>
      <c r="BD125" s="43">
        <v>0</v>
      </c>
      <c r="BE125" s="43">
        <v>1</v>
      </c>
      <c r="BF125" s="43">
        <v>1</v>
      </c>
      <c r="BG125" s="43">
        <v>1</v>
      </c>
      <c r="BH125" s="43">
        <v>0</v>
      </c>
      <c r="BI125" s="43">
        <v>1</v>
      </c>
      <c r="BJ125" s="43">
        <v>0</v>
      </c>
      <c r="BK125" s="328">
        <v>0</v>
      </c>
      <c r="BL125" s="325">
        <f>IF(AND(All!$V125="P1",All!$AE125="RDP"),Ruler!E$6,IF(AND(All!$V125="P2",All!$AE125="RDP"),Ruler!E$7,IF(AND(All!$V125="P3",All!$AE125="RDP"),Ruler!E$8,IF(AND(All!$V125="P4",All!$AE125="RDP"),Ruler!E$9,IF(AND(All!$V125="P5",All!$AE125="RDP"),Ruler!E$10,IF(AND(All!$V125="P6",All!$AE125="RDP"),Ruler!E$11,IF(AND(All!$V125="P7",All!$AE125="RDP"),Ruler!E$12,IF(AND(All!$V125="P8",All!$AE125="RDP"),Ruler!E$13,IF(AND(All!$V125="P9",All!$AE125="RDP"),Ruler!E$14,IF(AND(All!$V125="P1",All!$AE125="RMS"),Ruler!E$6,IF(AND(All!$V125="P2",All!$AE125="RMS"),Ruler!E$15,IF(AND(All!$V125="P3",All!$AE125="RMS"),Ruler!E$16,IF(AND(All!$V125="P4",All!$AE125="RMS"),Ruler!E$17,IF(AND(All!$V125="P5",All!$AE125="RMS"),Ruler!E$18,IF(AND(All!$V125="P6",All!$AE125="RMS"),Ruler!E$19,IF(AND(All!$V125="P7",All!$AE125="RMS"),Ruler!E$20,IF(AND(All!$V125="P8",All!$AE125="RMS"),Ruler!E$21,IF(AND(All!$V125="P9",All!$AE125="RMS"),Ruler!E$22,IF(AND(All!$V125="P1",All!$AE125="RSS"),Ruler!E$6,IF(AND(All!$V125="P2",All!$AE125="RSS"),Ruler!E$23,IF(AND(All!$V125="P3",All!$AE125="RSS"),Ruler!E$24,IF(AND(All!$V125="P4",All!$AE125="RSS"),Ruler!E$25,IF(AND(All!$V125="P5",All!$AE125="RSS"),Ruler!E$26,IF(AND(All!$V125="P6",All!$AE125="RSS"),Ruler!E$27,IF(AND(All!$V125="P7",All!$AE125="RSS"),Ruler!E$28,IF(AND(All!$V125="P8",All!$AE125="RSS"),Ruler!E$29,IF(AND(All!$V125="P9",All!$AE125="RSS"),Ruler!E$30,0)))))))))))))))))))))))))))</f>
        <v>3</v>
      </c>
      <c r="BM125" s="325">
        <f>IF(AND(All!$V125="P1",All!$AE125="RDP"),Ruler!F$6,IF(AND(All!$V125="P2",All!$AE125="RDP"),Ruler!F$7,IF(AND(All!$V125="P3",All!$AE125="RDP"),Ruler!F$8,IF(AND(All!$V125="P4",All!$AE125="RDP"),Ruler!F$9,IF(AND(All!$V125="P5",All!$AE125="RDP"),Ruler!F$10,IF(AND(All!$V125="P6",All!$AE125="RDP"),Ruler!F$11,IF(AND(All!$V125="P7",All!$AE125="RDP"),Ruler!F$12,IF(AND(All!$V125="P8",All!$AE125="RDP"),Ruler!F$13,IF(AND(All!$V125="P9",All!$AE125="RDP"),Ruler!F$14,IF(AND(All!$V125="P1",All!$AE125="RMS"),Ruler!F$6,IF(AND(All!$V125="P2",All!$AE125="RMS"),Ruler!F$15,IF(AND(All!$V125="P3",All!$AE125="RMS"),Ruler!F$16,IF(AND(All!$V125="P4",All!$AE125="RMS"),Ruler!F$17,IF(AND(All!$V125="P5",All!$AE125="RMS"),Ruler!F$18,IF(AND(All!$V125="P6",All!$AE125="RMS"),Ruler!F$19,IF(AND(All!$V125="P7",All!$AE125="RMS"),Ruler!F$20,IF(AND(All!$V125="P8",All!$AE125="RMS"),Ruler!F$21,IF(AND(All!$V125="P9",All!$AE125="RMS"),Ruler!F$22,IF(AND(All!$V125="P1",All!$AE125="RSS"),Ruler!F$6,IF(AND(All!$V125="P2",All!$AE125="RSS"),Ruler!F$23,IF(AND(All!$V125="P3",All!$AE125="RSS"),Ruler!F$24,IF(AND(All!$V125="P4",All!$AE125="RSS"),Ruler!F$25,IF(AND(All!$V125="P5",All!$AE125="RSS"),Ruler!F$26,IF(AND(All!$V125="P6",All!$AE125="RSS"),Ruler!F$27,IF(AND(All!$V125="P7",All!$AE125="RSS"),Ruler!F$28,IF(AND(All!$V125="P8",All!$AE125="RSS"),Ruler!F$29,IF(AND(All!$V125="P9",All!$AE125="RSS"),Ruler!F$30,0)))))))))))))))))))))))))))</f>
        <v>3</v>
      </c>
      <c r="BN125" s="325">
        <f>IF(AND(All!$V125="P1",All!$AE125="RDP"),Ruler!G$6,IF(AND(All!$V125="P2",All!$AE125="RDP"),Ruler!G$7,IF(AND(All!$V125="P3",All!$AE125="RDP"),Ruler!G$8,IF(AND(All!$V125="P4",All!$AE125="RDP"),Ruler!G$9,IF(AND(All!$V125="P5",All!$AE125="RDP"),Ruler!G$10,IF(AND(All!$V125="P6",All!$AE125="RDP"),Ruler!G$11,IF(AND(All!$V125="P7",All!$AE125="RDP"),Ruler!G$12,IF(AND(All!$V125="P8",All!$AE125="RDP"),Ruler!G$13,IF(AND(All!$V125="P9",All!$AE125="RDP"),Ruler!G$14,IF(AND(All!$V125="P1",All!$AE125="RMS"),Ruler!G$6,IF(AND(All!$V125="P2",All!$AE125="RMS"),Ruler!G$15,IF(AND(All!$V125="P3",All!$AE125="RMS"),Ruler!G$16,IF(AND(All!$V125="P4",All!$AE125="RMS"),Ruler!G$17,IF(AND(All!$V125="P5",All!$AE125="RMS"),Ruler!G$18,IF(AND(All!$V125="P6",All!$AE125="RMS"),Ruler!G$19,IF(AND(All!$V125="P7",All!$AE125="RMS"),Ruler!G$20,IF(AND(All!$V125="P8",All!$AE125="RMS"),Ruler!G$21,IF(AND(All!$V125="P9",All!$AE125="RMS"),Ruler!G$22,IF(AND(All!$V125="P1",All!$AE125="RSS"),Ruler!G$6,IF(AND(All!$V125="P2",All!$AE125="RSS"),Ruler!G$23,IF(AND(All!$V125="P3",All!$AE125="RSS"),Ruler!G$24,IF(AND(All!$V125="P4",All!$AE125="RSS"),Ruler!G$25,IF(AND(All!$V125="P5",All!$AE125="RSS"),Ruler!G$26,IF(AND(All!$V125="P6",All!$AE125="RSS"),Ruler!G$27,IF(AND(All!$V125="P7",All!$AE125="RSS"),Ruler!G$28,IF(AND(All!$V125="P8",All!$AE125="RSS"),Ruler!G$29,IF(AND(All!$V125="P9",All!$AE125="RSS"),Ruler!G$30,0)))))))))))))))))))))))))))</f>
        <v>2</v>
      </c>
      <c r="BO125" s="325">
        <f>IF(AND(All!$V125="P1",All!$AE125="RDP"),Ruler!H$6,IF(AND(All!$V125="P2",All!$AE125="RDP"),Ruler!H$7,IF(AND(All!$V125="P3",All!$AE125="RDP"),Ruler!H$8,IF(AND(All!$V125="P4",All!$AE125="RDP"),Ruler!H$9,IF(AND(All!$V125="P5",All!$AE125="RDP"),Ruler!H$10,IF(AND(All!$V125="P6",All!$AE125="RDP"),Ruler!H$11,IF(AND(All!$V125="P7",All!$AE125="RDP"),Ruler!H$12,IF(AND(All!$V125="P8",All!$AE125="RDP"),Ruler!H$13,IF(AND(All!$V125="P9",All!$AE125="RDP"),Ruler!H$14,IF(AND(All!$V125="P1",All!$AE125="RMS"),Ruler!H$6,IF(AND(All!$V125="P2",All!$AE125="RMS"),Ruler!H$15,IF(AND(All!$V125="P3",All!$AE125="RMS"),Ruler!H$16,IF(AND(All!$V125="P4",All!$AE125="RMS"),Ruler!H$17,IF(AND(All!$V125="P5",All!$AE125="RMS"),Ruler!H$18,IF(AND(All!$V125="P6",All!$AE125="RMS"),Ruler!H$19,IF(AND(All!$V125="P7",All!$AE125="RMS"),Ruler!H$20,IF(AND(All!$V125="P8",All!$AE125="RMS"),Ruler!H$21,IF(AND(All!$V125="P9",All!$AE125="RMS"),Ruler!H$22,IF(AND(All!$V125="P1",All!$AE125="RSS"),Ruler!H$6,IF(AND(All!$V125="P2",All!$AE125="RSS"),Ruler!H$23,IF(AND(All!$V125="P3",All!$AE125="RSS"),Ruler!H$24,IF(AND(All!$V125="P4",All!$AE125="RSS"),Ruler!H$25,IF(AND(All!$V125="P5",All!$AE125="RSS"),Ruler!H$26,IF(AND(All!$V125="P6",All!$AE125="RSS"),Ruler!H$27,IF(AND(All!$V125="P7",All!$AE125="RSS"),Ruler!H$28,IF(AND(All!$V125="P8",All!$AE125="RSS"),Ruler!H$29,IF(AND(All!$V125="P9",All!$AE125="RSS"),Ruler!H$30,0)))))))))))))))))))))))))))</f>
        <v>3</v>
      </c>
      <c r="BP125" s="325">
        <f>IF(AND(All!$V125="P1",All!$AE125="RDP"),Ruler!I$6,IF(AND(All!$V125="P2",All!$AE125="RDP"),Ruler!I$7,IF(AND(All!$V125="P3",All!$AE125="RDP"),Ruler!I$8,IF(AND(All!$V125="P4",All!$AE125="RDP"),Ruler!I$9,IF(AND(All!$V125="P5",All!$AE125="RDP"),Ruler!I$10,IF(AND(All!$V125="P6",All!$AE125="RDP"),Ruler!I$11,IF(AND(All!$V125="P7",All!$AE125="RDP"),Ruler!I$12,IF(AND(All!$V125="P8",All!$AE125="RDP"),Ruler!I$13,IF(AND(All!$V125="P9",All!$AE125="RDP"),Ruler!I$14,IF(AND(All!$V125="P1",All!$AE125="RMS"),Ruler!I$6,IF(AND(All!$V125="P2",All!$AE125="RMS"),Ruler!I$15,IF(AND(All!$V125="P3",All!$AE125="RMS"),Ruler!I$16,IF(AND(All!$V125="P4",All!$AE125="RMS"),Ruler!I$17,IF(AND(All!$V125="P5",All!$AE125="RMS"),Ruler!I$18,IF(AND(All!$V125="P6",All!$AE125="RMS"),Ruler!I$19,IF(AND(All!$V125="P7",All!$AE125="RMS"),Ruler!I$20,IF(AND(All!$V125="P8",All!$AE125="RMS"),Ruler!I$21,IF(AND(All!$V125="P9",All!$AE125="RMS"),Ruler!I$22,IF(AND(All!$V125="P1",All!$AE125="RSS"),Ruler!I$6,IF(AND(All!$V125="P2",All!$AE125="RSS"),Ruler!I$23,IF(AND(All!$V125="P3",All!$AE125="RSS"),Ruler!I$24,IF(AND(All!$V125="P4",All!$AE125="RSS"),Ruler!I$25,IF(AND(All!$V125="P5",All!$AE125="RSS"),Ruler!I$26,IF(AND(All!$V125="P6",All!$AE125="RSS"),Ruler!I$27,IF(AND(All!$V125="P7",All!$AE125="RSS"),Ruler!I$28,IF(AND(All!$V125="P8",All!$AE125="RSS"),Ruler!I$29,IF(AND(All!$V125="P9",All!$AE125="RSS"),Ruler!I$30,0)))))))))))))))))))))))))))</f>
        <v>3</v>
      </c>
      <c r="BQ125" s="325">
        <f>IF(AND(All!$V125="P1",All!$AE125="RDP"),Ruler!J$6,IF(AND(All!$V125="P2",All!$AE125="RDP"),Ruler!J$7,IF(AND(All!$V125="P3",All!$AE125="RDP"),Ruler!J$8,IF(AND(All!$V125="P4",All!$AE125="RDP"),Ruler!J$9,IF(AND(All!$V125="P5",All!$AE125="RDP"),Ruler!J$10,IF(AND(All!$V125="P6",All!$AE125="RDP"),Ruler!J$11,IF(AND(All!$V125="P7",All!$AE125="RDP"),Ruler!J$12,IF(AND(All!$V125="P8",All!$AE125="RDP"),Ruler!J$13,IF(AND(All!$V125="P9",All!$AE125="RDP"),Ruler!J$14,IF(AND(All!$V125="P1",All!$AE125="RMS"),Ruler!J$6,IF(AND(All!$V125="P2",All!$AE125="RMS"),Ruler!J$15,IF(AND(All!$V125="P3",All!$AE125="RMS"),Ruler!J$16,IF(AND(All!$V125="P4",All!$AE125="RMS"),Ruler!J$17,IF(AND(All!$V125="P5",All!$AE125="RMS"),Ruler!J$18,IF(AND(All!$V125="P6",All!$AE125="RMS"),Ruler!J$19,IF(AND(All!$V125="P7",All!$AE125="RMS"),Ruler!J$20,IF(AND(All!$V125="P8",All!$AE125="RMS"),Ruler!J$21,IF(AND(All!$V125="P9",All!$AE125="RMS"),Ruler!J$22,IF(AND(All!$V125="P1",All!$AE125="RSS"),Ruler!J$6,IF(AND(All!$V125="P2",All!$AE125="RSS"),Ruler!J$23,IF(AND(All!$V125="P3",All!$AE125="RSS"),Ruler!J$24,IF(AND(All!$V125="P4",All!$AE125="RSS"),Ruler!J$25,IF(AND(All!$V125="P5",All!$AE125="RSS"),Ruler!J$26,IF(AND(All!$V125="P6",All!$AE125="RSS"),Ruler!J$27,IF(AND(All!$V125="P7",All!$AE125="RSS"),Ruler!J$28,IF(AND(All!$V125="P8",All!$AE125="RSS"),Ruler!J$29,IF(AND(All!$V125="P9",All!$AE125="RSS"),Ruler!J$30,0)))))))))))))))))))))))))))</f>
        <v>3</v>
      </c>
      <c r="BR125" s="325">
        <f>IF(AND(All!$V125="P1",All!$AE125="RDP"),Ruler!K$6,IF(AND(All!$V125="P2",All!$AE125="RDP"),Ruler!K$7,IF(AND(All!$V125="P3",All!$AE125="RDP"),Ruler!K$8,IF(AND(All!$V125="P4",All!$AE125="RDP"),Ruler!K$9,IF(AND(All!$V125="P5",All!$AE125="RDP"),Ruler!K$10,IF(AND(All!$V125="P6",All!$AE125="RDP"),Ruler!K$11,IF(AND(All!$V125="P7",All!$AE125="RDP"),Ruler!K$12,IF(AND(All!$V125="P8",All!$AE125="RDP"),Ruler!K$13,IF(AND(All!$V125="P9",All!$AE125="RDP"),Ruler!K$14,IF(AND(All!$V125="P1",All!$AE125="RMS"),Ruler!K$6,IF(AND(All!$V125="P2",All!$AE125="RMS"),Ruler!K$15,IF(AND(All!$V125="P3",All!$AE125="RMS"),Ruler!K$16,IF(AND(All!$V125="P4",All!$AE125="RMS"),Ruler!K$17,IF(AND(All!$V125="P5",All!$AE125="RMS"),Ruler!K$18,IF(AND(All!$V125="P6",All!$AE125="RMS"),Ruler!K$19,IF(AND(All!$V125="P7",All!$AE125="RMS"),Ruler!K$20,IF(AND(All!$V125="P8",All!$AE125="RMS"),Ruler!K$21,IF(AND(All!$V125="P9",All!$AE125="RMS"),Ruler!K$22,IF(AND(All!$V125="P1",All!$AE125="RSS"),Ruler!K$6,IF(AND(All!$V125="P2",All!$AE125="RSS"),Ruler!K$23,IF(AND(All!$V125="P3",All!$AE125="RSS"),Ruler!K$24,IF(AND(All!$V125="P4",All!$AE125="RSS"),Ruler!K$25,IF(AND(All!$V125="P5",All!$AE125="RSS"),Ruler!K$26,IF(AND(All!$V125="P6",All!$AE125="RSS"),Ruler!K$27,IF(AND(All!$V125="P7",All!$AE125="RSS"),Ruler!K$28,IF(AND(All!$V125="P8",All!$AE125="RSS"),Ruler!K$29,IF(AND(All!$V125="P9",All!$AE125="RSS"),Ruler!K$30,0)))))))))))))))))))))))))))</f>
        <v>3</v>
      </c>
      <c r="BS125" s="325">
        <f>IF(AND(All!$V125="P1",All!$AE125="RDP"),Ruler!L$6,IF(AND(All!$V125="P2",All!$AE125="RDP"),Ruler!L$7,IF(AND(All!$V125="P3",All!$AE125="RDP"),Ruler!L$8,IF(AND(All!$V125="P4",All!$AE125="RDP"),Ruler!L$9,IF(AND(All!$V125="P5",All!$AE125="RDP"),Ruler!L$10,IF(AND(All!$V125="P6",All!$AE125="RDP"),Ruler!L$11,IF(AND(All!$V125="P7",All!$AE125="RDP"),Ruler!L$12,IF(AND(All!$V125="P8",All!$AE125="RDP"),Ruler!L$13,IF(AND(All!$V125="P9",All!$AE125="RDP"),Ruler!L$14,IF(AND(All!$V125="P1",All!$AE125="RMS"),Ruler!L$6,IF(AND(All!$V125="P2",All!$AE125="RMS"),Ruler!L$15,IF(AND(All!$V125="P3",All!$AE125="RMS"),Ruler!L$16,IF(AND(All!$V125="P4",All!$AE125="RMS"),Ruler!L$17,IF(AND(All!$V125="P5",All!$AE125="RMS"),Ruler!L$18,IF(AND(All!$V125="P6",All!$AE125="RMS"),Ruler!L$19,IF(AND(All!$V125="P7",All!$AE125="RMS"),Ruler!L$20,IF(AND(All!$V125="P8",All!$AE125="RMS"),Ruler!L$21,IF(AND(All!$V125="P9",All!$AE125="RMS"),Ruler!L$22,IF(AND(All!$V125="P1",All!$AE125="RSS"),Ruler!L$6,IF(AND(All!$V125="P2",All!$AE125="RSS"),Ruler!L$23,IF(AND(All!$V125="P3",All!$AE125="RSS"),Ruler!L$24,IF(AND(All!$V125="P4",All!$AE125="RSS"),Ruler!L$25,IF(AND(All!$V125="P5",All!$AE125="RSS"),Ruler!L$26,IF(AND(All!$V125="P6",All!$AE125="RSS"),Ruler!L$27,IF(AND(All!$V125="P7",All!$AE125="RSS"),Ruler!L$28,IF(AND(All!$V125="P8",All!$AE125="RSS"),Ruler!L$29,IF(AND(All!$V125="P9",All!$AE125="RSS"),Ruler!L$30,0)))))))))))))))))))))))))))</f>
        <v>2</v>
      </c>
      <c r="BT125" s="325">
        <f>IF(AND(All!$V125="P1",All!$AE125="RDP"),Ruler!M$6,IF(AND(All!$V125="P2",All!$AE125="RDP"),Ruler!M$7,IF(AND(All!$V125="P3",All!$AE125="RDP"),Ruler!M$8,IF(AND(All!$V125="P4",All!$AE125="RDP"),Ruler!M$9,IF(AND(All!$V125="P5",All!$AE125="RDP"),Ruler!M$10,IF(AND(All!$V125="P6",All!$AE125="RDP"),Ruler!M$11,IF(AND(All!$V125="P7",All!$AE125="RDP"),Ruler!M$12,IF(AND(All!$V125="P8",All!$AE125="RDP"),Ruler!M$13,IF(AND(All!$V125="P9",All!$AE125="RDP"),Ruler!M$14,IF(AND(All!$V125="P1",All!$AE125="RMS"),Ruler!M$6,IF(AND(All!$V125="P2",All!$AE125="RMS"),Ruler!M$15,IF(AND(All!$V125="P3",All!$AE125="RMS"),Ruler!M$16,IF(AND(All!$V125="P4",All!$AE125="RMS"),Ruler!M$17,IF(AND(All!$V125="P5",All!$AE125="RMS"),Ruler!M$18,IF(AND(All!$V125="P6",All!$AE125="RMS"),Ruler!M$19,IF(AND(All!$V125="P7",All!$AE125="RMS"),Ruler!M$20,IF(AND(All!$V125="P8",All!$AE125="RMS"),Ruler!M$21,IF(AND(All!$V125="P9",All!$AE125="RMS"),Ruler!M$22,IF(AND(All!$V125="P1",All!$AE125="RSS"),Ruler!M$6,IF(AND(All!$V125="P2",All!$AE125="RSS"),Ruler!M$23,IF(AND(All!$V125="P3",All!$AE125="RSS"),Ruler!M$24,IF(AND(All!$V125="P4",All!$AE125="RSS"),Ruler!M$25,IF(AND(All!$V125="P5",All!$AE125="RSS"),Ruler!M$26,IF(AND(All!$V125="P6",All!$AE125="RSS"),Ruler!M$27,IF(AND(All!$V125="P7",All!$AE125="RSS"),Ruler!M$28,IF(AND(All!$V125="P8",All!$AE125="RSS"),Ruler!M$29,IF(AND(All!$V125="P9",All!$AE125="RSS"),Ruler!M$30,0)))))))))))))))))))))))))))</f>
        <v>3</v>
      </c>
      <c r="BU125" s="325">
        <f>IF(AND(All!$V125="P1",All!$AE125="RDP"),Ruler!N$6,IF(AND(All!$V125="P2",All!$AE125="RDP"),Ruler!N$7,IF(AND(All!$V125="P3",All!$AE125="RDP"),Ruler!N$8,IF(AND(All!$V125="P4",All!$AE125="RDP"),Ruler!N$9,IF(AND(All!$V125="P5",All!$AE125="RDP"),Ruler!N$10,IF(AND(All!$V125="P6",All!$AE125="RDP"),Ruler!N$11,IF(AND(All!$V125="P7",All!$AE125="RDP"),Ruler!N$12,IF(AND(All!$V125="P8",All!$AE125="RDP"),Ruler!N$13,IF(AND(All!$V125="P9",All!$AE125="RDP"),Ruler!N$14,IF(AND(All!$V125="P1",All!$AE125="RMS"),Ruler!N$6,IF(AND(All!$V125="P2",All!$AE125="RMS"),Ruler!N$15,IF(AND(All!$V125="P3",All!$AE125="RMS"),Ruler!N$16,IF(AND(All!$V125="P4",All!$AE125="RMS"),Ruler!N$17,IF(AND(All!$V125="P5",All!$AE125="RMS"),Ruler!N$18,IF(AND(All!$V125="P6",All!$AE125="RMS"),Ruler!N$19,IF(AND(All!$V125="P7",All!$AE125="RMS"),Ruler!N$20,IF(AND(All!$V125="P8",All!$AE125="RMS"),Ruler!N$21,IF(AND(All!$V125="P9",All!$AE125="RMS"),Ruler!N$22,IF(AND(All!$V125="P1",All!$AE125="RSS"),Ruler!N$6,IF(AND(All!$V125="P2",All!$AE125="RSS"),Ruler!N$23,IF(AND(All!$V125="P3",All!$AE125="RSS"),Ruler!N$24,IF(AND(All!$V125="P4",All!$AE125="RSS"),Ruler!N$25,IF(AND(All!$V125="P5",All!$AE125="RSS"),Ruler!N$26,IF(AND(All!$V125="P6",All!$AE125="RSS"),Ruler!N$27,IF(AND(All!$V125="P7",All!$AE125="RSS"),Ruler!N$28,IF(AND(All!$V125="P8",All!$AE125="RSS"),Ruler!N$29,IF(AND(All!$V125="P9",All!$AE125="RSS"),Ruler!N$30,0)))))))))))))))))))))))))))</f>
        <v>1</v>
      </c>
      <c r="BV125" s="325">
        <f>IF(AND(All!$V125="P1",All!$AE125="RDP"),Ruler!O$6,IF(AND(All!$V125="P2",All!$AE125="RDP"),Ruler!O$7,IF(AND(All!$V125="P3",All!$AE125="RDP"),Ruler!O$8,IF(AND(All!$V125="P4",All!$AE125="RDP"),Ruler!O$9,IF(AND(All!$V125="P5",All!$AE125="RDP"),Ruler!O$10,IF(AND(All!$V125="P6",All!$AE125="RDP"),Ruler!O$11,IF(AND(All!$V125="P7",All!$AE125="RDP"),Ruler!O$12,IF(AND(All!$V125="P8",All!$AE125="RDP"),Ruler!O$13,IF(AND(All!$V125="P9",All!$AE125="RDP"),Ruler!O$14,IF(AND(All!$V125="P1",All!$AE125="RMS"),Ruler!O$6,IF(AND(All!$V125="P2",All!$AE125="RMS"),Ruler!O$15,IF(AND(All!$V125="P3",All!$AE125="RMS"),Ruler!O$16,IF(AND(All!$V125="P4",All!$AE125="RMS"),Ruler!O$17,IF(AND(All!$V125="P5",All!$AE125="RMS"),Ruler!O$18,IF(AND(All!$V125="P6",All!$AE125="RMS"),Ruler!O$19,IF(AND(All!$V125="P7",All!$AE125="RMS"),Ruler!O$20,IF(AND(All!$V125="P8",All!$AE125="RMS"),Ruler!O$21,IF(AND(All!$V125="P9",All!$AE125="RMS"),Ruler!O$22,IF(AND(All!$V125="P1",All!$AE125="RSS"),Ruler!O$6,IF(AND(All!$V125="P2",All!$AE125="RSS"),Ruler!O$23,IF(AND(All!$V125="P3",All!$AE125="RSS"),Ruler!O$24,IF(AND(All!$V125="P4",All!$AE125="RSS"),Ruler!O$25,IF(AND(All!$V125="P5",All!$AE125="RSS"),Ruler!O$26,IF(AND(All!$V125="P6",All!$AE125="RSS"),Ruler!O$27,IF(AND(All!$V125="P7",All!$AE125="RSS"),Ruler!O$28,IF(AND(All!$V125="P8",All!$AE125="RSS"),Ruler!O$29,IF(AND(All!$V125="P9",All!$AE125="RSS"),Ruler!O$30,0)))))))))))))))))))))))))))</f>
        <v>3</v>
      </c>
      <c r="BW125" s="325">
        <f>IF(AND(All!$V125="P1",All!$AE125="RDP"),Ruler!P$6,IF(AND(All!$V125="P2",All!$AE125="RDP"),Ruler!P$7,IF(AND(All!$V125="P3",All!$AE125="RDP"),Ruler!P$8,IF(AND(All!$V125="P4",All!$AE125="RDP"),Ruler!P$9,IF(AND(All!$V125="P5",All!$AE125="RDP"),Ruler!P$10,IF(AND(All!$V125="P6",All!$AE125="RDP"),Ruler!P$11,IF(AND(All!$V125="P7",All!$AE125="RDP"),Ruler!P$12,IF(AND(All!$V125="P8",All!$AE125="RDP"),Ruler!P$13,IF(AND(All!$V125="P9",All!$AE125="RDP"),Ruler!P$14,IF(AND(All!$V125="P1",All!$AE125="RMS"),Ruler!P$6,IF(AND(All!$V125="P2",All!$AE125="RMS"),Ruler!P$15,IF(AND(All!$V125="P3",All!$AE125="RMS"),Ruler!P$16,IF(AND(All!$V125="P4",All!$AE125="RMS"),Ruler!P$17,IF(AND(All!$V125="P5",All!$AE125="RMS"),Ruler!P$18,IF(AND(All!$V125="P6",All!$AE125="RMS"),Ruler!P$19,IF(AND(All!$V125="P7",All!$AE125="RMS"),Ruler!P$20,IF(AND(All!$V125="P8",All!$AE125="RMS"),Ruler!P$21,IF(AND(All!$V125="P9",All!$AE125="RMS"),Ruler!P$22,IF(AND(All!$V125="P1",All!$AE125="RSS"),Ruler!P$6,IF(AND(All!$V125="P2",All!$AE125="RSS"),Ruler!P$23,IF(AND(All!$V125="P3",All!$AE125="RSS"),Ruler!P$24,IF(AND(All!$V125="P4",All!$AE125="RSS"),Ruler!P$25,IF(AND(All!$V125="P5",All!$AE125="RSS"),Ruler!P$26,IF(AND(All!$V125="P6",All!$AE125="RSS"),Ruler!P$27,IF(AND(All!$V125="P7",All!$AE125="RSS"),Ruler!P$28,IF(AND(All!$V125="P8",All!$AE125="RSS"),Ruler!P$29,IF(AND(All!$V125="P9",All!$AE125="RSS"),Ruler!P$30,0)))))))))))))))))))))))))))</f>
        <v>2</v>
      </c>
      <c r="BX125" s="325">
        <f>IF(AND(All!$V125="P1",All!$AE125="RDP"),Ruler!Q$6,IF(AND(All!$V125="P2",All!$AE125="RDP"),Ruler!Q$7,IF(AND(All!$V125="P3",All!$AE125="RDP"),Ruler!Q$8,IF(AND(All!$V125="P4",All!$AE125="RDP"),Ruler!Q$9,IF(AND(All!$V125="P5",All!$AE125="RDP"),Ruler!Q$10,IF(AND(All!$V125="P6",All!$AE125="RDP"),Ruler!Q$11,IF(AND(All!$V125="P7",All!$AE125="RDP"),Ruler!Q$12,IF(AND(All!$V125="P8",All!$AE125="RDP"),Ruler!Q$13,IF(AND(All!$V125="P9",All!$AE125="RDP"),Ruler!Q$14,IF(AND(All!$V125="P1",All!$AE125="RMS"),Ruler!Q$6,IF(AND(All!$V125="P2",All!$AE125="RMS"),Ruler!Q$15,IF(AND(All!$V125="P3",All!$AE125="RMS"),Ruler!Q$16,IF(AND(All!$V125="P4",All!$AE125="RMS"),Ruler!Q$17,IF(AND(All!$V125="P5",All!$AE125="RMS"),Ruler!Q$18,IF(AND(All!$V125="P6",All!$AE125="RMS"),Ruler!Q$19,IF(AND(All!$V125="P7",All!$AE125="RMS"),Ruler!Q$20,IF(AND(All!$V125="P8",All!$AE125="RMS"),Ruler!Q$21,IF(AND(All!$V125="P9",All!$AE125="RMS"),Ruler!Q$22,IF(AND(All!$V125="P1",All!$AE125="RSS"),Ruler!Q$6,IF(AND(All!$V125="P2",All!$AE125="RSS"),Ruler!Q$23,IF(AND(All!$V125="P3",All!$AE125="RSS"),Ruler!Q$24,IF(AND(All!$V125="P4",All!$AE125="RSS"),Ruler!Q$25,IF(AND(All!$V125="P5",All!$AE125="RSS"),Ruler!Q$26,IF(AND(All!$V125="P6",All!$AE125="RSS"),Ruler!Q$27,IF(AND(All!$V125="P7",All!$AE125="RSS"),Ruler!Q$28,IF(AND(All!$V125="P8",All!$AE125="RSS"),Ruler!Q$29,IF(AND(All!$V125="P9",All!$AE125="RSS"),Ruler!Q$30,0)))))))))))))))))))))))))))</f>
        <v>3</v>
      </c>
      <c r="BY125" s="325">
        <f>IF(AND(All!$V125="P1",All!$AE125="RDP"),Ruler!R$6,IF(AND(All!$V125="P2",All!$AE125="RDP"),Ruler!R$7,IF(AND(All!$V125="P3",All!$AE125="RDP"),Ruler!R$8,IF(AND(All!$V125="P4",All!$AE125="RDP"),Ruler!R$9,IF(AND(All!$V125="P5",All!$AE125="RDP"),Ruler!R$10,IF(AND(All!$V125="P6",All!$AE125="RDP"),Ruler!R$11,IF(AND(All!$V125="P7",All!$AE125="RDP"),Ruler!R$12,IF(AND(All!$V125="P8",All!$AE125="RDP"),Ruler!R$13,IF(AND(All!$V125="P9",All!$AE125="RDP"),Ruler!R$14,IF(AND(All!$V125="P1",All!$AE125="RMS"),Ruler!R$6,IF(AND(All!$V125="P2",All!$AE125="RMS"),Ruler!R$15,IF(AND(All!$V125="P3",All!$AE125="RMS"),Ruler!R$16,IF(AND(All!$V125="P4",All!$AE125="RMS"),Ruler!R$17,IF(AND(All!$V125="P5",All!$AE125="RMS"),Ruler!R$18,IF(AND(All!$V125="P6",All!$AE125="RMS"),Ruler!R$19,IF(AND(All!$V125="P7",All!$AE125="RMS"),Ruler!R$20,IF(AND(All!$V125="P8",All!$AE125="RMS"),Ruler!R$21,IF(AND(All!$V125="P9",All!$AE125="RMS"),Ruler!R$22,IF(AND(All!$V125="P1",All!$AE125="RSS"),Ruler!R$6,IF(AND(All!$V125="P2",All!$AE125="RSS"),Ruler!R$23,IF(AND(All!$V125="P3",All!$AE125="RSS"),Ruler!R$24,IF(AND(All!$V125="P4",All!$AE125="RSS"),Ruler!R$25,IF(AND(All!$V125="P5",All!$AE125="RSS"),Ruler!R$26,IF(AND(All!$V125="P6",All!$AE125="RSS"),Ruler!R$27,IF(AND(All!$V125="P7",All!$AE125="RSS"),Ruler!R$28,IF(AND(All!$V125="P8",All!$AE125="RSS"),Ruler!R$29,IF(AND(All!$V125="P9",All!$AE125="RSS"),Ruler!R$30,0)))))))))))))))))))))))))))</f>
        <v>2</v>
      </c>
      <c r="BZ125" s="325">
        <f>IF(AND(All!$V125="P1",All!$AE125="RDP"),Ruler!S$6,IF(AND(All!$V125="P2",All!$AE125="RDP"),Ruler!S$7,IF(AND(All!$V125="P3",All!$AE125="RDP"),Ruler!S$8,IF(AND(All!$V125="P4",All!$AE125="RDP"),Ruler!S$9,IF(AND(All!$V125="P5",All!$AE125="RDP"),Ruler!S$10,IF(AND(All!$V125="P6",All!$AE125="RDP"),Ruler!S$11,IF(AND(All!$V125="P7",All!$AE125="RDP"),Ruler!S$12,IF(AND(All!$V125="P8",All!$AE125="RDP"),Ruler!S$13,IF(AND(All!$V125="P9",All!$AE125="RDP"),Ruler!S$14,IF(AND(All!$V125="P1",All!$AE125="RMS"),Ruler!S$6,IF(AND(All!$V125="P2",All!$AE125="RMS"),Ruler!S$15,IF(AND(All!$V125="P3",All!$AE125="RMS"),Ruler!S$16,IF(AND(All!$V125="P4",All!$AE125="RMS"),Ruler!S$17,IF(AND(All!$V125="P5",All!$AE125="RMS"),Ruler!S$18,IF(AND(All!$V125="P6",All!$AE125="RMS"),Ruler!S$19,IF(AND(All!$V125="P7",All!$AE125="RMS"),Ruler!S$20,IF(AND(All!$V125="P8",All!$AE125="RMS"),Ruler!S$21,IF(AND(All!$V125="P9",All!$AE125="RMS"),Ruler!S$22,IF(AND(All!$V125="P1",All!$AE125="RSS"),Ruler!S$6,IF(AND(All!$V125="P2",All!$AE125="RSS"),Ruler!S$23,IF(AND(All!$V125="P3",All!$AE125="RSS"),Ruler!S$24,IF(AND(All!$V125="P4",All!$AE125="RSS"),Ruler!S$25,IF(AND(All!$V125="P5",All!$AE125="RSS"),Ruler!S$26,IF(AND(All!$V125="P6",All!$AE125="RSS"),Ruler!S$27,IF(AND(All!$V125="P7",All!$AE125="RSS"),Ruler!S$28,IF(AND(All!$V125="P8",All!$AE125="RSS"),Ruler!S$29,IF(AND(All!$V125="P9",All!$AE125="RSS"),Ruler!S$30,0)))))))))))))))))))))))))))</f>
        <v>2</v>
      </c>
      <c r="CA125" s="325">
        <f>IF(AND(All!$V125="P1",All!$AE125="RDP"),Ruler!T$6,IF(AND(All!$V125="P2",All!$AE125="RDP"),Ruler!T$7,IF(AND(All!$V125="P3",All!$AE125="RDP"),Ruler!T$8,IF(AND(All!$V125="P4",All!$AE125="RDP"),Ruler!T$9,IF(AND(All!$V125="P5",All!$AE125="RDP"),Ruler!T$10,IF(AND(All!$V125="P6",All!$AE125="RDP"),Ruler!T$11,IF(AND(All!$V125="P7",All!$AE125="RDP"),Ruler!T$12,IF(AND(All!$V125="P8",All!$AE125="RDP"),Ruler!T$13,IF(AND(All!$V125="P9",All!$AE125="RDP"),Ruler!T$14,IF(AND(All!$V125="P1",All!$AE125="RMS"),Ruler!T$6,IF(AND(All!$V125="P2",All!$AE125="RMS"),Ruler!T$15,IF(AND(All!$V125="P3",All!$AE125="RMS"),Ruler!T$16,IF(AND(All!$V125="P4",All!$AE125="RMS"),Ruler!T$17,IF(AND(All!$V125="P5",All!$AE125="RMS"),Ruler!T$18,IF(AND(All!$V125="P6",All!$AE125="RMS"),Ruler!T$19,IF(AND(All!$V125="P7",All!$AE125="RMS"),Ruler!T$20,IF(AND(All!$V125="P8",All!$AE125="RMS"),Ruler!T$21,IF(AND(All!$V125="P9",All!$AE125="RMS"),Ruler!T$22,IF(AND(All!$V125="P1",All!$AE125="RSS"),Ruler!T$6,IF(AND(All!$V125="P2",All!$AE125="RSS"),Ruler!T$23,IF(AND(All!$V125="P3",All!$AE125="RSS"),Ruler!T$24,IF(AND(All!$V125="P4",All!$AE125="RSS"),Ruler!T$25,IF(AND(All!$V125="P5",All!$AE125="RSS"),Ruler!T$26,IF(AND(All!$V125="P6",All!$AE125="RSS"),Ruler!T$27,IF(AND(All!$V125="P7",All!$AE125="RSS"),Ruler!T$28,IF(AND(All!$V125="P8",All!$AE125="RSS"),Ruler!T$29,IF(AND(All!$V125="P9",All!$AE125="RSS"),Ruler!T$30,0)))))))))))))))))))))))))))</f>
        <v>2</v>
      </c>
      <c r="CB125" s="325">
        <f>IF(AND(All!$V125="P1",All!$AE125="RDP"),Ruler!U$6,IF(AND(All!$V125="P2",All!$AE125="RDP"),Ruler!U$7,IF(AND(All!$V125="P3",All!$AE125="RDP"),Ruler!U$8,IF(AND(All!$V125="P4",All!$AE125="RDP"),Ruler!U$9,IF(AND(All!$V125="P5",All!$AE125="RDP"),Ruler!U$10,IF(AND(All!$V125="P6",All!$AE125="RDP"),Ruler!U$11,IF(AND(All!$V125="P7",All!$AE125="RDP"),Ruler!U$12,IF(AND(All!$V125="P8",All!$AE125="RDP"),Ruler!U$13,IF(AND(All!$V125="P9",All!$AE125="RDP"),Ruler!U$14,IF(AND(All!$V125="P1",All!$AE125="RMS"),Ruler!U$6,IF(AND(All!$V125="P2",All!$AE125="RMS"),Ruler!U$15,IF(AND(All!$V125="P3",All!$AE125="RMS"),Ruler!U$16,IF(AND(All!$V125="P4",All!$AE125="RMS"),Ruler!U$17,IF(AND(All!$V125="P5",All!$AE125="RMS"),Ruler!U$18,IF(AND(All!$V125="P6",All!$AE125="RMS"),Ruler!U$19,IF(AND(All!$V125="P7",All!$AE125="RMS"),Ruler!U$20,IF(AND(All!$V125="P8",All!$AE125="RMS"),Ruler!U$21,IF(AND(All!$V125="P9",All!$AE125="RMS"),Ruler!U$22,IF(AND(All!$V125="P1",All!$AE125="RSS"),Ruler!U$6,IF(AND(All!$V125="P2",All!$AE125="RSS"),Ruler!U$23,IF(AND(All!$V125="P3",All!$AE125="RSS"),Ruler!U$24,IF(AND(All!$V125="P4",All!$AE125="RSS"),Ruler!U$25,IF(AND(All!$V125="P5",All!$AE125="RSS"),Ruler!U$26,IF(AND(All!$V125="P6",All!$AE125="RSS"),Ruler!U$27,IF(AND(All!$V125="P7",All!$AE125="RSS"),Ruler!U$28,IF(AND(All!$V125="P8",All!$AE125="RSS"),Ruler!U$29,IF(AND(All!$V125="P9",All!$AE125="RSS"),Ruler!U$30,0)))))))))))))))))))))))))))</f>
        <v>2</v>
      </c>
      <c r="CC125" s="325">
        <f>IF(AND(All!$V125="P1",All!$AE125="RDP"),Ruler!V$6,IF(AND(All!$V125="P2",All!$AE125="RDP"),Ruler!V$7,IF(AND(All!$V125="P3",All!$AE125="RDP"),Ruler!V$8,IF(AND(All!$V125="P4",All!$AE125="RDP"),Ruler!V$9,IF(AND(All!$V125="P5",All!$AE125="RDP"),Ruler!V$10,IF(AND(All!$V125="P6",All!$AE125="RDP"),Ruler!V$11,IF(AND(All!$V125="P7",All!$AE125="RDP"),Ruler!V$12,IF(AND(All!$V125="P8",All!$AE125="RDP"),Ruler!V$13,IF(AND(All!$V125="P9",All!$AE125="RDP"),Ruler!V$14,IF(AND(All!$V125="P1",All!$AE125="RMS"),Ruler!V$6,IF(AND(All!$V125="P2",All!$AE125="RMS"),Ruler!V$15,IF(AND(All!$V125="P3",All!$AE125="RMS"),Ruler!V$16,IF(AND(All!$V125="P4",All!$AE125="RMS"),Ruler!V$17,IF(AND(All!$V125="P5",All!$AE125="RMS"),Ruler!V$18,IF(AND(All!$V125="P6",All!$AE125="RMS"),Ruler!V$19,IF(AND(All!$V125="P7",All!$AE125="RMS"),Ruler!V$20,IF(AND(All!$V125="P8",All!$AE125="RMS"),Ruler!V$21,IF(AND(All!$V125="P9",All!$AE125="RMS"),Ruler!V$22,IF(AND(All!$V125="P1",All!$AE125="RSS"),Ruler!V$6,IF(AND(All!$V125="P2",All!$AE125="RSS"),Ruler!V$23,IF(AND(All!$V125="P3",All!$AE125="RSS"),Ruler!V$24,IF(AND(All!$V125="P4",All!$AE125="RSS"),Ruler!V$25,IF(AND(All!$V125="P5",All!$AE125="RSS"),Ruler!V$26,IF(AND(All!$V125="P6",All!$AE125="RSS"),Ruler!V$27,IF(AND(All!$V125="P7",All!$AE125="RSS"),Ruler!V$28,IF(AND(All!$V125="P8",All!$AE125="RSS"),Ruler!V$29,IF(AND(All!$V125="P9",All!$AE125="RSS"),Ruler!V$30,0)))))))))))))))))))))))))))</f>
        <v>2</v>
      </c>
      <c r="CD125" s="325">
        <f>IF(AND(All!$V125="P1",All!$AE125="RDP"),Ruler!W$6,IF(AND(All!$V125="P2",All!$AE125="RDP"),Ruler!W$7,IF(AND(All!$V125="P3",All!$AE125="RDP"),Ruler!W$8,IF(AND(All!$V125="P4",All!$AE125="RDP"),Ruler!W$9,IF(AND(All!$V125="P5",All!$AE125="RDP"),Ruler!W$10,IF(AND(All!$V125="P6",All!$AE125="RDP"),Ruler!W$11,IF(AND(All!$V125="P7",All!$AE125="RDP"),Ruler!W$12,IF(AND(All!$V125="P8",All!$AE125="RDP"),Ruler!W$13,IF(AND(All!$V125="P9",All!$AE125="RDP"),Ruler!W$14,IF(AND(All!$V125="P1",All!$AE125="RMS"),Ruler!W$6,IF(AND(All!$V125="P2",All!$AE125="RMS"),Ruler!W$15,IF(AND(All!$V125="P3",All!$AE125="RMS"),Ruler!W$16,IF(AND(All!$V125="P4",All!$AE125="RMS"),Ruler!W$17,IF(AND(All!$V125="P5",All!$AE125="RMS"),Ruler!W$18,IF(AND(All!$V125="P6",All!$AE125="RMS"),Ruler!W$19,IF(AND(All!$V125="P7",All!$AE125="RMS"),Ruler!W$20,IF(AND(All!$V125="P8",All!$AE125="RMS"),Ruler!W$21,IF(AND(All!$V125="P9",All!$AE125="RMS"),Ruler!W$22,IF(AND(All!$V125="P1",All!$AE125="RSS"),Ruler!W$6,IF(AND(All!$V125="P2",All!$AE125="RSS"),Ruler!W$23,IF(AND(All!$V125="P3",All!$AE125="RSS"),Ruler!W$24,IF(AND(All!$V125="P4",All!$AE125="RSS"),Ruler!W$25,IF(AND(All!$V125="P5",All!$AE125="RSS"),Ruler!W$26,IF(AND(All!$V125="P6",All!$AE125="RSS"),Ruler!W$27,IF(AND(All!$V125="P7",All!$AE125="RSS"),Ruler!W$28,IF(AND(All!$V125="P8",All!$AE125="RSS"),Ruler!W$29,IF(AND(All!$V125="P9",All!$AE125="RSS"),Ruler!W$30,0)))))))))))))))))))))))))))</f>
        <v>2</v>
      </c>
      <c r="CE125" s="325">
        <f>IF(AND(All!$V125="P1",All!$AE125="RDP"),Ruler!X$6,IF(AND(All!$V125="P2",All!$AE125="RDP"),Ruler!X$7,IF(AND(All!$V125="P3",All!$AE125="RDP"),Ruler!X$8,IF(AND(All!$V125="P4",All!$AE125="RDP"),Ruler!X$9,IF(AND(All!$V125="P5",All!$AE125="RDP"),Ruler!X$10,IF(AND(All!$V125="P6",All!$AE125="RDP"),Ruler!X$11,IF(AND(All!$V125="P7",All!$AE125="RDP"),Ruler!X$12,IF(AND(All!$V125="P8",All!$AE125="RDP"),Ruler!X$13,IF(AND(All!$V125="P9",All!$AE125="RDP"),Ruler!X$14,IF(AND(All!$V125="P1",All!$AE125="RMS"),Ruler!X$6,IF(AND(All!$V125="P2",All!$AE125="RMS"),Ruler!X$15,IF(AND(All!$V125="P3",All!$AE125="RMS"),Ruler!X$16,IF(AND(All!$V125="P4",All!$AE125="RMS"),Ruler!X$17,IF(AND(All!$V125="P5",All!$AE125="RMS"),Ruler!X$18,IF(AND(All!$V125="P6",All!$AE125="RMS"),Ruler!X$19,IF(AND(All!$V125="P7",All!$AE125="RMS"),Ruler!X$20,IF(AND(All!$V125="P8",All!$AE125="RMS"),Ruler!X$21,IF(AND(All!$V125="P9",All!$AE125="RMS"),Ruler!X$22,IF(AND(All!$V125="P1",All!$AE125="RSS"),Ruler!X$6,IF(AND(All!$V125="P2",All!$AE125="RSS"),Ruler!X$23,IF(AND(All!$V125="P3",All!$AE125="RSS"),Ruler!X$24,IF(AND(All!$V125="P4",All!$AE125="RSS"),Ruler!X$25,IF(AND(All!$V125="P5",All!$AE125="RSS"),Ruler!X$26,IF(AND(All!$V125="P6",All!$AE125="RSS"),Ruler!X$27,IF(AND(All!$V125="P7",All!$AE125="RSS"),Ruler!X$28,IF(AND(All!$V125="P8",All!$AE125="RSS"),Ruler!X$29,IF(AND(All!$V125="P9",All!$AE125="RSS"),Ruler!X$30,0)))))))))))))))))))))))))))</f>
        <v>2</v>
      </c>
      <c r="CF125" s="325">
        <f>IF(AND(All!$V125="P1",All!$AE125="RDP"),Ruler!Y$6,IF(AND(All!$V125="P2",All!$AE125="RDP"),Ruler!Y$7,IF(AND(All!$V125="P3",All!$AE125="RDP"),Ruler!Y$8,IF(AND(All!$V125="P4",All!$AE125="RDP"),Ruler!Y$9,IF(AND(All!$V125="P5",All!$AE125="RDP"),Ruler!Y$10,IF(AND(All!$V125="P6",All!$AE125="RDP"),Ruler!Y$11,IF(AND(All!$V125="P7",All!$AE125="RDP"),Ruler!Y$12,IF(AND(All!$V125="P8",All!$AE125="RDP"),Ruler!Y$13,IF(AND(All!$V125="P9",All!$AE125="RDP"),Ruler!Y$14,IF(AND(All!$V125="P1",All!$AE125="RMS"),Ruler!Y$6,IF(AND(All!$V125="P2",All!$AE125="RMS"),Ruler!Y$15,IF(AND(All!$V125="P3",All!$AE125="RMS"),Ruler!Y$16,IF(AND(All!$V125="P4",All!$AE125="RMS"),Ruler!Y$17,IF(AND(All!$V125="P5",All!$AE125="RMS"),Ruler!Y$18,IF(AND(All!$V125="P6",All!$AE125="RMS"),Ruler!Y$19,IF(AND(All!$V125="P7",All!$AE125="RMS"),Ruler!Y$20,IF(AND(All!$V125="P8",All!$AE125="RMS"),Ruler!Y$21,IF(AND(All!$V125="P9",All!$AE125="RMS"),Ruler!Y$22,IF(AND(All!$V125="P1",All!$AE125="RSS"),Ruler!Y$6,IF(AND(All!$V125="P2",All!$AE125="RSS"),Ruler!Y$23,IF(AND(All!$V125="P3",All!$AE125="RSS"),Ruler!Y$24,IF(AND(All!$V125="P4",All!$AE125="RSS"),Ruler!Y$25,IF(AND(All!$V125="P5",All!$AE125="RSS"),Ruler!Y$26,IF(AND(All!$V125="P6",All!$AE125="RSS"),Ruler!Y$27,IF(AND(All!$V125="P7",All!$AE125="RSS"),Ruler!Y$28,IF(AND(All!$V125="P8",All!$AE125="RSS"),Ruler!Y$29,IF(AND(All!$V125="P9",All!$AE125="RSS"),Ruler!Y$30,0)))))))))))))))))))))))))))</f>
        <v>1</v>
      </c>
      <c r="CG125" s="325">
        <f>IF(AND(All!$V125="P1",All!$AE125="RDP"),Ruler!Z$6,IF(AND(All!$V125="P2",All!$AE125="RDP"),Ruler!Z$7,IF(AND(All!$V125="P3",All!$AE125="RDP"),Ruler!Z$8,IF(AND(All!$V125="P4",All!$AE125="RDP"),Ruler!Z$9,IF(AND(All!$V125="P5",All!$AE125="RDP"),Ruler!Z$10,IF(AND(All!$V125="P6",All!$AE125="RDP"),Ruler!Z$11,IF(AND(All!$V125="P7",All!$AE125="RDP"),Ruler!Z$12,IF(AND(All!$V125="P8",All!$AE125="RDP"),Ruler!Z$13,IF(AND(All!$V125="P9",All!$AE125="RDP"),Ruler!Z$14,IF(AND(All!$V125="P1",All!$AE125="RMS"),Ruler!Z$6,IF(AND(All!$V125="P2",All!$AE125="RMS"),Ruler!Z$15,IF(AND(All!$V125="P3",All!$AE125="RMS"),Ruler!Z$16,IF(AND(All!$V125="P4",All!$AE125="RMS"),Ruler!Z$17,IF(AND(All!$V125="P5",All!$AE125="RMS"),Ruler!Z$18,IF(AND(All!$V125="P6",All!$AE125="RMS"),Ruler!Z$19,IF(AND(All!$V125="P7",All!$AE125="RMS"),Ruler!Z$20,IF(AND(All!$V125="P8",All!$AE125="RMS"),Ruler!Z$21,IF(AND(All!$V125="P9",All!$AE125="RMS"),Ruler!Z$22,IF(AND(All!$V125="P1",All!$AE125="RSS"),Ruler!Z$6,IF(AND(All!$V125="P2",All!$AE125="RSS"),Ruler!Z$23,IF(AND(All!$V125="P3",All!$AE125="RSS"),Ruler!Z$24,IF(AND(All!$V125="P4",All!$AE125="RSS"),Ruler!Z$25,IF(AND(All!$V125="P5",All!$AE125="RSS"),Ruler!Z$26,IF(AND(All!$V125="P6",All!$AE125="RSS"),Ruler!Z$27,IF(AND(All!$V125="P7",All!$AE125="RSS"),Ruler!Z$28,IF(AND(All!$V125="P8",All!$AE125="RSS"),Ruler!Z$29,IF(AND(All!$V125="P9",All!$AE125="RSS"),Ruler!Z$30,0)))))))))))))))))))))))))))</f>
        <v>2</v>
      </c>
      <c r="CH125" s="325">
        <f>IF(AND(All!$V125="P1",All!$AE125="RDP"),Ruler!AA$6,IF(AND(All!$V125="P2",All!$AE125="RDP"),Ruler!AA$7,IF(AND(All!$V125="P3",All!$AE125="RDP"),Ruler!AA$8,IF(AND(All!$V125="P4",All!$AE125="RDP"),Ruler!AA$9,IF(AND(All!$V125="P5",All!$AE125="RDP"),Ruler!AA$10,IF(AND(All!$V125="P6",All!$AE125="RDP"),Ruler!AA$11,IF(AND(All!$V125="P7",All!$AE125="RDP"),Ruler!AA$12,IF(AND(All!$V125="P8",All!$AE125="RDP"),Ruler!AA$13,IF(AND(All!$V125="P9",All!$AE125="RDP"),Ruler!AA$14,IF(AND(All!$V125="P1",All!$AE125="RMS"),Ruler!AA$6,IF(AND(All!$V125="P2",All!$AE125="RMS"),Ruler!AA$15,IF(AND(All!$V125="P3",All!$AE125="RMS"),Ruler!AA$16,IF(AND(All!$V125="P4",All!$AE125="RMS"),Ruler!AA$17,IF(AND(All!$V125="P5",All!$AE125="RMS"),Ruler!AA$18,IF(AND(All!$V125="P6",All!$AE125="RMS"),Ruler!AA$19,IF(AND(All!$V125="P7",All!$AE125="RMS"),Ruler!AA$20,IF(AND(All!$V125="P8",All!$AE125="RMS"),Ruler!AA$21,IF(AND(All!$V125="P9",All!$AE125="RMS"),Ruler!AA$22,IF(AND(All!$V125="P1",All!$AE125="RSS"),Ruler!AA$6,IF(AND(All!$V125="P2",All!$AE125="RSS"),Ruler!AA$23,IF(AND(All!$V125="P3",All!$AE125="RSS"),Ruler!AA$24,IF(AND(All!$V125="P4",All!$AE125="RSS"),Ruler!AA$25,IF(AND(All!$V125="P5",All!$AE125="RSS"),Ruler!AA$26,IF(AND(All!$V125="P6",All!$AE125="RSS"),Ruler!AA$27,IF(AND(All!$V125="P7",All!$AE125="RSS"),Ruler!AA$28,IF(AND(All!$V125="P8",All!$AE125="RSS"),Ruler!AA$29,IF(AND(All!$V125="P9",All!$AE125="RSS"),Ruler!AA$30,0)))))))))))))))))))))))))))</f>
        <v>1</v>
      </c>
      <c r="CI125" s="325">
        <f>IF(AND(All!$V125="P1",All!$AE125="RDP"),Ruler!AB$6,IF(AND(All!$V125="P2",All!$AE125="RDP"),Ruler!AB$7,IF(AND(All!$V125="P3",All!$AE125="RDP"),Ruler!AB$8,IF(AND(All!$V125="P4",All!$AE125="RDP"),Ruler!AB$9,IF(AND(All!$V125="P5",All!$AE125="RDP"),Ruler!AB$10,IF(AND(All!$V125="P6",All!$AE125="RDP"),Ruler!AB$11,IF(AND(All!$V125="P7",All!$AE125="RDP"),Ruler!AB$12,IF(AND(All!$V125="P8",All!$AE125="RDP"),Ruler!AB$13,IF(AND(All!$V125="P9",All!$AE125="RDP"),Ruler!AB$14,IF(AND(All!$V125="P1",All!$AE125="RMS"),Ruler!AB$6,IF(AND(All!$V125="P2",All!$AE125="RMS"),Ruler!AB$15,IF(AND(All!$V125="P3",All!$AE125="RMS"),Ruler!AB$16,IF(AND(All!$V125="P4",All!$AE125="RMS"),Ruler!AB$17,IF(AND(All!$V125="P5",All!$AE125="RMS"),Ruler!AB$18,IF(AND(All!$V125="P6",All!$AE125="RMS"),Ruler!AB$19,IF(AND(All!$V125="P7",All!$AE125="RMS"),Ruler!AB$20,IF(AND(All!$V125="P8",All!$AE125="RMS"),Ruler!AB$21,IF(AND(All!$V125="P9",All!$AE125="RMS"),Ruler!AB$22,IF(AND(All!$V125="P1",All!$AE125="RSS"),Ruler!AB$6,IF(AND(All!$V125="P2",All!$AE125="RSS"),Ruler!AB$23,IF(AND(All!$V125="P3",All!$AE125="RSS"),Ruler!AB$24,IF(AND(All!$V125="P4",All!$AE125="RSS"),Ruler!AB$25,IF(AND(All!$V125="P5",All!$AE125="RSS"),Ruler!AB$26,IF(AND(All!$V125="P6",All!$AE125="RSS"),Ruler!AB$27,IF(AND(All!$V125="P7",All!$AE125="RSS"),Ruler!AB$28,IF(AND(All!$V125="P8",All!$AE125="RSS"),Ruler!AB$29,IF(AND(All!$V125="P9",All!$AE125="RSS"),Ruler!AB$30,0)))))))))))))))))))))))))))</f>
        <v>1</v>
      </c>
      <c r="CJ125" s="323">
        <f>Table9[[#This Row],[R-B1]]-Table9[[#This Row],[B1]]</f>
        <v>1</v>
      </c>
      <c r="CK125" s="43">
        <f>Table9[[#This Row],[R-B2]]-Table9[[#This Row],[B2]]</f>
        <v>1</v>
      </c>
      <c r="CL125" s="43">
        <f>Table9[[#This Row],[R-B3]]-Table9[[#This Row],[B3]]</f>
        <v>0</v>
      </c>
      <c r="CM125" s="43">
        <f>Table9[[#This Row],[R-B4]]-Table9[[#This Row],[B4]]</f>
        <v>2</v>
      </c>
      <c r="CN125" s="43">
        <f>Table9[[#This Row],[R-B5]]-Table9[[#This Row],[B5]]</f>
        <v>1</v>
      </c>
      <c r="CO125" s="43">
        <f>Table9[[#This Row],[R-B6]]-Table9[[#This Row],[B6]]</f>
        <v>1</v>
      </c>
      <c r="CP125" s="43">
        <f>Table9[[#This Row],[R-B7]]-Table9[[#This Row],[B7]]</f>
        <v>1</v>
      </c>
      <c r="CQ125" s="43">
        <f>Table9[[#This Row],[R-B8]]-Table9[[#This Row],[B8]]</f>
        <v>1</v>
      </c>
      <c r="CR125" s="43">
        <f>Table9[[#This Row],[R-B9]]-Table9[[#This Row],[B9]]</f>
        <v>2</v>
      </c>
      <c r="CS125" s="43">
        <f>Table9[[#This Row],[R-B10]]-Table9[[#This Row],[B10]]</f>
        <v>0</v>
      </c>
      <c r="CT125" s="43">
        <f>Table9[[#This Row],[R-B11]]-Table9[[#This Row],[B11]]</f>
        <v>2</v>
      </c>
      <c r="CU125" s="43">
        <f>Table9[[#This Row],[R-B12]]-Table9[[#This Row],[B12]]</f>
        <v>2</v>
      </c>
      <c r="CV125" s="43">
        <f>Table9[[#This Row],[R-K1]]-Table9[[#This Row],[K1]]</f>
        <v>2</v>
      </c>
      <c r="CW125" s="43">
        <f>Table9[[#This Row],[R-K2]]-Table9[[#This Row],[K2]]</f>
        <v>1</v>
      </c>
      <c r="CX125" s="43">
        <f>Table9[[#This Row],[R-K3]]-Table9[[#This Row],[K3]]</f>
        <v>1</v>
      </c>
      <c r="CY125" s="43">
        <f>Table9[[#This Row],[R-K4]]-Table9[[#This Row],[K4]]</f>
        <v>2</v>
      </c>
      <c r="CZ125" s="43">
        <f>Table9[[#This Row],[R-K5]]-Table9[[#This Row],[K5]]</f>
        <v>2</v>
      </c>
      <c r="DA125" s="43">
        <f>Table9[[#This Row],[R-P1]]-Table9[[#This Row],[P1]]</f>
        <v>1</v>
      </c>
      <c r="DB125" s="43">
        <f>Table9[[#This Row],[R-P2]]-Table9[[#This Row],[P2]]</f>
        <v>1</v>
      </c>
      <c r="DC125" s="43">
        <f>Table9[[#This Row],[R-P3]]-Table9[[#This Row],[P3]]</f>
        <v>1</v>
      </c>
      <c r="DD125" s="43">
        <f>Table9[[#This Row],[R-P4]]-Table9[[#This Row],[P4]]</f>
        <v>1</v>
      </c>
      <c r="DE125" s="43">
        <f>Table9[[#This Row],[R-P5]]-Table9[[#This Row],[P5]]</f>
        <v>1</v>
      </c>
      <c r="DF125" s="43">
        <f>Table9[[#This Row],[R-E1]]-Table9[[#This Row],[E1]]</f>
        <v>1</v>
      </c>
      <c r="DG125" s="328">
        <f>Table9[[#This Row],[R-E2]]-Table9[[#This Row],[E2]]</f>
        <v>1</v>
      </c>
      <c r="DH125" s="43">
        <f>COUNTIF(Table9[[#This Row],[G-B1]:[G-B12]],"&lt;=0")/12*100</f>
        <v>16.666666666666664</v>
      </c>
      <c r="DI125" s="43">
        <f>COUNTIF(Table9[[#This Row],[G-K1]:[G-K5]],"&lt;=0")/5*100</f>
        <v>0</v>
      </c>
      <c r="DJ125" s="43">
        <f>COUNTIF(Table9[[#This Row],[G-P1]:[G-P5]],"&lt;=0")/5*100</f>
        <v>0</v>
      </c>
      <c r="DK125" s="43">
        <f>COUNTIF(Table9[[#This Row],[G-E1]:[G-E2]],"&lt;=0")/2*100</f>
        <v>0</v>
      </c>
      <c r="DL125" s="450">
        <f>IF(AE125="RDP",(COUNTIF(Table9[[#This Row],[G-B3]],"&lt;=0")+COUNTIF(Table9[[#This Row],[G-B4]],"&lt;=0")+COUNTIF(Table9[[#This Row],[G-B7]],"&lt;=0")+COUNTIF(Table9[[#This Row],[G-B11]],"&lt;=0")+COUNTIF(Table9[[#This Row],[G-K2]],"&lt;=0"))/5*100,IF(AE125="RMS",(COUNTIF(Table9[[#This Row],[G-B4]],"&lt;=0")+COUNTIF(Table9[[#This Row],[G-B5]],"&lt;=0")+COUNTIF(Table9[[#This Row],[G-B10]],"&lt;=0")+COUNTIF(Table9[[#This Row],[G-B12]],"&lt;=0")+COUNTIF(Table9[[#This Row],[G-K2]],"&lt;=0"))/5*100,IF(AE125="RSS",(COUNTIF(Table9[[#This Row],[G-B1]],"&lt;=0")+COUNTIF(Table9[[#This Row],[G-B2]],"&lt;=0")+COUNTIF(Table9[[#This Row],[G-B6]],"&lt;=0")+COUNTIF(Table9[[#This Row],[G-B11]],"&lt;=0")+COUNTIF(Table9[[#This Row],[G-B12]],"&lt;=0"))/5*100,0)))</f>
        <v>0</v>
      </c>
      <c r="DM125" s="332">
        <v>17</v>
      </c>
      <c r="DN125" s="42">
        <v>0</v>
      </c>
      <c r="DO125" s="42">
        <v>0</v>
      </c>
      <c r="DP125" s="42">
        <v>0</v>
      </c>
      <c r="DQ125" s="42">
        <v>0</v>
      </c>
      <c r="DR125" s="332">
        <v>0</v>
      </c>
      <c r="DS125" s="42">
        <v>0</v>
      </c>
      <c r="DT125" s="42">
        <v>0</v>
      </c>
      <c r="DU125" s="42">
        <v>0</v>
      </c>
      <c r="DV125" s="42">
        <v>0</v>
      </c>
      <c r="DW125" s="332">
        <v>0</v>
      </c>
      <c r="DX125" s="42">
        <v>0</v>
      </c>
      <c r="DY125" s="42">
        <v>0</v>
      </c>
      <c r="DZ125" s="42">
        <v>0</v>
      </c>
      <c r="EA125" s="333">
        <v>0</v>
      </c>
      <c r="EB125" s="342"/>
      <c r="EC125" s="339"/>
      <c r="ED125" s="339"/>
      <c r="EE125" s="338" t="s">
        <v>1101</v>
      </c>
    </row>
    <row r="126" spans="2:135" ht="15" hidden="1" thickBot="1" x14ac:dyDescent="0.4">
      <c r="B126" s="282">
        <v>129</v>
      </c>
      <c r="C126" s="42" t="s">
        <v>198</v>
      </c>
      <c r="E126" s="44" t="s">
        <v>1102</v>
      </c>
      <c r="F126" s="43"/>
      <c r="G126" s="357">
        <f t="shared" ref="G126:G187" ca="1" si="9">($T$1-H126)/365</f>
        <v>26.820910321537298</v>
      </c>
      <c r="H126" s="492">
        <v>36526</v>
      </c>
      <c r="I126" s="43" t="s">
        <v>136</v>
      </c>
      <c r="J126" s="43" t="s">
        <v>137</v>
      </c>
      <c r="K126" s="43" t="s">
        <v>138</v>
      </c>
      <c r="L126" s="43" t="s">
        <v>263</v>
      </c>
      <c r="M126" s="43" t="s">
        <v>843</v>
      </c>
      <c r="N126" s="43"/>
      <c r="O126" s="43" t="s">
        <v>200</v>
      </c>
      <c r="P126" s="43"/>
      <c r="Q126" s="43" t="s">
        <v>144</v>
      </c>
      <c r="R126" s="43"/>
      <c r="S126" s="43"/>
      <c r="T126" s="286"/>
      <c r="U126" s="43"/>
      <c r="V126" s="282" t="s">
        <v>55</v>
      </c>
      <c r="W126" s="43"/>
      <c r="X126" s="51">
        <f ca="1">($T$1-Table9[[#This Row],[Date of Appointment to Current Grade]])/365</f>
        <v>126.89214319824963</v>
      </c>
      <c r="Y126" s="43"/>
      <c r="Z126" s="43" t="s">
        <v>263</v>
      </c>
      <c r="AA126" s="43"/>
      <c r="AB126" s="43"/>
      <c r="AC126" s="43"/>
      <c r="AD126" s="43"/>
      <c r="AE126" s="43"/>
      <c r="AF126" s="43"/>
      <c r="AG126" s="43"/>
      <c r="AH126" s="43"/>
      <c r="AI126" s="43"/>
      <c r="AJ126" s="43"/>
      <c r="AK126" s="43"/>
      <c r="AL126" s="43"/>
      <c r="AM126" s="43"/>
      <c r="AN126" s="323"/>
      <c r="BK126" s="328"/>
      <c r="BL126" s="325">
        <f>IF(AND(All!$V126="P1",All!$AE126="RDP"),Ruler!E$6,IF(AND(All!$V126="P2",All!$AE126="RDP"),Ruler!E$7,IF(AND(All!$V126="P3",All!$AE126="RDP"),Ruler!E$8,IF(AND(All!$V126="P4",All!$AE126="RDP"),Ruler!E$9,IF(AND(All!$V126="P5",All!$AE126="RDP"),Ruler!E$10,IF(AND(All!$V126="P6",All!$AE126="RDP"),Ruler!E$11,IF(AND(All!$V126="P7",All!$AE126="RDP"),Ruler!E$12,IF(AND(All!$V126="P8",All!$AE126="RDP"),Ruler!E$13,IF(AND(All!$V126="P9",All!$AE126="RDP"),Ruler!E$14,IF(AND(All!$V126="P1",All!$AE126="RMS"),Ruler!E$6,IF(AND(All!$V126="P2",All!$AE126="RMS"),Ruler!E$15,IF(AND(All!$V126="P3",All!$AE126="RMS"),Ruler!E$16,IF(AND(All!$V126="P4",All!$AE126="RMS"),Ruler!E$17,IF(AND(All!$V126="P5",All!$AE126="RMS"),Ruler!E$18,IF(AND(All!$V126="P6",All!$AE126="RMS"),Ruler!E$19,IF(AND(All!$V126="P7",All!$AE126="RMS"),Ruler!E$20,IF(AND(All!$V126="P8",All!$AE126="RMS"),Ruler!E$21,IF(AND(All!$V126="P9",All!$AE126="RMS"),Ruler!E$22,IF(AND(All!$V126="P1",All!$AE126="RSS"),Ruler!E$6,IF(AND(All!$V126="P2",All!$AE126="RSS"),Ruler!E$23,IF(AND(All!$V126="P3",All!$AE126="RSS"),Ruler!E$24,IF(AND(All!$V126="P4",All!$AE126="RSS"),Ruler!E$25,IF(AND(All!$V126="P5",All!$AE126="RSS"),Ruler!E$26,IF(AND(All!$V126="P6",All!$AE126="RSS"),Ruler!E$27,IF(AND(All!$V126="P7",All!$AE126="RSS"),Ruler!E$28,IF(AND(All!$V126="P8",All!$AE126="RSS"),Ruler!E$29,IF(AND(All!$V126="P9",All!$AE126="RSS"),Ruler!E$30,0)))))))))))))))))))))))))))</f>
        <v>0</v>
      </c>
      <c r="BM126" s="325">
        <f>IF(AND(All!$V126="P1",All!$AE126="RDP"),Ruler!F$6,IF(AND(All!$V126="P2",All!$AE126="RDP"),Ruler!F$7,IF(AND(All!$V126="P3",All!$AE126="RDP"),Ruler!F$8,IF(AND(All!$V126="P4",All!$AE126="RDP"),Ruler!F$9,IF(AND(All!$V126="P5",All!$AE126="RDP"),Ruler!F$10,IF(AND(All!$V126="P6",All!$AE126="RDP"),Ruler!F$11,IF(AND(All!$V126="P7",All!$AE126="RDP"),Ruler!F$12,IF(AND(All!$V126="P8",All!$AE126="RDP"),Ruler!F$13,IF(AND(All!$V126="P9",All!$AE126="RDP"),Ruler!F$14,IF(AND(All!$V126="P1",All!$AE126="RMS"),Ruler!F$6,IF(AND(All!$V126="P2",All!$AE126="RMS"),Ruler!F$15,IF(AND(All!$V126="P3",All!$AE126="RMS"),Ruler!F$16,IF(AND(All!$V126="P4",All!$AE126="RMS"),Ruler!F$17,IF(AND(All!$V126="P5",All!$AE126="RMS"),Ruler!F$18,IF(AND(All!$V126="P6",All!$AE126="RMS"),Ruler!F$19,IF(AND(All!$V126="P7",All!$AE126="RMS"),Ruler!F$20,IF(AND(All!$V126="P8",All!$AE126="RMS"),Ruler!F$21,IF(AND(All!$V126="P9",All!$AE126="RMS"),Ruler!F$22,IF(AND(All!$V126="P1",All!$AE126="RSS"),Ruler!F$6,IF(AND(All!$V126="P2",All!$AE126="RSS"),Ruler!F$23,IF(AND(All!$V126="P3",All!$AE126="RSS"),Ruler!F$24,IF(AND(All!$V126="P4",All!$AE126="RSS"),Ruler!F$25,IF(AND(All!$V126="P5",All!$AE126="RSS"),Ruler!F$26,IF(AND(All!$V126="P6",All!$AE126="RSS"),Ruler!F$27,IF(AND(All!$V126="P7",All!$AE126="RSS"),Ruler!F$28,IF(AND(All!$V126="P8",All!$AE126="RSS"),Ruler!F$29,IF(AND(All!$V126="P9",All!$AE126="RSS"),Ruler!F$30,0)))))))))))))))))))))))))))</f>
        <v>0</v>
      </c>
      <c r="BN126" s="325">
        <f>IF(AND(All!$V126="P1",All!$AE126="RDP"),Ruler!G$6,IF(AND(All!$V126="P2",All!$AE126="RDP"),Ruler!G$7,IF(AND(All!$V126="P3",All!$AE126="RDP"),Ruler!G$8,IF(AND(All!$V126="P4",All!$AE126="RDP"),Ruler!G$9,IF(AND(All!$V126="P5",All!$AE126="RDP"),Ruler!G$10,IF(AND(All!$V126="P6",All!$AE126="RDP"),Ruler!G$11,IF(AND(All!$V126="P7",All!$AE126="RDP"),Ruler!G$12,IF(AND(All!$V126="P8",All!$AE126="RDP"),Ruler!G$13,IF(AND(All!$V126="P9",All!$AE126="RDP"),Ruler!G$14,IF(AND(All!$V126="P1",All!$AE126="RMS"),Ruler!G$6,IF(AND(All!$V126="P2",All!$AE126="RMS"),Ruler!G$15,IF(AND(All!$V126="P3",All!$AE126="RMS"),Ruler!G$16,IF(AND(All!$V126="P4",All!$AE126="RMS"),Ruler!G$17,IF(AND(All!$V126="P5",All!$AE126="RMS"),Ruler!G$18,IF(AND(All!$V126="P6",All!$AE126="RMS"),Ruler!G$19,IF(AND(All!$V126="P7",All!$AE126="RMS"),Ruler!G$20,IF(AND(All!$V126="P8",All!$AE126="RMS"),Ruler!G$21,IF(AND(All!$V126="P9",All!$AE126="RMS"),Ruler!G$22,IF(AND(All!$V126="P1",All!$AE126="RSS"),Ruler!G$6,IF(AND(All!$V126="P2",All!$AE126="RSS"),Ruler!G$23,IF(AND(All!$V126="P3",All!$AE126="RSS"),Ruler!G$24,IF(AND(All!$V126="P4",All!$AE126="RSS"),Ruler!G$25,IF(AND(All!$V126="P5",All!$AE126="RSS"),Ruler!G$26,IF(AND(All!$V126="P6",All!$AE126="RSS"),Ruler!G$27,IF(AND(All!$V126="P7",All!$AE126="RSS"),Ruler!G$28,IF(AND(All!$V126="P8",All!$AE126="RSS"),Ruler!G$29,IF(AND(All!$V126="P9",All!$AE126="RSS"),Ruler!G$30,0)))))))))))))))))))))))))))</f>
        <v>0</v>
      </c>
      <c r="BO126" s="325">
        <f>IF(AND(All!$V126="P1",All!$AE126="RDP"),Ruler!H$6,IF(AND(All!$V126="P2",All!$AE126="RDP"),Ruler!H$7,IF(AND(All!$V126="P3",All!$AE126="RDP"),Ruler!H$8,IF(AND(All!$V126="P4",All!$AE126="RDP"),Ruler!H$9,IF(AND(All!$V126="P5",All!$AE126="RDP"),Ruler!H$10,IF(AND(All!$V126="P6",All!$AE126="RDP"),Ruler!H$11,IF(AND(All!$V126="P7",All!$AE126="RDP"),Ruler!H$12,IF(AND(All!$V126="P8",All!$AE126="RDP"),Ruler!H$13,IF(AND(All!$V126="P9",All!$AE126="RDP"),Ruler!H$14,IF(AND(All!$V126="P1",All!$AE126="RMS"),Ruler!H$6,IF(AND(All!$V126="P2",All!$AE126="RMS"),Ruler!H$15,IF(AND(All!$V126="P3",All!$AE126="RMS"),Ruler!H$16,IF(AND(All!$V126="P4",All!$AE126="RMS"),Ruler!H$17,IF(AND(All!$V126="P5",All!$AE126="RMS"),Ruler!H$18,IF(AND(All!$V126="P6",All!$AE126="RMS"),Ruler!H$19,IF(AND(All!$V126="P7",All!$AE126="RMS"),Ruler!H$20,IF(AND(All!$V126="P8",All!$AE126="RMS"),Ruler!H$21,IF(AND(All!$V126="P9",All!$AE126="RMS"),Ruler!H$22,IF(AND(All!$V126="P1",All!$AE126="RSS"),Ruler!H$6,IF(AND(All!$V126="P2",All!$AE126="RSS"),Ruler!H$23,IF(AND(All!$V126="P3",All!$AE126="RSS"),Ruler!H$24,IF(AND(All!$V126="P4",All!$AE126="RSS"),Ruler!H$25,IF(AND(All!$V126="P5",All!$AE126="RSS"),Ruler!H$26,IF(AND(All!$V126="P6",All!$AE126="RSS"),Ruler!H$27,IF(AND(All!$V126="P7",All!$AE126="RSS"),Ruler!H$28,IF(AND(All!$V126="P8",All!$AE126="RSS"),Ruler!H$29,IF(AND(All!$V126="P9",All!$AE126="RSS"),Ruler!H$30,0)))))))))))))))))))))))))))</f>
        <v>0</v>
      </c>
      <c r="BP126" s="325">
        <f>IF(AND(All!$V126="P1",All!$AE126="RDP"),Ruler!I$6,IF(AND(All!$V126="P2",All!$AE126="RDP"),Ruler!I$7,IF(AND(All!$V126="P3",All!$AE126="RDP"),Ruler!I$8,IF(AND(All!$V126="P4",All!$AE126="RDP"),Ruler!I$9,IF(AND(All!$V126="P5",All!$AE126="RDP"),Ruler!I$10,IF(AND(All!$V126="P6",All!$AE126="RDP"),Ruler!I$11,IF(AND(All!$V126="P7",All!$AE126="RDP"),Ruler!I$12,IF(AND(All!$V126="P8",All!$AE126="RDP"),Ruler!I$13,IF(AND(All!$V126="P9",All!$AE126="RDP"),Ruler!I$14,IF(AND(All!$V126="P1",All!$AE126="RMS"),Ruler!I$6,IF(AND(All!$V126="P2",All!$AE126="RMS"),Ruler!I$15,IF(AND(All!$V126="P3",All!$AE126="RMS"),Ruler!I$16,IF(AND(All!$V126="P4",All!$AE126="RMS"),Ruler!I$17,IF(AND(All!$V126="P5",All!$AE126="RMS"),Ruler!I$18,IF(AND(All!$V126="P6",All!$AE126="RMS"),Ruler!I$19,IF(AND(All!$V126="P7",All!$AE126="RMS"),Ruler!I$20,IF(AND(All!$V126="P8",All!$AE126="RMS"),Ruler!I$21,IF(AND(All!$V126="P9",All!$AE126="RMS"),Ruler!I$22,IF(AND(All!$V126="P1",All!$AE126="RSS"),Ruler!I$6,IF(AND(All!$V126="P2",All!$AE126="RSS"),Ruler!I$23,IF(AND(All!$V126="P3",All!$AE126="RSS"),Ruler!I$24,IF(AND(All!$V126="P4",All!$AE126="RSS"),Ruler!I$25,IF(AND(All!$V126="P5",All!$AE126="RSS"),Ruler!I$26,IF(AND(All!$V126="P6",All!$AE126="RSS"),Ruler!I$27,IF(AND(All!$V126="P7",All!$AE126="RSS"),Ruler!I$28,IF(AND(All!$V126="P8",All!$AE126="RSS"),Ruler!I$29,IF(AND(All!$V126="P9",All!$AE126="RSS"),Ruler!I$30,0)))))))))))))))))))))))))))</f>
        <v>0</v>
      </c>
      <c r="BQ126" s="325">
        <f>IF(AND(All!$V126="P1",All!$AE126="RDP"),Ruler!J$6,IF(AND(All!$V126="P2",All!$AE126="RDP"),Ruler!J$7,IF(AND(All!$V126="P3",All!$AE126="RDP"),Ruler!J$8,IF(AND(All!$V126="P4",All!$AE126="RDP"),Ruler!J$9,IF(AND(All!$V126="P5",All!$AE126="RDP"),Ruler!J$10,IF(AND(All!$V126="P6",All!$AE126="RDP"),Ruler!J$11,IF(AND(All!$V126="P7",All!$AE126="RDP"),Ruler!J$12,IF(AND(All!$V126="P8",All!$AE126="RDP"),Ruler!J$13,IF(AND(All!$V126="P9",All!$AE126="RDP"),Ruler!J$14,IF(AND(All!$V126="P1",All!$AE126="RMS"),Ruler!J$6,IF(AND(All!$V126="P2",All!$AE126="RMS"),Ruler!J$15,IF(AND(All!$V126="P3",All!$AE126="RMS"),Ruler!J$16,IF(AND(All!$V126="P4",All!$AE126="RMS"),Ruler!J$17,IF(AND(All!$V126="P5",All!$AE126="RMS"),Ruler!J$18,IF(AND(All!$V126="P6",All!$AE126="RMS"),Ruler!J$19,IF(AND(All!$V126="P7",All!$AE126="RMS"),Ruler!J$20,IF(AND(All!$V126="P8",All!$AE126="RMS"),Ruler!J$21,IF(AND(All!$V126="P9",All!$AE126="RMS"),Ruler!J$22,IF(AND(All!$V126="P1",All!$AE126="RSS"),Ruler!J$6,IF(AND(All!$V126="P2",All!$AE126="RSS"),Ruler!J$23,IF(AND(All!$V126="P3",All!$AE126="RSS"),Ruler!J$24,IF(AND(All!$V126="P4",All!$AE126="RSS"),Ruler!J$25,IF(AND(All!$V126="P5",All!$AE126="RSS"),Ruler!J$26,IF(AND(All!$V126="P6",All!$AE126="RSS"),Ruler!J$27,IF(AND(All!$V126="P7",All!$AE126="RSS"),Ruler!J$28,IF(AND(All!$V126="P8",All!$AE126="RSS"),Ruler!J$29,IF(AND(All!$V126="P9",All!$AE126="RSS"),Ruler!J$30,0)))))))))))))))))))))))))))</f>
        <v>0</v>
      </c>
      <c r="BR126" s="325">
        <f>IF(AND(All!$V126="P1",All!$AE126="RDP"),Ruler!K$6,IF(AND(All!$V126="P2",All!$AE126="RDP"),Ruler!K$7,IF(AND(All!$V126="P3",All!$AE126="RDP"),Ruler!K$8,IF(AND(All!$V126="P4",All!$AE126="RDP"),Ruler!K$9,IF(AND(All!$V126="P5",All!$AE126="RDP"),Ruler!K$10,IF(AND(All!$V126="P6",All!$AE126="RDP"),Ruler!K$11,IF(AND(All!$V126="P7",All!$AE126="RDP"),Ruler!K$12,IF(AND(All!$V126="P8",All!$AE126="RDP"),Ruler!K$13,IF(AND(All!$V126="P9",All!$AE126="RDP"),Ruler!K$14,IF(AND(All!$V126="P1",All!$AE126="RMS"),Ruler!K$6,IF(AND(All!$V126="P2",All!$AE126="RMS"),Ruler!K$15,IF(AND(All!$V126="P3",All!$AE126="RMS"),Ruler!K$16,IF(AND(All!$V126="P4",All!$AE126="RMS"),Ruler!K$17,IF(AND(All!$V126="P5",All!$AE126="RMS"),Ruler!K$18,IF(AND(All!$V126="P6",All!$AE126="RMS"),Ruler!K$19,IF(AND(All!$V126="P7",All!$AE126="RMS"),Ruler!K$20,IF(AND(All!$V126="P8",All!$AE126="RMS"),Ruler!K$21,IF(AND(All!$V126="P9",All!$AE126="RMS"),Ruler!K$22,IF(AND(All!$V126="P1",All!$AE126="RSS"),Ruler!K$6,IF(AND(All!$V126="P2",All!$AE126="RSS"),Ruler!K$23,IF(AND(All!$V126="P3",All!$AE126="RSS"),Ruler!K$24,IF(AND(All!$V126="P4",All!$AE126="RSS"),Ruler!K$25,IF(AND(All!$V126="P5",All!$AE126="RSS"),Ruler!K$26,IF(AND(All!$V126="P6",All!$AE126="RSS"),Ruler!K$27,IF(AND(All!$V126="P7",All!$AE126="RSS"),Ruler!K$28,IF(AND(All!$V126="P8",All!$AE126="RSS"),Ruler!K$29,IF(AND(All!$V126="P9",All!$AE126="RSS"),Ruler!K$30,0)))))))))))))))))))))))))))</f>
        <v>0</v>
      </c>
      <c r="BS126" s="325">
        <f>IF(AND(All!$V126="P1",All!$AE126="RDP"),Ruler!L$6,IF(AND(All!$V126="P2",All!$AE126="RDP"),Ruler!L$7,IF(AND(All!$V126="P3",All!$AE126="RDP"),Ruler!L$8,IF(AND(All!$V126="P4",All!$AE126="RDP"),Ruler!L$9,IF(AND(All!$V126="P5",All!$AE126="RDP"),Ruler!L$10,IF(AND(All!$V126="P6",All!$AE126="RDP"),Ruler!L$11,IF(AND(All!$V126="P7",All!$AE126="RDP"),Ruler!L$12,IF(AND(All!$V126="P8",All!$AE126="RDP"),Ruler!L$13,IF(AND(All!$V126="P9",All!$AE126="RDP"),Ruler!L$14,IF(AND(All!$V126="P1",All!$AE126="RMS"),Ruler!L$6,IF(AND(All!$V126="P2",All!$AE126="RMS"),Ruler!L$15,IF(AND(All!$V126="P3",All!$AE126="RMS"),Ruler!L$16,IF(AND(All!$V126="P4",All!$AE126="RMS"),Ruler!L$17,IF(AND(All!$V126="P5",All!$AE126="RMS"),Ruler!L$18,IF(AND(All!$V126="P6",All!$AE126="RMS"),Ruler!L$19,IF(AND(All!$V126="P7",All!$AE126="RMS"),Ruler!L$20,IF(AND(All!$V126="P8",All!$AE126="RMS"),Ruler!L$21,IF(AND(All!$V126="P9",All!$AE126="RMS"),Ruler!L$22,IF(AND(All!$V126="P1",All!$AE126="RSS"),Ruler!L$6,IF(AND(All!$V126="P2",All!$AE126="RSS"),Ruler!L$23,IF(AND(All!$V126="P3",All!$AE126="RSS"),Ruler!L$24,IF(AND(All!$V126="P4",All!$AE126="RSS"),Ruler!L$25,IF(AND(All!$V126="P5",All!$AE126="RSS"),Ruler!L$26,IF(AND(All!$V126="P6",All!$AE126="RSS"),Ruler!L$27,IF(AND(All!$V126="P7",All!$AE126="RSS"),Ruler!L$28,IF(AND(All!$V126="P8",All!$AE126="RSS"),Ruler!L$29,IF(AND(All!$V126="P9",All!$AE126="RSS"),Ruler!L$30,0)))))))))))))))))))))))))))</f>
        <v>0</v>
      </c>
      <c r="BT126" s="325">
        <f>IF(AND(All!$V126="P1",All!$AE126="RDP"),Ruler!M$6,IF(AND(All!$V126="P2",All!$AE126="RDP"),Ruler!M$7,IF(AND(All!$V126="P3",All!$AE126="RDP"),Ruler!M$8,IF(AND(All!$V126="P4",All!$AE126="RDP"),Ruler!M$9,IF(AND(All!$V126="P5",All!$AE126="RDP"),Ruler!M$10,IF(AND(All!$V126="P6",All!$AE126="RDP"),Ruler!M$11,IF(AND(All!$V126="P7",All!$AE126="RDP"),Ruler!M$12,IF(AND(All!$V126="P8",All!$AE126="RDP"),Ruler!M$13,IF(AND(All!$V126="P9",All!$AE126="RDP"),Ruler!M$14,IF(AND(All!$V126="P1",All!$AE126="RMS"),Ruler!M$6,IF(AND(All!$V126="P2",All!$AE126="RMS"),Ruler!M$15,IF(AND(All!$V126="P3",All!$AE126="RMS"),Ruler!M$16,IF(AND(All!$V126="P4",All!$AE126="RMS"),Ruler!M$17,IF(AND(All!$V126="P5",All!$AE126="RMS"),Ruler!M$18,IF(AND(All!$V126="P6",All!$AE126="RMS"),Ruler!M$19,IF(AND(All!$V126="P7",All!$AE126="RMS"),Ruler!M$20,IF(AND(All!$V126="P8",All!$AE126="RMS"),Ruler!M$21,IF(AND(All!$V126="P9",All!$AE126="RMS"),Ruler!M$22,IF(AND(All!$V126="P1",All!$AE126="RSS"),Ruler!M$6,IF(AND(All!$V126="P2",All!$AE126="RSS"),Ruler!M$23,IF(AND(All!$V126="P3",All!$AE126="RSS"),Ruler!M$24,IF(AND(All!$V126="P4",All!$AE126="RSS"),Ruler!M$25,IF(AND(All!$V126="P5",All!$AE126="RSS"),Ruler!M$26,IF(AND(All!$V126="P6",All!$AE126="RSS"),Ruler!M$27,IF(AND(All!$V126="P7",All!$AE126="RSS"),Ruler!M$28,IF(AND(All!$V126="P8",All!$AE126="RSS"),Ruler!M$29,IF(AND(All!$V126="P9",All!$AE126="RSS"),Ruler!M$30,0)))))))))))))))))))))))))))</f>
        <v>0</v>
      </c>
      <c r="BU126" s="325">
        <f>IF(AND(All!$V126="P1",All!$AE126="RDP"),Ruler!N$6,IF(AND(All!$V126="P2",All!$AE126="RDP"),Ruler!N$7,IF(AND(All!$V126="P3",All!$AE126="RDP"),Ruler!N$8,IF(AND(All!$V126="P4",All!$AE126="RDP"),Ruler!N$9,IF(AND(All!$V126="P5",All!$AE126="RDP"),Ruler!N$10,IF(AND(All!$V126="P6",All!$AE126="RDP"),Ruler!N$11,IF(AND(All!$V126="P7",All!$AE126="RDP"),Ruler!N$12,IF(AND(All!$V126="P8",All!$AE126="RDP"),Ruler!N$13,IF(AND(All!$V126="P9",All!$AE126="RDP"),Ruler!N$14,IF(AND(All!$V126="P1",All!$AE126="RMS"),Ruler!N$6,IF(AND(All!$V126="P2",All!$AE126="RMS"),Ruler!N$15,IF(AND(All!$V126="P3",All!$AE126="RMS"),Ruler!N$16,IF(AND(All!$V126="P4",All!$AE126="RMS"),Ruler!N$17,IF(AND(All!$V126="P5",All!$AE126="RMS"),Ruler!N$18,IF(AND(All!$V126="P6",All!$AE126="RMS"),Ruler!N$19,IF(AND(All!$V126="P7",All!$AE126="RMS"),Ruler!N$20,IF(AND(All!$V126="P8",All!$AE126="RMS"),Ruler!N$21,IF(AND(All!$V126="P9",All!$AE126="RMS"),Ruler!N$22,IF(AND(All!$V126="P1",All!$AE126="RSS"),Ruler!N$6,IF(AND(All!$V126="P2",All!$AE126="RSS"),Ruler!N$23,IF(AND(All!$V126="P3",All!$AE126="RSS"),Ruler!N$24,IF(AND(All!$V126="P4",All!$AE126="RSS"),Ruler!N$25,IF(AND(All!$V126="P5",All!$AE126="RSS"),Ruler!N$26,IF(AND(All!$V126="P6",All!$AE126="RSS"),Ruler!N$27,IF(AND(All!$V126="P7",All!$AE126="RSS"),Ruler!N$28,IF(AND(All!$V126="P8",All!$AE126="RSS"),Ruler!N$29,IF(AND(All!$V126="P9",All!$AE126="RSS"),Ruler!N$30,0)))))))))))))))))))))))))))</f>
        <v>0</v>
      </c>
      <c r="BV126" s="325">
        <f>IF(AND(All!$V126="P1",All!$AE126="RDP"),Ruler!O$6,IF(AND(All!$V126="P2",All!$AE126="RDP"),Ruler!O$7,IF(AND(All!$V126="P3",All!$AE126="RDP"),Ruler!O$8,IF(AND(All!$V126="P4",All!$AE126="RDP"),Ruler!O$9,IF(AND(All!$V126="P5",All!$AE126="RDP"),Ruler!O$10,IF(AND(All!$V126="P6",All!$AE126="RDP"),Ruler!O$11,IF(AND(All!$V126="P7",All!$AE126="RDP"),Ruler!O$12,IF(AND(All!$V126="P8",All!$AE126="RDP"),Ruler!O$13,IF(AND(All!$V126="P9",All!$AE126="RDP"),Ruler!O$14,IF(AND(All!$V126="P1",All!$AE126="RMS"),Ruler!O$6,IF(AND(All!$V126="P2",All!$AE126="RMS"),Ruler!O$15,IF(AND(All!$V126="P3",All!$AE126="RMS"),Ruler!O$16,IF(AND(All!$V126="P4",All!$AE126="RMS"),Ruler!O$17,IF(AND(All!$V126="P5",All!$AE126="RMS"),Ruler!O$18,IF(AND(All!$V126="P6",All!$AE126="RMS"),Ruler!O$19,IF(AND(All!$V126="P7",All!$AE126="RMS"),Ruler!O$20,IF(AND(All!$V126="P8",All!$AE126="RMS"),Ruler!O$21,IF(AND(All!$V126="P9",All!$AE126="RMS"),Ruler!O$22,IF(AND(All!$V126="P1",All!$AE126="RSS"),Ruler!O$6,IF(AND(All!$V126="P2",All!$AE126="RSS"),Ruler!O$23,IF(AND(All!$V126="P3",All!$AE126="RSS"),Ruler!O$24,IF(AND(All!$V126="P4",All!$AE126="RSS"),Ruler!O$25,IF(AND(All!$V126="P5",All!$AE126="RSS"),Ruler!O$26,IF(AND(All!$V126="P6",All!$AE126="RSS"),Ruler!O$27,IF(AND(All!$V126="P7",All!$AE126="RSS"),Ruler!O$28,IF(AND(All!$V126="P8",All!$AE126="RSS"),Ruler!O$29,IF(AND(All!$V126="P9",All!$AE126="RSS"),Ruler!O$30,0)))))))))))))))))))))))))))</f>
        <v>0</v>
      </c>
      <c r="BW126" s="325">
        <f>IF(AND(All!$V126="P1",All!$AE126="RDP"),Ruler!P$6,IF(AND(All!$V126="P2",All!$AE126="RDP"),Ruler!P$7,IF(AND(All!$V126="P3",All!$AE126="RDP"),Ruler!P$8,IF(AND(All!$V126="P4",All!$AE126="RDP"),Ruler!P$9,IF(AND(All!$V126="P5",All!$AE126="RDP"),Ruler!P$10,IF(AND(All!$V126="P6",All!$AE126="RDP"),Ruler!P$11,IF(AND(All!$V126="P7",All!$AE126="RDP"),Ruler!P$12,IF(AND(All!$V126="P8",All!$AE126="RDP"),Ruler!P$13,IF(AND(All!$V126="P9",All!$AE126="RDP"),Ruler!P$14,IF(AND(All!$V126="P1",All!$AE126="RMS"),Ruler!P$6,IF(AND(All!$V126="P2",All!$AE126="RMS"),Ruler!P$15,IF(AND(All!$V126="P3",All!$AE126="RMS"),Ruler!P$16,IF(AND(All!$V126="P4",All!$AE126="RMS"),Ruler!P$17,IF(AND(All!$V126="P5",All!$AE126="RMS"),Ruler!P$18,IF(AND(All!$V126="P6",All!$AE126="RMS"),Ruler!P$19,IF(AND(All!$V126="P7",All!$AE126="RMS"),Ruler!P$20,IF(AND(All!$V126="P8",All!$AE126="RMS"),Ruler!P$21,IF(AND(All!$V126="P9",All!$AE126="RMS"),Ruler!P$22,IF(AND(All!$V126="P1",All!$AE126="RSS"),Ruler!P$6,IF(AND(All!$V126="P2",All!$AE126="RSS"),Ruler!P$23,IF(AND(All!$V126="P3",All!$AE126="RSS"),Ruler!P$24,IF(AND(All!$V126="P4",All!$AE126="RSS"),Ruler!P$25,IF(AND(All!$V126="P5",All!$AE126="RSS"),Ruler!P$26,IF(AND(All!$V126="P6",All!$AE126="RSS"),Ruler!P$27,IF(AND(All!$V126="P7",All!$AE126="RSS"),Ruler!P$28,IF(AND(All!$V126="P8",All!$AE126="RSS"),Ruler!P$29,IF(AND(All!$V126="P9",All!$AE126="RSS"),Ruler!P$30,0)))))))))))))))))))))))))))</f>
        <v>0</v>
      </c>
      <c r="BX126" s="325">
        <f>IF(AND(All!$V126="P1",All!$AE126="RDP"),Ruler!Q$6,IF(AND(All!$V126="P2",All!$AE126="RDP"),Ruler!Q$7,IF(AND(All!$V126="P3",All!$AE126="RDP"),Ruler!Q$8,IF(AND(All!$V126="P4",All!$AE126="RDP"),Ruler!Q$9,IF(AND(All!$V126="P5",All!$AE126="RDP"),Ruler!Q$10,IF(AND(All!$V126="P6",All!$AE126="RDP"),Ruler!Q$11,IF(AND(All!$V126="P7",All!$AE126="RDP"),Ruler!Q$12,IF(AND(All!$V126="P8",All!$AE126="RDP"),Ruler!Q$13,IF(AND(All!$V126="P9",All!$AE126="RDP"),Ruler!Q$14,IF(AND(All!$V126="P1",All!$AE126="RMS"),Ruler!Q$6,IF(AND(All!$V126="P2",All!$AE126="RMS"),Ruler!Q$15,IF(AND(All!$V126="P3",All!$AE126="RMS"),Ruler!Q$16,IF(AND(All!$V126="P4",All!$AE126="RMS"),Ruler!Q$17,IF(AND(All!$V126="P5",All!$AE126="RMS"),Ruler!Q$18,IF(AND(All!$V126="P6",All!$AE126="RMS"),Ruler!Q$19,IF(AND(All!$V126="P7",All!$AE126="RMS"),Ruler!Q$20,IF(AND(All!$V126="P8",All!$AE126="RMS"),Ruler!Q$21,IF(AND(All!$V126="P9",All!$AE126="RMS"),Ruler!Q$22,IF(AND(All!$V126="P1",All!$AE126="RSS"),Ruler!Q$6,IF(AND(All!$V126="P2",All!$AE126="RSS"),Ruler!Q$23,IF(AND(All!$V126="P3",All!$AE126="RSS"),Ruler!Q$24,IF(AND(All!$V126="P4",All!$AE126="RSS"),Ruler!Q$25,IF(AND(All!$V126="P5",All!$AE126="RSS"),Ruler!Q$26,IF(AND(All!$V126="P6",All!$AE126="RSS"),Ruler!Q$27,IF(AND(All!$V126="P7",All!$AE126="RSS"),Ruler!Q$28,IF(AND(All!$V126="P8",All!$AE126="RSS"),Ruler!Q$29,IF(AND(All!$V126="P9",All!$AE126="RSS"),Ruler!Q$30,0)))))))))))))))))))))))))))</f>
        <v>0</v>
      </c>
      <c r="BY126" s="325">
        <f>IF(AND(All!$V126="P1",All!$AE126="RDP"),Ruler!R$6,IF(AND(All!$V126="P2",All!$AE126="RDP"),Ruler!R$7,IF(AND(All!$V126="P3",All!$AE126="RDP"),Ruler!R$8,IF(AND(All!$V126="P4",All!$AE126="RDP"),Ruler!R$9,IF(AND(All!$V126="P5",All!$AE126="RDP"),Ruler!R$10,IF(AND(All!$V126="P6",All!$AE126="RDP"),Ruler!R$11,IF(AND(All!$V126="P7",All!$AE126="RDP"),Ruler!R$12,IF(AND(All!$V126="P8",All!$AE126="RDP"),Ruler!R$13,IF(AND(All!$V126="P9",All!$AE126="RDP"),Ruler!R$14,IF(AND(All!$V126="P1",All!$AE126="RMS"),Ruler!R$6,IF(AND(All!$V126="P2",All!$AE126="RMS"),Ruler!R$15,IF(AND(All!$V126="P3",All!$AE126="RMS"),Ruler!R$16,IF(AND(All!$V126="P4",All!$AE126="RMS"),Ruler!R$17,IF(AND(All!$V126="P5",All!$AE126="RMS"),Ruler!R$18,IF(AND(All!$V126="P6",All!$AE126="RMS"),Ruler!R$19,IF(AND(All!$V126="P7",All!$AE126="RMS"),Ruler!R$20,IF(AND(All!$V126="P8",All!$AE126="RMS"),Ruler!R$21,IF(AND(All!$V126="P9",All!$AE126="RMS"),Ruler!R$22,IF(AND(All!$V126="P1",All!$AE126="RSS"),Ruler!R$6,IF(AND(All!$V126="P2",All!$AE126="RSS"),Ruler!R$23,IF(AND(All!$V126="P3",All!$AE126="RSS"),Ruler!R$24,IF(AND(All!$V126="P4",All!$AE126="RSS"),Ruler!R$25,IF(AND(All!$V126="P5",All!$AE126="RSS"),Ruler!R$26,IF(AND(All!$V126="P6",All!$AE126="RSS"),Ruler!R$27,IF(AND(All!$V126="P7",All!$AE126="RSS"),Ruler!R$28,IF(AND(All!$V126="P8",All!$AE126="RSS"),Ruler!R$29,IF(AND(All!$V126="P9",All!$AE126="RSS"),Ruler!R$30,0)))))))))))))))))))))))))))</f>
        <v>0</v>
      </c>
      <c r="BZ126" s="325">
        <f>IF(AND(All!$V126="P1",All!$AE126="RDP"),Ruler!S$6,IF(AND(All!$V126="P2",All!$AE126="RDP"),Ruler!S$7,IF(AND(All!$V126="P3",All!$AE126="RDP"),Ruler!S$8,IF(AND(All!$V126="P4",All!$AE126="RDP"),Ruler!S$9,IF(AND(All!$V126="P5",All!$AE126="RDP"),Ruler!S$10,IF(AND(All!$V126="P6",All!$AE126="RDP"),Ruler!S$11,IF(AND(All!$V126="P7",All!$AE126="RDP"),Ruler!S$12,IF(AND(All!$V126="P8",All!$AE126="RDP"),Ruler!S$13,IF(AND(All!$V126="P9",All!$AE126="RDP"),Ruler!S$14,IF(AND(All!$V126="P1",All!$AE126="RMS"),Ruler!S$6,IF(AND(All!$V126="P2",All!$AE126="RMS"),Ruler!S$15,IF(AND(All!$V126="P3",All!$AE126="RMS"),Ruler!S$16,IF(AND(All!$V126="P4",All!$AE126="RMS"),Ruler!S$17,IF(AND(All!$V126="P5",All!$AE126="RMS"),Ruler!S$18,IF(AND(All!$V126="P6",All!$AE126="RMS"),Ruler!S$19,IF(AND(All!$V126="P7",All!$AE126="RMS"),Ruler!S$20,IF(AND(All!$V126="P8",All!$AE126="RMS"),Ruler!S$21,IF(AND(All!$V126="P9",All!$AE126="RMS"),Ruler!S$22,IF(AND(All!$V126="P1",All!$AE126="RSS"),Ruler!S$6,IF(AND(All!$V126="P2",All!$AE126="RSS"),Ruler!S$23,IF(AND(All!$V126="P3",All!$AE126="RSS"),Ruler!S$24,IF(AND(All!$V126="P4",All!$AE126="RSS"),Ruler!S$25,IF(AND(All!$V126="P5",All!$AE126="RSS"),Ruler!S$26,IF(AND(All!$V126="P6",All!$AE126="RSS"),Ruler!S$27,IF(AND(All!$V126="P7",All!$AE126="RSS"),Ruler!S$28,IF(AND(All!$V126="P8",All!$AE126="RSS"),Ruler!S$29,IF(AND(All!$V126="P9",All!$AE126="RSS"),Ruler!S$30,0)))))))))))))))))))))))))))</f>
        <v>0</v>
      </c>
      <c r="CA126" s="325">
        <f>IF(AND(All!$V126="P1",All!$AE126="RDP"),Ruler!T$6,IF(AND(All!$V126="P2",All!$AE126="RDP"),Ruler!T$7,IF(AND(All!$V126="P3",All!$AE126="RDP"),Ruler!T$8,IF(AND(All!$V126="P4",All!$AE126="RDP"),Ruler!T$9,IF(AND(All!$V126="P5",All!$AE126="RDP"),Ruler!T$10,IF(AND(All!$V126="P6",All!$AE126="RDP"),Ruler!T$11,IF(AND(All!$V126="P7",All!$AE126="RDP"),Ruler!T$12,IF(AND(All!$V126="P8",All!$AE126="RDP"),Ruler!T$13,IF(AND(All!$V126="P9",All!$AE126="RDP"),Ruler!T$14,IF(AND(All!$V126="P1",All!$AE126="RMS"),Ruler!T$6,IF(AND(All!$V126="P2",All!$AE126="RMS"),Ruler!T$15,IF(AND(All!$V126="P3",All!$AE126="RMS"),Ruler!T$16,IF(AND(All!$V126="P4",All!$AE126="RMS"),Ruler!T$17,IF(AND(All!$V126="P5",All!$AE126="RMS"),Ruler!T$18,IF(AND(All!$V126="P6",All!$AE126="RMS"),Ruler!T$19,IF(AND(All!$V126="P7",All!$AE126="RMS"),Ruler!T$20,IF(AND(All!$V126="P8",All!$AE126="RMS"),Ruler!T$21,IF(AND(All!$V126="P9",All!$AE126="RMS"),Ruler!T$22,IF(AND(All!$V126="P1",All!$AE126="RSS"),Ruler!T$6,IF(AND(All!$V126="P2",All!$AE126="RSS"),Ruler!T$23,IF(AND(All!$V126="P3",All!$AE126="RSS"),Ruler!T$24,IF(AND(All!$V126="P4",All!$AE126="RSS"),Ruler!T$25,IF(AND(All!$V126="P5",All!$AE126="RSS"),Ruler!T$26,IF(AND(All!$V126="P6",All!$AE126="RSS"),Ruler!T$27,IF(AND(All!$V126="P7",All!$AE126="RSS"),Ruler!T$28,IF(AND(All!$V126="P8",All!$AE126="RSS"),Ruler!T$29,IF(AND(All!$V126="P9",All!$AE126="RSS"),Ruler!T$30,0)))))))))))))))))))))))))))</f>
        <v>0</v>
      </c>
      <c r="CB126" s="325">
        <f>IF(AND(All!$V126="P1",All!$AE126="RDP"),Ruler!U$6,IF(AND(All!$V126="P2",All!$AE126="RDP"),Ruler!U$7,IF(AND(All!$V126="P3",All!$AE126="RDP"),Ruler!U$8,IF(AND(All!$V126="P4",All!$AE126="RDP"),Ruler!U$9,IF(AND(All!$V126="P5",All!$AE126="RDP"),Ruler!U$10,IF(AND(All!$V126="P6",All!$AE126="RDP"),Ruler!U$11,IF(AND(All!$V126="P7",All!$AE126="RDP"),Ruler!U$12,IF(AND(All!$V126="P8",All!$AE126="RDP"),Ruler!U$13,IF(AND(All!$V126="P9",All!$AE126="RDP"),Ruler!U$14,IF(AND(All!$V126="P1",All!$AE126="RMS"),Ruler!U$6,IF(AND(All!$V126="P2",All!$AE126="RMS"),Ruler!U$15,IF(AND(All!$V126="P3",All!$AE126="RMS"),Ruler!U$16,IF(AND(All!$V126="P4",All!$AE126="RMS"),Ruler!U$17,IF(AND(All!$V126="P5",All!$AE126="RMS"),Ruler!U$18,IF(AND(All!$V126="P6",All!$AE126="RMS"),Ruler!U$19,IF(AND(All!$V126="P7",All!$AE126="RMS"),Ruler!U$20,IF(AND(All!$V126="P8",All!$AE126="RMS"),Ruler!U$21,IF(AND(All!$V126="P9",All!$AE126="RMS"),Ruler!U$22,IF(AND(All!$V126="P1",All!$AE126="RSS"),Ruler!U$6,IF(AND(All!$V126="P2",All!$AE126="RSS"),Ruler!U$23,IF(AND(All!$V126="P3",All!$AE126="RSS"),Ruler!U$24,IF(AND(All!$V126="P4",All!$AE126="RSS"),Ruler!U$25,IF(AND(All!$V126="P5",All!$AE126="RSS"),Ruler!U$26,IF(AND(All!$V126="P6",All!$AE126="RSS"),Ruler!U$27,IF(AND(All!$V126="P7",All!$AE126="RSS"),Ruler!U$28,IF(AND(All!$V126="P8",All!$AE126="RSS"),Ruler!U$29,IF(AND(All!$V126="P9",All!$AE126="RSS"),Ruler!U$30,0)))))))))))))))))))))))))))</f>
        <v>0</v>
      </c>
      <c r="CC126" s="325">
        <f>IF(AND(All!$V126="P1",All!$AE126="RDP"),Ruler!V$6,IF(AND(All!$V126="P2",All!$AE126="RDP"),Ruler!V$7,IF(AND(All!$V126="P3",All!$AE126="RDP"),Ruler!V$8,IF(AND(All!$V126="P4",All!$AE126="RDP"),Ruler!V$9,IF(AND(All!$V126="P5",All!$AE126="RDP"),Ruler!V$10,IF(AND(All!$V126="P6",All!$AE126="RDP"),Ruler!V$11,IF(AND(All!$V126="P7",All!$AE126="RDP"),Ruler!V$12,IF(AND(All!$V126="P8",All!$AE126="RDP"),Ruler!V$13,IF(AND(All!$V126="P9",All!$AE126="RDP"),Ruler!V$14,IF(AND(All!$V126="P1",All!$AE126="RMS"),Ruler!V$6,IF(AND(All!$V126="P2",All!$AE126="RMS"),Ruler!V$15,IF(AND(All!$V126="P3",All!$AE126="RMS"),Ruler!V$16,IF(AND(All!$V126="P4",All!$AE126="RMS"),Ruler!V$17,IF(AND(All!$V126="P5",All!$AE126="RMS"),Ruler!V$18,IF(AND(All!$V126="P6",All!$AE126="RMS"),Ruler!V$19,IF(AND(All!$V126="P7",All!$AE126="RMS"),Ruler!V$20,IF(AND(All!$V126="P8",All!$AE126="RMS"),Ruler!V$21,IF(AND(All!$V126="P9",All!$AE126="RMS"),Ruler!V$22,IF(AND(All!$V126="P1",All!$AE126="RSS"),Ruler!V$6,IF(AND(All!$V126="P2",All!$AE126="RSS"),Ruler!V$23,IF(AND(All!$V126="P3",All!$AE126="RSS"),Ruler!V$24,IF(AND(All!$V126="P4",All!$AE126="RSS"),Ruler!V$25,IF(AND(All!$V126="P5",All!$AE126="RSS"),Ruler!V$26,IF(AND(All!$V126="P6",All!$AE126="RSS"),Ruler!V$27,IF(AND(All!$V126="P7",All!$AE126="RSS"),Ruler!V$28,IF(AND(All!$V126="P8",All!$AE126="RSS"),Ruler!V$29,IF(AND(All!$V126="P9",All!$AE126="RSS"),Ruler!V$30,0)))))))))))))))))))))))))))</f>
        <v>0</v>
      </c>
      <c r="CD126" s="325">
        <f>IF(AND(All!$V126="P1",All!$AE126="RDP"),Ruler!W$6,IF(AND(All!$V126="P2",All!$AE126="RDP"),Ruler!W$7,IF(AND(All!$V126="P3",All!$AE126="RDP"),Ruler!W$8,IF(AND(All!$V126="P4",All!$AE126="RDP"),Ruler!W$9,IF(AND(All!$V126="P5",All!$AE126="RDP"),Ruler!W$10,IF(AND(All!$V126="P6",All!$AE126="RDP"),Ruler!W$11,IF(AND(All!$V126="P7",All!$AE126="RDP"),Ruler!W$12,IF(AND(All!$V126="P8",All!$AE126="RDP"),Ruler!W$13,IF(AND(All!$V126="P9",All!$AE126="RDP"),Ruler!W$14,IF(AND(All!$V126="P1",All!$AE126="RMS"),Ruler!W$6,IF(AND(All!$V126="P2",All!$AE126="RMS"),Ruler!W$15,IF(AND(All!$V126="P3",All!$AE126="RMS"),Ruler!W$16,IF(AND(All!$V126="P4",All!$AE126="RMS"),Ruler!W$17,IF(AND(All!$V126="P5",All!$AE126="RMS"),Ruler!W$18,IF(AND(All!$V126="P6",All!$AE126="RMS"),Ruler!W$19,IF(AND(All!$V126="P7",All!$AE126="RMS"),Ruler!W$20,IF(AND(All!$V126="P8",All!$AE126="RMS"),Ruler!W$21,IF(AND(All!$V126="P9",All!$AE126="RMS"),Ruler!W$22,IF(AND(All!$V126="P1",All!$AE126="RSS"),Ruler!W$6,IF(AND(All!$V126="P2",All!$AE126="RSS"),Ruler!W$23,IF(AND(All!$V126="P3",All!$AE126="RSS"),Ruler!W$24,IF(AND(All!$V126="P4",All!$AE126="RSS"),Ruler!W$25,IF(AND(All!$V126="P5",All!$AE126="RSS"),Ruler!W$26,IF(AND(All!$V126="P6",All!$AE126="RSS"),Ruler!W$27,IF(AND(All!$V126="P7",All!$AE126="RSS"),Ruler!W$28,IF(AND(All!$V126="P8",All!$AE126="RSS"),Ruler!W$29,IF(AND(All!$V126="P9",All!$AE126="RSS"),Ruler!W$30,0)))))))))))))))))))))))))))</f>
        <v>0</v>
      </c>
      <c r="CE126" s="325">
        <f>IF(AND(All!$V126="P1",All!$AE126="RDP"),Ruler!X$6,IF(AND(All!$V126="P2",All!$AE126="RDP"),Ruler!X$7,IF(AND(All!$V126="P3",All!$AE126="RDP"),Ruler!X$8,IF(AND(All!$V126="P4",All!$AE126="RDP"),Ruler!X$9,IF(AND(All!$V126="P5",All!$AE126="RDP"),Ruler!X$10,IF(AND(All!$V126="P6",All!$AE126="RDP"),Ruler!X$11,IF(AND(All!$V126="P7",All!$AE126="RDP"),Ruler!X$12,IF(AND(All!$V126="P8",All!$AE126="RDP"),Ruler!X$13,IF(AND(All!$V126="P9",All!$AE126="RDP"),Ruler!X$14,IF(AND(All!$V126="P1",All!$AE126="RMS"),Ruler!X$6,IF(AND(All!$V126="P2",All!$AE126="RMS"),Ruler!X$15,IF(AND(All!$V126="P3",All!$AE126="RMS"),Ruler!X$16,IF(AND(All!$V126="P4",All!$AE126="RMS"),Ruler!X$17,IF(AND(All!$V126="P5",All!$AE126="RMS"),Ruler!X$18,IF(AND(All!$V126="P6",All!$AE126="RMS"),Ruler!X$19,IF(AND(All!$V126="P7",All!$AE126="RMS"),Ruler!X$20,IF(AND(All!$V126="P8",All!$AE126="RMS"),Ruler!X$21,IF(AND(All!$V126="P9",All!$AE126="RMS"),Ruler!X$22,IF(AND(All!$V126="P1",All!$AE126="RSS"),Ruler!X$6,IF(AND(All!$V126="P2",All!$AE126="RSS"),Ruler!X$23,IF(AND(All!$V126="P3",All!$AE126="RSS"),Ruler!X$24,IF(AND(All!$V126="P4",All!$AE126="RSS"),Ruler!X$25,IF(AND(All!$V126="P5",All!$AE126="RSS"),Ruler!X$26,IF(AND(All!$V126="P6",All!$AE126="RSS"),Ruler!X$27,IF(AND(All!$V126="P7",All!$AE126="RSS"),Ruler!X$28,IF(AND(All!$V126="P8",All!$AE126="RSS"),Ruler!X$29,IF(AND(All!$V126="P9",All!$AE126="RSS"),Ruler!X$30,0)))))))))))))))))))))))))))</f>
        <v>0</v>
      </c>
      <c r="CF126" s="325">
        <f>IF(AND(All!$V126="P1",All!$AE126="RDP"),Ruler!Y$6,IF(AND(All!$V126="P2",All!$AE126="RDP"),Ruler!Y$7,IF(AND(All!$V126="P3",All!$AE126="RDP"),Ruler!Y$8,IF(AND(All!$V126="P4",All!$AE126="RDP"),Ruler!Y$9,IF(AND(All!$V126="P5",All!$AE126="RDP"),Ruler!Y$10,IF(AND(All!$V126="P6",All!$AE126="RDP"),Ruler!Y$11,IF(AND(All!$V126="P7",All!$AE126="RDP"),Ruler!Y$12,IF(AND(All!$V126="P8",All!$AE126="RDP"),Ruler!Y$13,IF(AND(All!$V126="P9",All!$AE126="RDP"),Ruler!Y$14,IF(AND(All!$V126="P1",All!$AE126="RMS"),Ruler!Y$6,IF(AND(All!$V126="P2",All!$AE126="RMS"),Ruler!Y$15,IF(AND(All!$V126="P3",All!$AE126="RMS"),Ruler!Y$16,IF(AND(All!$V126="P4",All!$AE126="RMS"),Ruler!Y$17,IF(AND(All!$V126="P5",All!$AE126="RMS"),Ruler!Y$18,IF(AND(All!$V126="P6",All!$AE126="RMS"),Ruler!Y$19,IF(AND(All!$V126="P7",All!$AE126="RMS"),Ruler!Y$20,IF(AND(All!$V126="P8",All!$AE126="RMS"),Ruler!Y$21,IF(AND(All!$V126="P9",All!$AE126="RMS"),Ruler!Y$22,IF(AND(All!$V126="P1",All!$AE126="RSS"),Ruler!Y$6,IF(AND(All!$V126="P2",All!$AE126="RSS"),Ruler!Y$23,IF(AND(All!$V126="P3",All!$AE126="RSS"),Ruler!Y$24,IF(AND(All!$V126="P4",All!$AE126="RSS"),Ruler!Y$25,IF(AND(All!$V126="P5",All!$AE126="RSS"),Ruler!Y$26,IF(AND(All!$V126="P6",All!$AE126="RSS"),Ruler!Y$27,IF(AND(All!$V126="P7",All!$AE126="RSS"),Ruler!Y$28,IF(AND(All!$V126="P8",All!$AE126="RSS"),Ruler!Y$29,IF(AND(All!$V126="P9",All!$AE126="RSS"),Ruler!Y$30,0)))))))))))))))))))))))))))</f>
        <v>0</v>
      </c>
      <c r="CG126" s="325">
        <f>IF(AND(All!$V126="P1",All!$AE126="RDP"),Ruler!Z$6,IF(AND(All!$V126="P2",All!$AE126="RDP"),Ruler!Z$7,IF(AND(All!$V126="P3",All!$AE126="RDP"),Ruler!Z$8,IF(AND(All!$V126="P4",All!$AE126="RDP"),Ruler!Z$9,IF(AND(All!$V126="P5",All!$AE126="RDP"),Ruler!Z$10,IF(AND(All!$V126="P6",All!$AE126="RDP"),Ruler!Z$11,IF(AND(All!$V126="P7",All!$AE126="RDP"),Ruler!Z$12,IF(AND(All!$V126="P8",All!$AE126="RDP"),Ruler!Z$13,IF(AND(All!$V126="P9",All!$AE126="RDP"),Ruler!Z$14,IF(AND(All!$V126="P1",All!$AE126="RMS"),Ruler!Z$6,IF(AND(All!$V126="P2",All!$AE126="RMS"),Ruler!Z$15,IF(AND(All!$V126="P3",All!$AE126="RMS"),Ruler!Z$16,IF(AND(All!$V126="P4",All!$AE126="RMS"),Ruler!Z$17,IF(AND(All!$V126="P5",All!$AE126="RMS"),Ruler!Z$18,IF(AND(All!$V126="P6",All!$AE126="RMS"),Ruler!Z$19,IF(AND(All!$V126="P7",All!$AE126="RMS"),Ruler!Z$20,IF(AND(All!$V126="P8",All!$AE126="RMS"),Ruler!Z$21,IF(AND(All!$V126="P9",All!$AE126="RMS"),Ruler!Z$22,IF(AND(All!$V126="P1",All!$AE126="RSS"),Ruler!Z$6,IF(AND(All!$V126="P2",All!$AE126="RSS"),Ruler!Z$23,IF(AND(All!$V126="P3",All!$AE126="RSS"),Ruler!Z$24,IF(AND(All!$V126="P4",All!$AE126="RSS"),Ruler!Z$25,IF(AND(All!$V126="P5",All!$AE126="RSS"),Ruler!Z$26,IF(AND(All!$V126="P6",All!$AE126="RSS"),Ruler!Z$27,IF(AND(All!$V126="P7",All!$AE126="RSS"),Ruler!Z$28,IF(AND(All!$V126="P8",All!$AE126="RSS"),Ruler!Z$29,IF(AND(All!$V126="P9",All!$AE126="RSS"),Ruler!Z$30,0)))))))))))))))))))))))))))</f>
        <v>0</v>
      </c>
      <c r="CH126" s="325">
        <f>IF(AND(All!$V126="P1",All!$AE126="RDP"),Ruler!AA$6,IF(AND(All!$V126="P2",All!$AE126="RDP"),Ruler!AA$7,IF(AND(All!$V126="P3",All!$AE126="RDP"),Ruler!AA$8,IF(AND(All!$V126="P4",All!$AE126="RDP"),Ruler!AA$9,IF(AND(All!$V126="P5",All!$AE126="RDP"),Ruler!AA$10,IF(AND(All!$V126="P6",All!$AE126="RDP"),Ruler!AA$11,IF(AND(All!$V126="P7",All!$AE126="RDP"),Ruler!AA$12,IF(AND(All!$V126="P8",All!$AE126="RDP"),Ruler!AA$13,IF(AND(All!$V126="P9",All!$AE126="RDP"),Ruler!AA$14,IF(AND(All!$V126="P1",All!$AE126="RMS"),Ruler!AA$6,IF(AND(All!$V126="P2",All!$AE126="RMS"),Ruler!AA$15,IF(AND(All!$V126="P3",All!$AE126="RMS"),Ruler!AA$16,IF(AND(All!$V126="P4",All!$AE126="RMS"),Ruler!AA$17,IF(AND(All!$V126="P5",All!$AE126="RMS"),Ruler!AA$18,IF(AND(All!$V126="P6",All!$AE126="RMS"),Ruler!AA$19,IF(AND(All!$V126="P7",All!$AE126="RMS"),Ruler!AA$20,IF(AND(All!$V126="P8",All!$AE126="RMS"),Ruler!AA$21,IF(AND(All!$V126="P9",All!$AE126="RMS"),Ruler!AA$22,IF(AND(All!$V126="P1",All!$AE126="RSS"),Ruler!AA$6,IF(AND(All!$V126="P2",All!$AE126="RSS"),Ruler!AA$23,IF(AND(All!$V126="P3",All!$AE126="RSS"),Ruler!AA$24,IF(AND(All!$V126="P4",All!$AE126="RSS"),Ruler!AA$25,IF(AND(All!$V126="P5",All!$AE126="RSS"),Ruler!AA$26,IF(AND(All!$V126="P6",All!$AE126="RSS"),Ruler!AA$27,IF(AND(All!$V126="P7",All!$AE126="RSS"),Ruler!AA$28,IF(AND(All!$V126="P8",All!$AE126="RSS"),Ruler!AA$29,IF(AND(All!$V126="P9",All!$AE126="RSS"),Ruler!AA$30,0)))))))))))))))))))))))))))</f>
        <v>0</v>
      </c>
      <c r="CI126" s="325">
        <f>IF(AND(All!$V126="P1",All!$AE126="RDP"),Ruler!AB$6,IF(AND(All!$V126="P2",All!$AE126="RDP"),Ruler!AB$7,IF(AND(All!$V126="P3",All!$AE126="RDP"),Ruler!AB$8,IF(AND(All!$V126="P4",All!$AE126="RDP"),Ruler!AB$9,IF(AND(All!$V126="P5",All!$AE126="RDP"),Ruler!AB$10,IF(AND(All!$V126="P6",All!$AE126="RDP"),Ruler!AB$11,IF(AND(All!$V126="P7",All!$AE126="RDP"),Ruler!AB$12,IF(AND(All!$V126="P8",All!$AE126="RDP"),Ruler!AB$13,IF(AND(All!$V126="P9",All!$AE126="RDP"),Ruler!AB$14,IF(AND(All!$V126="P1",All!$AE126="RMS"),Ruler!AB$6,IF(AND(All!$V126="P2",All!$AE126="RMS"),Ruler!AB$15,IF(AND(All!$V126="P3",All!$AE126="RMS"),Ruler!AB$16,IF(AND(All!$V126="P4",All!$AE126="RMS"),Ruler!AB$17,IF(AND(All!$V126="P5",All!$AE126="RMS"),Ruler!AB$18,IF(AND(All!$V126="P6",All!$AE126="RMS"),Ruler!AB$19,IF(AND(All!$V126="P7",All!$AE126="RMS"),Ruler!AB$20,IF(AND(All!$V126="P8",All!$AE126="RMS"),Ruler!AB$21,IF(AND(All!$V126="P9",All!$AE126="RMS"),Ruler!AB$22,IF(AND(All!$V126="P1",All!$AE126="RSS"),Ruler!AB$6,IF(AND(All!$V126="P2",All!$AE126="RSS"),Ruler!AB$23,IF(AND(All!$V126="P3",All!$AE126="RSS"),Ruler!AB$24,IF(AND(All!$V126="P4",All!$AE126="RSS"),Ruler!AB$25,IF(AND(All!$V126="P5",All!$AE126="RSS"),Ruler!AB$26,IF(AND(All!$V126="P6",All!$AE126="RSS"),Ruler!AB$27,IF(AND(All!$V126="P7",All!$AE126="RSS"),Ruler!AB$28,IF(AND(All!$V126="P8",All!$AE126="RSS"),Ruler!AB$29,IF(AND(All!$V126="P9",All!$AE126="RSS"),Ruler!AB$30,0)))))))))))))))))))))))))))</f>
        <v>0</v>
      </c>
      <c r="CJ126" s="323">
        <f>Table9[[#This Row],[R-B1]]-Table9[[#This Row],[B1]]</f>
        <v>0</v>
      </c>
      <c r="CK126" s="43">
        <f>Table9[[#This Row],[R-B2]]-Table9[[#This Row],[B2]]</f>
        <v>0</v>
      </c>
      <c r="CL126" s="43">
        <f>Table9[[#This Row],[R-B3]]-Table9[[#This Row],[B3]]</f>
        <v>0</v>
      </c>
      <c r="CM126" s="43">
        <f>Table9[[#This Row],[R-B4]]-Table9[[#This Row],[B4]]</f>
        <v>0</v>
      </c>
      <c r="CN126" s="43">
        <f>Table9[[#This Row],[R-B5]]-Table9[[#This Row],[B5]]</f>
        <v>0</v>
      </c>
      <c r="CO126" s="43">
        <f>Table9[[#This Row],[R-B6]]-Table9[[#This Row],[B6]]</f>
        <v>0</v>
      </c>
      <c r="CP126" s="43">
        <f>Table9[[#This Row],[R-B7]]-Table9[[#This Row],[B7]]</f>
        <v>0</v>
      </c>
      <c r="CQ126" s="43">
        <f>Table9[[#This Row],[R-B8]]-Table9[[#This Row],[B8]]</f>
        <v>0</v>
      </c>
      <c r="CR126" s="43">
        <f>Table9[[#This Row],[R-B9]]-Table9[[#This Row],[B9]]</f>
        <v>0</v>
      </c>
      <c r="CS126" s="43">
        <f>Table9[[#This Row],[R-B10]]-Table9[[#This Row],[B10]]</f>
        <v>0</v>
      </c>
      <c r="CT126" s="43">
        <f>Table9[[#This Row],[R-B11]]-Table9[[#This Row],[B11]]</f>
        <v>0</v>
      </c>
      <c r="CU126" s="43">
        <f>Table9[[#This Row],[R-B12]]-Table9[[#This Row],[B12]]</f>
        <v>0</v>
      </c>
      <c r="CV126" s="43">
        <f>Table9[[#This Row],[R-K1]]-Table9[[#This Row],[K1]]</f>
        <v>0</v>
      </c>
      <c r="CW126" s="43">
        <f>Table9[[#This Row],[R-K2]]-Table9[[#This Row],[K2]]</f>
        <v>0</v>
      </c>
      <c r="CX126" s="43">
        <f>Table9[[#This Row],[R-K3]]-Table9[[#This Row],[K3]]</f>
        <v>0</v>
      </c>
      <c r="CY126" s="43">
        <f>Table9[[#This Row],[R-K4]]-Table9[[#This Row],[K4]]</f>
        <v>0</v>
      </c>
      <c r="CZ126" s="43">
        <f>Table9[[#This Row],[R-K5]]-Table9[[#This Row],[K5]]</f>
        <v>0</v>
      </c>
      <c r="DA126" s="43">
        <f>Table9[[#This Row],[R-P1]]-Table9[[#This Row],[P1]]</f>
        <v>0</v>
      </c>
      <c r="DB126" s="43">
        <f>Table9[[#This Row],[R-P2]]-Table9[[#This Row],[P2]]</f>
        <v>0</v>
      </c>
      <c r="DC126" s="43">
        <f>Table9[[#This Row],[R-P3]]-Table9[[#This Row],[P3]]</f>
        <v>0</v>
      </c>
      <c r="DD126" s="43">
        <f>Table9[[#This Row],[R-P4]]-Table9[[#This Row],[P4]]</f>
        <v>0</v>
      </c>
      <c r="DE126" s="43">
        <f>Table9[[#This Row],[R-P5]]-Table9[[#This Row],[P5]]</f>
        <v>0</v>
      </c>
      <c r="DF126" s="43">
        <f>Table9[[#This Row],[R-E1]]-Table9[[#This Row],[E1]]</f>
        <v>0</v>
      </c>
      <c r="DG126" s="328">
        <f>Table9[[#This Row],[R-E2]]-Table9[[#This Row],[E2]]</f>
        <v>0</v>
      </c>
      <c r="DH126" s="43">
        <f>COUNTIF(Table9[[#This Row],[G-B1]:[G-B12]],"&lt;=0")/12*100</f>
        <v>100</v>
      </c>
      <c r="DI126" s="43">
        <f>COUNTIF(Table9[[#This Row],[G-K1]:[G-K5]],"&lt;=0")/5*100</f>
        <v>100</v>
      </c>
      <c r="DJ126" s="43">
        <f>COUNTIF(Table9[[#This Row],[G-P1]:[G-P5]],"&lt;=0")/5*100</f>
        <v>100</v>
      </c>
      <c r="DK126" s="43">
        <f>COUNTIF(Table9[[#This Row],[G-E1]:[G-E2]],"&lt;=0")/2*100</f>
        <v>100</v>
      </c>
      <c r="DL126" s="450">
        <f>IF(AE126="RDP",(COUNTIF(Table9[[#This Row],[G-B3]],"&lt;=0")+COUNTIF(Table9[[#This Row],[G-B4]],"&lt;=0")+COUNTIF(Table9[[#This Row],[G-B7]],"&lt;=0")+COUNTIF(Table9[[#This Row],[G-B11]],"&lt;=0")+COUNTIF(Table9[[#This Row],[G-K2]],"&lt;=0"))/5*100,IF(AE126="RMS",(COUNTIF(Table9[[#This Row],[G-B4]],"&lt;=0")+COUNTIF(Table9[[#This Row],[G-B5]],"&lt;=0")+COUNTIF(Table9[[#This Row],[G-B10]],"&lt;=0")+COUNTIF(Table9[[#This Row],[G-B12]],"&lt;=0")+COUNTIF(Table9[[#This Row],[G-K2]],"&lt;=0"))/5*100,IF(AE126="RSS",(COUNTIF(Table9[[#This Row],[G-B1]],"&lt;=0")+COUNTIF(Table9[[#This Row],[G-B2]],"&lt;=0")+COUNTIF(Table9[[#This Row],[G-B6]],"&lt;=0")+COUNTIF(Table9[[#This Row],[G-B11]],"&lt;=0")+COUNTIF(Table9[[#This Row],[G-B12]],"&lt;=0"))/5*100,0)))</f>
        <v>0</v>
      </c>
      <c r="DM126" s="332"/>
      <c r="DR126" s="332"/>
      <c r="DW126" s="332"/>
      <c r="DX126" s="42"/>
      <c r="DY126" s="42"/>
      <c r="DZ126" s="42"/>
      <c r="EA126" s="333"/>
      <c r="EB126" s="342"/>
      <c r="EC126" s="339"/>
      <c r="ED126" s="339"/>
      <c r="EE126" s="338"/>
    </row>
    <row r="127" spans="2:135" ht="15" hidden="1" thickBot="1" x14ac:dyDescent="0.4">
      <c r="B127" s="282">
        <v>130</v>
      </c>
      <c r="C127" s="42" t="s">
        <v>198</v>
      </c>
      <c r="D127" s="43"/>
      <c r="E127" s="52" t="s">
        <v>1103</v>
      </c>
      <c r="F127" s="43"/>
      <c r="G127" s="357">
        <f t="shared" ca="1" si="9"/>
        <v>26.820910321537298</v>
      </c>
      <c r="H127" s="492">
        <v>36526</v>
      </c>
      <c r="I127" s="43" t="s">
        <v>136</v>
      </c>
      <c r="J127" s="43" t="s">
        <v>137</v>
      </c>
      <c r="K127" s="43" t="s">
        <v>138</v>
      </c>
      <c r="L127" s="43" t="s">
        <v>139</v>
      </c>
      <c r="M127" s="42" t="s">
        <v>349</v>
      </c>
      <c r="N127" s="43"/>
      <c r="O127" s="43" t="s">
        <v>142</v>
      </c>
      <c r="P127" s="58" t="s">
        <v>1104</v>
      </c>
      <c r="Q127" s="43" t="s">
        <v>144</v>
      </c>
      <c r="R127" s="43"/>
      <c r="S127" s="45"/>
      <c r="T127" s="286"/>
      <c r="U127" s="43"/>
      <c r="V127" s="43" t="s">
        <v>55</v>
      </c>
      <c r="W127" s="46"/>
      <c r="X127" s="46">
        <f ca="1">($T$1-Table9[[#This Row],[Date of Appointment to Current Grade]])/365</f>
        <v>126.89214319824963</v>
      </c>
      <c r="Y127" s="45"/>
      <c r="Z127" s="43" t="s">
        <v>263</v>
      </c>
      <c r="AA127" s="43"/>
      <c r="AB127" s="46">
        <f ca="1">($T$1-Table9[[#This Row],[Date in Position]])/365</f>
        <v>126.89214319824963</v>
      </c>
      <c r="AC127" s="43"/>
      <c r="AD127" s="43"/>
      <c r="AE127" s="43"/>
      <c r="AF127" s="43"/>
      <c r="AG127" s="47"/>
      <c r="AH127" s="47"/>
      <c r="AI127" s="47"/>
      <c r="AJ127" s="42"/>
      <c r="AK127" s="48"/>
      <c r="AL127" s="42"/>
      <c r="AM127" s="299"/>
      <c r="AN127" s="323"/>
      <c r="BK127" s="328"/>
      <c r="BL127" s="325">
        <f>IF(AND(All!$V127="P1",All!$AE127="RDP"),Ruler!E$6,IF(AND(All!$V127="P2",All!$AE127="RDP"),Ruler!E$7,IF(AND(All!$V127="P3",All!$AE127="RDP"),Ruler!E$8,IF(AND(All!$V127="P4",All!$AE127="RDP"),Ruler!E$9,IF(AND(All!$V127="P5",All!$AE127="RDP"),Ruler!E$10,IF(AND(All!$V127="P6",All!$AE127="RDP"),Ruler!E$11,IF(AND(All!$V127="P7",All!$AE127="RDP"),Ruler!E$12,IF(AND(All!$V127="P8",All!$AE127="RDP"),Ruler!E$13,IF(AND(All!$V127="P9",All!$AE127="RDP"),Ruler!E$14,IF(AND(All!$V127="P1",All!$AE127="RMS"),Ruler!E$6,IF(AND(All!$V127="P2",All!$AE127="RMS"),Ruler!E$15,IF(AND(All!$V127="P3",All!$AE127="RMS"),Ruler!E$16,IF(AND(All!$V127="P4",All!$AE127="RMS"),Ruler!E$17,IF(AND(All!$V127="P5",All!$AE127="RMS"),Ruler!E$18,IF(AND(All!$V127="P6",All!$AE127="RMS"),Ruler!E$19,IF(AND(All!$V127="P7",All!$AE127="RMS"),Ruler!E$20,IF(AND(All!$V127="P8",All!$AE127="RMS"),Ruler!E$21,IF(AND(All!$V127="P9",All!$AE127="RMS"),Ruler!E$22,IF(AND(All!$V127="P1",All!$AE127="RSS"),Ruler!E$6,IF(AND(All!$V127="P2",All!$AE127="RSS"),Ruler!E$23,IF(AND(All!$V127="P3",All!$AE127="RSS"),Ruler!E$24,IF(AND(All!$V127="P4",All!$AE127="RSS"),Ruler!E$25,IF(AND(All!$V127="P5",All!$AE127="RSS"),Ruler!E$26,IF(AND(All!$V127="P6",All!$AE127="RSS"),Ruler!E$27,IF(AND(All!$V127="P7",All!$AE127="RSS"),Ruler!E$28,IF(AND(All!$V127="P8",All!$AE127="RSS"),Ruler!E$29,IF(AND(All!$V127="P9",All!$AE127="RSS"),Ruler!E$30,0)))))))))))))))))))))))))))</f>
        <v>0</v>
      </c>
      <c r="BM127" s="325">
        <f>IF(AND(All!$V127="P1",All!$AE127="RDP"),Ruler!F$6,IF(AND(All!$V127="P2",All!$AE127="RDP"),Ruler!F$7,IF(AND(All!$V127="P3",All!$AE127="RDP"),Ruler!F$8,IF(AND(All!$V127="P4",All!$AE127="RDP"),Ruler!F$9,IF(AND(All!$V127="P5",All!$AE127="RDP"),Ruler!F$10,IF(AND(All!$V127="P6",All!$AE127="RDP"),Ruler!F$11,IF(AND(All!$V127="P7",All!$AE127="RDP"),Ruler!F$12,IF(AND(All!$V127="P8",All!$AE127="RDP"),Ruler!F$13,IF(AND(All!$V127="P9",All!$AE127="RDP"),Ruler!F$14,IF(AND(All!$V127="P1",All!$AE127="RMS"),Ruler!F$6,IF(AND(All!$V127="P2",All!$AE127="RMS"),Ruler!F$15,IF(AND(All!$V127="P3",All!$AE127="RMS"),Ruler!F$16,IF(AND(All!$V127="P4",All!$AE127="RMS"),Ruler!F$17,IF(AND(All!$V127="P5",All!$AE127="RMS"),Ruler!F$18,IF(AND(All!$V127="P6",All!$AE127="RMS"),Ruler!F$19,IF(AND(All!$V127="P7",All!$AE127="RMS"),Ruler!F$20,IF(AND(All!$V127="P8",All!$AE127="RMS"),Ruler!F$21,IF(AND(All!$V127="P9",All!$AE127="RMS"),Ruler!F$22,IF(AND(All!$V127="P1",All!$AE127="RSS"),Ruler!F$6,IF(AND(All!$V127="P2",All!$AE127="RSS"),Ruler!F$23,IF(AND(All!$V127="P3",All!$AE127="RSS"),Ruler!F$24,IF(AND(All!$V127="P4",All!$AE127="RSS"),Ruler!F$25,IF(AND(All!$V127="P5",All!$AE127="RSS"),Ruler!F$26,IF(AND(All!$V127="P6",All!$AE127="RSS"),Ruler!F$27,IF(AND(All!$V127="P7",All!$AE127="RSS"),Ruler!F$28,IF(AND(All!$V127="P8",All!$AE127="RSS"),Ruler!F$29,IF(AND(All!$V127="P9",All!$AE127="RSS"),Ruler!F$30,0)))))))))))))))))))))))))))</f>
        <v>0</v>
      </c>
      <c r="BN127" s="325">
        <f>IF(AND(All!$V127="P1",All!$AE127="RDP"),Ruler!G$6,IF(AND(All!$V127="P2",All!$AE127="RDP"),Ruler!G$7,IF(AND(All!$V127="P3",All!$AE127="RDP"),Ruler!G$8,IF(AND(All!$V127="P4",All!$AE127="RDP"),Ruler!G$9,IF(AND(All!$V127="P5",All!$AE127="RDP"),Ruler!G$10,IF(AND(All!$V127="P6",All!$AE127="RDP"),Ruler!G$11,IF(AND(All!$V127="P7",All!$AE127="RDP"),Ruler!G$12,IF(AND(All!$V127="P8",All!$AE127="RDP"),Ruler!G$13,IF(AND(All!$V127="P9",All!$AE127="RDP"),Ruler!G$14,IF(AND(All!$V127="P1",All!$AE127="RMS"),Ruler!G$6,IF(AND(All!$V127="P2",All!$AE127="RMS"),Ruler!G$15,IF(AND(All!$V127="P3",All!$AE127="RMS"),Ruler!G$16,IF(AND(All!$V127="P4",All!$AE127="RMS"),Ruler!G$17,IF(AND(All!$V127="P5",All!$AE127="RMS"),Ruler!G$18,IF(AND(All!$V127="P6",All!$AE127="RMS"),Ruler!G$19,IF(AND(All!$V127="P7",All!$AE127="RMS"),Ruler!G$20,IF(AND(All!$V127="P8",All!$AE127="RMS"),Ruler!G$21,IF(AND(All!$V127="P9",All!$AE127="RMS"),Ruler!G$22,IF(AND(All!$V127="P1",All!$AE127="RSS"),Ruler!G$6,IF(AND(All!$V127="P2",All!$AE127="RSS"),Ruler!G$23,IF(AND(All!$V127="P3",All!$AE127="RSS"),Ruler!G$24,IF(AND(All!$V127="P4",All!$AE127="RSS"),Ruler!G$25,IF(AND(All!$V127="P5",All!$AE127="RSS"),Ruler!G$26,IF(AND(All!$V127="P6",All!$AE127="RSS"),Ruler!G$27,IF(AND(All!$V127="P7",All!$AE127="RSS"),Ruler!G$28,IF(AND(All!$V127="P8",All!$AE127="RSS"),Ruler!G$29,IF(AND(All!$V127="P9",All!$AE127="RSS"),Ruler!G$30,0)))))))))))))))))))))))))))</f>
        <v>0</v>
      </c>
      <c r="BO127" s="325">
        <f>IF(AND(All!$V127="P1",All!$AE127="RDP"),Ruler!H$6,IF(AND(All!$V127="P2",All!$AE127="RDP"),Ruler!H$7,IF(AND(All!$V127="P3",All!$AE127="RDP"),Ruler!H$8,IF(AND(All!$V127="P4",All!$AE127="RDP"),Ruler!H$9,IF(AND(All!$V127="P5",All!$AE127="RDP"),Ruler!H$10,IF(AND(All!$V127="P6",All!$AE127="RDP"),Ruler!H$11,IF(AND(All!$V127="P7",All!$AE127="RDP"),Ruler!H$12,IF(AND(All!$V127="P8",All!$AE127="RDP"),Ruler!H$13,IF(AND(All!$V127="P9",All!$AE127="RDP"),Ruler!H$14,IF(AND(All!$V127="P1",All!$AE127="RMS"),Ruler!H$6,IF(AND(All!$V127="P2",All!$AE127="RMS"),Ruler!H$15,IF(AND(All!$V127="P3",All!$AE127="RMS"),Ruler!H$16,IF(AND(All!$V127="P4",All!$AE127="RMS"),Ruler!H$17,IF(AND(All!$V127="P5",All!$AE127="RMS"),Ruler!H$18,IF(AND(All!$V127="P6",All!$AE127="RMS"),Ruler!H$19,IF(AND(All!$V127="P7",All!$AE127="RMS"),Ruler!H$20,IF(AND(All!$V127="P8",All!$AE127="RMS"),Ruler!H$21,IF(AND(All!$V127="P9",All!$AE127="RMS"),Ruler!H$22,IF(AND(All!$V127="P1",All!$AE127="RSS"),Ruler!H$6,IF(AND(All!$V127="P2",All!$AE127="RSS"),Ruler!H$23,IF(AND(All!$V127="P3",All!$AE127="RSS"),Ruler!H$24,IF(AND(All!$V127="P4",All!$AE127="RSS"),Ruler!H$25,IF(AND(All!$V127="P5",All!$AE127="RSS"),Ruler!H$26,IF(AND(All!$V127="P6",All!$AE127="RSS"),Ruler!H$27,IF(AND(All!$V127="P7",All!$AE127="RSS"),Ruler!H$28,IF(AND(All!$V127="P8",All!$AE127="RSS"),Ruler!H$29,IF(AND(All!$V127="P9",All!$AE127="RSS"),Ruler!H$30,0)))))))))))))))))))))))))))</f>
        <v>0</v>
      </c>
      <c r="BP127" s="325">
        <f>IF(AND(All!$V127="P1",All!$AE127="RDP"),Ruler!I$6,IF(AND(All!$V127="P2",All!$AE127="RDP"),Ruler!I$7,IF(AND(All!$V127="P3",All!$AE127="RDP"),Ruler!I$8,IF(AND(All!$V127="P4",All!$AE127="RDP"),Ruler!I$9,IF(AND(All!$V127="P5",All!$AE127="RDP"),Ruler!I$10,IF(AND(All!$V127="P6",All!$AE127="RDP"),Ruler!I$11,IF(AND(All!$V127="P7",All!$AE127="RDP"),Ruler!I$12,IF(AND(All!$V127="P8",All!$AE127="RDP"),Ruler!I$13,IF(AND(All!$V127="P9",All!$AE127="RDP"),Ruler!I$14,IF(AND(All!$V127="P1",All!$AE127="RMS"),Ruler!I$6,IF(AND(All!$V127="P2",All!$AE127="RMS"),Ruler!I$15,IF(AND(All!$V127="P3",All!$AE127="RMS"),Ruler!I$16,IF(AND(All!$V127="P4",All!$AE127="RMS"),Ruler!I$17,IF(AND(All!$V127="P5",All!$AE127="RMS"),Ruler!I$18,IF(AND(All!$V127="P6",All!$AE127="RMS"),Ruler!I$19,IF(AND(All!$V127="P7",All!$AE127="RMS"),Ruler!I$20,IF(AND(All!$V127="P8",All!$AE127="RMS"),Ruler!I$21,IF(AND(All!$V127="P9",All!$AE127="RMS"),Ruler!I$22,IF(AND(All!$V127="P1",All!$AE127="RSS"),Ruler!I$6,IF(AND(All!$V127="P2",All!$AE127="RSS"),Ruler!I$23,IF(AND(All!$V127="P3",All!$AE127="RSS"),Ruler!I$24,IF(AND(All!$V127="P4",All!$AE127="RSS"),Ruler!I$25,IF(AND(All!$V127="P5",All!$AE127="RSS"),Ruler!I$26,IF(AND(All!$V127="P6",All!$AE127="RSS"),Ruler!I$27,IF(AND(All!$V127="P7",All!$AE127="RSS"),Ruler!I$28,IF(AND(All!$V127="P8",All!$AE127="RSS"),Ruler!I$29,IF(AND(All!$V127="P9",All!$AE127="RSS"),Ruler!I$30,0)))))))))))))))))))))))))))</f>
        <v>0</v>
      </c>
      <c r="BQ127" s="325">
        <f>IF(AND(All!$V127="P1",All!$AE127="RDP"),Ruler!J$6,IF(AND(All!$V127="P2",All!$AE127="RDP"),Ruler!J$7,IF(AND(All!$V127="P3",All!$AE127="RDP"),Ruler!J$8,IF(AND(All!$V127="P4",All!$AE127="RDP"),Ruler!J$9,IF(AND(All!$V127="P5",All!$AE127="RDP"),Ruler!J$10,IF(AND(All!$V127="P6",All!$AE127="RDP"),Ruler!J$11,IF(AND(All!$V127="P7",All!$AE127="RDP"),Ruler!J$12,IF(AND(All!$V127="P8",All!$AE127="RDP"),Ruler!J$13,IF(AND(All!$V127="P9",All!$AE127="RDP"),Ruler!J$14,IF(AND(All!$V127="P1",All!$AE127="RMS"),Ruler!J$6,IF(AND(All!$V127="P2",All!$AE127="RMS"),Ruler!J$15,IF(AND(All!$V127="P3",All!$AE127="RMS"),Ruler!J$16,IF(AND(All!$V127="P4",All!$AE127="RMS"),Ruler!J$17,IF(AND(All!$V127="P5",All!$AE127="RMS"),Ruler!J$18,IF(AND(All!$V127="P6",All!$AE127="RMS"),Ruler!J$19,IF(AND(All!$V127="P7",All!$AE127="RMS"),Ruler!J$20,IF(AND(All!$V127="P8",All!$AE127="RMS"),Ruler!J$21,IF(AND(All!$V127="P9",All!$AE127="RMS"),Ruler!J$22,IF(AND(All!$V127="P1",All!$AE127="RSS"),Ruler!J$6,IF(AND(All!$V127="P2",All!$AE127="RSS"),Ruler!J$23,IF(AND(All!$V127="P3",All!$AE127="RSS"),Ruler!J$24,IF(AND(All!$V127="P4",All!$AE127="RSS"),Ruler!J$25,IF(AND(All!$V127="P5",All!$AE127="RSS"),Ruler!J$26,IF(AND(All!$V127="P6",All!$AE127="RSS"),Ruler!J$27,IF(AND(All!$V127="P7",All!$AE127="RSS"),Ruler!J$28,IF(AND(All!$V127="P8",All!$AE127="RSS"),Ruler!J$29,IF(AND(All!$V127="P9",All!$AE127="RSS"),Ruler!J$30,0)))))))))))))))))))))))))))</f>
        <v>0</v>
      </c>
      <c r="BR127" s="325">
        <f>IF(AND(All!$V127="P1",All!$AE127="RDP"),Ruler!K$6,IF(AND(All!$V127="P2",All!$AE127="RDP"),Ruler!K$7,IF(AND(All!$V127="P3",All!$AE127="RDP"),Ruler!K$8,IF(AND(All!$V127="P4",All!$AE127="RDP"),Ruler!K$9,IF(AND(All!$V127="P5",All!$AE127="RDP"),Ruler!K$10,IF(AND(All!$V127="P6",All!$AE127="RDP"),Ruler!K$11,IF(AND(All!$V127="P7",All!$AE127="RDP"),Ruler!K$12,IF(AND(All!$V127="P8",All!$AE127="RDP"),Ruler!K$13,IF(AND(All!$V127="P9",All!$AE127="RDP"),Ruler!K$14,IF(AND(All!$V127="P1",All!$AE127="RMS"),Ruler!K$6,IF(AND(All!$V127="P2",All!$AE127="RMS"),Ruler!K$15,IF(AND(All!$V127="P3",All!$AE127="RMS"),Ruler!K$16,IF(AND(All!$V127="P4",All!$AE127="RMS"),Ruler!K$17,IF(AND(All!$V127="P5",All!$AE127="RMS"),Ruler!K$18,IF(AND(All!$V127="P6",All!$AE127="RMS"),Ruler!K$19,IF(AND(All!$V127="P7",All!$AE127="RMS"),Ruler!K$20,IF(AND(All!$V127="P8",All!$AE127="RMS"),Ruler!K$21,IF(AND(All!$V127="P9",All!$AE127="RMS"),Ruler!K$22,IF(AND(All!$V127="P1",All!$AE127="RSS"),Ruler!K$6,IF(AND(All!$V127="P2",All!$AE127="RSS"),Ruler!K$23,IF(AND(All!$V127="P3",All!$AE127="RSS"),Ruler!K$24,IF(AND(All!$V127="P4",All!$AE127="RSS"),Ruler!K$25,IF(AND(All!$V127="P5",All!$AE127="RSS"),Ruler!K$26,IF(AND(All!$V127="P6",All!$AE127="RSS"),Ruler!K$27,IF(AND(All!$V127="P7",All!$AE127="RSS"),Ruler!K$28,IF(AND(All!$V127="P8",All!$AE127="RSS"),Ruler!K$29,IF(AND(All!$V127="P9",All!$AE127="RSS"),Ruler!K$30,0)))))))))))))))))))))))))))</f>
        <v>0</v>
      </c>
      <c r="BS127" s="325">
        <f>IF(AND(All!$V127="P1",All!$AE127="RDP"),Ruler!L$6,IF(AND(All!$V127="P2",All!$AE127="RDP"),Ruler!L$7,IF(AND(All!$V127="P3",All!$AE127="RDP"),Ruler!L$8,IF(AND(All!$V127="P4",All!$AE127="RDP"),Ruler!L$9,IF(AND(All!$V127="P5",All!$AE127="RDP"),Ruler!L$10,IF(AND(All!$V127="P6",All!$AE127="RDP"),Ruler!L$11,IF(AND(All!$V127="P7",All!$AE127="RDP"),Ruler!L$12,IF(AND(All!$V127="P8",All!$AE127="RDP"),Ruler!L$13,IF(AND(All!$V127="P9",All!$AE127="RDP"),Ruler!L$14,IF(AND(All!$V127="P1",All!$AE127="RMS"),Ruler!L$6,IF(AND(All!$V127="P2",All!$AE127="RMS"),Ruler!L$15,IF(AND(All!$V127="P3",All!$AE127="RMS"),Ruler!L$16,IF(AND(All!$V127="P4",All!$AE127="RMS"),Ruler!L$17,IF(AND(All!$V127="P5",All!$AE127="RMS"),Ruler!L$18,IF(AND(All!$V127="P6",All!$AE127="RMS"),Ruler!L$19,IF(AND(All!$V127="P7",All!$AE127="RMS"),Ruler!L$20,IF(AND(All!$V127="P8",All!$AE127="RMS"),Ruler!L$21,IF(AND(All!$V127="P9",All!$AE127="RMS"),Ruler!L$22,IF(AND(All!$V127="P1",All!$AE127="RSS"),Ruler!L$6,IF(AND(All!$V127="P2",All!$AE127="RSS"),Ruler!L$23,IF(AND(All!$V127="P3",All!$AE127="RSS"),Ruler!L$24,IF(AND(All!$V127="P4",All!$AE127="RSS"),Ruler!L$25,IF(AND(All!$V127="P5",All!$AE127="RSS"),Ruler!L$26,IF(AND(All!$V127="P6",All!$AE127="RSS"),Ruler!L$27,IF(AND(All!$V127="P7",All!$AE127="RSS"),Ruler!L$28,IF(AND(All!$V127="P8",All!$AE127="RSS"),Ruler!L$29,IF(AND(All!$V127="P9",All!$AE127="RSS"),Ruler!L$30,0)))))))))))))))))))))))))))</f>
        <v>0</v>
      </c>
      <c r="BT127" s="325">
        <f>IF(AND(All!$V127="P1",All!$AE127="RDP"),Ruler!M$6,IF(AND(All!$V127="P2",All!$AE127="RDP"),Ruler!M$7,IF(AND(All!$V127="P3",All!$AE127="RDP"),Ruler!M$8,IF(AND(All!$V127="P4",All!$AE127="RDP"),Ruler!M$9,IF(AND(All!$V127="P5",All!$AE127="RDP"),Ruler!M$10,IF(AND(All!$V127="P6",All!$AE127="RDP"),Ruler!M$11,IF(AND(All!$V127="P7",All!$AE127="RDP"),Ruler!M$12,IF(AND(All!$V127="P8",All!$AE127="RDP"),Ruler!M$13,IF(AND(All!$V127="P9",All!$AE127="RDP"),Ruler!M$14,IF(AND(All!$V127="P1",All!$AE127="RMS"),Ruler!M$6,IF(AND(All!$V127="P2",All!$AE127="RMS"),Ruler!M$15,IF(AND(All!$V127="P3",All!$AE127="RMS"),Ruler!M$16,IF(AND(All!$V127="P4",All!$AE127="RMS"),Ruler!M$17,IF(AND(All!$V127="P5",All!$AE127="RMS"),Ruler!M$18,IF(AND(All!$V127="P6",All!$AE127="RMS"),Ruler!M$19,IF(AND(All!$V127="P7",All!$AE127="RMS"),Ruler!M$20,IF(AND(All!$V127="P8",All!$AE127="RMS"),Ruler!M$21,IF(AND(All!$V127="P9",All!$AE127="RMS"),Ruler!M$22,IF(AND(All!$V127="P1",All!$AE127="RSS"),Ruler!M$6,IF(AND(All!$V127="P2",All!$AE127="RSS"),Ruler!M$23,IF(AND(All!$V127="P3",All!$AE127="RSS"),Ruler!M$24,IF(AND(All!$V127="P4",All!$AE127="RSS"),Ruler!M$25,IF(AND(All!$V127="P5",All!$AE127="RSS"),Ruler!M$26,IF(AND(All!$V127="P6",All!$AE127="RSS"),Ruler!M$27,IF(AND(All!$V127="P7",All!$AE127="RSS"),Ruler!M$28,IF(AND(All!$V127="P8",All!$AE127="RSS"),Ruler!M$29,IF(AND(All!$V127="P9",All!$AE127="RSS"),Ruler!M$30,0)))))))))))))))))))))))))))</f>
        <v>0</v>
      </c>
      <c r="BU127" s="325">
        <f>IF(AND(All!$V127="P1",All!$AE127="RDP"),Ruler!N$6,IF(AND(All!$V127="P2",All!$AE127="RDP"),Ruler!N$7,IF(AND(All!$V127="P3",All!$AE127="RDP"),Ruler!N$8,IF(AND(All!$V127="P4",All!$AE127="RDP"),Ruler!N$9,IF(AND(All!$V127="P5",All!$AE127="RDP"),Ruler!N$10,IF(AND(All!$V127="P6",All!$AE127="RDP"),Ruler!N$11,IF(AND(All!$V127="P7",All!$AE127="RDP"),Ruler!N$12,IF(AND(All!$V127="P8",All!$AE127="RDP"),Ruler!N$13,IF(AND(All!$V127="P9",All!$AE127="RDP"),Ruler!N$14,IF(AND(All!$V127="P1",All!$AE127="RMS"),Ruler!N$6,IF(AND(All!$V127="P2",All!$AE127="RMS"),Ruler!N$15,IF(AND(All!$V127="P3",All!$AE127="RMS"),Ruler!N$16,IF(AND(All!$V127="P4",All!$AE127="RMS"),Ruler!N$17,IF(AND(All!$V127="P5",All!$AE127="RMS"),Ruler!N$18,IF(AND(All!$V127="P6",All!$AE127="RMS"),Ruler!N$19,IF(AND(All!$V127="P7",All!$AE127="RMS"),Ruler!N$20,IF(AND(All!$V127="P8",All!$AE127="RMS"),Ruler!N$21,IF(AND(All!$V127="P9",All!$AE127="RMS"),Ruler!N$22,IF(AND(All!$V127="P1",All!$AE127="RSS"),Ruler!N$6,IF(AND(All!$V127="P2",All!$AE127="RSS"),Ruler!N$23,IF(AND(All!$V127="P3",All!$AE127="RSS"),Ruler!N$24,IF(AND(All!$V127="P4",All!$AE127="RSS"),Ruler!N$25,IF(AND(All!$V127="P5",All!$AE127="RSS"),Ruler!N$26,IF(AND(All!$V127="P6",All!$AE127="RSS"),Ruler!N$27,IF(AND(All!$V127="P7",All!$AE127="RSS"),Ruler!N$28,IF(AND(All!$V127="P8",All!$AE127="RSS"),Ruler!N$29,IF(AND(All!$V127="P9",All!$AE127="RSS"),Ruler!N$30,0)))))))))))))))))))))))))))</f>
        <v>0</v>
      </c>
      <c r="BV127" s="325">
        <f>IF(AND(All!$V127="P1",All!$AE127="RDP"),Ruler!O$6,IF(AND(All!$V127="P2",All!$AE127="RDP"),Ruler!O$7,IF(AND(All!$V127="P3",All!$AE127="RDP"),Ruler!O$8,IF(AND(All!$V127="P4",All!$AE127="RDP"),Ruler!O$9,IF(AND(All!$V127="P5",All!$AE127="RDP"),Ruler!O$10,IF(AND(All!$V127="P6",All!$AE127="RDP"),Ruler!O$11,IF(AND(All!$V127="P7",All!$AE127="RDP"),Ruler!O$12,IF(AND(All!$V127="P8",All!$AE127="RDP"),Ruler!O$13,IF(AND(All!$V127="P9",All!$AE127="RDP"),Ruler!O$14,IF(AND(All!$V127="P1",All!$AE127="RMS"),Ruler!O$6,IF(AND(All!$V127="P2",All!$AE127="RMS"),Ruler!O$15,IF(AND(All!$V127="P3",All!$AE127="RMS"),Ruler!O$16,IF(AND(All!$V127="P4",All!$AE127="RMS"),Ruler!O$17,IF(AND(All!$V127="P5",All!$AE127="RMS"),Ruler!O$18,IF(AND(All!$V127="P6",All!$AE127="RMS"),Ruler!O$19,IF(AND(All!$V127="P7",All!$AE127="RMS"),Ruler!O$20,IF(AND(All!$V127="P8",All!$AE127="RMS"),Ruler!O$21,IF(AND(All!$V127="P9",All!$AE127="RMS"),Ruler!O$22,IF(AND(All!$V127="P1",All!$AE127="RSS"),Ruler!O$6,IF(AND(All!$V127="P2",All!$AE127="RSS"),Ruler!O$23,IF(AND(All!$V127="P3",All!$AE127="RSS"),Ruler!O$24,IF(AND(All!$V127="P4",All!$AE127="RSS"),Ruler!O$25,IF(AND(All!$V127="P5",All!$AE127="RSS"),Ruler!O$26,IF(AND(All!$V127="P6",All!$AE127="RSS"),Ruler!O$27,IF(AND(All!$V127="P7",All!$AE127="RSS"),Ruler!O$28,IF(AND(All!$V127="P8",All!$AE127="RSS"),Ruler!O$29,IF(AND(All!$V127="P9",All!$AE127="RSS"),Ruler!O$30,0)))))))))))))))))))))))))))</f>
        <v>0</v>
      </c>
      <c r="BW127" s="325">
        <f>IF(AND(All!$V127="P1",All!$AE127="RDP"),Ruler!P$6,IF(AND(All!$V127="P2",All!$AE127="RDP"),Ruler!P$7,IF(AND(All!$V127="P3",All!$AE127="RDP"),Ruler!P$8,IF(AND(All!$V127="P4",All!$AE127="RDP"),Ruler!P$9,IF(AND(All!$V127="P5",All!$AE127="RDP"),Ruler!P$10,IF(AND(All!$V127="P6",All!$AE127="RDP"),Ruler!P$11,IF(AND(All!$V127="P7",All!$AE127="RDP"),Ruler!P$12,IF(AND(All!$V127="P8",All!$AE127="RDP"),Ruler!P$13,IF(AND(All!$V127="P9",All!$AE127="RDP"),Ruler!P$14,IF(AND(All!$V127="P1",All!$AE127="RMS"),Ruler!P$6,IF(AND(All!$V127="P2",All!$AE127="RMS"),Ruler!P$15,IF(AND(All!$V127="P3",All!$AE127="RMS"),Ruler!P$16,IF(AND(All!$V127="P4",All!$AE127="RMS"),Ruler!P$17,IF(AND(All!$V127="P5",All!$AE127="RMS"),Ruler!P$18,IF(AND(All!$V127="P6",All!$AE127="RMS"),Ruler!P$19,IF(AND(All!$V127="P7",All!$AE127="RMS"),Ruler!P$20,IF(AND(All!$V127="P8",All!$AE127="RMS"),Ruler!P$21,IF(AND(All!$V127="P9",All!$AE127="RMS"),Ruler!P$22,IF(AND(All!$V127="P1",All!$AE127="RSS"),Ruler!P$6,IF(AND(All!$V127="P2",All!$AE127="RSS"),Ruler!P$23,IF(AND(All!$V127="P3",All!$AE127="RSS"),Ruler!P$24,IF(AND(All!$V127="P4",All!$AE127="RSS"),Ruler!P$25,IF(AND(All!$V127="P5",All!$AE127="RSS"),Ruler!P$26,IF(AND(All!$V127="P6",All!$AE127="RSS"),Ruler!P$27,IF(AND(All!$V127="P7",All!$AE127="RSS"),Ruler!P$28,IF(AND(All!$V127="P8",All!$AE127="RSS"),Ruler!P$29,IF(AND(All!$V127="P9",All!$AE127="RSS"),Ruler!P$30,0)))))))))))))))))))))))))))</f>
        <v>0</v>
      </c>
      <c r="BX127" s="325">
        <f>IF(AND(All!$V127="P1",All!$AE127="RDP"),Ruler!Q$6,IF(AND(All!$V127="P2",All!$AE127="RDP"),Ruler!Q$7,IF(AND(All!$V127="P3",All!$AE127="RDP"),Ruler!Q$8,IF(AND(All!$V127="P4",All!$AE127="RDP"),Ruler!Q$9,IF(AND(All!$V127="P5",All!$AE127="RDP"),Ruler!Q$10,IF(AND(All!$V127="P6",All!$AE127="RDP"),Ruler!Q$11,IF(AND(All!$V127="P7",All!$AE127="RDP"),Ruler!Q$12,IF(AND(All!$V127="P8",All!$AE127="RDP"),Ruler!Q$13,IF(AND(All!$V127="P9",All!$AE127="RDP"),Ruler!Q$14,IF(AND(All!$V127="P1",All!$AE127="RMS"),Ruler!Q$6,IF(AND(All!$V127="P2",All!$AE127="RMS"),Ruler!Q$15,IF(AND(All!$V127="P3",All!$AE127="RMS"),Ruler!Q$16,IF(AND(All!$V127="P4",All!$AE127="RMS"),Ruler!Q$17,IF(AND(All!$V127="P5",All!$AE127="RMS"),Ruler!Q$18,IF(AND(All!$V127="P6",All!$AE127="RMS"),Ruler!Q$19,IF(AND(All!$V127="P7",All!$AE127="RMS"),Ruler!Q$20,IF(AND(All!$V127="P8",All!$AE127="RMS"),Ruler!Q$21,IF(AND(All!$V127="P9",All!$AE127="RMS"),Ruler!Q$22,IF(AND(All!$V127="P1",All!$AE127="RSS"),Ruler!Q$6,IF(AND(All!$V127="P2",All!$AE127="RSS"),Ruler!Q$23,IF(AND(All!$V127="P3",All!$AE127="RSS"),Ruler!Q$24,IF(AND(All!$V127="P4",All!$AE127="RSS"),Ruler!Q$25,IF(AND(All!$V127="P5",All!$AE127="RSS"),Ruler!Q$26,IF(AND(All!$V127="P6",All!$AE127="RSS"),Ruler!Q$27,IF(AND(All!$V127="P7",All!$AE127="RSS"),Ruler!Q$28,IF(AND(All!$V127="P8",All!$AE127="RSS"),Ruler!Q$29,IF(AND(All!$V127="P9",All!$AE127="RSS"),Ruler!Q$30,0)))))))))))))))))))))))))))</f>
        <v>0</v>
      </c>
      <c r="BY127" s="325">
        <f>IF(AND(All!$V127="P1",All!$AE127="RDP"),Ruler!R$6,IF(AND(All!$V127="P2",All!$AE127="RDP"),Ruler!R$7,IF(AND(All!$V127="P3",All!$AE127="RDP"),Ruler!R$8,IF(AND(All!$V127="P4",All!$AE127="RDP"),Ruler!R$9,IF(AND(All!$V127="P5",All!$AE127="RDP"),Ruler!R$10,IF(AND(All!$V127="P6",All!$AE127="RDP"),Ruler!R$11,IF(AND(All!$V127="P7",All!$AE127="RDP"),Ruler!R$12,IF(AND(All!$V127="P8",All!$AE127="RDP"),Ruler!R$13,IF(AND(All!$V127="P9",All!$AE127="RDP"),Ruler!R$14,IF(AND(All!$V127="P1",All!$AE127="RMS"),Ruler!R$6,IF(AND(All!$V127="P2",All!$AE127="RMS"),Ruler!R$15,IF(AND(All!$V127="P3",All!$AE127="RMS"),Ruler!R$16,IF(AND(All!$V127="P4",All!$AE127="RMS"),Ruler!R$17,IF(AND(All!$V127="P5",All!$AE127="RMS"),Ruler!R$18,IF(AND(All!$V127="P6",All!$AE127="RMS"),Ruler!R$19,IF(AND(All!$V127="P7",All!$AE127="RMS"),Ruler!R$20,IF(AND(All!$V127="P8",All!$AE127="RMS"),Ruler!R$21,IF(AND(All!$V127="P9",All!$AE127="RMS"),Ruler!R$22,IF(AND(All!$V127="P1",All!$AE127="RSS"),Ruler!R$6,IF(AND(All!$V127="P2",All!$AE127="RSS"),Ruler!R$23,IF(AND(All!$V127="P3",All!$AE127="RSS"),Ruler!R$24,IF(AND(All!$V127="P4",All!$AE127="RSS"),Ruler!R$25,IF(AND(All!$V127="P5",All!$AE127="RSS"),Ruler!R$26,IF(AND(All!$V127="P6",All!$AE127="RSS"),Ruler!R$27,IF(AND(All!$V127="P7",All!$AE127="RSS"),Ruler!R$28,IF(AND(All!$V127="P8",All!$AE127="RSS"),Ruler!R$29,IF(AND(All!$V127="P9",All!$AE127="RSS"),Ruler!R$30,0)))))))))))))))))))))))))))</f>
        <v>0</v>
      </c>
      <c r="BZ127" s="325">
        <f>IF(AND(All!$V127="P1",All!$AE127="RDP"),Ruler!S$6,IF(AND(All!$V127="P2",All!$AE127="RDP"),Ruler!S$7,IF(AND(All!$V127="P3",All!$AE127="RDP"),Ruler!S$8,IF(AND(All!$V127="P4",All!$AE127="RDP"),Ruler!S$9,IF(AND(All!$V127="P5",All!$AE127="RDP"),Ruler!S$10,IF(AND(All!$V127="P6",All!$AE127="RDP"),Ruler!S$11,IF(AND(All!$V127="P7",All!$AE127="RDP"),Ruler!S$12,IF(AND(All!$V127="P8",All!$AE127="RDP"),Ruler!S$13,IF(AND(All!$V127="P9",All!$AE127="RDP"),Ruler!S$14,IF(AND(All!$V127="P1",All!$AE127="RMS"),Ruler!S$6,IF(AND(All!$V127="P2",All!$AE127="RMS"),Ruler!S$15,IF(AND(All!$V127="P3",All!$AE127="RMS"),Ruler!S$16,IF(AND(All!$V127="P4",All!$AE127="RMS"),Ruler!S$17,IF(AND(All!$V127="P5",All!$AE127="RMS"),Ruler!S$18,IF(AND(All!$V127="P6",All!$AE127="RMS"),Ruler!S$19,IF(AND(All!$V127="P7",All!$AE127="RMS"),Ruler!S$20,IF(AND(All!$V127="P8",All!$AE127="RMS"),Ruler!S$21,IF(AND(All!$V127="P9",All!$AE127="RMS"),Ruler!S$22,IF(AND(All!$V127="P1",All!$AE127="RSS"),Ruler!S$6,IF(AND(All!$V127="P2",All!$AE127="RSS"),Ruler!S$23,IF(AND(All!$V127="P3",All!$AE127="RSS"),Ruler!S$24,IF(AND(All!$V127="P4",All!$AE127="RSS"),Ruler!S$25,IF(AND(All!$V127="P5",All!$AE127="RSS"),Ruler!S$26,IF(AND(All!$V127="P6",All!$AE127="RSS"),Ruler!S$27,IF(AND(All!$V127="P7",All!$AE127="RSS"),Ruler!S$28,IF(AND(All!$V127="P8",All!$AE127="RSS"),Ruler!S$29,IF(AND(All!$V127="P9",All!$AE127="RSS"),Ruler!S$30,0)))))))))))))))))))))))))))</f>
        <v>0</v>
      </c>
      <c r="CA127" s="325">
        <f>IF(AND(All!$V127="P1",All!$AE127="RDP"),Ruler!T$6,IF(AND(All!$V127="P2",All!$AE127="RDP"),Ruler!T$7,IF(AND(All!$V127="P3",All!$AE127="RDP"),Ruler!T$8,IF(AND(All!$V127="P4",All!$AE127="RDP"),Ruler!T$9,IF(AND(All!$V127="P5",All!$AE127="RDP"),Ruler!T$10,IF(AND(All!$V127="P6",All!$AE127="RDP"),Ruler!T$11,IF(AND(All!$V127="P7",All!$AE127="RDP"),Ruler!T$12,IF(AND(All!$V127="P8",All!$AE127="RDP"),Ruler!T$13,IF(AND(All!$V127="P9",All!$AE127="RDP"),Ruler!T$14,IF(AND(All!$V127="P1",All!$AE127="RMS"),Ruler!T$6,IF(AND(All!$V127="P2",All!$AE127="RMS"),Ruler!T$15,IF(AND(All!$V127="P3",All!$AE127="RMS"),Ruler!T$16,IF(AND(All!$V127="P4",All!$AE127="RMS"),Ruler!T$17,IF(AND(All!$V127="P5",All!$AE127="RMS"),Ruler!T$18,IF(AND(All!$V127="P6",All!$AE127="RMS"),Ruler!T$19,IF(AND(All!$V127="P7",All!$AE127="RMS"),Ruler!T$20,IF(AND(All!$V127="P8",All!$AE127="RMS"),Ruler!T$21,IF(AND(All!$V127="P9",All!$AE127="RMS"),Ruler!T$22,IF(AND(All!$V127="P1",All!$AE127="RSS"),Ruler!T$6,IF(AND(All!$V127="P2",All!$AE127="RSS"),Ruler!T$23,IF(AND(All!$V127="P3",All!$AE127="RSS"),Ruler!T$24,IF(AND(All!$V127="P4",All!$AE127="RSS"),Ruler!T$25,IF(AND(All!$V127="P5",All!$AE127="RSS"),Ruler!T$26,IF(AND(All!$V127="P6",All!$AE127="RSS"),Ruler!T$27,IF(AND(All!$V127="P7",All!$AE127="RSS"),Ruler!T$28,IF(AND(All!$V127="P8",All!$AE127="RSS"),Ruler!T$29,IF(AND(All!$V127="P9",All!$AE127="RSS"),Ruler!T$30,0)))))))))))))))))))))))))))</f>
        <v>0</v>
      </c>
      <c r="CB127" s="325">
        <f>IF(AND(All!$V127="P1",All!$AE127="RDP"),Ruler!U$6,IF(AND(All!$V127="P2",All!$AE127="RDP"),Ruler!U$7,IF(AND(All!$V127="P3",All!$AE127="RDP"),Ruler!U$8,IF(AND(All!$V127="P4",All!$AE127="RDP"),Ruler!U$9,IF(AND(All!$V127="P5",All!$AE127="RDP"),Ruler!U$10,IF(AND(All!$V127="P6",All!$AE127="RDP"),Ruler!U$11,IF(AND(All!$V127="P7",All!$AE127="RDP"),Ruler!U$12,IF(AND(All!$V127="P8",All!$AE127="RDP"),Ruler!U$13,IF(AND(All!$V127="P9",All!$AE127="RDP"),Ruler!U$14,IF(AND(All!$V127="P1",All!$AE127="RMS"),Ruler!U$6,IF(AND(All!$V127="P2",All!$AE127="RMS"),Ruler!U$15,IF(AND(All!$V127="P3",All!$AE127="RMS"),Ruler!U$16,IF(AND(All!$V127="P4",All!$AE127="RMS"),Ruler!U$17,IF(AND(All!$V127="P5",All!$AE127="RMS"),Ruler!U$18,IF(AND(All!$V127="P6",All!$AE127="RMS"),Ruler!U$19,IF(AND(All!$V127="P7",All!$AE127="RMS"),Ruler!U$20,IF(AND(All!$V127="P8",All!$AE127="RMS"),Ruler!U$21,IF(AND(All!$V127="P9",All!$AE127="RMS"),Ruler!U$22,IF(AND(All!$V127="P1",All!$AE127="RSS"),Ruler!U$6,IF(AND(All!$V127="P2",All!$AE127="RSS"),Ruler!U$23,IF(AND(All!$V127="P3",All!$AE127="RSS"),Ruler!U$24,IF(AND(All!$V127="P4",All!$AE127="RSS"),Ruler!U$25,IF(AND(All!$V127="P5",All!$AE127="RSS"),Ruler!U$26,IF(AND(All!$V127="P6",All!$AE127="RSS"),Ruler!U$27,IF(AND(All!$V127="P7",All!$AE127="RSS"),Ruler!U$28,IF(AND(All!$V127="P8",All!$AE127="RSS"),Ruler!U$29,IF(AND(All!$V127="P9",All!$AE127="RSS"),Ruler!U$30,0)))))))))))))))))))))))))))</f>
        <v>0</v>
      </c>
      <c r="CC127" s="325">
        <f>IF(AND(All!$V127="P1",All!$AE127="RDP"),Ruler!V$6,IF(AND(All!$V127="P2",All!$AE127="RDP"),Ruler!V$7,IF(AND(All!$V127="P3",All!$AE127="RDP"),Ruler!V$8,IF(AND(All!$V127="P4",All!$AE127="RDP"),Ruler!V$9,IF(AND(All!$V127="P5",All!$AE127="RDP"),Ruler!V$10,IF(AND(All!$V127="P6",All!$AE127="RDP"),Ruler!V$11,IF(AND(All!$V127="P7",All!$AE127="RDP"),Ruler!V$12,IF(AND(All!$V127="P8",All!$AE127="RDP"),Ruler!V$13,IF(AND(All!$V127="P9",All!$AE127="RDP"),Ruler!V$14,IF(AND(All!$V127="P1",All!$AE127="RMS"),Ruler!V$6,IF(AND(All!$V127="P2",All!$AE127="RMS"),Ruler!V$15,IF(AND(All!$V127="P3",All!$AE127="RMS"),Ruler!V$16,IF(AND(All!$V127="P4",All!$AE127="RMS"),Ruler!V$17,IF(AND(All!$V127="P5",All!$AE127="RMS"),Ruler!V$18,IF(AND(All!$V127="P6",All!$AE127="RMS"),Ruler!V$19,IF(AND(All!$V127="P7",All!$AE127="RMS"),Ruler!V$20,IF(AND(All!$V127="P8",All!$AE127="RMS"),Ruler!V$21,IF(AND(All!$V127="P9",All!$AE127="RMS"),Ruler!V$22,IF(AND(All!$V127="P1",All!$AE127="RSS"),Ruler!V$6,IF(AND(All!$V127="P2",All!$AE127="RSS"),Ruler!V$23,IF(AND(All!$V127="P3",All!$AE127="RSS"),Ruler!V$24,IF(AND(All!$V127="P4",All!$AE127="RSS"),Ruler!V$25,IF(AND(All!$V127="P5",All!$AE127="RSS"),Ruler!V$26,IF(AND(All!$V127="P6",All!$AE127="RSS"),Ruler!V$27,IF(AND(All!$V127="P7",All!$AE127="RSS"),Ruler!V$28,IF(AND(All!$V127="P8",All!$AE127="RSS"),Ruler!V$29,IF(AND(All!$V127="P9",All!$AE127="RSS"),Ruler!V$30,0)))))))))))))))))))))))))))</f>
        <v>0</v>
      </c>
      <c r="CD127" s="325">
        <f>IF(AND(All!$V127="P1",All!$AE127="RDP"),Ruler!W$6,IF(AND(All!$V127="P2",All!$AE127="RDP"),Ruler!W$7,IF(AND(All!$V127="P3",All!$AE127="RDP"),Ruler!W$8,IF(AND(All!$V127="P4",All!$AE127="RDP"),Ruler!W$9,IF(AND(All!$V127="P5",All!$AE127="RDP"),Ruler!W$10,IF(AND(All!$V127="P6",All!$AE127="RDP"),Ruler!W$11,IF(AND(All!$V127="P7",All!$AE127="RDP"),Ruler!W$12,IF(AND(All!$V127="P8",All!$AE127="RDP"),Ruler!W$13,IF(AND(All!$V127="P9",All!$AE127="RDP"),Ruler!W$14,IF(AND(All!$V127="P1",All!$AE127="RMS"),Ruler!W$6,IF(AND(All!$V127="P2",All!$AE127="RMS"),Ruler!W$15,IF(AND(All!$V127="P3",All!$AE127="RMS"),Ruler!W$16,IF(AND(All!$V127="P4",All!$AE127="RMS"),Ruler!W$17,IF(AND(All!$V127="P5",All!$AE127="RMS"),Ruler!W$18,IF(AND(All!$V127="P6",All!$AE127="RMS"),Ruler!W$19,IF(AND(All!$V127="P7",All!$AE127="RMS"),Ruler!W$20,IF(AND(All!$V127="P8",All!$AE127="RMS"),Ruler!W$21,IF(AND(All!$V127="P9",All!$AE127="RMS"),Ruler!W$22,IF(AND(All!$V127="P1",All!$AE127="RSS"),Ruler!W$6,IF(AND(All!$V127="P2",All!$AE127="RSS"),Ruler!W$23,IF(AND(All!$V127="P3",All!$AE127="RSS"),Ruler!W$24,IF(AND(All!$V127="P4",All!$AE127="RSS"),Ruler!W$25,IF(AND(All!$V127="P5",All!$AE127="RSS"),Ruler!W$26,IF(AND(All!$V127="P6",All!$AE127="RSS"),Ruler!W$27,IF(AND(All!$V127="P7",All!$AE127="RSS"),Ruler!W$28,IF(AND(All!$V127="P8",All!$AE127="RSS"),Ruler!W$29,IF(AND(All!$V127="P9",All!$AE127="RSS"),Ruler!W$30,0)))))))))))))))))))))))))))</f>
        <v>0</v>
      </c>
      <c r="CE127" s="325">
        <f>IF(AND(All!$V127="P1",All!$AE127="RDP"),Ruler!X$6,IF(AND(All!$V127="P2",All!$AE127="RDP"),Ruler!X$7,IF(AND(All!$V127="P3",All!$AE127="RDP"),Ruler!X$8,IF(AND(All!$V127="P4",All!$AE127="RDP"),Ruler!X$9,IF(AND(All!$V127="P5",All!$AE127="RDP"),Ruler!X$10,IF(AND(All!$V127="P6",All!$AE127="RDP"),Ruler!X$11,IF(AND(All!$V127="P7",All!$AE127="RDP"),Ruler!X$12,IF(AND(All!$V127="P8",All!$AE127="RDP"),Ruler!X$13,IF(AND(All!$V127="P9",All!$AE127="RDP"),Ruler!X$14,IF(AND(All!$V127="P1",All!$AE127="RMS"),Ruler!X$6,IF(AND(All!$V127="P2",All!$AE127="RMS"),Ruler!X$15,IF(AND(All!$V127="P3",All!$AE127="RMS"),Ruler!X$16,IF(AND(All!$V127="P4",All!$AE127="RMS"),Ruler!X$17,IF(AND(All!$V127="P5",All!$AE127="RMS"),Ruler!X$18,IF(AND(All!$V127="P6",All!$AE127="RMS"),Ruler!X$19,IF(AND(All!$V127="P7",All!$AE127="RMS"),Ruler!X$20,IF(AND(All!$V127="P8",All!$AE127="RMS"),Ruler!X$21,IF(AND(All!$V127="P9",All!$AE127="RMS"),Ruler!X$22,IF(AND(All!$V127="P1",All!$AE127="RSS"),Ruler!X$6,IF(AND(All!$V127="P2",All!$AE127="RSS"),Ruler!X$23,IF(AND(All!$V127="P3",All!$AE127="RSS"),Ruler!X$24,IF(AND(All!$V127="P4",All!$AE127="RSS"),Ruler!X$25,IF(AND(All!$V127="P5",All!$AE127="RSS"),Ruler!X$26,IF(AND(All!$V127="P6",All!$AE127="RSS"),Ruler!X$27,IF(AND(All!$V127="P7",All!$AE127="RSS"),Ruler!X$28,IF(AND(All!$V127="P8",All!$AE127="RSS"),Ruler!X$29,IF(AND(All!$V127="P9",All!$AE127="RSS"),Ruler!X$30,0)))))))))))))))))))))))))))</f>
        <v>0</v>
      </c>
      <c r="CF127" s="325">
        <f>IF(AND(All!$V127="P1",All!$AE127="RDP"),Ruler!Y$6,IF(AND(All!$V127="P2",All!$AE127="RDP"),Ruler!Y$7,IF(AND(All!$V127="P3",All!$AE127="RDP"),Ruler!Y$8,IF(AND(All!$V127="P4",All!$AE127="RDP"),Ruler!Y$9,IF(AND(All!$V127="P5",All!$AE127="RDP"),Ruler!Y$10,IF(AND(All!$V127="P6",All!$AE127="RDP"),Ruler!Y$11,IF(AND(All!$V127="P7",All!$AE127="RDP"),Ruler!Y$12,IF(AND(All!$V127="P8",All!$AE127="RDP"),Ruler!Y$13,IF(AND(All!$V127="P9",All!$AE127="RDP"),Ruler!Y$14,IF(AND(All!$V127="P1",All!$AE127="RMS"),Ruler!Y$6,IF(AND(All!$V127="P2",All!$AE127="RMS"),Ruler!Y$15,IF(AND(All!$V127="P3",All!$AE127="RMS"),Ruler!Y$16,IF(AND(All!$V127="P4",All!$AE127="RMS"),Ruler!Y$17,IF(AND(All!$V127="P5",All!$AE127="RMS"),Ruler!Y$18,IF(AND(All!$V127="P6",All!$AE127="RMS"),Ruler!Y$19,IF(AND(All!$V127="P7",All!$AE127="RMS"),Ruler!Y$20,IF(AND(All!$V127="P8",All!$AE127="RMS"),Ruler!Y$21,IF(AND(All!$V127="P9",All!$AE127="RMS"),Ruler!Y$22,IF(AND(All!$V127="P1",All!$AE127="RSS"),Ruler!Y$6,IF(AND(All!$V127="P2",All!$AE127="RSS"),Ruler!Y$23,IF(AND(All!$V127="P3",All!$AE127="RSS"),Ruler!Y$24,IF(AND(All!$V127="P4",All!$AE127="RSS"),Ruler!Y$25,IF(AND(All!$V127="P5",All!$AE127="RSS"),Ruler!Y$26,IF(AND(All!$V127="P6",All!$AE127="RSS"),Ruler!Y$27,IF(AND(All!$V127="P7",All!$AE127="RSS"),Ruler!Y$28,IF(AND(All!$V127="P8",All!$AE127="RSS"),Ruler!Y$29,IF(AND(All!$V127="P9",All!$AE127="RSS"),Ruler!Y$30,0)))))))))))))))))))))))))))</f>
        <v>0</v>
      </c>
      <c r="CG127" s="325">
        <f>IF(AND(All!$V127="P1",All!$AE127="RDP"),Ruler!Z$6,IF(AND(All!$V127="P2",All!$AE127="RDP"),Ruler!Z$7,IF(AND(All!$V127="P3",All!$AE127="RDP"),Ruler!Z$8,IF(AND(All!$V127="P4",All!$AE127="RDP"),Ruler!Z$9,IF(AND(All!$V127="P5",All!$AE127="RDP"),Ruler!Z$10,IF(AND(All!$V127="P6",All!$AE127="RDP"),Ruler!Z$11,IF(AND(All!$V127="P7",All!$AE127="RDP"),Ruler!Z$12,IF(AND(All!$V127="P8",All!$AE127="RDP"),Ruler!Z$13,IF(AND(All!$V127="P9",All!$AE127="RDP"),Ruler!Z$14,IF(AND(All!$V127="P1",All!$AE127="RMS"),Ruler!Z$6,IF(AND(All!$V127="P2",All!$AE127="RMS"),Ruler!Z$15,IF(AND(All!$V127="P3",All!$AE127="RMS"),Ruler!Z$16,IF(AND(All!$V127="P4",All!$AE127="RMS"),Ruler!Z$17,IF(AND(All!$V127="P5",All!$AE127="RMS"),Ruler!Z$18,IF(AND(All!$V127="P6",All!$AE127="RMS"),Ruler!Z$19,IF(AND(All!$V127="P7",All!$AE127="RMS"),Ruler!Z$20,IF(AND(All!$V127="P8",All!$AE127="RMS"),Ruler!Z$21,IF(AND(All!$V127="P9",All!$AE127="RMS"),Ruler!Z$22,IF(AND(All!$V127="P1",All!$AE127="RSS"),Ruler!Z$6,IF(AND(All!$V127="P2",All!$AE127="RSS"),Ruler!Z$23,IF(AND(All!$V127="P3",All!$AE127="RSS"),Ruler!Z$24,IF(AND(All!$V127="P4",All!$AE127="RSS"),Ruler!Z$25,IF(AND(All!$V127="P5",All!$AE127="RSS"),Ruler!Z$26,IF(AND(All!$V127="P6",All!$AE127="RSS"),Ruler!Z$27,IF(AND(All!$V127="P7",All!$AE127="RSS"),Ruler!Z$28,IF(AND(All!$V127="P8",All!$AE127="RSS"),Ruler!Z$29,IF(AND(All!$V127="P9",All!$AE127="RSS"),Ruler!Z$30,0)))))))))))))))))))))))))))</f>
        <v>0</v>
      </c>
      <c r="CH127" s="325">
        <f>IF(AND(All!$V127="P1",All!$AE127="RDP"),Ruler!AA$6,IF(AND(All!$V127="P2",All!$AE127="RDP"),Ruler!AA$7,IF(AND(All!$V127="P3",All!$AE127="RDP"),Ruler!AA$8,IF(AND(All!$V127="P4",All!$AE127="RDP"),Ruler!AA$9,IF(AND(All!$V127="P5",All!$AE127="RDP"),Ruler!AA$10,IF(AND(All!$V127="P6",All!$AE127="RDP"),Ruler!AA$11,IF(AND(All!$V127="P7",All!$AE127="RDP"),Ruler!AA$12,IF(AND(All!$V127="P8",All!$AE127="RDP"),Ruler!AA$13,IF(AND(All!$V127="P9",All!$AE127="RDP"),Ruler!AA$14,IF(AND(All!$V127="P1",All!$AE127="RMS"),Ruler!AA$6,IF(AND(All!$V127="P2",All!$AE127="RMS"),Ruler!AA$15,IF(AND(All!$V127="P3",All!$AE127="RMS"),Ruler!AA$16,IF(AND(All!$V127="P4",All!$AE127="RMS"),Ruler!AA$17,IF(AND(All!$V127="P5",All!$AE127="RMS"),Ruler!AA$18,IF(AND(All!$V127="P6",All!$AE127="RMS"),Ruler!AA$19,IF(AND(All!$V127="P7",All!$AE127="RMS"),Ruler!AA$20,IF(AND(All!$V127="P8",All!$AE127="RMS"),Ruler!AA$21,IF(AND(All!$V127="P9",All!$AE127="RMS"),Ruler!AA$22,IF(AND(All!$V127="P1",All!$AE127="RSS"),Ruler!AA$6,IF(AND(All!$V127="P2",All!$AE127="RSS"),Ruler!AA$23,IF(AND(All!$V127="P3",All!$AE127="RSS"),Ruler!AA$24,IF(AND(All!$V127="P4",All!$AE127="RSS"),Ruler!AA$25,IF(AND(All!$V127="P5",All!$AE127="RSS"),Ruler!AA$26,IF(AND(All!$V127="P6",All!$AE127="RSS"),Ruler!AA$27,IF(AND(All!$V127="P7",All!$AE127="RSS"),Ruler!AA$28,IF(AND(All!$V127="P8",All!$AE127="RSS"),Ruler!AA$29,IF(AND(All!$V127="P9",All!$AE127="RSS"),Ruler!AA$30,0)))))))))))))))))))))))))))</f>
        <v>0</v>
      </c>
      <c r="CI127" s="325">
        <f>IF(AND(All!$V127="P1",All!$AE127="RDP"),Ruler!AB$6,IF(AND(All!$V127="P2",All!$AE127="RDP"),Ruler!AB$7,IF(AND(All!$V127="P3",All!$AE127="RDP"),Ruler!AB$8,IF(AND(All!$V127="P4",All!$AE127="RDP"),Ruler!AB$9,IF(AND(All!$V127="P5",All!$AE127="RDP"),Ruler!AB$10,IF(AND(All!$V127="P6",All!$AE127="RDP"),Ruler!AB$11,IF(AND(All!$V127="P7",All!$AE127="RDP"),Ruler!AB$12,IF(AND(All!$V127="P8",All!$AE127="RDP"),Ruler!AB$13,IF(AND(All!$V127="P9",All!$AE127="RDP"),Ruler!AB$14,IF(AND(All!$V127="P1",All!$AE127="RMS"),Ruler!AB$6,IF(AND(All!$V127="P2",All!$AE127="RMS"),Ruler!AB$15,IF(AND(All!$V127="P3",All!$AE127="RMS"),Ruler!AB$16,IF(AND(All!$V127="P4",All!$AE127="RMS"),Ruler!AB$17,IF(AND(All!$V127="P5",All!$AE127="RMS"),Ruler!AB$18,IF(AND(All!$V127="P6",All!$AE127="RMS"),Ruler!AB$19,IF(AND(All!$V127="P7",All!$AE127="RMS"),Ruler!AB$20,IF(AND(All!$V127="P8",All!$AE127="RMS"),Ruler!AB$21,IF(AND(All!$V127="P9",All!$AE127="RMS"),Ruler!AB$22,IF(AND(All!$V127="P1",All!$AE127="RSS"),Ruler!AB$6,IF(AND(All!$V127="P2",All!$AE127="RSS"),Ruler!AB$23,IF(AND(All!$V127="P3",All!$AE127="RSS"),Ruler!AB$24,IF(AND(All!$V127="P4",All!$AE127="RSS"),Ruler!AB$25,IF(AND(All!$V127="P5",All!$AE127="RSS"),Ruler!AB$26,IF(AND(All!$V127="P6",All!$AE127="RSS"),Ruler!AB$27,IF(AND(All!$V127="P7",All!$AE127="RSS"),Ruler!AB$28,IF(AND(All!$V127="P8",All!$AE127="RSS"),Ruler!AB$29,IF(AND(All!$V127="P9",All!$AE127="RSS"),Ruler!AB$30,0)))))))))))))))))))))))))))</f>
        <v>0</v>
      </c>
      <c r="CJ127" s="323">
        <f>Table9[[#This Row],[R-B1]]-Table9[[#This Row],[B1]]</f>
        <v>0</v>
      </c>
      <c r="CK127" s="43">
        <f>Table9[[#This Row],[R-B2]]-Table9[[#This Row],[B2]]</f>
        <v>0</v>
      </c>
      <c r="CL127" s="43">
        <f>Table9[[#This Row],[R-B3]]-Table9[[#This Row],[B3]]</f>
        <v>0</v>
      </c>
      <c r="CM127" s="43">
        <f>Table9[[#This Row],[R-B4]]-Table9[[#This Row],[B4]]</f>
        <v>0</v>
      </c>
      <c r="CN127" s="43">
        <f>Table9[[#This Row],[R-B5]]-Table9[[#This Row],[B5]]</f>
        <v>0</v>
      </c>
      <c r="CO127" s="43">
        <f>Table9[[#This Row],[R-B6]]-Table9[[#This Row],[B6]]</f>
        <v>0</v>
      </c>
      <c r="CP127" s="43">
        <f>Table9[[#This Row],[R-B7]]-Table9[[#This Row],[B7]]</f>
        <v>0</v>
      </c>
      <c r="CQ127" s="43">
        <f>Table9[[#This Row],[R-B8]]-Table9[[#This Row],[B8]]</f>
        <v>0</v>
      </c>
      <c r="CR127" s="43">
        <f>Table9[[#This Row],[R-B9]]-Table9[[#This Row],[B9]]</f>
        <v>0</v>
      </c>
      <c r="CS127" s="43">
        <f>Table9[[#This Row],[R-B10]]-Table9[[#This Row],[B10]]</f>
        <v>0</v>
      </c>
      <c r="CT127" s="43">
        <f>Table9[[#This Row],[R-B11]]-Table9[[#This Row],[B11]]</f>
        <v>0</v>
      </c>
      <c r="CU127" s="43">
        <f>Table9[[#This Row],[R-B12]]-Table9[[#This Row],[B12]]</f>
        <v>0</v>
      </c>
      <c r="CV127" s="43">
        <f>Table9[[#This Row],[R-K1]]-Table9[[#This Row],[K1]]</f>
        <v>0</v>
      </c>
      <c r="CW127" s="43">
        <f>Table9[[#This Row],[R-K2]]-Table9[[#This Row],[K2]]</f>
        <v>0</v>
      </c>
      <c r="CX127" s="43">
        <f>Table9[[#This Row],[R-K3]]-Table9[[#This Row],[K3]]</f>
        <v>0</v>
      </c>
      <c r="CY127" s="43">
        <f>Table9[[#This Row],[R-K4]]-Table9[[#This Row],[K4]]</f>
        <v>0</v>
      </c>
      <c r="CZ127" s="43">
        <f>Table9[[#This Row],[R-K5]]-Table9[[#This Row],[K5]]</f>
        <v>0</v>
      </c>
      <c r="DA127" s="43">
        <f>Table9[[#This Row],[R-P1]]-Table9[[#This Row],[P1]]</f>
        <v>0</v>
      </c>
      <c r="DB127" s="43">
        <f>Table9[[#This Row],[R-P2]]-Table9[[#This Row],[P2]]</f>
        <v>0</v>
      </c>
      <c r="DC127" s="43">
        <f>Table9[[#This Row],[R-P3]]-Table9[[#This Row],[P3]]</f>
        <v>0</v>
      </c>
      <c r="DD127" s="43">
        <f>Table9[[#This Row],[R-P4]]-Table9[[#This Row],[P4]]</f>
        <v>0</v>
      </c>
      <c r="DE127" s="43">
        <f>Table9[[#This Row],[R-P5]]-Table9[[#This Row],[P5]]</f>
        <v>0</v>
      </c>
      <c r="DF127" s="43">
        <f>Table9[[#This Row],[R-E1]]-Table9[[#This Row],[E1]]</f>
        <v>0</v>
      </c>
      <c r="DG127" s="328">
        <f>Table9[[#This Row],[R-E2]]-Table9[[#This Row],[E2]]</f>
        <v>0</v>
      </c>
      <c r="DH127" s="43">
        <f>COUNTIF(Table9[[#This Row],[G-B1]:[G-B12]],"&lt;=0")/12*100</f>
        <v>100</v>
      </c>
      <c r="DI127" s="43">
        <f>COUNTIF(Table9[[#This Row],[G-K1]:[G-K5]],"&lt;=0")/5*100</f>
        <v>100</v>
      </c>
      <c r="DJ127" s="43">
        <f>COUNTIF(Table9[[#This Row],[G-P1]:[G-P5]],"&lt;=0")/5*100</f>
        <v>100</v>
      </c>
      <c r="DK127" s="43">
        <f>COUNTIF(Table9[[#This Row],[G-E1]:[G-E2]],"&lt;=0")/2*100</f>
        <v>100</v>
      </c>
      <c r="DL127" s="450">
        <f>IF(AE127="RDP",(COUNTIF(Table9[[#This Row],[G-B3]],"&lt;=0")+COUNTIF(Table9[[#This Row],[G-B4]],"&lt;=0")+COUNTIF(Table9[[#This Row],[G-B7]],"&lt;=0")+COUNTIF(Table9[[#This Row],[G-B11]],"&lt;=0")+COUNTIF(Table9[[#This Row],[G-K2]],"&lt;=0"))/5*100,IF(AE127="RMS",(COUNTIF(Table9[[#This Row],[G-B4]],"&lt;=0")+COUNTIF(Table9[[#This Row],[G-B5]],"&lt;=0")+COUNTIF(Table9[[#This Row],[G-B10]],"&lt;=0")+COUNTIF(Table9[[#This Row],[G-B12]],"&lt;=0")+COUNTIF(Table9[[#This Row],[G-K2]],"&lt;=0"))/5*100,IF(AE127="RSS",(COUNTIF(Table9[[#This Row],[G-B1]],"&lt;=0")+COUNTIF(Table9[[#This Row],[G-B2]],"&lt;=0")+COUNTIF(Table9[[#This Row],[G-B6]],"&lt;=0")+COUNTIF(Table9[[#This Row],[G-B11]],"&lt;=0")+COUNTIF(Table9[[#This Row],[G-B12]],"&lt;=0"))/5*100,0)))</f>
        <v>0</v>
      </c>
      <c r="DM127" s="332"/>
      <c r="DR127" s="332"/>
      <c r="DW127" s="332"/>
      <c r="DX127" s="42"/>
      <c r="DY127" s="42"/>
      <c r="DZ127" s="42"/>
      <c r="EA127" s="333"/>
      <c r="EB127" s="342"/>
      <c r="EC127" s="339"/>
      <c r="ED127" s="339"/>
      <c r="EE127" s="338"/>
    </row>
    <row r="128" spans="2:135" ht="15" hidden="1" thickBot="1" x14ac:dyDescent="0.4">
      <c r="B128" s="282">
        <v>131</v>
      </c>
      <c r="C128" s="42" t="s">
        <v>198</v>
      </c>
      <c r="D128" s="43"/>
      <c r="E128" s="52" t="s">
        <v>1105</v>
      </c>
      <c r="F128" s="43"/>
      <c r="G128" s="357">
        <f t="shared" ca="1" si="9"/>
        <v>26.820910321537298</v>
      </c>
      <c r="H128" s="492">
        <v>36526</v>
      </c>
      <c r="I128" s="43" t="s">
        <v>136</v>
      </c>
      <c r="J128" s="43" t="s">
        <v>137</v>
      </c>
      <c r="K128" s="43" t="s">
        <v>138</v>
      </c>
      <c r="L128" s="282" t="s">
        <v>139</v>
      </c>
      <c r="M128" s="282" t="s">
        <v>140</v>
      </c>
      <c r="N128" s="43" t="s">
        <v>305</v>
      </c>
      <c r="O128" s="43" t="s">
        <v>142</v>
      </c>
      <c r="P128" s="58" t="s">
        <v>1106</v>
      </c>
      <c r="Q128" s="43" t="s">
        <v>144</v>
      </c>
      <c r="R128" s="43"/>
      <c r="S128" s="45"/>
      <c r="T128" s="286"/>
      <c r="U128" s="43"/>
      <c r="V128" s="43" t="s">
        <v>55</v>
      </c>
      <c r="W128" s="46"/>
      <c r="X128" s="46">
        <f ca="1">($T$1-Table9[[#This Row],[Date of Appointment to Current Grade]])/365</f>
        <v>126.89214319824963</v>
      </c>
      <c r="Y128" s="45"/>
      <c r="Z128" s="43"/>
      <c r="AA128" s="43"/>
      <c r="AB128" s="46">
        <f ca="1">($T$1-Table9[[#This Row],[Date in Position]])/365</f>
        <v>126.89214319824963</v>
      </c>
      <c r="AC128" s="43"/>
      <c r="AD128" s="43"/>
      <c r="AE128" s="43"/>
      <c r="AF128" s="43"/>
      <c r="AG128" s="47"/>
      <c r="AH128" s="47"/>
      <c r="AI128" s="47"/>
      <c r="AJ128" s="42"/>
      <c r="AK128" s="48"/>
      <c r="AL128" s="42"/>
      <c r="AM128" s="299"/>
      <c r="AN128" s="323"/>
      <c r="BK128" s="328"/>
      <c r="BL128" s="325">
        <f>IF(AND(All!$V128="P1",All!$AE128="RDP"),Ruler!E$6,IF(AND(All!$V128="P2",All!$AE128="RDP"),Ruler!E$7,IF(AND(All!$V128="P3",All!$AE128="RDP"),Ruler!E$8,IF(AND(All!$V128="P4",All!$AE128="RDP"),Ruler!E$9,IF(AND(All!$V128="P5",All!$AE128="RDP"),Ruler!E$10,IF(AND(All!$V128="P6",All!$AE128="RDP"),Ruler!E$11,IF(AND(All!$V128="P7",All!$AE128="RDP"),Ruler!E$12,IF(AND(All!$V128="P8",All!$AE128="RDP"),Ruler!E$13,IF(AND(All!$V128="P9",All!$AE128="RDP"),Ruler!E$14,IF(AND(All!$V128="P1",All!$AE128="RMS"),Ruler!E$6,IF(AND(All!$V128="P2",All!$AE128="RMS"),Ruler!E$15,IF(AND(All!$V128="P3",All!$AE128="RMS"),Ruler!E$16,IF(AND(All!$V128="P4",All!$AE128="RMS"),Ruler!E$17,IF(AND(All!$V128="P5",All!$AE128="RMS"),Ruler!E$18,IF(AND(All!$V128="P6",All!$AE128="RMS"),Ruler!E$19,IF(AND(All!$V128="P7",All!$AE128="RMS"),Ruler!E$20,IF(AND(All!$V128="P8",All!$AE128="RMS"),Ruler!E$21,IF(AND(All!$V128="P9",All!$AE128="RMS"),Ruler!E$22,IF(AND(All!$V128="P1",All!$AE128="RSS"),Ruler!E$6,IF(AND(All!$V128="P2",All!$AE128="RSS"),Ruler!E$23,IF(AND(All!$V128="P3",All!$AE128="RSS"),Ruler!E$24,IF(AND(All!$V128="P4",All!$AE128="RSS"),Ruler!E$25,IF(AND(All!$V128="P5",All!$AE128="RSS"),Ruler!E$26,IF(AND(All!$V128="P6",All!$AE128="RSS"),Ruler!E$27,IF(AND(All!$V128="P7",All!$AE128="RSS"),Ruler!E$28,IF(AND(All!$V128="P8",All!$AE128="RSS"),Ruler!E$29,IF(AND(All!$V128="P9",All!$AE128="RSS"),Ruler!E$30,0)))))))))))))))))))))))))))</f>
        <v>0</v>
      </c>
      <c r="BM128" s="325">
        <f>IF(AND(All!$V128="P1",All!$AE128="RDP"),Ruler!F$6,IF(AND(All!$V128="P2",All!$AE128="RDP"),Ruler!F$7,IF(AND(All!$V128="P3",All!$AE128="RDP"),Ruler!F$8,IF(AND(All!$V128="P4",All!$AE128="RDP"),Ruler!F$9,IF(AND(All!$V128="P5",All!$AE128="RDP"),Ruler!F$10,IF(AND(All!$V128="P6",All!$AE128="RDP"),Ruler!F$11,IF(AND(All!$V128="P7",All!$AE128="RDP"),Ruler!F$12,IF(AND(All!$V128="P8",All!$AE128="RDP"),Ruler!F$13,IF(AND(All!$V128="P9",All!$AE128="RDP"),Ruler!F$14,IF(AND(All!$V128="P1",All!$AE128="RMS"),Ruler!F$6,IF(AND(All!$V128="P2",All!$AE128="RMS"),Ruler!F$15,IF(AND(All!$V128="P3",All!$AE128="RMS"),Ruler!F$16,IF(AND(All!$V128="P4",All!$AE128="RMS"),Ruler!F$17,IF(AND(All!$V128="P5",All!$AE128="RMS"),Ruler!F$18,IF(AND(All!$V128="P6",All!$AE128="RMS"),Ruler!F$19,IF(AND(All!$V128="P7",All!$AE128="RMS"),Ruler!F$20,IF(AND(All!$V128="P8",All!$AE128="RMS"),Ruler!F$21,IF(AND(All!$V128="P9",All!$AE128="RMS"),Ruler!F$22,IF(AND(All!$V128="P1",All!$AE128="RSS"),Ruler!F$6,IF(AND(All!$V128="P2",All!$AE128="RSS"),Ruler!F$23,IF(AND(All!$V128="P3",All!$AE128="RSS"),Ruler!F$24,IF(AND(All!$V128="P4",All!$AE128="RSS"),Ruler!F$25,IF(AND(All!$V128="P5",All!$AE128="RSS"),Ruler!F$26,IF(AND(All!$V128="P6",All!$AE128="RSS"),Ruler!F$27,IF(AND(All!$V128="P7",All!$AE128="RSS"),Ruler!F$28,IF(AND(All!$V128="P8",All!$AE128="RSS"),Ruler!F$29,IF(AND(All!$V128="P9",All!$AE128="RSS"),Ruler!F$30,0)))))))))))))))))))))))))))</f>
        <v>0</v>
      </c>
      <c r="BN128" s="325">
        <f>IF(AND(All!$V128="P1",All!$AE128="RDP"),Ruler!G$6,IF(AND(All!$V128="P2",All!$AE128="RDP"),Ruler!G$7,IF(AND(All!$V128="P3",All!$AE128="RDP"),Ruler!G$8,IF(AND(All!$V128="P4",All!$AE128="RDP"),Ruler!G$9,IF(AND(All!$V128="P5",All!$AE128="RDP"),Ruler!G$10,IF(AND(All!$V128="P6",All!$AE128="RDP"),Ruler!G$11,IF(AND(All!$V128="P7",All!$AE128="RDP"),Ruler!G$12,IF(AND(All!$V128="P8",All!$AE128="RDP"),Ruler!G$13,IF(AND(All!$V128="P9",All!$AE128="RDP"),Ruler!G$14,IF(AND(All!$V128="P1",All!$AE128="RMS"),Ruler!G$6,IF(AND(All!$V128="P2",All!$AE128="RMS"),Ruler!G$15,IF(AND(All!$V128="P3",All!$AE128="RMS"),Ruler!G$16,IF(AND(All!$V128="P4",All!$AE128="RMS"),Ruler!G$17,IF(AND(All!$V128="P5",All!$AE128="RMS"),Ruler!G$18,IF(AND(All!$V128="P6",All!$AE128="RMS"),Ruler!G$19,IF(AND(All!$V128="P7",All!$AE128="RMS"),Ruler!G$20,IF(AND(All!$V128="P8",All!$AE128="RMS"),Ruler!G$21,IF(AND(All!$V128="P9",All!$AE128="RMS"),Ruler!G$22,IF(AND(All!$V128="P1",All!$AE128="RSS"),Ruler!G$6,IF(AND(All!$V128="P2",All!$AE128="RSS"),Ruler!G$23,IF(AND(All!$V128="P3",All!$AE128="RSS"),Ruler!G$24,IF(AND(All!$V128="P4",All!$AE128="RSS"),Ruler!G$25,IF(AND(All!$V128="P5",All!$AE128="RSS"),Ruler!G$26,IF(AND(All!$V128="P6",All!$AE128="RSS"),Ruler!G$27,IF(AND(All!$V128="P7",All!$AE128="RSS"),Ruler!G$28,IF(AND(All!$V128="P8",All!$AE128="RSS"),Ruler!G$29,IF(AND(All!$V128="P9",All!$AE128="RSS"),Ruler!G$30,0)))))))))))))))))))))))))))</f>
        <v>0</v>
      </c>
      <c r="BO128" s="325">
        <f>IF(AND(All!$V128="P1",All!$AE128="RDP"),Ruler!H$6,IF(AND(All!$V128="P2",All!$AE128="RDP"),Ruler!H$7,IF(AND(All!$V128="P3",All!$AE128="RDP"),Ruler!H$8,IF(AND(All!$V128="P4",All!$AE128="RDP"),Ruler!H$9,IF(AND(All!$V128="P5",All!$AE128="RDP"),Ruler!H$10,IF(AND(All!$V128="P6",All!$AE128="RDP"),Ruler!H$11,IF(AND(All!$V128="P7",All!$AE128="RDP"),Ruler!H$12,IF(AND(All!$V128="P8",All!$AE128="RDP"),Ruler!H$13,IF(AND(All!$V128="P9",All!$AE128="RDP"),Ruler!H$14,IF(AND(All!$V128="P1",All!$AE128="RMS"),Ruler!H$6,IF(AND(All!$V128="P2",All!$AE128="RMS"),Ruler!H$15,IF(AND(All!$V128="P3",All!$AE128="RMS"),Ruler!H$16,IF(AND(All!$V128="P4",All!$AE128="RMS"),Ruler!H$17,IF(AND(All!$V128="P5",All!$AE128="RMS"),Ruler!H$18,IF(AND(All!$V128="P6",All!$AE128="RMS"),Ruler!H$19,IF(AND(All!$V128="P7",All!$AE128="RMS"),Ruler!H$20,IF(AND(All!$V128="P8",All!$AE128="RMS"),Ruler!H$21,IF(AND(All!$V128="P9",All!$AE128="RMS"),Ruler!H$22,IF(AND(All!$V128="P1",All!$AE128="RSS"),Ruler!H$6,IF(AND(All!$V128="P2",All!$AE128="RSS"),Ruler!H$23,IF(AND(All!$V128="P3",All!$AE128="RSS"),Ruler!H$24,IF(AND(All!$V128="P4",All!$AE128="RSS"),Ruler!H$25,IF(AND(All!$V128="P5",All!$AE128="RSS"),Ruler!H$26,IF(AND(All!$V128="P6",All!$AE128="RSS"),Ruler!H$27,IF(AND(All!$V128="P7",All!$AE128="RSS"),Ruler!H$28,IF(AND(All!$V128="P8",All!$AE128="RSS"),Ruler!H$29,IF(AND(All!$V128="P9",All!$AE128="RSS"),Ruler!H$30,0)))))))))))))))))))))))))))</f>
        <v>0</v>
      </c>
      <c r="BP128" s="325">
        <f>IF(AND(All!$V128="P1",All!$AE128="RDP"),Ruler!I$6,IF(AND(All!$V128="P2",All!$AE128="RDP"),Ruler!I$7,IF(AND(All!$V128="P3",All!$AE128="RDP"),Ruler!I$8,IF(AND(All!$V128="P4",All!$AE128="RDP"),Ruler!I$9,IF(AND(All!$V128="P5",All!$AE128="RDP"),Ruler!I$10,IF(AND(All!$V128="P6",All!$AE128="RDP"),Ruler!I$11,IF(AND(All!$V128="P7",All!$AE128="RDP"),Ruler!I$12,IF(AND(All!$V128="P8",All!$AE128="RDP"),Ruler!I$13,IF(AND(All!$V128="P9",All!$AE128="RDP"),Ruler!I$14,IF(AND(All!$V128="P1",All!$AE128="RMS"),Ruler!I$6,IF(AND(All!$V128="P2",All!$AE128="RMS"),Ruler!I$15,IF(AND(All!$V128="P3",All!$AE128="RMS"),Ruler!I$16,IF(AND(All!$V128="P4",All!$AE128="RMS"),Ruler!I$17,IF(AND(All!$V128="P5",All!$AE128="RMS"),Ruler!I$18,IF(AND(All!$V128="P6",All!$AE128="RMS"),Ruler!I$19,IF(AND(All!$V128="P7",All!$AE128="RMS"),Ruler!I$20,IF(AND(All!$V128="P8",All!$AE128="RMS"),Ruler!I$21,IF(AND(All!$V128="P9",All!$AE128="RMS"),Ruler!I$22,IF(AND(All!$V128="P1",All!$AE128="RSS"),Ruler!I$6,IF(AND(All!$V128="P2",All!$AE128="RSS"),Ruler!I$23,IF(AND(All!$V128="P3",All!$AE128="RSS"),Ruler!I$24,IF(AND(All!$V128="P4",All!$AE128="RSS"),Ruler!I$25,IF(AND(All!$V128="P5",All!$AE128="RSS"),Ruler!I$26,IF(AND(All!$V128="P6",All!$AE128="RSS"),Ruler!I$27,IF(AND(All!$V128="P7",All!$AE128="RSS"),Ruler!I$28,IF(AND(All!$V128="P8",All!$AE128="RSS"),Ruler!I$29,IF(AND(All!$V128="P9",All!$AE128="RSS"),Ruler!I$30,0)))))))))))))))))))))))))))</f>
        <v>0</v>
      </c>
      <c r="BQ128" s="325">
        <f>IF(AND(All!$V128="P1",All!$AE128="RDP"),Ruler!J$6,IF(AND(All!$V128="P2",All!$AE128="RDP"),Ruler!J$7,IF(AND(All!$V128="P3",All!$AE128="RDP"),Ruler!J$8,IF(AND(All!$V128="P4",All!$AE128="RDP"),Ruler!J$9,IF(AND(All!$V128="P5",All!$AE128="RDP"),Ruler!J$10,IF(AND(All!$V128="P6",All!$AE128="RDP"),Ruler!J$11,IF(AND(All!$V128="P7",All!$AE128="RDP"),Ruler!J$12,IF(AND(All!$V128="P8",All!$AE128="RDP"),Ruler!J$13,IF(AND(All!$V128="P9",All!$AE128="RDP"),Ruler!J$14,IF(AND(All!$V128="P1",All!$AE128="RMS"),Ruler!J$6,IF(AND(All!$V128="P2",All!$AE128="RMS"),Ruler!J$15,IF(AND(All!$V128="P3",All!$AE128="RMS"),Ruler!J$16,IF(AND(All!$V128="P4",All!$AE128="RMS"),Ruler!J$17,IF(AND(All!$V128="P5",All!$AE128="RMS"),Ruler!J$18,IF(AND(All!$V128="P6",All!$AE128="RMS"),Ruler!J$19,IF(AND(All!$V128="P7",All!$AE128="RMS"),Ruler!J$20,IF(AND(All!$V128="P8",All!$AE128="RMS"),Ruler!J$21,IF(AND(All!$V128="P9",All!$AE128="RMS"),Ruler!J$22,IF(AND(All!$V128="P1",All!$AE128="RSS"),Ruler!J$6,IF(AND(All!$V128="P2",All!$AE128="RSS"),Ruler!J$23,IF(AND(All!$V128="P3",All!$AE128="RSS"),Ruler!J$24,IF(AND(All!$V128="P4",All!$AE128="RSS"),Ruler!J$25,IF(AND(All!$V128="P5",All!$AE128="RSS"),Ruler!J$26,IF(AND(All!$V128="P6",All!$AE128="RSS"),Ruler!J$27,IF(AND(All!$V128="P7",All!$AE128="RSS"),Ruler!J$28,IF(AND(All!$V128="P8",All!$AE128="RSS"),Ruler!J$29,IF(AND(All!$V128="P9",All!$AE128="RSS"),Ruler!J$30,0)))))))))))))))))))))))))))</f>
        <v>0</v>
      </c>
      <c r="BR128" s="325">
        <f>IF(AND(All!$V128="P1",All!$AE128="RDP"),Ruler!K$6,IF(AND(All!$V128="P2",All!$AE128="RDP"),Ruler!K$7,IF(AND(All!$V128="P3",All!$AE128="RDP"),Ruler!K$8,IF(AND(All!$V128="P4",All!$AE128="RDP"),Ruler!K$9,IF(AND(All!$V128="P5",All!$AE128="RDP"),Ruler!K$10,IF(AND(All!$V128="P6",All!$AE128="RDP"),Ruler!K$11,IF(AND(All!$V128="P7",All!$AE128="RDP"),Ruler!K$12,IF(AND(All!$V128="P8",All!$AE128="RDP"),Ruler!K$13,IF(AND(All!$V128="P9",All!$AE128="RDP"),Ruler!K$14,IF(AND(All!$V128="P1",All!$AE128="RMS"),Ruler!K$6,IF(AND(All!$V128="P2",All!$AE128="RMS"),Ruler!K$15,IF(AND(All!$V128="P3",All!$AE128="RMS"),Ruler!K$16,IF(AND(All!$V128="P4",All!$AE128="RMS"),Ruler!K$17,IF(AND(All!$V128="P5",All!$AE128="RMS"),Ruler!K$18,IF(AND(All!$V128="P6",All!$AE128="RMS"),Ruler!K$19,IF(AND(All!$V128="P7",All!$AE128="RMS"),Ruler!K$20,IF(AND(All!$V128="P8",All!$AE128="RMS"),Ruler!K$21,IF(AND(All!$V128="P9",All!$AE128="RMS"),Ruler!K$22,IF(AND(All!$V128="P1",All!$AE128="RSS"),Ruler!K$6,IF(AND(All!$V128="P2",All!$AE128="RSS"),Ruler!K$23,IF(AND(All!$V128="P3",All!$AE128="RSS"),Ruler!K$24,IF(AND(All!$V128="P4",All!$AE128="RSS"),Ruler!K$25,IF(AND(All!$V128="P5",All!$AE128="RSS"),Ruler!K$26,IF(AND(All!$V128="P6",All!$AE128="RSS"),Ruler!K$27,IF(AND(All!$V128="P7",All!$AE128="RSS"),Ruler!K$28,IF(AND(All!$V128="P8",All!$AE128="RSS"),Ruler!K$29,IF(AND(All!$V128="P9",All!$AE128="RSS"),Ruler!K$30,0)))))))))))))))))))))))))))</f>
        <v>0</v>
      </c>
      <c r="BS128" s="325">
        <f>IF(AND(All!$V128="P1",All!$AE128="RDP"),Ruler!L$6,IF(AND(All!$V128="P2",All!$AE128="RDP"),Ruler!L$7,IF(AND(All!$V128="P3",All!$AE128="RDP"),Ruler!L$8,IF(AND(All!$V128="P4",All!$AE128="RDP"),Ruler!L$9,IF(AND(All!$V128="P5",All!$AE128="RDP"),Ruler!L$10,IF(AND(All!$V128="P6",All!$AE128="RDP"),Ruler!L$11,IF(AND(All!$V128="P7",All!$AE128="RDP"),Ruler!L$12,IF(AND(All!$V128="P8",All!$AE128="RDP"),Ruler!L$13,IF(AND(All!$V128="P9",All!$AE128="RDP"),Ruler!L$14,IF(AND(All!$V128="P1",All!$AE128="RMS"),Ruler!L$6,IF(AND(All!$V128="P2",All!$AE128="RMS"),Ruler!L$15,IF(AND(All!$V128="P3",All!$AE128="RMS"),Ruler!L$16,IF(AND(All!$V128="P4",All!$AE128="RMS"),Ruler!L$17,IF(AND(All!$V128="P5",All!$AE128="RMS"),Ruler!L$18,IF(AND(All!$V128="P6",All!$AE128="RMS"),Ruler!L$19,IF(AND(All!$V128="P7",All!$AE128="RMS"),Ruler!L$20,IF(AND(All!$V128="P8",All!$AE128="RMS"),Ruler!L$21,IF(AND(All!$V128="P9",All!$AE128="RMS"),Ruler!L$22,IF(AND(All!$V128="P1",All!$AE128="RSS"),Ruler!L$6,IF(AND(All!$V128="P2",All!$AE128="RSS"),Ruler!L$23,IF(AND(All!$V128="P3",All!$AE128="RSS"),Ruler!L$24,IF(AND(All!$V128="P4",All!$AE128="RSS"),Ruler!L$25,IF(AND(All!$V128="P5",All!$AE128="RSS"),Ruler!L$26,IF(AND(All!$V128="P6",All!$AE128="RSS"),Ruler!L$27,IF(AND(All!$V128="P7",All!$AE128="RSS"),Ruler!L$28,IF(AND(All!$V128="P8",All!$AE128="RSS"),Ruler!L$29,IF(AND(All!$V128="P9",All!$AE128="RSS"),Ruler!L$30,0)))))))))))))))))))))))))))</f>
        <v>0</v>
      </c>
      <c r="BT128" s="325">
        <f>IF(AND(All!$V128="P1",All!$AE128="RDP"),Ruler!M$6,IF(AND(All!$V128="P2",All!$AE128="RDP"),Ruler!M$7,IF(AND(All!$V128="P3",All!$AE128="RDP"),Ruler!M$8,IF(AND(All!$V128="P4",All!$AE128="RDP"),Ruler!M$9,IF(AND(All!$V128="P5",All!$AE128="RDP"),Ruler!M$10,IF(AND(All!$V128="P6",All!$AE128="RDP"),Ruler!M$11,IF(AND(All!$V128="P7",All!$AE128="RDP"),Ruler!M$12,IF(AND(All!$V128="P8",All!$AE128="RDP"),Ruler!M$13,IF(AND(All!$V128="P9",All!$AE128="RDP"),Ruler!M$14,IF(AND(All!$V128="P1",All!$AE128="RMS"),Ruler!M$6,IF(AND(All!$V128="P2",All!$AE128="RMS"),Ruler!M$15,IF(AND(All!$V128="P3",All!$AE128="RMS"),Ruler!M$16,IF(AND(All!$V128="P4",All!$AE128="RMS"),Ruler!M$17,IF(AND(All!$V128="P5",All!$AE128="RMS"),Ruler!M$18,IF(AND(All!$V128="P6",All!$AE128="RMS"),Ruler!M$19,IF(AND(All!$V128="P7",All!$AE128="RMS"),Ruler!M$20,IF(AND(All!$V128="P8",All!$AE128="RMS"),Ruler!M$21,IF(AND(All!$V128="P9",All!$AE128="RMS"),Ruler!M$22,IF(AND(All!$V128="P1",All!$AE128="RSS"),Ruler!M$6,IF(AND(All!$V128="P2",All!$AE128="RSS"),Ruler!M$23,IF(AND(All!$V128="P3",All!$AE128="RSS"),Ruler!M$24,IF(AND(All!$V128="P4",All!$AE128="RSS"),Ruler!M$25,IF(AND(All!$V128="P5",All!$AE128="RSS"),Ruler!M$26,IF(AND(All!$V128="P6",All!$AE128="RSS"),Ruler!M$27,IF(AND(All!$V128="P7",All!$AE128="RSS"),Ruler!M$28,IF(AND(All!$V128="P8",All!$AE128="RSS"),Ruler!M$29,IF(AND(All!$V128="P9",All!$AE128="RSS"),Ruler!M$30,0)))))))))))))))))))))))))))</f>
        <v>0</v>
      </c>
      <c r="BU128" s="325">
        <f>IF(AND(All!$V128="P1",All!$AE128="RDP"),Ruler!N$6,IF(AND(All!$V128="P2",All!$AE128="RDP"),Ruler!N$7,IF(AND(All!$V128="P3",All!$AE128="RDP"),Ruler!N$8,IF(AND(All!$V128="P4",All!$AE128="RDP"),Ruler!N$9,IF(AND(All!$V128="P5",All!$AE128="RDP"),Ruler!N$10,IF(AND(All!$V128="P6",All!$AE128="RDP"),Ruler!N$11,IF(AND(All!$V128="P7",All!$AE128="RDP"),Ruler!N$12,IF(AND(All!$V128="P8",All!$AE128="RDP"),Ruler!N$13,IF(AND(All!$V128="P9",All!$AE128="RDP"),Ruler!N$14,IF(AND(All!$V128="P1",All!$AE128="RMS"),Ruler!N$6,IF(AND(All!$V128="P2",All!$AE128="RMS"),Ruler!N$15,IF(AND(All!$V128="P3",All!$AE128="RMS"),Ruler!N$16,IF(AND(All!$V128="P4",All!$AE128="RMS"),Ruler!N$17,IF(AND(All!$V128="P5",All!$AE128="RMS"),Ruler!N$18,IF(AND(All!$V128="P6",All!$AE128="RMS"),Ruler!N$19,IF(AND(All!$V128="P7",All!$AE128="RMS"),Ruler!N$20,IF(AND(All!$V128="P8",All!$AE128="RMS"),Ruler!N$21,IF(AND(All!$V128="P9",All!$AE128="RMS"),Ruler!N$22,IF(AND(All!$V128="P1",All!$AE128="RSS"),Ruler!N$6,IF(AND(All!$V128="P2",All!$AE128="RSS"),Ruler!N$23,IF(AND(All!$V128="P3",All!$AE128="RSS"),Ruler!N$24,IF(AND(All!$V128="P4",All!$AE128="RSS"),Ruler!N$25,IF(AND(All!$V128="P5",All!$AE128="RSS"),Ruler!N$26,IF(AND(All!$V128="P6",All!$AE128="RSS"),Ruler!N$27,IF(AND(All!$V128="P7",All!$AE128="RSS"),Ruler!N$28,IF(AND(All!$V128="P8",All!$AE128="RSS"),Ruler!N$29,IF(AND(All!$V128="P9",All!$AE128="RSS"),Ruler!N$30,0)))))))))))))))))))))))))))</f>
        <v>0</v>
      </c>
      <c r="BV128" s="325">
        <f>IF(AND(All!$V128="P1",All!$AE128="RDP"),Ruler!O$6,IF(AND(All!$V128="P2",All!$AE128="RDP"),Ruler!O$7,IF(AND(All!$V128="P3",All!$AE128="RDP"),Ruler!O$8,IF(AND(All!$V128="P4",All!$AE128="RDP"),Ruler!O$9,IF(AND(All!$V128="P5",All!$AE128="RDP"),Ruler!O$10,IF(AND(All!$V128="P6",All!$AE128="RDP"),Ruler!O$11,IF(AND(All!$V128="P7",All!$AE128="RDP"),Ruler!O$12,IF(AND(All!$V128="P8",All!$AE128="RDP"),Ruler!O$13,IF(AND(All!$V128="P9",All!$AE128="RDP"),Ruler!O$14,IF(AND(All!$V128="P1",All!$AE128="RMS"),Ruler!O$6,IF(AND(All!$V128="P2",All!$AE128="RMS"),Ruler!O$15,IF(AND(All!$V128="P3",All!$AE128="RMS"),Ruler!O$16,IF(AND(All!$V128="P4",All!$AE128="RMS"),Ruler!O$17,IF(AND(All!$V128="P5",All!$AE128="RMS"),Ruler!O$18,IF(AND(All!$V128="P6",All!$AE128="RMS"),Ruler!O$19,IF(AND(All!$V128="P7",All!$AE128="RMS"),Ruler!O$20,IF(AND(All!$V128="P8",All!$AE128="RMS"),Ruler!O$21,IF(AND(All!$V128="P9",All!$AE128="RMS"),Ruler!O$22,IF(AND(All!$V128="P1",All!$AE128="RSS"),Ruler!O$6,IF(AND(All!$V128="P2",All!$AE128="RSS"),Ruler!O$23,IF(AND(All!$V128="P3",All!$AE128="RSS"),Ruler!O$24,IF(AND(All!$V128="P4",All!$AE128="RSS"),Ruler!O$25,IF(AND(All!$V128="P5",All!$AE128="RSS"),Ruler!O$26,IF(AND(All!$V128="P6",All!$AE128="RSS"),Ruler!O$27,IF(AND(All!$V128="P7",All!$AE128="RSS"),Ruler!O$28,IF(AND(All!$V128="P8",All!$AE128="RSS"),Ruler!O$29,IF(AND(All!$V128="P9",All!$AE128="RSS"),Ruler!O$30,0)))))))))))))))))))))))))))</f>
        <v>0</v>
      </c>
      <c r="BW128" s="325">
        <f>IF(AND(All!$V128="P1",All!$AE128="RDP"),Ruler!P$6,IF(AND(All!$V128="P2",All!$AE128="RDP"),Ruler!P$7,IF(AND(All!$V128="P3",All!$AE128="RDP"),Ruler!P$8,IF(AND(All!$V128="P4",All!$AE128="RDP"),Ruler!P$9,IF(AND(All!$V128="P5",All!$AE128="RDP"),Ruler!P$10,IF(AND(All!$V128="P6",All!$AE128="RDP"),Ruler!P$11,IF(AND(All!$V128="P7",All!$AE128="RDP"),Ruler!P$12,IF(AND(All!$V128="P8",All!$AE128="RDP"),Ruler!P$13,IF(AND(All!$V128="P9",All!$AE128="RDP"),Ruler!P$14,IF(AND(All!$V128="P1",All!$AE128="RMS"),Ruler!P$6,IF(AND(All!$V128="P2",All!$AE128="RMS"),Ruler!P$15,IF(AND(All!$V128="P3",All!$AE128="RMS"),Ruler!P$16,IF(AND(All!$V128="P4",All!$AE128="RMS"),Ruler!P$17,IF(AND(All!$V128="P5",All!$AE128="RMS"),Ruler!P$18,IF(AND(All!$V128="P6",All!$AE128="RMS"),Ruler!P$19,IF(AND(All!$V128="P7",All!$AE128="RMS"),Ruler!P$20,IF(AND(All!$V128="P8",All!$AE128="RMS"),Ruler!P$21,IF(AND(All!$V128="P9",All!$AE128="RMS"),Ruler!P$22,IF(AND(All!$V128="P1",All!$AE128="RSS"),Ruler!P$6,IF(AND(All!$V128="P2",All!$AE128="RSS"),Ruler!P$23,IF(AND(All!$V128="P3",All!$AE128="RSS"),Ruler!P$24,IF(AND(All!$V128="P4",All!$AE128="RSS"),Ruler!P$25,IF(AND(All!$V128="P5",All!$AE128="RSS"),Ruler!P$26,IF(AND(All!$V128="P6",All!$AE128="RSS"),Ruler!P$27,IF(AND(All!$V128="P7",All!$AE128="RSS"),Ruler!P$28,IF(AND(All!$V128="P8",All!$AE128="RSS"),Ruler!P$29,IF(AND(All!$V128="P9",All!$AE128="RSS"),Ruler!P$30,0)))))))))))))))))))))))))))</f>
        <v>0</v>
      </c>
      <c r="BX128" s="325">
        <f>IF(AND(All!$V128="P1",All!$AE128="RDP"),Ruler!Q$6,IF(AND(All!$V128="P2",All!$AE128="RDP"),Ruler!Q$7,IF(AND(All!$V128="P3",All!$AE128="RDP"),Ruler!Q$8,IF(AND(All!$V128="P4",All!$AE128="RDP"),Ruler!Q$9,IF(AND(All!$V128="P5",All!$AE128="RDP"),Ruler!Q$10,IF(AND(All!$V128="P6",All!$AE128="RDP"),Ruler!Q$11,IF(AND(All!$V128="P7",All!$AE128="RDP"),Ruler!Q$12,IF(AND(All!$V128="P8",All!$AE128="RDP"),Ruler!Q$13,IF(AND(All!$V128="P9",All!$AE128="RDP"),Ruler!Q$14,IF(AND(All!$V128="P1",All!$AE128="RMS"),Ruler!Q$6,IF(AND(All!$V128="P2",All!$AE128="RMS"),Ruler!Q$15,IF(AND(All!$V128="P3",All!$AE128="RMS"),Ruler!Q$16,IF(AND(All!$V128="P4",All!$AE128="RMS"),Ruler!Q$17,IF(AND(All!$V128="P5",All!$AE128="RMS"),Ruler!Q$18,IF(AND(All!$V128="P6",All!$AE128="RMS"),Ruler!Q$19,IF(AND(All!$V128="P7",All!$AE128="RMS"),Ruler!Q$20,IF(AND(All!$V128="P8",All!$AE128="RMS"),Ruler!Q$21,IF(AND(All!$V128="P9",All!$AE128="RMS"),Ruler!Q$22,IF(AND(All!$V128="P1",All!$AE128="RSS"),Ruler!Q$6,IF(AND(All!$V128="P2",All!$AE128="RSS"),Ruler!Q$23,IF(AND(All!$V128="P3",All!$AE128="RSS"),Ruler!Q$24,IF(AND(All!$V128="P4",All!$AE128="RSS"),Ruler!Q$25,IF(AND(All!$V128="P5",All!$AE128="RSS"),Ruler!Q$26,IF(AND(All!$V128="P6",All!$AE128="RSS"),Ruler!Q$27,IF(AND(All!$V128="P7",All!$AE128="RSS"),Ruler!Q$28,IF(AND(All!$V128="P8",All!$AE128="RSS"),Ruler!Q$29,IF(AND(All!$V128="P9",All!$AE128="RSS"),Ruler!Q$30,0)))))))))))))))))))))))))))</f>
        <v>0</v>
      </c>
      <c r="BY128" s="325">
        <f>IF(AND(All!$V128="P1",All!$AE128="RDP"),Ruler!R$6,IF(AND(All!$V128="P2",All!$AE128="RDP"),Ruler!R$7,IF(AND(All!$V128="P3",All!$AE128="RDP"),Ruler!R$8,IF(AND(All!$V128="P4",All!$AE128="RDP"),Ruler!R$9,IF(AND(All!$V128="P5",All!$AE128="RDP"),Ruler!R$10,IF(AND(All!$V128="P6",All!$AE128="RDP"),Ruler!R$11,IF(AND(All!$V128="P7",All!$AE128="RDP"),Ruler!R$12,IF(AND(All!$V128="P8",All!$AE128="RDP"),Ruler!R$13,IF(AND(All!$V128="P9",All!$AE128="RDP"),Ruler!R$14,IF(AND(All!$V128="P1",All!$AE128="RMS"),Ruler!R$6,IF(AND(All!$V128="P2",All!$AE128="RMS"),Ruler!R$15,IF(AND(All!$V128="P3",All!$AE128="RMS"),Ruler!R$16,IF(AND(All!$V128="P4",All!$AE128="RMS"),Ruler!R$17,IF(AND(All!$V128="P5",All!$AE128="RMS"),Ruler!R$18,IF(AND(All!$V128="P6",All!$AE128="RMS"),Ruler!R$19,IF(AND(All!$V128="P7",All!$AE128="RMS"),Ruler!R$20,IF(AND(All!$V128="P8",All!$AE128="RMS"),Ruler!R$21,IF(AND(All!$V128="P9",All!$AE128="RMS"),Ruler!R$22,IF(AND(All!$V128="P1",All!$AE128="RSS"),Ruler!R$6,IF(AND(All!$V128="P2",All!$AE128="RSS"),Ruler!R$23,IF(AND(All!$V128="P3",All!$AE128="RSS"),Ruler!R$24,IF(AND(All!$V128="P4",All!$AE128="RSS"),Ruler!R$25,IF(AND(All!$V128="P5",All!$AE128="RSS"),Ruler!R$26,IF(AND(All!$V128="P6",All!$AE128="RSS"),Ruler!R$27,IF(AND(All!$V128="P7",All!$AE128="RSS"),Ruler!R$28,IF(AND(All!$V128="P8",All!$AE128="RSS"),Ruler!R$29,IF(AND(All!$V128="P9",All!$AE128="RSS"),Ruler!R$30,0)))))))))))))))))))))))))))</f>
        <v>0</v>
      </c>
      <c r="BZ128" s="325">
        <f>IF(AND(All!$V128="P1",All!$AE128="RDP"),Ruler!S$6,IF(AND(All!$V128="P2",All!$AE128="RDP"),Ruler!S$7,IF(AND(All!$V128="P3",All!$AE128="RDP"),Ruler!S$8,IF(AND(All!$V128="P4",All!$AE128="RDP"),Ruler!S$9,IF(AND(All!$V128="P5",All!$AE128="RDP"),Ruler!S$10,IF(AND(All!$V128="P6",All!$AE128="RDP"),Ruler!S$11,IF(AND(All!$V128="P7",All!$AE128="RDP"),Ruler!S$12,IF(AND(All!$V128="P8",All!$AE128="RDP"),Ruler!S$13,IF(AND(All!$V128="P9",All!$AE128="RDP"),Ruler!S$14,IF(AND(All!$V128="P1",All!$AE128="RMS"),Ruler!S$6,IF(AND(All!$V128="P2",All!$AE128="RMS"),Ruler!S$15,IF(AND(All!$V128="P3",All!$AE128="RMS"),Ruler!S$16,IF(AND(All!$V128="P4",All!$AE128="RMS"),Ruler!S$17,IF(AND(All!$V128="P5",All!$AE128="RMS"),Ruler!S$18,IF(AND(All!$V128="P6",All!$AE128="RMS"),Ruler!S$19,IF(AND(All!$V128="P7",All!$AE128="RMS"),Ruler!S$20,IF(AND(All!$V128="P8",All!$AE128="RMS"),Ruler!S$21,IF(AND(All!$V128="P9",All!$AE128="RMS"),Ruler!S$22,IF(AND(All!$V128="P1",All!$AE128="RSS"),Ruler!S$6,IF(AND(All!$V128="P2",All!$AE128="RSS"),Ruler!S$23,IF(AND(All!$V128="P3",All!$AE128="RSS"),Ruler!S$24,IF(AND(All!$V128="P4",All!$AE128="RSS"),Ruler!S$25,IF(AND(All!$V128="P5",All!$AE128="RSS"),Ruler!S$26,IF(AND(All!$V128="P6",All!$AE128="RSS"),Ruler!S$27,IF(AND(All!$V128="P7",All!$AE128="RSS"),Ruler!S$28,IF(AND(All!$V128="P8",All!$AE128="RSS"),Ruler!S$29,IF(AND(All!$V128="P9",All!$AE128="RSS"),Ruler!S$30,0)))))))))))))))))))))))))))</f>
        <v>0</v>
      </c>
      <c r="CA128" s="325">
        <f>IF(AND(All!$V128="P1",All!$AE128="RDP"),Ruler!T$6,IF(AND(All!$V128="P2",All!$AE128="RDP"),Ruler!T$7,IF(AND(All!$V128="P3",All!$AE128="RDP"),Ruler!T$8,IF(AND(All!$V128="P4",All!$AE128="RDP"),Ruler!T$9,IF(AND(All!$V128="P5",All!$AE128="RDP"),Ruler!T$10,IF(AND(All!$V128="P6",All!$AE128="RDP"),Ruler!T$11,IF(AND(All!$V128="P7",All!$AE128="RDP"),Ruler!T$12,IF(AND(All!$V128="P8",All!$AE128="RDP"),Ruler!T$13,IF(AND(All!$V128="P9",All!$AE128="RDP"),Ruler!T$14,IF(AND(All!$V128="P1",All!$AE128="RMS"),Ruler!T$6,IF(AND(All!$V128="P2",All!$AE128="RMS"),Ruler!T$15,IF(AND(All!$V128="P3",All!$AE128="RMS"),Ruler!T$16,IF(AND(All!$V128="P4",All!$AE128="RMS"),Ruler!T$17,IF(AND(All!$V128="P5",All!$AE128="RMS"),Ruler!T$18,IF(AND(All!$V128="P6",All!$AE128="RMS"),Ruler!T$19,IF(AND(All!$V128="P7",All!$AE128="RMS"),Ruler!T$20,IF(AND(All!$V128="P8",All!$AE128="RMS"),Ruler!T$21,IF(AND(All!$V128="P9",All!$AE128="RMS"),Ruler!T$22,IF(AND(All!$V128="P1",All!$AE128="RSS"),Ruler!T$6,IF(AND(All!$V128="P2",All!$AE128="RSS"),Ruler!T$23,IF(AND(All!$V128="P3",All!$AE128="RSS"),Ruler!T$24,IF(AND(All!$V128="P4",All!$AE128="RSS"),Ruler!T$25,IF(AND(All!$V128="P5",All!$AE128="RSS"),Ruler!T$26,IF(AND(All!$V128="P6",All!$AE128="RSS"),Ruler!T$27,IF(AND(All!$V128="P7",All!$AE128="RSS"),Ruler!T$28,IF(AND(All!$V128="P8",All!$AE128="RSS"),Ruler!T$29,IF(AND(All!$V128="P9",All!$AE128="RSS"),Ruler!T$30,0)))))))))))))))))))))))))))</f>
        <v>0</v>
      </c>
      <c r="CB128" s="325">
        <f>IF(AND(All!$V128="P1",All!$AE128="RDP"),Ruler!U$6,IF(AND(All!$V128="P2",All!$AE128="RDP"),Ruler!U$7,IF(AND(All!$V128="P3",All!$AE128="RDP"),Ruler!U$8,IF(AND(All!$V128="P4",All!$AE128="RDP"),Ruler!U$9,IF(AND(All!$V128="P5",All!$AE128="RDP"),Ruler!U$10,IF(AND(All!$V128="P6",All!$AE128="RDP"),Ruler!U$11,IF(AND(All!$V128="P7",All!$AE128="RDP"),Ruler!U$12,IF(AND(All!$V128="P8",All!$AE128="RDP"),Ruler!U$13,IF(AND(All!$V128="P9",All!$AE128="RDP"),Ruler!U$14,IF(AND(All!$V128="P1",All!$AE128="RMS"),Ruler!U$6,IF(AND(All!$V128="P2",All!$AE128="RMS"),Ruler!U$15,IF(AND(All!$V128="P3",All!$AE128="RMS"),Ruler!U$16,IF(AND(All!$V128="P4",All!$AE128="RMS"),Ruler!U$17,IF(AND(All!$V128="P5",All!$AE128="RMS"),Ruler!U$18,IF(AND(All!$V128="P6",All!$AE128="RMS"),Ruler!U$19,IF(AND(All!$V128="P7",All!$AE128="RMS"),Ruler!U$20,IF(AND(All!$V128="P8",All!$AE128="RMS"),Ruler!U$21,IF(AND(All!$V128="P9",All!$AE128="RMS"),Ruler!U$22,IF(AND(All!$V128="P1",All!$AE128="RSS"),Ruler!U$6,IF(AND(All!$V128="P2",All!$AE128="RSS"),Ruler!U$23,IF(AND(All!$V128="P3",All!$AE128="RSS"),Ruler!U$24,IF(AND(All!$V128="P4",All!$AE128="RSS"),Ruler!U$25,IF(AND(All!$V128="P5",All!$AE128="RSS"),Ruler!U$26,IF(AND(All!$V128="P6",All!$AE128="RSS"),Ruler!U$27,IF(AND(All!$V128="P7",All!$AE128="RSS"),Ruler!U$28,IF(AND(All!$V128="P8",All!$AE128="RSS"),Ruler!U$29,IF(AND(All!$V128="P9",All!$AE128="RSS"),Ruler!U$30,0)))))))))))))))))))))))))))</f>
        <v>0</v>
      </c>
      <c r="CC128" s="325">
        <f>IF(AND(All!$V128="P1",All!$AE128="RDP"),Ruler!V$6,IF(AND(All!$V128="P2",All!$AE128="RDP"),Ruler!V$7,IF(AND(All!$V128="P3",All!$AE128="RDP"),Ruler!V$8,IF(AND(All!$V128="P4",All!$AE128="RDP"),Ruler!V$9,IF(AND(All!$V128="P5",All!$AE128="RDP"),Ruler!V$10,IF(AND(All!$V128="P6",All!$AE128="RDP"),Ruler!V$11,IF(AND(All!$V128="P7",All!$AE128="RDP"),Ruler!V$12,IF(AND(All!$V128="P8",All!$AE128="RDP"),Ruler!V$13,IF(AND(All!$V128="P9",All!$AE128="RDP"),Ruler!V$14,IF(AND(All!$V128="P1",All!$AE128="RMS"),Ruler!V$6,IF(AND(All!$V128="P2",All!$AE128="RMS"),Ruler!V$15,IF(AND(All!$V128="P3",All!$AE128="RMS"),Ruler!V$16,IF(AND(All!$V128="P4",All!$AE128="RMS"),Ruler!V$17,IF(AND(All!$V128="P5",All!$AE128="RMS"),Ruler!V$18,IF(AND(All!$V128="P6",All!$AE128="RMS"),Ruler!V$19,IF(AND(All!$V128="P7",All!$AE128="RMS"),Ruler!V$20,IF(AND(All!$V128="P8",All!$AE128="RMS"),Ruler!V$21,IF(AND(All!$V128="P9",All!$AE128="RMS"),Ruler!V$22,IF(AND(All!$V128="P1",All!$AE128="RSS"),Ruler!V$6,IF(AND(All!$V128="P2",All!$AE128="RSS"),Ruler!V$23,IF(AND(All!$V128="P3",All!$AE128="RSS"),Ruler!V$24,IF(AND(All!$V128="P4",All!$AE128="RSS"),Ruler!V$25,IF(AND(All!$V128="P5",All!$AE128="RSS"),Ruler!V$26,IF(AND(All!$V128="P6",All!$AE128="RSS"),Ruler!V$27,IF(AND(All!$V128="P7",All!$AE128="RSS"),Ruler!V$28,IF(AND(All!$V128="P8",All!$AE128="RSS"),Ruler!V$29,IF(AND(All!$V128="P9",All!$AE128="RSS"),Ruler!V$30,0)))))))))))))))))))))))))))</f>
        <v>0</v>
      </c>
      <c r="CD128" s="325">
        <f>IF(AND(All!$V128="P1",All!$AE128="RDP"),Ruler!W$6,IF(AND(All!$V128="P2",All!$AE128="RDP"),Ruler!W$7,IF(AND(All!$V128="P3",All!$AE128="RDP"),Ruler!W$8,IF(AND(All!$V128="P4",All!$AE128="RDP"),Ruler!W$9,IF(AND(All!$V128="P5",All!$AE128="RDP"),Ruler!W$10,IF(AND(All!$V128="P6",All!$AE128="RDP"),Ruler!W$11,IF(AND(All!$V128="P7",All!$AE128="RDP"),Ruler!W$12,IF(AND(All!$V128="P8",All!$AE128="RDP"),Ruler!W$13,IF(AND(All!$V128="P9",All!$AE128="RDP"),Ruler!W$14,IF(AND(All!$V128="P1",All!$AE128="RMS"),Ruler!W$6,IF(AND(All!$V128="P2",All!$AE128="RMS"),Ruler!W$15,IF(AND(All!$V128="P3",All!$AE128="RMS"),Ruler!W$16,IF(AND(All!$V128="P4",All!$AE128="RMS"),Ruler!W$17,IF(AND(All!$V128="P5",All!$AE128="RMS"),Ruler!W$18,IF(AND(All!$V128="P6",All!$AE128="RMS"),Ruler!W$19,IF(AND(All!$V128="P7",All!$AE128="RMS"),Ruler!W$20,IF(AND(All!$V128="P8",All!$AE128="RMS"),Ruler!W$21,IF(AND(All!$V128="P9",All!$AE128="RMS"),Ruler!W$22,IF(AND(All!$V128="P1",All!$AE128="RSS"),Ruler!W$6,IF(AND(All!$V128="P2",All!$AE128="RSS"),Ruler!W$23,IF(AND(All!$V128="P3",All!$AE128="RSS"),Ruler!W$24,IF(AND(All!$V128="P4",All!$AE128="RSS"),Ruler!W$25,IF(AND(All!$V128="P5",All!$AE128="RSS"),Ruler!W$26,IF(AND(All!$V128="P6",All!$AE128="RSS"),Ruler!W$27,IF(AND(All!$V128="P7",All!$AE128="RSS"),Ruler!W$28,IF(AND(All!$V128="P8",All!$AE128="RSS"),Ruler!W$29,IF(AND(All!$V128="P9",All!$AE128="RSS"),Ruler!W$30,0)))))))))))))))))))))))))))</f>
        <v>0</v>
      </c>
      <c r="CE128" s="325">
        <f>IF(AND(All!$V128="P1",All!$AE128="RDP"),Ruler!X$6,IF(AND(All!$V128="P2",All!$AE128="RDP"),Ruler!X$7,IF(AND(All!$V128="P3",All!$AE128="RDP"),Ruler!X$8,IF(AND(All!$V128="P4",All!$AE128="RDP"),Ruler!X$9,IF(AND(All!$V128="P5",All!$AE128="RDP"),Ruler!X$10,IF(AND(All!$V128="P6",All!$AE128="RDP"),Ruler!X$11,IF(AND(All!$V128="P7",All!$AE128="RDP"),Ruler!X$12,IF(AND(All!$V128="P8",All!$AE128="RDP"),Ruler!X$13,IF(AND(All!$V128="P9",All!$AE128="RDP"),Ruler!X$14,IF(AND(All!$V128="P1",All!$AE128="RMS"),Ruler!X$6,IF(AND(All!$V128="P2",All!$AE128="RMS"),Ruler!X$15,IF(AND(All!$V128="P3",All!$AE128="RMS"),Ruler!X$16,IF(AND(All!$V128="P4",All!$AE128="RMS"),Ruler!X$17,IF(AND(All!$V128="P5",All!$AE128="RMS"),Ruler!X$18,IF(AND(All!$V128="P6",All!$AE128="RMS"),Ruler!X$19,IF(AND(All!$V128="P7",All!$AE128="RMS"),Ruler!X$20,IF(AND(All!$V128="P8",All!$AE128="RMS"),Ruler!X$21,IF(AND(All!$V128="P9",All!$AE128="RMS"),Ruler!X$22,IF(AND(All!$V128="P1",All!$AE128="RSS"),Ruler!X$6,IF(AND(All!$V128="P2",All!$AE128="RSS"),Ruler!X$23,IF(AND(All!$V128="P3",All!$AE128="RSS"),Ruler!X$24,IF(AND(All!$V128="P4",All!$AE128="RSS"),Ruler!X$25,IF(AND(All!$V128="P5",All!$AE128="RSS"),Ruler!X$26,IF(AND(All!$V128="P6",All!$AE128="RSS"),Ruler!X$27,IF(AND(All!$V128="P7",All!$AE128="RSS"),Ruler!X$28,IF(AND(All!$V128="P8",All!$AE128="RSS"),Ruler!X$29,IF(AND(All!$V128="P9",All!$AE128="RSS"),Ruler!X$30,0)))))))))))))))))))))))))))</f>
        <v>0</v>
      </c>
      <c r="CF128" s="325">
        <f>IF(AND(All!$V128="P1",All!$AE128="RDP"),Ruler!Y$6,IF(AND(All!$V128="P2",All!$AE128="RDP"),Ruler!Y$7,IF(AND(All!$V128="P3",All!$AE128="RDP"),Ruler!Y$8,IF(AND(All!$V128="P4",All!$AE128="RDP"),Ruler!Y$9,IF(AND(All!$V128="P5",All!$AE128="RDP"),Ruler!Y$10,IF(AND(All!$V128="P6",All!$AE128="RDP"),Ruler!Y$11,IF(AND(All!$V128="P7",All!$AE128="RDP"),Ruler!Y$12,IF(AND(All!$V128="P8",All!$AE128="RDP"),Ruler!Y$13,IF(AND(All!$V128="P9",All!$AE128="RDP"),Ruler!Y$14,IF(AND(All!$V128="P1",All!$AE128="RMS"),Ruler!Y$6,IF(AND(All!$V128="P2",All!$AE128="RMS"),Ruler!Y$15,IF(AND(All!$V128="P3",All!$AE128="RMS"),Ruler!Y$16,IF(AND(All!$V128="P4",All!$AE128="RMS"),Ruler!Y$17,IF(AND(All!$V128="P5",All!$AE128="RMS"),Ruler!Y$18,IF(AND(All!$V128="P6",All!$AE128="RMS"),Ruler!Y$19,IF(AND(All!$V128="P7",All!$AE128="RMS"),Ruler!Y$20,IF(AND(All!$V128="P8",All!$AE128="RMS"),Ruler!Y$21,IF(AND(All!$V128="P9",All!$AE128="RMS"),Ruler!Y$22,IF(AND(All!$V128="P1",All!$AE128="RSS"),Ruler!Y$6,IF(AND(All!$V128="P2",All!$AE128="RSS"),Ruler!Y$23,IF(AND(All!$V128="P3",All!$AE128="RSS"),Ruler!Y$24,IF(AND(All!$V128="P4",All!$AE128="RSS"),Ruler!Y$25,IF(AND(All!$V128="P5",All!$AE128="RSS"),Ruler!Y$26,IF(AND(All!$V128="P6",All!$AE128="RSS"),Ruler!Y$27,IF(AND(All!$V128="P7",All!$AE128="RSS"),Ruler!Y$28,IF(AND(All!$V128="P8",All!$AE128="RSS"),Ruler!Y$29,IF(AND(All!$V128="P9",All!$AE128="RSS"),Ruler!Y$30,0)))))))))))))))))))))))))))</f>
        <v>0</v>
      </c>
      <c r="CG128" s="325">
        <f>IF(AND(All!$V128="P1",All!$AE128="RDP"),Ruler!Z$6,IF(AND(All!$V128="P2",All!$AE128="RDP"),Ruler!Z$7,IF(AND(All!$V128="P3",All!$AE128="RDP"),Ruler!Z$8,IF(AND(All!$V128="P4",All!$AE128="RDP"),Ruler!Z$9,IF(AND(All!$V128="P5",All!$AE128="RDP"),Ruler!Z$10,IF(AND(All!$V128="P6",All!$AE128="RDP"),Ruler!Z$11,IF(AND(All!$V128="P7",All!$AE128="RDP"),Ruler!Z$12,IF(AND(All!$V128="P8",All!$AE128="RDP"),Ruler!Z$13,IF(AND(All!$V128="P9",All!$AE128="RDP"),Ruler!Z$14,IF(AND(All!$V128="P1",All!$AE128="RMS"),Ruler!Z$6,IF(AND(All!$V128="P2",All!$AE128="RMS"),Ruler!Z$15,IF(AND(All!$V128="P3",All!$AE128="RMS"),Ruler!Z$16,IF(AND(All!$V128="P4",All!$AE128="RMS"),Ruler!Z$17,IF(AND(All!$V128="P5",All!$AE128="RMS"),Ruler!Z$18,IF(AND(All!$V128="P6",All!$AE128="RMS"),Ruler!Z$19,IF(AND(All!$V128="P7",All!$AE128="RMS"),Ruler!Z$20,IF(AND(All!$V128="P8",All!$AE128="RMS"),Ruler!Z$21,IF(AND(All!$V128="P9",All!$AE128="RMS"),Ruler!Z$22,IF(AND(All!$V128="P1",All!$AE128="RSS"),Ruler!Z$6,IF(AND(All!$V128="P2",All!$AE128="RSS"),Ruler!Z$23,IF(AND(All!$V128="P3",All!$AE128="RSS"),Ruler!Z$24,IF(AND(All!$V128="P4",All!$AE128="RSS"),Ruler!Z$25,IF(AND(All!$V128="P5",All!$AE128="RSS"),Ruler!Z$26,IF(AND(All!$V128="P6",All!$AE128="RSS"),Ruler!Z$27,IF(AND(All!$V128="P7",All!$AE128="RSS"),Ruler!Z$28,IF(AND(All!$V128="P8",All!$AE128="RSS"),Ruler!Z$29,IF(AND(All!$V128="P9",All!$AE128="RSS"),Ruler!Z$30,0)))))))))))))))))))))))))))</f>
        <v>0</v>
      </c>
      <c r="CH128" s="325">
        <f>IF(AND(All!$V128="P1",All!$AE128="RDP"),Ruler!AA$6,IF(AND(All!$V128="P2",All!$AE128="RDP"),Ruler!AA$7,IF(AND(All!$V128="P3",All!$AE128="RDP"),Ruler!AA$8,IF(AND(All!$V128="P4",All!$AE128="RDP"),Ruler!AA$9,IF(AND(All!$V128="P5",All!$AE128="RDP"),Ruler!AA$10,IF(AND(All!$V128="P6",All!$AE128="RDP"),Ruler!AA$11,IF(AND(All!$V128="P7",All!$AE128="RDP"),Ruler!AA$12,IF(AND(All!$V128="P8",All!$AE128="RDP"),Ruler!AA$13,IF(AND(All!$V128="P9",All!$AE128="RDP"),Ruler!AA$14,IF(AND(All!$V128="P1",All!$AE128="RMS"),Ruler!AA$6,IF(AND(All!$V128="P2",All!$AE128="RMS"),Ruler!AA$15,IF(AND(All!$V128="P3",All!$AE128="RMS"),Ruler!AA$16,IF(AND(All!$V128="P4",All!$AE128="RMS"),Ruler!AA$17,IF(AND(All!$V128="P5",All!$AE128="RMS"),Ruler!AA$18,IF(AND(All!$V128="P6",All!$AE128="RMS"),Ruler!AA$19,IF(AND(All!$V128="P7",All!$AE128="RMS"),Ruler!AA$20,IF(AND(All!$V128="P8",All!$AE128="RMS"),Ruler!AA$21,IF(AND(All!$V128="P9",All!$AE128="RMS"),Ruler!AA$22,IF(AND(All!$V128="P1",All!$AE128="RSS"),Ruler!AA$6,IF(AND(All!$V128="P2",All!$AE128="RSS"),Ruler!AA$23,IF(AND(All!$V128="P3",All!$AE128="RSS"),Ruler!AA$24,IF(AND(All!$V128="P4",All!$AE128="RSS"),Ruler!AA$25,IF(AND(All!$V128="P5",All!$AE128="RSS"),Ruler!AA$26,IF(AND(All!$V128="P6",All!$AE128="RSS"),Ruler!AA$27,IF(AND(All!$V128="P7",All!$AE128="RSS"),Ruler!AA$28,IF(AND(All!$V128="P8",All!$AE128="RSS"),Ruler!AA$29,IF(AND(All!$V128="P9",All!$AE128="RSS"),Ruler!AA$30,0)))))))))))))))))))))))))))</f>
        <v>0</v>
      </c>
      <c r="CI128" s="325">
        <f>IF(AND(All!$V128="P1",All!$AE128="RDP"),Ruler!AB$6,IF(AND(All!$V128="P2",All!$AE128="RDP"),Ruler!AB$7,IF(AND(All!$V128="P3",All!$AE128="RDP"),Ruler!AB$8,IF(AND(All!$V128="P4",All!$AE128="RDP"),Ruler!AB$9,IF(AND(All!$V128="P5",All!$AE128="RDP"),Ruler!AB$10,IF(AND(All!$V128="P6",All!$AE128="RDP"),Ruler!AB$11,IF(AND(All!$V128="P7",All!$AE128="RDP"),Ruler!AB$12,IF(AND(All!$V128="P8",All!$AE128="RDP"),Ruler!AB$13,IF(AND(All!$V128="P9",All!$AE128="RDP"),Ruler!AB$14,IF(AND(All!$V128="P1",All!$AE128="RMS"),Ruler!AB$6,IF(AND(All!$V128="P2",All!$AE128="RMS"),Ruler!AB$15,IF(AND(All!$V128="P3",All!$AE128="RMS"),Ruler!AB$16,IF(AND(All!$V128="P4",All!$AE128="RMS"),Ruler!AB$17,IF(AND(All!$V128="P5",All!$AE128="RMS"),Ruler!AB$18,IF(AND(All!$V128="P6",All!$AE128="RMS"),Ruler!AB$19,IF(AND(All!$V128="P7",All!$AE128="RMS"),Ruler!AB$20,IF(AND(All!$V128="P8",All!$AE128="RMS"),Ruler!AB$21,IF(AND(All!$V128="P9",All!$AE128="RMS"),Ruler!AB$22,IF(AND(All!$V128="P1",All!$AE128="RSS"),Ruler!AB$6,IF(AND(All!$V128="P2",All!$AE128="RSS"),Ruler!AB$23,IF(AND(All!$V128="P3",All!$AE128="RSS"),Ruler!AB$24,IF(AND(All!$V128="P4",All!$AE128="RSS"),Ruler!AB$25,IF(AND(All!$V128="P5",All!$AE128="RSS"),Ruler!AB$26,IF(AND(All!$V128="P6",All!$AE128="RSS"),Ruler!AB$27,IF(AND(All!$V128="P7",All!$AE128="RSS"),Ruler!AB$28,IF(AND(All!$V128="P8",All!$AE128="RSS"),Ruler!AB$29,IF(AND(All!$V128="P9",All!$AE128="RSS"),Ruler!AB$30,0)))))))))))))))))))))))))))</f>
        <v>0</v>
      </c>
      <c r="CJ128" s="323">
        <f>Table9[[#This Row],[R-B1]]-Table9[[#This Row],[B1]]</f>
        <v>0</v>
      </c>
      <c r="CK128" s="43">
        <f>Table9[[#This Row],[R-B2]]-Table9[[#This Row],[B2]]</f>
        <v>0</v>
      </c>
      <c r="CL128" s="43">
        <f>Table9[[#This Row],[R-B3]]-Table9[[#This Row],[B3]]</f>
        <v>0</v>
      </c>
      <c r="CM128" s="43">
        <f>Table9[[#This Row],[R-B4]]-Table9[[#This Row],[B4]]</f>
        <v>0</v>
      </c>
      <c r="CN128" s="43">
        <f>Table9[[#This Row],[R-B5]]-Table9[[#This Row],[B5]]</f>
        <v>0</v>
      </c>
      <c r="CO128" s="43">
        <f>Table9[[#This Row],[R-B6]]-Table9[[#This Row],[B6]]</f>
        <v>0</v>
      </c>
      <c r="CP128" s="43">
        <f>Table9[[#This Row],[R-B7]]-Table9[[#This Row],[B7]]</f>
        <v>0</v>
      </c>
      <c r="CQ128" s="43">
        <f>Table9[[#This Row],[R-B8]]-Table9[[#This Row],[B8]]</f>
        <v>0</v>
      </c>
      <c r="CR128" s="43">
        <f>Table9[[#This Row],[R-B9]]-Table9[[#This Row],[B9]]</f>
        <v>0</v>
      </c>
      <c r="CS128" s="43">
        <f>Table9[[#This Row],[R-B10]]-Table9[[#This Row],[B10]]</f>
        <v>0</v>
      </c>
      <c r="CT128" s="43">
        <f>Table9[[#This Row],[R-B11]]-Table9[[#This Row],[B11]]</f>
        <v>0</v>
      </c>
      <c r="CU128" s="43">
        <f>Table9[[#This Row],[R-B12]]-Table9[[#This Row],[B12]]</f>
        <v>0</v>
      </c>
      <c r="CV128" s="43">
        <f>Table9[[#This Row],[R-K1]]-Table9[[#This Row],[K1]]</f>
        <v>0</v>
      </c>
      <c r="CW128" s="43">
        <f>Table9[[#This Row],[R-K2]]-Table9[[#This Row],[K2]]</f>
        <v>0</v>
      </c>
      <c r="CX128" s="43">
        <f>Table9[[#This Row],[R-K3]]-Table9[[#This Row],[K3]]</f>
        <v>0</v>
      </c>
      <c r="CY128" s="43">
        <f>Table9[[#This Row],[R-K4]]-Table9[[#This Row],[K4]]</f>
        <v>0</v>
      </c>
      <c r="CZ128" s="43">
        <f>Table9[[#This Row],[R-K5]]-Table9[[#This Row],[K5]]</f>
        <v>0</v>
      </c>
      <c r="DA128" s="43">
        <f>Table9[[#This Row],[R-P1]]-Table9[[#This Row],[P1]]</f>
        <v>0</v>
      </c>
      <c r="DB128" s="43">
        <f>Table9[[#This Row],[R-P2]]-Table9[[#This Row],[P2]]</f>
        <v>0</v>
      </c>
      <c r="DC128" s="43">
        <f>Table9[[#This Row],[R-P3]]-Table9[[#This Row],[P3]]</f>
        <v>0</v>
      </c>
      <c r="DD128" s="43">
        <f>Table9[[#This Row],[R-P4]]-Table9[[#This Row],[P4]]</f>
        <v>0</v>
      </c>
      <c r="DE128" s="43">
        <f>Table9[[#This Row],[R-P5]]-Table9[[#This Row],[P5]]</f>
        <v>0</v>
      </c>
      <c r="DF128" s="43">
        <f>Table9[[#This Row],[R-E1]]-Table9[[#This Row],[E1]]</f>
        <v>0</v>
      </c>
      <c r="DG128" s="328">
        <f>Table9[[#This Row],[R-E2]]-Table9[[#This Row],[E2]]</f>
        <v>0</v>
      </c>
      <c r="DH128" s="43">
        <f>COUNTIF(Table9[[#This Row],[G-B1]:[G-B12]],"&lt;=0")/12*100</f>
        <v>100</v>
      </c>
      <c r="DI128" s="43">
        <f>COUNTIF(Table9[[#This Row],[G-K1]:[G-K5]],"&lt;=0")/5*100</f>
        <v>100</v>
      </c>
      <c r="DJ128" s="43">
        <f>COUNTIF(Table9[[#This Row],[G-P1]:[G-P5]],"&lt;=0")/5*100</f>
        <v>100</v>
      </c>
      <c r="DK128" s="43">
        <f>COUNTIF(Table9[[#This Row],[G-E1]:[G-E2]],"&lt;=0")/2*100</f>
        <v>100</v>
      </c>
      <c r="DL128" s="450">
        <f>IF(AE128="RDP",(COUNTIF(Table9[[#This Row],[G-B3]],"&lt;=0")+COUNTIF(Table9[[#This Row],[G-B4]],"&lt;=0")+COUNTIF(Table9[[#This Row],[G-B7]],"&lt;=0")+COUNTIF(Table9[[#This Row],[G-B11]],"&lt;=0")+COUNTIF(Table9[[#This Row],[G-K2]],"&lt;=0"))/5*100,IF(AE128="RMS",(COUNTIF(Table9[[#This Row],[G-B4]],"&lt;=0")+COUNTIF(Table9[[#This Row],[G-B5]],"&lt;=0")+COUNTIF(Table9[[#This Row],[G-B10]],"&lt;=0")+COUNTIF(Table9[[#This Row],[G-B12]],"&lt;=0")+COUNTIF(Table9[[#This Row],[G-K2]],"&lt;=0"))/5*100,IF(AE128="RSS",(COUNTIF(Table9[[#This Row],[G-B1]],"&lt;=0")+COUNTIF(Table9[[#This Row],[G-B2]],"&lt;=0")+COUNTIF(Table9[[#This Row],[G-B6]],"&lt;=0")+COUNTIF(Table9[[#This Row],[G-B11]],"&lt;=0")+COUNTIF(Table9[[#This Row],[G-B12]],"&lt;=0"))/5*100,0)))</f>
        <v>0</v>
      </c>
      <c r="DM128" s="332"/>
      <c r="DR128" s="332"/>
      <c r="DW128" s="332"/>
      <c r="DX128" s="42"/>
      <c r="DY128" s="42"/>
      <c r="DZ128" s="42"/>
      <c r="EA128" s="333"/>
      <c r="EB128" s="342"/>
      <c r="EC128" s="339"/>
      <c r="ED128" s="339"/>
      <c r="EE128" s="338"/>
    </row>
    <row r="129" spans="2:135" ht="44" hidden="1" thickBot="1" x14ac:dyDescent="0.35">
      <c r="B129" s="282">
        <v>132</v>
      </c>
      <c r="C129" s="42" t="s">
        <v>134</v>
      </c>
      <c r="D129" s="283">
        <v>46224</v>
      </c>
      <c r="E129" s="44" t="s">
        <v>1107</v>
      </c>
      <c r="F129" s="43">
        <v>1080997</v>
      </c>
      <c r="G129" s="357">
        <f t="shared" ca="1" si="9"/>
        <v>28.988033609208532</v>
      </c>
      <c r="H129" s="283">
        <v>35735</v>
      </c>
      <c r="I129" s="43" t="s">
        <v>136</v>
      </c>
      <c r="J129" s="43" t="s">
        <v>137</v>
      </c>
      <c r="K129" s="43" t="s">
        <v>241</v>
      </c>
      <c r="L129" s="43" t="s">
        <v>202</v>
      </c>
      <c r="M129" s="42"/>
      <c r="N129" s="43"/>
      <c r="O129" s="43" t="s">
        <v>142</v>
      </c>
      <c r="P129" s="44" t="s">
        <v>1108</v>
      </c>
      <c r="Q129" s="43" t="s">
        <v>144</v>
      </c>
      <c r="R129" s="43"/>
      <c r="S129" s="45">
        <v>44683</v>
      </c>
      <c r="T129" s="286">
        <f ca="1">YEARFRAC(S129,$T$1)</f>
        <v>4.4666666666666668</v>
      </c>
      <c r="U129" s="43"/>
      <c r="V129" s="43" t="s">
        <v>56</v>
      </c>
      <c r="W129" s="46"/>
      <c r="X129" s="46">
        <f ca="1">($T$1-Table9[[#This Row],[Date of Appointment to Current Grade]])/365</f>
        <v>1.2209103215372985</v>
      </c>
      <c r="Y129" s="45">
        <v>45870</v>
      </c>
      <c r="Z129" s="343" t="s">
        <v>244</v>
      </c>
      <c r="AA129" s="45">
        <v>45839</v>
      </c>
      <c r="AB129" s="46">
        <f ca="1">($T$1-Table9[[#This Row],[Date in Position]])/365</f>
        <v>1.3058418283866136</v>
      </c>
      <c r="AC129" s="43" t="s">
        <v>146</v>
      </c>
      <c r="AD129" s="43"/>
      <c r="AE129" s="43" t="s">
        <v>139</v>
      </c>
      <c r="AF129" s="43" t="s">
        <v>188</v>
      </c>
      <c r="AG129" s="47" t="s">
        <v>1109</v>
      </c>
      <c r="AH129" s="47" t="s">
        <v>487</v>
      </c>
      <c r="AI129" s="47" t="s">
        <v>1110</v>
      </c>
      <c r="AJ129" s="42"/>
      <c r="AK129" s="48" t="s">
        <v>1111</v>
      </c>
      <c r="AL129" s="42" t="s">
        <v>153</v>
      </c>
      <c r="AM129" s="48" t="s">
        <v>1112</v>
      </c>
      <c r="AN129" s="323">
        <v>1</v>
      </c>
      <c r="AO129" s="43">
        <v>2</v>
      </c>
      <c r="AP129" s="43">
        <v>2</v>
      </c>
      <c r="AQ129" s="43">
        <v>2</v>
      </c>
      <c r="AR129" s="43">
        <v>2</v>
      </c>
      <c r="AS129" s="43">
        <v>2</v>
      </c>
      <c r="AT129" s="43">
        <v>2</v>
      </c>
      <c r="AU129" s="43">
        <v>2</v>
      </c>
      <c r="AV129" s="43">
        <v>2</v>
      </c>
      <c r="AW129" s="43">
        <v>2</v>
      </c>
      <c r="AX129" s="43">
        <v>2</v>
      </c>
      <c r="AY129" s="43">
        <v>1</v>
      </c>
      <c r="AZ129" s="43">
        <v>2</v>
      </c>
      <c r="BA129" s="43">
        <v>2</v>
      </c>
      <c r="BB129" s="43">
        <v>0</v>
      </c>
      <c r="BC129" s="43">
        <v>2</v>
      </c>
      <c r="BD129" s="43">
        <v>0</v>
      </c>
      <c r="BE129" s="43">
        <v>0</v>
      </c>
      <c r="BF129" s="43">
        <v>0</v>
      </c>
      <c r="BG129" s="43">
        <v>2</v>
      </c>
      <c r="BH129" s="43">
        <v>0</v>
      </c>
      <c r="BI129" s="43">
        <v>0</v>
      </c>
      <c r="BJ129" s="43">
        <v>0</v>
      </c>
      <c r="BK129" s="328">
        <v>0</v>
      </c>
      <c r="BL129" s="325">
        <f>IF(AND(All!$V129="P1",All!$AE129="RDP"),Ruler!E$6,IF(AND(All!$V129="P2",All!$AE129="RDP"),Ruler!E$7,IF(AND(All!$V129="P3",All!$AE129="RDP"),Ruler!E$8,IF(AND(All!$V129="P4",All!$AE129="RDP"),Ruler!E$9,IF(AND(All!$V129="P5",All!$AE129="RDP"),Ruler!E$10,IF(AND(All!$V129="P6",All!$AE129="RDP"),Ruler!E$11,IF(AND(All!$V129="P7",All!$AE129="RDP"),Ruler!E$12,IF(AND(All!$V129="P8",All!$AE129="RDP"),Ruler!E$13,IF(AND(All!$V129="P9",All!$AE129="RDP"),Ruler!E$14,IF(AND(All!$V129="P1",All!$AE129="RMS"),Ruler!E$6,IF(AND(All!$V129="P2",All!$AE129="RMS"),Ruler!E$15,IF(AND(All!$V129="P3",All!$AE129="RMS"),Ruler!E$16,IF(AND(All!$V129="P4",All!$AE129="RMS"),Ruler!E$17,IF(AND(All!$V129="P5",All!$AE129="RMS"),Ruler!E$18,IF(AND(All!$V129="P6",All!$AE129="RMS"),Ruler!E$19,IF(AND(All!$V129="P7",All!$AE129="RMS"),Ruler!E$20,IF(AND(All!$V129="P8",All!$AE129="RMS"),Ruler!E$21,IF(AND(All!$V129="P9",All!$AE129="RMS"),Ruler!E$22,IF(AND(All!$V129="P1",All!$AE129="RSS"),Ruler!E$6,IF(AND(All!$V129="P2",All!$AE129="RSS"),Ruler!E$23,IF(AND(All!$V129="P3",All!$AE129="RSS"),Ruler!E$24,IF(AND(All!$V129="P4",All!$AE129="RSS"),Ruler!E$25,IF(AND(All!$V129="P5",All!$AE129="RSS"),Ruler!E$26,IF(AND(All!$V129="P6",All!$AE129="RSS"),Ruler!E$27,IF(AND(All!$V129="P7",All!$AE129="RSS"),Ruler!E$28,IF(AND(All!$V129="P8",All!$AE129="RSS"),Ruler!E$29,IF(AND(All!$V129="P9",All!$AE129="RSS"),Ruler!E$30,0)))))))))))))))))))))))))))</f>
        <v>2</v>
      </c>
      <c r="BM129" s="325">
        <f>IF(AND(All!$V129="P1",All!$AE129="RDP"),Ruler!F$6,IF(AND(All!$V129="P2",All!$AE129="RDP"),Ruler!F$7,IF(AND(All!$V129="P3",All!$AE129="RDP"),Ruler!F$8,IF(AND(All!$V129="P4",All!$AE129="RDP"),Ruler!F$9,IF(AND(All!$V129="P5",All!$AE129="RDP"),Ruler!F$10,IF(AND(All!$V129="P6",All!$AE129="RDP"),Ruler!F$11,IF(AND(All!$V129="P7",All!$AE129="RDP"),Ruler!F$12,IF(AND(All!$V129="P8",All!$AE129="RDP"),Ruler!F$13,IF(AND(All!$V129="P9",All!$AE129="RDP"),Ruler!F$14,IF(AND(All!$V129="P1",All!$AE129="RMS"),Ruler!F$6,IF(AND(All!$V129="P2",All!$AE129="RMS"),Ruler!F$15,IF(AND(All!$V129="P3",All!$AE129="RMS"),Ruler!F$16,IF(AND(All!$V129="P4",All!$AE129="RMS"),Ruler!F$17,IF(AND(All!$V129="P5",All!$AE129="RMS"),Ruler!F$18,IF(AND(All!$V129="P6",All!$AE129="RMS"),Ruler!F$19,IF(AND(All!$V129="P7",All!$AE129="RMS"),Ruler!F$20,IF(AND(All!$V129="P8",All!$AE129="RMS"),Ruler!F$21,IF(AND(All!$V129="P9",All!$AE129="RMS"),Ruler!F$22,IF(AND(All!$V129="P1",All!$AE129="RSS"),Ruler!F$6,IF(AND(All!$V129="P2",All!$AE129="RSS"),Ruler!F$23,IF(AND(All!$V129="P3",All!$AE129="RSS"),Ruler!F$24,IF(AND(All!$V129="P4",All!$AE129="RSS"),Ruler!F$25,IF(AND(All!$V129="P5",All!$AE129="RSS"),Ruler!F$26,IF(AND(All!$V129="P6",All!$AE129="RSS"),Ruler!F$27,IF(AND(All!$V129="P7",All!$AE129="RSS"),Ruler!F$28,IF(AND(All!$V129="P8",All!$AE129="RSS"),Ruler!F$29,IF(AND(All!$V129="P9",All!$AE129="RSS"),Ruler!F$30,0)))))))))))))))))))))))))))</f>
        <v>2</v>
      </c>
      <c r="BN129" s="325">
        <f>IF(AND(All!$V129="P1",All!$AE129="RDP"),Ruler!G$6,IF(AND(All!$V129="P2",All!$AE129="RDP"),Ruler!G$7,IF(AND(All!$V129="P3",All!$AE129="RDP"),Ruler!G$8,IF(AND(All!$V129="P4",All!$AE129="RDP"),Ruler!G$9,IF(AND(All!$V129="P5",All!$AE129="RDP"),Ruler!G$10,IF(AND(All!$V129="P6",All!$AE129="RDP"),Ruler!G$11,IF(AND(All!$V129="P7",All!$AE129="RDP"),Ruler!G$12,IF(AND(All!$V129="P8",All!$AE129="RDP"),Ruler!G$13,IF(AND(All!$V129="P9",All!$AE129="RDP"),Ruler!G$14,IF(AND(All!$V129="P1",All!$AE129="RMS"),Ruler!G$6,IF(AND(All!$V129="P2",All!$AE129="RMS"),Ruler!G$15,IF(AND(All!$V129="P3",All!$AE129="RMS"),Ruler!G$16,IF(AND(All!$V129="P4",All!$AE129="RMS"),Ruler!G$17,IF(AND(All!$V129="P5",All!$AE129="RMS"),Ruler!G$18,IF(AND(All!$V129="P6",All!$AE129="RMS"),Ruler!G$19,IF(AND(All!$V129="P7",All!$AE129="RMS"),Ruler!G$20,IF(AND(All!$V129="P8",All!$AE129="RMS"),Ruler!G$21,IF(AND(All!$V129="P9",All!$AE129="RMS"),Ruler!G$22,IF(AND(All!$V129="P1",All!$AE129="RSS"),Ruler!G$6,IF(AND(All!$V129="P2",All!$AE129="RSS"),Ruler!G$23,IF(AND(All!$V129="P3",All!$AE129="RSS"),Ruler!G$24,IF(AND(All!$V129="P4",All!$AE129="RSS"),Ruler!G$25,IF(AND(All!$V129="P5",All!$AE129="RSS"),Ruler!G$26,IF(AND(All!$V129="P6",All!$AE129="RSS"),Ruler!G$27,IF(AND(All!$V129="P7",All!$AE129="RSS"),Ruler!G$28,IF(AND(All!$V129="P8",All!$AE129="RSS"),Ruler!G$29,IF(AND(All!$V129="P9",All!$AE129="RSS"),Ruler!G$30,0)))))))))))))))))))))))))))</f>
        <v>1</v>
      </c>
      <c r="BO129" s="325">
        <f>IF(AND(All!$V129="P1",All!$AE129="RDP"),Ruler!H$6,IF(AND(All!$V129="P2",All!$AE129="RDP"),Ruler!H$7,IF(AND(All!$V129="P3",All!$AE129="RDP"),Ruler!H$8,IF(AND(All!$V129="P4",All!$AE129="RDP"),Ruler!H$9,IF(AND(All!$V129="P5",All!$AE129="RDP"),Ruler!H$10,IF(AND(All!$V129="P6",All!$AE129="RDP"),Ruler!H$11,IF(AND(All!$V129="P7",All!$AE129="RDP"),Ruler!H$12,IF(AND(All!$V129="P8",All!$AE129="RDP"),Ruler!H$13,IF(AND(All!$V129="P9",All!$AE129="RDP"),Ruler!H$14,IF(AND(All!$V129="P1",All!$AE129="RMS"),Ruler!H$6,IF(AND(All!$V129="P2",All!$AE129="RMS"),Ruler!H$15,IF(AND(All!$V129="P3",All!$AE129="RMS"),Ruler!H$16,IF(AND(All!$V129="P4",All!$AE129="RMS"),Ruler!H$17,IF(AND(All!$V129="P5",All!$AE129="RMS"),Ruler!H$18,IF(AND(All!$V129="P6",All!$AE129="RMS"),Ruler!H$19,IF(AND(All!$V129="P7",All!$AE129="RMS"),Ruler!H$20,IF(AND(All!$V129="P8",All!$AE129="RMS"),Ruler!H$21,IF(AND(All!$V129="P9",All!$AE129="RMS"),Ruler!H$22,IF(AND(All!$V129="P1",All!$AE129="RSS"),Ruler!H$6,IF(AND(All!$V129="P2",All!$AE129="RSS"),Ruler!H$23,IF(AND(All!$V129="P3",All!$AE129="RSS"),Ruler!H$24,IF(AND(All!$V129="P4",All!$AE129="RSS"),Ruler!H$25,IF(AND(All!$V129="P5",All!$AE129="RSS"),Ruler!H$26,IF(AND(All!$V129="P6",All!$AE129="RSS"),Ruler!H$27,IF(AND(All!$V129="P7",All!$AE129="RSS"),Ruler!H$28,IF(AND(All!$V129="P8",All!$AE129="RSS"),Ruler!H$29,IF(AND(All!$V129="P9",All!$AE129="RSS"),Ruler!H$30,0)))))))))))))))))))))))))))</f>
        <v>2</v>
      </c>
      <c r="BP129" s="325">
        <f>IF(AND(All!$V129="P1",All!$AE129="RDP"),Ruler!I$6,IF(AND(All!$V129="P2",All!$AE129="RDP"),Ruler!I$7,IF(AND(All!$V129="P3",All!$AE129="RDP"),Ruler!I$8,IF(AND(All!$V129="P4",All!$AE129="RDP"),Ruler!I$9,IF(AND(All!$V129="P5",All!$AE129="RDP"),Ruler!I$10,IF(AND(All!$V129="P6",All!$AE129="RDP"),Ruler!I$11,IF(AND(All!$V129="P7",All!$AE129="RDP"),Ruler!I$12,IF(AND(All!$V129="P8",All!$AE129="RDP"),Ruler!I$13,IF(AND(All!$V129="P9",All!$AE129="RDP"),Ruler!I$14,IF(AND(All!$V129="P1",All!$AE129="RMS"),Ruler!I$6,IF(AND(All!$V129="P2",All!$AE129="RMS"),Ruler!I$15,IF(AND(All!$V129="P3",All!$AE129="RMS"),Ruler!I$16,IF(AND(All!$V129="P4",All!$AE129="RMS"),Ruler!I$17,IF(AND(All!$V129="P5",All!$AE129="RMS"),Ruler!I$18,IF(AND(All!$V129="P6",All!$AE129="RMS"),Ruler!I$19,IF(AND(All!$V129="P7",All!$AE129="RMS"),Ruler!I$20,IF(AND(All!$V129="P8",All!$AE129="RMS"),Ruler!I$21,IF(AND(All!$V129="P9",All!$AE129="RMS"),Ruler!I$22,IF(AND(All!$V129="P1",All!$AE129="RSS"),Ruler!I$6,IF(AND(All!$V129="P2",All!$AE129="RSS"),Ruler!I$23,IF(AND(All!$V129="P3",All!$AE129="RSS"),Ruler!I$24,IF(AND(All!$V129="P4",All!$AE129="RSS"),Ruler!I$25,IF(AND(All!$V129="P5",All!$AE129="RSS"),Ruler!I$26,IF(AND(All!$V129="P6",All!$AE129="RSS"),Ruler!I$27,IF(AND(All!$V129="P7",All!$AE129="RSS"),Ruler!I$28,IF(AND(All!$V129="P8",All!$AE129="RSS"),Ruler!I$29,IF(AND(All!$V129="P9",All!$AE129="RSS"),Ruler!I$30,0)))))))))))))))))))))))))))</f>
        <v>2</v>
      </c>
      <c r="BQ129" s="325">
        <f>IF(AND(All!$V129="P1",All!$AE129="RDP"),Ruler!J$6,IF(AND(All!$V129="P2",All!$AE129="RDP"),Ruler!J$7,IF(AND(All!$V129="P3",All!$AE129="RDP"),Ruler!J$8,IF(AND(All!$V129="P4",All!$AE129="RDP"),Ruler!J$9,IF(AND(All!$V129="P5",All!$AE129="RDP"),Ruler!J$10,IF(AND(All!$V129="P6",All!$AE129="RDP"),Ruler!J$11,IF(AND(All!$V129="P7",All!$AE129="RDP"),Ruler!J$12,IF(AND(All!$V129="P8",All!$AE129="RDP"),Ruler!J$13,IF(AND(All!$V129="P9",All!$AE129="RDP"),Ruler!J$14,IF(AND(All!$V129="P1",All!$AE129="RMS"),Ruler!J$6,IF(AND(All!$V129="P2",All!$AE129="RMS"),Ruler!J$15,IF(AND(All!$V129="P3",All!$AE129="RMS"),Ruler!J$16,IF(AND(All!$V129="P4",All!$AE129="RMS"),Ruler!J$17,IF(AND(All!$V129="P5",All!$AE129="RMS"),Ruler!J$18,IF(AND(All!$V129="P6",All!$AE129="RMS"),Ruler!J$19,IF(AND(All!$V129="P7",All!$AE129="RMS"),Ruler!J$20,IF(AND(All!$V129="P8",All!$AE129="RMS"),Ruler!J$21,IF(AND(All!$V129="P9",All!$AE129="RMS"),Ruler!J$22,IF(AND(All!$V129="P1",All!$AE129="RSS"),Ruler!J$6,IF(AND(All!$V129="P2",All!$AE129="RSS"),Ruler!J$23,IF(AND(All!$V129="P3",All!$AE129="RSS"),Ruler!J$24,IF(AND(All!$V129="P4",All!$AE129="RSS"),Ruler!J$25,IF(AND(All!$V129="P5",All!$AE129="RSS"),Ruler!J$26,IF(AND(All!$V129="P6",All!$AE129="RSS"),Ruler!J$27,IF(AND(All!$V129="P7",All!$AE129="RSS"),Ruler!J$28,IF(AND(All!$V129="P8",All!$AE129="RSS"),Ruler!J$29,IF(AND(All!$V129="P9",All!$AE129="RSS"),Ruler!J$30,0)))))))))))))))))))))))))))</f>
        <v>1</v>
      </c>
      <c r="BR129" s="325">
        <f>IF(AND(All!$V129="P1",All!$AE129="RDP"),Ruler!K$6,IF(AND(All!$V129="P2",All!$AE129="RDP"),Ruler!K$7,IF(AND(All!$V129="P3",All!$AE129="RDP"),Ruler!K$8,IF(AND(All!$V129="P4",All!$AE129="RDP"),Ruler!K$9,IF(AND(All!$V129="P5",All!$AE129="RDP"),Ruler!K$10,IF(AND(All!$V129="P6",All!$AE129="RDP"),Ruler!K$11,IF(AND(All!$V129="P7",All!$AE129="RDP"),Ruler!K$12,IF(AND(All!$V129="P8",All!$AE129="RDP"),Ruler!K$13,IF(AND(All!$V129="P9",All!$AE129="RDP"),Ruler!K$14,IF(AND(All!$V129="P1",All!$AE129="RMS"),Ruler!K$6,IF(AND(All!$V129="P2",All!$AE129="RMS"),Ruler!K$15,IF(AND(All!$V129="P3",All!$AE129="RMS"),Ruler!K$16,IF(AND(All!$V129="P4",All!$AE129="RMS"),Ruler!K$17,IF(AND(All!$V129="P5",All!$AE129="RMS"),Ruler!K$18,IF(AND(All!$V129="P6",All!$AE129="RMS"),Ruler!K$19,IF(AND(All!$V129="P7",All!$AE129="RMS"),Ruler!K$20,IF(AND(All!$V129="P8",All!$AE129="RMS"),Ruler!K$21,IF(AND(All!$V129="P9",All!$AE129="RMS"),Ruler!K$22,IF(AND(All!$V129="P1",All!$AE129="RSS"),Ruler!K$6,IF(AND(All!$V129="P2",All!$AE129="RSS"),Ruler!K$23,IF(AND(All!$V129="P3",All!$AE129="RSS"),Ruler!K$24,IF(AND(All!$V129="P4",All!$AE129="RSS"),Ruler!K$25,IF(AND(All!$V129="P5",All!$AE129="RSS"),Ruler!K$26,IF(AND(All!$V129="P6",All!$AE129="RSS"),Ruler!K$27,IF(AND(All!$V129="P7",All!$AE129="RSS"),Ruler!K$28,IF(AND(All!$V129="P8",All!$AE129="RSS"),Ruler!K$29,IF(AND(All!$V129="P9",All!$AE129="RSS"),Ruler!K$30,0)))))))))))))))))))))))))))</f>
        <v>2</v>
      </c>
      <c r="BS129" s="325">
        <f>IF(AND(All!$V129="P1",All!$AE129="RDP"),Ruler!L$6,IF(AND(All!$V129="P2",All!$AE129="RDP"),Ruler!L$7,IF(AND(All!$V129="P3",All!$AE129="RDP"),Ruler!L$8,IF(AND(All!$V129="P4",All!$AE129="RDP"),Ruler!L$9,IF(AND(All!$V129="P5",All!$AE129="RDP"),Ruler!L$10,IF(AND(All!$V129="P6",All!$AE129="RDP"),Ruler!L$11,IF(AND(All!$V129="P7",All!$AE129="RDP"),Ruler!L$12,IF(AND(All!$V129="P8",All!$AE129="RDP"),Ruler!L$13,IF(AND(All!$V129="P9",All!$AE129="RDP"),Ruler!L$14,IF(AND(All!$V129="P1",All!$AE129="RMS"),Ruler!L$6,IF(AND(All!$V129="P2",All!$AE129="RMS"),Ruler!L$15,IF(AND(All!$V129="P3",All!$AE129="RMS"),Ruler!L$16,IF(AND(All!$V129="P4",All!$AE129="RMS"),Ruler!L$17,IF(AND(All!$V129="P5",All!$AE129="RMS"),Ruler!L$18,IF(AND(All!$V129="P6",All!$AE129="RMS"),Ruler!L$19,IF(AND(All!$V129="P7",All!$AE129="RMS"),Ruler!L$20,IF(AND(All!$V129="P8",All!$AE129="RMS"),Ruler!L$21,IF(AND(All!$V129="P9",All!$AE129="RMS"),Ruler!L$22,IF(AND(All!$V129="P1",All!$AE129="RSS"),Ruler!L$6,IF(AND(All!$V129="P2",All!$AE129="RSS"),Ruler!L$23,IF(AND(All!$V129="P3",All!$AE129="RSS"),Ruler!L$24,IF(AND(All!$V129="P4",All!$AE129="RSS"),Ruler!L$25,IF(AND(All!$V129="P5",All!$AE129="RSS"),Ruler!L$26,IF(AND(All!$V129="P6",All!$AE129="RSS"),Ruler!L$27,IF(AND(All!$V129="P7",All!$AE129="RSS"),Ruler!L$28,IF(AND(All!$V129="P8",All!$AE129="RSS"),Ruler!L$29,IF(AND(All!$V129="P9",All!$AE129="RSS"),Ruler!L$30,0)))))))))))))))))))))))))))</f>
        <v>2</v>
      </c>
      <c r="BT129" s="325">
        <f>IF(AND(All!$V129="P1",All!$AE129="RDP"),Ruler!M$6,IF(AND(All!$V129="P2",All!$AE129="RDP"),Ruler!M$7,IF(AND(All!$V129="P3",All!$AE129="RDP"),Ruler!M$8,IF(AND(All!$V129="P4",All!$AE129="RDP"),Ruler!M$9,IF(AND(All!$V129="P5",All!$AE129="RDP"),Ruler!M$10,IF(AND(All!$V129="P6",All!$AE129="RDP"),Ruler!M$11,IF(AND(All!$V129="P7",All!$AE129="RDP"),Ruler!M$12,IF(AND(All!$V129="P8",All!$AE129="RDP"),Ruler!M$13,IF(AND(All!$V129="P9",All!$AE129="RDP"),Ruler!M$14,IF(AND(All!$V129="P1",All!$AE129="RMS"),Ruler!M$6,IF(AND(All!$V129="P2",All!$AE129="RMS"),Ruler!M$15,IF(AND(All!$V129="P3",All!$AE129="RMS"),Ruler!M$16,IF(AND(All!$V129="P4",All!$AE129="RMS"),Ruler!M$17,IF(AND(All!$V129="P5",All!$AE129="RMS"),Ruler!M$18,IF(AND(All!$V129="P6",All!$AE129="RMS"),Ruler!M$19,IF(AND(All!$V129="P7",All!$AE129="RMS"),Ruler!M$20,IF(AND(All!$V129="P8",All!$AE129="RMS"),Ruler!M$21,IF(AND(All!$V129="P9",All!$AE129="RMS"),Ruler!M$22,IF(AND(All!$V129="P1",All!$AE129="RSS"),Ruler!M$6,IF(AND(All!$V129="P2",All!$AE129="RSS"),Ruler!M$23,IF(AND(All!$V129="P3",All!$AE129="RSS"),Ruler!M$24,IF(AND(All!$V129="P4",All!$AE129="RSS"),Ruler!M$25,IF(AND(All!$V129="P5",All!$AE129="RSS"),Ruler!M$26,IF(AND(All!$V129="P6",All!$AE129="RSS"),Ruler!M$27,IF(AND(All!$V129="P7",All!$AE129="RSS"),Ruler!M$28,IF(AND(All!$V129="P8",All!$AE129="RSS"),Ruler!M$29,IF(AND(All!$V129="P9",All!$AE129="RSS"),Ruler!M$30,0)))))))))))))))))))))))))))</f>
        <v>2</v>
      </c>
      <c r="BU129" s="325">
        <f>IF(AND(All!$V129="P1",All!$AE129="RDP"),Ruler!N$6,IF(AND(All!$V129="P2",All!$AE129="RDP"),Ruler!N$7,IF(AND(All!$V129="P3",All!$AE129="RDP"),Ruler!N$8,IF(AND(All!$V129="P4",All!$AE129="RDP"),Ruler!N$9,IF(AND(All!$V129="P5",All!$AE129="RDP"),Ruler!N$10,IF(AND(All!$V129="P6",All!$AE129="RDP"),Ruler!N$11,IF(AND(All!$V129="P7",All!$AE129="RDP"),Ruler!N$12,IF(AND(All!$V129="P8",All!$AE129="RDP"),Ruler!N$13,IF(AND(All!$V129="P9",All!$AE129="RDP"),Ruler!N$14,IF(AND(All!$V129="P1",All!$AE129="RMS"),Ruler!N$6,IF(AND(All!$V129="P2",All!$AE129="RMS"),Ruler!N$15,IF(AND(All!$V129="P3",All!$AE129="RMS"),Ruler!N$16,IF(AND(All!$V129="P4",All!$AE129="RMS"),Ruler!N$17,IF(AND(All!$V129="P5",All!$AE129="RMS"),Ruler!N$18,IF(AND(All!$V129="P6",All!$AE129="RMS"),Ruler!N$19,IF(AND(All!$V129="P7",All!$AE129="RMS"),Ruler!N$20,IF(AND(All!$V129="P8",All!$AE129="RMS"),Ruler!N$21,IF(AND(All!$V129="P9",All!$AE129="RMS"),Ruler!N$22,IF(AND(All!$V129="P1",All!$AE129="RSS"),Ruler!N$6,IF(AND(All!$V129="P2",All!$AE129="RSS"),Ruler!N$23,IF(AND(All!$V129="P3",All!$AE129="RSS"),Ruler!N$24,IF(AND(All!$V129="P4",All!$AE129="RSS"),Ruler!N$25,IF(AND(All!$V129="P5",All!$AE129="RSS"),Ruler!N$26,IF(AND(All!$V129="P6",All!$AE129="RSS"),Ruler!N$27,IF(AND(All!$V129="P7",All!$AE129="RSS"),Ruler!N$28,IF(AND(All!$V129="P8",All!$AE129="RSS"),Ruler!N$29,IF(AND(All!$V129="P9",All!$AE129="RSS"),Ruler!N$30,0)))))))))))))))))))))))))))</f>
        <v>2</v>
      </c>
      <c r="BV129" s="325">
        <f>IF(AND(All!$V129="P1",All!$AE129="RDP"),Ruler!O$6,IF(AND(All!$V129="P2",All!$AE129="RDP"),Ruler!O$7,IF(AND(All!$V129="P3",All!$AE129="RDP"),Ruler!O$8,IF(AND(All!$V129="P4",All!$AE129="RDP"),Ruler!O$9,IF(AND(All!$V129="P5",All!$AE129="RDP"),Ruler!O$10,IF(AND(All!$V129="P6",All!$AE129="RDP"),Ruler!O$11,IF(AND(All!$V129="P7",All!$AE129="RDP"),Ruler!O$12,IF(AND(All!$V129="P8",All!$AE129="RDP"),Ruler!O$13,IF(AND(All!$V129="P9",All!$AE129="RDP"),Ruler!O$14,IF(AND(All!$V129="P1",All!$AE129="RMS"),Ruler!O$6,IF(AND(All!$V129="P2",All!$AE129="RMS"),Ruler!O$15,IF(AND(All!$V129="P3",All!$AE129="RMS"),Ruler!O$16,IF(AND(All!$V129="P4",All!$AE129="RMS"),Ruler!O$17,IF(AND(All!$V129="P5",All!$AE129="RMS"),Ruler!O$18,IF(AND(All!$V129="P6",All!$AE129="RMS"),Ruler!O$19,IF(AND(All!$V129="P7",All!$AE129="RMS"),Ruler!O$20,IF(AND(All!$V129="P8",All!$AE129="RMS"),Ruler!O$21,IF(AND(All!$V129="P9",All!$AE129="RMS"),Ruler!O$22,IF(AND(All!$V129="P1",All!$AE129="RSS"),Ruler!O$6,IF(AND(All!$V129="P2",All!$AE129="RSS"),Ruler!O$23,IF(AND(All!$V129="P3",All!$AE129="RSS"),Ruler!O$24,IF(AND(All!$V129="P4",All!$AE129="RSS"),Ruler!O$25,IF(AND(All!$V129="P5",All!$AE129="RSS"),Ruler!O$26,IF(AND(All!$V129="P6",All!$AE129="RSS"),Ruler!O$27,IF(AND(All!$V129="P7",All!$AE129="RSS"),Ruler!O$28,IF(AND(All!$V129="P8",All!$AE129="RSS"),Ruler!O$29,IF(AND(All!$V129="P9",All!$AE129="RSS"),Ruler!O$30,0)))))))))))))))))))))))))))</f>
        <v>1</v>
      </c>
      <c r="BW129" s="325">
        <f>IF(AND(All!$V129="P1",All!$AE129="RDP"),Ruler!P$6,IF(AND(All!$V129="P2",All!$AE129="RDP"),Ruler!P$7,IF(AND(All!$V129="P3",All!$AE129="RDP"),Ruler!P$8,IF(AND(All!$V129="P4",All!$AE129="RDP"),Ruler!P$9,IF(AND(All!$V129="P5",All!$AE129="RDP"),Ruler!P$10,IF(AND(All!$V129="P6",All!$AE129="RDP"),Ruler!P$11,IF(AND(All!$V129="P7",All!$AE129="RDP"),Ruler!P$12,IF(AND(All!$V129="P8",All!$AE129="RDP"),Ruler!P$13,IF(AND(All!$V129="P9",All!$AE129="RDP"),Ruler!P$14,IF(AND(All!$V129="P1",All!$AE129="RMS"),Ruler!P$6,IF(AND(All!$V129="P2",All!$AE129="RMS"),Ruler!P$15,IF(AND(All!$V129="P3",All!$AE129="RMS"),Ruler!P$16,IF(AND(All!$V129="P4",All!$AE129="RMS"),Ruler!P$17,IF(AND(All!$V129="P5",All!$AE129="RMS"),Ruler!P$18,IF(AND(All!$V129="P6",All!$AE129="RMS"),Ruler!P$19,IF(AND(All!$V129="P7",All!$AE129="RMS"),Ruler!P$20,IF(AND(All!$V129="P8",All!$AE129="RMS"),Ruler!P$21,IF(AND(All!$V129="P9",All!$AE129="RMS"),Ruler!P$22,IF(AND(All!$V129="P1",All!$AE129="RSS"),Ruler!P$6,IF(AND(All!$V129="P2",All!$AE129="RSS"),Ruler!P$23,IF(AND(All!$V129="P3",All!$AE129="RSS"),Ruler!P$24,IF(AND(All!$V129="P4",All!$AE129="RSS"),Ruler!P$25,IF(AND(All!$V129="P5",All!$AE129="RSS"),Ruler!P$26,IF(AND(All!$V129="P6",All!$AE129="RSS"),Ruler!P$27,IF(AND(All!$V129="P7",All!$AE129="RSS"),Ruler!P$28,IF(AND(All!$V129="P8",All!$AE129="RSS"),Ruler!P$29,IF(AND(All!$V129="P9",All!$AE129="RSS"),Ruler!P$30,0)))))))))))))))))))))))))))</f>
        <v>2</v>
      </c>
      <c r="BX129" s="325">
        <f>IF(AND(All!$V129="P1",All!$AE129="RDP"),Ruler!Q$6,IF(AND(All!$V129="P2",All!$AE129="RDP"),Ruler!Q$7,IF(AND(All!$V129="P3",All!$AE129="RDP"),Ruler!Q$8,IF(AND(All!$V129="P4",All!$AE129="RDP"),Ruler!Q$9,IF(AND(All!$V129="P5",All!$AE129="RDP"),Ruler!Q$10,IF(AND(All!$V129="P6",All!$AE129="RDP"),Ruler!Q$11,IF(AND(All!$V129="P7",All!$AE129="RDP"),Ruler!Q$12,IF(AND(All!$V129="P8",All!$AE129="RDP"),Ruler!Q$13,IF(AND(All!$V129="P9",All!$AE129="RDP"),Ruler!Q$14,IF(AND(All!$V129="P1",All!$AE129="RMS"),Ruler!Q$6,IF(AND(All!$V129="P2",All!$AE129="RMS"),Ruler!Q$15,IF(AND(All!$V129="P3",All!$AE129="RMS"),Ruler!Q$16,IF(AND(All!$V129="P4",All!$AE129="RMS"),Ruler!Q$17,IF(AND(All!$V129="P5",All!$AE129="RMS"),Ruler!Q$18,IF(AND(All!$V129="P6",All!$AE129="RMS"),Ruler!Q$19,IF(AND(All!$V129="P7",All!$AE129="RMS"),Ruler!Q$20,IF(AND(All!$V129="P8",All!$AE129="RMS"),Ruler!Q$21,IF(AND(All!$V129="P9",All!$AE129="RMS"),Ruler!Q$22,IF(AND(All!$V129="P1",All!$AE129="RSS"),Ruler!Q$6,IF(AND(All!$V129="P2",All!$AE129="RSS"),Ruler!Q$23,IF(AND(All!$V129="P3",All!$AE129="RSS"),Ruler!Q$24,IF(AND(All!$V129="P4",All!$AE129="RSS"),Ruler!Q$25,IF(AND(All!$V129="P5",All!$AE129="RSS"),Ruler!Q$26,IF(AND(All!$V129="P6",All!$AE129="RSS"),Ruler!Q$27,IF(AND(All!$V129="P7",All!$AE129="RSS"),Ruler!Q$28,IF(AND(All!$V129="P8",All!$AE129="RSS"),Ruler!Q$29,IF(AND(All!$V129="P9",All!$AE129="RSS"),Ruler!Q$30,0)))))))))))))))))))))))))))</f>
        <v>2</v>
      </c>
      <c r="BY129" s="325">
        <f>IF(AND(All!$V129="P1",All!$AE129="RDP"),Ruler!R$6,IF(AND(All!$V129="P2",All!$AE129="RDP"),Ruler!R$7,IF(AND(All!$V129="P3",All!$AE129="RDP"),Ruler!R$8,IF(AND(All!$V129="P4",All!$AE129="RDP"),Ruler!R$9,IF(AND(All!$V129="P5",All!$AE129="RDP"),Ruler!R$10,IF(AND(All!$V129="P6",All!$AE129="RDP"),Ruler!R$11,IF(AND(All!$V129="P7",All!$AE129="RDP"),Ruler!R$12,IF(AND(All!$V129="P8",All!$AE129="RDP"),Ruler!R$13,IF(AND(All!$V129="P9",All!$AE129="RDP"),Ruler!R$14,IF(AND(All!$V129="P1",All!$AE129="RMS"),Ruler!R$6,IF(AND(All!$V129="P2",All!$AE129="RMS"),Ruler!R$15,IF(AND(All!$V129="P3",All!$AE129="RMS"),Ruler!R$16,IF(AND(All!$V129="P4",All!$AE129="RMS"),Ruler!R$17,IF(AND(All!$V129="P5",All!$AE129="RMS"),Ruler!R$18,IF(AND(All!$V129="P6",All!$AE129="RMS"),Ruler!R$19,IF(AND(All!$V129="P7",All!$AE129="RMS"),Ruler!R$20,IF(AND(All!$V129="P8",All!$AE129="RMS"),Ruler!R$21,IF(AND(All!$V129="P9",All!$AE129="RMS"),Ruler!R$22,IF(AND(All!$V129="P1",All!$AE129="RSS"),Ruler!R$6,IF(AND(All!$V129="P2",All!$AE129="RSS"),Ruler!R$23,IF(AND(All!$V129="P3",All!$AE129="RSS"),Ruler!R$24,IF(AND(All!$V129="P4",All!$AE129="RSS"),Ruler!R$25,IF(AND(All!$V129="P5",All!$AE129="RSS"),Ruler!R$26,IF(AND(All!$V129="P6",All!$AE129="RSS"),Ruler!R$27,IF(AND(All!$V129="P7",All!$AE129="RSS"),Ruler!R$28,IF(AND(All!$V129="P8",All!$AE129="RSS"),Ruler!R$29,IF(AND(All!$V129="P9",All!$AE129="RSS"),Ruler!R$30,0)))))))))))))))))))))))))))</f>
        <v>2</v>
      </c>
      <c r="BZ129" s="325">
        <f>IF(AND(All!$V129="P1",All!$AE129="RDP"),Ruler!S$6,IF(AND(All!$V129="P2",All!$AE129="RDP"),Ruler!S$7,IF(AND(All!$V129="P3",All!$AE129="RDP"),Ruler!S$8,IF(AND(All!$V129="P4",All!$AE129="RDP"),Ruler!S$9,IF(AND(All!$V129="P5",All!$AE129="RDP"),Ruler!S$10,IF(AND(All!$V129="P6",All!$AE129="RDP"),Ruler!S$11,IF(AND(All!$V129="P7",All!$AE129="RDP"),Ruler!S$12,IF(AND(All!$V129="P8",All!$AE129="RDP"),Ruler!S$13,IF(AND(All!$V129="P9",All!$AE129="RDP"),Ruler!S$14,IF(AND(All!$V129="P1",All!$AE129="RMS"),Ruler!S$6,IF(AND(All!$V129="P2",All!$AE129="RMS"),Ruler!S$15,IF(AND(All!$V129="P3",All!$AE129="RMS"),Ruler!S$16,IF(AND(All!$V129="P4",All!$AE129="RMS"),Ruler!S$17,IF(AND(All!$V129="P5",All!$AE129="RMS"),Ruler!S$18,IF(AND(All!$V129="P6",All!$AE129="RMS"),Ruler!S$19,IF(AND(All!$V129="P7",All!$AE129="RMS"),Ruler!S$20,IF(AND(All!$V129="P8",All!$AE129="RMS"),Ruler!S$21,IF(AND(All!$V129="P9",All!$AE129="RMS"),Ruler!S$22,IF(AND(All!$V129="P1",All!$AE129="RSS"),Ruler!S$6,IF(AND(All!$V129="P2",All!$AE129="RSS"),Ruler!S$23,IF(AND(All!$V129="P3",All!$AE129="RSS"),Ruler!S$24,IF(AND(All!$V129="P4",All!$AE129="RSS"),Ruler!S$25,IF(AND(All!$V129="P5",All!$AE129="RSS"),Ruler!S$26,IF(AND(All!$V129="P6",All!$AE129="RSS"),Ruler!S$27,IF(AND(All!$V129="P7",All!$AE129="RSS"),Ruler!S$28,IF(AND(All!$V129="P8",All!$AE129="RSS"),Ruler!S$29,IF(AND(All!$V129="P9",All!$AE129="RSS"),Ruler!S$30,0)))))))))))))))))))))))))))</f>
        <v>1</v>
      </c>
      <c r="CA129" s="325">
        <f>IF(AND(All!$V129="P1",All!$AE129="RDP"),Ruler!T$6,IF(AND(All!$V129="P2",All!$AE129="RDP"),Ruler!T$7,IF(AND(All!$V129="P3",All!$AE129="RDP"),Ruler!T$8,IF(AND(All!$V129="P4",All!$AE129="RDP"),Ruler!T$9,IF(AND(All!$V129="P5",All!$AE129="RDP"),Ruler!T$10,IF(AND(All!$V129="P6",All!$AE129="RDP"),Ruler!T$11,IF(AND(All!$V129="P7",All!$AE129="RDP"),Ruler!T$12,IF(AND(All!$V129="P8",All!$AE129="RDP"),Ruler!T$13,IF(AND(All!$V129="P9",All!$AE129="RDP"),Ruler!T$14,IF(AND(All!$V129="P1",All!$AE129="RMS"),Ruler!T$6,IF(AND(All!$V129="P2",All!$AE129="RMS"),Ruler!T$15,IF(AND(All!$V129="P3",All!$AE129="RMS"),Ruler!T$16,IF(AND(All!$V129="P4",All!$AE129="RMS"),Ruler!T$17,IF(AND(All!$V129="P5",All!$AE129="RMS"),Ruler!T$18,IF(AND(All!$V129="P6",All!$AE129="RMS"),Ruler!T$19,IF(AND(All!$V129="P7",All!$AE129="RMS"),Ruler!T$20,IF(AND(All!$V129="P8",All!$AE129="RMS"),Ruler!T$21,IF(AND(All!$V129="P9",All!$AE129="RMS"),Ruler!T$22,IF(AND(All!$V129="P1",All!$AE129="RSS"),Ruler!T$6,IF(AND(All!$V129="P2",All!$AE129="RSS"),Ruler!T$23,IF(AND(All!$V129="P3",All!$AE129="RSS"),Ruler!T$24,IF(AND(All!$V129="P4",All!$AE129="RSS"),Ruler!T$25,IF(AND(All!$V129="P5",All!$AE129="RSS"),Ruler!T$26,IF(AND(All!$V129="P6",All!$AE129="RSS"),Ruler!T$27,IF(AND(All!$V129="P7",All!$AE129="RSS"),Ruler!T$28,IF(AND(All!$V129="P8",All!$AE129="RSS"),Ruler!T$29,IF(AND(All!$V129="P9",All!$AE129="RSS"),Ruler!T$30,0)))))))))))))))))))))))))))</f>
        <v>1</v>
      </c>
      <c r="CB129" s="325">
        <f>IF(AND(All!$V129="P1",All!$AE129="RDP"),Ruler!U$6,IF(AND(All!$V129="P2",All!$AE129="RDP"),Ruler!U$7,IF(AND(All!$V129="P3",All!$AE129="RDP"),Ruler!U$8,IF(AND(All!$V129="P4",All!$AE129="RDP"),Ruler!U$9,IF(AND(All!$V129="P5",All!$AE129="RDP"),Ruler!U$10,IF(AND(All!$V129="P6",All!$AE129="RDP"),Ruler!U$11,IF(AND(All!$V129="P7",All!$AE129="RDP"),Ruler!U$12,IF(AND(All!$V129="P8",All!$AE129="RDP"),Ruler!U$13,IF(AND(All!$V129="P9",All!$AE129="RDP"),Ruler!U$14,IF(AND(All!$V129="P1",All!$AE129="RMS"),Ruler!U$6,IF(AND(All!$V129="P2",All!$AE129="RMS"),Ruler!U$15,IF(AND(All!$V129="P3",All!$AE129="RMS"),Ruler!U$16,IF(AND(All!$V129="P4",All!$AE129="RMS"),Ruler!U$17,IF(AND(All!$V129="P5",All!$AE129="RMS"),Ruler!U$18,IF(AND(All!$V129="P6",All!$AE129="RMS"),Ruler!U$19,IF(AND(All!$V129="P7",All!$AE129="RMS"),Ruler!U$20,IF(AND(All!$V129="P8",All!$AE129="RMS"),Ruler!U$21,IF(AND(All!$V129="P9",All!$AE129="RMS"),Ruler!U$22,IF(AND(All!$V129="P1",All!$AE129="RSS"),Ruler!U$6,IF(AND(All!$V129="P2",All!$AE129="RSS"),Ruler!U$23,IF(AND(All!$V129="P3",All!$AE129="RSS"),Ruler!U$24,IF(AND(All!$V129="P4",All!$AE129="RSS"),Ruler!U$25,IF(AND(All!$V129="P5",All!$AE129="RSS"),Ruler!U$26,IF(AND(All!$V129="P6",All!$AE129="RSS"),Ruler!U$27,IF(AND(All!$V129="P7",All!$AE129="RSS"),Ruler!U$28,IF(AND(All!$V129="P8",All!$AE129="RSS"),Ruler!U$29,IF(AND(All!$V129="P9",All!$AE129="RSS"),Ruler!U$30,0)))))))))))))))))))))))))))</f>
        <v>1</v>
      </c>
      <c r="CC129" s="325">
        <f>IF(AND(All!$V129="P1",All!$AE129="RDP"),Ruler!V$6,IF(AND(All!$V129="P2",All!$AE129="RDP"),Ruler!V$7,IF(AND(All!$V129="P3",All!$AE129="RDP"),Ruler!V$8,IF(AND(All!$V129="P4",All!$AE129="RDP"),Ruler!V$9,IF(AND(All!$V129="P5",All!$AE129="RDP"),Ruler!V$10,IF(AND(All!$V129="P6",All!$AE129="RDP"),Ruler!V$11,IF(AND(All!$V129="P7",All!$AE129="RDP"),Ruler!V$12,IF(AND(All!$V129="P8",All!$AE129="RDP"),Ruler!V$13,IF(AND(All!$V129="P9",All!$AE129="RDP"),Ruler!V$14,IF(AND(All!$V129="P1",All!$AE129="RMS"),Ruler!V$6,IF(AND(All!$V129="P2",All!$AE129="RMS"),Ruler!V$15,IF(AND(All!$V129="P3",All!$AE129="RMS"),Ruler!V$16,IF(AND(All!$V129="P4",All!$AE129="RMS"),Ruler!V$17,IF(AND(All!$V129="P5",All!$AE129="RMS"),Ruler!V$18,IF(AND(All!$V129="P6",All!$AE129="RMS"),Ruler!V$19,IF(AND(All!$V129="P7",All!$AE129="RMS"),Ruler!V$20,IF(AND(All!$V129="P8",All!$AE129="RMS"),Ruler!V$21,IF(AND(All!$V129="P9",All!$AE129="RMS"),Ruler!V$22,IF(AND(All!$V129="P1",All!$AE129="RSS"),Ruler!V$6,IF(AND(All!$V129="P2",All!$AE129="RSS"),Ruler!V$23,IF(AND(All!$V129="P3",All!$AE129="RSS"),Ruler!V$24,IF(AND(All!$V129="P4",All!$AE129="RSS"),Ruler!V$25,IF(AND(All!$V129="P5",All!$AE129="RSS"),Ruler!V$26,IF(AND(All!$V129="P6",All!$AE129="RSS"),Ruler!V$27,IF(AND(All!$V129="P7",All!$AE129="RSS"),Ruler!V$28,IF(AND(All!$V129="P8",All!$AE129="RSS"),Ruler!V$29,IF(AND(All!$V129="P9",All!$AE129="RSS"),Ruler!V$30,0)))))))))))))))))))))))))))</f>
        <v>1</v>
      </c>
      <c r="CD129" s="325">
        <f>IF(AND(All!$V129="P1",All!$AE129="RDP"),Ruler!W$6,IF(AND(All!$V129="P2",All!$AE129="RDP"),Ruler!W$7,IF(AND(All!$V129="P3",All!$AE129="RDP"),Ruler!W$8,IF(AND(All!$V129="P4",All!$AE129="RDP"),Ruler!W$9,IF(AND(All!$V129="P5",All!$AE129="RDP"),Ruler!W$10,IF(AND(All!$V129="P6",All!$AE129="RDP"),Ruler!W$11,IF(AND(All!$V129="P7",All!$AE129="RDP"),Ruler!W$12,IF(AND(All!$V129="P8",All!$AE129="RDP"),Ruler!W$13,IF(AND(All!$V129="P9",All!$AE129="RDP"),Ruler!W$14,IF(AND(All!$V129="P1",All!$AE129="RMS"),Ruler!W$6,IF(AND(All!$V129="P2",All!$AE129="RMS"),Ruler!W$15,IF(AND(All!$V129="P3",All!$AE129="RMS"),Ruler!W$16,IF(AND(All!$V129="P4",All!$AE129="RMS"),Ruler!W$17,IF(AND(All!$V129="P5",All!$AE129="RMS"),Ruler!W$18,IF(AND(All!$V129="P6",All!$AE129="RMS"),Ruler!W$19,IF(AND(All!$V129="P7",All!$AE129="RMS"),Ruler!W$20,IF(AND(All!$V129="P8",All!$AE129="RMS"),Ruler!W$21,IF(AND(All!$V129="P9",All!$AE129="RMS"),Ruler!W$22,IF(AND(All!$V129="P1",All!$AE129="RSS"),Ruler!W$6,IF(AND(All!$V129="P2",All!$AE129="RSS"),Ruler!W$23,IF(AND(All!$V129="P3",All!$AE129="RSS"),Ruler!W$24,IF(AND(All!$V129="P4",All!$AE129="RSS"),Ruler!W$25,IF(AND(All!$V129="P5",All!$AE129="RSS"),Ruler!W$26,IF(AND(All!$V129="P6",All!$AE129="RSS"),Ruler!W$27,IF(AND(All!$V129="P7",All!$AE129="RSS"),Ruler!W$28,IF(AND(All!$V129="P8",All!$AE129="RSS"),Ruler!W$29,IF(AND(All!$V129="P9",All!$AE129="RSS"),Ruler!W$30,0)))))))))))))))))))))))))))</f>
        <v>1</v>
      </c>
      <c r="CE129" s="325">
        <f>IF(AND(All!$V129="P1",All!$AE129="RDP"),Ruler!X$6,IF(AND(All!$V129="P2",All!$AE129="RDP"),Ruler!X$7,IF(AND(All!$V129="P3",All!$AE129="RDP"),Ruler!X$8,IF(AND(All!$V129="P4",All!$AE129="RDP"),Ruler!X$9,IF(AND(All!$V129="P5",All!$AE129="RDP"),Ruler!X$10,IF(AND(All!$V129="P6",All!$AE129="RDP"),Ruler!X$11,IF(AND(All!$V129="P7",All!$AE129="RDP"),Ruler!X$12,IF(AND(All!$V129="P8",All!$AE129="RDP"),Ruler!X$13,IF(AND(All!$V129="P9",All!$AE129="RDP"),Ruler!X$14,IF(AND(All!$V129="P1",All!$AE129="RMS"),Ruler!X$6,IF(AND(All!$V129="P2",All!$AE129="RMS"),Ruler!X$15,IF(AND(All!$V129="P3",All!$AE129="RMS"),Ruler!X$16,IF(AND(All!$V129="P4",All!$AE129="RMS"),Ruler!X$17,IF(AND(All!$V129="P5",All!$AE129="RMS"),Ruler!X$18,IF(AND(All!$V129="P6",All!$AE129="RMS"),Ruler!X$19,IF(AND(All!$V129="P7",All!$AE129="RMS"),Ruler!X$20,IF(AND(All!$V129="P8",All!$AE129="RMS"),Ruler!X$21,IF(AND(All!$V129="P9",All!$AE129="RMS"),Ruler!X$22,IF(AND(All!$V129="P1",All!$AE129="RSS"),Ruler!X$6,IF(AND(All!$V129="P2",All!$AE129="RSS"),Ruler!X$23,IF(AND(All!$V129="P3",All!$AE129="RSS"),Ruler!X$24,IF(AND(All!$V129="P4",All!$AE129="RSS"),Ruler!X$25,IF(AND(All!$V129="P5",All!$AE129="RSS"),Ruler!X$26,IF(AND(All!$V129="P6",All!$AE129="RSS"),Ruler!X$27,IF(AND(All!$V129="P7",All!$AE129="RSS"),Ruler!X$28,IF(AND(All!$V129="P8",All!$AE129="RSS"),Ruler!X$29,IF(AND(All!$V129="P9",All!$AE129="RSS"),Ruler!X$30,0)))))))))))))))))))))))))))</f>
        <v>1</v>
      </c>
      <c r="CF129" s="325">
        <f>IF(AND(All!$V129="P1",All!$AE129="RDP"),Ruler!Y$6,IF(AND(All!$V129="P2",All!$AE129="RDP"),Ruler!Y$7,IF(AND(All!$V129="P3",All!$AE129="RDP"),Ruler!Y$8,IF(AND(All!$V129="P4",All!$AE129="RDP"),Ruler!Y$9,IF(AND(All!$V129="P5",All!$AE129="RDP"),Ruler!Y$10,IF(AND(All!$V129="P6",All!$AE129="RDP"),Ruler!Y$11,IF(AND(All!$V129="P7",All!$AE129="RDP"),Ruler!Y$12,IF(AND(All!$V129="P8",All!$AE129="RDP"),Ruler!Y$13,IF(AND(All!$V129="P9",All!$AE129="RDP"),Ruler!Y$14,IF(AND(All!$V129="P1",All!$AE129="RMS"),Ruler!Y$6,IF(AND(All!$V129="P2",All!$AE129="RMS"),Ruler!Y$15,IF(AND(All!$V129="P3",All!$AE129="RMS"),Ruler!Y$16,IF(AND(All!$V129="P4",All!$AE129="RMS"),Ruler!Y$17,IF(AND(All!$V129="P5",All!$AE129="RMS"),Ruler!Y$18,IF(AND(All!$V129="P6",All!$AE129="RMS"),Ruler!Y$19,IF(AND(All!$V129="P7",All!$AE129="RMS"),Ruler!Y$20,IF(AND(All!$V129="P8",All!$AE129="RMS"),Ruler!Y$21,IF(AND(All!$V129="P9",All!$AE129="RMS"),Ruler!Y$22,IF(AND(All!$V129="P1",All!$AE129="RSS"),Ruler!Y$6,IF(AND(All!$V129="P2",All!$AE129="RSS"),Ruler!Y$23,IF(AND(All!$V129="P3",All!$AE129="RSS"),Ruler!Y$24,IF(AND(All!$V129="P4",All!$AE129="RSS"),Ruler!Y$25,IF(AND(All!$V129="P5",All!$AE129="RSS"),Ruler!Y$26,IF(AND(All!$V129="P6",All!$AE129="RSS"),Ruler!Y$27,IF(AND(All!$V129="P7",All!$AE129="RSS"),Ruler!Y$28,IF(AND(All!$V129="P8",All!$AE129="RSS"),Ruler!Y$29,IF(AND(All!$V129="P9",All!$AE129="RSS"),Ruler!Y$30,0)))))))))))))))))))))))))))</f>
        <v>0</v>
      </c>
      <c r="CG129" s="325">
        <f>IF(AND(All!$V129="P1",All!$AE129="RDP"),Ruler!Z$6,IF(AND(All!$V129="P2",All!$AE129="RDP"),Ruler!Z$7,IF(AND(All!$V129="P3",All!$AE129="RDP"),Ruler!Z$8,IF(AND(All!$V129="P4",All!$AE129="RDP"),Ruler!Z$9,IF(AND(All!$V129="P5",All!$AE129="RDP"),Ruler!Z$10,IF(AND(All!$V129="P6",All!$AE129="RDP"),Ruler!Z$11,IF(AND(All!$V129="P7",All!$AE129="RDP"),Ruler!Z$12,IF(AND(All!$V129="P8",All!$AE129="RDP"),Ruler!Z$13,IF(AND(All!$V129="P9",All!$AE129="RDP"),Ruler!Z$14,IF(AND(All!$V129="P1",All!$AE129="RMS"),Ruler!Z$6,IF(AND(All!$V129="P2",All!$AE129="RMS"),Ruler!Z$15,IF(AND(All!$V129="P3",All!$AE129="RMS"),Ruler!Z$16,IF(AND(All!$V129="P4",All!$AE129="RMS"),Ruler!Z$17,IF(AND(All!$V129="P5",All!$AE129="RMS"),Ruler!Z$18,IF(AND(All!$V129="P6",All!$AE129="RMS"),Ruler!Z$19,IF(AND(All!$V129="P7",All!$AE129="RMS"),Ruler!Z$20,IF(AND(All!$V129="P8",All!$AE129="RMS"),Ruler!Z$21,IF(AND(All!$V129="P9",All!$AE129="RMS"),Ruler!Z$22,IF(AND(All!$V129="P1",All!$AE129="RSS"),Ruler!Z$6,IF(AND(All!$V129="P2",All!$AE129="RSS"),Ruler!Z$23,IF(AND(All!$V129="P3",All!$AE129="RSS"),Ruler!Z$24,IF(AND(All!$V129="P4",All!$AE129="RSS"),Ruler!Z$25,IF(AND(All!$V129="P5",All!$AE129="RSS"),Ruler!Z$26,IF(AND(All!$V129="P6",All!$AE129="RSS"),Ruler!Z$27,IF(AND(All!$V129="P7",All!$AE129="RSS"),Ruler!Z$28,IF(AND(All!$V129="P8",All!$AE129="RSS"),Ruler!Z$29,IF(AND(All!$V129="P9",All!$AE129="RSS"),Ruler!Z$30,0)))))))))))))))))))))))))))</f>
        <v>1</v>
      </c>
      <c r="CH129" s="325">
        <f>IF(AND(All!$V129="P1",All!$AE129="RDP"),Ruler!AA$6,IF(AND(All!$V129="P2",All!$AE129="RDP"),Ruler!AA$7,IF(AND(All!$V129="P3",All!$AE129="RDP"),Ruler!AA$8,IF(AND(All!$V129="P4",All!$AE129="RDP"),Ruler!AA$9,IF(AND(All!$V129="P5",All!$AE129="RDP"),Ruler!AA$10,IF(AND(All!$V129="P6",All!$AE129="RDP"),Ruler!AA$11,IF(AND(All!$V129="P7",All!$AE129="RDP"),Ruler!AA$12,IF(AND(All!$V129="P8",All!$AE129="RDP"),Ruler!AA$13,IF(AND(All!$V129="P9",All!$AE129="RDP"),Ruler!AA$14,IF(AND(All!$V129="P1",All!$AE129="RMS"),Ruler!AA$6,IF(AND(All!$V129="P2",All!$AE129="RMS"),Ruler!AA$15,IF(AND(All!$V129="P3",All!$AE129="RMS"),Ruler!AA$16,IF(AND(All!$V129="P4",All!$AE129="RMS"),Ruler!AA$17,IF(AND(All!$V129="P5",All!$AE129="RMS"),Ruler!AA$18,IF(AND(All!$V129="P6",All!$AE129="RMS"),Ruler!AA$19,IF(AND(All!$V129="P7",All!$AE129="RMS"),Ruler!AA$20,IF(AND(All!$V129="P8",All!$AE129="RMS"),Ruler!AA$21,IF(AND(All!$V129="P9",All!$AE129="RMS"),Ruler!AA$22,IF(AND(All!$V129="P1",All!$AE129="RSS"),Ruler!AA$6,IF(AND(All!$V129="P2",All!$AE129="RSS"),Ruler!AA$23,IF(AND(All!$V129="P3",All!$AE129="RSS"),Ruler!AA$24,IF(AND(All!$V129="P4",All!$AE129="RSS"),Ruler!AA$25,IF(AND(All!$V129="P5",All!$AE129="RSS"),Ruler!AA$26,IF(AND(All!$V129="P6",All!$AE129="RSS"),Ruler!AA$27,IF(AND(All!$V129="P7",All!$AE129="RSS"),Ruler!AA$28,IF(AND(All!$V129="P8",All!$AE129="RSS"),Ruler!AA$29,IF(AND(All!$V129="P9",All!$AE129="RSS"),Ruler!AA$30,0)))))))))))))))))))))))))))</f>
        <v>0</v>
      </c>
      <c r="CI129" s="325">
        <f>IF(AND(All!$V129="P1",All!$AE129="RDP"),Ruler!AB$6,IF(AND(All!$V129="P2",All!$AE129="RDP"),Ruler!AB$7,IF(AND(All!$V129="P3",All!$AE129="RDP"),Ruler!AB$8,IF(AND(All!$V129="P4",All!$AE129="RDP"),Ruler!AB$9,IF(AND(All!$V129="P5",All!$AE129="RDP"),Ruler!AB$10,IF(AND(All!$V129="P6",All!$AE129="RDP"),Ruler!AB$11,IF(AND(All!$V129="P7",All!$AE129="RDP"),Ruler!AB$12,IF(AND(All!$V129="P8",All!$AE129="RDP"),Ruler!AB$13,IF(AND(All!$V129="P9",All!$AE129="RDP"),Ruler!AB$14,IF(AND(All!$V129="P1",All!$AE129="RMS"),Ruler!AB$6,IF(AND(All!$V129="P2",All!$AE129="RMS"),Ruler!AB$15,IF(AND(All!$V129="P3",All!$AE129="RMS"),Ruler!AB$16,IF(AND(All!$V129="P4",All!$AE129="RMS"),Ruler!AB$17,IF(AND(All!$V129="P5",All!$AE129="RMS"),Ruler!AB$18,IF(AND(All!$V129="P6",All!$AE129="RMS"),Ruler!AB$19,IF(AND(All!$V129="P7",All!$AE129="RMS"),Ruler!AB$20,IF(AND(All!$V129="P8",All!$AE129="RMS"),Ruler!AB$21,IF(AND(All!$V129="P9",All!$AE129="RMS"),Ruler!AB$22,IF(AND(All!$V129="P1",All!$AE129="RSS"),Ruler!AB$6,IF(AND(All!$V129="P2",All!$AE129="RSS"),Ruler!AB$23,IF(AND(All!$V129="P3",All!$AE129="RSS"),Ruler!AB$24,IF(AND(All!$V129="P4",All!$AE129="RSS"),Ruler!AB$25,IF(AND(All!$V129="P5",All!$AE129="RSS"),Ruler!AB$26,IF(AND(All!$V129="P6",All!$AE129="RSS"),Ruler!AB$27,IF(AND(All!$V129="P7",All!$AE129="RSS"),Ruler!AB$28,IF(AND(All!$V129="P8",All!$AE129="RSS"),Ruler!AB$29,IF(AND(All!$V129="P9",All!$AE129="RSS"),Ruler!AB$30,0)))))))))))))))))))))))))))</f>
        <v>0</v>
      </c>
      <c r="CJ129" s="323">
        <f>Table9[[#This Row],[R-B1]]-Table9[[#This Row],[B1]]</f>
        <v>1</v>
      </c>
      <c r="CK129" s="43">
        <f>Table9[[#This Row],[R-B2]]-Table9[[#This Row],[B2]]</f>
        <v>0</v>
      </c>
      <c r="CL129" s="43">
        <f>Table9[[#This Row],[R-B3]]-Table9[[#This Row],[B3]]</f>
        <v>-1</v>
      </c>
      <c r="CM129" s="43">
        <f>Table9[[#This Row],[R-B4]]-Table9[[#This Row],[B4]]</f>
        <v>0</v>
      </c>
      <c r="CN129" s="43">
        <f>Table9[[#This Row],[R-B5]]-Table9[[#This Row],[B5]]</f>
        <v>0</v>
      </c>
      <c r="CO129" s="43">
        <f>Table9[[#This Row],[R-B6]]-Table9[[#This Row],[B6]]</f>
        <v>-1</v>
      </c>
      <c r="CP129" s="43">
        <f>Table9[[#This Row],[R-B7]]-Table9[[#This Row],[B7]]</f>
        <v>0</v>
      </c>
      <c r="CQ129" s="43">
        <f>Table9[[#This Row],[R-B8]]-Table9[[#This Row],[B8]]</f>
        <v>0</v>
      </c>
      <c r="CR129" s="43">
        <f>Table9[[#This Row],[R-B9]]-Table9[[#This Row],[B9]]</f>
        <v>0</v>
      </c>
      <c r="CS129" s="43">
        <f>Table9[[#This Row],[R-B10]]-Table9[[#This Row],[B10]]</f>
        <v>0</v>
      </c>
      <c r="CT129" s="43">
        <f>Table9[[#This Row],[R-B11]]-Table9[[#This Row],[B11]]</f>
        <v>-1</v>
      </c>
      <c r="CU129" s="43">
        <f>Table9[[#This Row],[R-B12]]-Table9[[#This Row],[B12]]</f>
        <v>1</v>
      </c>
      <c r="CV129" s="43">
        <f>Table9[[#This Row],[R-K1]]-Table9[[#This Row],[K1]]</f>
        <v>0</v>
      </c>
      <c r="CW129" s="43">
        <f>Table9[[#This Row],[R-K2]]-Table9[[#This Row],[K2]]</f>
        <v>0</v>
      </c>
      <c r="CX129" s="43">
        <f>Table9[[#This Row],[R-K3]]-Table9[[#This Row],[K3]]</f>
        <v>1</v>
      </c>
      <c r="CY129" s="43">
        <f>Table9[[#This Row],[R-K4]]-Table9[[#This Row],[K4]]</f>
        <v>-1</v>
      </c>
      <c r="CZ129" s="43">
        <f>Table9[[#This Row],[R-K5]]-Table9[[#This Row],[K5]]</f>
        <v>1</v>
      </c>
      <c r="DA129" s="43">
        <f>Table9[[#This Row],[R-P1]]-Table9[[#This Row],[P1]]</f>
        <v>1</v>
      </c>
      <c r="DB129" s="43">
        <f>Table9[[#This Row],[R-P2]]-Table9[[#This Row],[P2]]</f>
        <v>1</v>
      </c>
      <c r="DC129" s="43">
        <f>Table9[[#This Row],[R-P3]]-Table9[[#This Row],[P3]]</f>
        <v>-1</v>
      </c>
      <c r="DD129" s="43">
        <f>Table9[[#This Row],[R-P4]]-Table9[[#This Row],[P4]]</f>
        <v>0</v>
      </c>
      <c r="DE129" s="43">
        <f>Table9[[#This Row],[R-P5]]-Table9[[#This Row],[P5]]</f>
        <v>1</v>
      </c>
      <c r="DF129" s="43">
        <f>Table9[[#This Row],[R-E1]]-Table9[[#This Row],[E1]]</f>
        <v>0</v>
      </c>
      <c r="DG129" s="328">
        <f>Table9[[#This Row],[R-E2]]-Table9[[#This Row],[E2]]</f>
        <v>0</v>
      </c>
      <c r="DH129" s="43">
        <f>COUNTIF(Table9[[#This Row],[G-B1]:[G-B12]],"&lt;=0")/12*100</f>
        <v>83.333333333333343</v>
      </c>
      <c r="DI129" s="43">
        <f>COUNTIF(Table9[[#This Row],[G-K1]:[G-K5]],"&lt;=0")/5*100</f>
        <v>60</v>
      </c>
      <c r="DJ129" s="43">
        <f>COUNTIF(Table9[[#This Row],[G-P1]:[G-P5]],"&lt;=0")/5*100</f>
        <v>40</v>
      </c>
      <c r="DK129" s="43">
        <f>COUNTIF(Table9[[#This Row],[G-E1]:[G-E2]],"&lt;=0")/2*100</f>
        <v>100</v>
      </c>
      <c r="DL129" s="450">
        <f>IF(AE129="RDP",(COUNTIF(Table9[[#This Row],[G-B3]],"&lt;=0")+COUNTIF(Table9[[#This Row],[G-B4]],"&lt;=0")+COUNTIF(Table9[[#This Row],[G-B7]],"&lt;=0")+COUNTIF(Table9[[#This Row],[G-B11]],"&lt;=0")+COUNTIF(Table9[[#This Row],[G-K2]],"&lt;=0"))/5*100,IF(AE129="RMS",(COUNTIF(Table9[[#This Row],[G-B4]],"&lt;=0")+COUNTIF(Table9[[#This Row],[G-B5]],"&lt;=0")+COUNTIF(Table9[[#This Row],[G-B10]],"&lt;=0")+COUNTIF(Table9[[#This Row],[G-B12]],"&lt;=0")+COUNTIF(Table9[[#This Row],[G-K2]],"&lt;=0"))/5*100,IF(AE129="RSS",(COUNTIF(Table9[[#This Row],[G-B1]],"&lt;=0")+COUNTIF(Table9[[#This Row],[G-B2]],"&lt;=0")+COUNTIF(Table9[[#This Row],[G-B6]],"&lt;=0")+COUNTIF(Table9[[#This Row],[G-B11]],"&lt;=0")+COUNTIF(Table9[[#This Row],[G-B12]],"&lt;=0"))/5*100,0)))</f>
        <v>80</v>
      </c>
      <c r="DM129" s="332"/>
      <c r="DR129" s="332"/>
      <c r="DW129" s="332"/>
      <c r="DX129" s="42"/>
      <c r="DY129" s="42"/>
      <c r="DZ129" s="42"/>
      <c r="EA129" s="333"/>
      <c r="EB129" s="342"/>
      <c r="EC129" s="339"/>
      <c r="ED129" s="339"/>
      <c r="EE129" s="338" t="s">
        <v>1113</v>
      </c>
    </row>
    <row r="130" spans="2:135" ht="73" hidden="1" thickBot="1" x14ac:dyDescent="0.35">
      <c r="B130" s="282">
        <v>133</v>
      </c>
      <c r="C130" s="42" t="s">
        <v>134</v>
      </c>
      <c r="D130" s="45">
        <v>46204</v>
      </c>
      <c r="E130" s="433" t="s">
        <v>1114</v>
      </c>
      <c r="F130" s="43">
        <v>1003604</v>
      </c>
      <c r="G130" s="357">
        <f t="shared" ca="1" si="9"/>
        <v>37.075704842085244</v>
      </c>
      <c r="H130" s="283">
        <v>32783</v>
      </c>
      <c r="I130" s="43" t="s">
        <v>136</v>
      </c>
      <c r="J130" s="43" t="s">
        <v>137</v>
      </c>
      <c r="K130" s="43" t="s">
        <v>138</v>
      </c>
      <c r="L130" s="43" t="s">
        <v>204</v>
      </c>
      <c r="M130" s="42"/>
      <c r="N130" s="43" t="s">
        <v>205</v>
      </c>
      <c r="O130" s="43" t="s">
        <v>142</v>
      </c>
      <c r="P130" s="44" t="s">
        <v>1115</v>
      </c>
      <c r="Q130" s="43" t="s">
        <v>144</v>
      </c>
      <c r="R130" s="282" t="s">
        <v>185</v>
      </c>
      <c r="S130" s="45">
        <v>41246</v>
      </c>
      <c r="T130" s="286">
        <f ca="1">YEARFRAC(S130,$T$1)</f>
        <v>13.880555555555556</v>
      </c>
      <c r="U130" s="46">
        <f ca="1">Table9[[#This Row],[Years in PET]]-2</f>
        <v>11.880555555555556</v>
      </c>
      <c r="V130" s="43" t="s">
        <v>57</v>
      </c>
      <c r="W130" s="46"/>
      <c r="X130" s="46">
        <f ca="1">($T$1-Table9[[#This Row],[Date of Appointment to Current Grade]])/365</f>
        <v>2.7195404585235998</v>
      </c>
      <c r="Y130" s="45">
        <v>45323</v>
      </c>
      <c r="Z130" s="43" t="s">
        <v>187</v>
      </c>
      <c r="AA130" s="45">
        <v>46023</v>
      </c>
      <c r="AB130" s="46">
        <f ca="1">($T$1-Table9[[#This Row],[Date in Position]])/365</f>
        <v>0.80173223934551763</v>
      </c>
      <c r="AC130" s="43" t="s">
        <v>146</v>
      </c>
      <c r="AD130" s="43"/>
      <c r="AE130" s="43" t="s">
        <v>147</v>
      </c>
      <c r="AF130" s="43" t="s">
        <v>148</v>
      </c>
      <c r="AG130" s="47" t="s">
        <v>1116</v>
      </c>
      <c r="AH130" s="47" t="s">
        <v>1117</v>
      </c>
      <c r="AI130" s="47" t="s">
        <v>1118</v>
      </c>
      <c r="AJ130" s="42" t="s">
        <v>1119</v>
      </c>
      <c r="AK130" s="48" t="s">
        <v>1120</v>
      </c>
      <c r="AL130" s="42" t="s">
        <v>153</v>
      </c>
      <c r="AM130" s="48" t="s">
        <v>1121</v>
      </c>
      <c r="AN130" s="323"/>
      <c r="BK130" s="328"/>
      <c r="BL130" s="325">
        <f>IF(AND(All!$V130="P1",All!$AE130="RDP"),Ruler!E$6,IF(AND(All!$V130="P2",All!$AE130="RDP"),Ruler!E$7,IF(AND(All!$V130="P3",All!$AE130="RDP"),Ruler!E$8,IF(AND(All!$V130="P4",All!$AE130="RDP"),Ruler!E$9,IF(AND(All!$V130="P5",All!$AE130="RDP"),Ruler!E$10,IF(AND(All!$V130="P6",All!$AE130="RDP"),Ruler!E$11,IF(AND(All!$V130="P7",All!$AE130="RDP"),Ruler!E$12,IF(AND(All!$V130="P8",All!$AE130="RDP"),Ruler!E$13,IF(AND(All!$V130="P9",All!$AE130="RDP"),Ruler!E$14,IF(AND(All!$V130="P1",All!$AE130="RMS"),Ruler!E$6,IF(AND(All!$V130="P2",All!$AE130="RMS"),Ruler!E$15,IF(AND(All!$V130="P3",All!$AE130="RMS"),Ruler!E$16,IF(AND(All!$V130="P4",All!$AE130="RMS"),Ruler!E$17,IF(AND(All!$V130="P5",All!$AE130="RMS"),Ruler!E$18,IF(AND(All!$V130="P6",All!$AE130="RMS"),Ruler!E$19,IF(AND(All!$V130="P7",All!$AE130="RMS"),Ruler!E$20,IF(AND(All!$V130="P8",All!$AE130="RMS"),Ruler!E$21,IF(AND(All!$V130="P9",All!$AE130="RMS"),Ruler!E$22,IF(AND(All!$V130="P1",All!$AE130="RSS"),Ruler!E$6,IF(AND(All!$V130="P2",All!$AE130="RSS"),Ruler!E$23,IF(AND(All!$V130="P3",All!$AE130="RSS"),Ruler!E$24,IF(AND(All!$V130="P4",All!$AE130="RSS"),Ruler!E$25,IF(AND(All!$V130="P5",All!$AE130="RSS"),Ruler!E$26,IF(AND(All!$V130="P6",All!$AE130="RSS"),Ruler!E$27,IF(AND(All!$V130="P7",All!$AE130="RSS"),Ruler!E$28,IF(AND(All!$V130="P8",All!$AE130="RSS"),Ruler!E$29,IF(AND(All!$V130="P9",All!$AE130="RSS"),Ruler!E$30,0)))))))))))))))))))))))))))</f>
        <v>2</v>
      </c>
      <c r="BM130" s="325">
        <f>IF(AND(All!$V130="P1",All!$AE130="RDP"),Ruler!F$6,IF(AND(All!$V130="P2",All!$AE130="RDP"),Ruler!F$7,IF(AND(All!$V130="P3",All!$AE130="RDP"),Ruler!F$8,IF(AND(All!$V130="P4",All!$AE130="RDP"),Ruler!F$9,IF(AND(All!$V130="P5",All!$AE130="RDP"),Ruler!F$10,IF(AND(All!$V130="P6",All!$AE130="RDP"),Ruler!F$11,IF(AND(All!$V130="P7",All!$AE130="RDP"),Ruler!F$12,IF(AND(All!$V130="P8",All!$AE130="RDP"),Ruler!F$13,IF(AND(All!$V130="P9",All!$AE130="RDP"),Ruler!F$14,IF(AND(All!$V130="P1",All!$AE130="RMS"),Ruler!F$6,IF(AND(All!$V130="P2",All!$AE130="RMS"),Ruler!F$15,IF(AND(All!$V130="P3",All!$AE130="RMS"),Ruler!F$16,IF(AND(All!$V130="P4",All!$AE130="RMS"),Ruler!F$17,IF(AND(All!$V130="P5",All!$AE130="RMS"),Ruler!F$18,IF(AND(All!$V130="P6",All!$AE130="RMS"),Ruler!F$19,IF(AND(All!$V130="P7",All!$AE130="RMS"),Ruler!F$20,IF(AND(All!$V130="P8",All!$AE130="RMS"),Ruler!F$21,IF(AND(All!$V130="P9",All!$AE130="RMS"),Ruler!F$22,IF(AND(All!$V130="P1",All!$AE130="RSS"),Ruler!F$6,IF(AND(All!$V130="P2",All!$AE130="RSS"),Ruler!F$23,IF(AND(All!$V130="P3",All!$AE130="RSS"),Ruler!F$24,IF(AND(All!$V130="P4",All!$AE130="RSS"),Ruler!F$25,IF(AND(All!$V130="P5",All!$AE130="RSS"),Ruler!F$26,IF(AND(All!$V130="P6",All!$AE130="RSS"),Ruler!F$27,IF(AND(All!$V130="P7",All!$AE130="RSS"),Ruler!F$28,IF(AND(All!$V130="P8",All!$AE130="RSS"),Ruler!F$29,IF(AND(All!$V130="P9",All!$AE130="RSS"),Ruler!F$30,0)))))))))))))))))))))))))))</f>
        <v>2</v>
      </c>
      <c r="BN130" s="325">
        <f>IF(AND(All!$V130="P1",All!$AE130="RDP"),Ruler!G$6,IF(AND(All!$V130="P2",All!$AE130="RDP"),Ruler!G$7,IF(AND(All!$V130="P3",All!$AE130="RDP"),Ruler!G$8,IF(AND(All!$V130="P4",All!$AE130="RDP"),Ruler!G$9,IF(AND(All!$V130="P5",All!$AE130="RDP"),Ruler!G$10,IF(AND(All!$V130="P6",All!$AE130="RDP"),Ruler!G$11,IF(AND(All!$V130="P7",All!$AE130="RDP"),Ruler!G$12,IF(AND(All!$V130="P8",All!$AE130="RDP"),Ruler!G$13,IF(AND(All!$V130="P9",All!$AE130="RDP"),Ruler!G$14,IF(AND(All!$V130="P1",All!$AE130="RMS"),Ruler!G$6,IF(AND(All!$V130="P2",All!$AE130="RMS"),Ruler!G$15,IF(AND(All!$V130="P3",All!$AE130="RMS"),Ruler!G$16,IF(AND(All!$V130="P4",All!$AE130="RMS"),Ruler!G$17,IF(AND(All!$V130="P5",All!$AE130="RMS"),Ruler!G$18,IF(AND(All!$V130="P6",All!$AE130="RMS"),Ruler!G$19,IF(AND(All!$V130="P7",All!$AE130="RMS"),Ruler!G$20,IF(AND(All!$V130="P8",All!$AE130="RMS"),Ruler!G$21,IF(AND(All!$V130="P9",All!$AE130="RMS"),Ruler!G$22,IF(AND(All!$V130="P1",All!$AE130="RSS"),Ruler!G$6,IF(AND(All!$V130="P2",All!$AE130="RSS"),Ruler!G$23,IF(AND(All!$V130="P3",All!$AE130="RSS"),Ruler!G$24,IF(AND(All!$V130="P4",All!$AE130="RSS"),Ruler!G$25,IF(AND(All!$V130="P5",All!$AE130="RSS"),Ruler!G$26,IF(AND(All!$V130="P6",All!$AE130="RSS"),Ruler!G$27,IF(AND(All!$V130="P7",All!$AE130="RSS"),Ruler!G$28,IF(AND(All!$V130="P8",All!$AE130="RSS"),Ruler!G$29,IF(AND(All!$V130="P9",All!$AE130="RSS"),Ruler!G$30,0)))))))))))))))))))))))))))</f>
        <v>1</v>
      </c>
      <c r="BO130" s="325">
        <f>IF(AND(All!$V130="P1",All!$AE130="RDP"),Ruler!H$6,IF(AND(All!$V130="P2",All!$AE130="RDP"),Ruler!H$7,IF(AND(All!$V130="P3",All!$AE130="RDP"),Ruler!H$8,IF(AND(All!$V130="P4",All!$AE130="RDP"),Ruler!H$9,IF(AND(All!$V130="P5",All!$AE130="RDP"),Ruler!H$10,IF(AND(All!$V130="P6",All!$AE130="RDP"),Ruler!H$11,IF(AND(All!$V130="P7",All!$AE130="RDP"),Ruler!H$12,IF(AND(All!$V130="P8",All!$AE130="RDP"),Ruler!H$13,IF(AND(All!$V130="P9",All!$AE130="RDP"),Ruler!H$14,IF(AND(All!$V130="P1",All!$AE130="RMS"),Ruler!H$6,IF(AND(All!$V130="P2",All!$AE130="RMS"),Ruler!H$15,IF(AND(All!$V130="P3",All!$AE130="RMS"),Ruler!H$16,IF(AND(All!$V130="P4",All!$AE130="RMS"),Ruler!H$17,IF(AND(All!$V130="P5",All!$AE130="RMS"),Ruler!H$18,IF(AND(All!$V130="P6",All!$AE130="RMS"),Ruler!H$19,IF(AND(All!$V130="P7",All!$AE130="RMS"),Ruler!H$20,IF(AND(All!$V130="P8",All!$AE130="RMS"),Ruler!H$21,IF(AND(All!$V130="P9",All!$AE130="RMS"),Ruler!H$22,IF(AND(All!$V130="P1",All!$AE130="RSS"),Ruler!H$6,IF(AND(All!$V130="P2",All!$AE130="RSS"),Ruler!H$23,IF(AND(All!$V130="P3",All!$AE130="RSS"),Ruler!H$24,IF(AND(All!$V130="P4",All!$AE130="RSS"),Ruler!H$25,IF(AND(All!$V130="P5",All!$AE130="RSS"),Ruler!H$26,IF(AND(All!$V130="P6",All!$AE130="RSS"),Ruler!H$27,IF(AND(All!$V130="P7",All!$AE130="RSS"),Ruler!H$28,IF(AND(All!$V130="P8",All!$AE130="RSS"),Ruler!H$29,IF(AND(All!$V130="P9",All!$AE130="RSS"),Ruler!H$30,0)))))))))))))))))))))))))))</f>
        <v>2</v>
      </c>
      <c r="BP130" s="325">
        <f>IF(AND(All!$V130="P1",All!$AE130="RDP"),Ruler!I$6,IF(AND(All!$V130="P2",All!$AE130="RDP"),Ruler!I$7,IF(AND(All!$V130="P3",All!$AE130="RDP"),Ruler!I$8,IF(AND(All!$V130="P4",All!$AE130="RDP"),Ruler!I$9,IF(AND(All!$V130="P5",All!$AE130="RDP"),Ruler!I$10,IF(AND(All!$V130="P6",All!$AE130="RDP"),Ruler!I$11,IF(AND(All!$V130="P7",All!$AE130="RDP"),Ruler!I$12,IF(AND(All!$V130="P8",All!$AE130="RDP"),Ruler!I$13,IF(AND(All!$V130="P9",All!$AE130="RDP"),Ruler!I$14,IF(AND(All!$V130="P1",All!$AE130="RMS"),Ruler!I$6,IF(AND(All!$V130="P2",All!$AE130="RMS"),Ruler!I$15,IF(AND(All!$V130="P3",All!$AE130="RMS"),Ruler!I$16,IF(AND(All!$V130="P4",All!$AE130="RMS"),Ruler!I$17,IF(AND(All!$V130="P5",All!$AE130="RMS"),Ruler!I$18,IF(AND(All!$V130="P6",All!$AE130="RMS"),Ruler!I$19,IF(AND(All!$V130="P7",All!$AE130="RMS"),Ruler!I$20,IF(AND(All!$V130="P8",All!$AE130="RMS"),Ruler!I$21,IF(AND(All!$V130="P9",All!$AE130="RMS"),Ruler!I$22,IF(AND(All!$V130="P1",All!$AE130="RSS"),Ruler!I$6,IF(AND(All!$V130="P2",All!$AE130="RSS"),Ruler!I$23,IF(AND(All!$V130="P3",All!$AE130="RSS"),Ruler!I$24,IF(AND(All!$V130="P4",All!$AE130="RSS"),Ruler!I$25,IF(AND(All!$V130="P5",All!$AE130="RSS"),Ruler!I$26,IF(AND(All!$V130="P6",All!$AE130="RSS"),Ruler!I$27,IF(AND(All!$V130="P7",All!$AE130="RSS"),Ruler!I$28,IF(AND(All!$V130="P8",All!$AE130="RSS"),Ruler!I$29,IF(AND(All!$V130="P9",All!$AE130="RSS"),Ruler!I$30,0)))))))))))))))))))))))))))</f>
        <v>2</v>
      </c>
      <c r="BQ130" s="325">
        <f>IF(AND(All!$V130="P1",All!$AE130="RDP"),Ruler!J$6,IF(AND(All!$V130="P2",All!$AE130="RDP"),Ruler!J$7,IF(AND(All!$V130="P3",All!$AE130="RDP"),Ruler!J$8,IF(AND(All!$V130="P4",All!$AE130="RDP"),Ruler!J$9,IF(AND(All!$V130="P5",All!$AE130="RDP"),Ruler!J$10,IF(AND(All!$V130="P6",All!$AE130="RDP"),Ruler!J$11,IF(AND(All!$V130="P7",All!$AE130="RDP"),Ruler!J$12,IF(AND(All!$V130="P8",All!$AE130="RDP"),Ruler!J$13,IF(AND(All!$V130="P9",All!$AE130="RDP"),Ruler!J$14,IF(AND(All!$V130="P1",All!$AE130="RMS"),Ruler!J$6,IF(AND(All!$V130="P2",All!$AE130="RMS"),Ruler!J$15,IF(AND(All!$V130="P3",All!$AE130="RMS"),Ruler!J$16,IF(AND(All!$V130="P4",All!$AE130="RMS"),Ruler!J$17,IF(AND(All!$V130="P5",All!$AE130="RMS"),Ruler!J$18,IF(AND(All!$V130="P6",All!$AE130="RMS"),Ruler!J$19,IF(AND(All!$V130="P7",All!$AE130="RMS"),Ruler!J$20,IF(AND(All!$V130="P8",All!$AE130="RMS"),Ruler!J$21,IF(AND(All!$V130="P9",All!$AE130="RMS"),Ruler!J$22,IF(AND(All!$V130="P1",All!$AE130="RSS"),Ruler!J$6,IF(AND(All!$V130="P2",All!$AE130="RSS"),Ruler!J$23,IF(AND(All!$V130="P3",All!$AE130="RSS"),Ruler!J$24,IF(AND(All!$V130="P4",All!$AE130="RSS"),Ruler!J$25,IF(AND(All!$V130="P5",All!$AE130="RSS"),Ruler!J$26,IF(AND(All!$V130="P6",All!$AE130="RSS"),Ruler!J$27,IF(AND(All!$V130="P7",All!$AE130="RSS"),Ruler!J$28,IF(AND(All!$V130="P8",All!$AE130="RSS"),Ruler!J$29,IF(AND(All!$V130="P9",All!$AE130="RSS"),Ruler!J$30,0)))))))))))))))))))))))))))</f>
        <v>2</v>
      </c>
      <c r="BR130" s="325">
        <f>IF(AND(All!$V130="P1",All!$AE130="RDP"),Ruler!K$6,IF(AND(All!$V130="P2",All!$AE130="RDP"),Ruler!K$7,IF(AND(All!$V130="P3",All!$AE130="RDP"),Ruler!K$8,IF(AND(All!$V130="P4",All!$AE130="RDP"),Ruler!K$9,IF(AND(All!$V130="P5",All!$AE130="RDP"),Ruler!K$10,IF(AND(All!$V130="P6",All!$AE130="RDP"),Ruler!K$11,IF(AND(All!$V130="P7",All!$AE130="RDP"),Ruler!K$12,IF(AND(All!$V130="P8",All!$AE130="RDP"),Ruler!K$13,IF(AND(All!$V130="P9",All!$AE130="RDP"),Ruler!K$14,IF(AND(All!$V130="P1",All!$AE130="RMS"),Ruler!K$6,IF(AND(All!$V130="P2",All!$AE130="RMS"),Ruler!K$15,IF(AND(All!$V130="P3",All!$AE130="RMS"),Ruler!K$16,IF(AND(All!$V130="P4",All!$AE130="RMS"),Ruler!K$17,IF(AND(All!$V130="P5",All!$AE130="RMS"),Ruler!K$18,IF(AND(All!$V130="P6",All!$AE130="RMS"),Ruler!K$19,IF(AND(All!$V130="P7",All!$AE130="RMS"),Ruler!K$20,IF(AND(All!$V130="P8",All!$AE130="RMS"),Ruler!K$21,IF(AND(All!$V130="P9",All!$AE130="RMS"),Ruler!K$22,IF(AND(All!$V130="P1",All!$AE130="RSS"),Ruler!K$6,IF(AND(All!$V130="P2",All!$AE130="RSS"),Ruler!K$23,IF(AND(All!$V130="P3",All!$AE130="RSS"),Ruler!K$24,IF(AND(All!$V130="P4",All!$AE130="RSS"),Ruler!K$25,IF(AND(All!$V130="P5",All!$AE130="RSS"),Ruler!K$26,IF(AND(All!$V130="P6",All!$AE130="RSS"),Ruler!K$27,IF(AND(All!$V130="P7",All!$AE130="RSS"),Ruler!K$28,IF(AND(All!$V130="P8",All!$AE130="RSS"),Ruler!K$29,IF(AND(All!$V130="P9",All!$AE130="RSS"),Ruler!K$30,0)))))))))))))))))))))))))))</f>
        <v>3</v>
      </c>
      <c r="BS130" s="325">
        <f>IF(AND(All!$V130="P1",All!$AE130="RDP"),Ruler!L$6,IF(AND(All!$V130="P2",All!$AE130="RDP"),Ruler!L$7,IF(AND(All!$V130="P3",All!$AE130="RDP"),Ruler!L$8,IF(AND(All!$V130="P4",All!$AE130="RDP"),Ruler!L$9,IF(AND(All!$V130="P5",All!$AE130="RDP"),Ruler!L$10,IF(AND(All!$V130="P6",All!$AE130="RDP"),Ruler!L$11,IF(AND(All!$V130="P7",All!$AE130="RDP"),Ruler!L$12,IF(AND(All!$V130="P8",All!$AE130="RDP"),Ruler!L$13,IF(AND(All!$V130="P9",All!$AE130="RDP"),Ruler!L$14,IF(AND(All!$V130="P1",All!$AE130="RMS"),Ruler!L$6,IF(AND(All!$V130="P2",All!$AE130="RMS"),Ruler!L$15,IF(AND(All!$V130="P3",All!$AE130="RMS"),Ruler!L$16,IF(AND(All!$V130="P4",All!$AE130="RMS"),Ruler!L$17,IF(AND(All!$V130="P5",All!$AE130="RMS"),Ruler!L$18,IF(AND(All!$V130="P6",All!$AE130="RMS"),Ruler!L$19,IF(AND(All!$V130="P7",All!$AE130="RMS"),Ruler!L$20,IF(AND(All!$V130="P8",All!$AE130="RMS"),Ruler!L$21,IF(AND(All!$V130="P9",All!$AE130="RMS"),Ruler!L$22,IF(AND(All!$V130="P1",All!$AE130="RSS"),Ruler!L$6,IF(AND(All!$V130="P2",All!$AE130="RSS"),Ruler!L$23,IF(AND(All!$V130="P3",All!$AE130="RSS"),Ruler!L$24,IF(AND(All!$V130="P4",All!$AE130="RSS"),Ruler!L$25,IF(AND(All!$V130="P5",All!$AE130="RSS"),Ruler!L$26,IF(AND(All!$V130="P6",All!$AE130="RSS"),Ruler!L$27,IF(AND(All!$V130="P7",All!$AE130="RSS"),Ruler!L$28,IF(AND(All!$V130="P8",All!$AE130="RSS"),Ruler!L$29,IF(AND(All!$V130="P9",All!$AE130="RSS"),Ruler!L$30,0)))))))))))))))))))))))))))</f>
        <v>2</v>
      </c>
      <c r="BT130" s="325">
        <f>IF(AND(All!$V130="P1",All!$AE130="RDP"),Ruler!M$6,IF(AND(All!$V130="P2",All!$AE130="RDP"),Ruler!M$7,IF(AND(All!$V130="P3",All!$AE130="RDP"),Ruler!M$8,IF(AND(All!$V130="P4",All!$AE130="RDP"),Ruler!M$9,IF(AND(All!$V130="P5",All!$AE130="RDP"),Ruler!M$10,IF(AND(All!$V130="P6",All!$AE130="RDP"),Ruler!M$11,IF(AND(All!$V130="P7",All!$AE130="RDP"),Ruler!M$12,IF(AND(All!$V130="P8",All!$AE130="RDP"),Ruler!M$13,IF(AND(All!$V130="P9",All!$AE130="RDP"),Ruler!M$14,IF(AND(All!$V130="P1",All!$AE130="RMS"),Ruler!M$6,IF(AND(All!$V130="P2",All!$AE130="RMS"),Ruler!M$15,IF(AND(All!$V130="P3",All!$AE130="RMS"),Ruler!M$16,IF(AND(All!$V130="P4",All!$AE130="RMS"),Ruler!M$17,IF(AND(All!$V130="P5",All!$AE130="RMS"),Ruler!M$18,IF(AND(All!$V130="P6",All!$AE130="RMS"),Ruler!M$19,IF(AND(All!$V130="P7",All!$AE130="RMS"),Ruler!M$20,IF(AND(All!$V130="P8",All!$AE130="RMS"),Ruler!M$21,IF(AND(All!$V130="P9",All!$AE130="RMS"),Ruler!M$22,IF(AND(All!$V130="P1",All!$AE130="RSS"),Ruler!M$6,IF(AND(All!$V130="P2",All!$AE130="RSS"),Ruler!M$23,IF(AND(All!$V130="P3",All!$AE130="RSS"),Ruler!M$24,IF(AND(All!$V130="P4",All!$AE130="RSS"),Ruler!M$25,IF(AND(All!$V130="P5",All!$AE130="RSS"),Ruler!M$26,IF(AND(All!$V130="P6",All!$AE130="RSS"),Ruler!M$27,IF(AND(All!$V130="P7",All!$AE130="RSS"),Ruler!M$28,IF(AND(All!$V130="P8",All!$AE130="RSS"),Ruler!M$29,IF(AND(All!$V130="P9",All!$AE130="RSS"),Ruler!M$30,0)))))))))))))))))))))))))))</f>
        <v>2</v>
      </c>
      <c r="BU130" s="325">
        <f>IF(AND(All!$V130="P1",All!$AE130="RDP"),Ruler!N$6,IF(AND(All!$V130="P2",All!$AE130="RDP"),Ruler!N$7,IF(AND(All!$V130="P3",All!$AE130="RDP"),Ruler!N$8,IF(AND(All!$V130="P4",All!$AE130="RDP"),Ruler!N$9,IF(AND(All!$V130="P5",All!$AE130="RDP"),Ruler!N$10,IF(AND(All!$V130="P6",All!$AE130="RDP"),Ruler!N$11,IF(AND(All!$V130="P7",All!$AE130="RDP"),Ruler!N$12,IF(AND(All!$V130="P8",All!$AE130="RDP"),Ruler!N$13,IF(AND(All!$V130="P9",All!$AE130="RDP"),Ruler!N$14,IF(AND(All!$V130="P1",All!$AE130="RMS"),Ruler!N$6,IF(AND(All!$V130="P2",All!$AE130="RMS"),Ruler!N$15,IF(AND(All!$V130="P3",All!$AE130="RMS"),Ruler!N$16,IF(AND(All!$V130="P4",All!$AE130="RMS"),Ruler!N$17,IF(AND(All!$V130="P5",All!$AE130="RMS"),Ruler!N$18,IF(AND(All!$V130="P6",All!$AE130="RMS"),Ruler!N$19,IF(AND(All!$V130="P7",All!$AE130="RMS"),Ruler!N$20,IF(AND(All!$V130="P8",All!$AE130="RMS"),Ruler!N$21,IF(AND(All!$V130="P9",All!$AE130="RMS"),Ruler!N$22,IF(AND(All!$V130="P1",All!$AE130="RSS"),Ruler!N$6,IF(AND(All!$V130="P2",All!$AE130="RSS"),Ruler!N$23,IF(AND(All!$V130="P3",All!$AE130="RSS"),Ruler!N$24,IF(AND(All!$V130="P4",All!$AE130="RSS"),Ruler!N$25,IF(AND(All!$V130="P5",All!$AE130="RSS"),Ruler!N$26,IF(AND(All!$V130="P6",All!$AE130="RSS"),Ruler!N$27,IF(AND(All!$V130="P7",All!$AE130="RSS"),Ruler!N$28,IF(AND(All!$V130="P8",All!$AE130="RSS"),Ruler!N$29,IF(AND(All!$V130="P9",All!$AE130="RSS"),Ruler!N$30,0)))))))))))))))))))))))))))</f>
        <v>2</v>
      </c>
      <c r="BV130" s="325">
        <f>IF(AND(All!$V130="P1",All!$AE130="RDP"),Ruler!O$6,IF(AND(All!$V130="P2",All!$AE130="RDP"),Ruler!O$7,IF(AND(All!$V130="P3",All!$AE130="RDP"),Ruler!O$8,IF(AND(All!$V130="P4",All!$AE130="RDP"),Ruler!O$9,IF(AND(All!$V130="P5",All!$AE130="RDP"),Ruler!O$10,IF(AND(All!$V130="P6",All!$AE130="RDP"),Ruler!O$11,IF(AND(All!$V130="P7",All!$AE130="RDP"),Ruler!O$12,IF(AND(All!$V130="P8",All!$AE130="RDP"),Ruler!O$13,IF(AND(All!$V130="P9",All!$AE130="RDP"),Ruler!O$14,IF(AND(All!$V130="P1",All!$AE130="RMS"),Ruler!O$6,IF(AND(All!$V130="P2",All!$AE130="RMS"),Ruler!O$15,IF(AND(All!$V130="P3",All!$AE130="RMS"),Ruler!O$16,IF(AND(All!$V130="P4",All!$AE130="RMS"),Ruler!O$17,IF(AND(All!$V130="P5",All!$AE130="RMS"),Ruler!O$18,IF(AND(All!$V130="P6",All!$AE130="RMS"),Ruler!O$19,IF(AND(All!$V130="P7",All!$AE130="RMS"),Ruler!O$20,IF(AND(All!$V130="P8",All!$AE130="RMS"),Ruler!O$21,IF(AND(All!$V130="P9",All!$AE130="RMS"),Ruler!O$22,IF(AND(All!$V130="P1",All!$AE130="RSS"),Ruler!O$6,IF(AND(All!$V130="P2",All!$AE130="RSS"),Ruler!O$23,IF(AND(All!$V130="P3",All!$AE130="RSS"),Ruler!O$24,IF(AND(All!$V130="P4",All!$AE130="RSS"),Ruler!O$25,IF(AND(All!$V130="P5",All!$AE130="RSS"),Ruler!O$26,IF(AND(All!$V130="P6",All!$AE130="RSS"),Ruler!O$27,IF(AND(All!$V130="P7",All!$AE130="RSS"),Ruler!O$28,IF(AND(All!$V130="P8",All!$AE130="RSS"),Ruler!O$29,IF(AND(All!$V130="P9",All!$AE130="RSS"),Ruler!O$30,0)))))))))))))))))))))))))))</f>
        <v>2</v>
      </c>
      <c r="BW130" s="325">
        <f>IF(AND(All!$V130="P1",All!$AE130="RDP"),Ruler!P$6,IF(AND(All!$V130="P2",All!$AE130="RDP"),Ruler!P$7,IF(AND(All!$V130="P3",All!$AE130="RDP"),Ruler!P$8,IF(AND(All!$V130="P4",All!$AE130="RDP"),Ruler!P$9,IF(AND(All!$V130="P5",All!$AE130="RDP"),Ruler!P$10,IF(AND(All!$V130="P6",All!$AE130="RDP"),Ruler!P$11,IF(AND(All!$V130="P7",All!$AE130="RDP"),Ruler!P$12,IF(AND(All!$V130="P8",All!$AE130="RDP"),Ruler!P$13,IF(AND(All!$V130="P9",All!$AE130="RDP"),Ruler!P$14,IF(AND(All!$V130="P1",All!$AE130="RMS"),Ruler!P$6,IF(AND(All!$V130="P2",All!$AE130="RMS"),Ruler!P$15,IF(AND(All!$V130="P3",All!$AE130="RMS"),Ruler!P$16,IF(AND(All!$V130="P4",All!$AE130="RMS"),Ruler!P$17,IF(AND(All!$V130="P5",All!$AE130="RMS"),Ruler!P$18,IF(AND(All!$V130="P6",All!$AE130="RMS"),Ruler!P$19,IF(AND(All!$V130="P7",All!$AE130="RMS"),Ruler!P$20,IF(AND(All!$V130="P8",All!$AE130="RMS"),Ruler!P$21,IF(AND(All!$V130="P9",All!$AE130="RMS"),Ruler!P$22,IF(AND(All!$V130="P1",All!$AE130="RSS"),Ruler!P$6,IF(AND(All!$V130="P2",All!$AE130="RSS"),Ruler!P$23,IF(AND(All!$V130="P3",All!$AE130="RSS"),Ruler!P$24,IF(AND(All!$V130="P4",All!$AE130="RSS"),Ruler!P$25,IF(AND(All!$V130="P5",All!$AE130="RSS"),Ruler!P$26,IF(AND(All!$V130="P6",All!$AE130="RSS"),Ruler!P$27,IF(AND(All!$V130="P7",All!$AE130="RSS"),Ruler!P$28,IF(AND(All!$V130="P8",All!$AE130="RSS"),Ruler!P$29,IF(AND(All!$V130="P9",All!$AE130="RSS"),Ruler!P$30,0)))))))))))))))))))))))))))</f>
        <v>2</v>
      </c>
      <c r="BX130" s="325">
        <f>IF(AND(All!$V130="P1",All!$AE130="RDP"),Ruler!Q$6,IF(AND(All!$V130="P2",All!$AE130="RDP"),Ruler!Q$7,IF(AND(All!$V130="P3",All!$AE130="RDP"),Ruler!Q$8,IF(AND(All!$V130="P4",All!$AE130="RDP"),Ruler!Q$9,IF(AND(All!$V130="P5",All!$AE130="RDP"),Ruler!Q$10,IF(AND(All!$V130="P6",All!$AE130="RDP"),Ruler!Q$11,IF(AND(All!$V130="P7",All!$AE130="RDP"),Ruler!Q$12,IF(AND(All!$V130="P8",All!$AE130="RDP"),Ruler!Q$13,IF(AND(All!$V130="P9",All!$AE130="RDP"),Ruler!Q$14,IF(AND(All!$V130="P1",All!$AE130="RMS"),Ruler!Q$6,IF(AND(All!$V130="P2",All!$AE130="RMS"),Ruler!Q$15,IF(AND(All!$V130="P3",All!$AE130="RMS"),Ruler!Q$16,IF(AND(All!$V130="P4",All!$AE130="RMS"),Ruler!Q$17,IF(AND(All!$V130="P5",All!$AE130="RMS"),Ruler!Q$18,IF(AND(All!$V130="P6",All!$AE130="RMS"),Ruler!Q$19,IF(AND(All!$V130="P7",All!$AE130="RMS"),Ruler!Q$20,IF(AND(All!$V130="P8",All!$AE130="RMS"),Ruler!Q$21,IF(AND(All!$V130="P9",All!$AE130="RMS"),Ruler!Q$22,IF(AND(All!$V130="P1",All!$AE130="RSS"),Ruler!Q$6,IF(AND(All!$V130="P2",All!$AE130="RSS"),Ruler!Q$23,IF(AND(All!$V130="P3",All!$AE130="RSS"),Ruler!Q$24,IF(AND(All!$V130="P4",All!$AE130="RSS"),Ruler!Q$25,IF(AND(All!$V130="P5",All!$AE130="RSS"),Ruler!Q$26,IF(AND(All!$V130="P6",All!$AE130="RSS"),Ruler!Q$27,IF(AND(All!$V130="P7",All!$AE130="RSS"),Ruler!Q$28,IF(AND(All!$V130="P8",All!$AE130="RSS"),Ruler!Q$29,IF(AND(All!$V130="P9",All!$AE130="RSS"),Ruler!Q$30,0)))))))))))))))))))))))))))</f>
        <v>2</v>
      </c>
      <c r="BY130" s="325">
        <f>IF(AND(All!$V130="P1",All!$AE130="RDP"),Ruler!R$6,IF(AND(All!$V130="P2",All!$AE130="RDP"),Ruler!R$7,IF(AND(All!$V130="P3",All!$AE130="RDP"),Ruler!R$8,IF(AND(All!$V130="P4",All!$AE130="RDP"),Ruler!R$9,IF(AND(All!$V130="P5",All!$AE130="RDP"),Ruler!R$10,IF(AND(All!$V130="P6",All!$AE130="RDP"),Ruler!R$11,IF(AND(All!$V130="P7",All!$AE130="RDP"),Ruler!R$12,IF(AND(All!$V130="P8",All!$AE130="RDP"),Ruler!R$13,IF(AND(All!$V130="P9",All!$AE130="RDP"),Ruler!R$14,IF(AND(All!$V130="P1",All!$AE130="RMS"),Ruler!R$6,IF(AND(All!$V130="P2",All!$AE130="RMS"),Ruler!R$15,IF(AND(All!$V130="P3",All!$AE130="RMS"),Ruler!R$16,IF(AND(All!$V130="P4",All!$AE130="RMS"),Ruler!R$17,IF(AND(All!$V130="P5",All!$AE130="RMS"),Ruler!R$18,IF(AND(All!$V130="P6",All!$AE130="RMS"),Ruler!R$19,IF(AND(All!$V130="P7",All!$AE130="RMS"),Ruler!R$20,IF(AND(All!$V130="P8",All!$AE130="RMS"),Ruler!R$21,IF(AND(All!$V130="P9",All!$AE130="RMS"),Ruler!R$22,IF(AND(All!$V130="P1",All!$AE130="RSS"),Ruler!R$6,IF(AND(All!$V130="P2",All!$AE130="RSS"),Ruler!R$23,IF(AND(All!$V130="P3",All!$AE130="RSS"),Ruler!R$24,IF(AND(All!$V130="P4",All!$AE130="RSS"),Ruler!R$25,IF(AND(All!$V130="P5",All!$AE130="RSS"),Ruler!R$26,IF(AND(All!$V130="P6",All!$AE130="RSS"),Ruler!R$27,IF(AND(All!$V130="P7",All!$AE130="RSS"),Ruler!R$28,IF(AND(All!$V130="P8",All!$AE130="RSS"),Ruler!R$29,IF(AND(All!$V130="P9",All!$AE130="RSS"),Ruler!R$30,0)))))))))))))))))))))))))))</f>
        <v>2</v>
      </c>
      <c r="BZ130" s="325">
        <f>IF(AND(All!$V130="P1",All!$AE130="RDP"),Ruler!S$6,IF(AND(All!$V130="P2",All!$AE130="RDP"),Ruler!S$7,IF(AND(All!$V130="P3",All!$AE130="RDP"),Ruler!S$8,IF(AND(All!$V130="P4",All!$AE130="RDP"),Ruler!S$9,IF(AND(All!$V130="P5",All!$AE130="RDP"),Ruler!S$10,IF(AND(All!$V130="P6",All!$AE130="RDP"),Ruler!S$11,IF(AND(All!$V130="P7",All!$AE130="RDP"),Ruler!S$12,IF(AND(All!$V130="P8",All!$AE130="RDP"),Ruler!S$13,IF(AND(All!$V130="P9",All!$AE130="RDP"),Ruler!S$14,IF(AND(All!$V130="P1",All!$AE130="RMS"),Ruler!S$6,IF(AND(All!$V130="P2",All!$AE130="RMS"),Ruler!S$15,IF(AND(All!$V130="P3",All!$AE130="RMS"),Ruler!S$16,IF(AND(All!$V130="P4",All!$AE130="RMS"),Ruler!S$17,IF(AND(All!$V130="P5",All!$AE130="RMS"),Ruler!S$18,IF(AND(All!$V130="P6",All!$AE130="RMS"),Ruler!S$19,IF(AND(All!$V130="P7",All!$AE130="RMS"),Ruler!S$20,IF(AND(All!$V130="P8",All!$AE130="RMS"),Ruler!S$21,IF(AND(All!$V130="P9",All!$AE130="RMS"),Ruler!S$22,IF(AND(All!$V130="P1",All!$AE130="RSS"),Ruler!S$6,IF(AND(All!$V130="P2",All!$AE130="RSS"),Ruler!S$23,IF(AND(All!$V130="P3",All!$AE130="RSS"),Ruler!S$24,IF(AND(All!$V130="P4",All!$AE130="RSS"),Ruler!S$25,IF(AND(All!$V130="P5",All!$AE130="RSS"),Ruler!S$26,IF(AND(All!$V130="P6",All!$AE130="RSS"),Ruler!S$27,IF(AND(All!$V130="P7",All!$AE130="RSS"),Ruler!S$28,IF(AND(All!$V130="P8",All!$AE130="RSS"),Ruler!S$29,IF(AND(All!$V130="P9",All!$AE130="RSS"),Ruler!S$30,0)))))))))))))))))))))))))))</f>
        <v>1</v>
      </c>
      <c r="CA130" s="325">
        <f>IF(AND(All!$V130="P1",All!$AE130="RDP"),Ruler!T$6,IF(AND(All!$V130="P2",All!$AE130="RDP"),Ruler!T$7,IF(AND(All!$V130="P3",All!$AE130="RDP"),Ruler!T$8,IF(AND(All!$V130="P4",All!$AE130="RDP"),Ruler!T$9,IF(AND(All!$V130="P5",All!$AE130="RDP"),Ruler!T$10,IF(AND(All!$V130="P6",All!$AE130="RDP"),Ruler!T$11,IF(AND(All!$V130="P7",All!$AE130="RDP"),Ruler!T$12,IF(AND(All!$V130="P8",All!$AE130="RDP"),Ruler!T$13,IF(AND(All!$V130="P9",All!$AE130="RDP"),Ruler!T$14,IF(AND(All!$V130="P1",All!$AE130="RMS"),Ruler!T$6,IF(AND(All!$V130="P2",All!$AE130="RMS"),Ruler!T$15,IF(AND(All!$V130="P3",All!$AE130="RMS"),Ruler!T$16,IF(AND(All!$V130="P4",All!$AE130="RMS"),Ruler!T$17,IF(AND(All!$V130="P5",All!$AE130="RMS"),Ruler!T$18,IF(AND(All!$V130="P6",All!$AE130="RMS"),Ruler!T$19,IF(AND(All!$V130="P7",All!$AE130="RMS"),Ruler!T$20,IF(AND(All!$V130="P8",All!$AE130="RMS"),Ruler!T$21,IF(AND(All!$V130="P9",All!$AE130="RMS"),Ruler!T$22,IF(AND(All!$V130="P1",All!$AE130="RSS"),Ruler!T$6,IF(AND(All!$V130="P2",All!$AE130="RSS"),Ruler!T$23,IF(AND(All!$V130="P3",All!$AE130="RSS"),Ruler!T$24,IF(AND(All!$V130="P4",All!$AE130="RSS"),Ruler!T$25,IF(AND(All!$V130="P5",All!$AE130="RSS"),Ruler!T$26,IF(AND(All!$V130="P6",All!$AE130="RSS"),Ruler!T$27,IF(AND(All!$V130="P7",All!$AE130="RSS"),Ruler!T$28,IF(AND(All!$V130="P8",All!$AE130="RSS"),Ruler!T$29,IF(AND(All!$V130="P9",All!$AE130="RSS"),Ruler!T$30,0)))))))))))))))))))))))))))</f>
        <v>1</v>
      </c>
      <c r="CB130" s="325">
        <f>IF(AND(All!$V130="P1",All!$AE130="RDP"),Ruler!U$6,IF(AND(All!$V130="P2",All!$AE130="RDP"),Ruler!U$7,IF(AND(All!$V130="P3",All!$AE130="RDP"),Ruler!U$8,IF(AND(All!$V130="P4",All!$AE130="RDP"),Ruler!U$9,IF(AND(All!$V130="P5",All!$AE130="RDP"),Ruler!U$10,IF(AND(All!$V130="P6",All!$AE130="RDP"),Ruler!U$11,IF(AND(All!$V130="P7",All!$AE130="RDP"),Ruler!U$12,IF(AND(All!$V130="P8",All!$AE130="RDP"),Ruler!U$13,IF(AND(All!$V130="P9",All!$AE130="RDP"),Ruler!U$14,IF(AND(All!$V130="P1",All!$AE130="RMS"),Ruler!U$6,IF(AND(All!$V130="P2",All!$AE130="RMS"),Ruler!U$15,IF(AND(All!$V130="P3",All!$AE130="RMS"),Ruler!U$16,IF(AND(All!$V130="P4",All!$AE130="RMS"),Ruler!U$17,IF(AND(All!$V130="P5",All!$AE130="RMS"),Ruler!U$18,IF(AND(All!$V130="P6",All!$AE130="RMS"),Ruler!U$19,IF(AND(All!$V130="P7",All!$AE130="RMS"),Ruler!U$20,IF(AND(All!$V130="P8",All!$AE130="RMS"),Ruler!U$21,IF(AND(All!$V130="P9",All!$AE130="RMS"),Ruler!U$22,IF(AND(All!$V130="P1",All!$AE130="RSS"),Ruler!U$6,IF(AND(All!$V130="P2",All!$AE130="RSS"),Ruler!U$23,IF(AND(All!$V130="P3",All!$AE130="RSS"),Ruler!U$24,IF(AND(All!$V130="P4",All!$AE130="RSS"),Ruler!U$25,IF(AND(All!$V130="P5",All!$AE130="RSS"),Ruler!U$26,IF(AND(All!$V130="P6",All!$AE130="RSS"),Ruler!U$27,IF(AND(All!$V130="P7",All!$AE130="RSS"),Ruler!U$28,IF(AND(All!$V130="P8",All!$AE130="RSS"),Ruler!U$29,IF(AND(All!$V130="P9",All!$AE130="RSS"),Ruler!U$30,0)))))))))))))))))))))))))))</f>
        <v>1</v>
      </c>
      <c r="CC130" s="325">
        <f>IF(AND(All!$V130="P1",All!$AE130="RDP"),Ruler!V$6,IF(AND(All!$V130="P2",All!$AE130="RDP"),Ruler!V$7,IF(AND(All!$V130="P3",All!$AE130="RDP"),Ruler!V$8,IF(AND(All!$V130="P4",All!$AE130="RDP"),Ruler!V$9,IF(AND(All!$V130="P5",All!$AE130="RDP"),Ruler!V$10,IF(AND(All!$V130="P6",All!$AE130="RDP"),Ruler!V$11,IF(AND(All!$V130="P7",All!$AE130="RDP"),Ruler!V$12,IF(AND(All!$V130="P8",All!$AE130="RDP"),Ruler!V$13,IF(AND(All!$V130="P9",All!$AE130="RDP"),Ruler!V$14,IF(AND(All!$V130="P1",All!$AE130="RMS"),Ruler!V$6,IF(AND(All!$V130="P2",All!$AE130="RMS"),Ruler!V$15,IF(AND(All!$V130="P3",All!$AE130="RMS"),Ruler!V$16,IF(AND(All!$V130="P4",All!$AE130="RMS"),Ruler!V$17,IF(AND(All!$V130="P5",All!$AE130="RMS"),Ruler!V$18,IF(AND(All!$V130="P6",All!$AE130="RMS"),Ruler!V$19,IF(AND(All!$V130="P7",All!$AE130="RMS"),Ruler!V$20,IF(AND(All!$V130="P8",All!$AE130="RMS"),Ruler!V$21,IF(AND(All!$V130="P9",All!$AE130="RMS"),Ruler!V$22,IF(AND(All!$V130="P1",All!$AE130="RSS"),Ruler!V$6,IF(AND(All!$V130="P2",All!$AE130="RSS"),Ruler!V$23,IF(AND(All!$V130="P3",All!$AE130="RSS"),Ruler!V$24,IF(AND(All!$V130="P4",All!$AE130="RSS"),Ruler!V$25,IF(AND(All!$V130="P5",All!$AE130="RSS"),Ruler!V$26,IF(AND(All!$V130="P6",All!$AE130="RSS"),Ruler!V$27,IF(AND(All!$V130="P7",All!$AE130="RSS"),Ruler!V$28,IF(AND(All!$V130="P8",All!$AE130="RSS"),Ruler!V$29,IF(AND(All!$V130="P9",All!$AE130="RSS"),Ruler!V$30,0)))))))))))))))))))))))))))</f>
        <v>1</v>
      </c>
      <c r="CD130" s="325">
        <f>IF(AND(All!$V130="P1",All!$AE130="RDP"),Ruler!W$6,IF(AND(All!$V130="P2",All!$AE130="RDP"),Ruler!W$7,IF(AND(All!$V130="P3",All!$AE130="RDP"),Ruler!W$8,IF(AND(All!$V130="P4",All!$AE130="RDP"),Ruler!W$9,IF(AND(All!$V130="P5",All!$AE130="RDP"),Ruler!W$10,IF(AND(All!$V130="P6",All!$AE130="RDP"),Ruler!W$11,IF(AND(All!$V130="P7",All!$AE130="RDP"),Ruler!W$12,IF(AND(All!$V130="P8",All!$AE130="RDP"),Ruler!W$13,IF(AND(All!$V130="P9",All!$AE130="RDP"),Ruler!W$14,IF(AND(All!$V130="P1",All!$AE130="RMS"),Ruler!W$6,IF(AND(All!$V130="P2",All!$AE130="RMS"),Ruler!W$15,IF(AND(All!$V130="P3",All!$AE130="RMS"),Ruler!W$16,IF(AND(All!$V130="P4",All!$AE130="RMS"),Ruler!W$17,IF(AND(All!$V130="P5",All!$AE130="RMS"),Ruler!W$18,IF(AND(All!$V130="P6",All!$AE130="RMS"),Ruler!W$19,IF(AND(All!$V130="P7",All!$AE130="RMS"),Ruler!W$20,IF(AND(All!$V130="P8",All!$AE130="RMS"),Ruler!W$21,IF(AND(All!$V130="P9",All!$AE130="RMS"),Ruler!W$22,IF(AND(All!$V130="P1",All!$AE130="RSS"),Ruler!W$6,IF(AND(All!$V130="P2",All!$AE130="RSS"),Ruler!W$23,IF(AND(All!$V130="P3",All!$AE130="RSS"),Ruler!W$24,IF(AND(All!$V130="P4",All!$AE130="RSS"),Ruler!W$25,IF(AND(All!$V130="P5",All!$AE130="RSS"),Ruler!W$26,IF(AND(All!$V130="P6",All!$AE130="RSS"),Ruler!W$27,IF(AND(All!$V130="P7",All!$AE130="RSS"),Ruler!W$28,IF(AND(All!$V130="P8",All!$AE130="RSS"),Ruler!W$29,IF(AND(All!$V130="P9",All!$AE130="RSS"),Ruler!W$30,0)))))))))))))))))))))))))))</f>
        <v>1</v>
      </c>
      <c r="CE130" s="325">
        <f>IF(AND(All!$V130="P1",All!$AE130="RDP"),Ruler!X$6,IF(AND(All!$V130="P2",All!$AE130="RDP"),Ruler!X$7,IF(AND(All!$V130="P3",All!$AE130="RDP"),Ruler!X$8,IF(AND(All!$V130="P4",All!$AE130="RDP"),Ruler!X$9,IF(AND(All!$V130="P5",All!$AE130="RDP"),Ruler!X$10,IF(AND(All!$V130="P6",All!$AE130="RDP"),Ruler!X$11,IF(AND(All!$V130="P7",All!$AE130="RDP"),Ruler!X$12,IF(AND(All!$V130="P8",All!$AE130="RDP"),Ruler!X$13,IF(AND(All!$V130="P9",All!$AE130="RDP"),Ruler!X$14,IF(AND(All!$V130="P1",All!$AE130="RMS"),Ruler!X$6,IF(AND(All!$V130="P2",All!$AE130="RMS"),Ruler!X$15,IF(AND(All!$V130="P3",All!$AE130="RMS"),Ruler!X$16,IF(AND(All!$V130="P4",All!$AE130="RMS"),Ruler!X$17,IF(AND(All!$V130="P5",All!$AE130="RMS"),Ruler!X$18,IF(AND(All!$V130="P6",All!$AE130="RMS"),Ruler!X$19,IF(AND(All!$V130="P7",All!$AE130="RMS"),Ruler!X$20,IF(AND(All!$V130="P8",All!$AE130="RMS"),Ruler!X$21,IF(AND(All!$V130="P9",All!$AE130="RMS"),Ruler!X$22,IF(AND(All!$V130="P1",All!$AE130="RSS"),Ruler!X$6,IF(AND(All!$V130="P2",All!$AE130="RSS"),Ruler!X$23,IF(AND(All!$V130="P3",All!$AE130="RSS"),Ruler!X$24,IF(AND(All!$V130="P4",All!$AE130="RSS"),Ruler!X$25,IF(AND(All!$V130="P5",All!$AE130="RSS"),Ruler!X$26,IF(AND(All!$V130="P6",All!$AE130="RSS"),Ruler!X$27,IF(AND(All!$V130="P7",All!$AE130="RSS"),Ruler!X$28,IF(AND(All!$V130="P8",All!$AE130="RSS"),Ruler!X$29,IF(AND(All!$V130="P9",All!$AE130="RSS"),Ruler!X$30,0)))))))))))))))))))))))))))</f>
        <v>1</v>
      </c>
      <c r="CF130" s="325">
        <f>IF(AND(All!$V130="P1",All!$AE130="RDP"),Ruler!Y$6,IF(AND(All!$V130="P2",All!$AE130="RDP"),Ruler!Y$7,IF(AND(All!$V130="P3",All!$AE130="RDP"),Ruler!Y$8,IF(AND(All!$V130="P4",All!$AE130="RDP"),Ruler!Y$9,IF(AND(All!$V130="P5",All!$AE130="RDP"),Ruler!Y$10,IF(AND(All!$V130="P6",All!$AE130="RDP"),Ruler!Y$11,IF(AND(All!$V130="P7",All!$AE130="RDP"),Ruler!Y$12,IF(AND(All!$V130="P8",All!$AE130="RDP"),Ruler!Y$13,IF(AND(All!$V130="P9",All!$AE130="RDP"),Ruler!Y$14,IF(AND(All!$V130="P1",All!$AE130="RMS"),Ruler!Y$6,IF(AND(All!$V130="P2",All!$AE130="RMS"),Ruler!Y$15,IF(AND(All!$V130="P3",All!$AE130="RMS"),Ruler!Y$16,IF(AND(All!$V130="P4",All!$AE130="RMS"),Ruler!Y$17,IF(AND(All!$V130="P5",All!$AE130="RMS"),Ruler!Y$18,IF(AND(All!$V130="P6",All!$AE130="RMS"),Ruler!Y$19,IF(AND(All!$V130="P7",All!$AE130="RMS"),Ruler!Y$20,IF(AND(All!$V130="P8",All!$AE130="RMS"),Ruler!Y$21,IF(AND(All!$V130="P9",All!$AE130="RMS"),Ruler!Y$22,IF(AND(All!$V130="P1",All!$AE130="RSS"),Ruler!Y$6,IF(AND(All!$V130="P2",All!$AE130="RSS"),Ruler!Y$23,IF(AND(All!$V130="P3",All!$AE130="RSS"),Ruler!Y$24,IF(AND(All!$V130="P4",All!$AE130="RSS"),Ruler!Y$25,IF(AND(All!$V130="P5",All!$AE130="RSS"),Ruler!Y$26,IF(AND(All!$V130="P6",All!$AE130="RSS"),Ruler!Y$27,IF(AND(All!$V130="P7",All!$AE130="RSS"),Ruler!Y$28,IF(AND(All!$V130="P8",All!$AE130="RSS"),Ruler!Y$29,IF(AND(All!$V130="P9",All!$AE130="RSS"),Ruler!Y$30,0)))))))))))))))))))))))))))</f>
        <v>1</v>
      </c>
      <c r="CG130" s="325">
        <f>IF(AND(All!$V130="P1",All!$AE130="RDP"),Ruler!Z$6,IF(AND(All!$V130="P2",All!$AE130="RDP"),Ruler!Z$7,IF(AND(All!$V130="P3",All!$AE130="RDP"),Ruler!Z$8,IF(AND(All!$V130="P4",All!$AE130="RDP"),Ruler!Z$9,IF(AND(All!$V130="P5",All!$AE130="RDP"),Ruler!Z$10,IF(AND(All!$V130="P6",All!$AE130="RDP"),Ruler!Z$11,IF(AND(All!$V130="P7",All!$AE130="RDP"),Ruler!Z$12,IF(AND(All!$V130="P8",All!$AE130="RDP"),Ruler!Z$13,IF(AND(All!$V130="P9",All!$AE130="RDP"),Ruler!Z$14,IF(AND(All!$V130="P1",All!$AE130="RMS"),Ruler!Z$6,IF(AND(All!$V130="P2",All!$AE130="RMS"),Ruler!Z$15,IF(AND(All!$V130="P3",All!$AE130="RMS"),Ruler!Z$16,IF(AND(All!$V130="P4",All!$AE130="RMS"),Ruler!Z$17,IF(AND(All!$V130="P5",All!$AE130="RMS"),Ruler!Z$18,IF(AND(All!$V130="P6",All!$AE130="RMS"),Ruler!Z$19,IF(AND(All!$V130="P7",All!$AE130="RMS"),Ruler!Z$20,IF(AND(All!$V130="P8",All!$AE130="RMS"),Ruler!Z$21,IF(AND(All!$V130="P9",All!$AE130="RMS"),Ruler!Z$22,IF(AND(All!$V130="P1",All!$AE130="RSS"),Ruler!Z$6,IF(AND(All!$V130="P2",All!$AE130="RSS"),Ruler!Z$23,IF(AND(All!$V130="P3",All!$AE130="RSS"),Ruler!Z$24,IF(AND(All!$V130="P4",All!$AE130="RSS"),Ruler!Z$25,IF(AND(All!$V130="P5",All!$AE130="RSS"),Ruler!Z$26,IF(AND(All!$V130="P6",All!$AE130="RSS"),Ruler!Z$27,IF(AND(All!$V130="P7",All!$AE130="RSS"),Ruler!Z$28,IF(AND(All!$V130="P8",All!$AE130="RSS"),Ruler!Z$29,IF(AND(All!$V130="P9",All!$AE130="RSS"),Ruler!Z$30,0)))))))))))))))))))))))))))</f>
        <v>1</v>
      </c>
      <c r="CH130" s="325">
        <f>IF(AND(All!$V130="P1",All!$AE130="RDP"),Ruler!AA$6,IF(AND(All!$V130="P2",All!$AE130="RDP"),Ruler!AA$7,IF(AND(All!$V130="P3",All!$AE130="RDP"),Ruler!AA$8,IF(AND(All!$V130="P4",All!$AE130="RDP"),Ruler!AA$9,IF(AND(All!$V130="P5",All!$AE130="RDP"),Ruler!AA$10,IF(AND(All!$V130="P6",All!$AE130="RDP"),Ruler!AA$11,IF(AND(All!$V130="P7",All!$AE130="RDP"),Ruler!AA$12,IF(AND(All!$V130="P8",All!$AE130="RDP"),Ruler!AA$13,IF(AND(All!$V130="P9",All!$AE130="RDP"),Ruler!AA$14,IF(AND(All!$V130="P1",All!$AE130="RMS"),Ruler!AA$6,IF(AND(All!$V130="P2",All!$AE130="RMS"),Ruler!AA$15,IF(AND(All!$V130="P3",All!$AE130="RMS"),Ruler!AA$16,IF(AND(All!$V130="P4",All!$AE130="RMS"),Ruler!AA$17,IF(AND(All!$V130="P5",All!$AE130="RMS"),Ruler!AA$18,IF(AND(All!$V130="P6",All!$AE130="RMS"),Ruler!AA$19,IF(AND(All!$V130="P7",All!$AE130="RMS"),Ruler!AA$20,IF(AND(All!$V130="P8",All!$AE130="RMS"),Ruler!AA$21,IF(AND(All!$V130="P9",All!$AE130="RMS"),Ruler!AA$22,IF(AND(All!$V130="P1",All!$AE130="RSS"),Ruler!AA$6,IF(AND(All!$V130="P2",All!$AE130="RSS"),Ruler!AA$23,IF(AND(All!$V130="P3",All!$AE130="RSS"),Ruler!AA$24,IF(AND(All!$V130="P4",All!$AE130="RSS"),Ruler!AA$25,IF(AND(All!$V130="P5",All!$AE130="RSS"),Ruler!AA$26,IF(AND(All!$V130="P6",All!$AE130="RSS"),Ruler!AA$27,IF(AND(All!$V130="P7",All!$AE130="RSS"),Ruler!AA$28,IF(AND(All!$V130="P8",All!$AE130="RSS"),Ruler!AA$29,IF(AND(All!$V130="P9",All!$AE130="RSS"),Ruler!AA$30,0)))))))))))))))))))))))))))</f>
        <v>0</v>
      </c>
      <c r="CI130" s="325">
        <f>IF(AND(All!$V130="P1",All!$AE130="RDP"),Ruler!AB$6,IF(AND(All!$V130="P2",All!$AE130="RDP"),Ruler!AB$7,IF(AND(All!$V130="P3",All!$AE130="RDP"),Ruler!AB$8,IF(AND(All!$V130="P4",All!$AE130="RDP"),Ruler!AB$9,IF(AND(All!$V130="P5",All!$AE130="RDP"),Ruler!AB$10,IF(AND(All!$V130="P6",All!$AE130="RDP"),Ruler!AB$11,IF(AND(All!$V130="P7",All!$AE130="RDP"),Ruler!AB$12,IF(AND(All!$V130="P8",All!$AE130="RDP"),Ruler!AB$13,IF(AND(All!$V130="P9",All!$AE130="RDP"),Ruler!AB$14,IF(AND(All!$V130="P1",All!$AE130="RMS"),Ruler!AB$6,IF(AND(All!$V130="P2",All!$AE130="RMS"),Ruler!AB$15,IF(AND(All!$V130="P3",All!$AE130="RMS"),Ruler!AB$16,IF(AND(All!$V130="P4",All!$AE130="RMS"),Ruler!AB$17,IF(AND(All!$V130="P5",All!$AE130="RMS"),Ruler!AB$18,IF(AND(All!$V130="P6",All!$AE130="RMS"),Ruler!AB$19,IF(AND(All!$V130="P7",All!$AE130="RMS"),Ruler!AB$20,IF(AND(All!$V130="P8",All!$AE130="RMS"),Ruler!AB$21,IF(AND(All!$V130="P9",All!$AE130="RMS"),Ruler!AB$22,IF(AND(All!$V130="P1",All!$AE130="RSS"),Ruler!AB$6,IF(AND(All!$V130="P2",All!$AE130="RSS"),Ruler!AB$23,IF(AND(All!$V130="P3",All!$AE130="RSS"),Ruler!AB$24,IF(AND(All!$V130="P4",All!$AE130="RSS"),Ruler!AB$25,IF(AND(All!$V130="P5",All!$AE130="RSS"),Ruler!AB$26,IF(AND(All!$V130="P6",All!$AE130="RSS"),Ruler!AB$27,IF(AND(All!$V130="P7",All!$AE130="RSS"),Ruler!AB$28,IF(AND(All!$V130="P8",All!$AE130="RSS"),Ruler!AB$29,IF(AND(All!$V130="P9",All!$AE130="RSS"),Ruler!AB$30,0)))))))))))))))))))))))))))</f>
        <v>0</v>
      </c>
      <c r="CJ130" s="323">
        <f>Table9[[#This Row],[R-B1]]-Table9[[#This Row],[B1]]</f>
        <v>2</v>
      </c>
      <c r="CK130" s="43">
        <f>Table9[[#This Row],[R-B2]]-Table9[[#This Row],[B2]]</f>
        <v>2</v>
      </c>
      <c r="CL130" s="43">
        <f>Table9[[#This Row],[R-B3]]-Table9[[#This Row],[B3]]</f>
        <v>1</v>
      </c>
      <c r="CM130" s="43">
        <f>Table9[[#This Row],[R-B4]]-Table9[[#This Row],[B4]]</f>
        <v>2</v>
      </c>
      <c r="CN130" s="43">
        <f>Table9[[#This Row],[R-B5]]-Table9[[#This Row],[B5]]</f>
        <v>2</v>
      </c>
      <c r="CO130" s="43">
        <f>Table9[[#This Row],[R-B6]]-Table9[[#This Row],[B6]]</f>
        <v>2</v>
      </c>
      <c r="CP130" s="43">
        <f>Table9[[#This Row],[R-B7]]-Table9[[#This Row],[B7]]</f>
        <v>3</v>
      </c>
      <c r="CQ130" s="43">
        <f>Table9[[#This Row],[R-B8]]-Table9[[#This Row],[B8]]</f>
        <v>2</v>
      </c>
      <c r="CR130" s="43">
        <f>Table9[[#This Row],[R-B9]]-Table9[[#This Row],[B9]]</f>
        <v>2</v>
      </c>
      <c r="CS130" s="43">
        <f>Table9[[#This Row],[R-B10]]-Table9[[#This Row],[B10]]</f>
        <v>2</v>
      </c>
      <c r="CT130" s="43">
        <f>Table9[[#This Row],[R-B11]]-Table9[[#This Row],[B11]]</f>
        <v>2</v>
      </c>
      <c r="CU130" s="43">
        <f>Table9[[#This Row],[R-B12]]-Table9[[#This Row],[B12]]</f>
        <v>2</v>
      </c>
      <c r="CV130" s="43">
        <f>Table9[[#This Row],[R-K1]]-Table9[[#This Row],[K1]]</f>
        <v>2</v>
      </c>
      <c r="CW130" s="43">
        <f>Table9[[#This Row],[R-K2]]-Table9[[#This Row],[K2]]</f>
        <v>2</v>
      </c>
      <c r="CX130" s="43">
        <f>Table9[[#This Row],[R-K3]]-Table9[[#This Row],[K3]]</f>
        <v>1</v>
      </c>
      <c r="CY130" s="43">
        <f>Table9[[#This Row],[R-K4]]-Table9[[#This Row],[K4]]</f>
        <v>1</v>
      </c>
      <c r="CZ130" s="43">
        <f>Table9[[#This Row],[R-K5]]-Table9[[#This Row],[K5]]</f>
        <v>1</v>
      </c>
      <c r="DA130" s="43">
        <f>Table9[[#This Row],[R-P1]]-Table9[[#This Row],[P1]]</f>
        <v>1</v>
      </c>
      <c r="DB130" s="43">
        <f>Table9[[#This Row],[R-P2]]-Table9[[#This Row],[P2]]</f>
        <v>1</v>
      </c>
      <c r="DC130" s="43">
        <f>Table9[[#This Row],[R-P3]]-Table9[[#This Row],[P3]]</f>
        <v>1</v>
      </c>
      <c r="DD130" s="43">
        <f>Table9[[#This Row],[R-P4]]-Table9[[#This Row],[P4]]</f>
        <v>1</v>
      </c>
      <c r="DE130" s="43">
        <f>Table9[[#This Row],[R-P5]]-Table9[[#This Row],[P5]]</f>
        <v>1</v>
      </c>
      <c r="DF130" s="43">
        <f>Table9[[#This Row],[R-E1]]-Table9[[#This Row],[E1]]</f>
        <v>0</v>
      </c>
      <c r="DG130" s="328">
        <f>Table9[[#This Row],[R-E2]]-Table9[[#This Row],[E2]]</f>
        <v>0</v>
      </c>
      <c r="DH130" s="43">
        <f>COUNTIF(Table9[[#This Row],[G-B1]:[G-B12]],"&lt;=0")/12*100</f>
        <v>0</v>
      </c>
      <c r="DI130" s="43">
        <f>COUNTIF(Table9[[#This Row],[G-K1]:[G-K5]],"&lt;=0")/5*100</f>
        <v>0</v>
      </c>
      <c r="DJ130" s="43">
        <f>COUNTIF(Table9[[#This Row],[G-P1]:[G-P5]],"&lt;=0")/5*100</f>
        <v>0</v>
      </c>
      <c r="DK130" s="43">
        <f>COUNTIF(Table9[[#This Row],[G-E1]:[G-E2]],"&lt;=0")/2*100</f>
        <v>100</v>
      </c>
      <c r="DL130" s="450">
        <f>IF(AE130="RDP",(COUNTIF(Table9[[#This Row],[G-B3]],"&lt;=0")+COUNTIF(Table9[[#This Row],[G-B4]],"&lt;=0")+COUNTIF(Table9[[#This Row],[G-B7]],"&lt;=0")+COUNTIF(Table9[[#This Row],[G-B11]],"&lt;=0")+COUNTIF(Table9[[#This Row],[G-K2]],"&lt;=0"))/5*100,IF(AE130="RMS",(COUNTIF(Table9[[#This Row],[G-B4]],"&lt;=0")+COUNTIF(Table9[[#This Row],[G-B5]],"&lt;=0")+COUNTIF(Table9[[#This Row],[G-B10]],"&lt;=0")+COUNTIF(Table9[[#This Row],[G-B12]],"&lt;=0")+COUNTIF(Table9[[#This Row],[G-K2]],"&lt;=0"))/5*100,IF(AE130="RSS",(COUNTIF(Table9[[#This Row],[G-B1]],"&lt;=0")+COUNTIF(Table9[[#This Row],[G-B2]],"&lt;=0")+COUNTIF(Table9[[#This Row],[G-B6]],"&lt;=0")+COUNTIF(Table9[[#This Row],[G-B11]],"&lt;=0")+COUNTIF(Table9[[#This Row],[G-B12]],"&lt;=0"))/5*100,0)))</f>
        <v>0</v>
      </c>
      <c r="DM130" s="332"/>
      <c r="DR130" s="332"/>
      <c r="DW130" s="332"/>
      <c r="DX130" s="42"/>
      <c r="DY130" s="42"/>
      <c r="DZ130" s="42"/>
      <c r="EA130" s="333"/>
      <c r="EB130" s="342"/>
      <c r="EC130" s="339"/>
      <c r="ED130" s="339"/>
      <c r="EE130" s="338" t="s">
        <v>1122</v>
      </c>
    </row>
    <row r="131" spans="2:135" ht="15" hidden="1" thickBot="1" x14ac:dyDescent="0.4">
      <c r="B131" s="282">
        <v>135</v>
      </c>
      <c r="C131" s="42" t="s">
        <v>198</v>
      </c>
      <c r="E131" s="44" t="s">
        <v>1123</v>
      </c>
      <c r="F131" s="496">
        <v>1112282</v>
      </c>
      <c r="G131" s="357">
        <f t="shared" ca="1" si="9"/>
        <v>28.949677444824971</v>
      </c>
      <c r="H131" s="492">
        <v>35749</v>
      </c>
      <c r="I131" s="43" t="s">
        <v>136</v>
      </c>
      <c r="J131" s="43" t="s">
        <v>137</v>
      </c>
      <c r="K131" s="43" t="s">
        <v>138</v>
      </c>
      <c r="L131" s="43" t="s">
        <v>1124</v>
      </c>
      <c r="M131" s="43" t="s">
        <v>536</v>
      </c>
      <c r="N131" s="43"/>
      <c r="O131" s="43" t="s">
        <v>200</v>
      </c>
      <c r="P131" s="43"/>
      <c r="Q131" s="43" t="s">
        <v>144</v>
      </c>
      <c r="R131" s="43" t="s">
        <v>185</v>
      </c>
      <c r="S131" s="45">
        <v>46113</v>
      </c>
      <c r="T131" s="286">
        <f ca="1">YEARFRAC(S131,$T$1)</f>
        <v>0.55277777777777781</v>
      </c>
      <c r="U131" s="46">
        <f ca="1">Table9[[#This Row],[Years in PET]]</f>
        <v>0.55277777777777781</v>
      </c>
      <c r="V131" s="282" t="s">
        <v>55</v>
      </c>
      <c r="W131" s="43"/>
      <c r="X131" s="46">
        <f ca="1">($T$1-Table9[[#This Row],[Date of Appointment to Current Grade]])/365</f>
        <v>0.55515689687976411</v>
      </c>
      <c r="Y131" s="45">
        <v>46113</v>
      </c>
      <c r="Z131" s="43" t="s">
        <v>187</v>
      </c>
      <c r="AA131" s="43"/>
      <c r="AB131" s="43"/>
      <c r="AC131" s="43"/>
      <c r="AD131" s="43"/>
      <c r="AE131" s="43" t="s">
        <v>139</v>
      </c>
      <c r="AF131" s="43"/>
      <c r="AG131" s="43"/>
      <c r="AH131" s="43"/>
      <c r="AI131" s="43"/>
      <c r="AJ131" s="43"/>
      <c r="AK131" s="43"/>
      <c r="AL131" s="43"/>
      <c r="AM131" s="43"/>
      <c r="AN131" s="323">
        <v>1</v>
      </c>
      <c r="AO131" s="43">
        <v>1</v>
      </c>
      <c r="AP131" s="43">
        <v>1</v>
      </c>
      <c r="AQ131" s="43">
        <v>2</v>
      </c>
      <c r="AR131" s="43">
        <v>2</v>
      </c>
      <c r="AS131" s="43">
        <v>2</v>
      </c>
      <c r="AT131" s="43">
        <v>2</v>
      </c>
      <c r="AU131" s="43">
        <v>2</v>
      </c>
      <c r="AV131" s="43">
        <v>1</v>
      </c>
      <c r="AW131" s="43">
        <v>2</v>
      </c>
      <c r="AX131" s="43">
        <v>2</v>
      </c>
      <c r="AY131" s="43">
        <v>2</v>
      </c>
      <c r="AZ131" s="43">
        <v>2</v>
      </c>
      <c r="BA131" s="43">
        <v>1</v>
      </c>
      <c r="BB131" s="43">
        <v>0</v>
      </c>
      <c r="BC131" s="43">
        <v>1</v>
      </c>
      <c r="BD131" s="43">
        <v>0</v>
      </c>
      <c r="BE131" s="43">
        <v>0</v>
      </c>
      <c r="BF131" s="43">
        <v>1</v>
      </c>
      <c r="BG131" s="43">
        <v>1</v>
      </c>
      <c r="BH131" s="43">
        <v>1</v>
      </c>
      <c r="BI131" s="43">
        <v>0</v>
      </c>
      <c r="BJ131" s="43">
        <v>0</v>
      </c>
      <c r="BK131" s="328">
        <v>0</v>
      </c>
      <c r="BL131" s="325">
        <f>IF(AND(All!$V131="P1",All!$AE131="RDP"),Ruler!E$6,IF(AND(All!$V131="P2",All!$AE131="RDP"),Ruler!E$7,IF(AND(All!$V131="P3",All!$AE131="RDP"),Ruler!E$8,IF(AND(All!$V131="P4",All!$AE131="RDP"),Ruler!E$9,IF(AND(All!$V131="P5",All!$AE131="RDP"),Ruler!E$10,IF(AND(All!$V131="P6",All!$AE131="RDP"),Ruler!E$11,IF(AND(All!$V131="P7",All!$AE131="RDP"),Ruler!E$12,IF(AND(All!$V131="P8",All!$AE131="RDP"),Ruler!E$13,IF(AND(All!$V131="P9",All!$AE131="RDP"),Ruler!E$14,IF(AND(All!$V131="P1",All!$AE131="RMS"),Ruler!E$6,IF(AND(All!$V131="P2",All!$AE131="RMS"),Ruler!E$15,IF(AND(All!$V131="P3",All!$AE131="RMS"),Ruler!E$16,IF(AND(All!$V131="P4",All!$AE131="RMS"),Ruler!E$17,IF(AND(All!$V131="P5",All!$AE131="RMS"),Ruler!E$18,IF(AND(All!$V131="P6",All!$AE131="RMS"),Ruler!E$19,IF(AND(All!$V131="P7",All!$AE131="RMS"),Ruler!E$20,IF(AND(All!$V131="P8",All!$AE131="RMS"),Ruler!E$21,IF(AND(All!$V131="P9",All!$AE131="RMS"),Ruler!E$22,IF(AND(All!$V131="P1",All!$AE131="RSS"),Ruler!E$6,IF(AND(All!$V131="P2",All!$AE131="RSS"),Ruler!E$23,IF(AND(All!$V131="P3",All!$AE131="RSS"),Ruler!E$24,IF(AND(All!$V131="P4",All!$AE131="RSS"),Ruler!E$25,IF(AND(All!$V131="P5",All!$AE131="RSS"),Ruler!E$26,IF(AND(All!$V131="P6",All!$AE131="RSS"),Ruler!E$27,IF(AND(All!$V131="P7",All!$AE131="RSS"),Ruler!E$28,IF(AND(All!$V131="P8",All!$AE131="RSS"),Ruler!E$29,IF(AND(All!$V131="P9",All!$AE131="RSS"),Ruler!E$30,0)))))))))))))))))))))))))))</f>
        <v>1</v>
      </c>
      <c r="BM131" s="325">
        <f>IF(AND(All!$V131="P1",All!$AE131="RDP"),Ruler!F$6,IF(AND(All!$V131="P2",All!$AE131="RDP"),Ruler!F$7,IF(AND(All!$V131="P3",All!$AE131="RDP"),Ruler!F$8,IF(AND(All!$V131="P4",All!$AE131="RDP"),Ruler!F$9,IF(AND(All!$V131="P5",All!$AE131="RDP"),Ruler!F$10,IF(AND(All!$V131="P6",All!$AE131="RDP"),Ruler!F$11,IF(AND(All!$V131="P7",All!$AE131="RDP"),Ruler!F$12,IF(AND(All!$V131="P8",All!$AE131="RDP"),Ruler!F$13,IF(AND(All!$V131="P9",All!$AE131="RDP"),Ruler!F$14,IF(AND(All!$V131="P1",All!$AE131="RMS"),Ruler!F$6,IF(AND(All!$V131="P2",All!$AE131="RMS"),Ruler!F$15,IF(AND(All!$V131="P3",All!$AE131="RMS"),Ruler!F$16,IF(AND(All!$V131="P4",All!$AE131="RMS"),Ruler!F$17,IF(AND(All!$V131="P5",All!$AE131="RMS"),Ruler!F$18,IF(AND(All!$V131="P6",All!$AE131="RMS"),Ruler!F$19,IF(AND(All!$V131="P7",All!$AE131="RMS"),Ruler!F$20,IF(AND(All!$V131="P8",All!$AE131="RMS"),Ruler!F$21,IF(AND(All!$V131="P9",All!$AE131="RMS"),Ruler!F$22,IF(AND(All!$V131="P1",All!$AE131="RSS"),Ruler!F$6,IF(AND(All!$V131="P2",All!$AE131="RSS"),Ruler!F$23,IF(AND(All!$V131="P3",All!$AE131="RSS"),Ruler!F$24,IF(AND(All!$V131="P4",All!$AE131="RSS"),Ruler!F$25,IF(AND(All!$V131="P5",All!$AE131="RSS"),Ruler!F$26,IF(AND(All!$V131="P6",All!$AE131="RSS"),Ruler!F$27,IF(AND(All!$V131="P7",All!$AE131="RSS"),Ruler!F$28,IF(AND(All!$V131="P8",All!$AE131="RSS"),Ruler!F$29,IF(AND(All!$V131="P9",All!$AE131="RSS"),Ruler!F$30,0)))))))))))))))))))))))))))</f>
        <v>1</v>
      </c>
      <c r="BN131" s="325">
        <f>IF(AND(All!$V131="P1",All!$AE131="RDP"),Ruler!G$6,IF(AND(All!$V131="P2",All!$AE131="RDP"),Ruler!G$7,IF(AND(All!$V131="P3",All!$AE131="RDP"),Ruler!G$8,IF(AND(All!$V131="P4",All!$AE131="RDP"),Ruler!G$9,IF(AND(All!$V131="P5",All!$AE131="RDP"),Ruler!G$10,IF(AND(All!$V131="P6",All!$AE131="RDP"),Ruler!G$11,IF(AND(All!$V131="P7",All!$AE131="RDP"),Ruler!G$12,IF(AND(All!$V131="P8",All!$AE131="RDP"),Ruler!G$13,IF(AND(All!$V131="P9",All!$AE131="RDP"),Ruler!G$14,IF(AND(All!$V131="P1",All!$AE131="RMS"),Ruler!G$6,IF(AND(All!$V131="P2",All!$AE131="RMS"),Ruler!G$15,IF(AND(All!$V131="P3",All!$AE131="RMS"),Ruler!G$16,IF(AND(All!$V131="P4",All!$AE131="RMS"),Ruler!G$17,IF(AND(All!$V131="P5",All!$AE131="RMS"),Ruler!G$18,IF(AND(All!$V131="P6",All!$AE131="RMS"),Ruler!G$19,IF(AND(All!$V131="P7",All!$AE131="RMS"),Ruler!G$20,IF(AND(All!$V131="P8",All!$AE131="RMS"),Ruler!G$21,IF(AND(All!$V131="P9",All!$AE131="RMS"),Ruler!G$22,IF(AND(All!$V131="P1",All!$AE131="RSS"),Ruler!G$6,IF(AND(All!$V131="P2",All!$AE131="RSS"),Ruler!G$23,IF(AND(All!$V131="P3",All!$AE131="RSS"),Ruler!G$24,IF(AND(All!$V131="P4",All!$AE131="RSS"),Ruler!G$25,IF(AND(All!$V131="P5",All!$AE131="RSS"),Ruler!G$26,IF(AND(All!$V131="P6",All!$AE131="RSS"),Ruler!G$27,IF(AND(All!$V131="P7",All!$AE131="RSS"),Ruler!G$28,IF(AND(All!$V131="P8",All!$AE131="RSS"),Ruler!G$29,IF(AND(All!$V131="P9",All!$AE131="RSS"),Ruler!G$30,0)))))))))))))))))))))))))))</f>
        <v>1</v>
      </c>
      <c r="BO131" s="325">
        <f>IF(AND(All!$V131="P1",All!$AE131="RDP"),Ruler!H$6,IF(AND(All!$V131="P2",All!$AE131="RDP"),Ruler!H$7,IF(AND(All!$V131="P3",All!$AE131="RDP"),Ruler!H$8,IF(AND(All!$V131="P4",All!$AE131="RDP"),Ruler!H$9,IF(AND(All!$V131="P5",All!$AE131="RDP"),Ruler!H$10,IF(AND(All!$V131="P6",All!$AE131="RDP"),Ruler!H$11,IF(AND(All!$V131="P7",All!$AE131="RDP"),Ruler!H$12,IF(AND(All!$V131="P8",All!$AE131="RDP"),Ruler!H$13,IF(AND(All!$V131="P9",All!$AE131="RDP"),Ruler!H$14,IF(AND(All!$V131="P1",All!$AE131="RMS"),Ruler!H$6,IF(AND(All!$V131="P2",All!$AE131="RMS"),Ruler!H$15,IF(AND(All!$V131="P3",All!$AE131="RMS"),Ruler!H$16,IF(AND(All!$V131="P4",All!$AE131="RMS"),Ruler!H$17,IF(AND(All!$V131="P5",All!$AE131="RMS"),Ruler!H$18,IF(AND(All!$V131="P6",All!$AE131="RMS"),Ruler!H$19,IF(AND(All!$V131="P7",All!$AE131="RMS"),Ruler!H$20,IF(AND(All!$V131="P8",All!$AE131="RMS"),Ruler!H$21,IF(AND(All!$V131="P9",All!$AE131="RMS"),Ruler!H$22,IF(AND(All!$V131="P1",All!$AE131="RSS"),Ruler!H$6,IF(AND(All!$V131="P2",All!$AE131="RSS"),Ruler!H$23,IF(AND(All!$V131="P3",All!$AE131="RSS"),Ruler!H$24,IF(AND(All!$V131="P4",All!$AE131="RSS"),Ruler!H$25,IF(AND(All!$V131="P5",All!$AE131="RSS"),Ruler!H$26,IF(AND(All!$V131="P6",All!$AE131="RSS"),Ruler!H$27,IF(AND(All!$V131="P7",All!$AE131="RSS"),Ruler!H$28,IF(AND(All!$V131="P8",All!$AE131="RSS"),Ruler!H$29,IF(AND(All!$V131="P9",All!$AE131="RSS"),Ruler!H$30,0)))))))))))))))))))))))))))</f>
        <v>2</v>
      </c>
      <c r="BP131" s="325">
        <f>IF(AND(All!$V131="P1",All!$AE131="RDP"),Ruler!I$6,IF(AND(All!$V131="P2",All!$AE131="RDP"),Ruler!I$7,IF(AND(All!$V131="P3",All!$AE131="RDP"),Ruler!I$8,IF(AND(All!$V131="P4",All!$AE131="RDP"),Ruler!I$9,IF(AND(All!$V131="P5",All!$AE131="RDP"),Ruler!I$10,IF(AND(All!$V131="P6",All!$AE131="RDP"),Ruler!I$11,IF(AND(All!$V131="P7",All!$AE131="RDP"),Ruler!I$12,IF(AND(All!$V131="P8",All!$AE131="RDP"),Ruler!I$13,IF(AND(All!$V131="P9",All!$AE131="RDP"),Ruler!I$14,IF(AND(All!$V131="P1",All!$AE131="RMS"),Ruler!I$6,IF(AND(All!$V131="P2",All!$AE131="RMS"),Ruler!I$15,IF(AND(All!$V131="P3",All!$AE131="RMS"),Ruler!I$16,IF(AND(All!$V131="P4",All!$AE131="RMS"),Ruler!I$17,IF(AND(All!$V131="P5",All!$AE131="RMS"),Ruler!I$18,IF(AND(All!$V131="P6",All!$AE131="RMS"),Ruler!I$19,IF(AND(All!$V131="P7",All!$AE131="RMS"),Ruler!I$20,IF(AND(All!$V131="P8",All!$AE131="RMS"),Ruler!I$21,IF(AND(All!$V131="P9",All!$AE131="RMS"),Ruler!I$22,IF(AND(All!$V131="P1",All!$AE131="RSS"),Ruler!I$6,IF(AND(All!$V131="P2",All!$AE131="RSS"),Ruler!I$23,IF(AND(All!$V131="P3",All!$AE131="RSS"),Ruler!I$24,IF(AND(All!$V131="P4",All!$AE131="RSS"),Ruler!I$25,IF(AND(All!$V131="P5",All!$AE131="RSS"),Ruler!I$26,IF(AND(All!$V131="P6",All!$AE131="RSS"),Ruler!I$27,IF(AND(All!$V131="P7",All!$AE131="RSS"),Ruler!I$28,IF(AND(All!$V131="P8",All!$AE131="RSS"),Ruler!I$29,IF(AND(All!$V131="P9",All!$AE131="RSS"),Ruler!I$30,0)))))))))))))))))))))))))))</f>
        <v>2</v>
      </c>
      <c r="BQ131" s="325">
        <f>IF(AND(All!$V131="P1",All!$AE131="RDP"),Ruler!J$6,IF(AND(All!$V131="P2",All!$AE131="RDP"),Ruler!J$7,IF(AND(All!$V131="P3",All!$AE131="RDP"),Ruler!J$8,IF(AND(All!$V131="P4",All!$AE131="RDP"),Ruler!J$9,IF(AND(All!$V131="P5",All!$AE131="RDP"),Ruler!J$10,IF(AND(All!$V131="P6",All!$AE131="RDP"),Ruler!J$11,IF(AND(All!$V131="P7",All!$AE131="RDP"),Ruler!J$12,IF(AND(All!$V131="P8",All!$AE131="RDP"),Ruler!J$13,IF(AND(All!$V131="P9",All!$AE131="RDP"),Ruler!J$14,IF(AND(All!$V131="P1",All!$AE131="RMS"),Ruler!J$6,IF(AND(All!$V131="P2",All!$AE131="RMS"),Ruler!J$15,IF(AND(All!$V131="P3",All!$AE131="RMS"),Ruler!J$16,IF(AND(All!$V131="P4",All!$AE131="RMS"),Ruler!J$17,IF(AND(All!$V131="P5",All!$AE131="RMS"),Ruler!J$18,IF(AND(All!$V131="P6",All!$AE131="RMS"),Ruler!J$19,IF(AND(All!$V131="P7",All!$AE131="RMS"),Ruler!J$20,IF(AND(All!$V131="P8",All!$AE131="RMS"),Ruler!J$21,IF(AND(All!$V131="P9",All!$AE131="RMS"),Ruler!J$22,IF(AND(All!$V131="P1",All!$AE131="RSS"),Ruler!J$6,IF(AND(All!$V131="P2",All!$AE131="RSS"),Ruler!J$23,IF(AND(All!$V131="P3",All!$AE131="RSS"),Ruler!J$24,IF(AND(All!$V131="P4",All!$AE131="RSS"),Ruler!J$25,IF(AND(All!$V131="P5",All!$AE131="RSS"),Ruler!J$26,IF(AND(All!$V131="P6",All!$AE131="RSS"),Ruler!J$27,IF(AND(All!$V131="P7",All!$AE131="RSS"),Ruler!J$28,IF(AND(All!$V131="P8",All!$AE131="RSS"),Ruler!J$29,IF(AND(All!$V131="P9",All!$AE131="RSS"),Ruler!J$30,0)))))))))))))))))))))))))))</f>
        <v>2</v>
      </c>
      <c r="BR131" s="325">
        <f>IF(AND(All!$V131="P1",All!$AE131="RDP"),Ruler!K$6,IF(AND(All!$V131="P2",All!$AE131="RDP"),Ruler!K$7,IF(AND(All!$V131="P3",All!$AE131="RDP"),Ruler!K$8,IF(AND(All!$V131="P4",All!$AE131="RDP"),Ruler!K$9,IF(AND(All!$V131="P5",All!$AE131="RDP"),Ruler!K$10,IF(AND(All!$V131="P6",All!$AE131="RDP"),Ruler!K$11,IF(AND(All!$V131="P7",All!$AE131="RDP"),Ruler!K$12,IF(AND(All!$V131="P8",All!$AE131="RDP"),Ruler!K$13,IF(AND(All!$V131="P9",All!$AE131="RDP"),Ruler!K$14,IF(AND(All!$V131="P1",All!$AE131="RMS"),Ruler!K$6,IF(AND(All!$V131="P2",All!$AE131="RMS"),Ruler!K$15,IF(AND(All!$V131="P3",All!$AE131="RMS"),Ruler!K$16,IF(AND(All!$V131="P4",All!$AE131="RMS"),Ruler!K$17,IF(AND(All!$V131="P5",All!$AE131="RMS"),Ruler!K$18,IF(AND(All!$V131="P6",All!$AE131="RMS"),Ruler!K$19,IF(AND(All!$V131="P7",All!$AE131="RMS"),Ruler!K$20,IF(AND(All!$V131="P8",All!$AE131="RMS"),Ruler!K$21,IF(AND(All!$V131="P9",All!$AE131="RMS"),Ruler!K$22,IF(AND(All!$V131="P1",All!$AE131="RSS"),Ruler!K$6,IF(AND(All!$V131="P2",All!$AE131="RSS"),Ruler!K$23,IF(AND(All!$V131="P3",All!$AE131="RSS"),Ruler!K$24,IF(AND(All!$V131="P4",All!$AE131="RSS"),Ruler!K$25,IF(AND(All!$V131="P5",All!$AE131="RSS"),Ruler!K$26,IF(AND(All!$V131="P6",All!$AE131="RSS"),Ruler!K$27,IF(AND(All!$V131="P7",All!$AE131="RSS"),Ruler!K$28,IF(AND(All!$V131="P8",All!$AE131="RSS"),Ruler!K$29,IF(AND(All!$V131="P9",All!$AE131="RSS"),Ruler!K$30,0)))))))))))))))))))))))))))</f>
        <v>2</v>
      </c>
      <c r="BS131" s="325">
        <f>IF(AND(All!$V131="P1",All!$AE131="RDP"),Ruler!L$6,IF(AND(All!$V131="P2",All!$AE131="RDP"),Ruler!L$7,IF(AND(All!$V131="P3",All!$AE131="RDP"),Ruler!L$8,IF(AND(All!$V131="P4",All!$AE131="RDP"),Ruler!L$9,IF(AND(All!$V131="P5",All!$AE131="RDP"),Ruler!L$10,IF(AND(All!$V131="P6",All!$AE131="RDP"),Ruler!L$11,IF(AND(All!$V131="P7",All!$AE131="RDP"),Ruler!L$12,IF(AND(All!$V131="P8",All!$AE131="RDP"),Ruler!L$13,IF(AND(All!$V131="P9",All!$AE131="RDP"),Ruler!L$14,IF(AND(All!$V131="P1",All!$AE131="RMS"),Ruler!L$6,IF(AND(All!$V131="P2",All!$AE131="RMS"),Ruler!L$15,IF(AND(All!$V131="P3",All!$AE131="RMS"),Ruler!L$16,IF(AND(All!$V131="P4",All!$AE131="RMS"),Ruler!L$17,IF(AND(All!$V131="P5",All!$AE131="RMS"),Ruler!L$18,IF(AND(All!$V131="P6",All!$AE131="RMS"),Ruler!L$19,IF(AND(All!$V131="P7",All!$AE131="RMS"),Ruler!L$20,IF(AND(All!$V131="P8",All!$AE131="RMS"),Ruler!L$21,IF(AND(All!$V131="P9",All!$AE131="RMS"),Ruler!L$22,IF(AND(All!$V131="P1",All!$AE131="RSS"),Ruler!L$6,IF(AND(All!$V131="P2",All!$AE131="RSS"),Ruler!L$23,IF(AND(All!$V131="P3",All!$AE131="RSS"),Ruler!L$24,IF(AND(All!$V131="P4",All!$AE131="RSS"),Ruler!L$25,IF(AND(All!$V131="P5",All!$AE131="RSS"),Ruler!L$26,IF(AND(All!$V131="P6",All!$AE131="RSS"),Ruler!L$27,IF(AND(All!$V131="P7",All!$AE131="RSS"),Ruler!L$28,IF(AND(All!$V131="P8",All!$AE131="RSS"),Ruler!L$29,IF(AND(All!$V131="P9",All!$AE131="RSS"),Ruler!L$30,0)))))))))))))))))))))))))))</f>
        <v>2</v>
      </c>
      <c r="BT131" s="325">
        <f>IF(AND(All!$V131="P1",All!$AE131="RDP"),Ruler!M$6,IF(AND(All!$V131="P2",All!$AE131="RDP"),Ruler!M$7,IF(AND(All!$V131="P3",All!$AE131="RDP"),Ruler!M$8,IF(AND(All!$V131="P4",All!$AE131="RDP"),Ruler!M$9,IF(AND(All!$V131="P5",All!$AE131="RDP"),Ruler!M$10,IF(AND(All!$V131="P6",All!$AE131="RDP"),Ruler!M$11,IF(AND(All!$V131="P7",All!$AE131="RDP"),Ruler!M$12,IF(AND(All!$V131="P8",All!$AE131="RDP"),Ruler!M$13,IF(AND(All!$V131="P9",All!$AE131="RDP"),Ruler!M$14,IF(AND(All!$V131="P1",All!$AE131="RMS"),Ruler!M$6,IF(AND(All!$V131="P2",All!$AE131="RMS"),Ruler!M$15,IF(AND(All!$V131="P3",All!$AE131="RMS"),Ruler!M$16,IF(AND(All!$V131="P4",All!$AE131="RMS"),Ruler!M$17,IF(AND(All!$V131="P5",All!$AE131="RMS"),Ruler!M$18,IF(AND(All!$V131="P6",All!$AE131="RMS"),Ruler!M$19,IF(AND(All!$V131="P7",All!$AE131="RMS"),Ruler!M$20,IF(AND(All!$V131="P8",All!$AE131="RMS"),Ruler!M$21,IF(AND(All!$V131="P9",All!$AE131="RMS"),Ruler!M$22,IF(AND(All!$V131="P1",All!$AE131="RSS"),Ruler!M$6,IF(AND(All!$V131="P2",All!$AE131="RSS"),Ruler!M$23,IF(AND(All!$V131="P3",All!$AE131="RSS"),Ruler!M$24,IF(AND(All!$V131="P4",All!$AE131="RSS"),Ruler!M$25,IF(AND(All!$V131="P5",All!$AE131="RSS"),Ruler!M$26,IF(AND(All!$V131="P6",All!$AE131="RSS"),Ruler!M$27,IF(AND(All!$V131="P7",All!$AE131="RSS"),Ruler!M$28,IF(AND(All!$V131="P8",All!$AE131="RSS"),Ruler!M$29,IF(AND(All!$V131="P9",All!$AE131="RSS"),Ruler!M$30,0)))))))))))))))))))))))))))</f>
        <v>1</v>
      </c>
      <c r="BU131" s="325">
        <f>IF(AND(All!$V131="P1",All!$AE131="RDP"),Ruler!N$6,IF(AND(All!$V131="P2",All!$AE131="RDP"),Ruler!N$7,IF(AND(All!$V131="P3",All!$AE131="RDP"),Ruler!N$8,IF(AND(All!$V131="P4",All!$AE131="RDP"),Ruler!N$9,IF(AND(All!$V131="P5",All!$AE131="RDP"),Ruler!N$10,IF(AND(All!$V131="P6",All!$AE131="RDP"),Ruler!N$11,IF(AND(All!$V131="P7",All!$AE131="RDP"),Ruler!N$12,IF(AND(All!$V131="P8",All!$AE131="RDP"),Ruler!N$13,IF(AND(All!$V131="P9",All!$AE131="RDP"),Ruler!N$14,IF(AND(All!$V131="P1",All!$AE131="RMS"),Ruler!N$6,IF(AND(All!$V131="P2",All!$AE131="RMS"),Ruler!N$15,IF(AND(All!$V131="P3",All!$AE131="RMS"),Ruler!N$16,IF(AND(All!$V131="P4",All!$AE131="RMS"),Ruler!N$17,IF(AND(All!$V131="P5",All!$AE131="RMS"),Ruler!N$18,IF(AND(All!$V131="P6",All!$AE131="RMS"),Ruler!N$19,IF(AND(All!$V131="P7",All!$AE131="RMS"),Ruler!N$20,IF(AND(All!$V131="P8",All!$AE131="RMS"),Ruler!N$21,IF(AND(All!$V131="P9",All!$AE131="RMS"),Ruler!N$22,IF(AND(All!$V131="P1",All!$AE131="RSS"),Ruler!N$6,IF(AND(All!$V131="P2",All!$AE131="RSS"),Ruler!N$23,IF(AND(All!$V131="P3",All!$AE131="RSS"),Ruler!N$24,IF(AND(All!$V131="P4",All!$AE131="RSS"),Ruler!N$25,IF(AND(All!$V131="P5",All!$AE131="RSS"),Ruler!N$26,IF(AND(All!$V131="P6",All!$AE131="RSS"),Ruler!N$27,IF(AND(All!$V131="P7",All!$AE131="RSS"),Ruler!N$28,IF(AND(All!$V131="P8",All!$AE131="RSS"),Ruler!N$29,IF(AND(All!$V131="P9",All!$AE131="RSS"),Ruler!N$30,0)))))))))))))))))))))))))))</f>
        <v>2</v>
      </c>
      <c r="BV131" s="325">
        <f>IF(AND(All!$V131="P1",All!$AE131="RDP"),Ruler!O$6,IF(AND(All!$V131="P2",All!$AE131="RDP"),Ruler!O$7,IF(AND(All!$V131="P3",All!$AE131="RDP"),Ruler!O$8,IF(AND(All!$V131="P4",All!$AE131="RDP"),Ruler!O$9,IF(AND(All!$V131="P5",All!$AE131="RDP"),Ruler!O$10,IF(AND(All!$V131="P6",All!$AE131="RDP"),Ruler!O$11,IF(AND(All!$V131="P7",All!$AE131="RDP"),Ruler!O$12,IF(AND(All!$V131="P8",All!$AE131="RDP"),Ruler!O$13,IF(AND(All!$V131="P9",All!$AE131="RDP"),Ruler!O$14,IF(AND(All!$V131="P1",All!$AE131="RMS"),Ruler!O$6,IF(AND(All!$V131="P2",All!$AE131="RMS"),Ruler!O$15,IF(AND(All!$V131="P3",All!$AE131="RMS"),Ruler!O$16,IF(AND(All!$V131="P4",All!$AE131="RMS"),Ruler!O$17,IF(AND(All!$V131="P5",All!$AE131="RMS"),Ruler!O$18,IF(AND(All!$V131="P6",All!$AE131="RMS"),Ruler!O$19,IF(AND(All!$V131="P7",All!$AE131="RMS"),Ruler!O$20,IF(AND(All!$V131="P8",All!$AE131="RMS"),Ruler!O$21,IF(AND(All!$V131="P9",All!$AE131="RMS"),Ruler!O$22,IF(AND(All!$V131="P1",All!$AE131="RSS"),Ruler!O$6,IF(AND(All!$V131="P2",All!$AE131="RSS"),Ruler!O$23,IF(AND(All!$V131="P3",All!$AE131="RSS"),Ruler!O$24,IF(AND(All!$V131="P4",All!$AE131="RSS"),Ruler!O$25,IF(AND(All!$V131="P5",All!$AE131="RSS"),Ruler!O$26,IF(AND(All!$V131="P6",All!$AE131="RSS"),Ruler!O$27,IF(AND(All!$V131="P7",All!$AE131="RSS"),Ruler!O$28,IF(AND(All!$V131="P8",All!$AE131="RSS"),Ruler!O$29,IF(AND(All!$V131="P9",All!$AE131="RSS"),Ruler!O$30,0)))))))))))))))))))))))))))</f>
        <v>1</v>
      </c>
      <c r="BW131" s="325">
        <f>IF(AND(All!$V131="P1",All!$AE131="RDP"),Ruler!P$6,IF(AND(All!$V131="P2",All!$AE131="RDP"),Ruler!P$7,IF(AND(All!$V131="P3",All!$AE131="RDP"),Ruler!P$8,IF(AND(All!$V131="P4",All!$AE131="RDP"),Ruler!P$9,IF(AND(All!$V131="P5",All!$AE131="RDP"),Ruler!P$10,IF(AND(All!$V131="P6",All!$AE131="RDP"),Ruler!P$11,IF(AND(All!$V131="P7",All!$AE131="RDP"),Ruler!P$12,IF(AND(All!$V131="P8",All!$AE131="RDP"),Ruler!P$13,IF(AND(All!$V131="P9",All!$AE131="RDP"),Ruler!P$14,IF(AND(All!$V131="P1",All!$AE131="RMS"),Ruler!P$6,IF(AND(All!$V131="P2",All!$AE131="RMS"),Ruler!P$15,IF(AND(All!$V131="P3",All!$AE131="RMS"),Ruler!P$16,IF(AND(All!$V131="P4",All!$AE131="RMS"),Ruler!P$17,IF(AND(All!$V131="P5",All!$AE131="RMS"),Ruler!P$18,IF(AND(All!$V131="P6",All!$AE131="RMS"),Ruler!P$19,IF(AND(All!$V131="P7",All!$AE131="RMS"),Ruler!P$20,IF(AND(All!$V131="P8",All!$AE131="RMS"),Ruler!P$21,IF(AND(All!$V131="P9",All!$AE131="RMS"),Ruler!P$22,IF(AND(All!$V131="P1",All!$AE131="RSS"),Ruler!P$6,IF(AND(All!$V131="P2",All!$AE131="RSS"),Ruler!P$23,IF(AND(All!$V131="P3",All!$AE131="RSS"),Ruler!P$24,IF(AND(All!$V131="P4",All!$AE131="RSS"),Ruler!P$25,IF(AND(All!$V131="P5",All!$AE131="RSS"),Ruler!P$26,IF(AND(All!$V131="P6",All!$AE131="RSS"),Ruler!P$27,IF(AND(All!$V131="P7",All!$AE131="RSS"),Ruler!P$28,IF(AND(All!$V131="P8",All!$AE131="RSS"),Ruler!P$29,IF(AND(All!$V131="P9",All!$AE131="RSS"),Ruler!P$30,0)))))))))))))))))))))))))))</f>
        <v>2</v>
      </c>
      <c r="BX131" s="325">
        <f>IF(AND(All!$V131="P1",All!$AE131="RDP"),Ruler!Q$6,IF(AND(All!$V131="P2",All!$AE131="RDP"),Ruler!Q$7,IF(AND(All!$V131="P3",All!$AE131="RDP"),Ruler!Q$8,IF(AND(All!$V131="P4",All!$AE131="RDP"),Ruler!Q$9,IF(AND(All!$V131="P5",All!$AE131="RDP"),Ruler!Q$10,IF(AND(All!$V131="P6",All!$AE131="RDP"),Ruler!Q$11,IF(AND(All!$V131="P7",All!$AE131="RDP"),Ruler!Q$12,IF(AND(All!$V131="P8",All!$AE131="RDP"),Ruler!Q$13,IF(AND(All!$V131="P9",All!$AE131="RDP"),Ruler!Q$14,IF(AND(All!$V131="P1",All!$AE131="RMS"),Ruler!Q$6,IF(AND(All!$V131="P2",All!$AE131="RMS"),Ruler!Q$15,IF(AND(All!$V131="P3",All!$AE131="RMS"),Ruler!Q$16,IF(AND(All!$V131="P4",All!$AE131="RMS"),Ruler!Q$17,IF(AND(All!$V131="P5",All!$AE131="RMS"),Ruler!Q$18,IF(AND(All!$V131="P6",All!$AE131="RMS"),Ruler!Q$19,IF(AND(All!$V131="P7",All!$AE131="RMS"),Ruler!Q$20,IF(AND(All!$V131="P8",All!$AE131="RMS"),Ruler!Q$21,IF(AND(All!$V131="P9",All!$AE131="RMS"),Ruler!Q$22,IF(AND(All!$V131="P1",All!$AE131="RSS"),Ruler!Q$6,IF(AND(All!$V131="P2",All!$AE131="RSS"),Ruler!Q$23,IF(AND(All!$V131="P3",All!$AE131="RSS"),Ruler!Q$24,IF(AND(All!$V131="P4",All!$AE131="RSS"),Ruler!Q$25,IF(AND(All!$V131="P5",All!$AE131="RSS"),Ruler!Q$26,IF(AND(All!$V131="P6",All!$AE131="RSS"),Ruler!Q$27,IF(AND(All!$V131="P7",All!$AE131="RSS"),Ruler!Q$28,IF(AND(All!$V131="P8",All!$AE131="RSS"),Ruler!Q$29,IF(AND(All!$V131="P9",All!$AE131="RSS"),Ruler!Q$30,0)))))))))))))))))))))))))))</f>
        <v>2</v>
      </c>
      <c r="BY131" s="325">
        <f>IF(AND(All!$V131="P1",All!$AE131="RDP"),Ruler!R$6,IF(AND(All!$V131="P2",All!$AE131="RDP"),Ruler!R$7,IF(AND(All!$V131="P3",All!$AE131="RDP"),Ruler!R$8,IF(AND(All!$V131="P4",All!$AE131="RDP"),Ruler!R$9,IF(AND(All!$V131="P5",All!$AE131="RDP"),Ruler!R$10,IF(AND(All!$V131="P6",All!$AE131="RDP"),Ruler!R$11,IF(AND(All!$V131="P7",All!$AE131="RDP"),Ruler!R$12,IF(AND(All!$V131="P8",All!$AE131="RDP"),Ruler!R$13,IF(AND(All!$V131="P9",All!$AE131="RDP"),Ruler!R$14,IF(AND(All!$V131="P1",All!$AE131="RMS"),Ruler!R$6,IF(AND(All!$V131="P2",All!$AE131="RMS"),Ruler!R$15,IF(AND(All!$V131="P3",All!$AE131="RMS"),Ruler!R$16,IF(AND(All!$V131="P4",All!$AE131="RMS"),Ruler!R$17,IF(AND(All!$V131="P5",All!$AE131="RMS"),Ruler!R$18,IF(AND(All!$V131="P6",All!$AE131="RMS"),Ruler!R$19,IF(AND(All!$V131="P7",All!$AE131="RMS"),Ruler!R$20,IF(AND(All!$V131="P8",All!$AE131="RMS"),Ruler!R$21,IF(AND(All!$V131="P9",All!$AE131="RMS"),Ruler!R$22,IF(AND(All!$V131="P1",All!$AE131="RSS"),Ruler!R$6,IF(AND(All!$V131="P2",All!$AE131="RSS"),Ruler!R$23,IF(AND(All!$V131="P3",All!$AE131="RSS"),Ruler!R$24,IF(AND(All!$V131="P4",All!$AE131="RSS"),Ruler!R$25,IF(AND(All!$V131="P5",All!$AE131="RSS"),Ruler!R$26,IF(AND(All!$V131="P6",All!$AE131="RSS"),Ruler!R$27,IF(AND(All!$V131="P7",All!$AE131="RSS"),Ruler!R$28,IF(AND(All!$V131="P8",All!$AE131="RSS"),Ruler!R$29,IF(AND(All!$V131="P9",All!$AE131="RSS"),Ruler!R$30,0)))))))))))))))))))))))))))</f>
        <v>1</v>
      </c>
      <c r="BZ131" s="325">
        <f>IF(AND(All!$V131="P1",All!$AE131="RDP"),Ruler!S$6,IF(AND(All!$V131="P2",All!$AE131="RDP"),Ruler!S$7,IF(AND(All!$V131="P3",All!$AE131="RDP"),Ruler!S$8,IF(AND(All!$V131="P4",All!$AE131="RDP"),Ruler!S$9,IF(AND(All!$V131="P5",All!$AE131="RDP"),Ruler!S$10,IF(AND(All!$V131="P6",All!$AE131="RDP"),Ruler!S$11,IF(AND(All!$V131="P7",All!$AE131="RDP"),Ruler!S$12,IF(AND(All!$V131="P8",All!$AE131="RDP"),Ruler!S$13,IF(AND(All!$V131="P9",All!$AE131="RDP"),Ruler!S$14,IF(AND(All!$V131="P1",All!$AE131="RMS"),Ruler!S$6,IF(AND(All!$V131="P2",All!$AE131="RMS"),Ruler!S$15,IF(AND(All!$V131="P3",All!$AE131="RMS"),Ruler!S$16,IF(AND(All!$V131="P4",All!$AE131="RMS"),Ruler!S$17,IF(AND(All!$V131="P5",All!$AE131="RMS"),Ruler!S$18,IF(AND(All!$V131="P6",All!$AE131="RMS"),Ruler!S$19,IF(AND(All!$V131="P7",All!$AE131="RMS"),Ruler!S$20,IF(AND(All!$V131="P8",All!$AE131="RMS"),Ruler!S$21,IF(AND(All!$V131="P9",All!$AE131="RMS"),Ruler!S$22,IF(AND(All!$V131="P1",All!$AE131="RSS"),Ruler!S$6,IF(AND(All!$V131="P2",All!$AE131="RSS"),Ruler!S$23,IF(AND(All!$V131="P3",All!$AE131="RSS"),Ruler!S$24,IF(AND(All!$V131="P4",All!$AE131="RSS"),Ruler!S$25,IF(AND(All!$V131="P5",All!$AE131="RSS"),Ruler!S$26,IF(AND(All!$V131="P6",All!$AE131="RSS"),Ruler!S$27,IF(AND(All!$V131="P7",All!$AE131="RSS"),Ruler!S$28,IF(AND(All!$V131="P8",All!$AE131="RSS"),Ruler!S$29,IF(AND(All!$V131="P9",All!$AE131="RSS"),Ruler!S$30,0)))))))))))))))))))))))))))</f>
        <v>0</v>
      </c>
      <c r="CA131" s="325">
        <f>IF(AND(All!$V131="P1",All!$AE131="RDP"),Ruler!T$6,IF(AND(All!$V131="P2",All!$AE131="RDP"),Ruler!T$7,IF(AND(All!$V131="P3",All!$AE131="RDP"),Ruler!T$8,IF(AND(All!$V131="P4",All!$AE131="RDP"),Ruler!T$9,IF(AND(All!$V131="P5",All!$AE131="RDP"),Ruler!T$10,IF(AND(All!$V131="P6",All!$AE131="RDP"),Ruler!T$11,IF(AND(All!$V131="P7",All!$AE131="RDP"),Ruler!T$12,IF(AND(All!$V131="P8",All!$AE131="RDP"),Ruler!T$13,IF(AND(All!$V131="P9",All!$AE131="RDP"),Ruler!T$14,IF(AND(All!$V131="P1",All!$AE131="RMS"),Ruler!T$6,IF(AND(All!$V131="P2",All!$AE131="RMS"),Ruler!T$15,IF(AND(All!$V131="P3",All!$AE131="RMS"),Ruler!T$16,IF(AND(All!$V131="P4",All!$AE131="RMS"),Ruler!T$17,IF(AND(All!$V131="P5",All!$AE131="RMS"),Ruler!T$18,IF(AND(All!$V131="P6",All!$AE131="RMS"),Ruler!T$19,IF(AND(All!$V131="P7",All!$AE131="RMS"),Ruler!T$20,IF(AND(All!$V131="P8",All!$AE131="RMS"),Ruler!T$21,IF(AND(All!$V131="P9",All!$AE131="RMS"),Ruler!T$22,IF(AND(All!$V131="P1",All!$AE131="RSS"),Ruler!T$6,IF(AND(All!$V131="P2",All!$AE131="RSS"),Ruler!T$23,IF(AND(All!$V131="P3",All!$AE131="RSS"),Ruler!T$24,IF(AND(All!$V131="P4",All!$AE131="RSS"),Ruler!T$25,IF(AND(All!$V131="P5",All!$AE131="RSS"),Ruler!T$26,IF(AND(All!$V131="P6",All!$AE131="RSS"),Ruler!T$27,IF(AND(All!$V131="P7",All!$AE131="RSS"),Ruler!T$28,IF(AND(All!$V131="P8",All!$AE131="RSS"),Ruler!T$29,IF(AND(All!$V131="P9",All!$AE131="RSS"),Ruler!T$30,0)))))))))))))))))))))))))))</f>
        <v>1</v>
      </c>
      <c r="CB131" s="325">
        <f>IF(AND(All!$V131="P1",All!$AE131="RDP"),Ruler!U$6,IF(AND(All!$V131="P2",All!$AE131="RDP"),Ruler!U$7,IF(AND(All!$V131="P3",All!$AE131="RDP"),Ruler!U$8,IF(AND(All!$V131="P4",All!$AE131="RDP"),Ruler!U$9,IF(AND(All!$V131="P5",All!$AE131="RDP"),Ruler!U$10,IF(AND(All!$V131="P6",All!$AE131="RDP"),Ruler!U$11,IF(AND(All!$V131="P7",All!$AE131="RDP"),Ruler!U$12,IF(AND(All!$V131="P8",All!$AE131="RDP"),Ruler!U$13,IF(AND(All!$V131="P9",All!$AE131="RDP"),Ruler!U$14,IF(AND(All!$V131="P1",All!$AE131="RMS"),Ruler!U$6,IF(AND(All!$V131="P2",All!$AE131="RMS"),Ruler!U$15,IF(AND(All!$V131="P3",All!$AE131="RMS"),Ruler!U$16,IF(AND(All!$V131="P4",All!$AE131="RMS"),Ruler!U$17,IF(AND(All!$V131="P5",All!$AE131="RMS"),Ruler!U$18,IF(AND(All!$V131="P6",All!$AE131="RMS"),Ruler!U$19,IF(AND(All!$V131="P7",All!$AE131="RMS"),Ruler!U$20,IF(AND(All!$V131="P8",All!$AE131="RMS"),Ruler!U$21,IF(AND(All!$V131="P9",All!$AE131="RMS"),Ruler!U$22,IF(AND(All!$V131="P1",All!$AE131="RSS"),Ruler!U$6,IF(AND(All!$V131="P2",All!$AE131="RSS"),Ruler!U$23,IF(AND(All!$V131="P3",All!$AE131="RSS"),Ruler!U$24,IF(AND(All!$V131="P4",All!$AE131="RSS"),Ruler!U$25,IF(AND(All!$V131="P5",All!$AE131="RSS"),Ruler!U$26,IF(AND(All!$V131="P6",All!$AE131="RSS"),Ruler!U$27,IF(AND(All!$V131="P7",All!$AE131="RSS"),Ruler!U$28,IF(AND(All!$V131="P8",All!$AE131="RSS"),Ruler!U$29,IF(AND(All!$V131="P9",All!$AE131="RSS"),Ruler!U$30,0)))))))))))))))))))))))))))</f>
        <v>0</v>
      </c>
      <c r="CC131" s="325">
        <f>IF(AND(All!$V131="P1",All!$AE131="RDP"),Ruler!V$6,IF(AND(All!$V131="P2",All!$AE131="RDP"),Ruler!V$7,IF(AND(All!$V131="P3",All!$AE131="RDP"),Ruler!V$8,IF(AND(All!$V131="P4",All!$AE131="RDP"),Ruler!V$9,IF(AND(All!$V131="P5",All!$AE131="RDP"),Ruler!V$10,IF(AND(All!$V131="P6",All!$AE131="RDP"),Ruler!V$11,IF(AND(All!$V131="P7",All!$AE131="RDP"),Ruler!V$12,IF(AND(All!$V131="P8",All!$AE131="RDP"),Ruler!V$13,IF(AND(All!$V131="P9",All!$AE131="RDP"),Ruler!V$14,IF(AND(All!$V131="P1",All!$AE131="RMS"),Ruler!V$6,IF(AND(All!$V131="P2",All!$AE131="RMS"),Ruler!V$15,IF(AND(All!$V131="P3",All!$AE131="RMS"),Ruler!V$16,IF(AND(All!$V131="P4",All!$AE131="RMS"),Ruler!V$17,IF(AND(All!$V131="P5",All!$AE131="RMS"),Ruler!V$18,IF(AND(All!$V131="P6",All!$AE131="RMS"),Ruler!V$19,IF(AND(All!$V131="P7",All!$AE131="RMS"),Ruler!V$20,IF(AND(All!$V131="P8",All!$AE131="RMS"),Ruler!V$21,IF(AND(All!$V131="P9",All!$AE131="RMS"),Ruler!V$22,IF(AND(All!$V131="P1",All!$AE131="RSS"),Ruler!V$6,IF(AND(All!$V131="P2",All!$AE131="RSS"),Ruler!V$23,IF(AND(All!$V131="P3",All!$AE131="RSS"),Ruler!V$24,IF(AND(All!$V131="P4",All!$AE131="RSS"),Ruler!V$25,IF(AND(All!$V131="P5",All!$AE131="RSS"),Ruler!V$26,IF(AND(All!$V131="P6",All!$AE131="RSS"),Ruler!V$27,IF(AND(All!$V131="P7",All!$AE131="RSS"),Ruler!V$28,IF(AND(All!$V131="P8",All!$AE131="RSS"),Ruler!V$29,IF(AND(All!$V131="P9",All!$AE131="RSS"),Ruler!V$30,0)))))))))))))))))))))))))))</f>
        <v>1</v>
      </c>
      <c r="CD131" s="325">
        <f>IF(AND(All!$V131="P1",All!$AE131="RDP"),Ruler!W$6,IF(AND(All!$V131="P2",All!$AE131="RDP"),Ruler!W$7,IF(AND(All!$V131="P3",All!$AE131="RDP"),Ruler!W$8,IF(AND(All!$V131="P4",All!$AE131="RDP"),Ruler!W$9,IF(AND(All!$V131="P5",All!$AE131="RDP"),Ruler!W$10,IF(AND(All!$V131="P6",All!$AE131="RDP"),Ruler!W$11,IF(AND(All!$V131="P7",All!$AE131="RDP"),Ruler!W$12,IF(AND(All!$V131="P8",All!$AE131="RDP"),Ruler!W$13,IF(AND(All!$V131="P9",All!$AE131="RDP"),Ruler!W$14,IF(AND(All!$V131="P1",All!$AE131="RMS"),Ruler!W$6,IF(AND(All!$V131="P2",All!$AE131="RMS"),Ruler!W$15,IF(AND(All!$V131="P3",All!$AE131="RMS"),Ruler!W$16,IF(AND(All!$V131="P4",All!$AE131="RMS"),Ruler!W$17,IF(AND(All!$V131="P5",All!$AE131="RMS"),Ruler!W$18,IF(AND(All!$V131="P6",All!$AE131="RMS"),Ruler!W$19,IF(AND(All!$V131="P7",All!$AE131="RMS"),Ruler!W$20,IF(AND(All!$V131="P8",All!$AE131="RMS"),Ruler!W$21,IF(AND(All!$V131="P9",All!$AE131="RMS"),Ruler!W$22,IF(AND(All!$V131="P1",All!$AE131="RSS"),Ruler!W$6,IF(AND(All!$V131="P2",All!$AE131="RSS"),Ruler!W$23,IF(AND(All!$V131="P3",All!$AE131="RSS"),Ruler!W$24,IF(AND(All!$V131="P4",All!$AE131="RSS"),Ruler!W$25,IF(AND(All!$V131="P5",All!$AE131="RSS"),Ruler!W$26,IF(AND(All!$V131="P6",All!$AE131="RSS"),Ruler!W$27,IF(AND(All!$V131="P7",All!$AE131="RSS"),Ruler!W$28,IF(AND(All!$V131="P8",All!$AE131="RSS"),Ruler!W$29,IF(AND(All!$V131="P9",All!$AE131="RSS"),Ruler!W$30,0)))))))))))))))))))))))))))</f>
        <v>1</v>
      </c>
      <c r="CE131" s="325">
        <f>IF(AND(All!$V131="P1",All!$AE131="RDP"),Ruler!X$6,IF(AND(All!$V131="P2",All!$AE131="RDP"),Ruler!X$7,IF(AND(All!$V131="P3",All!$AE131="RDP"),Ruler!X$8,IF(AND(All!$V131="P4",All!$AE131="RDP"),Ruler!X$9,IF(AND(All!$V131="P5",All!$AE131="RDP"),Ruler!X$10,IF(AND(All!$V131="P6",All!$AE131="RDP"),Ruler!X$11,IF(AND(All!$V131="P7",All!$AE131="RDP"),Ruler!X$12,IF(AND(All!$V131="P8",All!$AE131="RDP"),Ruler!X$13,IF(AND(All!$V131="P9",All!$AE131="RDP"),Ruler!X$14,IF(AND(All!$V131="P1",All!$AE131="RMS"),Ruler!X$6,IF(AND(All!$V131="P2",All!$AE131="RMS"),Ruler!X$15,IF(AND(All!$V131="P3",All!$AE131="RMS"),Ruler!X$16,IF(AND(All!$V131="P4",All!$AE131="RMS"),Ruler!X$17,IF(AND(All!$V131="P5",All!$AE131="RMS"),Ruler!X$18,IF(AND(All!$V131="P6",All!$AE131="RMS"),Ruler!X$19,IF(AND(All!$V131="P7",All!$AE131="RMS"),Ruler!X$20,IF(AND(All!$V131="P8",All!$AE131="RMS"),Ruler!X$21,IF(AND(All!$V131="P9",All!$AE131="RMS"),Ruler!X$22,IF(AND(All!$V131="P1",All!$AE131="RSS"),Ruler!X$6,IF(AND(All!$V131="P2",All!$AE131="RSS"),Ruler!X$23,IF(AND(All!$V131="P3",All!$AE131="RSS"),Ruler!X$24,IF(AND(All!$V131="P4",All!$AE131="RSS"),Ruler!X$25,IF(AND(All!$V131="P5",All!$AE131="RSS"),Ruler!X$26,IF(AND(All!$V131="P6",All!$AE131="RSS"),Ruler!X$27,IF(AND(All!$V131="P7",All!$AE131="RSS"),Ruler!X$28,IF(AND(All!$V131="P8",All!$AE131="RSS"),Ruler!X$29,IF(AND(All!$V131="P9",All!$AE131="RSS"),Ruler!X$30,0)))))))))))))))))))))))))))</f>
        <v>1</v>
      </c>
      <c r="CF131" s="325">
        <f>IF(AND(All!$V131="P1",All!$AE131="RDP"),Ruler!Y$6,IF(AND(All!$V131="P2",All!$AE131="RDP"),Ruler!Y$7,IF(AND(All!$V131="P3",All!$AE131="RDP"),Ruler!Y$8,IF(AND(All!$V131="P4",All!$AE131="RDP"),Ruler!Y$9,IF(AND(All!$V131="P5",All!$AE131="RDP"),Ruler!Y$10,IF(AND(All!$V131="P6",All!$AE131="RDP"),Ruler!Y$11,IF(AND(All!$V131="P7",All!$AE131="RDP"),Ruler!Y$12,IF(AND(All!$V131="P8",All!$AE131="RDP"),Ruler!Y$13,IF(AND(All!$V131="P9",All!$AE131="RDP"),Ruler!Y$14,IF(AND(All!$V131="P1",All!$AE131="RMS"),Ruler!Y$6,IF(AND(All!$V131="P2",All!$AE131="RMS"),Ruler!Y$15,IF(AND(All!$V131="P3",All!$AE131="RMS"),Ruler!Y$16,IF(AND(All!$V131="P4",All!$AE131="RMS"),Ruler!Y$17,IF(AND(All!$V131="P5",All!$AE131="RMS"),Ruler!Y$18,IF(AND(All!$V131="P6",All!$AE131="RMS"),Ruler!Y$19,IF(AND(All!$V131="P7",All!$AE131="RMS"),Ruler!Y$20,IF(AND(All!$V131="P8",All!$AE131="RMS"),Ruler!Y$21,IF(AND(All!$V131="P9",All!$AE131="RMS"),Ruler!Y$22,IF(AND(All!$V131="P1",All!$AE131="RSS"),Ruler!Y$6,IF(AND(All!$V131="P2",All!$AE131="RSS"),Ruler!Y$23,IF(AND(All!$V131="P3",All!$AE131="RSS"),Ruler!Y$24,IF(AND(All!$V131="P4",All!$AE131="RSS"),Ruler!Y$25,IF(AND(All!$V131="P5",All!$AE131="RSS"),Ruler!Y$26,IF(AND(All!$V131="P6",All!$AE131="RSS"),Ruler!Y$27,IF(AND(All!$V131="P7",All!$AE131="RSS"),Ruler!Y$28,IF(AND(All!$V131="P8",All!$AE131="RSS"),Ruler!Y$29,IF(AND(All!$V131="P9",All!$AE131="RSS"),Ruler!Y$30,0)))))))))))))))))))))))))))</f>
        <v>1</v>
      </c>
      <c r="CG131" s="325">
        <f>IF(AND(All!$V131="P1",All!$AE131="RDP"),Ruler!Z$6,IF(AND(All!$V131="P2",All!$AE131="RDP"),Ruler!Z$7,IF(AND(All!$V131="P3",All!$AE131="RDP"),Ruler!Z$8,IF(AND(All!$V131="P4",All!$AE131="RDP"),Ruler!Z$9,IF(AND(All!$V131="P5",All!$AE131="RDP"),Ruler!Z$10,IF(AND(All!$V131="P6",All!$AE131="RDP"),Ruler!Z$11,IF(AND(All!$V131="P7",All!$AE131="RDP"),Ruler!Z$12,IF(AND(All!$V131="P8",All!$AE131="RDP"),Ruler!Z$13,IF(AND(All!$V131="P9",All!$AE131="RDP"),Ruler!Z$14,IF(AND(All!$V131="P1",All!$AE131="RMS"),Ruler!Z$6,IF(AND(All!$V131="P2",All!$AE131="RMS"),Ruler!Z$15,IF(AND(All!$V131="P3",All!$AE131="RMS"),Ruler!Z$16,IF(AND(All!$V131="P4",All!$AE131="RMS"),Ruler!Z$17,IF(AND(All!$V131="P5",All!$AE131="RMS"),Ruler!Z$18,IF(AND(All!$V131="P6",All!$AE131="RMS"),Ruler!Z$19,IF(AND(All!$V131="P7",All!$AE131="RMS"),Ruler!Z$20,IF(AND(All!$V131="P8",All!$AE131="RMS"),Ruler!Z$21,IF(AND(All!$V131="P9",All!$AE131="RMS"),Ruler!Z$22,IF(AND(All!$V131="P1",All!$AE131="RSS"),Ruler!Z$6,IF(AND(All!$V131="P2",All!$AE131="RSS"),Ruler!Z$23,IF(AND(All!$V131="P3",All!$AE131="RSS"),Ruler!Z$24,IF(AND(All!$V131="P4",All!$AE131="RSS"),Ruler!Z$25,IF(AND(All!$V131="P5",All!$AE131="RSS"),Ruler!Z$26,IF(AND(All!$V131="P6",All!$AE131="RSS"),Ruler!Z$27,IF(AND(All!$V131="P7",All!$AE131="RSS"),Ruler!Z$28,IF(AND(All!$V131="P8",All!$AE131="RSS"),Ruler!Z$29,IF(AND(All!$V131="P9",All!$AE131="RSS"),Ruler!Z$30,0)))))))))))))))))))))))))))</f>
        <v>0</v>
      </c>
      <c r="CH131" s="325">
        <f>IF(AND(All!$V131="P1",All!$AE131="RDP"),Ruler!AA$6,IF(AND(All!$V131="P2",All!$AE131="RDP"),Ruler!AA$7,IF(AND(All!$V131="P3",All!$AE131="RDP"),Ruler!AA$8,IF(AND(All!$V131="P4",All!$AE131="RDP"),Ruler!AA$9,IF(AND(All!$V131="P5",All!$AE131="RDP"),Ruler!AA$10,IF(AND(All!$V131="P6",All!$AE131="RDP"),Ruler!AA$11,IF(AND(All!$V131="P7",All!$AE131="RDP"),Ruler!AA$12,IF(AND(All!$V131="P8",All!$AE131="RDP"),Ruler!AA$13,IF(AND(All!$V131="P9",All!$AE131="RDP"),Ruler!AA$14,IF(AND(All!$V131="P1",All!$AE131="RMS"),Ruler!AA$6,IF(AND(All!$V131="P2",All!$AE131="RMS"),Ruler!AA$15,IF(AND(All!$V131="P3",All!$AE131="RMS"),Ruler!AA$16,IF(AND(All!$V131="P4",All!$AE131="RMS"),Ruler!AA$17,IF(AND(All!$V131="P5",All!$AE131="RMS"),Ruler!AA$18,IF(AND(All!$V131="P6",All!$AE131="RMS"),Ruler!AA$19,IF(AND(All!$V131="P7",All!$AE131="RMS"),Ruler!AA$20,IF(AND(All!$V131="P8",All!$AE131="RMS"),Ruler!AA$21,IF(AND(All!$V131="P9",All!$AE131="RMS"),Ruler!AA$22,IF(AND(All!$V131="P1",All!$AE131="RSS"),Ruler!AA$6,IF(AND(All!$V131="P2",All!$AE131="RSS"),Ruler!AA$23,IF(AND(All!$V131="P3",All!$AE131="RSS"),Ruler!AA$24,IF(AND(All!$V131="P4",All!$AE131="RSS"),Ruler!AA$25,IF(AND(All!$V131="P5",All!$AE131="RSS"),Ruler!AA$26,IF(AND(All!$V131="P6",All!$AE131="RSS"),Ruler!AA$27,IF(AND(All!$V131="P7",All!$AE131="RSS"),Ruler!AA$28,IF(AND(All!$V131="P8",All!$AE131="RSS"),Ruler!AA$29,IF(AND(All!$V131="P9",All!$AE131="RSS"),Ruler!AA$30,0)))))))))))))))))))))))))))</f>
        <v>0</v>
      </c>
      <c r="CI131" s="325">
        <f>IF(AND(All!$V131="P1",All!$AE131="RDP"),Ruler!AB$6,IF(AND(All!$V131="P2",All!$AE131="RDP"),Ruler!AB$7,IF(AND(All!$V131="P3",All!$AE131="RDP"),Ruler!AB$8,IF(AND(All!$V131="P4",All!$AE131="RDP"),Ruler!AB$9,IF(AND(All!$V131="P5",All!$AE131="RDP"),Ruler!AB$10,IF(AND(All!$V131="P6",All!$AE131="RDP"),Ruler!AB$11,IF(AND(All!$V131="P7",All!$AE131="RDP"),Ruler!AB$12,IF(AND(All!$V131="P8",All!$AE131="RDP"),Ruler!AB$13,IF(AND(All!$V131="P9",All!$AE131="RDP"),Ruler!AB$14,IF(AND(All!$V131="P1",All!$AE131="RMS"),Ruler!AB$6,IF(AND(All!$V131="P2",All!$AE131="RMS"),Ruler!AB$15,IF(AND(All!$V131="P3",All!$AE131="RMS"),Ruler!AB$16,IF(AND(All!$V131="P4",All!$AE131="RMS"),Ruler!AB$17,IF(AND(All!$V131="P5",All!$AE131="RMS"),Ruler!AB$18,IF(AND(All!$V131="P6",All!$AE131="RMS"),Ruler!AB$19,IF(AND(All!$V131="P7",All!$AE131="RMS"),Ruler!AB$20,IF(AND(All!$V131="P8",All!$AE131="RMS"),Ruler!AB$21,IF(AND(All!$V131="P9",All!$AE131="RMS"),Ruler!AB$22,IF(AND(All!$V131="P1",All!$AE131="RSS"),Ruler!AB$6,IF(AND(All!$V131="P2",All!$AE131="RSS"),Ruler!AB$23,IF(AND(All!$V131="P3",All!$AE131="RSS"),Ruler!AB$24,IF(AND(All!$V131="P4",All!$AE131="RSS"),Ruler!AB$25,IF(AND(All!$V131="P5",All!$AE131="RSS"),Ruler!AB$26,IF(AND(All!$V131="P6",All!$AE131="RSS"),Ruler!AB$27,IF(AND(All!$V131="P7",All!$AE131="RSS"),Ruler!AB$28,IF(AND(All!$V131="P8",All!$AE131="RSS"),Ruler!AB$29,IF(AND(All!$V131="P9",All!$AE131="RSS"),Ruler!AB$30,0)))))))))))))))))))))))))))</f>
        <v>0</v>
      </c>
      <c r="CJ131" s="323">
        <f>Table9[[#This Row],[R-B1]]-Table9[[#This Row],[B1]]</f>
        <v>0</v>
      </c>
      <c r="CK131" s="43">
        <f>Table9[[#This Row],[R-B2]]-Table9[[#This Row],[B2]]</f>
        <v>0</v>
      </c>
      <c r="CL131" s="43">
        <f>Table9[[#This Row],[R-B3]]-Table9[[#This Row],[B3]]</f>
        <v>0</v>
      </c>
      <c r="CM131" s="43">
        <f>Table9[[#This Row],[R-B4]]-Table9[[#This Row],[B4]]</f>
        <v>0</v>
      </c>
      <c r="CN131" s="43">
        <f>Table9[[#This Row],[R-B5]]-Table9[[#This Row],[B5]]</f>
        <v>0</v>
      </c>
      <c r="CO131" s="43">
        <f>Table9[[#This Row],[R-B6]]-Table9[[#This Row],[B6]]</f>
        <v>0</v>
      </c>
      <c r="CP131" s="43">
        <f>Table9[[#This Row],[R-B7]]-Table9[[#This Row],[B7]]</f>
        <v>0</v>
      </c>
      <c r="CQ131" s="43">
        <f>Table9[[#This Row],[R-B8]]-Table9[[#This Row],[B8]]</f>
        <v>0</v>
      </c>
      <c r="CR131" s="43">
        <f>Table9[[#This Row],[R-B9]]-Table9[[#This Row],[B9]]</f>
        <v>0</v>
      </c>
      <c r="CS131" s="43">
        <f>Table9[[#This Row],[R-B10]]-Table9[[#This Row],[B10]]</f>
        <v>0</v>
      </c>
      <c r="CT131" s="43">
        <f>Table9[[#This Row],[R-B11]]-Table9[[#This Row],[B11]]</f>
        <v>-1</v>
      </c>
      <c r="CU131" s="43">
        <f>Table9[[#This Row],[R-B12]]-Table9[[#This Row],[B12]]</f>
        <v>0</v>
      </c>
      <c r="CV131" s="43">
        <f>Table9[[#This Row],[R-K1]]-Table9[[#This Row],[K1]]</f>
        <v>0</v>
      </c>
      <c r="CW131" s="43">
        <f>Table9[[#This Row],[R-K2]]-Table9[[#This Row],[K2]]</f>
        <v>0</v>
      </c>
      <c r="CX131" s="43">
        <f>Table9[[#This Row],[R-K3]]-Table9[[#This Row],[K3]]</f>
        <v>0</v>
      </c>
      <c r="CY131" s="43">
        <f>Table9[[#This Row],[R-K4]]-Table9[[#This Row],[K4]]</f>
        <v>0</v>
      </c>
      <c r="CZ131" s="43">
        <f>Table9[[#This Row],[R-K5]]-Table9[[#This Row],[K5]]</f>
        <v>0</v>
      </c>
      <c r="DA131" s="43">
        <f>Table9[[#This Row],[R-P1]]-Table9[[#This Row],[P1]]</f>
        <v>1</v>
      </c>
      <c r="DB131" s="43">
        <f>Table9[[#This Row],[R-P2]]-Table9[[#This Row],[P2]]</f>
        <v>0</v>
      </c>
      <c r="DC131" s="43">
        <f>Table9[[#This Row],[R-P3]]-Table9[[#This Row],[P3]]</f>
        <v>0</v>
      </c>
      <c r="DD131" s="43">
        <f>Table9[[#This Row],[R-P4]]-Table9[[#This Row],[P4]]</f>
        <v>0</v>
      </c>
      <c r="DE131" s="43">
        <f>Table9[[#This Row],[R-P5]]-Table9[[#This Row],[P5]]</f>
        <v>0</v>
      </c>
      <c r="DF131" s="43">
        <f>Table9[[#This Row],[R-E1]]-Table9[[#This Row],[E1]]</f>
        <v>0</v>
      </c>
      <c r="DG131" s="328">
        <f>Table9[[#This Row],[R-E2]]-Table9[[#This Row],[E2]]</f>
        <v>0</v>
      </c>
      <c r="DH131" s="43">
        <f>COUNTIF(Table9[[#This Row],[G-B1]:[G-B12]],"&lt;=0")/12*100</f>
        <v>100</v>
      </c>
      <c r="DI131" s="43">
        <f>COUNTIF(Table9[[#This Row],[G-K1]:[G-K5]],"&lt;=0")/5*100</f>
        <v>100</v>
      </c>
      <c r="DJ131" s="43">
        <f>COUNTIF(Table9[[#This Row],[G-P1]:[G-P5]],"&lt;=0")/5*100</f>
        <v>80</v>
      </c>
      <c r="DK131" s="43">
        <f>COUNTIF(Table9[[#This Row],[G-E1]:[G-E2]],"&lt;=0")/2*100</f>
        <v>100</v>
      </c>
      <c r="DL131" s="450">
        <f>IF(AE131="RDP",(COUNTIF(Table9[[#This Row],[G-B3]],"&lt;=0")+COUNTIF(Table9[[#This Row],[G-B4]],"&lt;=0")+COUNTIF(Table9[[#This Row],[G-B7]],"&lt;=0")+COUNTIF(Table9[[#This Row],[G-B11]],"&lt;=0")+COUNTIF(Table9[[#This Row],[G-K2]],"&lt;=0"))/5*100,IF(AE131="RMS",(COUNTIF(Table9[[#This Row],[G-B4]],"&lt;=0")+COUNTIF(Table9[[#This Row],[G-B5]],"&lt;=0")+COUNTIF(Table9[[#This Row],[G-B10]],"&lt;=0")+COUNTIF(Table9[[#This Row],[G-B12]],"&lt;=0")+COUNTIF(Table9[[#This Row],[G-K2]],"&lt;=0"))/5*100,IF(AE131="RSS",(COUNTIF(Table9[[#This Row],[G-B1]],"&lt;=0")+COUNTIF(Table9[[#This Row],[G-B2]],"&lt;=0")+COUNTIF(Table9[[#This Row],[G-B6]],"&lt;=0")+COUNTIF(Table9[[#This Row],[G-B11]],"&lt;=0")+COUNTIF(Table9[[#This Row],[G-B12]],"&lt;=0"))/5*100,0)))</f>
        <v>100</v>
      </c>
      <c r="DM131" s="332"/>
      <c r="DR131" s="332"/>
      <c r="DW131" s="332"/>
      <c r="DX131" s="42"/>
      <c r="DY131" s="42"/>
      <c r="DZ131" s="42"/>
      <c r="EA131" s="333"/>
      <c r="EB131" s="342"/>
      <c r="EC131" s="339"/>
      <c r="ED131" s="339"/>
      <c r="EE131" s="338"/>
    </row>
    <row r="132" spans="2:135" ht="116.5" hidden="1" thickBot="1" x14ac:dyDescent="0.35">
      <c r="B132" s="282">
        <v>136</v>
      </c>
      <c r="C132" s="421" t="s">
        <v>134</v>
      </c>
      <c r="D132" s="305">
        <v>46125</v>
      </c>
      <c r="E132" s="306" t="s">
        <v>1125</v>
      </c>
      <c r="F132" s="304">
        <v>1059847</v>
      </c>
      <c r="G132" s="308">
        <f t="shared" ca="1" si="9"/>
        <v>56.678444568112639</v>
      </c>
      <c r="H132" s="283">
        <v>25628</v>
      </c>
      <c r="I132" s="304" t="s">
        <v>136</v>
      </c>
      <c r="J132" s="304" t="s">
        <v>362</v>
      </c>
      <c r="K132" s="304" t="s">
        <v>138</v>
      </c>
      <c r="L132" s="304" t="s">
        <v>175</v>
      </c>
      <c r="M132" s="304" t="s">
        <v>644</v>
      </c>
      <c r="N132" s="304"/>
      <c r="O132" s="304" t="s">
        <v>229</v>
      </c>
      <c r="P132" s="310" t="s">
        <v>1126</v>
      </c>
      <c r="Q132" s="304" t="s">
        <v>177</v>
      </c>
      <c r="R132" s="305">
        <v>46419</v>
      </c>
      <c r="S132" s="305">
        <v>43864</v>
      </c>
      <c r="T132" s="286">
        <f ca="1">YEARFRAC(S132,$T$1)</f>
        <v>6.7138888888888886</v>
      </c>
      <c r="U132" s="304">
        <v>35</v>
      </c>
      <c r="V132" s="304" t="s">
        <v>231</v>
      </c>
      <c r="W132" s="307">
        <f ca="1">Table9[[#This Row],[Age]]-($T$1-Table9[[#This Row],[Date of Appointment to Current Grade]])/365</f>
        <v>49.961643835616435</v>
      </c>
      <c r="X132" s="309">
        <f ca="1">($T$1-Table9[[#This Row],[Date of Appointment to Current Grade]])/365</f>
        <v>6.7168007324962025</v>
      </c>
      <c r="Y132" s="305">
        <v>43864</v>
      </c>
      <c r="Z132" s="304" t="s">
        <v>187</v>
      </c>
      <c r="AA132" s="305">
        <v>45352</v>
      </c>
      <c r="AB132" s="309">
        <f ca="1">($T$1-Table9[[#This Row],[Date in Position]])/365</f>
        <v>2.640088403729079</v>
      </c>
      <c r="AC132" s="304" t="s">
        <v>229</v>
      </c>
      <c r="AD132" s="305">
        <v>44378</v>
      </c>
      <c r="AE132" s="304" t="s">
        <v>162</v>
      </c>
      <c r="AF132" s="304" t="s">
        <v>188</v>
      </c>
      <c r="AG132" s="47" t="s">
        <v>1127</v>
      </c>
      <c r="AH132" s="47" t="s">
        <v>1128</v>
      </c>
      <c r="AI132" s="47" t="s">
        <v>1129</v>
      </c>
      <c r="AJ132" s="48" t="s">
        <v>1130</v>
      </c>
      <c r="AK132" s="48" t="s">
        <v>1131</v>
      </c>
      <c r="AL132" s="282" t="s">
        <v>153</v>
      </c>
      <c r="AM132" s="44" t="s">
        <v>1132</v>
      </c>
      <c r="AN132" s="313">
        <v>4</v>
      </c>
      <c r="AO132" s="304">
        <v>4</v>
      </c>
      <c r="AP132" s="304">
        <v>4</v>
      </c>
      <c r="AQ132" s="304">
        <v>4</v>
      </c>
      <c r="AR132" s="304">
        <v>4</v>
      </c>
      <c r="AS132" s="304">
        <v>4</v>
      </c>
      <c r="AT132" s="304">
        <v>4</v>
      </c>
      <c r="AU132" s="304">
        <v>3</v>
      </c>
      <c r="AV132" s="304">
        <v>3</v>
      </c>
      <c r="AW132" s="304">
        <v>3</v>
      </c>
      <c r="AX132" s="304">
        <v>4</v>
      </c>
      <c r="AY132" s="304">
        <v>3</v>
      </c>
      <c r="AZ132" s="304">
        <v>4</v>
      </c>
      <c r="BA132" s="304">
        <v>3</v>
      </c>
      <c r="BB132" s="304">
        <v>3</v>
      </c>
      <c r="BC132" s="304">
        <v>3</v>
      </c>
      <c r="BD132" s="304">
        <v>1</v>
      </c>
      <c r="BE132" s="304">
        <v>3</v>
      </c>
      <c r="BF132" s="304">
        <v>3</v>
      </c>
      <c r="BG132" s="304">
        <v>2</v>
      </c>
      <c r="BH132" s="304">
        <v>2</v>
      </c>
      <c r="BI132" s="304">
        <v>2</v>
      </c>
      <c r="BJ132" s="304">
        <v>2</v>
      </c>
      <c r="BK132" s="314">
        <v>0</v>
      </c>
      <c r="BL132" s="325">
        <f>IF(AND(All!$V132="P1",All!$AE132="RDP"),Ruler!E$6,IF(AND(All!$V132="P2",All!$AE132="RDP"),Ruler!E$7,IF(AND(All!$V132="P3",All!$AE132="RDP"),Ruler!E$8,IF(AND(All!$V132="P4",All!$AE132="RDP"),Ruler!E$9,IF(AND(All!$V132="P5",All!$AE132="RDP"),Ruler!E$10,IF(AND(All!$V132="P6",All!$AE132="RDP"),Ruler!E$11,IF(AND(All!$V132="P7",All!$AE132="RDP"),Ruler!E$12,IF(AND(All!$V132="P8",All!$AE132="RDP"),Ruler!E$13,IF(AND(All!$V132="P9",All!$AE132="RDP"),Ruler!E$14,IF(AND(All!$V132="P1",All!$AE132="RMS"),Ruler!E$6,IF(AND(All!$V132="P2",All!$AE132="RMS"),Ruler!E$15,IF(AND(All!$V132="P3",All!$AE132="RMS"),Ruler!E$16,IF(AND(All!$V132="P4",All!$AE132="RMS"),Ruler!E$17,IF(AND(All!$V132="P5",All!$AE132="RMS"),Ruler!E$18,IF(AND(All!$V132="P6",All!$AE132="RMS"),Ruler!E$19,IF(AND(All!$V132="P7",All!$AE132="RMS"),Ruler!E$20,IF(AND(All!$V132="P8",All!$AE132="RMS"),Ruler!E$21,IF(AND(All!$V132="P9",All!$AE132="RMS"),Ruler!E$22,IF(AND(All!$V132="P1",All!$AE132="RSS"),Ruler!E$6,IF(AND(All!$V132="P2",All!$AE132="RSS"),Ruler!E$23,IF(AND(All!$V132="P3",All!$AE132="RSS"),Ruler!E$24,IF(AND(All!$V132="P4",All!$AE132="RSS"),Ruler!E$25,IF(AND(All!$V132="P5",All!$AE132="RSS"),Ruler!E$26,IF(AND(All!$V132="P6",All!$AE132="RSS"),Ruler!E$27,IF(AND(All!$V132="P7",All!$AE132="RSS"),Ruler!E$28,IF(AND(All!$V132="P8",All!$AE132="RSS"),Ruler!E$29,IF(AND(All!$V132="P9",All!$AE132="RSS"),Ruler!E$30,0)))))))))))))))))))))))))))</f>
        <v>4</v>
      </c>
      <c r="BM132" s="325">
        <f>IF(AND(All!$V132="P1",All!$AE132="RDP"),Ruler!F$6,IF(AND(All!$V132="P2",All!$AE132="RDP"),Ruler!F$7,IF(AND(All!$V132="P3",All!$AE132="RDP"),Ruler!F$8,IF(AND(All!$V132="P4",All!$AE132="RDP"),Ruler!F$9,IF(AND(All!$V132="P5",All!$AE132="RDP"),Ruler!F$10,IF(AND(All!$V132="P6",All!$AE132="RDP"),Ruler!F$11,IF(AND(All!$V132="P7",All!$AE132="RDP"),Ruler!F$12,IF(AND(All!$V132="P8",All!$AE132="RDP"),Ruler!F$13,IF(AND(All!$V132="P9",All!$AE132="RDP"),Ruler!F$14,IF(AND(All!$V132="P1",All!$AE132="RMS"),Ruler!F$6,IF(AND(All!$V132="P2",All!$AE132="RMS"),Ruler!F$15,IF(AND(All!$V132="P3",All!$AE132="RMS"),Ruler!F$16,IF(AND(All!$V132="P4",All!$AE132="RMS"),Ruler!F$17,IF(AND(All!$V132="P5",All!$AE132="RMS"),Ruler!F$18,IF(AND(All!$V132="P6",All!$AE132="RMS"),Ruler!F$19,IF(AND(All!$V132="P7",All!$AE132="RMS"),Ruler!F$20,IF(AND(All!$V132="P8",All!$AE132="RMS"),Ruler!F$21,IF(AND(All!$V132="P9",All!$AE132="RMS"),Ruler!F$22,IF(AND(All!$V132="P1",All!$AE132="RSS"),Ruler!F$6,IF(AND(All!$V132="P2",All!$AE132="RSS"),Ruler!F$23,IF(AND(All!$V132="P3",All!$AE132="RSS"),Ruler!F$24,IF(AND(All!$V132="P4",All!$AE132="RSS"),Ruler!F$25,IF(AND(All!$V132="P5",All!$AE132="RSS"),Ruler!F$26,IF(AND(All!$V132="P6",All!$AE132="RSS"),Ruler!F$27,IF(AND(All!$V132="P7",All!$AE132="RSS"),Ruler!F$28,IF(AND(All!$V132="P8",All!$AE132="RSS"),Ruler!F$29,IF(AND(All!$V132="P9",All!$AE132="RSS"),Ruler!F$30,0)))))))))))))))))))))))))))</f>
        <v>4</v>
      </c>
      <c r="BN132" s="325">
        <f>IF(AND(All!$V132="P1",All!$AE132="RDP"),Ruler!G$6,IF(AND(All!$V132="P2",All!$AE132="RDP"),Ruler!G$7,IF(AND(All!$V132="P3",All!$AE132="RDP"),Ruler!G$8,IF(AND(All!$V132="P4",All!$AE132="RDP"),Ruler!G$9,IF(AND(All!$V132="P5",All!$AE132="RDP"),Ruler!G$10,IF(AND(All!$V132="P6",All!$AE132="RDP"),Ruler!G$11,IF(AND(All!$V132="P7",All!$AE132="RDP"),Ruler!G$12,IF(AND(All!$V132="P8",All!$AE132="RDP"),Ruler!G$13,IF(AND(All!$V132="P9",All!$AE132="RDP"),Ruler!G$14,IF(AND(All!$V132="P1",All!$AE132="RMS"),Ruler!G$6,IF(AND(All!$V132="P2",All!$AE132="RMS"),Ruler!G$15,IF(AND(All!$V132="P3",All!$AE132="RMS"),Ruler!G$16,IF(AND(All!$V132="P4",All!$AE132="RMS"),Ruler!G$17,IF(AND(All!$V132="P5",All!$AE132="RMS"),Ruler!G$18,IF(AND(All!$V132="P6",All!$AE132="RMS"),Ruler!G$19,IF(AND(All!$V132="P7",All!$AE132="RMS"),Ruler!G$20,IF(AND(All!$V132="P8",All!$AE132="RMS"),Ruler!G$21,IF(AND(All!$V132="P9",All!$AE132="RMS"),Ruler!G$22,IF(AND(All!$V132="P1",All!$AE132="RSS"),Ruler!G$6,IF(AND(All!$V132="P2",All!$AE132="RSS"),Ruler!G$23,IF(AND(All!$V132="P3",All!$AE132="RSS"),Ruler!G$24,IF(AND(All!$V132="P4",All!$AE132="RSS"),Ruler!G$25,IF(AND(All!$V132="P5",All!$AE132="RSS"),Ruler!G$26,IF(AND(All!$V132="P6",All!$AE132="RSS"),Ruler!G$27,IF(AND(All!$V132="P7",All!$AE132="RSS"),Ruler!G$28,IF(AND(All!$V132="P8",All!$AE132="RSS"),Ruler!G$29,IF(AND(All!$V132="P9",All!$AE132="RSS"),Ruler!G$30,0)))))))))))))))))))))))))))</f>
        <v>3</v>
      </c>
      <c r="BO132" s="325">
        <f>IF(AND(All!$V132="P1",All!$AE132="RDP"),Ruler!H$6,IF(AND(All!$V132="P2",All!$AE132="RDP"),Ruler!H$7,IF(AND(All!$V132="P3",All!$AE132="RDP"),Ruler!H$8,IF(AND(All!$V132="P4",All!$AE132="RDP"),Ruler!H$9,IF(AND(All!$V132="P5",All!$AE132="RDP"),Ruler!H$10,IF(AND(All!$V132="P6",All!$AE132="RDP"),Ruler!H$11,IF(AND(All!$V132="P7",All!$AE132="RDP"),Ruler!H$12,IF(AND(All!$V132="P8",All!$AE132="RDP"),Ruler!H$13,IF(AND(All!$V132="P9",All!$AE132="RDP"),Ruler!H$14,IF(AND(All!$V132="P1",All!$AE132="RMS"),Ruler!H$6,IF(AND(All!$V132="P2",All!$AE132="RMS"),Ruler!H$15,IF(AND(All!$V132="P3",All!$AE132="RMS"),Ruler!H$16,IF(AND(All!$V132="P4",All!$AE132="RMS"),Ruler!H$17,IF(AND(All!$V132="P5",All!$AE132="RMS"),Ruler!H$18,IF(AND(All!$V132="P6",All!$AE132="RMS"),Ruler!H$19,IF(AND(All!$V132="P7",All!$AE132="RMS"),Ruler!H$20,IF(AND(All!$V132="P8",All!$AE132="RMS"),Ruler!H$21,IF(AND(All!$V132="P9",All!$AE132="RMS"),Ruler!H$22,IF(AND(All!$V132="P1",All!$AE132="RSS"),Ruler!H$6,IF(AND(All!$V132="P2",All!$AE132="RSS"),Ruler!H$23,IF(AND(All!$V132="P3",All!$AE132="RSS"),Ruler!H$24,IF(AND(All!$V132="P4",All!$AE132="RSS"),Ruler!H$25,IF(AND(All!$V132="P5",All!$AE132="RSS"),Ruler!H$26,IF(AND(All!$V132="P6",All!$AE132="RSS"),Ruler!H$27,IF(AND(All!$V132="P7",All!$AE132="RSS"),Ruler!H$28,IF(AND(All!$V132="P8",All!$AE132="RSS"),Ruler!H$29,IF(AND(All!$V132="P9",All!$AE132="RSS"),Ruler!H$30,0)))))))))))))))))))))))))))</f>
        <v>3</v>
      </c>
      <c r="BP132" s="325">
        <f>IF(AND(All!$V132="P1",All!$AE132="RDP"),Ruler!I$6,IF(AND(All!$V132="P2",All!$AE132="RDP"),Ruler!I$7,IF(AND(All!$V132="P3",All!$AE132="RDP"),Ruler!I$8,IF(AND(All!$V132="P4",All!$AE132="RDP"),Ruler!I$9,IF(AND(All!$V132="P5",All!$AE132="RDP"),Ruler!I$10,IF(AND(All!$V132="P6",All!$AE132="RDP"),Ruler!I$11,IF(AND(All!$V132="P7",All!$AE132="RDP"),Ruler!I$12,IF(AND(All!$V132="P8",All!$AE132="RDP"),Ruler!I$13,IF(AND(All!$V132="P9",All!$AE132="RDP"),Ruler!I$14,IF(AND(All!$V132="P1",All!$AE132="RMS"),Ruler!I$6,IF(AND(All!$V132="P2",All!$AE132="RMS"),Ruler!I$15,IF(AND(All!$V132="P3",All!$AE132="RMS"),Ruler!I$16,IF(AND(All!$V132="P4",All!$AE132="RMS"),Ruler!I$17,IF(AND(All!$V132="P5",All!$AE132="RMS"),Ruler!I$18,IF(AND(All!$V132="P6",All!$AE132="RMS"),Ruler!I$19,IF(AND(All!$V132="P7",All!$AE132="RMS"),Ruler!I$20,IF(AND(All!$V132="P8",All!$AE132="RMS"),Ruler!I$21,IF(AND(All!$V132="P9",All!$AE132="RMS"),Ruler!I$22,IF(AND(All!$V132="P1",All!$AE132="RSS"),Ruler!I$6,IF(AND(All!$V132="P2",All!$AE132="RSS"),Ruler!I$23,IF(AND(All!$V132="P3",All!$AE132="RSS"),Ruler!I$24,IF(AND(All!$V132="P4",All!$AE132="RSS"),Ruler!I$25,IF(AND(All!$V132="P5",All!$AE132="RSS"),Ruler!I$26,IF(AND(All!$V132="P6",All!$AE132="RSS"),Ruler!I$27,IF(AND(All!$V132="P7",All!$AE132="RSS"),Ruler!I$28,IF(AND(All!$V132="P8",All!$AE132="RSS"),Ruler!I$29,IF(AND(All!$V132="P9",All!$AE132="RSS"),Ruler!I$30,0)))))))))))))))))))))))))))</f>
        <v>3</v>
      </c>
      <c r="BQ132" s="325">
        <f>IF(AND(All!$V132="P1",All!$AE132="RDP"),Ruler!J$6,IF(AND(All!$V132="P2",All!$AE132="RDP"),Ruler!J$7,IF(AND(All!$V132="P3",All!$AE132="RDP"),Ruler!J$8,IF(AND(All!$V132="P4",All!$AE132="RDP"),Ruler!J$9,IF(AND(All!$V132="P5",All!$AE132="RDP"),Ruler!J$10,IF(AND(All!$V132="P6",All!$AE132="RDP"),Ruler!J$11,IF(AND(All!$V132="P7",All!$AE132="RDP"),Ruler!J$12,IF(AND(All!$V132="P8",All!$AE132="RDP"),Ruler!J$13,IF(AND(All!$V132="P9",All!$AE132="RDP"),Ruler!J$14,IF(AND(All!$V132="P1",All!$AE132="RMS"),Ruler!J$6,IF(AND(All!$V132="P2",All!$AE132="RMS"),Ruler!J$15,IF(AND(All!$V132="P3",All!$AE132="RMS"),Ruler!J$16,IF(AND(All!$V132="P4",All!$AE132="RMS"),Ruler!J$17,IF(AND(All!$V132="P5",All!$AE132="RMS"),Ruler!J$18,IF(AND(All!$V132="P6",All!$AE132="RMS"),Ruler!J$19,IF(AND(All!$V132="P7",All!$AE132="RMS"),Ruler!J$20,IF(AND(All!$V132="P8",All!$AE132="RMS"),Ruler!J$21,IF(AND(All!$V132="P9",All!$AE132="RMS"),Ruler!J$22,IF(AND(All!$V132="P1",All!$AE132="RSS"),Ruler!J$6,IF(AND(All!$V132="P2",All!$AE132="RSS"),Ruler!J$23,IF(AND(All!$V132="P3",All!$AE132="RSS"),Ruler!J$24,IF(AND(All!$V132="P4",All!$AE132="RSS"),Ruler!J$25,IF(AND(All!$V132="P5",All!$AE132="RSS"),Ruler!J$26,IF(AND(All!$V132="P6",All!$AE132="RSS"),Ruler!J$27,IF(AND(All!$V132="P7",All!$AE132="RSS"),Ruler!J$28,IF(AND(All!$V132="P8",All!$AE132="RSS"),Ruler!J$29,IF(AND(All!$V132="P9",All!$AE132="RSS"),Ruler!J$30,0)))))))))))))))))))))))))))</f>
        <v>5</v>
      </c>
      <c r="BR132" s="325">
        <f>IF(AND(All!$V132="P1",All!$AE132="RDP"),Ruler!K$6,IF(AND(All!$V132="P2",All!$AE132="RDP"),Ruler!K$7,IF(AND(All!$V132="P3",All!$AE132="RDP"),Ruler!K$8,IF(AND(All!$V132="P4",All!$AE132="RDP"),Ruler!K$9,IF(AND(All!$V132="P5",All!$AE132="RDP"),Ruler!K$10,IF(AND(All!$V132="P6",All!$AE132="RDP"),Ruler!K$11,IF(AND(All!$V132="P7",All!$AE132="RDP"),Ruler!K$12,IF(AND(All!$V132="P8",All!$AE132="RDP"),Ruler!K$13,IF(AND(All!$V132="P9",All!$AE132="RDP"),Ruler!K$14,IF(AND(All!$V132="P1",All!$AE132="RMS"),Ruler!K$6,IF(AND(All!$V132="P2",All!$AE132="RMS"),Ruler!K$15,IF(AND(All!$V132="P3",All!$AE132="RMS"),Ruler!K$16,IF(AND(All!$V132="P4",All!$AE132="RMS"),Ruler!K$17,IF(AND(All!$V132="P5",All!$AE132="RMS"),Ruler!K$18,IF(AND(All!$V132="P6",All!$AE132="RMS"),Ruler!K$19,IF(AND(All!$V132="P7",All!$AE132="RMS"),Ruler!K$20,IF(AND(All!$V132="P8",All!$AE132="RMS"),Ruler!K$21,IF(AND(All!$V132="P9",All!$AE132="RMS"),Ruler!K$22,IF(AND(All!$V132="P1",All!$AE132="RSS"),Ruler!K$6,IF(AND(All!$V132="P2",All!$AE132="RSS"),Ruler!K$23,IF(AND(All!$V132="P3",All!$AE132="RSS"),Ruler!K$24,IF(AND(All!$V132="P4",All!$AE132="RSS"),Ruler!K$25,IF(AND(All!$V132="P5",All!$AE132="RSS"),Ruler!K$26,IF(AND(All!$V132="P6",All!$AE132="RSS"),Ruler!K$27,IF(AND(All!$V132="P7",All!$AE132="RSS"),Ruler!K$28,IF(AND(All!$V132="P8",All!$AE132="RSS"),Ruler!K$29,IF(AND(All!$V132="P9",All!$AE132="RSS"),Ruler!K$30,0)))))))))))))))))))))))))))</f>
        <v>4</v>
      </c>
      <c r="BS132" s="325">
        <f>IF(AND(All!$V132="P1",All!$AE132="RDP"),Ruler!L$6,IF(AND(All!$V132="P2",All!$AE132="RDP"),Ruler!L$7,IF(AND(All!$V132="P3",All!$AE132="RDP"),Ruler!L$8,IF(AND(All!$V132="P4",All!$AE132="RDP"),Ruler!L$9,IF(AND(All!$V132="P5",All!$AE132="RDP"),Ruler!L$10,IF(AND(All!$V132="P6",All!$AE132="RDP"),Ruler!L$11,IF(AND(All!$V132="P7",All!$AE132="RDP"),Ruler!L$12,IF(AND(All!$V132="P8",All!$AE132="RDP"),Ruler!L$13,IF(AND(All!$V132="P9",All!$AE132="RDP"),Ruler!L$14,IF(AND(All!$V132="P1",All!$AE132="RMS"),Ruler!L$6,IF(AND(All!$V132="P2",All!$AE132="RMS"),Ruler!L$15,IF(AND(All!$V132="P3",All!$AE132="RMS"),Ruler!L$16,IF(AND(All!$V132="P4",All!$AE132="RMS"),Ruler!L$17,IF(AND(All!$V132="P5",All!$AE132="RMS"),Ruler!L$18,IF(AND(All!$V132="P6",All!$AE132="RMS"),Ruler!L$19,IF(AND(All!$V132="P7",All!$AE132="RMS"),Ruler!L$20,IF(AND(All!$V132="P8",All!$AE132="RMS"),Ruler!L$21,IF(AND(All!$V132="P9",All!$AE132="RMS"),Ruler!L$22,IF(AND(All!$V132="P1",All!$AE132="RSS"),Ruler!L$6,IF(AND(All!$V132="P2",All!$AE132="RSS"),Ruler!L$23,IF(AND(All!$V132="P3",All!$AE132="RSS"),Ruler!L$24,IF(AND(All!$V132="P4",All!$AE132="RSS"),Ruler!L$25,IF(AND(All!$V132="P5",All!$AE132="RSS"),Ruler!L$26,IF(AND(All!$V132="P6",All!$AE132="RSS"),Ruler!L$27,IF(AND(All!$V132="P7",All!$AE132="RSS"),Ruler!L$28,IF(AND(All!$V132="P8",All!$AE132="RSS"),Ruler!L$29,IF(AND(All!$V132="P9",All!$AE132="RSS"),Ruler!L$30,0)))))))))))))))))))))))))))</f>
        <v>3</v>
      </c>
      <c r="BT132" s="325">
        <f>IF(AND(All!$V132="P1",All!$AE132="RDP"),Ruler!M$6,IF(AND(All!$V132="P2",All!$AE132="RDP"),Ruler!M$7,IF(AND(All!$V132="P3",All!$AE132="RDP"),Ruler!M$8,IF(AND(All!$V132="P4",All!$AE132="RDP"),Ruler!M$9,IF(AND(All!$V132="P5",All!$AE132="RDP"),Ruler!M$10,IF(AND(All!$V132="P6",All!$AE132="RDP"),Ruler!M$11,IF(AND(All!$V132="P7",All!$AE132="RDP"),Ruler!M$12,IF(AND(All!$V132="P8",All!$AE132="RDP"),Ruler!M$13,IF(AND(All!$V132="P9",All!$AE132="RDP"),Ruler!M$14,IF(AND(All!$V132="P1",All!$AE132="RMS"),Ruler!M$6,IF(AND(All!$V132="P2",All!$AE132="RMS"),Ruler!M$15,IF(AND(All!$V132="P3",All!$AE132="RMS"),Ruler!M$16,IF(AND(All!$V132="P4",All!$AE132="RMS"),Ruler!M$17,IF(AND(All!$V132="P5",All!$AE132="RMS"),Ruler!M$18,IF(AND(All!$V132="P6",All!$AE132="RMS"),Ruler!M$19,IF(AND(All!$V132="P7",All!$AE132="RMS"),Ruler!M$20,IF(AND(All!$V132="P8",All!$AE132="RMS"),Ruler!M$21,IF(AND(All!$V132="P9",All!$AE132="RMS"),Ruler!M$22,IF(AND(All!$V132="P1",All!$AE132="RSS"),Ruler!M$6,IF(AND(All!$V132="P2",All!$AE132="RSS"),Ruler!M$23,IF(AND(All!$V132="P3",All!$AE132="RSS"),Ruler!M$24,IF(AND(All!$V132="P4",All!$AE132="RSS"),Ruler!M$25,IF(AND(All!$V132="P5",All!$AE132="RSS"),Ruler!M$26,IF(AND(All!$V132="P6",All!$AE132="RSS"),Ruler!M$27,IF(AND(All!$V132="P7",All!$AE132="RSS"),Ruler!M$28,IF(AND(All!$V132="P8",All!$AE132="RSS"),Ruler!M$29,IF(AND(All!$V132="P9",All!$AE132="RSS"),Ruler!M$30,0)))))))))))))))))))))))))))</f>
        <v>3</v>
      </c>
      <c r="BU132" s="325">
        <f>IF(AND(All!$V132="P1",All!$AE132="RDP"),Ruler!N$6,IF(AND(All!$V132="P2",All!$AE132="RDP"),Ruler!N$7,IF(AND(All!$V132="P3",All!$AE132="RDP"),Ruler!N$8,IF(AND(All!$V132="P4",All!$AE132="RDP"),Ruler!N$9,IF(AND(All!$V132="P5",All!$AE132="RDP"),Ruler!N$10,IF(AND(All!$V132="P6",All!$AE132="RDP"),Ruler!N$11,IF(AND(All!$V132="P7",All!$AE132="RDP"),Ruler!N$12,IF(AND(All!$V132="P8",All!$AE132="RDP"),Ruler!N$13,IF(AND(All!$V132="P9",All!$AE132="RDP"),Ruler!N$14,IF(AND(All!$V132="P1",All!$AE132="RMS"),Ruler!N$6,IF(AND(All!$V132="P2",All!$AE132="RMS"),Ruler!N$15,IF(AND(All!$V132="P3",All!$AE132="RMS"),Ruler!N$16,IF(AND(All!$V132="P4",All!$AE132="RMS"),Ruler!N$17,IF(AND(All!$V132="P5",All!$AE132="RMS"),Ruler!N$18,IF(AND(All!$V132="P6",All!$AE132="RMS"),Ruler!N$19,IF(AND(All!$V132="P7",All!$AE132="RMS"),Ruler!N$20,IF(AND(All!$V132="P8",All!$AE132="RMS"),Ruler!N$21,IF(AND(All!$V132="P9",All!$AE132="RMS"),Ruler!N$22,IF(AND(All!$V132="P1",All!$AE132="RSS"),Ruler!N$6,IF(AND(All!$V132="P2",All!$AE132="RSS"),Ruler!N$23,IF(AND(All!$V132="P3",All!$AE132="RSS"),Ruler!N$24,IF(AND(All!$V132="P4",All!$AE132="RSS"),Ruler!N$25,IF(AND(All!$V132="P5",All!$AE132="RSS"),Ruler!N$26,IF(AND(All!$V132="P6",All!$AE132="RSS"),Ruler!N$27,IF(AND(All!$V132="P7",All!$AE132="RSS"),Ruler!N$28,IF(AND(All!$V132="P8",All!$AE132="RSS"),Ruler!N$29,IF(AND(All!$V132="P9",All!$AE132="RSS"),Ruler!N$30,0)))))))))))))))))))))))))))</f>
        <v>2</v>
      </c>
      <c r="BV132" s="325">
        <f>IF(AND(All!$V132="P1",All!$AE132="RDP"),Ruler!O$6,IF(AND(All!$V132="P2",All!$AE132="RDP"),Ruler!O$7,IF(AND(All!$V132="P3",All!$AE132="RDP"),Ruler!O$8,IF(AND(All!$V132="P4",All!$AE132="RDP"),Ruler!O$9,IF(AND(All!$V132="P5",All!$AE132="RDP"),Ruler!O$10,IF(AND(All!$V132="P6",All!$AE132="RDP"),Ruler!O$11,IF(AND(All!$V132="P7",All!$AE132="RDP"),Ruler!O$12,IF(AND(All!$V132="P8",All!$AE132="RDP"),Ruler!O$13,IF(AND(All!$V132="P9",All!$AE132="RDP"),Ruler!O$14,IF(AND(All!$V132="P1",All!$AE132="RMS"),Ruler!O$6,IF(AND(All!$V132="P2",All!$AE132="RMS"),Ruler!O$15,IF(AND(All!$V132="P3",All!$AE132="RMS"),Ruler!O$16,IF(AND(All!$V132="P4",All!$AE132="RMS"),Ruler!O$17,IF(AND(All!$V132="P5",All!$AE132="RMS"),Ruler!O$18,IF(AND(All!$V132="P6",All!$AE132="RMS"),Ruler!O$19,IF(AND(All!$V132="P7",All!$AE132="RMS"),Ruler!O$20,IF(AND(All!$V132="P8",All!$AE132="RMS"),Ruler!O$21,IF(AND(All!$V132="P9",All!$AE132="RMS"),Ruler!O$22,IF(AND(All!$V132="P1",All!$AE132="RSS"),Ruler!O$6,IF(AND(All!$V132="P2",All!$AE132="RSS"),Ruler!O$23,IF(AND(All!$V132="P3",All!$AE132="RSS"),Ruler!O$24,IF(AND(All!$V132="P4",All!$AE132="RSS"),Ruler!O$25,IF(AND(All!$V132="P5",All!$AE132="RSS"),Ruler!O$26,IF(AND(All!$V132="P6",All!$AE132="RSS"),Ruler!O$27,IF(AND(All!$V132="P7",All!$AE132="RSS"),Ruler!O$28,IF(AND(All!$V132="P8",All!$AE132="RSS"),Ruler!O$29,IF(AND(All!$V132="P9",All!$AE132="RSS"),Ruler!O$30,0)))))))))))))))))))))))))))</f>
        <v>4</v>
      </c>
      <c r="BW132" s="325">
        <f>IF(AND(All!$V132="P1",All!$AE132="RDP"),Ruler!P$6,IF(AND(All!$V132="P2",All!$AE132="RDP"),Ruler!P$7,IF(AND(All!$V132="P3",All!$AE132="RDP"),Ruler!P$8,IF(AND(All!$V132="P4",All!$AE132="RDP"),Ruler!P$9,IF(AND(All!$V132="P5",All!$AE132="RDP"),Ruler!P$10,IF(AND(All!$V132="P6",All!$AE132="RDP"),Ruler!P$11,IF(AND(All!$V132="P7",All!$AE132="RDP"),Ruler!P$12,IF(AND(All!$V132="P8",All!$AE132="RDP"),Ruler!P$13,IF(AND(All!$V132="P9",All!$AE132="RDP"),Ruler!P$14,IF(AND(All!$V132="P1",All!$AE132="RMS"),Ruler!P$6,IF(AND(All!$V132="P2",All!$AE132="RMS"),Ruler!P$15,IF(AND(All!$V132="P3",All!$AE132="RMS"),Ruler!P$16,IF(AND(All!$V132="P4",All!$AE132="RMS"),Ruler!P$17,IF(AND(All!$V132="P5",All!$AE132="RMS"),Ruler!P$18,IF(AND(All!$V132="P6",All!$AE132="RMS"),Ruler!P$19,IF(AND(All!$V132="P7",All!$AE132="RMS"),Ruler!P$20,IF(AND(All!$V132="P8",All!$AE132="RMS"),Ruler!P$21,IF(AND(All!$V132="P9",All!$AE132="RMS"),Ruler!P$22,IF(AND(All!$V132="P1",All!$AE132="RSS"),Ruler!P$6,IF(AND(All!$V132="P2",All!$AE132="RSS"),Ruler!P$23,IF(AND(All!$V132="P3",All!$AE132="RSS"),Ruler!P$24,IF(AND(All!$V132="P4",All!$AE132="RSS"),Ruler!P$25,IF(AND(All!$V132="P5",All!$AE132="RSS"),Ruler!P$26,IF(AND(All!$V132="P6",All!$AE132="RSS"),Ruler!P$27,IF(AND(All!$V132="P7",All!$AE132="RSS"),Ruler!P$28,IF(AND(All!$V132="P8",All!$AE132="RSS"),Ruler!P$29,IF(AND(All!$V132="P9",All!$AE132="RSS"),Ruler!P$30,0)))))))))))))))))))))))))))</f>
        <v>3</v>
      </c>
      <c r="BX132" s="325">
        <f>IF(AND(All!$V132="P1",All!$AE132="RDP"),Ruler!Q$6,IF(AND(All!$V132="P2",All!$AE132="RDP"),Ruler!Q$7,IF(AND(All!$V132="P3",All!$AE132="RDP"),Ruler!Q$8,IF(AND(All!$V132="P4",All!$AE132="RDP"),Ruler!Q$9,IF(AND(All!$V132="P5",All!$AE132="RDP"),Ruler!Q$10,IF(AND(All!$V132="P6",All!$AE132="RDP"),Ruler!Q$11,IF(AND(All!$V132="P7",All!$AE132="RDP"),Ruler!Q$12,IF(AND(All!$V132="P8",All!$AE132="RDP"),Ruler!Q$13,IF(AND(All!$V132="P9",All!$AE132="RDP"),Ruler!Q$14,IF(AND(All!$V132="P1",All!$AE132="RMS"),Ruler!Q$6,IF(AND(All!$V132="P2",All!$AE132="RMS"),Ruler!Q$15,IF(AND(All!$V132="P3",All!$AE132="RMS"),Ruler!Q$16,IF(AND(All!$V132="P4",All!$AE132="RMS"),Ruler!Q$17,IF(AND(All!$V132="P5",All!$AE132="RMS"),Ruler!Q$18,IF(AND(All!$V132="P6",All!$AE132="RMS"),Ruler!Q$19,IF(AND(All!$V132="P7",All!$AE132="RMS"),Ruler!Q$20,IF(AND(All!$V132="P8",All!$AE132="RMS"),Ruler!Q$21,IF(AND(All!$V132="P9",All!$AE132="RMS"),Ruler!Q$22,IF(AND(All!$V132="P1",All!$AE132="RSS"),Ruler!Q$6,IF(AND(All!$V132="P2",All!$AE132="RSS"),Ruler!Q$23,IF(AND(All!$V132="P3",All!$AE132="RSS"),Ruler!Q$24,IF(AND(All!$V132="P4",All!$AE132="RSS"),Ruler!Q$25,IF(AND(All!$V132="P5",All!$AE132="RSS"),Ruler!Q$26,IF(AND(All!$V132="P6",All!$AE132="RSS"),Ruler!Q$27,IF(AND(All!$V132="P7",All!$AE132="RSS"),Ruler!Q$28,IF(AND(All!$V132="P8",All!$AE132="RSS"),Ruler!Q$29,IF(AND(All!$V132="P9",All!$AE132="RSS"),Ruler!Q$30,0)))))))))))))))))))))))))))</f>
        <v>3</v>
      </c>
      <c r="BY132" s="325">
        <f>IF(AND(All!$V132="P1",All!$AE132="RDP"),Ruler!R$6,IF(AND(All!$V132="P2",All!$AE132="RDP"),Ruler!R$7,IF(AND(All!$V132="P3",All!$AE132="RDP"),Ruler!R$8,IF(AND(All!$V132="P4",All!$AE132="RDP"),Ruler!R$9,IF(AND(All!$V132="P5",All!$AE132="RDP"),Ruler!R$10,IF(AND(All!$V132="P6",All!$AE132="RDP"),Ruler!R$11,IF(AND(All!$V132="P7",All!$AE132="RDP"),Ruler!R$12,IF(AND(All!$V132="P8",All!$AE132="RDP"),Ruler!R$13,IF(AND(All!$V132="P9",All!$AE132="RDP"),Ruler!R$14,IF(AND(All!$V132="P1",All!$AE132="RMS"),Ruler!R$6,IF(AND(All!$V132="P2",All!$AE132="RMS"),Ruler!R$15,IF(AND(All!$V132="P3",All!$AE132="RMS"),Ruler!R$16,IF(AND(All!$V132="P4",All!$AE132="RMS"),Ruler!R$17,IF(AND(All!$V132="P5",All!$AE132="RMS"),Ruler!R$18,IF(AND(All!$V132="P6",All!$AE132="RMS"),Ruler!R$19,IF(AND(All!$V132="P7",All!$AE132="RMS"),Ruler!R$20,IF(AND(All!$V132="P8",All!$AE132="RMS"),Ruler!R$21,IF(AND(All!$V132="P9",All!$AE132="RMS"),Ruler!R$22,IF(AND(All!$V132="P1",All!$AE132="RSS"),Ruler!R$6,IF(AND(All!$V132="P2",All!$AE132="RSS"),Ruler!R$23,IF(AND(All!$V132="P3",All!$AE132="RSS"),Ruler!R$24,IF(AND(All!$V132="P4",All!$AE132="RSS"),Ruler!R$25,IF(AND(All!$V132="P5",All!$AE132="RSS"),Ruler!R$26,IF(AND(All!$V132="P6",All!$AE132="RSS"),Ruler!R$27,IF(AND(All!$V132="P7",All!$AE132="RSS"),Ruler!R$28,IF(AND(All!$V132="P8",All!$AE132="RSS"),Ruler!R$29,IF(AND(All!$V132="P9",All!$AE132="RSS"),Ruler!R$30,0)))))))))))))))))))))))))))</f>
        <v>3</v>
      </c>
      <c r="BZ132" s="325">
        <f>IF(AND(All!$V132="P1",All!$AE132="RDP"),Ruler!S$6,IF(AND(All!$V132="P2",All!$AE132="RDP"),Ruler!S$7,IF(AND(All!$V132="P3",All!$AE132="RDP"),Ruler!S$8,IF(AND(All!$V132="P4",All!$AE132="RDP"),Ruler!S$9,IF(AND(All!$V132="P5",All!$AE132="RDP"),Ruler!S$10,IF(AND(All!$V132="P6",All!$AE132="RDP"),Ruler!S$11,IF(AND(All!$V132="P7",All!$AE132="RDP"),Ruler!S$12,IF(AND(All!$V132="P8",All!$AE132="RDP"),Ruler!S$13,IF(AND(All!$V132="P9",All!$AE132="RDP"),Ruler!S$14,IF(AND(All!$V132="P1",All!$AE132="RMS"),Ruler!S$6,IF(AND(All!$V132="P2",All!$AE132="RMS"),Ruler!S$15,IF(AND(All!$V132="P3",All!$AE132="RMS"),Ruler!S$16,IF(AND(All!$V132="P4",All!$AE132="RMS"),Ruler!S$17,IF(AND(All!$V132="P5",All!$AE132="RMS"),Ruler!S$18,IF(AND(All!$V132="P6",All!$AE132="RMS"),Ruler!S$19,IF(AND(All!$V132="P7",All!$AE132="RMS"),Ruler!S$20,IF(AND(All!$V132="P8",All!$AE132="RMS"),Ruler!S$21,IF(AND(All!$V132="P9",All!$AE132="RMS"),Ruler!S$22,IF(AND(All!$V132="P1",All!$AE132="RSS"),Ruler!S$6,IF(AND(All!$V132="P2",All!$AE132="RSS"),Ruler!S$23,IF(AND(All!$V132="P3",All!$AE132="RSS"),Ruler!S$24,IF(AND(All!$V132="P4",All!$AE132="RSS"),Ruler!S$25,IF(AND(All!$V132="P5",All!$AE132="RSS"),Ruler!S$26,IF(AND(All!$V132="P6",All!$AE132="RSS"),Ruler!S$27,IF(AND(All!$V132="P7",All!$AE132="RSS"),Ruler!S$28,IF(AND(All!$V132="P8",All!$AE132="RSS"),Ruler!S$29,IF(AND(All!$V132="P9",All!$AE132="RSS"),Ruler!S$30,0)))))))))))))))))))))))))))</f>
        <v>3</v>
      </c>
      <c r="CA132" s="325">
        <f>IF(AND(All!$V132="P1",All!$AE132="RDP"),Ruler!T$6,IF(AND(All!$V132="P2",All!$AE132="RDP"),Ruler!T$7,IF(AND(All!$V132="P3",All!$AE132="RDP"),Ruler!T$8,IF(AND(All!$V132="P4",All!$AE132="RDP"),Ruler!T$9,IF(AND(All!$V132="P5",All!$AE132="RDP"),Ruler!T$10,IF(AND(All!$V132="P6",All!$AE132="RDP"),Ruler!T$11,IF(AND(All!$V132="P7",All!$AE132="RDP"),Ruler!T$12,IF(AND(All!$V132="P8",All!$AE132="RDP"),Ruler!T$13,IF(AND(All!$V132="P9",All!$AE132="RDP"),Ruler!T$14,IF(AND(All!$V132="P1",All!$AE132="RMS"),Ruler!T$6,IF(AND(All!$V132="P2",All!$AE132="RMS"),Ruler!T$15,IF(AND(All!$V132="P3",All!$AE132="RMS"),Ruler!T$16,IF(AND(All!$V132="P4",All!$AE132="RMS"),Ruler!T$17,IF(AND(All!$V132="P5",All!$AE132="RMS"),Ruler!T$18,IF(AND(All!$V132="P6",All!$AE132="RMS"),Ruler!T$19,IF(AND(All!$V132="P7",All!$AE132="RMS"),Ruler!T$20,IF(AND(All!$V132="P8",All!$AE132="RMS"),Ruler!T$21,IF(AND(All!$V132="P9",All!$AE132="RMS"),Ruler!T$22,IF(AND(All!$V132="P1",All!$AE132="RSS"),Ruler!T$6,IF(AND(All!$V132="P2",All!$AE132="RSS"),Ruler!T$23,IF(AND(All!$V132="P3",All!$AE132="RSS"),Ruler!T$24,IF(AND(All!$V132="P4",All!$AE132="RSS"),Ruler!T$25,IF(AND(All!$V132="P5",All!$AE132="RSS"),Ruler!T$26,IF(AND(All!$V132="P6",All!$AE132="RSS"),Ruler!T$27,IF(AND(All!$V132="P7",All!$AE132="RSS"),Ruler!T$28,IF(AND(All!$V132="P8",All!$AE132="RSS"),Ruler!T$29,IF(AND(All!$V132="P9",All!$AE132="RSS"),Ruler!T$30,0)))))))))))))))))))))))))))</f>
        <v>2</v>
      </c>
      <c r="CB132" s="325">
        <f>IF(AND(All!$V132="P1",All!$AE132="RDP"),Ruler!U$6,IF(AND(All!$V132="P2",All!$AE132="RDP"),Ruler!U$7,IF(AND(All!$V132="P3",All!$AE132="RDP"),Ruler!U$8,IF(AND(All!$V132="P4",All!$AE132="RDP"),Ruler!U$9,IF(AND(All!$V132="P5",All!$AE132="RDP"),Ruler!U$10,IF(AND(All!$V132="P6",All!$AE132="RDP"),Ruler!U$11,IF(AND(All!$V132="P7",All!$AE132="RDP"),Ruler!U$12,IF(AND(All!$V132="P8",All!$AE132="RDP"),Ruler!U$13,IF(AND(All!$V132="P9",All!$AE132="RDP"),Ruler!U$14,IF(AND(All!$V132="P1",All!$AE132="RMS"),Ruler!U$6,IF(AND(All!$V132="P2",All!$AE132="RMS"),Ruler!U$15,IF(AND(All!$V132="P3",All!$AE132="RMS"),Ruler!U$16,IF(AND(All!$V132="P4",All!$AE132="RMS"),Ruler!U$17,IF(AND(All!$V132="P5",All!$AE132="RMS"),Ruler!U$18,IF(AND(All!$V132="P6",All!$AE132="RMS"),Ruler!U$19,IF(AND(All!$V132="P7",All!$AE132="RMS"),Ruler!U$20,IF(AND(All!$V132="P8",All!$AE132="RMS"),Ruler!U$21,IF(AND(All!$V132="P9",All!$AE132="RMS"),Ruler!U$22,IF(AND(All!$V132="P1",All!$AE132="RSS"),Ruler!U$6,IF(AND(All!$V132="P2",All!$AE132="RSS"),Ruler!U$23,IF(AND(All!$V132="P3",All!$AE132="RSS"),Ruler!U$24,IF(AND(All!$V132="P4",All!$AE132="RSS"),Ruler!U$25,IF(AND(All!$V132="P5",All!$AE132="RSS"),Ruler!U$26,IF(AND(All!$V132="P6",All!$AE132="RSS"),Ruler!U$27,IF(AND(All!$V132="P7",All!$AE132="RSS"),Ruler!U$28,IF(AND(All!$V132="P8",All!$AE132="RSS"),Ruler!U$29,IF(AND(All!$V132="P9",All!$AE132="RSS"),Ruler!U$30,0)))))))))))))))))))))))))))</f>
        <v>3</v>
      </c>
      <c r="CC132" s="325">
        <f>IF(AND(All!$V132="P1",All!$AE132="RDP"),Ruler!V$6,IF(AND(All!$V132="P2",All!$AE132="RDP"),Ruler!V$7,IF(AND(All!$V132="P3",All!$AE132="RDP"),Ruler!V$8,IF(AND(All!$V132="P4",All!$AE132="RDP"),Ruler!V$9,IF(AND(All!$V132="P5",All!$AE132="RDP"),Ruler!V$10,IF(AND(All!$V132="P6",All!$AE132="RDP"),Ruler!V$11,IF(AND(All!$V132="P7",All!$AE132="RDP"),Ruler!V$12,IF(AND(All!$V132="P8",All!$AE132="RDP"),Ruler!V$13,IF(AND(All!$V132="P9",All!$AE132="RDP"),Ruler!V$14,IF(AND(All!$V132="P1",All!$AE132="RMS"),Ruler!V$6,IF(AND(All!$V132="P2",All!$AE132="RMS"),Ruler!V$15,IF(AND(All!$V132="P3",All!$AE132="RMS"),Ruler!V$16,IF(AND(All!$V132="P4",All!$AE132="RMS"),Ruler!V$17,IF(AND(All!$V132="P5",All!$AE132="RMS"),Ruler!V$18,IF(AND(All!$V132="P6",All!$AE132="RMS"),Ruler!V$19,IF(AND(All!$V132="P7",All!$AE132="RMS"),Ruler!V$20,IF(AND(All!$V132="P8",All!$AE132="RMS"),Ruler!V$21,IF(AND(All!$V132="P9",All!$AE132="RMS"),Ruler!V$22,IF(AND(All!$V132="P1",All!$AE132="RSS"),Ruler!V$6,IF(AND(All!$V132="P2",All!$AE132="RSS"),Ruler!V$23,IF(AND(All!$V132="P3",All!$AE132="RSS"),Ruler!V$24,IF(AND(All!$V132="P4",All!$AE132="RSS"),Ruler!V$25,IF(AND(All!$V132="P5",All!$AE132="RSS"),Ruler!V$26,IF(AND(All!$V132="P6",All!$AE132="RSS"),Ruler!V$27,IF(AND(All!$V132="P7",All!$AE132="RSS"),Ruler!V$28,IF(AND(All!$V132="P8",All!$AE132="RSS"),Ruler!V$29,IF(AND(All!$V132="P9",All!$AE132="RSS"),Ruler!V$30,0)))))))))))))))))))))))))))</f>
        <v>3</v>
      </c>
      <c r="CD132" s="325">
        <f>IF(AND(All!$V132="P1",All!$AE132="RDP"),Ruler!W$6,IF(AND(All!$V132="P2",All!$AE132="RDP"),Ruler!W$7,IF(AND(All!$V132="P3",All!$AE132="RDP"),Ruler!W$8,IF(AND(All!$V132="P4",All!$AE132="RDP"),Ruler!W$9,IF(AND(All!$V132="P5",All!$AE132="RDP"),Ruler!W$10,IF(AND(All!$V132="P6",All!$AE132="RDP"),Ruler!W$11,IF(AND(All!$V132="P7",All!$AE132="RDP"),Ruler!W$12,IF(AND(All!$V132="P8",All!$AE132="RDP"),Ruler!W$13,IF(AND(All!$V132="P9",All!$AE132="RDP"),Ruler!W$14,IF(AND(All!$V132="P1",All!$AE132="RMS"),Ruler!W$6,IF(AND(All!$V132="P2",All!$AE132="RMS"),Ruler!W$15,IF(AND(All!$V132="P3",All!$AE132="RMS"),Ruler!W$16,IF(AND(All!$V132="P4",All!$AE132="RMS"),Ruler!W$17,IF(AND(All!$V132="P5",All!$AE132="RMS"),Ruler!W$18,IF(AND(All!$V132="P6",All!$AE132="RMS"),Ruler!W$19,IF(AND(All!$V132="P7",All!$AE132="RMS"),Ruler!W$20,IF(AND(All!$V132="P8",All!$AE132="RMS"),Ruler!W$21,IF(AND(All!$V132="P9",All!$AE132="RMS"),Ruler!W$22,IF(AND(All!$V132="P1",All!$AE132="RSS"),Ruler!W$6,IF(AND(All!$V132="P2",All!$AE132="RSS"),Ruler!W$23,IF(AND(All!$V132="P3",All!$AE132="RSS"),Ruler!W$24,IF(AND(All!$V132="P4",All!$AE132="RSS"),Ruler!W$25,IF(AND(All!$V132="P5",All!$AE132="RSS"),Ruler!W$26,IF(AND(All!$V132="P6",All!$AE132="RSS"),Ruler!W$27,IF(AND(All!$V132="P7",All!$AE132="RSS"),Ruler!W$28,IF(AND(All!$V132="P8",All!$AE132="RSS"),Ruler!W$29,IF(AND(All!$V132="P9",All!$AE132="RSS"),Ruler!W$30,0)))))))))))))))))))))))))))</f>
        <v>3</v>
      </c>
      <c r="CE132" s="325">
        <f>IF(AND(All!$V132="P1",All!$AE132="RDP"),Ruler!X$6,IF(AND(All!$V132="P2",All!$AE132="RDP"),Ruler!X$7,IF(AND(All!$V132="P3",All!$AE132="RDP"),Ruler!X$8,IF(AND(All!$V132="P4",All!$AE132="RDP"),Ruler!X$9,IF(AND(All!$V132="P5",All!$AE132="RDP"),Ruler!X$10,IF(AND(All!$V132="P6",All!$AE132="RDP"),Ruler!X$11,IF(AND(All!$V132="P7",All!$AE132="RDP"),Ruler!X$12,IF(AND(All!$V132="P8",All!$AE132="RDP"),Ruler!X$13,IF(AND(All!$V132="P9",All!$AE132="RDP"),Ruler!X$14,IF(AND(All!$V132="P1",All!$AE132="RMS"),Ruler!X$6,IF(AND(All!$V132="P2",All!$AE132="RMS"),Ruler!X$15,IF(AND(All!$V132="P3",All!$AE132="RMS"),Ruler!X$16,IF(AND(All!$V132="P4",All!$AE132="RMS"),Ruler!X$17,IF(AND(All!$V132="P5",All!$AE132="RMS"),Ruler!X$18,IF(AND(All!$V132="P6",All!$AE132="RMS"),Ruler!X$19,IF(AND(All!$V132="P7",All!$AE132="RMS"),Ruler!X$20,IF(AND(All!$V132="P8",All!$AE132="RMS"),Ruler!X$21,IF(AND(All!$V132="P9",All!$AE132="RMS"),Ruler!X$22,IF(AND(All!$V132="P1",All!$AE132="RSS"),Ruler!X$6,IF(AND(All!$V132="P2",All!$AE132="RSS"),Ruler!X$23,IF(AND(All!$V132="P3",All!$AE132="RSS"),Ruler!X$24,IF(AND(All!$V132="P4",All!$AE132="RSS"),Ruler!X$25,IF(AND(All!$V132="P5",All!$AE132="RSS"),Ruler!X$26,IF(AND(All!$V132="P6",All!$AE132="RSS"),Ruler!X$27,IF(AND(All!$V132="P7",All!$AE132="RSS"),Ruler!X$28,IF(AND(All!$V132="P8",All!$AE132="RSS"),Ruler!X$29,IF(AND(All!$V132="P9",All!$AE132="RSS"),Ruler!X$30,0)))))))))))))))))))))))))))</f>
        <v>2</v>
      </c>
      <c r="CF132" s="325">
        <f>IF(AND(All!$V132="P1",All!$AE132="RDP"),Ruler!Y$6,IF(AND(All!$V132="P2",All!$AE132="RDP"),Ruler!Y$7,IF(AND(All!$V132="P3",All!$AE132="RDP"),Ruler!Y$8,IF(AND(All!$V132="P4",All!$AE132="RDP"),Ruler!Y$9,IF(AND(All!$V132="P5",All!$AE132="RDP"),Ruler!Y$10,IF(AND(All!$V132="P6",All!$AE132="RDP"),Ruler!Y$11,IF(AND(All!$V132="P7",All!$AE132="RDP"),Ruler!Y$12,IF(AND(All!$V132="P8",All!$AE132="RDP"),Ruler!Y$13,IF(AND(All!$V132="P9",All!$AE132="RDP"),Ruler!Y$14,IF(AND(All!$V132="P1",All!$AE132="RMS"),Ruler!Y$6,IF(AND(All!$V132="P2",All!$AE132="RMS"),Ruler!Y$15,IF(AND(All!$V132="P3",All!$AE132="RMS"),Ruler!Y$16,IF(AND(All!$V132="P4",All!$AE132="RMS"),Ruler!Y$17,IF(AND(All!$V132="P5",All!$AE132="RMS"),Ruler!Y$18,IF(AND(All!$V132="P6",All!$AE132="RMS"),Ruler!Y$19,IF(AND(All!$V132="P7",All!$AE132="RMS"),Ruler!Y$20,IF(AND(All!$V132="P8",All!$AE132="RMS"),Ruler!Y$21,IF(AND(All!$V132="P9",All!$AE132="RMS"),Ruler!Y$22,IF(AND(All!$V132="P1",All!$AE132="RSS"),Ruler!Y$6,IF(AND(All!$V132="P2",All!$AE132="RSS"),Ruler!Y$23,IF(AND(All!$V132="P3",All!$AE132="RSS"),Ruler!Y$24,IF(AND(All!$V132="P4",All!$AE132="RSS"),Ruler!Y$25,IF(AND(All!$V132="P5",All!$AE132="RSS"),Ruler!Y$26,IF(AND(All!$V132="P6",All!$AE132="RSS"),Ruler!Y$27,IF(AND(All!$V132="P7",All!$AE132="RSS"),Ruler!Y$28,IF(AND(All!$V132="P8",All!$AE132="RSS"),Ruler!Y$29,IF(AND(All!$V132="P9",All!$AE132="RSS"),Ruler!Y$30,0)))))))))))))))))))))))))))</f>
        <v>2</v>
      </c>
      <c r="CG132" s="325">
        <f>IF(AND(All!$V132="P1",All!$AE132="RDP"),Ruler!Z$6,IF(AND(All!$V132="P2",All!$AE132="RDP"),Ruler!Z$7,IF(AND(All!$V132="P3",All!$AE132="RDP"),Ruler!Z$8,IF(AND(All!$V132="P4",All!$AE132="RDP"),Ruler!Z$9,IF(AND(All!$V132="P5",All!$AE132="RDP"),Ruler!Z$10,IF(AND(All!$V132="P6",All!$AE132="RDP"),Ruler!Z$11,IF(AND(All!$V132="P7",All!$AE132="RDP"),Ruler!Z$12,IF(AND(All!$V132="P8",All!$AE132="RDP"),Ruler!Z$13,IF(AND(All!$V132="P9",All!$AE132="RDP"),Ruler!Z$14,IF(AND(All!$V132="P1",All!$AE132="RMS"),Ruler!Z$6,IF(AND(All!$V132="P2",All!$AE132="RMS"),Ruler!Z$15,IF(AND(All!$V132="P3",All!$AE132="RMS"),Ruler!Z$16,IF(AND(All!$V132="P4",All!$AE132="RMS"),Ruler!Z$17,IF(AND(All!$V132="P5",All!$AE132="RMS"),Ruler!Z$18,IF(AND(All!$V132="P6",All!$AE132="RMS"),Ruler!Z$19,IF(AND(All!$V132="P7",All!$AE132="RMS"),Ruler!Z$20,IF(AND(All!$V132="P8",All!$AE132="RMS"),Ruler!Z$21,IF(AND(All!$V132="P9",All!$AE132="RMS"),Ruler!Z$22,IF(AND(All!$V132="P1",All!$AE132="RSS"),Ruler!Z$6,IF(AND(All!$V132="P2",All!$AE132="RSS"),Ruler!Z$23,IF(AND(All!$V132="P3",All!$AE132="RSS"),Ruler!Z$24,IF(AND(All!$V132="P4",All!$AE132="RSS"),Ruler!Z$25,IF(AND(All!$V132="P5",All!$AE132="RSS"),Ruler!Z$26,IF(AND(All!$V132="P6",All!$AE132="RSS"),Ruler!Z$27,IF(AND(All!$V132="P7",All!$AE132="RSS"),Ruler!Z$28,IF(AND(All!$V132="P8",All!$AE132="RSS"),Ruler!Z$29,IF(AND(All!$V132="P9",All!$AE132="RSS"),Ruler!Z$30,0)))))))))))))))))))))))))))</f>
        <v>2</v>
      </c>
      <c r="CH132" s="325">
        <f>IF(AND(All!$V132="P1",All!$AE132="RDP"),Ruler!AA$6,IF(AND(All!$V132="P2",All!$AE132="RDP"),Ruler!AA$7,IF(AND(All!$V132="P3",All!$AE132="RDP"),Ruler!AA$8,IF(AND(All!$V132="P4",All!$AE132="RDP"),Ruler!AA$9,IF(AND(All!$V132="P5",All!$AE132="RDP"),Ruler!AA$10,IF(AND(All!$V132="P6",All!$AE132="RDP"),Ruler!AA$11,IF(AND(All!$V132="P7",All!$AE132="RDP"),Ruler!AA$12,IF(AND(All!$V132="P8",All!$AE132="RDP"),Ruler!AA$13,IF(AND(All!$V132="P9",All!$AE132="RDP"),Ruler!AA$14,IF(AND(All!$V132="P1",All!$AE132="RMS"),Ruler!AA$6,IF(AND(All!$V132="P2",All!$AE132="RMS"),Ruler!AA$15,IF(AND(All!$V132="P3",All!$AE132="RMS"),Ruler!AA$16,IF(AND(All!$V132="P4",All!$AE132="RMS"),Ruler!AA$17,IF(AND(All!$V132="P5",All!$AE132="RMS"),Ruler!AA$18,IF(AND(All!$V132="P6",All!$AE132="RMS"),Ruler!AA$19,IF(AND(All!$V132="P7",All!$AE132="RMS"),Ruler!AA$20,IF(AND(All!$V132="P8",All!$AE132="RMS"),Ruler!AA$21,IF(AND(All!$V132="P9",All!$AE132="RMS"),Ruler!AA$22,IF(AND(All!$V132="P1",All!$AE132="RSS"),Ruler!AA$6,IF(AND(All!$V132="P2",All!$AE132="RSS"),Ruler!AA$23,IF(AND(All!$V132="P3",All!$AE132="RSS"),Ruler!AA$24,IF(AND(All!$V132="P4",All!$AE132="RSS"),Ruler!AA$25,IF(AND(All!$V132="P5",All!$AE132="RSS"),Ruler!AA$26,IF(AND(All!$V132="P6",All!$AE132="RSS"),Ruler!AA$27,IF(AND(All!$V132="P7",All!$AE132="RSS"),Ruler!AA$28,IF(AND(All!$V132="P8",All!$AE132="RSS"),Ruler!AA$29,IF(AND(All!$V132="P9",All!$AE132="RSS"),Ruler!AA$30,0)))))))))))))))))))))))))))</f>
        <v>2</v>
      </c>
      <c r="CI132" s="325">
        <f>IF(AND(All!$V132="P1",All!$AE132="RDP"),Ruler!AB$6,IF(AND(All!$V132="P2",All!$AE132="RDP"),Ruler!AB$7,IF(AND(All!$V132="P3",All!$AE132="RDP"),Ruler!AB$8,IF(AND(All!$V132="P4",All!$AE132="RDP"),Ruler!AB$9,IF(AND(All!$V132="P5",All!$AE132="RDP"),Ruler!AB$10,IF(AND(All!$V132="P6",All!$AE132="RDP"),Ruler!AB$11,IF(AND(All!$V132="P7",All!$AE132="RDP"),Ruler!AB$12,IF(AND(All!$V132="P8",All!$AE132="RDP"),Ruler!AB$13,IF(AND(All!$V132="P9",All!$AE132="RDP"),Ruler!AB$14,IF(AND(All!$V132="P1",All!$AE132="RMS"),Ruler!AB$6,IF(AND(All!$V132="P2",All!$AE132="RMS"),Ruler!AB$15,IF(AND(All!$V132="P3",All!$AE132="RMS"),Ruler!AB$16,IF(AND(All!$V132="P4",All!$AE132="RMS"),Ruler!AB$17,IF(AND(All!$V132="P5",All!$AE132="RMS"),Ruler!AB$18,IF(AND(All!$V132="P6",All!$AE132="RMS"),Ruler!AB$19,IF(AND(All!$V132="P7",All!$AE132="RMS"),Ruler!AB$20,IF(AND(All!$V132="P8",All!$AE132="RMS"),Ruler!AB$21,IF(AND(All!$V132="P9",All!$AE132="RMS"),Ruler!AB$22,IF(AND(All!$V132="P1",All!$AE132="RSS"),Ruler!AB$6,IF(AND(All!$V132="P2",All!$AE132="RSS"),Ruler!AB$23,IF(AND(All!$V132="P3",All!$AE132="RSS"),Ruler!AB$24,IF(AND(All!$V132="P4",All!$AE132="RSS"),Ruler!AB$25,IF(AND(All!$V132="P5",All!$AE132="RSS"),Ruler!AB$26,IF(AND(All!$V132="P6",All!$AE132="RSS"),Ruler!AB$27,IF(AND(All!$V132="P7",All!$AE132="RSS"),Ruler!AB$28,IF(AND(All!$V132="P8",All!$AE132="RSS"),Ruler!AB$29,IF(AND(All!$V132="P9",All!$AE132="RSS"),Ruler!AB$30,0)))))))))))))))))))))))))))</f>
        <v>2</v>
      </c>
      <c r="CJ132" s="377">
        <f>Table9[[#This Row],[R-B1]]-Table9[[#This Row],[B1]]</f>
        <v>0</v>
      </c>
      <c r="CK132" s="378">
        <f>Table9[[#This Row],[R-B2]]-Table9[[#This Row],[B2]]</f>
        <v>0</v>
      </c>
      <c r="CL132" s="378">
        <f>Table9[[#This Row],[R-B3]]-Table9[[#This Row],[B3]]</f>
        <v>-1</v>
      </c>
      <c r="CM132" s="378">
        <f>Table9[[#This Row],[R-B4]]-Table9[[#This Row],[B4]]</f>
        <v>-1</v>
      </c>
      <c r="CN132" s="378">
        <f>Table9[[#This Row],[R-B5]]-Table9[[#This Row],[B5]]</f>
        <v>-1</v>
      </c>
      <c r="CO132" s="378">
        <f>Table9[[#This Row],[R-B6]]-Table9[[#This Row],[B6]]</f>
        <v>1</v>
      </c>
      <c r="CP132" s="378">
        <f>Table9[[#This Row],[R-B7]]-Table9[[#This Row],[B7]]</f>
        <v>0</v>
      </c>
      <c r="CQ132" s="378">
        <f>Table9[[#This Row],[R-B8]]-Table9[[#This Row],[B8]]</f>
        <v>0</v>
      </c>
      <c r="CR132" s="378">
        <f>Table9[[#This Row],[R-B9]]-Table9[[#This Row],[B9]]</f>
        <v>0</v>
      </c>
      <c r="CS132" s="378">
        <f>Table9[[#This Row],[R-B10]]-Table9[[#This Row],[B10]]</f>
        <v>-1</v>
      </c>
      <c r="CT132" s="378">
        <f>Table9[[#This Row],[R-B11]]-Table9[[#This Row],[B11]]</f>
        <v>0</v>
      </c>
      <c r="CU132" s="378">
        <f>Table9[[#This Row],[R-B12]]-Table9[[#This Row],[B12]]</f>
        <v>0</v>
      </c>
      <c r="CV132" s="378">
        <f>Table9[[#This Row],[R-K1]]-Table9[[#This Row],[K1]]</f>
        <v>-1</v>
      </c>
      <c r="CW132" s="378">
        <f>Table9[[#This Row],[R-K2]]-Table9[[#This Row],[K2]]</f>
        <v>0</v>
      </c>
      <c r="CX132" s="378">
        <f>Table9[[#This Row],[R-K3]]-Table9[[#This Row],[K3]]</f>
        <v>0</v>
      </c>
      <c r="CY132" s="378">
        <f>Table9[[#This Row],[R-K4]]-Table9[[#This Row],[K4]]</f>
        <v>-1</v>
      </c>
      <c r="CZ132" s="378">
        <f>Table9[[#This Row],[R-K5]]-Table9[[#This Row],[K5]]</f>
        <v>2</v>
      </c>
      <c r="DA132" s="378">
        <f>Table9[[#This Row],[R-P1]]-Table9[[#This Row],[P1]]</f>
        <v>0</v>
      </c>
      <c r="DB132" s="378">
        <f>Table9[[#This Row],[R-P2]]-Table9[[#This Row],[P2]]</f>
        <v>0</v>
      </c>
      <c r="DC132" s="378">
        <f>Table9[[#This Row],[R-P3]]-Table9[[#This Row],[P3]]</f>
        <v>0</v>
      </c>
      <c r="DD132" s="378">
        <f>Table9[[#This Row],[R-P4]]-Table9[[#This Row],[P4]]</f>
        <v>0</v>
      </c>
      <c r="DE132" s="378">
        <f>Table9[[#This Row],[R-P5]]-Table9[[#This Row],[P5]]</f>
        <v>0</v>
      </c>
      <c r="DF132" s="378">
        <f>Table9[[#This Row],[R-E1]]-Table9[[#This Row],[E1]]</f>
        <v>0</v>
      </c>
      <c r="DG132" s="379">
        <f>Table9[[#This Row],[R-E2]]-Table9[[#This Row],[E2]]</f>
        <v>2</v>
      </c>
      <c r="DH132" s="43">
        <f>COUNTIF(Table9[[#This Row],[G-B1]:[G-B12]],"&lt;=0")/12*100</f>
        <v>91.666666666666657</v>
      </c>
      <c r="DI132" s="43">
        <f>COUNTIF(Table9[[#This Row],[G-K1]:[G-K5]],"&lt;=0")/5*100</f>
        <v>80</v>
      </c>
      <c r="DJ132" s="43">
        <f>COUNTIF(Table9[[#This Row],[G-P1]:[G-P5]],"&lt;=0")/5*100</f>
        <v>100</v>
      </c>
      <c r="DK132" s="43">
        <f>COUNTIF(Table9[[#This Row],[G-E1]:[G-E2]],"&lt;=0")/2*100</f>
        <v>50</v>
      </c>
      <c r="DL132" s="450">
        <f>IF(AE132="RDP",(COUNTIF(Table9[[#This Row],[G-B3]],"&lt;=0")+COUNTIF(Table9[[#This Row],[G-B4]],"&lt;=0")+COUNTIF(Table9[[#This Row],[G-B7]],"&lt;=0")+COUNTIF(Table9[[#This Row],[G-B11]],"&lt;=0")+COUNTIF(Table9[[#This Row],[G-K2]],"&lt;=0"))/5*100,IF(AE132="RMS",(COUNTIF(Table9[[#This Row],[G-B4]],"&lt;=0")+COUNTIF(Table9[[#This Row],[G-B5]],"&lt;=0")+COUNTIF(Table9[[#This Row],[G-B10]],"&lt;=0")+COUNTIF(Table9[[#This Row],[G-B12]],"&lt;=0")+COUNTIF(Table9[[#This Row],[G-K2]],"&lt;=0"))/5*100,IF(AE132="RSS",(COUNTIF(Table9[[#This Row],[G-B1]],"&lt;=0")+COUNTIF(Table9[[#This Row],[G-B2]],"&lt;=0")+COUNTIF(Table9[[#This Row],[G-B6]],"&lt;=0")+COUNTIF(Table9[[#This Row],[G-B11]],"&lt;=0")+COUNTIF(Table9[[#This Row],[G-B12]],"&lt;=0"))/5*100,0)))</f>
        <v>80</v>
      </c>
      <c r="DM132" s="332">
        <v>100</v>
      </c>
      <c r="DN132" s="42">
        <v>100</v>
      </c>
      <c r="DO132" s="42">
        <v>100</v>
      </c>
      <c r="DP132" s="42">
        <v>100</v>
      </c>
      <c r="DQ132" s="42">
        <v>100</v>
      </c>
      <c r="DR132" s="380">
        <v>100</v>
      </c>
      <c r="DS132" s="381">
        <v>80</v>
      </c>
      <c r="DT132" s="381">
        <v>100</v>
      </c>
      <c r="DU132" s="381">
        <v>50</v>
      </c>
      <c r="DV132" s="381">
        <v>100</v>
      </c>
      <c r="DW132" s="380">
        <v>75</v>
      </c>
      <c r="DX132" s="381">
        <v>60</v>
      </c>
      <c r="DY132" s="381">
        <v>60</v>
      </c>
      <c r="DZ132" s="381">
        <v>50</v>
      </c>
      <c r="EA132" s="382">
        <v>40</v>
      </c>
      <c r="EB132" s="335" t="s">
        <v>1133</v>
      </c>
      <c r="EC132" s="324" t="s">
        <v>544</v>
      </c>
      <c r="ED132" s="324" t="s">
        <v>1134</v>
      </c>
      <c r="EE132" s="397" t="s">
        <v>749</v>
      </c>
    </row>
    <row r="133" spans="2:135" ht="87.5" hidden="1" thickBot="1" x14ac:dyDescent="0.35">
      <c r="B133" s="282">
        <v>137</v>
      </c>
      <c r="C133" s="42" t="s">
        <v>134</v>
      </c>
      <c r="D133" s="45">
        <v>46191</v>
      </c>
      <c r="E133" s="44" t="s">
        <v>1135</v>
      </c>
      <c r="F133" s="43">
        <v>137378</v>
      </c>
      <c r="G133" s="357">
        <f t="shared" ca="1" si="9"/>
        <v>35.664745937975653</v>
      </c>
      <c r="H133" s="283">
        <v>33298</v>
      </c>
      <c r="I133" s="43" t="s">
        <v>179</v>
      </c>
      <c r="J133" s="43" t="s">
        <v>137</v>
      </c>
      <c r="K133" s="43" t="s">
        <v>138</v>
      </c>
      <c r="L133" s="43" t="s">
        <v>180</v>
      </c>
      <c r="M133" s="42" t="s">
        <v>204</v>
      </c>
      <c r="N133" s="43" t="s">
        <v>1136</v>
      </c>
      <c r="O133" s="43" t="s">
        <v>159</v>
      </c>
      <c r="P133" s="44" t="s">
        <v>1137</v>
      </c>
      <c r="Q133" s="43" t="s">
        <v>144</v>
      </c>
      <c r="R133" s="43" t="s">
        <v>185</v>
      </c>
      <c r="S133" s="45">
        <v>42110</v>
      </c>
      <c r="T133" s="286">
        <f ca="1">YEARFRAC(S133,$T$1)</f>
        <v>11.511111111111111</v>
      </c>
      <c r="U133" s="46">
        <f ca="1">Table9[[#This Row],[Years in PET]]</f>
        <v>11.511111111111111</v>
      </c>
      <c r="V133" s="43" t="s">
        <v>58</v>
      </c>
      <c r="W133" s="46"/>
      <c r="X133" s="46">
        <f ca="1">($T$1-Table9[[#This Row],[Date of Appointment to Current Grade]])/365</f>
        <v>1.7168007324962025</v>
      </c>
      <c r="Y133" s="45">
        <v>45689</v>
      </c>
      <c r="Z133" s="43" t="s">
        <v>187</v>
      </c>
      <c r="AA133" s="45">
        <v>45383</v>
      </c>
      <c r="AB133" s="46">
        <f ca="1">($T$1-Table9[[#This Row],[Date in Position]])/365</f>
        <v>2.555156896879764</v>
      </c>
      <c r="AC133" s="43" t="s">
        <v>146</v>
      </c>
      <c r="AD133" s="43"/>
      <c r="AE133" s="43" t="s">
        <v>147</v>
      </c>
      <c r="AF133" s="43" t="s">
        <v>148</v>
      </c>
      <c r="AG133" s="47" t="s">
        <v>1138</v>
      </c>
      <c r="AH133" s="47"/>
      <c r="AI133" s="47" t="s">
        <v>1139</v>
      </c>
      <c r="AJ133" s="42" t="s">
        <v>1140</v>
      </c>
      <c r="AK133" s="48" t="s">
        <v>1141</v>
      </c>
      <c r="AL133" s="282" t="s">
        <v>153</v>
      </c>
      <c r="AM133" s="48" t="s">
        <v>1142</v>
      </c>
      <c r="AN133" s="323">
        <v>2</v>
      </c>
      <c r="AO133" s="43">
        <v>1</v>
      </c>
      <c r="AP133" s="43">
        <v>1</v>
      </c>
      <c r="AQ133" s="43">
        <v>2</v>
      </c>
      <c r="AR133" s="43">
        <v>2</v>
      </c>
      <c r="AS133" s="43">
        <v>1</v>
      </c>
      <c r="AT133" s="43">
        <v>2</v>
      </c>
      <c r="AU133" s="43">
        <v>2</v>
      </c>
      <c r="AV133" s="43">
        <v>1</v>
      </c>
      <c r="AW133" s="43">
        <v>2</v>
      </c>
      <c r="AX133" s="43">
        <v>2</v>
      </c>
      <c r="AY133" s="43">
        <v>2</v>
      </c>
      <c r="AZ133" s="43">
        <v>1</v>
      </c>
      <c r="BA133" s="43">
        <v>2</v>
      </c>
      <c r="BB133" s="43">
        <v>1</v>
      </c>
      <c r="BC133" s="43">
        <v>1</v>
      </c>
      <c r="BD133" s="43">
        <v>1</v>
      </c>
      <c r="BE133" s="43">
        <v>1</v>
      </c>
      <c r="BF133" s="43">
        <v>1</v>
      </c>
      <c r="BG133" s="43">
        <v>1</v>
      </c>
      <c r="BH133" s="43">
        <v>1</v>
      </c>
      <c r="BI133" s="43">
        <v>0</v>
      </c>
      <c r="BJ133" s="43">
        <v>0</v>
      </c>
      <c r="BK133" s="328">
        <v>0</v>
      </c>
      <c r="BL133" s="325">
        <f>IF(AND(All!$V133="P1",All!$AE133="RDP"),Ruler!E$6,IF(AND(All!$V133="P2",All!$AE133="RDP"),Ruler!E$7,IF(AND(All!$V133="P3",All!$AE133="RDP"),Ruler!E$8,IF(AND(All!$V133="P4",All!$AE133="RDP"),Ruler!E$9,IF(AND(All!$V133="P5",All!$AE133="RDP"),Ruler!E$10,IF(AND(All!$V133="P6",All!$AE133="RDP"),Ruler!E$11,IF(AND(All!$V133="P7",All!$AE133="RDP"),Ruler!E$12,IF(AND(All!$V133="P8",All!$AE133="RDP"),Ruler!E$13,IF(AND(All!$V133="P9",All!$AE133="RDP"),Ruler!E$14,IF(AND(All!$V133="P1",All!$AE133="RMS"),Ruler!E$6,IF(AND(All!$V133="P2",All!$AE133="RMS"),Ruler!E$15,IF(AND(All!$V133="P3",All!$AE133="RMS"),Ruler!E$16,IF(AND(All!$V133="P4",All!$AE133="RMS"),Ruler!E$17,IF(AND(All!$V133="P5",All!$AE133="RMS"),Ruler!E$18,IF(AND(All!$V133="P6",All!$AE133="RMS"),Ruler!E$19,IF(AND(All!$V133="P7",All!$AE133="RMS"),Ruler!E$20,IF(AND(All!$V133="P8",All!$AE133="RMS"),Ruler!E$21,IF(AND(All!$V133="P9",All!$AE133="RMS"),Ruler!E$22,IF(AND(All!$V133="P1",All!$AE133="RSS"),Ruler!E$6,IF(AND(All!$V133="P2",All!$AE133="RSS"),Ruler!E$23,IF(AND(All!$V133="P3",All!$AE133="RSS"),Ruler!E$24,IF(AND(All!$V133="P4",All!$AE133="RSS"),Ruler!E$25,IF(AND(All!$V133="P5",All!$AE133="RSS"),Ruler!E$26,IF(AND(All!$V133="P6",All!$AE133="RSS"),Ruler!E$27,IF(AND(All!$V133="P7",All!$AE133="RSS"),Ruler!E$28,IF(AND(All!$V133="P8",All!$AE133="RSS"),Ruler!E$29,IF(AND(All!$V133="P9",All!$AE133="RSS"),Ruler!E$30,0)))))))))))))))))))))))))))</f>
        <v>3</v>
      </c>
      <c r="BM133" s="325">
        <f>IF(AND(All!$V133="P1",All!$AE133="RDP"),Ruler!F$6,IF(AND(All!$V133="P2",All!$AE133="RDP"),Ruler!F$7,IF(AND(All!$V133="P3",All!$AE133="RDP"),Ruler!F$8,IF(AND(All!$V133="P4",All!$AE133="RDP"),Ruler!F$9,IF(AND(All!$V133="P5",All!$AE133="RDP"),Ruler!F$10,IF(AND(All!$V133="P6",All!$AE133="RDP"),Ruler!F$11,IF(AND(All!$V133="P7",All!$AE133="RDP"),Ruler!F$12,IF(AND(All!$V133="P8",All!$AE133="RDP"),Ruler!F$13,IF(AND(All!$V133="P9",All!$AE133="RDP"),Ruler!F$14,IF(AND(All!$V133="P1",All!$AE133="RMS"),Ruler!F$6,IF(AND(All!$V133="P2",All!$AE133="RMS"),Ruler!F$15,IF(AND(All!$V133="P3",All!$AE133="RMS"),Ruler!F$16,IF(AND(All!$V133="P4",All!$AE133="RMS"),Ruler!F$17,IF(AND(All!$V133="P5",All!$AE133="RMS"),Ruler!F$18,IF(AND(All!$V133="P6",All!$AE133="RMS"),Ruler!F$19,IF(AND(All!$V133="P7",All!$AE133="RMS"),Ruler!F$20,IF(AND(All!$V133="P8",All!$AE133="RMS"),Ruler!F$21,IF(AND(All!$V133="P9",All!$AE133="RMS"),Ruler!F$22,IF(AND(All!$V133="P1",All!$AE133="RSS"),Ruler!F$6,IF(AND(All!$V133="P2",All!$AE133="RSS"),Ruler!F$23,IF(AND(All!$V133="P3",All!$AE133="RSS"),Ruler!F$24,IF(AND(All!$V133="P4",All!$AE133="RSS"),Ruler!F$25,IF(AND(All!$V133="P5",All!$AE133="RSS"),Ruler!F$26,IF(AND(All!$V133="P6",All!$AE133="RSS"),Ruler!F$27,IF(AND(All!$V133="P7",All!$AE133="RSS"),Ruler!F$28,IF(AND(All!$V133="P8",All!$AE133="RSS"),Ruler!F$29,IF(AND(All!$V133="P9",All!$AE133="RSS"),Ruler!F$30,0)))))))))))))))))))))))))))</f>
        <v>3</v>
      </c>
      <c r="BN133" s="325">
        <f>IF(AND(All!$V133="P1",All!$AE133="RDP"),Ruler!G$6,IF(AND(All!$V133="P2",All!$AE133="RDP"),Ruler!G$7,IF(AND(All!$V133="P3",All!$AE133="RDP"),Ruler!G$8,IF(AND(All!$V133="P4",All!$AE133="RDP"),Ruler!G$9,IF(AND(All!$V133="P5",All!$AE133="RDP"),Ruler!G$10,IF(AND(All!$V133="P6",All!$AE133="RDP"),Ruler!G$11,IF(AND(All!$V133="P7",All!$AE133="RDP"),Ruler!G$12,IF(AND(All!$V133="P8",All!$AE133="RDP"),Ruler!G$13,IF(AND(All!$V133="P9",All!$AE133="RDP"),Ruler!G$14,IF(AND(All!$V133="P1",All!$AE133="RMS"),Ruler!G$6,IF(AND(All!$V133="P2",All!$AE133="RMS"),Ruler!G$15,IF(AND(All!$V133="P3",All!$AE133="RMS"),Ruler!G$16,IF(AND(All!$V133="P4",All!$AE133="RMS"),Ruler!G$17,IF(AND(All!$V133="P5",All!$AE133="RMS"),Ruler!G$18,IF(AND(All!$V133="P6",All!$AE133="RMS"),Ruler!G$19,IF(AND(All!$V133="P7",All!$AE133="RMS"),Ruler!G$20,IF(AND(All!$V133="P8",All!$AE133="RMS"),Ruler!G$21,IF(AND(All!$V133="P9",All!$AE133="RMS"),Ruler!G$22,IF(AND(All!$V133="P1",All!$AE133="RSS"),Ruler!G$6,IF(AND(All!$V133="P2",All!$AE133="RSS"),Ruler!G$23,IF(AND(All!$V133="P3",All!$AE133="RSS"),Ruler!G$24,IF(AND(All!$V133="P4",All!$AE133="RSS"),Ruler!G$25,IF(AND(All!$V133="P5",All!$AE133="RSS"),Ruler!G$26,IF(AND(All!$V133="P6",All!$AE133="RSS"),Ruler!G$27,IF(AND(All!$V133="P7",All!$AE133="RSS"),Ruler!G$28,IF(AND(All!$V133="P8",All!$AE133="RSS"),Ruler!G$29,IF(AND(All!$V133="P9",All!$AE133="RSS"),Ruler!G$30,0)))))))))))))))))))))))))))</f>
        <v>2</v>
      </c>
      <c r="BO133" s="325">
        <f>IF(AND(All!$V133="P1",All!$AE133="RDP"),Ruler!H$6,IF(AND(All!$V133="P2",All!$AE133="RDP"),Ruler!H$7,IF(AND(All!$V133="P3",All!$AE133="RDP"),Ruler!H$8,IF(AND(All!$V133="P4",All!$AE133="RDP"),Ruler!H$9,IF(AND(All!$V133="P5",All!$AE133="RDP"),Ruler!H$10,IF(AND(All!$V133="P6",All!$AE133="RDP"),Ruler!H$11,IF(AND(All!$V133="P7",All!$AE133="RDP"),Ruler!H$12,IF(AND(All!$V133="P8",All!$AE133="RDP"),Ruler!H$13,IF(AND(All!$V133="P9",All!$AE133="RDP"),Ruler!H$14,IF(AND(All!$V133="P1",All!$AE133="RMS"),Ruler!H$6,IF(AND(All!$V133="P2",All!$AE133="RMS"),Ruler!H$15,IF(AND(All!$V133="P3",All!$AE133="RMS"),Ruler!H$16,IF(AND(All!$V133="P4",All!$AE133="RMS"),Ruler!H$17,IF(AND(All!$V133="P5",All!$AE133="RMS"),Ruler!H$18,IF(AND(All!$V133="P6",All!$AE133="RMS"),Ruler!H$19,IF(AND(All!$V133="P7",All!$AE133="RMS"),Ruler!H$20,IF(AND(All!$V133="P8",All!$AE133="RMS"),Ruler!H$21,IF(AND(All!$V133="P9",All!$AE133="RMS"),Ruler!H$22,IF(AND(All!$V133="P1",All!$AE133="RSS"),Ruler!H$6,IF(AND(All!$V133="P2",All!$AE133="RSS"),Ruler!H$23,IF(AND(All!$V133="P3",All!$AE133="RSS"),Ruler!H$24,IF(AND(All!$V133="P4",All!$AE133="RSS"),Ruler!H$25,IF(AND(All!$V133="P5",All!$AE133="RSS"),Ruler!H$26,IF(AND(All!$V133="P6",All!$AE133="RSS"),Ruler!H$27,IF(AND(All!$V133="P7",All!$AE133="RSS"),Ruler!H$28,IF(AND(All!$V133="P8",All!$AE133="RSS"),Ruler!H$29,IF(AND(All!$V133="P9",All!$AE133="RSS"),Ruler!H$30,0)))))))))))))))))))))))))))</f>
        <v>3</v>
      </c>
      <c r="BP133" s="325">
        <f>IF(AND(All!$V133="P1",All!$AE133="RDP"),Ruler!I$6,IF(AND(All!$V133="P2",All!$AE133="RDP"),Ruler!I$7,IF(AND(All!$V133="P3",All!$AE133="RDP"),Ruler!I$8,IF(AND(All!$V133="P4",All!$AE133="RDP"),Ruler!I$9,IF(AND(All!$V133="P5",All!$AE133="RDP"),Ruler!I$10,IF(AND(All!$V133="P6",All!$AE133="RDP"),Ruler!I$11,IF(AND(All!$V133="P7",All!$AE133="RDP"),Ruler!I$12,IF(AND(All!$V133="P8",All!$AE133="RDP"),Ruler!I$13,IF(AND(All!$V133="P9",All!$AE133="RDP"),Ruler!I$14,IF(AND(All!$V133="P1",All!$AE133="RMS"),Ruler!I$6,IF(AND(All!$V133="P2",All!$AE133="RMS"),Ruler!I$15,IF(AND(All!$V133="P3",All!$AE133="RMS"),Ruler!I$16,IF(AND(All!$V133="P4",All!$AE133="RMS"),Ruler!I$17,IF(AND(All!$V133="P5",All!$AE133="RMS"),Ruler!I$18,IF(AND(All!$V133="P6",All!$AE133="RMS"),Ruler!I$19,IF(AND(All!$V133="P7",All!$AE133="RMS"),Ruler!I$20,IF(AND(All!$V133="P8",All!$AE133="RMS"),Ruler!I$21,IF(AND(All!$V133="P9",All!$AE133="RMS"),Ruler!I$22,IF(AND(All!$V133="P1",All!$AE133="RSS"),Ruler!I$6,IF(AND(All!$V133="P2",All!$AE133="RSS"),Ruler!I$23,IF(AND(All!$V133="P3",All!$AE133="RSS"),Ruler!I$24,IF(AND(All!$V133="P4",All!$AE133="RSS"),Ruler!I$25,IF(AND(All!$V133="P5",All!$AE133="RSS"),Ruler!I$26,IF(AND(All!$V133="P6",All!$AE133="RSS"),Ruler!I$27,IF(AND(All!$V133="P7",All!$AE133="RSS"),Ruler!I$28,IF(AND(All!$V133="P8",All!$AE133="RSS"),Ruler!I$29,IF(AND(All!$V133="P9",All!$AE133="RSS"),Ruler!I$30,0)))))))))))))))))))))))))))</f>
        <v>3</v>
      </c>
      <c r="BQ133" s="325">
        <f>IF(AND(All!$V133="P1",All!$AE133="RDP"),Ruler!J$6,IF(AND(All!$V133="P2",All!$AE133="RDP"),Ruler!J$7,IF(AND(All!$V133="P3",All!$AE133="RDP"),Ruler!J$8,IF(AND(All!$V133="P4",All!$AE133="RDP"),Ruler!J$9,IF(AND(All!$V133="P5",All!$AE133="RDP"),Ruler!J$10,IF(AND(All!$V133="P6",All!$AE133="RDP"),Ruler!J$11,IF(AND(All!$V133="P7",All!$AE133="RDP"),Ruler!J$12,IF(AND(All!$V133="P8",All!$AE133="RDP"),Ruler!J$13,IF(AND(All!$V133="P9",All!$AE133="RDP"),Ruler!J$14,IF(AND(All!$V133="P1",All!$AE133="RMS"),Ruler!J$6,IF(AND(All!$V133="P2",All!$AE133="RMS"),Ruler!J$15,IF(AND(All!$V133="P3",All!$AE133="RMS"),Ruler!J$16,IF(AND(All!$V133="P4",All!$AE133="RMS"),Ruler!J$17,IF(AND(All!$V133="P5",All!$AE133="RMS"),Ruler!J$18,IF(AND(All!$V133="P6",All!$AE133="RMS"),Ruler!J$19,IF(AND(All!$V133="P7",All!$AE133="RMS"),Ruler!J$20,IF(AND(All!$V133="P8",All!$AE133="RMS"),Ruler!J$21,IF(AND(All!$V133="P9",All!$AE133="RMS"),Ruler!J$22,IF(AND(All!$V133="P1",All!$AE133="RSS"),Ruler!J$6,IF(AND(All!$V133="P2",All!$AE133="RSS"),Ruler!J$23,IF(AND(All!$V133="P3",All!$AE133="RSS"),Ruler!J$24,IF(AND(All!$V133="P4",All!$AE133="RSS"),Ruler!J$25,IF(AND(All!$V133="P5",All!$AE133="RSS"),Ruler!J$26,IF(AND(All!$V133="P6",All!$AE133="RSS"),Ruler!J$27,IF(AND(All!$V133="P7",All!$AE133="RSS"),Ruler!J$28,IF(AND(All!$V133="P8",All!$AE133="RSS"),Ruler!J$29,IF(AND(All!$V133="P9",All!$AE133="RSS"),Ruler!J$30,0)))))))))))))))))))))))))))</f>
        <v>2</v>
      </c>
      <c r="BR133" s="325">
        <f>IF(AND(All!$V133="P1",All!$AE133="RDP"),Ruler!K$6,IF(AND(All!$V133="P2",All!$AE133="RDP"),Ruler!K$7,IF(AND(All!$V133="P3",All!$AE133="RDP"),Ruler!K$8,IF(AND(All!$V133="P4",All!$AE133="RDP"),Ruler!K$9,IF(AND(All!$V133="P5",All!$AE133="RDP"),Ruler!K$10,IF(AND(All!$V133="P6",All!$AE133="RDP"),Ruler!K$11,IF(AND(All!$V133="P7",All!$AE133="RDP"),Ruler!K$12,IF(AND(All!$V133="P8",All!$AE133="RDP"),Ruler!K$13,IF(AND(All!$V133="P9",All!$AE133="RDP"),Ruler!K$14,IF(AND(All!$V133="P1",All!$AE133="RMS"),Ruler!K$6,IF(AND(All!$V133="P2",All!$AE133="RMS"),Ruler!K$15,IF(AND(All!$V133="P3",All!$AE133="RMS"),Ruler!K$16,IF(AND(All!$V133="P4",All!$AE133="RMS"),Ruler!K$17,IF(AND(All!$V133="P5",All!$AE133="RMS"),Ruler!K$18,IF(AND(All!$V133="P6",All!$AE133="RMS"),Ruler!K$19,IF(AND(All!$V133="P7",All!$AE133="RMS"),Ruler!K$20,IF(AND(All!$V133="P8",All!$AE133="RMS"),Ruler!K$21,IF(AND(All!$V133="P9",All!$AE133="RMS"),Ruler!K$22,IF(AND(All!$V133="P1",All!$AE133="RSS"),Ruler!K$6,IF(AND(All!$V133="P2",All!$AE133="RSS"),Ruler!K$23,IF(AND(All!$V133="P3",All!$AE133="RSS"),Ruler!K$24,IF(AND(All!$V133="P4",All!$AE133="RSS"),Ruler!K$25,IF(AND(All!$V133="P5",All!$AE133="RSS"),Ruler!K$26,IF(AND(All!$V133="P6",All!$AE133="RSS"),Ruler!K$27,IF(AND(All!$V133="P7",All!$AE133="RSS"),Ruler!K$28,IF(AND(All!$V133="P8",All!$AE133="RSS"),Ruler!K$29,IF(AND(All!$V133="P9",All!$AE133="RSS"),Ruler!K$30,0)))))))))))))))))))))))))))</f>
        <v>3</v>
      </c>
      <c r="BS133" s="325">
        <f>IF(AND(All!$V133="P1",All!$AE133="RDP"),Ruler!L$6,IF(AND(All!$V133="P2",All!$AE133="RDP"),Ruler!L$7,IF(AND(All!$V133="P3",All!$AE133="RDP"),Ruler!L$8,IF(AND(All!$V133="P4",All!$AE133="RDP"),Ruler!L$9,IF(AND(All!$V133="P5",All!$AE133="RDP"),Ruler!L$10,IF(AND(All!$V133="P6",All!$AE133="RDP"),Ruler!L$11,IF(AND(All!$V133="P7",All!$AE133="RDP"),Ruler!L$12,IF(AND(All!$V133="P8",All!$AE133="RDP"),Ruler!L$13,IF(AND(All!$V133="P9",All!$AE133="RDP"),Ruler!L$14,IF(AND(All!$V133="P1",All!$AE133="RMS"),Ruler!L$6,IF(AND(All!$V133="P2",All!$AE133="RMS"),Ruler!L$15,IF(AND(All!$V133="P3",All!$AE133="RMS"),Ruler!L$16,IF(AND(All!$V133="P4",All!$AE133="RMS"),Ruler!L$17,IF(AND(All!$V133="P5",All!$AE133="RMS"),Ruler!L$18,IF(AND(All!$V133="P6",All!$AE133="RMS"),Ruler!L$19,IF(AND(All!$V133="P7",All!$AE133="RMS"),Ruler!L$20,IF(AND(All!$V133="P8",All!$AE133="RMS"),Ruler!L$21,IF(AND(All!$V133="P9",All!$AE133="RMS"),Ruler!L$22,IF(AND(All!$V133="P1",All!$AE133="RSS"),Ruler!L$6,IF(AND(All!$V133="P2",All!$AE133="RSS"),Ruler!L$23,IF(AND(All!$V133="P3",All!$AE133="RSS"),Ruler!L$24,IF(AND(All!$V133="P4",All!$AE133="RSS"),Ruler!L$25,IF(AND(All!$V133="P5",All!$AE133="RSS"),Ruler!L$26,IF(AND(All!$V133="P6",All!$AE133="RSS"),Ruler!L$27,IF(AND(All!$V133="P7",All!$AE133="RSS"),Ruler!L$28,IF(AND(All!$V133="P8",All!$AE133="RSS"),Ruler!L$29,IF(AND(All!$V133="P9",All!$AE133="RSS"),Ruler!L$30,0)))))))))))))))))))))))))))</f>
        <v>3</v>
      </c>
      <c r="BT133" s="325">
        <f>IF(AND(All!$V133="P1",All!$AE133="RDP"),Ruler!M$6,IF(AND(All!$V133="P2",All!$AE133="RDP"),Ruler!M$7,IF(AND(All!$V133="P3",All!$AE133="RDP"),Ruler!M$8,IF(AND(All!$V133="P4",All!$AE133="RDP"),Ruler!M$9,IF(AND(All!$V133="P5",All!$AE133="RDP"),Ruler!M$10,IF(AND(All!$V133="P6",All!$AE133="RDP"),Ruler!M$11,IF(AND(All!$V133="P7",All!$AE133="RDP"),Ruler!M$12,IF(AND(All!$V133="P8",All!$AE133="RDP"),Ruler!M$13,IF(AND(All!$V133="P9",All!$AE133="RDP"),Ruler!M$14,IF(AND(All!$V133="P1",All!$AE133="RMS"),Ruler!M$6,IF(AND(All!$V133="P2",All!$AE133="RMS"),Ruler!M$15,IF(AND(All!$V133="P3",All!$AE133="RMS"),Ruler!M$16,IF(AND(All!$V133="P4",All!$AE133="RMS"),Ruler!M$17,IF(AND(All!$V133="P5",All!$AE133="RMS"),Ruler!M$18,IF(AND(All!$V133="P6",All!$AE133="RMS"),Ruler!M$19,IF(AND(All!$V133="P7",All!$AE133="RMS"),Ruler!M$20,IF(AND(All!$V133="P8",All!$AE133="RMS"),Ruler!M$21,IF(AND(All!$V133="P9",All!$AE133="RMS"),Ruler!M$22,IF(AND(All!$V133="P1",All!$AE133="RSS"),Ruler!M$6,IF(AND(All!$V133="P2",All!$AE133="RSS"),Ruler!M$23,IF(AND(All!$V133="P3",All!$AE133="RSS"),Ruler!M$24,IF(AND(All!$V133="P4",All!$AE133="RSS"),Ruler!M$25,IF(AND(All!$V133="P5",All!$AE133="RSS"),Ruler!M$26,IF(AND(All!$V133="P6",All!$AE133="RSS"),Ruler!M$27,IF(AND(All!$V133="P7",All!$AE133="RSS"),Ruler!M$28,IF(AND(All!$V133="P8",All!$AE133="RSS"),Ruler!M$29,IF(AND(All!$V133="P9",All!$AE133="RSS"),Ruler!M$30,0)))))))))))))))))))))))))))</f>
        <v>3</v>
      </c>
      <c r="BU133" s="325">
        <f>IF(AND(All!$V133="P1",All!$AE133="RDP"),Ruler!N$6,IF(AND(All!$V133="P2",All!$AE133="RDP"),Ruler!N$7,IF(AND(All!$V133="P3",All!$AE133="RDP"),Ruler!N$8,IF(AND(All!$V133="P4",All!$AE133="RDP"),Ruler!N$9,IF(AND(All!$V133="P5",All!$AE133="RDP"),Ruler!N$10,IF(AND(All!$V133="P6",All!$AE133="RDP"),Ruler!N$11,IF(AND(All!$V133="P7",All!$AE133="RDP"),Ruler!N$12,IF(AND(All!$V133="P8",All!$AE133="RDP"),Ruler!N$13,IF(AND(All!$V133="P9",All!$AE133="RDP"),Ruler!N$14,IF(AND(All!$V133="P1",All!$AE133="RMS"),Ruler!N$6,IF(AND(All!$V133="P2",All!$AE133="RMS"),Ruler!N$15,IF(AND(All!$V133="P3",All!$AE133="RMS"),Ruler!N$16,IF(AND(All!$V133="P4",All!$AE133="RMS"),Ruler!N$17,IF(AND(All!$V133="P5",All!$AE133="RMS"),Ruler!N$18,IF(AND(All!$V133="P6",All!$AE133="RMS"),Ruler!N$19,IF(AND(All!$V133="P7",All!$AE133="RMS"),Ruler!N$20,IF(AND(All!$V133="P8",All!$AE133="RMS"),Ruler!N$21,IF(AND(All!$V133="P9",All!$AE133="RMS"),Ruler!N$22,IF(AND(All!$V133="P1",All!$AE133="RSS"),Ruler!N$6,IF(AND(All!$V133="P2",All!$AE133="RSS"),Ruler!N$23,IF(AND(All!$V133="P3",All!$AE133="RSS"),Ruler!N$24,IF(AND(All!$V133="P4",All!$AE133="RSS"),Ruler!N$25,IF(AND(All!$V133="P5",All!$AE133="RSS"),Ruler!N$26,IF(AND(All!$V133="P6",All!$AE133="RSS"),Ruler!N$27,IF(AND(All!$V133="P7",All!$AE133="RSS"),Ruler!N$28,IF(AND(All!$V133="P8",All!$AE133="RSS"),Ruler!N$29,IF(AND(All!$V133="P9",All!$AE133="RSS"),Ruler!N$30,0)))))))))))))))))))))))))))</f>
        <v>2</v>
      </c>
      <c r="BV133" s="325">
        <f>IF(AND(All!$V133="P1",All!$AE133="RDP"),Ruler!O$6,IF(AND(All!$V133="P2",All!$AE133="RDP"),Ruler!O$7,IF(AND(All!$V133="P3",All!$AE133="RDP"),Ruler!O$8,IF(AND(All!$V133="P4",All!$AE133="RDP"),Ruler!O$9,IF(AND(All!$V133="P5",All!$AE133="RDP"),Ruler!O$10,IF(AND(All!$V133="P6",All!$AE133="RDP"),Ruler!O$11,IF(AND(All!$V133="P7",All!$AE133="RDP"),Ruler!O$12,IF(AND(All!$V133="P8",All!$AE133="RDP"),Ruler!O$13,IF(AND(All!$V133="P9",All!$AE133="RDP"),Ruler!O$14,IF(AND(All!$V133="P1",All!$AE133="RMS"),Ruler!O$6,IF(AND(All!$V133="P2",All!$AE133="RMS"),Ruler!O$15,IF(AND(All!$V133="P3",All!$AE133="RMS"),Ruler!O$16,IF(AND(All!$V133="P4",All!$AE133="RMS"),Ruler!O$17,IF(AND(All!$V133="P5",All!$AE133="RMS"),Ruler!O$18,IF(AND(All!$V133="P6",All!$AE133="RMS"),Ruler!O$19,IF(AND(All!$V133="P7",All!$AE133="RMS"),Ruler!O$20,IF(AND(All!$V133="P8",All!$AE133="RMS"),Ruler!O$21,IF(AND(All!$V133="P9",All!$AE133="RMS"),Ruler!O$22,IF(AND(All!$V133="P1",All!$AE133="RSS"),Ruler!O$6,IF(AND(All!$V133="P2",All!$AE133="RSS"),Ruler!O$23,IF(AND(All!$V133="P3",All!$AE133="RSS"),Ruler!O$24,IF(AND(All!$V133="P4",All!$AE133="RSS"),Ruler!O$25,IF(AND(All!$V133="P5",All!$AE133="RSS"),Ruler!O$26,IF(AND(All!$V133="P6",All!$AE133="RSS"),Ruler!O$27,IF(AND(All!$V133="P7",All!$AE133="RSS"),Ruler!O$28,IF(AND(All!$V133="P8",All!$AE133="RSS"),Ruler!O$29,IF(AND(All!$V133="P9",All!$AE133="RSS"),Ruler!O$30,0)))))))))))))))))))))))))))</f>
        <v>3</v>
      </c>
      <c r="BW133" s="325">
        <f>IF(AND(All!$V133="P1",All!$AE133="RDP"),Ruler!P$6,IF(AND(All!$V133="P2",All!$AE133="RDP"),Ruler!P$7,IF(AND(All!$V133="P3",All!$AE133="RDP"),Ruler!P$8,IF(AND(All!$V133="P4",All!$AE133="RDP"),Ruler!P$9,IF(AND(All!$V133="P5",All!$AE133="RDP"),Ruler!P$10,IF(AND(All!$V133="P6",All!$AE133="RDP"),Ruler!P$11,IF(AND(All!$V133="P7",All!$AE133="RDP"),Ruler!P$12,IF(AND(All!$V133="P8",All!$AE133="RDP"),Ruler!P$13,IF(AND(All!$V133="P9",All!$AE133="RDP"),Ruler!P$14,IF(AND(All!$V133="P1",All!$AE133="RMS"),Ruler!P$6,IF(AND(All!$V133="P2",All!$AE133="RMS"),Ruler!P$15,IF(AND(All!$V133="P3",All!$AE133="RMS"),Ruler!P$16,IF(AND(All!$V133="P4",All!$AE133="RMS"),Ruler!P$17,IF(AND(All!$V133="P5",All!$AE133="RMS"),Ruler!P$18,IF(AND(All!$V133="P6",All!$AE133="RMS"),Ruler!P$19,IF(AND(All!$V133="P7",All!$AE133="RMS"),Ruler!P$20,IF(AND(All!$V133="P8",All!$AE133="RMS"),Ruler!P$21,IF(AND(All!$V133="P9",All!$AE133="RMS"),Ruler!P$22,IF(AND(All!$V133="P1",All!$AE133="RSS"),Ruler!P$6,IF(AND(All!$V133="P2",All!$AE133="RSS"),Ruler!P$23,IF(AND(All!$V133="P3",All!$AE133="RSS"),Ruler!P$24,IF(AND(All!$V133="P4",All!$AE133="RSS"),Ruler!P$25,IF(AND(All!$V133="P5",All!$AE133="RSS"),Ruler!P$26,IF(AND(All!$V133="P6",All!$AE133="RSS"),Ruler!P$27,IF(AND(All!$V133="P7",All!$AE133="RSS"),Ruler!P$28,IF(AND(All!$V133="P8",All!$AE133="RSS"),Ruler!P$29,IF(AND(All!$V133="P9",All!$AE133="RSS"),Ruler!P$30,0)))))))))))))))))))))))))))</f>
        <v>2</v>
      </c>
      <c r="BX133" s="325">
        <f>IF(AND(All!$V133="P1",All!$AE133="RDP"),Ruler!Q$6,IF(AND(All!$V133="P2",All!$AE133="RDP"),Ruler!Q$7,IF(AND(All!$V133="P3",All!$AE133="RDP"),Ruler!Q$8,IF(AND(All!$V133="P4",All!$AE133="RDP"),Ruler!Q$9,IF(AND(All!$V133="P5",All!$AE133="RDP"),Ruler!Q$10,IF(AND(All!$V133="P6",All!$AE133="RDP"),Ruler!Q$11,IF(AND(All!$V133="P7",All!$AE133="RDP"),Ruler!Q$12,IF(AND(All!$V133="P8",All!$AE133="RDP"),Ruler!Q$13,IF(AND(All!$V133="P9",All!$AE133="RDP"),Ruler!Q$14,IF(AND(All!$V133="P1",All!$AE133="RMS"),Ruler!Q$6,IF(AND(All!$V133="P2",All!$AE133="RMS"),Ruler!Q$15,IF(AND(All!$V133="P3",All!$AE133="RMS"),Ruler!Q$16,IF(AND(All!$V133="P4",All!$AE133="RMS"),Ruler!Q$17,IF(AND(All!$V133="P5",All!$AE133="RMS"),Ruler!Q$18,IF(AND(All!$V133="P6",All!$AE133="RMS"),Ruler!Q$19,IF(AND(All!$V133="P7",All!$AE133="RMS"),Ruler!Q$20,IF(AND(All!$V133="P8",All!$AE133="RMS"),Ruler!Q$21,IF(AND(All!$V133="P9",All!$AE133="RMS"),Ruler!Q$22,IF(AND(All!$V133="P1",All!$AE133="RSS"),Ruler!Q$6,IF(AND(All!$V133="P2",All!$AE133="RSS"),Ruler!Q$23,IF(AND(All!$V133="P3",All!$AE133="RSS"),Ruler!Q$24,IF(AND(All!$V133="P4",All!$AE133="RSS"),Ruler!Q$25,IF(AND(All!$V133="P5",All!$AE133="RSS"),Ruler!Q$26,IF(AND(All!$V133="P6",All!$AE133="RSS"),Ruler!Q$27,IF(AND(All!$V133="P7",All!$AE133="RSS"),Ruler!Q$28,IF(AND(All!$V133="P8",All!$AE133="RSS"),Ruler!Q$29,IF(AND(All!$V133="P9",All!$AE133="RSS"),Ruler!Q$30,0)))))))))))))))))))))))))))</f>
        <v>3</v>
      </c>
      <c r="BY133" s="325">
        <f>IF(AND(All!$V133="P1",All!$AE133="RDP"),Ruler!R$6,IF(AND(All!$V133="P2",All!$AE133="RDP"),Ruler!R$7,IF(AND(All!$V133="P3",All!$AE133="RDP"),Ruler!R$8,IF(AND(All!$V133="P4",All!$AE133="RDP"),Ruler!R$9,IF(AND(All!$V133="P5",All!$AE133="RDP"),Ruler!R$10,IF(AND(All!$V133="P6",All!$AE133="RDP"),Ruler!R$11,IF(AND(All!$V133="P7",All!$AE133="RDP"),Ruler!R$12,IF(AND(All!$V133="P8",All!$AE133="RDP"),Ruler!R$13,IF(AND(All!$V133="P9",All!$AE133="RDP"),Ruler!R$14,IF(AND(All!$V133="P1",All!$AE133="RMS"),Ruler!R$6,IF(AND(All!$V133="P2",All!$AE133="RMS"),Ruler!R$15,IF(AND(All!$V133="P3",All!$AE133="RMS"),Ruler!R$16,IF(AND(All!$V133="P4",All!$AE133="RMS"),Ruler!R$17,IF(AND(All!$V133="P5",All!$AE133="RMS"),Ruler!R$18,IF(AND(All!$V133="P6",All!$AE133="RMS"),Ruler!R$19,IF(AND(All!$V133="P7",All!$AE133="RMS"),Ruler!R$20,IF(AND(All!$V133="P8",All!$AE133="RMS"),Ruler!R$21,IF(AND(All!$V133="P9",All!$AE133="RMS"),Ruler!R$22,IF(AND(All!$V133="P1",All!$AE133="RSS"),Ruler!R$6,IF(AND(All!$V133="P2",All!$AE133="RSS"),Ruler!R$23,IF(AND(All!$V133="P3",All!$AE133="RSS"),Ruler!R$24,IF(AND(All!$V133="P4",All!$AE133="RSS"),Ruler!R$25,IF(AND(All!$V133="P5",All!$AE133="RSS"),Ruler!R$26,IF(AND(All!$V133="P6",All!$AE133="RSS"),Ruler!R$27,IF(AND(All!$V133="P7",All!$AE133="RSS"),Ruler!R$28,IF(AND(All!$V133="P8",All!$AE133="RSS"),Ruler!R$29,IF(AND(All!$V133="P9",All!$AE133="RSS"),Ruler!R$30,0)))))))))))))))))))))))))))</f>
        <v>3</v>
      </c>
      <c r="BZ133" s="325">
        <f>IF(AND(All!$V133="P1",All!$AE133="RDP"),Ruler!S$6,IF(AND(All!$V133="P2",All!$AE133="RDP"),Ruler!S$7,IF(AND(All!$V133="P3",All!$AE133="RDP"),Ruler!S$8,IF(AND(All!$V133="P4",All!$AE133="RDP"),Ruler!S$9,IF(AND(All!$V133="P5",All!$AE133="RDP"),Ruler!S$10,IF(AND(All!$V133="P6",All!$AE133="RDP"),Ruler!S$11,IF(AND(All!$V133="P7",All!$AE133="RDP"),Ruler!S$12,IF(AND(All!$V133="P8",All!$AE133="RDP"),Ruler!S$13,IF(AND(All!$V133="P9",All!$AE133="RDP"),Ruler!S$14,IF(AND(All!$V133="P1",All!$AE133="RMS"),Ruler!S$6,IF(AND(All!$V133="P2",All!$AE133="RMS"),Ruler!S$15,IF(AND(All!$V133="P3",All!$AE133="RMS"),Ruler!S$16,IF(AND(All!$V133="P4",All!$AE133="RMS"),Ruler!S$17,IF(AND(All!$V133="P5",All!$AE133="RMS"),Ruler!S$18,IF(AND(All!$V133="P6",All!$AE133="RMS"),Ruler!S$19,IF(AND(All!$V133="P7",All!$AE133="RMS"),Ruler!S$20,IF(AND(All!$V133="P8",All!$AE133="RMS"),Ruler!S$21,IF(AND(All!$V133="P9",All!$AE133="RMS"),Ruler!S$22,IF(AND(All!$V133="P1",All!$AE133="RSS"),Ruler!S$6,IF(AND(All!$V133="P2",All!$AE133="RSS"),Ruler!S$23,IF(AND(All!$V133="P3",All!$AE133="RSS"),Ruler!S$24,IF(AND(All!$V133="P4",All!$AE133="RSS"),Ruler!S$25,IF(AND(All!$V133="P5",All!$AE133="RSS"),Ruler!S$26,IF(AND(All!$V133="P6",All!$AE133="RSS"),Ruler!S$27,IF(AND(All!$V133="P7",All!$AE133="RSS"),Ruler!S$28,IF(AND(All!$V133="P8",All!$AE133="RSS"),Ruler!S$29,IF(AND(All!$V133="P9",All!$AE133="RSS"),Ruler!S$30,0)))))))))))))))))))))))))))</f>
        <v>2</v>
      </c>
      <c r="CA133" s="325">
        <f>IF(AND(All!$V133="P1",All!$AE133="RDP"),Ruler!T$6,IF(AND(All!$V133="P2",All!$AE133="RDP"),Ruler!T$7,IF(AND(All!$V133="P3",All!$AE133="RDP"),Ruler!T$8,IF(AND(All!$V133="P4",All!$AE133="RDP"),Ruler!T$9,IF(AND(All!$V133="P5",All!$AE133="RDP"),Ruler!T$10,IF(AND(All!$V133="P6",All!$AE133="RDP"),Ruler!T$11,IF(AND(All!$V133="P7",All!$AE133="RDP"),Ruler!T$12,IF(AND(All!$V133="P8",All!$AE133="RDP"),Ruler!T$13,IF(AND(All!$V133="P9",All!$AE133="RDP"),Ruler!T$14,IF(AND(All!$V133="P1",All!$AE133="RMS"),Ruler!T$6,IF(AND(All!$V133="P2",All!$AE133="RMS"),Ruler!T$15,IF(AND(All!$V133="P3",All!$AE133="RMS"),Ruler!T$16,IF(AND(All!$V133="P4",All!$AE133="RMS"),Ruler!T$17,IF(AND(All!$V133="P5",All!$AE133="RMS"),Ruler!T$18,IF(AND(All!$V133="P6",All!$AE133="RMS"),Ruler!T$19,IF(AND(All!$V133="P7",All!$AE133="RMS"),Ruler!T$20,IF(AND(All!$V133="P8",All!$AE133="RMS"),Ruler!T$21,IF(AND(All!$V133="P9",All!$AE133="RMS"),Ruler!T$22,IF(AND(All!$V133="P1",All!$AE133="RSS"),Ruler!T$6,IF(AND(All!$V133="P2",All!$AE133="RSS"),Ruler!T$23,IF(AND(All!$V133="P3",All!$AE133="RSS"),Ruler!T$24,IF(AND(All!$V133="P4",All!$AE133="RSS"),Ruler!T$25,IF(AND(All!$V133="P5",All!$AE133="RSS"),Ruler!T$26,IF(AND(All!$V133="P6",All!$AE133="RSS"),Ruler!T$27,IF(AND(All!$V133="P7",All!$AE133="RSS"),Ruler!T$28,IF(AND(All!$V133="P8",All!$AE133="RSS"),Ruler!T$29,IF(AND(All!$V133="P9",All!$AE133="RSS"),Ruler!T$30,0)))))))))))))))))))))))))))</f>
        <v>2</v>
      </c>
      <c r="CB133" s="325">
        <f>IF(AND(All!$V133="P1",All!$AE133="RDP"),Ruler!U$6,IF(AND(All!$V133="P2",All!$AE133="RDP"),Ruler!U$7,IF(AND(All!$V133="P3",All!$AE133="RDP"),Ruler!U$8,IF(AND(All!$V133="P4",All!$AE133="RDP"),Ruler!U$9,IF(AND(All!$V133="P5",All!$AE133="RDP"),Ruler!U$10,IF(AND(All!$V133="P6",All!$AE133="RDP"),Ruler!U$11,IF(AND(All!$V133="P7",All!$AE133="RDP"),Ruler!U$12,IF(AND(All!$V133="P8",All!$AE133="RDP"),Ruler!U$13,IF(AND(All!$V133="P9",All!$AE133="RDP"),Ruler!U$14,IF(AND(All!$V133="P1",All!$AE133="RMS"),Ruler!U$6,IF(AND(All!$V133="P2",All!$AE133="RMS"),Ruler!U$15,IF(AND(All!$V133="P3",All!$AE133="RMS"),Ruler!U$16,IF(AND(All!$V133="P4",All!$AE133="RMS"),Ruler!U$17,IF(AND(All!$V133="P5",All!$AE133="RMS"),Ruler!U$18,IF(AND(All!$V133="P6",All!$AE133="RMS"),Ruler!U$19,IF(AND(All!$V133="P7",All!$AE133="RMS"),Ruler!U$20,IF(AND(All!$V133="P8",All!$AE133="RMS"),Ruler!U$21,IF(AND(All!$V133="P9",All!$AE133="RMS"),Ruler!U$22,IF(AND(All!$V133="P1",All!$AE133="RSS"),Ruler!U$6,IF(AND(All!$V133="P2",All!$AE133="RSS"),Ruler!U$23,IF(AND(All!$V133="P3",All!$AE133="RSS"),Ruler!U$24,IF(AND(All!$V133="P4",All!$AE133="RSS"),Ruler!U$25,IF(AND(All!$V133="P5",All!$AE133="RSS"),Ruler!U$26,IF(AND(All!$V133="P6",All!$AE133="RSS"),Ruler!U$27,IF(AND(All!$V133="P7",All!$AE133="RSS"),Ruler!U$28,IF(AND(All!$V133="P8",All!$AE133="RSS"),Ruler!U$29,IF(AND(All!$V133="P9",All!$AE133="RSS"),Ruler!U$30,0)))))))))))))))))))))))))))</f>
        <v>2</v>
      </c>
      <c r="CC133" s="325">
        <f>IF(AND(All!$V133="P1",All!$AE133="RDP"),Ruler!V$6,IF(AND(All!$V133="P2",All!$AE133="RDP"),Ruler!V$7,IF(AND(All!$V133="P3",All!$AE133="RDP"),Ruler!V$8,IF(AND(All!$V133="P4",All!$AE133="RDP"),Ruler!V$9,IF(AND(All!$V133="P5",All!$AE133="RDP"),Ruler!V$10,IF(AND(All!$V133="P6",All!$AE133="RDP"),Ruler!V$11,IF(AND(All!$V133="P7",All!$AE133="RDP"),Ruler!V$12,IF(AND(All!$V133="P8",All!$AE133="RDP"),Ruler!V$13,IF(AND(All!$V133="P9",All!$AE133="RDP"),Ruler!V$14,IF(AND(All!$V133="P1",All!$AE133="RMS"),Ruler!V$6,IF(AND(All!$V133="P2",All!$AE133="RMS"),Ruler!V$15,IF(AND(All!$V133="P3",All!$AE133="RMS"),Ruler!V$16,IF(AND(All!$V133="P4",All!$AE133="RMS"),Ruler!V$17,IF(AND(All!$V133="P5",All!$AE133="RMS"),Ruler!V$18,IF(AND(All!$V133="P6",All!$AE133="RMS"),Ruler!V$19,IF(AND(All!$V133="P7",All!$AE133="RMS"),Ruler!V$20,IF(AND(All!$V133="P8",All!$AE133="RMS"),Ruler!V$21,IF(AND(All!$V133="P9",All!$AE133="RMS"),Ruler!V$22,IF(AND(All!$V133="P1",All!$AE133="RSS"),Ruler!V$6,IF(AND(All!$V133="P2",All!$AE133="RSS"),Ruler!V$23,IF(AND(All!$V133="P3",All!$AE133="RSS"),Ruler!V$24,IF(AND(All!$V133="P4",All!$AE133="RSS"),Ruler!V$25,IF(AND(All!$V133="P5",All!$AE133="RSS"),Ruler!V$26,IF(AND(All!$V133="P6",All!$AE133="RSS"),Ruler!V$27,IF(AND(All!$V133="P7",All!$AE133="RSS"),Ruler!V$28,IF(AND(All!$V133="P8",All!$AE133="RSS"),Ruler!V$29,IF(AND(All!$V133="P9",All!$AE133="RSS"),Ruler!V$30,0)))))))))))))))))))))))))))</f>
        <v>2</v>
      </c>
      <c r="CD133" s="325">
        <f>IF(AND(All!$V133="P1",All!$AE133="RDP"),Ruler!W$6,IF(AND(All!$V133="P2",All!$AE133="RDP"),Ruler!W$7,IF(AND(All!$V133="P3",All!$AE133="RDP"),Ruler!W$8,IF(AND(All!$V133="P4",All!$AE133="RDP"),Ruler!W$9,IF(AND(All!$V133="P5",All!$AE133="RDP"),Ruler!W$10,IF(AND(All!$V133="P6",All!$AE133="RDP"),Ruler!W$11,IF(AND(All!$V133="P7",All!$AE133="RDP"),Ruler!W$12,IF(AND(All!$V133="P8",All!$AE133="RDP"),Ruler!W$13,IF(AND(All!$V133="P9",All!$AE133="RDP"),Ruler!W$14,IF(AND(All!$V133="P1",All!$AE133="RMS"),Ruler!W$6,IF(AND(All!$V133="P2",All!$AE133="RMS"),Ruler!W$15,IF(AND(All!$V133="P3",All!$AE133="RMS"),Ruler!W$16,IF(AND(All!$V133="P4",All!$AE133="RMS"),Ruler!W$17,IF(AND(All!$V133="P5",All!$AE133="RMS"),Ruler!W$18,IF(AND(All!$V133="P6",All!$AE133="RMS"),Ruler!W$19,IF(AND(All!$V133="P7",All!$AE133="RMS"),Ruler!W$20,IF(AND(All!$V133="P8",All!$AE133="RMS"),Ruler!W$21,IF(AND(All!$V133="P9",All!$AE133="RMS"),Ruler!W$22,IF(AND(All!$V133="P1",All!$AE133="RSS"),Ruler!W$6,IF(AND(All!$V133="P2",All!$AE133="RSS"),Ruler!W$23,IF(AND(All!$V133="P3",All!$AE133="RSS"),Ruler!W$24,IF(AND(All!$V133="P4",All!$AE133="RSS"),Ruler!W$25,IF(AND(All!$V133="P5",All!$AE133="RSS"),Ruler!W$26,IF(AND(All!$V133="P6",All!$AE133="RSS"),Ruler!W$27,IF(AND(All!$V133="P7",All!$AE133="RSS"),Ruler!W$28,IF(AND(All!$V133="P8",All!$AE133="RSS"),Ruler!W$29,IF(AND(All!$V133="P9",All!$AE133="RSS"),Ruler!W$30,0)))))))))))))))))))))))))))</f>
        <v>2</v>
      </c>
      <c r="CE133" s="325">
        <f>IF(AND(All!$V133="P1",All!$AE133="RDP"),Ruler!X$6,IF(AND(All!$V133="P2",All!$AE133="RDP"),Ruler!X$7,IF(AND(All!$V133="P3",All!$AE133="RDP"),Ruler!X$8,IF(AND(All!$V133="P4",All!$AE133="RDP"),Ruler!X$9,IF(AND(All!$V133="P5",All!$AE133="RDP"),Ruler!X$10,IF(AND(All!$V133="P6",All!$AE133="RDP"),Ruler!X$11,IF(AND(All!$V133="P7",All!$AE133="RDP"),Ruler!X$12,IF(AND(All!$V133="P8",All!$AE133="RDP"),Ruler!X$13,IF(AND(All!$V133="P9",All!$AE133="RDP"),Ruler!X$14,IF(AND(All!$V133="P1",All!$AE133="RMS"),Ruler!X$6,IF(AND(All!$V133="P2",All!$AE133="RMS"),Ruler!X$15,IF(AND(All!$V133="P3",All!$AE133="RMS"),Ruler!X$16,IF(AND(All!$V133="P4",All!$AE133="RMS"),Ruler!X$17,IF(AND(All!$V133="P5",All!$AE133="RMS"),Ruler!X$18,IF(AND(All!$V133="P6",All!$AE133="RMS"),Ruler!X$19,IF(AND(All!$V133="P7",All!$AE133="RMS"),Ruler!X$20,IF(AND(All!$V133="P8",All!$AE133="RMS"),Ruler!X$21,IF(AND(All!$V133="P9",All!$AE133="RMS"),Ruler!X$22,IF(AND(All!$V133="P1",All!$AE133="RSS"),Ruler!X$6,IF(AND(All!$V133="P2",All!$AE133="RSS"),Ruler!X$23,IF(AND(All!$V133="P3",All!$AE133="RSS"),Ruler!X$24,IF(AND(All!$V133="P4",All!$AE133="RSS"),Ruler!X$25,IF(AND(All!$V133="P5",All!$AE133="RSS"),Ruler!X$26,IF(AND(All!$V133="P6",All!$AE133="RSS"),Ruler!X$27,IF(AND(All!$V133="P7",All!$AE133="RSS"),Ruler!X$28,IF(AND(All!$V133="P8",All!$AE133="RSS"),Ruler!X$29,IF(AND(All!$V133="P9",All!$AE133="RSS"),Ruler!X$30,0)))))))))))))))))))))))))))</f>
        <v>2</v>
      </c>
      <c r="CF133" s="325">
        <f>IF(AND(All!$V133="P1",All!$AE133="RDP"),Ruler!Y$6,IF(AND(All!$V133="P2",All!$AE133="RDP"),Ruler!Y$7,IF(AND(All!$V133="P3",All!$AE133="RDP"),Ruler!Y$8,IF(AND(All!$V133="P4",All!$AE133="RDP"),Ruler!Y$9,IF(AND(All!$V133="P5",All!$AE133="RDP"),Ruler!Y$10,IF(AND(All!$V133="P6",All!$AE133="RDP"),Ruler!Y$11,IF(AND(All!$V133="P7",All!$AE133="RDP"),Ruler!Y$12,IF(AND(All!$V133="P8",All!$AE133="RDP"),Ruler!Y$13,IF(AND(All!$V133="P9",All!$AE133="RDP"),Ruler!Y$14,IF(AND(All!$V133="P1",All!$AE133="RMS"),Ruler!Y$6,IF(AND(All!$V133="P2",All!$AE133="RMS"),Ruler!Y$15,IF(AND(All!$V133="P3",All!$AE133="RMS"),Ruler!Y$16,IF(AND(All!$V133="P4",All!$AE133="RMS"),Ruler!Y$17,IF(AND(All!$V133="P5",All!$AE133="RMS"),Ruler!Y$18,IF(AND(All!$V133="P6",All!$AE133="RMS"),Ruler!Y$19,IF(AND(All!$V133="P7",All!$AE133="RMS"),Ruler!Y$20,IF(AND(All!$V133="P8",All!$AE133="RMS"),Ruler!Y$21,IF(AND(All!$V133="P9",All!$AE133="RMS"),Ruler!Y$22,IF(AND(All!$V133="P1",All!$AE133="RSS"),Ruler!Y$6,IF(AND(All!$V133="P2",All!$AE133="RSS"),Ruler!Y$23,IF(AND(All!$V133="P3",All!$AE133="RSS"),Ruler!Y$24,IF(AND(All!$V133="P4",All!$AE133="RSS"),Ruler!Y$25,IF(AND(All!$V133="P5",All!$AE133="RSS"),Ruler!Y$26,IF(AND(All!$V133="P6",All!$AE133="RSS"),Ruler!Y$27,IF(AND(All!$V133="P7",All!$AE133="RSS"),Ruler!Y$28,IF(AND(All!$V133="P8",All!$AE133="RSS"),Ruler!Y$29,IF(AND(All!$V133="P9",All!$AE133="RSS"),Ruler!Y$30,0)))))))))))))))))))))))))))</f>
        <v>1</v>
      </c>
      <c r="CG133" s="325">
        <f>IF(AND(All!$V133="P1",All!$AE133="RDP"),Ruler!Z$6,IF(AND(All!$V133="P2",All!$AE133="RDP"),Ruler!Z$7,IF(AND(All!$V133="P3",All!$AE133="RDP"),Ruler!Z$8,IF(AND(All!$V133="P4",All!$AE133="RDP"),Ruler!Z$9,IF(AND(All!$V133="P5",All!$AE133="RDP"),Ruler!Z$10,IF(AND(All!$V133="P6",All!$AE133="RDP"),Ruler!Z$11,IF(AND(All!$V133="P7",All!$AE133="RDP"),Ruler!Z$12,IF(AND(All!$V133="P8",All!$AE133="RDP"),Ruler!Z$13,IF(AND(All!$V133="P9",All!$AE133="RDP"),Ruler!Z$14,IF(AND(All!$V133="P1",All!$AE133="RMS"),Ruler!Z$6,IF(AND(All!$V133="P2",All!$AE133="RMS"),Ruler!Z$15,IF(AND(All!$V133="P3",All!$AE133="RMS"),Ruler!Z$16,IF(AND(All!$V133="P4",All!$AE133="RMS"),Ruler!Z$17,IF(AND(All!$V133="P5",All!$AE133="RMS"),Ruler!Z$18,IF(AND(All!$V133="P6",All!$AE133="RMS"),Ruler!Z$19,IF(AND(All!$V133="P7",All!$AE133="RMS"),Ruler!Z$20,IF(AND(All!$V133="P8",All!$AE133="RMS"),Ruler!Z$21,IF(AND(All!$V133="P9",All!$AE133="RMS"),Ruler!Z$22,IF(AND(All!$V133="P1",All!$AE133="RSS"),Ruler!Z$6,IF(AND(All!$V133="P2",All!$AE133="RSS"),Ruler!Z$23,IF(AND(All!$V133="P3",All!$AE133="RSS"),Ruler!Z$24,IF(AND(All!$V133="P4",All!$AE133="RSS"),Ruler!Z$25,IF(AND(All!$V133="P5",All!$AE133="RSS"),Ruler!Z$26,IF(AND(All!$V133="P6",All!$AE133="RSS"),Ruler!Z$27,IF(AND(All!$V133="P7",All!$AE133="RSS"),Ruler!Z$28,IF(AND(All!$V133="P8",All!$AE133="RSS"),Ruler!Z$29,IF(AND(All!$V133="P9",All!$AE133="RSS"),Ruler!Z$30,0)))))))))))))))))))))))))))</f>
        <v>2</v>
      </c>
      <c r="CH133" s="325">
        <f>IF(AND(All!$V133="P1",All!$AE133="RDP"),Ruler!AA$6,IF(AND(All!$V133="P2",All!$AE133="RDP"),Ruler!AA$7,IF(AND(All!$V133="P3",All!$AE133="RDP"),Ruler!AA$8,IF(AND(All!$V133="P4",All!$AE133="RDP"),Ruler!AA$9,IF(AND(All!$V133="P5",All!$AE133="RDP"),Ruler!AA$10,IF(AND(All!$V133="P6",All!$AE133="RDP"),Ruler!AA$11,IF(AND(All!$V133="P7",All!$AE133="RDP"),Ruler!AA$12,IF(AND(All!$V133="P8",All!$AE133="RDP"),Ruler!AA$13,IF(AND(All!$V133="P9",All!$AE133="RDP"),Ruler!AA$14,IF(AND(All!$V133="P1",All!$AE133="RMS"),Ruler!AA$6,IF(AND(All!$V133="P2",All!$AE133="RMS"),Ruler!AA$15,IF(AND(All!$V133="P3",All!$AE133="RMS"),Ruler!AA$16,IF(AND(All!$V133="P4",All!$AE133="RMS"),Ruler!AA$17,IF(AND(All!$V133="P5",All!$AE133="RMS"),Ruler!AA$18,IF(AND(All!$V133="P6",All!$AE133="RMS"),Ruler!AA$19,IF(AND(All!$V133="P7",All!$AE133="RMS"),Ruler!AA$20,IF(AND(All!$V133="P8",All!$AE133="RMS"),Ruler!AA$21,IF(AND(All!$V133="P9",All!$AE133="RMS"),Ruler!AA$22,IF(AND(All!$V133="P1",All!$AE133="RSS"),Ruler!AA$6,IF(AND(All!$V133="P2",All!$AE133="RSS"),Ruler!AA$23,IF(AND(All!$V133="P3",All!$AE133="RSS"),Ruler!AA$24,IF(AND(All!$V133="P4",All!$AE133="RSS"),Ruler!AA$25,IF(AND(All!$V133="P5",All!$AE133="RSS"),Ruler!AA$26,IF(AND(All!$V133="P6",All!$AE133="RSS"),Ruler!AA$27,IF(AND(All!$V133="P7",All!$AE133="RSS"),Ruler!AA$28,IF(AND(All!$V133="P8",All!$AE133="RSS"),Ruler!AA$29,IF(AND(All!$V133="P9",All!$AE133="RSS"),Ruler!AA$30,0)))))))))))))))))))))))))))</f>
        <v>1</v>
      </c>
      <c r="CI133" s="325">
        <f>IF(AND(All!$V133="P1",All!$AE133="RDP"),Ruler!AB$6,IF(AND(All!$V133="P2",All!$AE133="RDP"),Ruler!AB$7,IF(AND(All!$V133="P3",All!$AE133="RDP"),Ruler!AB$8,IF(AND(All!$V133="P4",All!$AE133="RDP"),Ruler!AB$9,IF(AND(All!$V133="P5",All!$AE133="RDP"),Ruler!AB$10,IF(AND(All!$V133="P6",All!$AE133="RDP"),Ruler!AB$11,IF(AND(All!$V133="P7",All!$AE133="RDP"),Ruler!AB$12,IF(AND(All!$V133="P8",All!$AE133="RDP"),Ruler!AB$13,IF(AND(All!$V133="P9",All!$AE133="RDP"),Ruler!AB$14,IF(AND(All!$V133="P1",All!$AE133="RMS"),Ruler!AB$6,IF(AND(All!$V133="P2",All!$AE133="RMS"),Ruler!AB$15,IF(AND(All!$V133="P3",All!$AE133="RMS"),Ruler!AB$16,IF(AND(All!$V133="P4",All!$AE133="RMS"),Ruler!AB$17,IF(AND(All!$V133="P5",All!$AE133="RMS"),Ruler!AB$18,IF(AND(All!$V133="P6",All!$AE133="RMS"),Ruler!AB$19,IF(AND(All!$V133="P7",All!$AE133="RMS"),Ruler!AB$20,IF(AND(All!$V133="P8",All!$AE133="RMS"),Ruler!AB$21,IF(AND(All!$V133="P9",All!$AE133="RMS"),Ruler!AB$22,IF(AND(All!$V133="P1",All!$AE133="RSS"),Ruler!AB$6,IF(AND(All!$V133="P2",All!$AE133="RSS"),Ruler!AB$23,IF(AND(All!$V133="P3",All!$AE133="RSS"),Ruler!AB$24,IF(AND(All!$V133="P4",All!$AE133="RSS"),Ruler!AB$25,IF(AND(All!$V133="P5",All!$AE133="RSS"),Ruler!AB$26,IF(AND(All!$V133="P6",All!$AE133="RSS"),Ruler!AB$27,IF(AND(All!$V133="P7",All!$AE133="RSS"),Ruler!AB$28,IF(AND(All!$V133="P8",All!$AE133="RSS"),Ruler!AB$29,IF(AND(All!$V133="P9",All!$AE133="RSS"),Ruler!AB$30,0)))))))))))))))))))))))))))</f>
        <v>1</v>
      </c>
      <c r="CJ133" s="323">
        <f>Table9[[#This Row],[R-B1]]-Table9[[#This Row],[B1]]</f>
        <v>1</v>
      </c>
      <c r="CK133" s="43">
        <f>Table9[[#This Row],[R-B2]]-Table9[[#This Row],[B2]]</f>
        <v>2</v>
      </c>
      <c r="CL133" s="43">
        <f>Table9[[#This Row],[R-B3]]-Table9[[#This Row],[B3]]</f>
        <v>1</v>
      </c>
      <c r="CM133" s="43">
        <f>Table9[[#This Row],[R-B4]]-Table9[[#This Row],[B4]]</f>
        <v>1</v>
      </c>
      <c r="CN133" s="43">
        <f>Table9[[#This Row],[R-B5]]-Table9[[#This Row],[B5]]</f>
        <v>1</v>
      </c>
      <c r="CO133" s="43">
        <f>Table9[[#This Row],[R-B6]]-Table9[[#This Row],[B6]]</f>
        <v>1</v>
      </c>
      <c r="CP133" s="43">
        <f>Table9[[#This Row],[R-B7]]-Table9[[#This Row],[B7]]</f>
        <v>1</v>
      </c>
      <c r="CQ133" s="43">
        <f>Table9[[#This Row],[R-B8]]-Table9[[#This Row],[B8]]</f>
        <v>1</v>
      </c>
      <c r="CR133" s="43">
        <f>Table9[[#This Row],[R-B9]]-Table9[[#This Row],[B9]]</f>
        <v>2</v>
      </c>
      <c r="CS133" s="43">
        <f>Table9[[#This Row],[R-B10]]-Table9[[#This Row],[B10]]</f>
        <v>0</v>
      </c>
      <c r="CT133" s="43">
        <f>Table9[[#This Row],[R-B11]]-Table9[[#This Row],[B11]]</f>
        <v>1</v>
      </c>
      <c r="CU133" s="43">
        <f>Table9[[#This Row],[R-B12]]-Table9[[#This Row],[B12]]</f>
        <v>0</v>
      </c>
      <c r="CV133" s="43">
        <f>Table9[[#This Row],[R-K1]]-Table9[[#This Row],[K1]]</f>
        <v>2</v>
      </c>
      <c r="CW133" s="43">
        <f>Table9[[#This Row],[R-K2]]-Table9[[#This Row],[K2]]</f>
        <v>1</v>
      </c>
      <c r="CX133" s="43">
        <f>Table9[[#This Row],[R-K3]]-Table9[[#This Row],[K3]]</f>
        <v>1</v>
      </c>
      <c r="CY133" s="43">
        <f>Table9[[#This Row],[R-K4]]-Table9[[#This Row],[K4]]</f>
        <v>1</v>
      </c>
      <c r="CZ133" s="43">
        <f>Table9[[#This Row],[R-K5]]-Table9[[#This Row],[K5]]</f>
        <v>1</v>
      </c>
      <c r="DA133" s="43">
        <f>Table9[[#This Row],[R-P1]]-Table9[[#This Row],[P1]]</f>
        <v>1</v>
      </c>
      <c r="DB133" s="43">
        <f>Table9[[#This Row],[R-P2]]-Table9[[#This Row],[P2]]</f>
        <v>1</v>
      </c>
      <c r="DC133" s="43">
        <f>Table9[[#This Row],[R-P3]]-Table9[[#This Row],[P3]]</f>
        <v>1</v>
      </c>
      <c r="DD133" s="43">
        <f>Table9[[#This Row],[R-P4]]-Table9[[#This Row],[P4]]</f>
        <v>0</v>
      </c>
      <c r="DE133" s="43">
        <f>Table9[[#This Row],[R-P5]]-Table9[[#This Row],[P5]]</f>
        <v>2</v>
      </c>
      <c r="DF133" s="43">
        <f>Table9[[#This Row],[R-E1]]-Table9[[#This Row],[E1]]</f>
        <v>1</v>
      </c>
      <c r="DG133" s="328">
        <f>Table9[[#This Row],[R-E2]]-Table9[[#This Row],[E2]]</f>
        <v>1</v>
      </c>
      <c r="DH133" s="43">
        <f>COUNTIF(Table9[[#This Row],[G-B1]:[G-B12]],"&lt;=0")/12*100</f>
        <v>16.666666666666664</v>
      </c>
      <c r="DI133" s="43">
        <f>COUNTIF(Table9[[#This Row],[G-K1]:[G-K5]],"&lt;=0")/5*100</f>
        <v>0</v>
      </c>
      <c r="DJ133" s="43">
        <f>COUNTIF(Table9[[#This Row],[G-P1]:[G-P5]],"&lt;=0")/5*100</f>
        <v>20</v>
      </c>
      <c r="DK133" s="43">
        <f>COUNTIF(Table9[[#This Row],[G-E1]:[G-E2]],"&lt;=0")/2*100</f>
        <v>0</v>
      </c>
      <c r="DL133" s="450">
        <f>IF(AE133="RDP",(COUNTIF(Table9[[#This Row],[G-B3]],"&lt;=0")+COUNTIF(Table9[[#This Row],[G-B4]],"&lt;=0")+COUNTIF(Table9[[#This Row],[G-B7]],"&lt;=0")+COUNTIF(Table9[[#This Row],[G-B11]],"&lt;=0")+COUNTIF(Table9[[#This Row],[G-K2]],"&lt;=0"))/5*100,IF(AE133="RMS",(COUNTIF(Table9[[#This Row],[G-B4]],"&lt;=0")+COUNTIF(Table9[[#This Row],[G-B5]],"&lt;=0")+COUNTIF(Table9[[#This Row],[G-B10]],"&lt;=0")+COUNTIF(Table9[[#This Row],[G-B12]],"&lt;=0")+COUNTIF(Table9[[#This Row],[G-K2]],"&lt;=0"))/5*100,IF(AE133="RSS",(COUNTIF(Table9[[#This Row],[G-B1]],"&lt;=0")+COUNTIF(Table9[[#This Row],[G-B2]],"&lt;=0")+COUNTIF(Table9[[#This Row],[G-B6]],"&lt;=0")+COUNTIF(Table9[[#This Row],[G-B11]],"&lt;=0")+COUNTIF(Table9[[#This Row],[G-B12]],"&lt;=0"))/5*100,0)))</f>
        <v>0</v>
      </c>
      <c r="DM133" s="332">
        <v>17</v>
      </c>
      <c r="DN133" s="42">
        <v>0</v>
      </c>
      <c r="DO133" s="42">
        <v>20</v>
      </c>
      <c r="DP133" s="42">
        <v>0</v>
      </c>
      <c r="DQ133" s="42">
        <v>0</v>
      </c>
      <c r="DR133" s="332">
        <v>0</v>
      </c>
      <c r="DS133" s="42">
        <v>0</v>
      </c>
      <c r="DT133" s="42">
        <v>0</v>
      </c>
      <c r="DU133" s="42">
        <v>0</v>
      </c>
      <c r="DV133" s="42">
        <v>0</v>
      </c>
      <c r="DW133" s="332">
        <v>0</v>
      </c>
      <c r="DX133" s="42">
        <v>0</v>
      </c>
      <c r="DY133" s="42">
        <v>0</v>
      </c>
      <c r="DZ133" s="42">
        <v>0</v>
      </c>
      <c r="EA133" s="333">
        <v>0</v>
      </c>
      <c r="EB133" s="342"/>
      <c r="EC133" s="339"/>
      <c r="ED133" s="339"/>
      <c r="EE133" s="338" t="s">
        <v>154</v>
      </c>
    </row>
    <row r="134" spans="2:135" ht="100" hidden="1" customHeight="1" thickBot="1" x14ac:dyDescent="0.35">
      <c r="B134" s="282">
        <v>138</v>
      </c>
      <c r="C134" s="42" t="s">
        <v>134</v>
      </c>
      <c r="D134" s="45">
        <v>46209</v>
      </c>
      <c r="E134" s="462" t="s">
        <v>1143</v>
      </c>
      <c r="F134" s="43">
        <v>1126177</v>
      </c>
      <c r="G134" s="357">
        <f t="shared" ca="1" si="9"/>
        <v>37.481184294140036</v>
      </c>
      <c r="H134" s="283">
        <v>32635</v>
      </c>
      <c r="I134" s="43" t="s">
        <v>179</v>
      </c>
      <c r="J134" s="43" t="s">
        <v>137</v>
      </c>
      <c r="K134" s="43" t="s">
        <v>241</v>
      </c>
      <c r="L134" s="43" t="s">
        <v>618</v>
      </c>
      <c r="M134" s="42" t="s">
        <v>242</v>
      </c>
      <c r="N134" s="43"/>
      <c r="O134" s="43" t="s">
        <v>142</v>
      </c>
      <c r="P134" s="44" t="s">
        <v>1144</v>
      </c>
      <c r="Q134" s="43" t="s">
        <v>177</v>
      </c>
      <c r="R134" s="43"/>
      <c r="S134" s="45">
        <v>45748</v>
      </c>
      <c r="T134" s="286"/>
      <c r="U134" s="43">
        <f>2026-2012</f>
        <v>14</v>
      </c>
      <c r="V134" s="43" t="s">
        <v>58</v>
      </c>
      <c r="W134" s="46"/>
      <c r="X134" s="46">
        <f ca="1">($T$1-Table9[[#This Row],[Date of Appointment to Current Grade]])/365</f>
        <v>1.5551568968797642</v>
      </c>
      <c r="Y134" s="45">
        <v>45748</v>
      </c>
      <c r="Z134" s="343" t="s">
        <v>674</v>
      </c>
      <c r="AA134" s="43"/>
      <c r="AB134" s="45">
        <v>45748</v>
      </c>
      <c r="AC134" s="43" t="s">
        <v>183</v>
      </c>
      <c r="AD134" s="43" t="s">
        <v>426</v>
      </c>
      <c r="AE134" s="43"/>
      <c r="AF134" s="43" t="s">
        <v>188</v>
      </c>
      <c r="AG134" s="47" t="s">
        <v>1145</v>
      </c>
      <c r="AH134" s="47" t="s">
        <v>1146</v>
      </c>
      <c r="AI134" s="47" t="s">
        <v>1147</v>
      </c>
      <c r="AJ134" s="42" t="s">
        <v>618</v>
      </c>
      <c r="AK134" s="48" t="s">
        <v>1148</v>
      </c>
      <c r="AL134" s="42" t="s">
        <v>153</v>
      </c>
      <c r="AM134" s="48" t="s">
        <v>1149</v>
      </c>
      <c r="AN134" s="323"/>
      <c r="BK134" s="328"/>
      <c r="BL134" s="325">
        <f>IF(AND(All!$V134="P1",All!$AE134="RDP"),Ruler!E$6,IF(AND(All!$V134="P2",All!$AE134="RDP"),Ruler!E$7,IF(AND(All!$V134="P3",All!$AE134="RDP"),Ruler!E$8,IF(AND(All!$V134="P4",All!$AE134="RDP"),Ruler!E$9,IF(AND(All!$V134="P5",All!$AE134="RDP"),Ruler!E$10,IF(AND(All!$V134="P6",All!$AE134="RDP"),Ruler!E$11,IF(AND(All!$V134="P7",All!$AE134="RDP"),Ruler!E$12,IF(AND(All!$V134="P8",All!$AE134="RDP"),Ruler!E$13,IF(AND(All!$V134="P9",All!$AE134="RDP"),Ruler!E$14,IF(AND(All!$V134="P1",All!$AE134="RMS"),Ruler!E$6,IF(AND(All!$V134="P2",All!$AE134="RMS"),Ruler!E$15,IF(AND(All!$V134="P3",All!$AE134="RMS"),Ruler!E$16,IF(AND(All!$V134="P4",All!$AE134="RMS"),Ruler!E$17,IF(AND(All!$V134="P5",All!$AE134="RMS"),Ruler!E$18,IF(AND(All!$V134="P6",All!$AE134="RMS"),Ruler!E$19,IF(AND(All!$V134="P7",All!$AE134="RMS"),Ruler!E$20,IF(AND(All!$V134="P8",All!$AE134="RMS"),Ruler!E$21,IF(AND(All!$V134="P9",All!$AE134="RMS"),Ruler!E$22,IF(AND(All!$V134="P1",All!$AE134="RSS"),Ruler!E$6,IF(AND(All!$V134="P2",All!$AE134="RSS"),Ruler!E$23,IF(AND(All!$V134="P3",All!$AE134="RSS"),Ruler!E$24,IF(AND(All!$V134="P4",All!$AE134="RSS"),Ruler!E$25,IF(AND(All!$V134="P5",All!$AE134="RSS"),Ruler!E$26,IF(AND(All!$V134="P6",All!$AE134="RSS"),Ruler!E$27,IF(AND(All!$V134="P7",All!$AE134="RSS"),Ruler!E$28,IF(AND(All!$V134="P8",All!$AE134="RSS"),Ruler!E$29,IF(AND(All!$V134="P9",All!$AE134="RSS"),Ruler!E$30,0)))))))))))))))))))))))))))</f>
        <v>0</v>
      </c>
      <c r="BM134" s="325">
        <f>IF(AND(All!$V134="P1",All!$AE134="RDP"),Ruler!F$6,IF(AND(All!$V134="P2",All!$AE134="RDP"),Ruler!F$7,IF(AND(All!$V134="P3",All!$AE134="RDP"),Ruler!F$8,IF(AND(All!$V134="P4",All!$AE134="RDP"),Ruler!F$9,IF(AND(All!$V134="P5",All!$AE134="RDP"),Ruler!F$10,IF(AND(All!$V134="P6",All!$AE134="RDP"),Ruler!F$11,IF(AND(All!$V134="P7",All!$AE134="RDP"),Ruler!F$12,IF(AND(All!$V134="P8",All!$AE134="RDP"),Ruler!F$13,IF(AND(All!$V134="P9",All!$AE134="RDP"),Ruler!F$14,IF(AND(All!$V134="P1",All!$AE134="RMS"),Ruler!F$6,IF(AND(All!$V134="P2",All!$AE134="RMS"),Ruler!F$15,IF(AND(All!$V134="P3",All!$AE134="RMS"),Ruler!F$16,IF(AND(All!$V134="P4",All!$AE134="RMS"),Ruler!F$17,IF(AND(All!$V134="P5",All!$AE134="RMS"),Ruler!F$18,IF(AND(All!$V134="P6",All!$AE134="RMS"),Ruler!F$19,IF(AND(All!$V134="P7",All!$AE134="RMS"),Ruler!F$20,IF(AND(All!$V134="P8",All!$AE134="RMS"),Ruler!F$21,IF(AND(All!$V134="P9",All!$AE134="RMS"),Ruler!F$22,IF(AND(All!$V134="P1",All!$AE134="RSS"),Ruler!F$6,IF(AND(All!$V134="P2",All!$AE134="RSS"),Ruler!F$23,IF(AND(All!$V134="P3",All!$AE134="RSS"),Ruler!F$24,IF(AND(All!$V134="P4",All!$AE134="RSS"),Ruler!F$25,IF(AND(All!$V134="P5",All!$AE134="RSS"),Ruler!F$26,IF(AND(All!$V134="P6",All!$AE134="RSS"),Ruler!F$27,IF(AND(All!$V134="P7",All!$AE134="RSS"),Ruler!F$28,IF(AND(All!$V134="P8",All!$AE134="RSS"),Ruler!F$29,IF(AND(All!$V134="P9",All!$AE134="RSS"),Ruler!F$30,0)))))))))))))))))))))))))))</f>
        <v>0</v>
      </c>
      <c r="BN134" s="325">
        <f>IF(AND(All!$V134="P1",All!$AE134="RDP"),Ruler!G$6,IF(AND(All!$V134="P2",All!$AE134="RDP"),Ruler!G$7,IF(AND(All!$V134="P3",All!$AE134="RDP"),Ruler!G$8,IF(AND(All!$V134="P4",All!$AE134="RDP"),Ruler!G$9,IF(AND(All!$V134="P5",All!$AE134="RDP"),Ruler!G$10,IF(AND(All!$V134="P6",All!$AE134="RDP"),Ruler!G$11,IF(AND(All!$V134="P7",All!$AE134="RDP"),Ruler!G$12,IF(AND(All!$V134="P8",All!$AE134="RDP"),Ruler!G$13,IF(AND(All!$V134="P9",All!$AE134="RDP"),Ruler!G$14,IF(AND(All!$V134="P1",All!$AE134="RMS"),Ruler!G$6,IF(AND(All!$V134="P2",All!$AE134="RMS"),Ruler!G$15,IF(AND(All!$V134="P3",All!$AE134="RMS"),Ruler!G$16,IF(AND(All!$V134="P4",All!$AE134="RMS"),Ruler!G$17,IF(AND(All!$V134="P5",All!$AE134="RMS"),Ruler!G$18,IF(AND(All!$V134="P6",All!$AE134="RMS"),Ruler!G$19,IF(AND(All!$V134="P7",All!$AE134="RMS"),Ruler!G$20,IF(AND(All!$V134="P8",All!$AE134="RMS"),Ruler!G$21,IF(AND(All!$V134="P9",All!$AE134="RMS"),Ruler!G$22,IF(AND(All!$V134="P1",All!$AE134="RSS"),Ruler!G$6,IF(AND(All!$V134="P2",All!$AE134="RSS"),Ruler!G$23,IF(AND(All!$V134="P3",All!$AE134="RSS"),Ruler!G$24,IF(AND(All!$V134="P4",All!$AE134="RSS"),Ruler!G$25,IF(AND(All!$V134="P5",All!$AE134="RSS"),Ruler!G$26,IF(AND(All!$V134="P6",All!$AE134="RSS"),Ruler!G$27,IF(AND(All!$V134="P7",All!$AE134="RSS"),Ruler!G$28,IF(AND(All!$V134="P8",All!$AE134="RSS"),Ruler!G$29,IF(AND(All!$V134="P9",All!$AE134="RSS"),Ruler!G$30,0)))))))))))))))))))))))))))</f>
        <v>0</v>
      </c>
      <c r="BO134" s="325">
        <f>IF(AND(All!$V134="P1",All!$AE134="RDP"),Ruler!H$6,IF(AND(All!$V134="P2",All!$AE134="RDP"),Ruler!H$7,IF(AND(All!$V134="P3",All!$AE134="RDP"),Ruler!H$8,IF(AND(All!$V134="P4",All!$AE134="RDP"),Ruler!H$9,IF(AND(All!$V134="P5",All!$AE134="RDP"),Ruler!H$10,IF(AND(All!$V134="P6",All!$AE134="RDP"),Ruler!H$11,IF(AND(All!$V134="P7",All!$AE134="RDP"),Ruler!H$12,IF(AND(All!$V134="P8",All!$AE134="RDP"),Ruler!H$13,IF(AND(All!$V134="P9",All!$AE134="RDP"),Ruler!H$14,IF(AND(All!$V134="P1",All!$AE134="RMS"),Ruler!H$6,IF(AND(All!$V134="P2",All!$AE134="RMS"),Ruler!H$15,IF(AND(All!$V134="P3",All!$AE134="RMS"),Ruler!H$16,IF(AND(All!$V134="P4",All!$AE134="RMS"),Ruler!H$17,IF(AND(All!$V134="P5",All!$AE134="RMS"),Ruler!H$18,IF(AND(All!$V134="P6",All!$AE134="RMS"),Ruler!H$19,IF(AND(All!$V134="P7",All!$AE134="RMS"),Ruler!H$20,IF(AND(All!$V134="P8",All!$AE134="RMS"),Ruler!H$21,IF(AND(All!$V134="P9",All!$AE134="RMS"),Ruler!H$22,IF(AND(All!$V134="P1",All!$AE134="RSS"),Ruler!H$6,IF(AND(All!$V134="P2",All!$AE134="RSS"),Ruler!H$23,IF(AND(All!$V134="P3",All!$AE134="RSS"),Ruler!H$24,IF(AND(All!$V134="P4",All!$AE134="RSS"),Ruler!H$25,IF(AND(All!$V134="P5",All!$AE134="RSS"),Ruler!H$26,IF(AND(All!$V134="P6",All!$AE134="RSS"),Ruler!H$27,IF(AND(All!$V134="P7",All!$AE134="RSS"),Ruler!H$28,IF(AND(All!$V134="P8",All!$AE134="RSS"),Ruler!H$29,IF(AND(All!$V134="P9",All!$AE134="RSS"),Ruler!H$30,0)))))))))))))))))))))))))))</f>
        <v>0</v>
      </c>
      <c r="BP134" s="325">
        <f>IF(AND(All!$V134="P1",All!$AE134="RDP"),Ruler!I$6,IF(AND(All!$V134="P2",All!$AE134="RDP"),Ruler!I$7,IF(AND(All!$V134="P3",All!$AE134="RDP"),Ruler!I$8,IF(AND(All!$V134="P4",All!$AE134="RDP"),Ruler!I$9,IF(AND(All!$V134="P5",All!$AE134="RDP"),Ruler!I$10,IF(AND(All!$V134="P6",All!$AE134="RDP"),Ruler!I$11,IF(AND(All!$V134="P7",All!$AE134="RDP"),Ruler!I$12,IF(AND(All!$V134="P8",All!$AE134="RDP"),Ruler!I$13,IF(AND(All!$V134="P9",All!$AE134="RDP"),Ruler!I$14,IF(AND(All!$V134="P1",All!$AE134="RMS"),Ruler!I$6,IF(AND(All!$V134="P2",All!$AE134="RMS"),Ruler!I$15,IF(AND(All!$V134="P3",All!$AE134="RMS"),Ruler!I$16,IF(AND(All!$V134="P4",All!$AE134="RMS"),Ruler!I$17,IF(AND(All!$V134="P5",All!$AE134="RMS"),Ruler!I$18,IF(AND(All!$V134="P6",All!$AE134="RMS"),Ruler!I$19,IF(AND(All!$V134="P7",All!$AE134="RMS"),Ruler!I$20,IF(AND(All!$V134="P8",All!$AE134="RMS"),Ruler!I$21,IF(AND(All!$V134="P9",All!$AE134="RMS"),Ruler!I$22,IF(AND(All!$V134="P1",All!$AE134="RSS"),Ruler!I$6,IF(AND(All!$V134="P2",All!$AE134="RSS"),Ruler!I$23,IF(AND(All!$V134="P3",All!$AE134="RSS"),Ruler!I$24,IF(AND(All!$V134="P4",All!$AE134="RSS"),Ruler!I$25,IF(AND(All!$V134="P5",All!$AE134="RSS"),Ruler!I$26,IF(AND(All!$V134="P6",All!$AE134="RSS"),Ruler!I$27,IF(AND(All!$V134="P7",All!$AE134="RSS"),Ruler!I$28,IF(AND(All!$V134="P8",All!$AE134="RSS"),Ruler!I$29,IF(AND(All!$V134="P9",All!$AE134="RSS"),Ruler!I$30,0)))))))))))))))))))))))))))</f>
        <v>0</v>
      </c>
      <c r="BQ134" s="325">
        <f>IF(AND(All!$V134="P1",All!$AE134="RDP"),Ruler!J$6,IF(AND(All!$V134="P2",All!$AE134="RDP"),Ruler!J$7,IF(AND(All!$V134="P3",All!$AE134="RDP"),Ruler!J$8,IF(AND(All!$V134="P4",All!$AE134="RDP"),Ruler!J$9,IF(AND(All!$V134="P5",All!$AE134="RDP"),Ruler!J$10,IF(AND(All!$V134="P6",All!$AE134="RDP"),Ruler!J$11,IF(AND(All!$V134="P7",All!$AE134="RDP"),Ruler!J$12,IF(AND(All!$V134="P8",All!$AE134="RDP"),Ruler!J$13,IF(AND(All!$V134="P9",All!$AE134="RDP"),Ruler!J$14,IF(AND(All!$V134="P1",All!$AE134="RMS"),Ruler!J$6,IF(AND(All!$V134="P2",All!$AE134="RMS"),Ruler!J$15,IF(AND(All!$V134="P3",All!$AE134="RMS"),Ruler!J$16,IF(AND(All!$V134="P4",All!$AE134="RMS"),Ruler!J$17,IF(AND(All!$V134="P5",All!$AE134="RMS"),Ruler!J$18,IF(AND(All!$V134="P6",All!$AE134="RMS"),Ruler!J$19,IF(AND(All!$V134="P7",All!$AE134="RMS"),Ruler!J$20,IF(AND(All!$V134="P8",All!$AE134="RMS"),Ruler!J$21,IF(AND(All!$V134="P9",All!$AE134="RMS"),Ruler!J$22,IF(AND(All!$V134="P1",All!$AE134="RSS"),Ruler!J$6,IF(AND(All!$V134="P2",All!$AE134="RSS"),Ruler!J$23,IF(AND(All!$V134="P3",All!$AE134="RSS"),Ruler!J$24,IF(AND(All!$V134="P4",All!$AE134="RSS"),Ruler!J$25,IF(AND(All!$V134="P5",All!$AE134="RSS"),Ruler!J$26,IF(AND(All!$V134="P6",All!$AE134="RSS"),Ruler!J$27,IF(AND(All!$V134="P7",All!$AE134="RSS"),Ruler!J$28,IF(AND(All!$V134="P8",All!$AE134="RSS"),Ruler!J$29,IF(AND(All!$V134="P9",All!$AE134="RSS"),Ruler!J$30,0)))))))))))))))))))))))))))</f>
        <v>0</v>
      </c>
      <c r="BR134" s="325">
        <f>IF(AND(All!$V134="P1",All!$AE134="RDP"),Ruler!K$6,IF(AND(All!$V134="P2",All!$AE134="RDP"),Ruler!K$7,IF(AND(All!$V134="P3",All!$AE134="RDP"),Ruler!K$8,IF(AND(All!$V134="P4",All!$AE134="RDP"),Ruler!K$9,IF(AND(All!$V134="P5",All!$AE134="RDP"),Ruler!K$10,IF(AND(All!$V134="P6",All!$AE134="RDP"),Ruler!K$11,IF(AND(All!$V134="P7",All!$AE134="RDP"),Ruler!K$12,IF(AND(All!$V134="P8",All!$AE134="RDP"),Ruler!K$13,IF(AND(All!$V134="P9",All!$AE134="RDP"),Ruler!K$14,IF(AND(All!$V134="P1",All!$AE134="RMS"),Ruler!K$6,IF(AND(All!$V134="P2",All!$AE134="RMS"),Ruler!K$15,IF(AND(All!$V134="P3",All!$AE134="RMS"),Ruler!K$16,IF(AND(All!$V134="P4",All!$AE134="RMS"),Ruler!K$17,IF(AND(All!$V134="P5",All!$AE134="RMS"),Ruler!K$18,IF(AND(All!$V134="P6",All!$AE134="RMS"),Ruler!K$19,IF(AND(All!$V134="P7",All!$AE134="RMS"),Ruler!K$20,IF(AND(All!$V134="P8",All!$AE134="RMS"),Ruler!K$21,IF(AND(All!$V134="P9",All!$AE134="RMS"),Ruler!K$22,IF(AND(All!$V134="P1",All!$AE134="RSS"),Ruler!K$6,IF(AND(All!$V134="P2",All!$AE134="RSS"),Ruler!K$23,IF(AND(All!$V134="P3",All!$AE134="RSS"),Ruler!K$24,IF(AND(All!$V134="P4",All!$AE134="RSS"),Ruler!K$25,IF(AND(All!$V134="P5",All!$AE134="RSS"),Ruler!K$26,IF(AND(All!$V134="P6",All!$AE134="RSS"),Ruler!K$27,IF(AND(All!$V134="P7",All!$AE134="RSS"),Ruler!K$28,IF(AND(All!$V134="P8",All!$AE134="RSS"),Ruler!K$29,IF(AND(All!$V134="P9",All!$AE134="RSS"),Ruler!K$30,0)))))))))))))))))))))))))))</f>
        <v>0</v>
      </c>
      <c r="BS134" s="325">
        <f>IF(AND(All!$V134="P1",All!$AE134="RDP"),Ruler!L$6,IF(AND(All!$V134="P2",All!$AE134="RDP"),Ruler!L$7,IF(AND(All!$V134="P3",All!$AE134="RDP"),Ruler!L$8,IF(AND(All!$V134="P4",All!$AE134="RDP"),Ruler!L$9,IF(AND(All!$V134="P5",All!$AE134="RDP"),Ruler!L$10,IF(AND(All!$V134="P6",All!$AE134="RDP"),Ruler!L$11,IF(AND(All!$V134="P7",All!$AE134="RDP"),Ruler!L$12,IF(AND(All!$V134="P8",All!$AE134="RDP"),Ruler!L$13,IF(AND(All!$V134="P9",All!$AE134="RDP"),Ruler!L$14,IF(AND(All!$V134="P1",All!$AE134="RMS"),Ruler!L$6,IF(AND(All!$V134="P2",All!$AE134="RMS"),Ruler!L$15,IF(AND(All!$V134="P3",All!$AE134="RMS"),Ruler!L$16,IF(AND(All!$V134="P4",All!$AE134="RMS"),Ruler!L$17,IF(AND(All!$V134="P5",All!$AE134="RMS"),Ruler!L$18,IF(AND(All!$V134="P6",All!$AE134="RMS"),Ruler!L$19,IF(AND(All!$V134="P7",All!$AE134="RMS"),Ruler!L$20,IF(AND(All!$V134="P8",All!$AE134="RMS"),Ruler!L$21,IF(AND(All!$V134="P9",All!$AE134="RMS"),Ruler!L$22,IF(AND(All!$V134="P1",All!$AE134="RSS"),Ruler!L$6,IF(AND(All!$V134="P2",All!$AE134="RSS"),Ruler!L$23,IF(AND(All!$V134="P3",All!$AE134="RSS"),Ruler!L$24,IF(AND(All!$V134="P4",All!$AE134="RSS"),Ruler!L$25,IF(AND(All!$V134="P5",All!$AE134="RSS"),Ruler!L$26,IF(AND(All!$V134="P6",All!$AE134="RSS"),Ruler!L$27,IF(AND(All!$V134="P7",All!$AE134="RSS"),Ruler!L$28,IF(AND(All!$V134="P8",All!$AE134="RSS"),Ruler!L$29,IF(AND(All!$V134="P9",All!$AE134="RSS"),Ruler!L$30,0)))))))))))))))))))))))))))</f>
        <v>0</v>
      </c>
      <c r="BT134" s="325">
        <f>IF(AND(All!$V134="P1",All!$AE134="RDP"),Ruler!M$6,IF(AND(All!$V134="P2",All!$AE134="RDP"),Ruler!M$7,IF(AND(All!$V134="P3",All!$AE134="RDP"),Ruler!M$8,IF(AND(All!$V134="P4",All!$AE134="RDP"),Ruler!M$9,IF(AND(All!$V134="P5",All!$AE134="RDP"),Ruler!M$10,IF(AND(All!$V134="P6",All!$AE134="RDP"),Ruler!M$11,IF(AND(All!$V134="P7",All!$AE134="RDP"),Ruler!M$12,IF(AND(All!$V134="P8",All!$AE134="RDP"),Ruler!M$13,IF(AND(All!$V134="P9",All!$AE134="RDP"),Ruler!M$14,IF(AND(All!$V134="P1",All!$AE134="RMS"),Ruler!M$6,IF(AND(All!$V134="P2",All!$AE134="RMS"),Ruler!M$15,IF(AND(All!$V134="P3",All!$AE134="RMS"),Ruler!M$16,IF(AND(All!$V134="P4",All!$AE134="RMS"),Ruler!M$17,IF(AND(All!$V134="P5",All!$AE134="RMS"),Ruler!M$18,IF(AND(All!$V134="P6",All!$AE134="RMS"),Ruler!M$19,IF(AND(All!$V134="P7",All!$AE134="RMS"),Ruler!M$20,IF(AND(All!$V134="P8",All!$AE134="RMS"),Ruler!M$21,IF(AND(All!$V134="P9",All!$AE134="RMS"),Ruler!M$22,IF(AND(All!$V134="P1",All!$AE134="RSS"),Ruler!M$6,IF(AND(All!$V134="P2",All!$AE134="RSS"),Ruler!M$23,IF(AND(All!$V134="P3",All!$AE134="RSS"),Ruler!M$24,IF(AND(All!$V134="P4",All!$AE134="RSS"),Ruler!M$25,IF(AND(All!$V134="P5",All!$AE134="RSS"),Ruler!M$26,IF(AND(All!$V134="P6",All!$AE134="RSS"),Ruler!M$27,IF(AND(All!$V134="P7",All!$AE134="RSS"),Ruler!M$28,IF(AND(All!$V134="P8",All!$AE134="RSS"),Ruler!M$29,IF(AND(All!$V134="P9",All!$AE134="RSS"),Ruler!M$30,0)))))))))))))))))))))))))))</f>
        <v>0</v>
      </c>
      <c r="BU134" s="325">
        <f>IF(AND(All!$V134="P1",All!$AE134="RDP"),Ruler!N$6,IF(AND(All!$V134="P2",All!$AE134="RDP"),Ruler!N$7,IF(AND(All!$V134="P3",All!$AE134="RDP"),Ruler!N$8,IF(AND(All!$V134="P4",All!$AE134="RDP"),Ruler!N$9,IF(AND(All!$V134="P5",All!$AE134="RDP"),Ruler!N$10,IF(AND(All!$V134="P6",All!$AE134="RDP"),Ruler!N$11,IF(AND(All!$V134="P7",All!$AE134="RDP"),Ruler!N$12,IF(AND(All!$V134="P8",All!$AE134="RDP"),Ruler!N$13,IF(AND(All!$V134="P9",All!$AE134="RDP"),Ruler!N$14,IF(AND(All!$V134="P1",All!$AE134="RMS"),Ruler!N$6,IF(AND(All!$V134="P2",All!$AE134="RMS"),Ruler!N$15,IF(AND(All!$V134="P3",All!$AE134="RMS"),Ruler!N$16,IF(AND(All!$V134="P4",All!$AE134="RMS"),Ruler!N$17,IF(AND(All!$V134="P5",All!$AE134="RMS"),Ruler!N$18,IF(AND(All!$V134="P6",All!$AE134="RMS"),Ruler!N$19,IF(AND(All!$V134="P7",All!$AE134="RMS"),Ruler!N$20,IF(AND(All!$V134="P8",All!$AE134="RMS"),Ruler!N$21,IF(AND(All!$V134="P9",All!$AE134="RMS"),Ruler!N$22,IF(AND(All!$V134="P1",All!$AE134="RSS"),Ruler!N$6,IF(AND(All!$V134="P2",All!$AE134="RSS"),Ruler!N$23,IF(AND(All!$V134="P3",All!$AE134="RSS"),Ruler!N$24,IF(AND(All!$V134="P4",All!$AE134="RSS"),Ruler!N$25,IF(AND(All!$V134="P5",All!$AE134="RSS"),Ruler!N$26,IF(AND(All!$V134="P6",All!$AE134="RSS"),Ruler!N$27,IF(AND(All!$V134="P7",All!$AE134="RSS"),Ruler!N$28,IF(AND(All!$V134="P8",All!$AE134="RSS"),Ruler!N$29,IF(AND(All!$V134="P9",All!$AE134="RSS"),Ruler!N$30,0)))))))))))))))))))))))))))</f>
        <v>0</v>
      </c>
      <c r="BV134" s="325">
        <f>IF(AND(All!$V134="P1",All!$AE134="RDP"),Ruler!O$6,IF(AND(All!$V134="P2",All!$AE134="RDP"),Ruler!O$7,IF(AND(All!$V134="P3",All!$AE134="RDP"),Ruler!O$8,IF(AND(All!$V134="P4",All!$AE134="RDP"),Ruler!O$9,IF(AND(All!$V134="P5",All!$AE134="RDP"),Ruler!O$10,IF(AND(All!$V134="P6",All!$AE134="RDP"),Ruler!O$11,IF(AND(All!$V134="P7",All!$AE134="RDP"),Ruler!O$12,IF(AND(All!$V134="P8",All!$AE134="RDP"),Ruler!O$13,IF(AND(All!$V134="P9",All!$AE134="RDP"),Ruler!O$14,IF(AND(All!$V134="P1",All!$AE134="RMS"),Ruler!O$6,IF(AND(All!$V134="P2",All!$AE134="RMS"),Ruler!O$15,IF(AND(All!$V134="P3",All!$AE134="RMS"),Ruler!O$16,IF(AND(All!$V134="P4",All!$AE134="RMS"),Ruler!O$17,IF(AND(All!$V134="P5",All!$AE134="RMS"),Ruler!O$18,IF(AND(All!$V134="P6",All!$AE134="RMS"),Ruler!O$19,IF(AND(All!$V134="P7",All!$AE134="RMS"),Ruler!O$20,IF(AND(All!$V134="P8",All!$AE134="RMS"),Ruler!O$21,IF(AND(All!$V134="P9",All!$AE134="RMS"),Ruler!O$22,IF(AND(All!$V134="P1",All!$AE134="RSS"),Ruler!O$6,IF(AND(All!$V134="P2",All!$AE134="RSS"),Ruler!O$23,IF(AND(All!$V134="P3",All!$AE134="RSS"),Ruler!O$24,IF(AND(All!$V134="P4",All!$AE134="RSS"),Ruler!O$25,IF(AND(All!$V134="P5",All!$AE134="RSS"),Ruler!O$26,IF(AND(All!$V134="P6",All!$AE134="RSS"),Ruler!O$27,IF(AND(All!$V134="P7",All!$AE134="RSS"),Ruler!O$28,IF(AND(All!$V134="P8",All!$AE134="RSS"),Ruler!O$29,IF(AND(All!$V134="P9",All!$AE134="RSS"),Ruler!O$30,0)))))))))))))))))))))))))))</f>
        <v>0</v>
      </c>
      <c r="BW134" s="325">
        <f>IF(AND(All!$V134="P1",All!$AE134="RDP"),Ruler!P$6,IF(AND(All!$V134="P2",All!$AE134="RDP"),Ruler!P$7,IF(AND(All!$V134="P3",All!$AE134="RDP"),Ruler!P$8,IF(AND(All!$V134="P4",All!$AE134="RDP"),Ruler!P$9,IF(AND(All!$V134="P5",All!$AE134="RDP"),Ruler!P$10,IF(AND(All!$V134="P6",All!$AE134="RDP"),Ruler!P$11,IF(AND(All!$V134="P7",All!$AE134="RDP"),Ruler!P$12,IF(AND(All!$V134="P8",All!$AE134="RDP"),Ruler!P$13,IF(AND(All!$V134="P9",All!$AE134="RDP"),Ruler!P$14,IF(AND(All!$V134="P1",All!$AE134="RMS"),Ruler!P$6,IF(AND(All!$V134="P2",All!$AE134="RMS"),Ruler!P$15,IF(AND(All!$V134="P3",All!$AE134="RMS"),Ruler!P$16,IF(AND(All!$V134="P4",All!$AE134="RMS"),Ruler!P$17,IF(AND(All!$V134="P5",All!$AE134="RMS"),Ruler!P$18,IF(AND(All!$V134="P6",All!$AE134="RMS"),Ruler!P$19,IF(AND(All!$V134="P7",All!$AE134="RMS"),Ruler!P$20,IF(AND(All!$V134="P8",All!$AE134="RMS"),Ruler!P$21,IF(AND(All!$V134="P9",All!$AE134="RMS"),Ruler!P$22,IF(AND(All!$V134="P1",All!$AE134="RSS"),Ruler!P$6,IF(AND(All!$V134="P2",All!$AE134="RSS"),Ruler!P$23,IF(AND(All!$V134="P3",All!$AE134="RSS"),Ruler!P$24,IF(AND(All!$V134="P4",All!$AE134="RSS"),Ruler!P$25,IF(AND(All!$V134="P5",All!$AE134="RSS"),Ruler!P$26,IF(AND(All!$V134="P6",All!$AE134="RSS"),Ruler!P$27,IF(AND(All!$V134="P7",All!$AE134="RSS"),Ruler!P$28,IF(AND(All!$V134="P8",All!$AE134="RSS"),Ruler!P$29,IF(AND(All!$V134="P9",All!$AE134="RSS"),Ruler!P$30,0)))))))))))))))))))))))))))</f>
        <v>0</v>
      </c>
      <c r="BX134" s="325">
        <f>IF(AND(All!$V134="P1",All!$AE134="RDP"),Ruler!Q$6,IF(AND(All!$V134="P2",All!$AE134="RDP"),Ruler!Q$7,IF(AND(All!$V134="P3",All!$AE134="RDP"),Ruler!Q$8,IF(AND(All!$V134="P4",All!$AE134="RDP"),Ruler!Q$9,IF(AND(All!$V134="P5",All!$AE134="RDP"),Ruler!Q$10,IF(AND(All!$V134="P6",All!$AE134="RDP"),Ruler!Q$11,IF(AND(All!$V134="P7",All!$AE134="RDP"),Ruler!Q$12,IF(AND(All!$V134="P8",All!$AE134="RDP"),Ruler!Q$13,IF(AND(All!$V134="P9",All!$AE134="RDP"),Ruler!Q$14,IF(AND(All!$V134="P1",All!$AE134="RMS"),Ruler!Q$6,IF(AND(All!$V134="P2",All!$AE134="RMS"),Ruler!Q$15,IF(AND(All!$V134="P3",All!$AE134="RMS"),Ruler!Q$16,IF(AND(All!$V134="P4",All!$AE134="RMS"),Ruler!Q$17,IF(AND(All!$V134="P5",All!$AE134="RMS"),Ruler!Q$18,IF(AND(All!$V134="P6",All!$AE134="RMS"),Ruler!Q$19,IF(AND(All!$V134="P7",All!$AE134="RMS"),Ruler!Q$20,IF(AND(All!$V134="P8",All!$AE134="RMS"),Ruler!Q$21,IF(AND(All!$V134="P9",All!$AE134="RMS"),Ruler!Q$22,IF(AND(All!$V134="P1",All!$AE134="RSS"),Ruler!Q$6,IF(AND(All!$V134="P2",All!$AE134="RSS"),Ruler!Q$23,IF(AND(All!$V134="P3",All!$AE134="RSS"),Ruler!Q$24,IF(AND(All!$V134="P4",All!$AE134="RSS"),Ruler!Q$25,IF(AND(All!$V134="P5",All!$AE134="RSS"),Ruler!Q$26,IF(AND(All!$V134="P6",All!$AE134="RSS"),Ruler!Q$27,IF(AND(All!$V134="P7",All!$AE134="RSS"),Ruler!Q$28,IF(AND(All!$V134="P8",All!$AE134="RSS"),Ruler!Q$29,IF(AND(All!$V134="P9",All!$AE134="RSS"),Ruler!Q$30,0)))))))))))))))))))))))))))</f>
        <v>0</v>
      </c>
      <c r="BY134" s="325">
        <f>IF(AND(All!$V134="P1",All!$AE134="RDP"),Ruler!R$6,IF(AND(All!$V134="P2",All!$AE134="RDP"),Ruler!R$7,IF(AND(All!$V134="P3",All!$AE134="RDP"),Ruler!R$8,IF(AND(All!$V134="P4",All!$AE134="RDP"),Ruler!R$9,IF(AND(All!$V134="P5",All!$AE134="RDP"),Ruler!R$10,IF(AND(All!$V134="P6",All!$AE134="RDP"),Ruler!R$11,IF(AND(All!$V134="P7",All!$AE134="RDP"),Ruler!R$12,IF(AND(All!$V134="P8",All!$AE134="RDP"),Ruler!R$13,IF(AND(All!$V134="P9",All!$AE134="RDP"),Ruler!R$14,IF(AND(All!$V134="P1",All!$AE134="RMS"),Ruler!R$6,IF(AND(All!$V134="P2",All!$AE134="RMS"),Ruler!R$15,IF(AND(All!$V134="P3",All!$AE134="RMS"),Ruler!R$16,IF(AND(All!$V134="P4",All!$AE134="RMS"),Ruler!R$17,IF(AND(All!$V134="P5",All!$AE134="RMS"),Ruler!R$18,IF(AND(All!$V134="P6",All!$AE134="RMS"),Ruler!R$19,IF(AND(All!$V134="P7",All!$AE134="RMS"),Ruler!R$20,IF(AND(All!$V134="P8",All!$AE134="RMS"),Ruler!R$21,IF(AND(All!$V134="P9",All!$AE134="RMS"),Ruler!R$22,IF(AND(All!$V134="P1",All!$AE134="RSS"),Ruler!R$6,IF(AND(All!$V134="P2",All!$AE134="RSS"),Ruler!R$23,IF(AND(All!$V134="P3",All!$AE134="RSS"),Ruler!R$24,IF(AND(All!$V134="P4",All!$AE134="RSS"),Ruler!R$25,IF(AND(All!$V134="P5",All!$AE134="RSS"),Ruler!R$26,IF(AND(All!$V134="P6",All!$AE134="RSS"),Ruler!R$27,IF(AND(All!$V134="P7",All!$AE134="RSS"),Ruler!R$28,IF(AND(All!$V134="P8",All!$AE134="RSS"),Ruler!R$29,IF(AND(All!$V134="P9",All!$AE134="RSS"),Ruler!R$30,0)))))))))))))))))))))))))))</f>
        <v>0</v>
      </c>
      <c r="BZ134" s="325">
        <f>IF(AND(All!$V134="P1",All!$AE134="RDP"),Ruler!S$6,IF(AND(All!$V134="P2",All!$AE134="RDP"),Ruler!S$7,IF(AND(All!$V134="P3",All!$AE134="RDP"),Ruler!S$8,IF(AND(All!$V134="P4",All!$AE134="RDP"),Ruler!S$9,IF(AND(All!$V134="P5",All!$AE134="RDP"),Ruler!S$10,IF(AND(All!$V134="P6",All!$AE134="RDP"),Ruler!S$11,IF(AND(All!$V134="P7",All!$AE134="RDP"),Ruler!S$12,IF(AND(All!$V134="P8",All!$AE134="RDP"),Ruler!S$13,IF(AND(All!$V134="P9",All!$AE134="RDP"),Ruler!S$14,IF(AND(All!$V134="P1",All!$AE134="RMS"),Ruler!S$6,IF(AND(All!$V134="P2",All!$AE134="RMS"),Ruler!S$15,IF(AND(All!$V134="P3",All!$AE134="RMS"),Ruler!S$16,IF(AND(All!$V134="P4",All!$AE134="RMS"),Ruler!S$17,IF(AND(All!$V134="P5",All!$AE134="RMS"),Ruler!S$18,IF(AND(All!$V134="P6",All!$AE134="RMS"),Ruler!S$19,IF(AND(All!$V134="P7",All!$AE134="RMS"),Ruler!S$20,IF(AND(All!$V134="P8",All!$AE134="RMS"),Ruler!S$21,IF(AND(All!$V134="P9",All!$AE134="RMS"),Ruler!S$22,IF(AND(All!$V134="P1",All!$AE134="RSS"),Ruler!S$6,IF(AND(All!$V134="P2",All!$AE134="RSS"),Ruler!S$23,IF(AND(All!$V134="P3",All!$AE134="RSS"),Ruler!S$24,IF(AND(All!$V134="P4",All!$AE134="RSS"),Ruler!S$25,IF(AND(All!$V134="P5",All!$AE134="RSS"),Ruler!S$26,IF(AND(All!$V134="P6",All!$AE134="RSS"),Ruler!S$27,IF(AND(All!$V134="P7",All!$AE134="RSS"),Ruler!S$28,IF(AND(All!$V134="P8",All!$AE134="RSS"),Ruler!S$29,IF(AND(All!$V134="P9",All!$AE134="RSS"),Ruler!S$30,0)))))))))))))))))))))))))))</f>
        <v>0</v>
      </c>
      <c r="CA134" s="325">
        <f>IF(AND(All!$V134="P1",All!$AE134="RDP"),Ruler!T$6,IF(AND(All!$V134="P2",All!$AE134="RDP"),Ruler!T$7,IF(AND(All!$V134="P3",All!$AE134="RDP"),Ruler!T$8,IF(AND(All!$V134="P4",All!$AE134="RDP"),Ruler!T$9,IF(AND(All!$V134="P5",All!$AE134="RDP"),Ruler!T$10,IF(AND(All!$V134="P6",All!$AE134="RDP"),Ruler!T$11,IF(AND(All!$V134="P7",All!$AE134="RDP"),Ruler!T$12,IF(AND(All!$V134="P8",All!$AE134="RDP"),Ruler!T$13,IF(AND(All!$V134="P9",All!$AE134="RDP"),Ruler!T$14,IF(AND(All!$V134="P1",All!$AE134="RMS"),Ruler!T$6,IF(AND(All!$V134="P2",All!$AE134="RMS"),Ruler!T$15,IF(AND(All!$V134="P3",All!$AE134="RMS"),Ruler!T$16,IF(AND(All!$V134="P4",All!$AE134="RMS"),Ruler!T$17,IF(AND(All!$V134="P5",All!$AE134="RMS"),Ruler!T$18,IF(AND(All!$V134="P6",All!$AE134="RMS"),Ruler!T$19,IF(AND(All!$V134="P7",All!$AE134="RMS"),Ruler!T$20,IF(AND(All!$V134="P8",All!$AE134="RMS"),Ruler!T$21,IF(AND(All!$V134="P9",All!$AE134="RMS"),Ruler!T$22,IF(AND(All!$V134="P1",All!$AE134="RSS"),Ruler!T$6,IF(AND(All!$V134="P2",All!$AE134="RSS"),Ruler!T$23,IF(AND(All!$V134="P3",All!$AE134="RSS"),Ruler!T$24,IF(AND(All!$V134="P4",All!$AE134="RSS"),Ruler!T$25,IF(AND(All!$V134="P5",All!$AE134="RSS"),Ruler!T$26,IF(AND(All!$V134="P6",All!$AE134="RSS"),Ruler!T$27,IF(AND(All!$V134="P7",All!$AE134="RSS"),Ruler!T$28,IF(AND(All!$V134="P8",All!$AE134="RSS"),Ruler!T$29,IF(AND(All!$V134="P9",All!$AE134="RSS"),Ruler!T$30,0)))))))))))))))))))))))))))</f>
        <v>0</v>
      </c>
      <c r="CB134" s="325">
        <f>IF(AND(All!$V134="P1",All!$AE134="RDP"),Ruler!U$6,IF(AND(All!$V134="P2",All!$AE134="RDP"),Ruler!U$7,IF(AND(All!$V134="P3",All!$AE134="RDP"),Ruler!U$8,IF(AND(All!$V134="P4",All!$AE134="RDP"),Ruler!U$9,IF(AND(All!$V134="P5",All!$AE134="RDP"),Ruler!U$10,IF(AND(All!$V134="P6",All!$AE134="RDP"),Ruler!U$11,IF(AND(All!$V134="P7",All!$AE134="RDP"),Ruler!U$12,IF(AND(All!$V134="P8",All!$AE134="RDP"),Ruler!U$13,IF(AND(All!$V134="P9",All!$AE134="RDP"),Ruler!U$14,IF(AND(All!$V134="P1",All!$AE134="RMS"),Ruler!U$6,IF(AND(All!$V134="P2",All!$AE134="RMS"),Ruler!U$15,IF(AND(All!$V134="P3",All!$AE134="RMS"),Ruler!U$16,IF(AND(All!$V134="P4",All!$AE134="RMS"),Ruler!U$17,IF(AND(All!$V134="P5",All!$AE134="RMS"),Ruler!U$18,IF(AND(All!$V134="P6",All!$AE134="RMS"),Ruler!U$19,IF(AND(All!$V134="P7",All!$AE134="RMS"),Ruler!U$20,IF(AND(All!$V134="P8",All!$AE134="RMS"),Ruler!U$21,IF(AND(All!$V134="P9",All!$AE134="RMS"),Ruler!U$22,IF(AND(All!$V134="P1",All!$AE134="RSS"),Ruler!U$6,IF(AND(All!$V134="P2",All!$AE134="RSS"),Ruler!U$23,IF(AND(All!$V134="P3",All!$AE134="RSS"),Ruler!U$24,IF(AND(All!$V134="P4",All!$AE134="RSS"),Ruler!U$25,IF(AND(All!$V134="P5",All!$AE134="RSS"),Ruler!U$26,IF(AND(All!$V134="P6",All!$AE134="RSS"),Ruler!U$27,IF(AND(All!$V134="P7",All!$AE134="RSS"),Ruler!U$28,IF(AND(All!$V134="P8",All!$AE134="RSS"),Ruler!U$29,IF(AND(All!$V134="P9",All!$AE134="RSS"),Ruler!U$30,0)))))))))))))))))))))))))))</f>
        <v>0</v>
      </c>
      <c r="CC134" s="325">
        <f>IF(AND(All!$V134="P1",All!$AE134="RDP"),Ruler!V$6,IF(AND(All!$V134="P2",All!$AE134="RDP"),Ruler!V$7,IF(AND(All!$V134="P3",All!$AE134="RDP"),Ruler!V$8,IF(AND(All!$V134="P4",All!$AE134="RDP"),Ruler!V$9,IF(AND(All!$V134="P5",All!$AE134="RDP"),Ruler!V$10,IF(AND(All!$V134="P6",All!$AE134="RDP"),Ruler!V$11,IF(AND(All!$V134="P7",All!$AE134="RDP"),Ruler!V$12,IF(AND(All!$V134="P8",All!$AE134="RDP"),Ruler!V$13,IF(AND(All!$V134="P9",All!$AE134="RDP"),Ruler!V$14,IF(AND(All!$V134="P1",All!$AE134="RMS"),Ruler!V$6,IF(AND(All!$V134="P2",All!$AE134="RMS"),Ruler!V$15,IF(AND(All!$V134="P3",All!$AE134="RMS"),Ruler!V$16,IF(AND(All!$V134="P4",All!$AE134="RMS"),Ruler!V$17,IF(AND(All!$V134="P5",All!$AE134="RMS"),Ruler!V$18,IF(AND(All!$V134="P6",All!$AE134="RMS"),Ruler!V$19,IF(AND(All!$V134="P7",All!$AE134="RMS"),Ruler!V$20,IF(AND(All!$V134="P8",All!$AE134="RMS"),Ruler!V$21,IF(AND(All!$V134="P9",All!$AE134="RMS"),Ruler!V$22,IF(AND(All!$V134="P1",All!$AE134="RSS"),Ruler!V$6,IF(AND(All!$V134="P2",All!$AE134="RSS"),Ruler!V$23,IF(AND(All!$V134="P3",All!$AE134="RSS"),Ruler!V$24,IF(AND(All!$V134="P4",All!$AE134="RSS"),Ruler!V$25,IF(AND(All!$V134="P5",All!$AE134="RSS"),Ruler!V$26,IF(AND(All!$V134="P6",All!$AE134="RSS"),Ruler!V$27,IF(AND(All!$V134="P7",All!$AE134="RSS"),Ruler!V$28,IF(AND(All!$V134="P8",All!$AE134="RSS"),Ruler!V$29,IF(AND(All!$V134="P9",All!$AE134="RSS"),Ruler!V$30,0)))))))))))))))))))))))))))</f>
        <v>0</v>
      </c>
      <c r="CD134" s="325">
        <f>IF(AND(All!$V134="P1",All!$AE134="RDP"),Ruler!W$6,IF(AND(All!$V134="P2",All!$AE134="RDP"),Ruler!W$7,IF(AND(All!$V134="P3",All!$AE134="RDP"),Ruler!W$8,IF(AND(All!$V134="P4",All!$AE134="RDP"),Ruler!W$9,IF(AND(All!$V134="P5",All!$AE134="RDP"),Ruler!W$10,IF(AND(All!$V134="P6",All!$AE134="RDP"),Ruler!W$11,IF(AND(All!$V134="P7",All!$AE134="RDP"),Ruler!W$12,IF(AND(All!$V134="P8",All!$AE134="RDP"),Ruler!W$13,IF(AND(All!$V134="P9",All!$AE134="RDP"),Ruler!W$14,IF(AND(All!$V134="P1",All!$AE134="RMS"),Ruler!W$6,IF(AND(All!$V134="P2",All!$AE134="RMS"),Ruler!W$15,IF(AND(All!$V134="P3",All!$AE134="RMS"),Ruler!W$16,IF(AND(All!$V134="P4",All!$AE134="RMS"),Ruler!W$17,IF(AND(All!$V134="P5",All!$AE134="RMS"),Ruler!W$18,IF(AND(All!$V134="P6",All!$AE134="RMS"),Ruler!W$19,IF(AND(All!$V134="P7",All!$AE134="RMS"),Ruler!W$20,IF(AND(All!$V134="P8",All!$AE134="RMS"),Ruler!W$21,IF(AND(All!$V134="P9",All!$AE134="RMS"),Ruler!W$22,IF(AND(All!$V134="P1",All!$AE134="RSS"),Ruler!W$6,IF(AND(All!$V134="P2",All!$AE134="RSS"),Ruler!W$23,IF(AND(All!$V134="P3",All!$AE134="RSS"),Ruler!W$24,IF(AND(All!$V134="P4",All!$AE134="RSS"),Ruler!W$25,IF(AND(All!$V134="P5",All!$AE134="RSS"),Ruler!W$26,IF(AND(All!$V134="P6",All!$AE134="RSS"),Ruler!W$27,IF(AND(All!$V134="P7",All!$AE134="RSS"),Ruler!W$28,IF(AND(All!$V134="P8",All!$AE134="RSS"),Ruler!W$29,IF(AND(All!$V134="P9",All!$AE134="RSS"),Ruler!W$30,0)))))))))))))))))))))))))))</f>
        <v>0</v>
      </c>
      <c r="CE134" s="325">
        <f>IF(AND(All!$V134="P1",All!$AE134="RDP"),Ruler!X$6,IF(AND(All!$V134="P2",All!$AE134="RDP"),Ruler!X$7,IF(AND(All!$V134="P3",All!$AE134="RDP"),Ruler!X$8,IF(AND(All!$V134="P4",All!$AE134="RDP"),Ruler!X$9,IF(AND(All!$V134="P5",All!$AE134="RDP"),Ruler!X$10,IF(AND(All!$V134="P6",All!$AE134="RDP"),Ruler!X$11,IF(AND(All!$V134="P7",All!$AE134="RDP"),Ruler!X$12,IF(AND(All!$V134="P8",All!$AE134="RDP"),Ruler!X$13,IF(AND(All!$V134="P9",All!$AE134="RDP"),Ruler!X$14,IF(AND(All!$V134="P1",All!$AE134="RMS"),Ruler!X$6,IF(AND(All!$V134="P2",All!$AE134="RMS"),Ruler!X$15,IF(AND(All!$V134="P3",All!$AE134="RMS"),Ruler!X$16,IF(AND(All!$V134="P4",All!$AE134="RMS"),Ruler!X$17,IF(AND(All!$V134="P5",All!$AE134="RMS"),Ruler!X$18,IF(AND(All!$V134="P6",All!$AE134="RMS"),Ruler!X$19,IF(AND(All!$V134="P7",All!$AE134="RMS"),Ruler!X$20,IF(AND(All!$V134="P8",All!$AE134="RMS"),Ruler!X$21,IF(AND(All!$V134="P9",All!$AE134="RMS"),Ruler!X$22,IF(AND(All!$V134="P1",All!$AE134="RSS"),Ruler!X$6,IF(AND(All!$V134="P2",All!$AE134="RSS"),Ruler!X$23,IF(AND(All!$V134="P3",All!$AE134="RSS"),Ruler!X$24,IF(AND(All!$V134="P4",All!$AE134="RSS"),Ruler!X$25,IF(AND(All!$V134="P5",All!$AE134="RSS"),Ruler!X$26,IF(AND(All!$V134="P6",All!$AE134="RSS"),Ruler!X$27,IF(AND(All!$V134="P7",All!$AE134="RSS"),Ruler!X$28,IF(AND(All!$V134="P8",All!$AE134="RSS"),Ruler!X$29,IF(AND(All!$V134="P9",All!$AE134="RSS"),Ruler!X$30,0)))))))))))))))))))))))))))</f>
        <v>0</v>
      </c>
      <c r="CF134" s="325">
        <f>IF(AND(All!$V134="P1",All!$AE134="RDP"),Ruler!Y$6,IF(AND(All!$V134="P2",All!$AE134="RDP"),Ruler!Y$7,IF(AND(All!$V134="P3",All!$AE134="RDP"),Ruler!Y$8,IF(AND(All!$V134="P4",All!$AE134="RDP"),Ruler!Y$9,IF(AND(All!$V134="P5",All!$AE134="RDP"),Ruler!Y$10,IF(AND(All!$V134="P6",All!$AE134="RDP"),Ruler!Y$11,IF(AND(All!$V134="P7",All!$AE134="RDP"),Ruler!Y$12,IF(AND(All!$V134="P8",All!$AE134="RDP"),Ruler!Y$13,IF(AND(All!$V134="P9",All!$AE134="RDP"),Ruler!Y$14,IF(AND(All!$V134="P1",All!$AE134="RMS"),Ruler!Y$6,IF(AND(All!$V134="P2",All!$AE134="RMS"),Ruler!Y$15,IF(AND(All!$V134="P3",All!$AE134="RMS"),Ruler!Y$16,IF(AND(All!$V134="P4",All!$AE134="RMS"),Ruler!Y$17,IF(AND(All!$V134="P5",All!$AE134="RMS"),Ruler!Y$18,IF(AND(All!$V134="P6",All!$AE134="RMS"),Ruler!Y$19,IF(AND(All!$V134="P7",All!$AE134="RMS"),Ruler!Y$20,IF(AND(All!$V134="P8",All!$AE134="RMS"),Ruler!Y$21,IF(AND(All!$V134="P9",All!$AE134="RMS"),Ruler!Y$22,IF(AND(All!$V134="P1",All!$AE134="RSS"),Ruler!Y$6,IF(AND(All!$V134="P2",All!$AE134="RSS"),Ruler!Y$23,IF(AND(All!$V134="P3",All!$AE134="RSS"),Ruler!Y$24,IF(AND(All!$V134="P4",All!$AE134="RSS"),Ruler!Y$25,IF(AND(All!$V134="P5",All!$AE134="RSS"),Ruler!Y$26,IF(AND(All!$V134="P6",All!$AE134="RSS"),Ruler!Y$27,IF(AND(All!$V134="P7",All!$AE134="RSS"),Ruler!Y$28,IF(AND(All!$V134="P8",All!$AE134="RSS"),Ruler!Y$29,IF(AND(All!$V134="P9",All!$AE134="RSS"),Ruler!Y$30,0)))))))))))))))))))))))))))</f>
        <v>0</v>
      </c>
      <c r="CG134" s="325">
        <f>IF(AND(All!$V134="P1",All!$AE134="RDP"),Ruler!Z$6,IF(AND(All!$V134="P2",All!$AE134="RDP"),Ruler!Z$7,IF(AND(All!$V134="P3",All!$AE134="RDP"),Ruler!Z$8,IF(AND(All!$V134="P4",All!$AE134="RDP"),Ruler!Z$9,IF(AND(All!$V134="P5",All!$AE134="RDP"),Ruler!Z$10,IF(AND(All!$V134="P6",All!$AE134="RDP"),Ruler!Z$11,IF(AND(All!$V134="P7",All!$AE134="RDP"),Ruler!Z$12,IF(AND(All!$V134="P8",All!$AE134="RDP"),Ruler!Z$13,IF(AND(All!$V134="P9",All!$AE134="RDP"),Ruler!Z$14,IF(AND(All!$V134="P1",All!$AE134="RMS"),Ruler!Z$6,IF(AND(All!$V134="P2",All!$AE134="RMS"),Ruler!Z$15,IF(AND(All!$V134="P3",All!$AE134="RMS"),Ruler!Z$16,IF(AND(All!$V134="P4",All!$AE134="RMS"),Ruler!Z$17,IF(AND(All!$V134="P5",All!$AE134="RMS"),Ruler!Z$18,IF(AND(All!$V134="P6",All!$AE134="RMS"),Ruler!Z$19,IF(AND(All!$V134="P7",All!$AE134="RMS"),Ruler!Z$20,IF(AND(All!$V134="P8",All!$AE134="RMS"),Ruler!Z$21,IF(AND(All!$V134="P9",All!$AE134="RMS"),Ruler!Z$22,IF(AND(All!$V134="P1",All!$AE134="RSS"),Ruler!Z$6,IF(AND(All!$V134="P2",All!$AE134="RSS"),Ruler!Z$23,IF(AND(All!$V134="P3",All!$AE134="RSS"),Ruler!Z$24,IF(AND(All!$V134="P4",All!$AE134="RSS"),Ruler!Z$25,IF(AND(All!$V134="P5",All!$AE134="RSS"),Ruler!Z$26,IF(AND(All!$V134="P6",All!$AE134="RSS"),Ruler!Z$27,IF(AND(All!$V134="P7",All!$AE134="RSS"),Ruler!Z$28,IF(AND(All!$V134="P8",All!$AE134="RSS"),Ruler!Z$29,IF(AND(All!$V134="P9",All!$AE134="RSS"),Ruler!Z$30,0)))))))))))))))))))))))))))</f>
        <v>0</v>
      </c>
      <c r="CH134" s="325">
        <f>IF(AND(All!$V134="P1",All!$AE134="RDP"),Ruler!AA$6,IF(AND(All!$V134="P2",All!$AE134="RDP"),Ruler!AA$7,IF(AND(All!$V134="P3",All!$AE134="RDP"),Ruler!AA$8,IF(AND(All!$V134="P4",All!$AE134="RDP"),Ruler!AA$9,IF(AND(All!$V134="P5",All!$AE134="RDP"),Ruler!AA$10,IF(AND(All!$V134="P6",All!$AE134="RDP"),Ruler!AA$11,IF(AND(All!$V134="P7",All!$AE134="RDP"),Ruler!AA$12,IF(AND(All!$V134="P8",All!$AE134="RDP"),Ruler!AA$13,IF(AND(All!$V134="P9",All!$AE134="RDP"),Ruler!AA$14,IF(AND(All!$V134="P1",All!$AE134="RMS"),Ruler!AA$6,IF(AND(All!$V134="P2",All!$AE134="RMS"),Ruler!AA$15,IF(AND(All!$V134="P3",All!$AE134="RMS"),Ruler!AA$16,IF(AND(All!$V134="P4",All!$AE134="RMS"),Ruler!AA$17,IF(AND(All!$V134="P5",All!$AE134="RMS"),Ruler!AA$18,IF(AND(All!$V134="P6",All!$AE134="RMS"),Ruler!AA$19,IF(AND(All!$V134="P7",All!$AE134="RMS"),Ruler!AA$20,IF(AND(All!$V134="P8",All!$AE134="RMS"),Ruler!AA$21,IF(AND(All!$V134="P9",All!$AE134="RMS"),Ruler!AA$22,IF(AND(All!$V134="P1",All!$AE134="RSS"),Ruler!AA$6,IF(AND(All!$V134="P2",All!$AE134="RSS"),Ruler!AA$23,IF(AND(All!$V134="P3",All!$AE134="RSS"),Ruler!AA$24,IF(AND(All!$V134="P4",All!$AE134="RSS"),Ruler!AA$25,IF(AND(All!$V134="P5",All!$AE134="RSS"),Ruler!AA$26,IF(AND(All!$V134="P6",All!$AE134="RSS"),Ruler!AA$27,IF(AND(All!$V134="P7",All!$AE134="RSS"),Ruler!AA$28,IF(AND(All!$V134="P8",All!$AE134="RSS"),Ruler!AA$29,IF(AND(All!$V134="P9",All!$AE134="RSS"),Ruler!AA$30,0)))))))))))))))))))))))))))</f>
        <v>0</v>
      </c>
      <c r="CI134" s="325">
        <f>IF(AND(All!$V134="P1",All!$AE134="RDP"),Ruler!AB$6,IF(AND(All!$V134="P2",All!$AE134="RDP"),Ruler!AB$7,IF(AND(All!$V134="P3",All!$AE134="RDP"),Ruler!AB$8,IF(AND(All!$V134="P4",All!$AE134="RDP"),Ruler!AB$9,IF(AND(All!$V134="P5",All!$AE134="RDP"),Ruler!AB$10,IF(AND(All!$V134="P6",All!$AE134="RDP"),Ruler!AB$11,IF(AND(All!$V134="P7",All!$AE134="RDP"),Ruler!AB$12,IF(AND(All!$V134="P8",All!$AE134="RDP"),Ruler!AB$13,IF(AND(All!$V134="P9",All!$AE134="RDP"),Ruler!AB$14,IF(AND(All!$V134="P1",All!$AE134="RMS"),Ruler!AB$6,IF(AND(All!$V134="P2",All!$AE134="RMS"),Ruler!AB$15,IF(AND(All!$V134="P3",All!$AE134="RMS"),Ruler!AB$16,IF(AND(All!$V134="P4",All!$AE134="RMS"),Ruler!AB$17,IF(AND(All!$V134="P5",All!$AE134="RMS"),Ruler!AB$18,IF(AND(All!$V134="P6",All!$AE134="RMS"),Ruler!AB$19,IF(AND(All!$V134="P7",All!$AE134="RMS"),Ruler!AB$20,IF(AND(All!$V134="P8",All!$AE134="RMS"),Ruler!AB$21,IF(AND(All!$V134="P9",All!$AE134="RMS"),Ruler!AB$22,IF(AND(All!$V134="P1",All!$AE134="RSS"),Ruler!AB$6,IF(AND(All!$V134="P2",All!$AE134="RSS"),Ruler!AB$23,IF(AND(All!$V134="P3",All!$AE134="RSS"),Ruler!AB$24,IF(AND(All!$V134="P4",All!$AE134="RSS"),Ruler!AB$25,IF(AND(All!$V134="P5",All!$AE134="RSS"),Ruler!AB$26,IF(AND(All!$V134="P6",All!$AE134="RSS"),Ruler!AB$27,IF(AND(All!$V134="P7",All!$AE134="RSS"),Ruler!AB$28,IF(AND(All!$V134="P8",All!$AE134="RSS"),Ruler!AB$29,IF(AND(All!$V134="P9",All!$AE134="RSS"),Ruler!AB$30,0)))))))))))))))))))))))))))</f>
        <v>0</v>
      </c>
      <c r="CJ134" s="323">
        <f>Table9[[#This Row],[R-B1]]-Table9[[#This Row],[B1]]</f>
        <v>0</v>
      </c>
      <c r="CK134" s="43">
        <f>Table9[[#This Row],[R-B2]]-Table9[[#This Row],[B2]]</f>
        <v>0</v>
      </c>
      <c r="CL134" s="43">
        <f>Table9[[#This Row],[R-B3]]-Table9[[#This Row],[B3]]</f>
        <v>0</v>
      </c>
      <c r="CM134" s="43">
        <f>Table9[[#This Row],[R-B4]]-Table9[[#This Row],[B4]]</f>
        <v>0</v>
      </c>
      <c r="CN134" s="43">
        <f>Table9[[#This Row],[R-B5]]-Table9[[#This Row],[B5]]</f>
        <v>0</v>
      </c>
      <c r="CO134" s="43">
        <f>Table9[[#This Row],[R-B6]]-Table9[[#This Row],[B6]]</f>
        <v>0</v>
      </c>
      <c r="CP134" s="43">
        <f>Table9[[#This Row],[R-B7]]-Table9[[#This Row],[B7]]</f>
        <v>0</v>
      </c>
      <c r="CQ134" s="43">
        <f>Table9[[#This Row],[R-B8]]-Table9[[#This Row],[B8]]</f>
        <v>0</v>
      </c>
      <c r="CR134" s="43">
        <f>Table9[[#This Row],[R-B9]]-Table9[[#This Row],[B9]]</f>
        <v>0</v>
      </c>
      <c r="CS134" s="43">
        <f>Table9[[#This Row],[R-B10]]-Table9[[#This Row],[B10]]</f>
        <v>0</v>
      </c>
      <c r="CT134" s="43">
        <f>Table9[[#This Row],[R-B11]]-Table9[[#This Row],[B11]]</f>
        <v>0</v>
      </c>
      <c r="CU134" s="43">
        <f>Table9[[#This Row],[R-B12]]-Table9[[#This Row],[B12]]</f>
        <v>0</v>
      </c>
      <c r="CV134" s="43">
        <f>Table9[[#This Row],[R-K1]]-Table9[[#This Row],[K1]]</f>
        <v>0</v>
      </c>
      <c r="CW134" s="43">
        <f>Table9[[#This Row],[R-K2]]-Table9[[#This Row],[K2]]</f>
        <v>0</v>
      </c>
      <c r="CX134" s="43">
        <f>Table9[[#This Row],[R-K3]]-Table9[[#This Row],[K3]]</f>
        <v>0</v>
      </c>
      <c r="CY134" s="43">
        <f>Table9[[#This Row],[R-K4]]-Table9[[#This Row],[K4]]</f>
        <v>0</v>
      </c>
      <c r="CZ134" s="43">
        <f>Table9[[#This Row],[R-K5]]-Table9[[#This Row],[K5]]</f>
        <v>0</v>
      </c>
      <c r="DA134" s="43">
        <f>Table9[[#This Row],[R-P1]]-Table9[[#This Row],[P1]]</f>
        <v>0</v>
      </c>
      <c r="DB134" s="43">
        <f>Table9[[#This Row],[R-P2]]-Table9[[#This Row],[P2]]</f>
        <v>0</v>
      </c>
      <c r="DC134" s="43">
        <f>Table9[[#This Row],[R-P3]]-Table9[[#This Row],[P3]]</f>
        <v>0</v>
      </c>
      <c r="DD134" s="43">
        <f>Table9[[#This Row],[R-P4]]-Table9[[#This Row],[P4]]</f>
        <v>0</v>
      </c>
      <c r="DE134" s="43">
        <f>Table9[[#This Row],[R-P5]]-Table9[[#This Row],[P5]]</f>
        <v>0</v>
      </c>
      <c r="DF134" s="43">
        <f>Table9[[#This Row],[R-E1]]-Table9[[#This Row],[E1]]</f>
        <v>0</v>
      </c>
      <c r="DG134" s="328">
        <f>Table9[[#This Row],[R-E2]]-Table9[[#This Row],[E2]]</f>
        <v>0</v>
      </c>
      <c r="DH134" s="43">
        <f>COUNTIF(Table9[[#This Row],[G-B1]:[G-B12]],"&lt;=0")/12*100</f>
        <v>100</v>
      </c>
      <c r="DI134" s="43">
        <f>COUNTIF(Table9[[#This Row],[G-K1]:[G-K5]],"&lt;=0")/5*100</f>
        <v>100</v>
      </c>
      <c r="DJ134" s="43">
        <f>COUNTIF(Table9[[#This Row],[G-P1]:[G-P5]],"&lt;=0")/5*100</f>
        <v>100</v>
      </c>
      <c r="DK134" s="43">
        <f>COUNTIF(Table9[[#This Row],[G-E1]:[G-E2]],"&lt;=0")/2*100</f>
        <v>100</v>
      </c>
      <c r="DL134" s="450">
        <f>IF(AE134="RDP",(COUNTIF(Table9[[#This Row],[G-B3]],"&lt;=0")+COUNTIF(Table9[[#This Row],[G-B4]],"&lt;=0")+COUNTIF(Table9[[#This Row],[G-B7]],"&lt;=0")+COUNTIF(Table9[[#This Row],[G-B11]],"&lt;=0")+COUNTIF(Table9[[#This Row],[G-K2]],"&lt;=0"))/5*100,IF(AE134="RMS",(COUNTIF(Table9[[#This Row],[G-B4]],"&lt;=0")+COUNTIF(Table9[[#This Row],[G-B5]],"&lt;=0")+COUNTIF(Table9[[#This Row],[G-B10]],"&lt;=0")+COUNTIF(Table9[[#This Row],[G-B12]],"&lt;=0")+COUNTIF(Table9[[#This Row],[G-K2]],"&lt;=0"))/5*100,IF(AE134="RSS",(COUNTIF(Table9[[#This Row],[G-B1]],"&lt;=0")+COUNTIF(Table9[[#This Row],[G-B2]],"&lt;=0")+COUNTIF(Table9[[#This Row],[G-B6]],"&lt;=0")+COUNTIF(Table9[[#This Row],[G-B11]],"&lt;=0")+COUNTIF(Table9[[#This Row],[G-B12]],"&lt;=0"))/5*100,0)))</f>
        <v>0</v>
      </c>
      <c r="DM134" s="332"/>
      <c r="DR134" s="332"/>
      <c r="DW134" s="332"/>
      <c r="DX134" s="42"/>
      <c r="DY134" s="42"/>
      <c r="DZ134" s="42"/>
      <c r="EA134" s="333"/>
      <c r="EB134" s="342"/>
      <c r="EC134" s="339"/>
      <c r="ED134" s="339"/>
      <c r="EE134" s="338"/>
    </row>
    <row r="135" spans="2:135" ht="116.5" hidden="1" thickBot="1" x14ac:dyDescent="0.35">
      <c r="B135" s="282">
        <v>140</v>
      </c>
      <c r="C135" s="421" t="s">
        <v>134</v>
      </c>
      <c r="D135" s="305">
        <v>46146</v>
      </c>
      <c r="E135" s="306" t="s">
        <v>1150</v>
      </c>
      <c r="F135" s="304">
        <v>1078438</v>
      </c>
      <c r="G135" s="308">
        <f t="shared" ca="1" si="9"/>
        <v>58.757896622907161</v>
      </c>
      <c r="H135" s="283">
        <v>24869</v>
      </c>
      <c r="I135" s="304" t="s">
        <v>136</v>
      </c>
      <c r="J135" s="304" t="s">
        <v>1037</v>
      </c>
      <c r="K135" s="304" t="s">
        <v>138</v>
      </c>
      <c r="L135" s="304" t="s">
        <v>162</v>
      </c>
      <c r="M135" s="304"/>
      <c r="N135" s="304"/>
      <c r="O135" s="304" t="s">
        <v>229</v>
      </c>
      <c r="P135" s="412" t="s">
        <v>1151</v>
      </c>
      <c r="Q135" s="304" t="s">
        <v>425</v>
      </c>
      <c r="R135" s="305">
        <v>46422</v>
      </c>
      <c r="S135" s="305">
        <v>44596</v>
      </c>
      <c r="T135" s="286">
        <f ca="1">YEARFRAC(S135,$T$1)</f>
        <v>4.7111111111111112</v>
      </c>
      <c r="U135" s="307">
        <f>2026-1997</f>
        <v>29</v>
      </c>
      <c r="V135" s="304" t="s">
        <v>186</v>
      </c>
      <c r="W135" s="307">
        <f ca="1">Table9[[#This Row],[Age]]-($T$1-Table9[[#This Row],[Date of Appointment to Current Grade]])/365</f>
        <v>54.038356164383558</v>
      </c>
      <c r="X135" s="309">
        <f ca="1">($T$1-Table9[[#This Row],[Date of Appointment to Current Grade]])/365</f>
        <v>4.7195404585235998</v>
      </c>
      <c r="Y135" s="305">
        <v>44593</v>
      </c>
      <c r="Z135" s="304" t="s">
        <v>187</v>
      </c>
      <c r="AA135" s="305">
        <v>44593</v>
      </c>
      <c r="AB135" s="309">
        <f ca="1">($T$1-Table9[[#This Row],[Date in Position]])/365</f>
        <v>4.7195404585235998</v>
      </c>
      <c r="AC135" s="304" t="s">
        <v>229</v>
      </c>
      <c r="AD135" s="305">
        <v>45617</v>
      </c>
      <c r="AE135" s="304" t="s">
        <v>162</v>
      </c>
      <c r="AF135" s="304" t="s">
        <v>148</v>
      </c>
      <c r="AG135" s="47" t="s">
        <v>1152</v>
      </c>
      <c r="AH135" s="47" t="s">
        <v>1153</v>
      </c>
      <c r="AI135" s="47" t="s">
        <v>1154</v>
      </c>
      <c r="AJ135" s="315" t="s">
        <v>1155</v>
      </c>
      <c r="AK135" s="48" t="s">
        <v>1156</v>
      </c>
      <c r="AL135" s="282" t="s">
        <v>153</v>
      </c>
      <c r="AM135" s="48" t="s">
        <v>1157</v>
      </c>
      <c r="AN135" s="313">
        <v>3</v>
      </c>
      <c r="AO135" s="304">
        <v>3</v>
      </c>
      <c r="AP135" s="304">
        <v>3</v>
      </c>
      <c r="AQ135" s="304">
        <v>3</v>
      </c>
      <c r="AR135" s="304">
        <v>3</v>
      </c>
      <c r="AS135" s="304">
        <v>4</v>
      </c>
      <c r="AT135" s="304">
        <v>4</v>
      </c>
      <c r="AU135" s="304">
        <v>3</v>
      </c>
      <c r="AV135" s="304">
        <v>4</v>
      </c>
      <c r="AW135" s="304">
        <v>2</v>
      </c>
      <c r="AX135" s="304">
        <v>4</v>
      </c>
      <c r="AY135" s="304">
        <v>3</v>
      </c>
      <c r="AZ135" s="304">
        <v>3</v>
      </c>
      <c r="BA135" s="304">
        <v>3</v>
      </c>
      <c r="BB135" s="304">
        <v>2</v>
      </c>
      <c r="BC135" s="304">
        <v>3</v>
      </c>
      <c r="BD135" s="304">
        <v>3</v>
      </c>
      <c r="BE135" s="304">
        <v>3</v>
      </c>
      <c r="BF135" s="304">
        <v>2</v>
      </c>
      <c r="BG135" s="304">
        <v>3</v>
      </c>
      <c r="BH135" s="304">
        <v>2</v>
      </c>
      <c r="BI135" s="304">
        <v>2</v>
      </c>
      <c r="BJ135" s="304">
        <v>2</v>
      </c>
      <c r="BK135" s="314">
        <v>2</v>
      </c>
      <c r="BL135" s="325">
        <f>IF(AND(All!$V135="P1",All!$AE135="RDP"),Ruler!E$6,IF(AND(All!$V135="P2",All!$AE135="RDP"),Ruler!E$7,IF(AND(All!$V135="P3",All!$AE135="RDP"),Ruler!E$8,IF(AND(All!$V135="P4",All!$AE135="RDP"),Ruler!E$9,IF(AND(All!$V135="P5",All!$AE135="RDP"),Ruler!E$10,IF(AND(All!$V135="P6",All!$AE135="RDP"),Ruler!E$11,IF(AND(All!$V135="P7",All!$AE135="RDP"),Ruler!E$12,IF(AND(All!$V135="P8",All!$AE135="RDP"),Ruler!E$13,IF(AND(All!$V135="P9",All!$AE135="RDP"),Ruler!E$14,IF(AND(All!$V135="P1",All!$AE135="RMS"),Ruler!E$6,IF(AND(All!$V135="P2",All!$AE135="RMS"),Ruler!E$15,IF(AND(All!$V135="P3",All!$AE135="RMS"),Ruler!E$16,IF(AND(All!$V135="P4",All!$AE135="RMS"),Ruler!E$17,IF(AND(All!$V135="P5",All!$AE135="RMS"),Ruler!E$18,IF(AND(All!$V135="P6",All!$AE135="RMS"),Ruler!E$19,IF(AND(All!$V135="P7",All!$AE135="RMS"),Ruler!E$20,IF(AND(All!$V135="P8",All!$AE135="RMS"),Ruler!E$21,IF(AND(All!$V135="P9",All!$AE135="RMS"),Ruler!E$22,IF(AND(All!$V135="P1",All!$AE135="RSS"),Ruler!E$6,IF(AND(All!$V135="P2",All!$AE135="RSS"),Ruler!E$23,IF(AND(All!$V135="P3",All!$AE135="RSS"),Ruler!E$24,IF(AND(All!$V135="P4",All!$AE135="RSS"),Ruler!E$25,IF(AND(All!$V135="P5",All!$AE135="RSS"),Ruler!E$26,IF(AND(All!$V135="P6",All!$AE135="RSS"),Ruler!E$27,IF(AND(All!$V135="P7",All!$AE135="RSS"),Ruler!E$28,IF(AND(All!$V135="P8",All!$AE135="RSS"),Ruler!E$29,IF(AND(All!$V135="P9",All!$AE135="RSS"),Ruler!E$30,0)))))))))))))))))))))))))))</f>
        <v>4</v>
      </c>
      <c r="BM135" s="325">
        <f>IF(AND(All!$V135="P1",All!$AE135="RDP"),Ruler!F$6,IF(AND(All!$V135="P2",All!$AE135="RDP"),Ruler!F$7,IF(AND(All!$V135="P3",All!$AE135="RDP"),Ruler!F$8,IF(AND(All!$V135="P4",All!$AE135="RDP"),Ruler!F$9,IF(AND(All!$V135="P5",All!$AE135="RDP"),Ruler!F$10,IF(AND(All!$V135="P6",All!$AE135="RDP"),Ruler!F$11,IF(AND(All!$V135="P7",All!$AE135="RDP"),Ruler!F$12,IF(AND(All!$V135="P8",All!$AE135="RDP"),Ruler!F$13,IF(AND(All!$V135="P9",All!$AE135="RDP"),Ruler!F$14,IF(AND(All!$V135="P1",All!$AE135="RMS"),Ruler!F$6,IF(AND(All!$V135="P2",All!$AE135="RMS"),Ruler!F$15,IF(AND(All!$V135="P3",All!$AE135="RMS"),Ruler!F$16,IF(AND(All!$V135="P4",All!$AE135="RMS"),Ruler!F$17,IF(AND(All!$V135="P5",All!$AE135="RMS"),Ruler!F$18,IF(AND(All!$V135="P6",All!$AE135="RMS"),Ruler!F$19,IF(AND(All!$V135="P7",All!$AE135="RMS"),Ruler!F$20,IF(AND(All!$V135="P8",All!$AE135="RMS"),Ruler!F$21,IF(AND(All!$V135="P9",All!$AE135="RMS"),Ruler!F$22,IF(AND(All!$V135="P1",All!$AE135="RSS"),Ruler!F$6,IF(AND(All!$V135="P2",All!$AE135="RSS"),Ruler!F$23,IF(AND(All!$V135="P3",All!$AE135="RSS"),Ruler!F$24,IF(AND(All!$V135="P4",All!$AE135="RSS"),Ruler!F$25,IF(AND(All!$V135="P5",All!$AE135="RSS"),Ruler!F$26,IF(AND(All!$V135="P6",All!$AE135="RSS"),Ruler!F$27,IF(AND(All!$V135="P7",All!$AE135="RSS"),Ruler!F$28,IF(AND(All!$V135="P8",All!$AE135="RSS"),Ruler!F$29,IF(AND(All!$V135="P9",All!$AE135="RSS"),Ruler!F$30,0)))))))))))))))))))))))))))</f>
        <v>4</v>
      </c>
      <c r="BN135" s="325">
        <f>IF(AND(All!$V135="P1",All!$AE135="RDP"),Ruler!G$6,IF(AND(All!$V135="P2",All!$AE135="RDP"),Ruler!G$7,IF(AND(All!$V135="P3",All!$AE135="RDP"),Ruler!G$8,IF(AND(All!$V135="P4",All!$AE135="RDP"),Ruler!G$9,IF(AND(All!$V135="P5",All!$AE135="RDP"),Ruler!G$10,IF(AND(All!$V135="P6",All!$AE135="RDP"),Ruler!G$11,IF(AND(All!$V135="P7",All!$AE135="RDP"),Ruler!G$12,IF(AND(All!$V135="P8",All!$AE135="RDP"),Ruler!G$13,IF(AND(All!$V135="P9",All!$AE135="RDP"),Ruler!G$14,IF(AND(All!$V135="P1",All!$AE135="RMS"),Ruler!G$6,IF(AND(All!$V135="P2",All!$AE135="RMS"),Ruler!G$15,IF(AND(All!$V135="P3",All!$AE135="RMS"),Ruler!G$16,IF(AND(All!$V135="P4",All!$AE135="RMS"),Ruler!G$17,IF(AND(All!$V135="P5",All!$AE135="RMS"),Ruler!G$18,IF(AND(All!$V135="P6",All!$AE135="RMS"),Ruler!G$19,IF(AND(All!$V135="P7",All!$AE135="RMS"),Ruler!G$20,IF(AND(All!$V135="P8",All!$AE135="RMS"),Ruler!G$21,IF(AND(All!$V135="P9",All!$AE135="RMS"),Ruler!G$22,IF(AND(All!$V135="P1",All!$AE135="RSS"),Ruler!G$6,IF(AND(All!$V135="P2",All!$AE135="RSS"),Ruler!G$23,IF(AND(All!$V135="P3",All!$AE135="RSS"),Ruler!G$24,IF(AND(All!$V135="P4",All!$AE135="RSS"),Ruler!G$25,IF(AND(All!$V135="P5",All!$AE135="RSS"),Ruler!G$26,IF(AND(All!$V135="P6",All!$AE135="RSS"),Ruler!G$27,IF(AND(All!$V135="P7",All!$AE135="RSS"),Ruler!G$28,IF(AND(All!$V135="P8",All!$AE135="RSS"),Ruler!G$29,IF(AND(All!$V135="P9",All!$AE135="RSS"),Ruler!G$30,0)))))))))))))))))))))))))))</f>
        <v>3</v>
      </c>
      <c r="BO135" s="325">
        <f>IF(AND(All!$V135="P1",All!$AE135="RDP"),Ruler!H$6,IF(AND(All!$V135="P2",All!$AE135="RDP"),Ruler!H$7,IF(AND(All!$V135="P3",All!$AE135="RDP"),Ruler!H$8,IF(AND(All!$V135="P4",All!$AE135="RDP"),Ruler!H$9,IF(AND(All!$V135="P5",All!$AE135="RDP"),Ruler!H$10,IF(AND(All!$V135="P6",All!$AE135="RDP"),Ruler!H$11,IF(AND(All!$V135="P7",All!$AE135="RDP"),Ruler!H$12,IF(AND(All!$V135="P8",All!$AE135="RDP"),Ruler!H$13,IF(AND(All!$V135="P9",All!$AE135="RDP"),Ruler!H$14,IF(AND(All!$V135="P1",All!$AE135="RMS"),Ruler!H$6,IF(AND(All!$V135="P2",All!$AE135="RMS"),Ruler!H$15,IF(AND(All!$V135="P3",All!$AE135="RMS"),Ruler!H$16,IF(AND(All!$V135="P4",All!$AE135="RMS"),Ruler!H$17,IF(AND(All!$V135="P5",All!$AE135="RMS"),Ruler!H$18,IF(AND(All!$V135="P6",All!$AE135="RMS"),Ruler!H$19,IF(AND(All!$V135="P7",All!$AE135="RMS"),Ruler!H$20,IF(AND(All!$V135="P8",All!$AE135="RMS"),Ruler!H$21,IF(AND(All!$V135="P9",All!$AE135="RMS"),Ruler!H$22,IF(AND(All!$V135="P1",All!$AE135="RSS"),Ruler!H$6,IF(AND(All!$V135="P2",All!$AE135="RSS"),Ruler!H$23,IF(AND(All!$V135="P3",All!$AE135="RSS"),Ruler!H$24,IF(AND(All!$V135="P4",All!$AE135="RSS"),Ruler!H$25,IF(AND(All!$V135="P5",All!$AE135="RSS"),Ruler!H$26,IF(AND(All!$V135="P6",All!$AE135="RSS"),Ruler!H$27,IF(AND(All!$V135="P7",All!$AE135="RSS"),Ruler!H$28,IF(AND(All!$V135="P8",All!$AE135="RSS"),Ruler!H$29,IF(AND(All!$V135="P9",All!$AE135="RSS"),Ruler!H$30,0)))))))))))))))))))))))))))</f>
        <v>3</v>
      </c>
      <c r="BP135" s="325">
        <f>IF(AND(All!$V135="P1",All!$AE135="RDP"),Ruler!I$6,IF(AND(All!$V135="P2",All!$AE135="RDP"),Ruler!I$7,IF(AND(All!$V135="P3",All!$AE135="RDP"),Ruler!I$8,IF(AND(All!$V135="P4",All!$AE135="RDP"),Ruler!I$9,IF(AND(All!$V135="P5",All!$AE135="RDP"),Ruler!I$10,IF(AND(All!$V135="P6",All!$AE135="RDP"),Ruler!I$11,IF(AND(All!$V135="P7",All!$AE135="RDP"),Ruler!I$12,IF(AND(All!$V135="P8",All!$AE135="RDP"),Ruler!I$13,IF(AND(All!$V135="P9",All!$AE135="RDP"),Ruler!I$14,IF(AND(All!$V135="P1",All!$AE135="RMS"),Ruler!I$6,IF(AND(All!$V135="P2",All!$AE135="RMS"),Ruler!I$15,IF(AND(All!$V135="P3",All!$AE135="RMS"),Ruler!I$16,IF(AND(All!$V135="P4",All!$AE135="RMS"),Ruler!I$17,IF(AND(All!$V135="P5",All!$AE135="RMS"),Ruler!I$18,IF(AND(All!$V135="P6",All!$AE135="RMS"),Ruler!I$19,IF(AND(All!$V135="P7",All!$AE135="RMS"),Ruler!I$20,IF(AND(All!$V135="P8",All!$AE135="RMS"),Ruler!I$21,IF(AND(All!$V135="P9",All!$AE135="RMS"),Ruler!I$22,IF(AND(All!$V135="P1",All!$AE135="RSS"),Ruler!I$6,IF(AND(All!$V135="P2",All!$AE135="RSS"),Ruler!I$23,IF(AND(All!$V135="P3",All!$AE135="RSS"),Ruler!I$24,IF(AND(All!$V135="P4",All!$AE135="RSS"),Ruler!I$25,IF(AND(All!$V135="P5",All!$AE135="RSS"),Ruler!I$26,IF(AND(All!$V135="P6",All!$AE135="RSS"),Ruler!I$27,IF(AND(All!$V135="P7",All!$AE135="RSS"),Ruler!I$28,IF(AND(All!$V135="P8",All!$AE135="RSS"),Ruler!I$29,IF(AND(All!$V135="P9",All!$AE135="RSS"),Ruler!I$30,0)))))))))))))))))))))))))))</f>
        <v>3</v>
      </c>
      <c r="BQ135" s="325">
        <f>IF(AND(All!$V135="P1",All!$AE135="RDP"),Ruler!J$6,IF(AND(All!$V135="P2",All!$AE135="RDP"),Ruler!J$7,IF(AND(All!$V135="P3",All!$AE135="RDP"),Ruler!J$8,IF(AND(All!$V135="P4",All!$AE135="RDP"),Ruler!J$9,IF(AND(All!$V135="P5",All!$AE135="RDP"),Ruler!J$10,IF(AND(All!$V135="P6",All!$AE135="RDP"),Ruler!J$11,IF(AND(All!$V135="P7",All!$AE135="RDP"),Ruler!J$12,IF(AND(All!$V135="P8",All!$AE135="RDP"),Ruler!J$13,IF(AND(All!$V135="P9",All!$AE135="RDP"),Ruler!J$14,IF(AND(All!$V135="P1",All!$AE135="RMS"),Ruler!J$6,IF(AND(All!$V135="P2",All!$AE135="RMS"),Ruler!J$15,IF(AND(All!$V135="P3",All!$AE135="RMS"),Ruler!J$16,IF(AND(All!$V135="P4",All!$AE135="RMS"),Ruler!J$17,IF(AND(All!$V135="P5",All!$AE135="RMS"),Ruler!J$18,IF(AND(All!$V135="P6",All!$AE135="RMS"),Ruler!J$19,IF(AND(All!$V135="P7",All!$AE135="RMS"),Ruler!J$20,IF(AND(All!$V135="P8",All!$AE135="RMS"),Ruler!J$21,IF(AND(All!$V135="P9",All!$AE135="RMS"),Ruler!J$22,IF(AND(All!$V135="P1",All!$AE135="RSS"),Ruler!J$6,IF(AND(All!$V135="P2",All!$AE135="RSS"),Ruler!J$23,IF(AND(All!$V135="P3",All!$AE135="RSS"),Ruler!J$24,IF(AND(All!$V135="P4",All!$AE135="RSS"),Ruler!J$25,IF(AND(All!$V135="P5",All!$AE135="RSS"),Ruler!J$26,IF(AND(All!$V135="P6",All!$AE135="RSS"),Ruler!J$27,IF(AND(All!$V135="P7",All!$AE135="RSS"),Ruler!J$28,IF(AND(All!$V135="P8",All!$AE135="RSS"),Ruler!J$29,IF(AND(All!$V135="P9",All!$AE135="RSS"),Ruler!J$30,0)))))))))))))))))))))))))))</f>
        <v>4</v>
      </c>
      <c r="BR135" s="325">
        <f>IF(AND(All!$V135="P1",All!$AE135="RDP"),Ruler!K$6,IF(AND(All!$V135="P2",All!$AE135="RDP"),Ruler!K$7,IF(AND(All!$V135="P3",All!$AE135="RDP"),Ruler!K$8,IF(AND(All!$V135="P4",All!$AE135="RDP"),Ruler!K$9,IF(AND(All!$V135="P5",All!$AE135="RDP"),Ruler!K$10,IF(AND(All!$V135="P6",All!$AE135="RDP"),Ruler!K$11,IF(AND(All!$V135="P7",All!$AE135="RDP"),Ruler!K$12,IF(AND(All!$V135="P8",All!$AE135="RDP"),Ruler!K$13,IF(AND(All!$V135="P9",All!$AE135="RDP"),Ruler!K$14,IF(AND(All!$V135="P1",All!$AE135="RMS"),Ruler!K$6,IF(AND(All!$V135="P2",All!$AE135="RMS"),Ruler!K$15,IF(AND(All!$V135="P3",All!$AE135="RMS"),Ruler!K$16,IF(AND(All!$V135="P4",All!$AE135="RMS"),Ruler!K$17,IF(AND(All!$V135="P5",All!$AE135="RMS"),Ruler!K$18,IF(AND(All!$V135="P6",All!$AE135="RMS"),Ruler!K$19,IF(AND(All!$V135="P7",All!$AE135="RMS"),Ruler!K$20,IF(AND(All!$V135="P8",All!$AE135="RMS"),Ruler!K$21,IF(AND(All!$V135="P9",All!$AE135="RMS"),Ruler!K$22,IF(AND(All!$V135="P1",All!$AE135="RSS"),Ruler!K$6,IF(AND(All!$V135="P2",All!$AE135="RSS"),Ruler!K$23,IF(AND(All!$V135="P3",All!$AE135="RSS"),Ruler!K$24,IF(AND(All!$V135="P4",All!$AE135="RSS"),Ruler!K$25,IF(AND(All!$V135="P5",All!$AE135="RSS"),Ruler!K$26,IF(AND(All!$V135="P6",All!$AE135="RSS"),Ruler!K$27,IF(AND(All!$V135="P7",All!$AE135="RSS"),Ruler!K$28,IF(AND(All!$V135="P8",All!$AE135="RSS"),Ruler!K$29,IF(AND(All!$V135="P9",All!$AE135="RSS"),Ruler!K$30,0)))))))))))))))))))))))))))</f>
        <v>4</v>
      </c>
      <c r="BS135" s="325">
        <f>IF(AND(All!$V135="P1",All!$AE135="RDP"),Ruler!L$6,IF(AND(All!$V135="P2",All!$AE135="RDP"),Ruler!L$7,IF(AND(All!$V135="P3",All!$AE135="RDP"),Ruler!L$8,IF(AND(All!$V135="P4",All!$AE135="RDP"),Ruler!L$9,IF(AND(All!$V135="P5",All!$AE135="RDP"),Ruler!L$10,IF(AND(All!$V135="P6",All!$AE135="RDP"),Ruler!L$11,IF(AND(All!$V135="P7",All!$AE135="RDP"),Ruler!L$12,IF(AND(All!$V135="P8",All!$AE135="RDP"),Ruler!L$13,IF(AND(All!$V135="P9",All!$AE135="RDP"),Ruler!L$14,IF(AND(All!$V135="P1",All!$AE135="RMS"),Ruler!L$6,IF(AND(All!$V135="P2",All!$AE135="RMS"),Ruler!L$15,IF(AND(All!$V135="P3",All!$AE135="RMS"),Ruler!L$16,IF(AND(All!$V135="P4",All!$AE135="RMS"),Ruler!L$17,IF(AND(All!$V135="P5",All!$AE135="RMS"),Ruler!L$18,IF(AND(All!$V135="P6",All!$AE135="RMS"),Ruler!L$19,IF(AND(All!$V135="P7",All!$AE135="RMS"),Ruler!L$20,IF(AND(All!$V135="P8",All!$AE135="RMS"),Ruler!L$21,IF(AND(All!$V135="P9",All!$AE135="RMS"),Ruler!L$22,IF(AND(All!$V135="P1",All!$AE135="RSS"),Ruler!L$6,IF(AND(All!$V135="P2",All!$AE135="RSS"),Ruler!L$23,IF(AND(All!$V135="P3",All!$AE135="RSS"),Ruler!L$24,IF(AND(All!$V135="P4",All!$AE135="RSS"),Ruler!L$25,IF(AND(All!$V135="P5",All!$AE135="RSS"),Ruler!L$26,IF(AND(All!$V135="P6",All!$AE135="RSS"),Ruler!L$27,IF(AND(All!$V135="P7",All!$AE135="RSS"),Ruler!L$28,IF(AND(All!$V135="P8",All!$AE135="RSS"),Ruler!L$29,IF(AND(All!$V135="P9",All!$AE135="RSS"),Ruler!L$30,0)))))))))))))))))))))))))))</f>
        <v>3</v>
      </c>
      <c r="BT135" s="325">
        <f>IF(AND(All!$V135="P1",All!$AE135="RDP"),Ruler!M$6,IF(AND(All!$V135="P2",All!$AE135="RDP"),Ruler!M$7,IF(AND(All!$V135="P3",All!$AE135="RDP"),Ruler!M$8,IF(AND(All!$V135="P4",All!$AE135="RDP"),Ruler!M$9,IF(AND(All!$V135="P5",All!$AE135="RDP"),Ruler!M$10,IF(AND(All!$V135="P6",All!$AE135="RDP"),Ruler!M$11,IF(AND(All!$V135="P7",All!$AE135="RDP"),Ruler!M$12,IF(AND(All!$V135="P8",All!$AE135="RDP"),Ruler!M$13,IF(AND(All!$V135="P9",All!$AE135="RDP"),Ruler!M$14,IF(AND(All!$V135="P1",All!$AE135="RMS"),Ruler!M$6,IF(AND(All!$V135="P2",All!$AE135="RMS"),Ruler!M$15,IF(AND(All!$V135="P3",All!$AE135="RMS"),Ruler!M$16,IF(AND(All!$V135="P4",All!$AE135="RMS"),Ruler!M$17,IF(AND(All!$V135="P5",All!$AE135="RMS"),Ruler!M$18,IF(AND(All!$V135="P6",All!$AE135="RMS"),Ruler!M$19,IF(AND(All!$V135="P7",All!$AE135="RMS"),Ruler!M$20,IF(AND(All!$V135="P8",All!$AE135="RMS"),Ruler!M$21,IF(AND(All!$V135="P9",All!$AE135="RMS"),Ruler!M$22,IF(AND(All!$V135="P1",All!$AE135="RSS"),Ruler!M$6,IF(AND(All!$V135="P2",All!$AE135="RSS"),Ruler!M$23,IF(AND(All!$V135="P3",All!$AE135="RSS"),Ruler!M$24,IF(AND(All!$V135="P4",All!$AE135="RSS"),Ruler!M$25,IF(AND(All!$V135="P5",All!$AE135="RSS"),Ruler!M$26,IF(AND(All!$V135="P6",All!$AE135="RSS"),Ruler!M$27,IF(AND(All!$V135="P7",All!$AE135="RSS"),Ruler!M$28,IF(AND(All!$V135="P8",All!$AE135="RSS"),Ruler!M$29,IF(AND(All!$V135="P9",All!$AE135="RSS"),Ruler!M$30,0)))))))))))))))))))))))))))</f>
        <v>3</v>
      </c>
      <c r="BU135" s="325">
        <f>IF(AND(All!$V135="P1",All!$AE135="RDP"),Ruler!N$6,IF(AND(All!$V135="P2",All!$AE135="RDP"),Ruler!N$7,IF(AND(All!$V135="P3",All!$AE135="RDP"),Ruler!N$8,IF(AND(All!$V135="P4",All!$AE135="RDP"),Ruler!N$9,IF(AND(All!$V135="P5",All!$AE135="RDP"),Ruler!N$10,IF(AND(All!$V135="P6",All!$AE135="RDP"),Ruler!N$11,IF(AND(All!$V135="P7",All!$AE135="RDP"),Ruler!N$12,IF(AND(All!$V135="P8",All!$AE135="RDP"),Ruler!N$13,IF(AND(All!$V135="P9",All!$AE135="RDP"),Ruler!N$14,IF(AND(All!$V135="P1",All!$AE135="RMS"),Ruler!N$6,IF(AND(All!$V135="P2",All!$AE135="RMS"),Ruler!N$15,IF(AND(All!$V135="P3",All!$AE135="RMS"),Ruler!N$16,IF(AND(All!$V135="P4",All!$AE135="RMS"),Ruler!N$17,IF(AND(All!$V135="P5",All!$AE135="RMS"),Ruler!N$18,IF(AND(All!$V135="P6",All!$AE135="RMS"),Ruler!N$19,IF(AND(All!$V135="P7",All!$AE135="RMS"),Ruler!N$20,IF(AND(All!$V135="P8",All!$AE135="RMS"),Ruler!N$21,IF(AND(All!$V135="P9",All!$AE135="RMS"),Ruler!N$22,IF(AND(All!$V135="P1",All!$AE135="RSS"),Ruler!N$6,IF(AND(All!$V135="P2",All!$AE135="RSS"),Ruler!N$23,IF(AND(All!$V135="P3",All!$AE135="RSS"),Ruler!N$24,IF(AND(All!$V135="P4",All!$AE135="RSS"),Ruler!N$25,IF(AND(All!$V135="P5",All!$AE135="RSS"),Ruler!N$26,IF(AND(All!$V135="P6",All!$AE135="RSS"),Ruler!N$27,IF(AND(All!$V135="P7",All!$AE135="RSS"),Ruler!N$28,IF(AND(All!$V135="P8",All!$AE135="RSS"),Ruler!N$29,IF(AND(All!$V135="P9",All!$AE135="RSS"),Ruler!N$30,0)))))))))))))))))))))))))))</f>
        <v>2</v>
      </c>
      <c r="BV135" s="325">
        <f>IF(AND(All!$V135="P1",All!$AE135="RDP"),Ruler!O$6,IF(AND(All!$V135="P2",All!$AE135="RDP"),Ruler!O$7,IF(AND(All!$V135="P3",All!$AE135="RDP"),Ruler!O$8,IF(AND(All!$V135="P4",All!$AE135="RDP"),Ruler!O$9,IF(AND(All!$V135="P5",All!$AE135="RDP"),Ruler!O$10,IF(AND(All!$V135="P6",All!$AE135="RDP"),Ruler!O$11,IF(AND(All!$V135="P7",All!$AE135="RDP"),Ruler!O$12,IF(AND(All!$V135="P8",All!$AE135="RDP"),Ruler!O$13,IF(AND(All!$V135="P9",All!$AE135="RDP"),Ruler!O$14,IF(AND(All!$V135="P1",All!$AE135="RMS"),Ruler!O$6,IF(AND(All!$V135="P2",All!$AE135="RMS"),Ruler!O$15,IF(AND(All!$V135="P3",All!$AE135="RMS"),Ruler!O$16,IF(AND(All!$V135="P4",All!$AE135="RMS"),Ruler!O$17,IF(AND(All!$V135="P5",All!$AE135="RMS"),Ruler!O$18,IF(AND(All!$V135="P6",All!$AE135="RMS"),Ruler!O$19,IF(AND(All!$V135="P7",All!$AE135="RMS"),Ruler!O$20,IF(AND(All!$V135="P8",All!$AE135="RMS"),Ruler!O$21,IF(AND(All!$V135="P9",All!$AE135="RMS"),Ruler!O$22,IF(AND(All!$V135="P1",All!$AE135="RSS"),Ruler!O$6,IF(AND(All!$V135="P2",All!$AE135="RSS"),Ruler!O$23,IF(AND(All!$V135="P3",All!$AE135="RSS"),Ruler!O$24,IF(AND(All!$V135="P4",All!$AE135="RSS"),Ruler!O$25,IF(AND(All!$V135="P5",All!$AE135="RSS"),Ruler!O$26,IF(AND(All!$V135="P6",All!$AE135="RSS"),Ruler!O$27,IF(AND(All!$V135="P7",All!$AE135="RSS"),Ruler!O$28,IF(AND(All!$V135="P8",All!$AE135="RSS"),Ruler!O$29,IF(AND(All!$V135="P9",All!$AE135="RSS"),Ruler!O$30,0)))))))))))))))))))))))))))</f>
        <v>4</v>
      </c>
      <c r="BW135" s="325">
        <f>IF(AND(All!$V135="P1",All!$AE135="RDP"),Ruler!P$6,IF(AND(All!$V135="P2",All!$AE135="RDP"),Ruler!P$7,IF(AND(All!$V135="P3",All!$AE135="RDP"),Ruler!P$8,IF(AND(All!$V135="P4",All!$AE135="RDP"),Ruler!P$9,IF(AND(All!$V135="P5",All!$AE135="RDP"),Ruler!P$10,IF(AND(All!$V135="P6",All!$AE135="RDP"),Ruler!P$11,IF(AND(All!$V135="P7",All!$AE135="RDP"),Ruler!P$12,IF(AND(All!$V135="P8",All!$AE135="RDP"),Ruler!P$13,IF(AND(All!$V135="P9",All!$AE135="RDP"),Ruler!P$14,IF(AND(All!$V135="P1",All!$AE135="RMS"),Ruler!P$6,IF(AND(All!$V135="P2",All!$AE135="RMS"),Ruler!P$15,IF(AND(All!$V135="P3",All!$AE135="RMS"),Ruler!P$16,IF(AND(All!$V135="P4",All!$AE135="RMS"),Ruler!P$17,IF(AND(All!$V135="P5",All!$AE135="RMS"),Ruler!P$18,IF(AND(All!$V135="P6",All!$AE135="RMS"),Ruler!P$19,IF(AND(All!$V135="P7",All!$AE135="RMS"),Ruler!P$20,IF(AND(All!$V135="P8",All!$AE135="RMS"),Ruler!P$21,IF(AND(All!$V135="P9",All!$AE135="RMS"),Ruler!P$22,IF(AND(All!$V135="P1",All!$AE135="RSS"),Ruler!P$6,IF(AND(All!$V135="P2",All!$AE135="RSS"),Ruler!P$23,IF(AND(All!$V135="P3",All!$AE135="RSS"),Ruler!P$24,IF(AND(All!$V135="P4",All!$AE135="RSS"),Ruler!P$25,IF(AND(All!$V135="P5",All!$AE135="RSS"),Ruler!P$26,IF(AND(All!$V135="P6",All!$AE135="RSS"),Ruler!P$27,IF(AND(All!$V135="P7",All!$AE135="RSS"),Ruler!P$28,IF(AND(All!$V135="P8",All!$AE135="RSS"),Ruler!P$29,IF(AND(All!$V135="P9",All!$AE135="RSS"),Ruler!P$30,0)))))))))))))))))))))))))))</f>
        <v>3</v>
      </c>
      <c r="BX135" s="325">
        <f>IF(AND(All!$V135="P1",All!$AE135="RDP"),Ruler!Q$6,IF(AND(All!$V135="P2",All!$AE135="RDP"),Ruler!Q$7,IF(AND(All!$V135="P3",All!$AE135="RDP"),Ruler!Q$8,IF(AND(All!$V135="P4",All!$AE135="RDP"),Ruler!Q$9,IF(AND(All!$V135="P5",All!$AE135="RDP"),Ruler!Q$10,IF(AND(All!$V135="P6",All!$AE135="RDP"),Ruler!Q$11,IF(AND(All!$V135="P7",All!$AE135="RDP"),Ruler!Q$12,IF(AND(All!$V135="P8",All!$AE135="RDP"),Ruler!Q$13,IF(AND(All!$V135="P9",All!$AE135="RDP"),Ruler!Q$14,IF(AND(All!$V135="P1",All!$AE135="RMS"),Ruler!Q$6,IF(AND(All!$V135="P2",All!$AE135="RMS"),Ruler!Q$15,IF(AND(All!$V135="P3",All!$AE135="RMS"),Ruler!Q$16,IF(AND(All!$V135="P4",All!$AE135="RMS"),Ruler!Q$17,IF(AND(All!$V135="P5",All!$AE135="RMS"),Ruler!Q$18,IF(AND(All!$V135="P6",All!$AE135="RMS"),Ruler!Q$19,IF(AND(All!$V135="P7",All!$AE135="RMS"),Ruler!Q$20,IF(AND(All!$V135="P8",All!$AE135="RMS"),Ruler!Q$21,IF(AND(All!$V135="P9",All!$AE135="RMS"),Ruler!Q$22,IF(AND(All!$V135="P1",All!$AE135="RSS"),Ruler!Q$6,IF(AND(All!$V135="P2",All!$AE135="RSS"),Ruler!Q$23,IF(AND(All!$V135="P3",All!$AE135="RSS"),Ruler!Q$24,IF(AND(All!$V135="P4",All!$AE135="RSS"),Ruler!Q$25,IF(AND(All!$V135="P5",All!$AE135="RSS"),Ruler!Q$26,IF(AND(All!$V135="P6",All!$AE135="RSS"),Ruler!Q$27,IF(AND(All!$V135="P7",All!$AE135="RSS"),Ruler!Q$28,IF(AND(All!$V135="P8",All!$AE135="RSS"),Ruler!Q$29,IF(AND(All!$V135="P9",All!$AE135="RSS"),Ruler!Q$30,0)))))))))))))))))))))))))))</f>
        <v>3</v>
      </c>
      <c r="BY135" s="325">
        <f>IF(AND(All!$V135="P1",All!$AE135="RDP"),Ruler!R$6,IF(AND(All!$V135="P2",All!$AE135="RDP"),Ruler!R$7,IF(AND(All!$V135="P3",All!$AE135="RDP"),Ruler!R$8,IF(AND(All!$V135="P4",All!$AE135="RDP"),Ruler!R$9,IF(AND(All!$V135="P5",All!$AE135="RDP"),Ruler!R$10,IF(AND(All!$V135="P6",All!$AE135="RDP"),Ruler!R$11,IF(AND(All!$V135="P7",All!$AE135="RDP"),Ruler!R$12,IF(AND(All!$V135="P8",All!$AE135="RDP"),Ruler!R$13,IF(AND(All!$V135="P9",All!$AE135="RDP"),Ruler!R$14,IF(AND(All!$V135="P1",All!$AE135="RMS"),Ruler!R$6,IF(AND(All!$V135="P2",All!$AE135="RMS"),Ruler!R$15,IF(AND(All!$V135="P3",All!$AE135="RMS"),Ruler!R$16,IF(AND(All!$V135="P4",All!$AE135="RMS"),Ruler!R$17,IF(AND(All!$V135="P5",All!$AE135="RMS"),Ruler!R$18,IF(AND(All!$V135="P6",All!$AE135="RMS"),Ruler!R$19,IF(AND(All!$V135="P7",All!$AE135="RMS"),Ruler!R$20,IF(AND(All!$V135="P8",All!$AE135="RMS"),Ruler!R$21,IF(AND(All!$V135="P9",All!$AE135="RMS"),Ruler!R$22,IF(AND(All!$V135="P1",All!$AE135="RSS"),Ruler!R$6,IF(AND(All!$V135="P2",All!$AE135="RSS"),Ruler!R$23,IF(AND(All!$V135="P3",All!$AE135="RSS"),Ruler!R$24,IF(AND(All!$V135="P4",All!$AE135="RSS"),Ruler!R$25,IF(AND(All!$V135="P5",All!$AE135="RSS"),Ruler!R$26,IF(AND(All!$V135="P6",All!$AE135="RSS"),Ruler!R$27,IF(AND(All!$V135="P7",All!$AE135="RSS"),Ruler!R$28,IF(AND(All!$V135="P8",All!$AE135="RSS"),Ruler!R$29,IF(AND(All!$V135="P9",All!$AE135="RSS"),Ruler!R$30,0)))))))))))))))))))))))))))</f>
        <v>3</v>
      </c>
      <c r="BZ135" s="325">
        <f>IF(AND(All!$V135="P1",All!$AE135="RDP"),Ruler!S$6,IF(AND(All!$V135="P2",All!$AE135="RDP"),Ruler!S$7,IF(AND(All!$V135="P3",All!$AE135="RDP"),Ruler!S$8,IF(AND(All!$V135="P4",All!$AE135="RDP"),Ruler!S$9,IF(AND(All!$V135="P5",All!$AE135="RDP"),Ruler!S$10,IF(AND(All!$V135="P6",All!$AE135="RDP"),Ruler!S$11,IF(AND(All!$V135="P7",All!$AE135="RDP"),Ruler!S$12,IF(AND(All!$V135="P8",All!$AE135="RDP"),Ruler!S$13,IF(AND(All!$V135="P9",All!$AE135="RDP"),Ruler!S$14,IF(AND(All!$V135="P1",All!$AE135="RMS"),Ruler!S$6,IF(AND(All!$V135="P2",All!$AE135="RMS"),Ruler!S$15,IF(AND(All!$V135="P3",All!$AE135="RMS"),Ruler!S$16,IF(AND(All!$V135="P4",All!$AE135="RMS"),Ruler!S$17,IF(AND(All!$V135="P5",All!$AE135="RMS"),Ruler!S$18,IF(AND(All!$V135="P6",All!$AE135="RMS"),Ruler!S$19,IF(AND(All!$V135="P7",All!$AE135="RMS"),Ruler!S$20,IF(AND(All!$V135="P8",All!$AE135="RMS"),Ruler!S$21,IF(AND(All!$V135="P9",All!$AE135="RMS"),Ruler!S$22,IF(AND(All!$V135="P1",All!$AE135="RSS"),Ruler!S$6,IF(AND(All!$V135="P2",All!$AE135="RSS"),Ruler!S$23,IF(AND(All!$V135="P3",All!$AE135="RSS"),Ruler!S$24,IF(AND(All!$V135="P4",All!$AE135="RSS"),Ruler!S$25,IF(AND(All!$V135="P5",All!$AE135="RSS"),Ruler!S$26,IF(AND(All!$V135="P6",All!$AE135="RSS"),Ruler!S$27,IF(AND(All!$V135="P7",All!$AE135="RSS"),Ruler!S$28,IF(AND(All!$V135="P8",All!$AE135="RSS"),Ruler!S$29,IF(AND(All!$V135="P9",All!$AE135="RSS"),Ruler!S$30,0)))))))))))))))))))))))))))</f>
        <v>3</v>
      </c>
      <c r="CA135" s="325">
        <f>IF(AND(All!$V135="P1",All!$AE135="RDP"),Ruler!T$6,IF(AND(All!$V135="P2",All!$AE135="RDP"),Ruler!T$7,IF(AND(All!$V135="P3",All!$AE135="RDP"),Ruler!T$8,IF(AND(All!$V135="P4",All!$AE135="RDP"),Ruler!T$9,IF(AND(All!$V135="P5",All!$AE135="RDP"),Ruler!T$10,IF(AND(All!$V135="P6",All!$AE135="RDP"),Ruler!T$11,IF(AND(All!$V135="P7",All!$AE135="RDP"),Ruler!T$12,IF(AND(All!$V135="P8",All!$AE135="RDP"),Ruler!T$13,IF(AND(All!$V135="P9",All!$AE135="RDP"),Ruler!T$14,IF(AND(All!$V135="P1",All!$AE135="RMS"),Ruler!T$6,IF(AND(All!$V135="P2",All!$AE135="RMS"),Ruler!T$15,IF(AND(All!$V135="P3",All!$AE135="RMS"),Ruler!T$16,IF(AND(All!$V135="P4",All!$AE135="RMS"),Ruler!T$17,IF(AND(All!$V135="P5",All!$AE135="RMS"),Ruler!T$18,IF(AND(All!$V135="P6",All!$AE135="RMS"),Ruler!T$19,IF(AND(All!$V135="P7",All!$AE135="RMS"),Ruler!T$20,IF(AND(All!$V135="P8",All!$AE135="RMS"),Ruler!T$21,IF(AND(All!$V135="P9",All!$AE135="RMS"),Ruler!T$22,IF(AND(All!$V135="P1",All!$AE135="RSS"),Ruler!T$6,IF(AND(All!$V135="P2",All!$AE135="RSS"),Ruler!T$23,IF(AND(All!$V135="P3",All!$AE135="RSS"),Ruler!T$24,IF(AND(All!$V135="P4",All!$AE135="RSS"),Ruler!T$25,IF(AND(All!$V135="P5",All!$AE135="RSS"),Ruler!T$26,IF(AND(All!$V135="P6",All!$AE135="RSS"),Ruler!T$27,IF(AND(All!$V135="P7",All!$AE135="RSS"),Ruler!T$28,IF(AND(All!$V135="P8",All!$AE135="RSS"),Ruler!T$29,IF(AND(All!$V135="P9",All!$AE135="RSS"),Ruler!T$30,0)))))))))))))))))))))))))))</f>
        <v>2</v>
      </c>
      <c r="CB135" s="325">
        <f>IF(AND(All!$V135="P1",All!$AE135="RDP"),Ruler!U$6,IF(AND(All!$V135="P2",All!$AE135="RDP"),Ruler!U$7,IF(AND(All!$V135="P3",All!$AE135="RDP"),Ruler!U$8,IF(AND(All!$V135="P4",All!$AE135="RDP"),Ruler!U$9,IF(AND(All!$V135="P5",All!$AE135="RDP"),Ruler!U$10,IF(AND(All!$V135="P6",All!$AE135="RDP"),Ruler!U$11,IF(AND(All!$V135="P7",All!$AE135="RDP"),Ruler!U$12,IF(AND(All!$V135="P8",All!$AE135="RDP"),Ruler!U$13,IF(AND(All!$V135="P9",All!$AE135="RDP"),Ruler!U$14,IF(AND(All!$V135="P1",All!$AE135="RMS"),Ruler!U$6,IF(AND(All!$V135="P2",All!$AE135="RMS"),Ruler!U$15,IF(AND(All!$V135="P3",All!$AE135="RMS"),Ruler!U$16,IF(AND(All!$V135="P4",All!$AE135="RMS"),Ruler!U$17,IF(AND(All!$V135="P5",All!$AE135="RMS"),Ruler!U$18,IF(AND(All!$V135="P6",All!$AE135="RMS"),Ruler!U$19,IF(AND(All!$V135="P7",All!$AE135="RMS"),Ruler!U$20,IF(AND(All!$V135="P8",All!$AE135="RMS"),Ruler!U$21,IF(AND(All!$V135="P9",All!$AE135="RMS"),Ruler!U$22,IF(AND(All!$V135="P1",All!$AE135="RSS"),Ruler!U$6,IF(AND(All!$V135="P2",All!$AE135="RSS"),Ruler!U$23,IF(AND(All!$V135="P3",All!$AE135="RSS"),Ruler!U$24,IF(AND(All!$V135="P4",All!$AE135="RSS"),Ruler!U$25,IF(AND(All!$V135="P5",All!$AE135="RSS"),Ruler!U$26,IF(AND(All!$V135="P6",All!$AE135="RSS"),Ruler!U$27,IF(AND(All!$V135="P7",All!$AE135="RSS"),Ruler!U$28,IF(AND(All!$V135="P8",All!$AE135="RSS"),Ruler!U$29,IF(AND(All!$V135="P9",All!$AE135="RSS"),Ruler!U$30,0)))))))))))))))))))))))))))</f>
        <v>3</v>
      </c>
      <c r="CC135" s="325">
        <f>IF(AND(All!$V135="P1",All!$AE135="RDP"),Ruler!V$6,IF(AND(All!$V135="P2",All!$AE135="RDP"),Ruler!V$7,IF(AND(All!$V135="P3",All!$AE135="RDP"),Ruler!V$8,IF(AND(All!$V135="P4",All!$AE135="RDP"),Ruler!V$9,IF(AND(All!$V135="P5",All!$AE135="RDP"),Ruler!V$10,IF(AND(All!$V135="P6",All!$AE135="RDP"),Ruler!V$11,IF(AND(All!$V135="P7",All!$AE135="RDP"),Ruler!V$12,IF(AND(All!$V135="P8",All!$AE135="RDP"),Ruler!V$13,IF(AND(All!$V135="P9",All!$AE135="RDP"),Ruler!V$14,IF(AND(All!$V135="P1",All!$AE135="RMS"),Ruler!V$6,IF(AND(All!$V135="P2",All!$AE135="RMS"),Ruler!V$15,IF(AND(All!$V135="P3",All!$AE135="RMS"),Ruler!V$16,IF(AND(All!$V135="P4",All!$AE135="RMS"),Ruler!V$17,IF(AND(All!$V135="P5",All!$AE135="RMS"),Ruler!V$18,IF(AND(All!$V135="P6",All!$AE135="RMS"),Ruler!V$19,IF(AND(All!$V135="P7",All!$AE135="RMS"),Ruler!V$20,IF(AND(All!$V135="P8",All!$AE135="RMS"),Ruler!V$21,IF(AND(All!$V135="P9",All!$AE135="RMS"),Ruler!V$22,IF(AND(All!$V135="P1",All!$AE135="RSS"),Ruler!V$6,IF(AND(All!$V135="P2",All!$AE135="RSS"),Ruler!V$23,IF(AND(All!$V135="P3",All!$AE135="RSS"),Ruler!V$24,IF(AND(All!$V135="P4",All!$AE135="RSS"),Ruler!V$25,IF(AND(All!$V135="P5",All!$AE135="RSS"),Ruler!V$26,IF(AND(All!$V135="P6",All!$AE135="RSS"),Ruler!V$27,IF(AND(All!$V135="P7",All!$AE135="RSS"),Ruler!V$28,IF(AND(All!$V135="P8",All!$AE135="RSS"),Ruler!V$29,IF(AND(All!$V135="P9",All!$AE135="RSS"),Ruler!V$30,0)))))))))))))))))))))))))))</f>
        <v>3</v>
      </c>
      <c r="CD135" s="325">
        <f>IF(AND(All!$V135="P1",All!$AE135="RDP"),Ruler!W$6,IF(AND(All!$V135="P2",All!$AE135="RDP"),Ruler!W$7,IF(AND(All!$V135="P3",All!$AE135="RDP"),Ruler!W$8,IF(AND(All!$V135="P4",All!$AE135="RDP"),Ruler!W$9,IF(AND(All!$V135="P5",All!$AE135="RDP"),Ruler!W$10,IF(AND(All!$V135="P6",All!$AE135="RDP"),Ruler!W$11,IF(AND(All!$V135="P7",All!$AE135="RDP"),Ruler!W$12,IF(AND(All!$V135="P8",All!$AE135="RDP"),Ruler!W$13,IF(AND(All!$V135="P9",All!$AE135="RDP"),Ruler!W$14,IF(AND(All!$V135="P1",All!$AE135="RMS"),Ruler!W$6,IF(AND(All!$V135="P2",All!$AE135="RMS"),Ruler!W$15,IF(AND(All!$V135="P3",All!$AE135="RMS"),Ruler!W$16,IF(AND(All!$V135="P4",All!$AE135="RMS"),Ruler!W$17,IF(AND(All!$V135="P5",All!$AE135="RMS"),Ruler!W$18,IF(AND(All!$V135="P6",All!$AE135="RMS"),Ruler!W$19,IF(AND(All!$V135="P7",All!$AE135="RMS"),Ruler!W$20,IF(AND(All!$V135="P8",All!$AE135="RMS"),Ruler!W$21,IF(AND(All!$V135="P9",All!$AE135="RMS"),Ruler!W$22,IF(AND(All!$V135="P1",All!$AE135="RSS"),Ruler!W$6,IF(AND(All!$V135="P2",All!$AE135="RSS"),Ruler!W$23,IF(AND(All!$V135="P3",All!$AE135="RSS"),Ruler!W$24,IF(AND(All!$V135="P4",All!$AE135="RSS"),Ruler!W$25,IF(AND(All!$V135="P5",All!$AE135="RSS"),Ruler!W$26,IF(AND(All!$V135="P6",All!$AE135="RSS"),Ruler!W$27,IF(AND(All!$V135="P7",All!$AE135="RSS"),Ruler!W$28,IF(AND(All!$V135="P8",All!$AE135="RSS"),Ruler!W$29,IF(AND(All!$V135="P9",All!$AE135="RSS"),Ruler!W$30,0)))))))))))))))))))))))))))</f>
        <v>2</v>
      </c>
      <c r="CE135" s="325">
        <f>IF(AND(All!$V135="P1",All!$AE135="RDP"),Ruler!X$6,IF(AND(All!$V135="P2",All!$AE135="RDP"),Ruler!X$7,IF(AND(All!$V135="P3",All!$AE135="RDP"),Ruler!X$8,IF(AND(All!$V135="P4",All!$AE135="RDP"),Ruler!X$9,IF(AND(All!$V135="P5",All!$AE135="RDP"),Ruler!X$10,IF(AND(All!$V135="P6",All!$AE135="RDP"),Ruler!X$11,IF(AND(All!$V135="P7",All!$AE135="RDP"),Ruler!X$12,IF(AND(All!$V135="P8",All!$AE135="RDP"),Ruler!X$13,IF(AND(All!$V135="P9",All!$AE135="RDP"),Ruler!X$14,IF(AND(All!$V135="P1",All!$AE135="RMS"),Ruler!X$6,IF(AND(All!$V135="P2",All!$AE135="RMS"),Ruler!X$15,IF(AND(All!$V135="P3",All!$AE135="RMS"),Ruler!X$16,IF(AND(All!$V135="P4",All!$AE135="RMS"),Ruler!X$17,IF(AND(All!$V135="P5",All!$AE135="RMS"),Ruler!X$18,IF(AND(All!$V135="P6",All!$AE135="RMS"),Ruler!X$19,IF(AND(All!$V135="P7",All!$AE135="RMS"),Ruler!X$20,IF(AND(All!$V135="P8",All!$AE135="RMS"),Ruler!X$21,IF(AND(All!$V135="P9",All!$AE135="RMS"),Ruler!X$22,IF(AND(All!$V135="P1",All!$AE135="RSS"),Ruler!X$6,IF(AND(All!$V135="P2",All!$AE135="RSS"),Ruler!X$23,IF(AND(All!$V135="P3",All!$AE135="RSS"),Ruler!X$24,IF(AND(All!$V135="P4",All!$AE135="RSS"),Ruler!X$25,IF(AND(All!$V135="P5",All!$AE135="RSS"),Ruler!X$26,IF(AND(All!$V135="P6",All!$AE135="RSS"),Ruler!X$27,IF(AND(All!$V135="P7",All!$AE135="RSS"),Ruler!X$28,IF(AND(All!$V135="P8",All!$AE135="RSS"),Ruler!X$29,IF(AND(All!$V135="P9",All!$AE135="RSS"),Ruler!X$30,0)))))))))))))))))))))))))))</f>
        <v>2</v>
      </c>
      <c r="CF135" s="325">
        <f>IF(AND(All!$V135="P1",All!$AE135="RDP"),Ruler!Y$6,IF(AND(All!$V135="P2",All!$AE135="RDP"),Ruler!Y$7,IF(AND(All!$V135="P3",All!$AE135="RDP"),Ruler!Y$8,IF(AND(All!$V135="P4",All!$AE135="RDP"),Ruler!Y$9,IF(AND(All!$V135="P5",All!$AE135="RDP"),Ruler!Y$10,IF(AND(All!$V135="P6",All!$AE135="RDP"),Ruler!Y$11,IF(AND(All!$V135="P7",All!$AE135="RDP"),Ruler!Y$12,IF(AND(All!$V135="P8",All!$AE135="RDP"),Ruler!Y$13,IF(AND(All!$V135="P9",All!$AE135="RDP"),Ruler!Y$14,IF(AND(All!$V135="P1",All!$AE135="RMS"),Ruler!Y$6,IF(AND(All!$V135="P2",All!$AE135="RMS"),Ruler!Y$15,IF(AND(All!$V135="P3",All!$AE135="RMS"),Ruler!Y$16,IF(AND(All!$V135="P4",All!$AE135="RMS"),Ruler!Y$17,IF(AND(All!$V135="P5",All!$AE135="RMS"),Ruler!Y$18,IF(AND(All!$V135="P6",All!$AE135="RMS"),Ruler!Y$19,IF(AND(All!$V135="P7",All!$AE135="RMS"),Ruler!Y$20,IF(AND(All!$V135="P8",All!$AE135="RMS"),Ruler!Y$21,IF(AND(All!$V135="P9",All!$AE135="RMS"),Ruler!Y$22,IF(AND(All!$V135="P1",All!$AE135="RSS"),Ruler!Y$6,IF(AND(All!$V135="P2",All!$AE135="RSS"),Ruler!Y$23,IF(AND(All!$V135="P3",All!$AE135="RSS"),Ruler!Y$24,IF(AND(All!$V135="P4",All!$AE135="RSS"),Ruler!Y$25,IF(AND(All!$V135="P5",All!$AE135="RSS"),Ruler!Y$26,IF(AND(All!$V135="P6",All!$AE135="RSS"),Ruler!Y$27,IF(AND(All!$V135="P7",All!$AE135="RSS"),Ruler!Y$28,IF(AND(All!$V135="P8",All!$AE135="RSS"),Ruler!Y$29,IF(AND(All!$V135="P9",All!$AE135="RSS"),Ruler!Y$30,0)))))))))))))))))))))))))))</f>
        <v>2</v>
      </c>
      <c r="CG135" s="325">
        <f>IF(AND(All!$V135="P1",All!$AE135="RDP"),Ruler!Z$6,IF(AND(All!$V135="P2",All!$AE135="RDP"),Ruler!Z$7,IF(AND(All!$V135="P3",All!$AE135="RDP"),Ruler!Z$8,IF(AND(All!$V135="P4",All!$AE135="RDP"),Ruler!Z$9,IF(AND(All!$V135="P5",All!$AE135="RDP"),Ruler!Z$10,IF(AND(All!$V135="P6",All!$AE135="RDP"),Ruler!Z$11,IF(AND(All!$V135="P7",All!$AE135="RDP"),Ruler!Z$12,IF(AND(All!$V135="P8",All!$AE135="RDP"),Ruler!Z$13,IF(AND(All!$V135="P9",All!$AE135="RDP"),Ruler!Z$14,IF(AND(All!$V135="P1",All!$AE135="RMS"),Ruler!Z$6,IF(AND(All!$V135="P2",All!$AE135="RMS"),Ruler!Z$15,IF(AND(All!$V135="P3",All!$AE135="RMS"),Ruler!Z$16,IF(AND(All!$V135="P4",All!$AE135="RMS"),Ruler!Z$17,IF(AND(All!$V135="P5",All!$AE135="RMS"),Ruler!Z$18,IF(AND(All!$V135="P6",All!$AE135="RMS"),Ruler!Z$19,IF(AND(All!$V135="P7",All!$AE135="RMS"),Ruler!Z$20,IF(AND(All!$V135="P8",All!$AE135="RMS"),Ruler!Z$21,IF(AND(All!$V135="P9",All!$AE135="RMS"),Ruler!Z$22,IF(AND(All!$V135="P1",All!$AE135="RSS"),Ruler!Z$6,IF(AND(All!$V135="P2",All!$AE135="RSS"),Ruler!Z$23,IF(AND(All!$V135="P3",All!$AE135="RSS"),Ruler!Z$24,IF(AND(All!$V135="P4",All!$AE135="RSS"),Ruler!Z$25,IF(AND(All!$V135="P5",All!$AE135="RSS"),Ruler!Z$26,IF(AND(All!$V135="P6",All!$AE135="RSS"),Ruler!Z$27,IF(AND(All!$V135="P7",All!$AE135="RSS"),Ruler!Z$28,IF(AND(All!$V135="P8",All!$AE135="RSS"),Ruler!Z$29,IF(AND(All!$V135="P9",All!$AE135="RSS"),Ruler!Z$30,0)))))))))))))))))))))))))))</f>
        <v>2</v>
      </c>
      <c r="CH135" s="325">
        <f>IF(AND(All!$V135="P1",All!$AE135="RDP"),Ruler!AA$6,IF(AND(All!$V135="P2",All!$AE135="RDP"),Ruler!AA$7,IF(AND(All!$V135="P3",All!$AE135="RDP"),Ruler!AA$8,IF(AND(All!$V135="P4",All!$AE135="RDP"),Ruler!AA$9,IF(AND(All!$V135="P5",All!$AE135="RDP"),Ruler!AA$10,IF(AND(All!$V135="P6",All!$AE135="RDP"),Ruler!AA$11,IF(AND(All!$V135="P7",All!$AE135="RDP"),Ruler!AA$12,IF(AND(All!$V135="P8",All!$AE135="RDP"),Ruler!AA$13,IF(AND(All!$V135="P9",All!$AE135="RDP"),Ruler!AA$14,IF(AND(All!$V135="P1",All!$AE135="RMS"),Ruler!AA$6,IF(AND(All!$V135="P2",All!$AE135="RMS"),Ruler!AA$15,IF(AND(All!$V135="P3",All!$AE135="RMS"),Ruler!AA$16,IF(AND(All!$V135="P4",All!$AE135="RMS"),Ruler!AA$17,IF(AND(All!$V135="P5",All!$AE135="RMS"),Ruler!AA$18,IF(AND(All!$V135="P6",All!$AE135="RMS"),Ruler!AA$19,IF(AND(All!$V135="P7",All!$AE135="RMS"),Ruler!AA$20,IF(AND(All!$V135="P8",All!$AE135="RMS"),Ruler!AA$21,IF(AND(All!$V135="P9",All!$AE135="RMS"),Ruler!AA$22,IF(AND(All!$V135="P1",All!$AE135="RSS"),Ruler!AA$6,IF(AND(All!$V135="P2",All!$AE135="RSS"),Ruler!AA$23,IF(AND(All!$V135="P3",All!$AE135="RSS"),Ruler!AA$24,IF(AND(All!$V135="P4",All!$AE135="RSS"),Ruler!AA$25,IF(AND(All!$V135="P5",All!$AE135="RSS"),Ruler!AA$26,IF(AND(All!$V135="P6",All!$AE135="RSS"),Ruler!AA$27,IF(AND(All!$V135="P7",All!$AE135="RSS"),Ruler!AA$28,IF(AND(All!$V135="P8",All!$AE135="RSS"),Ruler!AA$29,IF(AND(All!$V135="P9",All!$AE135="RSS"),Ruler!AA$30,0)))))))))))))))))))))))))))</f>
        <v>2</v>
      </c>
      <c r="CI135" s="325">
        <f>IF(AND(All!$V135="P1",All!$AE135="RDP"),Ruler!AB$6,IF(AND(All!$V135="P2",All!$AE135="RDP"),Ruler!AB$7,IF(AND(All!$V135="P3",All!$AE135="RDP"),Ruler!AB$8,IF(AND(All!$V135="P4",All!$AE135="RDP"),Ruler!AB$9,IF(AND(All!$V135="P5",All!$AE135="RDP"),Ruler!AB$10,IF(AND(All!$V135="P6",All!$AE135="RDP"),Ruler!AB$11,IF(AND(All!$V135="P7",All!$AE135="RDP"),Ruler!AB$12,IF(AND(All!$V135="P8",All!$AE135="RDP"),Ruler!AB$13,IF(AND(All!$V135="P9",All!$AE135="RDP"),Ruler!AB$14,IF(AND(All!$V135="P1",All!$AE135="RMS"),Ruler!AB$6,IF(AND(All!$V135="P2",All!$AE135="RMS"),Ruler!AB$15,IF(AND(All!$V135="P3",All!$AE135="RMS"),Ruler!AB$16,IF(AND(All!$V135="P4",All!$AE135="RMS"),Ruler!AB$17,IF(AND(All!$V135="P5",All!$AE135="RMS"),Ruler!AB$18,IF(AND(All!$V135="P6",All!$AE135="RMS"),Ruler!AB$19,IF(AND(All!$V135="P7",All!$AE135="RMS"),Ruler!AB$20,IF(AND(All!$V135="P8",All!$AE135="RMS"),Ruler!AB$21,IF(AND(All!$V135="P9",All!$AE135="RMS"),Ruler!AB$22,IF(AND(All!$V135="P1",All!$AE135="RSS"),Ruler!AB$6,IF(AND(All!$V135="P2",All!$AE135="RSS"),Ruler!AB$23,IF(AND(All!$V135="P3",All!$AE135="RSS"),Ruler!AB$24,IF(AND(All!$V135="P4",All!$AE135="RSS"),Ruler!AB$25,IF(AND(All!$V135="P5",All!$AE135="RSS"),Ruler!AB$26,IF(AND(All!$V135="P6",All!$AE135="RSS"),Ruler!AB$27,IF(AND(All!$V135="P7",All!$AE135="RSS"),Ruler!AB$28,IF(AND(All!$V135="P8",All!$AE135="RSS"),Ruler!AB$29,IF(AND(All!$V135="P9",All!$AE135="RSS"),Ruler!AB$30,0)))))))))))))))))))))))))))</f>
        <v>2</v>
      </c>
      <c r="CJ135" s="377">
        <f>Table9[[#This Row],[R-B1]]-Table9[[#This Row],[B1]]</f>
        <v>1</v>
      </c>
      <c r="CK135" s="378">
        <f>Table9[[#This Row],[R-B2]]-Table9[[#This Row],[B2]]</f>
        <v>1</v>
      </c>
      <c r="CL135" s="378">
        <f>Table9[[#This Row],[R-B3]]-Table9[[#This Row],[B3]]</f>
        <v>0</v>
      </c>
      <c r="CM135" s="378">
        <f>Table9[[#This Row],[R-B4]]-Table9[[#This Row],[B4]]</f>
        <v>0</v>
      </c>
      <c r="CN135" s="378">
        <f>Table9[[#This Row],[R-B5]]-Table9[[#This Row],[B5]]</f>
        <v>0</v>
      </c>
      <c r="CO135" s="378">
        <f>Table9[[#This Row],[R-B6]]-Table9[[#This Row],[B6]]</f>
        <v>0</v>
      </c>
      <c r="CP135" s="378">
        <f>Table9[[#This Row],[R-B7]]-Table9[[#This Row],[B7]]</f>
        <v>0</v>
      </c>
      <c r="CQ135" s="378">
        <f>Table9[[#This Row],[R-B8]]-Table9[[#This Row],[B8]]</f>
        <v>0</v>
      </c>
      <c r="CR135" s="378">
        <f>Table9[[#This Row],[R-B9]]-Table9[[#This Row],[B9]]</f>
        <v>-1</v>
      </c>
      <c r="CS135" s="378">
        <f>Table9[[#This Row],[R-B10]]-Table9[[#This Row],[B10]]</f>
        <v>0</v>
      </c>
      <c r="CT135" s="378">
        <f>Table9[[#This Row],[R-B11]]-Table9[[#This Row],[B11]]</f>
        <v>0</v>
      </c>
      <c r="CU135" s="378">
        <f>Table9[[#This Row],[R-B12]]-Table9[[#This Row],[B12]]</f>
        <v>0</v>
      </c>
      <c r="CV135" s="378">
        <f>Table9[[#This Row],[R-K1]]-Table9[[#This Row],[K1]]</f>
        <v>0</v>
      </c>
      <c r="CW135" s="378">
        <f>Table9[[#This Row],[R-K2]]-Table9[[#This Row],[K2]]</f>
        <v>0</v>
      </c>
      <c r="CX135" s="378">
        <f>Table9[[#This Row],[R-K3]]-Table9[[#This Row],[K3]]</f>
        <v>1</v>
      </c>
      <c r="CY135" s="378">
        <f>Table9[[#This Row],[R-K4]]-Table9[[#This Row],[K4]]</f>
        <v>-1</v>
      </c>
      <c r="CZ135" s="378">
        <f>Table9[[#This Row],[R-K5]]-Table9[[#This Row],[K5]]</f>
        <v>0</v>
      </c>
      <c r="DA135" s="378">
        <f>Table9[[#This Row],[R-P1]]-Table9[[#This Row],[P1]]</f>
        <v>0</v>
      </c>
      <c r="DB135" s="378">
        <f>Table9[[#This Row],[R-P2]]-Table9[[#This Row],[P2]]</f>
        <v>0</v>
      </c>
      <c r="DC135" s="378">
        <f>Table9[[#This Row],[R-P3]]-Table9[[#This Row],[P3]]</f>
        <v>-1</v>
      </c>
      <c r="DD135" s="378">
        <f>Table9[[#This Row],[R-P4]]-Table9[[#This Row],[P4]]</f>
        <v>0</v>
      </c>
      <c r="DE135" s="378">
        <f>Table9[[#This Row],[R-P5]]-Table9[[#This Row],[P5]]</f>
        <v>0</v>
      </c>
      <c r="DF135" s="378">
        <f>Table9[[#This Row],[R-E1]]-Table9[[#This Row],[E1]]</f>
        <v>0</v>
      </c>
      <c r="DG135" s="379">
        <f>Table9[[#This Row],[R-E2]]-Table9[[#This Row],[E2]]</f>
        <v>0</v>
      </c>
      <c r="DH135" s="43">
        <f>COUNTIF(Table9[[#This Row],[G-B1]:[G-B12]],"&lt;=0")/12*100</f>
        <v>83.333333333333343</v>
      </c>
      <c r="DI135" s="43">
        <f>COUNTIF(Table9[[#This Row],[G-K1]:[G-K5]],"&lt;=0")/5*100</f>
        <v>80</v>
      </c>
      <c r="DJ135" s="43">
        <f>COUNTIF(Table9[[#This Row],[G-P1]:[G-P5]],"&lt;=0")/5*100</f>
        <v>100</v>
      </c>
      <c r="DK135" s="43">
        <f>COUNTIF(Table9[[#This Row],[G-E1]:[G-E2]],"&lt;=0")/2*100</f>
        <v>100</v>
      </c>
      <c r="DL135" s="450">
        <f>IF(AE135="RDP",(COUNTIF(Table9[[#This Row],[G-B3]],"&lt;=0")+COUNTIF(Table9[[#This Row],[G-B4]],"&lt;=0")+COUNTIF(Table9[[#This Row],[G-B7]],"&lt;=0")+COUNTIF(Table9[[#This Row],[G-B11]],"&lt;=0")+COUNTIF(Table9[[#This Row],[G-K2]],"&lt;=0"))/5*100,IF(AE135="RMS",(COUNTIF(Table9[[#This Row],[G-B4]],"&lt;=0")+COUNTIF(Table9[[#This Row],[G-B5]],"&lt;=0")+COUNTIF(Table9[[#This Row],[G-B10]],"&lt;=0")+COUNTIF(Table9[[#This Row],[G-B12]],"&lt;=0")+COUNTIF(Table9[[#This Row],[G-K2]],"&lt;=0"))/5*100,IF(AE135="RSS",(COUNTIF(Table9[[#This Row],[G-B1]],"&lt;=0")+COUNTIF(Table9[[#This Row],[G-B2]],"&lt;=0")+COUNTIF(Table9[[#This Row],[G-B6]],"&lt;=0")+COUNTIF(Table9[[#This Row],[G-B11]],"&lt;=0")+COUNTIF(Table9[[#This Row],[G-B12]],"&lt;=0"))/5*100,0)))</f>
        <v>60</v>
      </c>
      <c r="DM135" s="332">
        <v>100</v>
      </c>
      <c r="DN135" s="42">
        <v>100</v>
      </c>
      <c r="DO135" s="42">
        <v>100</v>
      </c>
      <c r="DP135" s="42">
        <v>100</v>
      </c>
      <c r="DQ135" s="42">
        <v>100</v>
      </c>
      <c r="DR135" s="332">
        <v>83</v>
      </c>
      <c r="DS135" s="42">
        <v>80</v>
      </c>
      <c r="DT135" s="42">
        <v>100</v>
      </c>
      <c r="DU135" s="42">
        <v>100</v>
      </c>
      <c r="DV135" s="42">
        <v>40</v>
      </c>
      <c r="DW135" s="332">
        <v>67</v>
      </c>
      <c r="DX135" s="42">
        <v>80</v>
      </c>
      <c r="DY135" s="42">
        <v>60</v>
      </c>
      <c r="DZ135" s="42">
        <v>100</v>
      </c>
      <c r="EA135" s="333">
        <v>20</v>
      </c>
      <c r="EB135" s="342"/>
      <c r="EC135" s="339"/>
      <c r="ED135" s="339"/>
      <c r="EE135" s="397" t="s">
        <v>784</v>
      </c>
    </row>
    <row r="136" spans="2:135" ht="58.5" hidden="1" thickBot="1" x14ac:dyDescent="0.4">
      <c r="B136" s="282">
        <v>141</v>
      </c>
      <c r="C136" s="42" t="s">
        <v>134</v>
      </c>
      <c r="D136" s="45">
        <v>46237</v>
      </c>
      <c r="E136" s="433" t="s">
        <v>1158</v>
      </c>
      <c r="F136" s="43"/>
      <c r="G136" s="357">
        <f t="shared" ca="1" si="9"/>
        <v>36.393513061263327</v>
      </c>
      <c r="H136" s="283">
        <v>33032</v>
      </c>
      <c r="I136" s="43" t="s">
        <v>179</v>
      </c>
      <c r="J136" s="43" t="s">
        <v>137</v>
      </c>
      <c r="K136" s="43" t="s">
        <v>216</v>
      </c>
      <c r="L136" s="43" t="s">
        <v>217</v>
      </c>
      <c r="M136" s="42"/>
      <c r="N136" s="43"/>
      <c r="O136" s="43" t="s">
        <v>142</v>
      </c>
      <c r="P136" s="44"/>
      <c r="Q136" s="43" t="s">
        <v>144</v>
      </c>
      <c r="R136" s="43" t="s">
        <v>185</v>
      </c>
      <c r="S136" s="45">
        <v>45323</v>
      </c>
      <c r="T136" s="286">
        <f t="shared" ref="T136:T146" ca="1" si="10">YEARFRAC(S136,$T$1)</f>
        <v>2.7194444444444446</v>
      </c>
      <c r="U136" s="43"/>
      <c r="V136" s="43" t="s">
        <v>57</v>
      </c>
      <c r="X136" s="46">
        <f ca="1">($T$1-Table9[[#This Row],[Date of Appointment to Current Grade]])/365</f>
        <v>2.7195404585235998</v>
      </c>
      <c r="Y136" s="45">
        <v>45323</v>
      </c>
      <c r="Z136" s="43" t="s">
        <v>216</v>
      </c>
      <c r="AA136" s="45">
        <v>45323</v>
      </c>
      <c r="AB136" s="43"/>
      <c r="AC136" s="43"/>
      <c r="AD136" s="43"/>
      <c r="AE136" s="43" t="s">
        <v>162</v>
      </c>
      <c r="AF136" s="43" t="s">
        <v>148</v>
      </c>
      <c r="AG136" s="48" t="s">
        <v>1159</v>
      </c>
      <c r="AH136" s="48" t="s">
        <v>1160</v>
      </c>
      <c r="AI136" s="48" t="s">
        <v>1161</v>
      </c>
      <c r="AJ136" s="43"/>
      <c r="AK136" s="48" t="s">
        <v>1162</v>
      </c>
      <c r="AL136" s="43" t="s">
        <v>153</v>
      </c>
      <c r="AM136" s="44" t="s">
        <v>1163</v>
      </c>
      <c r="AN136" s="323"/>
      <c r="BK136" s="328"/>
      <c r="BL136" s="325">
        <f>IF(AND(All!$V136="P1",All!$AE136="RDP"),Ruler!E$6,IF(AND(All!$V136="P2",All!$AE136="RDP"),Ruler!E$7,IF(AND(All!$V136="P3",All!$AE136="RDP"),Ruler!E$8,IF(AND(All!$V136="P4",All!$AE136="RDP"),Ruler!E$9,IF(AND(All!$V136="P5",All!$AE136="RDP"),Ruler!E$10,IF(AND(All!$V136="P6",All!$AE136="RDP"),Ruler!E$11,IF(AND(All!$V136="P7",All!$AE136="RDP"),Ruler!E$12,IF(AND(All!$V136="P8",All!$AE136="RDP"),Ruler!E$13,IF(AND(All!$V136="P9",All!$AE136="RDP"),Ruler!E$14,IF(AND(All!$V136="P1",All!$AE136="RMS"),Ruler!E$6,IF(AND(All!$V136="P2",All!$AE136="RMS"),Ruler!E$15,IF(AND(All!$V136="P3",All!$AE136="RMS"),Ruler!E$16,IF(AND(All!$V136="P4",All!$AE136="RMS"),Ruler!E$17,IF(AND(All!$V136="P5",All!$AE136="RMS"),Ruler!E$18,IF(AND(All!$V136="P6",All!$AE136="RMS"),Ruler!E$19,IF(AND(All!$V136="P7",All!$AE136="RMS"),Ruler!E$20,IF(AND(All!$V136="P8",All!$AE136="RMS"),Ruler!E$21,IF(AND(All!$V136="P9",All!$AE136="RMS"),Ruler!E$22,IF(AND(All!$V136="P1",All!$AE136="RSS"),Ruler!E$6,IF(AND(All!$V136="P2",All!$AE136="RSS"),Ruler!E$23,IF(AND(All!$V136="P3",All!$AE136="RSS"),Ruler!E$24,IF(AND(All!$V136="P4",All!$AE136="RSS"),Ruler!E$25,IF(AND(All!$V136="P5",All!$AE136="RSS"),Ruler!E$26,IF(AND(All!$V136="P6",All!$AE136="RSS"),Ruler!E$27,IF(AND(All!$V136="P7",All!$AE136="RSS"),Ruler!E$28,IF(AND(All!$V136="P8",All!$AE136="RSS"),Ruler!E$29,IF(AND(All!$V136="P9",All!$AE136="RSS"),Ruler!E$30,0)))))))))))))))))))))))))))</f>
        <v>2</v>
      </c>
      <c r="BM136" s="325">
        <f>IF(AND(All!$V136="P1",All!$AE136="RDP"),Ruler!F$6,IF(AND(All!$V136="P2",All!$AE136="RDP"),Ruler!F$7,IF(AND(All!$V136="P3",All!$AE136="RDP"),Ruler!F$8,IF(AND(All!$V136="P4",All!$AE136="RDP"),Ruler!F$9,IF(AND(All!$V136="P5",All!$AE136="RDP"),Ruler!F$10,IF(AND(All!$V136="P6",All!$AE136="RDP"),Ruler!F$11,IF(AND(All!$V136="P7",All!$AE136="RDP"),Ruler!F$12,IF(AND(All!$V136="P8",All!$AE136="RDP"),Ruler!F$13,IF(AND(All!$V136="P9",All!$AE136="RDP"),Ruler!F$14,IF(AND(All!$V136="P1",All!$AE136="RMS"),Ruler!F$6,IF(AND(All!$V136="P2",All!$AE136="RMS"),Ruler!F$15,IF(AND(All!$V136="P3",All!$AE136="RMS"),Ruler!F$16,IF(AND(All!$V136="P4",All!$AE136="RMS"),Ruler!F$17,IF(AND(All!$V136="P5",All!$AE136="RMS"),Ruler!F$18,IF(AND(All!$V136="P6",All!$AE136="RMS"),Ruler!F$19,IF(AND(All!$V136="P7",All!$AE136="RMS"),Ruler!F$20,IF(AND(All!$V136="P8",All!$AE136="RMS"),Ruler!F$21,IF(AND(All!$V136="P9",All!$AE136="RMS"),Ruler!F$22,IF(AND(All!$V136="P1",All!$AE136="RSS"),Ruler!F$6,IF(AND(All!$V136="P2",All!$AE136="RSS"),Ruler!F$23,IF(AND(All!$V136="P3",All!$AE136="RSS"),Ruler!F$24,IF(AND(All!$V136="P4",All!$AE136="RSS"),Ruler!F$25,IF(AND(All!$V136="P5",All!$AE136="RSS"),Ruler!F$26,IF(AND(All!$V136="P6",All!$AE136="RSS"),Ruler!F$27,IF(AND(All!$V136="P7",All!$AE136="RSS"),Ruler!F$28,IF(AND(All!$V136="P8",All!$AE136="RSS"),Ruler!F$29,IF(AND(All!$V136="P9",All!$AE136="RSS"),Ruler!F$30,0)))))))))))))))))))))))))))</f>
        <v>2</v>
      </c>
      <c r="BN136" s="325">
        <f>IF(AND(All!$V136="P1",All!$AE136="RDP"),Ruler!G$6,IF(AND(All!$V136="P2",All!$AE136="RDP"),Ruler!G$7,IF(AND(All!$V136="P3",All!$AE136="RDP"),Ruler!G$8,IF(AND(All!$V136="P4",All!$AE136="RDP"),Ruler!G$9,IF(AND(All!$V136="P5",All!$AE136="RDP"),Ruler!G$10,IF(AND(All!$V136="P6",All!$AE136="RDP"),Ruler!G$11,IF(AND(All!$V136="P7",All!$AE136="RDP"),Ruler!G$12,IF(AND(All!$V136="P8",All!$AE136="RDP"),Ruler!G$13,IF(AND(All!$V136="P9",All!$AE136="RDP"),Ruler!G$14,IF(AND(All!$V136="P1",All!$AE136="RMS"),Ruler!G$6,IF(AND(All!$V136="P2",All!$AE136="RMS"),Ruler!G$15,IF(AND(All!$V136="P3",All!$AE136="RMS"),Ruler!G$16,IF(AND(All!$V136="P4",All!$AE136="RMS"),Ruler!G$17,IF(AND(All!$V136="P5",All!$AE136="RMS"),Ruler!G$18,IF(AND(All!$V136="P6",All!$AE136="RMS"),Ruler!G$19,IF(AND(All!$V136="P7",All!$AE136="RMS"),Ruler!G$20,IF(AND(All!$V136="P8",All!$AE136="RMS"),Ruler!G$21,IF(AND(All!$V136="P9",All!$AE136="RMS"),Ruler!G$22,IF(AND(All!$V136="P1",All!$AE136="RSS"),Ruler!G$6,IF(AND(All!$V136="P2",All!$AE136="RSS"),Ruler!G$23,IF(AND(All!$V136="P3",All!$AE136="RSS"),Ruler!G$24,IF(AND(All!$V136="P4",All!$AE136="RSS"),Ruler!G$25,IF(AND(All!$V136="P5",All!$AE136="RSS"),Ruler!G$26,IF(AND(All!$V136="P6",All!$AE136="RSS"),Ruler!G$27,IF(AND(All!$V136="P7",All!$AE136="RSS"),Ruler!G$28,IF(AND(All!$V136="P8",All!$AE136="RSS"),Ruler!G$29,IF(AND(All!$V136="P9",All!$AE136="RSS"),Ruler!G$30,0)))))))))))))))))))))))))))</f>
        <v>2</v>
      </c>
      <c r="BO136" s="325">
        <f>IF(AND(All!$V136="P1",All!$AE136="RDP"),Ruler!H$6,IF(AND(All!$V136="P2",All!$AE136="RDP"),Ruler!H$7,IF(AND(All!$V136="P3",All!$AE136="RDP"),Ruler!H$8,IF(AND(All!$V136="P4",All!$AE136="RDP"),Ruler!H$9,IF(AND(All!$V136="P5",All!$AE136="RDP"),Ruler!H$10,IF(AND(All!$V136="P6",All!$AE136="RDP"),Ruler!H$11,IF(AND(All!$V136="P7",All!$AE136="RDP"),Ruler!H$12,IF(AND(All!$V136="P8",All!$AE136="RDP"),Ruler!H$13,IF(AND(All!$V136="P9",All!$AE136="RDP"),Ruler!H$14,IF(AND(All!$V136="P1",All!$AE136="RMS"),Ruler!H$6,IF(AND(All!$V136="P2",All!$AE136="RMS"),Ruler!H$15,IF(AND(All!$V136="P3",All!$AE136="RMS"),Ruler!H$16,IF(AND(All!$V136="P4",All!$AE136="RMS"),Ruler!H$17,IF(AND(All!$V136="P5",All!$AE136="RMS"),Ruler!H$18,IF(AND(All!$V136="P6",All!$AE136="RMS"),Ruler!H$19,IF(AND(All!$V136="P7",All!$AE136="RMS"),Ruler!H$20,IF(AND(All!$V136="P8",All!$AE136="RMS"),Ruler!H$21,IF(AND(All!$V136="P9",All!$AE136="RMS"),Ruler!H$22,IF(AND(All!$V136="P1",All!$AE136="RSS"),Ruler!H$6,IF(AND(All!$V136="P2",All!$AE136="RSS"),Ruler!H$23,IF(AND(All!$V136="P3",All!$AE136="RSS"),Ruler!H$24,IF(AND(All!$V136="P4",All!$AE136="RSS"),Ruler!H$25,IF(AND(All!$V136="P5",All!$AE136="RSS"),Ruler!H$26,IF(AND(All!$V136="P6",All!$AE136="RSS"),Ruler!H$27,IF(AND(All!$V136="P7",All!$AE136="RSS"),Ruler!H$28,IF(AND(All!$V136="P8",All!$AE136="RSS"),Ruler!H$29,IF(AND(All!$V136="P9",All!$AE136="RSS"),Ruler!H$30,0)))))))))))))))))))))))))))</f>
        <v>2</v>
      </c>
      <c r="BP136" s="325">
        <f>IF(AND(All!$V136="P1",All!$AE136="RDP"),Ruler!I$6,IF(AND(All!$V136="P2",All!$AE136="RDP"),Ruler!I$7,IF(AND(All!$V136="P3",All!$AE136="RDP"),Ruler!I$8,IF(AND(All!$V136="P4",All!$AE136="RDP"),Ruler!I$9,IF(AND(All!$V136="P5",All!$AE136="RDP"),Ruler!I$10,IF(AND(All!$V136="P6",All!$AE136="RDP"),Ruler!I$11,IF(AND(All!$V136="P7",All!$AE136="RDP"),Ruler!I$12,IF(AND(All!$V136="P8",All!$AE136="RDP"),Ruler!I$13,IF(AND(All!$V136="P9",All!$AE136="RDP"),Ruler!I$14,IF(AND(All!$V136="P1",All!$AE136="RMS"),Ruler!I$6,IF(AND(All!$V136="P2",All!$AE136="RMS"),Ruler!I$15,IF(AND(All!$V136="P3",All!$AE136="RMS"),Ruler!I$16,IF(AND(All!$V136="P4",All!$AE136="RMS"),Ruler!I$17,IF(AND(All!$V136="P5",All!$AE136="RMS"),Ruler!I$18,IF(AND(All!$V136="P6",All!$AE136="RMS"),Ruler!I$19,IF(AND(All!$V136="P7",All!$AE136="RMS"),Ruler!I$20,IF(AND(All!$V136="P8",All!$AE136="RMS"),Ruler!I$21,IF(AND(All!$V136="P9",All!$AE136="RMS"),Ruler!I$22,IF(AND(All!$V136="P1",All!$AE136="RSS"),Ruler!I$6,IF(AND(All!$V136="P2",All!$AE136="RSS"),Ruler!I$23,IF(AND(All!$V136="P3",All!$AE136="RSS"),Ruler!I$24,IF(AND(All!$V136="P4",All!$AE136="RSS"),Ruler!I$25,IF(AND(All!$V136="P5",All!$AE136="RSS"),Ruler!I$26,IF(AND(All!$V136="P6",All!$AE136="RSS"),Ruler!I$27,IF(AND(All!$V136="P7",All!$AE136="RSS"),Ruler!I$28,IF(AND(All!$V136="P8",All!$AE136="RSS"),Ruler!I$29,IF(AND(All!$V136="P9",All!$AE136="RSS"),Ruler!I$30,0)))))))))))))))))))))))))))</f>
        <v>2</v>
      </c>
      <c r="BQ136" s="325">
        <f>IF(AND(All!$V136="P1",All!$AE136="RDP"),Ruler!J$6,IF(AND(All!$V136="P2",All!$AE136="RDP"),Ruler!J$7,IF(AND(All!$V136="P3",All!$AE136="RDP"),Ruler!J$8,IF(AND(All!$V136="P4",All!$AE136="RDP"),Ruler!J$9,IF(AND(All!$V136="P5",All!$AE136="RDP"),Ruler!J$10,IF(AND(All!$V136="P6",All!$AE136="RDP"),Ruler!J$11,IF(AND(All!$V136="P7",All!$AE136="RDP"),Ruler!J$12,IF(AND(All!$V136="P8",All!$AE136="RDP"),Ruler!J$13,IF(AND(All!$V136="P9",All!$AE136="RDP"),Ruler!J$14,IF(AND(All!$V136="P1",All!$AE136="RMS"),Ruler!J$6,IF(AND(All!$V136="P2",All!$AE136="RMS"),Ruler!J$15,IF(AND(All!$V136="P3",All!$AE136="RMS"),Ruler!J$16,IF(AND(All!$V136="P4",All!$AE136="RMS"),Ruler!J$17,IF(AND(All!$V136="P5",All!$AE136="RMS"),Ruler!J$18,IF(AND(All!$V136="P6",All!$AE136="RMS"),Ruler!J$19,IF(AND(All!$V136="P7",All!$AE136="RMS"),Ruler!J$20,IF(AND(All!$V136="P8",All!$AE136="RMS"),Ruler!J$21,IF(AND(All!$V136="P9",All!$AE136="RMS"),Ruler!J$22,IF(AND(All!$V136="P1",All!$AE136="RSS"),Ruler!J$6,IF(AND(All!$V136="P2",All!$AE136="RSS"),Ruler!J$23,IF(AND(All!$V136="P3",All!$AE136="RSS"),Ruler!J$24,IF(AND(All!$V136="P4",All!$AE136="RSS"),Ruler!J$25,IF(AND(All!$V136="P5",All!$AE136="RSS"),Ruler!J$26,IF(AND(All!$V136="P6",All!$AE136="RSS"),Ruler!J$27,IF(AND(All!$V136="P7",All!$AE136="RSS"),Ruler!J$28,IF(AND(All!$V136="P8",All!$AE136="RSS"),Ruler!J$29,IF(AND(All!$V136="P9",All!$AE136="RSS"),Ruler!J$30,0)))))))))))))))))))))))))))</f>
        <v>3</v>
      </c>
      <c r="BR136" s="325">
        <f>IF(AND(All!$V136="P1",All!$AE136="RDP"),Ruler!K$6,IF(AND(All!$V136="P2",All!$AE136="RDP"),Ruler!K$7,IF(AND(All!$V136="P3",All!$AE136="RDP"),Ruler!K$8,IF(AND(All!$V136="P4",All!$AE136="RDP"),Ruler!K$9,IF(AND(All!$V136="P5",All!$AE136="RDP"),Ruler!K$10,IF(AND(All!$V136="P6",All!$AE136="RDP"),Ruler!K$11,IF(AND(All!$V136="P7",All!$AE136="RDP"),Ruler!K$12,IF(AND(All!$V136="P8",All!$AE136="RDP"),Ruler!K$13,IF(AND(All!$V136="P9",All!$AE136="RDP"),Ruler!K$14,IF(AND(All!$V136="P1",All!$AE136="RMS"),Ruler!K$6,IF(AND(All!$V136="P2",All!$AE136="RMS"),Ruler!K$15,IF(AND(All!$V136="P3",All!$AE136="RMS"),Ruler!K$16,IF(AND(All!$V136="P4",All!$AE136="RMS"),Ruler!K$17,IF(AND(All!$V136="P5",All!$AE136="RMS"),Ruler!K$18,IF(AND(All!$V136="P6",All!$AE136="RMS"),Ruler!K$19,IF(AND(All!$V136="P7",All!$AE136="RMS"),Ruler!K$20,IF(AND(All!$V136="P8",All!$AE136="RMS"),Ruler!K$21,IF(AND(All!$V136="P9",All!$AE136="RMS"),Ruler!K$22,IF(AND(All!$V136="P1",All!$AE136="RSS"),Ruler!K$6,IF(AND(All!$V136="P2",All!$AE136="RSS"),Ruler!K$23,IF(AND(All!$V136="P3",All!$AE136="RSS"),Ruler!K$24,IF(AND(All!$V136="P4",All!$AE136="RSS"),Ruler!K$25,IF(AND(All!$V136="P5",All!$AE136="RSS"),Ruler!K$26,IF(AND(All!$V136="P6",All!$AE136="RSS"),Ruler!K$27,IF(AND(All!$V136="P7",All!$AE136="RSS"),Ruler!K$28,IF(AND(All!$V136="P8",All!$AE136="RSS"),Ruler!K$29,IF(AND(All!$V136="P9",All!$AE136="RSS"),Ruler!K$30,0)))))))))))))))))))))))))))</f>
        <v>2</v>
      </c>
      <c r="BS136" s="325">
        <f>IF(AND(All!$V136="P1",All!$AE136="RDP"),Ruler!L$6,IF(AND(All!$V136="P2",All!$AE136="RDP"),Ruler!L$7,IF(AND(All!$V136="P3",All!$AE136="RDP"),Ruler!L$8,IF(AND(All!$V136="P4",All!$AE136="RDP"),Ruler!L$9,IF(AND(All!$V136="P5",All!$AE136="RDP"),Ruler!L$10,IF(AND(All!$V136="P6",All!$AE136="RDP"),Ruler!L$11,IF(AND(All!$V136="P7",All!$AE136="RDP"),Ruler!L$12,IF(AND(All!$V136="P8",All!$AE136="RDP"),Ruler!L$13,IF(AND(All!$V136="P9",All!$AE136="RDP"),Ruler!L$14,IF(AND(All!$V136="P1",All!$AE136="RMS"),Ruler!L$6,IF(AND(All!$V136="P2",All!$AE136="RMS"),Ruler!L$15,IF(AND(All!$V136="P3",All!$AE136="RMS"),Ruler!L$16,IF(AND(All!$V136="P4",All!$AE136="RMS"),Ruler!L$17,IF(AND(All!$V136="P5",All!$AE136="RMS"),Ruler!L$18,IF(AND(All!$V136="P6",All!$AE136="RMS"),Ruler!L$19,IF(AND(All!$V136="P7",All!$AE136="RMS"),Ruler!L$20,IF(AND(All!$V136="P8",All!$AE136="RMS"),Ruler!L$21,IF(AND(All!$V136="P9",All!$AE136="RMS"),Ruler!L$22,IF(AND(All!$V136="P1",All!$AE136="RSS"),Ruler!L$6,IF(AND(All!$V136="P2",All!$AE136="RSS"),Ruler!L$23,IF(AND(All!$V136="P3",All!$AE136="RSS"),Ruler!L$24,IF(AND(All!$V136="P4",All!$AE136="RSS"),Ruler!L$25,IF(AND(All!$V136="P5",All!$AE136="RSS"),Ruler!L$26,IF(AND(All!$V136="P6",All!$AE136="RSS"),Ruler!L$27,IF(AND(All!$V136="P7",All!$AE136="RSS"),Ruler!L$28,IF(AND(All!$V136="P8",All!$AE136="RSS"),Ruler!L$29,IF(AND(All!$V136="P9",All!$AE136="RSS"),Ruler!L$30,0)))))))))))))))))))))))))))</f>
        <v>2</v>
      </c>
      <c r="BT136" s="325">
        <f>IF(AND(All!$V136="P1",All!$AE136="RDP"),Ruler!M$6,IF(AND(All!$V136="P2",All!$AE136="RDP"),Ruler!M$7,IF(AND(All!$V136="P3",All!$AE136="RDP"),Ruler!M$8,IF(AND(All!$V136="P4",All!$AE136="RDP"),Ruler!M$9,IF(AND(All!$V136="P5",All!$AE136="RDP"),Ruler!M$10,IF(AND(All!$V136="P6",All!$AE136="RDP"),Ruler!M$11,IF(AND(All!$V136="P7",All!$AE136="RDP"),Ruler!M$12,IF(AND(All!$V136="P8",All!$AE136="RDP"),Ruler!M$13,IF(AND(All!$V136="P9",All!$AE136="RDP"),Ruler!M$14,IF(AND(All!$V136="P1",All!$AE136="RMS"),Ruler!M$6,IF(AND(All!$V136="P2",All!$AE136="RMS"),Ruler!M$15,IF(AND(All!$V136="P3",All!$AE136="RMS"),Ruler!M$16,IF(AND(All!$V136="P4",All!$AE136="RMS"),Ruler!M$17,IF(AND(All!$V136="P5",All!$AE136="RMS"),Ruler!M$18,IF(AND(All!$V136="P6",All!$AE136="RMS"),Ruler!M$19,IF(AND(All!$V136="P7",All!$AE136="RMS"),Ruler!M$20,IF(AND(All!$V136="P8",All!$AE136="RMS"),Ruler!M$21,IF(AND(All!$V136="P9",All!$AE136="RMS"),Ruler!M$22,IF(AND(All!$V136="P1",All!$AE136="RSS"),Ruler!M$6,IF(AND(All!$V136="P2",All!$AE136="RSS"),Ruler!M$23,IF(AND(All!$V136="P3",All!$AE136="RSS"),Ruler!M$24,IF(AND(All!$V136="P4",All!$AE136="RSS"),Ruler!M$25,IF(AND(All!$V136="P5",All!$AE136="RSS"),Ruler!M$26,IF(AND(All!$V136="P6",All!$AE136="RSS"),Ruler!M$27,IF(AND(All!$V136="P7",All!$AE136="RSS"),Ruler!M$28,IF(AND(All!$V136="P8",All!$AE136="RSS"),Ruler!M$29,IF(AND(All!$V136="P9",All!$AE136="RSS"),Ruler!M$30,0)))))))))))))))))))))))))))</f>
        <v>2</v>
      </c>
      <c r="BU136" s="325">
        <f>IF(AND(All!$V136="P1",All!$AE136="RDP"),Ruler!N$6,IF(AND(All!$V136="P2",All!$AE136="RDP"),Ruler!N$7,IF(AND(All!$V136="P3",All!$AE136="RDP"),Ruler!N$8,IF(AND(All!$V136="P4",All!$AE136="RDP"),Ruler!N$9,IF(AND(All!$V136="P5",All!$AE136="RDP"),Ruler!N$10,IF(AND(All!$V136="P6",All!$AE136="RDP"),Ruler!N$11,IF(AND(All!$V136="P7",All!$AE136="RDP"),Ruler!N$12,IF(AND(All!$V136="P8",All!$AE136="RDP"),Ruler!N$13,IF(AND(All!$V136="P9",All!$AE136="RDP"),Ruler!N$14,IF(AND(All!$V136="P1",All!$AE136="RMS"),Ruler!N$6,IF(AND(All!$V136="P2",All!$AE136="RMS"),Ruler!N$15,IF(AND(All!$V136="P3",All!$AE136="RMS"),Ruler!N$16,IF(AND(All!$V136="P4",All!$AE136="RMS"),Ruler!N$17,IF(AND(All!$V136="P5",All!$AE136="RMS"),Ruler!N$18,IF(AND(All!$V136="P6",All!$AE136="RMS"),Ruler!N$19,IF(AND(All!$V136="P7",All!$AE136="RMS"),Ruler!N$20,IF(AND(All!$V136="P8",All!$AE136="RMS"),Ruler!N$21,IF(AND(All!$V136="P9",All!$AE136="RMS"),Ruler!N$22,IF(AND(All!$V136="P1",All!$AE136="RSS"),Ruler!N$6,IF(AND(All!$V136="P2",All!$AE136="RSS"),Ruler!N$23,IF(AND(All!$V136="P3",All!$AE136="RSS"),Ruler!N$24,IF(AND(All!$V136="P4",All!$AE136="RSS"),Ruler!N$25,IF(AND(All!$V136="P5",All!$AE136="RSS"),Ruler!N$26,IF(AND(All!$V136="P6",All!$AE136="RSS"),Ruler!N$27,IF(AND(All!$V136="P7",All!$AE136="RSS"),Ruler!N$28,IF(AND(All!$V136="P8",All!$AE136="RSS"),Ruler!N$29,IF(AND(All!$V136="P9",All!$AE136="RSS"),Ruler!N$30,0)))))))))))))))))))))))))))</f>
        <v>1</v>
      </c>
      <c r="BV136" s="325">
        <f>IF(AND(All!$V136="P1",All!$AE136="RDP"),Ruler!O$6,IF(AND(All!$V136="P2",All!$AE136="RDP"),Ruler!O$7,IF(AND(All!$V136="P3",All!$AE136="RDP"),Ruler!O$8,IF(AND(All!$V136="P4",All!$AE136="RDP"),Ruler!O$9,IF(AND(All!$V136="P5",All!$AE136="RDP"),Ruler!O$10,IF(AND(All!$V136="P6",All!$AE136="RDP"),Ruler!O$11,IF(AND(All!$V136="P7",All!$AE136="RDP"),Ruler!O$12,IF(AND(All!$V136="P8",All!$AE136="RDP"),Ruler!O$13,IF(AND(All!$V136="P9",All!$AE136="RDP"),Ruler!O$14,IF(AND(All!$V136="P1",All!$AE136="RMS"),Ruler!O$6,IF(AND(All!$V136="P2",All!$AE136="RMS"),Ruler!O$15,IF(AND(All!$V136="P3",All!$AE136="RMS"),Ruler!O$16,IF(AND(All!$V136="P4",All!$AE136="RMS"),Ruler!O$17,IF(AND(All!$V136="P5",All!$AE136="RMS"),Ruler!O$18,IF(AND(All!$V136="P6",All!$AE136="RMS"),Ruler!O$19,IF(AND(All!$V136="P7",All!$AE136="RMS"),Ruler!O$20,IF(AND(All!$V136="P8",All!$AE136="RMS"),Ruler!O$21,IF(AND(All!$V136="P9",All!$AE136="RMS"),Ruler!O$22,IF(AND(All!$V136="P1",All!$AE136="RSS"),Ruler!O$6,IF(AND(All!$V136="P2",All!$AE136="RSS"),Ruler!O$23,IF(AND(All!$V136="P3",All!$AE136="RSS"),Ruler!O$24,IF(AND(All!$V136="P4",All!$AE136="RSS"),Ruler!O$25,IF(AND(All!$V136="P5",All!$AE136="RSS"),Ruler!O$26,IF(AND(All!$V136="P6",All!$AE136="RSS"),Ruler!O$27,IF(AND(All!$V136="P7",All!$AE136="RSS"),Ruler!O$28,IF(AND(All!$V136="P8",All!$AE136="RSS"),Ruler!O$29,IF(AND(All!$V136="P9",All!$AE136="RSS"),Ruler!O$30,0)))))))))))))))))))))))))))</f>
        <v>2</v>
      </c>
      <c r="BW136" s="325">
        <f>IF(AND(All!$V136="P1",All!$AE136="RDP"),Ruler!P$6,IF(AND(All!$V136="P2",All!$AE136="RDP"),Ruler!P$7,IF(AND(All!$V136="P3",All!$AE136="RDP"),Ruler!P$8,IF(AND(All!$V136="P4",All!$AE136="RDP"),Ruler!P$9,IF(AND(All!$V136="P5",All!$AE136="RDP"),Ruler!P$10,IF(AND(All!$V136="P6",All!$AE136="RDP"),Ruler!P$11,IF(AND(All!$V136="P7",All!$AE136="RDP"),Ruler!P$12,IF(AND(All!$V136="P8",All!$AE136="RDP"),Ruler!P$13,IF(AND(All!$V136="P9",All!$AE136="RDP"),Ruler!P$14,IF(AND(All!$V136="P1",All!$AE136="RMS"),Ruler!P$6,IF(AND(All!$V136="P2",All!$AE136="RMS"),Ruler!P$15,IF(AND(All!$V136="P3",All!$AE136="RMS"),Ruler!P$16,IF(AND(All!$V136="P4",All!$AE136="RMS"),Ruler!P$17,IF(AND(All!$V136="P5",All!$AE136="RMS"),Ruler!P$18,IF(AND(All!$V136="P6",All!$AE136="RMS"),Ruler!P$19,IF(AND(All!$V136="P7",All!$AE136="RMS"),Ruler!P$20,IF(AND(All!$V136="P8",All!$AE136="RMS"),Ruler!P$21,IF(AND(All!$V136="P9",All!$AE136="RMS"),Ruler!P$22,IF(AND(All!$V136="P1",All!$AE136="RSS"),Ruler!P$6,IF(AND(All!$V136="P2",All!$AE136="RSS"),Ruler!P$23,IF(AND(All!$V136="P3",All!$AE136="RSS"),Ruler!P$24,IF(AND(All!$V136="P4",All!$AE136="RSS"),Ruler!P$25,IF(AND(All!$V136="P5",All!$AE136="RSS"),Ruler!P$26,IF(AND(All!$V136="P6",All!$AE136="RSS"),Ruler!P$27,IF(AND(All!$V136="P7",All!$AE136="RSS"),Ruler!P$28,IF(AND(All!$V136="P8",All!$AE136="RSS"),Ruler!P$29,IF(AND(All!$V136="P9",All!$AE136="RSS"),Ruler!P$30,0)))))))))))))))))))))))))))</f>
        <v>2</v>
      </c>
      <c r="BX136" s="325">
        <f>IF(AND(All!$V136="P1",All!$AE136="RDP"),Ruler!Q$6,IF(AND(All!$V136="P2",All!$AE136="RDP"),Ruler!Q$7,IF(AND(All!$V136="P3",All!$AE136="RDP"),Ruler!Q$8,IF(AND(All!$V136="P4",All!$AE136="RDP"),Ruler!Q$9,IF(AND(All!$V136="P5",All!$AE136="RDP"),Ruler!Q$10,IF(AND(All!$V136="P6",All!$AE136="RDP"),Ruler!Q$11,IF(AND(All!$V136="P7",All!$AE136="RDP"),Ruler!Q$12,IF(AND(All!$V136="P8",All!$AE136="RDP"),Ruler!Q$13,IF(AND(All!$V136="P9",All!$AE136="RDP"),Ruler!Q$14,IF(AND(All!$V136="P1",All!$AE136="RMS"),Ruler!Q$6,IF(AND(All!$V136="P2",All!$AE136="RMS"),Ruler!Q$15,IF(AND(All!$V136="P3",All!$AE136="RMS"),Ruler!Q$16,IF(AND(All!$V136="P4",All!$AE136="RMS"),Ruler!Q$17,IF(AND(All!$V136="P5",All!$AE136="RMS"),Ruler!Q$18,IF(AND(All!$V136="P6",All!$AE136="RMS"),Ruler!Q$19,IF(AND(All!$V136="P7",All!$AE136="RMS"),Ruler!Q$20,IF(AND(All!$V136="P8",All!$AE136="RMS"),Ruler!Q$21,IF(AND(All!$V136="P9",All!$AE136="RMS"),Ruler!Q$22,IF(AND(All!$V136="P1",All!$AE136="RSS"),Ruler!Q$6,IF(AND(All!$V136="P2",All!$AE136="RSS"),Ruler!Q$23,IF(AND(All!$V136="P3",All!$AE136="RSS"),Ruler!Q$24,IF(AND(All!$V136="P4",All!$AE136="RSS"),Ruler!Q$25,IF(AND(All!$V136="P5",All!$AE136="RSS"),Ruler!Q$26,IF(AND(All!$V136="P6",All!$AE136="RSS"),Ruler!Q$27,IF(AND(All!$V136="P7",All!$AE136="RSS"),Ruler!Q$28,IF(AND(All!$V136="P8",All!$AE136="RSS"),Ruler!Q$29,IF(AND(All!$V136="P9",All!$AE136="RSS"),Ruler!Q$30,0)))))))))))))))))))))))))))</f>
        <v>2</v>
      </c>
      <c r="BY136" s="325">
        <f>IF(AND(All!$V136="P1",All!$AE136="RDP"),Ruler!R$6,IF(AND(All!$V136="P2",All!$AE136="RDP"),Ruler!R$7,IF(AND(All!$V136="P3",All!$AE136="RDP"),Ruler!R$8,IF(AND(All!$V136="P4",All!$AE136="RDP"),Ruler!R$9,IF(AND(All!$V136="P5",All!$AE136="RDP"),Ruler!R$10,IF(AND(All!$V136="P6",All!$AE136="RDP"),Ruler!R$11,IF(AND(All!$V136="P7",All!$AE136="RDP"),Ruler!R$12,IF(AND(All!$V136="P8",All!$AE136="RDP"),Ruler!R$13,IF(AND(All!$V136="P9",All!$AE136="RDP"),Ruler!R$14,IF(AND(All!$V136="P1",All!$AE136="RMS"),Ruler!R$6,IF(AND(All!$V136="P2",All!$AE136="RMS"),Ruler!R$15,IF(AND(All!$V136="P3",All!$AE136="RMS"),Ruler!R$16,IF(AND(All!$V136="P4",All!$AE136="RMS"),Ruler!R$17,IF(AND(All!$V136="P5",All!$AE136="RMS"),Ruler!R$18,IF(AND(All!$V136="P6",All!$AE136="RMS"),Ruler!R$19,IF(AND(All!$V136="P7",All!$AE136="RMS"),Ruler!R$20,IF(AND(All!$V136="P8",All!$AE136="RMS"),Ruler!R$21,IF(AND(All!$V136="P9",All!$AE136="RMS"),Ruler!R$22,IF(AND(All!$V136="P1",All!$AE136="RSS"),Ruler!R$6,IF(AND(All!$V136="P2",All!$AE136="RSS"),Ruler!R$23,IF(AND(All!$V136="P3",All!$AE136="RSS"),Ruler!R$24,IF(AND(All!$V136="P4",All!$AE136="RSS"),Ruler!R$25,IF(AND(All!$V136="P5",All!$AE136="RSS"),Ruler!R$26,IF(AND(All!$V136="P6",All!$AE136="RSS"),Ruler!R$27,IF(AND(All!$V136="P7",All!$AE136="RSS"),Ruler!R$28,IF(AND(All!$V136="P8",All!$AE136="RSS"),Ruler!R$29,IF(AND(All!$V136="P9",All!$AE136="RSS"),Ruler!R$30,0)))))))))))))))))))))))))))</f>
        <v>2</v>
      </c>
      <c r="BZ136" s="325">
        <f>IF(AND(All!$V136="P1",All!$AE136="RDP"),Ruler!S$6,IF(AND(All!$V136="P2",All!$AE136="RDP"),Ruler!S$7,IF(AND(All!$V136="P3",All!$AE136="RDP"),Ruler!S$8,IF(AND(All!$V136="P4",All!$AE136="RDP"),Ruler!S$9,IF(AND(All!$V136="P5",All!$AE136="RDP"),Ruler!S$10,IF(AND(All!$V136="P6",All!$AE136="RDP"),Ruler!S$11,IF(AND(All!$V136="P7",All!$AE136="RDP"),Ruler!S$12,IF(AND(All!$V136="P8",All!$AE136="RDP"),Ruler!S$13,IF(AND(All!$V136="P9",All!$AE136="RDP"),Ruler!S$14,IF(AND(All!$V136="P1",All!$AE136="RMS"),Ruler!S$6,IF(AND(All!$V136="P2",All!$AE136="RMS"),Ruler!S$15,IF(AND(All!$V136="P3",All!$AE136="RMS"),Ruler!S$16,IF(AND(All!$V136="P4",All!$AE136="RMS"),Ruler!S$17,IF(AND(All!$V136="P5",All!$AE136="RMS"),Ruler!S$18,IF(AND(All!$V136="P6",All!$AE136="RMS"),Ruler!S$19,IF(AND(All!$V136="P7",All!$AE136="RMS"),Ruler!S$20,IF(AND(All!$V136="P8",All!$AE136="RMS"),Ruler!S$21,IF(AND(All!$V136="P9",All!$AE136="RMS"),Ruler!S$22,IF(AND(All!$V136="P1",All!$AE136="RSS"),Ruler!S$6,IF(AND(All!$V136="P2",All!$AE136="RSS"),Ruler!S$23,IF(AND(All!$V136="P3",All!$AE136="RSS"),Ruler!S$24,IF(AND(All!$V136="P4",All!$AE136="RSS"),Ruler!S$25,IF(AND(All!$V136="P5",All!$AE136="RSS"),Ruler!S$26,IF(AND(All!$V136="P6",All!$AE136="RSS"),Ruler!S$27,IF(AND(All!$V136="P7",All!$AE136="RSS"),Ruler!S$28,IF(AND(All!$V136="P8",All!$AE136="RSS"),Ruler!S$29,IF(AND(All!$V136="P9",All!$AE136="RSS"),Ruler!S$30,0)))))))))))))))))))))))))))</f>
        <v>2</v>
      </c>
      <c r="CA136" s="325">
        <f>IF(AND(All!$V136="P1",All!$AE136="RDP"),Ruler!T$6,IF(AND(All!$V136="P2",All!$AE136="RDP"),Ruler!T$7,IF(AND(All!$V136="P3",All!$AE136="RDP"),Ruler!T$8,IF(AND(All!$V136="P4",All!$AE136="RDP"),Ruler!T$9,IF(AND(All!$V136="P5",All!$AE136="RDP"),Ruler!T$10,IF(AND(All!$V136="P6",All!$AE136="RDP"),Ruler!T$11,IF(AND(All!$V136="P7",All!$AE136="RDP"),Ruler!T$12,IF(AND(All!$V136="P8",All!$AE136="RDP"),Ruler!T$13,IF(AND(All!$V136="P9",All!$AE136="RDP"),Ruler!T$14,IF(AND(All!$V136="P1",All!$AE136="RMS"),Ruler!T$6,IF(AND(All!$V136="P2",All!$AE136="RMS"),Ruler!T$15,IF(AND(All!$V136="P3",All!$AE136="RMS"),Ruler!T$16,IF(AND(All!$V136="P4",All!$AE136="RMS"),Ruler!T$17,IF(AND(All!$V136="P5",All!$AE136="RMS"),Ruler!T$18,IF(AND(All!$V136="P6",All!$AE136="RMS"),Ruler!T$19,IF(AND(All!$V136="P7",All!$AE136="RMS"),Ruler!T$20,IF(AND(All!$V136="P8",All!$AE136="RMS"),Ruler!T$21,IF(AND(All!$V136="P9",All!$AE136="RMS"),Ruler!T$22,IF(AND(All!$V136="P1",All!$AE136="RSS"),Ruler!T$6,IF(AND(All!$V136="P2",All!$AE136="RSS"),Ruler!T$23,IF(AND(All!$V136="P3",All!$AE136="RSS"),Ruler!T$24,IF(AND(All!$V136="P4",All!$AE136="RSS"),Ruler!T$25,IF(AND(All!$V136="P5",All!$AE136="RSS"),Ruler!T$26,IF(AND(All!$V136="P6",All!$AE136="RSS"),Ruler!T$27,IF(AND(All!$V136="P7",All!$AE136="RSS"),Ruler!T$28,IF(AND(All!$V136="P8",All!$AE136="RSS"),Ruler!T$29,IF(AND(All!$V136="P9",All!$AE136="RSS"),Ruler!T$30,0)))))))))))))))))))))))))))</f>
        <v>1</v>
      </c>
      <c r="CB136" s="325">
        <f>IF(AND(All!$V136="P1",All!$AE136="RDP"),Ruler!U$6,IF(AND(All!$V136="P2",All!$AE136="RDP"),Ruler!U$7,IF(AND(All!$V136="P3",All!$AE136="RDP"),Ruler!U$8,IF(AND(All!$V136="P4",All!$AE136="RDP"),Ruler!U$9,IF(AND(All!$V136="P5",All!$AE136="RDP"),Ruler!U$10,IF(AND(All!$V136="P6",All!$AE136="RDP"),Ruler!U$11,IF(AND(All!$V136="P7",All!$AE136="RDP"),Ruler!U$12,IF(AND(All!$V136="P8",All!$AE136="RDP"),Ruler!U$13,IF(AND(All!$V136="P9",All!$AE136="RDP"),Ruler!U$14,IF(AND(All!$V136="P1",All!$AE136="RMS"),Ruler!U$6,IF(AND(All!$V136="P2",All!$AE136="RMS"),Ruler!U$15,IF(AND(All!$V136="P3",All!$AE136="RMS"),Ruler!U$16,IF(AND(All!$V136="P4",All!$AE136="RMS"),Ruler!U$17,IF(AND(All!$V136="P5",All!$AE136="RMS"),Ruler!U$18,IF(AND(All!$V136="P6",All!$AE136="RMS"),Ruler!U$19,IF(AND(All!$V136="P7",All!$AE136="RMS"),Ruler!U$20,IF(AND(All!$V136="P8",All!$AE136="RMS"),Ruler!U$21,IF(AND(All!$V136="P9",All!$AE136="RMS"),Ruler!U$22,IF(AND(All!$V136="P1",All!$AE136="RSS"),Ruler!U$6,IF(AND(All!$V136="P2",All!$AE136="RSS"),Ruler!U$23,IF(AND(All!$V136="P3",All!$AE136="RSS"),Ruler!U$24,IF(AND(All!$V136="P4",All!$AE136="RSS"),Ruler!U$25,IF(AND(All!$V136="P5",All!$AE136="RSS"),Ruler!U$26,IF(AND(All!$V136="P6",All!$AE136="RSS"),Ruler!U$27,IF(AND(All!$V136="P7",All!$AE136="RSS"),Ruler!U$28,IF(AND(All!$V136="P8",All!$AE136="RSS"),Ruler!U$29,IF(AND(All!$V136="P9",All!$AE136="RSS"),Ruler!U$30,0)))))))))))))))))))))))))))</f>
        <v>1</v>
      </c>
      <c r="CC136" s="325">
        <f>IF(AND(All!$V136="P1",All!$AE136="RDP"),Ruler!V$6,IF(AND(All!$V136="P2",All!$AE136="RDP"),Ruler!V$7,IF(AND(All!$V136="P3",All!$AE136="RDP"),Ruler!V$8,IF(AND(All!$V136="P4",All!$AE136="RDP"),Ruler!V$9,IF(AND(All!$V136="P5",All!$AE136="RDP"),Ruler!V$10,IF(AND(All!$V136="P6",All!$AE136="RDP"),Ruler!V$11,IF(AND(All!$V136="P7",All!$AE136="RDP"),Ruler!V$12,IF(AND(All!$V136="P8",All!$AE136="RDP"),Ruler!V$13,IF(AND(All!$V136="P9",All!$AE136="RDP"),Ruler!V$14,IF(AND(All!$V136="P1",All!$AE136="RMS"),Ruler!V$6,IF(AND(All!$V136="P2",All!$AE136="RMS"),Ruler!V$15,IF(AND(All!$V136="P3",All!$AE136="RMS"),Ruler!V$16,IF(AND(All!$V136="P4",All!$AE136="RMS"),Ruler!V$17,IF(AND(All!$V136="P5",All!$AE136="RMS"),Ruler!V$18,IF(AND(All!$V136="P6",All!$AE136="RMS"),Ruler!V$19,IF(AND(All!$V136="P7",All!$AE136="RMS"),Ruler!V$20,IF(AND(All!$V136="P8",All!$AE136="RMS"),Ruler!V$21,IF(AND(All!$V136="P9",All!$AE136="RMS"),Ruler!V$22,IF(AND(All!$V136="P1",All!$AE136="RSS"),Ruler!V$6,IF(AND(All!$V136="P2",All!$AE136="RSS"),Ruler!V$23,IF(AND(All!$V136="P3",All!$AE136="RSS"),Ruler!V$24,IF(AND(All!$V136="P4",All!$AE136="RSS"),Ruler!V$25,IF(AND(All!$V136="P5",All!$AE136="RSS"),Ruler!V$26,IF(AND(All!$V136="P6",All!$AE136="RSS"),Ruler!V$27,IF(AND(All!$V136="P7",All!$AE136="RSS"),Ruler!V$28,IF(AND(All!$V136="P8",All!$AE136="RSS"),Ruler!V$29,IF(AND(All!$V136="P9",All!$AE136="RSS"),Ruler!V$30,0)))))))))))))))))))))))))))</f>
        <v>1</v>
      </c>
      <c r="CD136" s="325">
        <f>IF(AND(All!$V136="P1",All!$AE136="RDP"),Ruler!W$6,IF(AND(All!$V136="P2",All!$AE136="RDP"),Ruler!W$7,IF(AND(All!$V136="P3",All!$AE136="RDP"),Ruler!W$8,IF(AND(All!$V136="P4",All!$AE136="RDP"),Ruler!W$9,IF(AND(All!$V136="P5",All!$AE136="RDP"),Ruler!W$10,IF(AND(All!$V136="P6",All!$AE136="RDP"),Ruler!W$11,IF(AND(All!$V136="P7",All!$AE136="RDP"),Ruler!W$12,IF(AND(All!$V136="P8",All!$AE136="RDP"),Ruler!W$13,IF(AND(All!$V136="P9",All!$AE136="RDP"),Ruler!W$14,IF(AND(All!$V136="P1",All!$AE136="RMS"),Ruler!W$6,IF(AND(All!$V136="P2",All!$AE136="RMS"),Ruler!W$15,IF(AND(All!$V136="P3",All!$AE136="RMS"),Ruler!W$16,IF(AND(All!$V136="P4",All!$AE136="RMS"),Ruler!W$17,IF(AND(All!$V136="P5",All!$AE136="RMS"),Ruler!W$18,IF(AND(All!$V136="P6",All!$AE136="RMS"),Ruler!W$19,IF(AND(All!$V136="P7",All!$AE136="RMS"),Ruler!W$20,IF(AND(All!$V136="P8",All!$AE136="RMS"),Ruler!W$21,IF(AND(All!$V136="P9",All!$AE136="RMS"),Ruler!W$22,IF(AND(All!$V136="P1",All!$AE136="RSS"),Ruler!W$6,IF(AND(All!$V136="P2",All!$AE136="RSS"),Ruler!W$23,IF(AND(All!$V136="P3",All!$AE136="RSS"),Ruler!W$24,IF(AND(All!$V136="P4",All!$AE136="RSS"),Ruler!W$25,IF(AND(All!$V136="P5",All!$AE136="RSS"),Ruler!W$26,IF(AND(All!$V136="P6",All!$AE136="RSS"),Ruler!W$27,IF(AND(All!$V136="P7",All!$AE136="RSS"),Ruler!W$28,IF(AND(All!$V136="P8",All!$AE136="RSS"),Ruler!W$29,IF(AND(All!$V136="P9",All!$AE136="RSS"),Ruler!W$30,0)))))))))))))))))))))))))))</f>
        <v>1</v>
      </c>
      <c r="CE136" s="325">
        <f>IF(AND(All!$V136="P1",All!$AE136="RDP"),Ruler!X$6,IF(AND(All!$V136="P2",All!$AE136="RDP"),Ruler!X$7,IF(AND(All!$V136="P3",All!$AE136="RDP"),Ruler!X$8,IF(AND(All!$V136="P4",All!$AE136="RDP"),Ruler!X$9,IF(AND(All!$V136="P5",All!$AE136="RDP"),Ruler!X$10,IF(AND(All!$V136="P6",All!$AE136="RDP"),Ruler!X$11,IF(AND(All!$V136="P7",All!$AE136="RDP"),Ruler!X$12,IF(AND(All!$V136="P8",All!$AE136="RDP"),Ruler!X$13,IF(AND(All!$V136="P9",All!$AE136="RDP"),Ruler!X$14,IF(AND(All!$V136="P1",All!$AE136="RMS"),Ruler!X$6,IF(AND(All!$V136="P2",All!$AE136="RMS"),Ruler!X$15,IF(AND(All!$V136="P3",All!$AE136="RMS"),Ruler!X$16,IF(AND(All!$V136="P4",All!$AE136="RMS"),Ruler!X$17,IF(AND(All!$V136="P5",All!$AE136="RMS"),Ruler!X$18,IF(AND(All!$V136="P6",All!$AE136="RMS"),Ruler!X$19,IF(AND(All!$V136="P7",All!$AE136="RMS"),Ruler!X$20,IF(AND(All!$V136="P8",All!$AE136="RMS"),Ruler!X$21,IF(AND(All!$V136="P9",All!$AE136="RMS"),Ruler!X$22,IF(AND(All!$V136="P1",All!$AE136="RSS"),Ruler!X$6,IF(AND(All!$V136="P2",All!$AE136="RSS"),Ruler!X$23,IF(AND(All!$V136="P3",All!$AE136="RSS"),Ruler!X$24,IF(AND(All!$V136="P4",All!$AE136="RSS"),Ruler!X$25,IF(AND(All!$V136="P5",All!$AE136="RSS"),Ruler!X$26,IF(AND(All!$V136="P6",All!$AE136="RSS"),Ruler!X$27,IF(AND(All!$V136="P7",All!$AE136="RSS"),Ruler!X$28,IF(AND(All!$V136="P8",All!$AE136="RSS"),Ruler!X$29,IF(AND(All!$V136="P9",All!$AE136="RSS"),Ruler!X$30,0)))))))))))))))))))))))))))</f>
        <v>1</v>
      </c>
      <c r="CF136" s="325">
        <f>IF(AND(All!$V136="P1",All!$AE136="RDP"),Ruler!Y$6,IF(AND(All!$V136="P2",All!$AE136="RDP"),Ruler!Y$7,IF(AND(All!$V136="P3",All!$AE136="RDP"),Ruler!Y$8,IF(AND(All!$V136="P4",All!$AE136="RDP"),Ruler!Y$9,IF(AND(All!$V136="P5",All!$AE136="RDP"),Ruler!Y$10,IF(AND(All!$V136="P6",All!$AE136="RDP"),Ruler!Y$11,IF(AND(All!$V136="P7",All!$AE136="RDP"),Ruler!Y$12,IF(AND(All!$V136="P8",All!$AE136="RDP"),Ruler!Y$13,IF(AND(All!$V136="P9",All!$AE136="RDP"),Ruler!Y$14,IF(AND(All!$V136="P1",All!$AE136="RMS"),Ruler!Y$6,IF(AND(All!$V136="P2",All!$AE136="RMS"),Ruler!Y$15,IF(AND(All!$V136="P3",All!$AE136="RMS"),Ruler!Y$16,IF(AND(All!$V136="P4",All!$AE136="RMS"),Ruler!Y$17,IF(AND(All!$V136="P5",All!$AE136="RMS"),Ruler!Y$18,IF(AND(All!$V136="P6",All!$AE136="RMS"),Ruler!Y$19,IF(AND(All!$V136="P7",All!$AE136="RMS"),Ruler!Y$20,IF(AND(All!$V136="P8",All!$AE136="RMS"),Ruler!Y$21,IF(AND(All!$V136="P9",All!$AE136="RMS"),Ruler!Y$22,IF(AND(All!$V136="P1",All!$AE136="RSS"),Ruler!Y$6,IF(AND(All!$V136="P2",All!$AE136="RSS"),Ruler!Y$23,IF(AND(All!$V136="P3",All!$AE136="RSS"),Ruler!Y$24,IF(AND(All!$V136="P4",All!$AE136="RSS"),Ruler!Y$25,IF(AND(All!$V136="P5",All!$AE136="RSS"),Ruler!Y$26,IF(AND(All!$V136="P6",All!$AE136="RSS"),Ruler!Y$27,IF(AND(All!$V136="P7",All!$AE136="RSS"),Ruler!Y$28,IF(AND(All!$V136="P8",All!$AE136="RSS"),Ruler!Y$29,IF(AND(All!$V136="P9",All!$AE136="RSS"),Ruler!Y$30,0)))))))))))))))))))))))))))</f>
        <v>1</v>
      </c>
      <c r="CG136" s="325">
        <f>IF(AND(All!$V136="P1",All!$AE136="RDP"),Ruler!Z$6,IF(AND(All!$V136="P2",All!$AE136="RDP"),Ruler!Z$7,IF(AND(All!$V136="P3",All!$AE136="RDP"),Ruler!Z$8,IF(AND(All!$V136="P4",All!$AE136="RDP"),Ruler!Z$9,IF(AND(All!$V136="P5",All!$AE136="RDP"),Ruler!Z$10,IF(AND(All!$V136="P6",All!$AE136="RDP"),Ruler!Z$11,IF(AND(All!$V136="P7",All!$AE136="RDP"),Ruler!Z$12,IF(AND(All!$V136="P8",All!$AE136="RDP"),Ruler!Z$13,IF(AND(All!$V136="P9",All!$AE136="RDP"),Ruler!Z$14,IF(AND(All!$V136="P1",All!$AE136="RMS"),Ruler!Z$6,IF(AND(All!$V136="P2",All!$AE136="RMS"),Ruler!Z$15,IF(AND(All!$V136="P3",All!$AE136="RMS"),Ruler!Z$16,IF(AND(All!$V136="P4",All!$AE136="RMS"),Ruler!Z$17,IF(AND(All!$V136="P5",All!$AE136="RMS"),Ruler!Z$18,IF(AND(All!$V136="P6",All!$AE136="RMS"),Ruler!Z$19,IF(AND(All!$V136="P7",All!$AE136="RMS"),Ruler!Z$20,IF(AND(All!$V136="P8",All!$AE136="RMS"),Ruler!Z$21,IF(AND(All!$V136="P9",All!$AE136="RMS"),Ruler!Z$22,IF(AND(All!$V136="P1",All!$AE136="RSS"),Ruler!Z$6,IF(AND(All!$V136="P2",All!$AE136="RSS"),Ruler!Z$23,IF(AND(All!$V136="P3",All!$AE136="RSS"),Ruler!Z$24,IF(AND(All!$V136="P4",All!$AE136="RSS"),Ruler!Z$25,IF(AND(All!$V136="P5",All!$AE136="RSS"),Ruler!Z$26,IF(AND(All!$V136="P6",All!$AE136="RSS"),Ruler!Z$27,IF(AND(All!$V136="P7",All!$AE136="RSS"),Ruler!Z$28,IF(AND(All!$V136="P8",All!$AE136="RSS"),Ruler!Z$29,IF(AND(All!$V136="P9",All!$AE136="RSS"),Ruler!Z$30,0)))))))))))))))))))))))))))</f>
        <v>1</v>
      </c>
      <c r="CH136" s="325">
        <f>IF(AND(All!$V136="P1",All!$AE136="RDP"),Ruler!AA$6,IF(AND(All!$V136="P2",All!$AE136="RDP"),Ruler!AA$7,IF(AND(All!$V136="P3",All!$AE136="RDP"),Ruler!AA$8,IF(AND(All!$V136="P4",All!$AE136="RDP"),Ruler!AA$9,IF(AND(All!$V136="P5",All!$AE136="RDP"),Ruler!AA$10,IF(AND(All!$V136="P6",All!$AE136="RDP"),Ruler!AA$11,IF(AND(All!$V136="P7",All!$AE136="RDP"),Ruler!AA$12,IF(AND(All!$V136="P8",All!$AE136="RDP"),Ruler!AA$13,IF(AND(All!$V136="P9",All!$AE136="RDP"),Ruler!AA$14,IF(AND(All!$V136="P1",All!$AE136="RMS"),Ruler!AA$6,IF(AND(All!$V136="P2",All!$AE136="RMS"),Ruler!AA$15,IF(AND(All!$V136="P3",All!$AE136="RMS"),Ruler!AA$16,IF(AND(All!$V136="P4",All!$AE136="RMS"),Ruler!AA$17,IF(AND(All!$V136="P5",All!$AE136="RMS"),Ruler!AA$18,IF(AND(All!$V136="P6",All!$AE136="RMS"),Ruler!AA$19,IF(AND(All!$V136="P7",All!$AE136="RMS"),Ruler!AA$20,IF(AND(All!$V136="P8",All!$AE136="RMS"),Ruler!AA$21,IF(AND(All!$V136="P9",All!$AE136="RMS"),Ruler!AA$22,IF(AND(All!$V136="P1",All!$AE136="RSS"),Ruler!AA$6,IF(AND(All!$V136="P2",All!$AE136="RSS"),Ruler!AA$23,IF(AND(All!$V136="P3",All!$AE136="RSS"),Ruler!AA$24,IF(AND(All!$V136="P4",All!$AE136="RSS"),Ruler!AA$25,IF(AND(All!$V136="P5",All!$AE136="RSS"),Ruler!AA$26,IF(AND(All!$V136="P6",All!$AE136="RSS"),Ruler!AA$27,IF(AND(All!$V136="P7",All!$AE136="RSS"),Ruler!AA$28,IF(AND(All!$V136="P8",All!$AE136="RSS"),Ruler!AA$29,IF(AND(All!$V136="P9",All!$AE136="RSS"),Ruler!AA$30,0)))))))))))))))))))))))))))</f>
        <v>0</v>
      </c>
      <c r="CI136" s="325">
        <f>IF(AND(All!$V136="P1",All!$AE136="RDP"),Ruler!AB$6,IF(AND(All!$V136="P2",All!$AE136="RDP"),Ruler!AB$7,IF(AND(All!$V136="P3",All!$AE136="RDP"),Ruler!AB$8,IF(AND(All!$V136="P4",All!$AE136="RDP"),Ruler!AB$9,IF(AND(All!$V136="P5",All!$AE136="RDP"),Ruler!AB$10,IF(AND(All!$V136="P6",All!$AE136="RDP"),Ruler!AB$11,IF(AND(All!$V136="P7",All!$AE136="RDP"),Ruler!AB$12,IF(AND(All!$V136="P8",All!$AE136="RDP"),Ruler!AB$13,IF(AND(All!$V136="P9",All!$AE136="RDP"),Ruler!AB$14,IF(AND(All!$V136="P1",All!$AE136="RMS"),Ruler!AB$6,IF(AND(All!$V136="P2",All!$AE136="RMS"),Ruler!AB$15,IF(AND(All!$V136="P3",All!$AE136="RMS"),Ruler!AB$16,IF(AND(All!$V136="P4",All!$AE136="RMS"),Ruler!AB$17,IF(AND(All!$V136="P5",All!$AE136="RMS"),Ruler!AB$18,IF(AND(All!$V136="P6",All!$AE136="RMS"),Ruler!AB$19,IF(AND(All!$V136="P7",All!$AE136="RMS"),Ruler!AB$20,IF(AND(All!$V136="P8",All!$AE136="RMS"),Ruler!AB$21,IF(AND(All!$V136="P9",All!$AE136="RMS"),Ruler!AB$22,IF(AND(All!$V136="P1",All!$AE136="RSS"),Ruler!AB$6,IF(AND(All!$V136="P2",All!$AE136="RSS"),Ruler!AB$23,IF(AND(All!$V136="P3",All!$AE136="RSS"),Ruler!AB$24,IF(AND(All!$V136="P4",All!$AE136="RSS"),Ruler!AB$25,IF(AND(All!$V136="P5",All!$AE136="RSS"),Ruler!AB$26,IF(AND(All!$V136="P6",All!$AE136="RSS"),Ruler!AB$27,IF(AND(All!$V136="P7",All!$AE136="RSS"),Ruler!AB$28,IF(AND(All!$V136="P8",All!$AE136="RSS"),Ruler!AB$29,IF(AND(All!$V136="P9",All!$AE136="RSS"),Ruler!AB$30,0)))))))))))))))))))))))))))</f>
        <v>0</v>
      </c>
      <c r="CJ136" s="323"/>
      <c r="DG136" s="328"/>
      <c r="DH136" s="43">
        <f>COUNTIF(Table9[[#This Row],[G-B1]:[G-B12]],"&lt;=0")/12*100</f>
        <v>0</v>
      </c>
      <c r="DI136" s="43">
        <f>COUNTIF(Table9[[#This Row],[G-K1]:[G-K5]],"&lt;=0")/5*100</f>
        <v>0</v>
      </c>
      <c r="DJ136" s="43">
        <f>COUNTIF(Table9[[#This Row],[G-P1]:[G-P5]],"&lt;=0")/5*100</f>
        <v>0</v>
      </c>
      <c r="DK136" s="43">
        <f>COUNTIF(Table9[[#This Row],[G-E1]:[G-E2]],"&lt;=0")/2*100</f>
        <v>0</v>
      </c>
      <c r="DL136" s="450">
        <f>IF(AE136="RDP",(COUNTIF(Table9[[#This Row],[G-B3]],"&lt;=0")+COUNTIF(Table9[[#This Row],[G-B4]],"&lt;=0")+COUNTIF(Table9[[#This Row],[G-B7]],"&lt;=0")+COUNTIF(Table9[[#This Row],[G-B11]],"&lt;=0")+COUNTIF(Table9[[#This Row],[G-K2]],"&lt;=0"))/5*100,IF(AE136="RMS",(COUNTIF(Table9[[#This Row],[G-B4]],"&lt;=0")+COUNTIF(Table9[[#This Row],[G-B5]],"&lt;=0")+COUNTIF(Table9[[#This Row],[G-B10]],"&lt;=0")+COUNTIF(Table9[[#This Row],[G-B12]],"&lt;=0")+COUNTIF(Table9[[#This Row],[G-K2]],"&lt;=0"))/5*100,IF(AE136="RSS",(COUNTIF(Table9[[#This Row],[G-B1]],"&lt;=0")+COUNTIF(Table9[[#This Row],[G-B2]],"&lt;=0")+COUNTIF(Table9[[#This Row],[G-B6]],"&lt;=0")+COUNTIF(Table9[[#This Row],[G-B11]],"&lt;=0")+COUNTIF(Table9[[#This Row],[G-B12]],"&lt;=0"))/5*100,0)))</f>
        <v>0</v>
      </c>
      <c r="DM136" s="332"/>
      <c r="DR136" s="332"/>
      <c r="DW136" s="332"/>
      <c r="DX136" s="42"/>
      <c r="DY136" s="42"/>
      <c r="DZ136" s="42"/>
      <c r="EA136" s="333"/>
      <c r="EB136" s="342"/>
      <c r="EC136" s="339"/>
      <c r="ED136" s="339"/>
      <c r="EE136" s="338"/>
    </row>
    <row r="137" spans="2:135" ht="73" hidden="1" thickBot="1" x14ac:dyDescent="0.35">
      <c r="B137" s="282">
        <v>142</v>
      </c>
      <c r="C137" s="421" t="s">
        <v>134</v>
      </c>
      <c r="D137" s="376">
        <v>46098</v>
      </c>
      <c r="E137" s="306" t="s">
        <v>1164</v>
      </c>
      <c r="F137" s="304">
        <v>1022910</v>
      </c>
      <c r="G137" s="357">
        <f t="shared" ca="1" si="9"/>
        <v>44.585293883181137</v>
      </c>
      <c r="H137" s="283">
        <v>30042</v>
      </c>
      <c r="I137" s="304" t="s">
        <v>136</v>
      </c>
      <c r="J137" s="304" t="s">
        <v>1165</v>
      </c>
      <c r="K137" s="304" t="s">
        <v>138</v>
      </c>
      <c r="L137" s="304" t="s">
        <v>788</v>
      </c>
      <c r="M137" s="304" t="s">
        <v>228</v>
      </c>
      <c r="N137" s="304"/>
      <c r="O137" s="304" t="s">
        <v>229</v>
      </c>
      <c r="P137" s="310" t="s">
        <v>1166</v>
      </c>
      <c r="Q137" s="304" t="s">
        <v>144</v>
      </c>
      <c r="R137" s="304" t="s">
        <v>185</v>
      </c>
      <c r="S137" s="305">
        <v>41913</v>
      </c>
      <c r="T137" s="286">
        <f t="shared" ca="1" si="10"/>
        <v>12.052777777777777</v>
      </c>
      <c r="U137" s="304">
        <v>22</v>
      </c>
      <c r="V137" s="304" t="s">
        <v>231</v>
      </c>
      <c r="W137" s="307">
        <f ca="1">Table9[[#This Row],[Age]]-($T$1-Table9[[#This Row],[Date of Appointment to Current Grade]])/365</f>
        <v>41.446575342465756</v>
      </c>
      <c r="X137" s="309">
        <f ca="1">($T$1-Table9[[#This Row],[Date of Appointment to Current Grade]])/365</f>
        <v>3.1387185407153808</v>
      </c>
      <c r="Y137" s="305">
        <v>45170</v>
      </c>
      <c r="Z137" s="304" t="s">
        <v>187</v>
      </c>
      <c r="AA137" s="305">
        <v>45505</v>
      </c>
      <c r="AB137" s="309">
        <f ca="1">($T$1-Table9[[#This Row],[Date in Position]])/365</f>
        <v>2.2209103215372985</v>
      </c>
      <c r="AC137" s="304" t="s">
        <v>229</v>
      </c>
      <c r="AD137" s="305">
        <v>44845</v>
      </c>
      <c r="AE137" s="304" t="s">
        <v>139</v>
      </c>
      <c r="AF137" s="304" t="s">
        <v>148</v>
      </c>
      <c r="AG137" s="47" t="s">
        <v>1167</v>
      </c>
      <c r="AH137" s="47" t="s">
        <v>1168</v>
      </c>
      <c r="AI137" s="47" t="s">
        <v>234</v>
      </c>
      <c r="AJ137" s="48" t="s">
        <v>1169</v>
      </c>
      <c r="AK137" s="48" t="s">
        <v>1170</v>
      </c>
      <c r="AL137" s="282" t="s">
        <v>153</v>
      </c>
      <c r="AM137" s="55" t="s">
        <v>1171</v>
      </c>
      <c r="AN137" s="313">
        <v>3</v>
      </c>
      <c r="AO137" s="304">
        <v>2</v>
      </c>
      <c r="AP137" s="304">
        <v>3</v>
      </c>
      <c r="AQ137" s="304">
        <v>4</v>
      </c>
      <c r="AR137" s="304">
        <v>4</v>
      </c>
      <c r="AS137" s="304">
        <v>3</v>
      </c>
      <c r="AT137" s="304">
        <v>4</v>
      </c>
      <c r="AU137" s="304">
        <v>3</v>
      </c>
      <c r="AV137" s="304">
        <v>3</v>
      </c>
      <c r="AW137" s="304">
        <v>4</v>
      </c>
      <c r="AX137" s="304">
        <v>3</v>
      </c>
      <c r="AY137" s="304">
        <v>4</v>
      </c>
      <c r="AZ137" s="304">
        <v>3</v>
      </c>
      <c r="BA137" s="304">
        <v>4</v>
      </c>
      <c r="BB137" s="304">
        <v>2</v>
      </c>
      <c r="BC137" s="304">
        <v>3</v>
      </c>
      <c r="BD137" s="304">
        <v>2</v>
      </c>
      <c r="BE137" s="304">
        <v>2</v>
      </c>
      <c r="BF137" s="304">
        <v>2</v>
      </c>
      <c r="BG137" s="304">
        <v>3</v>
      </c>
      <c r="BH137" s="304">
        <v>2</v>
      </c>
      <c r="BI137" s="304">
        <v>2</v>
      </c>
      <c r="BJ137" s="304">
        <v>2</v>
      </c>
      <c r="BK137" s="314">
        <v>2</v>
      </c>
      <c r="BL137" s="325">
        <f>IF(AND(All!$V137="P1",All!$AE137="RDP"),Ruler!E$6,IF(AND(All!$V137="P2",All!$AE137="RDP"),Ruler!E$7,IF(AND(All!$V137="P3",All!$AE137="RDP"),Ruler!E$8,IF(AND(All!$V137="P4",All!$AE137="RDP"),Ruler!E$9,IF(AND(All!$V137="P5",All!$AE137="RDP"),Ruler!E$10,IF(AND(All!$V137="P6",All!$AE137="RDP"),Ruler!E$11,IF(AND(All!$V137="P7",All!$AE137="RDP"),Ruler!E$12,IF(AND(All!$V137="P8",All!$AE137="RDP"),Ruler!E$13,IF(AND(All!$V137="P9",All!$AE137="RDP"),Ruler!E$14,IF(AND(All!$V137="P1",All!$AE137="RMS"),Ruler!E$6,IF(AND(All!$V137="P2",All!$AE137="RMS"),Ruler!E$15,IF(AND(All!$V137="P3",All!$AE137="RMS"),Ruler!E$16,IF(AND(All!$V137="P4",All!$AE137="RMS"),Ruler!E$17,IF(AND(All!$V137="P5",All!$AE137="RMS"),Ruler!E$18,IF(AND(All!$V137="P6",All!$AE137="RMS"),Ruler!E$19,IF(AND(All!$V137="P7",All!$AE137="RMS"),Ruler!E$20,IF(AND(All!$V137="P8",All!$AE137="RMS"),Ruler!E$21,IF(AND(All!$V137="P9",All!$AE137="RMS"),Ruler!E$22,IF(AND(All!$V137="P1",All!$AE137="RSS"),Ruler!E$6,IF(AND(All!$V137="P2",All!$AE137="RSS"),Ruler!E$23,IF(AND(All!$V137="P3",All!$AE137="RSS"),Ruler!E$24,IF(AND(All!$V137="P4",All!$AE137="RSS"),Ruler!E$25,IF(AND(All!$V137="P5",All!$AE137="RSS"),Ruler!E$26,IF(AND(All!$V137="P6",All!$AE137="RSS"),Ruler!E$27,IF(AND(All!$V137="P7",All!$AE137="RSS"),Ruler!E$28,IF(AND(All!$V137="P8",All!$AE137="RSS"),Ruler!E$29,IF(AND(All!$V137="P9",All!$AE137="RSS"),Ruler!E$30,0)))))))))))))))))))))))))))</f>
        <v>3</v>
      </c>
      <c r="BM137" s="325">
        <f>IF(AND(All!$V137="P1",All!$AE137="RDP"),Ruler!F$6,IF(AND(All!$V137="P2",All!$AE137="RDP"),Ruler!F$7,IF(AND(All!$V137="P3",All!$AE137="RDP"),Ruler!F$8,IF(AND(All!$V137="P4",All!$AE137="RDP"),Ruler!F$9,IF(AND(All!$V137="P5",All!$AE137="RDP"),Ruler!F$10,IF(AND(All!$V137="P6",All!$AE137="RDP"),Ruler!F$11,IF(AND(All!$V137="P7",All!$AE137="RDP"),Ruler!F$12,IF(AND(All!$V137="P8",All!$AE137="RDP"),Ruler!F$13,IF(AND(All!$V137="P9",All!$AE137="RDP"),Ruler!F$14,IF(AND(All!$V137="P1",All!$AE137="RMS"),Ruler!F$6,IF(AND(All!$V137="P2",All!$AE137="RMS"),Ruler!F$15,IF(AND(All!$V137="P3",All!$AE137="RMS"),Ruler!F$16,IF(AND(All!$V137="P4",All!$AE137="RMS"),Ruler!F$17,IF(AND(All!$V137="P5",All!$AE137="RMS"),Ruler!F$18,IF(AND(All!$V137="P6",All!$AE137="RMS"),Ruler!F$19,IF(AND(All!$V137="P7",All!$AE137="RMS"),Ruler!F$20,IF(AND(All!$V137="P8",All!$AE137="RMS"),Ruler!F$21,IF(AND(All!$V137="P9",All!$AE137="RMS"),Ruler!F$22,IF(AND(All!$V137="P1",All!$AE137="RSS"),Ruler!F$6,IF(AND(All!$V137="P2",All!$AE137="RSS"),Ruler!F$23,IF(AND(All!$V137="P3",All!$AE137="RSS"),Ruler!F$24,IF(AND(All!$V137="P4",All!$AE137="RSS"),Ruler!F$25,IF(AND(All!$V137="P5",All!$AE137="RSS"),Ruler!F$26,IF(AND(All!$V137="P6",All!$AE137="RSS"),Ruler!F$27,IF(AND(All!$V137="P7",All!$AE137="RSS"),Ruler!F$28,IF(AND(All!$V137="P8",All!$AE137="RSS"),Ruler!F$29,IF(AND(All!$V137="P9",All!$AE137="RSS"),Ruler!F$30,0)))))))))))))))))))))))))))</f>
        <v>3</v>
      </c>
      <c r="BN137" s="325">
        <f>IF(AND(All!$V137="P1",All!$AE137="RDP"),Ruler!G$6,IF(AND(All!$V137="P2",All!$AE137="RDP"),Ruler!G$7,IF(AND(All!$V137="P3",All!$AE137="RDP"),Ruler!G$8,IF(AND(All!$V137="P4",All!$AE137="RDP"),Ruler!G$9,IF(AND(All!$V137="P5",All!$AE137="RDP"),Ruler!G$10,IF(AND(All!$V137="P6",All!$AE137="RDP"),Ruler!G$11,IF(AND(All!$V137="P7",All!$AE137="RDP"),Ruler!G$12,IF(AND(All!$V137="P8",All!$AE137="RDP"),Ruler!G$13,IF(AND(All!$V137="P9",All!$AE137="RDP"),Ruler!G$14,IF(AND(All!$V137="P1",All!$AE137="RMS"),Ruler!G$6,IF(AND(All!$V137="P2",All!$AE137="RMS"),Ruler!G$15,IF(AND(All!$V137="P3",All!$AE137="RMS"),Ruler!G$16,IF(AND(All!$V137="P4",All!$AE137="RMS"),Ruler!G$17,IF(AND(All!$V137="P5",All!$AE137="RMS"),Ruler!G$18,IF(AND(All!$V137="P6",All!$AE137="RMS"),Ruler!G$19,IF(AND(All!$V137="P7",All!$AE137="RMS"),Ruler!G$20,IF(AND(All!$V137="P8",All!$AE137="RMS"),Ruler!G$21,IF(AND(All!$V137="P9",All!$AE137="RMS"),Ruler!G$22,IF(AND(All!$V137="P1",All!$AE137="RSS"),Ruler!G$6,IF(AND(All!$V137="P2",All!$AE137="RSS"),Ruler!G$23,IF(AND(All!$V137="P3",All!$AE137="RSS"),Ruler!G$24,IF(AND(All!$V137="P4",All!$AE137="RSS"),Ruler!G$25,IF(AND(All!$V137="P5",All!$AE137="RSS"),Ruler!G$26,IF(AND(All!$V137="P6",All!$AE137="RSS"),Ruler!G$27,IF(AND(All!$V137="P7",All!$AE137="RSS"),Ruler!G$28,IF(AND(All!$V137="P8",All!$AE137="RSS"),Ruler!G$29,IF(AND(All!$V137="P9",All!$AE137="RSS"),Ruler!G$30,0)))))))))))))))))))))))))))</f>
        <v>3</v>
      </c>
      <c r="BO137" s="325">
        <f>IF(AND(All!$V137="P1",All!$AE137="RDP"),Ruler!H$6,IF(AND(All!$V137="P2",All!$AE137="RDP"),Ruler!H$7,IF(AND(All!$V137="P3",All!$AE137="RDP"),Ruler!H$8,IF(AND(All!$V137="P4",All!$AE137="RDP"),Ruler!H$9,IF(AND(All!$V137="P5",All!$AE137="RDP"),Ruler!H$10,IF(AND(All!$V137="P6",All!$AE137="RDP"),Ruler!H$11,IF(AND(All!$V137="P7",All!$AE137="RDP"),Ruler!H$12,IF(AND(All!$V137="P8",All!$AE137="RDP"),Ruler!H$13,IF(AND(All!$V137="P9",All!$AE137="RDP"),Ruler!H$14,IF(AND(All!$V137="P1",All!$AE137="RMS"),Ruler!H$6,IF(AND(All!$V137="P2",All!$AE137="RMS"),Ruler!H$15,IF(AND(All!$V137="P3",All!$AE137="RMS"),Ruler!H$16,IF(AND(All!$V137="P4",All!$AE137="RMS"),Ruler!H$17,IF(AND(All!$V137="P5",All!$AE137="RMS"),Ruler!H$18,IF(AND(All!$V137="P6",All!$AE137="RMS"),Ruler!H$19,IF(AND(All!$V137="P7",All!$AE137="RMS"),Ruler!H$20,IF(AND(All!$V137="P8",All!$AE137="RMS"),Ruler!H$21,IF(AND(All!$V137="P9",All!$AE137="RMS"),Ruler!H$22,IF(AND(All!$V137="P1",All!$AE137="RSS"),Ruler!H$6,IF(AND(All!$V137="P2",All!$AE137="RSS"),Ruler!H$23,IF(AND(All!$V137="P3",All!$AE137="RSS"),Ruler!H$24,IF(AND(All!$V137="P4",All!$AE137="RSS"),Ruler!H$25,IF(AND(All!$V137="P5",All!$AE137="RSS"),Ruler!H$26,IF(AND(All!$V137="P6",All!$AE137="RSS"),Ruler!H$27,IF(AND(All!$V137="P7",All!$AE137="RSS"),Ruler!H$28,IF(AND(All!$V137="P8",All!$AE137="RSS"),Ruler!H$29,IF(AND(All!$V137="P9",All!$AE137="RSS"),Ruler!H$30,0)))))))))))))))))))))))))))</f>
        <v>4</v>
      </c>
      <c r="BP137" s="325">
        <f>IF(AND(All!$V137="P1",All!$AE137="RDP"),Ruler!I$6,IF(AND(All!$V137="P2",All!$AE137="RDP"),Ruler!I$7,IF(AND(All!$V137="P3",All!$AE137="RDP"),Ruler!I$8,IF(AND(All!$V137="P4",All!$AE137="RDP"),Ruler!I$9,IF(AND(All!$V137="P5",All!$AE137="RDP"),Ruler!I$10,IF(AND(All!$V137="P6",All!$AE137="RDP"),Ruler!I$11,IF(AND(All!$V137="P7",All!$AE137="RDP"),Ruler!I$12,IF(AND(All!$V137="P8",All!$AE137="RDP"),Ruler!I$13,IF(AND(All!$V137="P9",All!$AE137="RDP"),Ruler!I$14,IF(AND(All!$V137="P1",All!$AE137="RMS"),Ruler!I$6,IF(AND(All!$V137="P2",All!$AE137="RMS"),Ruler!I$15,IF(AND(All!$V137="P3",All!$AE137="RMS"),Ruler!I$16,IF(AND(All!$V137="P4",All!$AE137="RMS"),Ruler!I$17,IF(AND(All!$V137="P5",All!$AE137="RMS"),Ruler!I$18,IF(AND(All!$V137="P6",All!$AE137="RMS"),Ruler!I$19,IF(AND(All!$V137="P7",All!$AE137="RMS"),Ruler!I$20,IF(AND(All!$V137="P8",All!$AE137="RMS"),Ruler!I$21,IF(AND(All!$V137="P9",All!$AE137="RMS"),Ruler!I$22,IF(AND(All!$V137="P1",All!$AE137="RSS"),Ruler!I$6,IF(AND(All!$V137="P2",All!$AE137="RSS"),Ruler!I$23,IF(AND(All!$V137="P3",All!$AE137="RSS"),Ruler!I$24,IF(AND(All!$V137="P4",All!$AE137="RSS"),Ruler!I$25,IF(AND(All!$V137="P5",All!$AE137="RSS"),Ruler!I$26,IF(AND(All!$V137="P6",All!$AE137="RSS"),Ruler!I$27,IF(AND(All!$V137="P7",All!$AE137="RSS"),Ruler!I$28,IF(AND(All!$V137="P8",All!$AE137="RSS"),Ruler!I$29,IF(AND(All!$V137="P9",All!$AE137="RSS"),Ruler!I$30,0)))))))))))))))))))))))))))</f>
        <v>4</v>
      </c>
      <c r="BQ137" s="325">
        <f>IF(AND(All!$V137="P1",All!$AE137="RDP"),Ruler!J$6,IF(AND(All!$V137="P2",All!$AE137="RDP"),Ruler!J$7,IF(AND(All!$V137="P3",All!$AE137="RDP"),Ruler!J$8,IF(AND(All!$V137="P4",All!$AE137="RDP"),Ruler!J$9,IF(AND(All!$V137="P5",All!$AE137="RDP"),Ruler!J$10,IF(AND(All!$V137="P6",All!$AE137="RDP"),Ruler!J$11,IF(AND(All!$V137="P7",All!$AE137="RDP"),Ruler!J$12,IF(AND(All!$V137="P8",All!$AE137="RDP"),Ruler!J$13,IF(AND(All!$V137="P9",All!$AE137="RDP"),Ruler!J$14,IF(AND(All!$V137="P1",All!$AE137="RMS"),Ruler!J$6,IF(AND(All!$V137="P2",All!$AE137="RMS"),Ruler!J$15,IF(AND(All!$V137="P3",All!$AE137="RMS"),Ruler!J$16,IF(AND(All!$V137="P4",All!$AE137="RMS"),Ruler!J$17,IF(AND(All!$V137="P5",All!$AE137="RMS"),Ruler!J$18,IF(AND(All!$V137="P6",All!$AE137="RMS"),Ruler!J$19,IF(AND(All!$V137="P7",All!$AE137="RMS"),Ruler!J$20,IF(AND(All!$V137="P8",All!$AE137="RMS"),Ruler!J$21,IF(AND(All!$V137="P9",All!$AE137="RMS"),Ruler!J$22,IF(AND(All!$V137="P1",All!$AE137="RSS"),Ruler!J$6,IF(AND(All!$V137="P2",All!$AE137="RSS"),Ruler!J$23,IF(AND(All!$V137="P3",All!$AE137="RSS"),Ruler!J$24,IF(AND(All!$V137="P4",All!$AE137="RSS"),Ruler!J$25,IF(AND(All!$V137="P5",All!$AE137="RSS"),Ruler!J$26,IF(AND(All!$V137="P6",All!$AE137="RSS"),Ruler!J$27,IF(AND(All!$V137="P7",All!$AE137="RSS"),Ruler!J$28,IF(AND(All!$V137="P8",All!$AE137="RSS"),Ruler!J$29,IF(AND(All!$V137="P9",All!$AE137="RSS"),Ruler!J$30,0)))))))))))))))))))))))))))</f>
        <v>3</v>
      </c>
      <c r="BR137" s="325">
        <f>IF(AND(All!$V137="P1",All!$AE137="RDP"),Ruler!K$6,IF(AND(All!$V137="P2",All!$AE137="RDP"),Ruler!K$7,IF(AND(All!$V137="P3",All!$AE137="RDP"),Ruler!K$8,IF(AND(All!$V137="P4",All!$AE137="RDP"),Ruler!K$9,IF(AND(All!$V137="P5",All!$AE137="RDP"),Ruler!K$10,IF(AND(All!$V137="P6",All!$AE137="RDP"),Ruler!K$11,IF(AND(All!$V137="P7",All!$AE137="RDP"),Ruler!K$12,IF(AND(All!$V137="P8",All!$AE137="RDP"),Ruler!K$13,IF(AND(All!$V137="P9",All!$AE137="RDP"),Ruler!K$14,IF(AND(All!$V137="P1",All!$AE137="RMS"),Ruler!K$6,IF(AND(All!$V137="P2",All!$AE137="RMS"),Ruler!K$15,IF(AND(All!$V137="P3",All!$AE137="RMS"),Ruler!K$16,IF(AND(All!$V137="P4",All!$AE137="RMS"),Ruler!K$17,IF(AND(All!$V137="P5",All!$AE137="RMS"),Ruler!K$18,IF(AND(All!$V137="P6",All!$AE137="RMS"),Ruler!K$19,IF(AND(All!$V137="P7",All!$AE137="RMS"),Ruler!K$20,IF(AND(All!$V137="P8",All!$AE137="RMS"),Ruler!K$21,IF(AND(All!$V137="P9",All!$AE137="RMS"),Ruler!K$22,IF(AND(All!$V137="P1",All!$AE137="RSS"),Ruler!K$6,IF(AND(All!$V137="P2",All!$AE137="RSS"),Ruler!K$23,IF(AND(All!$V137="P3",All!$AE137="RSS"),Ruler!K$24,IF(AND(All!$V137="P4",All!$AE137="RSS"),Ruler!K$25,IF(AND(All!$V137="P5",All!$AE137="RSS"),Ruler!K$26,IF(AND(All!$V137="P6",All!$AE137="RSS"),Ruler!K$27,IF(AND(All!$V137="P7",All!$AE137="RSS"),Ruler!K$28,IF(AND(All!$V137="P8",All!$AE137="RSS"),Ruler!K$29,IF(AND(All!$V137="P9",All!$AE137="RSS"),Ruler!K$30,0)))))))))))))))))))))))))))</f>
        <v>4</v>
      </c>
      <c r="BS137" s="325">
        <f>IF(AND(All!$V137="P1",All!$AE137="RDP"),Ruler!L$6,IF(AND(All!$V137="P2",All!$AE137="RDP"),Ruler!L$7,IF(AND(All!$V137="P3",All!$AE137="RDP"),Ruler!L$8,IF(AND(All!$V137="P4",All!$AE137="RDP"),Ruler!L$9,IF(AND(All!$V137="P5",All!$AE137="RDP"),Ruler!L$10,IF(AND(All!$V137="P6",All!$AE137="RDP"),Ruler!L$11,IF(AND(All!$V137="P7",All!$AE137="RDP"),Ruler!L$12,IF(AND(All!$V137="P8",All!$AE137="RDP"),Ruler!L$13,IF(AND(All!$V137="P9",All!$AE137="RDP"),Ruler!L$14,IF(AND(All!$V137="P1",All!$AE137="RMS"),Ruler!L$6,IF(AND(All!$V137="P2",All!$AE137="RMS"),Ruler!L$15,IF(AND(All!$V137="P3",All!$AE137="RMS"),Ruler!L$16,IF(AND(All!$V137="P4",All!$AE137="RMS"),Ruler!L$17,IF(AND(All!$V137="P5",All!$AE137="RMS"),Ruler!L$18,IF(AND(All!$V137="P6",All!$AE137="RMS"),Ruler!L$19,IF(AND(All!$V137="P7",All!$AE137="RMS"),Ruler!L$20,IF(AND(All!$V137="P8",All!$AE137="RMS"),Ruler!L$21,IF(AND(All!$V137="P9",All!$AE137="RMS"),Ruler!L$22,IF(AND(All!$V137="P1",All!$AE137="RSS"),Ruler!L$6,IF(AND(All!$V137="P2",All!$AE137="RSS"),Ruler!L$23,IF(AND(All!$V137="P3",All!$AE137="RSS"),Ruler!L$24,IF(AND(All!$V137="P4",All!$AE137="RSS"),Ruler!L$25,IF(AND(All!$V137="P5",All!$AE137="RSS"),Ruler!L$26,IF(AND(All!$V137="P6",All!$AE137="RSS"),Ruler!L$27,IF(AND(All!$V137="P7",All!$AE137="RSS"),Ruler!L$28,IF(AND(All!$V137="P8",All!$AE137="RSS"),Ruler!L$29,IF(AND(All!$V137="P9",All!$AE137="RSS"),Ruler!L$30,0)))))))))))))))))))))))))))</f>
        <v>3</v>
      </c>
      <c r="BT137" s="325">
        <f>IF(AND(All!$V137="P1",All!$AE137="RDP"),Ruler!M$6,IF(AND(All!$V137="P2",All!$AE137="RDP"),Ruler!M$7,IF(AND(All!$V137="P3",All!$AE137="RDP"),Ruler!M$8,IF(AND(All!$V137="P4",All!$AE137="RDP"),Ruler!M$9,IF(AND(All!$V137="P5",All!$AE137="RDP"),Ruler!M$10,IF(AND(All!$V137="P6",All!$AE137="RDP"),Ruler!M$11,IF(AND(All!$V137="P7",All!$AE137="RDP"),Ruler!M$12,IF(AND(All!$V137="P8",All!$AE137="RDP"),Ruler!M$13,IF(AND(All!$V137="P9",All!$AE137="RDP"),Ruler!M$14,IF(AND(All!$V137="P1",All!$AE137="RMS"),Ruler!M$6,IF(AND(All!$V137="P2",All!$AE137="RMS"),Ruler!M$15,IF(AND(All!$V137="P3",All!$AE137="RMS"),Ruler!M$16,IF(AND(All!$V137="P4",All!$AE137="RMS"),Ruler!M$17,IF(AND(All!$V137="P5",All!$AE137="RMS"),Ruler!M$18,IF(AND(All!$V137="P6",All!$AE137="RMS"),Ruler!M$19,IF(AND(All!$V137="P7",All!$AE137="RMS"),Ruler!M$20,IF(AND(All!$V137="P8",All!$AE137="RMS"),Ruler!M$21,IF(AND(All!$V137="P9",All!$AE137="RMS"),Ruler!M$22,IF(AND(All!$V137="P1",All!$AE137="RSS"),Ruler!M$6,IF(AND(All!$V137="P2",All!$AE137="RSS"),Ruler!M$23,IF(AND(All!$V137="P3",All!$AE137="RSS"),Ruler!M$24,IF(AND(All!$V137="P4",All!$AE137="RSS"),Ruler!M$25,IF(AND(All!$V137="P5",All!$AE137="RSS"),Ruler!M$26,IF(AND(All!$V137="P6",All!$AE137="RSS"),Ruler!M$27,IF(AND(All!$V137="P7",All!$AE137="RSS"),Ruler!M$28,IF(AND(All!$V137="P8",All!$AE137="RSS"),Ruler!M$29,IF(AND(All!$V137="P9",All!$AE137="RSS"),Ruler!M$30,0)))))))))))))))))))))))))))</f>
        <v>3</v>
      </c>
      <c r="BU137" s="325">
        <f>IF(AND(All!$V137="P1",All!$AE137="RDP"),Ruler!N$6,IF(AND(All!$V137="P2",All!$AE137="RDP"),Ruler!N$7,IF(AND(All!$V137="P3",All!$AE137="RDP"),Ruler!N$8,IF(AND(All!$V137="P4",All!$AE137="RDP"),Ruler!N$9,IF(AND(All!$V137="P5",All!$AE137="RDP"),Ruler!N$10,IF(AND(All!$V137="P6",All!$AE137="RDP"),Ruler!N$11,IF(AND(All!$V137="P7",All!$AE137="RDP"),Ruler!N$12,IF(AND(All!$V137="P8",All!$AE137="RDP"),Ruler!N$13,IF(AND(All!$V137="P9",All!$AE137="RDP"),Ruler!N$14,IF(AND(All!$V137="P1",All!$AE137="RMS"),Ruler!N$6,IF(AND(All!$V137="P2",All!$AE137="RMS"),Ruler!N$15,IF(AND(All!$V137="P3",All!$AE137="RMS"),Ruler!N$16,IF(AND(All!$V137="P4",All!$AE137="RMS"),Ruler!N$17,IF(AND(All!$V137="P5",All!$AE137="RMS"),Ruler!N$18,IF(AND(All!$V137="P6",All!$AE137="RMS"),Ruler!N$19,IF(AND(All!$V137="P7",All!$AE137="RMS"),Ruler!N$20,IF(AND(All!$V137="P8",All!$AE137="RMS"),Ruler!N$21,IF(AND(All!$V137="P9",All!$AE137="RMS"),Ruler!N$22,IF(AND(All!$V137="P1",All!$AE137="RSS"),Ruler!N$6,IF(AND(All!$V137="P2",All!$AE137="RSS"),Ruler!N$23,IF(AND(All!$V137="P3",All!$AE137="RSS"),Ruler!N$24,IF(AND(All!$V137="P4",All!$AE137="RSS"),Ruler!N$25,IF(AND(All!$V137="P5",All!$AE137="RSS"),Ruler!N$26,IF(AND(All!$V137="P6",All!$AE137="RSS"),Ruler!N$27,IF(AND(All!$V137="P7",All!$AE137="RSS"),Ruler!N$28,IF(AND(All!$V137="P8",All!$AE137="RSS"),Ruler!N$29,IF(AND(All!$V137="P9",All!$AE137="RSS"),Ruler!N$30,0)))))))))))))))))))))))))))</f>
        <v>4</v>
      </c>
      <c r="BV137" s="325">
        <f>IF(AND(All!$V137="P1",All!$AE137="RDP"),Ruler!O$6,IF(AND(All!$V137="P2",All!$AE137="RDP"),Ruler!O$7,IF(AND(All!$V137="P3",All!$AE137="RDP"),Ruler!O$8,IF(AND(All!$V137="P4",All!$AE137="RDP"),Ruler!O$9,IF(AND(All!$V137="P5",All!$AE137="RDP"),Ruler!O$10,IF(AND(All!$V137="P6",All!$AE137="RDP"),Ruler!O$11,IF(AND(All!$V137="P7",All!$AE137="RDP"),Ruler!O$12,IF(AND(All!$V137="P8",All!$AE137="RDP"),Ruler!O$13,IF(AND(All!$V137="P9",All!$AE137="RDP"),Ruler!O$14,IF(AND(All!$V137="P1",All!$AE137="RMS"),Ruler!O$6,IF(AND(All!$V137="P2",All!$AE137="RMS"),Ruler!O$15,IF(AND(All!$V137="P3",All!$AE137="RMS"),Ruler!O$16,IF(AND(All!$V137="P4",All!$AE137="RMS"),Ruler!O$17,IF(AND(All!$V137="P5",All!$AE137="RMS"),Ruler!O$18,IF(AND(All!$V137="P6",All!$AE137="RMS"),Ruler!O$19,IF(AND(All!$V137="P7",All!$AE137="RMS"),Ruler!O$20,IF(AND(All!$V137="P8",All!$AE137="RMS"),Ruler!O$21,IF(AND(All!$V137="P9",All!$AE137="RMS"),Ruler!O$22,IF(AND(All!$V137="P1",All!$AE137="RSS"),Ruler!O$6,IF(AND(All!$V137="P2",All!$AE137="RSS"),Ruler!O$23,IF(AND(All!$V137="P3",All!$AE137="RSS"),Ruler!O$24,IF(AND(All!$V137="P4",All!$AE137="RSS"),Ruler!O$25,IF(AND(All!$V137="P5",All!$AE137="RSS"),Ruler!O$26,IF(AND(All!$V137="P6",All!$AE137="RSS"),Ruler!O$27,IF(AND(All!$V137="P7",All!$AE137="RSS"),Ruler!O$28,IF(AND(All!$V137="P8",All!$AE137="RSS"),Ruler!O$29,IF(AND(All!$V137="P9",All!$AE137="RSS"),Ruler!O$30,0)))))))))))))))))))))))))))</f>
        <v>3</v>
      </c>
      <c r="BW137" s="325">
        <f>IF(AND(All!$V137="P1",All!$AE137="RDP"),Ruler!P$6,IF(AND(All!$V137="P2",All!$AE137="RDP"),Ruler!P$7,IF(AND(All!$V137="P3",All!$AE137="RDP"),Ruler!P$8,IF(AND(All!$V137="P4",All!$AE137="RDP"),Ruler!P$9,IF(AND(All!$V137="P5",All!$AE137="RDP"),Ruler!P$10,IF(AND(All!$V137="P6",All!$AE137="RDP"),Ruler!P$11,IF(AND(All!$V137="P7",All!$AE137="RDP"),Ruler!P$12,IF(AND(All!$V137="P8",All!$AE137="RDP"),Ruler!P$13,IF(AND(All!$V137="P9",All!$AE137="RDP"),Ruler!P$14,IF(AND(All!$V137="P1",All!$AE137="RMS"),Ruler!P$6,IF(AND(All!$V137="P2",All!$AE137="RMS"),Ruler!P$15,IF(AND(All!$V137="P3",All!$AE137="RMS"),Ruler!P$16,IF(AND(All!$V137="P4",All!$AE137="RMS"),Ruler!P$17,IF(AND(All!$V137="P5",All!$AE137="RMS"),Ruler!P$18,IF(AND(All!$V137="P6",All!$AE137="RMS"),Ruler!P$19,IF(AND(All!$V137="P7",All!$AE137="RMS"),Ruler!P$20,IF(AND(All!$V137="P8",All!$AE137="RMS"),Ruler!P$21,IF(AND(All!$V137="P9",All!$AE137="RMS"),Ruler!P$22,IF(AND(All!$V137="P1",All!$AE137="RSS"),Ruler!P$6,IF(AND(All!$V137="P2",All!$AE137="RSS"),Ruler!P$23,IF(AND(All!$V137="P3",All!$AE137="RSS"),Ruler!P$24,IF(AND(All!$V137="P4",All!$AE137="RSS"),Ruler!P$25,IF(AND(All!$V137="P5",All!$AE137="RSS"),Ruler!P$26,IF(AND(All!$V137="P6",All!$AE137="RSS"),Ruler!P$27,IF(AND(All!$V137="P7",All!$AE137="RSS"),Ruler!P$28,IF(AND(All!$V137="P8",All!$AE137="RSS"),Ruler!P$29,IF(AND(All!$V137="P9",All!$AE137="RSS"),Ruler!P$30,0)))))))))))))))))))))))))))</f>
        <v>4</v>
      </c>
      <c r="BX137" s="325">
        <f>IF(AND(All!$V137="P1",All!$AE137="RDP"),Ruler!Q$6,IF(AND(All!$V137="P2",All!$AE137="RDP"),Ruler!Q$7,IF(AND(All!$V137="P3",All!$AE137="RDP"),Ruler!Q$8,IF(AND(All!$V137="P4",All!$AE137="RDP"),Ruler!Q$9,IF(AND(All!$V137="P5",All!$AE137="RDP"),Ruler!Q$10,IF(AND(All!$V137="P6",All!$AE137="RDP"),Ruler!Q$11,IF(AND(All!$V137="P7",All!$AE137="RDP"),Ruler!Q$12,IF(AND(All!$V137="P8",All!$AE137="RDP"),Ruler!Q$13,IF(AND(All!$V137="P9",All!$AE137="RDP"),Ruler!Q$14,IF(AND(All!$V137="P1",All!$AE137="RMS"),Ruler!Q$6,IF(AND(All!$V137="P2",All!$AE137="RMS"),Ruler!Q$15,IF(AND(All!$V137="P3",All!$AE137="RMS"),Ruler!Q$16,IF(AND(All!$V137="P4",All!$AE137="RMS"),Ruler!Q$17,IF(AND(All!$V137="P5",All!$AE137="RMS"),Ruler!Q$18,IF(AND(All!$V137="P6",All!$AE137="RMS"),Ruler!Q$19,IF(AND(All!$V137="P7",All!$AE137="RMS"),Ruler!Q$20,IF(AND(All!$V137="P8",All!$AE137="RMS"),Ruler!Q$21,IF(AND(All!$V137="P9",All!$AE137="RMS"),Ruler!Q$22,IF(AND(All!$V137="P1",All!$AE137="RSS"),Ruler!Q$6,IF(AND(All!$V137="P2",All!$AE137="RSS"),Ruler!Q$23,IF(AND(All!$V137="P3",All!$AE137="RSS"),Ruler!Q$24,IF(AND(All!$V137="P4",All!$AE137="RSS"),Ruler!Q$25,IF(AND(All!$V137="P5",All!$AE137="RSS"),Ruler!Q$26,IF(AND(All!$V137="P6",All!$AE137="RSS"),Ruler!Q$27,IF(AND(All!$V137="P7",All!$AE137="RSS"),Ruler!Q$28,IF(AND(All!$V137="P8",All!$AE137="RSS"),Ruler!Q$29,IF(AND(All!$V137="P9",All!$AE137="RSS"),Ruler!Q$30,0)))))))))))))))))))))))))))</f>
        <v>3</v>
      </c>
      <c r="BY137" s="325">
        <f>IF(AND(All!$V137="P1",All!$AE137="RDP"),Ruler!R$6,IF(AND(All!$V137="P2",All!$AE137="RDP"),Ruler!R$7,IF(AND(All!$V137="P3",All!$AE137="RDP"),Ruler!R$8,IF(AND(All!$V137="P4",All!$AE137="RDP"),Ruler!R$9,IF(AND(All!$V137="P5",All!$AE137="RDP"),Ruler!R$10,IF(AND(All!$V137="P6",All!$AE137="RDP"),Ruler!R$11,IF(AND(All!$V137="P7",All!$AE137="RDP"),Ruler!R$12,IF(AND(All!$V137="P8",All!$AE137="RDP"),Ruler!R$13,IF(AND(All!$V137="P9",All!$AE137="RDP"),Ruler!R$14,IF(AND(All!$V137="P1",All!$AE137="RMS"),Ruler!R$6,IF(AND(All!$V137="P2",All!$AE137="RMS"),Ruler!R$15,IF(AND(All!$V137="P3",All!$AE137="RMS"),Ruler!R$16,IF(AND(All!$V137="P4",All!$AE137="RMS"),Ruler!R$17,IF(AND(All!$V137="P5",All!$AE137="RMS"),Ruler!R$18,IF(AND(All!$V137="P6",All!$AE137="RMS"),Ruler!R$19,IF(AND(All!$V137="P7",All!$AE137="RMS"),Ruler!R$20,IF(AND(All!$V137="P8",All!$AE137="RMS"),Ruler!R$21,IF(AND(All!$V137="P9",All!$AE137="RMS"),Ruler!R$22,IF(AND(All!$V137="P1",All!$AE137="RSS"),Ruler!R$6,IF(AND(All!$V137="P2",All!$AE137="RSS"),Ruler!R$23,IF(AND(All!$V137="P3",All!$AE137="RSS"),Ruler!R$24,IF(AND(All!$V137="P4",All!$AE137="RSS"),Ruler!R$25,IF(AND(All!$V137="P5",All!$AE137="RSS"),Ruler!R$26,IF(AND(All!$V137="P6",All!$AE137="RSS"),Ruler!R$27,IF(AND(All!$V137="P7",All!$AE137="RSS"),Ruler!R$28,IF(AND(All!$V137="P8",All!$AE137="RSS"),Ruler!R$29,IF(AND(All!$V137="P9",All!$AE137="RSS"),Ruler!R$30,0)))))))))))))))))))))))))))</f>
        <v>4</v>
      </c>
      <c r="BZ137" s="325">
        <f>IF(AND(All!$V137="P1",All!$AE137="RDP"),Ruler!S$6,IF(AND(All!$V137="P2",All!$AE137="RDP"),Ruler!S$7,IF(AND(All!$V137="P3",All!$AE137="RDP"),Ruler!S$8,IF(AND(All!$V137="P4",All!$AE137="RDP"),Ruler!S$9,IF(AND(All!$V137="P5",All!$AE137="RDP"),Ruler!S$10,IF(AND(All!$V137="P6",All!$AE137="RDP"),Ruler!S$11,IF(AND(All!$V137="P7",All!$AE137="RDP"),Ruler!S$12,IF(AND(All!$V137="P8",All!$AE137="RDP"),Ruler!S$13,IF(AND(All!$V137="P9",All!$AE137="RDP"),Ruler!S$14,IF(AND(All!$V137="P1",All!$AE137="RMS"),Ruler!S$6,IF(AND(All!$V137="P2",All!$AE137="RMS"),Ruler!S$15,IF(AND(All!$V137="P3",All!$AE137="RMS"),Ruler!S$16,IF(AND(All!$V137="P4",All!$AE137="RMS"),Ruler!S$17,IF(AND(All!$V137="P5",All!$AE137="RMS"),Ruler!S$18,IF(AND(All!$V137="P6",All!$AE137="RMS"),Ruler!S$19,IF(AND(All!$V137="P7",All!$AE137="RMS"),Ruler!S$20,IF(AND(All!$V137="P8",All!$AE137="RMS"),Ruler!S$21,IF(AND(All!$V137="P9",All!$AE137="RMS"),Ruler!S$22,IF(AND(All!$V137="P1",All!$AE137="RSS"),Ruler!S$6,IF(AND(All!$V137="P2",All!$AE137="RSS"),Ruler!S$23,IF(AND(All!$V137="P3",All!$AE137="RSS"),Ruler!S$24,IF(AND(All!$V137="P4",All!$AE137="RSS"),Ruler!S$25,IF(AND(All!$V137="P5",All!$AE137="RSS"),Ruler!S$26,IF(AND(All!$V137="P6",All!$AE137="RSS"),Ruler!S$27,IF(AND(All!$V137="P7",All!$AE137="RSS"),Ruler!S$28,IF(AND(All!$V137="P8",All!$AE137="RSS"),Ruler!S$29,IF(AND(All!$V137="P9",All!$AE137="RSS"),Ruler!S$30,0)))))))))))))))))))))))))))</f>
        <v>3</v>
      </c>
      <c r="CA137" s="325">
        <f>IF(AND(All!$V137="P1",All!$AE137="RDP"),Ruler!T$6,IF(AND(All!$V137="P2",All!$AE137="RDP"),Ruler!T$7,IF(AND(All!$V137="P3",All!$AE137="RDP"),Ruler!T$8,IF(AND(All!$V137="P4",All!$AE137="RDP"),Ruler!T$9,IF(AND(All!$V137="P5",All!$AE137="RDP"),Ruler!T$10,IF(AND(All!$V137="P6",All!$AE137="RDP"),Ruler!T$11,IF(AND(All!$V137="P7",All!$AE137="RDP"),Ruler!T$12,IF(AND(All!$V137="P8",All!$AE137="RDP"),Ruler!T$13,IF(AND(All!$V137="P9",All!$AE137="RDP"),Ruler!T$14,IF(AND(All!$V137="P1",All!$AE137="RMS"),Ruler!T$6,IF(AND(All!$V137="P2",All!$AE137="RMS"),Ruler!T$15,IF(AND(All!$V137="P3",All!$AE137="RMS"),Ruler!T$16,IF(AND(All!$V137="P4",All!$AE137="RMS"),Ruler!T$17,IF(AND(All!$V137="P5",All!$AE137="RMS"),Ruler!T$18,IF(AND(All!$V137="P6",All!$AE137="RMS"),Ruler!T$19,IF(AND(All!$V137="P7",All!$AE137="RMS"),Ruler!T$20,IF(AND(All!$V137="P8",All!$AE137="RMS"),Ruler!T$21,IF(AND(All!$V137="P9",All!$AE137="RMS"),Ruler!T$22,IF(AND(All!$V137="P1",All!$AE137="RSS"),Ruler!T$6,IF(AND(All!$V137="P2",All!$AE137="RSS"),Ruler!T$23,IF(AND(All!$V137="P3",All!$AE137="RSS"),Ruler!T$24,IF(AND(All!$V137="P4",All!$AE137="RSS"),Ruler!T$25,IF(AND(All!$V137="P5",All!$AE137="RSS"),Ruler!T$26,IF(AND(All!$V137="P6",All!$AE137="RSS"),Ruler!T$27,IF(AND(All!$V137="P7",All!$AE137="RSS"),Ruler!T$28,IF(AND(All!$V137="P8",All!$AE137="RSS"),Ruler!T$29,IF(AND(All!$V137="P9",All!$AE137="RSS"),Ruler!T$30,0)))))))))))))))))))))))))))</f>
        <v>3</v>
      </c>
      <c r="CB137" s="325">
        <f>IF(AND(All!$V137="P1",All!$AE137="RDP"),Ruler!U$6,IF(AND(All!$V137="P2",All!$AE137="RDP"),Ruler!U$7,IF(AND(All!$V137="P3",All!$AE137="RDP"),Ruler!U$8,IF(AND(All!$V137="P4",All!$AE137="RDP"),Ruler!U$9,IF(AND(All!$V137="P5",All!$AE137="RDP"),Ruler!U$10,IF(AND(All!$V137="P6",All!$AE137="RDP"),Ruler!U$11,IF(AND(All!$V137="P7",All!$AE137="RDP"),Ruler!U$12,IF(AND(All!$V137="P8",All!$AE137="RDP"),Ruler!U$13,IF(AND(All!$V137="P9",All!$AE137="RDP"),Ruler!U$14,IF(AND(All!$V137="P1",All!$AE137="RMS"),Ruler!U$6,IF(AND(All!$V137="P2",All!$AE137="RMS"),Ruler!U$15,IF(AND(All!$V137="P3",All!$AE137="RMS"),Ruler!U$16,IF(AND(All!$V137="P4",All!$AE137="RMS"),Ruler!U$17,IF(AND(All!$V137="P5",All!$AE137="RMS"),Ruler!U$18,IF(AND(All!$V137="P6",All!$AE137="RMS"),Ruler!U$19,IF(AND(All!$V137="P7",All!$AE137="RMS"),Ruler!U$20,IF(AND(All!$V137="P8",All!$AE137="RMS"),Ruler!U$21,IF(AND(All!$V137="P9",All!$AE137="RMS"),Ruler!U$22,IF(AND(All!$V137="P1",All!$AE137="RSS"),Ruler!U$6,IF(AND(All!$V137="P2",All!$AE137="RSS"),Ruler!U$23,IF(AND(All!$V137="P3",All!$AE137="RSS"),Ruler!U$24,IF(AND(All!$V137="P4",All!$AE137="RSS"),Ruler!U$25,IF(AND(All!$V137="P5",All!$AE137="RSS"),Ruler!U$26,IF(AND(All!$V137="P6",All!$AE137="RSS"),Ruler!U$27,IF(AND(All!$V137="P7",All!$AE137="RSS"),Ruler!U$28,IF(AND(All!$V137="P8",All!$AE137="RSS"),Ruler!U$29,IF(AND(All!$V137="P9",All!$AE137="RSS"),Ruler!U$30,0)))))))))))))))))))))))))))</f>
        <v>2</v>
      </c>
      <c r="CC137" s="325">
        <f>IF(AND(All!$V137="P1",All!$AE137="RDP"),Ruler!V$6,IF(AND(All!$V137="P2",All!$AE137="RDP"),Ruler!V$7,IF(AND(All!$V137="P3",All!$AE137="RDP"),Ruler!V$8,IF(AND(All!$V137="P4",All!$AE137="RDP"),Ruler!V$9,IF(AND(All!$V137="P5",All!$AE137="RDP"),Ruler!V$10,IF(AND(All!$V137="P6",All!$AE137="RDP"),Ruler!V$11,IF(AND(All!$V137="P7",All!$AE137="RDP"),Ruler!V$12,IF(AND(All!$V137="P8",All!$AE137="RDP"),Ruler!V$13,IF(AND(All!$V137="P9",All!$AE137="RDP"),Ruler!V$14,IF(AND(All!$V137="P1",All!$AE137="RMS"),Ruler!V$6,IF(AND(All!$V137="P2",All!$AE137="RMS"),Ruler!V$15,IF(AND(All!$V137="P3",All!$AE137="RMS"),Ruler!V$16,IF(AND(All!$V137="P4",All!$AE137="RMS"),Ruler!V$17,IF(AND(All!$V137="P5",All!$AE137="RMS"),Ruler!V$18,IF(AND(All!$V137="P6",All!$AE137="RMS"),Ruler!V$19,IF(AND(All!$V137="P7",All!$AE137="RMS"),Ruler!V$20,IF(AND(All!$V137="P8",All!$AE137="RMS"),Ruler!V$21,IF(AND(All!$V137="P9",All!$AE137="RMS"),Ruler!V$22,IF(AND(All!$V137="P1",All!$AE137="RSS"),Ruler!V$6,IF(AND(All!$V137="P2",All!$AE137="RSS"),Ruler!V$23,IF(AND(All!$V137="P3",All!$AE137="RSS"),Ruler!V$24,IF(AND(All!$V137="P4",All!$AE137="RSS"),Ruler!V$25,IF(AND(All!$V137="P5",All!$AE137="RSS"),Ruler!V$26,IF(AND(All!$V137="P6",All!$AE137="RSS"),Ruler!V$27,IF(AND(All!$V137="P7",All!$AE137="RSS"),Ruler!V$28,IF(AND(All!$V137="P8",All!$AE137="RSS"),Ruler!V$29,IF(AND(All!$V137="P9",All!$AE137="RSS"),Ruler!V$30,0)))))))))))))))))))))))))))</f>
        <v>3</v>
      </c>
      <c r="CD137" s="325">
        <f>IF(AND(All!$V137="P1",All!$AE137="RDP"),Ruler!W$6,IF(AND(All!$V137="P2",All!$AE137="RDP"),Ruler!W$7,IF(AND(All!$V137="P3",All!$AE137="RDP"),Ruler!W$8,IF(AND(All!$V137="P4",All!$AE137="RDP"),Ruler!W$9,IF(AND(All!$V137="P5",All!$AE137="RDP"),Ruler!W$10,IF(AND(All!$V137="P6",All!$AE137="RDP"),Ruler!W$11,IF(AND(All!$V137="P7",All!$AE137="RDP"),Ruler!W$12,IF(AND(All!$V137="P8",All!$AE137="RDP"),Ruler!W$13,IF(AND(All!$V137="P9",All!$AE137="RDP"),Ruler!W$14,IF(AND(All!$V137="P1",All!$AE137="RMS"),Ruler!W$6,IF(AND(All!$V137="P2",All!$AE137="RMS"),Ruler!W$15,IF(AND(All!$V137="P3",All!$AE137="RMS"),Ruler!W$16,IF(AND(All!$V137="P4",All!$AE137="RMS"),Ruler!W$17,IF(AND(All!$V137="P5",All!$AE137="RMS"),Ruler!W$18,IF(AND(All!$V137="P6",All!$AE137="RMS"),Ruler!W$19,IF(AND(All!$V137="P7",All!$AE137="RMS"),Ruler!W$20,IF(AND(All!$V137="P8",All!$AE137="RMS"),Ruler!W$21,IF(AND(All!$V137="P9",All!$AE137="RMS"),Ruler!W$22,IF(AND(All!$V137="P1",All!$AE137="RSS"),Ruler!W$6,IF(AND(All!$V137="P2",All!$AE137="RSS"),Ruler!W$23,IF(AND(All!$V137="P3",All!$AE137="RSS"),Ruler!W$24,IF(AND(All!$V137="P4",All!$AE137="RSS"),Ruler!W$25,IF(AND(All!$V137="P5",All!$AE137="RSS"),Ruler!W$26,IF(AND(All!$V137="P6",All!$AE137="RSS"),Ruler!W$27,IF(AND(All!$V137="P7",All!$AE137="RSS"),Ruler!W$28,IF(AND(All!$V137="P8",All!$AE137="RSS"),Ruler!W$29,IF(AND(All!$V137="P9",All!$AE137="RSS"),Ruler!W$30,0)))))))))))))))))))))))))))</f>
        <v>2</v>
      </c>
      <c r="CE137" s="325">
        <f>IF(AND(All!$V137="P1",All!$AE137="RDP"),Ruler!X$6,IF(AND(All!$V137="P2",All!$AE137="RDP"),Ruler!X$7,IF(AND(All!$V137="P3",All!$AE137="RDP"),Ruler!X$8,IF(AND(All!$V137="P4",All!$AE137="RDP"),Ruler!X$9,IF(AND(All!$V137="P5",All!$AE137="RDP"),Ruler!X$10,IF(AND(All!$V137="P6",All!$AE137="RDP"),Ruler!X$11,IF(AND(All!$V137="P7",All!$AE137="RDP"),Ruler!X$12,IF(AND(All!$V137="P8",All!$AE137="RDP"),Ruler!X$13,IF(AND(All!$V137="P9",All!$AE137="RDP"),Ruler!X$14,IF(AND(All!$V137="P1",All!$AE137="RMS"),Ruler!X$6,IF(AND(All!$V137="P2",All!$AE137="RMS"),Ruler!X$15,IF(AND(All!$V137="P3",All!$AE137="RMS"),Ruler!X$16,IF(AND(All!$V137="P4",All!$AE137="RMS"),Ruler!X$17,IF(AND(All!$V137="P5",All!$AE137="RMS"),Ruler!X$18,IF(AND(All!$V137="P6",All!$AE137="RMS"),Ruler!X$19,IF(AND(All!$V137="P7",All!$AE137="RMS"),Ruler!X$20,IF(AND(All!$V137="P8",All!$AE137="RMS"),Ruler!X$21,IF(AND(All!$V137="P9",All!$AE137="RMS"),Ruler!X$22,IF(AND(All!$V137="P1",All!$AE137="RSS"),Ruler!X$6,IF(AND(All!$V137="P2",All!$AE137="RSS"),Ruler!X$23,IF(AND(All!$V137="P3",All!$AE137="RSS"),Ruler!X$24,IF(AND(All!$V137="P4",All!$AE137="RSS"),Ruler!X$25,IF(AND(All!$V137="P5",All!$AE137="RSS"),Ruler!X$26,IF(AND(All!$V137="P6",All!$AE137="RSS"),Ruler!X$27,IF(AND(All!$V137="P7",All!$AE137="RSS"),Ruler!X$28,IF(AND(All!$V137="P8",All!$AE137="RSS"),Ruler!X$29,IF(AND(All!$V137="P9",All!$AE137="RSS"),Ruler!X$30,0)))))))))))))))))))))))))))</f>
        <v>3</v>
      </c>
      <c r="CF137" s="325">
        <f>IF(AND(All!$V137="P1",All!$AE137="RDP"),Ruler!Y$6,IF(AND(All!$V137="P2",All!$AE137="RDP"),Ruler!Y$7,IF(AND(All!$V137="P3",All!$AE137="RDP"),Ruler!Y$8,IF(AND(All!$V137="P4",All!$AE137="RDP"),Ruler!Y$9,IF(AND(All!$V137="P5",All!$AE137="RDP"),Ruler!Y$10,IF(AND(All!$V137="P6",All!$AE137="RDP"),Ruler!Y$11,IF(AND(All!$V137="P7",All!$AE137="RDP"),Ruler!Y$12,IF(AND(All!$V137="P8",All!$AE137="RDP"),Ruler!Y$13,IF(AND(All!$V137="P9",All!$AE137="RDP"),Ruler!Y$14,IF(AND(All!$V137="P1",All!$AE137="RMS"),Ruler!Y$6,IF(AND(All!$V137="P2",All!$AE137="RMS"),Ruler!Y$15,IF(AND(All!$V137="P3",All!$AE137="RMS"),Ruler!Y$16,IF(AND(All!$V137="P4",All!$AE137="RMS"),Ruler!Y$17,IF(AND(All!$V137="P5",All!$AE137="RMS"),Ruler!Y$18,IF(AND(All!$V137="P6",All!$AE137="RMS"),Ruler!Y$19,IF(AND(All!$V137="P7",All!$AE137="RMS"),Ruler!Y$20,IF(AND(All!$V137="P8",All!$AE137="RMS"),Ruler!Y$21,IF(AND(All!$V137="P9",All!$AE137="RMS"),Ruler!Y$22,IF(AND(All!$V137="P1",All!$AE137="RSS"),Ruler!Y$6,IF(AND(All!$V137="P2",All!$AE137="RSS"),Ruler!Y$23,IF(AND(All!$V137="P3",All!$AE137="RSS"),Ruler!Y$24,IF(AND(All!$V137="P4",All!$AE137="RSS"),Ruler!Y$25,IF(AND(All!$V137="P5",All!$AE137="RSS"),Ruler!Y$26,IF(AND(All!$V137="P6",All!$AE137="RSS"),Ruler!Y$27,IF(AND(All!$V137="P7",All!$AE137="RSS"),Ruler!Y$28,IF(AND(All!$V137="P8",All!$AE137="RSS"),Ruler!Y$29,IF(AND(All!$V137="P9",All!$AE137="RSS"),Ruler!Y$30,0)))))))))))))))))))))))))))</f>
        <v>2</v>
      </c>
      <c r="CG137" s="325">
        <f>IF(AND(All!$V137="P1",All!$AE137="RDP"),Ruler!Z$6,IF(AND(All!$V137="P2",All!$AE137="RDP"),Ruler!Z$7,IF(AND(All!$V137="P3",All!$AE137="RDP"),Ruler!Z$8,IF(AND(All!$V137="P4",All!$AE137="RDP"),Ruler!Z$9,IF(AND(All!$V137="P5",All!$AE137="RDP"),Ruler!Z$10,IF(AND(All!$V137="P6",All!$AE137="RDP"),Ruler!Z$11,IF(AND(All!$V137="P7",All!$AE137="RDP"),Ruler!Z$12,IF(AND(All!$V137="P8",All!$AE137="RDP"),Ruler!Z$13,IF(AND(All!$V137="P9",All!$AE137="RDP"),Ruler!Z$14,IF(AND(All!$V137="P1",All!$AE137="RMS"),Ruler!Z$6,IF(AND(All!$V137="P2",All!$AE137="RMS"),Ruler!Z$15,IF(AND(All!$V137="P3",All!$AE137="RMS"),Ruler!Z$16,IF(AND(All!$V137="P4",All!$AE137="RMS"),Ruler!Z$17,IF(AND(All!$V137="P5",All!$AE137="RMS"),Ruler!Z$18,IF(AND(All!$V137="P6",All!$AE137="RMS"),Ruler!Z$19,IF(AND(All!$V137="P7",All!$AE137="RMS"),Ruler!Z$20,IF(AND(All!$V137="P8",All!$AE137="RMS"),Ruler!Z$21,IF(AND(All!$V137="P9",All!$AE137="RMS"),Ruler!Z$22,IF(AND(All!$V137="P1",All!$AE137="RSS"),Ruler!Z$6,IF(AND(All!$V137="P2",All!$AE137="RSS"),Ruler!Z$23,IF(AND(All!$V137="P3",All!$AE137="RSS"),Ruler!Z$24,IF(AND(All!$V137="P4",All!$AE137="RSS"),Ruler!Z$25,IF(AND(All!$V137="P5",All!$AE137="RSS"),Ruler!Z$26,IF(AND(All!$V137="P6",All!$AE137="RSS"),Ruler!Z$27,IF(AND(All!$V137="P7",All!$AE137="RSS"),Ruler!Z$28,IF(AND(All!$V137="P8",All!$AE137="RSS"),Ruler!Z$29,IF(AND(All!$V137="P9",All!$AE137="RSS"),Ruler!Z$30,0)))))))))))))))))))))))))))</f>
        <v>2</v>
      </c>
      <c r="CH137" s="325">
        <f>IF(AND(All!$V137="P1",All!$AE137="RDP"),Ruler!AA$6,IF(AND(All!$V137="P2",All!$AE137="RDP"),Ruler!AA$7,IF(AND(All!$V137="P3",All!$AE137="RDP"),Ruler!AA$8,IF(AND(All!$V137="P4",All!$AE137="RDP"),Ruler!AA$9,IF(AND(All!$V137="P5",All!$AE137="RDP"),Ruler!AA$10,IF(AND(All!$V137="P6",All!$AE137="RDP"),Ruler!AA$11,IF(AND(All!$V137="P7",All!$AE137="RDP"),Ruler!AA$12,IF(AND(All!$V137="P8",All!$AE137="RDP"),Ruler!AA$13,IF(AND(All!$V137="P9",All!$AE137="RDP"),Ruler!AA$14,IF(AND(All!$V137="P1",All!$AE137="RMS"),Ruler!AA$6,IF(AND(All!$V137="P2",All!$AE137="RMS"),Ruler!AA$15,IF(AND(All!$V137="P3",All!$AE137="RMS"),Ruler!AA$16,IF(AND(All!$V137="P4",All!$AE137="RMS"),Ruler!AA$17,IF(AND(All!$V137="P5",All!$AE137="RMS"),Ruler!AA$18,IF(AND(All!$V137="P6",All!$AE137="RMS"),Ruler!AA$19,IF(AND(All!$V137="P7",All!$AE137="RMS"),Ruler!AA$20,IF(AND(All!$V137="P8",All!$AE137="RMS"),Ruler!AA$21,IF(AND(All!$V137="P9",All!$AE137="RMS"),Ruler!AA$22,IF(AND(All!$V137="P1",All!$AE137="RSS"),Ruler!AA$6,IF(AND(All!$V137="P2",All!$AE137="RSS"),Ruler!AA$23,IF(AND(All!$V137="P3",All!$AE137="RSS"),Ruler!AA$24,IF(AND(All!$V137="P4",All!$AE137="RSS"),Ruler!AA$25,IF(AND(All!$V137="P5",All!$AE137="RSS"),Ruler!AA$26,IF(AND(All!$V137="P6",All!$AE137="RSS"),Ruler!AA$27,IF(AND(All!$V137="P7",All!$AE137="RSS"),Ruler!AA$28,IF(AND(All!$V137="P8",All!$AE137="RSS"),Ruler!AA$29,IF(AND(All!$V137="P9",All!$AE137="RSS"),Ruler!AA$30,0)))))))))))))))))))))))))))</f>
        <v>2</v>
      </c>
      <c r="CI137" s="325">
        <f>IF(AND(All!$V137="P1",All!$AE137="RDP"),Ruler!AB$6,IF(AND(All!$V137="P2",All!$AE137="RDP"),Ruler!AB$7,IF(AND(All!$V137="P3",All!$AE137="RDP"),Ruler!AB$8,IF(AND(All!$V137="P4",All!$AE137="RDP"),Ruler!AB$9,IF(AND(All!$V137="P5",All!$AE137="RDP"),Ruler!AB$10,IF(AND(All!$V137="P6",All!$AE137="RDP"),Ruler!AB$11,IF(AND(All!$V137="P7",All!$AE137="RDP"),Ruler!AB$12,IF(AND(All!$V137="P8",All!$AE137="RDP"),Ruler!AB$13,IF(AND(All!$V137="P9",All!$AE137="RDP"),Ruler!AB$14,IF(AND(All!$V137="P1",All!$AE137="RMS"),Ruler!AB$6,IF(AND(All!$V137="P2",All!$AE137="RMS"),Ruler!AB$15,IF(AND(All!$V137="P3",All!$AE137="RMS"),Ruler!AB$16,IF(AND(All!$V137="P4",All!$AE137="RMS"),Ruler!AB$17,IF(AND(All!$V137="P5",All!$AE137="RMS"),Ruler!AB$18,IF(AND(All!$V137="P6",All!$AE137="RMS"),Ruler!AB$19,IF(AND(All!$V137="P7",All!$AE137="RMS"),Ruler!AB$20,IF(AND(All!$V137="P8",All!$AE137="RMS"),Ruler!AB$21,IF(AND(All!$V137="P9",All!$AE137="RMS"),Ruler!AB$22,IF(AND(All!$V137="P1",All!$AE137="RSS"),Ruler!AB$6,IF(AND(All!$V137="P2",All!$AE137="RSS"),Ruler!AB$23,IF(AND(All!$V137="P3",All!$AE137="RSS"),Ruler!AB$24,IF(AND(All!$V137="P4",All!$AE137="RSS"),Ruler!AB$25,IF(AND(All!$V137="P5",All!$AE137="RSS"),Ruler!AB$26,IF(AND(All!$V137="P6",All!$AE137="RSS"),Ruler!AB$27,IF(AND(All!$V137="P7",All!$AE137="RSS"),Ruler!AB$28,IF(AND(All!$V137="P8",All!$AE137="RSS"),Ruler!AB$29,IF(AND(All!$V137="P9",All!$AE137="RSS"),Ruler!AB$30,0)))))))))))))))))))))))))))</f>
        <v>2</v>
      </c>
      <c r="CJ137" s="377">
        <f>Table9[[#This Row],[R-B1]]-Table9[[#This Row],[B1]]</f>
        <v>0</v>
      </c>
      <c r="CK137" s="378">
        <f>Table9[[#This Row],[R-B2]]-Table9[[#This Row],[B2]]</f>
        <v>1</v>
      </c>
      <c r="CL137" s="378">
        <f>Table9[[#This Row],[R-B3]]-Table9[[#This Row],[B3]]</f>
        <v>0</v>
      </c>
      <c r="CM137" s="378">
        <f>Table9[[#This Row],[R-B4]]-Table9[[#This Row],[B4]]</f>
        <v>0</v>
      </c>
      <c r="CN137" s="378">
        <f>Table9[[#This Row],[R-B5]]-Table9[[#This Row],[B5]]</f>
        <v>0</v>
      </c>
      <c r="CO137" s="378">
        <f>Table9[[#This Row],[R-B6]]-Table9[[#This Row],[B6]]</f>
        <v>0</v>
      </c>
      <c r="CP137" s="378">
        <f>Table9[[#This Row],[R-B7]]-Table9[[#This Row],[B7]]</f>
        <v>0</v>
      </c>
      <c r="CQ137" s="378">
        <f>Table9[[#This Row],[R-B8]]-Table9[[#This Row],[B8]]</f>
        <v>0</v>
      </c>
      <c r="CR137" s="378">
        <f>Table9[[#This Row],[R-B9]]-Table9[[#This Row],[B9]]</f>
        <v>0</v>
      </c>
      <c r="CS137" s="378">
        <f>Table9[[#This Row],[R-B10]]-Table9[[#This Row],[B10]]</f>
        <v>0</v>
      </c>
      <c r="CT137" s="378">
        <f>Table9[[#This Row],[R-B11]]-Table9[[#This Row],[B11]]</f>
        <v>0</v>
      </c>
      <c r="CU137" s="378">
        <f>Table9[[#This Row],[R-B12]]-Table9[[#This Row],[B12]]</f>
        <v>0</v>
      </c>
      <c r="CV137" s="378">
        <f>Table9[[#This Row],[R-K1]]-Table9[[#This Row],[K1]]</f>
        <v>0</v>
      </c>
      <c r="CW137" s="378">
        <f>Table9[[#This Row],[R-K2]]-Table9[[#This Row],[K2]]</f>
        <v>0</v>
      </c>
      <c r="CX137" s="378">
        <f>Table9[[#This Row],[R-K3]]-Table9[[#This Row],[K3]]</f>
        <v>1</v>
      </c>
      <c r="CY137" s="378">
        <f>Table9[[#This Row],[R-K4]]-Table9[[#This Row],[K4]]</f>
        <v>0</v>
      </c>
      <c r="CZ137" s="378">
        <f>Table9[[#This Row],[R-K5]]-Table9[[#This Row],[K5]]</f>
        <v>0</v>
      </c>
      <c r="DA137" s="378">
        <f>Table9[[#This Row],[R-P1]]-Table9[[#This Row],[P1]]</f>
        <v>1</v>
      </c>
      <c r="DB137" s="378">
        <f>Table9[[#This Row],[R-P2]]-Table9[[#This Row],[P2]]</f>
        <v>0</v>
      </c>
      <c r="DC137" s="378">
        <f>Table9[[#This Row],[R-P3]]-Table9[[#This Row],[P3]]</f>
        <v>0</v>
      </c>
      <c r="DD137" s="378">
        <f>Table9[[#This Row],[R-P4]]-Table9[[#This Row],[P4]]</f>
        <v>0</v>
      </c>
      <c r="DE137" s="378">
        <f>Table9[[#This Row],[R-P5]]-Table9[[#This Row],[P5]]</f>
        <v>0</v>
      </c>
      <c r="DF137" s="378">
        <f>Table9[[#This Row],[R-E1]]-Table9[[#This Row],[E1]]</f>
        <v>0</v>
      </c>
      <c r="DG137" s="379">
        <f>Table9[[#This Row],[R-E2]]-Table9[[#This Row],[E2]]</f>
        <v>0</v>
      </c>
      <c r="DH137" s="43">
        <f>COUNTIF(Table9[[#This Row],[G-B1]:[G-B12]],"&lt;=0")/12*100</f>
        <v>91.666666666666657</v>
      </c>
      <c r="DI137" s="43">
        <f>COUNTIF(Table9[[#This Row],[G-K1]:[G-K5]],"&lt;=0")/5*100</f>
        <v>80</v>
      </c>
      <c r="DJ137" s="43">
        <f>COUNTIF(Table9[[#This Row],[G-P1]:[G-P5]],"&lt;=0")/5*100</f>
        <v>80</v>
      </c>
      <c r="DK137" s="43">
        <f>COUNTIF(Table9[[#This Row],[G-E1]:[G-E2]],"&lt;=0")/2*100</f>
        <v>100</v>
      </c>
      <c r="DL137" s="450">
        <f>IF(AE137="RDP",(COUNTIF(Table9[[#This Row],[G-B3]],"&lt;=0")+COUNTIF(Table9[[#This Row],[G-B4]],"&lt;=0")+COUNTIF(Table9[[#This Row],[G-B7]],"&lt;=0")+COUNTIF(Table9[[#This Row],[G-B11]],"&lt;=0")+COUNTIF(Table9[[#This Row],[G-K2]],"&lt;=0"))/5*100,IF(AE137="RMS",(COUNTIF(Table9[[#This Row],[G-B4]],"&lt;=0")+COUNTIF(Table9[[#This Row],[G-B5]],"&lt;=0")+COUNTIF(Table9[[#This Row],[G-B10]],"&lt;=0")+COUNTIF(Table9[[#This Row],[G-B12]],"&lt;=0")+COUNTIF(Table9[[#This Row],[G-K2]],"&lt;=0"))/5*100,IF(AE137="RSS",(COUNTIF(Table9[[#This Row],[G-B1]],"&lt;=0")+COUNTIF(Table9[[#This Row],[G-B2]],"&lt;=0")+COUNTIF(Table9[[#This Row],[G-B6]],"&lt;=0")+COUNTIF(Table9[[#This Row],[G-B11]],"&lt;=0")+COUNTIF(Table9[[#This Row],[G-B12]],"&lt;=0"))/5*100,0)))</f>
        <v>100</v>
      </c>
      <c r="DM137" s="332">
        <v>100</v>
      </c>
      <c r="DN137" s="42">
        <v>100</v>
      </c>
      <c r="DO137" s="42">
        <v>100</v>
      </c>
      <c r="DP137" s="42">
        <v>100</v>
      </c>
      <c r="DQ137" s="42">
        <v>100</v>
      </c>
      <c r="DR137" s="380">
        <v>92</v>
      </c>
      <c r="DS137" s="381">
        <v>80</v>
      </c>
      <c r="DT137" s="381">
        <v>80</v>
      </c>
      <c r="DU137" s="381">
        <v>100</v>
      </c>
      <c r="DV137" s="381">
        <v>100</v>
      </c>
      <c r="DW137" s="380">
        <v>67</v>
      </c>
      <c r="DX137" s="381">
        <v>60</v>
      </c>
      <c r="DY137" s="381">
        <v>40</v>
      </c>
      <c r="DZ137" s="381">
        <v>100</v>
      </c>
      <c r="EA137" s="382">
        <v>60</v>
      </c>
      <c r="EB137" s="335" t="s">
        <v>747</v>
      </c>
      <c r="EC137" s="324" t="s">
        <v>1133</v>
      </c>
      <c r="ED137" s="324" t="s">
        <v>1172</v>
      </c>
      <c r="EE137" s="397"/>
    </row>
    <row r="138" spans="2:135" ht="131" hidden="1" thickBot="1" x14ac:dyDescent="0.35">
      <c r="B138" s="282">
        <v>143</v>
      </c>
      <c r="C138" s="421" t="s">
        <v>134</v>
      </c>
      <c r="D138" s="305">
        <v>46099</v>
      </c>
      <c r="E138" s="310" t="s">
        <v>1173</v>
      </c>
      <c r="F138" s="304">
        <v>138736</v>
      </c>
      <c r="G138" s="357">
        <f t="shared" ca="1" si="9"/>
        <v>40.415430869482506</v>
      </c>
      <c r="H138" s="283">
        <v>31564</v>
      </c>
      <c r="I138" s="304" t="s">
        <v>179</v>
      </c>
      <c r="J138" s="304" t="s">
        <v>137</v>
      </c>
      <c r="K138" s="304" t="s">
        <v>138</v>
      </c>
      <c r="L138" s="304" t="s">
        <v>162</v>
      </c>
      <c r="M138" s="304" t="s">
        <v>162</v>
      </c>
      <c r="N138" s="304"/>
      <c r="O138" s="304" t="s">
        <v>183</v>
      </c>
      <c r="P138" s="306" t="s">
        <v>1174</v>
      </c>
      <c r="Q138" s="304" t="s">
        <v>144</v>
      </c>
      <c r="R138" s="304" t="s">
        <v>185</v>
      </c>
      <c r="S138" s="305">
        <v>40392</v>
      </c>
      <c r="T138" s="286">
        <f t="shared" ca="1" si="10"/>
        <v>16.216666666666665</v>
      </c>
      <c r="U138" s="308">
        <f ca="1">Table9[[#This Row],[Years in PET]]</f>
        <v>16.216666666666665</v>
      </c>
      <c r="V138" s="304" t="s">
        <v>59</v>
      </c>
      <c r="W138" s="307">
        <f ca="1">Table9[[#This Row],[Age]]-($T$1-Table9[[#This Row],[Date of Appointment to Current Grade]])/365</f>
        <v>39.613698630136987</v>
      </c>
      <c r="X138" s="309">
        <f ca="1">($T$1-Table9[[#This Row],[Date of Appointment to Current Grade]])/365</f>
        <v>0.80173223934551763</v>
      </c>
      <c r="Y138" s="305">
        <v>46023</v>
      </c>
      <c r="Z138" s="304" t="s">
        <v>187</v>
      </c>
      <c r="AA138" s="305">
        <v>45809</v>
      </c>
      <c r="AB138" s="309">
        <f ca="1">($T$1-Table9[[#This Row],[Date in Position]])/365</f>
        <v>1.3880336092085312</v>
      </c>
      <c r="AC138" s="304" t="s">
        <v>183</v>
      </c>
      <c r="AD138" s="305">
        <v>45909</v>
      </c>
      <c r="AE138" s="304" t="s">
        <v>147</v>
      </c>
      <c r="AF138" s="304" t="s">
        <v>148</v>
      </c>
      <c r="AG138" s="47" t="s">
        <v>1175</v>
      </c>
      <c r="AH138" s="47" t="s">
        <v>1176</v>
      </c>
      <c r="AI138" s="47" t="s">
        <v>1177</v>
      </c>
      <c r="AJ138" s="47" t="s">
        <v>1178</v>
      </c>
      <c r="AK138" s="48" t="s">
        <v>368</v>
      </c>
      <c r="AL138" s="282" t="s">
        <v>153</v>
      </c>
      <c r="AM138" s="53" t="s">
        <v>1179</v>
      </c>
      <c r="AN138" s="313">
        <v>3</v>
      </c>
      <c r="AO138" s="304">
        <v>2</v>
      </c>
      <c r="AP138" s="304">
        <v>3</v>
      </c>
      <c r="AQ138" s="304">
        <v>3</v>
      </c>
      <c r="AR138" s="304">
        <v>3</v>
      </c>
      <c r="AS138" s="304">
        <v>2</v>
      </c>
      <c r="AT138" s="304">
        <v>3</v>
      </c>
      <c r="AU138" s="304">
        <v>3</v>
      </c>
      <c r="AV138" s="304">
        <v>2</v>
      </c>
      <c r="AW138" s="304">
        <v>2</v>
      </c>
      <c r="AX138" s="304">
        <v>3</v>
      </c>
      <c r="AY138" s="304">
        <v>2</v>
      </c>
      <c r="AZ138" s="304">
        <v>3</v>
      </c>
      <c r="BA138" s="304">
        <v>3</v>
      </c>
      <c r="BB138" s="304">
        <v>2</v>
      </c>
      <c r="BC138" s="304">
        <v>2</v>
      </c>
      <c r="BD138" s="304">
        <v>1</v>
      </c>
      <c r="BE138" s="304">
        <v>1</v>
      </c>
      <c r="BF138" s="304">
        <v>2</v>
      </c>
      <c r="BG138" s="304">
        <v>2</v>
      </c>
      <c r="BH138" s="304">
        <v>1</v>
      </c>
      <c r="BI138" s="304">
        <v>3</v>
      </c>
      <c r="BJ138" s="304">
        <v>1</v>
      </c>
      <c r="BK138" s="314">
        <v>2</v>
      </c>
      <c r="BL138" s="325">
        <f>IF(AND(All!$V138="P1",All!$AE138="RDP"),Ruler!E$6,IF(AND(All!$V138="P2",All!$AE138="RDP"),Ruler!E$7,IF(AND(All!$V138="P3",All!$AE138="RDP"),Ruler!E$8,IF(AND(All!$V138="P4",All!$AE138="RDP"),Ruler!E$9,IF(AND(All!$V138="P5",All!$AE138="RDP"),Ruler!E$10,IF(AND(All!$V138="P6",All!$AE138="RDP"),Ruler!E$11,IF(AND(All!$V138="P7",All!$AE138="RDP"),Ruler!E$12,IF(AND(All!$V138="P8",All!$AE138="RDP"),Ruler!E$13,IF(AND(All!$V138="P9",All!$AE138="RDP"),Ruler!E$14,IF(AND(All!$V138="P1",All!$AE138="RMS"),Ruler!E$6,IF(AND(All!$V138="P2",All!$AE138="RMS"),Ruler!E$15,IF(AND(All!$V138="P3",All!$AE138="RMS"),Ruler!E$16,IF(AND(All!$V138="P4",All!$AE138="RMS"),Ruler!E$17,IF(AND(All!$V138="P5",All!$AE138="RMS"),Ruler!E$18,IF(AND(All!$V138="P6",All!$AE138="RMS"),Ruler!E$19,IF(AND(All!$V138="P7",All!$AE138="RMS"),Ruler!E$20,IF(AND(All!$V138="P8",All!$AE138="RMS"),Ruler!E$21,IF(AND(All!$V138="P9",All!$AE138="RMS"),Ruler!E$22,IF(AND(All!$V138="P1",All!$AE138="RSS"),Ruler!E$6,IF(AND(All!$V138="P2",All!$AE138="RSS"),Ruler!E$23,IF(AND(All!$V138="P3",All!$AE138="RSS"),Ruler!E$24,IF(AND(All!$V138="P4",All!$AE138="RSS"),Ruler!E$25,IF(AND(All!$V138="P5",All!$AE138="RSS"),Ruler!E$26,IF(AND(All!$V138="P6",All!$AE138="RSS"),Ruler!E$27,IF(AND(All!$V138="P7",All!$AE138="RSS"),Ruler!E$28,IF(AND(All!$V138="P8",All!$AE138="RSS"),Ruler!E$29,IF(AND(All!$V138="P9",All!$AE138="RSS"),Ruler!E$30,0)))))))))))))))))))))))))))</f>
        <v>3</v>
      </c>
      <c r="BM138" s="325">
        <f>IF(AND(All!$V138="P1",All!$AE138="RDP"),Ruler!F$6,IF(AND(All!$V138="P2",All!$AE138="RDP"),Ruler!F$7,IF(AND(All!$V138="P3",All!$AE138="RDP"),Ruler!F$8,IF(AND(All!$V138="P4",All!$AE138="RDP"),Ruler!F$9,IF(AND(All!$V138="P5",All!$AE138="RDP"),Ruler!F$10,IF(AND(All!$V138="P6",All!$AE138="RDP"),Ruler!F$11,IF(AND(All!$V138="P7",All!$AE138="RDP"),Ruler!F$12,IF(AND(All!$V138="P8",All!$AE138="RDP"),Ruler!F$13,IF(AND(All!$V138="P9",All!$AE138="RDP"),Ruler!F$14,IF(AND(All!$V138="P1",All!$AE138="RMS"),Ruler!F$6,IF(AND(All!$V138="P2",All!$AE138="RMS"),Ruler!F$15,IF(AND(All!$V138="P3",All!$AE138="RMS"),Ruler!F$16,IF(AND(All!$V138="P4",All!$AE138="RMS"),Ruler!F$17,IF(AND(All!$V138="P5",All!$AE138="RMS"),Ruler!F$18,IF(AND(All!$V138="P6",All!$AE138="RMS"),Ruler!F$19,IF(AND(All!$V138="P7",All!$AE138="RMS"),Ruler!F$20,IF(AND(All!$V138="P8",All!$AE138="RMS"),Ruler!F$21,IF(AND(All!$V138="P9",All!$AE138="RMS"),Ruler!F$22,IF(AND(All!$V138="P1",All!$AE138="RSS"),Ruler!F$6,IF(AND(All!$V138="P2",All!$AE138="RSS"),Ruler!F$23,IF(AND(All!$V138="P3",All!$AE138="RSS"),Ruler!F$24,IF(AND(All!$V138="P4",All!$AE138="RSS"),Ruler!F$25,IF(AND(All!$V138="P5",All!$AE138="RSS"),Ruler!F$26,IF(AND(All!$V138="P6",All!$AE138="RSS"),Ruler!F$27,IF(AND(All!$V138="P7",All!$AE138="RSS"),Ruler!F$28,IF(AND(All!$V138="P8",All!$AE138="RSS"),Ruler!F$29,IF(AND(All!$V138="P9",All!$AE138="RSS"),Ruler!F$30,0)))))))))))))))))))))))))))</f>
        <v>3</v>
      </c>
      <c r="BN138" s="325">
        <f>IF(AND(All!$V138="P1",All!$AE138="RDP"),Ruler!G$6,IF(AND(All!$V138="P2",All!$AE138="RDP"),Ruler!G$7,IF(AND(All!$V138="P3",All!$AE138="RDP"),Ruler!G$8,IF(AND(All!$V138="P4",All!$AE138="RDP"),Ruler!G$9,IF(AND(All!$V138="P5",All!$AE138="RDP"),Ruler!G$10,IF(AND(All!$V138="P6",All!$AE138="RDP"),Ruler!G$11,IF(AND(All!$V138="P7",All!$AE138="RDP"),Ruler!G$12,IF(AND(All!$V138="P8",All!$AE138="RDP"),Ruler!G$13,IF(AND(All!$V138="P9",All!$AE138="RDP"),Ruler!G$14,IF(AND(All!$V138="P1",All!$AE138="RMS"),Ruler!G$6,IF(AND(All!$V138="P2",All!$AE138="RMS"),Ruler!G$15,IF(AND(All!$V138="P3",All!$AE138="RMS"),Ruler!G$16,IF(AND(All!$V138="P4",All!$AE138="RMS"),Ruler!G$17,IF(AND(All!$V138="P5",All!$AE138="RMS"),Ruler!G$18,IF(AND(All!$V138="P6",All!$AE138="RMS"),Ruler!G$19,IF(AND(All!$V138="P7",All!$AE138="RMS"),Ruler!G$20,IF(AND(All!$V138="P8",All!$AE138="RMS"),Ruler!G$21,IF(AND(All!$V138="P9",All!$AE138="RMS"),Ruler!G$22,IF(AND(All!$V138="P1",All!$AE138="RSS"),Ruler!G$6,IF(AND(All!$V138="P2",All!$AE138="RSS"),Ruler!G$23,IF(AND(All!$V138="P3",All!$AE138="RSS"),Ruler!G$24,IF(AND(All!$V138="P4",All!$AE138="RSS"),Ruler!G$25,IF(AND(All!$V138="P5",All!$AE138="RSS"),Ruler!G$26,IF(AND(All!$V138="P6",All!$AE138="RSS"),Ruler!G$27,IF(AND(All!$V138="P7",All!$AE138="RSS"),Ruler!G$28,IF(AND(All!$V138="P8",All!$AE138="RSS"),Ruler!G$29,IF(AND(All!$V138="P9",All!$AE138="RSS"),Ruler!G$30,0)))))))))))))))))))))))))))</f>
        <v>3</v>
      </c>
      <c r="BO138" s="325">
        <f>IF(AND(All!$V138="P1",All!$AE138="RDP"),Ruler!H$6,IF(AND(All!$V138="P2",All!$AE138="RDP"),Ruler!H$7,IF(AND(All!$V138="P3",All!$AE138="RDP"),Ruler!H$8,IF(AND(All!$V138="P4",All!$AE138="RDP"),Ruler!H$9,IF(AND(All!$V138="P5",All!$AE138="RDP"),Ruler!H$10,IF(AND(All!$V138="P6",All!$AE138="RDP"),Ruler!H$11,IF(AND(All!$V138="P7",All!$AE138="RDP"),Ruler!H$12,IF(AND(All!$V138="P8",All!$AE138="RDP"),Ruler!H$13,IF(AND(All!$V138="P9",All!$AE138="RDP"),Ruler!H$14,IF(AND(All!$V138="P1",All!$AE138="RMS"),Ruler!H$6,IF(AND(All!$V138="P2",All!$AE138="RMS"),Ruler!H$15,IF(AND(All!$V138="P3",All!$AE138="RMS"),Ruler!H$16,IF(AND(All!$V138="P4",All!$AE138="RMS"),Ruler!H$17,IF(AND(All!$V138="P5",All!$AE138="RMS"),Ruler!H$18,IF(AND(All!$V138="P6",All!$AE138="RMS"),Ruler!H$19,IF(AND(All!$V138="P7",All!$AE138="RMS"),Ruler!H$20,IF(AND(All!$V138="P8",All!$AE138="RMS"),Ruler!H$21,IF(AND(All!$V138="P9",All!$AE138="RMS"),Ruler!H$22,IF(AND(All!$V138="P1",All!$AE138="RSS"),Ruler!H$6,IF(AND(All!$V138="P2",All!$AE138="RSS"),Ruler!H$23,IF(AND(All!$V138="P3",All!$AE138="RSS"),Ruler!H$24,IF(AND(All!$V138="P4",All!$AE138="RSS"),Ruler!H$25,IF(AND(All!$V138="P5",All!$AE138="RSS"),Ruler!H$26,IF(AND(All!$V138="P6",All!$AE138="RSS"),Ruler!H$27,IF(AND(All!$V138="P7",All!$AE138="RSS"),Ruler!H$28,IF(AND(All!$V138="P8",All!$AE138="RSS"),Ruler!H$29,IF(AND(All!$V138="P9",All!$AE138="RSS"),Ruler!H$30,0)))))))))))))))))))))))))))</f>
        <v>3</v>
      </c>
      <c r="BP138" s="325">
        <f>IF(AND(All!$V138="P1",All!$AE138="RDP"),Ruler!I$6,IF(AND(All!$V138="P2",All!$AE138="RDP"),Ruler!I$7,IF(AND(All!$V138="P3",All!$AE138="RDP"),Ruler!I$8,IF(AND(All!$V138="P4",All!$AE138="RDP"),Ruler!I$9,IF(AND(All!$V138="P5",All!$AE138="RDP"),Ruler!I$10,IF(AND(All!$V138="P6",All!$AE138="RDP"),Ruler!I$11,IF(AND(All!$V138="P7",All!$AE138="RDP"),Ruler!I$12,IF(AND(All!$V138="P8",All!$AE138="RDP"),Ruler!I$13,IF(AND(All!$V138="P9",All!$AE138="RDP"),Ruler!I$14,IF(AND(All!$V138="P1",All!$AE138="RMS"),Ruler!I$6,IF(AND(All!$V138="P2",All!$AE138="RMS"),Ruler!I$15,IF(AND(All!$V138="P3",All!$AE138="RMS"),Ruler!I$16,IF(AND(All!$V138="P4",All!$AE138="RMS"),Ruler!I$17,IF(AND(All!$V138="P5",All!$AE138="RMS"),Ruler!I$18,IF(AND(All!$V138="P6",All!$AE138="RMS"),Ruler!I$19,IF(AND(All!$V138="P7",All!$AE138="RMS"),Ruler!I$20,IF(AND(All!$V138="P8",All!$AE138="RMS"),Ruler!I$21,IF(AND(All!$V138="P9",All!$AE138="RMS"),Ruler!I$22,IF(AND(All!$V138="P1",All!$AE138="RSS"),Ruler!I$6,IF(AND(All!$V138="P2",All!$AE138="RSS"),Ruler!I$23,IF(AND(All!$V138="P3",All!$AE138="RSS"),Ruler!I$24,IF(AND(All!$V138="P4",All!$AE138="RSS"),Ruler!I$25,IF(AND(All!$V138="P5",All!$AE138="RSS"),Ruler!I$26,IF(AND(All!$V138="P6",All!$AE138="RSS"),Ruler!I$27,IF(AND(All!$V138="P7",All!$AE138="RSS"),Ruler!I$28,IF(AND(All!$V138="P8",All!$AE138="RSS"),Ruler!I$29,IF(AND(All!$V138="P9",All!$AE138="RSS"),Ruler!I$30,0)))))))))))))))))))))))))))</f>
        <v>3</v>
      </c>
      <c r="BQ138" s="325">
        <f>IF(AND(All!$V138="P1",All!$AE138="RDP"),Ruler!J$6,IF(AND(All!$V138="P2",All!$AE138="RDP"),Ruler!J$7,IF(AND(All!$V138="P3",All!$AE138="RDP"),Ruler!J$8,IF(AND(All!$V138="P4",All!$AE138="RDP"),Ruler!J$9,IF(AND(All!$V138="P5",All!$AE138="RDP"),Ruler!J$10,IF(AND(All!$V138="P6",All!$AE138="RDP"),Ruler!J$11,IF(AND(All!$V138="P7",All!$AE138="RDP"),Ruler!J$12,IF(AND(All!$V138="P8",All!$AE138="RDP"),Ruler!J$13,IF(AND(All!$V138="P9",All!$AE138="RDP"),Ruler!J$14,IF(AND(All!$V138="P1",All!$AE138="RMS"),Ruler!J$6,IF(AND(All!$V138="P2",All!$AE138="RMS"),Ruler!J$15,IF(AND(All!$V138="P3",All!$AE138="RMS"),Ruler!J$16,IF(AND(All!$V138="P4",All!$AE138="RMS"),Ruler!J$17,IF(AND(All!$V138="P5",All!$AE138="RMS"),Ruler!J$18,IF(AND(All!$V138="P6",All!$AE138="RMS"),Ruler!J$19,IF(AND(All!$V138="P7",All!$AE138="RMS"),Ruler!J$20,IF(AND(All!$V138="P8",All!$AE138="RMS"),Ruler!J$21,IF(AND(All!$V138="P9",All!$AE138="RMS"),Ruler!J$22,IF(AND(All!$V138="P1",All!$AE138="RSS"),Ruler!J$6,IF(AND(All!$V138="P2",All!$AE138="RSS"),Ruler!J$23,IF(AND(All!$V138="P3",All!$AE138="RSS"),Ruler!J$24,IF(AND(All!$V138="P4",All!$AE138="RSS"),Ruler!J$25,IF(AND(All!$V138="P5",All!$AE138="RSS"),Ruler!J$26,IF(AND(All!$V138="P6",All!$AE138="RSS"),Ruler!J$27,IF(AND(All!$V138="P7",All!$AE138="RSS"),Ruler!J$28,IF(AND(All!$V138="P8",All!$AE138="RSS"),Ruler!J$29,IF(AND(All!$V138="P9",All!$AE138="RSS"),Ruler!J$30,0)))))))))))))))))))))))))))</f>
        <v>2</v>
      </c>
      <c r="BR138" s="325">
        <f>IF(AND(All!$V138="P1",All!$AE138="RDP"),Ruler!K$6,IF(AND(All!$V138="P2",All!$AE138="RDP"),Ruler!K$7,IF(AND(All!$V138="P3",All!$AE138="RDP"),Ruler!K$8,IF(AND(All!$V138="P4",All!$AE138="RDP"),Ruler!K$9,IF(AND(All!$V138="P5",All!$AE138="RDP"),Ruler!K$10,IF(AND(All!$V138="P6",All!$AE138="RDP"),Ruler!K$11,IF(AND(All!$V138="P7",All!$AE138="RDP"),Ruler!K$12,IF(AND(All!$V138="P8",All!$AE138="RDP"),Ruler!K$13,IF(AND(All!$V138="P9",All!$AE138="RDP"),Ruler!K$14,IF(AND(All!$V138="P1",All!$AE138="RMS"),Ruler!K$6,IF(AND(All!$V138="P2",All!$AE138="RMS"),Ruler!K$15,IF(AND(All!$V138="P3",All!$AE138="RMS"),Ruler!K$16,IF(AND(All!$V138="P4",All!$AE138="RMS"),Ruler!K$17,IF(AND(All!$V138="P5",All!$AE138="RMS"),Ruler!K$18,IF(AND(All!$V138="P6",All!$AE138="RMS"),Ruler!K$19,IF(AND(All!$V138="P7",All!$AE138="RMS"),Ruler!K$20,IF(AND(All!$V138="P8",All!$AE138="RMS"),Ruler!K$21,IF(AND(All!$V138="P9",All!$AE138="RMS"),Ruler!K$22,IF(AND(All!$V138="P1",All!$AE138="RSS"),Ruler!K$6,IF(AND(All!$V138="P2",All!$AE138="RSS"),Ruler!K$23,IF(AND(All!$V138="P3",All!$AE138="RSS"),Ruler!K$24,IF(AND(All!$V138="P4",All!$AE138="RSS"),Ruler!K$25,IF(AND(All!$V138="P5",All!$AE138="RSS"),Ruler!K$26,IF(AND(All!$V138="P6",All!$AE138="RSS"),Ruler!K$27,IF(AND(All!$V138="P7",All!$AE138="RSS"),Ruler!K$28,IF(AND(All!$V138="P8",All!$AE138="RSS"),Ruler!K$29,IF(AND(All!$V138="P9",All!$AE138="RSS"),Ruler!K$30,0)))))))))))))))))))))))))))</f>
        <v>3</v>
      </c>
      <c r="BS138" s="325">
        <f>IF(AND(All!$V138="P1",All!$AE138="RDP"),Ruler!L$6,IF(AND(All!$V138="P2",All!$AE138="RDP"),Ruler!L$7,IF(AND(All!$V138="P3",All!$AE138="RDP"),Ruler!L$8,IF(AND(All!$V138="P4",All!$AE138="RDP"),Ruler!L$9,IF(AND(All!$V138="P5",All!$AE138="RDP"),Ruler!L$10,IF(AND(All!$V138="P6",All!$AE138="RDP"),Ruler!L$11,IF(AND(All!$V138="P7",All!$AE138="RDP"),Ruler!L$12,IF(AND(All!$V138="P8",All!$AE138="RDP"),Ruler!L$13,IF(AND(All!$V138="P9",All!$AE138="RDP"),Ruler!L$14,IF(AND(All!$V138="P1",All!$AE138="RMS"),Ruler!L$6,IF(AND(All!$V138="P2",All!$AE138="RMS"),Ruler!L$15,IF(AND(All!$V138="P3",All!$AE138="RMS"),Ruler!L$16,IF(AND(All!$V138="P4",All!$AE138="RMS"),Ruler!L$17,IF(AND(All!$V138="P5",All!$AE138="RMS"),Ruler!L$18,IF(AND(All!$V138="P6",All!$AE138="RMS"),Ruler!L$19,IF(AND(All!$V138="P7",All!$AE138="RMS"),Ruler!L$20,IF(AND(All!$V138="P8",All!$AE138="RMS"),Ruler!L$21,IF(AND(All!$V138="P9",All!$AE138="RMS"),Ruler!L$22,IF(AND(All!$V138="P1",All!$AE138="RSS"),Ruler!L$6,IF(AND(All!$V138="P2",All!$AE138="RSS"),Ruler!L$23,IF(AND(All!$V138="P3",All!$AE138="RSS"),Ruler!L$24,IF(AND(All!$V138="P4",All!$AE138="RSS"),Ruler!L$25,IF(AND(All!$V138="P5",All!$AE138="RSS"),Ruler!L$26,IF(AND(All!$V138="P6",All!$AE138="RSS"),Ruler!L$27,IF(AND(All!$V138="P7",All!$AE138="RSS"),Ruler!L$28,IF(AND(All!$V138="P8",All!$AE138="RSS"),Ruler!L$29,IF(AND(All!$V138="P9",All!$AE138="RSS"),Ruler!L$30,0)))))))))))))))))))))))))))</f>
        <v>3</v>
      </c>
      <c r="BT138" s="325">
        <f>IF(AND(All!$V138="P1",All!$AE138="RDP"),Ruler!M$6,IF(AND(All!$V138="P2",All!$AE138="RDP"),Ruler!M$7,IF(AND(All!$V138="P3",All!$AE138="RDP"),Ruler!M$8,IF(AND(All!$V138="P4",All!$AE138="RDP"),Ruler!M$9,IF(AND(All!$V138="P5",All!$AE138="RDP"),Ruler!M$10,IF(AND(All!$V138="P6",All!$AE138="RDP"),Ruler!M$11,IF(AND(All!$V138="P7",All!$AE138="RDP"),Ruler!M$12,IF(AND(All!$V138="P8",All!$AE138="RDP"),Ruler!M$13,IF(AND(All!$V138="P9",All!$AE138="RDP"),Ruler!M$14,IF(AND(All!$V138="P1",All!$AE138="RMS"),Ruler!M$6,IF(AND(All!$V138="P2",All!$AE138="RMS"),Ruler!M$15,IF(AND(All!$V138="P3",All!$AE138="RMS"),Ruler!M$16,IF(AND(All!$V138="P4",All!$AE138="RMS"),Ruler!M$17,IF(AND(All!$V138="P5",All!$AE138="RMS"),Ruler!M$18,IF(AND(All!$V138="P6",All!$AE138="RMS"),Ruler!M$19,IF(AND(All!$V138="P7",All!$AE138="RMS"),Ruler!M$20,IF(AND(All!$V138="P8",All!$AE138="RMS"),Ruler!M$21,IF(AND(All!$V138="P9",All!$AE138="RMS"),Ruler!M$22,IF(AND(All!$V138="P1",All!$AE138="RSS"),Ruler!M$6,IF(AND(All!$V138="P2",All!$AE138="RSS"),Ruler!M$23,IF(AND(All!$V138="P3",All!$AE138="RSS"),Ruler!M$24,IF(AND(All!$V138="P4",All!$AE138="RSS"),Ruler!M$25,IF(AND(All!$V138="P5",All!$AE138="RSS"),Ruler!M$26,IF(AND(All!$V138="P6",All!$AE138="RSS"),Ruler!M$27,IF(AND(All!$V138="P7",All!$AE138="RSS"),Ruler!M$28,IF(AND(All!$V138="P8",All!$AE138="RSS"),Ruler!M$29,IF(AND(All!$V138="P9",All!$AE138="RSS"),Ruler!M$30,0)))))))))))))))))))))))))))</f>
        <v>3</v>
      </c>
      <c r="BU138" s="325">
        <f>IF(AND(All!$V138="P1",All!$AE138="RDP"),Ruler!N$6,IF(AND(All!$V138="P2",All!$AE138="RDP"),Ruler!N$7,IF(AND(All!$V138="P3",All!$AE138="RDP"),Ruler!N$8,IF(AND(All!$V138="P4",All!$AE138="RDP"),Ruler!N$9,IF(AND(All!$V138="P5",All!$AE138="RDP"),Ruler!N$10,IF(AND(All!$V138="P6",All!$AE138="RDP"),Ruler!N$11,IF(AND(All!$V138="P7",All!$AE138="RDP"),Ruler!N$12,IF(AND(All!$V138="P8",All!$AE138="RDP"),Ruler!N$13,IF(AND(All!$V138="P9",All!$AE138="RDP"),Ruler!N$14,IF(AND(All!$V138="P1",All!$AE138="RMS"),Ruler!N$6,IF(AND(All!$V138="P2",All!$AE138="RMS"),Ruler!N$15,IF(AND(All!$V138="P3",All!$AE138="RMS"),Ruler!N$16,IF(AND(All!$V138="P4",All!$AE138="RMS"),Ruler!N$17,IF(AND(All!$V138="P5",All!$AE138="RMS"),Ruler!N$18,IF(AND(All!$V138="P6",All!$AE138="RMS"),Ruler!N$19,IF(AND(All!$V138="P7",All!$AE138="RMS"),Ruler!N$20,IF(AND(All!$V138="P8",All!$AE138="RMS"),Ruler!N$21,IF(AND(All!$V138="P9",All!$AE138="RMS"),Ruler!N$22,IF(AND(All!$V138="P1",All!$AE138="RSS"),Ruler!N$6,IF(AND(All!$V138="P2",All!$AE138="RSS"),Ruler!N$23,IF(AND(All!$V138="P3",All!$AE138="RSS"),Ruler!N$24,IF(AND(All!$V138="P4",All!$AE138="RSS"),Ruler!N$25,IF(AND(All!$V138="P5",All!$AE138="RSS"),Ruler!N$26,IF(AND(All!$V138="P6",All!$AE138="RSS"),Ruler!N$27,IF(AND(All!$V138="P7",All!$AE138="RSS"),Ruler!N$28,IF(AND(All!$V138="P8",All!$AE138="RSS"),Ruler!N$29,IF(AND(All!$V138="P9",All!$AE138="RSS"),Ruler!N$30,0)))))))))))))))))))))))))))</f>
        <v>2</v>
      </c>
      <c r="BV138" s="325">
        <f>IF(AND(All!$V138="P1",All!$AE138="RDP"),Ruler!O$6,IF(AND(All!$V138="P2",All!$AE138="RDP"),Ruler!O$7,IF(AND(All!$V138="P3",All!$AE138="RDP"),Ruler!O$8,IF(AND(All!$V138="P4",All!$AE138="RDP"),Ruler!O$9,IF(AND(All!$V138="P5",All!$AE138="RDP"),Ruler!O$10,IF(AND(All!$V138="P6",All!$AE138="RDP"),Ruler!O$11,IF(AND(All!$V138="P7",All!$AE138="RDP"),Ruler!O$12,IF(AND(All!$V138="P8",All!$AE138="RDP"),Ruler!O$13,IF(AND(All!$V138="P9",All!$AE138="RDP"),Ruler!O$14,IF(AND(All!$V138="P1",All!$AE138="RMS"),Ruler!O$6,IF(AND(All!$V138="P2",All!$AE138="RMS"),Ruler!O$15,IF(AND(All!$V138="P3",All!$AE138="RMS"),Ruler!O$16,IF(AND(All!$V138="P4",All!$AE138="RMS"),Ruler!O$17,IF(AND(All!$V138="P5",All!$AE138="RMS"),Ruler!O$18,IF(AND(All!$V138="P6",All!$AE138="RMS"),Ruler!O$19,IF(AND(All!$V138="P7",All!$AE138="RMS"),Ruler!O$20,IF(AND(All!$V138="P8",All!$AE138="RMS"),Ruler!O$21,IF(AND(All!$V138="P9",All!$AE138="RMS"),Ruler!O$22,IF(AND(All!$V138="P1",All!$AE138="RSS"),Ruler!O$6,IF(AND(All!$V138="P2",All!$AE138="RSS"),Ruler!O$23,IF(AND(All!$V138="P3",All!$AE138="RSS"),Ruler!O$24,IF(AND(All!$V138="P4",All!$AE138="RSS"),Ruler!O$25,IF(AND(All!$V138="P5",All!$AE138="RSS"),Ruler!O$26,IF(AND(All!$V138="P6",All!$AE138="RSS"),Ruler!O$27,IF(AND(All!$V138="P7",All!$AE138="RSS"),Ruler!O$28,IF(AND(All!$V138="P8",All!$AE138="RSS"),Ruler!O$29,IF(AND(All!$V138="P9",All!$AE138="RSS"),Ruler!O$30,0)))))))))))))))))))))))))))</f>
        <v>3</v>
      </c>
      <c r="BW138" s="325">
        <f>IF(AND(All!$V138="P1",All!$AE138="RDP"),Ruler!P$6,IF(AND(All!$V138="P2",All!$AE138="RDP"),Ruler!P$7,IF(AND(All!$V138="P3",All!$AE138="RDP"),Ruler!P$8,IF(AND(All!$V138="P4",All!$AE138="RDP"),Ruler!P$9,IF(AND(All!$V138="P5",All!$AE138="RDP"),Ruler!P$10,IF(AND(All!$V138="P6",All!$AE138="RDP"),Ruler!P$11,IF(AND(All!$V138="P7",All!$AE138="RDP"),Ruler!P$12,IF(AND(All!$V138="P8",All!$AE138="RDP"),Ruler!P$13,IF(AND(All!$V138="P9",All!$AE138="RDP"),Ruler!P$14,IF(AND(All!$V138="P1",All!$AE138="RMS"),Ruler!P$6,IF(AND(All!$V138="P2",All!$AE138="RMS"),Ruler!P$15,IF(AND(All!$V138="P3",All!$AE138="RMS"),Ruler!P$16,IF(AND(All!$V138="P4",All!$AE138="RMS"),Ruler!P$17,IF(AND(All!$V138="P5",All!$AE138="RMS"),Ruler!P$18,IF(AND(All!$V138="P6",All!$AE138="RMS"),Ruler!P$19,IF(AND(All!$V138="P7",All!$AE138="RMS"),Ruler!P$20,IF(AND(All!$V138="P8",All!$AE138="RMS"),Ruler!P$21,IF(AND(All!$V138="P9",All!$AE138="RMS"),Ruler!P$22,IF(AND(All!$V138="P1",All!$AE138="RSS"),Ruler!P$6,IF(AND(All!$V138="P2",All!$AE138="RSS"),Ruler!P$23,IF(AND(All!$V138="P3",All!$AE138="RSS"),Ruler!P$24,IF(AND(All!$V138="P4",All!$AE138="RSS"),Ruler!P$25,IF(AND(All!$V138="P5",All!$AE138="RSS"),Ruler!P$26,IF(AND(All!$V138="P6",All!$AE138="RSS"),Ruler!P$27,IF(AND(All!$V138="P7",All!$AE138="RSS"),Ruler!P$28,IF(AND(All!$V138="P8",All!$AE138="RSS"),Ruler!P$29,IF(AND(All!$V138="P9",All!$AE138="RSS"),Ruler!P$30,0)))))))))))))))))))))))))))</f>
        <v>3</v>
      </c>
      <c r="BX138" s="325">
        <f>IF(AND(All!$V138="P1",All!$AE138="RDP"),Ruler!Q$6,IF(AND(All!$V138="P2",All!$AE138="RDP"),Ruler!Q$7,IF(AND(All!$V138="P3",All!$AE138="RDP"),Ruler!Q$8,IF(AND(All!$V138="P4",All!$AE138="RDP"),Ruler!Q$9,IF(AND(All!$V138="P5",All!$AE138="RDP"),Ruler!Q$10,IF(AND(All!$V138="P6",All!$AE138="RDP"),Ruler!Q$11,IF(AND(All!$V138="P7",All!$AE138="RDP"),Ruler!Q$12,IF(AND(All!$V138="P8",All!$AE138="RDP"),Ruler!Q$13,IF(AND(All!$V138="P9",All!$AE138="RDP"),Ruler!Q$14,IF(AND(All!$V138="P1",All!$AE138="RMS"),Ruler!Q$6,IF(AND(All!$V138="P2",All!$AE138="RMS"),Ruler!Q$15,IF(AND(All!$V138="P3",All!$AE138="RMS"),Ruler!Q$16,IF(AND(All!$V138="P4",All!$AE138="RMS"),Ruler!Q$17,IF(AND(All!$V138="P5",All!$AE138="RMS"),Ruler!Q$18,IF(AND(All!$V138="P6",All!$AE138="RMS"),Ruler!Q$19,IF(AND(All!$V138="P7",All!$AE138="RMS"),Ruler!Q$20,IF(AND(All!$V138="P8",All!$AE138="RMS"),Ruler!Q$21,IF(AND(All!$V138="P9",All!$AE138="RMS"),Ruler!Q$22,IF(AND(All!$V138="P1",All!$AE138="RSS"),Ruler!Q$6,IF(AND(All!$V138="P2",All!$AE138="RSS"),Ruler!Q$23,IF(AND(All!$V138="P3",All!$AE138="RSS"),Ruler!Q$24,IF(AND(All!$V138="P4",All!$AE138="RSS"),Ruler!Q$25,IF(AND(All!$V138="P5",All!$AE138="RSS"),Ruler!Q$26,IF(AND(All!$V138="P6",All!$AE138="RSS"),Ruler!Q$27,IF(AND(All!$V138="P7",All!$AE138="RSS"),Ruler!Q$28,IF(AND(All!$V138="P8",All!$AE138="RSS"),Ruler!Q$29,IF(AND(All!$V138="P9",All!$AE138="RSS"),Ruler!Q$30,0)))))))))))))))))))))))))))</f>
        <v>3</v>
      </c>
      <c r="BY138" s="325">
        <f>IF(AND(All!$V138="P1",All!$AE138="RDP"),Ruler!R$6,IF(AND(All!$V138="P2",All!$AE138="RDP"),Ruler!R$7,IF(AND(All!$V138="P3",All!$AE138="RDP"),Ruler!R$8,IF(AND(All!$V138="P4",All!$AE138="RDP"),Ruler!R$9,IF(AND(All!$V138="P5",All!$AE138="RDP"),Ruler!R$10,IF(AND(All!$V138="P6",All!$AE138="RDP"),Ruler!R$11,IF(AND(All!$V138="P7",All!$AE138="RDP"),Ruler!R$12,IF(AND(All!$V138="P8",All!$AE138="RDP"),Ruler!R$13,IF(AND(All!$V138="P9",All!$AE138="RDP"),Ruler!R$14,IF(AND(All!$V138="P1",All!$AE138="RMS"),Ruler!R$6,IF(AND(All!$V138="P2",All!$AE138="RMS"),Ruler!R$15,IF(AND(All!$V138="P3",All!$AE138="RMS"),Ruler!R$16,IF(AND(All!$V138="P4",All!$AE138="RMS"),Ruler!R$17,IF(AND(All!$V138="P5",All!$AE138="RMS"),Ruler!R$18,IF(AND(All!$V138="P6",All!$AE138="RMS"),Ruler!R$19,IF(AND(All!$V138="P7",All!$AE138="RMS"),Ruler!R$20,IF(AND(All!$V138="P8",All!$AE138="RMS"),Ruler!R$21,IF(AND(All!$V138="P9",All!$AE138="RMS"),Ruler!R$22,IF(AND(All!$V138="P1",All!$AE138="RSS"),Ruler!R$6,IF(AND(All!$V138="P2",All!$AE138="RSS"),Ruler!R$23,IF(AND(All!$V138="P3",All!$AE138="RSS"),Ruler!R$24,IF(AND(All!$V138="P4",All!$AE138="RSS"),Ruler!R$25,IF(AND(All!$V138="P5",All!$AE138="RSS"),Ruler!R$26,IF(AND(All!$V138="P6",All!$AE138="RSS"),Ruler!R$27,IF(AND(All!$V138="P7",All!$AE138="RSS"),Ruler!R$28,IF(AND(All!$V138="P8",All!$AE138="RSS"),Ruler!R$29,IF(AND(All!$V138="P9",All!$AE138="RSS"),Ruler!R$30,0)))))))))))))))))))))))))))</f>
        <v>3</v>
      </c>
      <c r="BZ138" s="325">
        <f>IF(AND(All!$V138="P1",All!$AE138="RDP"),Ruler!S$6,IF(AND(All!$V138="P2",All!$AE138="RDP"),Ruler!S$7,IF(AND(All!$V138="P3",All!$AE138="RDP"),Ruler!S$8,IF(AND(All!$V138="P4",All!$AE138="RDP"),Ruler!S$9,IF(AND(All!$V138="P5",All!$AE138="RDP"),Ruler!S$10,IF(AND(All!$V138="P6",All!$AE138="RDP"),Ruler!S$11,IF(AND(All!$V138="P7",All!$AE138="RDP"),Ruler!S$12,IF(AND(All!$V138="P8",All!$AE138="RDP"),Ruler!S$13,IF(AND(All!$V138="P9",All!$AE138="RDP"),Ruler!S$14,IF(AND(All!$V138="P1",All!$AE138="RMS"),Ruler!S$6,IF(AND(All!$V138="P2",All!$AE138="RMS"),Ruler!S$15,IF(AND(All!$V138="P3",All!$AE138="RMS"),Ruler!S$16,IF(AND(All!$V138="P4",All!$AE138="RMS"),Ruler!S$17,IF(AND(All!$V138="P5",All!$AE138="RMS"),Ruler!S$18,IF(AND(All!$V138="P6",All!$AE138="RMS"),Ruler!S$19,IF(AND(All!$V138="P7",All!$AE138="RMS"),Ruler!S$20,IF(AND(All!$V138="P8",All!$AE138="RMS"),Ruler!S$21,IF(AND(All!$V138="P9",All!$AE138="RMS"),Ruler!S$22,IF(AND(All!$V138="P1",All!$AE138="RSS"),Ruler!S$6,IF(AND(All!$V138="P2",All!$AE138="RSS"),Ruler!S$23,IF(AND(All!$V138="P3",All!$AE138="RSS"),Ruler!S$24,IF(AND(All!$V138="P4",All!$AE138="RSS"),Ruler!S$25,IF(AND(All!$V138="P5",All!$AE138="RSS"),Ruler!S$26,IF(AND(All!$V138="P6",All!$AE138="RSS"),Ruler!S$27,IF(AND(All!$V138="P7",All!$AE138="RSS"),Ruler!S$28,IF(AND(All!$V138="P8",All!$AE138="RSS"),Ruler!S$29,IF(AND(All!$V138="P9",All!$AE138="RSS"),Ruler!S$30,0)))))))))))))))))))))))))))</f>
        <v>2</v>
      </c>
      <c r="CA138" s="325">
        <f>IF(AND(All!$V138="P1",All!$AE138="RDP"),Ruler!T$6,IF(AND(All!$V138="P2",All!$AE138="RDP"),Ruler!T$7,IF(AND(All!$V138="P3",All!$AE138="RDP"),Ruler!T$8,IF(AND(All!$V138="P4",All!$AE138="RDP"),Ruler!T$9,IF(AND(All!$V138="P5",All!$AE138="RDP"),Ruler!T$10,IF(AND(All!$V138="P6",All!$AE138="RDP"),Ruler!T$11,IF(AND(All!$V138="P7",All!$AE138="RDP"),Ruler!T$12,IF(AND(All!$V138="P8",All!$AE138="RDP"),Ruler!T$13,IF(AND(All!$V138="P9",All!$AE138="RDP"),Ruler!T$14,IF(AND(All!$V138="P1",All!$AE138="RMS"),Ruler!T$6,IF(AND(All!$V138="P2",All!$AE138="RMS"),Ruler!T$15,IF(AND(All!$V138="P3",All!$AE138="RMS"),Ruler!T$16,IF(AND(All!$V138="P4",All!$AE138="RMS"),Ruler!T$17,IF(AND(All!$V138="P5",All!$AE138="RMS"),Ruler!T$18,IF(AND(All!$V138="P6",All!$AE138="RMS"),Ruler!T$19,IF(AND(All!$V138="P7",All!$AE138="RMS"),Ruler!T$20,IF(AND(All!$V138="P8",All!$AE138="RMS"),Ruler!T$21,IF(AND(All!$V138="P9",All!$AE138="RMS"),Ruler!T$22,IF(AND(All!$V138="P1",All!$AE138="RSS"),Ruler!T$6,IF(AND(All!$V138="P2",All!$AE138="RSS"),Ruler!T$23,IF(AND(All!$V138="P3",All!$AE138="RSS"),Ruler!T$24,IF(AND(All!$V138="P4",All!$AE138="RSS"),Ruler!T$25,IF(AND(All!$V138="P5",All!$AE138="RSS"),Ruler!T$26,IF(AND(All!$V138="P6",All!$AE138="RSS"),Ruler!T$27,IF(AND(All!$V138="P7",All!$AE138="RSS"),Ruler!T$28,IF(AND(All!$V138="P8",All!$AE138="RSS"),Ruler!T$29,IF(AND(All!$V138="P9",All!$AE138="RSS"),Ruler!T$30,0)))))))))))))))))))))))))))</f>
        <v>2</v>
      </c>
      <c r="CB138" s="325">
        <f>IF(AND(All!$V138="P1",All!$AE138="RDP"),Ruler!U$6,IF(AND(All!$V138="P2",All!$AE138="RDP"),Ruler!U$7,IF(AND(All!$V138="P3",All!$AE138="RDP"),Ruler!U$8,IF(AND(All!$V138="P4",All!$AE138="RDP"),Ruler!U$9,IF(AND(All!$V138="P5",All!$AE138="RDP"),Ruler!U$10,IF(AND(All!$V138="P6",All!$AE138="RDP"),Ruler!U$11,IF(AND(All!$V138="P7",All!$AE138="RDP"),Ruler!U$12,IF(AND(All!$V138="P8",All!$AE138="RDP"),Ruler!U$13,IF(AND(All!$V138="P9",All!$AE138="RDP"),Ruler!U$14,IF(AND(All!$V138="P1",All!$AE138="RMS"),Ruler!U$6,IF(AND(All!$V138="P2",All!$AE138="RMS"),Ruler!U$15,IF(AND(All!$V138="P3",All!$AE138="RMS"),Ruler!U$16,IF(AND(All!$V138="P4",All!$AE138="RMS"),Ruler!U$17,IF(AND(All!$V138="P5",All!$AE138="RMS"),Ruler!U$18,IF(AND(All!$V138="P6",All!$AE138="RMS"),Ruler!U$19,IF(AND(All!$V138="P7",All!$AE138="RMS"),Ruler!U$20,IF(AND(All!$V138="P8",All!$AE138="RMS"),Ruler!U$21,IF(AND(All!$V138="P9",All!$AE138="RMS"),Ruler!U$22,IF(AND(All!$V138="P1",All!$AE138="RSS"),Ruler!U$6,IF(AND(All!$V138="P2",All!$AE138="RSS"),Ruler!U$23,IF(AND(All!$V138="P3",All!$AE138="RSS"),Ruler!U$24,IF(AND(All!$V138="P4",All!$AE138="RSS"),Ruler!U$25,IF(AND(All!$V138="P5",All!$AE138="RSS"),Ruler!U$26,IF(AND(All!$V138="P6",All!$AE138="RSS"),Ruler!U$27,IF(AND(All!$V138="P7",All!$AE138="RSS"),Ruler!U$28,IF(AND(All!$V138="P8",All!$AE138="RSS"),Ruler!U$29,IF(AND(All!$V138="P9",All!$AE138="RSS"),Ruler!U$30,0)))))))))))))))))))))))))))</f>
        <v>2</v>
      </c>
      <c r="CC138" s="325">
        <f>IF(AND(All!$V138="P1",All!$AE138="RDP"),Ruler!V$6,IF(AND(All!$V138="P2",All!$AE138="RDP"),Ruler!V$7,IF(AND(All!$V138="P3",All!$AE138="RDP"),Ruler!V$8,IF(AND(All!$V138="P4",All!$AE138="RDP"),Ruler!V$9,IF(AND(All!$V138="P5",All!$AE138="RDP"),Ruler!V$10,IF(AND(All!$V138="P6",All!$AE138="RDP"),Ruler!V$11,IF(AND(All!$V138="P7",All!$AE138="RDP"),Ruler!V$12,IF(AND(All!$V138="P8",All!$AE138="RDP"),Ruler!V$13,IF(AND(All!$V138="P9",All!$AE138="RDP"),Ruler!V$14,IF(AND(All!$V138="P1",All!$AE138="RMS"),Ruler!V$6,IF(AND(All!$V138="P2",All!$AE138="RMS"),Ruler!V$15,IF(AND(All!$V138="P3",All!$AE138="RMS"),Ruler!V$16,IF(AND(All!$V138="P4",All!$AE138="RMS"),Ruler!V$17,IF(AND(All!$V138="P5",All!$AE138="RMS"),Ruler!V$18,IF(AND(All!$V138="P6",All!$AE138="RMS"),Ruler!V$19,IF(AND(All!$V138="P7",All!$AE138="RMS"),Ruler!V$20,IF(AND(All!$V138="P8",All!$AE138="RMS"),Ruler!V$21,IF(AND(All!$V138="P9",All!$AE138="RMS"),Ruler!V$22,IF(AND(All!$V138="P1",All!$AE138="RSS"),Ruler!V$6,IF(AND(All!$V138="P2",All!$AE138="RSS"),Ruler!V$23,IF(AND(All!$V138="P3",All!$AE138="RSS"),Ruler!V$24,IF(AND(All!$V138="P4",All!$AE138="RSS"),Ruler!V$25,IF(AND(All!$V138="P5",All!$AE138="RSS"),Ruler!V$26,IF(AND(All!$V138="P6",All!$AE138="RSS"),Ruler!V$27,IF(AND(All!$V138="P7",All!$AE138="RSS"),Ruler!V$28,IF(AND(All!$V138="P8",All!$AE138="RSS"),Ruler!V$29,IF(AND(All!$V138="P9",All!$AE138="RSS"),Ruler!V$30,0)))))))))))))))))))))))))))</f>
        <v>2</v>
      </c>
      <c r="CD138" s="325">
        <f>IF(AND(All!$V138="P1",All!$AE138="RDP"),Ruler!W$6,IF(AND(All!$V138="P2",All!$AE138="RDP"),Ruler!W$7,IF(AND(All!$V138="P3",All!$AE138="RDP"),Ruler!W$8,IF(AND(All!$V138="P4",All!$AE138="RDP"),Ruler!W$9,IF(AND(All!$V138="P5",All!$AE138="RDP"),Ruler!W$10,IF(AND(All!$V138="P6",All!$AE138="RDP"),Ruler!W$11,IF(AND(All!$V138="P7",All!$AE138="RDP"),Ruler!W$12,IF(AND(All!$V138="P8",All!$AE138="RDP"),Ruler!W$13,IF(AND(All!$V138="P9",All!$AE138="RDP"),Ruler!W$14,IF(AND(All!$V138="P1",All!$AE138="RMS"),Ruler!W$6,IF(AND(All!$V138="P2",All!$AE138="RMS"),Ruler!W$15,IF(AND(All!$V138="P3",All!$AE138="RMS"),Ruler!W$16,IF(AND(All!$V138="P4",All!$AE138="RMS"),Ruler!W$17,IF(AND(All!$V138="P5",All!$AE138="RMS"),Ruler!W$18,IF(AND(All!$V138="P6",All!$AE138="RMS"),Ruler!W$19,IF(AND(All!$V138="P7",All!$AE138="RMS"),Ruler!W$20,IF(AND(All!$V138="P8",All!$AE138="RMS"),Ruler!W$21,IF(AND(All!$V138="P9",All!$AE138="RMS"),Ruler!W$22,IF(AND(All!$V138="P1",All!$AE138="RSS"),Ruler!W$6,IF(AND(All!$V138="P2",All!$AE138="RSS"),Ruler!W$23,IF(AND(All!$V138="P3",All!$AE138="RSS"),Ruler!W$24,IF(AND(All!$V138="P4",All!$AE138="RSS"),Ruler!W$25,IF(AND(All!$V138="P5",All!$AE138="RSS"),Ruler!W$26,IF(AND(All!$V138="P6",All!$AE138="RSS"),Ruler!W$27,IF(AND(All!$V138="P7",All!$AE138="RSS"),Ruler!W$28,IF(AND(All!$V138="P8",All!$AE138="RSS"),Ruler!W$29,IF(AND(All!$V138="P9",All!$AE138="RSS"),Ruler!W$30,0)))))))))))))))))))))))))))</f>
        <v>2</v>
      </c>
      <c r="CE138" s="325">
        <f>IF(AND(All!$V138="P1",All!$AE138="RDP"),Ruler!X$6,IF(AND(All!$V138="P2",All!$AE138="RDP"),Ruler!X$7,IF(AND(All!$V138="P3",All!$AE138="RDP"),Ruler!X$8,IF(AND(All!$V138="P4",All!$AE138="RDP"),Ruler!X$9,IF(AND(All!$V138="P5",All!$AE138="RDP"),Ruler!X$10,IF(AND(All!$V138="P6",All!$AE138="RDP"),Ruler!X$11,IF(AND(All!$V138="P7",All!$AE138="RDP"),Ruler!X$12,IF(AND(All!$V138="P8",All!$AE138="RDP"),Ruler!X$13,IF(AND(All!$V138="P9",All!$AE138="RDP"),Ruler!X$14,IF(AND(All!$V138="P1",All!$AE138="RMS"),Ruler!X$6,IF(AND(All!$V138="P2",All!$AE138="RMS"),Ruler!X$15,IF(AND(All!$V138="P3",All!$AE138="RMS"),Ruler!X$16,IF(AND(All!$V138="P4",All!$AE138="RMS"),Ruler!X$17,IF(AND(All!$V138="P5",All!$AE138="RMS"),Ruler!X$18,IF(AND(All!$V138="P6",All!$AE138="RMS"),Ruler!X$19,IF(AND(All!$V138="P7",All!$AE138="RMS"),Ruler!X$20,IF(AND(All!$V138="P8",All!$AE138="RMS"),Ruler!X$21,IF(AND(All!$V138="P9",All!$AE138="RMS"),Ruler!X$22,IF(AND(All!$V138="P1",All!$AE138="RSS"),Ruler!X$6,IF(AND(All!$V138="P2",All!$AE138="RSS"),Ruler!X$23,IF(AND(All!$V138="P3",All!$AE138="RSS"),Ruler!X$24,IF(AND(All!$V138="P4",All!$AE138="RSS"),Ruler!X$25,IF(AND(All!$V138="P5",All!$AE138="RSS"),Ruler!X$26,IF(AND(All!$V138="P6",All!$AE138="RSS"),Ruler!X$27,IF(AND(All!$V138="P7",All!$AE138="RSS"),Ruler!X$28,IF(AND(All!$V138="P8",All!$AE138="RSS"),Ruler!X$29,IF(AND(All!$V138="P9",All!$AE138="RSS"),Ruler!X$30,0)))))))))))))))))))))))))))</f>
        <v>2</v>
      </c>
      <c r="CF138" s="325">
        <f>IF(AND(All!$V138="P1",All!$AE138="RDP"),Ruler!Y$6,IF(AND(All!$V138="P2",All!$AE138="RDP"),Ruler!Y$7,IF(AND(All!$V138="P3",All!$AE138="RDP"),Ruler!Y$8,IF(AND(All!$V138="P4",All!$AE138="RDP"),Ruler!Y$9,IF(AND(All!$V138="P5",All!$AE138="RDP"),Ruler!Y$10,IF(AND(All!$V138="P6",All!$AE138="RDP"),Ruler!Y$11,IF(AND(All!$V138="P7",All!$AE138="RDP"),Ruler!Y$12,IF(AND(All!$V138="P8",All!$AE138="RDP"),Ruler!Y$13,IF(AND(All!$V138="P9",All!$AE138="RDP"),Ruler!Y$14,IF(AND(All!$V138="P1",All!$AE138="RMS"),Ruler!Y$6,IF(AND(All!$V138="P2",All!$AE138="RMS"),Ruler!Y$15,IF(AND(All!$V138="P3",All!$AE138="RMS"),Ruler!Y$16,IF(AND(All!$V138="P4",All!$AE138="RMS"),Ruler!Y$17,IF(AND(All!$V138="P5",All!$AE138="RMS"),Ruler!Y$18,IF(AND(All!$V138="P6",All!$AE138="RMS"),Ruler!Y$19,IF(AND(All!$V138="P7",All!$AE138="RMS"),Ruler!Y$20,IF(AND(All!$V138="P8",All!$AE138="RMS"),Ruler!Y$21,IF(AND(All!$V138="P9",All!$AE138="RMS"),Ruler!Y$22,IF(AND(All!$V138="P1",All!$AE138="RSS"),Ruler!Y$6,IF(AND(All!$V138="P2",All!$AE138="RSS"),Ruler!Y$23,IF(AND(All!$V138="P3",All!$AE138="RSS"),Ruler!Y$24,IF(AND(All!$V138="P4",All!$AE138="RSS"),Ruler!Y$25,IF(AND(All!$V138="P5",All!$AE138="RSS"),Ruler!Y$26,IF(AND(All!$V138="P6",All!$AE138="RSS"),Ruler!Y$27,IF(AND(All!$V138="P7",All!$AE138="RSS"),Ruler!Y$28,IF(AND(All!$V138="P8",All!$AE138="RSS"),Ruler!Y$29,IF(AND(All!$V138="P9",All!$AE138="RSS"),Ruler!Y$30,0)))))))))))))))))))))))))))</f>
        <v>1</v>
      </c>
      <c r="CG138" s="325">
        <f>IF(AND(All!$V138="P1",All!$AE138="RDP"),Ruler!Z$6,IF(AND(All!$V138="P2",All!$AE138="RDP"),Ruler!Z$7,IF(AND(All!$V138="P3",All!$AE138="RDP"),Ruler!Z$8,IF(AND(All!$V138="P4",All!$AE138="RDP"),Ruler!Z$9,IF(AND(All!$V138="P5",All!$AE138="RDP"),Ruler!Z$10,IF(AND(All!$V138="P6",All!$AE138="RDP"),Ruler!Z$11,IF(AND(All!$V138="P7",All!$AE138="RDP"),Ruler!Z$12,IF(AND(All!$V138="P8",All!$AE138="RDP"),Ruler!Z$13,IF(AND(All!$V138="P9",All!$AE138="RDP"),Ruler!Z$14,IF(AND(All!$V138="P1",All!$AE138="RMS"),Ruler!Z$6,IF(AND(All!$V138="P2",All!$AE138="RMS"),Ruler!Z$15,IF(AND(All!$V138="P3",All!$AE138="RMS"),Ruler!Z$16,IF(AND(All!$V138="P4",All!$AE138="RMS"),Ruler!Z$17,IF(AND(All!$V138="P5",All!$AE138="RMS"),Ruler!Z$18,IF(AND(All!$V138="P6",All!$AE138="RMS"),Ruler!Z$19,IF(AND(All!$V138="P7",All!$AE138="RMS"),Ruler!Z$20,IF(AND(All!$V138="P8",All!$AE138="RMS"),Ruler!Z$21,IF(AND(All!$V138="P9",All!$AE138="RMS"),Ruler!Z$22,IF(AND(All!$V138="P1",All!$AE138="RSS"),Ruler!Z$6,IF(AND(All!$V138="P2",All!$AE138="RSS"),Ruler!Z$23,IF(AND(All!$V138="P3",All!$AE138="RSS"),Ruler!Z$24,IF(AND(All!$V138="P4",All!$AE138="RSS"),Ruler!Z$25,IF(AND(All!$V138="P5",All!$AE138="RSS"),Ruler!Z$26,IF(AND(All!$V138="P6",All!$AE138="RSS"),Ruler!Z$27,IF(AND(All!$V138="P7",All!$AE138="RSS"),Ruler!Z$28,IF(AND(All!$V138="P8",All!$AE138="RSS"),Ruler!Z$29,IF(AND(All!$V138="P9",All!$AE138="RSS"),Ruler!Z$30,0)))))))))))))))))))))))))))</f>
        <v>2</v>
      </c>
      <c r="CH138" s="325">
        <f>IF(AND(All!$V138="P1",All!$AE138="RDP"),Ruler!AA$6,IF(AND(All!$V138="P2",All!$AE138="RDP"),Ruler!AA$7,IF(AND(All!$V138="P3",All!$AE138="RDP"),Ruler!AA$8,IF(AND(All!$V138="P4",All!$AE138="RDP"),Ruler!AA$9,IF(AND(All!$V138="P5",All!$AE138="RDP"),Ruler!AA$10,IF(AND(All!$V138="P6",All!$AE138="RDP"),Ruler!AA$11,IF(AND(All!$V138="P7",All!$AE138="RDP"),Ruler!AA$12,IF(AND(All!$V138="P8",All!$AE138="RDP"),Ruler!AA$13,IF(AND(All!$V138="P9",All!$AE138="RDP"),Ruler!AA$14,IF(AND(All!$V138="P1",All!$AE138="RMS"),Ruler!AA$6,IF(AND(All!$V138="P2",All!$AE138="RMS"),Ruler!AA$15,IF(AND(All!$V138="P3",All!$AE138="RMS"),Ruler!AA$16,IF(AND(All!$V138="P4",All!$AE138="RMS"),Ruler!AA$17,IF(AND(All!$V138="P5",All!$AE138="RMS"),Ruler!AA$18,IF(AND(All!$V138="P6",All!$AE138="RMS"),Ruler!AA$19,IF(AND(All!$V138="P7",All!$AE138="RMS"),Ruler!AA$20,IF(AND(All!$V138="P8",All!$AE138="RMS"),Ruler!AA$21,IF(AND(All!$V138="P9",All!$AE138="RMS"),Ruler!AA$22,IF(AND(All!$V138="P1",All!$AE138="RSS"),Ruler!AA$6,IF(AND(All!$V138="P2",All!$AE138="RSS"),Ruler!AA$23,IF(AND(All!$V138="P3",All!$AE138="RSS"),Ruler!AA$24,IF(AND(All!$V138="P4",All!$AE138="RSS"),Ruler!AA$25,IF(AND(All!$V138="P5",All!$AE138="RSS"),Ruler!AA$26,IF(AND(All!$V138="P6",All!$AE138="RSS"),Ruler!AA$27,IF(AND(All!$V138="P7",All!$AE138="RSS"),Ruler!AA$28,IF(AND(All!$V138="P8",All!$AE138="RSS"),Ruler!AA$29,IF(AND(All!$V138="P9",All!$AE138="RSS"),Ruler!AA$30,0)))))))))))))))))))))))))))</f>
        <v>1</v>
      </c>
      <c r="CI138" s="325">
        <f>IF(AND(All!$V138="P1",All!$AE138="RDP"),Ruler!AB$6,IF(AND(All!$V138="P2",All!$AE138="RDP"),Ruler!AB$7,IF(AND(All!$V138="P3",All!$AE138="RDP"),Ruler!AB$8,IF(AND(All!$V138="P4",All!$AE138="RDP"),Ruler!AB$9,IF(AND(All!$V138="P5",All!$AE138="RDP"),Ruler!AB$10,IF(AND(All!$V138="P6",All!$AE138="RDP"),Ruler!AB$11,IF(AND(All!$V138="P7",All!$AE138="RDP"),Ruler!AB$12,IF(AND(All!$V138="P8",All!$AE138="RDP"),Ruler!AB$13,IF(AND(All!$V138="P9",All!$AE138="RDP"),Ruler!AB$14,IF(AND(All!$V138="P1",All!$AE138="RMS"),Ruler!AB$6,IF(AND(All!$V138="P2",All!$AE138="RMS"),Ruler!AB$15,IF(AND(All!$V138="P3",All!$AE138="RMS"),Ruler!AB$16,IF(AND(All!$V138="P4",All!$AE138="RMS"),Ruler!AB$17,IF(AND(All!$V138="P5",All!$AE138="RMS"),Ruler!AB$18,IF(AND(All!$V138="P6",All!$AE138="RMS"),Ruler!AB$19,IF(AND(All!$V138="P7",All!$AE138="RMS"),Ruler!AB$20,IF(AND(All!$V138="P8",All!$AE138="RMS"),Ruler!AB$21,IF(AND(All!$V138="P9",All!$AE138="RMS"),Ruler!AB$22,IF(AND(All!$V138="P1",All!$AE138="RSS"),Ruler!AB$6,IF(AND(All!$V138="P2",All!$AE138="RSS"),Ruler!AB$23,IF(AND(All!$V138="P3",All!$AE138="RSS"),Ruler!AB$24,IF(AND(All!$V138="P4",All!$AE138="RSS"),Ruler!AB$25,IF(AND(All!$V138="P5",All!$AE138="RSS"),Ruler!AB$26,IF(AND(All!$V138="P6",All!$AE138="RSS"),Ruler!AB$27,IF(AND(All!$V138="P7",All!$AE138="RSS"),Ruler!AB$28,IF(AND(All!$V138="P8",All!$AE138="RSS"),Ruler!AB$29,IF(AND(All!$V138="P9",All!$AE138="RSS"),Ruler!AB$30,0)))))))))))))))))))))))))))</f>
        <v>1</v>
      </c>
      <c r="CJ138" s="377">
        <f>Table9[[#This Row],[R-B1]]-Table9[[#This Row],[B1]]</f>
        <v>0</v>
      </c>
      <c r="CK138" s="378">
        <f>Table9[[#This Row],[R-B2]]-Table9[[#This Row],[B2]]</f>
        <v>1</v>
      </c>
      <c r="CL138" s="378">
        <f>Table9[[#This Row],[R-B3]]-Table9[[#This Row],[B3]]</f>
        <v>0</v>
      </c>
      <c r="CM138" s="378">
        <f>Table9[[#This Row],[R-B4]]-Table9[[#This Row],[B4]]</f>
        <v>0</v>
      </c>
      <c r="CN138" s="378">
        <f>Table9[[#This Row],[R-B5]]-Table9[[#This Row],[B5]]</f>
        <v>0</v>
      </c>
      <c r="CO138" s="378">
        <f>Table9[[#This Row],[R-B6]]-Table9[[#This Row],[B6]]</f>
        <v>0</v>
      </c>
      <c r="CP138" s="378">
        <f>Table9[[#This Row],[R-B7]]-Table9[[#This Row],[B7]]</f>
        <v>0</v>
      </c>
      <c r="CQ138" s="378">
        <f>Table9[[#This Row],[R-B8]]-Table9[[#This Row],[B8]]</f>
        <v>0</v>
      </c>
      <c r="CR138" s="378">
        <f>Table9[[#This Row],[R-B9]]-Table9[[#This Row],[B9]]</f>
        <v>1</v>
      </c>
      <c r="CS138" s="378">
        <f>Table9[[#This Row],[R-B10]]-Table9[[#This Row],[B10]]</f>
        <v>0</v>
      </c>
      <c r="CT138" s="378">
        <f>Table9[[#This Row],[R-B11]]-Table9[[#This Row],[B11]]</f>
        <v>0</v>
      </c>
      <c r="CU138" s="378">
        <f>Table9[[#This Row],[R-B12]]-Table9[[#This Row],[B12]]</f>
        <v>1</v>
      </c>
      <c r="CV138" s="378">
        <f>Table9[[#This Row],[R-K1]]-Table9[[#This Row],[K1]]</f>
        <v>0</v>
      </c>
      <c r="CW138" s="378">
        <f>Table9[[#This Row],[R-K2]]-Table9[[#This Row],[K2]]</f>
        <v>0</v>
      </c>
      <c r="CX138" s="378">
        <f>Table9[[#This Row],[R-K3]]-Table9[[#This Row],[K3]]</f>
        <v>0</v>
      </c>
      <c r="CY138" s="378">
        <f>Table9[[#This Row],[R-K4]]-Table9[[#This Row],[K4]]</f>
        <v>0</v>
      </c>
      <c r="CZ138" s="378">
        <f>Table9[[#This Row],[R-K5]]-Table9[[#This Row],[K5]]</f>
        <v>1</v>
      </c>
      <c r="DA138" s="378">
        <f>Table9[[#This Row],[R-P1]]-Table9[[#This Row],[P1]]</f>
        <v>1</v>
      </c>
      <c r="DB138" s="378">
        <f>Table9[[#This Row],[R-P2]]-Table9[[#This Row],[P2]]</f>
        <v>0</v>
      </c>
      <c r="DC138" s="378">
        <f>Table9[[#This Row],[R-P3]]-Table9[[#This Row],[P3]]</f>
        <v>0</v>
      </c>
      <c r="DD138" s="378">
        <f>Table9[[#This Row],[R-P4]]-Table9[[#This Row],[P4]]</f>
        <v>0</v>
      </c>
      <c r="DE138" s="378">
        <f>Table9[[#This Row],[R-P5]]-Table9[[#This Row],[P5]]</f>
        <v>-1</v>
      </c>
      <c r="DF138" s="378">
        <f>Table9[[#This Row],[R-E1]]-Table9[[#This Row],[E1]]</f>
        <v>0</v>
      </c>
      <c r="DG138" s="379">
        <f>Table9[[#This Row],[R-E2]]-Table9[[#This Row],[E2]]</f>
        <v>-1</v>
      </c>
      <c r="DH138" s="43">
        <f>COUNTIF(Table9[[#This Row],[G-B1]:[G-B12]],"&lt;=0")/12*100</f>
        <v>75</v>
      </c>
      <c r="DI138" s="43">
        <f>COUNTIF(Table9[[#This Row],[G-K1]:[G-K5]],"&lt;=0")/5*100</f>
        <v>80</v>
      </c>
      <c r="DJ138" s="43">
        <f>COUNTIF(Table9[[#This Row],[G-P1]:[G-P5]],"&lt;=0")/5*100</f>
        <v>80</v>
      </c>
      <c r="DK138" s="43">
        <f>COUNTIF(Table9[[#This Row],[G-E1]:[G-E2]],"&lt;=0")/2*100</f>
        <v>100</v>
      </c>
      <c r="DL138" s="450">
        <f>IF(AE138="RDP",(COUNTIF(Table9[[#This Row],[G-B3]],"&lt;=0")+COUNTIF(Table9[[#This Row],[G-B4]],"&lt;=0")+COUNTIF(Table9[[#This Row],[G-B7]],"&lt;=0")+COUNTIF(Table9[[#This Row],[G-B11]],"&lt;=0")+COUNTIF(Table9[[#This Row],[G-K2]],"&lt;=0"))/5*100,IF(AE138="RMS",(COUNTIF(Table9[[#This Row],[G-B4]],"&lt;=0")+COUNTIF(Table9[[#This Row],[G-B5]],"&lt;=0")+COUNTIF(Table9[[#This Row],[G-B10]],"&lt;=0")+COUNTIF(Table9[[#This Row],[G-B12]],"&lt;=0")+COUNTIF(Table9[[#This Row],[G-K2]],"&lt;=0"))/5*100,IF(AE138="RSS",(COUNTIF(Table9[[#This Row],[G-B1]],"&lt;=0")+COUNTIF(Table9[[#This Row],[G-B2]],"&lt;=0")+COUNTIF(Table9[[#This Row],[G-B6]],"&lt;=0")+COUNTIF(Table9[[#This Row],[G-B11]],"&lt;=0")+COUNTIF(Table9[[#This Row],[G-B12]],"&lt;=0"))/5*100,0)))</f>
        <v>100</v>
      </c>
      <c r="DM138" s="380">
        <v>83</v>
      </c>
      <c r="DN138" s="381">
        <v>80</v>
      </c>
      <c r="DO138" s="381">
        <v>80</v>
      </c>
      <c r="DP138" s="381">
        <v>100</v>
      </c>
      <c r="DQ138" s="381">
        <v>100</v>
      </c>
      <c r="DR138" s="380">
        <v>25</v>
      </c>
      <c r="DS138" s="381">
        <v>40</v>
      </c>
      <c r="DT138" s="381">
        <v>60</v>
      </c>
      <c r="DU138" s="381">
        <v>50</v>
      </c>
      <c r="DV138" s="381">
        <v>20</v>
      </c>
      <c r="DW138" s="380">
        <v>17</v>
      </c>
      <c r="DX138" s="381">
        <v>20</v>
      </c>
      <c r="DY138" s="381">
        <v>20</v>
      </c>
      <c r="DZ138" s="381">
        <v>50</v>
      </c>
      <c r="EA138" s="382">
        <v>0</v>
      </c>
      <c r="EB138" s="335" t="s">
        <v>1180</v>
      </c>
      <c r="EC138" s="324" t="s">
        <v>185</v>
      </c>
      <c r="ED138" s="324" t="s">
        <v>1031</v>
      </c>
      <c r="EE138" s="338"/>
    </row>
    <row r="139" spans="2:135" ht="15" hidden="1" thickBot="1" x14ac:dyDescent="0.4">
      <c r="B139" s="282">
        <v>144</v>
      </c>
      <c r="C139" s="42" t="s">
        <v>198</v>
      </c>
      <c r="D139" s="43"/>
      <c r="E139" s="44" t="s">
        <v>1181</v>
      </c>
      <c r="F139" s="43">
        <v>1003646</v>
      </c>
      <c r="G139" s="357">
        <f t="shared" ca="1" si="9"/>
        <v>37.826389773592091</v>
      </c>
      <c r="H139" s="492">
        <v>32509</v>
      </c>
      <c r="I139" s="43" t="s">
        <v>179</v>
      </c>
      <c r="J139" s="43" t="s">
        <v>137</v>
      </c>
      <c r="K139" s="43" t="s">
        <v>138</v>
      </c>
      <c r="L139" s="43" t="s">
        <v>139</v>
      </c>
      <c r="M139" s="42" t="s">
        <v>263</v>
      </c>
      <c r="N139" s="43"/>
      <c r="O139" s="43" t="s">
        <v>142</v>
      </c>
      <c r="P139" s="44" t="s">
        <v>1182</v>
      </c>
      <c r="Q139" s="43" t="s">
        <v>144</v>
      </c>
      <c r="R139" s="43"/>
      <c r="S139" s="45">
        <v>41246</v>
      </c>
      <c r="T139" s="286">
        <f t="shared" ca="1" si="10"/>
        <v>13.880555555555556</v>
      </c>
      <c r="U139" s="43"/>
      <c r="V139" s="43" t="s">
        <v>56</v>
      </c>
      <c r="W139" s="46"/>
      <c r="X139" s="46">
        <f ca="1">($T$1-Table9[[#This Row],[Date of Appointment to Current Grade]])/365</f>
        <v>6.5578966229071618</v>
      </c>
      <c r="Y139" s="45">
        <v>43922</v>
      </c>
      <c r="Z139" s="43" t="s">
        <v>263</v>
      </c>
      <c r="AA139" s="45">
        <v>45383</v>
      </c>
      <c r="AB139" s="46">
        <f ca="1">($T$1-Table9[[#This Row],[Date in Position]])/365</f>
        <v>2.555156896879764</v>
      </c>
      <c r="AC139" s="43"/>
      <c r="AD139" s="43"/>
      <c r="AE139" s="43"/>
      <c r="AF139" s="43"/>
      <c r="AG139" s="47"/>
      <c r="AH139" s="47"/>
      <c r="AI139" s="47"/>
      <c r="AJ139" s="42"/>
      <c r="AK139" s="48"/>
      <c r="AL139" s="42"/>
      <c r="AM139" s="299"/>
      <c r="AN139" s="323"/>
      <c r="BK139" s="328"/>
      <c r="BL139" s="325">
        <f>IF(AND(All!$V139="P1",All!$AE139="RDP"),Ruler!E$6,IF(AND(All!$V139="P2",All!$AE139="RDP"),Ruler!E$7,IF(AND(All!$V139="P3",All!$AE139="RDP"),Ruler!E$8,IF(AND(All!$V139="P4",All!$AE139="RDP"),Ruler!E$9,IF(AND(All!$V139="P5",All!$AE139="RDP"),Ruler!E$10,IF(AND(All!$V139="P6",All!$AE139="RDP"),Ruler!E$11,IF(AND(All!$V139="P7",All!$AE139="RDP"),Ruler!E$12,IF(AND(All!$V139="P8",All!$AE139="RDP"),Ruler!E$13,IF(AND(All!$V139="P9",All!$AE139="RDP"),Ruler!E$14,IF(AND(All!$V139="P1",All!$AE139="RMS"),Ruler!E$6,IF(AND(All!$V139="P2",All!$AE139="RMS"),Ruler!E$15,IF(AND(All!$V139="P3",All!$AE139="RMS"),Ruler!E$16,IF(AND(All!$V139="P4",All!$AE139="RMS"),Ruler!E$17,IF(AND(All!$V139="P5",All!$AE139="RMS"),Ruler!E$18,IF(AND(All!$V139="P6",All!$AE139="RMS"),Ruler!E$19,IF(AND(All!$V139="P7",All!$AE139="RMS"),Ruler!E$20,IF(AND(All!$V139="P8",All!$AE139="RMS"),Ruler!E$21,IF(AND(All!$V139="P9",All!$AE139="RMS"),Ruler!E$22,IF(AND(All!$V139="P1",All!$AE139="RSS"),Ruler!E$6,IF(AND(All!$V139="P2",All!$AE139="RSS"),Ruler!E$23,IF(AND(All!$V139="P3",All!$AE139="RSS"),Ruler!E$24,IF(AND(All!$V139="P4",All!$AE139="RSS"),Ruler!E$25,IF(AND(All!$V139="P5",All!$AE139="RSS"),Ruler!E$26,IF(AND(All!$V139="P6",All!$AE139="RSS"),Ruler!E$27,IF(AND(All!$V139="P7",All!$AE139="RSS"),Ruler!E$28,IF(AND(All!$V139="P8",All!$AE139="RSS"),Ruler!E$29,IF(AND(All!$V139="P9",All!$AE139="RSS"),Ruler!E$30,0)))))))))))))))))))))))))))</f>
        <v>0</v>
      </c>
      <c r="BM139" s="325">
        <f>IF(AND(All!$V139="P1",All!$AE139="RDP"),Ruler!F$6,IF(AND(All!$V139="P2",All!$AE139="RDP"),Ruler!F$7,IF(AND(All!$V139="P3",All!$AE139="RDP"),Ruler!F$8,IF(AND(All!$V139="P4",All!$AE139="RDP"),Ruler!F$9,IF(AND(All!$V139="P5",All!$AE139="RDP"),Ruler!F$10,IF(AND(All!$V139="P6",All!$AE139="RDP"),Ruler!F$11,IF(AND(All!$V139="P7",All!$AE139="RDP"),Ruler!F$12,IF(AND(All!$V139="P8",All!$AE139="RDP"),Ruler!F$13,IF(AND(All!$V139="P9",All!$AE139="RDP"),Ruler!F$14,IF(AND(All!$V139="P1",All!$AE139="RMS"),Ruler!F$6,IF(AND(All!$V139="P2",All!$AE139="RMS"),Ruler!F$15,IF(AND(All!$V139="P3",All!$AE139="RMS"),Ruler!F$16,IF(AND(All!$V139="P4",All!$AE139="RMS"),Ruler!F$17,IF(AND(All!$V139="P5",All!$AE139="RMS"),Ruler!F$18,IF(AND(All!$V139="P6",All!$AE139="RMS"),Ruler!F$19,IF(AND(All!$V139="P7",All!$AE139="RMS"),Ruler!F$20,IF(AND(All!$V139="P8",All!$AE139="RMS"),Ruler!F$21,IF(AND(All!$V139="P9",All!$AE139="RMS"),Ruler!F$22,IF(AND(All!$V139="P1",All!$AE139="RSS"),Ruler!F$6,IF(AND(All!$V139="P2",All!$AE139="RSS"),Ruler!F$23,IF(AND(All!$V139="P3",All!$AE139="RSS"),Ruler!F$24,IF(AND(All!$V139="P4",All!$AE139="RSS"),Ruler!F$25,IF(AND(All!$V139="P5",All!$AE139="RSS"),Ruler!F$26,IF(AND(All!$V139="P6",All!$AE139="RSS"),Ruler!F$27,IF(AND(All!$V139="P7",All!$AE139="RSS"),Ruler!F$28,IF(AND(All!$V139="P8",All!$AE139="RSS"),Ruler!F$29,IF(AND(All!$V139="P9",All!$AE139="RSS"),Ruler!F$30,0)))))))))))))))))))))))))))</f>
        <v>0</v>
      </c>
      <c r="BN139" s="325">
        <f>IF(AND(All!$V139="P1",All!$AE139="RDP"),Ruler!G$6,IF(AND(All!$V139="P2",All!$AE139="RDP"),Ruler!G$7,IF(AND(All!$V139="P3",All!$AE139="RDP"),Ruler!G$8,IF(AND(All!$V139="P4",All!$AE139="RDP"),Ruler!G$9,IF(AND(All!$V139="P5",All!$AE139="RDP"),Ruler!G$10,IF(AND(All!$V139="P6",All!$AE139="RDP"),Ruler!G$11,IF(AND(All!$V139="P7",All!$AE139="RDP"),Ruler!G$12,IF(AND(All!$V139="P8",All!$AE139="RDP"),Ruler!G$13,IF(AND(All!$V139="P9",All!$AE139="RDP"),Ruler!G$14,IF(AND(All!$V139="P1",All!$AE139="RMS"),Ruler!G$6,IF(AND(All!$V139="P2",All!$AE139="RMS"),Ruler!G$15,IF(AND(All!$V139="P3",All!$AE139="RMS"),Ruler!G$16,IF(AND(All!$V139="P4",All!$AE139="RMS"),Ruler!G$17,IF(AND(All!$V139="P5",All!$AE139="RMS"),Ruler!G$18,IF(AND(All!$V139="P6",All!$AE139="RMS"),Ruler!G$19,IF(AND(All!$V139="P7",All!$AE139="RMS"),Ruler!G$20,IF(AND(All!$V139="P8",All!$AE139="RMS"),Ruler!G$21,IF(AND(All!$V139="P9",All!$AE139="RMS"),Ruler!G$22,IF(AND(All!$V139="P1",All!$AE139="RSS"),Ruler!G$6,IF(AND(All!$V139="P2",All!$AE139="RSS"),Ruler!G$23,IF(AND(All!$V139="P3",All!$AE139="RSS"),Ruler!G$24,IF(AND(All!$V139="P4",All!$AE139="RSS"),Ruler!G$25,IF(AND(All!$V139="P5",All!$AE139="RSS"),Ruler!G$26,IF(AND(All!$V139="P6",All!$AE139="RSS"),Ruler!G$27,IF(AND(All!$V139="P7",All!$AE139="RSS"),Ruler!G$28,IF(AND(All!$V139="P8",All!$AE139="RSS"),Ruler!G$29,IF(AND(All!$V139="P9",All!$AE139="RSS"),Ruler!G$30,0)))))))))))))))))))))))))))</f>
        <v>0</v>
      </c>
      <c r="BO139" s="325">
        <f>IF(AND(All!$V139="P1",All!$AE139="RDP"),Ruler!H$6,IF(AND(All!$V139="P2",All!$AE139="RDP"),Ruler!H$7,IF(AND(All!$V139="P3",All!$AE139="RDP"),Ruler!H$8,IF(AND(All!$V139="P4",All!$AE139="RDP"),Ruler!H$9,IF(AND(All!$V139="P5",All!$AE139="RDP"),Ruler!H$10,IF(AND(All!$V139="P6",All!$AE139="RDP"),Ruler!H$11,IF(AND(All!$V139="P7",All!$AE139="RDP"),Ruler!H$12,IF(AND(All!$V139="P8",All!$AE139="RDP"),Ruler!H$13,IF(AND(All!$V139="P9",All!$AE139="RDP"),Ruler!H$14,IF(AND(All!$V139="P1",All!$AE139="RMS"),Ruler!H$6,IF(AND(All!$V139="P2",All!$AE139="RMS"),Ruler!H$15,IF(AND(All!$V139="P3",All!$AE139="RMS"),Ruler!H$16,IF(AND(All!$V139="P4",All!$AE139="RMS"),Ruler!H$17,IF(AND(All!$V139="P5",All!$AE139="RMS"),Ruler!H$18,IF(AND(All!$V139="P6",All!$AE139="RMS"),Ruler!H$19,IF(AND(All!$V139="P7",All!$AE139="RMS"),Ruler!H$20,IF(AND(All!$V139="P8",All!$AE139="RMS"),Ruler!H$21,IF(AND(All!$V139="P9",All!$AE139="RMS"),Ruler!H$22,IF(AND(All!$V139="P1",All!$AE139="RSS"),Ruler!H$6,IF(AND(All!$V139="P2",All!$AE139="RSS"),Ruler!H$23,IF(AND(All!$V139="P3",All!$AE139="RSS"),Ruler!H$24,IF(AND(All!$V139="P4",All!$AE139="RSS"),Ruler!H$25,IF(AND(All!$V139="P5",All!$AE139="RSS"),Ruler!H$26,IF(AND(All!$V139="P6",All!$AE139="RSS"),Ruler!H$27,IF(AND(All!$V139="P7",All!$AE139="RSS"),Ruler!H$28,IF(AND(All!$V139="P8",All!$AE139="RSS"),Ruler!H$29,IF(AND(All!$V139="P9",All!$AE139="RSS"),Ruler!H$30,0)))))))))))))))))))))))))))</f>
        <v>0</v>
      </c>
      <c r="BP139" s="325">
        <f>IF(AND(All!$V139="P1",All!$AE139="RDP"),Ruler!I$6,IF(AND(All!$V139="P2",All!$AE139="RDP"),Ruler!I$7,IF(AND(All!$V139="P3",All!$AE139="RDP"),Ruler!I$8,IF(AND(All!$V139="P4",All!$AE139="RDP"),Ruler!I$9,IF(AND(All!$V139="P5",All!$AE139="RDP"),Ruler!I$10,IF(AND(All!$V139="P6",All!$AE139="RDP"),Ruler!I$11,IF(AND(All!$V139="P7",All!$AE139="RDP"),Ruler!I$12,IF(AND(All!$V139="P8",All!$AE139="RDP"),Ruler!I$13,IF(AND(All!$V139="P9",All!$AE139="RDP"),Ruler!I$14,IF(AND(All!$V139="P1",All!$AE139="RMS"),Ruler!I$6,IF(AND(All!$V139="P2",All!$AE139="RMS"),Ruler!I$15,IF(AND(All!$V139="P3",All!$AE139="RMS"),Ruler!I$16,IF(AND(All!$V139="P4",All!$AE139="RMS"),Ruler!I$17,IF(AND(All!$V139="P5",All!$AE139="RMS"),Ruler!I$18,IF(AND(All!$V139="P6",All!$AE139="RMS"),Ruler!I$19,IF(AND(All!$V139="P7",All!$AE139="RMS"),Ruler!I$20,IF(AND(All!$V139="P8",All!$AE139="RMS"),Ruler!I$21,IF(AND(All!$V139="P9",All!$AE139="RMS"),Ruler!I$22,IF(AND(All!$V139="P1",All!$AE139="RSS"),Ruler!I$6,IF(AND(All!$V139="P2",All!$AE139="RSS"),Ruler!I$23,IF(AND(All!$V139="P3",All!$AE139="RSS"),Ruler!I$24,IF(AND(All!$V139="P4",All!$AE139="RSS"),Ruler!I$25,IF(AND(All!$V139="P5",All!$AE139="RSS"),Ruler!I$26,IF(AND(All!$V139="P6",All!$AE139="RSS"),Ruler!I$27,IF(AND(All!$V139="P7",All!$AE139="RSS"),Ruler!I$28,IF(AND(All!$V139="P8",All!$AE139="RSS"),Ruler!I$29,IF(AND(All!$V139="P9",All!$AE139="RSS"),Ruler!I$30,0)))))))))))))))))))))))))))</f>
        <v>0</v>
      </c>
      <c r="BQ139" s="325">
        <f>IF(AND(All!$V139="P1",All!$AE139="RDP"),Ruler!J$6,IF(AND(All!$V139="P2",All!$AE139="RDP"),Ruler!J$7,IF(AND(All!$V139="P3",All!$AE139="RDP"),Ruler!J$8,IF(AND(All!$V139="P4",All!$AE139="RDP"),Ruler!J$9,IF(AND(All!$V139="P5",All!$AE139="RDP"),Ruler!J$10,IF(AND(All!$V139="P6",All!$AE139="RDP"),Ruler!J$11,IF(AND(All!$V139="P7",All!$AE139="RDP"),Ruler!J$12,IF(AND(All!$V139="P8",All!$AE139="RDP"),Ruler!J$13,IF(AND(All!$V139="P9",All!$AE139="RDP"),Ruler!J$14,IF(AND(All!$V139="P1",All!$AE139="RMS"),Ruler!J$6,IF(AND(All!$V139="P2",All!$AE139="RMS"),Ruler!J$15,IF(AND(All!$V139="P3",All!$AE139="RMS"),Ruler!J$16,IF(AND(All!$V139="P4",All!$AE139="RMS"),Ruler!J$17,IF(AND(All!$V139="P5",All!$AE139="RMS"),Ruler!J$18,IF(AND(All!$V139="P6",All!$AE139="RMS"),Ruler!J$19,IF(AND(All!$V139="P7",All!$AE139="RMS"),Ruler!J$20,IF(AND(All!$V139="P8",All!$AE139="RMS"),Ruler!J$21,IF(AND(All!$V139="P9",All!$AE139="RMS"),Ruler!J$22,IF(AND(All!$V139="P1",All!$AE139="RSS"),Ruler!J$6,IF(AND(All!$V139="P2",All!$AE139="RSS"),Ruler!J$23,IF(AND(All!$V139="P3",All!$AE139="RSS"),Ruler!J$24,IF(AND(All!$V139="P4",All!$AE139="RSS"),Ruler!J$25,IF(AND(All!$V139="P5",All!$AE139="RSS"),Ruler!J$26,IF(AND(All!$V139="P6",All!$AE139="RSS"),Ruler!J$27,IF(AND(All!$V139="P7",All!$AE139="RSS"),Ruler!J$28,IF(AND(All!$V139="P8",All!$AE139="RSS"),Ruler!J$29,IF(AND(All!$V139="P9",All!$AE139="RSS"),Ruler!J$30,0)))))))))))))))))))))))))))</f>
        <v>0</v>
      </c>
      <c r="BR139" s="325">
        <f>IF(AND(All!$V139="P1",All!$AE139="RDP"),Ruler!K$6,IF(AND(All!$V139="P2",All!$AE139="RDP"),Ruler!K$7,IF(AND(All!$V139="P3",All!$AE139="RDP"),Ruler!K$8,IF(AND(All!$V139="P4",All!$AE139="RDP"),Ruler!K$9,IF(AND(All!$V139="P5",All!$AE139="RDP"),Ruler!K$10,IF(AND(All!$V139="P6",All!$AE139="RDP"),Ruler!K$11,IF(AND(All!$V139="P7",All!$AE139="RDP"),Ruler!K$12,IF(AND(All!$V139="P8",All!$AE139="RDP"),Ruler!K$13,IF(AND(All!$V139="P9",All!$AE139="RDP"),Ruler!K$14,IF(AND(All!$V139="P1",All!$AE139="RMS"),Ruler!K$6,IF(AND(All!$V139="P2",All!$AE139="RMS"),Ruler!K$15,IF(AND(All!$V139="P3",All!$AE139="RMS"),Ruler!K$16,IF(AND(All!$V139="P4",All!$AE139="RMS"),Ruler!K$17,IF(AND(All!$V139="P5",All!$AE139="RMS"),Ruler!K$18,IF(AND(All!$V139="P6",All!$AE139="RMS"),Ruler!K$19,IF(AND(All!$V139="P7",All!$AE139="RMS"),Ruler!K$20,IF(AND(All!$V139="P8",All!$AE139="RMS"),Ruler!K$21,IF(AND(All!$V139="P9",All!$AE139="RMS"),Ruler!K$22,IF(AND(All!$V139="P1",All!$AE139="RSS"),Ruler!K$6,IF(AND(All!$V139="P2",All!$AE139="RSS"),Ruler!K$23,IF(AND(All!$V139="P3",All!$AE139="RSS"),Ruler!K$24,IF(AND(All!$V139="P4",All!$AE139="RSS"),Ruler!K$25,IF(AND(All!$V139="P5",All!$AE139="RSS"),Ruler!K$26,IF(AND(All!$V139="P6",All!$AE139="RSS"),Ruler!K$27,IF(AND(All!$V139="P7",All!$AE139="RSS"),Ruler!K$28,IF(AND(All!$V139="P8",All!$AE139="RSS"),Ruler!K$29,IF(AND(All!$V139="P9",All!$AE139="RSS"),Ruler!K$30,0)))))))))))))))))))))))))))</f>
        <v>0</v>
      </c>
      <c r="BS139" s="325">
        <f>IF(AND(All!$V139="P1",All!$AE139="RDP"),Ruler!L$6,IF(AND(All!$V139="P2",All!$AE139="RDP"),Ruler!L$7,IF(AND(All!$V139="P3",All!$AE139="RDP"),Ruler!L$8,IF(AND(All!$V139="P4",All!$AE139="RDP"),Ruler!L$9,IF(AND(All!$V139="P5",All!$AE139="RDP"),Ruler!L$10,IF(AND(All!$V139="P6",All!$AE139="RDP"),Ruler!L$11,IF(AND(All!$V139="P7",All!$AE139="RDP"),Ruler!L$12,IF(AND(All!$V139="P8",All!$AE139="RDP"),Ruler!L$13,IF(AND(All!$V139="P9",All!$AE139="RDP"),Ruler!L$14,IF(AND(All!$V139="P1",All!$AE139="RMS"),Ruler!L$6,IF(AND(All!$V139="P2",All!$AE139="RMS"),Ruler!L$15,IF(AND(All!$V139="P3",All!$AE139="RMS"),Ruler!L$16,IF(AND(All!$V139="P4",All!$AE139="RMS"),Ruler!L$17,IF(AND(All!$V139="P5",All!$AE139="RMS"),Ruler!L$18,IF(AND(All!$V139="P6",All!$AE139="RMS"),Ruler!L$19,IF(AND(All!$V139="P7",All!$AE139="RMS"),Ruler!L$20,IF(AND(All!$V139="P8",All!$AE139="RMS"),Ruler!L$21,IF(AND(All!$V139="P9",All!$AE139="RMS"),Ruler!L$22,IF(AND(All!$V139="P1",All!$AE139="RSS"),Ruler!L$6,IF(AND(All!$V139="P2",All!$AE139="RSS"),Ruler!L$23,IF(AND(All!$V139="P3",All!$AE139="RSS"),Ruler!L$24,IF(AND(All!$V139="P4",All!$AE139="RSS"),Ruler!L$25,IF(AND(All!$V139="P5",All!$AE139="RSS"),Ruler!L$26,IF(AND(All!$V139="P6",All!$AE139="RSS"),Ruler!L$27,IF(AND(All!$V139="P7",All!$AE139="RSS"),Ruler!L$28,IF(AND(All!$V139="P8",All!$AE139="RSS"),Ruler!L$29,IF(AND(All!$V139="P9",All!$AE139="RSS"),Ruler!L$30,0)))))))))))))))))))))))))))</f>
        <v>0</v>
      </c>
      <c r="BT139" s="325">
        <f>IF(AND(All!$V139="P1",All!$AE139="RDP"),Ruler!M$6,IF(AND(All!$V139="P2",All!$AE139="RDP"),Ruler!M$7,IF(AND(All!$V139="P3",All!$AE139="RDP"),Ruler!M$8,IF(AND(All!$V139="P4",All!$AE139="RDP"),Ruler!M$9,IF(AND(All!$V139="P5",All!$AE139="RDP"),Ruler!M$10,IF(AND(All!$V139="P6",All!$AE139="RDP"),Ruler!M$11,IF(AND(All!$V139="P7",All!$AE139="RDP"),Ruler!M$12,IF(AND(All!$V139="P8",All!$AE139="RDP"),Ruler!M$13,IF(AND(All!$V139="P9",All!$AE139="RDP"),Ruler!M$14,IF(AND(All!$V139="P1",All!$AE139="RMS"),Ruler!M$6,IF(AND(All!$V139="P2",All!$AE139="RMS"),Ruler!M$15,IF(AND(All!$V139="P3",All!$AE139="RMS"),Ruler!M$16,IF(AND(All!$V139="P4",All!$AE139="RMS"),Ruler!M$17,IF(AND(All!$V139="P5",All!$AE139="RMS"),Ruler!M$18,IF(AND(All!$V139="P6",All!$AE139="RMS"),Ruler!M$19,IF(AND(All!$V139="P7",All!$AE139="RMS"),Ruler!M$20,IF(AND(All!$V139="P8",All!$AE139="RMS"),Ruler!M$21,IF(AND(All!$V139="P9",All!$AE139="RMS"),Ruler!M$22,IF(AND(All!$V139="P1",All!$AE139="RSS"),Ruler!M$6,IF(AND(All!$V139="P2",All!$AE139="RSS"),Ruler!M$23,IF(AND(All!$V139="P3",All!$AE139="RSS"),Ruler!M$24,IF(AND(All!$V139="P4",All!$AE139="RSS"),Ruler!M$25,IF(AND(All!$V139="P5",All!$AE139="RSS"),Ruler!M$26,IF(AND(All!$V139="P6",All!$AE139="RSS"),Ruler!M$27,IF(AND(All!$V139="P7",All!$AE139="RSS"),Ruler!M$28,IF(AND(All!$V139="P8",All!$AE139="RSS"),Ruler!M$29,IF(AND(All!$V139="P9",All!$AE139="RSS"),Ruler!M$30,0)))))))))))))))))))))))))))</f>
        <v>0</v>
      </c>
      <c r="BU139" s="325">
        <f>IF(AND(All!$V139="P1",All!$AE139="RDP"),Ruler!N$6,IF(AND(All!$V139="P2",All!$AE139="RDP"),Ruler!N$7,IF(AND(All!$V139="P3",All!$AE139="RDP"),Ruler!N$8,IF(AND(All!$V139="P4",All!$AE139="RDP"),Ruler!N$9,IF(AND(All!$V139="P5",All!$AE139="RDP"),Ruler!N$10,IF(AND(All!$V139="P6",All!$AE139="RDP"),Ruler!N$11,IF(AND(All!$V139="P7",All!$AE139="RDP"),Ruler!N$12,IF(AND(All!$V139="P8",All!$AE139="RDP"),Ruler!N$13,IF(AND(All!$V139="P9",All!$AE139="RDP"),Ruler!N$14,IF(AND(All!$V139="P1",All!$AE139="RMS"),Ruler!N$6,IF(AND(All!$V139="P2",All!$AE139="RMS"),Ruler!N$15,IF(AND(All!$V139="P3",All!$AE139="RMS"),Ruler!N$16,IF(AND(All!$V139="P4",All!$AE139="RMS"),Ruler!N$17,IF(AND(All!$V139="P5",All!$AE139="RMS"),Ruler!N$18,IF(AND(All!$V139="P6",All!$AE139="RMS"),Ruler!N$19,IF(AND(All!$V139="P7",All!$AE139="RMS"),Ruler!N$20,IF(AND(All!$V139="P8",All!$AE139="RMS"),Ruler!N$21,IF(AND(All!$V139="P9",All!$AE139="RMS"),Ruler!N$22,IF(AND(All!$V139="P1",All!$AE139="RSS"),Ruler!N$6,IF(AND(All!$V139="P2",All!$AE139="RSS"),Ruler!N$23,IF(AND(All!$V139="P3",All!$AE139="RSS"),Ruler!N$24,IF(AND(All!$V139="P4",All!$AE139="RSS"),Ruler!N$25,IF(AND(All!$V139="P5",All!$AE139="RSS"),Ruler!N$26,IF(AND(All!$V139="P6",All!$AE139="RSS"),Ruler!N$27,IF(AND(All!$V139="P7",All!$AE139="RSS"),Ruler!N$28,IF(AND(All!$V139="P8",All!$AE139="RSS"),Ruler!N$29,IF(AND(All!$V139="P9",All!$AE139="RSS"),Ruler!N$30,0)))))))))))))))))))))))))))</f>
        <v>0</v>
      </c>
      <c r="BV139" s="325">
        <f>IF(AND(All!$V139="P1",All!$AE139="RDP"),Ruler!O$6,IF(AND(All!$V139="P2",All!$AE139="RDP"),Ruler!O$7,IF(AND(All!$V139="P3",All!$AE139="RDP"),Ruler!O$8,IF(AND(All!$V139="P4",All!$AE139="RDP"),Ruler!O$9,IF(AND(All!$V139="P5",All!$AE139="RDP"),Ruler!O$10,IF(AND(All!$V139="P6",All!$AE139="RDP"),Ruler!O$11,IF(AND(All!$V139="P7",All!$AE139="RDP"),Ruler!O$12,IF(AND(All!$V139="P8",All!$AE139="RDP"),Ruler!O$13,IF(AND(All!$V139="P9",All!$AE139="RDP"),Ruler!O$14,IF(AND(All!$V139="P1",All!$AE139="RMS"),Ruler!O$6,IF(AND(All!$V139="P2",All!$AE139="RMS"),Ruler!O$15,IF(AND(All!$V139="P3",All!$AE139="RMS"),Ruler!O$16,IF(AND(All!$V139="P4",All!$AE139="RMS"),Ruler!O$17,IF(AND(All!$V139="P5",All!$AE139="RMS"),Ruler!O$18,IF(AND(All!$V139="P6",All!$AE139="RMS"),Ruler!O$19,IF(AND(All!$V139="P7",All!$AE139="RMS"),Ruler!O$20,IF(AND(All!$V139="P8",All!$AE139="RMS"),Ruler!O$21,IF(AND(All!$V139="P9",All!$AE139="RMS"),Ruler!O$22,IF(AND(All!$V139="P1",All!$AE139="RSS"),Ruler!O$6,IF(AND(All!$V139="P2",All!$AE139="RSS"),Ruler!O$23,IF(AND(All!$V139="P3",All!$AE139="RSS"),Ruler!O$24,IF(AND(All!$V139="P4",All!$AE139="RSS"),Ruler!O$25,IF(AND(All!$V139="P5",All!$AE139="RSS"),Ruler!O$26,IF(AND(All!$V139="P6",All!$AE139="RSS"),Ruler!O$27,IF(AND(All!$V139="P7",All!$AE139="RSS"),Ruler!O$28,IF(AND(All!$V139="P8",All!$AE139="RSS"),Ruler!O$29,IF(AND(All!$V139="P9",All!$AE139="RSS"),Ruler!O$30,0)))))))))))))))))))))))))))</f>
        <v>0</v>
      </c>
      <c r="BW139" s="325">
        <f>IF(AND(All!$V139="P1",All!$AE139="RDP"),Ruler!P$6,IF(AND(All!$V139="P2",All!$AE139="RDP"),Ruler!P$7,IF(AND(All!$V139="P3",All!$AE139="RDP"),Ruler!P$8,IF(AND(All!$V139="P4",All!$AE139="RDP"),Ruler!P$9,IF(AND(All!$V139="P5",All!$AE139="RDP"),Ruler!P$10,IF(AND(All!$V139="P6",All!$AE139="RDP"),Ruler!P$11,IF(AND(All!$V139="P7",All!$AE139="RDP"),Ruler!P$12,IF(AND(All!$V139="P8",All!$AE139="RDP"),Ruler!P$13,IF(AND(All!$V139="P9",All!$AE139="RDP"),Ruler!P$14,IF(AND(All!$V139="P1",All!$AE139="RMS"),Ruler!P$6,IF(AND(All!$V139="P2",All!$AE139="RMS"),Ruler!P$15,IF(AND(All!$V139="P3",All!$AE139="RMS"),Ruler!P$16,IF(AND(All!$V139="P4",All!$AE139="RMS"),Ruler!P$17,IF(AND(All!$V139="P5",All!$AE139="RMS"),Ruler!P$18,IF(AND(All!$V139="P6",All!$AE139="RMS"),Ruler!P$19,IF(AND(All!$V139="P7",All!$AE139="RMS"),Ruler!P$20,IF(AND(All!$V139="P8",All!$AE139="RMS"),Ruler!P$21,IF(AND(All!$V139="P9",All!$AE139="RMS"),Ruler!P$22,IF(AND(All!$V139="P1",All!$AE139="RSS"),Ruler!P$6,IF(AND(All!$V139="P2",All!$AE139="RSS"),Ruler!P$23,IF(AND(All!$V139="P3",All!$AE139="RSS"),Ruler!P$24,IF(AND(All!$V139="P4",All!$AE139="RSS"),Ruler!P$25,IF(AND(All!$V139="P5",All!$AE139="RSS"),Ruler!P$26,IF(AND(All!$V139="P6",All!$AE139="RSS"),Ruler!P$27,IF(AND(All!$V139="P7",All!$AE139="RSS"),Ruler!P$28,IF(AND(All!$V139="P8",All!$AE139="RSS"),Ruler!P$29,IF(AND(All!$V139="P9",All!$AE139="RSS"),Ruler!P$30,0)))))))))))))))))))))))))))</f>
        <v>0</v>
      </c>
      <c r="BX139" s="325">
        <f>IF(AND(All!$V139="P1",All!$AE139="RDP"),Ruler!Q$6,IF(AND(All!$V139="P2",All!$AE139="RDP"),Ruler!Q$7,IF(AND(All!$V139="P3",All!$AE139="RDP"),Ruler!Q$8,IF(AND(All!$V139="P4",All!$AE139="RDP"),Ruler!Q$9,IF(AND(All!$V139="P5",All!$AE139="RDP"),Ruler!Q$10,IF(AND(All!$V139="P6",All!$AE139="RDP"),Ruler!Q$11,IF(AND(All!$V139="P7",All!$AE139="RDP"),Ruler!Q$12,IF(AND(All!$V139="P8",All!$AE139="RDP"),Ruler!Q$13,IF(AND(All!$V139="P9",All!$AE139="RDP"),Ruler!Q$14,IF(AND(All!$V139="P1",All!$AE139="RMS"),Ruler!Q$6,IF(AND(All!$V139="P2",All!$AE139="RMS"),Ruler!Q$15,IF(AND(All!$V139="P3",All!$AE139="RMS"),Ruler!Q$16,IF(AND(All!$V139="P4",All!$AE139="RMS"),Ruler!Q$17,IF(AND(All!$V139="P5",All!$AE139="RMS"),Ruler!Q$18,IF(AND(All!$V139="P6",All!$AE139="RMS"),Ruler!Q$19,IF(AND(All!$V139="P7",All!$AE139="RMS"),Ruler!Q$20,IF(AND(All!$V139="P8",All!$AE139="RMS"),Ruler!Q$21,IF(AND(All!$V139="P9",All!$AE139="RMS"),Ruler!Q$22,IF(AND(All!$V139="P1",All!$AE139="RSS"),Ruler!Q$6,IF(AND(All!$V139="P2",All!$AE139="RSS"),Ruler!Q$23,IF(AND(All!$V139="P3",All!$AE139="RSS"),Ruler!Q$24,IF(AND(All!$V139="P4",All!$AE139="RSS"),Ruler!Q$25,IF(AND(All!$V139="P5",All!$AE139="RSS"),Ruler!Q$26,IF(AND(All!$V139="P6",All!$AE139="RSS"),Ruler!Q$27,IF(AND(All!$V139="P7",All!$AE139="RSS"),Ruler!Q$28,IF(AND(All!$V139="P8",All!$AE139="RSS"),Ruler!Q$29,IF(AND(All!$V139="P9",All!$AE139="RSS"),Ruler!Q$30,0)))))))))))))))))))))))))))</f>
        <v>0</v>
      </c>
      <c r="BY139" s="325">
        <f>IF(AND(All!$V139="P1",All!$AE139="RDP"),Ruler!R$6,IF(AND(All!$V139="P2",All!$AE139="RDP"),Ruler!R$7,IF(AND(All!$V139="P3",All!$AE139="RDP"),Ruler!R$8,IF(AND(All!$V139="P4",All!$AE139="RDP"),Ruler!R$9,IF(AND(All!$V139="P5",All!$AE139="RDP"),Ruler!R$10,IF(AND(All!$V139="P6",All!$AE139="RDP"),Ruler!R$11,IF(AND(All!$V139="P7",All!$AE139="RDP"),Ruler!R$12,IF(AND(All!$V139="P8",All!$AE139="RDP"),Ruler!R$13,IF(AND(All!$V139="P9",All!$AE139="RDP"),Ruler!R$14,IF(AND(All!$V139="P1",All!$AE139="RMS"),Ruler!R$6,IF(AND(All!$V139="P2",All!$AE139="RMS"),Ruler!R$15,IF(AND(All!$V139="P3",All!$AE139="RMS"),Ruler!R$16,IF(AND(All!$V139="P4",All!$AE139="RMS"),Ruler!R$17,IF(AND(All!$V139="P5",All!$AE139="RMS"),Ruler!R$18,IF(AND(All!$V139="P6",All!$AE139="RMS"),Ruler!R$19,IF(AND(All!$V139="P7",All!$AE139="RMS"),Ruler!R$20,IF(AND(All!$V139="P8",All!$AE139="RMS"),Ruler!R$21,IF(AND(All!$V139="P9",All!$AE139="RMS"),Ruler!R$22,IF(AND(All!$V139="P1",All!$AE139="RSS"),Ruler!R$6,IF(AND(All!$V139="P2",All!$AE139="RSS"),Ruler!R$23,IF(AND(All!$V139="P3",All!$AE139="RSS"),Ruler!R$24,IF(AND(All!$V139="P4",All!$AE139="RSS"),Ruler!R$25,IF(AND(All!$V139="P5",All!$AE139="RSS"),Ruler!R$26,IF(AND(All!$V139="P6",All!$AE139="RSS"),Ruler!R$27,IF(AND(All!$V139="P7",All!$AE139="RSS"),Ruler!R$28,IF(AND(All!$V139="P8",All!$AE139="RSS"),Ruler!R$29,IF(AND(All!$V139="P9",All!$AE139="RSS"),Ruler!R$30,0)))))))))))))))))))))))))))</f>
        <v>0</v>
      </c>
      <c r="BZ139" s="325">
        <f>IF(AND(All!$V139="P1",All!$AE139="RDP"),Ruler!S$6,IF(AND(All!$V139="P2",All!$AE139="RDP"),Ruler!S$7,IF(AND(All!$V139="P3",All!$AE139="RDP"),Ruler!S$8,IF(AND(All!$V139="P4",All!$AE139="RDP"),Ruler!S$9,IF(AND(All!$V139="P5",All!$AE139="RDP"),Ruler!S$10,IF(AND(All!$V139="P6",All!$AE139="RDP"),Ruler!S$11,IF(AND(All!$V139="P7",All!$AE139="RDP"),Ruler!S$12,IF(AND(All!$V139="P8",All!$AE139="RDP"),Ruler!S$13,IF(AND(All!$V139="P9",All!$AE139="RDP"),Ruler!S$14,IF(AND(All!$V139="P1",All!$AE139="RMS"),Ruler!S$6,IF(AND(All!$V139="P2",All!$AE139="RMS"),Ruler!S$15,IF(AND(All!$V139="P3",All!$AE139="RMS"),Ruler!S$16,IF(AND(All!$V139="P4",All!$AE139="RMS"),Ruler!S$17,IF(AND(All!$V139="P5",All!$AE139="RMS"),Ruler!S$18,IF(AND(All!$V139="P6",All!$AE139="RMS"),Ruler!S$19,IF(AND(All!$V139="P7",All!$AE139="RMS"),Ruler!S$20,IF(AND(All!$V139="P8",All!$AE139="RMS"),Ruler!S$21,IF(AND(All!$V139="P9",All!$AE139="RMS"),Ruler!S$22,IF(AND(All!$V139="P1",All!$AE139="RSS"),Ruler!S$6,IF(AND(All!$V139="P2",All!$AE139="RSS"),Ruler!S$23,IF(AND(All!$V139="P3",All!$AE139="RSS"),Ruler!S$24,IF(AND(All!$V139="P4",All!$AE139="RSS"),Ruler!S$25,IF(AND(All!$V139="P5",All!$AE139="RSS"),Ruler!S$26,IF(AND(All!$V139="P6",All!$AE139="RSS"),Ruler!S$27,IF(AND(All!$V139="P7",All!$AE139="RSS"),Ruler!S$28,IF(AND(All!$V139="P8",All!$AE139="RSS"),Ruler!S$29,IF(AND(All!$V139="P9",All!$AE139="RSS"),Ruler!S$30,0)))))))))))))))))))))))))))</f>
        <v>0</v>
      </c>
      <c r="CA139" s="325">
        <f>IF(AND(All!$V139="P1",All!$AE139="RDP"),Ruler!T$6,IF(AND(All!$V139="P2",All!$AE139="RDP"),Ruler!T$7,IF(AND(All!$V139="P3",All!$AE139="RDP"),Ruler!T$8,IF(AND(All!$V139="P4",All!$AE139="RDP"),Ruler!T$9,IF(AND(All!$V139="P5",All!$AE139="RDP"),Ruler!T$10,IF(AND(All!$V139="P6",All!$AE139="RDP"),Ruler!T$11,IF(AND(All!$V139="P7",All!$AE139="RDP"),Ruler!T$12,IF(AND(All!$V139="P8",All!$AE139="RDP"),Ruler!T$13,IF(AND(All!$V139="P9",All!$AE139="RDP"),Ruler!T$14,IF(AND(All!$V139="P1",All!$AE139="RMS"),Ruler!T$6,IF(AND(All!$V139="P2",All!$AE139="RMS"),Ruler!T$15,IF(AND(All!$V139="P3",All!$AE139="RMS"),Ruler!T$16,IF(AND(All!$V139="P4",All!$AE139="RMS"),Ruler!T$17,IF(AND(All!$V139="P5",All!$AE139="RMS"),Ruler!T$18,IF(AND(All!$V139="P6",All!$AE139="RMS"),Ruler!T$19,IF(AND(All!$V139="P7",All!$AE139="RMS"),Ruler!T$20,IF(AND(All!$V139="P8",All!$AE139="RMS"),Ruler!T$21,IF(AND(All!$V139="P9",All!$AE139="RMS"),Ruler!T$22,IF(AND(All!$V139="P1",All!$AE139="RSS"),Ruler!T$6,IF(AND(All!$V139="P2",All!$AE139="RSS"),Ruler!T$23,IF(AND(All!$V139="P3",All!$AE139="RSS"),Ruler!T$24,IF(AND(All!$V139="P4",All!$AE139="RSS"),Ruler!T$25,IF(AND(All!$V139="P5",All!$AE139="RSS"),Ruler!T$26,IF(AND(All!$V139="P6",All!$AE139="RSS"),Ruler!T$27,IF(AND(All!$V139="P7",All!$AE139="RSS"),Ruler!T$28,IF(AND(All!$V139="P8",All!$AE139="RSS"),Ruler!T$29,IF(AND(All!$V139="P9",All!$AE139="RSS"),Ruler!T$30,0)))))))))))))))))))))))))))</f>
        <v>0</v>
      </c>
      <c r="CB139" s="325">
        <f>IF(AND(All!$V139="P1",All!$AE139="RDP"),Ruler!U$6,IF(AND(All!$V139="P2",All!$AE139="RDP"),Ruler!U$7,IF(AND(All!$V139="P3",All!$AE139="RDP"),Ruler!U$8,IF(AND(All!$V139="P4",All!$AE139="RDP"),Ruler!U$9,IF(AND(All!$V139="P5",All!$AE139="RDP"),Ruler!U$10,IF(AND(All!$V139="P6",All!$AE139="RDP"),Ruler!U$11,IF(AND(All!$V139="P7",All!$AE139="RDP"),Ruler!U$12,IF(AND(All!$V139="P8",All!$AE139="RDP"),Ruler!U$13,IF(AND(All!$V139="P9",All!$AE139="RDP"),Ruler!U$14,IF(AND(All!$V139="P1",All!$AE139="RMS"),Ruler!U$6,IF(AND(All!$V139="P2",All!$AE139="RMS"),Ruler!U$15,IF(AND(All!$V139="P3",All!$AE139="RMS"),Ruler!U$16,IF(AND(All!$V139="P4",All!$AE139="RMS"),Ruler!U$17,IF(AND(All!$V139="P5",All!$AE139="RMS"),Ruler!U$18,IF(AND(All!$V139="P6",All!$AE139="RMS"),Ruler!U$19,IF(AND(All!$V139="P7",All!$AE139="RMS"),Ruler!U$20,IF(AND(All!$V139="P8",All!$AE139="RMS"),Ruler!U$21,IF(AND(All!$V139="P9",All!$AE139="RMS"),Ruler!U$22,IF(AND(All!$V139="P1",All!$AE139="RSS"),Ruler!U$6,IF(AND(All!$V139="P2",All!$AE139="RSS"),Ruler!U$23,IF(AND(All!$V139="P3",All!$AE139="RSS"),Ruler!U$24,IF(AND(All!$V139="P4",All!$AE139="RSS"),Ruler!U$25,IF(AND(All!$V139="P5",All!$AE139="RSS"),Ruler!U$26,IF(AND(All!$V139="P6",All!$AE139="RSS"),Ruler!U$27,IF(AND(All!$V139="P7",All!$AE139="RSS"),Ruler!U$28,IF(AND(All!$V139="P8",All!$AE139="RSS"),Ruler!U$29,IF(AND(All!$V139="P9",All!$AE139="RSS"),Ruler!U$30,0)))))))))))))))))))))))))))</f>
        <v>0</v>
      </c>
      <c r="CC139" s="325">
        <f>IF(AND(All!$V139="P1",All!$AE139="RDP"),Ruler!V$6,IF(AND(All!$V139="P2",All!$AE139="RDP"),Ruler!V$7,IF(AND(All!$V139="P3",All!$AE139="RDP"),Ruler!V$8,IF(AND(All!$V139="P4",All!$AE139="RDP"),Ruler!V$9,IF(AND(All!$V139="P5",All!$AE139="RDP"),Ruler!V$10,IF(AND(All!$V139="P6",All!$AE139="RDP"),Ruler!V$11,IF(AND(All!$V139="P7",All!$AE139="RDP"),Ruler!V$12,IF(AND(All!$V139="P8",All!$AE139="RDP"),Ruler!V$13,IF(AND(All!$V139="P9",All!$AE139="RDP"),Ruler!V$14,IF(AND(All!$V139="P1",All!$AE139="RMS"),Ruler!V$6,IF(AND(All!$V139="P2",All!$AE139="RMS"),Ruler!V$15,IF(AND(All!$V139="P3",All!$AE139="RMS"),Ruler!V$16,IF(AND(All!$V139="P4",All!$AE139="RMS"),Ruler!V$17,IF(AND(All!$V139="P5",All!$AE139="RMS"),Ruler!V$18,IF(AND(All!$V139="P6",All!$AE139="RMS"),Ruler!V$19,IF(AND(All!$V139="P7",All!$AE139="RMS"),Ruler!V$20,IF(AND(All!$V139="P8",All!$AE139="RMS"),Ruler!V$21,IF(AND(All!$V139="P9",All!$AE139="RMS"),Ruler!V$22,IF(AND(All!$V139="P1",All!$AE139="RSS"),Ruler!V$6,IF(AND(All!$V139="P2",All!$AE139="RSS"),Ruler!V$23,IF(AND(All!$V139="P3",All!$AE139="RSS"),Ruler!V$24,IF(AND(All!$V139="P4",All!$AE139="RSS"),Ruler!V$25,IF(AND(All!$V139="P5",All!$AE139="RSS"),Ruler!V$26,IF(AND(All!$V139="P6",All!$AE139="RSS"),Ruler!V$27,IF(AND(All!$V139="P7",All!$AE139="RSS"),Ruler!V$28,IF(AND(All!$V139="P8",All!$AE139="RSS"),Ruler!V$29,IF(AND(All!$V139="P9",All!$AE139="RSS"),Ruler!V$30,0)))))))))))))))))))))))))))</f>
        <v>0</v>
      </c>
      <c r="CD139" s="325">
        <f>IF(AND(All!$V139="P1",All!$AE139="RDP"),Ruler!W$6,IF(AND(All!$V139="P2",All!$AE139="RDP"),Ruler!W$7,IF(AND(All!$V139="P3",All!$AE139="RDP"),Ruler!W$8,IF(AND(All!$V139="P4",All!$AE139="RDP"),Ruler!W$9,IF(AND(All!$V139="P5",All!$AE139="RDP"),Ruler!W$10,IF(AND(All!$V139="P6",All!$AE139="RDP"),Ruler!W$11,IF(AND(All!$V139="P7",All!$AE139="RDP"),Ruler!W$12,IF(AND(All!$V139="P8",All!$AE139="RDP"),Ruler!W$13,IF(AND(All!$V139="P9",All!$AE139="RDP"),Ruler!W$14,IF(AND(All!$V139="P1",All!$AE139="RMS"),Ruler!W$6,IF(AND(All!$V139="P2",All!$AE139="RMS"),Ruler!W$15,IF(AND(All!$V139="P3",All!$AE139="RMS"),Ruler!W$16,IF(AND(All!$V139="P4",All!$AE139="RMS"),Ruler!W$17,IF(AND(All!$V139="P5",All!$AE139="RMS"),Ruler!W$18,IF(AND(All!$V139="P6",All!$AE139="RMS"),Ruler!W$19,IF(AND(All!$V139="P7",All!$AE139="RMS"),Ruler!W$20,IF(AND(All!$V139="P8",All!$AE139="RMS"),Ruler!W$21,IF(AND(All!$V139="P9",All!$AE139="RMS"),Ruler!W$22,IF(AND(All!$V139="P1",All!$AE139="RSS"),Ruler!W$6,IF(AND(All!$V139="P2",All!$AE139="RSS"),Ruler!W$23,IF(AND(All!$V139="P3",All!$AE139="RSS"),Ruler!W$24,IF(AND(All!$V139="P4",All!$AE139="RSS"),Ruler!W$25,IF(AND(All!$V139="P5",All!$AE139="RSS"),Ruler!W$26,IF(AND(All!$V139="P6",All!$AE139="RSS"),Ruler!W$27,IF(AND(All!$V139="P7",All!$AE139="RSS"),Ruler!W$28,IF(AND(All!$V139="P8",All!$AE139="RSS"),Ruler!W$29,IF(AND(All!$V139="P9",All!$AE139="RSS"),Ruler!W$30,0)))))))))))))))))))))))))))</f>
        <v>0</v>
      </c>
      <c r="CE139" s="325">
        <f>IF(AND(All!$V139="P1",All!$AE139="RDP"),Ruler!X$6,IF(AND(All!$V139="P2",All!$AE139="RDP"),Ruler!X$7,IF(AND(All!$V139="P3",All!$AE139="RDP"),Ruler!X$8,IF(AND(All!$V139="P4",All!$AE139="RDP"),Ruler!X$9,IF(AND(All!$V139="P5",All!$AE139="RDP"),Ruler!X$10,IF(AND(All!$V139="P6",All!$AE139="RDP"),Ruler!X$11,IF(AND(All!$V139="P7",All!$AE139="RDP"),Ruler!X$12,IF(AND(All!$V139="P8",All!$AE139="RDP"),Ruler!X$13,IF(AND(All!$V139="P9",All!$AE139="RDP"),Ruler!X$14,IF(AND(All!$V139="P1",All!$AE139="RMS"),Ruler!X$6,IF(AND(All!$V139="P2",All!$AE139="RMS"),Ruler!X$15,IF(AND(All!$V139="P3",All!$AE139="RMS"),Ruler!X$16,IF(AND(All!$V139="P4",All!$AE139="RMS"),Ruler!X$17,IF(AND(All!$V139="P5",All!$AE139="RMS"),Ruler!X$18,IF(AND(All!$V139="P6",All!$AE139="RMS"),Ruler!X$19,IF(AND(All!$V139="P7",All!$AE139="RMS"),Ruler!X$20,IF(AND(All!$V139="P8",All!$AE139="RMS"),Ruler!X$21,IF(AND(All!$V139="P9",All!$AE139="RMS"),Ruler!X$22,IF(AND(All!$V139="P1",All!$AE139="RSS"),Ruler!X$6,IF(AND(All!$V139="P2",All!$AE139="RSS"),Ruler!X$23,IF(AND(All!$V139="P3",All!$AE139="RSS"),Ruler!X$24,IF(AND(All!$V139="P4",All!$AE139="RSS"),Ruler!X$25,IF(AND(All!$V139="P5",All!$AE139="RSS"),Ruler!X$26,IF(AND(All!$V139="P6",All!$AE139="RSS"),Ruler!X$27,IF(AND(All!$V139="P7",All!$AE139="RSS"),Ruler!X$28,IF(AND(All!$V139="P8",All!$AE139="RSS"),Ruler!X$29,IF(AND(All!$V139="P9",All!$AE139="RSS"),Ruler!X$30,0)))))))))))))))))))))))))))</f>
        <v>0</v>
      </c>
      <c r="CF139" s="325">
        <f>IF(AND(All!$V139="P1",All!$AE139="RDP"),Ruler!Y$6,IF(AND(All!$V139="P2",All!$AE139="RDP"),Ruler!Y$7,IF(AND(All!$V139="P3",All!$AE139="RDP"),Ruler!Y$8,IF(AND(All!$V139="P4",All!$AE139="RDP"),Ruler!Y$9,IF(AND(All!$V139="P5",All!$AE139="RDP"),Ruler!Y$10,IF(AND(All!$V139="P6",All!$AE139="RDP"),Ruler!Y$11,IF(AND(All!$V139="P7",All!$AE139="RDP"),Ruler!Y$12,IF(AND(All!$V139="P8",All!$AE139="RDP"),Ruler!Y$13,IF(AND(All!$V139="P9",All!$AE139="RDP"),Ruler!Y$14,IF(AND(All!$V139="P1",All!$AE139="RMS"),Ruler!Y$6,IF(AND(All!$V139="P2",All!$AE139="RMS"),Ruler!Y$15,IF(AND(All!$V139="P3",All!$AE139="RMS"),Ruler!Y$16,IF(AND(All!$V139="P4",All!$AE139="RMS"),Ruler!Y$17,IF(AND(All!$V139="P5",All!$AE139="RMS"),Ruler!Y$18,IF(AND(All!$V139="P6",All!$AE139="RMS"),Ruler!Y$19,IF(AND(All!$V139="P7",All!$AE139="RMS"),Ruler!Y$20,IF(AND(All!$V139="P8",All!$AE139="RMS"),Ruler!Y$21,IF(AND(All!$V139="P9",All!$AE139="RMS"),Ruler!Y$22,IF(AND(All!$V139="P1",All!$AE139="RSS"),Ruler!Y$6,IF(AND(All!$V139="P2",All!$AE139="RSS"),Ruler!Y$23,IF(AND(All!$V139="P3",All!$AE139="RSS"),Ruler!Y$24,IF(AND(All!$V139="P4",All!$AE139="RSS"),Ruler!Y$25,IF(AND(All!$V139="P5",All!$AE139="RSS"),Ruler!Y$26,IF(AND(All!$V139="P6",All!$AE139="RSS"),Ruler!Y$27,IF(AND(All!$V139="P7",All!$AE139="RSS"),Ruler!Y$28,IF(AND(All!$V139="P8",All!$AE139="RSS"),Ruler!Y$29,IF(AND(All!$V139="P9",All!$AE139="RSS"),Ruler!Y$30,0)))))))))))))))))))))))))))</f>
        <v>0</v>
      </c>
      <c r="CG139" s="325">
        <f>IF(AND(All!$V139="P1",All!$AE139="RDP"),Ruler!Z$6,IF(AND(All!$V139="P2",All!$AE139="RDP"),Ruler!Z$7,IF(AND(All!$V139="P3",All!$AE139="RDP"),Ruler!Z$8,IF(AND(All!$V139="P4",All!$AE139="RDP"),Ruler!Z$9,IF(AND(All!$V139="P5",All!$AE139="RDP"),Ruler!Z$10,IF(AND(All!$V139="P6",All!$AE139="RDP"),Ruler!Z$11,IF(AND(All!$V139="P7",All!$AE139="RDP"),Ruler!Z$12,IF(AND(All!$V139="P8",All!$AE139="RDP"),Ruler!Z$13,IF(AND(All!$V139="P9",All!$AE139="RDP"),Ruler!Z$14,IF(AND(All!$V139="P1",All!$AE139="RMS"),Ruler!Z$6,IF(AND(All!$V139="P2",All!$AE139="RMS"),Ruler!Z$15,IF(AND(All!$V139="P3",All!$AE139="RMS"),Ruler!Z$16,IF(AND(All!$V139="P4",All!$AE139="RMS"),Ruler!Z$17,IF(AND(All!$V139="P5",All!$AE139="RMS"),Ruler!Z$18,IF(AND(All!$V139="P6",All!$AE139="RMS"),Ruler!Z$19,IF(AND(All!$V139="P7",All!$AE139="RMS"),Ruler!Z$20,IF(AND(All!$V139="P8",All!$AE139="RMS"),Ruler!Z$21,IF(AND(All!$V139="P9",All!$AE139="RMS"),Ruler!Z$22,IF(AND(All!$V139="P1",All!$AE139="RSS"),Ruler!Z$6,IF(AND(All!$V139="P2",All!$AE139="RSS"),Ruler!Z$23,IF(AND(All!$V139="P3",All!$AE139="RSS"),Ruler!Z$24,IF(AND(All!$V139="P4",All!$AE139="RSS"),Ruler!Z$25,IF(AND(All!$V139="P5",All!$AE139="RSS"),Ruler!Z$26,IF(AND(All!$V139="P6",All!$AE139="RSS"),Ruler!Z$27,IF(AND(All!$V139="P7",All!$AE139="RSS"),Ruler!Z$28,IF(AND(All!$V139="P8",All!$AE139="RSS"),Ruler!Z$29,IF(AND(All!$V139="P9",All!$AE139="RSS"),Ruler!Z$30,0)))))))))))))))))))))))))))</f>
        <v>0</v>
      </c>
      <c r="CH139" s="325">
        <f>IF(AND(All!$V139="P1",All!$AE139="RDP"),Ruler!AA$6,IF(AND(All!$V139="P2",All!$AE139="RDP"),Ruler!AA$7,IF(AND(All!$V139="P3",All!$AE139="RDP"),Ruler!AA$8,IF(AND(All!$V139="P4",All!$AE139="RDP"),Ruler!AA$9,IF(AND(All!$V139="P5",All!$AE139="RDP"),Ruler!AA$10,IF(AND(All!$V139="P6",All!$AE139="RDP"),Ruler!AA$11,IF(AND(All!$V139="P7",All!$AE139="RDP"),Ruler!AA$12,IF(AND(All!$V139="P8",All!$AE139="RDP"),Ruler!AA$13,IF(AND(All!$V139="P9",All!$AE139="RDP"),Ruler!AA$14,IF(AND(All!$V139="P1",All!$AE139="RMS"),Ruler!AA$6,IF(AND(All!$V139="P2",All!$AE139="RMS"),Ruler!AA$15,IF(AND(All!$V139="P3",All!$AE139="RMS"),Ruler!AA$16,IF(AND(All!$V139="P4",All!$AE139="RMS"),Ruler!AA$17,IF(AND(All!$V139="P5",All!$AE139="RMS"),Ruler!AA$18,IF(AND(All!$V139="P6",All!$AE139="RMS"),Ruler!AA$19,IF(AND(All!$V139="P7",All!$AE139="RMS"),Ruler!AA$20,IF(AND(All!$V139="P8",All!$AE139="RMS"),Ruler!AA$21,IF(AND(All!$V139="P9",All!$AE139="RMS"),Ruler!AA$22,IF(AND(All!$V139="P1",All!$AE139="RSS"),Ruler!AA$6,IF(AND(All!$V139="P2",All!$AE139="RSS"),Ruler!AA$23,IF(AND(All!$V139="P3",All!$AE139="RSS"),Ruler!AA$24,IF(AND(All!$V139="P4",All!$AE139="RSS"),Ruler!AA$25,IF(AND(All!$V139="P5",All!$AE139="RSS"),Ruler!AA$26,IF(AND(All!$V139="P6",All!$AE139="RSS"),Ruler!AA$27,IF(AND(All!$V139="P7",All!$AE139="RSS"),Ruler!AA$28,IF(AND(All!$V139="P8",All!$AE139="RSS"),Ruler!AA$29,IF(AND(All!$V139="P9",All!$AE139="RSS"),Ruler!AA$30,0)))))))))))))))))))))))))))</f>
        <v>0</v>
      </c>
      <c r="CI139" s="325">
        <f>IF(AND(All!$V139="P1",All!$AE139="RDP"),Ruler!AB$6,IF(AND(All!$V139="P2",All!$AE139="RDP"),Ruler!AB$7,IF(AND(All!$V139="P3",All!$AE139="RDP"),Ruler!AB$8,IF(AND(All!$V139="P4",All!$AE139="RDP"),Ruler!AB$9,IF(AND(All!$V139="P5",All!$AE139="RDP"),Ruler!AB$10,IF(AND(All!$V139="P6",All!$AE139="RDP"),Ruler!AB$11,IF(AND(All!$V139="P7",All!$AE139="RDP"),Ruler!AB$12,IF(AND(All!$V139="P8",All!$AE139="RDP"),Ruler!AB$13,IF(AND(All!$V139="P9",All!$AE139="RDP"),Ruler!AB$14,IF(AND(All!$V139="P1",All!$AE139="RMS"),Ruler!AB$6,IF(AND(All!$V139="P2",All!$AE139="RMS"),Ruler!AB$15,IF(AND(All!$V139="P3",All!$AE139="RMS"),Ruler!AB$16,IF(AND(All!$V139="P4",All!$AE139="RMS"),Ruler!AB$17,IF(AND(All!$V139="P5",All!$AE139="RMS"),Ruler!AB$18,IF(AND(All!$V139="P6",All!$AE139="RMS"),Ruler!AB$19,IF(AND(All!$V139="P7",All!$AE139="RMS"),Ruler!AB$20,IF(AND(All!$V139="P8",All!$AE139="RMS"),Ruler!AB$21,IF(AND(All!$V139="P9",All!$AE139="RMS"),Ruler!AB$22,IF(AND(All!$V139="P1",All!$AE139="RSS"),Ruler!AB$6,IF(AND(All!$V139="P2",All!$AE139="RSS"),Ruler!AB$23,IF(AND(All!$V139="P3",All!$AE139="RSS"),Ruler!AB$24,IF(AND(All!$V139="P4",All!$AE139="RSS"),Ruler!AB$25,IF(AND(All!$V139="P5",All!$AE139="RSS"),Ruler!AB$26,IF(AND(All!$V139="P6",All!$AE139="RSS"),Ruler!AB$27,IF(AND(All!$V139="P7",All!$AE139="RSS"),Ruler!AB$28,IF(AND(All!$V139="P8",All!$AE139="RSS"),Ruler!AB$29,IF(AND(All!$V139="P9",All!$AE139="RSS"),Ruler!AB$30,0)))))))))))))))))))))))))))</f>
        <v>0</v>
      </c>
      <c r="CJ139" s="323">
        <f>Table9[[#This Row],[R-B1]]-Table9[[#This Row],[B1]]</f>
        <v>0</v>
      </c>
      <c r="CK139" s="43">
        <f>Table9[[#This Row],[R-B2]]-Table9[[#This Row],[B2]]</f>
        <v>0</v>
      </c>
      <c r="CL139" s="43">
        <f>Table9[[#This Row],[R-B3]]-Table9[[#This Row],[B3]]</f>
        <v>0</v>
      </c>
      <c r="CM139" s="43">
        <f>Table9[[#This Row],[R-B4]]-Table9[[#This Row],[B4]]</f>
        <v>0</v>
      </c>
      <c r="CN139" s="43">
        <f>Table9[[#This Row],[R-B5]]-Table9[[#This Row],[B5]]</f>
        <v>0</v>
      </c>
      <c r="CO139" s="43">
        <f>Table9[[#This Row],[R-B6]]-Table9[[#This Row],[B6]]</f>
        <v>0</v>
      </c>
      <c r="CP139" s="43">
        <f>Table9[[#This Row],[R-B7]]-Table9[[#This Row],[B7]]</f>
        <v>0</v>
      </c>
      <c r="CQ139" s="43">
        <f>Table9[[#This Row],[R-B8]]-Table9[[#This Row],[B8]]</f>
        <v>0</v>
      </c>
      <c r="CR139" s="43">
        <f>Table9[[#This Row],[R-B9]]-Table9[[#This Row],[B9]]</f>
        <v>0</v>
      </c>
      <c r="CS139" s="43">
        <f>Table9[[#This Row],[R-B10]]-Table9[[#This Row],[B10]]</f>
        <v>0</v>
      </c>
      <c r="CT139" s="43">
        <f>Table9[[#This Row],[R-B11]]-Table9[[#This Row],[B11]]</f>
        <v>0</v>
      </c>
      <c r="CU139" s="43">
        <f>Table9[[#This Row],[R-B12]]-Table9[[#This Row],[B12]]</f>
        <v>0</v>
      </c>
      <c r="CV139" s="43">
        <f>Table9[[#This Row],[R-K1]]-Table9[[#This Row],[K1]]</f>
        <v>0</v>
      </c>
      <c r="CW139" s="43">
        <f>Table9[[#This Row],[R-K2]]-Table9[[#This Row],[K2]]</f>
        <v>0</v>
      </c>
      <c r="CX139" s="43">
        <f>Table9[[#This Row],[R-K3]]-Table9[[#This Row],[K3]]</f>
        <v>0</v>
      </c>
      <c r="CY139" s="43">
        <f>Table9[[#This Row],[R-K4]]-Table9[[#This Row],[K4]]</f>
        <v>0</v>
      </c>
      <c r="CZ139" s="43">
        <f>Table9[[#This Row],[R-K5]]-Table9[[#This Row],[K5]]</f>
        <v>0</v>
      </c>
      <c r="DA139" s="43">
        <f>Table9[[#This Row],[R-P1]]-Table9[[#This Row],[P1]]</f>
        <v>0</v>
      </c>
      <c r="DB139" s="43">
        <f>Table9[[#This Row],[R-P2]]-Table9[[#This Row],[P2]]</f>
        <v>0</v>
      </c>
      <c r="DC139" s="43">
        <f>Table9[[#This Row],[R-P3]]-Table9[[#This Row],[P3]]</f>
        <v>0</v>
      </c>
      <c r="DD139" s="43">
        <f>Table9[[#This Row],[R-P4]]-Table9[[#This Row],[P4]]</f>
        <v>0</v>
      </c>
      <c r="DE139" s="43">
        <f>Table9[[#This Row],[R-P5]]-Table9[[#This Row],[P5]]</f>
        <v>0</v>
      </c>
      <c r="DF139" s="43">
        <f>Table9[[#This Row],[R-E1]]-Table9[[#This Row],[E1]]</f>
        <v>0</v>
      </c>
      <c r="DG139" s="328">
        <f>Table9[[#This Row],[R-E2]]-Table9[[#This Row],[E2]]</f>
        <v>0</v>
      </c>
      <c r="DH139" s="43">
        <f>COUNTIF(Table9[[#This Row],[G-B1]:[G-B12]],"&lt;=0")/12*100</f>
        <v>100</v>
      </c>
      <c r="DI139" s="43">
        <f>COUNTIF(Table9[[#This Row],[G-K1]:[G-K5]],"&lt;=0")/5*100</f>
        <v>100</v>
      </c>
      <c r="DJ139" s="43">
        <f>COUNTIF(Table9[[#This Row],[G-P1]:[G-P5]],"&lt;=0")/5*100</f>
        <v>100</v>
      </c>
      <c r="DK139" s="43">
        <f>COUNTIF(Table9[[#This Row],[G-E1]:[G-E2]],"&lt;=0")/2*100</f>
        <v>100</v>
      </c>
      <c r="DL139" s="450">
        <f>IF(AE139="RDP",(COUNTIF(Table9[[#This Row],[G-B3]],"&lt;=0")+COUNTIF(Table9[[#This Row],[G-B4]],"&lt;=0")+COUNTIF(Table9[[#This Row],[G-B7]],"&lt;=0")+COUNTIF(Table9[[#This Row],[G-B11]],"&lt;=0")+COUNTIF(Table9[[#This Row],[G-K2]],"&lt;=0"))/5*100,IF(AE139="RMS",(COUNTIF(Table9[[#This Row],[G-B4]],"&lt;=0")+COUNTIF(Table9[[#This Row],[G-B5]],"&lt;=0")+COUNTIF(Table9[[#This Row],[G-B10]],"&lt;=0")+COUNTIF(Table9[[#This Row],[G-B12]],"&lt;=0")+COUNTIF(Table9[[#This Row],[G-K2]],"&lt;=0"))/5*100,IF(AE139="RSS",(COUNTIF(Table9[[#This Row],[G-B1]],"&lt;=0")+COUNTIF(Table9[[#This Row],[G-B2]],"&lt;=0")+COUNTIF(Table9[[#This Row],[G-B6]],"&lt;=0")+COUNTIF(Table9[[#This Row],[G-B11]],"&lt;=0")+COUNTIF(Table9[[#This Row],[G-B12]],"&lt;=0"))/5*100,0)))</f>
        <v>0</v>
      </c>
      <c r="DM139" s="332"/>
      <c r="DR139" s="332"/>
      <c r="DW139" s="332"/>
      <c r="DX139" s="42"/>
      <c r="DY139" s="42"/>
      <c r="DZ139" s="42"/>
      <c r="EA139" s="333"/>
      <c r="EB139" s="342"/>
      <c r="EC139" s="339"/>
      <c r="ED139" s="339"/>
      <c r="EE139" s="338"/>
    </row>
    <row r="140" spans="2:135" ht="44" hidden="1" thickBot="1" x14ac:dyDescent="0.35">
      <c r="B140" s="282">
        <v>145</v>
      </c>
      <c r="C140" s="42" t="s">
        <v>134</v>
      </c>
      <c r="D140" s="45">
        <v>46148</v>
      </c>
      <c r="E140" s="44" t="s">
        <v>1183</v>
      </c>
      <c r="F140" s="43">
        <v>1022782</v>
      </c>
      <c r="G140" s="357">
        <f t="shared" ca="1" si="9"/>
        <v>36.322280184550998</v>
      </c>
      <c r="H140" s="283">
        <v>33058</v>
      </c>
      <c r="I140" s="43" t="s">
        <v>179</v>
      </c>
      <c r="J140" s="43" t="s">
        <v>137</v>
      </c>
      <c r="K140" s="43" t="s">
        <v>138</v>
      </c>
      <c r="L140" s="43" t="s">
        <v>139</v>
      </c>
      <c r="M140" s="42" t="s">
        <v>263</v>
      </c>
      <c r="N140" s="43"/>
      <c r="O140" s="43" t="s">
        <v>142</v>
      </c>
      <c r="P140" s="44" t="s">
        <v>1184</v>
      </c>
      <c r="Q140" s="43" t="s">
        <v>144</v>
      </c>
      <c r="R140" s="282" t="s">
        <v>185</v>
      </c>
      <c r="S140" s="45">
        <v>41899</v>
      </c>
      <c r="T140" s="286">
        <f t="shared" ca="1" si="10"/>
        <v>12.091666666666667</v>
      </c>
      <c r="U140" s="43">
        <v>6</v>
      </c>
      <c r="V140" s="43" t="s">
        <v>57</v>
      </c>
      <c r="W140" s="46"/>
      <c r="X140" s="46">
        <f ca="1">($T$1-Table9[[#This Row],[Date of Appointment to Current Grade]])/365</f>
        <v>1.2209103215372985</v>
      </c>
      <c r="Y140" s="45">
        <v>45870</v>
      </c>
      <c r="Z140" s="43" t="s">
        <v>263</v>
      </c>
      <c r="AA140" s="45">
        <v>45383</v>
      </c>
      <c r="AB140" s="46">
        <f ca="1">($T$1-Table9[[#This Row],[Date in Position]])/365</f>
        <v>2.555156896879764</v>
      </c>
      <c r="AC140" s="43" t="s">
        <v>146</v>
      </c>
      <c r="AD140" s="45">
        <v>45790</v>
      </c>
      <c r="AE140" s="43" t="s">
        <v>139</v>
      </c>
      <c r="AF140" s="43" t="s">
        <v>148</v>
      </c>
      <c r="AG140" s="47" t="s">
        <v>1185</v>
      </c>
      <c r="AH140" s="47" t="s">
        <v>1186</v>
      </c>
      <c r="AI140" s="47" t="s">
        <v>1187</v>
      </c>
      <c r="AJ140" s="42" t="s">
        <v>1188</v>
      </c>
      <c r="AK140" s="48" t="s">
        <v>1189</v>
      </c>
      <c r="AL140" s="282" t="s">
        <v>153</v>
      </c>
      <c r="AM140" s="53" t="s">
        <v>1190</v>
      </c>
      <c r="AN140" s="323">
        <v>1</v>
      </c>
      <c r="AO140" s="43">
        <v>2</v>
      </c>
      <c r="AP140" s="43">
        <v>2</v>
      </c>
      <c r="AQ140" s="43">
        <v>2</v>
      </c>
      <c r="AR140" s="43">
        <v>2</v>
      </c>
      <c r="AS140" s="43">
        <v>2</v>
      </c>
      <c r="AT140" s="43">
        <v>2</v>
      </c>
      <c r="AU140" s="43">
        <v>2</v>
      </c>
      <c r="AV140" s="43">
        <v>2</v>
      </c>
      <c r="AW140" s="43">
        <v>2</v>
      </c>
      <c r="AX140" s="43">
        <v>2</v>
      </c>
      <c r="AY140" s="43">
        <v>2</v>
      </c>
      <c r="AZ140" s="43">
        <v>2</v>
      </c>
      <c r="BA140" s="43">
        <v>2</v>
      </c>
      <c r="BB140" s="43">
        <v>0</v>
      </c>
      <c r="BC140" s="43">
        <v>1</v>
      </c>
      <c r="BD140" s="43">
        <v>0</v>
      </c>
      <c r="BE140" s="43">
        <v>1</v>
      </c>
      <c r="BF140" s="43">
        <v>1</v>
      </c>
      <c r="BG140" s="43">
        <v>1</v>
      </c>
      <c r="BH140" s="43">
        <v>1</v>
      </c>
      <c r="BI140" s="43">
        <v>0</v>
      </c>
      <c r="BJ140" s="43">
        <v>0</v>
      </c>
      <c r="BK140" s="328">
        <v>0</v>
      </c>
      <c r="BL140" s="325">
        <f>IF(AND(All!$V140="P1",All!$AE140="RDP"),Ruler!E$6,IF(AND(All!$V140="P2",All!$AE140="RDP"),Ruler!E$7,IF(AND(All!$V140="P3",All!$AE140="RDP"),Ruler!E$8,IF(AND(All!$V140="P4",All!$AE140="RDP"),Ruler!E$9,IF(AND(All!$V140="P5",All!$AE140="RDP"),Ruler!E$10,IF(AND(All!$V140="P6",All!$AE140="RDP"),Ruler!E$11,IF(AND(All!$V140="P7",All!$AE140="RDP"),Ruler!E$12,IF(AND(All!$V140="P8",All!$AE140="RDP"),Ruler!E$13,IF(AND(All!$V140="P9",All!$AE140="RDP"),Ruler!E$14,IF(AND(All!$V140="P1",All!$AE140="RMS"),Ruler!E$6,IF(AND(All!$V140="P2",All!$AE140="RMS"),Ruler!E$15,IF(AND(All!$V140="P3",All!$AE140="RMS"),Ruler!E$16,IF(AND(All!$V140="P4",All!$AE140="RMS"),Ruler!E$17,IF(AND(All!$V140="P5",All!$AE140="RMS"),Ruler!E$18,IF(AND(All!$V140="P6",All!$AE140="RMS"),Ruler!E$19,IF(AND(All!$V140="P7",All!$AE140="RMS"),Ruler!E$20,IF(AND(All!$V140="P8",All!$AE140="RMS"),Ruler!E$21,IF(AND(All!$V140="P9",All!$AE140="RMS"),Ruler!E$22,IF(AND(All!$V140="P1",All!$AE140="RSS"),Ruler!E$6,IF(AND(All!$V140="P2",All!$AE140="RSS"),Ruler!E$23,IF(AND(All!$V140="P3",All!$AE140="RSS"),Ruler!E$24,IF(AND(All!$V140="P4",All!$AE140="RSS"),Ruler!E$25,IF(AND(All!$V140="P5",All!$AE140="RSS"),Ruler!E$26,IF(AND(All!$V140="P6",All!$AE140="RSS"),Ruler!E$27,IF(AND(All!$V140="P7",All!$AE140="RSS"),Ruler!E$28,IF(AND(All!$V140="P8",All!$AE140="RSS"),Ruler!E$29,IF(AND(All!$V140="P9",All!$AE140="RSS"),Ruler!E$30,0)))))))))))))))))))))))))))</f>
        <v>2</v>
      </c>
      <c r="BM140" s="325">
        <f>IF(AND(All!$V140="P1",All!$AE140="RDP"),Ruler!F$6,IF(AND(All!$V140="P2",All!$AE140="RDP"),Ruler!F$7,IF(AND(All!$V140="P3",All!$AE140="RDP"),Ruler!F$8,IF(AND(All!$V140="P4",All!$AE140="RDP"),Ruler!F$9,IF(AND(All!$V140="P5",All!$AE140="RDP"),Ruler!F$10,IF(AND(All!$V140="P6",All!$AE140="RDP"),Ruler!F$11,IF(AND(All!$V140="P7",All!$AE140="RDP"),Ruler!F$12,IF(AND(All!$V140="P8",All!$AE140="RDP"),Ruler!F$13,IF(AND(All!$V140="P9",All!$AE140="RDP"),Ruler!F$14,IF(AND(All!$V140="P1",All!$AE140="RMS"),Ruler!F$6,IF(AND(All!$V140="P2",All!$AE140="RMS"),Ruler!F$15,IF(AND(All!$V140="P3",All!$AE140="RMS"),Ruler!F$16,IF(AND(All!$V140="P4",All!$AE140="RMS"),Ruler!F$17,IF(AND(All!$V140="P5",All!$AE140="RMS"),Ruler!F$18,IF(AND(All!$V140="P6",All!$AE140="RMS"),Ruler!F$19,IF(AND(All!$V140="P7",All!$AE140="RMS"),Ruler!F$20,IF(AND(All!$V140="P8",All!$AE140="RMS"),Ruler!F$21,IF(AND(All!$V140="P9",All!$AE140="RMS"),Ruler!F$22,IF(AND(All!$V140="P1",All!$AE140="RSS"),Ruler!F$6,IF(AND(All!$V140="P2",All!$AE140="RSS"),Ruler!F$23,IF(AND(All!$V140="P3",All!$AE140="RSS"),Ruler!F$24,IF(AND(All!$V140="P4",All!$AE140="RSS"),Ruler!F$25,IF(AND(All!$V140="P5",All!$AE140="RSS"),Ruler!F$26,IF(AND(All!$V140="P6",All!$AE140="RSS"),Ruler!F$27,IF(AND(All!$V140="P7",All!$AE140="RSS"),Ruler!F$28,IF(AND(All!$V140="P8",All!$AE140="RSS"),Ruler!F$29,IF(AND(All!$V140="P9",All!$AE140="RSS"),Ruler!F$30,0)))))))))))))))))))))))))))</f>
        <v>2</v>
      </c>
      <c r="BN140" s="325">
        <f>IF(AND(All!$V140="P1",All!$AE140="RDP"),Ruler!G$6,IF(AND(All!$V140="P2",All!$AE140="RDP"),Ruler!G$7,IF(AND(All!$V140="P3",All!$AE140="RDP"),Ruler!G$8,IF(AND(All!$V140="P4",All!$AE140="RDP"),Ruler!G$9,IF(AND(All!$V140="P5",All!$AE140="RDP"),Ruler!G$10,IF(AND(All!$V140="P6",All!$AE140="RDP"),Ruler!G$11,IF(AND(All!$V140="P7",All!$AE140="RDP"),Ruler!G$12,IF(AND(All!$V140="P8",All!$AE140="RDP"),Ruler!G$13,IF(AND(All!$V140="P9",All!$AE140="RDP"),Ruler!G$14,IF(AND(All!$V140="P1",All!$AE140="RMS"),Ruler!G$6,IF(AND(All!$V140="P2",All!$AE140="RMS"),Ruler!G$15,IF(AND(All!$V140="P3",All!$AE140="RMS"),Ruler!G$16,IF(AND(All!$V140="P4",All!$AE140="RMS"),Ruler!G$17,IF(AND(All!$V140="P5",All!$AE140="RMS"),Ruler!G$18,IF(AND(All!$V140="P6",All!$AE140="RMS"),Ruler!G$19,IF(AND(All!$V140="P7",All!$AE140="RMS"),Ruler!G$20,IF(AND(All!$V140="P8",All!$AE140="RMS"),Ruler!G$21,IF(AND(All!$V140="P9",All!$AE140="RMS"),Ruler!G$22,IF(AND(All!$V140="P1",All!$AE140="RSS"),Ruler!G$6,IF(AND(All!$V140="P2",All!$AE140="RSS"),Ruler!G$23,IF(AND(All!$V140="P3",All!$AE140="RSS"),Ruler!G$24,IF(AND(All!$V140="P4",All!$AE140="RSS"),Ruler!G$25,IF(AND(All!$V140="P5",All!$AE140="RSS"),Ruler!G$26,IF(AND(All!$V140="P6",All!$AE140="RSS"),Ruler!G$27,IF(AND(All!$V140="P7",All!$AE140="RSS"),Ruler!G$28,IF(AND(All!$V140="P8",All!$AE140="RSS"),Ruler!G$29,IF(AND(All!$V140="P9",All!$AE140="RSS"),Ruler!G$30,0)))))))))))))))))))))))))))</f>
        <v>2</v>
      </c>
      <c r="BO140" s="325">
        <f>IF(AND(All!$V140="P1",All!$AE140="RDP"),Ruler!H$6,IF(AND(All!$V140="P2",All!$AE140="RDP"),Ruler!H$7,IF(AND(All!$V140="P3",All!$AE140="RDP"),Ruler!H$8,IF(AND(All!$V140="P4",All!$AE140="RDP"),Ruler!H$9,IF(AND(All!$V140="P5",All!$AE140="RDP"),Ruler!H$10,IF(AND(All!$V140="P6",All!$AE140="RDP"),Ruler!H$11,IF(AND(All!$V140="P7",All!$AE140="RDP"),Ruler!H$12,IF(AND(All!$V140="P8",All!$AE140="RDP"),Ruler!H$13,IF(AND(All!$V140="P9",All!$AE140="RDP"),Ruler!H$14,IF(AND(All!$V140="P1",All!$AE140="RMS"),Ruler!H$6,IF(AND(All!$V140="P2",All!$AE140="RMS"),Ruler!H$15,IF(AND(All!$V140="P3",All!$AE140="RMS"),Ruler!H$16,IF(AND(All!$V140="P4",All!$AE140="RMS"),Ruler!H$17,IF(AND(All!$V140="P5",All!$AE140="RMS"),Ruler!H$18,IF(AND(All!$V140="P6",All!$AE140="RMS"),Ruler!H$19,IF(AND(All!$V140="P7",All!$AE140="RMS"),Ruler!H$20,IF(AND(All!$V140="P8",All!$AE140="RMS"),Ruler!H$21,IF(AND(All!$V140="P9",All!$AE140="RMS"),Ruler!H$22,IF(AND(All!$V140="P1",All!$AE140="RSS"),Ruler!H$6,IF(AND(All!$V140="P2",All!$AE140="RSS"),Ruler!H$23,IF(AND(All!$V140="P3",All!$AE140="RSS"),Ruler!H$24,IF(AND(All!$V140="P4",All!$AE140="RSS"),Ruler!H$25,IF(AND(All!$V140="P5",All!$AE140="RSS"),Ruler!H$26,IF(AND(All!$V140="P6",All!$AE140="RSS"),Ruler!H$27,IF(AND(All!$V140="P7",All!$AE140="RSS"),Ruler!H$28,IF(AND(All!$V140="P8",All!$AE140="RSS"),Ruler!H$29,IF(AND(All!$V140="P9",All!$AE140="RSS"),Ruler!H$30,0)))))))))))))))))))))))))))</f>
        <v>2</v>
      </c>
      <c r="BP140" s="325">
        <f>IF(AND(All!$V140="P1",All!$AE140="RDP"),Ruler!I$6,IF(AND(All!$V140="P2",All!$AE140="RDP"),Ruler!I$7,IF(AND(All!$V140="P3",All!$AE140="RDP"),Ruler!I$8,IF(AND(All!$V140="P4",All!$AE140="RDP"),Ruler!I$9,IF(AND(All!$V140="P5",All!$AE140="RDP"),Ruler!I$10,IF(AND(All!$V140="P6",All!$AE140="RDP"),Ruler!I$11,IF(AND(All!$V140="P7",All!$AE140="RDP"),Ruler!I$12,IF(AND(All!$V140="P8",All!$AE140="RDP"),Ruler!I$13,IF(AND(All!$V140="P9",All!$AE140="RDP"),Ruler!I$14,IF(AND(All!$V140="P1",All!$AE140="RMS"),Ruler!I$6,IF(AND(All!$V140="P2",All!$AE140="RMS"),Ruler!I$15,IF(AND(All!$V140="P3",All!$AE140="RMS"),Ruler!I$16,IF(AND(All!$V140="P4",All!$AE140="RMS"),Ruler!I$17,IF(AND(All!$V140="P5",All!$AE140="RMS"),Ruler!I$18,IF(AND(All!$V140="P6",All!$AE140="RMS"),Ruler!I$19,IF(AND(All!$V140="P7",All!$AE140="RMS"),Ruler!I$20,IF(AND(All!$V140="P8",All!$AE140="RMS"),Ruler!I$21,IF(AND(All!$V140="P9",All!$AE140="RMS"),Ruler!I$22,IF(AND(All!$V140="P1",All!$AE140="RSS"),Ruler!I$6,IF(AND(All!$V140="P2",All!$AE140="RSS"),Ruler!I$23,IF(AND(All!$V140="P3",All!$AE140="RSS"),Ruler!I$24,IF(AND(All!$V140="P4",All!$AE140="RSS"),Ruler!I$25,IF(AND(All!$V140="P5",All!$AE140="RSS"),Ruler!I$26,IF(AND(All!$V140="P6",All!$AE140="RSS"),Ruler!I$27,IF(AND(All!$V140="P7",All!$AE140="RSS"),Ruler!I$28,IF(AND(All!$V140="P8",All!$AE140="RSS"),Ruler!I$29,IF(AND(All!$V140="P9",All!$AE140="RSS"),Ruler!I$30,0)))))))))))))))))))))))))))</f>
        <v>3</v>
      </c>
      <c r="BQ140" s="325">
        <f>IF(AND(All!$V140="P1",All!$AE140="RDP"),Ruler!J$6,IF(AND(All!$V140="P2",All!$AE140="RDP"),Ruler!J$7,IF(AND(All!$V140="P3",All!$AE140="RDP"),Ruler!J$8,IF(AND(All!$V140="P4",All!$AE140="RDP"),Ruler!J$9,IF(AND(All!$V140="P5",All!$AE140="RDP"),Ruler!J$10,IF(AND(All!$V140="P6",All!$AE140="RDP"),Ruler!J$11,IF(AND(All!$V140="P7",All!$AE140="RDP"),Ruler!J$12,IF(AND(All!$V140="P8",All!$AE140="RDP"),Ruler!J$13,IF(AND(All!$V140="P9",All!$AE140="RDP"),Ruler!J$14,IF(AND(All!$V140="P1",All!$AE140="RMS"),Ruler!J$6,IF(AND(All!$V140="P2",All!$AE140="RMS"),Ruler!J$15,IF(AND(All!$V140="P3",All!$AE140="RMS"),Ruler!J$16,IF(AND(All!$V140="P4",All!$AE140="RMS"),Ruler!J$17,IF(AND(All!$V140="P5",All!$AE140="RMS"),Ruler!J$18,IF(AND(All!$V140="P6",All!$AE140="RMS"),Ruler!J$19,IF(AND(All!$V140="P7",All!$AE140="RMS"),Ruler!J$20,IF(AND(All!$V140="P8",All!$AE140="RMS"),Ruler!J$21,IF(AND(All!$V140="P9",All!$AE140="RMS"),Ruler!J$22,IF(AND(All!$V140="P1",All!$AE140="RSS"),Ruler!J$6,IF(AND(All!$V140="P2",All!$AE140="RSS"),Ruler!J$23,IF(AND(All!$V140="P3",All!$AE140="RSS"),Ruler!J$24,IF(AND(All!$V140="P4",All!$AE140="RSS"),Ruler!J$25,IF(AND(All!$V140="P5",All!$AE140="RSS"),Ruler!J$26,IF(AND(All!$V140="P6",All!$AE140="RSS"),Ruler!J$27,IF(AND(All!$V140="P7",All!$AE140="RSS"),Ruler!J$28,IF(AND(All!$V140="P8",All!$AE140="RSS"),Ruler!J$29,IF(AND(All!$V140="P9",All!$AE140="RSS"),Ruler!J$30,0)))))))))))))))))))))))))))</f>
        <v>1</v>
      </c>
      <c r="BR140" s="325">
        <f>IF(AND(All!$V140="P1",All!$AE140="RDP"),Ruler!K$6,IF(AND(All!$V140="P2",All!$AE140="RDP"),Ruler!K$7,IF(AND(All!$V140="P3",All!$AE140="RDP"),Ruler!K$8,IF(AND(All!$V140="P4",All!$AE140="RDP"),Ruler!K$9,IF(AND(All!$V140="P5",All!$AE140="RDP"),Ruler!K$10,IF(AND(All!$V140="P6",All!$AE140="RDP"),Ruler!K$11,IF(AND(All!$V140="P7",All!$AE140="RDP"),Ruler!K$12,IF(AND(All!$V140="P8",All!$AE140="RDP"),Ruler!K$13,IF(AND(All!$V140="P9",All!$AE140="RDP"),Ruler!K$14,IF(AND(All!$V140="P1",All!$AE140="RMS"),Ruler!K$6,IF(AND(All!$V140="P2",All!$AE140="RMS"),Ruler!K$15,IF(AND(All!$V140="P3",All!$AE140="RMS"),Ruler!K$16,IF(AND(All!$V140="P4",All!$AE140="RMS"),Ruler!K$17,IF(AND(All!$V140="P5",All!$AE140="RMS"),Ruler!K$18,IF(AND(All!$V140="P6",All!$AE140="RMS"),Ruler!K$19,IF(AND(All!$V140="P7",All!$AE140="RMS"),Ruler!K$20,IF(AND(All!$V140="P8",All!$AE140="RMS"),Ruler!K$21,IF(AND(All!$V140="P9",All!$AE140="RMS"),Ruler!K$22,IF(AND(All!$V140="P1",All!$AE140="RSS"),Ruler!K$6,IF(AND(All!$V140="P2",All!$AE140="RSS"),Ruler!K$23,IF(AND(All!$V140="P3",All!$AE140="RSS"),Ruler!K$24,IF(AND(All!$V140="P4",All!$AE140="RSS"),Ruler!K$25,IF(AND(All!$V140="P5",All!$AE140="RSS"),Ruler!K$26,IF(AND(All!$V140="P6",All!$AE140="RSS"),Ruler!K$27,IF(AND(All!$V140="P7",All!$AE140="RSS"),Ruler!K$28,IF(AND(All!$V140="P8",All!$AE140="RSS"),Ruler!K$29,IF(AND(All!$V140="P9",All!$AE140="RSS"),Ruler!K$30,0)))))))))))))))))))))))))))</f>
        <v>2</v>
      </c>
      <c r="BS140" s="325">
        <f>IF(AND(All!$V140="P1",All!$AE140="RDP"),Ruler!L$6,IF(AND(All!$V140="P2",All!$AE140="RDP"),Ruler!L$7,IF(AND(All!$V140="P3",All!$AE140="RDP"),Ruler!L$8,IF(AND(All!$V140="P4",All!$AE140="RDP"),Ruler!L$9,IF(AND(All!$V140="P5",All!$AE140="RDP"),Ruler!L$10,IF(AND(All!$V140="P6",All!$AE140="RDP"),Ruler!L$11,IF(AND(All!$V140="P7",All!$AE140="RDP"),Ruler!L$12,IF(AND(All!$V140="P8",All!$AE140="RDP"),Ruler!L$13,IF(AND(All!$V140="P9",All!$AE140="RDP"),Ruler!L$14,IF(AND(All!$V140="P1",All!$AE140="RMS"),Ruler!L$6,IF(AND(All!$V140="P2",All!$AE140="RMS"),Ruler!L$15,IF(AND(All!$V140="P3",All!$AE140="RMS"),Ruler!L$16,IF(AND(All!$V140="P4",All!$AE140="RMS"),Ruler!L$17,IF(AND(All!$V140="P5",All!$AE140="RMS"),Ruler!L$18,IF(AND(All!$V140="P6",All!$AE140="RMS"),Ruler!L$19,IF(AND(All!$V140="P7",All!$AE140="RMS"),Ruler!L$20,IF(AND(All!$V140="P8",All!$AE140="RMS"),Ruler!L$21,IF(AND(All!$V140="P9",All!$AE140="RMS"),Ruler!L$22,IF(AND(All!$V140="P1",All!$AE140="RSS"),Ruler!L$6,IF(AND(All!$V140="P2",All!$AE140="RSS"),Ruler!L$23,IF(AND(All!$V140="P3",All!$AE140="RSS"),Ruler!L$24,IF(AND(All!$V140="P4",All!$AE140="RSS"),Ruler!L$25,IF(AND(All!$V140="P5",All!$AE140="RSS"),Ruler!L$26,IF(AND(All!$V140="P6",All!$AE140="RSS"),Ruler!L$27,IF(AND(All!$V140="P7",All!$AE140="RSS"),Ruler!L$28,IF(AND(All!$V140="P8",All!$AE140="RSS"),Ruler!L$29,IF(AND(All!$V140="P9",All!$AE140="RSS"),Ruler!L$30,0)))))))))))))))))))))))))))</f>
        <v>2</v>
      </c>
      <c r="BT140" s="325">
        <f>IF(AND(All!$V140="P1",All!$AE140="RDP"),Ruler!M$6,IF(AND(All!$V140="P2",All!$AE140="RDP"),Ruler!M$7,IF(AND(All!$V140="P3",All!$AE140="RDP"),Ruler!M$8,IF(AND(All!$V140="P4",All!$AE140="RDP"),Ruler!M$9,IF(AND(All!$V140="P5",All!$AE140="RDP"),Ruler!M$10,IF(AND(All!$V140="P6",All!$AE140="RDP"),Ruler!M$11,IF(AND(All!$V140="P7",All!$AE140="RDP"),Ruler!M$12,IF(AND(All!$V140="P8",All!$AE140="RDP"),Ruler!M$13,IF(AND(All!$V140="P9",All!$AE140="RDP"),Ruler!M$14,IF(AND(All!$V140="P1",All!$AE140="RMS"),Ruler!M$6,IF(AND(All!$V140="P2",All!$AE140="RMS"),Ruler!M$15,IF(AND(All!$V140="P3",All!$AE140="RMS"),Ruler!M$16,IF(AND(All!$V140="P4",All!$AE140="RMS"),Ruler!M$17,IF(AND(All!$V140="P5",All!$AE140="RMS"),Ruler!M$18,IF(AND(All!$V140="P6",All!$AE140="RMS"),Ruler!M$19,IF(AND(All!$V140="P7",All!$AE140="RMS"),Ruler!M$20,IF(AND(All!$V140="P8",All!$AE140="RMS"),Ruler!M$21,IF(AND(All!$V140="P9",All!$AE140="RMS"),Ruler!M$22,IF(AND(All!$V140="P1",All!$AE140="RSS"),Ruler!M$6,IF(AND(All!$V140="P2",All!$AE140="RSS"),Ruler!M$23,IF(AND(All!$V140="P3",All!$AE140="RSS"),Ruler!M$24,IF(AND(All!$V140="P4",All!$AE140="RSS"),Ruler!M$25,IF(AND(All!$V140="P5",All!$AE140="RSS"),Ruler!M$26,IF(AND(All!$V140="P6",All!$AE140="RSS"),Ruler!M$27,IF(AND(All!$V140="P7",All!$AE140="RSS"),Ruler!M$28,IF(AND(All!$V140="P8",All!$AE140="RSS"),Ruler!M$29,IF(AND(All!$V140="P9",All!$AE140="RSS"),Ruler!M$30,0)))))))))))))))))))))))))))</f>
        <v>2</v>
      </c>
      <c r="BU140" s="325">
        <f>IF(AND(All!$V140="P1",All!$AE140="RDP"),Ruler!N$6,IF(AND(All!$V140="P2",All!$AE140="RDP"),Ruler!N$7,IF(AND(All!$V140="P3",All!$AE140="RDP"),Ruler!N$8,IF(AND(All!$V140="P4",All!$AE140="RDP"),Ruler!N$9,IF(AND(All!$V140="P5",All!$AE140="RDP"),Ruler!N$10,IF(AND(All!$V140="P6",All!$AE140="RDP"),Ruler!N$11,IF(AND(All!$V140="P7",All!$AE140="RDP"),Ruler!N$12,IF(AND(All!$V140="P8",All!$AE140="RDP"),Ruler!N$13,IF(AND(All!$V140="P9",All!$AE140="RDP"),Ruler!N$14,IF(AND(All!$V140="P1",All!$AE140="RMS"),Ruler!N$6,IF(AND(All!$V140="P2",All!$AE140="RMS"),Ruler!N$15,IF(AND(All!$V140="P3",All!$AE140="RMS"),Ruler!N$16,IF(AND(All!$V140="P4",All!$AE140="RMS"),Ruler!N$17,IF(AND(All!$V140="P5",All!$AE140="RMS"),Ruler!N$18,IF(AND(All!$V140="P6",All!$AE140="RMS"),Ruler!N$19,IF(AND(All!$V140="P7",All!$AE140="RMS"),Ruler!N$20,IF(AND(All!$V140="P8",All!$AE140="RMS"),Ruler!N$21,IF(AND(All!$V140="P9",All!$AE140="RMS"),Ruler!N$22,IF(AND(All!$V140="P1",All!$AE140="RSS"),Ruler!N$6,IF(AND(All!$V140="P2",All!$AE140="RSS"),Ruler!N$23,IF(AND(All!$V140="P3",All!$AE140="RSS"),Ruler!N$24,IF(AND(All!$V140="P4",All!$AE140="RSS"),Ruler!N$25,IF(AND(All!$V140="P5",All!$AE140="RSS"),Ruler!N$26,IF(AND(All!$V140="P6",All!$AE140="RSS"),Ruler!N$27,IF(AND(All!$V140="P7",All!$AE140="RSS"),Ruler!N$28,IF(AND(All!$V140="P8",All!$AE140="RSS"),Ruler!N$29,IF(AND(All!$V140="P9",All!$AE140="RSS"),Ruler!N$30,0)))))))))))))))))))))))))))</f>
        <v>2</v>
      </c>
      <c r="BV140" s="325">
        <f>IF(AND(All!$V140="P1",All!$AE140="RDP"),Ruler!O$6,IF(AND(All!$V140="P2",All!$AE140="RDP"),Ruler!O$7,IF(AND(All!$V140="P3",All!$AE140="RDP"),Ruler!O$8,IF(AND(All!$V140="P4",All!$AE140="RDP"),Ruler!O$9,IF(AND(All!$V140="P5",All!$AE140="RDP"),Ruler!O$10,IF(AND(All!$V140="P6",All!$AE140="RDP"),Ruler!O$11,IF(AND(All!$V140="P7",All!$AE140="RDP"),Ruler!O$12,IF(AND(All!$V140="P8",All!$AE140="RDP"),Ruler!O$13,IF(AND(All!$V140="P9",All!$AE140="RDP"),Ruler!O$14,IF(AND(All!$V140="P1",All!$AE140="RMS"),Ruler!O$6,IF(AND(All!$V140="P2",All!$AE140="RMS"),Ruler!O$15,IF(AND(All!$V140="P3",All!$AE140="RMS"),Ruler!O$16,IF(AND(All!$V140="P4",All!$AE140="RMS"),Ruler!O$17,IF(AND(All!$V140="P5",All!$AE140="RMS"),Ruler!O$18,IF(AND(All!$V140="P6",All!$AE140="RMS"),Ruler!O$19,IF(AND(All!$V140="P7",All!$AE140="RMS"),Ruler!O$20,IF(AND(All!$V140="P8",All!$AE140="RMS"),Ruler!O$21,IF(AND(All!$V140="P9",All!$AE140="RMS"),Ruler!O$22,IF(AND(All!$V140="P1",All!$AE140="RSS"),Ruler!O$6,IF(AND(All!$V140="P2",All!$AE140="RSS"),Ruler!O$23,IF(AND(All!$V140="P3",All!$AE140="RSS"),Ruler!O$24,IF(AND(All!$V140="P4",All!$AE140="RSS"),Ruler!O$25,IF(AND(All!$V140="P5",All!$AE140="RSS"),Ruler!O$26,IF(AND(All!$V140="P6",All!$AE140="RSS"),Ruler!O$27,IF(AND(All!$V140="P7",All!$AE140="RSS"),Ruler!O$28,IF(AND(All!$V140="P8",All!$AE140="RSS"),Ruler!O$29,IF(AND(All!$V140="P9",All!$AE140="RSS"),Ruler!O$30,0)))))))))))))))))))))))))))</f>
        <v>1</v>
      </c>
      <c r="BW140" s="325">
        <f>IF(AND(All!$V140="P1",All!$AE140="RDP"),Ruler!P$6,IF(AND(All!$V140="P2",All!$AE140="RDP"),Ruler!P$7,IF(AND(All!$V140="P3",All!$AE140="RDP"),Ruler!P$8,IF(AND(All!$V140="P4",All!$AE140="RDP"),Ruler!P$9,IF(AND(All!$V140="P5",All!$AE140="RDP"),Ruler!P$10,IF(AND(All!$V140="P6",All!$AE140="RDP"),Ruler!P$11,IF(AND(All!$V140="P7",All!$AE140="RDP"),Ruler!P$12,IF(AND(All!$V140="P8",All!$AE140="RDP"),Ruler!P$13,IF(AND(All!$V140="P9",All!$AE140="RDP"),Ruler!P$14,IF(AND(All!$V140="P1",All!$AE140="RMS"),Ruler!P$6,IF(AND(All!$V140="P2",All!$AE140="RMS"),Ruler!P$15,IF(AND(All!$V140="P3",All!$AE140="RMS"),Ruler!P$16,IF(AND(All!$V140="P4",All!$AE140="RMS"),Ruler!P$17,IF(AND(All!$V140="P5",All!$AE140="RMS"),Ruler!P$18,IF(AND(All!$V140="P6",All!$AE140="RMS"),Ruler!P$19,IF(AND(All!$V140="P7",All!$AE140="RMS"),Ruler!P$20,IF(AND(All!$V140="P8",All!$AE140="RMS"),Ruler!P$21,IF(AND(All!$V140="P9",All!$AE140="RMS"),Ruler!P$22,IF(AND(All!$V140="P1",All!$AE140="RSS"),Ruler!P$6,IF(AND(All!$V140="P2",All!$AE140="RSS"),Ruler!P$23,IF(AND(All!$V140="P3",All!$AE140="RSS"),Ruler!P$24,IF(AND(All!$V140="P4",All!$AE140="RSS"),Ruler!P$25,IF(AND(All!$V140="P5",All!$AE140="RSS"),Ruler!P$26,IF(AND(All!$V140="P6",All!$AE140="RSS"),Ruler!P$27,IF(AND(All!$V140="P7",All!$AE140="RSS"),Ruler!P$28,IF(AND(All!$V140="P8",All!$AE140="RSS"),Ruler!P$29,IF(AND(All!$V140="P9",All!$AE140="RSS"),Ruler!P$30,0)))))))))))))))))))))))))))</f>
        <v>2</v>
      </c>
      <c r="BX140" s="325">
        <f>IF(AND(All!$V140="P1",All!$AE140="RDP"),Ruler!Q$6,IF(AND(All!$V140="P2",All!$AE140="RDP"),Ruler!Q$7,IF(AND(All!$V140="P3",All!$AE140="RDP"),Ruler!Q$8,IF(AND(All!$V140="P4",All!$AE140="RDP"),Ruler!Q$9,IF(AND(All!$V140="P5",All!$AE140="RDP"),Ruler!Q$10,IF(AND(All!$V140="P6",All!$AE140="RDP"),Ruler!Q$11,IF(AND(All!$V140="P7",All!$AE140="RDP"),Ruler!Q$12,IF(AND(All!$V140="P8",All!$AE140="RDP"),Ruler!Q$13,IF(AND(All!$V140="P9",All!$AE140="RDP"),Ruler!Q$14,IF(AND(All!$V140="P1",All!$AE140="RMS"),Ruler!Q$6,IF(AND(All!$V140="P2",All!$AE140="RMS"),Ruler!Q$15,IF(AND(All!$V140="P3",All!$AE140="RMS"),Ruler!Q$16,IF(AND(All!$V140="P4",All!$AE140="RMS"),Ruler!Q$17,IF(AND(All!$V140="P5",All!$AE140="RMS"),Ruler!Q$18,IF(AND(All!$V140="P6",All!$AE140="RMS"),Ruler!Q$19,IF(AND(All!$V140="P7",All!$AE140="RMS"),Ruler!Q$20,IF(AND(All!$V140="P8",All!$AE140="RMS"),Ruler!Q$21,IF(AND(All!$V140="P9",All!$AE140="RMS"),Ruler!Q$22,IF(AND(All!$V140="P1",All!$AE140="RSS"),Ruler!Q$6,IF(AND(All!$V140="P2",All!$AE140="RSS"),Ruler!Q$23,IF(AND(All!$V140="P3",All!$AE140="RSS"),Ruler!Q$24,IF(AND(All!$V140="P4",All!$AE140="RSS"),Ruler!Q$25,IF(AND(All!$V140="P5",All!$AE140="RSS"),Ruler!Q$26,IF(AND(All!$V140="P6",All!$AE140="RSS"),Ruler!Q$27,IF(AND(All!$V140="P7",All!$AE140="RSS"),Ruler!Q$28,IF(AND(All!$V140="P8",All!$AE140="RSS"),Ruler!Q$29,IF(AND(All!$V140="P9",All!$AE140="RSS"),Ruler!Q$30,0)))))))))))))))))))))))))))</f>
        <v>2</v>
      </c>
      <c r="BY140" s="325">
        <f>IF(AND(All!$V140="P1",All!$AE140="RDP"),Ruler!R$6,IF(AND(All!$V140="P2",All!$AE140="RDP"),Ruler!R$7,IF(AND(All!$V140="P3",All!$AE140="RDP"),Ruler!R$8,IF(AND(All!$V140="P4",All!$AE140="RDP"),Ruler!R$9,IF(AND(All!$V140="P5",All!$AE140="RDP"),Ruler!R$10,IF(AND(All!$V140="P6",All!$AE140="RDP"),Ruler!R$11,IF(AND(All!$V140="P7",All!$AE140="RDP"),Ruler!R$12,IF(AND(All!$V140="P8",All!$AE140="RDP"),Ruler!R$13,IF(AND(All!$V140="P9",All!$AE140="RDP"),Ruler!R$14,IF(AND(All!$V140="P1",All!$AE140="RMS"),Ruler!R$6,IF(AND(All!$V140="P2",All!$AE140="RMS"),Ruler!R$15,IF(AND(All!$V140="P3",All!$AE140="RMS"),Ruler!R$16,IF(AND(All!$V140="P4",All!$AE140="RMS"),Ruler!R$17,IF(AND(All!$V140="P5",All!$AE140="RMS"),Ruler!R$18,IF(AND(All!$V140="P6",All!$AE140="RMS"),Ruler!R$19,IF(AND(All!$V140="P7",All!$AE140="RMS"),Ruler!R$20,IF(AND(All!$V140="P8",All!$AE140="RMS"),Ruler!R$21,IF(AND(All!$V140="P9",All!$AE140="RMS"),Ruler!R$22,IF(AND(All!$V140="P1",All!$AE140="RSS"),Ruler!R$6,IF(AND(All!$V140="P2",All!$AE140="RSS"),Ruler!R$23,IF(AND(All!$V140="P3",All!$AE140="RSS"),Ruler!R$24,IF(AND(All!$V140="P4",All!$AE140="RSS"),Ruler!R$25,IF(AND(All!$V140="P5",All!$AE140="RSS"),Ruler!R$26,IF(AND(All!$V140="P6",All!$AE140="RSS"),Ruler!R$27,IF(AND(All!$V140="P7",All!$AE140="RSS"),Ruler!R$28,IF(AND(All!$V140="P8",All!$AE140="RSS"),Ruler!R$29,IF(AND(All!$V140="P9",All!$AE140="RSS"),Ruler!R$30,0)))))))))))))))))))))))))))</f>
        <v>2</v>
      </c>
      <c r="BZ140" s="325">
        <f>IF(AND(All!$V140="P1",All!$AE140="RDP"),Ruler!S$6,IF(AND(All!$V140="P2",All!$AE140="RDP"),Ruler!S$7,IF(AND(All!$V140="P3",All!$AE140="RDP"),Ruler!S$8,IF(AND(All!$V140="P4",All!$AE140="RDP"),Ruler!S$9,IF(AND(All!$V140="P5",All!$AE140="RDP"),Ruler!S$10,IF(AND(All!$V140="P6",All!$AE140="RDP"),Ruler!S$11,IF(AND(All!$V140="P7",All!$AE140="RDP"),Ruler!S$12,IF(AND(All!$V140="P8",All!$AE140="RDP"),Ruler!S$13,IF(AND(All!$V140="P9",All!$AE140="RDP"),Ruler!S$14,IF(AND(All!$V140="P1",All!$AE140="RMS"),Ruler!S$6,IF(AND(All!$V140="P2",All!$AE140="RMS"),Ruler!S$15,IF(AND(All!$V140="P3",All!$AE140="RMS"),Ruler!S$16,IF(AND(All!$V140="P4",All!$AE140="RMS"),Ruler!S$17,IF(AND(All!$V140="P5",All!$AE140="RMS"),Ruler!S$18,IF(AND(All!$V140="P6",All!$AE140="RMS"),Ruler!S$19,IF(AND(All!$V140="P7",All!$AE140="RMS"),Ruler!S$20,IF(AND(All!$V140="P8",All!$AE140="RMS"),Ruler!S$21,IF(AND(All!$V140="P9",All!$AE140="RMS"),Ruler!S$22,IF(AND(All!$V140="P1",All!$AE140="RSS"),Ruler!S$6,IF(AND(All!$V140="P2",All!$AE140="RSS"),Ruler!S$23,IF(AND(All!$V140="P3",All!$AE140="RSS"),Ruler!S$24,IF(AND(All!$V140="P4",All!$AE140="RSS"),Ruler!S$25,IF(AND(All!$V140="P5",All!$AE140="RSS"),Ruler!S$26,IF(AND(All!$V140="P6",All!$AE140="RSS"),Ruler!S$27,IF(AND(All!$V140="P7",All!$AE140="RSS"),Ruler!S$28,IF(AND(All!$V140="P8",All!$AE140="RSS"),Ruler!S$29,IF(AND(All!$V140="P9",All!$AE140="RSS"),Ruler!S$30,0)))))))))))))))))))))))))))</f>
        <v>1</v>
      </c>
      <c r="CA140" s="325">
        <f>IF(AND(All!$V140="P1",All!$AE140="RDP"),Ruler!T$6,IF(AND(All!$V140="P2",All!$AE140="RDP"),Ruler!T$7,IF(AND(All!$V140="P3",All!$AE140="RDP"),Ruler!T$8,IF(AND(All!$V140="P4",All!$AE140="RDP"),Ruler!T$9,IF(AND(All!$V140="P5",All!$AE140="RDP"),Ruler!T$10,IF(AND(All!$V140="P6",All!$AE140="RDP"),Ruler!T$11,IF(AND(All!$V140="P7",All!$AE140="RDP"),Ruler!T$12,IF(AND(All!$V140="P8",All!$AE140="RDP"),Ruler!T$13,IF(AND(All!$V140="P9",All!$AE140="RDP"),Ruler!T$14,IF(AND(All!$V140="P1",All!$AE140="RMS"),Ruler!T$6,IF(AND(All!$V140="P2",All!$AE140="RMS"),Ruler!T$15,IF(AND(All!$V140="P3",All!$AE140="RMS"),Ruler!T$16,IF(AND(All!$V140="P4",All!$AE140="RMS"),Ruler!T$17,IF(AND(All!$V140="P5",All!$AE140="RMS"),Ruler!T$18,IF(AND(All!$V140="P6",All!$AE140="RMS"),Ruler!T$19,IF(AND(All!$V140="P7",All!$AE140="RMS"),Ruler!T$20,IF(AND(All!$V140="P8",All!$AE140="RMS"),Ruler!T$21,IF(AND(All!$V140="P9",All!$AE140="RMS"),Ruler!T$22,IF(AND(All!$V140="P1",All!$AE140="RSS"),Ruler!T$6,IF(AND(All!$V140="P2",All!$AE140="RSS"),Ruler!T$23,IF(AND(All!$V140="P3",All!$AE140="RSS"),Ruler!T$24,IF(AND(All!$V140="P4",All!$AE140="RSS"),Ruler!T$25,IF(AND(All!$V140="P5",All!$AE140="RSS"),Ruler!T$26,IF(AND(All!$V140="P6",All!$AE140="RSS"),Ruler!T$27,IF(AND(All!$V140="P7",All!$AE140="RSS"),Ruler!T$28,IF(AND(All!$V140="P8",All!$AE140="RSS"),Ruler!T$29,IF(AND(All!$V140="P9",All!$AE140="RSS"),Ruler!T$30,0)))))))))))))))))))))))))))</f>
        <v>2</v>
      </c>
      <c r="CB140" s="325">
        <f>IF(AND(All!$V140="P1",All!$AE140="RDP"),Ruler!U$6,IF(AND(All!$V140="P2",All!$AE140="RDP"),Ruler!U$7,IF(AND(All!$V140="P3",All!$AE140="RDP"),Ruler!U$8,IF(AND(All!$V140="P4",All!$AE140="RDP"),Ruler!U$9,IF(AND(All!$V140="P5",All!$AE140="RDP"),Ruler!U$10,IF(AND(All!$V140="P6",All!$AE140="RDP"),Ruler!U$11,IF(AND(All!$V140="P7",All!$AE140="RDP"),Ruler!U$12,IF(AND(All!$V140="P8",All!$AE140="RDP"),Ruler!U$13,IF(AND(All!$V140="P9",All!$AE140="RDP"),Ruler!U$14,IF(AND(All!$V140="P1",All!$AE140="RMS"),Ruler!U$6,IF(AND(All!$V140="P2",All!$AE140="RMS"),Ruler!U$15,IF(AND(All!$V140="P3",All!$AE140="RMS"),Ruler!U$16,IF(AND(All!$V140="P4",All!$AE140="RMS"),Ruler!U$17,IF(AND(All!$V140="P5",All!$AE140="RMS"),Ruler!U$18,IF(AND(All!$V140="P6",All!$AE140="RMS"),Ruler!U$19,IF(AND(All!$V140="P7",All!$AE140="RMS"),Ruler!U$20,IF(AND(All!$V140="P8",All!$AE140="RMS"),Ruler!U$21,IF(AND(All!$V140="P9",All!$AE140="RMS"),Ruler!U$22,IF(AND(All!$V140="P1",All!$AE140="RSS"),Ruler!U$6,IF(AND(All!$V140="P2",All!$AE140="RSS"),Ruler!U$23,IF(AND(All!$V140="P3",All!$AE140="RSS"),Ruler!U$24,IF(AND(All!$V140="P4",All!$AE140="RSS"),Ruler!U$25,IF(AND(All!$V140="P5",All!$AE140="RSS"),Ruler!U$26,IF(AND(All!$V140="P6",All!$AE140="RSS"),Ruler!U$27,IF(AND(All!$V140="P7",All!$AE140="RSS"),Ruler!U$28,IF(AND(All!$V140="P8",All!$AE140="RSS"),Ruler!U$29,IF(AND(All!$V140="P9",All!$AE140="RSS"),Ruler!U$30,0)))))))))))))))))))))))))))</f>
        <v>1</v>
      </c>
      <c r="CC140" s="325">
        <f>IF(AND(All!$V140="P1",All!$AE140="RDP"),Ruler!V$6,IF(AND(All!$V140="P2",All!$AE140="RDP"),Ruler!V$7,IF(AND(All!$V140="P3",All!$AE140="RDP"),Ruler!V$8,IF(AND(All!$V140="P4",All!$AE140="RDP"),Ruler!V$9,IF(AND(All!$V140="P5",All!$AE140="RDP"),Ruler!V$10,IF(AND(All!$V140="P6",All!$AE140="RDP"),Ruler!V$11,IF(AND(All!$V140="P7",All!$AE140="RDP"),Ruler!V$12,IF(AND(All!$V140="P8",All!$AE140="RDP"),Ruler!V$13,IF(AND(All!$V140="P9",All!$AE140="RDP"),Ruler!V$14,IF(AND(All!$V140="P1",All!$AE140="RMS"),Ruler!V$6,IF(AND(All!$V140="P2",All!$AE140="RMS"),Ruler!V$15,IF(AND(All!$V140="P3",All!$AE140="RMS"),Ruler!V$16,IF(AND(All!$V140="P4",All!$AE140="RMS"),Ruler!V$17,IF(AND(All!$V140="P5",All!$AE140="RMS"),Ruler!V$18,IF(AND(All!$V140="P6",All!$AE140="RMS"),Ruler!V$19,IF(AND(All!$V140="P7",All!$AE140="RMS"),Ruler!V$20,IF(AND(All!$V140="P8",All!$AE140="RMS"),Ruler!V$21,IF(AND(All!$V140="P9",All!$AE140="RMS"),Ruler!V$22,IF(AND(All!$V140="P1",All!$AE140="RSS"),Ruler!V$6,IF(AND(All!$V140="P2",All!$AE140="RSS"),Ruler!V$23,IF(AND(All!$V140="P3",All!$AE140="RSS"),Ruler!V$24,IF(AND(All!$V140="P4",All!$AE140="RSS"),Ruler!V$25,IF(AND(All!$V140="P5",All!$AE140="RSS"),Ruler!V$26,IF(AND(All!$V140="P6",All!$AE140="RSS"),Ruler!V$27,IF(AND(All!$V140="P7",All!$AE140="RSS"),Ruler!V$28,IF(AND(All!$V140="P8",All!$AE140="RSS"),Ruler!V$29,IF(AND(All!$V140="P9",All!$AE140="RSS"),Ruler!V$30,0)))))))))))))))))))))))))))</f>
        <v>2</v>
      </c>
      <c r="CD140" s="325">
        <f>IF(AND(All!$V140="P1",All!$AE140="RDP"),Ruler!W$6,IF(AND(All!$V140="P2",All!$AE140="RDP"),Ruler!W$7,IF(AND(All!$V140="P3",All!$AE140="RDP"),Ruler!W$8,IF(AND(All!$V140="P4",All!$AE140="RDP"),Ruler!W$9,IF(AND(All!$V140="P5",All!$AE140="RDP"),Ruler!W$10,IF(AND(All!$V140="P6",All!$AE140="RDP"),Ruler!W$11,IF(AND(All!$V140="P7",All!$AE140="RDP"),Ruler!W$12,IF(AND(All!$V140="P8",All!$AE140="RDP"),Ruler!W$13,IF(AND(All!$V140="P9",All!$AE140="RDP"),Ruler!W$14,IF(AND(All!$V140="P1",All!$AE140="RMS"),Ruler!W$6,IF(AND(All!$V140="P2",All!$AE140="RMS"),Ruler!W$15,IF(AND(All!$V140="P3",All!$AE140="RMS"),Ruler!W$16,IF(AND(All!$V140="P4",All!$AE140="RMS"),Ruler!W$17,IF(AND(All!$V140="P5",All!$AE140="RMS"),Ruler!W$18,IF(AND(All!$V140="P6",All!$AE140="RMS"),Ruler!W$19,IF(AND(All!$V140="P7",All!$AE140="RMS"),Ruler!W$20,IF(AND(All!$V140="P8",All!$AE140="RMS"),Ruler!W$21,IF(AND(All!$V140="P9",All!$AE140="RMS"),Ruler!W$22,IF(AND(All!$V140="P1",All!$AE140="RSS"),Ruler!W$6,IF(AND(All!$V140="P2",All!$AE140="RSS"),Ruler!W$23,IF(AND(All!$V140="P3",All!$AE140="RSS"),Ruler!W$24,IF(AND(All!$V140="P4",All!$AE140="RSS"),Ruler!W$25,IF(AND(All!$V140="P5",All!$AE140="RSS"),Ruler!W$26,IF(AND(All!$V140="P6",All!$AE140="RSS"),Ruler!W$27,IF(AND(All!$V140="P7",All!$AE140="RSS"),Ruler!W$28,IF(AND(All!$V140="P8",All!$AE140="RSS"),Ruler!W$29,IF(AND(All!$V140="P9",All!$AE140="RSS"),Ruler!W$30,0)))))))))))))))))))))))))))</f>
        <v>1</v>
      </c>
      <c r="CE140" s="325">
        <f>IF(AND(All!$V140="P1",All!$AE140="RDP"),Ruler!X$6,IF(AND(All!$V140="P2",All!$AE140="RDP"),Ruler!X$7,IF(AND(All!$V140="P3",All!$AE140="RDP"),Ruler!X$8,IF(AND(All!$V140="P4",All!$AE140="RDP"),Ruler!X$9,IF(AND(All!$V140="P5",All!$AE140="RDP"),Ruler!X$10,IF(AND(All!$V140="P6",All!$AE140="RDP"),Ruler!X$11,IF(AND(All!$V140="P7",All!$AE140="RDP"),Ruler!X$12,IF(AND(All!$V140="P8",All!$AE140="RDP"),Ruler!X$13,IF(AND(All!$V140="P9",All!$AE140="RDP"),Ruler!X$14,IF(AND(All!$V140="P1",All!$AE140="RMS"),Ruler!X$6,IF(AND(All!$V140="P2",All!$AE140="RMS"),Ruler!X$15,IF(AND(All!$V140="P3",All!$AE140="RMS"),Ruler!X$16,IF(AND(All!$V140="P4",All!$AE140="RMS"),Ruler!X$17,IF(AND(All!$V140="P5",All!$AE140="RMS"),Ruler!X$18,IF(AND(All!$V140="P6",All!$AE140="RMS"),Ruler!X$19,IF(AND(All!$V140="P7",All!$AE140="RMS"),Ruler!X$20,IF(AND(All!$V140="P8",All!$AE140="RMS"),Ruler!X$21,IF(AND(All!$V140="P9",All!$AE140="RMS"),Ruler!X$22,IF(AND(All!$V140="P1",All!$AE140="RSS"),Ruler!X$6,IF(AND(All!$V140="P2",All!$AE140="RSS"),Ruler!X$23,IF(AND(All!$V140="P3",All!$AE140="RSS"),Ruler!X$24,IF(AND(All!$V140="P4",All!$AE140="RSS"),Ruler!X$25,IF(AND(All!$V140="P5",All!$AE140="RSS"),Ruler!X$26,IF(AND(All!$V140="P6",All!$AE140="RSS"),Ruler!X$27,IF(AND(All!$V140="P7",All!$AE140="RSS"),Ruler!X$28,IF(AND(All!$V140="P8",All!$AE140="RSS"),Ruler!X$29,IF(AND(All!$V140="P9",All!$AE140="RSS"),Ruler!X$30,0)))))))))))))))))))))))))))</f>
        <v>1</v>
      </c>
      <c r="CF140" s="325">
        <f>IF(AND(All!$V140="P1",All!$AE140="RDP"),Ruler!Y$6,IF(AND(All!$V140="P2",All!$AE140="RDP"),Ruler!Y$7,IF(AND(All!$V140="P3",All!$AE140="RDP"),Ruler!Y$8,IF(AND(All!$V140="P4",All!$AE140="RDP"),Ruler!Y$9,IF(AND(All!$V140="P5",All!$AE140="RDP"),Ruler!Y$10,IF(AND(All!$V140="P6",All!$AE140="RDP"),Ruler!Y$11,IF(AND(All!$V140="P7",All!$AE140="RDP"),Ruler!Y$12,IF(AND(All!$V140="P8",All!$AE140="RDP"),Ruler!Y$13,IF(AND(All!$V140="P9",All!$AE140="RDP"),Ruler!Y$14,IF(AND(All!$V140="P1",All!$AE140="RMS"),Ruler!Y$6,IF(AND(All!$V140="P2",All!$AE140="RMS"),Ruler!Y$15,IF(AND(All!$V140="P3",All!$AE140="RMS"),Ruler!Y$16,IF(AND(All!$V140="P4",All!$AE140="RMS"),Ruler!Y$17,IF(AND(All!$V140="P5",All!$AE140="RMS"),Ruler!Y$18,IF(AND(All!$V140="P6",All!$AE140="RMS"),Ruler!Y$19,IF(AND(All!$V140="P7",All!$AE140="RMS"),Ruler!Y$20,IF(AND(All!$V140="P8",All!$AE140="RMS"),Ruler!Y$21,IF(AND(All!$V140="P9",All!$AE140="RMS"),Ruler!Y$22,IF(AND(All!$V140="P1",All!$AE140="RSS"),Ruler!Y$6,IF(AND(All!$V140="P2",All!$AE140="RSS"),Ruler!Y$23,IF(AND(All!$V140="P3",All!$AE140="RSS"),Ruler!Y$24,IF(AND(All!$V140="P4",All!$AE140="RSS"),Ruler!Y$25,IF(AND(All!$V140="P5",All!$AE140="RSS"),Ruler!Y$26,IF(AND(All!$V140="P6",All!$AE140="RSS"),Ruler!Y$27,IF(AND(All!$V140="P7",All!$AE140="RSS"),Ruler!Y$28,IF(AND(All!$V140="P8",All!$AE140="RSS"),Ruler!Y$29,IF(AND(All!$V140="P9",All!$AE140="RSS"),Ruler!Y$30,0)))))))))))))))))))))))))))</f>
        <v>1</v>
      </c>
      <c r="CG140" s="325">
        <f>IF(AND(All!$V140="P1",All!$AE140="RDP"),Ruler!Z$6,IF(AND(All!$V140="P2",All!$AE140="RDP"),Ruler!Z$7,IF(AND(All!$V140="P3",All!$AE140="RDP"),Ruler!Z$8,IF(AND(All!$V140="P4",All!$AE140="RDP"),Ruler!Z$9,IF(AND(All!$V140="P5",All!$AE140="RDP"),Ruler!Z$10,IF(AND(All!$V140="P6",All!$AE140="RDP"),Ruler!Z$11,IF(AND(All!$V140="P7",All!$AE140="RDP"),Ruler!Z$12,IF(AND(All!$V140="P8",All!$AE140="RDP"),Ruler!Z$13,IF(AND(All!$V140="P9",All!$AE140="RDP"),Ruler!Z$14,IF(AND(All!$V140="P1",All!$AE140="RMS"),Ruler!Z$6,IF(AND(All!$V140="P2",All!$AE140="RMS"),Ruler!Z$15,IF(AND(All!$V140="P3",All!$AE140="RMS"),Ruler!Z$16,IF(AND(All!$V140="P4",All!$AE140="RMS"),Ruler!Z$17,IF(AND(All!$V140="P5",All!$AE140="RMS"),Ruler!Z$18,IF(AND(All!$V140="P6",All!$AE140="RMS"),Ruler!Z$19,IF(AND(All!$V140="P7",All!$AE140="RMS"),Ruler!Z$20,IF(AND(All!$V140="P8",All!$AE140="RMS"),Ruler!Z$21,IF(AND(All!$V140="P9",All!$AE140="RMS"),Ruler!Z$22,IF(AND(All!$V140="P1",All!$AE140="RSS"),Ruler!Z$6,IF(AND(All!$V140="P2",All!$AE140="RSS"),Ruler!Z$23,IF(AND(All!$V140="P3",All!$AE140="RSS"),Ruler!Z$24,IF(AND(All!$V140="P4",All!$AE140="RSS"),Ruler!Z$25,IF(AND(All!$V140="P5",All!$AE140="RSS"),Ruler!Z$26,IF(AND(All!$V140="P6",All!$AE140="RSS"),Ruler!Z$27,IF(AND(All!$V140="P7",All!$AE140="RSS"),Ruler!Z$28,IF(AND(All!$V140="P8",All!$AE140="RSS"),Ruler!Z$29,IF(AND(All!$V140="P9",All!$AE140="RSS"),Ruler!Z$30,0)))))))))))))))))))))))))))</f>
        <v>1</v>
      </c>
      <c r="CH140" s="325">
        <f>IF(AND(All!$V140="P1",All!$AE140="RDP"),Ruler!AA$6,IF(AND(All!$V140="P2",All!$AE140="RDP"),Ruler!AA$7,IF(AND(All!$V140="P3",All!$AE140="RDP"),Ruler!AA$8,IF(AND(All!$V140="P4",All!$AE140="RDP"),Ruler!AA$9,IF(AND(All!$V140="P5",All!$AE140="RDP"),Ruler!AA$10,IF(AND(All!$V140="P6",All!$AE140="RDP"),Ruler!AA$11,IF(AND(All!$V140="P7",All!$AE140="RDP"),Ruler!AA$12,IF(AND(All!$V140="P8",All!$AE140="RDP"),Ruler!AA$13,IF(AND(All!$V140="P9",All!$AE140="RDP"),Ruler!AA$14,IF(AND(All!$V140="P1",All!$AE140="RMS"),Ruler!AA$6,IF(AND(All!$V140="P2",All!$AE140="RMS"),Ruler!AA$15,IF(AND(All!$V140="P3",All!$AE140="RMS"),Ruler!AA$16,IF(AND(All!$V140="P4",All!$AE140="RMS"),Ruler!AA$17,IF(AND(All!$V140="P5",All!$AE140="RMS"),Ruler!AA$18,IF(AND(All!$V140="P6",All!$AE140="RMS"),Ruler!AA$19,IF(AND(All!$V140="P7",All!$AE140="RMS"),Ruler!AA$20,IF(AND(All!$V140="P8",All!$AE140="RMS"),Ruler!AA$21,IF(AND(All!$V140="P9",All!$AE140="RMS"),Ruler!AA$22,IF(AND(All!$V140="P1",All!$AE140="RSS"),Ruler!AA$6,IF(AND(All!$V140="P2",All!$AE140="RSS"),Ruler!AA$23,IF(AND(All!$V140="P3",All!$AE140="RSS"),Ruler!AA$24,IF(AND(All!$V140="P4",All!$AE140="RSS"),Ruler!AA$25,IF(AND(All!$V140="P5",All!$AE140="RSS"),Ruler!AA$26,IF(AND(All!$V140="P6",All!$AE140="RSS"),Ruler!AA$27,IF(AND(All!$V140="P7",All!$AE140="RSS"),Ruler!AA$28,IF(AND(All!$V140="P8",All!$AE140="RSS"),Ruler!AA$29,IF(AND(All!$V140="P9",All!$AE140="RSS"),Ruler!AA$30,0)))))))))))))))))))))))))))</f>
        <v>0</v>
      </c>
      <c r="CI140" s="325">
        <f>IF(AND(All!$V140="P1",All!$AE140="RDP"),Ruler!AB$6,IF(AND(All!$V140="P2",All!$AE140="RDP"),Ruler!AB$7,IF(AND(All!$V140="P3",All!$AE140="RDP"),Ruler!AB$8,IF(AND(All!$V140="P4",All!$AE140="RDP"),Ruler!AB$9,IF(AND(All!$V140="P5",All!$AE140="RDP"),Ruler!AB$10,IF(AND(All!$V140="P6",All!$AE140="RDP"),Ruler!AB$11,IF(AND(All!$V140="P7",All!$AE140="RDP"),Ruler!AB$12,IF(AND(All!$V140="P8",All!$AE140="RDP"),Ruler!AB$13,IF(AND(All!$V140="P9",All!$AE140="RDP"),Ruler!AB$14,IF(AND(All!$V140="P1",All!$AE140="RMS"),Ruler!AB$6,IF(AND(All!$V140="P2",All!$AE140="RMS"),Ruler!AB$15,IF(AND(All!$V140="P3",All!$AE140="RMS"),Ruler!AB$16,IF(AND(All!$V140="P4",All!$AE140="RMS"),Ruler!AB$17,IF(AND(All!$V140="P5",All!$AE140="RMS"),Ruler!AB$18,IF(AND(All!$V140="P6",All!$AE140="RMS"),Ruler!AB$19,IF(AND(All!$V140="P7",All!$AE140="RMS"),Ruler!AB$20,IF(AND(All!$V140="P8",All!$AE140="RMS"),Ruler!AB$21,IF(AND(All!$V140="P9",All!$AE140="RMS"),Ruler!AB$22,IF(AND(All!$V140="P1",All!$AE140="RSS"),Ruler!AB$6,IF(AND(All!$V140="P2",All!$AE140="RSS"),Ruler!AB$23,IF(AND(All!$V140="P3",All!$AE140="RSS"),Ruler!AB$24,IF(AND(All!$V140="P4",All!$AE140="RSS"),Ruler!AB$25,IF(AND(All!$V140="P5",All!$AE140="RSS"),Ruler!AB$26,IF(AND(All!$V140="P6",All!$AE140="RSS"),Ruler!AB$27,IF(AND(All!$V140="P7",All!$AE140="RSS"),Ruler!AB$28,IF(AND(All!$V140="P8",All!$AE140="RSS"),Ruler!AB$29,IF(AND(All!$V140="P9",All!$AE140="RSS"),Ruler!AB$30,0)))))))))))))))))))))))))))</f>
        <v>0</v>
      </c>
      <c r="CJ140" s="323">
        <f>Table9[[#This Row],[R-B1]]-Table9[[#This Row],[B1]]</f>
        <v>1</v>
      </c>
      <c r="CK140" s="43">
        <f>Table9[[#This Row],[R-B2]]-Table9[[#This Row],[B2]]</f>
        <v>0</v>
      </c>
      <c r="CL140" s="43">
        <f>Table9[[#This Row],[R-B3]]-Table9[[#This Row],[B3]]</f>
        <v>0</v>
      </c>
      <c r="CM140" s="43">
        <f>Table9[[#This Row],[R-B4]]-Table9[[#This Row],[B4]]</f>
        <v>0</v>
      </c>
      <c r="CN140" s="43">
        <f>Table9[[#This Row],[R-B5]]-Table9[[#This Row],[B5]]</f>
        <v>1</v>
      </c>
      <c r="CO140" s="43">
        <f>Table9[[#This Row],[R-B6]]-Table9[[#This Row],[B6]]</f>
        <v>-1</v>
      </c>
      <c r="CP140" s="43">
        <f>Table9[[#This Row],[R-B7]]-Table9[[#This Row],[B7]]</f>
        <v>0</v>
      </c>
      <c r="CQ140" s="43">
        <f>Table9[[#This Row],[R-B8]]-Table9[[#This Row],[B8]]</f>
        <v>0</v>
      </c>
      <c r="CR140" s="43">
        <f>Table9[[#This Row],[R-B9]]-Table9[[#This Row],[B9]]</f>
        <v>0</v>
      </c>
      <c r="CS140" s="43">
        <f>Table9[[#This Row],[R-B10]]-Table9[[#This Row],[B10]]</f>
        <v>0</v>
      </c>
      <c r="CT140" s="43">
        <f>Table9[[#This Row],[R-B11]]-Table9[[#This Row],[B11]]</f>
        <v>-1</v>
      </c>
      <c r="CU140" s="43">
        <f>Table9[[#This Row],[R-B12]]-Table9[[#This Row],[B12]]</f>
        <v>0</v>
      </c>
      <c r="CV140" s="43">
        <f>Table9[[#This Row],[R-K1]]-Table9[[#This Row],[K1]]</f>
        <v>0</v>
      </c>
      <c r="CW140" s="43">
        <f>Table9[[#This Row],[R-K2]]-Table9[[#This Row],[K2]]</f>
        <v>0</v>
      </c>
      <c r="CX140" s="43">
        <f>Table9[[#This Row],[R-K3]]-Table9[[#This Row],[K3]]</f>
        <v>1</v>
      </c>
      <c r="CY140" s="43">
        <f>Table9[[#This Row],[R-K4]]-Table9[[#This Row],[K4]]</f>
        <v>1</v>
      </c>
      <c r="CZ140" s="43">
        <f>Table9[[#This Row],[R-K5]]-Table9[[#This Row],[K5]]</f>
        <v>1</v>
      </c>
      <c r="DA140" s="43">
        <f>Table9[[#This Row],[R-P1]]-Table9[[#This Row],[P1]]</f>
        <v>1</v>
      </c>
      <c r="DB140" s="43">
        <f>Table9[[#This Row],[R-P2]]-Table9[[#This Row],[P2]]</f>
        <v>0</v>
      </c>
      <c r="DC140" s="43">
        <f>Table9[[#This Row],[R-P3]]-Table9[[#This Row],[P3]]</f>
        <v>0</v>
      </c>
      <c r="DD140" s="43">
        <f>Table9[[#This Row],[R-P4]]-Table9[[#This Row],[P4]]</f>
        <v>0</v>
      </c>
      <c r="DE140" s="43">
        <f>Table9[[#This Row],[R-P5]]-Table9[[#This Row],[P5]]</f>
        <v>1</v>
      </c>
      <c r="DF140" s="43">
        <f>Table9[[#This Row],[R-E1]]-Table9[[#This Row],[E1]]</f>
        <v>0</v>
      </c>
      <c r="DG140" s="328">
        <f>Table9[[#This Row],[R-E2]]-Table9[[#This Row],[E2]]</f>
        <v>0</v>
      </c>
      <c r="DH140" s="43">
        <f>COUNTIF(Table9[[#This Row],[G-B1]:[G-B12]],"&lt;=0")/12*100</f>
        <v>83.333333333333343</v>
      </c>
      <c r="DI140" s="43">
        <f>COUNTIF(Table9[[#This Row],[G-K1]:[G-K5]],"&lt;=0")/5*100</f>
        <v>40</v>
      </c>
      <c r="DJ140" s="43">
        <f>COUNTIF(Table9[[#This Row],[G-P1]:[G-P5]],"&lt;=0")/5*100</f>
        <v>60</v>
      </c>
      <c r="DK140" s="43">
        <f>COUNTIF(Table9[[#This Row],[G-E1]:[G-E2]],"&lt;=0")/2*100</f>
        <v>100</v>
      </c>
      <c r="DL140" s="450">
        <f>IF(AE140="RDP",(COUNTIF(Table9[[#This Row],[G-B3]],"&lt;=0")+COUNTIF(Table9[[#This Row],[G-B4]],"&lt;=0")+COUNTIF(Table9[[#This Row],[G-B7]],"&lt;=0")+COUNTIF(Table9[[#This Row],[G-B11]],"&lt;=0")+COUNTIF(Table9[[#This Row],[G-K2]],"&lt;=0"))/5*100,IF(AE140="RMS",(COUNTIF(Table9[[#This Row],[G-B4]],"&lt;=0")+COUNTIF(Table9[[#This Row],[G-B5]],"&lt;=0")+COUNTIF(Table9[[#This Row],[G-B10]],"&lt;=0")+COUNTIF(Table9[[#This Row],[G-B12]],"&lt;=0")+COUNTIF(Table9[[#This Row],[G-K2]],"&lt;=0"))/5*100,IF(AE140="RSS",(COUNTIF(Table9[[#This Row],[G-B1]],"&lt;=0")+COUNTIF(Table9[[#This Row],[G-B2]],"&lt;=0")+COUNTIF(Table9[[#This Row],[G-B6]],"&lt;=0")+COUNTIF(Table9[[#This Row],[G-B11]],"&lt;=0")+COUNTIF(Table9[[#This Row],[G-B12]],"&lt;=0"))/5*100,0)))</f>
        <v>80</v>
      </c>
      <c r="DM140" s="332">
        <v>33</v>
      </c>
      <c r="DN140" s="42">
        <v>0</v>
      </c>
      <c r="DO140" s="42">
        <v>20</v>
      </c>
      <c r="DP140" s="42">
        <v>0</v>
      </c>
      <c r="DQ140" s="42">
        <v>0</v>
      </c>
      <c r="DR140" s="332">
        <v>8</v>
      </c>
      <c r="DS140" s="42">
        <v>0</v>
      </c>
      <c r="DT140" s="42">
        <v>0</v>
      </c>
      <c r="DU140" s="42">
        <v>0</v>
      </c>
      <c r="DV140" s="42">
        <v>0</v>
      </c>
      <c r="DW140" s="332">
        <v>0</v>
      </c>
      <c r="DX140" s="42">
        <v>0</v>
      </c>
      <c r="DY140" s="42">
        <v>0</v>
      </c>
      <c r="DZ140" s="42">
        <v>0</v>
      </c>
      <c r="EA140" s="333">
        <v>0</v>
      </c>
      <c r="EB140" s="342"/>
      <c r="EC140" s="339"/>
      <c r="ED140" s="339"/>
      <c r="EE140" s="338" t="s">
        <v>295</v>
      </c>
    </row>
    <row r="141" spans="2:135" ht="81.75" hidden="1" customHeight="1" thickBot="1" x14ac:dyDescent="0.35">
      <c r="B141" s="282">
        <v>146</v>
      </c>
      <c r="C141" s="42" t="s">
        <v>134</v>
      </c>
      <c r="D141" s="45">
        <v>46085</v>
      </c>
      <c r="E141" s="44" t="s">
        <v>1191</v>
      </c>
      <c r="F141" s="43">
        <v>1001269</v>
      </c>
      <c r="G141" s="357">
        <f t="shared" ca="1" si="9"/>
        <v>39.494882924277022</v>
      </c>
      <c r="H141" s="283">
        <v>31900</v>
      </c>
      <c r="I141" s="43" t="s">
        <v>179</v>
      </c>
      <c r="J141" s="43" t="s">
        <v>137</v>
      </c>
      <c r="K141" s="43" t="s">
        <v>138</v>
      </c>
      <c r="L141" s="43" t="s">
        <v>139</v>
      </c>
      <c r="M141" s="42" t="s">
        <v>228</v>
      </c>
      <c r="N141" s="43"/>
      <c r="O141" s="43" t="s">
        <v>159</v>
      </c>
      <c r="P141" s="44" t="s">
        <v>1192</v>
      </c>
      <c r="Q141" s="43" t="s">
        <v>144</v>
      </c>
      <c r="R141" s="343" t="s">
        <v>185</v>
      </c>
      <c r="S141" s="45">
        <v>40238</v>
      </c>
      <c r="T141" s="286">
        <f t="shared" ca="1" si="10"/>
        <v>16.636111111111113</v>
      </c>
      <c r="U141" s="46" t="e">
        <f>Table14[[#This Row],[Years in PET]]</f>
        <v>#VALUE!</v>
      </c>
      <c r="V141" s="43" t="s">
        <v>58</v>
      </c>
      <c r="W141" s="46"/>
      <c r="X141" s="46">
        <f ca="1">($T$1-Table9[[#This Row],[Date of Appointment to Current Grade]])/365</f>
        <v>5.9715952530441481</v>
      </c>
      <c r="Y141" s="45">
        <v>44136</v>
      </c>
      <c r="Z141" s="43" t="s">
        <v>187</v>
      </c>
      <c r="AA141" s="45">
        <v>45383</v>
      </c>
      <c r="AB141" s="46">
        <f ca="1">($T$1-Table9[[#This Row],[Date in Position]])/365</f>
        <v>2.555156896879764</v>
      </c>
      <c r="AC141" s="43" t="s">
        <v>146</v>
      </c>
      <c r="AD141" s="45">
        <v>45673</v>
      </c>
      <c r="AE141" s="43" t="s">
        <v>147</v>
      </c>
      <c r="AF141" s="43" t="s">
        <v>148</v>
      </c>
      <c r="AG141" s="47"/>
      <c r="AH141" s="47"/>
      <c r="AI141" s="47" t="s">
        <v>1193</v>
      </c>
      <c r="AJ141" s="42"/>
      <c r="AK141" s="48"/>
      <c r="AL141" s="42" t="s">
        <v>380</v>
      </c>
      <c r="AM141" s="48" t="s">
        <v>1194</v>
      </c>
      <c r="AN141" s="323">
        <v>2</v>
      </c>
      <c r="AO141" s="43">
        <v>1</v>
      </c>
      <c r="AP141" s="43">
        <v>2</v>
      </c>
      <c r="AQ141" s="43">
        <v>2</v>
      </c>
      <c r="AR141" s="43">
        <v>2</v>
      </c>
      <c r="AS141" s="43">
        <v>2</v>
      </c>
      <c r="AT141" s="43">
        <v>2</v>
      </c>
      <c r="AU141" s="43">
        <v>2</v>
      </c>
      <c r="AV141" s="43">
        <v>1</v>
      </c>
      <c r="AW141" s="43">
        <v>2</v>
      </c>
      <c r="AX141" s="43">
        <v>2</v>
      </c>
      <c r="AY141" s="43">
        <v>2</v>
      </c>
      <c r="AZ141" s="43">
        <v>2</v>
      </c>
      <c r="BA141" s="43">
        <v>2</v>
      </c>
      <c r="BB141" s="43">
        <v>0</v>
      </c>
      <c r="BC141" s="43">
        <v>2</v>
      </c>
      <c r="BD141" s="43">
        <v>0</v>
      </c>
      <c r="BE141" s="43">
        <v>2</v>
      </c>
      <c r="BF141" s="43">
        <v>2</v>
      </c>
      <c r="BG141" s="43">
        <v>2</v>
      </c>
      <c r="BH141" s="43">
        <v>2</v>
      </c>
      <c r="BI141" s="43">
        <v>0</v>
      </c>
      <c r="BJ141" s="43">
        <v>0</v>
      </c>
      <c r="BK141" s="328">
        <v>1</v>
      </c>
      <c r="BL141" s="325">
        <f>IF(AND(All!$V141="P1",All!$AE141="RDP"),Ruler!E$6,IF(AND(All!$V141="P2",All!$AE141="RDP"),Ruler!E$7,IF(AND(All!$V141="P3",All!$AE141="RDP"),Ruler!E$8,IF(AND(All!$V141="P4",All!$AE141="RDP"),Ruler!E$9,IF(AND(All!$V141="P5",All!$AE141="RDP"),Ruler!E$10,IF(AND(All!$V141="P6",All!$AE141="RDP"),Ruler!E$11,IF(AND(All!$V141="P7",All!$AE141="RDP"),Ruler!E$12,IF(AND(All!$V141="P8",All!$AE141="RDP"),Ruler!E$13,IF(AND(All!$V141="P9",All!$AE141="RDP"),Ruler!E$14,IF(AND(All!$V141="P1",All!$AE141="RMS"),Ruler!E$6,IF(AND(All!$V141="P2",All!$AE141="RMS"),Ruler!E$15,IF(AND(All!$V141="P3",All!$AE141="RMS"),Ruler!E$16,IF(AND(All!$V141="P4",All!$AE141="RMS"),Ruler!E$17,IF(AND(All!$V141="P5",All!$AE141="RMS"),Ruler!E$18,IF(AND(All!$V141="P6",All!$AE141="RMS"),Ruler!E$19,IF(AND(All!$V141="P7",All!$AE141="RMS"),Ruler!E$20,IF(AND(All!$V141="P8",All!$AE141="RMS"),Ruler!E$21,IF(AND(All!$V141="P9",All!$AE141="RMS"),Ruler!E$22,IF(AND(All!$V141="P1",All!$AE141="RSS"),Ruler!E$6,IF(AND(All!$V141="P2",All!$AE141="RSS"),Ruler!E$23,IF(AND(All!$V141="P3",All!$AE141="RSS"),Ruler!E$24,IF(AND(All!$V141="P4",All!$AE141="RSS"),Ruler!E$25,IF(AND(All!$V141="P5",All!$AE141="RSS"),Ruler!E$26,IF(AND(All!$V141="P6",All!$AE141="RSS"),Ruler!E$27,IF(AND(All!$V141="P7",All!$AE141="RSS"),Ruler!E$28,IF(AND(All!$V141="P8",All!$AE141="RSS"),Ruler!E$29,IF(AND(All!$V141="P9",All!$AE141="RSS"),Ruler!E$30,0)))))))))))))))))))))))))))</f>
        <v>3</v>
      </c>
      <c r="BM141" s="325">
        <f>IF(AND(All!$V141="P1",All!$AE141="RDP"),Ruler!F$6,IF(AND(All!$V141="P2",All!$AE141="RDP"),Ruler!F$7,IF(AND(All!$V141="P3",All!$AE141="RDP"),Ruler!F$8,IF(AND(All!$V141="P4",All!$AE141="RDP"),Ruler!F$9,IF(AND(All!$V141="P5",All!$AE141="RDP"),Ruler!F$10,IF(AND(All!$V141="P6",All!$AE141="RDP"),Ruler!F$11,IF(AND(All!$V141="P7",All!$AE141="RDP"),Ruler!F$12,IF(AND(All!$V141="P8",All!$AE141="RDP"),Ruler!F$13,IF(AND(All!$V141="P9",All!$AE141="RDP"),Ruler!F$14,IF(AND(All!$V141="P1",All!$AE141="RMS"),Ruler!F$6,IF(AND(All!$V141="P2",All!$AE141="RMS"),Ruler!F$15,IF(AND(All!$V141="P3",All!$AE141="RMS"),Ruler!F$16,IF(AND(All!$V141="P4",All!$AE141="RMS"),Ruler!F$17,IF(AND(All!$V141="P5",All!$AE141="RMS"),Ruler!F$18,IF(AND(All!$V141="P6",All!$AE141="RMS"),Ruler!F$19,IF(AND(All!$V141="P7",All!$AE141="RMS"),Ruler!F$20,IF(AND(All!$V141="P8",All!$AE141="RMS"),Ruler!F$21,IF(AND(All!$V141="P9",All!$AE141="RMS"),Ruler!F$22,IF(AND(All!$V141="P1",All!$AE141="RSS"),Ruler!F$6,IF(AND(All!$V141="P2",All!$AE141="RSS"),Ruler!F$23,IF(AND(All!$V141="P3",All!$AE141="RSS"),Ruler!F$24,IF(AND(All!$V141="P4",All!$AE141="RSS"),Ruler!F$25,IF(AND(All!$V141="P5",All!$AE141="RSS"),Ruler!F$26,IF(AND(All!$V141="P6",All!$AE141="RSS"),Ruler!F$27,IF(AND(All!$V141="P7",All!$AE141="RSS"),Ruler!F$28,IF(AND(All!$V141="P8",All!$AE141="RSS"),Ruler!F$29,IF(AND(All!$V141="P9",All!$AE141="RSS"),Ruler!F$30,0)))))))))))))))))))))))))))</f>
        <v>3</v>
      </c>
      <c r="BN141" s="325">
        <f>IF(AND(All!$V141="P1",All!$AE141="RDP"),Ruler!G$6,IF(AND(All!$V141="P2",All!$AE141="RDP"),Ruler!G$7,IF(AND(All!$V141="P3",All!$AE141="RDP"),Ruler!G$8,IF(AND(All!$V141="P4",All!$AE141="RDP"),Ruler!G$9,IF(AND(All!$V141="P5",All!$AE141="RDP"),Ruler!G$10,IF(AND(All!$V141="P6",All!$AE141="RDP"),Ruler!G$11,IF(AND(All!$V141="P7",All!$AE141="RDP"),Ruler!G$12,IF(AND(All!$V141="P8",All!$AE141="RDP"),Ruler!G$13,IF(AND(All!$V141="P9",All!$AE141="RDP"),Ruler!G$14,IF(AND(All!$V141="P1",All!$AE141="RMS"),Ruler!G$6,IF(AND(All!$V141="P2",All!$AE141="RMS"),Ruler!G$15,IF(AND(All!$V141="P3",All!$AE141="RMS"),Ruler!G$16,IF(AND(All!$V141="P4",All!$AE141="RMS"),Ruler!G$17,IF(AND(All!$V141="P5",All!$AE141="RMS"),Ruler!G$18,IF(AND(All!$V141="P6",All!$AE141="RMS"),Ruler!G$19,IF(AND(All!$V141="P7",All!$AE141="RMS"),Ruler!G$20,IF(AND(All!$V141="P8",All!$AE141="RMS"),Ruler!G$21,IF(AND(All!$V141="P9",All!$AE141="RMS"),Ruler!G$22,IF(AND(All!$V141="P1",All!$AE141="RSS"),Ruler!G$6,IF(AND(All!$V141="P2",All!$AE141="RSS"),Ruler!G$23,IF(AND(All!$V141="P3",All!$AE141="RSS"),Ruler!G$24,IF(AND(All!$V141="P4",All!$AE141="RSS"),Ruler!G$25,IF(AND(All!$V141="P5",All!$AE141="RSS"),Ruler!G$26,IF(AND(All!$V141="P6",All!$AE141="RSS"),Ruler!G$27,IF(AND(All!$V141="P7",All!$AE141="RSS"),Ruler!G$28,IF(AND(All!$V141="P8",All!$AE141="RSS"),Ruler!G$29,IF(AND(All!$V141="P9",All!$AE141="RSS"),Ruler!G$30,0)))))))))))))))))))))))))))</f>
        <v>2</v>
      </c>
      <c r="BO141" s="325">
        <f>IF(AND(All!$V141="P1",All!$AE141="RDP"),Ruler!H$6,IF(AND(All!$V141="P2",All!$AE141="RDP"),Ruler!H$7,IF(AND(All!$V141="P3",All!$AE141="RDP"),Ruler!H$8,IF(AND(All!$V141="P4",All!$AE141="RDP"),Ruler!H$9,IF(AND(All!$V141="P5",All!$AE141="RDP"),Ruler!H$10,IF(AND(All!$V141="P6",All!$AE141="RDP"),Ruler!H$11,IF(AND(All!$V141="P7",All!$AE141="RDP"),Ruler!H$12,IF(AND(All!$V141="P8",All!$AE141="RDP"),Ruler!H$13,IF(AND(All!$V141="P9",All!$AE141="RDP"),Ruler!H$14,IF(AND(All!$V141="P1",All!$AE141="RMS"),Ruler!H$6,IF(AND(All!$V141="P2",All!$AE141="RMS"),Ruler!H$15,IF(AND(All!$V141="P3",All!$AE141="RMS"),Ruler!H$16,IF(AND(All!$V141="P4",All!$AE141="RMS"),Ruler!H$17,IF(AND(All!$V141="P5",All!$AE141="RMS"),Ruler!H$18,IF(AND(All!$V141="P6",All!$AE141="RMS"),Ruler!H$19,IF(AND(All!$V141="P7",All!$AE141="RMS"),Ruler!H$20,IF(AND(All!$V141="P8",All!$AE141="RMS"),Ruler!H$21,IF(AND(All!$V141="P9",All!$AE141="RMS"),Ruler!H$22,IF(AND(All!$V141="P1",All!$AE141="RSS"),Ruler!H$6,IF(AND(All!$V141="P2",All!$AE141="RSS"),Ruler!H$23,IF(AND(All!$V141="P3",All!$AE141="RSS"),Ruler!H$24,IF(AND(All!$V141="P4",All!$AE141="RSS"),Ruler!H$25,IF(AND(All!$V141="P5",All!$AE141="RSS"),Ruler!H$26,IF(AND(All!$V141="P6",All!$AE141="RSS"),Ruler!H$27,IF(AND(All!$V141="P7",All!$AE141="RSS"),Ruler!H$28,IF(AND(All!$V141="P8",All!$AE141="RSS"),Ruler!H$29,IF(AND(All!$V141="P9",All!$AE141="RSS"),Ruler!H$30,0)))))))))))))))))))))))))))</f>
        <v>3</v>
      </c>
      <c r="BP141" s="325">
        <f>IF(AND(All!$V141="P1",All!$AE141="RDP"),Ruler!I$6,IF(AND(All!$V141="P2",All!$AE141="RDP"),Ruler!I$7,IF(AND(All!$V141="P3",All!$AE141="RDP"),Ruler!I$8,IF(AND(All!$V141="P4",All!$AE141="RDP"),Ruler!I$9,IF(AND(All!$V141="P5",All!$AE141="RDP"),Ruler!I$10,IF(AND(All!$V141="P6",All!$AE141="RDP"),Ruler!I$11,IF(AND(All!$V141="P7",All!$AE141="RDP"),Ruler!I$12,IF(AND(All!$V141="P8",All!$AE141="RDP"),Ruler!I$13,IF(AND(All!$V141="P9",All!$AE141="RDP"),Ruler!I$14,IF(AND(All!$V141="P1",All!$AE141="RMS"),Ruler!I$6,IF(AND(All!$V141="P2",All!$AE141="RMS"),Ruler!I$15,IF(AND(All!$V141="P3",All!$AE141="RMS"),Ruler!I$16,IF(AND(All!$V141="P4",All!$AE141="RMS"),Ruler!I$17,IF(AND(All!$V141="P5",All!$AE141="RMS"),Ruler!I$18,IF(AND(All!$V141="P6",All!$AE141="RMS"),Ruler!I$19,IF(AND(All!$V141="P7",All!$AE141="RMS"),Ruler!I$20,IF(AND(All!$V141="P8",All!$AE141="RMS"),Ruler!I$21,IF(AND(All!$V141="P9",All!$AE141="RMS"),Ruler!I$22,IF(AND(All!$V141="P1",All!$AE141="RSS"),Ruler!I$6,IF(AND(All!$V141="P2",All!$AE141="RSS"),Ruler!I$23,IF(AND(All!$V141="P3",All!$AE141="RSS"),Ruler!I$24,IF(AND(All!$V141="P4",All!$AE141="RSS"),Ruler!I$25,IF(AND(All!$V141="P5",All!$AE141="RSS"),Ruler!I$26,IF(AND(All!$V141="P6",All!$AE141="RSS"),Ruler!I$27,IF(AND(All!$V141="P7",All!$AE141="RSS"),Ruler!I$28,IF(AND(All!$V141="P8",All!$AE141="RSS"),Ruler!I$29,IF(AND(All!$V141="P9",All!$AE141="RSS"),Ruler!I$30,0)))))))))))))))))))))))))))</f>
        <v>3</v>
      </c>
      <c r="BQ141" s="325">
        <f>IF(AND(All!$V141="P1",All!$AE141="RDP"),Ruler!J$6,IF(AND(All!$V141="P2",All!$AE141="RDP"),Ruler!J$7,IF(AND(All!$V141="P3",All!$AE141="RDP"),Ruler!J$8,IF(AND(All!$V141="P4",All!$AE141="RDP"),Ruler!J$9,IF(AND(All!$V141="P5",All!$AE141="RDP"),Ruler!J$10,IF(AND(All!$V141="P6",All!$AE141="RDP"),Ruler!J$11,IF(AND(All!$V141="P7",All!$AE141="RDP"),Ruler!J$12,IF(AND(All!$V141="P8",All!$AE141="RDP"),Ruler!J$13,IF(AND(All!$V141="P9",All!$AE141="RDP"),Ruler!J$14,IF(AND(All!$V141="P1",All!$AE141="RMS"),Ruler!J$6,IF(AND(All!$V141="P2",All!$AE141="RMS"),Ruler!J$15,IF(AND(All!$V141="P3",All!$AE141="RMS"),Ruler!J$16,IF(AND(All!$V141="P4",All!$AE141="RMS"),Ruler!J$17,IF(AND(All!$V141="P5",All!$AE141="RMS"),Ruler!J$18,IF(AND(All!$V141="P6",All!$AE141="RMS"),Ruler!J$19,IF(AND(All!$V141="P7",All!$AE141="RMS"),Ruler!J$20,IF(AND(All!$V141="P8",All!$AE141="RMS"),Ruler!J$21,IF(AND(All!$V141="P9",All!$AE141="RMS"),Ruler!J$22,IF(AND(All!$V141="P1",All!$AE141="RSS"),Ruler!J$6,IF(AND(All!$V141="P2",All!$AE141="RSS"),Ruler!J$23,IF(AND(All!$V141="P3",All!$AE141="RSS"),Ruler!J$24,IF(AND(All!$V141="P4",All!$AE141="RSS"),Ruler!J$25,IF(AND(All!$V141="P5",All!$AE141="RSS"),Ruler!J$26,IF(AND(All!$V141="P6",All!$AE141="RSS"),Ruler!J$27,IF(AND(All!$V141="P7",All!$AE141="RSS"),Ruler!J$28,IF(AND(All!$V141="P8",All!$AE141="RSS"),Ruler!J$29,IF(AND(All!$V141="P9",All!$AE141="RSS"),Ruler!J$30,0)))))))))))))))))))))))))))</f>
        <v>2</v>
      </c>
      <c r="BR141" s="325">
        <f>IF(AND(All!$V141="P1",All!$AE141="RDP"),Ruler!K$6,IF(AND(All!$V141="P2",All!$AE141="RDP"),Ruler!K$7,IF(AND(All!$V141="P3",All!$AE141="RDP"),Ruler!K$8,IF(AND(All!$V141="P4",All!$AE141="RDP"),Ruler!K$9,IF(AND(All!$V141="P5",All!$AE141="RDP"),Ruler!K$10,IF(AND(All!$V141="P6",All!$AE141="RDP"),Ruler!K$11,IF(AND(All!$V141="P7",All!$AE141="RDP"),Ruler!K$12,IF(AND(All!$V141="P8",All!$AE141="RDP"),Ruler!K$13,IF(AND(All!$V141="P9",All!$AE141="RDP"),Ruler!K$14,IF(AND(All!$V141="P1",All!$AE141="RMS"),Ruler!K$6,IF(AND(All!$V141="P2",All!$AE141="RMS"),Ruler!K$15,IF(AND(All!$V141="P3",All!$AE141="RMS"),Ruler!K$16,IF(AND(All!$V141="P4",All!$AE141="RMS"),Ruler!K$17,IF(AND(All!$V141="P5",All!$AE141="RMS"),Ruler!K$18,IF(AND(All!$V141="P6",All!$AE141="RMS"),Ruler!K$19,IF(AND(All!$V141="P7",All!$AE141="RMS"),Ruler!K$20,IF(AND(All!$V141="P8",All!$AE141="RMS"),Ruler!K$21,IF(AND(All!$V141="P9",All!$AE141="RMS"),Ruler!K$22,IF(AND(All!$V141="P1",All!$AE141="RSS"),Ruler!K$6,IF(AND(All!$V141="P2",All!$AE141="RSS"),Ruler!K$23,IF(AND(All!$V141="P3",All!$AE141="RSS"),Ruler!K$24,IF(AND(All!$V141="P4",All!$AE141="RSS"),Ruler!K$25,IF(AND(All!$V141="P5",All!$AE141="RSS"),Ruler!K$26,IF(AND(All!$V141="P6",All!$AE141="RSS"),Ruler!K$27,IF(AND(All!$V141="P7",All!$AE141="RSS"),Ruler!K$28,IF(AND(All!$V141="P8",All!$AE141="RSS"),Ruler!K$29,IF(AND(All!$V141="P9",All!$AE141="RSS"),Ruler!K$30,0)))))))))))))))))))))))))))</f>
        <v>3</v>
      </c>
      <c r="BS141" s="325">
        <f>IF(AND(All!$V141="P1",All!$AE141="RDP"),Ruler!L$6,IF(AND(All!$V141="P2",All!$AE141="RDP"),Ruler!L$7,IF(AND(All!$V141="P3",All!$AE141="RDP"),Ruler!L$8,IF(AND(All!$V141="P4",All!$AE141="RDP"),Ruler!L$9,IF(AND(All!$V141="P5",All!$AE141="RDP"),Ruler!L$10,IF(AND(All!$V141="P6",All!$AE141="RDP"),Ruler!L$11,IF(AND(All!$V141="P7",All!$AE141="RDP"),Ruler!L$12,IF(AND(All!$V141="P8",All!$AE141="RDP"),Ruler!L$13,IF(AND(All!$V141="P9",All!$AE141="RDP"),Ruler!L$14,IF(AND(All!$V141="P1",All!$AE141="RMS"),Ruler!L$6,IF(AND(All!$V141="P2",All!$AE141="RMS"),Ruler!L$15,IF(AND(All!$V141="P3",All!$AE141="RMS"),Ruler!L$16,IF(AND(All!$V141="P4",All!$AE141="RMS"),Ruler!L$17,IF(AND(All!$V141="P5",All!$AE141="RMS"),Ruler!L$18,IF(AND(All!$V141="P6",All!$AE141="RMS"),Ruler!L$19,IF(AND(All!$V141="P7",All!$AE141="RMS"),Ruler!L$20,IF(AND(All!$V141="P8",All!$AE141="RMS"),Ruler!L$21,IF(AND(All!$V141="P9",All!$AE141="RMS"),Ruler!L$22,IF(AND(All!$V141="P1",All!$AE141="RSS"),Ruler!L$6,IF(AND(All!$V141="P2",All!$AE141="RSS"),Ruler!L$23,IF(AND(All!$V141="P3",All!$AE141="RSS"),Ruler!L$24,IF(AND(All!$V141="P4",All!$AE141="RSS"),Ruler!L$25,IF(AND(All!$V141="P5",All!$AE141="RSS"),Ruler!L$26,IF(AND(All!$V141="P6",All!$AE141="RSS"),Ruler!L$27,IF(AND(All!$V141="P7",All!$AE141="RSS"),Ruler!L$28,IF(AND(All!$V141="P8",All!$AE141="RSS"),Ruler!L$29,IF(AND(All!$V141="P9",All!$AE141="RSS"),Ruler!L$30,0)))))))))))))))))))))))))))</f>
        <v>3</v>
      </c>
      <c r="BT141" s="325">
        <f>IF(AND(All!$V141="P1",All!$AE141="RDP"),Ruler!M$6,IF(AND(All!$V141="P2",All!$AE141="RDP"),Ruler!M$7,IF(AND(All!$V141="P3",All!$AE141="RDP"),Ruler!M$8,IF(AND(All!$V141="P4",All!$AE141="RDP"),Ruler!M$9,IF(AND(All!$V141="P5",All!$AE141="RDP"),Ruler!M$10,IF(AND(All!$V141="P6",All!$AE141="RDP"),Ruler!M$11,IF(AND(All!$V141="P7",All!$AE141="RDP"),Ruler!M$12,IF(AND(All!$V141="P8",All!$AE141="RDP"),Ruler!M$13,IF(AND(All!$V141="P9",All!$AE141="RDP"),Ruler!M$14,IF(AND(All!$V141="P1",All!$AE141="RMS"),Ruler!M$6,IF(AND(All!$V141="P2",All!$AE141="RMS"),Ruler!M$15,IF(AND(All!$V141="P3",All!$AE141="RMS"),Ruler!M$16,IF(AND(All!$V141="P4",All!$AE141="RMS"),Ruler!M$17,IF(AND(All!$V141="P5",All!$AE141="RMS"),Ruler!M$18,IF(AND(All!$V141="P6",All!$AE141="RMS"),Ruler!M$19,IF(AND(All!$V141="P7",All!$AE141="RMS"),Ruler!M$20,IF(AND(All!$V141="P8",All!$AE141="RMS"),Ruler!M$21,IF(AND(All!$V141="P9",All!$AE141="RMS"),Ruler!M$22,IF(AND(All!$V141="P1",All!$AE141="RSS"),Ruler!M$6,IF(AND(All!$V141="P2",All!$AE141="RSS"),Ruler!M$23,IF(AND(All!$V141="P3",All!$AE141="RSS"),Ruler!M$24,IF(AND(All!$V141="P4",All!$AE141="RSS"),Ruler!M$25,IF(AND(All!$V141="P5",All!$AE141="RSS"),Ruler!M$26,IF(AND(All!$V141="P6",All!$AE141="RSS"),Ruler!M$27,IF(AND(All!$V141="P7",All!$AE141="RSS"),Ruler!M$28,IF(AND(All!$V141="P8",All!$AE141="RSS"),Ruler!M$29,IF(AND(All!$V141="P9",All!$AE141="RSS"),Ruler!M$30,0)))))))))))))))))))))))))))</f>
        <v>3</v>
      </c>
      <c r="BU141" s="325">
        <f>IF(AND(All!$V141="P1",All!$AE141="RDP"),Ruler!N$6,IF(AND(All!$V141="P2",All!$AE141="RDP"),Ruler!N$7,IF(AND(All!$V141="P3",All!$AE141="RDP"),Ruler!N$8,IF(AND(All!$V141="P4",All!$AE141="RDP"),Ruler!N$9,IF(AND(All!$V141="P5",All!$AE141="RDP"),Ruler!N$10,IF(AND(All!$V141="P6",All!$AE141="RDP"),Ruler!N$11,IF(AND(All!$V141="P7",All!$AE141="RDP"),Ruler!N$12,IF(AND(All!$V141="P8",All!$AE141="RDP"),Ruler!N$13,IF(AND(All!$V141="P9",All!$AE141="RDP"),Ruler!N$14,IF(AND(All!$V141="P1",All!$AE141="RMS"),Ruler!N$6,IF(AND(All!$V141="P2",All!$AE141="RMS"),Ruler!N$15,IF(AND(All!$V141="P3",All!$AE141="RMS"),Ruler!N$16,IF(AND(All!$V141="P4",All!$AE141="RMS"),Ruler!N$17,IF(AND(All!$V141="P5",All!$AE141="RMS"),Ruler!N$18,IF(AND(All!$V141="P6",All!$AE141="RMS"),Ruler!N$19,IF(AND(All!$V141="P7",All!$AE141="RMS"),Ruler!N$20,IF(AND(All!$V141="P8",All!$AE141="RMS"),Ruler!N$21,IF(AND(All!$V141="P9",All!$AE141="RMS"),Ruler!N$22,IF(AND(All!$V141="P1",All!$AE141="RSS"),Ruler!N$6,IF(AND(All!$V141="P2",All!$AE141="RSS"),Ruler!N$23,IF(AND(All!$V141="P3",All!$AE141="RSS"),Ruler!N$24,IF(AND(All!$V141="P4",All!$AE141="RSS"),Ruler!N$25,IF(AND(All!$V141="P5",All!$AE141="RSS"),Ruler!N$26,IF(AND(All!$V141="P6",All!$AE141="RSS"),Ruler!N$27,IF(AND(All!$V141="P7",All!$AE141="RSS"),Ruler!N$28,IF(AND(All!$V141="P8",All!$AE141="RSS"),Ruler!N$29,IF(AND(All!$V141="P9",All!$AE141="RSS"),Ruler!N$30,0)))))))))))))))))))))))))))</f>
        <v>2</v>
      </c>
      <c r="BV141" s="325">
        <f>IF(AND(All!$V141="P1",All!$AE141="RDP"),Ruler!O$6,IF(AND(All!$V141="P2",All!$AE141="RDP"),Ruler!O$7,IF(AND(All!$V141="P3",All!$AE141="RDP"),Ruler!O$8,IF(AND(All!$V141="P4",All!$AE141="RDP"),Ruler!O$9,IF(AND(All!$V141="P5",All!$AE141="RDP"),Ruler!O$10,IF(AND(All!$V141="P6",All!$AE141="RDP"),Ruler!O$11,IF(AND(All!$V141="P7",All!$AE141="RDP"),Ruler!O$12,IF(AND(All!$V141="P8",All!$AE141="RDP"),Ruler!O$13,IF(AND(All!$V141="P9",All!$AE141="RDP"),Ruler!O$14,IF(AND(All!$V141="P1",All!$AE141="RMS"),Ruler!O$6,IF(AND(All!$V141="P2",All!$AE141="RMS"),Ruler!O$15,IF(AND(All!$V141="P3",All!$AE141="RMS"),Ruler!O$16,IF(AND(All!$V141="P4",All!$AE141="RMS"),Ruler!O$17,IF(AND(All!$V141="P5",All!$AE141="RMS"),Ruler!O$18,IF(AND(All!$V141="P6",All!$AE141="RMS"),Ruler!O$19,IF(AND(All!$V141="P7",All!$AE141="RMS"),Ruler!O$20,IF(AND(All!$V141="P8",All!$AE141="RMS"),Ruler!O$21,IF(AND(All!$V141="P9",All!$AE141="RMS"),Ruler!O$22,IF(AND(All!$V141="P1",All!$AE141="RSS"),Ruler!O$6,IF(AND(All!$V141="P2",All!$AE141="RSS"),Ruler!O$23,IF(AND(All!$V141="P3",All!$AE141="RSS"),Ruler!O$24,IF(AND(All!$V141="P4",All!$AE141="RSS"),Ruler!O$25,IF(AND(All!$V141="P5",All!$AE141="RSS"),Ruler!O$26,IF(AND(All!$V141="P6",All!$AE141="RSS"),Ruler!O$27,IF(AND(All!$V141="P7",All!$AE141="RSS"),Ruler!O$28,IF(AND(All!$V141="P8",All!$AE141="RSS"),Ruler!O$29,IF(AND(All!$V141="P9",All!$AE141="RSS"),Ruler!O$30,0)))))))))))))))))))))))))))</f>
        <v>3</v>
      </c>
      <c r="BW141" s="325">
        <f>IF(AND(All!$V141="P1",All!$AE141="RDP"),Ruler!P$6,IF(AND(All!$V141="P2",All!$AE141="RDP"),Ruler!P$7,IF(AND(All!$V141="P3",All!$AE141="RDP"),Ruler!P$8,IF(AND(All!$V141="P4",All!$AE141="RDP"),Ruler!P$9,IF(AND(All!$V141="P5",All!$AE141="RDP"),Ruler!P$10,IF(AND(All!$V141="P6",All!$AE141="RDP"),Ruler!P$11,IF(AND(All!$V141="P7",All!$AE141="RDP"),Ruler!P$12,IF(AND(All!$V141="P8",All!$AE141="RDP"),Ruler!P$13,IF(AND(All!$V141="P9",All!$AE141="RDP"),Ruler!P$14,IF(AND(All!$V141="P1",All!$AE141="RMS"),Ruler!P$6,IF(AND(All!$V141="P2",All!$AE141="RMS"),Ruler!P$15,IF(AND(All!$V141="P3",All!$AE141="RMS"),Ruler!P$16,IF(AND(All!$V141="P4",All!$AE141="RMS"),Ruler!P$17,IF(AND(All!$V141="P5",All!$AE141="RMS"),Ruler!P$18,IF(AND(All!$V141="P6",All!$AE141="RMS"),Ruler!P$19,IF(AND(All!$V141="P7",All!$AE141="RMS"),Ruler!P$20,IF(AND(All!$V141="P8",All!$AE141="RMS"),Ruler!P$21,IF(AND(All!$V141="P9",All!$AE141="RMS"),Ruler!P$22,IF(AND(All!$V141="P1",All!$AE141="RSS"),Ruler!P$6,IF(AND(All!$V141="P2",All!$AE141="RSS"),Ruler!P$23,IF(AND(All!$V141="P3",All!$AE141="RSS"),Ruler!P$24,IF(AND(All!$V141="P4",All!$AE141="RSS"),Ruler!P$25,IF(AND(All!$V141="P5",All!$AE141="RSS"),Ruler!P$26,IF(AND(All!$V141="P6",All!$AE141="RSS"),Ruler!P$27,IF(AND(All!$V141="P7",All!$AE141="RSS"),Ruler!P$28,IF(AND(All!$V141="P8",All!$AE141="RSS"),Ruler!P$29,IF(AND(All!$V141="P9",All!$AE141="RSS"),Ruler!P$30,0)))))))))))))))))))))))))))</f>
        <v>2</v>
      </c>
      <c r="BX141" s="325">
        <f>IF(AND(All!$V141="P1",All!$AE141="RDP"),Ruler!Q$6,IF(AND(All!$V141="P2",All!$AE141="RDP"),Ruler!Q$7,IF(AND(All!$V141="P3",All!$AE141="RDP"),Ruler!Q$8,IF(AND(All!$V141="P4",All!$AE141="RDP"),Ruler!Q$9,IF(AND(All!$V141="P5",All!$AE141="RDP"),Ruler!Q$10,IF(AND(All!$V141="P6",All!$AE141="RDP"),Ruler!Q$11,IF(AND(All!$V141="P7",All!$AE141="RDP"),Ruler!Q$12,IF(AND(All!$V141="P8",All!$AE141="RDP"),Ruler!Q$13,IF(AND(All!$V141="P9",All!$AE141="RDP"),Ruler!Q$14,IF(AND(All!$V141="P1",All!$AE141="RMS"),Ruler!Q$6,IF(AND(All!$V141="P2",All!$AE141="RMS"),Ruler!Q$15,IF(AND(All!$V141="P3",All!$AE141="RMS"),Ruler!Q$16,IF(AND(All!$V141="P4",All!$AE141="RMS"),Ruler!Q$17,IF(AND(All!$V141="P5",All!$AE141="RMS"),Ruler!Q$18,IF(AND(All!$V141="P6",All!$AE141="RMS"),Ruler!Q$19,IF(AND(All!$V141="P7",All!$AE141="RMS"),Ruler!Q$20,IF(AND(All!$V141="P8",All!$AE141="RMS"),Ruler!Q$21,IF(AND(All!$V141="P9",All!$AE141="RMS"),Ruler!Q$22,IF(AND(All!$V141="P1",All!$AE141="RSS"),Ruler!Q$6,IF(AND(All!$V141="P2",All!$AE141="RSS"),Ruler!Q$23,IF(AND(All!$V141="P3",All!$AE141="RSS"),Ruler!Q$24,IF(AND(All!$V141="P4",All!$AE141="RSS"),Ruler!Q$25,IF(AND(All!$V141="P5",All!$AE141="RSS"),Ruler!Q$26,IF(AND(All!$V141="P6",All!$AE141="RSS"),Ruler!Q$27,IF(AND(All!$V141="P7",All!$AE141="RSS"),Ruler!Q$28,IF(AND(All!$V141="P8",All!$AE141="RSS"),Ruler!Q$29,IF(AND(All!$V141="P9",All!$AE141="RSS"),Ruler!Q$30,0)))))))))))))))))))))))))))</f>
        <v>3</v>
      </c>
      <c r="BY141" s="325">
        <f>IF(AND(All!$V141="P1",All!$AE141="RDP"),Ruler!R$6,IF(AND(All!$V141="P2",All!$AE141="RDP"),Ruler!R$7,IF(AND(All!$V141="P3",All!$AE141="RDP"),Ruler!R$8,IF(AND(All!$V141="P4",All!$AE141="RDP"),Ruler!R$9,IF(AND(All!$V141="P5",All!$AE141="RDP"),Ruler!R$10,IF(AND(All!$V141="P6",All!$AE141="RDP"),Ruler!R$11,IF(AND(All!$V141="P7",All!$AE141="RDP"),Ruler!R$12,IF(AND(All!$V141="P8",All!$AE141="RDP"),Ruler!R$13,IF(AND(All!$V141="P9",All!$AE141="RDP"),Ruler!R$14,IF(AND(All!$V141="P1",All!$AE141="RMS"),Ruler!R$6,IF(AND(All!$V141="P2",All!$AE141="RMS"),Ruler!R$15,IF(AND(All!$V141="P3",All!$AE141="RMS"),Ruler!R$16,IF(AND(All!$V141="P4",All!$AE141="RMS"),Ruler!R$17,IF(AND(All!$V141="P5",All!$AE141="RMS"),Ruler!R$18,IF(AND(All!$V141="P6",All!$AE141="RMS"),Ruler!R$19,IF(AND(All!$V141="P7",All!$AE141="RMS"),Ruler!R$20,IF(AND(All!$V141="P8",All!$AE141="RMS"),Ruler!R$21,IF(AND(All!$V141="P9",All!$AE141="RMS"),Ruler!R$22,IF(AND(All!$V141="P1",All!$AE141="RSS"),Ruler!R$6,IF(AND(All!$V141="P2",All!$AE141="RSS"),Ruler!R$23,IF(AND(All!$V141="P3",All!$AE141="RSS"),Ruler!R$24,IF(AND(All!$V141="P4",All!$AE141="RSS"),Ruler!R$25,IF(AND(All!$V141="P5",All!$AE141="RSS"),Ruler!R$26,IF(AND(All!$V141="P6",All!$AE141="RSS"),Ruler!R$27,IF(AND(All!$V141="P7",All!$AE141="RSS"),Ruler!R$28,IF(AND(All!$V141="P8",All!$AE141="RSS"),Ruler!R$29,IF(AND(All!$V141="P9",All!$AE141="RSS"),Ruler!R$30,0)))))))))))))))))))))))))))</f>
        <v>3</v>
      </c>
      <c r="BZ141" s="325">
        <f>IF(AND(All!$V141="P1",All!$AE141="RDP"),Ruler!S$6,IF(AND(All!$V141="P2",All!$AE141="RDP"),Ruler!S$7,IF(AND(All!$V141="P3",All!$AE141="RDP"),Ruler!S$8,IF(AND(All!$V141="P4",All!$AE141="RDP"),Ruler!S$9,IF(AND(All!$V141="P5",All!$AE141="RDP"),Ruler!S$10,IF(AND(All!$V141="P6",All!$AE141="RDP"),Ruler!S$11,IF(AND(All!$V141="P7",All!$AE141="RDP"),Ruler!S$12,IF(AND(All!$V141="P8",All!$AE141="RDP"),Ruler!S$13,IF(AND(All!$V141="P9",All!$AE141="RDP"),Ruler!S$14,IF(AND(All!$V141="P1",All!$AE141="RMS"),Ruler!S$6,IF(AND(All!$V141="P2",All!$AE141="RMS"),Ruler!S$15,IF(AND(All!$V141="P3",All!$AE141="RMS"),Ruler!S$16,IF(AND(All!$V141="P4",All!$AE141="RMS"),Ruler!S$17,IF(AND(All!$V141="P5",All!$AE141="RMS"),Ruler!S$18,IF(AND(All!$V141="P6",All!$AE141="RMS"),Ruler!S$19,IF(AND(All!$V141="P7",All!$AE141="RMS"),Ruler!S$20,IF(AND(All!$V141="P8",All!$AE141="RMS"),Ruler!S$21,IF(AND(All!$V141="P9",All!$AE141="RMS"),Ruler!S$22,IF(AND(All!$V141="P1",All!$AE141="RSS"),Ruler!S$6,IF(AND(All!$V141="P2",All!$AE141="RSS"),Ruler!S$23,IF(AND(All!$V141="P3",All!$AE141="RSS"),Ruler!S$24,IF(AND(All!$V141="P4",All!$AE141="RSS"),Ruler!S$25,IF(AND(All!$V141="P5",All!$AE141="RSS"),Ruler!S$26,IF(AND(All!$V141="P6",All!$AE141="RSS"),Ruler!S$27,IF(AND(All!$V141="P7",All!$AE141="RSS"),Ruler!S$28,IF(AND(All!$V141="P8",All!$AE141="RSS"),Ruler!S$29,IF(AND(All!$V141="P9",All!$AE141="RSS"),Ruler!S$30,0)))))))))))))))))))))))))))</f>
        <v>2</v>
      </c>
      <c r="CA141" s="325">
        <f>IF(AND(All!$V141="P1",All!$AE141="RDP"),Ruler!T$6,IF(AND(All!$V141="P2",All!$AE141="RDP"),Ruler!T$7,IF(AND(All!$V141="P3",All!$AE141="RDP"),Ruler!T$8,IF(AND(All!$V141="P4",All!$AE141="RDP"),Ruler!T$9,IF(AND(All!$V141="P5",All!$AE141="RDP"),Ruler!T$10,IF(AND(All!$V141="P6",All!$AE141="RDP"),Ruler!T$11,IF(AND(All!$V141="P7",All!$AE141="RDP"),Ruler!T$12,IF(AND(All!$V141="P8",All!$AE141="RDP"),Ruler!T$13,IF(AND(All!$V141="P9",All!$AE141="RDP"),Ruler!T$14,IF(AND(All!$V141="P1",All!$AE141="RMS"),Ruler!T$6,IF(AND(All!$V141="P2",All!$AE141="RMS"),Ruler!T$15,IF(AND(All!$V141="P3",All!$AE141="RMS"),Ruler!T$16,IF(AND(All!$V141="P4",All!$AE141="RMS"),Ruler!T$17,IF(AND(All!$V141="P5",All!$AE141="RMS"),Ruler!T$18,IF(AND(All!$V141="P6",All!$AE141="RMS"),Ruler!T$19,IF(AND(All!$V141="P7",All!$AE141="RMS"),Ruler!T$20,IF(AND(All!$V141="P8",All!$AE141="RMS"),Ruler!T$21,IF(AND(All!$V141="P9",All!$AE141="RMS"),Ruler!T$22,IF(AND(All!$V141="P1",All!$AE141="RSS"),Ruler!T$6,IF(AND(All!$V141="P2",All!$AE141="RSS"),Ruler!T$23,IF(AND(All!$V141="P3",All!$AE141="RSS"),Ruler!T$24,IF(AND(All!$V141="P4",All!$AE141="RSS"),Ruler!T$25,IF(AND(All!$V141="P5",All!$AE141="RSS"),Ruler!T$26,IF(AND(All!$V141="P6",All!$AE141="RSS"),Ruler!T$27,IF(AND(All!$V141="P7",All!$AE141="RSS"),Ruler!T$28,IF(AND(All!$V141="P8",All!$AE141="RSS"),Ruler!T$29,IF(AND(All!$V141="P9",All!$AE141="RSS"),Ruler!T$30,0)))))))))))))))))))))))))))</f>
        <v>2</v>
      </c>
      <c r="CB141" s="325">
        <f>IF(AND(All!$V141="P1",All!$AE141="RDP"),Ruler!U$6,IF(AND(All!$V141="P2",All!$AE141="RDP"),Ruler!U$7,IF(AND(All!$V141="P3",All!$AE141="RDP"),Ruler!U$8,IF(AND(All!$V141="P4",All!$AE141="RDP"),Ruler!U$9,IF(AND(All!$V141="P5",All!$AE141="RDP"),Ruler!U$10,IF(AND(All!$V141="P6",All!$AE141="RDP"),Ruler!U$11,IF(AND(All!$V141="P7",All!$AE141="RDP"),Ruler!U$12,IF(AND(All!$V141="P8",All!$AE141="RDP"),Ruler!U$13,IF(AND(All!$V141="P9",All!$AE141="RDP"),Ruler!U$14,IF(AND(All!$V141="P1",All!$AE141="RMS"),Ruler!U$6,IF(AND(All!$V141="P2",All!$AE141="RMS"),Ruler!U$15,IF(AND(All!$V141="P3",All!$AE141="RMS"),Ruler!U$16,IF(AND(All!$V141="P4",All!$AE141="RMS"),Ruler!U$17,IF(AND(All!$V141="P5",All!$AE141="RMS"),Ruler!U$18,IF(AND(All!$V141="P6",All!$AE141="RMS"),Ruler!U$19,IF(AND(All!$V141="P7",All!$AE141="RMS"),Ruler!U$20,IF(AND(All!$V141="P8",All!$AE141="RMS"),Ruler!U$21,IF(AND(All!$V141="P9",All!$AE141="RMS"),Ruler!U$22,IF(AND(All!$V141="P1",All!$AE141="RSS"),Ruler!U$6,IF(AND(All!$V141="P2",All!$AE141="RSS"),Ruler!U$23,IF(AND(All!$V141="P3",All!$AE141="RSS"),Ruler!U$24,IF(AND(All!$V141="P4",All!$AE141="RSS"),Ruler!U$25,IF(AND(All!$V141="P5",All!$AE141="RSS"),Ruler!U$26,IF(AND(All!$V141="P6",All!$AE141="RSS"),Ruler!U$27,IF(AND(All!$V141="P7",All!$AE141="RSS"),Ruler!U$28,IF(AND(All!$V141="P8",All!$AE141="RSS"),Ruler!U$29,IF(AND(All!$V141="P9",All!$AE141="RSS"),Ruler!U$30,0)))))))))))))))))))))))))))</f>
        <v>2</v>
      </c>
      <c r="CC141" s="325">
        <f>IF(AND(All!$V141="P1",All!$AE141="RDP"),Ruler!V$6,IF(AND(All!$V141="P2",All!$AE141="RDP"),Ruler!V$7,IF(AND(All!$V141="P3",All!$AE141="RDP"),Ruler!V$8,IF(AND(All!$V141="P4",All!$AE141="RDP"),Ruler!V$9,IF(AND(All!$V141="P5",All!$AE141="RDP"),Ruler!V$10,IF(AND(All!$V141="P6",All!$AE141="RDP"),Ruler!V$11,IF(AND(All!$V141="P7",All!$AE141="RDP"),Ruler!V$12,IF(AND(All!$V141="P8",All!$AE141="RDP"),Ruler!V$13,IF(AND(All!$V141="P9",All!$AE141="RDP"),Ruler!V$14,IF(AND(All!$V141="P1",All!$AE141="RMS"),Ruler!V$6,IF(AND(All!$V141="P2",All!$AE141="RMS"),Ruler!V$15,IF(AND(All!$V141="P3",All!$AE141="RMS"),Ruler!V$16,IF(AND(All!$V141="P4",All!$AE141="RMS"),Ruler!V$17,IF(AND(All!$V141="P5",All!$AE141="RMS"),Ruler!V$18,IF(AND(All!$V141="P6",All!$AE141="RMS"),Ruler!V$19,IF(AND(All!$V141="P7",All!$AE141="RMS"),Ruler!V$20,IF(AND(All!$V141="P8",All!$AE141="RMS"),Ruler!V$21,IF(AND(All!$V141="P9",All!$AE141="RMS"),Ruler!V$22,IF(AND(All!$V141="P1",All!$AE141="RSS"),Ruler!V$6,IF(AND(All!$V141="P2",All!$AE141="RSS"),Ruler!V$23,IF(AND(All!$V141="P3",All!$AE141="RSS"),Ruler!V$24,IF(AND(All!$V141="P4",All!$AE141="RSS"),Ruler!V$25,IF(AND(All!$V141="P5",All!$AE141="RSS"),Ruler!V$26,IF(AND(All!$V141="P6",All!$AE141="RSS"),Ruler!V$27,IF(AND(All!$V141="P7",All!$AE141="RSS"),Ruler!V$28,IF(AND(All!$V141="P8",All!$AE141="RSS"),Ruler!V$29,IF(AND(All!$V141="P9",All!$AE141="RSS"),Ruler!V$30,0)))))))))))))))))))))))))))</f>
        <v>2</v>
      </c>
      <c r="CD141" s="325">
        <f>IF(AND(All!$V141="P1",All!$AE141="RDP"),Ruler!W$6,IF(AND(All!$V141="P2",All!$AE141="RDP"),Ruler!W$7,IF(AND(All!$V141="P3",All!$AE141="RDP"),Ruler!W$8,IF(AND(All!$V141="P4",All!$AE141="RDP"),Ruler!W$9,IF(AND(All!$V141="P5",All!$AE141="RDP"),Ruler!W$10,IF(AND(All!$V141="P6",All!$AE141="RDP"),Ruler!W$11,IF(AND(All!$V141="P7",All!$AE141="RDP"),Ruler!W$12,IF(AND(All!$V141="P8",All!$AE141="RDP"),Ruler!W$13,IF(AND(All!$V141="P9",All!$AE141="RDP"),Ruler!W$14,IF(AND(All!$V141="P1",All!$AE141="RMS"),Ruler!W$6,IF(AND(All!$V141="P2",All!$AE141="RMS"),Ruler!W$15,IF(AND(All!$V141="P3",All!$AE141="RMS"),Ruler!W$16,IF(AND(All!$V141="P4",All!$AE141="RMS"),Ruler!W$17,IF(AND(All!$V141="P5",All!$AE141="RMS"),Ruler!W$18,IF(AND(All!$V141="P6",All!$AE141="RMS"),Ruler!W$19,IF(AND(All!$V141="P7",All!$AE141="RMS"),Ruler!W$20,IF(AND(All!$V141="P8",All!$AE141="RMS"),Ruler!W$21,IF(AND(All!$V141="P9",All!$AE141="RMS"),Ruler!W$22,IF(AND(All!$V141="P1",All!$AE141="RSS"),Ruler!W$6,IF(AND(All!$V141="P2",All!$AE141="RSS"),Ruler!W$23,IF(AND(All!$V141="P3",All!$AE141="RSS"),Ruler!W$24,IF(AND(All!$V141="P4",All!$AE141="RSS"),Ruler!W$25,IF(AND(All!$V141="P5",All!$AE141="RSS"),Ruler!W$26,IF(AND(All!$V141="P6",All!$AE141="RSS"),Ruler!W$27,IF(AND(All!$V141="P7",All!$AE141="RSS"),Ruler!W$28,IF(AND(All!$V141="P8",All!$AE141="RSS"),Ruler!W$29,IF(AND(All!$V141="P9",All!$AE141="RSS"),Ruler!W$30,0)))))))))))))))))))))))))))</f>
        <v>2</v>
      </c>
      <c r="CE141" s="325">
        <f>IF(AND(All!$V141="P1",All!$AE141="RDP"),Ruler!X$6,IF(AND(All!$V141="P2",All!$AE141="RDP"),Ruler!X$7,IF(AND(All!$V141="P3",All!$AE141="RDP"),Ruler!X$8,IF(AND(All!$V141="P4",All!$AE141="RDP"),Ruler!X$9,IF(AND(All!$V141="P5",All!$AE141="RDP"),Ruler!X$10,IF(AND(All!$V141="P6",All!$AE141="RDP"),Ruler!X$11,IF(AND(All!$V141="P7",All!$AE141="RDP"),Ruler!X$12,IF(AND(All!$V141="P8",All!$AE141="RDP"),Ruler!X$13,IF(AND(All!$V141="P9",All!$AE141="RDP"),Ruler!X$14,IF(AND(All!$V141="P1",All!$AE141="RMS"),Ruler!X$6,IF(AND(All!$V141="P2",All!$AE141="RMS"),Ruler!X$15,IF(AND(All!$V141="P3",All!$AE141="RMS"),Ruler!X$16,IF(AND(All!$V141="P4",All!$AE141="RMS"),Ruler!X$17,IF(AND(All!$V141="P5",All!$AE141="RMS"),Ruler!X$18,IF(AND(All!$V141="P6",All!$AE141="RMS"),Ruler!X$19,IF(AND(All!$V141="P7",All!$AE141="RMS"),Ruler!X$20,IF(AND(All!$V141="P8",All!$AE141="RMS"),Ruler!X$21,IF(AND(All!$V141="P9",All!$AE141="RMS"),Ruler!X$22,IF(AND(All!$V141="P1",All!$AE141="RSS"),Ruler!X$6,IF(AND(All!$V141="P2",All!$AE141="RSS"),Ruler!X$23,IF(AND(All!$V141="P3",All!$AE141="RSS"),Ruler!X$24,IF(AND(All!$V141="P4",All!$AE141="RSS"),Ruler!X$25,IF(AND(All!$V141="P5",All!$AE141="RSS"),Ruler!X$26,IF(AND(All!$V141="P6",All!$AE141="RSS"),Ruler!X$27,IF(AND(All!$V141="P7",All!$AE141="RSS"),Ruler!X$28,IF(AND(All!$V141="P8",All!$AE141="RSS"),Ruler!X$29,IF(AND(All!$V141="P9",All!$AE141="RSS"),Ruler!X$30,0)))))))))))))))))))))))))))</f>
        <v>2</v>
      </c>
      <c r="CF141" s="325">
        <f>IF(AND(All!$V141="P1",All!$AE141="RDP"),Ruler!Y$6,IF(AND(All!$V141="P2",All!$AE141="RDP"),Ruler!Y$7,IF(AND(All!$V141="P3",All!$AE141="RDP"),Ruler!Y$8,IF(AND(All!$V141="P4",All!$AE141="RDP"),Ruler!Y$9,IF(AND(All!$V141="P5",All!$AE141="RDP"),Ruler!Y$10,IF(AND(All!$V141="P6",All!$AE141="RDP"),Ruler!Y$11,IF(AND(All!$V141="P7",All!$AE141="RDP"),Ruler!Y$12,IF(AND(All!$V141="P8",All!$AE141="RDP"),Ruler!Y$13,IF(AND(All!$V141="P9",All!$AE141="RDP"),Ruler!Y$14,IF(AND(All!$V141="P1",All!$AE141="RMS"),Ruler!Y$6,IF(AND(All!$V141="P2",All!$AE141="RMS"),Ruler!Y$15,IF(AND(All!$V141="P3",All!$AE141="RMS"),Ruler!Y$16,IF(AND(All!$V141="P4",All!$AE141="RMS"),Ruler!Y$17,IF(AND(All!$V141="P5",All!$AE141="RMS"),Ruler!Y$18,IF(AND(All!$V141="P6",All!$AE141="RMS"),Ruler!Y$19,IF(AND(All!$V141="P7",All!$AE141="RMS"),Ruler!Y$20,IF(AND(All!$V141="P8",All!$AE141="RMS"),Ruler!Y$21,IF(AND(All!$V141="P9",All!$AE141="RMS"),Ruler!Y$22,IF(AND(All!$V141="P1",All!$AE141="RSS"),Ruler!Y$6,IF(AND(All!$V141="P2",All!$AE141="RSS"),Ruler!Y$23,IF(AND(All!$V141="P3",All!$AE141="RSS"),Ruler!Y$24,IF(AND(All!$V141="P4",All!$AE141="RSS"),Ruler!Y$25,IF(AND(All!$V141="P5",All!$AE141="RSS"),Ruler!Y$26,IF(AND(All!$V141="P6",All!$AE141="RSS"),Ruler!Y$27,IF(AND(All!$V141="P7",All!$AE141="RSS"),Ruler!Y$28,IF(AND(All!$V141="P8",All!$AE141="RSS"),Ruler!Y$29,IF(AND(All!$V141="P9",All!$AE141="RSS"),Ruler!Y$30,0)))))))))))))))))))))))))))</f>
        <v>1</v>
      </c>
      <c r="CG141" s="325">
        <f>IF(AND(All!$V141="P1",All!$AE141="RDP"),Ruler!Z$6,IF(AND(All!$V141="P2",All!$AE141="RDP"),Ruler!Z$7,IF(AND(All!$V141="P3",All!$AE141="RDP"),Ruler!Z$8,IF(AND(All!$V141="P4",All!$AE141="RDP"),Ruler!Z$9,IF(AND(All!$V141="P5",All!$AE141="RDP"),Ruler!Z$10,IF(AND(All!$V141="P6",All!$AE141="RDP"),Ruler!Z$11,IF(AND(All!$V141="P7",All!$AE141="RDP"),Ruler!Z$12,IF(AND(All!$V141="P8",All!$AE141="RDP"),Ruler!Z$13,IF(AND(All!$V141="P9",All!$AE141="RDP"),Ruler!Z$14,IF(AND(All!$V141="P1",All!$AE141="RMS"),Ruler!Z$6,IF(AND(All!$V141="P2",All!$AE141="RMS"),Ruler!Z$15,IF(AND(All!$V141="P3",All!$AE141="RMS"),Ruler!Z$16,IF(AND(All!$V141="P4",All!$AE141="RMS"),Ruler!Z$17,IF(AND(All!$V141="P5",All!$AE141="RMS"),Ruler!Z$18,IF(AND(All!$V141="P6",All!$AE141="RMS"),Ruler!Z$19,IF(AND(All!$V141="P7",All!$AE141="RMS"),Ruler!Z$20,IF(AND(All!$V141="P8",All!$AE141="RMS"),Ruler!Z$21,IF(AND(All!$V141="P9",All!$AE141="RMS"),Ruler!Z$22,IF(AND(All!$V141="P1",All!$AE141="RSS"),Ruler!Z$6,IF(AND(All!$V141="P2",All!$AE141="RSS"),Ruler!Z$23,IF(AND(All!$V141="P3",All!$AE141="RSS"),Ruler!Z$24,IF(AND(All!$V141="P4",All!$AE141="RSS"),Ruler!Z$25,IF(AND(All!$V141="P5",All!$AE141="RSS"),Ruler!Z$26,IF(AND(All!$V141="P6",All!$AE141="RSS"),Ruler!Z$27,IF(AND(All!$V141="P7",All!$AE141="RSS"),Ruler!Z$28,IF(AND(All!$V141="P8",All!$AE141="RSS"),Ruler!Z$29,IF(AND(All!$V141="P9",All!$AE141="RSS"),Ruler!Z$30,0)))))))))))))))))))))))))))</f>
        <v>2</v>
      </c>
      <c r="CH141" s="325">
        <f>IF(AND(All!$V141="P1",All!$AE141="RDP"),Ruler!AA$6,IF(AND(All!$V141="P2",All!$AE141="RDP"),Ruler!AA$7,IF(AND(All!$V141="P3",All!$AE141="RDP"),Ruler!AA$8,IF(AND(All!$V141="P4",All!$AE141="RDP"),Ruler!AA$9,IF(AND(All!$V141="P5",All!$AE141="RDP"),Ruler!AA$10,IF(AND(All!$V141="P6",All!$AE141="RDP"),Ruler!AA$11,IF(AND(All!$V141="P7",All!$AE141="RDP"),Ruler!AA$12,IF(AND(All!$V141="P8",All!$AE141="RDP"),Ruler!AA$13,IF(AND(All!$V141="P9",All!$AE141="RDP"),Ruler!AA$14,IF(AND(All!$V141="P1",All!$AE141="RMS"),Ruler!AA$6,IF(AND(All!$V141="P2",All!$AE141="RMS"),Ruler!AA$15,IF(AND(All!$V141="P3",All!$AE141="RMS"),Ruler!AA$16,IF(AND(All!$V141="P4",All!$AE141="RMS"),Ruler!AA$17,IF(AND(All!$V141="P5",All!$AE141="RMS"),Ruler!AA$18,IF(AND(All!$V141="P6",All!$AE141="RMS"),Ruler!AA$19,IF(AND(All!$V141="P7",All!$AE141="RMS"),Ruler!AA$20,IF(AND(All!$V141="P8",All!$AE141="RMS"),Ruler!AA$21,IF(AND(All!$V141="P9",All!$AE141="RMS"),Ruler!AA$22,IF(AND(All!$V141="P1",All!$AE141="RSS"),Ruler!AA$6,IF(AND(All!$V141="P2",All!$AE141="RSS"),Ruler!AA$23,IF(AND(All!$V141="P3",All!$AE141="RSS"),Ruler!AA$24,IF(AND(All!$V141="P4",All!$AE141="RSS"),Ruler!AA$25,IF(AND(All!$V141="P5",All!$AE141="RSS"),Ruler!AA$26,IF(AND(All!$V141="P6",All!$AE141="RSS"),Ruler!AA$27,IF(AND(All!$V141="P7",All!$AE141="RSS"),Ruler!AA$28,IF(AND(All!$V141="P8",All!$AE141="RSS"),Ruler!AA$29,IF(AND(All!$V141="P9",All!$AE141="RSS"),Ruler!AA$30,0)))))))))))))))))))))))))))</f>
        <v>1</v>
      </c>
      <c r="CI141" s="325">
        <f>IF(AND(All!$V141="P1",All!$AE141="RDP"),Ruler!AB$6,IF(AND(All!$V141="P2",All!$AE141="RDP"),Ruler!AB$7,IF(AND(All!$V141="P3",All!$AE141="RDP"),Ruler!AB$8,IF(AND(All!$V141="P4",All!$AE141="RDP"),Ruler!AB$9,IF(AND(All!$V141="P5",All!$AE141="RDP"),Ruler!AB$10,IF(AND(All!$V141="P6",All!$AE141="RDP"),Ruler!AB$11,IF(AND(All!$V141="P7",All!$AE141="RDP"),Ruler!AB$12,IF(AND(All!$V141="P8",All!$AE141="RDP"),Ruler!AB$13,IF(AND(All!$V141="P9",All!$AE141="RDP"),Ruler!AB$14,IF(AND(All!$V141="P1",All!$AE141="RMS"),Ruler!AB$6,IF(AND(All!$V141="P2",All!$AE141="RMS"),Ruler!AB$15,IF(AND(All!$V141="P3",All!$AE141="RMS"),Ruler!AB$16,IF(AND(All!$V141="P4",All!$AE141="RMS"),Ruler!AB$17,IF(AND(All!$V141="P5",All!$AE141="RMS"),Ruler!AB$18,IF(AND(All!$V141="P6",All!$AE141="RMS"),Ruler!AB$19,IF(AND(All!$V141="P7",All!$AE141="RMS"),Ruler!AB$20,IF(AND(All!$V141="P8",All!$AE141="RMS"),Ruler!AB$21,IF(AND(All!$V141="P9",All!$AE141="RMS"),Ruler!AB$22,IF(AND(All!$V141="P1",All!$AE141="RSS"),Ruler!AB$6,IF(AND(All!$V141="P2",All!$AE141="RSS"),Ruler!AB$23,IF(AND(All!$V141="P3",All!$AE141="RSS"),Ruler!AB$24,IF(AND(All!$V141="P4",All!$AE141="RSS"),Ruler!AB$25,IF(AND(All!$V141="P5",All!$AE141="RSS"),Ruler!AB$26,IF(AND(All!$V141="P6",All!$AE141="RSS"),Ruler!AB$27,IF(AND(All!$V141="P7",All!$AE141="RSS"),Ruler!AB$28,IF(AND(All!$V141="P8",All!$AE141="RSS"),Ruler!AB$29,IF(AND(All!$V141="P9",All!$AE141="RSS"),Ruler!AB$30,0)))))))))))))))))))))))))))</f>
        <v>1</v>
      </c>
      <c r="CJ141" s="323">
        <f>Table9[[#This Row],[R-B1]]-Table9[[#This Row],[B1]]</f>
        <v>1</v>
      </c>
      <c r="CK141" s="43">
        <f>Table9[[#This Row],[R-B2]]-Table9[[#This Row],[B2]]</f>
        <v>2</v>
      </c>
      <c r="CL141" s="43">
        <f>Table9[[#This Row],[R-B3]]-Table9[[#This Row],[B3]]</f>
        <v>0</v>
      </c>
      <c r="CM141" s="43">
        <f>Table9[[#This Row],[R-B4]]-Table9[[#This Row],[B4]]</f>
        <v>1</v>
      </c>
      <c r="CN141" s="43">
        <f>Table9[[#This Row],[R-B5]]-Table9[[#This Row],[B5]]</f>
        <v>1</v>
      </c>
      <c r="CO141" s="43">
        <f>Table9[[#This Row],[R-B6]]-Table9[[#This Row],[B6]]</f>
        <v>0</v>
      </c>
      <c r="CP141" s="43">
        <f>Table9[[#This Row],[R-B7]]-Table9[[#This Row],[B7]]</f>
        <v>1</v>
      </c>
      <c r="CQ141" s="43">
        <f>Table9[[#This Row],[R-B8]]-Table9[[#This Row],[B8]]</f>
        <v>1</v>
      </c>
      <c r="CR141" s="43">
        <f>Table9[[#This Row],[R-B9]]-Table9[[#This Row],[B9]]</f>
        <v>2</v>
      </c>
      <c r="CS141" s="43">
        <f>Table9[[#This Row],[R-B10]]-Table9[[#This Row],[B10]]</f>
        <v>0</v>
      </c>
      <c r="CT141" s="43">
        <f>Table9[[#This Row],[R-B11]]-Table9[[#This Row],[B11]]</f>
        <v>1</v>
      </c>
      <c r="CU141" s="43">
        <f>Table9[[#This Row],[R-B12]]-Table9[[#This Row],[B12]]</f>
        <v>0</v>
      </c>
      <c r="CV141" s="43">
        <f>Table9[[#This Row],[R-K1]]-Table9[[#This Row],[K1]]</f>
        <v>1</v>
      </c>
      <c r="CW141" s="43">
        <f>Table9[[#This Row],[R-K2]]-Table9[[#This Row],[K2]]</f>
        <v>1</v>
      </c>
      <c r="CX141" s="43">
        <f>Table9[[#This Row],[R-K3]]-Table9[[#This Row],[K3]]</f>
        <v>2</v>
      </c>
      <c r="CY141" s="43">
        <f>Table9[[#This Row],[R-K4]]-Table9[[#This Row],[K4]]</f>
        <v>0</v>
      </c>
      <c r="CZ141" s="43">
        <f>Table9[[#This Row],[R-K5]]-Table9[[#This Row],[K5]]</f>
        <v>2</v>
      </c>
      <c r="DA141" s="43">
        <f>Table9[[#This Row],[R-P1]]-Table9[[#This Row],[P1]]</f>
        <v>0</v>
      </c>
      <c r="DB141" s="43">
        <f>Table9[[#This Row],[R-P2]]-Table9[[#This Row],[P2]]</f>
        <v>0</v>
      </c>
      <c r="DC141" s="43">
        <f>Table9[[#This Row],[R-P3]]-Table9[[#This Row],[P3]]</f>
        <v>0</v>
      </c>
      <c r="DD141" s="43">
        <f>Table9[[#This Row],[R-P4]]-Table9[[#This Row],[P4]]</f>
        <v>-1</v>
      </c>
      <c r="DE141" s="43">
        <f>Table9[[#This Row],[R-P5]]-Table9[[#This Row],[P5]]</f>
        <v>2</v>
      </c>
      <c r="DF141" s="43">
        <f>Table9[[#This Row],[R-E1]]-Table9[[#This Row],[E1]]</f>
        <v>1</v>
      </c>
      <c r="DG141" s="328">
        <f>Table9[[#This Row],[R-E2]]-Table9[[#This Row],[E2]]</f>
        <v>0</v>
      </c>
      <c r="DH141" s="43">
        <f>COUNTIF(Table9[[#This Row],[G-B1]:[G-B12]],"&lt;=0")/12*100</f>
        <v>33.333333333333329</v>
      </c>
      <c r="DI141" s="43">
        <f>COUNTIF(Table9[[#This Row],[G-K1]:[G-K5]],"&lt;=0")/5*100</f>
        <v>20</v>
      </c>
      <c r="DJ141" s="43">
        <f>COUNTIF(Table9[[#This Row],[G-P1]:[G-P5]],"&lt;=0")/5*100</f>
        <v>80</v>
      </c>
      <c r="DK141" s="43">
        <f>COUNTIF(Table9[[#This Row],[G-E1]:[G-E2]],"&lt;=0")/2*100</f>
        <v>50</v>
      </c>
      <c r="DL141" s="450">
        <f>IF(AE141="RDP",(COUNTIF(Table9[[#This Row],[G-B3]],"&lt;=0")+COUNTIF(Table9[[#This Row],[G-B4]],"&lt;=0")+COUNTIF(Table9[[#This Row],[G-B7]],"&lt;=0")+COUNTIF(Table9[[#This Row],[G-B11]],"&lt;=0")+COUNTIF(Table9[[#This Row],[G-K2]],"&lt;=0"))/5*100,IF(AE141="RMS",(COUNTIF(Table9[[#This Row],[G-B4]],"&lt;=0")+COUNTIF(Table9[[#This Row],[G-B5]],"&lt;=0")+COUNTIF(Table9[[#This Row],[G-B10]],"&lt;=0")+COUNTIF(Table9[[#This Row],[G-B12]],"&lt;=0")+COUNTIF(Table9[[#This Row],[G-K2]],"&lt;=0"))/5*100,IF(AE141="RSS",(COUNTIF(Table9[[#This Row],[G-B1]],"&lt;=0")+COUNTIF(Table9[[#This Row],[G-B2]],"&lt;=0")+COUNTIF(Table9[[#This Row],[G-B6]],"&lt;=0")+COUNTIF(Table9[[#This Row],[G-B11]],"&lt;=0")+COUNTIF(Table9[[#This Row],[G-B12]],"&lt;=0"))/5*100,0)))</f>
        <v>20</v>
      </c>
      <c r="DM141" s="332">
        <v>17</v>
      </c>
      <c r="DN141" s="42">
        <v>0</v>
      </c>
      <c r="DO141" s="42">
        <v>20</v>
      </c>
      <c r="DP141" s="42">
        <v>0</v>
      </c>
      <c r="DQ141" s="42">
        <v>13</v>
      </c>
      <c r="DR141" s="332">
        <v>0</v>
      </c>
      <c r="DS141" s="42">
        <v>0</v>
      </c>
      <c r="DT141" s="42">
        <v>0</v>
      </c>
      <c r="DU141" s="42">
        <v>0</v>
      </c>
      <c r="DV141" s="42">
        <v>0</v>
      </c>
      <c r="DW141" s="332">
        <v>0</v>
      </c>
      <c r="DX141" s="42">
        <v>0</v>
      </c>
      <c r="DY141" s="42">
        <v>0</v>
      </c>
      <c r="DZ141" s="42">
        <v>0</v>
      </c>
      <c r="EA141" s="333">
        <v>0</v>
      </c>
      <c r="EB141" s="342"/>
      <c r="EC141" s="339"/>
      <c r="ED141" s="339"/>
      <c r="EE141" s="338" t="s">
        <v>516</v>
      </c>
    </row>
    <row r="142" spans="2:135" ht="58.5" hidden="1" thickBot="1" x14ac:dyDescent="0.35">
      <c r="B142" s="282">
        <v>147</v>
      </c>
      <c r="C142" s="42" t="s">
        <v>134</v>
      </c>
      <c r="D142" s="45">
        <v>46188</v>
      </c>
      <c r="E142" s="44" t="s">
        <v>1195</v>
      </c>
      <c r="F142" s="43">
        <v>142566</v>
      </c>
      <c r="G142" s="357">
        <f t="shared" ca="1" si="9"/>
        <v>36.245567855783875</v>
      </c>
      <c r="H142" s="283">
        <v>33086</v>
      </c>
      <c r="I142" s="43" t="s">
        <v>179</v>
      </c>
      <c r="J142" s="43" t="s">
        <v>137</v>
      </c>
      <c r="K142" s="43" t="s">
        <v>138</v>
      </c>
      <c r="L142" s="43" t="s">
        <v>162</v>
      </c>
      <c r="M142" s="43"/>
      <c r="N142" s="43"/>
      <c r="O142" s="43" t="s">
        <v>159</v>
      </c>
      <c r="P142" s="44" t="s">
        <v>1196</v>
      </c>
      <c r="Q142" s="43" t="s">
        <v>144</v>
      </c>
      <c r="R142" s="43" t="s">
        <v>185</v>
      </c>
      <c r="S142" s="45">
        <v>41775</v>
      </c>
      <c r="T142" s="286">
        <f t="shared" ca="1" si="10"/>
        <v>12.427777777777777</v>
      </c>
      <c r="U142" s="46">
        <f ca="1">Table9[[#This Row],[Years in PET]]</f>
        <v>12.427777777777777</v>
      </c>
      <c r="V142" s="43" t="s">
        <v>58</v>
      </c>
      <c r="W142" s="46"/>
      <c r="X142" s="46">
        <f ca="1">($T$1-Table9[[#This Row],[Date of Appointment to Current Grade]])/365</f>
        <v>1.8866637461948326</v>
      </c>
      <c r="Y142" s="45">
        <v>45627</v>
      </c>
      <c r="Z142" s="43" t="s">
        <v>187</v>
      </c>
      <c r="AA142" s="45">
        <v>45870</v>
      </c>
      <c r="AB142" s="46">
        <f ca="1">($T$1-Table9[[#This Row],[Date in Position]])/365</f>
        <v>1.2209103215372985</v>
      </c>
      <c r="AC142" s="43" t="s">
        <v>146</v>
      </c>
      <c r="AD142" s="43"/>
      <c r="AE142" s="43" t="s">
        <v>147</v>
      </c>
      <c r="AF142" s="43" t="s">
        <v>148</v>
      </c>
      <c r="AG142" s="47" t="s">
        <v>1197</v>
      </c>
      <c r="AH142" s="47" t="s">
        <v>1198</v>
      </c>
      <c r="AI142" s="47" t="s">
        <v>1199</v>
      </c>
      <c r="AJ142" s="42" t="s">
        <v>421</v>
      </c>
      <c r="AK142" s="48" t="s">
        <v>1200</v>
      </c>
      <c r="AL142" s="42" t="s">
        <v>153</v>
      </c>
      <c r="AM142" s="48" t="s">
        <v>1201</v>
      </c>
      <c r="AN142" s="323">
        <v>2</v>
      </c>
      <c r="AO142" s="43">
        <v>2</v>
      </c>
      <c r="AP142" s="43">
        <v>1</v>
      </c>
      <c r="AQ142" s="43">
        <v>2</v>
      </c>
      <c r="AR142" s="43">
        <v>2</v>
      </c>
      <c r="AS142" s="43">
        <v>1</v>
      </c>
      <c r="AT142" s="43">
        <v>2</v>
      </c>
      <c r="AU142" s="43">
        <v>2</v>
      </c>
      <c r="AV142" s="43">
        <v>2</v>
      </c>
      <c r="AW142" s="43">
        <v>1</v>
      </c>
      <c r="AX142" s="43">
        <v>2</v>
      </c>
      <c r="AY142" s="43">
        <v>1</v>
      </c>
      <c r="AZ142" s="43">
        <v>1</v>
      </c>
      <c r="BA142" s="43">
        <v>2</v>
      </c>
      <c r="BB142" s="43">
        <v>1</v>
      </c>
      <c r="BC142" s="43">
        <v>1</v>
      </c>
      <c r="BD142" s="43">
        <v>1</v>
      </c>
      <c r="BE142" s="43">
        <v>0</v>
      </c>
      <c r="BF142" s="43">
        <v>0</v>
      </c>
      <c r="BG142" s="43">
        <v>0</v>
      </c>
      <c r="BH142" s="43">
        <v>1</v>
      </c>
      <c r="BI142" s="43">
        <v>1</v>
      </c>
      <c r="BJ142" s="43">
        <v>0</v>
      </c>
      <c r="BK142" s="328">
        <v>0</v>
      </c>
      <c r="BL142" s="325">
        <f>IF(AND(All!$V142="P1",All!$AE142="RDP"),Ruler!E$6,IF(AND(All!$V142="P2",All!$AE142="RDP"),Ruler!E$7,IF(AND(All!$V142="P3",All!$AE142="RDP"),Ruler!E$8,IF(AND(All!$V142="P4",All!$AE142="RDP"),Ruler!E$9,IF(AND(All!$V142="P5",All!$AE142="RDP"),Ruler!E$10,IF(AND(All!$V142="P6",All!$AE142="RDP"),Ruler!E$11,IF(AND(All!$V142="P7",All!$AE142="RDP"),Ruler!E$12,IF(AND(All!$V142="P8",All!$AE142="RDP"),Ruler!E$13,IF(AND(All!$V142="P9",All!$AE142="RDP"),Ruler!E$14,IF(AND(All!$V142="P1",All!$AE142="RMS"),Ruler!E$6,IF(AND(All!$V142="P2",All!$AE142="RMS"),Ruler!E$15,IF(AND(All!$V142="P3",All!$AE142="RMS"),Ruler!E$16,IF(AND(All!$V142="P4",All!$AE142="RMS"),Ruler!E$17,IF(AND(All!$V142="P5",All!$AE142="RMS"),Ruler!E$18,IF(AND(All!$V142="P6",All!$AE142="RMS"),Ruler!E$19,IF(AND(All!$V142="P7",All!$AE142="RMS"),Ruler!E$20,IF(AND(All!$V142="P8",All!$AE142="RMS"),Ruler!E$21,IF(AND(All!$V142="P9",All!$AE142="RMS"),Ruler!E$22,IF(AND(All!$V142="P1",All!$AE142="RSS"),Ruler!E$6,IF(AND(All!$V142="P2",All!$AE142="RSS"),Ruler!E$23,IF(AND(All!$V142="P3",All!$AE142="RSS"),Ruler!E$24,IF(AND(All!$V142="P4",All!$AE142="RSS"),Ruler!E$25,IF(AND(All!$V142="P5",All!$AE142="RSS"),Ruler!E$26,IF(AND(All!$V142="P6",All!$AE142="RSS"),Ruler!E$27,IF(AND(All!$V142="P7",All!$AE142="RSS"),Ruler!E$28,IF(AND(All!$V142="P8",All!$AE142="RSS"),Ruler!E$29,IF(AND(All!$V142="P9",All!$AE142="RSS"),Ruler!E$30,0)))))))))))))))))))))))))))</f>
        <v>3</v>
      </c>
      <c r="BM142" s="325">
        <f>IF(AND(All!$V142="P1",All!$AE142="RDP"),Ruler!F$6,IF(AND(All!$V142="P2",All!$AE142="RDP"),Ruler!F$7,IF(AND(All!$V142="P3",All!$AE142="RDP"),Ruler!F$8,IF(AND(All!$V142="P4",All!$AE142="RDP"),Ruler!F$9,IF(AND(All!$V142="P5",All!$AE142="RDP"),Ruler!F$10,IF(AND(All!$V142="P6",All!$AE142="RDP"),Ruler!F$11,IF(AND(All!$V142="P7",All!$AE142="RDP"),Ruler!F$12,IF(AND(All!$V142="P8",All!$AE142="RDP"),Ruler!F$13,IF(AND(All!$V142="P9",All!$AE142="RDP"),Ruler!F$14,IF(AND(All!$V142="P1",All!$AE142="RMS"),Ruler!F$6,IF(AND(All!$V142="P2",All!$AE142="RMS"),Ruler!F$15,IF(AND(All!$V142="P3",All!$AE142="RMS"),Ruler!F$16,IF(AND(All!$V142="P4",All!$AE142="RMS"),Ruler!F$17,IF(AND(All!$V142="P5",All!$AE142="RMS"),Ruler!F$18,IF(AND(All!$V142="P6",All!$AE142="RMS"),Ruler!F$19,IF(AND(All!$V142="P7",All!$AE142="RMS"),Ruler!F$20,IF(AND(All!$V142="P8",All!$AE142="RMS"),Ruler!F$21,IF(AND(All!$V142="P9",All!$AE142="RMS"),Ruler!F$22,IF(AND(All!$V142="P1",All!$AE142="RSS"),Ruler!F$6,IF(AND(All!$V142="P2",All!$AE142="RSS"),Ruler!F$23,IF(AND(All!$V142="P3",All!$AE142="RSS"),Ruler!F$24,IF(AND(All!$V142="P4",All!$AE142="RSS"),Ruler!F$25,IF(AND(All!$V142="P5",All!$AE142="RSS"),Ruler!F$26,IF(AND(All!$V142="P6",All!$AE142="RSS"),Ruler!F$27,IF(AND(All!$V142="P7",All!$AE142="RSS"),Ruler!F$28,IF(AND(All!$V142="P8",All!$AE142="RSS"),Ruler!F$29,IF(AND(All!$V142="P9",All!$AE142="RSS"),Ruler!F$30,0)))))))))))))))))))))))))))</f>
        <v>3</v>
      </c>
      <c r="BN142" s="325">
        <f>IF(AND(All!$V142="P1",All!$AE142="RDP"),Ruler!G$6,IF(AND(All!$V142="P2",All!$AE142="RDP"),Ruler!G$7,IF(AND(All!$V142="P3",All!$AE142="RDP"),Ruler!G$8,IF(AND(All!$V142="P4",All!$AE142="RDP"),Ruler!G$9,IF(AND(All!$V142="P5",All!$AE142="RDP"),Ruler!G$10,IF(AND(All!$V142="P6",All!$AE142="RDP"),Ruler!G$11,IF(AND(All!$V142="P7",All!$AE142="RDP"),Ruler!G$12,IF(AND(All!$V142="P8",All!$AE142="RDP"),Ruler!G$13,IF(AND(All!$V142="P9",All!$AE142="RDP"),Ruler!G$14,IF(AND(All!$V142="P1",All!$AE142="RMS"),Ruler!G$6,IF(AND(All!$V142="P2",All!$AE142="RMS"),Ruler!G$15,IF(AND(All!$V142="P3",All!$AE142="RMS"),Ruler!G$16,IF(AND(All!$V142="P4",All!$AE142="RMS"),Ruler!G$17,IF(AND(All!$V142="P5",All!$AE142="RMS"),Ruler!G$18,IF(AND(All!$V142="P6",All!$AE142="RMS"),Ruler!G$19,IF(AND(All!$V142="P7",All!$AE142="RMS"),Ruler!G$20,IF(AND(All!$V142="P8",All!$AE142="RMS"),Ruler!G$21,IF(AND(All!$V142="P9",All!$AE142="RMS"),Ruler!G$22,IF(AND(All!$V142="P1",All!$AE142="RSS"),Ruler!G$6,IF(AND(All!$V142="P2",All!$AE142="RSS"),Ruler!G$23,IF(AND(All!$V142="P3",All!$AE142="RSS"),Ruler!G$24,IF(AND(All!$V142="P4",All!$AE142="RSS"),Ruler!G$25,IF(AND(All!$V142="P5",All!$AE142="RSS"),Ruler!G$26,IF(AND(All!$V142="P6",All!$AE142="RSS"),Ruler!G$27,IF(AND(All!$V142="P7",All!$AE142="RSS"),Ruler!G$28,IF(AND(All!$V142="P8",All!$AE142="RSS"),Ruler!G$29,IF(AND(All!$V142="P9",All!$AE142="RSS"),Ruler!G$30,0)))))))))))))))))))))))))))</f>
        <v>2</v>
      </c>
      <c r="BO142" s="325">
        <f>IF(AND(All!$V142="P1",All!$AE142="RDP"),Ruler!H$6,IF(AND(All!$V142="P2",All!$AE142="RDP"),Ruler!H$7,IF(AND(All!$V142="P3",All!$AE142="RDP"),Ruler!H$8,IF(AND(All!$V142="P4",All!$AE142="RDP"),Ruler!H$9,IF(AND(All!$V142="P5",All!$AE142="RDP"),Ruler!H$10,IF(AND(All!$V142="P6",All!$AE142="RDP"),Ruler!H$11,IF(AND(All!$V142="P7",All!$AE142="RDP"),Ruler!H$12,IF(AND(All!$V142="P8",All!$AE142="RDP"),Ruler!H$13,IF(AND(All!$V142="P9",All!$AE142="RDP"),Ruler!H$14,IF(AND(All!$V142="P1",All!$AE142="RMS"),Ruler!H$6,IF(AND(All!$V142="P2",All!$AE142="RMS"),Ruler!H$15,IF(AND(All!$V142="P3",All!$AE142="RMS"),Ruler!H$16,IF(AND(All!$V142="P4",All!$AE142="RMS"),Ruler!H$17,IF(AND(All!$V142="P5",All!$AE142="RMS"),Ruler!H$18,IF(AND(All!$V142="P6",All!$AE142="RMS"),Ruler!H$19,IF(AND(All!$V142="P7",All!$AE142="RMS"),Ruler!H$20,IF(AND(All!$V142="P8",All!$AE142="RMS"),Ruler!H$21,IF(AND(All!$V142="P9",All!$AE142="RMS"),Ruler!H$22,IF(AND(All!$V142="P1",All!$AE142="RSS"),Ruler!H$6,IF(AND(All!$V142="P2",All!$AE142="RSS"),Ruler!H$23,IF(AND(All!$V142="P3",All!$AE142="RSS"),Ruler!H$24,IF(AND(All!$V142="P4",All!$AE142="RSS"),Ruler!H$25,IF(AND(All!$V142="P5",All!$AE142="RSS"),Ruler!H$26,IF(AND(All!$V142="P6",All!$AE142="RSS"),Ruler!H$27,IF(AND(All!$V142="P7",All!$AE142="RSS"),Ruler!H$28,IF(AND(All!$V142="P8",All!$AE142="RSS"),Ruler!H$29,IF(AND(All!$V142="P9",All!$AE142="RSS"),Ruler!H$30,0)))))))))))))))))))))))))))</f>
        <v>3</v>
      </c>
      <c r="BP142" s="325">
        <f>IF(AND(All!$V142="P1",All!$AE142="RDP"),Ruler!I$6,IF(AND(All!$V142="P2",All!$AE142="RDP"),Ruler!I$7,IF(AND(All!$V142="P3",All!$AE142="RDP"),Ruler!I$8,IF(AND(All!$V142="P4",All!$AE142="RDP"),Ruler!I$9,IF(AND(All!$V142="P5",All!$AE142="RDP"),Ruler!I$10,IF(AND(All!$V142="P6",All!$AE142="RDP"),Ruler!I$11,IF(AND(All!$V142="P7",All!$AE142="RDP"),Ruler!I$12,IF(AND(All!$V142="P8",All!$AE142="RDP"),Ruler!I$13,IF(AND(All!$V142="P9",All!$AE142="RDP"),Ruler!I$14,IF(AND(All!$V142="P1",All!$AE142="RMS"),Ruler!I$6,IF(AND(All!$V142="P2",All!$AE142="RMS"),Ruler!I$15,IF(AND(All!$V142="P3",All!$AE142="RMS"),Ruler!I$16,IF(AND(All!$V142="P4",All!$AE142="RMS"),Ruler!I$17,IF(AND(All!$V142="P5",All!$AE142="RMS"),Ruler!I$18,IF(AND(All!$V142="P6",All!$AE142="RMS"),Ruler!I$19,IF(AND(All!$V142="P7",All!$AE142="RMS"),Ruler!I$20,IF(AND(All!$V142="P8",All!$AE142="RMS"),Ruler!I$21,IF(AND(All!$V142="P9",All!$AE142="RMS"),Ruler!I$22,IF(AND(All!$V142="P1",All!$AE142="RSS"),Ruler!I$6,IF(AND(All!$V142="P2",All!$AE142="RSS"),Ruler!I$23,IF(AND(All!$V142="P3",All!$AE142="RSS"),Ruler!I$24,IF(AND(All!$V142="P4",All!$AE142="RSS"),Ruler!I$25,IF(AND(All!$V142="P5",All!$AE142="RSS"),Ruler!I$26,IF(AND(All!$V142="P6",All!$AE142="RSS"),Ruler!I$27,IF(AND(All!$V142="P7",All!$AE142="RSS"),Ruler!I$28,IF(AND(All!$V142="P8",All!$AE142="RSS"),Ruler!I$29,IF(AND(All!$V142="P9",All!$AE142="RSS"),Ruler!I$30,0)))))))))))))))))))))))))))</f>
        <v>3</v>
      </c>
      <c r="BQ142" s="325">
        <f>IF(AND(All!$V142="P1",All!$AE142="RDP"),Ruler!J$6,IF(AND(All!$V142="P2",All!$AE142="RDP"),Ruler!J$7,IF(AND(All!$V142="P3",All!$AE142="RDP"),Ruler!J$8,IF(AND(All!$V142="P4",All!$AE142="RDP"),Ruler!J$9,IF(AND(All!$V142="P5",All!$AE142="RDP"),Ruler!J$10,IF(AND(All!$V142="P6",All!$AE142="RDP"),Ruler!J$11,IF(AND(All!$V142="P7",All!$AE142="RDP"),Ruler!J$12,IF(AND(All!$V142="P8",All!$AE142="RDP"),Ruler!J$13,IF(AND(All!$V142="P9",All!$AE142="RDP"),Ruler!J$14,IF(AND(All!$V142="P1",All!$AE142="RMS"),Ruler!J$6,IF(AND(All!$V142="P2",All!$AE142="RMS"),Ruler!J$15,IF(AND(All!$V142="P3",All!$AE142="RMS"),Ruler!J$16,IF(AND(All!$V142="P4",All!$AE142="RMS"),Ruler!J$17,IF(AND(All!$V142="P5",All!$AE142="RMS"),Ruler!J$18,IF(AND(All!$V142="P6",All!$AE142="RMS"),Ruler!J$19,IF(AND(All!$V142="P7",All!$AE142="RMS"),Ruler!J$20,IF(AND(All!$V142="P8",All!$AE142="RMS"),Ruler!J$21,IF(AND(All!$V142="P9",All!$AE142="RMS"),Ruler!J$22,IF(AND(All!$V142="P1",All!$AE142="RSS"),Ruler!J$6,IF(AND(All!$V142="P2",All!$AE142="RSS"),Ruler!J$23,IF(AND(All!$V142="P3",All!$AE142="RSS"),Ruler!J$24,IF(AND(All!$V142="P4",All!$AE142="RSS"),Ruler!J$25,IF(AND(All!$V142="P5",All!$AE142="RSS"),Ruler!J$26,IF(AND(All!$V142="P6",All!$AE142="RSS"),Ruler!J$27,IF(AND(All!$V142="P7",All!$AE142="RSS"),Ruler!J$28,IF(AND(All!$V142="P8",All!$AE142="RSS"),Ruler!J$29,IF(AND(All!$V142="P9",All!$AE142="RSS"),Ruler!J$30,0)))))))))))))))))))))))))))</f>
        <v>2</v>
      </c>
      <c r="BR142" s="325">
        <f>IF(AND(All!$V142="P1",All!$AE142="RDP"),Ruler!K$6,IF(AND(All!$V142="P2",All!$AE142="RDP"),Ruler!K$7,IF(AND(All!$V142="P3",All!$AE142="RDP"),Ruler!K$8,IF(AND(All!$V142="P4",All!$AE142="RDP"),Ruler!K$9,IF(AND(All!$V142="P5",All!$AE142="RDP"),Ruler!K$10,IF(AND(All!$V142="P6",All!$AE142="RDP"),Ruler!K$11,IF(AND(All!$V142="P7",All!$AE142="RDP"),Ruler!K$12,IF(AND(All!$V142="P8",All!$AE142="RDP"),Ruler!K$13,IF(AND(All!$V142="P9",All!$AE142="RDP"),Ruler!K$14,IF(AND(All!$V142="P1",All!$AE142="RMS"),Ruler!K$6,IF(AND(All!$V142="P2",All!$AE142="RMS"),Ruler!K$15,IF(AND(All!$V142="P3",All!$AE142="RMS"),Ruler!K$16,IF(AND(All!$V142="P4",All!$AE142="RMS"),Ruler!K$17,IF(AND(All!$V142="P5",All!$AE142="RMS"),Ruler!K$18,IF(AND(All!$V142="P6",All!$AE142="RMS"),Ruler!K$19,IF(AND(All!$V142="P7",All!$AE142="RMS"),Ruler!K$20,IF(AND(All!$V142="P8",All!$AE142="RMS"),Ruler!K$21,IF(AND(All!$V142="P9",All!$AE142="RMS"),Ruler!K$22,IF(AND(All!$V142="P1",All!$AE142="RSS"),Ruler!K$6,IF(AND(All!$V142="P2",All!$AE142="RSS"),Ruler!K$23,IF(AND(All!$V142="P3",All!$AE142="RSS"),Ruler!K$24,IF(AND(All!$V142="P4",All!$AE142="RSS"),Ruler!K$25,IF(AND(All!$V142="P5",All!$AE142="RSS"),Ruler!K$26,IF(AND(All!$V142="P6",All!$AE142="RSS"),Ruler!K$27,IF(AND(All!$V142="P7",All!$AE142="RSS"),Ruler!K$28,IF(AND(All!$V142="P8",All!$AE142="RSS"),Ruler!K$29,IF(AND(All!$V142="P9",All!$AE142="RSS"),Ruler!K$30,0)))))))))))))))))))))))))))</f>
        <v>3</v>
      </c>
      <c r="BS142" s="325">
        <f>IF(AND(All!$V142="P1",All!$AE142="RDP"),Ruler!L$6,IF(AND(All!$V142="P2",All!$AE142="RDP"),Ruler!L$7,IF(AND(All!$V142="P3",All!$AE142="RDP"),Ruler!L$8,IF(AND(All!$V142="P4",All!$AE142="RDP"),Ruler!L$9,IF(AND(All!$V142="P5",All!$AE142="RDP"),Ruler!L$10,IF(AND(All!$V142="P6",All!$AE142="RDP"),Ruler!L$11,IF(AND(All!$V142="P7",All!$AE142="RDP"),Ruler!L$12,IF(AND(All!$V142="P8",All!$AE142="RDP"),Ruler!L$13,IF(AND(All!$V142="P9",All!$AE142="RDP"),Ruler!L$14,IF(AND(All!$V142="P1",All!$AE142="RMS"),Ruler!L$6,IF(AND(All!$V142="P2",All!$AE142="RMS"),Ruler!L$15,IF(AND(All!$V142="P3",All!$AE142="RMS"),Ruler!L$16,IF(AND(All!$V142="P4",All!$AE142="RMS"),Ruler!L$17,IF(AND(All!$V142="P5",All!$AE142="RMS"),Ruler!L$18,IF(AND(All!$V142="P6",All!$AE142="RMS"),Ruler!L$19,IF(AND(All!$V142="P7",All!$AE142="RMS"),Ruler!L$20,IF(AND(All!$V142="P8",All!$AE142="RMS"),Ruler!L$21,IF(AND(All!$V142="P9",All!$AE142="RMS"),Ruler!L$22,IF(AND(All!$V142="P1",All!$AE142="RSS"),Ruler!L$6,IF(AND(All!$V142="P2",All!$AE142="RSS"),Ruler!L$23,IF(AND(All!$V142="P3",All!$AE142="RSS"),Ruler!L$24,IF(AND(All!$V142="P4",All!$AE142="RSS"),Ruler!L$25,IF(AND(All!$V142="P5",All!$AE142="RSS"),Ruler!L$26,IF(AND(All!$V142="P6",All!$AE142="RSS"),Ruler!L$27,IF(AND(All!$V142="P7",All!$AE142="RSS"),Ruler!L$28,IF(AND(All!$V142="P8",All!$AE142="RSS"),Ruler!L$29,IF(AND(All!$V142="P9",All!$AE142="RSS"),Ruler!L$30,0)))))))))))))))))))))))))))</f>
        <v>3</v>
      </c>
      <c r="BT142" s="325">
        <f>IF(AND(All!$V142="P1",All!$AE142="RDP"),Ruler!M$6,IF(AND(All!$V142="P2",All!$AE142="RDP"),Ruler!M$7,IF(AND(All!$V142="P3",All!$AE142="RDP"),Ruler!M$8,IF(AND(All!$V142="P4",All!$AE142="RDP"),Ruler!M$9,IF(AND(All!$V142="P5",All!$AE142="RDP"),Ruler!M$10,IF(AND(All!$V142="P6",All!$AE142="RDP"),Ruler!M$11,IF(AND(All!$V142="P7",All!$AE142="RDP"),Ruler!M$12,IF(AND(All!$V142="P8",All!$AE142="RDP"),Ruler!M$13,IF(AND(All!$V142="P9",All!$AE142="RDP"),Ruler!M$14,IF(AND(All!$V142="P1",All!$AE142="RMS"),Ruler!M$6,IF(AND(All!$V142="P2",All!$AE142="RMS"),Ruler!M$15,IF(AND(All!$V142="P3",All!$AE142="RMS"),Ruler!M$16,IF(AND(All!$V142="P4",All!$AE142="RMS"),Ruler!M$17,IF(AND(All!$V142="P5",All!$AE142="RMS"),Ruler!M$18,IF(AND(All!$V142="P6",All!$AE142="RMS"),Ruler!M$19,IF(AND(All!$V142="P7",All!$AE142="RMS"),Ruler!M$20,IF(AND(All!$V142="P8",All!$AE142="RMS"),Ruler!M$21,IF(AND(All!$V142="P9",All!$AE142="RMS"),Ruler!M$22,IF(AND(All!$V142="P1",All!$AE142="RSS"),Ruler!M$6,IF(AND(All!$V142="P2",All!$AE142="RSS"),Ruler!M$23,IF(AND(All!$V142="P3",All!$AE142="RSS"),Ruler!M$24,IF(AND(All!$V142="P4",All!$AE142="RSS"),Ruler!M$25,IF(AND(All!$V142="P5",All!$AE142="RSS"),Ruler!M$26,IF(AND(All!$V142="P6",All!$AE142="RSS"),Ruler!M$27,IF(AND(All!$V142="P7",All!$AE142="RSS"),Ruler!M$28,IF(AND(All!$V142="P8",All!$AE142="RSS"),Ruler!M$29,IF(AND(All!$V142="P9",All!$AE142="RSS"),Ruler!M$30,0)))))))))))))))))))))))))))</f>
        <v>3</v>
      </c>
      <c r="BU142" s="325">
        <f>IF(AND(All!$V142="P1",All!$AE142="RDP"),Ruler!N$6,IF(AND(All!$V142="P2",All!$AE142="RDP"),Ruler!N$7,IF(AND(All!$V142="P3",All!$AE142="RDP"),Ruler!N$8,IF(AND(All!$V142="P4",All!$AE142="RDP"),Ruler!N$9,IF(AND(All!$V142="P5",All!$AE142="RDP"),Ruler!N$10,IF(AND(All!$V142="P6",All!$AE142="RDP"),Ruler!N$11,IF(AND(All!$V142="P7",All!$AE142="RDP"),Ruler!N$12,IF(AND(All!$V142="P8",All!$AE142="RDP"),Ruler!N$13,IF(AND(All!$V142="P9",All!$AE142="RDP"),Ruler!N$14,IF(AND(All!$V142="P1",All!$AE142="RMS"),Ruler!N$6,IF(AND(All!$V142="P2",All!$AE142="RMS"),Ruler!N$15,IF(AND(All!$V142="P3",All!$AE142="RMS"),Ruler!N$16,IF(AND(All!$V142="P4",All!$AE142="RMS"),Ruler!N$17,IF(AND(All!$V142="P5",All!$AE142="RMS"),Ruler!N$18,IF(AND(All!$V142="P6",All!$AE142="RMS"),Ruler!N$19,IF(AND(All!$V142="P7",All!$AE142="RMS"),Ruler!N$20,IF(AND(All!$V142="P8",All!$AE142="RMS"),Ruler!N$21,IF(AND(All!$V142="P9",All!$AE142="RMS"),Ruler!N$22,IF(AND(All!$V142="P1",All!$AE142="RSS"),Ruler!N$6,IF(AND(All!$V142="P2",All!$AE142="RSS"),Ruler!N$23,IF(AND(All!$V142="P3",All!$AE142="RSS"),Ruler!N$24,IF(AND(All!$V142="P4",All!$AE142="RSS"),Ruler!N$25,IF(AND(All!$V142="P5",All!$AE142="RSS"),Ruler!N$26,IF(AND(All!$V142="P6",All!$AE142="RSS"),Ruler!N$27,IF(AND(All!$V142="P7",All!$AE142="RSS"),Ruler!N$28,IF(AND(All!$V142="P8",All!$AE142="RSS"),Ruler!N$29,IF(AND(All!$V142="P9",All!$AE142="RSS"),Ruler!N$30,0)))))))))))))))))))))))))))</f>
        <v>2</v>
      </c>
      <c r="BV142" s="325">
        <f>IF(AND(All!$V142="P1",All!$AE142="RDP"),Ruler!O$6,IF(AND(All!$V142="P2",All!$AE142="RDP"),Ruler!O$7,IF(AND(All!$V142="P3",All!$AE142="RDP"),Ruler!O$8,IF(AND(All!$V142="P4",All!$AE142="RDP"),Ruler!O$9,IF(AND(All!$V142="P5",All!$AE142="RDP"),Ruler!O$10,IF(AND(All!$V142="P6",All!$AE142="RDP"),Ruler!O$11,IF(AND(All!$V142="P7",All!$AE142="RDP"),Ruler!O$12,IF(AND(All!$V142="P8",All!$AE142="RDP"),Ruler!O$13,IF(AND(All!$V142="P9",All!$AE142="RDP"),Ruler!O$14,IF(AND(All!$V142="P1",All!$AE142="RMS"),Ruler!O$6,IF(AND(All!$V142="P2",All!$AE142="RMS"),Ruler!O$15,IF(AND(All!$V142="P3",All!$AE142="RMS"),Ruler!O$16,IF(AND(All!$V142="P4",All!$AE142="RMS"),Ruler!O$17,IF(AND(All!$V142="P5",All!$AE142="RMS"),Ruler!O$18,IF(AND(All!$V142="P6",All!$AE142="RMS"),Ruler!O$19,IF(AND(All!$V142="P7",All!$AE142="RMS"),Ruler!O$20,IF(AND(All!$V142="P8",All!$AE142="RMS"),Ruler!O$21,IF(AND(All!$V142="P9",All!$AE142="RMS"),Ruler!O$22,IF(AND(All!$V142="P1",All!$AE142="RSS"),Ruler!O$6,IF(AND(All!$V142="P2",All!$AE142="RSS"),Ruler!O$23,IF(AND(All!$V142="P3",All!$AE142="RSS"),Ruler!O$24,IF(AND(All!$V142="P4",All!$AE142="RSS"),Ruler!O$25,IF(AND(All!$V142="P5",All!$AE142="RSS"),Ruler!O$26,IF(AND(All!$V142="P6",All!$AE142="RSS"),Ruler!O$27,IF(AND(All!$V142="P7",All!$AE142="RSS"),Ruler!O$28,IF(AND(All!$V142="P8",All!$AE142="RSS"),Ruler!O$29,IF(AND(All!$V142="P9",All!$AE142="RSS"),Ruler!O$30,0)))))))))))))))))))))))))))</f>
        <v>3</v>
      </c>
      <c r="BW142" s="325">
        <f>IF(AND(All!$V142="P1",All!$AE142="RDP"),Ruler!P$6,IF(AND(All!$V142="P2",All!$AE142="RDP"),Ruler!P$7,IF(AND(All!$V142="P3",All!$AE142="RDP"),Ruler!P$8,IF(AND(All!$V142="P4",All!$AE142="RDP"),Ruler!P$9,IF(AND(All!$V142="P5",All!$AE142="RDP"),Ruler!P$10,IF(AND(All!$V142="P6",All!$AE142="RDP"),Ruler!P$11,IF(AND(All!$V142="P7",All!$AE142="RDP"),Ruler!P$12,IF(AND(All!$V142="P8",All!$AE142="RDP"),Ruler!P$13,IF(AND(All!$V142="P9",All!$AE142="RDP"),Ruler!P$14,IF(AND(All!$V142="P1",All!$AE142="RMS"),Ruler!P$6,IF(AND(All!$V142="P2",All!$AE142="RMS"),Ruler!P$15,IF(AND(All!$V142="P3",All!$AE142="RMS"),Ruler!P$16,IF(AND(All!$V142="P4",All!$AE142="RMS"),Ruler!P$17,IF(AND(All!$V142="P5",All!$AE142="RMS"),Ruler!P$18,IF(AND(All!$V142="P6",All!$AE142="RMS"),Ruler!P$19,IF(AND(All!$V142="P7",All!$AE142="RMS"),Ruler!P$20,IF(AND(All!$V142="P8",All!$AE142="RMS"),Ruler!P$21,IF(AND(All!$V142="P9",All!$AE142="RMS"),Ruler!P$22,IF(AND(All!$V142="P1",All!$AE142="RSS"),Ruler!P$6,IF(AND(All!$V142="P2",All!$AE142="RSS"),Ruler!P$23,IF(AND(All!$V142="P3",All!$AE142="RSS"),Ruler!P$24,IF(AND(All!$V142="P4",All!$AE142="RSS"),Ruler!P$25,IF(AND(All!$V142="P5",All!$AE142="RSS"),Ruler!P$26,IF(AND(All!$V142="P6",All!$AE142="RSS"),Ruler!P$27,IF(AND(All!$V142="P7",All!$AE142="RSS"),Ruler!P$28,IF(AND(All!$V142="P8",All!$AE142="RSS"),Ruler!P$29,IF(AND(All!$V142="P9",All!$AE142="RSS"),Ruler!P$30,0)))))))))))))))))))))))))))</f>
        <v>2</v>
      </c>
      <c r="BX142" s="325">
        <f>IF(AND(All!$V142="P1",All!$AE142="RDP"),Ruler!Q$6,IF(AND(All!$V142="P2",All!$AE142="RDP"),Ruler!Q$7,IF(AND(All!$V142="P3",All!$AE142="RDP"),Ruler!Q$8,IF(AND(All!$V142="P4",All!$AE142="RDP"),Ruler!Q$9,IF(AND(All!$V142="P5",All!$AE142="RDP"),Ruler!Q$10,IF(AND(All!$V142="P6",All!$AE142="RDP"),Ruler!Q$11,IF(AND(All!$V142="P7",All!$AE142="RDP"),Ruler!Q$12,IF(AND(All!$V142="P8",All!$AE142="RDP"),Ruler!Q$13,IF(AND(All!$V142="P9",All!$AE142="RDP"),Ruler!Q$14,IF(AND(All!$V142="P1",All!$AE142="RMS"),Ruler!Q$6,IF(AND(All!$V142="P2",All!$AE142="RMS"),Ruler!Q$15,IF(AND(All!$V142="P3",All!$AE142="RMS"),Ruler!Q$16,IF(AND(All!$V142="P4",All!$AE142="RMS"),Ruler!Q$17,IF(AND(All!$V142="P5",All!$AE142="RMS"),Ruler!Q$18,IF(AND(All!$V142="P6",All!$AE142="RMS"),Ruler!Q$19,IF(AND(All!$V142="P7",All!$AE142="RMS"),Ruler!Q$20,IF(AND(All!$V142="P8",All!$AE142="RMS"),Ruler!Q$21,IF(AND(All!$V142="P9",All!$AE142="RMS"),Ruler!Q$22,IF(AND(All!$V142="P1",All!$AE142="RSS"),Ruler!Q$6,IF(AND(All!$V142="P2",All!$AE142="RSS"),Ruler!Q$23,IF(AND(All!$V142="P3",All!$AE142="RSS"),Ruler!Q$24,IF(AND(All!$V142="P4",All!$AE142="RSS"),Ruler!Q$25,IF(AND(All!$V142="P5",All!$AE142="RSS"),Ruler!Q$26,IF(AND(All!$V142="P6",All!$AE142="RSS"),Ruler!Q$27,IF(AND(All!$V142="P7",All!$AE142="RSS"),Ruler!Q$28,IF(AND(All!$V142="P8",All!$AE142="RSS"),Ruler!Q$29,IF(AND(All!$V142="P9",All!$AE142="RSS"),Ruler!Q$30,0)))))))))))))))))))))))))))</f>
        <v>3</v>
      </c>
      <c r="BY142" s="325">
        <f>IF(AND(All!$V142="P1",All!$AE142="RDP"),Ruler!R$6,IF(AND(All!$V142="P2",All!$AE142="RDP"),Ruler!R$7,IF(AND(All!$V142="P3",All!$AE142="RDP"),Ruler!R$8,IF(AND(All!$V142="P4",All!$AE142="RDP"),Ruler!R$9,IF(AND(All!$V142="P5",All!$AE142="RDP"),Ruler!R$10,IF(AND(All!$V142="P6",All!$AE142="RDP"),Ruler!R$11,IF(AND(All!$V142="P7",All!$AE142="RDP"),Ruler!R$12,IF(AND(All!$V142="P8",All!$AE142="RDP"),Ruler!R$13,IF(AND(All!$V142="P9",All!$AE142="RDP"),Ruler!R$14,IF(AND(All!$V142="P1",All!$AE142="RMS"),Ruler!R$6,IF(AND(All!$V142="P2",All!$AE142="RMS"),Ruler!R$15,IF(AND(All!$V142="P3",All!$AE142="RMS"),Ruler!R$16,IF(AND(All!$V142="P4",All!$AE142="RMS"),Ruler!R$17,IF(AND(All!$V142="P5",All!$AE142="RMS"),Ruler!R$18,IF(AND(All!$V142="P6",All!$AE142="RMS"),Ruler!R$19,IF(AND(All!$V142="P7",All!$AE142="RMS"),Ruler!R$20,IF(AND(All!$V142="P8",All!$AE142="RMS"),Ruler!R$21,IF(AND(All!$V142="P9",All!$AE142="RMS"),Ruler!R$22,IF(AND(All!$V142="P1",All!$AE142="RSS"),Ruler!R$6,IF(AND(All!$V142="P2",All!$AE142="RSS"),Ruler!R$23,IF(AND(All!$V142="P3",All!$AE142="RSS"),Ruler!R$24,IF(AND(All!$V142="P4",All!$AE142="RSS"),Ruler!R$25,IF(AND(All!$V142="P5",All!$AE142="RSS"),Ruler!R$26,IF(AND(All!$V142="P6",All!$AE142="RSS"),Ruler!R$27,IF(AND(All!$V142="P7",All!$AE142="RSS"),Ruler!R$28,IF(AND(All!$V142="P8",All!$AE142="RSS"),Ruler!R$29,IF(AND(All!$V142="P9",All!$AE142="RSS"),Ruler!R$30,0)))))))))))))))))))))))))))</f>
        <v>3</v>
      </c>
      <c r="BZ142" s="325">
        <f>IF(AND(All!$V142="P1",All!$AE142="RDP"),Ruler!S$6,IF(AND(All!$V142="P2",All!$AE142="RDP"),Ruler!S$7,IF(AND(All!$V142="P3",All!$AE142="RDP"),Ruler!S$8,IF(AND(All!$V142="P4",All!$AE142="RDP"),Ruler!S$9,IF(AND(All!$V142="P5",All!$AE142="RDP"),Ruler!S$10,IF(AND(All!$V142="P6",All!$AE142="RDP"),Ruler!S$11,IF(AND(All!$V142="P7",All!$AE142="RDP"),Ruler!S$12,IF(AND(All!$V142="P8",All!$AE142="RDP"),Ruler!S$13,IF(AND(All!$V142="P9",All!$AE142="RDP"),Ruler!S$14,IF(AND(All!$V142="P1",All!$AE142="RMS"),Ruler!S$6,IF(AND(All!$V142="P2",All!$AE142="RMS"),Ruler!S$15,IF(AND(All!$V142="P3",All!$AE142="RMS"),Ruler!S$16,IF(AND(All!$V142="P4",All!$AE142="RMS"),Ruler!S$17,IF(AND(All!$V142="P5",All!$AE142="RMS"),Ruler!S$18,IF(AND(All!$V142="P6",All!$AE142="RMS"),Ruler!S$19,IF(AND(All!$V142="P7",All!$AE142="RMS"),Ruler!S$20,IF(AND(All!$V142="P8",All!$AE142="RMS"),Ruler!S$21,IF(AND(All!$V142="P9",All!$AE142="RMS"),Ruler!S$22,IF(AND(All!$V142="P1",All!$AE142="RSS"),Ruler!S$6,IF(AND(All!$V142="P2",All!$AE142="RSS"),Ruler!S$23,IF(AND(All!$V142="P3",All!$AE142="RSS"),Ruler!S$24,IF(AND(All!$V142="P4",All!$AE142="RSS"),Ruler!S$25,IF(AND(All!$V142="P5",All!$AE142="RSS"),Ruler!S$26,IF(AND(All!$V142="P6",All!$AE142="RSS"),Ruler!S$27,IF(AND(All!$V142="P7",All!$AE142="RSS"),Ruler!S$28,IF(AND(All!$V142="P8",All!$AE142="RSS"),Ruler!S$29,IF(AND(All!$V142="P9",All!$AE142="RSS"),Ruler!S$30,0)))))))))))))))))))))))))))</f>
        <v>2</v>
      </c>
      <c r="CA142" s="325">
        <f>IF(AND(All!$V142="P1",All!$AE142="RDP"),Ruler!T$6,IF(AND(All!$V142="P2",All!$AE142="RDP"),Ruler!T$7,IF(AND(All!$V142="P3",All!$AE142="RDP"),Ruler!T$8,IF(AND(All!$V142="P4",All!$AE142="RDP"),Ruler!T$9,IF(AND(All!$V142="P5",All!$AE142="RDP"),Ruler!T$10,IF(AND(All!$V142="P6",All!$AE142="RDP"),Ruler!T$11,IF(AND(All!$V142="P7",All!$AE142="RDP"),Ruler!T$12,IF(AND(All!$V142="P8",All!$AE142="RDP"),Ruler!T$13,IF(AND(All!$V142="P9",All!$AE142="RDP"),Ruler!T$14,IF(AND(All!$V142="P1",All!$AE142="RMS"),Ruler!T$6,IF(AND(All!$V142="P2",All!$AE142="RMS"),Ruler!T$15,IF(AND(All!$V142="P3",All!$AE142="RMS"),Ruler!T$16,IF(AND(All!$V142="P4",All!$AE142="RMS"),Ruler!T$17,IF(AND(All!$V142="P5",All!$AE142="RMS"),Ruler!T$18,IF(AND(All!$V142="P6",All!$AE142="RMS"),Ruler!T$19,IF(AND(All!$V142="P7",All!$AE142="RMS"),Ruler!T$20,IF(AND(All!$V142="P8",All!$AE142="RMS"),Ruler!T$21,IF(AND(All!$V142="P9",All!$AE142="RMS"),Ruler!T$22,IF(AND(All!$V142="P1",All!$AE142="RSS"),Ruler!T$6,IF(AND(All!$V142="P2",All!$AE142="RSS"),Ruler!T$23,IF(AND(All!$V142="P3",All!$AE142="RSS"),Ruler!T$24,IF(AND(All!$V142="P4",All!$AE142="RSS"),Ruler!T$25,IF(AND(All!$V142="P5",All!$AE142="RSS"),Ruler!T$26,IF(AND(All!$V142="P6",All!$AE142="RSS"),Ruler!T$27,IF(AND(All!$V142="P7",All!$AE142="RSS"),Ruler!T$28,IF(AND(All!$V142="P8",All!$AE142="RSS"),Ruler!T$29,IF(AND(All!$V142="P9",All!$AE142="RSS"),Ruler!T$30,0)))))))))))))))))))))))))))</f>
        <v>2</v>
      </c>
      <c r="CB142" s="325">
        <f>IF(AND(All!$V142="P1",All!$AE142="RDP"),Ruler!U$6,IF(AND(All!$V142="P2",All!$AE142="RDP"),Ruler!U$7,IF(AND(All!$V142="P3",All!$AE142="RDP"),Ruler!U$8,IF(AND(All!$V142="P4",All!$AE142="RDP"),Ruler!U$9,IF(AND(All!$V142="P5",All!$AE142="RDP"),Ruler!U$10,IF(AND(All!$V142="P6",All!$AE142="RDP"),Ruler!U$11,IF(AND(All!$V142="P7",All!$AE142="RDP"),Ruler!U$12,IF(AND(All!$V142="P8",All!$AE142="RDP"),Ruler!U$13,IF(AND(All!$V142="P9",All!$AE142="RDP"),Ruler!U$14,IF(AND(All!$V142="P1",All!$AE142="RMS"),Ruler!U$6,IF(AND(All!$V142="P2",All!$AE142="RMS"),Ruler!U$15,IF(AND(All!$V142="P3",All!$AE142="RMS"),Ruler!U$16,IF(AND(All!$V142="P4",All!$AE142="RMS"),Ruler!U$17,IF(AND(All!$V142="P5",All!$AE142="RMS"),Ruler!U$18,IF(AND(All!$V142="P6",All!$AE142="RMS"),Ruler!U$19,IF(AND(All!$V142="P7",All!$AE142="RMS"),Ruler!U$20,IF(AND(All!$V142="P8",All!$AE142="RMS"),Ruler!U$21,IF(AND(All!$V142="P9",All!$AE142="RMS"),Ruler!U$22,IF(AND(All!$V142="P1",All!$AE142="RSS"),Ruler!U$6,IF(AND(All!$V142="P2",All!$AE142="RSS"),Ruler!U$23,IF(AND(All!$V142="P3",All!$AE142="RSS"),Ruler!U$24,IF(AND(All!$V142="P4",All!$AE142="RSS"),Ruler!U$25,IF(AND(All!$V142="P5",All!$AE142="RSS"),Ruler!U$26,IF(AND(All!$V142="P6",All!$AE142="RSS"),Ruler!U$27,IF(AND(All!$V142="P7",All!$AE142="RSS"),Ruler!U$28,IF(AND(All!$V142="P8",All!$AE142="RSS"),Ruler!U$29,IF(AND(All!$V142="P9",All!$AE142="RSS"),Ruler!U$30,0)))))))))))))))))))))))))))</f>
        <v>2</v>
      </c>
      <c r="CC142" s="325">
        <f>IF(AND(All!$V142="P1",All!$AE142="RDP"),Ruler!V$6,IF(AND(All!$V142="P2",All!$AE142="RDP"),Ruler!V$7,IF(AND(All!$V142="P3",All!$AE142="RDP"),Ruler!V$8,IF(AND(All!$V142="P4",All!$AE142="RDP"),Ruler!V$9,IF(AND(All!$V142="P5",All!$AE142="RDP"),Ruler!V$10,IF(AND(All!$V142="P6",All!$AE142="RDP"),Ruler!V$11,IF(AND(All!$V142="P7",All!$AE142="RDP"),Ruler!V$12,IF(AND(All!$V142="P8",All!$AE142="RDP"),Ruler!V$13,IF(AND(All!$V142="P9",All!$AE142="RDP"),Ruler!V$14,IF(AND(All!$V142="P1",All!$AE142="RMS"),Ruler!V$6,IF(AND(All!$V142="P2",All!$AE142="RMS"),Ruler!V$15,IF(AND(All!$V142="P3",All!$AE142="RMS"),Ruler!V$16,IF(AND(All!$V142="P4",All!$AE142="RMS"),Ruler!V$17,IF(AND(All!$V142="P5",All!$AE142="RMS"),Ruler!V$18,IF(AND(All!$V142="P6",All!$AE142="RMS"),Ruler!V$19,IF(AND(All!$V142="P7",All!$AE142="RMS"),Ruler!V$20,IF(AND(All!$V142="P8",All!$AE142="RMS"),Ruler!V$21,IF(AND(All!$V142="P9",All!$AE142="RMS"),Ruler!V$22,IF(AND(All!$V142="P1",All!$AE142="RSS"),Ruler!V$6,IF(AND(All!$V142="P2",All!$AE142="RSS"),Ruler!V$23,IF(AND(All!$V142="P3",All!$AE142="RSS"),Ruler!V$24,IF(AND(All!$V142="P4",All!$AE142="RSS"),Ruler!V$25,IF(AND(All!$V142="P5",All!$AE142="RSS"),Ruler!V$26,IF(AND(All!$V142="P6",All!$AE142="RSS"),Ruler!V$27,IF(AND(All!$V142="P7",All!$AE142="RSS"),Ruler!V$28,IF(AND(All!$V142="P8",All!$AE142="RSS"),Ruler!V$29,IF(AND(All!$V142="P9",All!$AE142="RSS"),Ruler!V$30,0)))))))))))))))))))))))))))</f>
        <v>2</v>
      </c>
      <c r="CD142" s="325">
        <f>IF(AND(All!$V142="P1",All!$AE142="RDP"),Ruler!W$6,IF(AND(All!$V142="P2",All!$AE142="RDP"),Ruler!W$7,IF(AND(All!$V142="P3",All!$AE142="RDP"),Ruler!W$8,IF(AND(All!$V142="P4",All!$AE142="RDP"),Ruler!W$9,IF(AND(All!$V142="P5",All!$AE142="RDP"),Ruler!W$10,IF(AND(All!$V142="P6",All!$AE142="RDP"),Ruler!W$11,IF(AND(All!$V142="P7",All!$AE142="RDP"),Ruler!W$12,IF(AND(All!$V142="P8",All!$AE142="RDP"),Ruler!W$13,IF(AND(All!$V142="P9",All!$AE142="RDP"),Ruler!W$14,IF(AND(All!$V142="P1",All!$AE142="RMS"),Ruler!W$6,IF(AND(All!$V142="P2",All!$AE142="RMS"),Ruler!W$15,IF(AND(All!$V142="P3",All!$AE142="RMS"),Ruler!W$16,IF(AND(All!$V142="P4",All!$AE142="RMS"),Ruler!W$17,IF(AND(All!$V142="P5",All!$AE142="RMS"),Ruler!W$18,IF(AND(All!$V142="P6",All!$AE142="RMS"),Ruler!W$19,IF(AND(All!$V142="P7",All!$AE142="RMS"),Ruler!W$20,IF(AND(All!$V142="P8",All!$AE142="RMS"),Ruler!W$21,IF(AND(All!$V142="P9",All!$AE142="RMS"),Ruler!W$22,IF(AND(All!$V142="P1",All!$AE142="RSS"),Ruler!W$6,IF(AND(All!$V142="P2",All!$AE142="RSS"),Ruler!W$23,IF(AND(All!$V142="P3",All!$AE142="RSS"),Ruler!W$24,IF(AND(All!$V142="P4",All!$AE142="RSS"),Ruler!W$25,IF(AND(All!$V142="P5",All!$AE142="RSS"),Ruler!W$26,IF(AND(All!$V142="P6",All!$AE142="RSS"),Ruler!W$27,IF(AND(All!$V142="P7",All!$AE142="RSS"),Ruler!W$28,IF(AND(All!$V142="P8",All!$AE142="RSS"),Ruler!W$29,IF(AND(All!$V142="P9",All!$AE142="RSS"),Ruler!W$30,0)))))))))))))))))))))))))))</f>
        <v>2</v>
      </c>
      <c r="CE142" s="325">
        <f>IF(AND(All!$V142="P1",All!$AE142="RDP"),Ruler!X$6,IF(AND(All!$V142="P2",All!$AE142="RDP"),Ruler!X$7,IF(AND(All!$V142="P3",All!$AE142="RDP"),Ruler!X$8,IF(AND(All!$V142="P4",All!$AE142="RDP"),Ruler!X$9,IF(AND(All!$V142="P5",All!$AE142="RDP"),Ruler!X$10,IF(AND(All!$V142="P6",All!$AE142="RDP"),Ruler!X$11,IF(AND(All!$V142="P7",All!$AE142="RDP"),Ruler!X$12,IF(AND(All!$V142="P8",All!$AE142="RDP"),Ruler!X$13,IF(AND(All!$V142="P9",All!$AE142="RDP"),Ruler!X$14,IF(AND(All!$V142="P1",All!$AE142="RMS"),Ruler!X$6,IF(AND(All!$V142="P2",All!$AE142="RMS"),Ruler!X$15,IF(AND(All!$V142="P3",All!$AE142="RMS"),Ruler!X$16,IF(AND(All!$V142="P4",All!$AE142="RMS"),Ruler!X$17,IF(AND(All!$V142="P5",All!$AE142="RMS"),Ruler!X$18,IF(AND(All!$V142="P6",All!$AE142="RMS"),Ruler!X$19,IF(AND(All!$V142="P7",All!$AE142="RMS"),Ruler!X$20,IF(AND(All!$V142="P8",All!$AE142="RMS"),Ruler!X$21,IF(AND(All!$V142="P9",All!$AE142="RMS"),Ruler!X$22,IF(AND(All!$V142="P1",All!$AE142="RSS"),Ruler!X$6,IF(AND(All!$V142="P2",All!$AE142="RSS"),Ruler!X$23,IF(AND(All!$V142="P3",All!$AE142="RSS"),Ruler!X$24,IF(AND(All!$V142="P4",All!$AE142="RSS"),Ruler!X$25,IF(AND(All!$V142="P5",All!$AE142="RSS"),Ruler!X$26,IF(AND(All!$V142="P6",All!$AE142="RSS"),Ruler!X$27,IF(AND(All!$V142="P7",All!$AE142="RSS"),Ruler!X$28,IF(AND(All!$V142="P8",All!$AE142="RSS"),Ruler!X$29,IF(AND(All!$V142="P9",All!$AE142="RSS"),Ruler!X$30,0)))))))))))))))))))))))))))</f>
        <v>2</v>
      </c>
      <c r="CF142" s="325">
        <f>IF(AND(All!$V142="P1",All!$AE142="RDP"),Ruler!Y$6,IF(AND(All!$V142="P2",All!$AE142="RDP"),Ruler!Y$7,IF(AND(All!$V142="P3",All!$AE142="RDP"),Ruler!Y$8,IF(AND(All!$V142="P4",All!$AE142="RDP"),Ruler!Y$9,IF(AND(All!$V142="P5",All!$AE142="RDP"),Ruler!Y$10,IF(AND(All!$V142="P6",All!$AE142="RDP"),Ruler!Y$11,IF(AND(All!$V142="P7",All!$AE142="RDP"),Ruler!Y$12,IF(AND(All!$V142="P8",All!$AE142="RDP"),Ruler!Y$13,IF(AND(All!$V142="P9",All!$AE142="RDP"),Ruler!Y$14,IF(AND(All!$V142="P1",All!$AE142="RMS"),Ruler!Y$6,IF(AND(All!$V142="P2",All!$AE142="RMS"),Ruler!Y$15,IF(AND(All!$V142="P3",All!$AE142="RMS"),Ruler!Y$16,IF(AND(All!$V142="P4",All!$AE142="RMS"),Ruler!Y$17,IF(AND(All!$V142="P5",All!$AE142="RMS"),Ruler!Y$18,IF(AND(All!$V142="P6",All!$AE142="RMS"),Ruler!Y$19,IF(AND(All!$V142="P7",All!$AE142="RMS"),Ruler!Y$20,IF(AND(All!$V142="P8",All!$AE142="RMS"),Ruler!Y$21,IF(AND(All!$V142="P9",All!$AE142="RMS"),Ruler!Y$22,IF(AND(All!$V142="P1",All!$AE142="RSS"),Ruler!Y$6,IF(AND(All!$V142="P2",All!$AE142="RSS"),Ruler!Y$23,IF(AND(All!$V142="P3",All!$AE142="RSS"),Ruler!Y$24,IF(AND(All!$V142="P4",All!$AE142="RSS"),Ruler!Y$25,IF(AND(All!$V142="P5",All!$AE142="RSS"),Ruler!Y$26,IF(AND(All!$V142="P6",All!$AE142="RSS"),Ruler!Y$27,IF(AND(All!$V142="P7",All!$AE142="RSS"),Ruler!Y$28,IF(AND(All!$V142="P8",All!$AE142="RSS"),Ruler!Y$29,IF(AND(All!$V142="P9",All!$AE142="RSS"),Ruler!Y$30,0)))))))))))))))))))))))))))</f>
        <v>1</v>
      </c>
      <c r="CG142" s="325">
        <f>IF(AND(All!$V142="P1",All!$AE142="RDP"),Ruler!Z$6,IF(AND(All!$V142="P2",All!$AE142="RDP"),Ruler!Z$7,IF(AND(All!$V142="P3",All!$AE142="RDP"),Ruler!Z$8,IF(AND(All!$V142="P4",All!$AE142="RDP"),Ruler!Z$9,IF(AND(All!$V142="P5",All!$AE142="RDP"),Ruler!Z$10,IF(AND(All!$V142="P6",All!$AE142="RDP"),Ruler!Z$11,IF(AND(All!$V142="P7",All!$AE142="RDP"),Ruler!Z$12,IF(AND(All!$V142="P8",All!$AE142="RDP"),Ruler!Z$13,IF(AND(All!$V142="P9",All!$AE142="RDP"),Ruler!Z$14,IF(AND(All!$V142="P1",All!$AE142="RMS"),Ruler!Z$6,IF(AND(All!$V142="P2",All!$AE142="RMS"),Ruler!Z$15,IF(AND(All!$V142="P3",All!$AE142="RMS"),Ruler!Z$16,IF(AND(All!$V142="P4",All!$AE142="RMS"),Ruler!Z$17,IF(AND(All!$V142="P5",All!$AE142="RMS"),Ruler!Z$18,IF(AND(All!$V142="P6",All!$AE142="RMS"),Ruler!Z$19,IF(AND(All!$V142="P7",All!$AE142="RMS"),Ruler!Z$20,IF(AND(All!$V142="P8",All!$AE142="RMS"),Ruler!Z$21,IF(AND(All!$V142="P9",All!$AE142="RMS"),Ruler!Z$22,IF(AND(All!$V142="P1",All!$AE142="RSS"),Ruler!Z$6,IF(AND(All!$V142="P2",All!$AE142="RSS"),Ruler!Z$23,IF(AND(All!$V142="P3",All!$AE142="RSS"),Ruler!Z$24,IF(AND(All!$V142="P4",All!$AE142="RSS"),Ruler!Z$25,IF(AND(All!$V142="P5",All!$AE142="RSS"),Ruler!Z$26,IF(AND(All!$V142="P6",All!$AE142="RSS"),Ruler!Z$27,IF(AND(All!$V142="P7",All!$AE142="RSS"),Ruler!Z$28,IF(AND(All!$V142="P8",All!$AE142="RSS"),Ruler!Z$29,IF(AND(All!$V142="P9",All!$AE142="RSS"),Ruler!Z$30,0)))))))))))))))))))))))))))</f>
        <v>2</v>
      </c>
      <c r="CH142" s="325">
        <f>IF(AND(All!$V142="P1",All!$AE142="RDP"),Ruler!AA$6,IF(AND(All!$V142="P2",All!$AE142="RDP"),Ruler!AA$7,IF(AND(All!$V142="P3",All!$AE142="RDP"),Ruler!AA$8,IF(AND(All!$V142="P4",All!$AE142="RDP"),Ruler!AA$9,IF(AND(All!$V142="P5",All!$AE142="RDP"),Ruler!AA$10,IF(AND(All!$V142="P6",All!$AE142="RDP"),Ruler!AA$11,IF(AND(All!$V142="P7",All!$AE142="RDP"),Ruler!AA$12,IF(AND(All!$V142="P8",All!$AE142="RDP"),Ruler!AA$13,IF(AND(All!$V142="P9",All!$AE142="RDP"),Ruler!AA$14,IF(AND(All!$V142="P1",All!$AE142="RMS"),Ruler!AA$6,IF(AND(All!$V142="P2",All!$AE142="RMS"),Ruler!AA$15,IF(AND(All!$V142="P3",All!$AE142="RMS"),Ruler!AA$16,IF(AND(All!$V142="P4",All!$AE142="RMS"),Ruler!AA$17,IF(AND(All!$V142="P5",All!$AE142="RMS"),Ruler!AA$18,IF(AND(All!$V142="P6",All!$AE142="RMS"),Ruler!AA$19,IF(AND(All!$V142="P7",All!$AE142="RMS"),Ruler!AA$20,IF(AND(All!$V142="P8",All!$AE142="RMS"),Ruler!AA$21,IF(AND(All!$V142="P9",All!$AE142="RMS"),Ruler!AA$22,IF(AND(All!$V142="P1",All!$AE142="RSS"),Ruler!AA$6,IF(AND(All!$V142="P2",All!$AE142="RSS"),Ruler!AA$23,IF(AND(All!$V142="P3",All!$AE142="RSS"),Ruler!AA$24,IF(AND(All!$V142="P4",All!$AE142="RSS"),Ruler!AA$25,IF(AND(All!$V142="P5",All!$AE142="RSS"),Ruler!AA$26,IF(AND(All!$V142="P6",All!$AE142="RSS"),Ruler!AA$27,IF(AND(All!$V142="P7",All!$AE142="RSS"),Ruler!AA$28,IF(AND(All!$V142="P8",All!$AE142="RSS"),Ruler!AA$29,IF(AND(All!$V142="P9",All!$AE142="RSS"),Ruler!AA$30,0)))))))))))))))))))))))))))</f>
        <v>1</v>
      </c>
      <c r="CI142" s="325">
        <f>IF(AND(All!$V142="P1",All!$AE142="RDP"),Ruler!AB$6,IF(AND(All!$V142="P2",All!$AE142="RDP"),Ruler!AB$7,IF(AND(All!$V142="P3",All!$AE142="RDP"),Ruler!AB$8,IF(AND(All!$V142="P4",All!$AE142="RDP"),Ruler!AB$9,IF(AND(All!$V142="P5",All!$AE142="RDP"),Ruler!AB$10,IF(AND(All!$V142="P6",All!$AE142="RDP"),Ruler!AB$11,IF(AND(All!$V142="P7",All!$AE142="RDP"),Ruler!AB$12,IF(AND(All!$V142="P8",All!$AE142="RDP"),Ruler!AB$13,IF(AND(All!$V142="P9",All!$AE142="RDP"),Ruler!AB$14,IF(AND(All!$V142="P1",All!$AE142="RMS"),Ruler!AB$6,IF(AND(All!$V142="P2",All!$AE142="RMS"),Ruler!AB$15,IF(AND(All!$V142="P3",All!$AE142="RMS"),Ruler!AB$16,IF(AND(All!$V142="P4",All!$AE142="RMS"),Ruler!AB$17,IF(AND(All!$V142="P5",All!$AE142="RMS"),Ruler!AB$18,IF(AND(All!$V142="P6",All!$AE142="RMS"),Ruler!AB$19,IF(AND(All!$V142="P7",All!$AE142="RMS"),Ruler!AB$20,IF(AND(All!$V142="P8",All!$AE142="RMS"),Ruler!AB$21,IF(AND(All!$V142="P9",All!$AE142="RMS"),Ruler!AB$22,IF(AND(All!$V142="P1",All!$AE142="RSS"),Ruler!AB$6,IF(AND(All!$V142="P2",All!$AE142="RSS"),Ruler!AB$23,IF(AND(All!$V142="P3",All!$AE142="RSS"),Ruler!AB$24,IF(AND(All!$V142="P4",All!$AE142="RSS"),Ruler!AB$25,IF(AND(All!$V142="P5",All!$AE142="RSS"),Ruler!AB$26,IF(AND(All!$V142="P6",All!$AE142="RSS"),Ruler!AB$27,IF(AND(All!$V142="P7",All!$AE142="RSS"),Ruler!AB$28,IF(AND(All!$V142="P8",All!$AE142="RSS"),Ruler!AB$29,IF(AND(All!$V142="P9",All!$AE142="RSS"),Ruler!AB$30,0)))))))))))))))))))))))))))</f>
        <v>1</v>
      </c>
      <c r="CJ142" s="323">
        <f>Table9[[#This Row],[R-B1]]-Table9[[#This Row],[B1]]</f>
        <v>1</v>
      </c>
      <c r="CK142" s="43">
        <f>Table9[[#This Row],[R-B2]]-Table9[[#This Row],[B2]]</f>
        <v>1</v>
      </c>
      <c r="CL142" s="43">
        <f>Table9[[#This Row],[R-B3]]-Table9[[#This Row],[B3]]</f>
        <v>1</v>
      </c>
      <c r="CM142" s="43">
        <f>Table9[[#This Row],[R-B4]]-Table9[[#This Row],[B4]]</f>
        <v>1</v>
      </c>
      <c r="CN142" s="43">
        <f>Table9[[#This Row],[R-B5]]-Table9[[#This Row],[B5]]</f>
        <v>1</v>
      </c>
      <c r="CO142" s="43">
        <f>Table9[[#This Row],[R-B6]]-Table9[[#This Row],[B6]]</f>
        <v>1</v>
      </c>
      <c r="CP142" s="43">
        <f>Table9[[#This Row],[R-B7]]-Table9[[#This Row],[B7]]</f>
        <v>1</v>
      </c>
      <c r="CQ142" s="43">
        <f>Table9[[#This Row],[R-B8]]-Table9[[#This Row],[B8]]</f>
        <v>1</v>
      </c>
      <c r="CR142" s="43">
        <f>Table9[[#This Row],[R-B9]]-Table9[[#This Row],[B9]]</f>
        <v>1</v>
      </c>
      <c r="CS142" s="43">
        <f>Table9[[#This Row],[R-B10]]-Table9[[#This Row],[B10]]</f>
        <v>1</v>
      </c>
      <c r="CT142" s="43">
        <f>Table9[[#This Row],[R-B11]]-Table9[[#This Row],[B11]]</f>
        <v>1</v>
      </c>
      <c r="CU142" s="43">
        <f>Table9[[#This Row],[R-B12]]-Table9[[#This Row],[B12]]</f>
        <v>1</v>
      </c>
      <c r="CV142" s="43">
        <f>Table9[[#This Row],[R-K1]]-Table9[[#This Row],[K1]]</f>
        <v>2</v>
      </c>
      <c r="CW142" s="43">
        <f>Table9[[#This Row],[R-K2]]-Table9[[#This Row],[K2]]</f>
        <v>1</v>
      </c>
      <c r="CX142" s="43">
        <f>Table9[[#This Row],[R-K3]]-Table9[[#This Row],[K3]]</f>
        <v>1</v>
      </c>
      <c r="CY142" s="43">
        <f>Table9[[#This Row],[R-K4]]-Table9[[#This Row],[K4]]</f>
        <v>1</v>
      </c>
      <c r="CZ142" s="43">
        <f>Table9[[#This Row],[R-K5]]-Table9[[#This Row],[K5]]</f>
        <v>1</v>
      </c>
      <c r="DA142" s="43">
        <f>Table9[[#This Row],[R-P1]]-Table9[[#This Row],[P1]]</f>
        <v>2</v>
      </c>
      <c r="DB142" s="43">
        <f>Table9[[#This Row],[R-P2]]-Table9[[#This Row],[P2]]</f>
        <v>2</v>
      </c>
      <c r="DC142" s="43">
        <f>Table9[[#This Row],[R-P3]]-Table9[[#This Row],[P3]]</f>
        <v>2</v>
      </c>
      <c r="DD142" s="43">
        <f>Table9[[#This Row],[R-P4]]-Table9[[#This Row],[P4]]</f>
        <v>0</v>
      </c>
      <c r="DE142" s="43">
        <f>Table9[[#This Row],[R-P5]]-Table9[[#This Row],[P5]]</f>
        <v>1</v>
      </c>
      <c r="DF142" s="43">
        <f>Table9[[#This Row],[R-E1]]-Table9[[#This Row],[E1]]</f>
        <v>1</v>
      </c>
      <c r="DG142" s="328">
        <f>Table9[[#This Row],[R-E2]]-Table9[[#This Row],[E2]]</f>
        <v>1</v>
      </c>
      <c r="DH142" s="43">
        <f>COUNTIF(Table9[[#This Row],[G-B1]:[G-B12]],"&lt;=0")/12*100</f>
        <v>0</v>
      </c>
      <c r="DI142" s="43">
        <f>COUNTIF(Table9[[#This Row],[G-K1]:[G-K5]],"&lt;=0")/5*100</f>
        <v>0</v>
      </c>
      <c r="DJ142" s="43">
        <f>COUNTIF(Table9[[#This Row],[G-P1]:[G-P5]],"&lt;=0")/5*100</f>
        <v>20</v>
      </c>
      <c r="DK142" s="43">
        <f>COUNTIF(Table9[[#This Row],[G-E1]:[G-E2]],"&lt;=0")/2*100</f>
        <v>0</v>
      </c>
      <c r="DL142" s="450">
        <f>IF(AE142="RDP",(COUNTIF(Table9[[#This Row],[G-B3]],"&lt;=0")+COUNTIF(Table9[[#This Row],[G-B4]],"&lt;=0")+COUNTIF(Table9[[#This Row],[G-B7]],"&lt;=0")+COUNTIF(Table9[[#This Row],[G-B11]],"&lt;=0")+COUNTIF(Table9[[#This Row],[G-K2]],"&lt;=0"))/5*100,IF(AE142="RMS",(COUNTIF(Table9[[#This Row],[G-B4]],"&lt;=0")+COUNTIF(Table9[[#This Row],[G-B5]],"&lt;=0")+COUNTIF(Table9[[#This Row],[G-B10]],"&lt;=0")+COUNTIF(Table9[[#This Row],[G-B12]],"&lt;=0")+COUNTIF(Table9[[#This Row],[G-K2]],"&lt;=0"))/5*100,IF(AE142="RSS",(COUNTIF(Table9[[#This Row],[G-B1]],"&lt;=0")+COUNTIF(Table9[[#This Row],[G-B2]],"&lt;=0")+COUNTIF(Table9[[#This Row],[G-B6]],"&lt;=0")+COUNTIF(Table9[[#This Row],[G-B11]],"&lt;=0")+COUNTIF(Table9[[#This Row],[G-B12]],"&lt;=0"))/5*100,0)))</f>
        <v>0</v>
      </c>
      <c r="DM142" s="332">
        <v>0</v>
      </c>
      <c r="DN142" s="42">
        <v>0</v>
      </c>
      <c r="DO142" s="42">
        <v>0</v>
      </c>
      <c r="DP142" s="42">
        <v>20</v>
      </c>
      <c r="DQ142" s="42">
        <v>0</v>
      </c>
      <c r="DR142" s="332">
        <v>0</v>
      </c>
      <c r="DS142" s="42">
        <v>0</v>
      </c>
      <c r="DT142" s="42">
        <v>0</v>
      </c>
      <c r="DU142" s="42">
        <v>0</v>
      </c>
      <c r="DV142" s="42">
        <v>0</v>
      </c>
      <c r="DW142" s="332">
        <v>0</v>
      </c>
      <c r="DX142" s="42">
        <v>0</v>
      </c>
      <c r="DY142" s="42">
        <v>0</v>
      </c>
      <c r="DZ142" s="42">
        <v>0</v>
      </c>
      <c r="EA142" s="333">
        <v>0</v>
      </c>
      <c r="EB142" s="342"/>
      <c r="EC142" s="339"/>
      <c r="ED142" s="339"/>
      <c r="EE142" s="338" t="s">
        <v>382</v>
      </c>
    </row>
    <row r="143" spans="2:135" ht="99.75" hidden="1" customHeight="1" thickBot="1" x14ac:dyDescent="0.35">
      <c r="B143" s="282">
        <v>148</v>
      </c>
      <c r="C143" s="42" t="s">
        <v>134</v>
      </c>
      <c r="D143" s="45">
        <v>46237</v>
      </c>
      <c r="E143" s="44" t="s">
        <v>1202</v>
      </c>
      <c r="F143" s="43">
        <v>1004003</v>
      </c>
      <c r="G143" s="357">
        <f t="shared" ca="1" si="9"/>
        <v>36.85104730783867</v>
      </c>
      <c r="H143" s="283">
        <v>32865</v>
      </c>
      <c r="I143" s="43" t="s">
        <v>136</v>
      </c>
      <c r="J143" s="43" t="s">
        <v>137</v>
      </c>
      <c r="K143" s="43" t="s">
        <v>241</v>
      </c>
      <c r="L143" s="43" t="s">
        <v>202</v>
      </c>
      <c r="M143" s="42"/>
      <c r="N143" s="43" t="s">
        <v>550</v>
      </c>
      <c r="O143" s="43" t="s">
        <v>142</v>
      </c>
      <c r="P143" s="44" t="s">
        <v>1203</v>
      </c>
      <c r="Q143" s="43" t="s">
        <v>144</v>
      </c>
      <c r="R143" s="43" t="s">
        <v>185</v>
      </c>
      <c r="S143" s="45">
        <v>41260</v>
      </c>
      <c r="T143" s="286">
        <f t="shared" ca="1" si="10"/>
        <v>13.841666666666667</v>
      </c>
      <c r="U143" s="46">
        <f ca="1">Table9[[#This Row],[Years in PET]]</f>
        <v>13.841666666666667</v>
      </c>
      <c r="V143" s="43" t="s">
        <v>56</v>
      </c>
      <c r="W143" s="46"/>
      <c r="X143" s="46">
        <f ca="1">($T$1-Table9[[#This Row],[Date of Appointment to Current Grade]])/365</f>
        <v>7.3113212804414083</v>
      </c>
      <c r="Y143" s="45">
        <v>43647</v>
      </c>
      <c r="Z143" s="343" t="s">
        <v>674</v>
      </c>
      <c r="AA143" s="45">
        <v>46113</v>
      </c>
      <c r="AB143" s="46">
        <f ca="1">($T$1-Table9[[#This Row],[Date in Position]])/365</f>
        <v>0.55515689687976411</v>
      </c>
      <c r="AC143" s="45" t="s">
        <v>146</v>
      </c>
      <c r="AD143" s="45">
        <v>46113</v>
      </c>
      <c r="AE143" s="43"/>
      <c r="AF143" s="43" t="s">
        <v>148</v>
      </c>
      <c r="AG143" s="47" t="s">
        <v>1204</v>
      </c>
      <c r="AH143" s="47" t="s">
        <v>1205</v>
      </c>
      <c r="AI143" s="47" t="s">
        <v>1206</v>
      </c>
      <c r="AJ143" s="42" t="s">
        <v>421</v>
      </c>
      <c r="AK143" s="48" t="s">
        <v>1207</v>
      </c>
      <c r="AL143" s="42" t="s">
        <v>153</v>
      </c>
      <c r="AM143" s="48" t="s">
        <v>1208</v>
      </c>
      <c r="AN143" s="323"/>
      <c r="BK143" s="328"/>
      <c r="BL143" s="325">
        <f>IF(AND(All!$V143="P1",All!$AE143="RDP"),Ruler!E$6,IF(AND(All!$V143="P2",All!$AE143="RDP"),Ruler!E$7,IF(AND(All!$V143="P3",All!$AE143="RDP"),Ruler!E$8,IF(AND(All!$V143="P4",All!$AE143="RDP"),Ruler!E$9,IF(AND(All!$V143="P5",All!$AE143="RDP"),Ruler!E$10,IF(AND(All!$V143="P6",All!$AE143="RDP"),Ruler!E$11,IF(AND(All!$V143="P7",All!$AE143="RDP"),Ruler!E$12,IF(AND(All!$V143="P8",All!$AE143="RDP"),Ruler!E$13,IF(AND(All!$V143="P9",All!$AE143="RDP"),Ruler!E$14,IF(AND(All!$V143="P1",All!$AE143="RMS"),Ruler!E$6,IF(AND(All!$V143="P2",All!$AE143="RMS"),Ruler!E$15,IF(AND(All!$V143="P3",All!$AE143="RMS"),Ruler!E$16,IF(AND(All!$V143="P4",All!$AE143="RMS"),Ruler!E$17,IF(AND(All!$V143="P5",All!$AE143="RMS"),Ruler!E$18,IF(AND(All!$V143="P6",All!$AE143="RMS"),Ruler!E$19,IF(AND(All!$V143="P7",All!$AE143="RMS"),Ruler!E$20,IF(AND(All!$V143="P8",All!$AE143="RMS"),Ruler!E$21,IF(AND(All!$V143="P9",All!$AE143="RMS"),Ruler!E$22,IF(AND(All!$V143="P1",All!$AE143="RSS"),Ruler!E$6,IF(AND(All!$V143="P2",All!$AE143="RSS"),Ruler!E$23,IF(AND(All!$V143="P3",All!$AE143="RSS"),Ruler!E$24,IF(AND(All!$V143="P4",All!$AE143="RSS"),Ruler!E$25,IF(AND(All!$V143="P5",All!$AE143="RSS"),Ruler!E$26,IF(AND(All!$V143="P6",All!$AE143="RSS"),Ruler!E$27,IF(AND(All!$V143="P7",All!$AE143="RSS"),Ruler!E$28,IF(AND(All!$V143="P8",All!$AE143="RSS"),Ruler!E$29,IF(AND(All!$V143="P9",All!$AE143="RSS"),Ruler!E$30,0)))))))))))))))))))))))))))</f>
        <v>0</v>
      </c>
      <c r="BM143" s="325">
        <f>IF(AND(All!$V143="P1",All!$AE143="RDP"),Ruler!F$6,IF(AND(All!$V143="P2",All!$AE143="RDP"),Ruler!F$7,IF(AND(All!$V143="P3",All!$AE143="RDP"),Ruler!F$8,IF(AND(All!$V143="P4",All!$AE143="RDP"),Ruler!F$9,IF(AND(All!$V143="P5",All!$AE143="RDP"),Ruler!F$10,IF(AND(All!$V143="P6",All!$AE143="RDP"),Ruler!F$11,IF(AND(All!$V143="P7",All!$AE143="RDP"),Ruler!F$12,IF(AND(All!$V143="P8",All!$AE143="RDP"),Ruler!F$13,IF(AND(All!$V143="P9",All!$AE143="RDP"),Ruler!F$14,IF(AND(All!$V143="P1",All!$AE143="RMS"),Ruler!F$6,IF(AND(All!$V143="P2",All!$AE143="RMS"),Ruler!F$15,IF(AND(All!$V143="P3",All!$AE143="RMS"),Ruler!F$16,IF(AND(All!$V143="P4",All!$AE143="RMS"),Ruler!F$17,IF(AND(All!$V143="P5",All!$AE143="RMS"),Ruler!F$18,IF(AND(All!$V143="P6",All!$AE143="RMS"),Ruler!F$19,IF(AND(All!$V143="P7",All!$AE143="RMS"),Ruler!F$20,IF(AND(All!$V143="P8",All!$AE143="RMS"),Ruler!F$21,IF(AND(All!$V143="P9",All!$AE143="RMS"),Ruler!F$22,IF(AND(All!$V143="P1",All!$AE143="RSS"),Ruler!F$6,IF(AND(All!$V143="P2",All!$AE143="RSS"),Ruler!F$23,IF(AND(All!$V143="P3",All!$AE143="RSS"),Ruler!F$24,IF(AND(All!$V143="P4",All!$AE143="RSS"),Ruler!F$25,IF(AND(All!$V143="P5",All!$AE143="RSS"),Ruler!F$26,IF(AND(All!$V143="P6",All!$AE143="RSS"),Ruler!F$27,IF(AND(All!$V143="P7",All!$AE143="RSS"),Ruler!F$28,IF(AND(All!$V143="P8",All!$AE143="RSS"),Ruler!F$29,IF(AND(All!$V143="P9",All!$AE143="RSS"),Ruler!F$30,0)))))))))))))))))))))))))))</f>
        <v>0</v>
      </c>
      <c r="BN143" s="325">
        <f>IF(AND(All!$V143="P1",All!$AE143="RDP"),Ruler!G$6,IF(AND(All!$V143="P2",All!$AE143="RDP"),Ruler!G$7,IF(AND(All!$V143="P3",All!$AE143="RDP"),Ruler!G$8,IF(AND(All!$V143="P4",All!$AE143="RDP"),Ruler!G$9,IF(AND(All!$V143="P5",All!$AE143="RDP"),Ruler!G$10,IF(AND(All!$V143="P6",All!$AE143="RDP"),Ruler!G$11,IF(AND(All!$V143="P7",All!$AE143="RDP"),Ruler!G$12,IF(AND(All!$V143="P8",All!$AE143="RDP"),Ruler!G$13,IF(AND(All!$V143="P9",All!$AE143="RDP"),Ruler!G$14,IF(AND(All!$V143="P1",All!$AE143="RMS"),Ruler!G$6,IF(AND(All!$V143="P2",All!$AE143="RMS"),Ruler!G$15,IF(AND(All!$V143="P3",All!$AE143="RMS"),Ruler!G$16,IF(AND(All!$V143="P4",All!$AE143="RMS"),Ruler!G$17,IF(AND(All!$V143="P5",All!$AE143="RMS"),Ruler!G$18,IF(AND(All!$V143="P6",All!$AE143="RMS"),Ruler!G$19,IF(AND(All!$V143="P7",All!$AE143="RMS"),Ruler!G$20,IF(AND(All!$V143="P8",All!$AE143="RMS"),Ruler!G$21,IF(AND(All!$V143="P9",All!$AE143="RMS"),Ruler!G$22,IF(AND(All!$V143="P1",All!$AE143="RSS"),Ruler!G$6,IF(AND(All!$V143="P2",All!$AE143="RSS"),Ruler!G$23,IF(AND(All!$V143="P3",All!$AE143="RSS"),Ruler!G$24,IF(AND(All!$V143="P4",All!$AE143="RSS"),Ruler!G$25,IF(AND(All!$V143="P5",All!$AE143="RSS"),Ruler!G$26,IF(AND(All!$V143="P6",All!$AE143="RSS"),Ruler!G$27,IF(AND(All!$V143="P7",All!$AE143="RSS"),Ruler!G$28,IF(AND(All!$V143="P8",All!$AE143="RSS"),Ruler!G$29,IF(AND(All!$V143="P9",All!$AE143="RSS"),Ruler!G$30,0)))))))))))))))))))))))))))</f>
        <v>0</v>
      </c>
      <c r="BO143" s="325">
        <f>IF(AND(All!$V143="P1",All!$AE143="RDP"),Ruler!H$6,IF(AND(All!$V143="P2",All!$AE143="RDP"),Ruler!H$7,IF(AND(All!$V143="P3",All!$AE143="RDP"),Ruler!H$8,IF(AND(All!$V143="P4",All!$AE143="RDP"),Ruler!H$9,IF(AND(All!$V143="P5",All!$AE143="RDP"),Ruler!H$10,IF(AND(All!$V143="P6",All!$AE143="RDP"),Ruler!H$11,IF(AND(All!$V143="P7",All!$AE143="RDP"),Ruler!H$12,IF(AND(All!$V143="P8",All!$AE143="RDP"),Ruler!H$13,IF(AND(All!$V143="P9",All!$AE143="RDP"),Ruler!H$14,IF(AND(All!$V143="P1",All!$AE143="RMS"),Ruler!H$6,IF(AND(All!$V143="P2",All!$AE143="RMS"),Ruler!H$15,IF(AND(All!$V143="P3",All!$AE143="RMS"),Ruler!H$16,IF(AND(All!$V143="P4",All!$AE143="RMS"),Ruler!H$17,IF(AND(All!$V143="P5",All!$AE143="RMS"),Ruler!H$18,IF(AND(All!$V143="P6",All!$AE143="RMS"),Ruler!H$19,IF(AND(All!$V143="P7",All!$AE143="RMS"),Ruler!H$20,IF(AND(All!$V143="P8",All!$AE143="RMS"),Ruler!H$21,IF(AND(All!$V143="P9",All!$AE143="RMS"),Ruler!H$22,IF(AND(All!$V143="P1",All!$AE143="RSS"),Ruler!H$6,IF(AND(All!$V143="P2",All!$AE143="RSS"),Ruler!H$23,IF(AND(All!$V143="P3",All!$AE143="RSS"),Ruler!H$24,IF(AND(All!$V143="P4",All!$AE143="RSS"),Ruler!H$25,IF(AND(All!$V143="P5",All!$AE143="RSS"),Ruler!H$26,IF(AND(All!$V143="P6",All!$AE143="RSS"),Ruler!H$27,IF(AND(All!$V143="P7",All!$AE143="RSS"),Ruler!H$28,IF(AND(All!$V143="P8",All!$AE143="RSS"),Ruler!H$29,IF(AND(All!$V143="P9",All!$AE143="RSS"),Ruler!H$30,0)))))))))))))))))))))))))))</f>
        <v>0</v>
      </c>
      <c r="BP143" s="325">
        <f>IF(AND(All!$V143="P1",All!$AE143="RDP"),Ruler!I$6,IF(AND(All!$V143="P2",All!$AE143="RDP"),Ruler!I$7,IF(AND(All!$V143="P3",All!$AE143="RDP"),Ruler!I$8,IF(AND(All!$V143="P4",All!$AE143="RDP"),Ruler!I$9,IF(AND(All!$V143="P5",All!$AE143="RDP"),Ruler!I$10,IF(AND(All!$V143="P6",All!$AE143="RDP"),Ruler!I$11,IF(AND(All!$V143="P7",All!$AE143="RDP"),Ruler!I$12,IF(AND(All!$V143="P8",All!$AE143="RDP"),Ruler!I$13,IF(AND(All!$V143="P9",All!$AE143="RDP"),Ruler!I$14,IF(AND(All!$V143="P1",All!$AE143="RMS"),Ruler!I$6,IF(AND(All!$V143="P2",All!$AE143="RMS"),Ruler!I$15,IF(AND(All!$V143="P3",All!$AE143="RMS"),Ruler!I$16,IF(AND(All!$V143="P4",All!$AE143="RMS"),Ruler!I$17,IF(AND(All!$V143="P5",All!$AE143="RMS"),Ruler!I$18,IF(AND(All!$V143="P6",All!$AE143="RMS"),Ruler!I$19,IF(AND(All!$V143="P7",All!$AE143="RMS"),Ruler!I$20,IF(AND(All!$V143="P8",All!$AE143="RMS"),Ruler!I$21,IF(AND(All!$V143="P9",All!$AE143="RMS"),Ruler!I$22,IF(AND(All!$V143="P1",All!$AE143="RSS"),Ruler!I$6,IF(AND(All!$V143="P2",All!$AE143="RSS"),Ruler!I$23,IF(AND(All!$V143="P3",All!$AE143="RSS"),Ruler!I$24,IF(AND(All!$V143="P4",All!$AE143="RSS"),Ruler!I$25,IF(AND(All!$V143="P5",All!$AE143="RSS"),Ruler!I$26,IF(AND(All!$V143="P6",All!$AE143="RSS"),Ruler!I$27,IF(AND(All!$V143="P7",All!$AE143="RSS"),Ruler!I$28,IF(AND(All!$V143="P8",All!$AE143="RSS"),Ruler!I$29,IF(AND(All!$V143="P9",All!$AE143="RSS"),Ruler!I$30,0)))))))))))))))))))))))))))</f>
        <v>0</v>
      </c>
      <c r="BQ143" s="325">
        <f>IF(AND(All!$V143="P1",All!$AE143="RDP"),Ruler!J$6,IF(AND(All!$V143="P2",All!$AE143="RDP"),Ruler!J$7,IF(AND(All!$V143="P3",All!$AE143="RDP"),Ruler!J$8,IF(AND(All!$V143="P4",All!$AE143="RDP"),Ruler!J$9,IF(AND(All!$V143="P5",All!$AE143="RDP"),Ruler!J$10,IF(AND(All!$V143="P6",All!$AE143="RDP"),Ruler!J$11,IF(AND(All!$V143="P7",All!$AE143="RDP"),Ruler!J$12,IF(AND(All!$V143="P8",All!$AE143="RDP"),Ruler!J$13,IF(AND(All!$V143="P9",All!$AE143="RDP"),Ruler!J$14,IF(AND(All!$V143="P1",All!$AE143="RMS"),Ruler!J$6,IF(AND(All!$V143="P2",All!$AE143="RMS"),Ruler!J$15,IF(AND(All!$V143="P3",All!$AE143="RMS"),Ruler!J$16,IF(AND(All!$V143="P4",All!$AE143="RMS"),Ruler!J$17,IF(AND(All!$V143="P5",All!$AE143="RMS"),Ruler!J$18,IF(AND(All!$V143="P6",All!$AE143="RMS"),Ruler!J$19,IF(AND(All!$V143="P7",All!$AE143="RMS"),Ruler!J$20,IF(AND(All!$V143="P8",All!$AE143="RMS"),Ruler!J$21,IF(AND(All!$V143="P9",All!$AE143="RMS"),Ruler!J$22,IF(AND(All!$V143="P1",All!$AE143="RSS"),Ruler!J$6,IF(AND(All!$V143="P2",All!$AE143="RSS"),Ruler!J$23,IF(AND(All!$V143="P3",All!$AE143="RSS"),Ruler!J$24,IF(AND(All!$V143="P4",All!$AE143="RSS"),Ruler!J$25,IF(AND(All!$V143="P5",All!$AE143="RSS"),Ruler!J$26,IF(AND(All!$V143="P6",All!$AE143="RSS"),Ruler!J$27,IF(AND(All!$V143="P7",All!$AE143="RSS"),Ruler!J$28,IF(AND(All!$V143="P8",All!$AE143="RSS"),Ruler!J$29,IF(AND(All!$V143="P9",All!$AE143="RSS"),Ruler!J$30,0)))))))))))))))))))))))))))</f>
        <v>0</v>
      </c>
      <c r="BR143" s="325">
        <f>IF(AND(All!$V143="P1",All!$AE143="RDP"),Ruler!K$6,IF(AND(All!$V143="P2",All!$AE143="RDP"),Ruler!K$7,IF(AND(All!$V143="P3",All!$AE143="RDP"),Ruler!K$8,IF(AND(All!$V143="P4",All!$AE143="RDP"),Ruler!K$9,IF(AND(All!$V143="P5",All!$AE143="RDP"),Ruler!K$10,IF(AND(All!$V143="P6",All!$AE143="RDP"),Ruler!K$11,IF(AND(All!$V143="P7",All!$AE143="RDP"),Ruler!K$12,IF(AND(All!$V143="P8",All!$AE143="RDP"),Ruler!K$13,IF(AND(All!$V143="P9",All!$AE143="RDP"),Ruler!K$14,IF(AND(All!$V143="P1",All!$AE143="RMS"),Ruler!K$6,IF(AND(All!$V143="P2",All!$AE143="RMS"),Ruler!K$15,IF(AND(All!$V143="P3",All!$AE143="RMS"),Ruler!K$16,IF(AND(All!$V143="P4",All!$AE143="RMS"),Ruler!K$17,IF(AND(All!$V143="P5",All!$AE143="RMS"),Ruler!K$18,IF(AND(All!$V143="P6",All!$AE143="RMS"),Ruler!K$19,IF(AND(All!$V143="P7",All!$AE143="RMS"),Ruler!K$20,IF(AND(All!$V143="P8",All!$AE143="RMS"),Ruler!K$21,IF(AND(All!$V143="P9",All!$AE143="RMS"),Ruler!K$22,IF(AND(All!$V143="P1",All!$AE143="RSS"),Ruler!K$6,IF(AND(All!$V143="P2",All!$AE143="RSS"),Ruler!K$23,IF(AND(All!$V143="P3",All!$AE143="RSS"),Ruler!K$24,IF(AND(All!$V143="P4",All!$AE143="RSS"),Ruler!K$25,IF(AND(All!$V143="P5",All!$AE143="RSS"),Ruler!K$26,IF(AND(All!$V143="P6",All!$AE143="RSS"),Ruler!K$27,IF(AND(All!$V143="P7",All!$AE143="RSS"),Ruler!K$28,IF(AND(All!$V143="P8",All!$AE143="RSS"),Ruler!K$29,IF(AND(All!$V143="P9",All!$AE143="RSS"),Ruler!K$30,0)))))))))))))))))))))))))))</f>
        <v>0</v>
      </c>
      <c r="BS143" s="325">
        <f>IF(AND(All!$V143="P1",All!$AE143="RDP"),Ruler!L$6,IF(AND(All!$V143="P2",All!$AE143="RDP"),Ruler!L$7,IF(AND(All!$V143="P3",All!$AE143="RDP"),Ruler!L$8,IF(AND(All!$V143="P4",All!$AE143="RDP"),Ruler!L$9,IF(AND(All!$V143="P5",All!$AE143="RDP"),Ruler!L$10,IF(AND(All!$V143="P6",All!$AE143="RDP"),Ruler!L$11,IF(AND(All!$V143="P7",All!$AE143="RDP"),Ruler!L$12,IF(AND(All!$V143="P8",All!$AE143="RDP"),Ruler!L$13,IF(AND(All!$V143="P9",All!$AE143="RDP"),Ruler!L$14,IF(AND(All!$V143="P1",All!$AE143="RMS"),Ruler!L$6,IF(AND(All!$V143="P2",All!$AE143="RMS"),Ruler!L$15,IF(AND(All!$V143="P3",All!$AE143="RMS"),Ruler!L$16,IF(AND(All!$V143="P4",All!$AE143="RMS"),Ruler!L$17,IF(AND(All!$V143="P5",All!$AE143="RMS"),Ruler!L$18,IF(AND(All!$V143="P6",All!$AE143="RMS"),Ruler!L$19,IF(AND(All!$V143="P7",All!$AE143="RMS"),Ruler!L$20,IF(AND(All!$V143="P8",All!$AE143="RMS"),Ruler!L$21,IF(AND(All!$V143="P9",All!$AE143="RMS"),Ruler!L$22,IF(AND(All!$V143="P1",All!$AE143="RSS"),Ruler!L$6,IF(AND(All!$V143="P2",All!$AE143="RSS"),Ruler!L$23,IF(AND(All!$V143="P3",All!$AE143="RSS"),Ruler!L$24,IF(AND(All!$V143="P4",All!$AE143="RSS"),Ruler!L$25,IF(AND(All!$V143="P5",All!$AE143="RSS"),Ruler!L$26,IF(AND(All!$V143="P6",All!$AE143="RSS"),Ruler!L$27,IF(AND(All!$V143="P7",All!$AE143="RSS"),Ruler!L$28,IF(AND(All!$V143="P8",All!$AE143="RSS"),Ruler!L$29,IF(AND(All!$V143="P9",All!$AE143="RSS"),Ruler!L$30,0)))))))))))))))))))))))))))</f>
        <v>0</v>
      </c>
      <c r="BT143" s="325">
        <f>IF(AND(All!$V143="P1",All!$AE143="RDP"),Ruler!M$6,IF(AND(All!$V143="P2",All!$AE143="RDP"),Ruler!M$7,IF(AND(All!$V143="P3",All!$AE143="RDP"),Ruler!M$8,IF(AND(All!$V143="P4",All!$AE143="RDP"),Ruler!M$9,IF(AND(All!$V143="P5",All!$AE143="RDP"),Ruler!M$10,IF(AND(All!$V143="P6",All!$AE143="RDP"),Ruler!M$11,IF(AND(All!$V143="P7",All!$AE143="RDP"),Ruler!M$12,IF(AND(All!$V143="P8",All!$AE143="RDP"),Ruler!M$13,IF(AND(All!$V143="P9",All!$AE143="RDP"),Ruler!M$14,IF(AND(All!$V143="P1",All!$AE143="RMS"),Ruler!M$6,IF(AND(All!$V143="P2",All!$AE143="RMS"),Ruler!M$15,IF(AND(All!$V143="P3",All!$AE143="RMS"),Ruler!M$16,IF(AND(All!$V143="P4",All!$AE143="RMS"),Ruler!M$17,IF(AND(All!$V143="P5",All!$AE143="RMS"),Ruler!M$18,IF(AND(All!$V143="P6",All!$AE143="RMS"),Ruler!M$19,IF(AND(All!$V143="P7",All!$AE143="RMS"),Ruler!M$20,IF(AND(All!$V143="P8",All!$AE143="RMS"),Ruler!M$21,IF(AND(All!$V143="P9",All!$AE143="RMS"),Ruler!M$22,IF(AND(All!$V143="P1",All!$AE143="RSS"),Ruler!M$6,IF(AND(All!$V143="P2",All!$AE143="RSS"),Ruler!M$23,IF(AND(All!$V143="P3",All!$AE143="RSS"),Ruler!M$24,IF(AND(All!$V143="P4",All!$AE143="RSS"),Ruler!M$25,IF(AND(All!$V143="P5",All!$AE143="RSS"),Ruler!M$26,IF(AND(All!$V143="P6",All!$AE143="RSS"),Ruler!M$27,IF(AND(All!$V143="P7",All!$AE143="RSS"),Ruler!M$28,IF(AND(All!$V143="P8",All!$AE143="RSS"),Ruler!M$29,IF(AND(All!$V143="P9",All!$AE143="RSS"),Ruler!M$30,0)))))))))))))))))))))))))))</f>
        <v>0</v>
      </c>
      <c r="BU143" s="325">
        <f>IF(AND(All!$V143="P1",All!$AE143="RDP"),Ruler!N$6,IF(AND(All!$V143="P2",All!$AE143="RDP"),Ruler!N$7,IF(AND(All!$V143="P3",All!$AE143="RDP"),Ruler!N$8,IF(AND(All!$V143="P4",All!$AE143="RDP"),Ruler!N$9,IF(AND(All!$V143="P5",All!$AE143="RDP"),Ruler!N$10,IF(AND(All!$V143="P6",All!$AE143="RDP"),Ruler!N$11,IF(AND(All!$V143="P7",All!$AE143="RDP"),Ruler!N$12,IF(AND(All!$V143="P8",All!$AE143="RDP"),Ruler!N$13,IF(AND(All!$V143="P9",All!$AE143="RDP"),Ruler!N$14,IF(AND(All!$V143="P1",All!$AE143="RMS"),Ruler!N$6,IF(AND(All!$V143="P2",All!$AE143="RMS"),Ruler!N$15,IF(AND(All!$V143="P3",All!$AE143="RMS"),Ruler!N$16,IF(AND(All!$V143="P4",All!$AE143="RMS"),Ruler!N$17,IF(AND(All!$V143="P5",All!$AE143="RMS"),Ruler!N$18,IF(AND(All!$V143="P6",All!$AE143="RMS"),Ruler!N$19,IF(AND(All!$V143="P7",All!$AE143="RMS"),Ruler!N$20,IF(AND(All!$V143="P8",All!$AE143="RMS"),Ruler!N$21,IF(AND(All!$V143="P9",All!$AE143="RMS"),Ruler!N$22,IF(AND(All!$V143="P1",All!$AE143="RSS"),Ruler!N$6,IF(AND(All!$V143="P2",All!$AE143="RSS"),Ruler!N$23,IF(AND(All!$V143="P3",All!$AE143="RSS"),Ruler!N$24,IF(AND(All!$V143="P4",All!$AE143="RSS"),Ruler!N$25,IF(AND(All!$V143="P5",All!$AE143="RSS"),Ruler!N$26,IF(AND(All!$V143="P6",All!$AE143="RSS"),Ruler!N$27,IF(AND(All!$V143="P7",All!$AE143="RSS"),Ruler!N$28,IF(AND(All!$V143="P8",All!$AE143="RSS"),Ruler!N$29,IF(AND(All!$V143="P9",All!$AE143="RSS"),Ruler!N$30,0)))))))))))))))))))))))))))</f>
        <v>0</v>
      </c>
      <c r="BV143" s="325">
        <f>IF(AND(All!$V143="P1",All!$AE143="RDP"),Ruler!O$6,IF(AND(All!$V143="P2",All!$AE143="RDP"),Ruler!O$7,IF(AND(All!$V143="P3",All!$AE143="RDP"),Ruler!O$8,IF(AND(All!$V143="P4",All!$AE143="RDP"),Ruler!O$9,IF(AND(All!$V143="P5",All!$AE143="RDP"),Ruler!O$10,IF(AND(All!$V143="P6",All!$AE143="RDP"),Ruler!O$11,IF(AND(All!$V143="P7",All!$AE143="RDP"),Ruler!O$12,IF(AND(All!$V143="P8",All!$AE143="RDP"),Ruler!O$13,IF(AND(All!$V143="P9",All!$AE143="RDP"),Ruler!O$14,IF(AND(All!$V143="P1",All!$AE143="RMS"),Ruler!O$6,IF(AND(All!$V143="P2",All!$AE143="RMS"),Ruler!O$15,IF(AND(All!$V143="P3",All!$AE143="RMS"),Ruler!O$16,IF(AND(All!$V143="P4",All!$AE143="RMS"),Ruler!O$17,IF(AND(All!$V143="P5",All!$AE143="RMS"),Ruler!O$18,IF(AND(All!$V143="P6",All!$AE143="RMS"),Ruler!O$19,IF(AND(All!$V143="P7",All!$AE143="RMS"),Ruler!O$20,IF(AND(All!$V143="P8",All!$AE143="RMS"),Ruler!O$21,IF(AND(All!$V143="P9",All!$AE143="RMS"),Ruler!O$22,IF(AND(All!$V143="P1",All!$AE143="RSS"),Ruler!O$6,IF(AND(All!$V143="P2",All!$AE143="RSS"),Ruler!O$23,IF(AND(All!$V143="P3",All!$AE143="RSS"),Ruler!O$24,IF(AND(All!$V143="P4",All!$AE143="RSS"),Ruler!O$25,IF(AND(All!$V143="P5",All!$AE143="RSS"),Ruler!O$26,IF(AND(All!$V143="P6",All!$AE143="RSS"),Ruler!O$27,IF(AND(All!$V143="P7",All!$AE143="RSS"),Ruler!O$28,IF(AND(All!$V143="P8",All!$AE143="RSS"),Ruler!O$29,IF(AND(All!$V143="P9",All!$AE143="RSS"),Ruler!O$30,0)))))))))))))))))))))))))))</f>
        <v>0</v>
      </c>
      <c r="BW143" s="325">
        <f>IF(AND(All!$V143="P1",All!$AE143="RDP"),Ruler!P$6,IF(AND(All!$V143="P2",All!$AE143="RDP"),Ruler!P$7,IF(AND(All!$V143="P3",All!$AE143="RDP"),Ruler!P$8,IF(AND(All!$V143="P4",All!$AE143="RDP"),Ruler!P$9,IF(AND(All!$V143="P5",All!$AE143="RDP"),Ruler!P$10,IF(AND(All!$V143="P6",All!$AE143="RDP"),Ruler!P$11,IF(AND(All!$V143="P7",All!$AE143="RDP"),Ruler!P$12,IF(AND(All!$V143="P8",All!$AE143="RDP"),Ruler!P$13,IF(AND(All!$V143="P9",All!$AE143="RDP"),Ruler!P$14,IF(AND(All!$V143="P1",All!$AE143="RMS"),Ruler!P$6,IF(AND(All!$V143="P2",All!$AE143="RMS"),Ruler!P$15,IF(AND(All!$V143="P3",All!$AE143="RMS"),Ruler!P$16,IF(AND(All!$V143="P4",All!$AE143="RMS"),Ruler!P$17,IF(AND(All!$V143="P5",All!$AE143="RMS"),Ruler!P$18,IF(AND(All!$V143="P6",All!$AE143="RMS"),Ruler!P$19,IF(AND(All!$V143="P7",All!$AE143="RMS"),Ruler!P$20,IF(AND(All!$V143="P8",All!$AE143="RMS"),Ruler!P$21,IF(AND(All!$V143="P9",All!$AE143="RMS"),Ruler!P$22,IF(AND(All!$V143="P1",All!$AE143="RSS"),Ruler!P$6,IF(AND(All!$V143="P2",All!$AE143="RSS"),Ruler!P$23,IF(AND(All!$V143="P3",All!$AE143="RSS"),Ruler!P$24,IF(AND(All!$V143="P4",All!$AE143="RSS"),Ruler!P$25,IF(AND(All!$V143="P5",All!$AE143="RSS"),Ruler!P$26,IF(AND(All!$V143="P6",All!$AE143="RSS"),Ruler!P$27,IF(AND(All!$V143="P7",All!$AE143="RSS"),Ruler!P$28,IF(AND(All!$V143="P8",All!$AE143="RSS"),Ruler!P$29,IF(AND(All!$V143="P9",All!$AE143="RSS"),Ruler!P$30,0)))))))))))))))))))))))))))</f>
        <v>0</v>
      </c>
      <c r="BX143" s="325">
        <f>IF(AND(All!$V143="P1",All!$AE143="RDP"),Ruler!Q$6,IF(AND(All!$V143="P2",All!$AE143="RDP"),Ruler!Q$7,IF(AND(All!$V143="P3",All!$AE143="RDP"),Ruler!Q$8,IF(AND(All!$V143="P4",All!$AE143="RDP"),Ruler!Q$9,IF(AND(All!$V143="P5",All!$AE143="RDP"),Ruler!Q$10,IF(AND(All!$V143="P6",All!$AE143="RDP"),Ruler!Q$11,IF(AND(All!$V143="P7",All!$AE143="RDP"),Ruler!Q$12,IF(AND(All!$V143="P8",All!$AE143="RDP"),Ruler!Q$13,IF(AND(All!$V143="P9",All!$AE143="RDP"),Ruler!Q$14,IF(AND(All!$V143="P1",All!$AE143="RMS"),Ruler!Q$6,IF(AND(All!$V143="P2",All!$AE143="RMS"),Ruler!Q$15,IF(AND(All!$V143="P3",All!$AE143="RMS"),Ruler!Q$16,IF(AND(All!$V143="P4",All!$AE143="RMS"),Ruler!Q$17,IF(AND(All!$V143="P5",All!$AE143="RMS"),Ruler!Q$18,IF(AND(All!$V143="P6",All!$AE143="RMS"),Ruler!Q$19,IF(AND(All!$V143="P7",All!$AE143="RMS"),Ruler!Q$20,IF(AND(All!$V143="P8",All!$AE143="RMS"),Ruler!Q$21,IF(AND(All!$V143="P9",All!$AE143="RMS"),Ruler!Q$22,IF(AND(All!$V143="P1",All!$AE143="RSS"),Ruler!Q$6,IF(AND(All!$V143="P2",All!$AE143="RSS"),Ruler!Q$23,IF(AND(All!$V143="P3",All!$AE143="RSS"),Ruler!Q$24,IF(AND(All!$V143="P4",All!$AE143="RSS"),Ruler!Q$25,IF(AND(All!$V143="P5",All!$AE143="RSS"),Ruler!Q$26,IF(AND(All!$V143="P6",All!$AE143="RSS"),Ruler!Q$27,IF(AND(All!$V143="P7",All!$AE143="RSS"),Ruler!Q$28,IF(AND(All!$V143="P8",All!$AE143="RSS"),Ruler!Q$29,IF(AND(All!$V143="P9",All!$AE143="RSS"),Ruler!Q$30,0)))))))))))))))))))))))))))</f>
        <v>0</v>
      </c>
      <c r="BY143" s="325">
        <f>IF(AND(All!$V143="P1",All!$AE143="RDP"),Ruler!R$6,IF(AND(All!$V143="P2",All!$AE143="RDP"),Ruler!R$7,IF(AND(All!$V143="P3",All!$AE143="RDP"),Ruler!R$8,IF(AND(All!$V143="P4",All!$AE143="RDP"),Ruler!R$9,IF(AND(All!$V143="P5",All!$AE143="RDP"),Ruler!R$10,IF(AND(All!$V143="P6",All!$AE143="RDP"),Ruler!R$11,IF(AND(All!$V143="P7",All!$AE143="RDP"),Ruler!R$12,IF(AND(All!$V143="P8",All!$AE143="RDP"),Ruler!R$13,IF(AND(All!$V143="P9",All!$AE143="RDP"),Ruler!R$14,IF(AND(All!$V143="P1",All!$AE143="RMS"),Ruler!R$6,IF(AND(All!$V143="P2",All!$AE143="RMS"),Ruler!R$15,IF(AND(All!$V143="P3",All!$AE143="RMS"),Ruler!R$16,IF(AND(All!$V143="P4",All!$AE143="RMS"),Ruler!R$17,IF(AND(All!$V143="P5",All!$AE143="RMS"),Ruler!R$18,IF(AND(All!$V143="P6",All!$AE143="RMS"),Ruler!R$19,IF(AND(All!$V143="P7",All!$AE143="RMS"),Ruler!R$20,IF(AND(All!$V143="P8",All!$AE143="RMS"),Ruler!R$21,IF(AND(All!$V143="P9",All!$AE143="RMS"),Ruler!R$22,IF(AND(All!$V143="P1",All!$AE143="RSS"),Ruler!R$6,IF(AND(All!$V143="P2",All!$AE143="RSS"),Ruler!R$23,IF(AND(All!$V143="P3",All!$AE143="RSS"),Ruler!R$24,IF(AND(All!$V143="P4",All!$AE143="RSS"),Ruler!R$25,IF(AND(All!$V143="P5",All!$AE143="RSS"),Ruler!R$26,IF(AND(All!$V143="P6",All!$AE143="RSS"),Ruler!R$27,IF(AND(All!$V143="P7",All!$AE143="RSS"),Ruler!R$28,IF(AND(All!$V143="P8",All!$AE143="RSS"),Ruler!R$29,IF(AND(All!$V143="P9",All!$AE143="RSS"),Ruler!R$30,0)))))))))))))))))))))))))))</f>
        <v>0</v>
      </c>
      <c r="BZ143" s="325">
        <f>IF(AND(All!$V143="P1",All!$AE143="RDP"),Ruler!S$6,IF(AND(All!$V143="P2",All!$AE143="RDP"),Ruler!S$7,IF(AND(All!$V143="P3",All!$AE143="RDP"),Ruler!S$8,IF(AND(All!$V143="P4",All!$AE143="RDP"),Ruler!S$9,IF(AND(All!$V143="P5",All!$AE143="RDP"),Ruler!S$10,IF(AND(All!$V143="P6",All!$AE143="RDP"),Ruler!S$11,IF(AND(All!$V143="P7",All!$AE143="RDP"),Ruler!S$12,IF(AND(All!$V143="P8",All!$AE143="RDP"),Ruler!S$13,IF(AND(All!$V143="P9",All!$AE143="RDP"),Ruler!S$14,IF(AND(All!$V143="P1",All!$AE143="RMS"),Ruler!S$6,IF(AND(All!$V143="P2",All!$AE143="RMS"),Ruler!S$15,IF(AND(All!$V143="P3",All!$AE143="RMS"),Ruler!S$16,IF(AND(All!$V143="P4",All!$AE143="RMS"),Ruler!S$17,IF(AND(All!$V143="P5",All!$AE143="RMS"),Ruler!S$18,IF(AND(All!$V143="P6",All!$AE143="RMS"),Ruler!S$19,IF(AND(All!$V143="P7",All!$AE143="RMS"),Ruler!S$20,IF(AND(All!$V143="P8",All!$AE143="RMS"),Ruler!S$21,IF(AND(All!$V143="P9",All!$AE143="RMS"),Ruler!S$22,IF(AND(All!$V143="P1",All!$AE143="RSS"),Ruler!S$6,IF(AND(All!$V143="P2",All!$AE143="RSS"),Ruler!S$23,IF(AND(All!$V143="P3",All!$AE143="RSS"),Ruler!S$24,IF(AND(All!$V143="P4",All!$AE143="RSS"),Ruler!S$25,IF(AND(All!$V143="P5",All!$AE143="RSS"),Ruler!S$26,IF(AND(All!$V143="P6",All!$AE143="RSS"),Ruler!S$27,IF(AND(All!$V143="P7",All!$AE143="RSS"),Ruler!S$28,IF(AND(All!$V143="P8",All!$AE143="RSS"),Ruler!S$29,IF(AND(All!$V143="P9",All!$AE143="RSS"),Ruler!S$30,0)))))))))))))))))))))))))))</f>
        <v>0</v>
      </c>
      <c r="CA143" s="325">
        <f>IF(AND(All!$V143="P1",All!$AE143="RDP"),Ruler!T$6,IF(AND(All!$V143="P2",All!$AE143="RDP"),Ruler!T$7,IF(AND(All!$V143="P3",All!$AE143="RDP"),Ruler!T$8,IF(AND(All!$V143="P4",All!$AE143="RDP"),Ruler!T$9,IF(AND(All!$V143="P5",All!$AE143="RDP"),Ruler!T$10,IF(AND(All!$V143="P6",All!$AE143="RDP"),Ruler!T$11,IF(AND(All!$V143="P7",All!$AE143="RDP"),Ruler!T$12,IF(AND(All!$V143="P8",All!$AE143="RDP"),Ruler!T$13,IF(AND(All!$V143="P9",All!$AE143="RDP"),Ruler!T$14,IF(AND(All!$V143="P1",All!$AE143="RMS"),Ruler!T$6,IF(AND(All!$V143="P2",All!$AE143="RMS"),Ruler!T$15,IF(AND(All!$V143="P3",All!$AE143="RMS"),Ruler!T$16,IF(AND(All!$V143="P4",All!$AE143="RMS"),Ruler!T$17,IF(AND(All!$V143="P5",All!$AE143="RMS"),Ruler!T$18,IF(AND(All!$V143="P6",All!$AE143="RMS"),Ruler!T$19,IF(AND(All!$V143="P7",All!$AE143="RMS"),Ruler!T$20,IF(AND(All!$V143="P8",All!$AE143="RMS"),Ruler!T$21,IF(AND(All!$V143="P9",All!$AE143="RMS"),Ruler!T$22,IF(AND(All!$V143="P1",All!$AE143="RSS"),Ruler!T$6,IF(AND(All!$V143="P2",All!$AE143="RSS"),Ruler!T$23,IF(AND(All!$V143="P3",All!$AE143="RSS"),Ruler!T$24,IF(AND(All!$V143="P4",All!$AE143="RSS"),Ruler!T$25,IF(AND(All!$V143="P5",All!$AE143="RSS"),Ruler!T$26,IF(AND(All!$V143="P6",All!$AE143="RSS"),Ruler!T$27,IF(AND(All!$V143="P7",All!$AE143="RSS"),Ruler!T$28,IF(AND(All!$V143="P8",All!$AE143="RSS"),Ruler!T$29,IF(AND(All!$V143="P9",All!$AE143="RSS"),Ruler!T$30,0)))))))))))))))))))))))))))</f>
        <v>0</v>
      </c>
      <c r="CB143" s="325">
        <f>IF(AND(All!$V143="P1",All!$AE143="RDP"),Ruler!U$6,IF(AND(All!$V143="P2",All!$AE143="RDP"),Ruler!U$7,IF(AND(All!$V143="P3",All!$AE143="RDP"),Ruler!U$8,IF(AND(All!$V143="P4",All!$AE143="RDP"),Ruler!U$9,IF(AND(All!$V143="P5",All!$AE143="RDP"),Ruler!U$10,IF(AND(All!$V143="P6",All!$AE143="RDP"),Ruler!U$11,IF(AND(All!$V143="P7",All!$AE143="RDP"),Ruler!U$12,IF(AND(All!$V143="P8",All!$AE143="RDP"),Ruler!U$13,IF(AND(All!$V143="P9",All!$AE143="RDP"),Ruler!U$14,IF(AND(All!$V143="P1",All!$AE143="RMS"),Ruler!U$6,IF(AND(All!$V143="P2",All!$AE143="RMS"),Ruler!U$15,IF(AND(All!$V143="P3",All!$AE143="RMS"),Ruler!U$16,IF(AND(All!$V143="P4",All!$AE143="RMS"),Ruler!U$17,IF(AND(All!$V143="P5",All!$AE143="RMS"),Ruler!U$18,IF(AND(All!$V143="P6",All!$AE143="RMS"),Ruler!U$19,IF(AND(All!$V143="P7",All!$AE143="RMS"),Ruler!U$20,IF(AND(All!$V143="P8",All!$AE143="RMS"),Ruler!U$21,IF(AND(All!$V143="P9",All!$AE143="RMS"),Ruler!U$22,IF(AND(All!$V143="P1",All!$AE143="RSS"),Ruler!U$6,IF(AND(All!$V143="P2",All!$AE143="RSS"),Ruler!U$23,IF(AND(All!$V143="P3",All!$AE143="RSS"),Ruler!U$24,IF(AND(All!$V143="P4",All!$AE143="RSS"),Ruler!U$25,IF(AND(All!$V143="P5",All!$AE143="RSS"),Ruler!U$26,IF(AND(All!$V143="P6",All!$AE143="RSS"),Ruler!U$27,IF(AND(All!$V143="P7",All!$AE143="RSS"),Ruler!U$28,IF(AND(All!$V143="P8",All!$AE143="RSS"),Ruler!U$29,IF(AND(All!$V143="P9",All!$AE143="RSS"),Ruler!U$30,0)))))))))))))))))))))))))))</f>
        <v>0</v>
      </c>
      <c r="CC143" s="325">
        <f>IF(AND(All!$V143="P1",All!$AE143="RDP"),Ruler!V$6,IF(AND(All!$V143="P2",All!$AE143="RDP"),Ruler!V$7,IF(AND(All!$V143="P3",All!$AE143="RDP"),Ruler!V$8,IF(AND(All!$V143="P4",All!$AE143="RDP"),Ruler!V$9,IF(AND(All!$V143="P5",All!$AE143="RDP"),Ruler!V$10,IF(AND(All!$V143="P6",All!$AE143="RDP"),Ruler!V$11,IF(AND(All!$V143="P7",All!$AE143="RDP"),Ruler!V$12,IF(AND(All!$V143="P8",All!$AE143="RDP"),Ruler!V$13,IF(AND(All!$V143="P9",All!$AE143="RDP"),Ruler!V$14,IF(AND(All!$V143="P1",All!$AE143="RMS"),Ruler!V$6,IF(AND(All!$V143="P2",All!$AE143="RMS"),Ruler!V$15,IF(AND(All!$V143="P3",All!$AE143="RMS"),Ruler!V$16,IF(AND(All!$V143="P4",All!$AE143="RMS"),Ruler!V$17,IF(AND(All!$V143="P5",All!$AE143="RMS"),Ruler!V$18,IF(AND(All!$V143="P6",All!$AE143="RMS"),Ruler!V$19,IF(AND(All!$V143="P7",All!$AE143="RMS"),Ruler!V$20,IF(AND(All!$V143="P8",All!$AE143="RMS"),Ruler!V$21,IF(AND(All!$V143="P9",All!$AE143="RMS"),Ruler!V$22,IF(AND(All!$V143="P1",All!$AE143="RSS"),Ruler!V$6,IF(AND(All!$V143="P2",All!$AE143="RSS"),Ruler!V$23,IF(AND(All!$V143="P3",All!$AE143="RSS"),Ruler!V$24,IF(AND(All!$V143="P4",All!$AE143="RSS"),Ruler!V$25,IF(AND(All!$V143="P5",All!$AE143="RSS"),Ruler!V$26,IF(AND(All!$V143="P6",All!$AE143="RSS"),Ruler!V$27,IF(AND(All!$V143="P7",All!$AE143="RSS"),Ruler!V$28,IF(AND(All!$V143="P8",All!$AE143="RSS"),Ruler!V$29,IF(AND(All!$V143="P9",All!$AE143="RSS"),Ruler!V$30,0)))))))))))))))))))))))))))</f>
        <v>0</v>
      </c>
      <c r="CD143" s="325">
        <f>IF(AND(All!$V143="P1",All!$AE143="RDP"),Ruler!W$6,IF(AND(All!$V143="P2",All!$AE143="RDP"),Ruler!W$7,IF(AND(All!$V143="P3",All!$AE143="RDP"),Ruler!W$8,IF(AND(All!$V143="P4",All!$AE143="RDP"),Ruler!W$9,IF(AND(All!$V143="P5",All!$AE143="RDP"),Ruler!W$10,IF(AND(All!$V143="P6",All!$AE143="RDP"),Ruler!W$11,IF(AND(All!$V143="P7",All!$AE143="RDP"),Ruler!W$12,IF(AND(All!$V143="P8",All!$AE143="RDP"),Ruler!W$13,IF(AND(All!$V143="P9",All!$AE143="RDP"),Ruler!W$14,IF(AND(All!$V143="P1",All!$AE143="RMS"),Ruler!W$6,IF(AND(All!$V143="P2",All!$AE143="RMS"),Ruler!W$15,IF(AND(All!$V143="P3",All!$AE143="RMS"),Ruler!W$16,IF(AND(All!$V143="P4",All!$AE143="RMS"),Ruler!W$17,IF(AND(All!$V143="P5",All!$AE143="RMS"),Ruler!W$18,IF(AND(All!$V143="P6",All!$AE143="RMS"),Ruler!W$19,IF(AND(All!$V143="P7",All!$AE143="RMS"),Ruler!W$20,IF(AND(All!$V143="P8",All!$AE143="RMS"),Ruler!W$21,IF(AND(All!$V143="P9",All!$AE143="RMS"),Ruler!W$22,IF(AND(All!$V143="P1",All!$AE143="RSS"),Ruler!W$6,IF(AND(All!$V143="P2",All!$AE143="RSS"),Ruler!W$23,IF(AND(All!$V143="P3",All!$AE143="RSS"),Ruler!W$24,IF(AND(All!$V143="P4",All!$AE143="RSS"),Ruler!W$25,IF(AND(All!$V143="P5",All!$AE143="RSS"),Ruler!W$26,IF(AND(All!$V143="P6",All!$AE143="RSS"),Ruler!W$27,IF(AND(All!$V143="P7",All!$AE143="RSS"),Ruler!W$28,IF(AND(All!$V143="P8",All!$AE143="RSS"),Ruler!W$29,IF(AND(All!$V143="P9",All!$AE143="RSS"),Ruler!W$30,0)))))))))))))))))))))))))))</f>
        <v>0</v>
      </c>
      <c r="CE143" s="325">
        <f>IF(AND(All!$V143="P1",All!$AE143="RDP"),Ruler!X$6,IF(AND(All!$V143="P2",All!$AE143="RDP"),Ruler!X$7,IF(AND(All!$V143="P3",All!$AE143="RDP"),Ruler!X$8,IF(AND(All!$V143="P4",All!$AE143="RDP"),Ruler!X$9,IF(AND(All!$V143="P5",All!$AE143="RDP"),Ruler!X$10,IF(AND(All!$V143="P6",All!$AE143="RDP"),Ruler!X$11,IF(AND(All!$V143="P7",All!$AE143="RDP"),Ruler!X$12,IF(AND(All!$V143="P8",All!$AE143="RDP"),Ruler!X$13,IF(AND(All!$V143="P9",All!$AE143="RDP"),Ruler!X$14,IF(AND(All!$V143="P1",All!$AE143="RMS"),Ruler!X$6,IF(AND(All!$V143="P2",All!$AE143="RMS"),Ruler!X$15,IF(AND(All!$V143="P3",All!$AE143="RMS"),Ruler!X$16,IF(AND(All!$V143="P4",All!$AE143="RMS"),Ruler!X$17,IF(AND(All!$V143="P5",All!$AE143="RMS"),Ruler!X$18,IF(AND(All!$V143="P6",All!$AE143="RMS"),Ruler!X$19,IF(AND(All!$V143="P7",All!$AE143="RMS"),Ruler!X$20,IF(AND(All!$V143="P8",All!$AE143="RMS"),Ruler!X$21,IF(AND(All!$V143="P9",All!$AE143="RMS"),Ruler!X$22,IF(AND(All!$V143="P1",All!$AE143="RSS"),Ruler!X$6,IF(AND(All!$V143="P2",All!$AE143="RSS"),Ruler!X$23,IF(AND(All!$V143="P3",All!$AE143="RSS"),Ruler!X$24,IF(AND(All!$V143="P4",All!$AE143="RSS"),Ruler!X$25,IF(AND(All!$V143="P5",All!$AE143="RSS"),Ruler!X$26,IF(AND(All!$V143="P6",All!$AE143="RSS"),Ruler!X$27,IF(AND(All!$V143="P7",All!$AE143="RSS"),Ruler!X$28,IF(AND(All!$V143="P8",All!$AE143="RSS"),Ruler!X$29,IF(AND(All!$V143="P9",All!$AE143="RSS"),Ruler!X$30,0)))))))))))))))))))))))))))</f>
        <v>0</v>
      </c>
      <c r="CF143" s="325">
        <f>IF(AND(All!$V143="P1",All!$AE143="RDP"),Ruler!Y$6,IF(AND(All!$V143="P2",All!$AE143="RDP"),Ruler!Y$7,IF(AND(All!$V143="P3",All!$AE143="RDP"),Ruler!Y$8,IF(AND(All!$V143="P4",All!$AE143="RDP"),Ruler!Y$9,IF(AND(All!$V143="P5",All!$AE143="RDP"),Ruler!Y$10,IF(AND(All!$V143="P6",All!$AE143="RDP"),Ruler!Y$11,IF(AND(All!$V143="P7",All!$AE143="RDP"),Ruler!Y$12,IF(AND(All!$V143="P8",All!$AE143="RDP"),Ruler!Y$13,IF(AND(All!$V143="P9",All!$AE143="RDP"),Ruler!Y$14,IF(AND(All!$V143="P1",All!$AE143="RMS"),Ruler!Y$6,IF(AND(All!$V143="P2",All!$AE143="RMS"),Ruler!Y$15,IF(AND(All!$V143="P3",All!$AE143="RMS"),Ruler!Y$16,IF(AND(All!$V143="P4",All!$AE143="RMS"),Ruler!Y$17,IF(AND(All!$V143="P5",All!$AE143="RMS"),Ruler!Y$18,IF(AND(All!$V143="P6",All!$AE143="RMS"),Ruler!Y$19,IF(AND(All!$V143="P7",All!$AE143="RMS"),Ruler!Y$20,IF(AND(All!$V143="P8",All!$AE143="RMS"),Ruler!Y$21,IF(AND(All!$V143="P9",All!$AE143="RMS"),Ruler!Y$22,IF(AND(All!$V143="P1",All!$AE143="RSS"),Ruler!Y$6,IF(AND(All!$V143="P2",All!$AE143="RSS"),Ruler!Y$23,IF(AND(All!$V143="P3",All!$AE143="RSS"),Ruler!Y$24,IF(AND(All!$V143="P4",All!$AE143="RSS"),Ruler!Y$25,IF(AND(All!$V143="P5",All!$AE143="RSS"),Ruler!Y$26,IF(AND(All!$V143="P6",All!$AE143="RSS"),Ruler!Y$27,IF(AND(All!$V143="P7",All!$AE143="RSS"),Ruler!Y$28,IF(AND(All!$V143="P8",All!$AE143="RSS"),Ruler!Y$29,IF(AND(All!$V143="P9",All!$AE143="RSS"),Ruler!Y$30,0)))))))))))))))))))))))))))</f>
        <v>0</v>
      </c>
      <c r="CG143" s="325">
        <f>IF(AND(All!$V143="P1",All!$AE143="RDP"),Ruler!Z$6,IF(AND(All!$V143="P2",All!$AE143="RDP"),Ruler!Z$7,IF(AND(All!$V143="P3",All!$AE143="RDP"),Ruler!Z$8,IF(AND(All!$V143="P4",All!$AE143="RDP"),Ruler!Z$9,IF(AND(All!$V143="P5",All!$AE143="RDP"),Ruler!Z$10,IF(AND(All!$V143="P6",All!$AE143="RDP"),Ruler!Z$11,IF(AND(All!$V143="P7",All!$AE143="RDP"),Ruler!Z$12,IF(AND(All!$V143="P8",All!$AE143="RDP"),Ruler!Z$13,IF(AND(All!$V143="P9",All!$AE143="RDP"),Ruler!Z$14,IF(AND(All!$V143="P1",All!$AE143="RMS"),Ruler!Z$6,IF(AND(All!$V143="P2",All!$AE143="RMS"),Ruler!Z$15,IF(AND(All!$V143="P3",All!$AE143="RMS"),Ruler!Z$16,IF(AND(All!$V143="P4",All!$AE143="RMS"),Ruler!Z$17,IF(AND(All!$V143="P5",All!$AE143="RMS"),Ruler!Z$18,IF(AND(All!$V143="P6",All!$AE143="RMS"),Ruler!Z$19,IF(AND(All!$V143="P7",All!$AE143="RMS"),Ruler!Z$20,IF(AND(All!$V143="P8",All!$AE143="RMS"),Ruler!Z$21,IF(AND(All!$V143="P9",All!$AE143="RMS"),Ruler!Z$22,IF(AND(All!$V143="P1",All!$AE143="RSS"),Ruler!Z$6,IF(AND(All!$V143="P2",All!$AE143="RSS"),Ruler!Z$23,IF(AND(All!$V143="P3",All!$AE143="RSS"),Ruler!Z$24,IF(AND(All!$V143="P4",All!$AE143="RSS"),Ruler!Z$25,IF(AND(All!$V143="P5",All!$AE143="RSS"),Ruler!Z$26,IF(AND(All!$V143="P6",All!$AE143="RSS"),Ruler!Z$27,IF(AND(All!$V143="P7",All!$AE143="RSS"),Ruler!Z$28,IF(AND(All!$V143="P8",All!$AE143="RSS"),Ruler!Z$29,IF(AND(All!$V143="P9",All!$AE143="RSS"),Ruler!Z$30,0)))))))))))))))))))))))))))</f>
        <v>0</v>
      </c>
      <c r="CH143" s="325">
        <f>IF(AND(All!$V143="P1",All!$AE143="RDP"),Ruler!AA$6,IF(AND(All!$V143="P2",All!$AE143="RDP"),Ruler!AA$7,IF(AND(All!$V143="P3",All!$AE143="RDP"),Ruler!AA$8,IF(AND(All!$V143="P4",All!$AE143="RDP"),Ruler!AA$9,IF(AND(All!$V143="P5",All!$AE143="RDP"),Ruler!AA$10,IF(AND(All!$V143="P6",All!$AE143="RDP"),Ruler!AA$11,IF(AND(All!$V143="P7",All!$AE143="RDP"),Ruler!AA$12,IF(AND(All!$V143="P8",All!$AE143="RDP"),Ruler!AA$13,IF(AND(All!$V143="P9",All!$AE143="RDP"),Ruler!AA$14,IF(AND(All!$V143="P1",All!$AE143="RMS"),Ruler!AA$6,IF(AND(All!$V143="P2",All!$AE143="RMS"),Ruler!AA$15,IF(AND(All!$V143="P3",All!$AE143="RMS"),Ruler!AA$16,IF(AND(All!$V143="P4",All!$AE143="RMS"),Ruler!AA$17,IF(AND(All!$V143="P5",All!$AE143="RMS"),Ruler!AA$18,IF(AND(All!$V143="P6",All!$AE143="RMS"),Ruler!AA$19,IF(AND(All!$V143="P7",All!$AE143="RMS"),Ruler!AA$20,IF(AND(All!$V143="P8",All!$AE143="RMS"),Ruler!AA$21,IF(AND(All!$V143="P9",All!$AE143="RMS"),Ruler!AA$22,IF(AND(All!$V143="P1",All!$AE143="RSS"),Ruler!AA$6,IF(AND(All!$V143="P2",All!$AE143="RSS"),Ruler!AA$23,IF(AND(All!$V143="P3",All!$AE143="RSS"),Ruler!AA$24,IF(AND(All!$V143="P4",All!$AE143="RSS"),Ruler!AA$25,IF(AND(All!$V143="P5",All!$AE143="RSS"),Ruler!AA$26,IF(AND(All!$V143="P6",All!$AE143="RSS"),Ruler!AA$27,IF(AND(All!$V143="P7",All!$AE143="RSS"),Ruler!AA$28,IF(AND(All!$V143="P8",All!$AE143="RSS"),Ruler!AA$29,IF(AND(All!$V143="P9",All!$AE143="RSS"),Ruler!AA$30,0)))))))))))))))))))))))))))</f>
        <v>0</v>
      </c>
      <c r="CI143" s="325">
        <f>IF(AND(All!$V143="P1",All!$AE143="RDP"),Ruler!AB$6,IF(AND(All!$V143="P2",All!$AE143="RDP"),Ruler!AB$7,IF(AND(All!$V143="P3",All!$AE143="RDP"),Ruler!AB$8,IF(AND(All!$V143="P4",All!$AE143="RDP"),Ruler!AB$9,IF(AND(All!$V143="P5",All!$AE143="RDP"),Ruler!AB$10,IF(AND(All!$V143="P6",All!$AE143="RDP"),Ruler!AB$11,IF(AND(All!$V143="P7",All!$AE143="RDP"),Ruler!AB$12,IF(AND(All!$V143="P8",All!$AE143="RDP"),Ruler!AB$13,IF(AND(All!$V143="P9",All!$AE143="RDP"),Ruler!AB$14,IF(AND(All!$V143="P1",All!$AE143="RMS"),Ruler!AB$6,IF(AND(All!$V143="P2",All!$AE143="RMS"),Ruler!AB$15,IF(AND(All!$V143="P3",All!$AE143="RMS"),Ruler!AB$16,IF(AND(All!$V143="P4",All!$AE143="RMS"),Ruler!AB$17,IF(AND(All!$V143="P5",All!$AE143="RMS"),Ruler!AB$18,IF(AND(All!$V143="P6",All!$AE143="RMS"),Ruler!AB$19,IF(AND(All!$V143="P7",All!$AE143="RMS"),Ruler!AB$20,IF(AND(All!$V143="P8",All!$AE143="RMS"),Ruler!AB$21,IF(AND(All!$V143="P9",All!$AE143="RMS"),Ruler!AB$22,IF(AND(All!$V143="P1",All!$AE143="RSS"),Ruler!AB$6,IF(AND(All!$V143="P2",All!$AE143="RSS"),Ruler!AB$23,IF(AND(All!$V143="P3",All!$AE143="RSS"),Ruler!AB$24,IF(AND(All!$V143="P4",All!$AE143="RSS"),Ruler!AB$25,IF(AND(All!$V143="P5",All!$AE143="RSS"),Ruler!AB$26,IF(AND(All!$V143="P6",All!$AE143="RSS"),Ruler!AB$27,IF(AND(All!$V143="P7",All!$AE143="RSS"),Ruler!AB$28,IF(AND(All!$V143="P8",All!$AE143="RSS"),Ruler!AB$29,IF(AND(All!$V143="P9",All!$AE143="RSS"),Ruler!AB$30,0)))))))))))))))))))))))))))</f>
        <v>0</v>
      </c>
      <c r="CJ143" s="323">
        <f>Table9[[#This Row],[R-B1]]-Table9[[#This Row],[B1]]</f>
        <v>0</v>
      </c>
      <c r="CK143" s="43">
        <f>Table9[[#This Row],[R-B2]]-Table9[[#This Row],[B2]]</f>
        <v>0</v>
      </c>
      <c r="CL143" s="43">
        <f>Table9[[#This Row],[R-B3]]-Table9[[#This Row],[B3]]</f>
        <v>0</v>
      </c>
      <c r="CM143" s="43">
        <f>Table9[[#This Row],[R-B4]]-Table9[[#This Row],[B4]]</f>
        <v>0</v>
      </c>
      <c r="CN143" s="43">
        <f>Table9[[#This Row],[R-B5]]-Table9[[#This Row],[B5]]</f>
        <v>0</v>
      </c>
      <c r="CO143" s="43">
        <f>Table9[[#This Row],[R-B6]]-Table9[[#This Row],[B6]]</f>
        <v>0</v>
      </c>
      <c r="CP143" s="43">
        <f>Table9[[#This Row],[R-B7]]-Table9[[#This Row],[B7]]</f>
        <v>0</v>
      </c>
      <c r="CQ143" s="43">
        <f>Table9[[#This Row],[R-B8]]-Table9[[#This Row],[B8]]</f>
        <v>0</v>
      </c>
      <c r="CR143" s="43">
        <f>Table9[[#This Row],[R-B9]]-Table9[[#This Row],[B9]]</f>
        <v>0</v>
      </c>
      <c r="CS143" s="43">
        <f>Table9[[#This Row],[R-B10]]-Table9[[#This Row],[B10]]</f>
        <v>0</v>
      </c>
      <c r="CT143" s="43">
        <f>Table9[[#This Row],[R-B11]]-Table9[[#This Row],[B11]]</f>
        <v>0</v>
      </c>
      <c r="CU143" s="43">
        <f>Table9[[#This Row],[R-B12]]-Table9[[#This Row],[B12]]</f>
        <v>0</v>
      </c>
      <c r="CV143" s="43">
        <f>Table9[[#This Row],[R-K1]]-Table9[[#This Row],[K1]]</f>
        <v>0</v>
      </c>
      <c r="CW143" s="43">
        <f>Table9[[#This Row],[R-K2]]-Table9[[#This Row],[K2]]</f>
        <v>0</v>
      </c>
      <c r="CX143" s="43">
        <f>Table9[[#This Row],[R-K3]]-Table9[[#This Row],[K3]]</f>
        <v>0</v>
      </c>
      <c r="CY143" s="43">
        <f>Table9[[#This Row],[R-K4]]-Table9[[#This Row],[K4]]</f>
        <v>0</v>
      </c>
      <c r="CZ143" s="43">
        <f>Table9[[#This Row],[R-K5]]-Table9[[#This Row],[K5]]</f>
        <v>0</v>
      </c>
      <c r="DA143" s="43">
        <f>Table9[[#This Row],[R-P1]]-Table9[[#This Row],[P1]]</f>
        <v>0</v>
      </c>
      <c r="DB143" s="43">
        <f>Table9[[#This Row],[R-P2]]-Table9[[#This Row],[P2]]</f>
        <v>0</v>
      </c>
      <c r="DC143" s="43">
        <f>Table9[[#This Row],[R-P3]]-Table9[[#This Row],[P3]]</f>
        <v>0</v>
      </c>
      <c r="DD143" s="43">
        <f>Table9[[#This Row],[R-P4]]-Table9[[#This Row],[P4]]</f>
        <v>0</v>
      </c>
      <c r="DE143" s="43">
        <f>Table9[[#This Row],[R-P5]]-Table9[[#This Row],[P5]]</f>
        <v>0</v>
      </c>
      <c r="DF143" s="43">
        <f>Table9[[#This Row],[R-E1]]-Table9[[#This Row],[E1]]</f>
        <v>0</v>
      </c>
      <c r="DG143" s="328">
        <f>Table9[[#This Row],[R-E2]]-Table9[[#This Row],[E2]]</f>
        <v>0</v>
      </c>
      <c r="DH143" s="43">
        <f>COUNTIF(Table9[[#This Row],[G-B1]:[G-B12]],"&lt;=0")/12*100</f>
        <v>100</v>
      </c>
      <c r="DI143" s="43">
        <f>COUNTIF(Table9[[#This Row],[G-K1]:[G-K5]],"&lt;=0")/5*100</f>
        <v>100</v>
      </c>
      <c r="DJ143" s="43">
        <f>COUNTIF(Table9[[#This Row],[G-P1]:[G-P5]],"&lt;=0")/5*100</f>
        <v>100</v>
      </c>
      <c r="DK143" s="43">
        <f>COUNTIF(Table9[[#This Row],[G-E1]:[G-E2]],"&lt;=0")/2*100</f>
        <v>100</v>
      </c>
      <c r="DL143" s="450">
        <f>IF(AE143="RDP",(COUNTIF(Table9[[#This Row],[G-B3]],"&lt;=0")+COUNTIF(Table9[[#This Row],[G-B4]],"&lt;=0")+COUNTIF(Table9[[#This Row],[G-B7]],"&lt;=0")+COUNTIF(Table9[[#This Row],[G-B11]],"&lt;=0")+COUNTIF(Table9[[#This Row],[G-K2]],"&lt;=0"))/5*100,IF(AE143="RMS",(COUNTIF(Table9[[#This Row],[G-B4]],"&lt;=0")+COUNTIF(Table9[[#This Row],[G-B5]],"&lt;=0")+COUNTIF(Table9[[#This Row],[G-B10]],"&lt;=0")+COUNTIF(Table9[[#This Row],[G-B12]],"&lt;=0")+COUNTIF(Table9[[#This Row],[G-K2]],"&lt;=0"))/5*100,IF(AE143="RSS",(COUNTIF(Table9[[#This Row],[G-B1]],"&lt;=0")+COUNTIF(Table9[[#This Row],[G-B2]],"&lt;=0")+COUNTIF(Table9[[#This Row],[G-B6]],"&lt;=0")+COUNTIF(Table9[[#This Row],[G-B11]],"&lt;=0")+COUNTIF(Table9[[#This Row],[G-B12]],"&lt;=0"))/5*100,0)))</f>
        <v>0</v>
      </c>
      <c r="DM143" s="332"/>
      <c r="DR143" s="332"/>
      <c r="DW143" s="332"/>
      <c r="DX143" s="42"/>
      <c r="DY143" s="42"/>
      <c r="DZ143" s="42"/>
      <c r="EA143" s="333"/>
      <c r="EB143" s="342"/>
      <c r="EC143" s="339"/>
      <c r="ED143" s="339"/>
      <c r="EE143" s="338"/>
    </row>
    <row r="144" spans="2:135" ht="131" hidden="1" thickBot="1" x14ac:dyDescent="0.35">
      <c r="B144" s="282">
        <v>149</v>
      </c>
      <c r="C144" s="421" t="s">
        <v>134</v>
      </c>
      <c r="D144" s="305">
        <v>46076</v>
      </c>
      <c r="E144" s="306" t="s">
        <v>1209</v>
      </c>
      <c r="F144" s="304">
        <v>126110</v>
      </c>
      <c r="G144" s="357">
        <f t="shared" ca="1" si="9"/>
        <v>43.141458266742781</v>
      </c>
      <c r="H144" s="283">
        <v>30569</v>
      </c>
      <c r="I144" s="304" t="s">
        <v>179</v>
      </c>
      <c r="J144" s="304" t="s">
        <v>137</v>
      </c>
      <c r="K144" s="304" t="s">
        <v>405</v>
      </c>
      <c r="L144" s="304" t="s">
        <v>406</v>
      </c>
      <c r="M144" s="304" t="s">
        <v>898</v>
      </c>
      <c r="N144" s="304"/>
      <c r="O144" s="304" t="s">
        <v>183</v>
      </c>
      <c r="P144" s="306" t="s">
        <v>1210</v>
      </c>
      <c r="Q144" s="304" t="s">
        <v>144</v>
      </c>
      <c r="R144" s="304" t="s">
        <v>185</v>
      </c>
      <c r="S144" s="305">
        <v>38961</v>
      </c>
      <c r="T144" s="286">
        <f t="shared" ca="1" si="10"/>
        <v>20.136111111111113</v>
      </c>
      <c r="U144" s="308">
        <f ca="1">Table9[[#This Row],[Years in PET]]</f>
        <v>20.136111111111113</v>
      </c>
      <c r="V144" s="304" t="s">
        <v>186</v>
      </c>
      <c r="W144" s="307">
        <f ca="1">Table9[[#This Row],[Age]]-($T$1-Table9[[#This Row],[Date of Appointment to Current Grade]])/365</f>
        <v>37.421917808219177</v>
      </c>
      <c r="X144" s="309">
        <f ca="1">($T$1-Table9[[#This Row],[Date of Appointment to Current Grade]])/365</f>
        <v>5.7195404585235998</v>
      </c>
      <c r="Y144" s="305">
        <v>44228</v>
      </c>
      <c r="Z144" s="304" t="s">
        <v>405</v>
      </c>
      <c r="AA144" s="305">
        <v>45658</v>
      </c>
      <c r="AB144" s="309">
        <f ca="1">($T$1-Table9[[#This Row],[Date in Position]])/365</f>
        <v>1.8017322393455175</v>
      </c>
      <c r="AC144" s="304" t="s">
        <v>183</v>
      </c>
      <c r="AD144" s="305">
        <v>43679</v>
      </c>
      <c r="AE144" s="304" t="s">
        <v>162</v>
      </c>
      <c r="AF144" s="304" t="s">
        <v>148</v>
      </c>
      <c r="AG144" s="47" t="s">
        <v>1211</v>
      </c>
      <c r="AH144" s="47" t="s">
        <v>1212</v>
      </c>
      <c r="AI144" s="47" t="s">
        <v>1213</v>
      </c>
      <c r="AJ144" s="48" t="s">
        <v>331</v>
      </c>
      <c r="AK144" s="48" t="s">
        <v>1214</v>
      </c>
      <c r="AL144" s="282" t="s">
        <v>153</v>
      </c>
      <c r="AM144" s="48"/>
      <c r="AN144" s="313">
        <v>3</v>
      </c>
      <c r="AO144" s="304">
        <v>3</v>
      </c>
      <c r="AP144" s="304">
        <v>2</v>
      </c>
      <c r="AQ144" s="304">
        <v>2</v>
      </c>
      <c r="AR144" s="304">
        <v>3</v>
      </c>
      <c r="AS144" s="304">
        <v>3</v>
      </c>
      <c r="AT144" s="304">
        <v>3</v>
      </c>
      <c r="AU144" s="304">
        <v>2</v>
      </c>
      <c r="AV144" s="304">
        <v>2</v>
      </c>
      <c r="AW144" s="304">
        <v>1</v>
      </c>
      <c r="AX144" s="304">
        <v>3</v>
      </c>
      <c r="AY144" s="304">
        <v>2</v>
      </c>
      <c r="AZ144" s="304">
        <v>3</v>
      </c>
      <c r="BA144" s="304">
        <v>2</v>
      </c>
      <c r="BB144" s="304">
        <v>2</v>
      </c>
      <c r="BC144" s="304">
        <v>1</v>
      </c>
      <c r="BD144" s="304">
        <v>1</v>
      </c>
      <c r="BE144" s="304">
        <v>2</v>
      </c>
      <c r="BF144" s="304">
        <v>2</v>
      </c>
      <c r="BG144" s="304">
        <v>1</v>
      </c>
      <c r="BH144" s="304">
        <v>1</v>
      </c>
      <c r="BI144" s="304">
        <v>2</v>
      </c>
      <c r="BJ144" s="304">
        <v>1</v>
      </c>
      <c r="BK144" s="314">
        <v>1</v>
      </c>
      <c r="BL144" s="325">
        <f>IF(AND(All!$V144="P1",All!$AE144="RDP"),Ruler!E$6,IF(AND(All!$V144="P2",All!$AE144="RDP"),Ruler!E$7,IF(AND(All!$V144="P3",All!$AE144="RDP"),Ruler!E$8,IF(AND(All!$V144="P4",All!$AE144="RDP"),Ruler!E$9,IF(AND(All!$V144="P5",All!$AE144="RDP"),Ruler!E$10,IF(AND(All!$V144="P6",All!$AE144="RDP"),Ruler!E$11,IF(AND(All!$V144="P7",All!$AE144="RDP"),Ruler!E$12,IF(AND(All!$V144="P8",All!$AE144="RDP"),Ruler!E$13,IF(AND(All!$V144="P9",All!$AE144="RDP"),Ruler!E$14,IF(AND(All!$V144="P1",All!$AE144="RMS"),Ruler!E$6,IF(AND(All!$V144="P2",All!$AE144="RMS"),Ruler!E$15,IF(AND(All!$V144="P3",All!$AE144="RMS"),Ruler!E$16,IF(AND(All!$V144="P4",All!$AE144="RMS"),Ruler!E$17,IF(AND(All!$V144="P5",All!$AE144="RMS"),Ruler!E$18,IF(AND(All!$V144="P6",All!$AE144="RMS"),Ruler!E$19,IF(AND(All!$V144="P7",All!$AE144="RMS"),Ruler!E$20,IF(AND(All!$V144="P8",All!$AE144="RMS"),Ruler!E$21,IF(AND(All!$V144="P9",All!$AE144="RMS"),Ruler!E$22,IF(AND(All!$V144="P1",All!$AE144="RSS"),Ruler!E$6,IF(AND(All!$V144="P2",All!$AE144="RSS"),Ruler!E$23,IF(AND(All!$V144="P3",All!$AE144="RSS"),Ruler!E$24,IF(AND(All!$V144="P4",All!$AE144="RSS"),Ruler!E$25,IF(AND(All!$V144="P5",All!$AE144="RSS"),Ruler!E$26,IF(AND(All!$V144="P6",All!$AE144="RSS"),Ruler!E$27,IF(AND(All!$V144="P7",All!$AE144="RSS"),Ruler!E$28,IF(AND(All!$V144="P8",All!$AE144="RSS"),Ruler!E$29,IF(AND(All!$V144="P9",All!$AE144="RSS"),Ruler!E$30,0)))))))))))))))))))))))))))</f>
        <v>4</v>
      </c>
      <c r="BM144" s="325">
        <f>IF(AND(All!$V144="P1",All!$AE144="RDP"),Ruler!F$6,IF(AND(All!$V144="P2",All!$AE144="RDP"),Ruler!F$7,IF(AND(All!$V144="P3",All!$AE144="RDP"),Ruler!F$8,IF(AND(All!$V144="P4",All!$AE144="RDP"),Ruler!F$9,IF(AND(All!$V144="P5",All!$AE144="RDP"),Ruler!F$10,IF(AND(All!$V144="P6",All!$AE144="RDP"),Ruler!F$11,IF(AND(All!$V144="P7",All!$AE144="RDP"),Ruler!F$12,IF(AND(All!$V144="P8",All!$AE144="RDP"),Ruler!F$13,IF(AND(All!$V144="P9",All!$AE144="RDP"),Ruler!F$14,IF(AND(All!$V144="P1",All!$AE144="RMS"),Ruler!F$6,IF(AND(All!$V144="P2",All!$AE144="RMS"),Ruler!F$15,IF(AND(All!$V144="P3",All!$AE144="RMS"),Ruler!F$16,IF(AND(All!$V144="P4",All!$AE144="RMS"),Ruler!F$17,IF(AND(All!$V144="P5",All!$AE144="RMS"),Ruler!F$18,IF(AND(All!$V144="P6",All!$AE144="RMS"),Ruler!F$19,IF(AND(All!$V144="P7",All!$AE144="RMS"),Ruler!F$20,IF(AND(All!$V144="P8",All!$AE144="RMS"),Ruler!F$21,IF(AND(All!$V144="P9",All!$AE144="RMS"),Ruler!F$22,IF(AND(All!$V144="P1",All!$AE144="RSS"),Ruler!F$6,IF(AND(All!$V144="P2",All!$AE144="RSS"),Ruler!F$23,IF(AND(All!$V144="P3",All!$AE144="RSS"),Ruler!F$24,IF(AND(All!$V144="P4",All!$AE144="RSS"),Ruler!F$25,IF(AND(All!$V144="P5",All!$AE144="RSS"),Ruler!F$26,IF(AND(All!$V144="P6",All!$AE144="RSS"),Ruler!F$27,IF(AND(All!$V144="P7",All!$AE144="RSS"),Ruler!F$28,IF(AND(All!$V144="P8",All!$AE144="RSS"),Ruler!F$29,IF(AND(All!$V144="P9",All!$AE144="RSS"),Ruler!F$30,0)))))))))))))))))))))))))))</f>
        <v>4</v>
      </c>
      <c r="BN144" s="325">
        <f>IF(AND(All!$V144="P1",All!$AE144="RDP"),Ruler!G$6,IF(AND(All!$V144="P2",All!$AE144="RDP"),Ruler!G$7,IF(AND(All!$V144="P3",All!$AE144="RDP"),Ruler!G$8,IF(AND(All!$V144="P4",All!$AE144="RDP"),Ruler!G$9,IF(AND(All!$V144="P5",All!$AE144="RDP"),Ruler!G$10,IF(AND(All!$V144="P6",All!$AE144="RDP"),Ruler!G$11,IF(AND(All!$V144="P7",All!$AE144="RDP"),Ruler!G$12,IF(AND(All!$V144="P8",All!$AE144="RDP"),Ruler!G$13,IF(AND(All!$V144="P9",All!$AE144="RDP"),Ruler!G$14,IF(AND(All!$V144="P1",All!$AE144="RMS"),Ruler!G$6,IF(AND(All!$V144="P2",All!$AE144="RMS"),Ruler!G$15,IF(AND(All!$V144="P3",All!$AE144="RMS"),Ruler!G$16,IF(AND(All!$V144="P4",All!$AE144="RMS"),Ruler!G$17,IF(AND(All!$V144="P5",All!$AE144="RMS"),Ruler!G$18,IF(AND(All!$V144="P6",All!$AE144="RMS"),Ruler!G$19,IF(AND(All!$V144="P7",All!$AE144="RMS"),Ruler!G$20,IF(AND(All!$V144="P8",All!$AE144="RMS"),Ruler!G$21,IF(AND(All!$V144="P9",All!$AE144="RMS"),Ruler!G$22,IF(AND(All!$V144="P1",All!$AE144="RSS"),Ruler!G$6,IF(AND(All!$V144="P2",All!$AE144="RSS"),Ruler!G$23,IF(AND(All!$V144="P3",All!$AE144="RSS"),Ruler!G$24,IF(AND(All!$V144="P4",All!$AE144="RSS"),Ruler!G$25,IF(AND(All!$V144="P5",All!$AE144="RSS"),Ruler!G$26,IF(AND(All!$V144="P6",All!$AE144="RSS"),Ruler!G$27,IF(AND(All!$V144="P7",All!$AE144="RSS"),Ruler!G$28,IF(AND(All!$V144="P8",All!$AE144="RSS"),Ruler!G$29,IF(AND(All!$V144="P9",All!$AE144="RSS"),Ruler!G$30,0)))))))))))))))))))))))))))</f>
        <v>3</v>
      </c>
      <c r="BO144" s="325">
        <f>IF(AND(All!$V144="P1",All!$AE144="RDP"),Ruler!H$6,IF(AND(All!$V144="P2",All!$AE144="RDP"),Ruler!H$7,IF(AND(All!$V144="P3",All!$AE144="RDP"),Ruler!H$8,IF(AND(All!$V144="P4",All!$AE144="RDP"),Ruler!H$9,IF(AND(All!$V144="P5",All!$AE144="RDP"),Ruler!H$10,IF(AND(All!$V144="P6",All!$AE144="RDP"),Ruler!H$11,IF(AND(All!$V144="P7",All!$AE144="RDP"),Ruler!H$12,IF(AND(All!$V144="P8",All!$AE144="RDP"),Ruler!H$13,IF(AND(All!$V144="P9",All!$AE144="RDP"),Ruler!H$14,IF(AND(All!$V144="P1",All!$AE144="RMS"),Ruler!H$6,IF(AND(All!$V144="P2",All!$AE144="RMS"),Ruler!H$15,IF(AND(All!$V144="P3",All!$AE144="RMS"),Ruler!H$16,IF(AND(All!$V144="P4",All!$AE144="RMS"),Ruler!H$17,IF(AND(All!$V144="P5",All!$AE144="RMS"),Ruler!H$18,IF(AND(All!$V144="P6",All!$AE144="RMS"),Ruler!H$19,IF(AND(All!$V144="P7",All!$AE144="RMS"),Ruler!H$20,IF(AND(All!$V144="P8",All!$AE144="RMS"),Ruler!H$21,IF(AND(All!$V144="P9",All!$AE144="RMS"),Ruler!H$22,IF(AND(All!$V144="P1",All!$AE144="RSS"),Ruler!H$6,IF(AND(All!$V144="P2",All!$AE144="RSS"),Ruler!H$23,IF(AND(All!$V144="P3",All!$AE144="RSS"),Ruler!H$24,IF(AND(All!$V144="P4",All!$AE144="RSS"),Ruler!H$25,IF(AND(All!$V144="P5",All!$AE144="RSS"),Ruler!H$26,IF(AND(All!$V144="P6",All!$AE144="RSS"),Ruler!H$27,IF(AND(All!$V144="P7",All!$AE144="RSS"),Ruler!H$28,IF(AND(All!$V144="P8",All!$AE144="RSS"),Ruler!H$29,IF(AND(All!$V144="P9",All!$AE144="RSS"),Ruler!H$30,0)))))))))))))))))))))))))))</f>
        <v>3</v>
      </c>
      <c r="BP144" s="325">
        <f>IF(AND(All!$V144="P1",All!$AE144="RDP"),Ruler!I$6,IF(AND(All!$V144="P2",All!$AE144="RDP"),Ruler!I$7,IF(AND(All!$V144="P3",All!$AE144="RDP"),Ruler!I$8,IF(AND(All!$V144="P4",All!$AE144="RDP"),Ruler!I$9,IF(AND(All!$V144="P5",All!$AE144="RDP"),Ruler!I$10,IF(AND(All!$V144="P6",All!$AE144="RDP"),Ruler!I$11,IF(AND(All!$V144="P7",All!$AE144="RDP"),Ruler!I$12,IF(AND(All!$V144="P8",All!$AE144="RDP"),Ruler!I$13,IF(AND(All!$V144="P9",All!$AE144="RDP"),Ruler!I$14,IF(AND(All!$V144="P1",All!$AE144="RMS"),Ruler!I$6,IF(AND(All!$V144="P2",All!$AE144="RMS"),Ruler!I$15,IF(AND(All!$V144="P3",All!$AE144="RMS"),Ruler!I$16,IF(AND(All!$V144="P4",All!$AE144="RMS"),Ruler!I$17,IF(AND(All!$V144="P5",All!$AE144="RMS"),Ruler!I$18,IF(AND(All!$V144="P6",All!$AE144="RMS"),Ruler!I$19,IF(AND(All!$V144="P7",All!$AE144="RMS"),Ruler!I$20,IF(AND(All!$V144="P8",All!$AE144="RMS"),Ruler!I$21,IF(AND(All!$V144="P9",All!$AE144="RMS"),Ruler!I$22,IF(AND(All!$V144="P1",All!$AE144="RSS"),Ruler!I$6,IF(AND(All!$V144="P2",All!$AE144="RSS"),Ruler!I$23,IF(AND(All!$V144="P3",All!$AE144="RSS"),Ruler!I$24,IF(AND(All!$V144="P4",All!$AE144="RSS"),Ruler!I$25,IF(AND(All!$V144="P5",All!$AE144="RSS"),Ruler!I$26,IF(AND(All!$V144="P6",All!$AE144="RSS"),Ruler!I$27,IF(AND(All!$V144="P7",All!$AE144="RSS"),Ruler!I$28,IF(AND(All!$V144="P8",All!$AE144="RSS"),Ruler!I$29,IF(AND(All!$V144="P9",All!$AE144="RSS"),Ruler!I$30,0)))))))))))))))))))))))))))</f>
        <v>3</v>
      </c>
      <c r="BQ144" s="325">
        <f>IF(AND(All!$V144="P1",All!$AE144="RDP"),Ruler!J$6,IF(AND(All!$V144="P2",All!$AE144="RDP"),Ruler!J$7,IF(AND(All!$V144="P3",All!$AE144="RDP"),Ruler!J$8,IF(AND(All!$V144="P4",All!$AE144="RDP"),Ruler!J$9,IF(AND(All!$V144="P5",All!$AE144="RDP"),Ruler!J$10,IF(AND(All!$V144="P6",All!$AE144="RDP"),Ruler!J$11,IF(AND(All!$V144="P7",All!$AE144="RDP"),Ruler!J$12,IF(AND(All!$V144="P8",All!$AE144="RDP"),Ruler!J$13,IF(AND(All!$V144="P9",All!$AE144="RDP"),Ruler!J$14,IF(AND(All!$V144="P1",All!$AE144="RMS"),Ruler!J$6,IF(AND(All!$V144="P2",All!$AE144="RMS"),Ruler!J$15,IF(AND(All!$V144="P3",All!$AE144="RMS"),Ruler!J$16,IF(AND(All!$V144="P4",All!$AE144="RMS"),Ruler!J$17,IF(AND(All!$V144="P5",All!$AE144="RMS"),Ruler!J$18,IF(AND(All!$V144="P6",All!$AE144="RMS"),Ruler!J$19,IF(AND(All!$V144="P7",All!$AE144="RMS"),Ruler!J$20,IF(AND(All!$V144="P8",All!$AE144="RMS"),Ruler!J$21,IF(AND(All!$V144="P9",All!$AE144="RMS"),Ruler!J$22,IF(AND(All!$V144="P1",All!$AE144="RSS"),Ruler!J$6,IF(AND(All!$V144="P2",All!$AE144="RSS"),Ruler!J$23,IF(AND(All!$V144="P3",All!$AE144="RSS"),Ruler!J$24,IF(AND(All!$V144="P4",All!$AE144="RSS"),Ruler!J$25,IF(AND(All!$V144="P5",All!$AE144="RSS"),Ruler!J$26,IF(AND(All!$V144="P6",All!$AE144="RSS"),Ruler!J$27,IF(AND(All!$V144="P7",All!$AE144="RSS"),Ruler!J$28,IF(AND(All!$V144="P8",All!$AE144="RSS"),Ruler!J$29,IF(AND(All!$V144="P9",All!$AE144="RSS"),Ruler!J$30,0)))))))))))))))))))))))))))</f>
        <v>4</v>
      </c>
      <c r="BR144" s="325">
        <f>IF(AND(All!$V144="P1",All!$AE144="RDP"),Ruler!K$6,IF(AND(All!$V144="P2",All!$AE144="RDP"),Ruler!K$7,IF(AND(All!$V144="P3",All!$AE144="RDP"),Ruler!K$8,IF(AND(All!$V144="P4",All!$AE144="RDP"),Ruler!K$9,IF(AND(All!$V144="P5",All!$AE144="RDP"),Ruler!K$10,IF(AND(All!$V144="P6",All!$AE144="RDP"),Ruler!K$11,IF(AND(All!$V144="P7",All!$AE144="RDP"),Ruler!K$12,IF(AND(All!$V144="P8",All!$AE144="RDP"),Ruler!K$13,IF(AND(All!$V144="P9",All!$AE144="RDP"),Ruler!K$14,IF(AND(All!$V144="P1",All!$AE144="RMS"),Ruler!K$6,IF(AND(All!$V144="P2",All!$AE144="RMS"),Ruler!K$15,IF(AND(All!$V144="P3",All!$AE144="RMS"),Ruler!K$16,IF(AND(All!$V144="P4",All!$AE144="RMS"),Ruler!K$17,IF(AND(All!$V144="P5",All!$AE144="RMS"),Ruler!K$18,IF(AND(All!$V144="P6",All!$AE144="RMS"),Ruler!K$19,IF(AND(All!$V144="P7",All!$AE144="RMS"),Ruler!K$20,IF(AND(All!$V144="P8",All!$AE144="RMS"),Ruler!K$21,IF(AND(All!$V144="P9",All!$AE144="RMS"),Ruler!K$22,IF(AND(All!$V144="P1",All!$AE144="RSS"),Ruler!K$6,IF(AND(All!$V144="P2",All!$AE144="RSS"),Ruler!K$23,IF(AND(All!$V144="P3",All!$AE144="RSS"),Ruler!K$24,IF(AND(All!$V144="P4",All!$AE144="RSS"),Ruler!K$25,IF(AND(All!$V144="P5",All!$AE144="RSS"),Ruler!K$26,IF(AND(All!$V144="P6",All!$AE144="RSS"),Ruler!K$27,IF(AND(All!$V144="P7",All!$AE144="RSS"),Ruler!K$28,IF(AND(All!$V144="P8",All!$AE144="RSS"),Ruler!K$29,IF(AND(All!$V144="P9",All!$AE144="RSS"),Ruler!K$30,0)))))))))))))))))))))))))))</f>
        <v>4</v>
      </c>
      <c r="BS144" s="325">
        <f>IF(AND(All!$V144="P1",All!$AE144="RDP"),Ruler!L$6,IF(AND(All!$V144="P2",All!$AE144="RDP"),Ruler!L$7,IF(AND(All!$V144="P3",All!$AE144="RDP"),Ruler!L$8,IF(AND(All!$V144="P4",All!$AE144="RDP"),Ruler!L$9,IF(AND(All!$V144="P5",All!$AE144="RDP"),Ruler!L$10,IF(AND(All!$V144="P6",All!$AE144="RDP"),Ruler!L$11,IF(AND(All!$V144="P7",All!$AE144="RDP"),Ruler!L$12,IF(AND(All!$V144="P8",All!$AE144="RDP"),Ruler!L$13,IF(AND(All!$V144="P9",All!$AE144="RDP"),Ruler!L$14,IF(AND(All!$V144="P1",All!$AE144="RMS"),Ruler!L$6,IF(AND(All!$V144="P2",All!$AE144="RMS"),Ruler!L$15,IF(AND(All!$V144="P3",All!$AE144="RMS"),Ruler!L$16,IF(AND(All!$V144="P4",All!$AE144="RMS"),Ruler!L$17,IF(AND(All!$V144="P5",All!$AE144="RMS"),Ruler!L$18,IF(AND(All!$V144="P6",All!$AE144="RMS"),Ruler!L$19,IF(AND(All!$V144="P7",All!$AE144="RMS"),Ruler!L$20,IF(AND(All!$V144="P8",All!$AE144="RMS"),Ruler!L$21,IF(AND(All!$V144="P9",All!$AE144="RMS"),Ruler!L$22,IF(AND(All!$V144="P1",All!$AE144="RSS"),Ruler!L$6,IF(AND(All!$V144="P2",All!$AE144="RSS"),Ruler!L$23,IF(AND(All!$V144="P3",All!$AE144="RSS"),Ruler!L$24,IF(AND(All!$V144="P4",All!$AE144="RSS"),Ruler!L$25,IF(AND(All!$V144="P5",All!$AE144="RSS"),Ruler!L$26,IF(AND(All!$V144="P6",All!$AE144="RSS"),Ruler!L$27,IF(AND(All!$V144="P7",All!$AE144="RSS"),Ruler!L$28,IF(AND(All!$V144="P8",All!$AE144="RSS"),Ruler!L$29,IF(AND(All!$V144="P9",All!$AE144="RSS"),Ruler!L$30,0)))))))))))))))))))))))))))</f>
        <v>3</v>
      </c>
      <c r="BT144" s="325">
        <f>IF(AND(All!$V144="P1",All!$AE144="RDP"),Ruler!M$6,IF(AND(All!$V144="P2",All!$AE144="RDP"),Ruler!M$7,IF(AND(All!$V144="P3",All!$AE144="RDP"),Ruler!M$8,IF(AND(All!$V144="P4",All!$AE144="RDP"),Ruler!M$9,IF(AND(All!$V144="P5",All!$AE144="RDP"),Ruler!M$10,IF(AND(All!$V144="P6",All!$AE144="RDP"),Ruler!M$11,IF(AND(All!$V144="P7",All!$AE144="RDP"),Ruler!M$12,IF(AND(All!$V144="P8",All!$AE144="RDP"),Ruler!M$13,IF(AND(All!$V144="P9",All!$AE144="RDP"),Ruler!M$14,IF(AND(All!$V144="P1",All!$AE144="RMS"),Ruler!M$6,IF(AND(All!$V144="P2",All!$AE144="RMS"),Ruler!M$15,IF(AND(All!$V144="P3",All!$AE144="RMS"),Ruler!M$16,IF(AND(All!$V144="P4",All!$AE144="RMS"),Ruler!M$17,IF(AND(All!$V144="P5",All!$AE144="RMS"),Ruler!M$18,IF(AND(All!$V144="P6",All!$AE144="RMS"),Ruler!M$19,IF(AND(All!$V144="P7",All!$AE144="RMS"),Ruler!M$20,IF(AND(All!$V144="P8",All!$AE144="RMS"),Ruler!M$21,IF(AND(All!$V144="P9",All!$AE144="RMS"),Ruler!M$22,IF(AND(All!$V144="P1",All!$AE144="RSS"),Ruler!M$6,IF(AND(All!$V144="P2",All!$AE144="RSS"),Ruler!M$23,IF(AND(All!$V144="P3",All!$AE144="RSS"),Ruler!M$24,IF(AND(All!$V144="P4",All!$AE144="RSS"),Ruler!M$25,IF(AND(All!$V144="P5",All!$AE144="RSS"),Ruler!M$26,IF(AND(All!$V144="P6",All!$AE144="RSS"),Ruler!M$27,IF(AND(All!$V144="P7",All!$AE144="RSS"),Ruler!M$28,IF(AND(All!$V144="P8",All!$AE144="RSS"),Ruler!M$29,IF(AND(All!$V144="P9",All!$AE144="RSS"),Ruler!M$30,0)))))))))))))))))))))))))))</f>
        <v>3</v>
      </c>
      <c r="BU144" s="325">
        <f>IF(AND(All!$V144="P1",All!$AE144="RDP"),Ruler!N$6,IF(AND(All!$V144="P2",All!$AE144="RDP"),Ruler!N$7,IF(AND(All!$V144="P3",All!$AE144="RDP"),Ruler!N$8,IF(AND(All!$V144="P4",All!$AE144="RDP"),Ruler!N$9,IF(AND(All!$V144="P5",All!$AE144="RDP"),Ruler!N$10,IF(AND(All!$V144="P6",All!$AE144="RDP"),Ruler!N$11,IF(AND(All!$V144="P7",All!$AE144="RDP"),Ruler!N$12,IF(AND(All!$V144="P8",All!$AE144="RDP"),Ruler!N$13,IF(AND(All!$V144="P9",All!$AE144="RDP"),Ruler!N$14,IF(AND(All!$V144="P1",All!$AE144="RMS"),Ruler!N$6,IF(AND(All!$V144="P2",All!$AE144="RMS"),Ruler!N$15,IF(AND(All!$V144="P3",All!$AE144="RMS"),Ruler!N$16,IF(AND(All!$V144="P4",All!$AE144="RMS"),Ruler!N$17,IF(AND(All!$V144="P5",All!$AE144="RMS"),Ruler!N$18,IF(AND(All!$V144="P6",All!$AE144="RMS"),Ruler!N$19,IF(AND(All!$V144="P7",All!$AE144="RMS"),Ruler!N$20,IF(AND(All!$V144="P8",All!$AE144="RMS"),Ruler!N$21,IF(AND(All!$V144="P9",All!$AE144="RMS"),Ruler!N$22,IF(AND(All!$V144="P1",All!$AE144="RSS"),Ruler!N$6,IF(AND(All!$V144="P2",All!$AE144="RSS"),Ruler!N$23,IF(AND(All!$V144="P3",All!$AE144="RSS"),Ruler!N$24,IF(AND(All!$V144="P4",All!$AE144="RSS"),Ruler!N$25,IF(AND(All!$V144="P5",All!$AE144="RSS"),Ruler!N$26,IF(AND(All!$V144="P6",All!$AE144="RSS"),Ruler!N$27,IF(AND(All!$V144="P7",All!$AE144="RSS"),Ruler!N$28,IF(AND(All!$V144="P8",All!$AE144="RSS"),Ruler!N$29,IF(AND(All!$V144="P9",All!$AE144="RSS"),Ruler!N$30,0)))))))))))))))))))))))))))</f>
        <v>2</v>
      </c>
      <c r="BV144" s="325">
        <f>IF(AND(All!$V144="P1",All!$AE144="RDP"),Ruler!O$6,IF(AND(All!$V144="P2",All!$AE144="RDP"),Ruler!O$7,IF(AND(All!$V144="P3",All!$AE144="RDP"),Ruler!O$8,IF(AND(All!$V144="P4",All!$AE144="RDP"),Ruler!O$9,IF(AND(All!$V144="P5",All!$AE144="RDP"),Ruler!O$10,IF(AND(All!$V144="P6",All!$AE144="RDP"),Ruler!O$11,IF(AND(All!$V144="P7",All!$AE144="RDP"),Ruler!O$12,IF(AND(All!$V144="P8",All!$AE144="RDP"),Ruler!O$13,IF(AND(All!$V144="P9",All!$AE144="RDP"),Ruler!O$14,IF(AND(All!$V144="P1",All!$AE144="RMS"),Ruler!O$6,IF(AND(All!$V144="P2",All!$AE144="RMS"),Ruler!O$15,IF(AND(All!$V144="P3",All!$AE144="RMS"),Ruler!O$16,IF(AND(All!$V144="P4",All!$AE144="RMS"),Ruler!O$17,IF(AND(All!$V144="P5",All!$AE144="RMS"),Ruler!O$18,IF(AND(All!$V144="P6",All!$AE144="RMS"),Ruler!O$19,IF(AND(All!$V144="P7",All!$AE144="RMS"),Ruler!O$20,IF(AND(All!$V144="P8",All!$AE144="RMS"),Ruler!O$21,IF(AND(All!$V144="P9",All!$AE144="RMS"),Ruler!O$22,IF(AND(All!$V144="P1",All!$AE144="RSS"),Ruler!O$6,IF(AND(All!$V144="P2",All!$AE144="RSS"),Ruler!O$23,IF(AND(All!$V144="P3",All!$AE144="RSS"),Ruler!O$24,IF(AND(All!$V144="P4",All!$AE144="RSS"),Ruler!O$25,IF(AND(All!$V144="P5",All!$AE144="RSS"),Ruler!O$26,IF(AND(All!$V144="P6",All!$AE144="RSS"),Ruler!O$27,IF(AND(All!$V144="P7",All!$AE144="RSS"),Ruler!O$28,IF(AND(All!$V144="P8",All!$AE144="RSS"),Ruler!O$29,IF(AND(All!$V144="P9",All!$AE144="RSS"),Ruler!O$30,0)))))))))))))))))))))))))))</f>
        <v>4</v>
      </c>
      <c r="BW144" s="325">
        <f>IF(AND(All!$V144="P1",All!$AE144="RDP"),Ruler!P$6,IF(AND(All!$V144="P2",All!$AE144="RDP"),Ruler!P$7,IF(AND(All!$V144="P3",All!$AE144="RDP"),Ruler!P$8,IF(AND(All!$V144="P4",All!$AE144="RDP"),Ruler!P$9,IF(AND(All!$V144="P5",All!$AE144="RDP"),Ruler!P$10,IF(AND(All!$V144="P6",All!$AE144="RDP"),Ruler!P$11,IF(AND(All!$V144="P7",All!$AE144="RDP"),Ruler!P$12,IF(AND(All!$V144="P8",All!$AE144="RDP"),Ruler!P$13,IF(AND(All!$V144="P9",All!$AE144="RDP"),Ruler!P$14,IF(AND(All!$V144="P1",All!$AE144="RMS"),Ruler!P$6,IF(AND(All!$V144="P2",All!$AE144="RMS"),Ruler!P$15,IF(AND(All!$V144="P3",All!$AE144="RMS"),Ruler!P$16,IF(AND(All!$V144="P4",All!$AE144="RMS"),Ruler!P$17,IF(AND(All!$V144="P5",All!$AE144="RMS"),Ruler!P$18,IF(AND(All!$V144="P6",All!$AE144="RMS"),Ruler!P$19,IF(AND(All!$V144="P7",All!$AE144="RMS"),Ruler!P$20,IF(AND(All!$V144="P8",All!$AE144="RMS"),Ruler!P$21,IF(AND(All!$V144="P9",All!$AE144="RMS"),Ruler!P$22,IF(AND(All!$V144="P1",All!$AE144="RSS"),Ruler!P$6,IF(AND(All!$V144="P2",All!$AE144="RSS"),Ruler!P$23,IF(AND(All!$V144="P3",All!$AE144="RSS"),Ruler!P$24,IF(AND(All!$V144="P4",All!$AE144="RSS"),Ruler!P$25,IF(AND(All!$V144="P5",All!$AE144="RSS"),Ruler!P$26,IF(AND(All!$V144="P6",All!$AE144="RSS"),Ruler!P$27,IF(AND(All!$V144="P7",All!$AE144="RSS"),Ruler!P$28,IF(AND(All!$V144="P8",All!$AE144="RSS"),Ruler!P$29,IF(AND(All!$V144="P9",All!$AE144="RSS"),Ruler!P$30,0)))))))))))))))))))))))))))</f>
        <v>3</v>
      </c>
      <c r="BX144" s="325">
        <f>IF(AND(All!$V144="P1",All!$AE144="RDP"),Ruler!Q$6,IF(AND(All!$V144="P2",All!$AE144="RDP"),Ruler!Q$7,IF(AND(All!$V144="P3",All!$AE144="RDP"),Ruler!Q$8,IF(AND(All!$V144="P4",All!$AE144="RDP"),Ruler!Q$9,IF(AND(All!$V144="P5",All!$AE144="RDP"),Ruler!Q$10,IF(AND(All!$V144="P6",All!$AE144="RDP"),Ruler!Q$11,IF(AND(All!$V144="P7",All!$AE144="RDP"),Ruler!Q$12,IF(AND(All!$V144="P8",All!$AE144="RDP"),Ruler!Q$13,IF(AND(All!$V144="P9",All!$AE144="RDP"),Ruler!Q$14,IF(AND(All!$V144="P1",All!$AE144="RMS"),Ruler!Q$6,IF(AND(All!$V144="P2",All!$AE144="RMS"),Ruler!Q$15,IF(AND(All!$V144="P3",All!$AE144="RMS"),Ruler!Q$16,IF(AND(All!$V144="P4",All!$AE144="RMS"),Ruler!Q$17,IF(AND(All!$V144="P5",All!$AE144="RMS"),Ruler!Q$18,IF(AND(All!$V144="P6",All!$AE144="RMS"),Ruler!Q$19,IF(AND(All!$V144="P7",All!$AE144="RMS"),Ruler!Q$20,IF(AND(All!$V144="P8",All!$AE144="RMS"),Ruler!Q$21,IF(AND(All!$V144="P9",All!$AE144="RMS"),Ruler!Q$22,IF(AND(All!$V144="P1",All!$AE144="RSS"),Ruler!Q$6,IF(AND(All!$V144="P2",All!$AE144="RSS"),Ruler!Q$23,IF(AND(All!$V144="P3",All!$AE144="RSS"),Ruler!Q$24,IF(AND(All!$V144="P4",All!$AE144="RSS"),Ruler!Q$25,IF(AND(All!$V144="P5",All!$AE144="RSS"),Ruler!Q$26,IF(AND(All!$V144="P6",All!$AE144="RSS"),Ruler!Q$27,IF(AND(All!$V144="P7",All!$AE144="RSS"),Ruler!Q$28,IF(AND(All!$V144="P8",All!$AE144="RSS"),Ruler!Q$29,IF(AND(All!$V144="P9",All!$AE144="RSS"),Ruler!Q$30,0)))))))))))))))))))))))))))</f>
        <v>3</v>
      </c>
      <c r="BY144" s="325">
        <f>IF(AND(All!$V144="P1",All!$AE144="RDP"),Ruler!R$6,IF(AND(All!$V144="P2",All!$AE144="RDP"),Ruler!R$7,IF(AND(All!$V144="P3",All!$AE144="RDP"),Ruler!R$8,IF(AND(All!$V144="P4",All!$AE144="RDP"),Ruler!R$9,IF(AND(All!$V144="P5",All!$AE144="RDP"),Ruler!R$10,IF(AND(All!$V144="P6",All!$AE144="RDP"),Ruler!R$11,IF(AND(All!$V144="P7",All!$AE144="RDP"),Ruler!R$12,IF(AND(All!$V144="P8",All!$AE144="RDP"),Ruler!R$13,IF(AND(All!$V144="P9",All!$AE144="RDP"),Ruler!R$14,IF(AND(All!$V144="P1",All!$AE144="RMS"),Ruler!R$6,IF(AND(All!$V144="P2",All!$AE144="RMS"),Ruler!R$15,IF(AND(All!$V144="P3",All!$AE144="RMS"),Ruler!R$16,IF(AND(All!$V144="P4",All!$AE144="RMS"),Ruler!R$17,IF(AND(All!$V144="P5",All!$AE144="RMS"),Ruler!R$18,IF(AND(All!$V144="P6",All!$AE144="RMS"),Ruler!R$19,IF(AND(All!$V144="P7",All!$AE144="RMS"),Ruler!R$20,IF(AND(All!$V144="P8",All!$AE144="RMS"),Ruler!R$21,IF(AND(All!$V144="P9",All!$AE144="RMS"),Ruler!R$22,IF(AND(All!$V144="P1",All!$AE144="RSS"),Ruler!R$6,IF(AND(All!$V144="P2",All!$AE144="RSS"),Ruler!R$23,IF(AND(All!$V144="P3",All!$AE144="RSS"),Ruler!R$24,IF(AND(All!$V144="P4",All!$AE144="RSS"),Ruler!R$25,IF(AND(All!$V144="P5",All!$AE144="RSS"),Ruler!R$26,IF(AND(All!$V144="P6",All!$AE144="RSS"),Ruler!R$27,IF(AND(All!$V144="P7",All!$AE144="RSS"),Ruler!R$28,IF(AND(All!$V144="P8",All!$AE144="RSS"),Ruler!R$29,IF(AND(All!$V144="P9",All!$AE144="RSS"),Ruler!R$30,0)))))))))))))))))))))))))))</f>
        <v>3</v>
      </c>
      <c r="BZ144" s="325">
        <f>IF(AND(All!$V144="P1",All!$AE144="RDP"),Ruler!S$6,IF(AND(All!$V144="P2",All!$AE144="RDP"),Ruler!S$7,IF(AND(All!$V144="P3",All!$AE144="RDP"),Ruler!S$8,IF(AND(All!$V144="P4",All!$AE144="RDP"),Ruler!S$9,IF(AND(All!$V144="P5",All!$AE144="RDP"),Ruler!S$10,IF(AND(All!$V144="P6",All!$AE144="RDP"),Ruler!S$11,IF(AND(All!$V144="P7",All!$AE144="RDP"),Ruler!S$12,IF(AND(All!$V144="P8",All!$AE144="RDP"),Ruler!S$13,IF(AND(All!$V144="P9",All!$AE144="RDP"),Ruler!S$14,IF(AND(All!$V144="P1",All!$AE144="RMS"),Ruler!S$6,IF(AND(All!$V144="P2",All!$AE144="RMS"),Ruler!S$15,IF(AND(All!$V144="P3",All!$AE144="RMS"),Ruler!S$16,IF(AND(All!$V144="P4",All!$AE144="RMS"),Ruler!S$17,IF(AND(All!$V144="P5",All!$AE144="RMS"),Ruler!S$18,IF(AND(All!$V144="P6",All!$AE144="RMS"),Ruler!S$19,IF(AND(All!$V144="P7",All!$AE144="RMS"),Ruler!S$20,IF(AND(All!$V144="P8",All!$AE144="RMS"),Ruler!S$21,IF(AND(All!$V144="P9",All!$AE144="RMS"),Ruler!S$22,IF(AND(All!$V144="P1",All!$AE144="RSS"),Ruler!S$6,IF(AND(All!$V144="P2",All!$AE144="RSS"),Ruler!S$23,IF(AND(All!$V144="P3",All!$AE144="RSS"),Ruler!S$24,IF(AND(All!$V144="P4",All!$AE144="RSS"),Ruler!S$25,IF(AND(All!$V144="P5",All!$AE144="RSS"),Ruler!S$26,IF(AND(All!$V144="P6",All!$AE144="RSS"),Ruler!S$27,IF(AND(All!$V144="P7",All!$AE144="RSS"),Ruler!S$28,IF(AND(All!$V144="P8",All!$AE144="RSS"),Ruler!S$29,IF(AND(All!$V144="P9",All!$AE144="RSS"),Ruler!S$30,0)))))))))))))))))))))))))))</f>
        <v>3</v>
      </c>
      <c r="CA144" s="325">
        <f>IF(AND(All!$V144="P1",All!$AE144="RDP"),Ruler!T$6,IF(AND(All!$V144="P2",All!$AE144="RDP"),Ruler!T$7,IF(AND(All!$V144="P3",All!$AE144="RDP"),Ruler!T$8,IF(AND(All!$V144="P4",All!$AE144="RDP"),Ruler!T$9,IF(AND(All!$V144="P5",All!$AE144="RDP"),Ruler!T$10,IF(AND(All!$V144="P6",All!$AE144="RDP"),Ruler!T$11,IF(AND(All!$V144="P7",All!$AE144="RDP"),Ruler!T$12,IF(AND(All!$V144="P8",All!$AE144="RDP"),Ruler!T$13,IF(AND(All!$V144="P9",All!$AE144="RDP"),Ruler!T$14,IF(AND(All!$V144="P1",All!$AE144="RMS"),Ruler!T$6,IF(AND(All!$V144="P2",All!$AE144="RMS"),Ruler!T$15,IF(AND(All!$V144="P3",All!$AE144="RMS"),Ruler!T$16,IF(AND(All!$V144="P4",All!$AE144="RMS"),Ruler!T$17,IF(AND(All!$V144="P5",All!$AE144="RMS"),Ruler!T$18,IF(AND(All!$V144="P6",All!$AE144="RMS"),Ruler!T$19,IF(AND(All!$V144="P7",All!$AE144="RMS"),Ruler!T$20,IF(AND(All!$V144="P8",All!$AE144="RMS"),Ruler!T$21,IF(AND(All!$V144="P9",All!$AE144="RMS"),Ruler!T$22,IF(AND(All!$V144="P1",All!$AE144="RSS"),Ruler!T$6,IF(AND(All!$V144="P2",All!$AE144="RSS"),Ruler!T$23,IF(AND(All!$V144="P3",All!$AE144="RSS"),Ruler!T$24,IF(AND(All!$V144="P4",All!$AE144="RSS"),Ruler!T$25,IF(AND(All!$V144="P5",All!$AE144="RSS"),Ruler!T$26,IF(AND(All!$V144="P6",All!$AE144="RSS"),Ruler!T$27,IF(AND(All!$V144="P7",All!$AE144="RSS"),Ruler!T$28,IF(AND(All!$V144="P8",All!$AE144="RSS"),Ruler!T$29,IF(AND(All!$V144="P9",All!$AE144="RSS"),Ruler!T$30,0)))))))))))))))))))))))))))</f>
        <v>2</v>
      </c>
      <c r="CB144" s="325">
        <f>IF(AND(All!$V144="P1",All!$AE144="RDP"),Ruler!U$6,IF(AND(All!$V144="P2",All!$AE144="RDP"),Ruler!U$7,IF(AND(All!$V144="P3",All!$AE144="RDP"),Ruler!U$8,IF(AND(All!$V144="P4",All!$AE144="RDP"),Ruler!U$9,IF(AND(All!$V144="P5",All!$AE144="RDP"),Ruler!U$10,IF(AND(All!$V144="P6",All!$AE144="RDP"),Ruler!U$11,IF(AND(All!$V144="P7",All!$AE144="RDP"),Ruler!U$12,IF(AND(All!$V144="P8",All!$AE144="RDP"),Ruler!U$13,IF(AND(All!$V144="P9",All!$AE144="RDP"),Ruler!U$14,IF(AND(All!$V144="P1",All!$AE144="RMS"),Ruler!U$6,IF(AND(All!$V144="P2",All!$AE144="RMS"),Ruler!U$15,IF(AND(All!$V144="P3",All!$AE144="RMS"),Ruler!U$16,IF(AND(All!$V144="P4",All!$AE144="RMS"),Ruler!U$17,IF(AND(All!$V144="P5",All!$AE144="RMS"),Ruler!U$18,IF(AND(All!$V144="P6",All!$AE144="RMS"),Ruler!U$19,IF(AND(All!$V144="P7",All!$AE144="RMS"),Ruler!U$20,IF(AND(All!$V144="P8",All!$AE144="RMS"),Ruler!U$21,IF(AND(All!$V144="P9",All!$AE144="RMS"),Ruler!U$22,IF(AND(All!$V144="P1",All!$AE144="RSS"),Ruler!U$6,IF(AND(All!$V144="P2",All!$AE144="RSS"),Ruler!U$23,IF(AND(All!$V144="P3",All!$AE144="RSS"),Ruler!U$24,IF(AND(All!$V144="P4",All!$AE144="RSS"),Ruler!U$25,IF(AND(All!$V144="P5",All!$AE144="RSS"),Ruler!U$26,IF(AND(All!$V144="P6",All!$AE144="RSS"),Ruler!U$27,IF(AND(All!$V144="P7",All!$AE144="RSS"),Ruler!U$28,IF(AND(All!$V144="P8",All!$AE144="RSS"),Ruler!U$29,IF(AND(All!$V144="P9",All!$AE144="RSS"),Ruler!U$30,0)))))))))))))))))))))))))))</f>
        <v>3</v>
      </c>
      <c r="CC144" s="325">
        <f>IF(AND(All!$V144="P1",All!$AE144="RDP"),Ruler!V$6,IF(AND(All!$V144="P2",All!$AE144="RDP"),Ruler!V$7,IF(AND(All!$V144="P3",All!$AE144="RDP"),Ruler!V$8,IF(AND(All!$V144="P4",All!$AE144="RDP"),Ruler!V$9,IF(AND(All!$V144="P5",All!$AE144="RDP"),Ruler!V$10,IF(AND(All!$V144="P6",All!$AE144="RDP"),Ruler!V$11,IF(AND(All!$V144="P7",All!$AE144="RDP"),Ruler!V$12,IF(AND(All!$V144="P8",All!$AE144="RDP"),Ruler!V$13,IF(AND(All!$V144="P9",All!$AE144="RDP"),Ruler!V$14,IF(AND(All!$V144="P1",All!$AE144="RMS"),Ruler!V$6,IF(AND(All!$V144="P2",All!$AE144="RMS"),Ruler!V$15,IF(AND(All!$V144="P3",All!$AE144="RMS"),Ruler!V$16,IF(AND(All!$V144="P4",All!$AE144="RMS"),Ruler!V$17,IF(AND(All!$V144="P5",All!$AE144="RMS"),Ruler!V$18,IF(AND(All!$V144="P6",All!$AE144="RMS"),Ruler!V$19,IF(AND(All!$V144="P7",All!$AE144="RMS"),Ruler!V$20,IF(AND(All!$V144="P8",All!$AE144="RMS"),Ruler!V$21,IF(AND(All!$V144="P9",All!$AE144="RMS"),Ruler!V$22,IF(AND(All!$V144="P1",All!$AE144="RSS"),Ruler!V$6,IF(AND(All!$V144="P2",All!$AE144="RSS"),Ruler!V$23,IF(AND(All!$V144="P3",All!$AE144="RSS"),Ruler!V$24,IF(AND(All!$V144="P4",All!$AE144="RSS"),Ruler!V$25,IF(AND(All!$V144="P5",All!$AE144="RSS"),Ruler!V$26,IF(AND(All!$V144="P6",All!$AE144="RSS"),Ruler!V$27,IF(AND(All!$V144="P7",All!$AE144="RSS"),Ruler!V$28,IF(AND(All!$V144="P8",All!$AE144="RSS"),Ruler!V$29,IF(AND(All!$V144="P9",All!$AE144="RSS"),Ruler!V$30,0)))))))))))))))))))))))))))</f>
        <v>3</v>
      </c>
      <c r="CD144" s="325">
        <f>IF(AND(All!$V144="P1",All!$AE144="RDP"),Ruler!W$6,IF(AND(All!$V144="P2",All!$AE144="RDP"),Ruler!W$7,IF(AND(All!$V144="P3",All!$AE144="RDP"),Ruler!W$8,IF(AND(All!$V144="P4",All!$AE144="RDP"),Ruler!W$9,IF(AND(All!$V144="P5",All!$AE144="RDP"),Ruler!W$10,IF(AND(All!$V144="P6",All!$AE144="RDP"),Ruler!W$11,IF(AND(All!$V144="P7",All!$AE144="RDP"),Ruler!W$12,IF(AND(All!$V144="P8",All!$AE144="RDP"),Ruler!W$13,IF(AND(All!$V144="P9",All!$AE144="RDP"),Ruler!W$14,IF(AND(All!$V144="P1",All!$AE144="RMS"),Ruler!W$6,IF(AND(All!$V144="P2",All!$AE144="RMS"),Ruler!W$15,IF(AND(All!$V144="P3",All!$AE144="RMS"),Ruler!W$16,IF(AND(All!$V144="P4",All!$AE144="RMS"),Ruler!W$17,IF(AND(All!$V144="P5",All!$AE144="RMS"),Ruler!W$18,IF(AND(All!$V144="P6",All!$AE144="RMS"),Ruler!W$19,IF(AND(All!$V144="P7",All!$AE144="RMS"),Ruler!W$20,IF(AND(All!$V144="P8",All!$AE144="RMS"),Ruler!W$21,IF(AND(All!$V144="P9",All!$AE144="RMS"),Ruler!W$22,IF(AND(All!$V144="P1",All!$AE144="RSS"),Ruler!W$6,IF(AND(All!$V144="P2",All!$AE144="RSS"),Ruler!W$23,IF(AND(All!$V144="P3",All!$AE144="RSS"),Ruler!W$24,IF(AND(All!$V144="P4",All!$AE144="RSS"),Ruler!W$25,IF(AND(All!$V144="P5",All!$AE144="RSS"),Ruler!W$26,IF(AND(All!$V144="P6",All!$AE144="RSS"),Ruler!W$27,IF(AND(All!$V144="P7",All!$AE144="RSS"),Ruler!W$28,IF(AND(All!$V144="P8",All!$AE144="RSS"),Ruler!W$29,IF(AND(All!$V144="P9",All!$AE144="RSS"),Ruler!W$30,0)))))))))))))))))))))))))))</f>
        <v>2</v>
      </c>
      <c r="CE144" s="325">
        <f>IF(AND(All!$V144="P1",All!$AE144="RDP"),Ruler!X$6,IF(AND(All!$V144="P2",All!$AE144="RDP"),Ruler!X$7,IF(AND(All!$V144="P3",All!$AE144="RDP"),Ruler!X$8,IF(AND(All!$V144="P4",All!$AE144="RDP"),Ruler!X$9,IF(AND(All!$V144="P5",All!$AE144="RDP"),Ruler!X$10,IF(AND(All!$V144="P6",All!$AE144="RDP"),Ruler!X$11,IF(AND(All!$V144="P7",All!$AE144="RDP"),Ruler!X$12,IF(AND(All!$V144="P8",All!$AE144="RDP"),Ruler!X$13,IF(AND(All!$V144="P9",All!$AE144="RDP"),Ruler!X$14,IF(AND(All!$V144="P1",All!$AE144="RMS"),Ruler!X$6,IF(AND(All!$V144="P2",All!$AE144="RMS"),Ruler!X$15,IF(AND(All!$V144="P3",All!$AE144="RMS"),Ruler!X$16,IF(AND(All!$V144="P4",All!$AE144="RMS"),Ruler!X$17,IF(AND(All!$V144="P5",All!$AE144="RMS"),Ruler!X$18,IF(AND(All!$V144="P6",All!$AE144="RMS"),Ruler!X$19,IF(AND(All!$V144="P7",All!$AE144="RMS"),Ruler!X$20,IF(AND(All!$V144="P8",All!$AE144="RMS"),Ruler!X$21,IF(AND(All!$V144="P9",All!$AE144="RMS"),Ruler!X$22,IF(AND(All!$V144="P1",All!$AE144="RSS"),Ruler!X$6,IF(AND(All!$V144="P2",All!$AE144="RSS"),Ruler!X$23,IF(AND(All!$V144="P3",All!$AE144="RSS"),Ruler!X$24,IF(AND(All!$V144="P4",All!$AE144="RSS"),Ruler!X$25,IF(AND(All!$V144="P5",All!$AE144="RSS"),Ruler!X$26,IF(AND(All!$V144="P6",All!$AE144="RSS"),Ruler!X$27,IF(AND(All!$V144="P7",All!$AE144="RSS"),Ruler!X$28,IF(AND(All!$V144="P8",All!$AE144="RSS"),Ruler!X$29,IF(AND(All!$V144="P9",All!$AE144="RSS"),Ruler!X$30,0)))))))))))))))))))))))))))</f>
        <v>2</v>
      </c>
      <c r="CF144" s="325">
        <f>IF(AND(All!$V144="P1",All!$AE144="RDP"),Ruler!Y$6,IF(AND(All!$V144="P2",All!$AE144="RDP"),Ruler!Y$7,IF(AND(All!$V144="P3",All!$AE144="RDP"),Ruler!Y$8,IF(AND(All!$V144="P4",All!$AE144="RDP"),Ruler!Y$9,IF(AND(All!$V144="P5",All!$AE144="RDP"),Ruler!Y$10,IF(AND(All!$V144="P6",All!$AE144="RDP"),Ruler!Y$11,IF(AND(All!$V144="P7",All!$AE144="RDP"),Ruler!Y$12,IF(AND(All!$V144="P8",All!$AE144="RDP"),Ruler!Y$13,IF(AND(All!$V144="P9",All!$AE144="RDP"),Ruler!Y$14,IF(AND(All!$V144="P1",All!$AE144="RMS"),Ruler!Y$6,IF(AND(All!$V144="P2",All!$AE144="RMS"),Ruler!Y$15,IF(AND(All!$V144="P3",All!$AE144="RMS"),Ruler!Y$16,IF(AND(All!$V144="P4",All!$AE144="RMS"),Ruler!Y$17,IF(AND(All!$V144="P5",All!$AE144="RMS"),Ruler!Y$18,IF(AND(All!$V144="P6",All!$AE144="RMS"),Ruler!Y$19,IF(AND(All!$V144="P7",All!$AE144="RMS"),Ruler!Y$20,IF(AND(All!$V144="P8",All!$AE144="RMS"),Ruler!Y$21,IF(AND(All!$V144="P9",All!$AE144="RMS"),Ruler!Y$22,IF(AND(All!$V144="P1",All!$AE144="RSS"),Ruler!Y$6,IF(AND(All!$V144="P2",All!$AE144="RSS"),Ruler!Y$23,IF(AND(All!$V144="P3",All!$AE144="RSS"),Ruler!Y$24,IF(AND(All!$V144="P4",All!$AE144="RSS"),Ruler!Y$25,IF(AND(All!$V144="P5",All!$AE144="RSS"),Ruler!Y$26,IF(AND(All!$V144="P6",All!$AE144="RSS"),Ruler!Y$27,IF(AND(All!$V144="P7",All!$AE144="RSS"),Ruler!Y$28,IF(AND(All!$V144="P8",All!$AE144="RSS"),Ruler!Y$29,IF(AND(All!$V144="P9",All!$AE144="RSS"),Ruler!Y$30,0)))))))))))))))))))))))))))</f>
        <v>2</v>
      </c>
      <c r="CG144" s="325">
        <f>IF(AND(All!$V144="P1",All!$AE144="RDP"),Ruler!Z$6,IF(AND(All!$V144="P2",All!$AE144="RDP"),Ruler!Z$7,IF(AND(All!$V144="P3",All!$AE144="RDP"),Ruler!Z$8,IF(AND(All!$V144="P4",All!$AE144="RDP"),Ruler!Z$9,IF(AND(All!$V144="P5",All!$AE144="RDP"),Ruler!Z$10,IF(AND(All!$V144="P6",All!$AE144="RDP"),Ruler!Z$11,IF(AND(All!$V144="P7",All!$AE144="RDP"),Ruler!Z$12,IF(AND(All!$V144="P8",All!$AE144="RDP"),Ruler!Z$13,IF(AND(All!$V144="P9",All!$AE144="RDP"),Ruler!Z$14,IF(AND(All!$V144="P1",All!$AE144="RMS"),Ruler!Z$6,IF(AND(All!$V144="P2",All!$AE144="RMS"),Ruler!Z$15,IF(AND(All!$V144="P3",All!$AE144="RMS"),Ruler!Z$16,IF(AND(All!$V144="P4",All!$AE144="RMS"),Ruler!Z$17,IF(AND(All!$V144="P5",All!$AE144="RMS"),Ruler!Z$18,IF(AND(All!$V144="P6",All!$AE144="RMS"),Ruler!Z$19,IF(AND(All!$V144="P7",All!$AE144="RMS"),Ruler!Z$20,IF(AND(All!$V144="P8",All!$AE144="RMS"),Ruler!Z$21,IF(AND(All!$V144="P9",All!$AE144="RMS"),Ruler!Z$22,IF(AND(All!$V144="P1",All!$AE144="RSS"),Ruler!Z$6,IF(AND(All!$V144="P2",All!$AE144="RSS"),Ruler!Z$23,IF(AND(All!$V144="P3",All!$AE144="RSS"),Ruler!Z$24,IF(AND(All!$V144="P4",All!$AE144="RSS"),Ruler!Z$25,IF(AND(All!$V144="P5",All!$AE144="RSS"),Ruler!Z$26,IF(AND(All!$V144="P6",All!$AE144="RSS"),Ruler!Z$27,IF(AND(All!$V144="P7",All!$AE144="RSS"),Ruler!Z$28,IF(AND(All!$V144="P8",All!$AE144="RSS"),Ruler!Z$29,IF(AND(All!$V144="P9",All!$AE144="RSS"),Ruler!Z$30,0)))))))))))))))))))))))))))</f>
        <v>2</v>
      </c>
      <c r="CH144" s="325">
        <f>IF(AND(All!$V144="P1",All!$AE144="RDP"),Ruler!AA$6,IF(AND(All!$V144="P2",All!$AE144="RDP"),Ruler!AA$7,IF(AND(All!$V144="P3",All!$AE144="RDP"),Ruler!AA$8,IF(AND(All!$V144="P4",All!$AE144="RDP"),Ruler!AA$9,IF(AND(All!$V144="P5",All!$AE144="RDP"),Ruler!AA$10,IF(AND(All!$V144="P6",All!$AE144="RDP"),Ruler!AA$11,IF(AND(All!$V144="P7",All!$AE144="RDP"),Ruler!AA$12,IF(AND(All!$V144="P8",All!$AE144="RDP"),Ruler!AA$13,IF(AND(All!$V144="P9",All!$AE144="RDP"),Ruler!AA$14,IF(AND(All!$V144="P1",All!$AE144="RMS"),Ruler!AA$6,IF(AND(All!$V144="P2",All!$AE144="RMS"),Ruler!AA$15,IF(AND(All!$V144="P3",All!$AE144="RMS"),Ruler!AA$16,IF(AND(All!$V144="P4",All!$AE144="RMS"),Ruler!AA$17,IF(AND(All!$V144="P5",All!$AE144="RMS"),Ruler!AA$18,IF(AND(All!$V144="P6",All!$AE144="RMS"),Ruler!AA$19,IF(AND(All!$V144="P7",All!$AE144="RMS"),Ruler!AA$20,IF(AND(All!$V144="P8",All!$AE144="RMS"),Ruler!AA$21,IF(AND(All!$V144="P9",All!$AE144="RMS"),Ruler!AA$22,IF(AND(All!$V144="P1",All!$AE144="RSS"),Ruler!AA$6,IF(AND(All!$V144="P2",All!$AE144="RSS"),Ruler!AA$23,IF(AND(All!$V144="P3",All!$AE144="RSS"),Ruler!AA$24,IF(AND(All!$V144="P4",All!$AE144="RSS"),Ruler!AA$25,IF(AND(All!$V144="P5",All!$AE144="RSS"),Ruler!AA$26,IF(AND(All!$V144="P6",All!$AE144="RSS"),Ruler!AA$27,IF(AND(All!$V144="P7",All!$AE144="RSS"),Ruler!AA$28,IF(AND(All!$V144="P8",All!$AE144="RSS"),Ruler!AA$29,IF(AND(All!$V144="P9",All!$AE144="RSS"),Ruler!AA$30,0)))))))))))))))))))))))))))</f>
        <v>2</v>
      </c>
      <c r="CI144" s="325">
        <f>IF(AND(All!$V144="P1",All!$AE144="RDP"),Ruler!AB$6,IF(AND(All!$V144="P2",All!$AE144="RDP"),Ruler!AB$7,IF(AND(All!$V144="P3",All!$AE144="RDP"),Ruler!AB$8,IF(AND(All!$V144="P4",All!$AE144="RDP"),Ruler!AB$9,IF(AND(All!$V144="P5",All!$AE144="RDP"),Ruler!AB$10,IF(AND(All!$V144="P6",All!$AE144="RDP"),Ruler!AB$11,IF(AND(All!$V144="P7",All!$AE144="RDP"),Ruler!AB$12,IF(AND(All!$V144="P8",All!$AE144="RDP"),Ruler!AB$13,IF(AND(All!$V144="P9",All!$AE144="RDP"),Ruler!AB$14,IF(AND(All!$V144="P1",All!$AE144="RMS"),Ruler!AB$6,IF(AND(All!$V144="P2",All!$AE144="RMS"),Ruler!AB$15,IF(AND(All!$V144="P3",All!$AE144="RMS"),Ruler!AB$16,IF(AND(All!$V144="P4",All!$AE144="RMS"),Ruler!AB$17,IF(AND(All!$V144="P5",All!$AE144="RMS"),Ruler!AB$18,IF(AND(All!$V144="P6",All!$AE144="RMS"),Ruler!AB$19,IF(AND(All!$V144="P7",All!$AE144="RMS"),Ruler!AB$20,IF(AND(All!$V144="P8",All!$AE144="RMS"),Ruler!AB$21,IF(AND(All!$V144="P9",All!$AE144="RMS"),Ruler!AB$22,IF(AND(All!$V144="P1",All!$AE144="RSS"),Ruler!AB$6,IF(AND(All!$V144="P2",All!$AE144="RSS"),Ruler!AB$23,IF(AND(All!$V144="P3",All!$AE144="RSS"),Ruler!AB$24,IF(AND(All!$V144="P4",All!$AE144="RSS"),Ruler!AB$25,IF(AND(All!$V144="P5",All!$AE144="RSS"),Ruler!AB$26,IF(AND(All!$V144="P6",All!$AE144="RSS"),Ruler!AB$27,IF(AND(All!$V144="P7",All!$AE144="RSS"),Ruler!AB$28,IF(AND(All!$V144="P8",All!$AE144="RSS"),Ruler!AB$29,IF(AND(All!$V144="P9",All!$AE144="RSS"),Ruler!AB$30,0)))))))))))))))))))))))))))</f>
        <v>2</v>
      </c>
      <c r="CJ144" s="377">
        <f>Table9[[#This Row],[R-B1]]-Table9[[#This Row],[B1]]</f>
        <v>1</v>
      </c>
      <c r="CK144" s="378">
        <f>Table9[[#This Row],[R-B2]]-Table9[[#This Row],[B2]]</f>
        <v>1</v>
      </c>
      <c r="CL144" s="378">
        <f>Table9[[#This Row],[R-B3]]-Table9[[#This Row],[B3]]</f>
        <v>1</v>
      </c>
      <c r="CM144" s="378">
        <f>Table9[[#This Row],[R-B4]]-Table9[[#This Row],[B4]]</f>
        <v>1</v>
      </c>
      <c r="CN144" s="378">
        <f>Table9[[#This Row],[R-B5]]-Table9[[#This Row],[B5]]</f>
        <v>0</v>
      </c>
      <c r="CO144" s="378">
        <f>Table9[[#This Row],[R-B6]]-Table9[[#This Row],[B6]]</f>
        <v>1</v>
      </c>
      <c r="CP144" s="378">
        <f>Table9[[#This Row],[R-B7]]-Table9[[#This Row],[B7]]</f>
        <v>1</v>
      </c>
      <c r="CQ144" s="378">
        <f>Table9[[#This Row],[R-B8]]-Table9[[#This Row],[B8]]</f>
        <v>1</v>
      </c>
      <c r="CR144" s="378">
        <f>Table9[[#This Row],[R-B9]]-Table9[[#This Row],[B9]]</f>
        <v>1</v>
      </c>
      <c r="CS144" s="378">
        <f>Table9[[#This Row],[R-B10]]-Table9[[#This Row],[B10]]</f>
        <v>1</v>
      </c>
      <c r="CT144" s="378">
        <f>Table9[[#This Row],[R-B11]]-Table9[[#This Row],[B11]]</f>
        <v>1</v>
      </c>
      <c r="CU144" s="378">
        <f>Table9[[#This Row],[R-B12]]-Table9[[#This Row],[B12]]</f>
        <v>1</v>
      </c>
      <c r="CV144" s="378">
        <f>Table9[[#This Row],[R-K1]]-Table9[[#This Row],[K1]]</f>
        <v>0</v>
      </c>
      <c r="CW144" s="378">
        <f>Table9[[#This Row],[R-K2]]-Table9[[#This Row],[K2]]</f>
        <v>1</v>
      </c>
      <c r="CX144" s="378">
        <f>Table9[[#This Row],[R-K3]]-Table9[[#This Row],[K3]]</f>
        <v>1</v>
      </c>
      <c r="CY144" s="378">
        <f>Table9[[#This Row],[R-K4]]-Table9[[#This Row],[K4]]</f>
        <v>1</v>
      </c>
      <c r="CZ144" s="378">
        <f>Table9[[#This Row],[R-K5]]-Table9[[#This Row],[K5]]</f>
        <v>2</v>
      </c>
      <c r="DA144" s="378">
        <f>Table9[[#This Row],[R-P1]]-Table9[[#This Row],[P1]]</f>
        <v>1</v>
      </c>
      <c r="DB144" s="378">
        <f>Table9[[#This Row],[R-P2]]-Table9[[#This Row],[P2]]</f>
        <v>0</v>
      </c>
      <c r="DC144" s="378">
        <f>Table9[[#This Row],[R-P3]]-Table9[[#This Row],[P3]]</f>
        <v>1</v>
      </c>
      <c r="DD144" s="378">
        <f>Table9[[#This Row],[R-P4]]-Table9[[#This Row],[P4]]</f>
        <v>1</v>
      </c>
      <c r="DE144" s="378">
        <f>Table9[[#This Row],[R-P5]]-Table9[[#This Row],[P5]]</f>
        <v>0</v>
      </c>
      <c r="DF144" s="378">
        <f>Table9[[#This Row],[R-E1]]-Table9[[#This Row],[E1]]</f>
        <v>1</v>
      </c>
      <c r="DG144" s="379">
        <f>Table9[[#This Row],[R-E2]]-Table9[[#This Row],[E2]]</f>
        <v>1</v>
      </c>
      <c r="DH144" s="43">
        <f>COUNTIF(Table9[[#This Row],[G-B1]:[G-B12]],"&lt;=0")/12*100</f>
        <v>8.3333333333333321</v>
      </c>
      <c r="DI144" s="43">
        <f>COUNTIF(Table9[[#This Row],[G-K1]:[G-K5]],"&lt;=0")/5*100</f>
        <v>20</v>
      </c>
      <c r="DJ144" s="43">
        <f>COUNTIF(Table9[[#This Row],[G-P1]:[G-P5]],"&lt;=0")/5*100</f>
        <v>40</v>
      </c>
      <c r="DK144" s="43">
        <f>COUNTIF(Table9[[#This Row],[G-E1]:[G-E2]],"&lt;=0")/2*100</f>
        <v>0</v>
      </c>
      <c r="DL144" s="450">
        <f>IF(AE144="RDP",(COUNTIF(Table9[[#This Row],[G-B3]],"&lt;=0")+COUNTIF(Table9[[#This Row],[G-B4]],"&lt;=0")+COUNTIF(Table9[[#This Row],[G-B7]],"&lt;=0")+COUNTIF(Table9[[#This Row],[G-B11]],"&lt;=0")+COUNTIF(Table9[[#This Row],[G-K2]],"&lt;=0"))/5*100,IF(AE144="RMS",(COUNTIF(Table9[[#This Row],[G-B4]],"&lt;=0")+COUNTIF(Table9[[#This Row],[G-B5]],"&lt;=0")+COUNTIF(Table9[[#This Row],[G-B10]],"&lt;=0")+COUNTIF(Table9[[#This Row],[G-B12]],"&lt;=0")+COUNTIF(Table9[[#This Row],[G-K2]],"&lt;=0"))/5*100,IF(AE144="RSS",(COUNTIF(Table9[[#This Row],[G-B1]],"&lt;=0")+COUNTIF(Table9[[#This Row],[G-B2]],"&lt;=0")+COUNTIF(Table9[[#This Row],[G-B6]],"&lt;=0")+COUNTIF(Table9[[#This Row],[G-B11]],"&lt;=0")+COUNTIF(Table9[[#This Row],[G-B12]],"&lt;=0"))/5*100,0)))</f>
        <v>0</v>
      </c>
      <c r="DM144" s="380">
        <v>91</v>
      </c>
      <c r="DN144" s="381">
        <v>100</v>
      </c>
      <c r="DO144" s="381">
        <v>80</v>
      </c>
      <c r="DP144" s="381">
        <v>100</v>
      </c>
      <c r="DQ144" s="381">
        <v>100</v>
      </c>
      <c r="DR144" s="380">
        <v>8</v>
      </c>
      <c r="DS144" s="381">
        <v>20</v>
      </c>
      <c r="DT144" s="381">
        <v>40</v>
      </c>
      <c r="DU144" s="381">
        <v>0</v>
      </c>
      <c r="DV144" s="381">
        <v>0</v>
      </c>
      <c r="DW144" s="380">
        <v>8</v>
      </c>
      <c r="DX144" s="381">
        <v>20</v>
      </c>
      <c r="DY144" s="381">
        <v>20</v>
      </c>
      <c r="DZ144" s="381">
        <v>0</v>
      </c>
      <c r="EA144" s="382">
        <v>0</v>
      </c>
      <c r="EB144" s="335" t="s">
        <v>543</v>
      </c>
      <c r="EC144" s="324" t="s">
        <v>544</v>
      </c>
      <c r="ED144" s="324" t="s">
        <v>1215</v>
      </c>
      <c r="EE144" s="338"/>
    </row>
    <row r="145" spans="2:135" ht="145.5" hidden="1" thickBot="1" x14ac:dyDescent="0.35">
      <c r="B145" s="282">
        <v>150</v>
      </c>
      <c r="C145" s="421" t="s">
        <v>134</v>
      </c>
      <c r="D145" s="305">
        <v>46099</v>
      </c>
      <c r="E145" s="306" t="s">
        <v>1216</v>
      </c>
      <c r="F145" s="304">
        <v>125724</v>
      </c>
      <c r="G145" s="357">
        <f t="shared" ca="1" si="9"/>
        <v>42.133239088660588</v>
      </c>
      <c r="H145" s="283">
        <v>30937</v>
      </c>
      <c r="I145" s="304" t="s">
        <v>179</v>
      </c>
      <c r="J145" s="304" t="s">
        <v>137</v>
      </c>
      <c r="K145" s="304" t="s">
        <v>138</v>
      </c>
      <c r="L145" s="304" t="s">
        <v>147</v>
      </c>
      <c r="M145" s="282" t="s">
        <v>140</v>
      </c>
      <c r="N145" s="304"/>
      <c r="O145" s="304" t="s">
        <v>183</v>
      </c>
      <c r="P145" s="306" t="s">
        <v>1217</v>
      </c>
      <c r="Q145" s="304" t="s">
        <v>144</v>
      </c>
      <c r="R145" s="304" t="s">
        <v>185</v>
      </c>
      <c r="S145" s="305">
        <v>39083</v>
      </c>
      <c r="T145" s="286">
        <f t="shared" ca="1" si="10"/>
        <v>19.802777777777777</v>
      </c>
      <c r="U145" s="304">
        <v>19</v>
      </c>
      <c r="V145" s="304" t="s">
        <v>59</v>
      </c>
      <c r="W145" s="307">
        <f ca="1">Table9[[#This Row],[Age]]-($T$1-Table9[[#This Row],[Date of Appointment to Current Grade]])/365</f>
        <v>40.827397260273976</v>
      </c>
      <c r="X145" s="309">
        <f ca="1">($T$1-Table9[[#This Row],[Date of Appointment to Current Grade]])/365</f>
        <v>1.3058418283866136</v>
      </c>
      <c r="Y145" s="305">
        <v>45839</v>
      </c>
      <c r="Z145" s="304" t="s">
        <v>187</v>
      </c>
      <c r="AA145" s="305">
        <v>44197</v>
      </c>
      <c r="AB145" s="309">
        <f ca="1">($T$1-Table9[[#This Row],[Date in Position]])/365</f>
        <v>5.8044719653729144</v>
      </c>
      <c r="AC145" s="304" t="s">
        <v>183</v>
      </c>
      <c r="AD145" s="305">
        <v>45614</v>
      </c>
      <c r="AE145" s="304" t="s">
        <v>139</v>
      </c>
      <c r="AF145" s="304" t="s">
        <v>148</v>
      </c>
      <c r="AG145" s="47" t="s">
        <v>1218</v>
      </c>
      <c r="AH145" s="47" t="s">
        <v>1219</v>
      </c>
      <c r="AI145" s="47" t="s">
        <v>1220</v>
      </c>
      <c r="AJ145" s="48" t="s">
        <v>1221</v>
      </c>
      <c r="AK145" s="48" t="s">
        <v>1222</v>
      </c>
      <c r="AL145" s="282" t="s">
        <v>153</v>
      </c>
      <c r="AM145" s="53" t="s">
        <v>1223</v>
      </c>
      <c r="AN145" s="313">
        <v>2</v>
      </c>
      <c r="AO145" s="304">
        <v>2</v>
      </c>
      <c r="AP145" s="304">
        <v>2</v>
      </c>
      <c r="AQ145" s="304">
        <v>3</v>
      </c>
      <c r="AR145" s="304">
        <v>3</v>
      </c>
      <c r="AS145" s="304">
        <v>2</v>
      </c>
      <c r="AT145" s="304">
        <v>3</v>
      </c>
      <c r="AU145" s="304">
        <v>3</v>
      </c>
      <c r="AV145" s="304">
        <v>2</v>
      </c>
      <c r="AW145" s="304">
        <v>3</v>
      </c>
      <c r="AX145" s="304">
        <v>2</v>
      </c>
      <c r="AY145" s="304">
        <v>3</v>
      </c>
      <c r="AZ145" s="304">
        <v>3</v>
      </c>
      <c r="BA145" s="304">
        <v>3</v>
      </c>
      <c r="BB145" s="304">
        <v>2</v>
      </c>
      <c r="BC145" s="304">
        <v>2</v>
      </c>
      <c r="BD145" s="304">
        <v>2</v>
      </c>
      <c r="BE145" s="304">
        <v>2</v>
      </c>
      <c r="BF145" s="304">
        <v>1</v>
      </c>
      <c r="BG145" s="304">
        <v>2</v>
      </c>
      <c r="BH145" s="304">
        <v>1</v>
      </c>
      <c r="BI145" s="304">
        <v>2</v>
      </c>
      <c r="BJ145" s="304">
        <v>1</v>
      </c>
      <c r="BK145" s="314">
        <v>1</v>
      </c>
      <c r="BL145" s="325">
        <f>IF(AND(All!$V145="P1",All!$AE145="RDP"),Ruler!E$6,IF(AND(All!$V145="P2",All!$AE145="RDP"),Ruler!E$7,IF(AND(All!$V145="P3",All!$AE145="RDP"),Ruler!E$8,IF(AND(All!$V145="P4",All!$AE145="RDP"),Ruler!E$9,IF(AND(All!$V145="P5",All!$AE145="RDP"),Ruler!E$10,IF(AND(All!$V145="P6",All!$AE145="RDP"),Ruler!E$11,IF(AND(All!$V145="P7",All!$AE145="RDP"),Ruler!E$12,IF(AND(All!$V145="P8",All!$AE145="RDP"),Ruler!E$13,IF(AND(All!$V145="P9",All!$AE145="RDP"),Ruler!E$14,IF(AND(All!$V145="P1",All!$AE145="RMS"),Ruler!E$6,IF(AND(All!$V145="P2",All!$AE145="RMS"),Ruler!E$15,IF(AND(All!$V145="P3",All!$AE145="RMS"),Ruler!E$16,IF(AND(All!$V145="P4",All!$AE145="RMS"),Ruler!E$17,IF(AND(All!$V145="P5",All!$AE145="RMS"),Ruler!E$18,IF(AND(All!$V145="P6",All!$AE145="RMS"),Ruler!E$19,IF(AND(All!$V145="P7",All!$AE145="RMS"),Ruler!E$20,IF(AND(All!$V145="P8",All!$AE145="RMS"),Ruler!E$21,IF(AND(All!$V145="P9",All!$AE145="RMS"),Ruler!E$22,IF(AND(All!$V145="P1",All!$AE145="RSS"),Ruler!E$6,IF(AND(All!$V145="P2",All!$AE145="RSS"),Ruler!E$23,IF(AND(All!$V145="P3",All!$AE145="RSS"),Ruler!E$24,IF(AND(All!$V145="P4",All!$AE145="RSS"),Ruler!E$25,IF(AND(All!$V145="P5",All!$AE145="RSS"),Ruler!E$26,IF(AND(All!$V145="P6",All!$AE145="RSS"),Ruler!E$27,IF(AND(All!$V145="P7",All!$AE145="RSS"),Ruler!E$28,IF(AND(All!$V145="P8",All!$AE145="RSS"),Ruler!E$29,IF(AND(All!$V145="P9",All!$AE145="RSS"),Ruler!E$30,0)))))))))))))))))))))))))))</f>
        <v>3</v>
      </c>
      <c r="BM145" s="325">
        <f>IF(AND(All!$V145="P1",All!$AE145="RDP"),Ruler!F$6,IF(AND(All!$V145="P2",All!$AE145="RDP"),Ruler!F$7,IF(AND(All!$V145="P3",All!$AE145="RDP"),Ruler!F$8,IF(AND(All!$V145="P4",All!$AE145="RDP"),Ruler!F$9,IF(AND(All!$V145="P5",All!$AE145="RDP"),Ruler!F$10,IF(AND(All!$V145="P6",All!$AE145="RDP"),Ruler!F$11,IF(AND(All!$V145="P7",All!$AE145="RDP"),Ruler!F$12,IF(AND(All!$V145="P8",All!$AE145="RDP"),Ruler!F$13,IF(AND(All!$V145="P9",All!$AE145="RDP"),Ruler!F$14,IF(AND(All!$V145="P1",All!$AE145="RMS"),Ruler!F$6,IF(AND(All!$V145="P2",All!$AE145="RMS"),Ruler!F$15,IF(AND(All!$V145="P3",All!$AE145="RMS"),Ruler!F$16,IF(AND(All!$V145="P4",All!$AE145="RMS"),Ruler!F$17,IF(AND(All!$V145="P5",All!$AE145="RMS"),Ruler!F$18,IF(AND(All!$V145="P6",All!$AE145="RMS"),Ruler!F$19,IF(AND(All!$V145="P7",All!$AE145="RMS"),Ruler!F$20,IF(AND(All!$V145="P8",All!$AE145="RMS"),Ruler!F$21,IF(AND(All!$V145="P9",All!$AE145="RMS"),Ruler!F$22,IF(AND(All!$V145="P1",All!$AE145="RSS"),Ruler!F$6,IF(AND(All!$V145="P2",All!$AE145="RSS"),Ruler!F$23,IF(AND(All!$V145="P3",All!$AE145="RSS"),Ruler!F$24,IF(AND(All!$V145="P4",All!$AE145="RSS"),Ruler!F$25,IF(AND(All!$V145="P5",All!$AE145="RSS"),Ruler!F$26,IF(AND(All!$V145="P6",All!$AE145="RSS"),Ruler!F$27,IF(AND(All!$V145="P7",All!$AE145="RSS"),Ruler!F$28,IF(AND(All!$V145="P8",All!$AE145="RSS"),Ruler!F$29,IF(AND(All!$V145="P9",All!$AE145="RSS"),Ruler!F$30,0)))))))))))))))))))))))))))</f>
        <v>3</v>
      </c>
      <c r="BN145" s="325">
        <f>IF(AND(All!$V145="P1",All!$AE145="RDP"),Ruler!G$6,IF(AND(All!$V145="P2",All!$AE145="RDP"),Ruler!G$7,IF(AND(All!$V145="P3",All!$AE145="RDP"),Ruler!G$8,IF(AND(All!$V145="P4",All!$AE145="RDP"),Ruler!G$9,IF(AND(All!$V145="P5",All!$AE145="RDP"),Ruler!G$10,IF(AND(All!$V145="P6",All!$AE145="RDP"),Ruler!G$11,IF(AND(All!$V145="P7",All!$AE145="RDP"),Ruler!G$12,IF(AND(All!$V145="P8",All!$AE145="RDP"),Ruler!G$13,IF(AND(All!$V145="P9",All!$AE145="RDP"),Ruler!G$14,IF(AND(All!$V145="P1",All!$AE145="RMS"),Ruler!G$6,IF(AND(All!$V145="P2",All!$AE145="RMS"),Ruler!G$15,IF(AND(All!$V145="P3",All!$AE145="RMS"),Ruler!G$16,IF(AND(All!$V145="P4",All!$AE145="RMS"),Ruler!G$17,IF(AND(All!$V145="P5",All!$AE145="RMS"),Ruler!G$18,IF(AND(All!$V145="P6",All!$AE145="RMS"),Ruler!G$19,IF(AND(All!$V145="P7",All!$AE145="RMS"),Ruler!G$20,IF(AND(All!$V145="P8",All!$AE145="RMS"),Ruler!G$21,IF(AND(All!$V145="P9",All!$AE145="RMS"),Ruler!G$22,IF(AND(All!$V145="P1",All!$AE145="RSS"),Ruler!G$6,IF(AND(All!$V145="P2",All!$AE145="RSS"),Ruler!G$23,IF(AND(All!$V145="P3",All!$AE145="RSS"),Ruler!G$24,IF(AND(All!$V145="P4",All!$AE145="RSS"),Ruler!G$25,IF(AND(All!$V145="P5",All!$AE145="RSS"),Ruler!G$26,IF(AND(All!$V145="P6",All!$AE145="RSS"),Ruler!G$27,IF(AND(All!$V145="P7",All!$AE145="RSS"),Ruler!G$28,IF(AND(All!$V145="P8",All!$AE145="RSS"),Ruler!G$29,IF(AND(All!$V145="P9",All!$AE145="RSS"),Ruler!G$30,0)))))))))))))))))))))))))))</f>
        <v>3</v>
      </c>
      <c r="BO145" s="325">
        <f>IF(AND(All!$V145="P1",All!$AE145="RDP"),Ruler!H$6,IF(AND(All!$V145="P2",All!$AE145="RDP"),Ruler!H$7,IF(AND(All!$V145="P3",All!$AE145="RDP"),Ruler!H$8,IF(AND(All!$V145="P4",All!$AE145="RDP"),Ruler!H$9,IF(AND(All!$V145="P5",All!$AE145="RDP"),Ruler!H$10,IF(AND(All!$V145="P6",All!$AE145="RDP"),Ruler!H$11,IF(AND(All!$V145="P7",All!$AE145="RDP"),Ruler!H$12,IF(AND(All!$V145="P8",All!$AE145="RDP"),Ruler!H$13,IF(AND(All!$V145="P9",All!$AE145="RDP"),Ruler!H$14,IF(AND(All!$V145="P1",All!$AE145="RMS"),Ruler!H$6,IF(AND(All!$V145="P2",All!$AE145="RMS"),Ruler!H$15,IF(AND(All!$V145="P3",All!$AE145="RMS"),Ruler!H$16,IF(AND(All!$V145="P4",All!$AE145="RMS"),Ruler!H$17,IF(AND(All!$V145="P5",All!$AE145="RMS"),Ruler!H$18,IF(AND(All!$V145="P6",All!$AE145="RMS"),Ruler!H$19,IF(AND(All!$V145="P7",All!$AE145="RMS"),Ruler!H$20,IF(AND(All!$V145="P8",All!$AE145="RMS"),Ruler!H$21,IF(AND(All!$V145="P9",All!$AE145="RMS"),Ruler!H$22,IF(AND(All!$V145="P1",All!$AE145="RSS"),Ruler!H$6,IF(AND(All!$V145="P2",All!$AE145="RSS"),Ruler!H$23,IF(AND(All!$V145="P3",All!$AE145="RSS"),Ruler!H$24,IF(AND(All!$V145="P4",All!$AE145="RSS"),Ruler!H$25,IF(AND(All!$V145="P5",All!$AE145="RSS"),Ruler!H$26,IF(AND(All!$V145="P6",All!$AE145="RSS"),Ruler!H$27,IF(AND(All!$V145="P7",All!$AE145="RSS"),Ruler!H$28,IF(AND(All!$V145="P8",All!$AE145="RSS"),Ruler!H$29,IF(AND(All!$V145="P9",All!$AE145="RSS"),Ruler!H$30,0)))))))))))))))))))))))))))</f>
        <v>3</v>
      </c>
      <c r="BP145" s="325">
        <f>IF(AND(All!$V145="P1",All!$AE145="RDP"),Ruler!I$6,IF(AND(All!$V145="P2",All!$AE145="RDP"),Ruler!I$7,IF(AND(All!$V145="P3",All!$AE145="RDP"),Ruler!I$8,IF(AND(All!$V145="P4",All!$AE145="RDP"),Ruler!I$9,IF(AND(All!$V145="P5",All!$AE145="RDP"),Ruler!I$10,IF(AND(All!$V145="P6",All!$AE145="RDP"),Ruler!I$11,IF(AND(All!$V145="P7",All!$AE145="RDP"),Ruler!I$12,IF(AND(All!$V145="P8",All!$AE145="RDP"),Ruler!I$13,IF(AND(All!$V145="P9",All!$AE145="RDP"),Ruler!I$14,IF(AND(All!$V145="P1",All!$AE145="RMS"),Ruler!I$6,IF(AND(All!$V145="P2",All!$AE145="RMS"),Ruler!I$15,IF(AND(All!$V145="P3",All!$AE145="RMS"),Ruler!I$16,IF(AND(All!$V145="P4",All!$AE145="RMS"),Ruler!I$17,IF(AND(All!$V145="P5",All!$AE145="RMS"),Ruler!I$18,IF(AND(All!$V145="P6",All!$AE145="RMS"),Ruler!I$19,IF(AND(All!$V145="P7",All!$AE145="RMS"),Ruler!I$20,IF(AND(All!$V145="P8",All!$AE145="RMS"),Ruler!I$21,IF(AND(All!$V145="P9",All!$AE145="RMS"),Ruler!I$22,IF(AND(All!$V145="P1",All!$AE145="RSS"),Ruler!I$6,IF(AND(All!$V145="P2",All!$AE145="RSS"),Ruler!I$23,IF(AND(All!$V145="P3",All!$AE145="RSS"),Ruler!I$24,IF(AND(All!$V145="P4",All!$AE145="RSS"),Ruler!I$25,IF(AND(All!$V145="P5",All!$AE145="RSS"),Ruler!I$26,IF(AND(All!$V145="P6",All!$AE145="RSS"),Ruler!I$27,IF(AND(All!$V145="P7",All!$AE145="RSS"),Ruler!I$28,IF(AND(All!$V145="P8",All!$AE145="RSS"),Ruler!I$29,IF(AND(All!$V145="P9",All!$AE145="RSS"),Ruler!I$30,0)))))))))))))))))))))))))))</f>
        <v>3</v>
      </c>
      <c r="BQ145" s="325">
        <f>IF(AND(All!$V145="P1",All!$AE145="RDP"),Ruler!J$6,IF(AND(All!$V145="P2",All!$AE145="RDP"),Ruler!J$7,IF(AND(All!$V145="P3",All!$AE145="RDP"),Ruler!J$8,IF(AND(All!$V145="P4",All!$AE145="RDP"),Ruler!J$9,IF(AND(All!$V145="P5",All!$AE145="RDP"),Ruler!J$10,IF(AND(All!$V145="P6",All!$AE145="RDP"),Ruler!J$11,IF(AND(All!$V145="P7",All!$AE145="RDP"),Ruler!J$12,IF(AND(All!$V145="P8",All!$AE145="RDP"),Ruler!J$13,IF(AND(All!$V145="P9",All!$AE145="RDP"),Ruler!J$14,IF(AND(All!$V145="P1",All!$AE145="RMS"),Ruler!J$6,IF(AND(All!$V145="P2",All!$AE145="RMS"),Ruler!J$15,IF(AND(All!$V145="P3",All!$AE145="RMS"),Ruler!J$16,IF(AND(All!$V145="P4",All!$AE145="RMS"),Ruler!J$17,IF(AND(All!$V145="P5",All!$AE145="RMS"),Ruler!J$18,IF(AND(All!$V145="P6",All!$AE145="RMS"),Ruler!J$19,IF(AND(All!$V145="P7",All!$AE145="RMS"),Ruler!J$20,IF(AND(All!$V145="P8",All!$AE145="RMS"),Ruler!J$21,IF(AND(All!$V145="P9",All!$AE145="RMS"),Ruler!J$22,IF(AND(All!$V145="P1",All!$AE145="RSS"),Ruler!J$6,IF(AND(All!$V145="P2",All!$AE145="RSS"),Ruler!J$23,IF(AND(All!$V145="P3",All!$AE145="RSS"),Ruler!J$24,IF(AND(All!$V145="P4",All!$AE145="RSS"),Ruler!J$25,IF(AND(All!$V145="P5",All!$AE145="RSS"),Ruler!J$26,IF(AND(All!$V145="P6",All!$AE145="RSS"),Ruler!J$27,IF(AND(All!$V145="P7",All!$AE145="RSS"),Ruler!J$28,IF(AND(All!$V145="P8",All!$AE145="RSS"),Ruler!J$29,IF(AND(All!$V145="P9",All!$AE145="RSS"),Ruler!J$30,0)))))))))))))))))))))))))))</f>
        <v>2</v>
      </c>
      <c r="BR145" s="325">
        <f>IF(AND(All!$V145="P1",All!$AE145="RDP"),Ruler!K$6,IF(AND(All!$V145="P2",All!$AE145="RDP"),Ruler!K$7,IF(AND(All!$V145="P3",All!$AE145="RDP"),Ruler!K$8,IF(AND(All!$V145="P4",All!$AE145="RDP"),Ruler!K$9,IF(AND(All!$V145="P5",All!$AE145="RDP"),Ruler!K$10,IF(AND(All!$V145="P6",All!$AE145="RDP"),Ruler!K$11,IF(AND(All!$V145="P7",All!$AE145="RDP"),Ruler!K$12,IF(AND(All!$V145="P8",All!$AE145="RDP"),Ruler!K$13,IF(AND(All!$V145="P9",All!$AE145="RDP"),Ruler!K$14,IF(AND(All!$V145="P1",All!$AE145="RMS"),Ruler!K$6,IF(AND(All!$V145="P2",All!$AE145="RMS"),Ruler!K$15,IF(AND(All!$V145="P3",All!$AE145="RMS"),Ruler!K$16,IF(AND(All!$V145="P4",All!$AE145="RMS"),Ruler!K$17,IF(AND(All!$V145="P5",All!$AE145="RMS"),Ruler!K$18,IF(AND(All!$V145="P6",All!$AE145="RMS"),Ruler!K$19,IF(AND(All!$V145="P7",All!$AE145="RMS"),Ruler!K$20,IF(AND(All!$V145="P8",All!$AE145="RMS"),Ruler!K$21,IF(AND(All!$V145="P9",All!$AE145="RMS"),Ruler!K$22,IF(AND(All!$V145="P1",All!$AE145="RSS"),Ruler!K$6,IF(AND(All!$V145="P2",All!$AE145="RSS"),Ruler!K$23,IF(AND(All!$V145="P3",All!$AE145="RSS"),Ruler!K$24,IF(AND(All!$V145="P4",All!$AE145="RSS"),Ruler!K$25,IF(AND(All!$V145="P5",All!$AE145="RSS"),Ruler!K$26,IF(AND(All!$V145="P6",All!$AE145="RSS"),Ruler!K$27,IF(AND(All!$V145="P7",All!$AE145="RSS"),Ruler!K$28,IF(AND(All!$V145="P8",All!$AE145="RSS"),Ruler!K$29,IF(AND(All!$V145="P9",All!$AE145="RSS"),Ruler!K$30,0)))))))))))))))))))))))))))</f>
        <v>3</v>
      </c>
      <c r="BS145" s="325">
        <f>IF(AND(All!$V145="P1",All!$AE145="RDP"),Ruler!L$6,IF(AND(All!$V145="P2",All!$AE145="RDP"),Ruler!L$7,IF(AND(All!$V145="P3",All!$AE145="RDP"),Ruler!L$8,IF(AND(All!$V145="P4",All!$AE145="RDP"),Ruler!L$9,IF(AND(All!$V145="P5",All!$AE145="RDP"),Ruler!L$10,IF(AND(All!$V145="P6",All!$AE145="RDP"),Ruler!L$11,IF(AND(All!$V145="P7",All!$AE145="RDP"),Ruler!L$12,IF(AND(All!$V145="P8",All!$AE145="RDP"),Ruler!L$13,IF(AND(All!$V145="P9",All!$AE145="RDP"),Ruler!L$14,IF(AND(All!$V145="P1",All!$AE145="RMS"),Ruler!L$6,IF(AND(All!$V145="P2",All!$AE145="RMS"),Ruler!L$15,IF(AND(All!$V145="P3",All!$AE145="RMS"),Ruler!L$16,IF(AND(All!$V145="P4",All!$AE145="RMS"),Ruler!L$17,IF(AND(All!$V145="P5",All!$AE145="RMS"),Ruler!L$18,IF(AND(All!$V145="P6",All!$AE145="RMS"),Ruler!L$19,IF(AND(All!$V145="P7",All!$AE145="RMS"),Ruler!L$20,IF(AND(All!$V145="P8",All!$AE145="RMS"),Ruler!L$21,IF(AND(All!$V145="P9",All!$AE145="RMS"),Ruler!L$22,IF(AND(All!$V145="P1",All!$AE145="RSS"),Ruler!L$6,IF(AND(All!$V145="P2",All!$AE145="RSS"),Ruler!L$23,IF(AND(All!$V145="P3",All!$AE145="RSS"),Ruler!L$24,IF(AND(All!$V145="P4",All!$AE145="RSS"),Ruler!L$25,IF(AND(All!$V145="P5",All!$AE145="RSS"),Ruler!L$26,IF(AND(All!$V145="P6",All!$AE145="RSS"),Ruler!L$27,IF(AND(All!$V145="P7",All!$AE145="RSS"),Ruler!L$28,IF(AND(All!$V145="P8",All!$AE145="RSS"),Ruler!L$29,IF(AND(All!$V145="P9",All!$AE145="RSS"),Ruler!L$30,0)))))))))))))))))))))))))))</f>
        <v>3</v>
      </c>
      <c r="BT145" s="325">
        <f>IF(AND(All!$V145="P1",All!$AE145="RDP"),Ruler!M$6,IF(AND(All!$V145="P2",All!$AE145="RDP"),Ruler!M$7,IF(AND(All!$V145="P3",All!$AE145="RDP"),Ruler!M$8,IF(AND(All!$V145="P4",All!$AE145="RDP"),Ruler!M$9,IF(AND(All!$V145="P5",All!$AE145="RDP"),Ruler!M$10,IF(AND(All!$V145="P6",All!$AE145="RDP"),Ruler!M$11,IF(AND(All!$V145="P7",All!$AE145="RDP"),Ruler!M$12,IF(AND(All!$V145="P8",All!$AE145="RDP"),Ruler!M$13,IF(AND(All!$V145="P9",All!$AE145="RDP"),Ruler!M$14,IF(AND(All!$V145="P1",All!$AE145="RMS"),Ruler!M$6,IF(AND(All!$V145="P2",All!$AE145="RMS"),Ruler!M$15,IF(AND(All!$V145="P3",All!$AE145="RMS"),Ruler!M$16,IF(AND(All!$V145="P4",All!$AE145="RMS"),Ruler!M$17,IF(AND(All!$V145="P5",All!$AE145="RMS"),Ruler!M$18,IF(AND(All!$V145="P6",All!$AE145="RMS"),Ruler!M$19,IF(AND(All!$V145="P7",All!$AE145="RMS"),Ruler!M$20,IF(AND(All!$V145="P8",All!$AE145="RMS"),Ruler!M$21,IF(AND(All!$V145="P9",All!$AE145="RMS"),Ruler!M$22,IF(AND(All!$V145="P1",All!$AE145="RSS"),Ruler!M$6,IF(AND(All!$V145="P2",All!$AE145="RSS"),Ruler!M$23,IF(AND(All!$V145="P3",All!$AE145="RSS"),Ruler!M$24,IF(AND(All!$V145="P4",All!$AE145="RSS"),Ruler!M$25,IF(AND(All!$V145="P5",All!$AE145="RSS"),Ruler!M$26,IF(AND(All!$V145="P6",All!$AE145="RSS"),Ruler!M$27,IF(AND(All!$V145="P7",All!$AE145="RSS"),Ruler!M$28,IF(AND(All!$V145="P8",All!$AE145="RSS"),Ruler!M$29,IF(AND(All!$V145="P9",All!$AE145="RSS"),Ruler!M$30,0)))))))))))))))))))))))))))</f>
        <v>3</v>
      </c>
      <c r="BU145" s="325">
        <f>IF(AND(All!$V145="P1",All!$AE145="RDP"),Ruler!N$6,IF(AND(All!$V145="P2",All!$AE145="RDP"),Ruler!N$7,IF(AND(All!$V145="P3",All!$AE145="RDP"),Ruler!N$8,IF(AND(All!$V145="P4",All!$AE145="RDP"),Ruler!N$9,IF(AND(All!$V145="P5",All!$AE145="RDP"),Ruler!N$10,IF(AND(All!$V145="P6",All!$AE145="RDP"),Ruler!N$11,IF(AND(All!$V145="P7",All!$AE145="RDP"),Ruler!N$12,IF(AND(All!$V145="P8",All!$AE145="RDP"),Ruler!N$13,IF(AND(All!$V145="P9",All!$AE145="RDP"),Ruler!N$14,IF(AND(All!$V145="P1",All!$AE145="RMS"),Ruler!N$6,IF(AND(All!$V145="P2",All!$AE145="RMS"),Ruler!N$15,IF(AND(All!$V145="P3",All!$AE145="RMS"),Ruler!N$16,IF(AND(All!$V145="P4",All!$AE145="RMS"),Ruler!N$17,IF(AND(All!$V145="P5",All!$AE145="RMS"),Ruler!N$18,IF(AND(All!$V145="P6",All!$AE145="RMS"),Ruler!N$19,IF(AND(All!$V145="P7",All!$AE145="RMS"),Ruler!N$20,IF(AND(All!$V145="P8",All!$AE145="RMS"),Ruler!N$21,IF(AND(All!$V145="P9",All!$AE145="RMS"),Ruler!N$22,IF(AND(All!$V145="P1",All!$AE145="RSS"),Ruler!N$6,IF(AND(All!$V145="P2",All!$AE145="RSS"),Ruler!N$23,IF(AND(All!$V145="P3",All!$AE145="RSS"),Ruler!N$24,IF(AND(All!$V145="P4",All!$AE145="RSS"),Ruler!N$25,IF(AND(All!$V145="P5",All!$AE145="RSS"),Ruler!N$26,IF(AND(All!$V145="P6",All!$AE145="RSS"),Ruler!N$27,IF(AND(All!$V145="P7",All!$AE145="RSS"),Ruler!N$28,IF(AND(All!$V145="P8",All!$AE145="RSS"),Ruler!N$29,IF(AND(All!$V145="P9",All!$AE145="RSS"),Ruler!N$30,0)))))))))))))))))))))))))))</f>
        <v>3</v>
      </c>
      <c r="BV145" s="325">
        <f>IF(AND(All!$V145="P1",All!$AE145="RDP"),Ruler!O$6,IF(AND(All!$V145="P2",All!$AE145="RDP"),Ruler!O$7,IF(AND(All!$V145="P3",All!$AE145="RDP"),Ruler!O$8,IF(AND(All!$V145="P4",All!$AE145="RDP"),Ruler!O$9,IF(AND(All!$V145="P5",All!$AE145="RDP"),Ruler!O$10,IF(AND(All!$V145="P6",All!$AE145="RDP"),Ruler!O$11,IF(AND(All!$V145="P7",All!$AE145="RDP"),Ruler!O$12,IF(AND(All!$V145="P8",All!$AE145="RDP"),Ruler!O$13,IF(AND(All!$V145="P9",All!$AE145="RDP"),Ruler!O$14,IF(AND(All!$V145="P1",All!$AE145="RMS"),Ruler!O$6,IF(AND(All!$V145="P2",All!$AE145="RMS"),Ruler!O$15,IF(AND(All!$V145="P3",All!$AE145="RMS"),Ruler!O$16,IF(AND(All!$V145="P4",All!$AE145="RMS"),Ruler!O$17,IF(AND(All!$V145="P5",All!$AE145="RMS"),Ruler!O$18,IF(AND(All!$V145="P6",All!$AE145="RMS"),Ruler!O$19,IF(AND(All!$V145="P7",All!$AE145="RMS"),Ruler!O$20,IF(AND(All!$V145="P8",All!$AE145="RMS"),Ruler!O$21,IF(AND(All!$V145="P9",All!$AE145="RMS"),Ruler!O$22,IF(AND(All!$V145="P1",All!$AE145="RSS"),Ruler!O$6,IF(AND(All!$V145="P2",All!$AE145="RSS"),Ruler!O$23,IF(AND(All!$V145="P3",All!$AE145="RSS"),Ruler!O$24,IF(AND(All!$V145="P4",All!$AE145="RSS"),Ruler!O$25,IF(AND(All!$V145="P5",All!$AE145="RSS"),Ruler!O$26,IF(AND(All!$V145="P6",All!$AE145="RSS"),Ruler!O$27,IF(AND(All!$V145="P7",All!$AE145="RSS"),Ruler!O$28,IF(AND(All!$V145="P8",All!$AE145="RSS"),Ruler!O$29,IF(AND(All!$V145="P9",All!$AE145="RSS"),Ruler!O$30,0)))))))))))))))))))))))))))</f>
        <v>2</v>
      </c>
      <c r="BW145" s="325">
        <f>IF(AND(All!$V145="P1",All!$AE145="RDP"),Ruler!P$6,IF(AND(All!$V145="P2",All!$AE145="RDP"),Ruler!P$7,IF(AND(All!$V145="P3",All!$AE145="RDP"),Ruler!P$8,IF(AND(All!$V145="P4",All!$AE145="RDP"),Ruler!P$9,IF(AND(All!$V145="P5",All!$AE145="RDP"),Ruler!P$10,IF(AND(All!$V145="P6",All!$AE145="RDP"),Ruler!P$11,IF(AND(All!$V145="P7",All!$AE145="RDP"),Ruler!P$12,IF(AND(All!$V145="P8",All!$AE145="RDP"),Ruler!P$13,IF(AND(All!$V145="P9",All!$AE145="RDP"),Ruler!P$14,IF(AND(All!$V145="P1",All!$AE145="RMS"),Ruler!P$6,IF(AND(All!$V145="P2",All!$AE145="RMS"),Ruler!P$15,IF(AND(All!$V145="P3",All!$AE145="RMS"),Ruler!P$16,IF(AND(All!$V145="P4",All!$AE145="RMS"),Ruler!P$17,IF(AND(All!$V145="P5",All!$AE145="RMS"),Ruler!P$18,IF(AND(All!$V145="P6",All!$AE145="RMS"),Ruler!P$19,IF(AND(All!$V145="P7",All!$AE145="RMS"),Ruler!P$20,IF(AND(All!$V145="P8",All!$AE145="RMS"),Ruler!P$21,IF(AND(All!$V145="P9",All!$AE145="RMS"),Ruler!P$22,IF(AND(All!$V145="P1",All!$AE145="RSS"),Ruler!P$6,IF(AND(All!$V145="P2",All!$AE145="RSS"),Ruler!P$23,IF(AND(All!$V145="P3",All!$AE145="RSS"),Ruler!P$24,IF(AND(All!$V145="P4",All!$AE145="RSS"),Ruler!P$25,IF(AND(All!$V145="P5",All!$AE145="RSS"),Ruler!P$26,IF(AND(All!$V145="P6",All!$AE145="RSS"),Ruler!P$27,IF(AND(All!$V145="P7",All!$AE145="RSS"),Ruler!P$28,IF(AND(All!$V145="P8",All!$AE145="RSS"),Ruler!P$29,IF(AND(All!$V145="P9",All!$AE145="RSS"),Ruler!P$30,0)))))))))))))))))))))))))))</f>
        <v>3</v>
      </c>
      <c r="BX145" s="325">
        <f>IF(AND(All!$V145="P1",All!$AE145="RDP"),Ruler!Q$6,IF(AND(All!$V145="P2",All!$AE145="RDP"),Ruler!Q$7,IF(AND(All!$V145="P3",All!$AE145="RDP"),Ruler!Q$8,IF(AND(All!$V145="P4",All!$AE145="RDP"),Ruler!Q$9,IF(AND(All!$V145="P5",All!$AE145="RDP"),Ruler!Q$10,IF(AND(All!$V145="P6",All!$AE145="RDP"),Ruler!Q$11,IF(AND(All!$V145="P7",All!$AE145="RDP"),Ruler!Q$12,IF(AND(All!$V145="P8",All!$AE145="RDP"),Ruler!Q$13,IF(AND(All!$V145="P9",All!$AE145="RDP"),Ruler!Q$14,IF(AND(All!$V145="P1",All!$AE145="RMS"),Ruler!Q$6,IF(AND(All!$V145="P2",All!$AE145="RMS"),Ruler!Q$15,IF(AND(All!$V145="P3",All!$AE145="RMS"),Ruler!Q$16,IF(AND(All!$V145="P4",All!$AE145="RMS"),Ruler!Q$17,IF(AND(All!$V145="P5",All!$AE145="RMS"),Ruler!Q$18,IF(AND(All!$V145="P6",All!$AE145="RMS"),Ruler!Q$19,IF(AND(All!$V145="P7",All!$AE145="RMS"),Ruler!Q$20,IF(AND(All!$V145="P8",All!$AE145="RMS"),Ruler!Q$21,IF(AND(All!$V145="P9",All!$AE145="RMS"),Ruler!Q$22,IF(AND(All!$V145="P1",All!$AE145="RSS"),Ruler!Q$6,IF(AND(All!$V145="P2",All!$AE145="RSS"),Ruler!Q$23,IF(AND(All!$V145="P3",All!$AE145="RSS"),Ruler!Q$24,IF(AND(All!$V145="P4",All!$AE145="RSS"),Ruler!Q$25,IF(AND(All!$V145="P5",All!$AE145="RSS"),Ruler!Q$26,IF(AND(All!$V145="P6",All!$AE145="RSS"),Ruler!Q$27,IF(AND(All!$V145="P7",All!$AE145="RSS"),Ruler!Q$28,IF(AND(All!$V145="P8",All!$AE145="RSS"),Ruler!Q$29,IF(AND(All!$V145="P9",All!$AE145="RSS"),Ruler!Q$30,0)))))))))))))))))))))))))))</f>
        <v>3</v>
      </c>
      <c r="BY145" s="325">
        <f>IF(AND(All!$V145="P1",All!$AE145="RDP"),Ruler!R$6,IF(AND(All!$V145="P2",All!$AE145="RDP"),Ruler!R$7,IF(AND(All!$V145="P3",All!$AE145="RDP"),Ruler!R$8,IF(AND(All!$V145="P4",All!$AE145="RDP"),Ruler!R$9,IF(AND(All!$V145="P5",All!$AE145="RDP"),Ruler!R$10,IF(AND(All!$V145="P6",All!$AE145="RDP"),Ruler!R$11,IF(AND(All!$V145="P7",All!$AE145="RDP"),Ruler!R$12,IF(AND(All!$V145="P8",All!$AE145="RDP"),Ruler!R$13,IF(AND(All!$V145="P9",All!$AE145="RDP"),Ruler!R$14,IF(AND(All!$V145="P1",All!$AE145="RMS"),Ruler!R$6,IF(AND(All!$V145="P2",All!$AE145="RMS"),Ruler!R$15,IF(AND(All!$V145="P3",All!$AE145="RMS"),Ruler!R$16,IF(AND(All!$V145="P4",All!$AE145="RMS"),Ruler!R$17,IF(AND(All!$V145="P5",All!$AE145="RMS"),Ruler!R$18,IF(AND(All!$V145="P6",All!$AE145="RMS"),Ruler!R$19,IF(AND(All!$V145="P7",All!$AE145="RMS"),Ruler!R$20,IF(AND(All!$V145="P8",All!$AE145="RMS"),Ruler!R$21,IF(AND(All!$V145="P9",All!$AE145="RMS"),Ruler!R$22,IF(AND(All!$V145="P1",All!$AE145="RSS"),Ruler!R$6,IF(AND(All!$V145="P2",All!$AE145="RSS"),Ruler!R$23,IF(AND(All!$V145="P3",All!$AE145="RSS"),Ruler!R$24,IF(AND(All!$V145="P4",All!$AE145="RSS"),Ruler!R$25,IF(AND(All!$V145="P5",All!$AE145="RSS"),Ruler!R$26,IF(AND(All!$V145="P6",All!$AE145="RSS"),Ruler!R$27,IF(AND(All!$V145="P7",All!$AE145="RSS"),Ruler!R$28,IF(AND(All!$V145="P8",All!$AE145="RSS"),Ruler!R$29,IF(AND(All!$V145="P9",All!$AE145="RSS"),Ruler!R$30,0)))))))))))))))))))))))))))</f>
        <v>3</v>
      </c>
      <c r="BZ145" s="325">
        <f>IF(AND(All!$V145="P1",All!$AE145="RDP"),Ruler!S$6,IF(AND(All!$V145="P2",All!$AE145="RDP"),Ruler!S$7,IF(AND(All!$V145="P3",All!$AE145="RDP"),Ruler!S$8,IF(AND(All!$V145="P4",All!$AE145="RDP"),Ruler!S$9,IF(AND(All!$V145="P5",All!$AE145="RDP"),Ruler!S$10,IF(AND(All!$V145="P6",All!$AE145="RDP"),Ruler!S$11,IF(AND(All!$V145="P7",All!$AE145="RDP"),Ruler!S$12,IF(AND(All!$V145="P8",All!$AE145="RDP"),Ruler!S$13,IF(AND(All!$V145="P9",All!$AE145="RDP"),Ruler!S$14,IF(AND(All!$V145="P1",All!$AE145="RMS"),Ruler!S$6,IF(AND(All!$V145="P2",All!$AE145="RMS"),Ruler!S$15,IF(AND(All!$V145="P3",All!$AE145="RMS"),Ruler!S$16,IF(AND(All!$V145="P4",All!$AE145="RMS"),Ruler!S$17,IF(AND(All!$V145="P5",All!$AE145="RMS"),Ruler!S$18,IF(AND(All!$V145="P6",All!$AE145="RMS"),Ruler!S$19,IF(AND(All!$V145="P7",All!$AE145="RMS"),Ruler!S$20,IF(AND(All!$V145="P8",All!$AE145="RMS"),Ruler!S$21,IF(AND(All!$V145="P9",All!$AE145="RMS"),Ruler!S$22,IF(AND(All!$V145="P1",All!$AE145="RSS"),Ruler!S$6,IF(AND(All!$V145="P2",All!$AE145="RSS"),Ruler!S$23,IF(AND(All!$V145="P3",All!$AE145="RSS"),Ruler!S$24,IF(AND(All!$V145="P4",All!$AE145="RSS"),Ruler!S$25,IF(AND(All!$V145="P5",All!$AE145="RSS"),Ruler!S$26,IF(AND(All!$V145="P6",All!$AE145="RSS"),Ruler!S$27,IF(AND(All!$V145="P7",All!$AE145="RSS"),Ruler!S$28,IF(AND(All!$V145="P8",All!$AE145="RSS"),Ruler!S$29,IF(AND(All!$V145="P9",All!$AE145="RSS"),Ruler!S$30,0)))))))))))))))))))))))))))</f>
        <v>2</v>
      </c>
      <c r="CA145" s="325">
        <f>IF(AND(All!$V145="P1",All!$AE145="RDP"),Ruler!T$6,IF(AND(All!$V145="P2",All!$AE145="RDP"),Ruler!T$7,IF(AND(All!$V145="P3",All!$AE145="RDP"),Ruler!T$8,IF(AND(All!$V145="P4",All!$AE145="RDP"),Ruler!T$9,IF(AND(All!$V145="P5",All!$AE145="RDP"),Ruler!T$10,IF(AND(All!$V145="P6",All!$AE145="RDP"),Ruler!T$11,IF(AND(All!$V145="P7",All!$AE145="RDP"),Ruler!T$12,IF(AND(All!$V145="P8",All!$AE145="RDP"),Ruler!T$13,IF(AND(All!$V145="P9",All!$AE145="RDP"),Ruler!T$14,IF(AND(All!$V145="P1",All!$AE145="RMS"),Ruler!T$6,IF(AND(All!$V145="P2",All!$AE145="RMS"),Ruler!T$15,IF(AND(All!$V145="P3",All!$AE145="RMS"),Ruler!T$16,IF(AND(All!$V145="P4",All!$AE145="RMS"),Ruler!T$17,IF(AND(All!$V145="P5",All!$AE145="RMS"),Ruler!T$18,IF(AND(All!$V145="P6",All!$AE145="RMS"),Ruler!T$19,IF(AND(All!$V145="P7",All!$AE145="RMS"),Ruler!T$20,IF(AND(All!$V145="P8",All!$AE145="RMS"),Ruler!T$21,IF(AND(All!$V145="P9",All!$AE145="RMS"),Ruler!T$22,IF(AND(All!$V145="P1",All!$AE145="RSS"),Ruler!T$6,IF(AND(All!$V145="P2",All!$AE145="RSS"),Ruler!T$23,IF(AND(All!$V145="P3",All!$AE145="RSS"),Ruler!T$24,IF(AND(All!$V145="P4",All!$AE145="RSS"),Ruler!T$25,IF(AND(All!$V145="P5",All!$AE145="RSS"),Ruler!T$26,IF(AND(All!$V145="P6",All!$AE145="RSS"),Ruler!T$27,IF(AND(All!$V145="P7",All!$AE145="RSS"),Ruler!T$28,IF(AND(All!$V145="P8",All!$AE145="RSS"),Ruler!T$29,IF(AND(All!$V145="P9",All!$AE145="RSS"),Ruler!T$30,0)))))))))))))))))))))))))))</f>
        <v>3</v>
      </c>
      <c r="CB145" s="325">
        <f>IF(AND(All!$V145="P1",All!$AE145="RDP"),Ruler!U$6,IF(AND(All!$V145="P2",All!$AE145="RDP"),Ruler!U$7,IF(AND(All!$V145="P3",All!$AE145="RDP"),Ruler!U$8,IF(AND(All!$V145="P4",All!$AE145="RDP"),Ruler!U$9,IF(AND(All!$V145="P5",All!$AE145="RDP"),Ruler!U$10,IF(AND(All!$V145="P6",All!$AE145="RDP"),Ruler!U$11,IF(AND(All!$V145="P7",All!$AE145="RDP"),Ruler!U$12,IF(AND(All!$V145="P8",All!$AE145="RDP"),Ruler!U$13,IF(AND(All!$V145="P9",All!$AE145="RDP"),Ruler!U$14,IF(AND(All!$V145="P1",All!$AE145="RMS"),Ruler!U$6,IF(AND(All!$V145="P2",All!$AE145="RMS"),Ruler!U$15,IF(AND(All!$V145="P3",All!$AE145="RMS"),Ruler!U$16,IF(AND(All!$V145="P4",All!$AE145="RMS"),Ruler!U$17,IF(AND(All!$V145="P5",All!$AE145="RMS"),Ruler!U$18,IF(AND(All!$V145="P6",All!$AE145="RMS"),Ruler!U$19,IF(AND(All!$V145="P7",All!$AE145="RMS"),Ruler!U$20,IF(AND(All!$V145="P8",All!$AE145="RMS"),Ruler!U$21,IF(AND(All!$V145="P9",All!$AE145="RMS"),Ruler!U$22,IF(AND(All!$V145="P1",All!$AE145="RSS"),Ruler!U$6,IF(AND(All!$V145="P2",All!$AE145="RSS"),Ruler!U$23,IF(AND(All!$V145="P3",All!$AE145="RSS"),Ruler!U$24,IF(AND(All!$V145="P4",All!$AE145="RSS"),Ruler!U$25,IF(AND(All!$V145="P5",All!$AE145="RSS"),Ruler!U$26,IF(AND(All!$V145="P6",All!$AE145="RSS"),Ruler!U$27,IF(AND(All!$V145="P7",All!$AE145="RSS"),Ruler!U$28,IF(AND(All!$V145="P8",All!$AE145="RSS"),Ruler!U$29,IF(AND(All!$V145="P9",All!$AE145="RSS"),Ruler!U$30,0)))))))))))))))))))))))))))</f>
        <v>2</v>
      </c>
      <c r="CC145" s="325">
        <f>IF(AND(All!$V145="P1",All!$AE145="RDP"),Ruler!V$6,IF(AND(All!$V145="P2",All!$AE145="RDP"),Ruler!V$7,IF(AND(All!$V145="P3",All!$AE145="RDP"),Ruler!V$8,IF(AND(All!$V145="P4",All!$AE145="RDP"),Ruler!V$9,IF(AND(All!$V145="P5",All!$AE145="RDP"),Ruler!V$10,IF(AND(All!$V145="P6",All!$AE145="RDP"),Ruler!V$11,IF(AND(All!$V145="P7",All!$AE145="RDP"),Ruler!V$12,IF(AND(All!$V145="P8",All!$AE145="RDP"),Ruler!V$13,IF(AND(All!$V145="P9",All!$AE145="RDP"),Ruler!V$14,IF(AND(All!$V145="P1",All!$AE145="RMS"),Ruler!V$6,IF(AND(All!$V145="P2",All!$AE145="RMS"),Ruler!V$15,IF(AND(All!$V145="P3",All!$AE145="RMS"),Ruler!V$16,IF(AND(All!$V145="P4",All!$AE145="RMS"),Ruler!V$17,IF(AND(All!$V145="P5",All!$AE145="RMS"),Ruler!V$18,IF(AND(All!$V145="P6",All!$AE145="RMS"),Ruler!V$19,IF(AND(All!$V145="P7",All!$AE145="RMS"),Ruler!V$20,IF(AND(All!$V145="P8",All!$AE145="RMS"),Ruler!V$21,IF(AND(All!$V145="P9",All!$AE145="RMS"),Ruler!V$22,IF(AND(All!$V145="P1",All!$AE145="RSS"),Ruler!V$6,IF(AND(All!$V145="P2",All!$AE145="RSS"),Ruler!V$23,IF(AND(All!$V145="P3",All!$AE145="RSS"),Ruler!V$24,IF(AND(All!$V145="P4",All!$AE145="RSS"),Ruler!V$25,IF(AND(All!$V145="P5",All!$AE145="RSS"),Ruler!V$26,IF(AND(All!$V145="P6",All!$AE145="RSS"),Ruler!V$27,IF(AND(All!$V145="P7",All!$AE145="RSS"),Ruler!V$28,IF(AND(All!$V145="P8",All!$AE145="RSS"),Ruler!V$29,IF(AND(All!$V145="P9",All!$AE145="RSS"),Ruler!V$30,0)))))))))))))))))))))))))))</f>
        <v>2</v>
      </c>
      <c r="CD145" s="325">
        <f>IF(AND(All!$V145="P1",All!$AE145="RDP"),Ruler!W$6,IF(AND(All!$V145="P2",All!$AE145="RDP"),Ruler!W$7,IF(AND(All!$V145="P3",All!$AE145="RDP"),Ruler!W$8,IF(AND(All!$V145="P4",All!$AE145="RDP"),Ruler!W$9,IF(AND(All!$V145="P5",All!$AE145="RDP"),Ruler!W$10,IF(AND(All!$V145="P6",All!$AE145="RDP"),Ruler!W$11,IF(AND(All!$V145="P7",All!$AE145="RDP"),Ruler!W$12,IF(AND(All!$V145="P8",All!$AE145="RDP"),Ruler!W$13,IF(AND(All!$V145="P9",All!$AE145="RDP"),Ruler!W$14,IF(AND(All!$V145="P1",All!$AE145="RMS"),Ruler!W$6,IF(AND(All!$V145="P2",All!$AE145="RMS"),Ruler!W$15,IF(AND(All!$V145="P3",All!$AE145="RMS"),Ruler!W$16,IF(AND(All!$V145="P4",All!$AE145="RMS"),Ruler!W$17,IF(AND(All!$V145="P5",All!$AE145="RMS"),Ruler!W$18,IF(AND(All!$V145="P6",All!$AE145="RMS"),Ruler!W$19,IF(AND(All!$V145="P7",All!$AE145="RMS"),Ruler!W$20,IF(AND(All!$V145="P8",All!$AE145="RMS"),Ruler!W$21,IF(AND(All!$V145="P9",All!$AE145="RMS"),Ruler!W$22,IF(AND(All!$V145="P1",All!$AE145="RSS"),Ruler!W$6,IF(AND(All!$V145="P2",All!$AE145="RSS"),Ruler!W$23,IF(AND(All!$V145="P3",All!$AE145="RSS"),Ruler!W$24,IF(AND(All!$V145="P4",All!$AE145="RSS"),Ruler!W$25,IF(AND(All!$V145="P5",All!$AE145="RSS"),Ruler!W$26,IF(AND(All!$V145="P6",All!$AE145="RSS"),Ruler!W$27,IF(AND(All!$V145="P7",All!$AE145="RSS"),Ruler!W$28,IF(AND(All!$V145="P8",All!$AE145="RSS"),Ruler!W$29,IF(AND(All!$V145="P9",All!$AE145="RSS"),Ruler!W$30,0)))))))))))))))))))))))))))</f>
        <v>1</v>
      </c>
      <c r="CE145" s="325">
        <f>IF(AND(All!$V145="P1",All!$AE145="RDP"),Ruler!X$6,IF(AND(All!$V145="P2",All!$AE145="RDP"),Ruler!X$7,IF(AND(All!$V145="P3",All!$AE145="RDP"),Ruler!X$8,IF(AND(All!$V145="P4",All!$AE145="RDP"),Ruler!X$9,IF(AND(All!$V145="P5",All!$AE145="RDP"),Ruler!X$10,IF(AND(All!$V145="P6",All!$AE145="RDP"),Ruler!X$11,IF(AND(All!$V145="P7",All!$AE145="RDP"),Ruler!X$12,IF(AND(All!$V145="P8",All!$AE145="RDP"),Ruler!X$13,IF(AND(All!$V145="P9",All!$AE145="RDP"),Ruler!X$14,IF(AND(All!$V145="P1",All!$AE145="RMS"),Ruler!X$6,IF(AND(All!$V145="P2",All!$AE145="RMS"),Ruler!X$15,IF(AND(All!$V145="P3",All!$AE145="RMS"),Ruler!X$16,IF(AND(All!$V145="P4",All!$AE145="RMS"),Ruler!X$17,IF(AND(All!$V145="P5",All!$AE145="RMS"),Ruler!X$18,IF(AND(All!$V145="P6",All!$AE145="RMS"),Ruler!X$19,IF(AND(All!$V145="P7",All!$AE145="RMS"),Ruler!X$20,IF(AND(All!$V145="P8",All!$AE145="RMS"),Ruler!X$21,IF(AND(All!$V145="P9",All!$AE145="RMS"),Ruler!X$22,IF(AND(All!$V145="P1",All!$AE145="RSS"),Ruler!X$6,IF(AND(All!$V145="P2",All!$AE145="RSS"),Ruler!X$23,IF(AND(All!$V145="P3",All!$AE145="RSS"),Ruler!X$24,IF(AND(All!$V145="P4",All!$AE145="RSS"),Ruler!X$25,IF(AND(All!$V145="P5",All!$AE145="RSS"),Ruler!X$26,IF(AND(All!$V145="P6",All!$AE145="RSS"),Ruler!X$27,IF(AND(All!$V145="P7",All!$AE145="RSS"),Ruler!X$28,IF(AND(All!$V145="P8",All!$AE145="RSS"),Ruler!X$29,IF(AND(All!$V145="P9",All!$AE145="RSS"),Ruler!X$30,0)))))))))))))))))))))))))))</f>
        <v>3</v>
      </c>
      <c r="CF145" s="325">
        <f>IF(AND(All!$V145="P1",All!$AE145="RDP"),Ruler!Y$6,IF(AND(All!$V145="P2",All!$AE145="RDP"),Ruler!Y$7,IF(AND(All!$V145="P3",All!$AE145="RDP"),Ruler!Y$8,IF(AND(All!$V145="P4",All!$AE145="RDP"),Ruler!Y$9,IF(AND(All!$V145="P5",All!$AE145="RDP"),Ruler!Y$10,IF(AND(All!$V145="P6",All!$AE145="RDP"),Ruler!Y$11,IF(AND(All!$V145="P7",All!$AE145="RDP"),Ruler!Y$12,IF(AND(All!$V145="P8",All!$AE145="RDP"),Ruler!Y$13,IF(AND(All!$V145="P9",All!$AE145="RDP"),Ruler!Y$14,IF(AND(All!$V145="P1",All!$AE145="RMS"),Ruler!Y$6,IF(AND(All!$V145="P2",All!$AE145="RMS"),Ruler!Y$15,IF(AND(All!$V145="P3",All!$AE145="RMS"),Ruler!Y$16,IF(AND(All!$V145="P4",All!$AE145="RMS"),Ruler!Y$17,IF(AND(All!$V145="P5",All!$AE145="RMS"),Ruler!Y$18,IF(AND(All!$V145="P6",All!$AE145="RMS"),Ruler!Y$19,IF(AND(All!$V145="P7",All!$AE145="RMS"),Ruler!Y$20,IF(AND(All!$V145="P8",All!$AE145="RMS"),Ruler!Y$21,IF(AND(All!$V145="P9",All!$AE145="RMS"),Ruler!Y$22,IF(AND(All!$V145="P1",All!$AE145="RSS"),Ruler!Y$6,IF(AND(All!$V145="P2",All!$AE145="RSS"),Ruler!Y$23,IF(AND(All!$V145="P3",All!$AE145="RSS"),Ruler!Y$24,IF(AND(All!$V145="P4",All!$AE145="RSS"),Ruler!Y$25,IF(AND(All!$V145="P5",All!$AE145="RSS"),Ruler!Y$26,IF(AND(All!$V145="P6",All!$AE145="RSS"),Ruler!Y$27,IF(AND(All!$V145="P7",All!$AE145="RSS"),Ruler!Y$28,IF(AND(All!$V145="P8",All!$AE145="RSS"),Ruler!Y$29,IF(AND(All!$V145="P9",All!$AE145="RSS"),Ruler!Y$30,0)))))))))))))))))))))))))))</f>
        <v>2</v>
      </c>
      <c r="CG145" s="325">
        <f>IF(AND(All!$V145="P1",All!$AE145="RDP"),Ruler!Z$6,IF(AND(All!$V145="P2",All!$AE145="RDP"),Ruler!Z$7,IF(AND(All!$V145="P3",All!$AE145="RDP"),Ruler!Z$8,IF(AND(All!$V145="P4",All!$AE145="RDP"),Ruler!Z$9,IF(AND(All!$V145="P5",All!$AE145="RDP"),Ruler!Z$10,IF(AND(All!$V145="P6",All!$AE145="RDP"),Ruler!Z$11,IF(AND(All!$V145="P7",All!$AE145="RDP"),Ruler!Z$12,IF(AND(All!$V145="P8",All!$AE145="RDP"),Ruler!Z$13,IF(AND(All!$V145="P9",All!$AE145="RDP"),Ruler!Z$14,IF(AND(All!$V145="P1",All!$AE145="RMS"),Ruler!Z$6,IF(AND(All!$V145="P2",All!$AE145="RMS"),Ruler!Z$15,IF(AND(All!$V145="P3",All!$AE145="RMS"),Ruler!Z$16,IF(AND(All!$V145="P4",All!$AE145="RMS"),Ruler!Z$17,IF(AND(All!$V145="P5",All!$AE145="RMS"),Ruler!Z$18,IF(AND(All!$V145="P6",All!$AE145="RMS"),Ruler!Z$19,IF(AND(All!$V145="P7",All!$AE145="RMS"),Ruler!Z$20,IF(AND(All!$V145="P8",All!$AE145="RMS"),Ruler!Z$21,IF(AND(All!$V145="P9",All!$AE145="RMS"),Ruler!Z$22,IF(AND(All!$V145="P1",All!$AE145="RSS"),Ruler!Z$6,IF(AND(All!$V145="P2",All!$AE145="RSS"),Ruler!Z$23,IF(AND(All!$V145="P3",All!$AE145="RSS"),Ruler!Z$24,IF(AND(All!$V145="P4",All!$AE145="RSS"),Ruler!Z$25,IF(AND(All!$V145="P5",All!$AE145="RSS"),Ruler!Z$26,IF(AND(All!$V145="P6",All!$AE145="RSS"),Ruler!Z$27,IF(AND(All!$V145="P7",All!$AE145="RSS"),Ruler!Z$28,IF(AND(All!$V145="P8",All!$AE145="RSS"),Ruler!Z$29,IF(AND(All!$V145="P9",All!$AE145="RSS"),Ruler!Z$30,0)))))))))))))))))))))))))))</f>
        <v>2</v>
      </c>
      <c r="CH145" s="325">
        <f>IF(AND(All!$V145="P1",All!$AE145="RDP"),Ruler!AA$6,IF(AND(All!$V145="P2",All!$AE145="RDP"),Ruler!AA$7,IF(AND(All!$V145="P3",All!$AE145="RDP"),Ruler!AA$8,IF(AND(All!$V145="P4",All!$AE145="RDP"),Ruler!AA$9,IF(AND(All!$V145="P5",All!$AE145="RDP"),Ruler!AA$10,IF(AND(All!$V145="P6",All!$AE145="RDP"),Ruler!AA$11,IF(AND(All!$V145="P7",All!$AE145="RDP"),Ruler!AA$12,IF(AND(All!$V145="P8",All!$AE145="RDP"),Ruler!AA$13,IF(AND(All!$V145="P9",All!$AE145="RDP"),Ruler!AA$14,IF(AND(All!$V145="P1",All!$AE145="RMS"),Ruler!AA$6,IF(AND(All!$V145="P2",All!$AE145="RMS"),Ruler!AA$15,IF(AND(All!$V145="P3",All!$AE145="RMS"),Ruler!AA$16,IF(AND(All!$V145="P4",All!$AE145="RMS"),Ruler!AA$17,IF(AND(All!$V145="P5",All!$AE145="RMS"),Ruler!AA$18,IF(AND(All!$V145="P6",All!$AE145="RMS"),Ruler!AA$19,IF(AND(All!$V145="P7",All!$AE145="RMS"),Ruler!AA$20,IF(AND(All!$V145="P8",All!$AE145="RMS"),Ruler!AA$21,IF(AND(All!$V145="P9",All!$AE145="RMS"),Ruler!AA$22,IF(AND(All!$V145="P1",All!$AE145="RSS"),Ruler!AA$6,IF(AND(All!$V145="P2",All!$AE145="RSS"),Ruler!AA$23,IF(AND(All!$V145="P3",All!$AE145="RSS"),Ruler!AA$24,IF(AND(All!$V145="P4",All!$AE145="RSS"),Ruler!AA$25,IF(AND(All!$V145="P5",All!$AE145="RSS"),Ruler!AA$26,IF(AND(All!$V145="P6",All!$AE145="RSS"),Ruler!AA$27,IF(AND(All!$V145="P7",All!$AE145="RSS"),Ruler!AA$28,IF(AND(All!$V145="P8",All!$AE145="RSS"),Ruler!AA$29,IF(AND(All!$V145="P9",All!$AE145="RSS"),Ruler!AA$30,0)))))))))))))))))))))))))))</f>
        <v>1</v>
      </c>
      <c r="CI145" s="325">
        <f>IF(AND(All!$V145="P1",All!$AE145="RDP"),Ruler!AB$6,IF(AND(All!$V145="P2",All!$AE145="RDP"),Ruler!AB$7,IF(AND(All!$V145="P3",All!$AE145="RDP"),Ruler!AB$8,IF(AND(All!$V145="P4",All!$AE145="RDP"),Ruler!AB$9,IF(AND(All!$V145="P5",All!$AE145="RDP"),Ruler!AB$10,IF(AND(All!$V145="P6",All!$AE145="RDP"),Ruler!AB$11,IF(AND(All!$V145="P7",All!$AE145="RDP"),Ruler!AB$12,IF(AND(All!$V145="P8",All!$AE145="RDP"),Ruler!AB$13,IF(AND(All!$V145="P9",All!$AE145="RDP"),Ruler!AB$14,IF(AND(All!$V145="P1",All!$AE145="RMS"),Ruler!AB$6,IF(AND(All!$V145="P2",All!$AE145="RMS"),Ruler!AB$15,IF(AND(All!$V145="P3",All!$AE145="RMS"),Ruler!AB$16,IF(AND(All!$V145="P4",All!$AE145="RMS"),Ruler!AB$17,IF(AND(All!$V145="P5",All!$AE145="RMS"),Ruler!AB$18,IF(AND(All!$V145="P6",All!$AE145="RMS"),Ruler!AB$19,IF(AND(All!$V145="P7",All!$AE145="RMS"),Ruler!AB$20,IF(AND(All!$V145="P8",All!$AE145="RMS"),Ruler!AB$21,IF(AND(All!$V145="P9",All!$AE145="RMS"),Ruler!AB$22,IF(AND(All!$V145="P1",All!$AE145="RSS"),Ruler!AB$6,IF(AND(All!$V145="P2",All!$AE145="RSS"),Ruler!AB$23,IF(AND(All!$V145="P3",All!$AE145="RSS"),Ruler!AB$24,IF(AND(All!$V145="P4",All!$AE145="RSS"),Ruler!AB$25,IF(AND(All!$V145="P5",All!$AE145="RSS"),Ruler!AB$26,IF(AND(All!$V145="P6",All!$AE145="RSS"),Ruler!AB$27,IF(AND(All!$V145="P7",All!$AE145="RSS"),Ruler!AB$28,IF(AND(All!$V145="P8",All!$AE145="RSS"),Ruler!AB$29,IF(AND(All!$V145="P9",All!$AE145="RSS"),Ruler!AB$30,0)))))))))))))))))))))))))))</f>
        <v>1</v>
      </c>
      <c r="CJ145" s="377">
        <f>Table9[[#This Row],[R-B1]]-Table9[[#This Row],[B1]]</f>
        <v>1</v>
      </c>
      <c r="CK145" s="378">
        <f>Table9[[#This Row],[R-B2]]-Table9[[#This Row],[B2]]</f>
        <v>1</v>
      </c>
      <c r="CL145" s="378">
        <f>Table9[[#This Row],[R-B3]]-Table9[[#This Row],[B3]]</f>
        <v>1</v>
      </c>
      <c r="CM145" s="378">
        <f>Table9[[#This Row],[R-B4]]-Table9[[#This Row],[B4]]</f>
        <v>0</v>
      </c>
      <c r="CN145" s="378">
        <f>Table9[[#This Row],[R-B5]]-Table9[[#This Row],[B5]]</f>
        <v>0</v>
      </c>
      <c r="CO145" s="378">
        <f>Table9[[#This Row],[R-B6]]-Table9[[#This Row],[B6]]</f>
        <v>0</v>
      </c>
      <c r="CP145" s="378">
        <f>Table9[[#This Row],[R-B7]]-Table9[[#This Row],[B7]]</f>
        <v>0</v>
      </c>
      <c r="CQ145" s="378">
        <f>Table9[[#This Row],[R-B8]]-Table9[[#This Row],[B8]]</f>
        <v>0</v>
      </c>
      <c r="CR145" s="378">
        <f>Table9[[#This Row],[R-B9]]-Table9[[#This Row],[B9]]</f>
        <v>1</v>
      </c>
      <c r="CS145" s="378">
        <f>Table9[[#This Row],[R-B10]]-Table9[[#This Row],[B10]]</f>
        <v>0</v>
      </c>
      <c r="CT145" s="378">
        <f>Table9[[#This Row],[R-B11]]-Table9[[#This Row],[B11]]</f>
        <v>0</v>
      </c>
      <c r="CU145" s="378">
        <f>Table9[[#This Row],[R-B12]]-Table9[[#This Row],[B12]]</f>
        <v>0</v>
      </c>
      <c r="CV145" s="378">
        <f>Table9[[#This Row],[R-K1]]-Table9[[#This Row],[K1]]</f>
        <v>0</v>
      </c>
      <c r="CW145" s="378">
        <f>Table9[[#This Row],[R-K2]]-Table9[[#This Row],[K2]]</f>
        <v>0</v>
      </c>
      <c r="CX145" s="378">
        <f>Table9[[#This Row],[R-K3]]-Table9[[#This Row],[K3]]</f>
        <v>0</v>
      </c>
      <c r="CY145" s="378">
        <f>Table9[[#This Row],[R-K4]]-Table9[[#This Row],[K4]]</f>
        <v>1</v>
      </c>
      <c r="CZ145" s="378">
        <f>Table9[[#This Row],[R-K5]]-Table9[[#This Row],[K5]]</f>
        <v>0</v>
      </c>
      <c r="DA145" s="378">
        <f>Table9[[#This Row],[R-P1]]-Table9[[#This Row],[P1]]</f>
        <v>0</v>
      </c>
      <c r="DB145" s="378">
        <f>Table9[[#This Row],[R-P2]]-Table9[[#This Row],[P2]]</f>
        <v>0</v>
      </c>
      <c r="DC145" s="378">
        <f>Table9[[#This Row],[R-P3]]-Table9[[#This Row],[P3]]</f>
        <v>1</v>
      </c>
      <c r="DD145" s="378">
        <f>Table9[[#This Row],[R-P4]]-Table9[[#This Row],[P4]]</f>
        <v>1</v>
      </c>
      <c r="DE145" s="378">
        <f>Table9[[#This Row],[R-P5]]-Table9[[#This Row],[P5]]</f>
        <v>0</v>
      </c>
      <c r="DF145" s="378">
        <f>Table9[[#This Row],[R-E1]]-Table9[[#This Row],[E1]]</f>
        <v>0</v>
      </c>
      <c r="DG145" s="379">
        <f>Table9[[#This Row],[R-E2]]-Table9[[#This Row],[E2]]</f>
        <v>0</v>
      </c>
      <c r="DH145" s="43">
        <f>COUNTIF(Table9[[#This Row],[G-B1]:[G-B12]],"&lt;=0")/12*100</f>
        <v>66.666666666666657</v>
      </c>
      <c r="DI145" s="43">
        <f>COUNTIF(Table9[[#This Row],[G-K1]:[G-K5]],"&lt;=0")/5*100</f>
        <v>80</v>
      </c>
      <c r="DJ145" s="43">
        <f>COUNTIF(Table9[[#This Row],[G-P1]:[G-P5]],"&lt;=0")/5*100</f>
        <v>60</v>
      </c>
      <c r="DK145" s="43">
        <f>COUNTIF(Table9[[#This Row],[G-E1]:[G-E2]],"&lt;=0")/2*100</f>
        <v>100</v>
      </c>
      <c r="DL145" s="450">
        <f>IF(AE145="RDP",(COUNTIF(Table9[[#This Row],[G-B3]],"&lt;=0")+COUNTIF(Table9[[#This Row],[G-B4]],"&lt;=0")+COUNTIF(Table9[[#This Row],[G-B7]],"&lt;=0")+COUNTIF(Table9[[#This Row],[G-B11]],"&lt;=0")+COUNTIF(Table9[[#This Row],[G-K2]],"&lt;=0"))/5*100,IF(AE145="RMS",(COUNTIF(Table9[[#This Row],[G-B4]],"&lt;=0")+COUNTIF(Table9[[#This Row],[G-B5]],"&lt;=0")+COUNTIF(Table9[[#This Row],[G-B10]],"&lt;=0")+COUNTIF(Table9[[#This Row],[G-B12]],"&lt;=0")+COUNTIF(Table9[[#This Row],[G-K2]],"&lt;=0"))/5*100,IF(AE145="RSS",(COUNTIF(Table9[[#This Row],[G-B1]],"&lt;=0")+COUNTIF(Table9[[#This Row],[G-B2]],"&lt;=0")+COUNTIF(Table9[[#This Row],[G-B6]],"&lt;=0")+COUNTIF(Table9[[#This Row],[G-B11]],"&lt;=0")+COUNTIF(Table9[[#This Row],[G-B12]],"&lt;=0"))/5*100,0)))</f>
        <v>100</v>
      </c>
      <c r="DM145" s="380">
        <v>83</v>
      </c>
      <c r="DN145" s="381">
        <v>80</v>
      </c>
      <c r="DO145" s="381">
        <v>80</v>
      </c>
      <c r="DP145" s="381">
        <v>100</v>
      </c>
      <c r="DQ145" s="381">
        <v>100</v>
      </c>
      <c r="DR145" s="380">
        <v>17</v>
      </c>
      <c r="DS145" s="381">
        <v>20</v>
      </c>
      <c r="DT145" s="381">
        <v>20</v>
      </c>
      <c r="DU145" s="381">
        <v>0</v>
      </c>
      <c r="DV145" s="381">
        <v>0</v>
      </c>
      <c r="DW145" s="380">
        <v>8</v>
      </c>
      <c r="DX145" s="381">
        <v>20</v>
      </c>
      <c r="DY145" s="381">
        <v>20</v>
      </c>
      <c r="DZ145" s="381">
        <v>0</v>
      </c>
      <c r="EA145" s="382">
        <v>0</v>
      </c>
      <c r="EB145" s="335" t="s">
        <v>313</v>
      </c>
      <c r="EC145" s="324" t="s">
        <v>185</v>
      </c>
      <c r="ED145" s="324" t="s">
        <v>1224</v>
      </c>
      <c r="EE145" s="338"/>
    </row>
    <row r="146" spans="2:135" ht="134.25" hidden="1" customHeight="1" thickBot="1" x14ac:dyDescent="0.35">
      <c r="B146" s="282">
        <v>151</v>
      </c>
      <c r="C146" s="42" t="s">
        <v>134</v>
      </c>
      <c r="D146" s="45">
        <v>46220</v>
      </c>
      <c r="E146" s="462" t="s">
        <v>1225</v>
      </c>
      <c r="F146" s="43">
        <v>1125784</v>
      </c>
      <c r="G146" s="357">
        <f t="shared" ca="1" si="9"/>
        <v>36.330499362633191</v>
      </c>
      <c r="H146" s="283">
        <v>33055</v>
      </c>
      <c r="I146" s="43" t="s">
        <v>179</v>
      </c>
      <c r="J146" s="43" t="s">
        <v>137</v>
      </c>
      <c r="K146" s="43" t="s">
        <v>241</v>
      </c>
      <c r="L146" s="43" t="s">
        <v>618</v>
      </c>
      <c r="M146" s="42" t="s">
        <v>242</v>
      </c>
      <c r="N146" s="43"/>
      <c r="O146" s="43" t="s">
        <v>142</v>
      </c>
      <c r="P146" s="44" t="s">
        <v>1226</v>
      </c>
      <c r="Q146" s="43" t="s">
        <v>177</v>
      </c>
      <c r="R146" s="45">
        <v>46477</v>
      </c>
      <c r="S146" s="45">
        <v>45717</v>
      </c>
      <c r="T146" s="286">
        <f t="shared" ca="1" si="10"/>
        <v>1.6361111111111111</v>
      </c>
      <c r="U146" s="43"/>
      <c r="V146" s="43" t="s">
        <v>58</v>
      </c>
      <c r="W146" s="46"/>
      <c r="X146" s="309">
        <f ca="1">($T$1-Table9[[#This Row],[Date of Appointment to Current Grade]])/365</f>
        <v>1.6400884037290793</v>
      </c>
      <c r="Y146" s="45">
        <v>45717</v>
      </c>
      <c r="Z146" s="343" t="s">
        <v>674</v>
      </c>
      <c r="AA146" s="45">
        <v>46204</v>
      </c>
      <c r="AB146" s="46">
        <f ca="1">($T$1-Table9[[#This Row],[Date in Position]])/365</f>
        <v>0.3058418283866135</v>
      </c>
      <c r="AC146" s="43"/>
      <c r="AD146" s="43"/>
      <c r="AE146" s="43" t="s">
        <v>139</v>
      </c>
      <c r="AF146" s="43" t="s">
        <v>188</v>
      </c>
      <c r="AG146" s="47" t="s">
        <v>1227</v>
      </c>
      <c r="AH146" s="47" t="s">
        <v>1228</v>
      </c>
      <c r="AI146" s="47" t="s">
        <v>1229</v>
      </c>
      <c r="AJ146" s="42" t="s">
        <v>331</v>
      </c>
      <c r="AK146" s="48" t="s">
        <v>1230</v>
      </c>
      <c r="AL146" s="42" t="s">
        <v>153</v>
      </c>
      <c r="AM146" s="48" t="s">
        <v>1231</v>
      </c>
      <c r="AN146" s="323"/>
      <c r="BK146" s="328"/>
      <c r="BL146" s="325">
        <f>IF(AND(All!$V146="P1",All!$AE146="RDP"),Ruler!E$6,IF(AND(All!$V146="P2",All!$AE146="RDP"),Ruler!E$7,IF(AND(All!$V146="P3",All!$AE146="RDP"),Ruler!E$8,IF(AND(All!$V146="P4",All!$AE146="RDP"),Ruler!E$9,IF(AND(All!$V146="P5",All!$AE146="RDP"),Ruler!E$10,IF(AND(All!$V146="P6",All!$AE146="RDP"),Ruler!E$11,IF(AND(All!$V146="P7",All!$AE146="RDP"),Ruler!E$12,IF(AND(All!$V146="P8",All!$AE146="RDP"),Ruler!E$13,IF(AND(All!$V146="P9",All!$AE146="RDP"),Ruler!E$14,IF(AND(All!$V146="P1",All!$AE146="RMS"),Ruler!E$6,IF(AND(All!$V146="P2",All!$AE146="RMS"),Ruler!E$15,IF(AND(All!$V146="P3",All!$AE146="RMS"),Ruler!E$16,IF(AND(All!$V146="P4",All!$AE146="RMS"),Ruler!E$17,IF(AND(All!$V146="P5",All!$AE146="RMS"),Ruler!E$18,IF(AND(All!$V146="P6",All!$AE146="RMS"),Ruler!E$19,IF(AND(All!$V146="P7",All!$AE146="RMS"),Ruler!E$20,IF(AND(All!$V146="P8",All!$AE146="RMS"),Ruler!E$21,IF(AND(All!$V146="P9",All!$AE146="RMS"),Ruler!E$22,IF(AND(All!$V146="P1",All!$AE146="RSS"),Ruler!E$6,IF(AND(All!$V146="P2",All!$AE146="RSS"),Ruler!E$23,IF(AND(All!$V146="P3",All!$AE146="RSS"),Ruler!E$24,IF(AND(All!$V146="P4",All!$AE146="RSS"),Ruler!E$25,IF(AND(All!$V146="P5",All!$AE146="RSS"),Ruler!E$26,IF(AND(All!$V146="P6",All!$AE146="RSS"),Ruler!E$27,IF(AND(All!$V146="P7",All!$AE146="RSS"),Ruler!E$28,IF(AND(All!$V146="P8",All!$AE146="RSS"),Ruler!E$29,IF(AND(All!$V146="P9",All!$AE146="RSS"),Ruler!E$30,0)))))))))))))))))))))))))))</f>
        <v>3</v>
      </c>
      <c r="BM146" s="325">
        <f>IF(AND(All!$V146="P1",All!$AE146="RDP"),Ruler!F$6,IF(AND(All!$V146="P2",All!$AE146="RDP"),Ruler!F$7,IF(AND(All!$V146="P3",All!$AE146="RDP"),Ruler!F$8,IF(AND(All!$V146="P4",All!$AE146="RDP"),Ruler!F$9,IF(AND(All!$V146="P5",All!$AE146="RDP"),Ruler!F$10,IF(AND(All!$V146="P6",All!$AE146="RDP"),Ruler!F$11,IF(AND(All!$V146="P7",All!$AE146="RDP"),Ruler!F$12,IF(AND(All!$V146="P8",All!$AE146="RDP"),Ruler!F$13,IF(AND(All!$V146="P9",All!$AE146="RDP"),Ruler!F$14,IF(AND(All!$V146="P1",All!$AE146="RMS"),Ruler!F$6,IF(AND(All!$V146="P2",All!$AE146="RMS"),Ruler!F$15,IF(AND(All!$V146="P3",All!$AE146="RMS"),Ruler!F$16,IF(AND(All!$V146="P4",All!$AE146="RMS"),Ruler!F$17,IF(AND(All!$V146="P5",All!$AE146="RMS"),Ruler!F$18,IF(AND(All!$V146="P6",All!$AE146="RMS"),Ruler!F$19,IF(AND(All!$V146="P7",All!$AE146="RMS"),Ruler!F$20,IF(AND(All!$V146="P8",All!$AE146="RMS"),Ruler!F$21,IF(AND(All!$V146="P9",All!$AE146="RMS"),Ruler!F$22,IF(AND(All!$V146="P1",All!$AE146="RSS"),Ruler!F$6,IF(AND(All!$V146="P2",All!$AE146="RSS"),Ruler!F$23,IF(AND(All!$V146="P3",All!$AE146="RSS"),Ruler!F$24,IF(AND(All!$V146="P4",All!$AE146="RSS"),Ruler!F$25,IF(AND(All!$V146="P5",All!$AE146="RSS"),Ruler!F$26,IF(AND(All!$V146="P6",All!$AE146="RSS"),Ruler!F$27,IF(AND(All!$V146="P7",All!$AE146="RSS"),Ruler!F$28,IF(AND(All!$V146="P8",All!$AE146="RSS"),Ruler!F$29,IF(AND(All!$V146="P9",All!$AE146="RSS"),Ruler!F$30,0)))))))))))))))))))))))))))</f>
        <v>3</v>
      </c>
      <c r="BN146" s="325">
        <f>IF(AND(All!$V146="P1",All!$AE146="RDP"),Ruler!G$6,IF(AND(All!$V146="P2",All!$AE146="RDP"),Ruler!G$7,IF(AND(All!$V146="P3",All!$AE146="RDP"),Ruler!G$8,IF(AND(All!$V146="P4",All!$AE146="RDP"),Ruler!G$9,IF(AND(All!$V146="P5",All!$AE146="RDP"),Ruler!G$10,IF(AND(All!$V146="P6",All!$AE146="RDP"),Ruler!G$11,IF(AND(All!$V146="P7",All!$AE146="RDP"),Ruler!G$12,IF(AND(All!$V146="P8",All!$AE146="RDP"),Ruler!G$13,IF(AND(All!$V146="P9",All!$AE146="RDP"),Ruler!G$14,IF(AND(All!$V146="P1",All!$AE146="RMS"),Ruler!G$6,IF(AND(All!$V146="P2",All!$AE146="RMS"),Ruler!G$15,IF(AND(All!$V146="P3",All!$AE146="RMS"),Ruler!G$16,IF(AND(All!$V146="P4",All!$AE146="RMS"),Ruler!G$17,IF(AND(All!$V146="P5",All!$AE146="RMS"),Ruler!G$18,IF(AND(All!$V146="P6",All!$AE146="RMS"),Ruler!G$19,IF(AND(All!$V146="P7",All!$AE146="RMS"),Ruler!G$20,IF(AND(All!$V146="P8",All!$AE146="RMS"),Ruler!G$21,IF(AND(All!$V146="P9",All!$AE146="RMS"),Ruler!G$22,IF(AND(All!$V146="P1",All!$AE146="RSS"),Ruler!G$6,IF(AND(All!$V146="P2",All!$AE146="RSS"),Ruler!G$23,IF(AND(All!$V146="P3",All!$AE146="RSS"),Ruler!G$24,IF(AND(All!$V146="P4",All!$AE146="RSS"),Ruler!G$25,IF(AND(All!$V146="P5",All!$AE146="RSS"),Ruler!G$26,IF(AND(All!$V146="P6",All!$AE146="RSS"),Ruler!G$27,IF(AND(All!$V146="P7",All!$AE146="RSS"),Ruler!G$28,IF(AND(All!$V146="P8",All!$AE146="RSS"),Ruler!G$29,IF(AND(All!$V146="P9",All!$AE146="RSS"),Ruler!G$30,0)))))))))))))))))))))))))))</f>
        <v>2</v>
      </c>
      <c r="BO146" s="325">
        <f>IF(AND(All!$V146="P1",All!$AE146="RDP"),Ruler!H$6,IF(AND(All!$V146="P2",All!$AE146="RDP"),Ruler!H$7,IF(AND(All!$V146="P3",All!$AE146="RDP"),Ruler!H$8,IF(AND(All!$V146="P4",All!$AE146="RDP"),Ruler!H$9,IF(AND(All!$V146="P5",All!$AE146="RDP"),Ruler!H$10,IF(AND(All!$V146="P6",All!$AE146="RDP"),Ruler!H$11,IF(AND(All!$V146="P7",All!$AE146="RDP"),Ruler!H$12,IF(AND(All!$V146="P8",All!$AE146="RDP"),Ruler!H$13,IF(AND(All!$V146="P9",All!$AE146="RDP"),Ruler!H$14,IF(AND(All!$V146="P1",All!$AE146="RMS"),Ruler!H$6,IF(AND(All!$V146="P2",All!$AE146="RMS"),Ruler!H$15,IF(AND(All!$V146="P3",All!$AE146="RMS"),Ruler!H$16,IF(AND(All!$V146="P4",All!$AE146="RMS"),Ruler!H$17,IF(AND(All!$V146="P5",All!$AE146="RMS"),Ruler!H$18,IF(AND(All!$V146="P6",All!$AE146="RMS"),Ruler!H$19,IF(AND(All!$V146="P7",All!$AE146="RMS"),Ruler!H$20,IF(AND(All!$V146="P8",All!$AE146="RMS"),Ruler!H$21,IF(AND(All!$V146="P9",All!$AE146="RMS"),Ruler!H$22,IF(AND(All!$V146="P1",All!$AE146="RSS"),Ruler!H$6,IF(AND(All!$V146="P2",All!$AE146="RSS"),Ruler!H$23,IF(AND(All!$V146="P3",All!$AE146="RSS"),Ruler!H$24,IF(AND(All!$V146="P4",All!$AE146="RSS"),Ruler!H$25,IF(AND(All!$V146="P5",All!$AE146="RSS"),Ruler!H$26,IF(AND(All!$V146="P6",All!$AE146="RSS"),Ruler!H$27,IF(AND(All!$V146="P7",All!$AE146="RSS"),Ruler!H$28,IF(AND(All!$V146="P8",All!$AE146="RSS"),Ruler!H$29,IF(AND(All!$V146="P9",All!$AE146="RSS"),Ruler!H$30,0)))))))))))))))))))))))))))</f>
        <v>3</v>
      </c>
      <c r="BP146" s="325">
        <f>IF(AND(All!$V146="P1",All!$AE146="RDP"),Ruler!I$6,IF(AND(All!$V146="P2",All!$AE146="RDP"),Ruler!I$7,IF(AND(All!$V146="P3",All!$AE146="RDP"),Ruler!I$8,IF(AND(All!$V146="P4",All!$AE146="RDP"),Ruler!I$9,IF(AND(All!$V146="P5",All!$AE146="RDP"),Ruler!I$10,IF(AND(All!$V146="P6",All!$AE146="RDP"),Ruler!I$11,IF(AND(All!$V146="P7",All!$AE146="RDP"),Ruler!I$12,IF(AND(All!$V146="P8",All!$AE146="RDP"),Ruler!I$13,IF(AND(All!$V146="P9",All!$AE146="RDP"),Ruler!I$14,IF(AND(All!$V146="P1",All!$AE146="RMS"),Ruler!I$6,IF(AND(All!$V146="P2",All!$AE146="RMS"),Ruler!I$15,IF(AND(All!$V146="P3",All!$AE146="RMS"),Ruler!I$16,IF(AND(All!$V146="P4",All!$AE146="RMS"),Ruler!I$17,IF(AND(All!$V146="P5",All!$AE146="RMS"),Ruler!I$18,IF(AND(All!$V146="P6",All!$AE146="RMS"),Ruler!I$19,IF(AND(All!$V146="P7",All!$AE146="RMS"),Ruler!I$20,IF(AND(All!$V146="P8",All!$AE146="RMS"),Ruler!I$21,IF(AND(All!$V146="P9",All!$AE146="RMS"),Ruler!I$22,IF(AND(All!$V146="P1",All!$AE146="RSS"),Ruler!I$6,IF(AND(All!$V146="P2",All!$AE146="RSS"),Ruler!I$23,IF(AND(All!$V146="P3",All!$AE146="RSS"),Ruler!I$24,IF(AND(All!$V146="P4",All!$AE146="RSS"),Ruler!I$25,IF(AND(All!$V146="P5",All!$AE146="RSS"),Ruler!I$26,IF(AND(All!$V146="P6",All!$AE146="RSS"),Ruler!I$27,IF(AND(All!$V146="P7",All!$AE146="RSS"),Ruler!I$28,IF(AND(All!$V146="P8",All!$AE146="RSS"),Ruler!I$29,IF(AND(All!$V146="P9",All!$AE146="RSS"),Ruler!I$30,0)))))))))))))))))))))))))))</f>
        <v>3</v>
      </c>
      <c r="BQ146" s="325">
        <f>IF(AND(All!$V146="P1",All!$AE146="RDP"),Ruler!J$6,IF(AND(All!$V146="P2",All!$AE146="RDP"),Ruler!J$7,IF(AND(All!$V146="P3",All!$AE146="RDP"),Ruler!J$8,IF(AND(All!$V146="P4",All!$AE146="RDP"),Ruler!J$9,IF(AND(All!$V146="P5",All!$AE146="RDP"),Ruler!J$10,IF(AND(All!$V146="P6",All!$AE146="RDP"),Ruler!J$11,IF(AND(All!$V146="P7",All!$AE146="RDP"),Ruler!J$12,IF(AND(All!$V146="P8",All!$AE146="RDP"),Ruler!J$13,IF(AND(All!$V146="P9",All!$AE146="RDP"),Ruler!J$14,IF(AND(All!$V146="P1",All!$AE146="RMS"),Ruler!J$6,IF(AND(All!$V146="P2",All!$AE146="RMS"),Ruler!J$15,IF(AND(All!$V146="P3",All!$AE146="RMS"),Ruler!J$16,IF(AND(All!$V146="P4",All!$AE146="RMS"),Ruler!J$17,IF(AND(All!$V146="P5",All!$AE146="RMS"),Ruler!J$18,IF(AND(All!$V146="P6",All!$AE146="RMS"),Ruler!J$19,IF(AND(All!$V146="P7",All!$AE146="RMS"),Ruler!J$20,IF(AND(All!$V146="P8",All!$AE146="RMS"),Ruler!J$21,IF(AND(All!$V146="P9",All!$AE146="RMS"),Ruler!J$22,IF(AND(All!$V146="P1",All!$AE146="RSS"),Ruler!J$6,IF(AND(All!$V146="P2",All!$AE146="RSS"),Ruler!J$23,IF(AND(All!$V146="P3",All!$AE146="RSS"),Ruler!J$24,IF(AND(All!$V146="P4",All!$AE146="RSS"),Ruler!J$25,IF(AND(All!$V146="P5",All!$AE146="RSS"),Ruler!J$26,IF(AND(All!$V146="P6",All!$AE146="RSS"),Ruler!J$27,IF(AND(All!$V146="P7",All!$AE146="RSS"),Ruler!J$28,IF(AND(All!$V146="P8",All!$AE146="RSS"),Ruler!J$29,IF(AND(All!$V146="P9",All!$AE146="RSS"),Ruler!J$30,0)))))))))))))))))))))))))))</f>
        <v>2</v>
      </c>
      <c r="BR146" s="325">
        <f>IF(AND(All!$V146="P1",All!$AE146="RDP"),Ruler!K$6,IF(AND(All!$V146="P2",All!$AE146="RDP"),Ruler!K$7,IF(AND(All!$V146="P3",All!$AE146="RDP"),Ruler!K$8,IF(AND(All!$V146="P4",All!$AE146="RDP"),Ruler!K$9,IF(AND(All!$V146="P5",All!$AE146="RDP"),Ruler!K$10,IF(AND(All!$V146="P6",All!$AE146="RDP"),Ruler!K$11,IF(AND(All!$V146="P7",All!$AE146="RDP"),Ruler!K$12,IF(AND(All!$V146="P8",All!$AE146="RDP"),Ruler!K$13,IF(AND(All!$V146="P9",All!$AE146="RDP"),Ruler!K$14,IF(AND(All!$V146="P1",All!$AE146="RMS"),Ruler!K$6,IF(AND(All!$V146="P2",All!$AE146="RMS"),Ruler!K$15,IF(AND(All!$V146="P3",All!$AE146="RMS"),Ruler!K$16,IF(AND(All!$V146="P4",All!$AE146="RMS"),Ruler!K$17,IF(AND(All!$V146="P5",All!$AE146="RMS"),Ruler!K$18,IF(AND(All!$V146="P6",All!$AE146="RMS"),Ruler!K$19,IF(AND(All!$V146="P7",All!$AE146="RMS"),Ruler!K$20,IF(AND(All!$V146="P8",All!$AE146="RMS"),Ruler!K$21,IF(AND(All!$V146="P9",All!$AE146="RMS"),Ruler!K$22,IF(AND(All!$V146="P1",All!$AE146="RSS"),Ruler!K$6,IF(AND(All!$V146="P2",All!$AE146="RSS"),Ruler!K$23,IF(AND(All!$V146="P3",All!$AE146="RSS"),Ruler!K$24,IF(AND(All!$V146="P4",All!$AE146="RSS"),Ruler!K$25,IF(AND(All!$V146="P5",All!$AE146="RSS"),Ruler!K$26,IF(AND(All!$V146="P6",All!$AE146="RSS"),Ruler!K$27,IF(AND(All!$V146="P7",All!$AE146="RSS"),Ruler!K$28,IF(AND(All!$V146="P8",All!$AE146="RSS"),Ruler!K$29,IF(AND(All!$V146="P9",All!$AE146="RSS"),Ruler!K$30,0)))))))))))))))))))))))))))</f>
        <v>3</v>
      </c>
      <c r="BS146" s="325">
        <f>IF(AND(All!$V146="P1",All!$AE146="RDP"),Ruler!L$6,IF(AND(All!$V146="P2",All!$AE146="RDP"),Ruler!L$7,IF(AND(All!$V146="P3",All!$AE146="RDP"),Ruler!L$8,IF(AND(All!$V146="P4",All!$AE146="RDP"),Ruler!L$9,IF(AND(All!$V146="P5",All!$AE146="RDP"),Ruler!L$10,IF(AND(All!$V146="P6",All!$AE146="RDP"),Ruler!L$11,IF(AND(All!$V146="P7",All!$AE146="RDP"),Ruler!L$12,IF(AND(All!$V146="P8",All!$AE146="RDP"),Ruler!L$13,IF(AND(All!$V146="P9",All!$AE146="RDP"),Ruler!L$14,IF(AND(All!$V146="P1",All!$AE146="RMS"),Ruler!L$6,IF(AND(All!$V146="P2",All!$AE146="RMS"),Ruler!L$15,IF(AND(All!$V146="P3",All!$AE146="RMS"),Ruler!L$16,IF(AND(All!$V146="P4",All!$AE146="RMS"),Ruler!L$17,IF(AND(All!$V146="P5",All!$AE146="RMS"),Ruler!L$18,IF(AND(All!$V146="P6",All!$AE146="RMS"),Ruler!L$19,IF(AND(All!$V146="P7",All!$AE146="RMS"),Ruler!L$20,IF(AND(All!$V146="P8",All!$AE146="RMS"),Ruler!L$21,IF(AND(All!$V146="P9",All!$AE146="RMS"),Ruler!L$22,IF(AND(All!$V146="P1",All!$AE146="RSS"),Ruler!L$6,IF(AND(All!$V146="P2",All!$AE146="RSS"),Ruler!L$23,IF(AND(All!$V146="P3",All!$AE146="RSS"),Ruler!L$24,IF(AND(All!$V146="P4",All!$AE146="RSS"),Ruler!L$25,IF(AND(All!$V146="P5",All!$AE146="RSS"),Ruler!L$26,IF(AND(All!$V146="P6",All!$AE146="RSS"),Ruler!L$27,IF(AND(All!$V146="P7",All!$AE146="RSS"),Ruler!L$28,IF(AND(All!$V146="P8",All!$AE146="RSS"),Ruler!L$29,IF(AND(All!$V146="P9",All!$AE146="RSS"),Ruler!L$30,0)))))))))))))))))))))))))))</f>
        <v>3</v>
      </c>
      <c r="BT146" s="325">
        <f>IF(AND(All!$V146="P1",All!$AE146="RDP"),Ruler!M$6,IF(AND(All!$V146="P2",All!$AE146="RDP"),Ruler!M$7,IF(AND(All!$V146="P3",All!$AE146="RDP"),Ruler!M$8,IF(AND(All!$V146="P4",All!$AE146="RDP"),Ruler!M$9,IF(AND(All!$V146="P5",All!$AE146="RDP"),Ruler!M$10,IF(AND(All!$V146="P6",All!$AE146="RDP"),Ruler!M$11,IF(AND(All!$V146="P7",All!$AE146="RDP"),Ruler!M$12,IF(AND(All!$V146="P8",All!$AE146="RDP"),Ruler!M$13,IF(AND(All!$V146="P9",All!$AE146="RDP"),Ruler!M$14,IF(AND(All!$V146="P1",All!$AE146="RMS"),Ruler!M$6,IF(AND(All!$V146="P2",All!$AE146="RMS"),Ruler!M$15,IF(AND(All!$V146="P3",All!$AE146="RMS"),Ruler!M$16,IF(AND(All!$V146="P4",All!$AE146="RMS"),Ruler!M$17,IF(AND(All!$V146="P5",All!$AE146="RMS"),Ruler!M$18,IF(AND(All!$V146="P6",All!$AE146="RMS"),Ruler!M$19,IF(AND(All!$V146="P7",All!$AE146="RMS"),Ruler!M$20,IF(AND(All!$V146="P8",All!$AE146="RMS"),Ruler!M$21,IF(AND(All!$V146="P9",All!$AE146="RMS"),Ruler!M$22,IF(AND(All!$V146="P1",All!$AE146="RSS"),Ruler!M$6,IF(AND(All!$V146="P2",All!$AE146="RSS"),Ruler!M$23,IF(AND(All!$V146="P3",All!$AE146="RSS"),Ruler!M$24,IF(AND(All!$V146="P4",All!$AE146="RSS"),Ruler!M$25,IF(AND(All!$V146="P5",All!$AE146="RSS"),Ruler!M$26,IF(AND(All!$V146="P6",All!$AE146="RSS"),Ruler!M$27,IF(AND(All!$V146="P7",All!$AE146="RSS"),Ruler!M$28,IF(AND(All!$V146="P8",All!$AE146="RSS"),Ruler!M$29,IF(AND(All!$V146="P9",All!$AE146="RSS"),Ruler!M$30,0)))))))))))))))))))))))))))</f>
        <v>2</v>
      </c>
      <c r="BU146" s="325">
        <f>IF(AND(All!$V146="P1",All!$AE146="RDP"),Ruler!N$6,IF(AND(All!$V146="P2",All!$AE146="RDP"),Ruler!N$7,IF(AND(All!$V146="P3",All!$AE146="RDP"),Ruler!N$8,IF(AND(All!$V146="P4",All!$AE146="RDP"),Ruler!N$9,IF(AND(All!$V146="P5",All!$AE146="RDP"),Ruler!N$10,IF(AND(All!$V146="P6",All!$AE146="RDP"),Ruler!N$11,IF(AND(All!$V146="P7",All!$AE146="RDP"),Ruler!N$12,IF(AND(All!$V146="P8",All!$AE146="RDP"),Ruler!N$13,IF(AND(All!$V146="P9",All!$AE146="RDP"),Ruler!N$14,IF(AND(All!$V146="P1",All!$AE146="RMS"),Ruler!N$6,IF(AND(All!$V146="P2",All!$AE146="RMS"),Ruler!N$15,IF(AND(All!$V146="P3",All!$AE146="RMS"),Ruler!N$16,IF(AND(All!$V146="P4",All!$AE146="RMS"),Ruler!N$17,IF(AND(All!$V146="P5",All!$AE146="RMS"),Ruler!N$18,IF(AND(All!$V146="P6",All!$AE146="RMS"),Ruler!N$19,IF(AND(All!$V146="P7",All!$AE146="RMS"),Ruler!N$20,IF(AND(All!$V146="P8",All!$AE146="RMS"),Ruler!N$21,IF(AND(All!$V146="P9",All!$AE146="RMS"),Ruler!N$22,IF(AND(All!$V146="P1",All!$AE146="RSS"),Ruler!N$6,IF(AND(All!$V146="P2",All!$AE146="RSS"),Ruler!N$23,IF(AND(All!$V146="P3",All!$AE146="RSS"),Ruler!N$24,IF(AND(All!$V146="P4",All!$AE146="RSS"),Ruler!N$25,IF(AND(All!$V146="P5",All!$AE146="RSS"),Ruler!N$26,IF(AND(All!$V146="P6",All!$AE146="RSS"),Ruler!N$27,IF(AND(All!$V146="P7",All!$AE146="RSS"),Ruler!N$28,IF(AND(All!$V146="P8",All!$AE146="RSS"),Ruler!N$29,IF(AND(All!$V146="P9",All!$AE146="RSS"),Ruler!N$30,0)))))))))))))))))))))))))))</f>
        <v>3</v>
      </c>
      <c r="BV146" s="325">
        <f>IF(AND(All!$V146="P1",All!$AE146="RDP"),Ruler!O$6,IF(AND(All!$V146="P2",All!$AE146="RDP"),Ruler!O$7,IF(AND(All!$V146="P3",All!$AE146="RDP"),Ruler!O$8,IF(AND(All!$V146="P4",All!$AE146="RDP"),Ruler!O$9,IF(AND(All!$V146="P5",All!$AE146="RDP"),Ruler!O$10,IF(AND(All!$V146="P6",All!$AE146="RDP"),Ruler!O$11,IF(AND(All!$V146="P7",All!$AE146="RDP"),Ruler!O$12,IF(AND(All!$V146="P8",All!$AE146="RDP"),Ruler!O$13,IF(AND(All!$V146="P9",All!$AE146="RDP"),Ruler!O$14,IF(AND(All!$V146="P1",All!$AE146="RMS"),Ruler!O$6,IF(AND(All!$V146="P2",All!$AE146="RMS"),Ruler!O$15,IF(AND(All!$V146="P3",All!$AE146="RMS"),Ruler!O$16,IF(AND(All!$V146="P4",All!$AE146="RMS"),Ruler!O$17,IF(AND(All!$V146="P5",All!$AE146="RMS"),Ruler!O$18,IF(AND(All!$V146="P6",All!$AE146="RMS"),Ruler!O$19,IF(AND(All!$V146="P7",All!$AE146="RMS"),Ruler!O$20,IF(AND(All!$V146="P8",All!$AE146="RMS"),Ruler!O$21,IF(AND(All!$V146="P9",All!$AE146="RMS"),Ruler!O$22,IF(AND(All!$V146="P1",All!$AE146="RSS"),Ruler!O$6,IF(AND(All!$V146="P2",All!$AE146="RSS"),Ruler!O$23,IF(AND(All!$V146="P3",All!$AE146="RSS"),Ruler!O$24,IF(AND(All!$V146="P4",All!$AE146="RSS"),Ruler!O$25,IF(AND(All!$V146="P5",All!$AE146="RSS"),Ruler!O$26,IF(AND(All!$V146="P6",All!$AE146="RSS"),Ruler!O$27,IF(AND(All!$V146="P7",All!$AE146="RSS"),Ruler!O$28,IF(AND(All!$V146="P8",All!$AE146="RSS"),Ruler!O$29,IF(AND(All!$V146="P9",All!$AE146="RSS"),Ruler!O$30,0)))))))))))))))))))))))))))</f>
        <v>2</v>
      </c>
      <c r="BW146" s="325">
        <f>IF(AND(All!$V146="P1",All!$AE146="RDP"),Ruler!P$6,IF(AND(All!$V146="P2",All!$AE146="RDP"),Ruler!P$7,IF(AND(All!$V146="P3",All!$AE146="RDP"),Ruler!P$8,IF(AND(All!$V146="P4",All!$AE146="RDP"),Ruler!P$9,IF(AND(All!$V146="P5",All!$AE146="RDP"),Ruler!P$10,IF(AND(All!$V146="P6",All!$AE146="RDP"),Ruler!P$11,IF(AND(All!$V146="P7",All!$AE146="RDP"),Ruler!P$12,IF(AND(All!$V146="P8",All!$AE146="RDP"),Ruler!P$13,IF(AND(All!$V146="P9",All!$AE146="RDP"),Ruler!P$14,IF(AND(All!$V146="P1",All!$AE146="RMS"),Ruler!P$6,IF(AND(All!$V146="P2",All!$AE146="RMS"),Ruler!P$15,IF(AND(All!$V146="P3",All!$AE146="RMS"),Ruler!P$16,IF(AND(All!$V146="P4",All!$AE146="RMS"),Ruler!P$17,IF(AND(All!$V146="P5",All!$AE146="RMS"),Ruler!P$18,IF(AND(All!$V146="P6",All!$AE146="RMS"),Ruler!P$19,IF(AND(All!$V146="P7",All!$AE146="RMS"),Ruler!P$20,IF(AND(All!$V146="P8",All!$AE146="RMS"),Ruler!P$21,IF(AND(All!$V146="P9",All!$AE146="RMS"),Ruler!P$22,IF(AND(All!$V146="P1",All!$AE146="RSS"),Ruler!P$6,IF(AND(All!$V146="P2",All!$AE146="RSS"),Ruler!P$23,IF(AND(All!$V146="P3",All!$AE146="RSS"),Ruler!P$24,IF(AND(All!$V146="P4",All!$AE146="RSS"),Ruler!P$25,IF(AND(All!$V146="P5",All!$AE146="RSS"),Ruler!P$26,IF(AND(All!$V146="P6",All!$AE146="RSS"),Ruler!P$27,IF(AND(All!$V146="P7",All!$AE146="RSS"),Ruler!P$28,IF(AND(All!$V146="P8",All!$AE146="RSS"),Ruler!P$29,IF(AND(All!$V146="P9",All!$AE146="RSS"),Ruler!P$30,0)))))))))))))))))))))))))))</f>
        <v>3</v>
      </c>
      <c r="BX146" s="325">
        <f>IF(AND(All!$V146="P1",All!$AE146="RDP"),Ruler!Q$6,IF(AND(All!$V146="P2",All!$AE146="RDP"),Ruler!Q$7,IF(AND(All!$V146="P3",All!$AE146="RDP"),Ruler!Q$8,IF(AND(All!$V146="P4",All!$AE146="RDP"),Ruler!Q$9,IF(AND(All!$V146="P5",All!$AE146="RDP"),Ruler!Q$10,IF(AND(All!$V146="P6",All!$AE146="RDP"),Ruler!Q$11,IF(AND(All!$V146="P7",All!$AE146="RDP"),Ruler!Q$12,IF(AND(All!$V146="P8",All!$AE146="RDP"),Ruler!Q$13,IF(AND(All!$V146="P9",All!$AE146="RDP"),Ruler!Q$14,IF(AND(All!$V146="P1",All!$AE146="RMS"),Ruler!Q$6,IF(AND(All!$V146="P2",All!$AE146="RMS"),Ruler!Q$15,IF(AND(All!$V146="P3",All!$AE146="RMS"),Ruler!Q$16,IF(AND(All!$V146="P4",All!$AE146="RMS"),Ruler!Q$17,IF(AND(All!$V146="P5",All!$AE146="RMS"),Ruler!Q$18,IF(AND(All!$V146="P6",All!$AE146="RMS"),Ruler!Q$19,IF(AND(All!$V146="P7",All!$AE146="RMS"),Ruler!Q$20,IF(AND(All!$V146="P8",All!$AE146="RMS"),Ruler!Q$21,IF(AND(All!$V146="P9",All!$AE146="RMS"),Ruler!Q$22,IF(AND(All!$V146="P1",All!$AE146="RSS"),Ruler!Q$6,IF(AND(All!$V146="P2",All!$AE146="RSS"),Ruler!Q$23,IF(AND(All!$V146="P3",All!$AE146="RSS"),Ruler!Q$24,IF(AND(All!$V146="P4",All!$AE146="RSS"),Ruler!Q$25,IF(AND(All!$V146="P5",All!$AE146="RSS"),Ruler!Q$26,IF(AND(All!$V146="P6",All!$AE146="RSS"),Ruler!Q$27,IF(AND(All!$V146="P7",All!$AE146="RSS"),Ruler!Q$28,IF(AND(All!$V146="P8",All!$AE146="RSS"),Ruler!Q$29,IF(AND(All!$V146="P9",All!$AE146="RSS"),Ruler!Q$30,0)))))))))))))))))))))))))))</f>
        <v>3</v>
      </c>
      <c r="BY146" s="325">
        <f>IF(AND(All!$V146="P1",All!$AE146="RDP"),Ruler!R$6,IF(AND(All!$V146="P2",All!$AE146="RDP"),Ruler!R$7,IF(AND(All!$V146="P3",All!$AE146="RDP"),Ruler!R$8,IF(AND(All!$V146="P4",All!$AE146="RDP"),Ruler!R$9,IF(AND(All!$V146="P5",All!$AE146="RDP"),Ruler!R$10,IF(AND(All!$V146="P6",All!$AE146="RDP"),Ruler!R$11,IF(AND(All!$V146="P7",All!$AE146="RDP"),Ruler!R$12,IF(AND(All!$V146="P8",All!$AE146="RDP"),Ruler!R$13,IF(AND(All!$V146="P9",All!$AE146="RDP"),Ruler!R$14,IF(AND(All!$V146="P1",All!$AE146="RMS"),Ruler!R$6,IF(AND(All!$V146="P2",All!$AE146="RMS"),Ruler!R$15,IF(AND(All!$V146="P3",All!$AE146="RMS"),Ruler!R$16,IF(AND(All!$V146="P4",All!$AE146="RMS"),Ruler!R$17,IF(AND(All!$V146="P5",All!$AE146="RMS"),Ruler!R$18,IF(AND(All!$V146="P6",All!$AE146="RMS"),Ruler!R$19,IF(AND(All!$V146="P7",All!$AE146="RMS"),Ruler!R$20,IF(AND(All!$V146="P8",All!$AE146="RMS"),Ruler!R$21,IF(AND(All!$V146="P9",All!$AE146="RMS"),Ruler!R$22,IF(AND(All!$V146="P1",All!$AE146="RSS"),Ruler!R$6,IF(AND(All!$V146="P2",All!$AE146="RSS"),Ruler!R$23,IF(AND(All!$V146="P3",All!$AE146="RSS"),Ruler!R$24,IF(AND(All!$V146="P4",All!$AE146="RSS"),Ruler!R$25,IF(AND(All!$V146="P5",All!$AE146="RSS"),Ruler!R$26,IF(AND(All!$V146="P6",All!$AE146="RSS"),Ruler!R$27,IF(AND(All!$V146="P7",All!$AE146="RSS"),Ruler!R$28,IF(AND(All!$V146="P8",All!$AE146="RSS"),Ruler!R$29,IF(AND(All!$V146="P9",All!$AE146="RSS"),Ruler!R$30,0)))))))))))))))))))))))))))</f>
        <v>3</v>
      </c>
      <c r="BZ146" s="325">
        <f>IF(AND(All!$V146="P1",All!$AE146="RDP"),Ruler!S$6,IF(AND(All!$V146="P2",All!$AE146="RDP"),Ruler!S$7,IF(AND(All!$V146="P3",All!$AE146="RDP"),Ruler!S$8,IF(AND(All!$V146="P4",All!$AE146="RDP"),Ruler!S$9,IF(AND(All!$V146="P5",All!$AE146="RDP"),Ruler!S$10,IF(AND(All!$V146="P6",All!$AE146="RDP"),Ruler!S$11,IF(AND(All!$V146="P7",All!$AE146="RDP"),Ruler!S$12,IF(AND(All!$V146="P8",All!$AE146="RDP"),Ruler!S$13,IF(AND(All!$V146="P9",All!$AE146="RDP"),Ruler!S$14,IF(AND(All!$V146="P1",All!$AE146="RMS"),Ruler!S$6,IF(AND(All!$V146="P2",All!$AE146="RMS"),Ruler!S$15,IF(AND(All!$V146="P3",All!$AE146="RMS"),Ruler!S$16,IF(AND(All!$V146="P4",All!$AE146="RMS"),Ruler!S$17,IF(AND(All!$V146="P5",All!$AE146="RMS"),Ruler!S$18,IF(AND(All!$V146="P6",All!$AE146="RMS"),Ruler!S$19,IF(AND(All!$V146="P7",All!$AE146="RMS"),Ruler!S$20,IF(AND(All!$V146="P8",All!$AE146="RMS"),Ruler!S$21,IF(AND(All!$V146="P9",All!$AE146="RMS"),Ruler!S$22,IF(AND(All!$V146="P1",All!$AE146="RSS"),Ruler!S$6,IF(AND(All!$V146="P2",All!$AE146="RSS"),Ruler!S$23,IF(AND(All!$V146="P3",All!$AE146="RSS"),Ruler!S$24,IF(AND(All!$V146="P4",All!$AE146="RSS"),Ruler!S$25,IF(AND(All!$V146="P5",All!$AE146="RSS"),Ruler!S$26,IF(AND(All!$V146="P6",All!$AE146="RSS"),Ruler!S$27,IF(AND(All!$V146="P7",All!$AE146="RSS"),Ruler!S$28,IF(AND(All!$V146="P8",All!$AE146="RSS"),Ruler!S$29,IF(AND(All!$V146="P9",All!$AE146="RSS"),Ruler!S$30,0)))))))))))))))))))))))))))</f>
        <v>2</v>
      </c>
      <c r="CA146" s="325">
        <f>IF(AND(All!$V146="P1",All!$AE146="RDP"),Ruler!T$6,IF(AND(All!$V146="P2",All!$AE146="RDP"),Ruler!T$7,IF(AND(All!$V146="P3",All!$AE146="RDP"),Ruler!T$8,IF(AND(All!$V146="P4",All!$AE146="RDP"),Ruler!T$9,IF(AND(All!$V146="P5",All!$AE146="RDP"),Ruler!T$10,IF(AND(All!$V146="P6",All!$AE146="RDP"),Ruler!T$11,IF(AND(All!$V146="P7",All!$AE146="RDP"),Ruler!T$12,IF(AND(All!$V146="P8",All!$AE146="RDP"),Ruler!T$13,IF(AND(All!$V146="P9",All!$AE146="RDP"),Ruler!T$14,IF(AND(All!$V146="P1",All!$AE146="RMS"),Ruler!T$6,IF(AND(All!$V146="P2",All!$AE146="RMS"),Ruler!T$15,IF(AND(All!$V146="P3",All!$AE146="RMS"),Ruler!T$16,IF(AND(All!$V146="P4",All!$AE146="RMS"),Ruler!T$17,IF(AND(All!$V146="P5",All!$AE146="RMS"),Ruler!T$18,IF(AND(All!$V146="P6",All!$AE146="RMS"),Ruler!T$19,IF(AND(All!$V146="P7",All!$AE146="RMS"),Ruler!T$20,IF(AND(All!$V146="P8",All!$AE146="RMS"),Ruler!T$21,IF(AND(All!$V146="P9",All!$AE146="RMS"),Ruler!T$22,IF(AND(All!$V146="P1",All!$AE146="RSS"),Ruler!T$6,IF(AND(All!$V146="P2",All!$AE146="RSS"),Ruler!T$23,IF(AND(All!$V146="P3",All!$AE146="RSS"),Ruler!T$24,IF(AND(All!$V146="P4",All!$AE146="RSS"),Ruler!T$25,IF(AND(All!$V146="P5",All!$AE146="RSS"),Ruler!T$26,IF(AND(All!$V146="P6",All!$AE146="RSS"),Ruler!T$27,IF(AND(All!$V146="P7",All!$AE146="RSS"),Ruler!T$28,IF(AND(All!$V146="P8",All!$AE146="RSS"),Ruler!T$29,IF(AND(All!$V146="P9",All!$AE146="RSS"),Ruler!T$30,0)))))))))))))))))))))))))))</f>
        <v>2</v>
      </c>
      <c r="CB146" s="325">
        <f>IF(AND(All!$V146="P1",All!$AE146="RDP"),Ruler!U$6,IF(AND(All!$V146="P2",All!$AE146="RDP"),Ruler!U$7,IF(AND(All!$V146="P3",All!$AE146="RDP"),Ruler!U$8,IF(AND(All!$V146="P4",All!$AE146="RDP"),Ruler!U$9,IF(AND(All!$V146="P5",All!$AE146="RDP"),Ruler!U$10,IF(AND(All!$V146="P6",All!$AE146="RDP"),Ruler!U$11,IF(AND(All!$V146="P7",All!$AE146="RDP"),Ruler!U$12,IF(AND(All!$V146="P8",All!$AE146="RDP"),Ruler!U$13,IF(AND(All!$V146="P9",All!$AE146="RDP"),Ruler!U$14,IF(AND(All!$V146="P1",All!$AE146="RMS"),Ruler!U$6,IF(AND(All!$V146="P2",All!$AE146="RMS"),Ruler!U$15,IF(AND(All!$V146="P3",All!$AE146="RMS"),Ruler!U$16,IF(AND(All!$V146="P4",All!$AE146="RMS"),Ruler!U$17,IF(AND(All!$V146="P5",All!$AE146="RMS"),Ruler!U$18,IF(AND(All!$V146="P6",All!$AE146="RMS"),Ruler!U$19,IF(AND(All!$V146="P7",All!$AE146="RMS"),Ruler!U$20,IF(AND(All!$V146="P8",All!$AE146="RMS"),Ruler!U$21,IF(AND(All!$V146="P9",All!$AE146="RMS"),Ruler!U$22,IF(AND(All!$V146="P1",All!$AE146="RSS"),Ruler!U$6,IF(AND(All!$V146="P2",All!$AE146="RSS"),Ruler!U$23,IF(AND(All!$V146="P3",All!$AE146="RSS"),Ruler!U$24,IF(AND(All!$V146="P4",All!$AE146="RSS"),Ruler!U$25,IF(AND(All!$V146="P5",All!$AE146="RSS"),Ruler!U$26,IF(AND(All!$V146="P6",All!$AE146="RSS"),Ruler!U$27,IF(AND(All!$V146="P7",All!$AE146="RSS"),Ruler!U$28,IF(AND(All!$V146="P8",All!$AE146="RSS"),Ruler!U$29,IF(AND(All!$V146="P9",All!$AE146="RSS"),Ruler!U$30,0)))))))))))))))))))))))))))</f>
        <v>2</v>
      </c>
      <c r="CC146" s="325">
        <f>IF(AND(All!$V146="P1",All!$AE146="RDP"),Ruler!V$6,IF(AND(All!$V146="P2",All!$AE146="RDP"),Ruler!V$7,IF(AND(All!$V146="P3",All!$AE146="RDP"),Ruler!V$8,IF(AND(All!$V146="P4",All!$AE146="RDP"),Ruler!V$9,IF(AND(All!$V146="P5",All!$AE146="RDP"),Ruler!V$10,IF(AND(All!$V146="P6",All!$AE146="RDP"),Ruler!V$11,IF(AND(All!$V146="P7",All!$AE146="RDP"),Ruler!V$12,IF(AND(All!$V146="P8",All!$AE146="RDP"),Ruler!V$13,IF(AND(All!$V146="P9",All!$AE146="RDP"),Ruler!V$14,IF(AND(All!$V146="P1",All!$AE146="RMS"),Ruler!V$6,IF(AND(All!$V146="P2",All!$AE146="RMS"),Ruler!V$15,IF(AND(All!$V146="P3",All!$AE146="RMS"),Ruler!V$16,IF(AND(All!$V146="P4",All!$AE146="RMS"),Ruler!V$17,IF(AND(All!$V146="P5",All!$AE146="RMS"),Ruler!V$18,IF(AND(All!$V146="P6",All!$AE146="RMS"),Ruler!V$19,IF(AND(All!$V146="P7",All!$AE146="RMS"),Ruler!V$20,IF(AND(All!$V146="P8",All!$AE146="RMS"),Ruler!V$21,IF(AND(All!$V146="P9",All!$AE146="RMS"),Ruler!V$22,IF(AND(All!$V146="P1",All!$AE146="RSS"),Ruler!V$6,IF(AND(All!$V146="P2",All!$AE146="RSS"),Ruler!V$23,IF(AND(All!$V146="P3",All!$AE146="RSS"),Ruler!V$24,IF(AND(All!$V146="P4",All!$AE146="RSS"),Ruler!V$25,IF(AND(All!$V146="P5",All!$AE146="RSS"),Ruler!V$26,IF(AND(All!$V146="P6",All!$AE146="RSS"),Ruler!V$27,IF(AND(All!$V146="P7",All!$AE146="RSS"),Ruler!V$28,IF(AND(All!$V146="P8",All!$AE146="RSS"),Ruler!V$29,IF(AND(All!$V146="P9",All!$AE146="RSS"),Ruler!V$30,0)))))))))))))))))))))))))))</f>
        <v>2</v>
      </c>
      <c r="CD146" s="325">
        <f>IF(AND(All!$V146="P1",All!$AE146="RDP"),Ruler!W$6,IF(AND(All!$V146="P2",All!$AE146="RDP"),Ruler!W$7,IF(AND(All!$V146="P3",All!$AE146="RDP"),Ruler!W$8,IF(AND(All!$V146="P4",All!$AE146="RDP"),Ruler!W$9,IF(AND(All!$V146="P5",All!$AE146="RDP"),Ruler!W$10,IF(AND(All!$V146="P6",All!$AE146="RDP"),Ruler!W$11,IF(AND(All!$V146="P7",All!$AE146="RDP"),Ruler!W$12,IF(AND(All!$V146="P8",All!$AE146="RDP"),Ruler!W$13,IF(AND(All!$V146="P9",All!$AE146="RDP"),Ruler!W$14,IF(AND(All!$V146="P1",All!$AE146="RMS"),Ruler!W$6,IF(AND(All!$V146="P2",All!$AE146="RMS"),Ruler!W$15,IF(AND(All!$V146="P3",All!$AE146="RMS"),Ruler!W$16,IF(AND(All!$V146="P4",All!$AE146="RMS"),Ruler!W$17,IF(AND(All!$V146="P5",All!$AE146="RMS"),Ruler!W$18,IF(AND(All!$V146="P6",All!$AE146="RMS"),Ruler!W$19,IF(AND(All!$V146="P7",All!$AE146="RMS"),Ruler!W$20,IF(AND(All!$V146="P8",All!$AE146="RMS"),Ruler!W$21,IF(AND(All!$V146="P9",All!$AE146="RMS"),Ruler!W$22,IF(AND(All!$V146="P1",All!$AE146="RSS"),Ruler!W$6,IF(AND(All!$V146="P2",All!$AE146="RSS"),Ruler!W$23,IF(AND(All!$V146="P3",All!$AE146="RSS"),Ruler!W$24,IF(AND(All!$V146="P4",All!$AE146="RSS"),Ruler!W$25,IF(AND(All!$V146="P5",All!$AE146="RSS"),Ruler!W$26,IF(AND(All!$V146="P6",All!$AE146="RSS"),Ruler!W$27,IF(AND(All!$V146="P7",All!$AE146="RSS"),Ruler!W$28,IF(AND(All!$V146="P8",All!$AE146="RSS"),Ruler!W$29,IF(AND(All!$V146="P9",All!$AE146="RSS"),Ruler!W$30,0)))))))))))))))))))))))))))</f>
        <v>1</v>
      </c>
      <c r="CE146" s="325">
        <f>IF(AND(All!$V146="P1",All!$AE146="RDP"),Ruler!X$6,IF(AND(All!$V146="P2",All!$AE146="RDP"),Ruler!X$7,IF(AND(All!$V146="P3",All!$AE146="RDP"),Ruler!X$8,IF(AND(All!$V146="P4",All!$AE146="RDP"),Ruler!X$9,IF(AND(All!$V146="P5",All!$AE146="RDP"),Ruler!X$10,IF(AND(All!$V146="P6",All!$AE146="RDP"),Ruler!X$11,IF(AND(All!$V146="P7",All!$AE146="RDP"),Ruler!X$12,IF(AND(All!$V146="P8",All!$AE146="RDP"),Ruler!X$13,IF(AND(All!$V146="P9",All!$AE146="RDP"),Ruler!X$14,IF(AND(All!$V146="P1",All!$AE146="RMS"),Ruler!X$6,IF(AND(All!$V146="P2",All!$AE146="RMS"),Ruler!X$15,IF(AND(All!$V146="P3",All!$AE146="RMS"),Ruler!X$16,IF(AND(All!$V146="P4",All!$AE146="RMS"),Ruler!X$17,IF(AND(All!$V146="P5",All!$AE146="RMS"),Ruler!X$18,IF(AND(All!$V146="P6",All!$AE146="RMS"),Ruler!X$19,IF(AND(All!$V146="P7",All!$AE146="RMS"),Ruler!X$20,IF(AND(All!$V146="P8",All!$AE146="RMS"),Ruler!X$21,IF(AND(All!$V146="P9",All!$AE146="RMS"),Ruler!X$22,IF(AND(All!$V146="P1",All!$AE146="RSS"),Ruler!X$6,IF(AND(All!$V146="P2",All!$AE146="RSS"),Ruler!X$23,IF(AND(All!$V146="P3",All!$AE146="RSS"),Ruler!X$24,IF(AND(All!$V146="P4",All!$AE146="RSS"),Ruler!X$25,IF(AND(All!$V146="P5",All!$AE146="RSS"),Ruler!X$26,IF(AND(All!$V146="P6",All!$AE146="RSS"),Ruler!X$27,IF(AND(All!$V146="P7",All!$AE146="RSS"),Ruler!X$28,IF(AND(All!$V146="P8",All!$AE146="RSS"),Ruler!X$29,IF(AND(All!$V146="P9",All!$AE146="RSS"),Ruler!X$30,0)))))))))))))))))))))))))))</f>
        <v>2</v>
      </c>
      <c r="CF146" s="325">
        <f>IF(AND(All!$V146="P1",All!$AE146="RDP"),Ruler!Y$6,IF(AND(All!$V146="P2",All!$AE146="RDP"),Ruler!Y$7,IF(AND(All!$V146="P3",All!$AE146="RDP"),Ruler!Y$8,IF(AND(All!$V146="P4",All!$AE146="RDP"),Ruler!Y$9,IF(AND(All!$V146="P5",All!$AE146="RDP"),Ruler!Y$10,IF(AND(All!$V146="P6",All!$AE146="RDP"),Ruler!Y$11,IF(AND(All!$V146="P7",All!$AE146="RDP"),Ruler!Y$12,IF(AND(All!$V146="P8",All!$AE146="RDP"),Ruler!Y$13,IF(AND(All!$V146="P9",All!$AE146="RDP"),Ruler!Y$14,IF(AND(All!$V146="P1",All!$AE146="RMS"),Ruler!Y$6,IF(AND(All!$V146="P2",All!$AE146="RMS"),Ruler!Y$15,IF(AND(All!$V146="P3",All!$AE146="RMS"),Ruler!Y$16,IF(AND(All!$V146="P4",All!$AE146="RMS"),Ruler!Y$17,IF(AND(All!$V146="P5",All!$AE146="RMS"),Ruler!Y$18,IF(AND(All!$V146="P6",All!$AE146="RMS"),Ruler!Y$19,IF(AND(All!$V146="P7",All!$AE146="RMS"),Ruler!Y$20,IF(AND(All!$V146="P8",All!$AE146="RMS"),Ruler!Y$21,IF(AND(All!$V146="P9",All!$AE146="RMS"),Ruler!Y$22,IF(AND(All!$V146="P1",All!$AE146="RSS"),Ruler!Y$6,IF(AND(All!$V146="P2",All!$AE146="RSS"),Ruler!Y$23,IF(AND(All!$V146="P3",All!$AE146="RSS"),Ruler!Y$24,IF(AND(All!$V146="P4",All!$AE146="RSS"),Ruler!Y$25,IF(AND(All!$V146="P5",All!$AE146="RSS"),Ruler!Y$26,IF(AND(All!$V146="P6",All!$AE146="RSS"),Ruler!Y$27,IF(AND(All!$V146="P7",All!$AE146="RSS"),Ruler!Y$28,IF(AND(All!$V146="P8",All!$AE146="RSS"),Ruler!Y$29,IF(AND(All!$V146="P9",All!$AE146="RSS"),Ruler!Y$30,0)))))))))))))))))))))))))))</f>
        <v>2</v>
      </c>
      <c r="CG146" s="325">
        <f>IF(AND(All!$V146="P1",All!$AE146="RDP"),Ruler!Z$6,IF(AND(All!$V146="P2",All!$AE146="RDP"),Ruler!Z$7,IF(AND(All!$V146="P3",All!$AE146="RDP"),Ruler!Z$8,IF(AND(All!$V146="P4",All!$AE146="RDP"),Ruler!Z$9,IF(AND(All!$V146="P5",All!$AE146="RDP"),Ruler!Z$10,IF(AND(All!$V146="P6",All!$AE146="RDP"),Ruler!Z$11,IF(AND(All!$V146="P7",All!$AE146="RDP"),Ruler!Z$12,IF(AND(All!$V146="P8",All!$AE146="RDP"),Ruler!Z$13,IF(AND(All!$V146="P9",All!$AE146="RDP"),Ruler!Z$14,IF(AND(All!$V146="P1",All!$AE146="RMS"),Ruler!Z$6,IF(AND(All!$V146="P2",All!$AE146="RMS"),Ruler!Z$15,IF(AND(All!$V146="P3",All!$AE146="RMS"),Ruler!Z$16,IF(AND(All!$V146="P4",All!$AE146="RMS"),Ruler!Z$17,IF(AND(All!$V146="P5",All!$AE146="RMS"),Ruler!Z$18,IF(AND(All!$V146="P6",All!$AE146="RMS"),Ruler!Z$19,IF(AND(All!$V146="P7",All!$AE146="RMS"),Ruler!Z$20,IF(AND(All!$V146="P8",All!$AE146="RMS"),Ruler!Z$21,IF(AND(All!$V146="P9",All!$AE146="RMS"),Ruler!Z$22,IF(AND(All!$V146="P1",All!$AE146="RSS"),Ruler!Z$6,IF(AND(All!$V146="P2",All!$AE146="RSS"),Ruler!Z$23,IF(AND(All!$V146="P3",All!$AE146="RSS"),Ruler!Z$24,IF(AND(All!$V146="P4",All!$AE146="RSS"),Ruler!Z$25,IF(AND(All!$V146="P5",All!$AE146="RSS"),Ruler!Z$26,IF(AND(All!$V146="P6",All!$AE146="RSS"),Ruler!Z$27,IF(AND(All!$V146="P7",All!$AE146="RSS"),Ruler!Z$28,IF(AND(All!$V146="P8",All!$AE146="RSS"),Ruler!Z$29,IF(AND(All!$V146="P9",All!$AE146="RSS"),Ruler!Z$30,0)))))))))))))))))))))))))))</f>
        <v>2</v>
      </c>
      <c r="CH146" s="325">
        <f>IF(AND(All!$V146="P1",All!$AE146="RDP"),Ruler!AA$6,IF(AND(All!$V146="P2",All!$AE146="RDP"),Ruler!AA$7,IF(AND(All!$V146="P3",All!$AE146="RDP"),Ruler!AA$8,IF(AND(All!$V146="P4",All!$AE146="RDP"),Ruler!AA$9,IF(AND(All!$V146="P5",All!$AE146="RDP"),Ruler!AA$10,IF(AND(All!$V146="P6",All!$AE146="RDP"),Ruler!AA$11,IF(AND(All!$V146="P7",All!$AE146="RDP"),Ruler!AA$12,IF(AND(All!$V146="P8",All!$AE146="RDP"),Ruler!AA$13,IF(AND(All!$V146="P9",All!$AE146="RDP"),Ruler!AA$14,IF(AND(All!$V146="P1",All!$AE146="RMS"),Ruler!AA$6,IF(AND(All!$V146="P2",All!$AE146="RMS"),Ruler!AA$15,IF(AND(All!$V146="P3",All!$AE146="RMS"),Ruler!AA$16,IF(AND(All!$V146="P4",All!$AE146="RMS"),Ruler!AA$17,IF(AND(All!$V146="P5",All!$AE146="RMS"),Ruler!AA$18,IF(AND(All!$V146="P6",All!$AE146="RMS"),Ruler!AA$19,IF(AND(All!$V146="P7",All!$AE146="RMS"),Ruler!AA$20,IF(AND(All!$V146="P8",All!$AE146="RMS"),Ruler!AA$21,IF(AND(All!$V146="P9",All!$AE146="RMS"),Ruler!AA$22,IF(AND(All!$V146="P1",All!$AE146="RSS"),Ruler!AA$6,IF(AND(All!$V146="P2",All!$AE146="RSS"),Ruler!AA$23,IF(AND(All!$V146="P3",All!$AE146="RSS"),Ruler!AA$24,IF(AND(All!$V146="P4",All!$AE146="RSS"),Ruler!AA$25,IF(AND(All!$V146="P5",All!$AE146="RSS"),Ruler!AA$26,IF(AND(All!$V146="P6",All!$AE146="RSS"),Ruler!AA$27,IF(AND(All!$V146="P7",All!$AE146="RSS"),Ruler!AA$28,IF(AND(All!$V146="P8",All!$AE146="RSS"),Ruler!AA$29,IF(AND(All!$V146="P9",All!$AE146="RSS"),Ruler!AA$30,0)))))))))))))))))))))))))))</f>
        <v>1</v>
      </c>
      <c r="CI146" s="325">
        <f>IF(AND(All!$V146="P1",All!$AE146="RDP"),Ruler!AB$6,IF(AND(All!$V146="P2",All!$AE146="RDP"),Ruler!AB$7,IF(AND(All!$V146="P3",All!$AE146="RDP"),Ruler!AB$8,IF(AND(All!$V146="P4",All!$AE146="RDP"),Ruler!AB$9,IF(AND(All!$V146="P5",All!$AE146="RDP"),Ruler!AB$10,IF(AND(All!$V146="P6",All!$AE146="RDP"),Ruler!AB$11,IF(AND(All!$V146="P7",All!$AE146="RDP"),Ruler!AB$12,IF(AND(All!$V146="P8",All!$AE146="RDP"),Ruler!AB$13,IF(AND(All!$V146="P9",All!$AE146="RDP"),Ruler!AB$14,IF(AND(All!$V146="P1",All!$AE146="RMS"),Ruler!AB$6,IF(AND(All!$V146="P2",All!$AE146="RMS"),Ruler!AB$15,IF(AND(All!$V146="P3",All!$AE146="RMS"),Ruler!AB$16,IF(AND(All!$V146="P4",All!$AE146="RMS"),Ruler!AB$17,IF(AND(All!$V146="P5",All!$AE146="RMS"),Ruler!AB$18,IF(AND(All!$V146="P6",All!$AE146="RMS"),Ruler!AB$19,IF(AND(All!$V146="P7",All!$AE146="RMS"),Ruler!AB$20,IF(AND(All!$V146="P8",All!$AE146="RMS"),Ruler!AB$21,IF(AND(All!$V146="P9",All!$AE146="RMS"),Ruler!AB$22,IF(AND(All!$V146="P1",All!$AE146="RSS"),Ruler!AB$6,IF(AND(All!$V146="P2",All!$AE146="RSS"),Ruler!AB$23,IF(AND(All!$V146="P3",All!$AE146="RSS"),Ruler!AB$24,IF(AND(All!$V146="P4",All!$AE146="RSS"),Ruler!AB$25,IF(AND(All!$V146="P5",All!$AE146="RSS"),Ruler!AB$26,IF(AND(All!$V146="P6",All!$AE146="RSS"),Ruler!AB$27,IF(AND(All!$V146="P7",All!$AE146="RSS"),Ruler!AB$28,IF(AND(All!$V146="P8",All!$AE146="RSS"),Ruler!AB$29,IF(AND(All!$V146="P9",All!$AE146="RSS"),Ruler!AB$30,0)))))))))))))))))))))))))))</f>
        <v>1</v>
      </c>
      <c r="CJ146" s="323">
        <f>Table9[[#This Row],[R-B1]]-Table9[[#This Row],[B1]]</f>
        <v>3</v>
      </c>
      <c r="CK146" s="43">
        <f>Table9[[#This Row],[R-B2]]-Table9[[#This Row],[B2]]</f>
        <v>3</v>
      </c>
      <c r="CL146" s="43">
        <f>Table9[[#This Row],[R-B3]]-Table9[[#This Row],[B3]]</f>
        <v>2</v>
      </c>
      <c r="CM146" s="43">
        <f>Table9[[#This Row],[R-B4]]-Table9[[#This Row],[B4]]</f>
        <v>3</v>
      </c>
      <c r="CN146" s="43">
        <f>Table9[[#This Row],[R-B5]]-Table9[[#This Row],[B5]]</f>
        <v>3</v>
      </c>
      <c r="CO146" s="43">
        <f>Table9[[#This Row],[R-B6]]-Table9[[#This Row],[B6]]</f>
        <v>2</v>
      </c>
      <c r="CP146" s="43">
        <f>Table9[[#This Row],[R-B7]]-Table9[[#This Row],[B7]]</f>
        <v>3</v>
      </c>
      <c r="CQ146" s="43">
        <f>Table9[[#This Row],[R-B8]]-Table9[[#This Row],[B8]]</f>
        <v>3</v>
      </c>
      <c r="CR146" s="43">
        <f>Table9[[#This Row],[R-B9]]-Table9[[#This Row],[B9]]</f>
        <v>2</v>
      </c>
      <c r="CS146" s="43">
        <f>Table9[[#This Row],[R-B10]]-Table9[[#This Row],[B10]]</f>
        <v>3</v>
      </c>
      <c r="CT146" s="43">
        <f>Table9[[#This Row],[R-B11]]-Table9[[#This Row],[B11]]</f>
        <v>2</v>
      </c>
      <c r="CU146" s="43">
        <f>Table9[[#This Row],[R-B12]]-Table9[[#This Row],[B12]]</f>
        <v>3</v>
      </c>
      <c r="CV146" s="43">
        <f>Table9[[#This Row],[R-K1]]-Table9[[#This Row],[K1]]</f>
        <v>3</v>
      </c>
      <c r="CW146" s="43">
        <f>Table9[[#This Row],[R-K2]]-Table9[[#This Row],[K2]]</f>
        <v>3</v>
      </c>
      <c r="CX146" s="43">
        <f>Table9[[#This Row],[R-K3]]-Table9[[#This Row],[K3]]</f>
        <v>2</v>
      </c>
      <c r="CY146" s="43">
        <f>Table9[[#This Row],[R-K4]]-Table9[[#This Row],[K4]]</f>
        <v>2</v>
      </c>
      <c r="CZ146" s="43">
        <f>Table9[[#This Row],[R-K5]]-Table9[[#This Row],[K5]]</f>
        <v>2</v>
      </c>
      <c r="DA146" s="43">
        <f>Table9[[#This Row],[R-P1]]-Table9[[#This Row],[P1]]</f>
        <v>2</v>
      </c>
      <c r="DB146" s="43">
        <f>Table9[[#This Row],[R-P2]]-Table9[[#This Row],[P2]]</f>
        <v>1</v>
      </c>
      <c r="DC146" s="43">
        <f>Table9[[#This Row],[R-P3]]-Table9[[#This Row],[P3]]</f>
        <v>2</v>
      </c>
      <c r="DD146" s="43">
        <f>Table9[[#This Row],[R-P4]]-Table9[[#This Row],[P4]]</f>
        <v>2</v>
      </c>
      <c r="DE146" s="43">
        <f>Table9[[#This Row],[R-P5]]-Table9[[#This Row],[P5]]</f>
        <v>2</v>
      </c>
      <c r="DF146" s="43">
        <f>Table9[[#This Row],[R-E1]]-Table9[[#This Row],[E1]]</f>
        <v>1</v>
      </c>
      <c r="DG146" s="328">
        <f>Table9[[#This Row],[R-E2]]-Table9[[#This Row],[E2]]</f>
        <v>1</v>
      </c>
      <c r="DH146" s="43">
        <f>COUNTIF(Table9[[#This Row],[G-B1]:[G-B12]],"&lt;=0")/12*100</f>
        <v>0</v>
      </c>
      <c r="DI146" s="43">
        <f>COUNTIF(Table9[[#This Row],[G-K1]:[G-K5]],"&lt;=0")/5*100</f>
        <v>0</v>
      </c>
      <c r="DJ146" s="43">
        <f>COUNTIF(Table9[[#This Row],[G-P1]:[G-P5]],"&lt;=0")/5*100</f>
        <v>0</v>
      </c>
      <c r="DK146" s="43">
        <f>COUNTIF(Table9[[#This Row],[G-E1]:[G-E2]],"&lt;=0")/2*100</f>
        <v>0</v>
      </c>
      <c r="DL146" s="450">
        <f>IF(AE146="RDP",(COUNTIF(Table9[[#This Row],[G-B3]],"&lt;=0")+COUNTIF(Table9[[#This Row],[G-B4]],"&lt;=0")+COUNTIF(Table9[[#This Row],[G-B7]],"&lt;=0")+COUNTIF(Table9[[#This Row],[G-B11]],"&lt;=0")+COUNTIF(Table9[[#This Row],[G-K2]],"&lt;=0"))/5*100,IF(AE146="RMS",(COUNTIF(Table9[[#This Row],[G-B4]],"&lt;=0")+COUNTIF(Table9[[#This Row],[G-B5]],"&lt;=0")+COUNTIF(Table9[[#This Row],[G-B10]],"&lt;=0")+COUNTIF(Table9[[#This Row],[G-B12]],"&lt;=0")+COUNTIF(Table9[[#This Row],[G-K2]],"&lt;=0"))/5*100,IF(AE146="RSS",(COUNTIF(Table9[[#This Row],[G-B1]],"&lt;=0")+COUNTIF(Table9[[#This Row],[G-B2]],"&lt;=0")+COUNTIF(Table9[[#This Row],[G-B6]],"&lt;=0")+COUNTIF(Table9[[#This Row],[G-B11]],"&lt;=0")+COUNTIF(Table9[[#This Row],[G-B12]],"&lt;=0"))/5*100,0)))</f>
        <v>0</v>
      </c>
      <c r="DM146" s="332"/>
      <c r="DR146" s="332"/>
      <c r="DW146" s="332"/>
      <c r="DX146" s="42"/>
      <c r="DY146" s="42"/>
      <c r="DZ146" s="42"/>
      <c r="EA146" s="333"/>
      <c r="EB146" s="342"/>
      <c r="EC146" s="339"/>
      <c r="ED146" s="339"/>
      <c r="EE146" s="338"/>
    </row>
    <row r="147" spans="2:135" ht="58.5" hidden="1" thickBot="1" x14ac:dyDescent="0.35">
      <c r="B147" s="282">
        <v>152</v>
      </c>
      <c r="C147" s="42" t="s">
        <v>134</v>
      </c>
      <c r="D147" s="45">
        <v>46206</v>
      </c>
      <c r="E147" s="44" t="s">
        <v>1232</v>
      </c>
      <c r="F147" s="43">
        <v>142569</v>
      </c>
      <c r="G147" s="357">
        <f t="shared" ca="1" si="9"/>
        <v>38.829129499619491</v>
      </c>
      <c r="H147" s="283">
        <v>32143</v>
      </c>
      <c r="I147" s="43" t="s">
        <v>179</v>
      </c>
      <c r="J147" s="43" t="s">
        <v>137</v>
      </c>
      <c r="K147" s="43" t="s">
        <v>138</v>
      </c>
      <c r="L147" s="43" t="s">
        <v>139</v>
      </c>
      <c r="M147" s="42" t="s">
        <v>263</v>
      </c>
      <c r="N147" s="43"/>
      <c r="O147" s="43" t="s">
        <v>142</v>
      </c>
      <c r="P147" s="44" t="s">
        <v>1233</v>
      </c>
      <c r="Q147" s="43" t="s">
        <v>144</v>
      </c>
      <c r="R147" s="43" t="s">
        <v>185</v>
      </c>
      <c r="S147" s="45">
        <v>40882</v>
      </c>
      <c r="T147" s="286">
        <f ca="1">YEARFRAC(S147,$T$1)</f>
        <v>14.875</v>
      </c>
      <c r="U147" s="43">
        <v>13</v>
      </c>
      <c r="V147" s="43" t="s">
        <v>57</v>
      </c>
      <c r="W147" s="46"/>
      <c r="X147" s="46">
        <f ca="1">($T$1-Table9[[#This Row],[Date of Appointment to Current Grade]])/365</f>
        <v>1.7168007324962025</v>
      </c>
      <c r="Y147" s="45">
        <v>45689</v>
      </c>
      <c r="Z147" s="43" t="s">
        <v>263</v>
      </c>
      <c r="AA147" s="45">
        <v>45383</v>
      </c>
      <c r="AB147" s="46">
        <f ca="1">($T$1-Table9[[#This Row],[Date in Position]])/365</f>
        <v>2.555156896879764</v>
      </c>
      <c r="AC147" s="43" t="s">
        <v>146</v>
      </c>
      <c r="AD147" s="45">
        <v>45566</v>
      </c>
      <c r="AE147" s="43" t="s">
        <v>139</v>
      </c>
      <c r="AF147" s="43" t="s">
        <v>148</v>
      </c>
      <c r="AG147" s="47" t="s">
        <v>1234</v>
      </c>
      <c r="AH147" s="47" t="s">
        <v>1235</v>
      </c>
      <c r="AI147" s="47" t="s">
        <v>1236</v>
      </c>
      <c r="AJ147" s="42"/>
      <c r="AK147" s="48" t="s">
        <v>1237</v>
      </c>
      <c r="AL147" s="42" t="s">
        <v>380</v>
      </c>
      <c r="AM147" s="48" t="s">
        <v>1238</v>
      </c>
      <c r="AN147" s="323">
        <v>2</v>
      </c>
      <c r="AO147" s="43">
        <v>1</v>
      </c>
      <c r="AP147" s="43">
        <v>2</v>
      </c>
      <c r="AQ147" s="43">
        <v>1</v>
      </c>
      <c r="AR147" s="43">
        <v>2</v>
      </c>
      <c r="AS147" s="43">
        <v>2</v>
      </c>
      <c r="AT147" s="43">
        <v>2</v>
      </c>
      <c r="AU147" s="43">
        <v>2</v>
      </c>
      <c r="AV147" s="43">
        <v>1</v>
      </c>
      <c r="AW147" s="43">
        <v>1</v>
      </c>
      <c r="AX147" s="43">
        <v>2</v>
      </c>
      <c r="AY147" s="43">
        <v>2</v>
      </c>
      <c r="AZ147" s="43">
        <v>1</v>
      </c>
      <c r="BA147" s="43">
        <v>2</v>
      </c>
      <c r="BB147" s="43">
        <v>0</v>
      </c>
      <c r="BC147" s="43">
        <v>1</v>
      </c>
      <c r="BD147" s="43">
        <v>1</v>
      </c>
      <c r="BE147" s="43">
        <v>1</v>
      </c>
      <c r="BF147" s="43">
        <v>1</v>
      </c>
      <c r="BG147" s="43">
        <v>1</v>
      </c>
      <c r="BH147" s="43">
        <v>1</v>
      </c>
      <c r="BI147" s="43">
        <v>1</v>
      </c>
      <c r="BJ147" s="43">
        <v>1</v>
      </c>
      <c r="BK147" s="328">
        <v>1</v>
      </c>
      <c r="BL147" s="325">
        <f>IF(AND(All!$V147="P1",All!$AE147="RDP"),Ruler!E$6,IF(AND(All!$V147="P2",All!$AE147="RDP"),Ruler!E$7,IF(AND(All!$V147="P3",All!$AE147="RDP"),Ruler!E$8,IF(AND(All!$V147="P4",All!$AE147="RDP"),Ruler!E$9,IF(AND(All!$V147="P5",All!$AE147="RDP"),Ruler!E$10,IF(AND(All!$V147="P6",All!$AE147="RDP"),Ruler!E$11,IF(AND(All!$V147="P7",All!$AE147="RDP"),Ruler!E$12,IF(AND(All!$V147="P8",All!$AE147="RDP"),Ruler!E$13,IF(AND(All!$V147="P9",All!$AE147="RDP"),Ruler!E$14,IF(AND(All!$V147="P1",All!$AE147="RMS"),Ruler!E$6,IF(AND(All!$V147="P2",All!$AE147="RMS"),Ruler!E$15,IF(AND(All!$V147="P3",All!$AE147="RMS"),Ruler!E$16,IF(AND(All!$V147="P4",All!$AE147="RMS"),Ruler!E$17,IF(AND(All!$V147="P5",All!$AE147="RMS"),Ruler!E$18,IF(AND(All!$V147="P6",All!$AE147="RMS"),Ruler!E$19,IF(AND(All!$V147="P7",All!$AE147="RMS"),Ruler!E$20,IF(AND(All!$V147="P8",All!$AE147="RMS"),Ruler!E$21,IF(AND(All!$V147="P9",All!$AE147="RMS"),Ruler!E$22,IF(AND(All!$V147="P1",All!$AE147="RSS"),Ruler!E$6,IF(AND(All!$V147="P2",All!$AE147="RSS"),Ruler!E$23,IF(AND(All!$V147="P3",All!$AE147="RSS"),Ruler!E$24,IF(AND(All!$V147="P4",All!$AE147="RSS"),Ruler!E$25,IF(AND(All!$V147="P5",All!$AE147="RSS"),Ruler!E$26,IF(AND(All!$V147="P6",All!$AE147="RSS"),Ruler!E$27,IF(AND(All!$V147="P7",All!$AE147="RSS"),Ruler!E$28,IF(AND(All!$V147="P8",All!$AE147="RSS"),Ruler!E$29,IF(AND(All!$V147="P9",All!$AE147="RSS"),Ruler!E$30,0)))))))))))))))))))))))))))</f>
        <v>2</v>
      </c>
      <c r="BM147" s="325">
        <f>IF(AND(All!$V147="P1",All!$AE147="RDP"),Ruler!F$6,IF(AND(All!$V147="P2",All!$AE147="RDP"),Ruler!F$7,IF(AND(All!$V147="P3",All!$AE147="RDP"),Ruler!F$8,IF(AND(All!$V147="P4",All!$AE147="RDP"),Ruler!F$9,IF(AND(All!$V147="P5",All!$AE147="RDP"),Ruler!F$10,IF(AND(All!$V147="P6",All!$AE147="RDP"),Ruler!F$11,IF(AND(All!$V147="P7",All!$AE147="RDP"),Ruler!F$12,IF(AND(All!$V147="P8",All!$AE147="RDP"),Ruler!F$13,IF(AND(All!$V147="P9",All!$AE147="RDP"),Ruler!F$14,IF(AND(All!$V147="P1",All!$AE147="RMS"),Ruler!F$6,IF(AND(All!$V147="P2",All!$AE147="RMS"),Ruler!F$15,IF(AND(All!$V147="P3",All!$AE147="RMS"),Ruler!F$16,IF(AND(All!$V147="P4",All!$AE147="RMS"),Ruler!F$17,IF(AND(All!$V147="P5",All!$AE147="RMS"),Ruler!F$18,IF(AND(All!$V147="P6",All!$AE147="RMS"),Ruler!F$19,IF(AND(All!$V147="P7",All!$AE147="RMS"),Ruler!F$20,IF(AND(All!$V147="P8",All!$AE147="RMS"),Ruler!F$21,IF(AND(All!$V147="P9",All!$AE147="RMS"),Ruler!F$22,IF(AND(All!$V147="P1",All!$AE147="RSS"),Ruler!F$6,IF(AND(All!$V147="P2",All!$AE147="RSS"),Ruler!F$23,IF(AND(All!$V147="P3",All!$AE147="RSS"),Ruler!F$24,IF(AND(All!$V147="P4",All!$AE147="RSS"),Ruler!F$25,IF(AND(All!$V147="P5",All!$AE147="RSS"),Ruler!F$26,IF(AND(All!$V147="P6",All!$AE147="RSS"),Ruler!F$27,IF(AND(All!$V147="P7",All!$AE147="RSS"),Ruler!F$28,IF(AND(All!$V147="P8",All!$AE147="RSS"),Ruler!F$29,IF(AND(All!$V147="P9",All!$AE147="RSS"),Ruler!F$30,0)))))))))))))))))))))))))))</f>
        <v>2</v>
      </c>
      <c r="BN147" s="325">
        <f>IF(AND(All!$V147="P1",All!$AE147="RDP"),Ruler!G$6,IF(AND(All!$V147="P2",All!$AE147="RDP"),Ruler!G$7,IF(AND(All!$V147="P3",All!$AE147="RDP"),Ruler!G$8,IF(AND(All!$V147="P4",All!$AE147="RDP"),Ruler!G$9,IF(AND(All!$V147="P5",All!$AE147="RDP"),Ruler!G$10,IF(AND(All!$V147="P6",All!$AE147="RDP"),Ruler!G$11,IF(AND(All!$V147="P7",All!$AE147="RDP"),Ruler!G$12,IF(AND(All!$V147="P8",All!$AE147="RDP"),Ruler!G$13,IF(AND(All!$V147="P9",All!$AE147="RDP"),Ruler!G$14,IF(AND(All!$V147="P1",All!$AE147="RMS"),Ruler!G$6,IF(AND(All!$V147="P2",All!$AE147="RMS"),Ruler!G$15,IF(AND(All!$V147="P3",All!$AE147="RMS"),Ruler!G$16,IF(AND(All!$V147="P4",All!$AE147="RMS"),Ruler!G$17,IF(AND(All!$V147="P5",All!$AE147="RMS"),Ruler!G$18,IF(AND(All!$V147="P6",All!$AE147="RMS"),Ruler!G$19,IF(AND(All!$V147="P7",All!$AE147="RMS"),Ruler!G$20,IF(AND(All!$V147="P8",All!$AE147="RMS"),Ruler!G$21,IF(AND(All!$V147="P9",All!$AE147="RMS"),Ruler!G$22,IF(AND(All!$V147="P1",All!$AE147="RSS"),Ruler!G$6,IF(AND(All!$V147="P2",All!$AE147="RSS"),Ruler!G$23,IF(AND(All!$V147="P3",All!$AE147="RSS"),Ruler!G$24,IF(AND(All!$V147="P4",All!$AE147="RSS"),Ruler!G$25,IF(AND(All!$V147="P5",All!$AE147="RSS"),Ruler!G$26,IF(AND(All!$V147="P6",All!$AE147="RSS"),Ruler!G$27,IF(AND(All!$V147="P7",All!$AE147="RSS"),Ruler!G$28,IF(AND(All!$V147="P8",All!$AE147="RSS"),Ruler!G$29,IF(AND(All!$V147="P9",All!$AE147="RSS"),Ruler!G$30,0)))))))))))))))))))))))))))</f>
        <v>2</v>
      </c>
      <c r="BO147" s="325">
        <f>IF(AND(All!$V147="P1",All!$AE147="RDP"),Ruler!H$6,IF(AND(All!$V147="P2",All!$AE147="RDP"),Ruler!H$7,IF(AND(All!$V147="P3",All!$AE147="RDP"),Ruler!H$8,IF(AND(All!$V147="P4",All!$AE147="RDP"),Ruler!H$9,IF(AND(All!$V147="P5",All!$AE147="RDP"),Ruler!H$10,IF(AND(All!$V147="P6",All!$AE147="RDP"),Ruler!H$11,IF(AND(All!$V147="P7",All!$AE147="RDP"),Ruler!H$12,IF(AND(All!$V147="P8",All!$AE147="RDP"),Ruler!H$13,IF(AND(All!$V147="P9",All!$AE147="RDP"),Ruler!H$14,IF(AND(All!$V147="P1",All!$AE147="RMS"),Ruler!H$6,IF(AND(All!$V147="P2",All!$AE147="RMS"),Ruler!H$15,IF(AND(All!$V147="P3",All!$AE147="RMS"),Ruler!H$16,IF(AND(All!$V147="P4",All!$AE147="RMS"),Ruler!H$17,IF(AND(All!$V147="P5",All!$AE147="RMS"),Ruler!H$18,IF(AND(All!$V147="P6",All!$AE147="RMS"),Ruler!H$19,IF(AND(All!$V147="P7",All!$AE147="RMS"),Ruler!H$20,IF(AND(All!$V147="P8",All!$AE147="RMS"),Ruler!H$21,IF(AND(All!$V147="P9",All!$AE147="RMS"),Ruler!H$22,IF(AND(All!$V147="P1",All!$AE147="RSS"),Ruler!H$6,IF(AND(All!$V147="P2",All!$AE147="RSS"),Ruler!H$23,IF(AND(All!$V147="P3",All!$AE147="RSS"),Ruler!H$24,IF(AND(All!$V147="P4",All!$AE147="RSS"),Ruler!H$25,IF(AND(All!$V147="P5",All!$AE147="RSS"),Ruler!H$26,IF(AND(All!$V147="P6",All!$AE147="RSS"),Ruler!H$27,IF(AND(All!$V147="P7",All!$AE147="RSS"),Ruler!H$28,IF(AND(All!$V147="P8",All!$AE147="RSS"),Ruler!H$29,IF(AND(All!$V147="P9",All!$AE147="RSS"),Ruler!H$30,0)))))))))))))))))))))))))))</f>
        <v>2</v>
      </c>
      <c r="BP147" s="325">
        <f>IF(AND(All!$V147="P1",All!$AE147="RDP"),Ruler!I$6,IF(AND(All!$V147="P2",All!$AE147="RDP"),Ruler!I$7,IF(AND(All!$V147="P3",All!$AE147="RDP"),Ruler!I$8,IF(AND(All!$V147="P4",All!$AE147="RDP"),Ruler!I$9,IF(AND(All!$V147="P5",All!$AE147="RDP"),Ruler!I$10,IF(AND(All!$V147="P6",All!$AE147="RDP"),Ruler!I$11,IF(AND(All!$V147="P7",All!$AE147="RDP"),Ruler!I$12,IF(AND(All!$V147="P8",All!$AE147="RDP"),Ruler!I$13,IF(AND(All!$V147="P9",All!$AE147="RDP"),Ruler!I$14,IF(AND(All!$V147="P1",All!$AE147="RMS"),Ruler!I$6,IF(AND(All!$V147="P2",All!$AE147="RMS"),Ruler!I$15,IF(AND(All!$V147="P3",All!$AE147="RMS"),Ruler!I$16,IF(AND(All!$V147="P4",All!$AE147="RMS"),Ruler!I$17,IF(AND(All!$V147="P5",All!$AE147="RMS"),Ruler!I$18,IF(AND(All!$V147="P6",All!$AE147="RMS"),Ruler!I$19,IF(AND(All!$V147="P7",All!$AE147="RMS"),Ruler!I$20,IF(AND(All!$V147="P8",All!$AE147="RMS"),Ruler!I$21,IF(AND(All!$V147="P9",All!$AE147="RMS"),Ruler!I$22,IF(AND(All!$V147="P1",All!$AE147="RSS"),Ruler!I$6,IF(AND(All!$V147="P2",All!$AE147="RSS"),Ruler!I$23,IF(AND(All!$V147="P3",All!$AE147="RSS"),Ruler!I$24,IF(AND(All!$V147="P4",All!$AE147="RSS"),Ruler!I$25,IF(AND(All!$V147="P5",All!$AE147="RSS"),Ruler!I$26,IF(AND(All!$V147="P6",All!$AE147="RSS"),Ruler!I$27,IF(AND(All!$V147="P7",All!$AE147="RSS"),Ruler!I$28,IF(AND(All!$V147="P8",All!$AE147="RSS"),Ruler!I$29,IF(AND(All!$V147="P9",All!$AE147="RSS"),Ruler!I$30,0)))))))))))))))))))))))))))</f>
        <v>3</v>
      </c>
      <c r="BQ147" s="325">
        <f>IF(AND(All!$V147="P1",All!$AE147="RDP"),Ruler!J$6,IF(AND(All!$V147="P2",All!$AE147="RDP"),Ruler!J$7,IF(AND(All!$V147="P3",All!$AE147="RDP"),Ruler!J$8,IF(AND(All!$V147="P4",All!$AE147="RDP"),Ruler!J$9,IF(AND(All!$V147="P5",All!$AE147="RDP"),Ruler!J$10,IF(AND(All!$V147="P6",All!$AE147="RDP"),Ruler!J$11,IF(AND(All!$V147="P7",All!$AE147="RDP"),Ruler!J$12,IF(AND(All!$V147="P8",All!$AE147="RDP"),Ruler!J$13,IF(AND(All!$V147="P9",All!$AE147="RDP"),Ruler!J$14,IF(AND(All!$V147="P1",All!$AE147="RMS"),Ruler!J$6,IF(AND(All!$V147="P2",All!$AE147="RMS"),Ruler!J$15,IF(AND(All!$V147="P3",All!$AE147="RMS"),Ruler!J$16,IF(AND(All!$V147="P4",All!$AE147="RMS"),Ruler!J$17,IF(AND(All!$V147="P5",All!$AE147="RMS"),Ruler!J$18,IF(AND(All!$V147="P6",All!$AE147="RMS"),Ruler!J$19,IF(AND(All!$V147="P7",All!$AE147="RMS"),Ruler!J$20,IF(AND(All!$V147="P8",All!$AE147="RMS"),Ruler!J$21,IF(AND(All!$V147="P9",All!$AE147="RMS"),Ruler!J$22,IF(AND(All!$V147="P1",All!$AE147="RSS"),Ruler!J$6,IF(AND(All!$V147="P2",All!$AE147="RSS"),Ruler!J$23,IF(AND(All!$V147="P3",All!$AE147="RSS"),Ruler!J$24,IF(AND(All!$V147="P4",All!$AE147="RSS"),Ruler!J$25,IF(AND(All!$V147="P5",All!$AE147="RSS"),Ruler!J$26,IF(AND(All!$V147="P6",All!$AE147="RSS"),Ruler!J$27,IF(AND(All!$V147="P7",All!$AE147="RSS"),Ruler!J$28,IF(AND(All!$V147="P8",All!$AE147="RSS"),Ruler!J$29,IF(AND(All!$V147="P9",All!$AE147="RSS"),Ruler!J$30,0)))))))))))))))))))))))))))</f>
        <v>1</v>
      </c>
      <c r="BR147" s="325">
        <f>IF(AND(All!$V147="P1",All!$AE147="RDP"),Ruler!K$6,IF(AND(All!$V147="P2",All!$AE147="RDP"),Ruler!K$7,IF(AND(All!$V147="P3",All!$AE147="RDP"),Ruler!K$8,IF(AND(All!$V147="P4",All!$AE147="RDP"),Ruler!K$9,IF(AND(All!$V147="P5",All!$AE147="RDP"),Ruler!K$10,IF(AND(All!$V147="P6",All!$AE147="RDP"),Ruler!K$11,IF(AND(All!$V147="P7",All!$AE147="RDP"),Ruler!K$12,IF(AND(All!$V147="P8",All!$AE147="RDP"),Ruler!K$13,IF(AND(All!$V147="P9",All!$AE147="RDP"),Ruler!K$14,IF(AND(All!$V147="P1",All!$AE147="RMS"),Ruler!K$6,IF(AND(All!$V147="P2",All!$AE147="RMS"),Ruler!K$15,IF(AND(All!$V147="P3",All!$AE147="RMS"),Ruler!K$16,IF(AND(All!$V147="P4",All!$AE147="RMS"),Ruler!K$17,IF(AND(All!$V147="P5",All!$AE147="RMS"),Ruler!K$18,IF(AND(All!$V147="P6",All!$AE147="RMS"),Ruler!K$19,IF(AND(All!$V147="P7",All!$AE147="RMS"),Ruler!K$20,IF(AND(All!$V147="P8",All!$AE147="RMS"),Ruler!K$21,IF(AND(All!$V147="P9",All!$AE147="RMS"),Ruler!K$22,IF(AND(All!$V147="P1",All!$AE147="RSS"),Ruler!K$6,IF(AND(All!$V147="P2",All!$AE147="RSS"),Ruler!K$23,IF(AND(All!$V147="P3",All!$AE147="RSS"),Ruler!K$24,IF(AND(All!$V147="P4",All!$AE147="RSS"),Ruler!K$25,IF(AND(All!$V147="P5",All!$AE147="RSS"),Ruler!K$26,IF(AND(All!$V147="P6",All!$AE147="RSS"),Ruler!K$27,IF(AND(All!$V147="P7",All!$AE147="RSS"),Ruler!K$28,IF(AND(All!$V147="P8",All!$AE147="RSS"),Ruler!K$29,IF(AND(All!$V147="P9",All!$AE147="RSS"),Ruler!K$30,0)))))))))))))))))))))))))))</f>
        <v>2</v>
      </c>
      <c r="BS147" s="325">
        <f>IF(AND(All!$V147="P1",All!$AE147="RDP"),Ruler!L$6,IF(AND(All!$V147="P2",All!$AE147="RDP"),Ruler!L$7,IF(AND(All!$V147="P3",All!$AE147="RDP"),Ruler!L$8,IF(AND(All!$V147="P4",All!$AE147="RDP"),Ruler!L$9,IF(AND(All!$V147="P5",All!$AE147="RDP"),Ruler!L$10,IF(AND(All!$V147="P6",All!$AE147="RDP"),Ruler!L$11,IF(AND(All!$V147="P7",All!$AE147="RDP"),Ruler!L$12,IF(AND(All!$V147="P8",All!$AE147="RDP"),Ruler!L$13,IF(AND(All!$V147="P9",All!$AE147="RDP"),Ruler!L$14,IF(AND(All!$V147="P1",All!$AE147="RMS"),Ruler!L$6,IF(AND(All!$V147="P2",All!$AE147="RMS"),Ruler!L$15,IF(AND(All!$V147="P3",All!$AE147="RMS"),Ruler!L$16,IF(AND(All!$V147="P4",All!$AE147="RMS"),Ruler!L$17,IF(AND(All!$V147="P5",All!$AE147="RMS"),Ruler!L$18,IF(AND(All!$V147="P6",All!$AE147="RMS"),Ruler!L$19,IF(AND(All!$V147="P7",All!$AE147="RMS"),Ruler!L$20,IF(AND(All!$V147="P8",All!$AE147="RMS"),Ruler!L$21,IF(AND(All!$V147="P9",All!$AE147="RMS"),Ruler!L$22,IF(AND(All!$V147="P1",All!$AE147="RSS"),Ruler!L$6,IF(AND(All!$V147="P2",All!$AE147="RSS"),Ruler!L$23,IF(AND(All!$V147="P3",All!$AE147="RSS"),Ruler!L$24,IF(AND(All!$V147="P4",All!$AE147="RSS"),Ruler!L$25,IF(AND(All!$V147="P5",All!$AE147="RSS"),Ruler!L$26,IF(AND(All!$V147="P6",All!$AE147="RSS"),Ruler!L$27,IF(AND(All!$V147="P7",All!$AE147="RSS"),Ruler!L$28,IF(AND(All!$V147="P8",All!$AE147="RSS"),Ruler!L$29,IF(AND(All!$V147="P9",All!$AE147="RSS"),Ruler!L$30,0)))))))))))))))))))))))))))</f>
        <v>2</v>
      </c>
      <c r="BT147" s="325">
        <f>IF(AND(All!$V147="P1",All!$AE147="RDP"),Ruler!M$6,IF(AND(All!$V147="P2",All!$AE147="RDP"),Ruler!M$7,IF(AND(All!$V147="P3",All!$AE147="RDP"),Ruler!M$8,IF(AND(All!$V147="P4",All!$AE147="RDP"),Ruler!M$9,IF(AND(All!$V147="P5",All!$AE147="RDP"),Ruler!M$10,IF(AND(All!$V147="P6",All!$AE147="RDP"),Ruler!M$11,IF(AND(All!$V147="P7",All!$AE147="RDP"),Ruler!M$12,IF(AND(All!$V147="P8",All!$AE147="RDP"),Ruler!M$13,IF(AND(All!$V147="P9",All!$AE147="RDP"),Ruler!M$14,IF(AND(All!$V147="P1",All!$AE147="RMS"),Ruler!M$6,IF(AND(All!$V147="P2",All!$AE147="RMS"),Ruler!M$15,IF(AND(All!$V147="P3",All!$AE147="RMS"),Ruler!M$16,IF(AND(All!$V147="P4",All!$AE147="RMS"),Ruler!M$17,IF(AND(All!$V147="P5",All!$AE147="RMS"),Ruler!M$18,IF(AND(All!$V147="P6",All!$AE147="RMS"),Ruler!M$19,IF(AND(All!$V147="P7",All!$AE147="RMS"),Ruler!M$20,IF(AND(All!$V147="P8",All!$AE147="RMS"),Ruler!M$21,IF(AND(All!$V147="P9",All!$AE147="RMS"),Ruler!M$22,IF(AND(All!$V147="P1",All!$AE147="RSS"),Ruler!M$6,IF(AND(All!$V147="P2",All!$AE147="RSS"),Ruler!M$23,IF(AND(All!$V147="P3",All!$AE147="RSS"),Ruler!M$24,IF(AND(All!$V147="P4",All!$AE147="RSS"),Ruler!M$25,IF(AND(All!$V147="P5",All!$AE147="RSS"),Ruler!M$26,IF(AND(All!$V147="P6",All!$AE147="RSS"),Ruler!M$27,IF(AND(All!$V147="P7",All!$AE147="RSS"),Ruler!M$28,IF(AND(All!$V147="P8",All!$AE147="RSS"),Ruler!M$29,IF(AND(All!$V147="P9",All!$AE147="RSS"),Ruler!M$30,0)))))))))))))))))))))))))))</f>
        <v>2</v>
      </c>
      <c r="BU147" s="325">
        <f>IF(AND(All!$V147="P1",All!$AE147="RDP"),Ruler!N$6,IF(AND(All!$V147="P2",All!$AE147="RDP"),Ruler!N$7,IF(AND(All!$V147="P3",All!$AE147="RDP"),Ruler!N$8,IF(AND(All!$V147="P4",All!$AE147="RDP"),Ruler!N$9,IF(AND(All!$V147="P5",All!$AE147="RDP"),Ruler!N$10,IF(AND(All!$V147="P6",All!$AE147="RDP"),Ruler!N$11,IF(AND(All!$V147="P7",All!$AE147="RDP"),Ruler!N$12,IF(AND(All!$V147="P8",All!$AE147="RDP"),Ruler!N$13,IF(AND(All!$V147="P9",All!$AE147="RDP"),Ruler!N$14,IF(AND(All!$V147="P1",All!$AE147="RMS"),Ruler!N$6,IF(AND(All!$V147="P2",All!$AE147="RMS"),Ruler!N$15,IF(AND(All!$V147="P3",All!$AE147="RMS"),Ruler!N$16,IF(AND(All!$V147="P4",All!$AE147="RMS"),Ruler!N$17,IF(AND(All!$V147="P5",All!$AE147="RMS"),Ruler!N$18,IF(AND(All!$V147="P6",All!$AE147="RMS"),Ruler!N$19,IF(AND(All!$V147="P7",All!$AE147="RMS"),Ruler!N$20,IF(AND(All!$V147="P8",All!$AE147="RMS"),Ruler!N$21,IF(AND(All!$V147="P9",All!$AE147="RMS"),Ruler!N$22,IF(AND(All!$V147="P1",All!$AE147="RSS"),Ruler!N$6,IF(AND(All!$V147="P2",All!$AE147="RSS"),Ruler!N$23,IF(AND(All!$V147="P3",All!$AE147="RSS"),Ruler!N$24,IF(AND(All!$V147="P4",All!$AE147="RSS"),Ruler!N$25,IF(AND(All!$V147="P5",All!$AE147="RSS"),Ruler!N$26,IF(AND(All!$V147="P6",All!$AE147="RSS"),Ruler!N$27,IF(AND(All!$V147="P7",All!$AE147="RSS"),Ruler!N$28,IF(AND(All!$V147="P8",All!$AE147="RSS"),Ruler!N$29,IF(AND(All!$V147="P9",All!$AE147="RSS"),Ruler!N$30,0)))))))))))))))))))))))))))</f>
        <v>2</v>
      </c>
      <c r="BV147" s="325">
        <f>IF(AND(All!$V147="P1",All!$AE147="RDP"),Ruler!O$6,IF(AND(All!$V147="P2",All!$AE147="RDP"),Ruler!O$7,IF(AND(All!$V147="P3",All!$AE147="RDP"),Ruler!O$8,IF(AND(All!$V147="P4",All!$AE147="RDP"),Ruler!O$9,IF(AND(All!$V147="P5",All!$AE147="RDP"),Ruler!O$10,IF(AND(All!$V147="P6",All!$AE147="RDP"),Ruler!O$11,IF(AND(All!$V147="P7",All!$AE147="RDP"),Ruler!O$12,IF(AND(All!$V147="P8",All!$AE147="RDP"),Ruler!O$13,IF(AND(All!$V147="P9",All!$AE147="RDP"),Ruler!O$14,IF(AND(All!$V147="P1",All!$AE147="RMS"),Ruler!O$6,IF(AND(All!$V147="P2",All!$AE147="RMS"),Ruler!O$15,IF(AND(All!$V147="P3",All!$AE147="RMS"),Ruler!O$16,IF(AND(All!$V147="P4",All!$AE147="RMS"),Ruler!O$17,IF(AND(All!$V147="P5",All!$AE147="RMS"),Ruler!O$18,IF(AND(All!$V147="P6",All!$AE147="RMS"),Ruler!O$19,IF(AND(All!$V147="P7",All!$AE147="RMS"),Ruler!O$20,IF(AND(All!$V147="P8",All!$AE147="RMS"),Ruler!O$21,IF(AND(All!$V147="P9",All!$AE147="RMS"),Ruler!O$22,IF(AND(All!$V147="P1",All!$AE147="RSS"),Ruler!O$6,IF(AND(All!$V147="P2",All!$AE147="RSS"),Ruler!O$23,IF(AND(All!$V147="P3",All!$AE147="RSS"),Ruler!O$24,IF(AND(All!$V147="P4",All!$AE147="RSS"),Ruler!O$25,IF(AND(All!$V147="P5",All!$AE147="RSS"),Ruler!O$26,IF(AND(All!$V147="P6",All!$AE147="RSS"),Ruler!O$27,IF(AND(All!$V147="P7",All!$AE147="RSS"),Ruler!O$28,IF(AND(All!$V147="P8",All!$AE147="RSS"),Ruler!O$29,IF(AND(All!$V147="P9",All!$AE147="RSS"),Ruler!O$30,0)))))))))))))))))))))))))))</f>
        <v>1</v>
      </c>
      <c r="BW147" s="325">
        <f>IF(AND(All!$V147="P1",All!$AE147="RDP"),Ruler!P$6,IF(AND(All!$V147="P2",All!$AE147="RDP"),Ruler!P$7,IF(AND(All!$V147="P3",All!$AE147="RDP"),Ruler!P$8,IF(AND(All!$V147="P4",All!$AE147="RDP"),Ruler!P$9,IF(AND(All!$V147="P5",All!$AE147="RDP"),Ruler!P$10,IF(AND(All!$V147="P6",All!$AE147="RDP"),Ruler!P$11,IF(AND(All!$V147="P7",All!$AE147="RDP"),Ruler!P$12,IF(AND(All!$V147="P8",All!$AE147="RDP"),Ruler!P$13,IF(AND(All!$V147="P9",All!$AE147="RDP"),Ruler!P$14,IF(AND(All!$V147="P1",All!$AE147="RMS"),Ruler!P$6,IF(AND(All!$V147="P2",All!$AE147="RMS"),Ruler!P$15,IF(AND(All!$V147="P3",All!$AE147="RMS"),Ruler!P$16,IF(AND(All!$V147="P4",All!$AE147="RMS"),Ruler!P$17,IF(AND(All!$V147="P5",All!$AE147="RMS"),Ruler!P$18,IF(AND(All!$V147="P6",All!$AE147="RMS"),Ruler!P$19,IF(AND(All!$V147="P7",All!$AE147="RMS"),Ruler!P$20,IF(AND(All!$V147="P8",All!$AE147="RMS"),Ruler!P$21,IF(AND(All!$V147="P9",All!$AE147="RMS"),Ruler!P$22,IF(AND(All!$V147="P1",All!$AE147="RSS"),Ruler!P$6,IF(AND(All!$V147="P2",All!$AE147="RSS"),Ruler!P$23,IF(AND(All!$V147="P3",All!$AE147="RSS"),Ruler!P$24,IF(AND(All!$V147="P4",All!$AE147="RSS"),Ruler!P$25,IF(AND(All!$V147="P5",All!$AE147="RSS"),Ruler!P$26,IF(AND(All!$V147="P6",All!$AE147="RSS"),Ruler!P$27,IF(AND(All!$V147="P7",All!$AE147="RSS"),Ruler!P$28,IF(AND(All!$V147="P8",All!$AE147="RSS"),Ruler!P$29,IF(AND(All!$V147="P9",All!$AE147="RSS"),Ruler!P$30,0)))))))))))))))))))))))))))</f>
        <v>2</v>
      </c>
      <c r="BX147" s="325">
        <f>IF(AND(All!$V147="P1",All!$AE147="RDP"),Ruler!Q$6,IF(AND(All!$V147="P2",All!$AE147="RDP"),Ruler!Q$7,IF(AND(All!$V147="P3",All!$AE147="RDP"),Ruler!Q$8,IF(AND(All!$V147="P4",All!$AE147="RDP"),Ruler!Q$9,IF(AND(All!$V147="P5",All!$AE147="RDP"),Ruler!Q$10,IF(AND(All!$V147="P6",All!$AE147="RDP"),Ruler!Q$11,IF(AND(All!$V147="P7",All!$AE147="RDP"),Ruler!Q$12,IF(AND(All!$V147="P8",All!$AE147="RDP"),Ruler!Q$13,IF(AND(All!$V147="P9",All!$AE147="RDP"),Ruler!Q$14,IF(AND(All!$V147="P1",All!$AE147="RMS"),Ruler!Q$6,IF(AND(All!$V147="P2",All!$AE147="RMS"),Ruler!Q$15,IF(AND(All!$V147="P3",All!$AE147="RMS"),Ruler!Q$16,IF(AND(All!$V147="P4",All!$AE147="RMS"),Ruler!Q$17,IF(AND(All!$V147="P5",All!$AE147="RMS"),Ruler!Q$18,IF(AND(All!$V147="P6",All!$AE147="RMS"),Ruler!Q$19,IF(AND(All!$V147="P7",All!$AE147="RMS"),Ruler!Q$20,IF(AND(All!$V147="P8",All!$AE147="RMS"),Ruler!Q$21,IF(AND(All!$V147="P9",All!$AE147="RMS"),Ruler!Q$22,IF(AND(All!$V147="P1",All!$AE147="RSS"),Ruler!Q$6,IF(AND(All!$V147="P2",All!$AE147="RSS"),Ruler!Q$23,IF(AND(All!$V147="P3",All!$AE147="RSS"),Ruler!Q$24,IF(AND(All!$V147="P4",All!$AE147="RSS"),Ruler!Q$25,IF(AND(All!$V147="P5",All!$AE147="RSS"),Ruler!Q$26,IF(AND(All!$V147="P6",All!$AE147="RSS"),Ruler!Q$27,IF(AND(All!$V147="P7",All!$AE147="RSS"),Ruler!Q$28,IF(AND(All!$V147="P8",All!$AE147="RSS"),Ruler!Q$29,IF(AND(All!$V147="P9",All!$AE147="RSS"),Ruler!Q$30,0)))))))))))))))))))))))))))</f>
        <v>2</v>
      </c>
      <c r="BY147" s="325">
        <f>IF(AND(All!$V147="P1",All!$AE147="RDP"),Ruler!R$6,IF(AND(All!$V147="P2",All!$AE147="RDP"),Ruler!R$7,IF(AND(All!$V147="P3",All!$AE147="RDP"),Ruler!R$8,IF(AND(All!$V147="P4",All!$AE147="RDP"),Ruler!R$9,IF(AND(All!$V147="P5",All!$AE147="RDP"),Ruler!R$10,IF(AND(All!$V147="P6",All!$AE147="RDP"),Ruler!R$11,IF(AND(All!$V147="P7",All!$AE147="RDP"),Ruler!R$12,IF(AND(All!$V147="P8",All!$AE147="RDP"),Ruler!R$13,IF(AND(All!$V147="P9",All!$AE147="RDP"),Ruler!R$14,IF(AND(All!$V147="P1",All!$AE147="RMS"),Ruler!R$6,IF(AND(All!$V147="P2",All!$AE147="RMS"),Ruler!R$15,IF(AND(All!$V147="P3",All!$AE147="RMS"),Ruler!R$16,IF(AND(All!$V147="P4",All!$AE147="RMS"),Ruler!R$17,IF(AND(All!$V147="P5",All!$AE147="RMS"),Ruler!R$18,IF(AND(All!$V147="P6",All!$AE147="RMS"),Ruler!R$19,IF(AND(All!$V147="P7",All!$AE147="RMS"),Ruler!R$20,IF(AND(All!$V147="P8",All!$AE147="RMS"),Ruler!R$21,IF(AND(All!$V147="P9",All!$AE147="RMS"),Ruler!R$22,IF(AND(All!$V147="P1",All!$AE147="RSS"),Ruler!R$6,IF(AND(All!$V147="P2",All!$AE147="RSS"),Ruler!R$23,IF(AND(All!$V147="P3",All!$AE147="RSS"),Ruler!R$24,IF(AND(All!$V147="P4",All!$AE147="RSS"),Ruler!R$25,IF(AND(All!$V147="P5",All!$AE147="RSS"),Ruler!R$26,IF(AND(All!$V147="P6",All!$AE147="RSS"),Ruler!R$27,IF(AND(All!$V147="P7",All!$AE147="RSS"),Ruler!R$28,IF(AND(All!$V147="P8",All!$AE147="RSS"),Ruler!R$29,IF(AND(All!$V147="P9",All!$AE147="RSS"),Ruler!R$30,0)))))))))))))))))))))))))))</f>
        <v>2</v>
      </c>
      <c r="BZ147" s="325">
        <f>IF(AND(All!$V147="P1",All!$AE147="RDP"),Ruler!S$6,IF(AND(All!$V147="P2",All!$AE147="RDP"),Ruler!S$7,IF(AND(All!$V147="P3",All!$AE147="RDP"),Ruler!S$8,IF(AND(All!$V147="P4",All!$AE147="RDP"),Ruler!S$9,IF(AND(All!$V147="P5",All!$AE147="RDP"),Ruler!S$10,IF(AND(All!$V147="P6",All!$AE147="RDP"),Ruler!S$11,IF(AND(All!$V147="P7",All!$AE147="RDP"),Ruler!S$12,IF(AND(All!$V147="P8",All!$AE147="RDP"),Ruler!S$13,IF(AND(All!$V147="P9",All!$AE147="RDP"),Ruler!S$14,IF(AND(All!$V147="P1",All!$AE147="RMS"),Ruler!S$6,IF(AND(All!$V147="P2",All!$AE147="RMS"),Ruler!S$15,IF(AND(All!$V147="P3",All!$AE147="RMS"),Ruler!S$16,IF(AND(All!$V147="P4",All!$AE147="RMS"),Ruler!S$17,IF(AND(All!$V147="P5",All!$AE147="RMS"),Ruler!S$18,IF(AND(All!$V147="P6",All!$AE147="RMS"),Ruler!S$19,IF(AND(All!$V147="P7",All!$AE147="RMS"),Ruler!S$20,IF(AND(All!$V147="P8",All!$AE147="RMS"),Ruler!S$21,IF(AND(All!$V147="P9",All!$AE147="RMS"),Ruler!S$22,IF(AND(All!$V147="P1",All!$AE147="RSS"),Ruler!S$6,IF(AND(All!$V147="P2",All!$AE147="RSS"),Ruler!S$23,IF(AND(All!$V147="P3",All!$AE147="RSS"),Ruler!S$24,IF(AND(All!$V147="P4",All!$AE147="RSS"),Ruler!S$25,IF(AND(All!$V147="P5",All!$AE147="RSS"),Ruler!S$26,IF(AND(All!$V147="P6",All!$AE147="RSS"),Ruler!S$27,IF(AND(All!$V147="P7",All!$AE147="RSS"),Ruler!S$28,IF(AND(All!$V147="P8",All!$AE147="RSS"),Ruler!S$29,IF(AND(All!$V147="P9",All!$AE147="RSS"),Ruler!S$30,0)))))))))))))))))))))))))))</f>
        <v>1</v>
      </c>
      <c r="CA147" s="325">
        <f>IF(AND(All!$V147="P1",All!$AE147="RDP"),Ruler!T$6,IF(AND(All!$V147="P2",All!$AE147="RDP"),Ruler!T$7,IF(AND(All!$V147="P3",All!$AE147="RDP"),Ruler!T$8,IF(AND(All!$V147="P4",All!$AE147="RDP"),Ruler!T$9,IF(AND(All!$V147="P5",All!$AE147="RDP"),Ruler!T$10,IF(AND(All!$V147="P6",All!$AE147="RDP"),Ruler!T$11,IF(AND(All!$V147="P7",All!$AE147="RDP"),Ruler!T$12,IF(AND(All!$V147="P8",All!$AE147="RDP"),Ruler!T$13,IF(AND(All!$V147="P9",All!$AE147="RDP"),Ruler!T$14,IF(AND(All!$V147="P1",All!$AE147="RMS"),Ruler!T$6,IF(AND(All!$V147="P2",All!$AE147="RMS"),Ruler!T$15,IF(AND(All!$V147="P3",All!$AE147="RMS"),Ruler!T$16,IF(AND(All!$V147="P4",All!$AE147="RMS"),Ruler!T$17,IF(AND(All!$V147="P5",All!$AE147="RMS"),Ruler!T$18,IF(AND(All!$V147="P6",All!$AE147="RMS"),Ruler!T$19,IF(AND(All!$V147="P7",All!$AE147="RMS"),Ruler!T$20,IF(AND(All!$V147="P8",All!$AE147="RMS"),Ruler!T$21,IF(AND(All!$V147="P9",All!$AE147="RMS"),Ruler!T$22,IF(AND(All!$V147="P1",All!$AE147="RSS"),Ruler!T$6,IF(AND(All!$V147="P2",All!$AE147="RSS"),Ruler!T$23,IF(AND(All!$V147="P3",All!$AE147="RSS"),Ruler!T$24,IF(AND(All!$V147="P4",All!$AE147="RSS"),Ruler!T$25,IF(AND(All!$V147="P5",All!$AE147="RSS"),Ruler!T$26,IF(AND(All!$V147="P6",All!$AE147="RSS"),Ruler!T$27,IF(AND(All!$V147="P7",All!$AE147="RSS"),Ruler!T$28,IF(AND(All!$V147="P8",All!$AE147="RSS"),Ruler!T$29,IF(AND(All!$V147="P9",All!$AE147="RSS"),Ruler!T$30,0)))))))))))))))))))))))))))</f>
        <v>2</v>
      </c>
      <c r="CB147" s="325">
        <f>IF(AND(All!$V147="P1",All!$AE147="RDP"),Ruler!U$6,IF(AND(All!$V147="P2",All!$AE147="RDP"),Ruler!U$7,IF(AND(All!$V147="P3",All!$AE147="RDP"),Ruler!U$8,IF(AND(All!$V147="P4",All!$AE147="RDP"),Ruler!U$9,IF(AND(All!$V147="P5",All!$AE147="RDP"),Ruler!U$10,IF(AND(All!$V147="P6",All!$AE147="RDP"),Ruler!U$11,IF(AND(All!$V147="P7",All!$AE147="RDP"),Ruler!U$12,IF(AND(All!$V147="P8",All!$AE147="RDP"),Ruler!U$13,IF(AND(All!$V147="P9",All!$AE147="RDP"),Ruler!U$14,IF(AND(All!$V147="P1",All!$AE147="RMS"),Ruler!U$6,IF(AND(All!$V147="P2",All!$AE147="RMS"),Ruler!U$15,IF(AND(All!$V147="P3",All!$AE147="RMS"),Ruler!U$16,IF(AND(All!$V147="P4",All!$AE147="RMS"),Ruler!U$17,IF(AND(All!$V147="P5",All!$AE147="RMS"),Ruler!U$18,IF(AND(All!$V147="P6",All!$AE147="RMS"),Ruler!U$19,IF(AND(All!$V147="P7",All!$AE147="RMS"),Ruler!U$20,IF(AND(All!$V147="P8",All!$AE147="RMS"),Ruler!U$21,IF(AND(All!$V147="P9",All!$AE147="RMS"),Ruler!U$22,IF(AND(All!$V147="P1",All!$AE147="RSS"),Ruler!U$6,IF(AND(All!$V147="P2",All!$AE147="RSS"),Ruler!U$23,IF(AND(All!$V147="P3",All!$AE147="RSS"),Ruler!U$24,IF(AND(All!$V147="P4",All!$AE147="RSS"),Ruler!U$25,IF(AND(All!$V147="P5",All!$AE147="RSS"),Ruler!U$26,IF(AND(All!$V147="P6",All!$AE147="RSS"),Ruler!U$27,IF(AND(All!$V147="P7",All!$AE147="RSS"),Ruler!U$28,IF(AND(All!$V147="P8",All!$AE147="RSS"),Ruler!U$29,IF(AND(All!$V147="P9",All!$AE147="RSS"),Ruler!U$30,0)))))))))))))))))))))))))))</f>
        <v>1</v>
      </c>
      <c r="CC147" s="325">
        <f>IF(AND(All!$V147="P1",All!$AE147="RDP"),Ruler!V$6,IF(AND(All!$V147="P2",All!$AE147="RDP"),Ruler!V$7,IF(AND(All!$V147="P3",All!$AE147="RDP"),Ruler!V$8,IF(AND(All!$V147="P4",All!$AE147="RDP"),Ruler!V$9,IF(AND(All!$V147="P5",All!$AE147="RDP"),Ruler!V$10,IF(AND(All!$V147="P6",All!$AE147="RDP"),Ruler!V$11,IF(AND(All!$V147="P7",All!$AE147="RDP"),Ruler!V$12,IF(AND(All!$V147="P8",All!$AE147="RDP"),Ruler!V$13,IF(AND(All!$V147="P9",All!$AE147="RDP"),Ruler!V$14,IF(AND(All!$V147="P1",All!$AE147="RMS"),Ruler!V$6,IF(AND(All!$V147="P2",All!$AE147="RMS"),Ruler!V$15,IF(AND(All!$V147="P3",All!$AE147="RMS"),Ruler!V$16,IF(AND(All!$V147="P4",All!$AE147="RMS"),Ruler!V$17,IF(AND(All!$V147="P5",All!$AE147="RMS"),Ruler!V$18,IF(AND(All!$V147="P6",All!$AE147="RMS"),Ruler!V$19,IF(AND(All!$V147="P7",All!$AE147="RMS"),Ruler!V$20,IF(AND(All!$V147="P8",All!$AE147="RMS"),Ruler!V$21,IF(AND(All!$V147="P9",All!$AE147="RMS"),Ruler!V$22,IF(AND(All!$V147="P1",All!$AE147="RSS"),Ruler!V$6,IF(AND(All!$V147="P2",All!$AE147="RSS"),Ruler!V$23,IF(AND(All!$V147="P3",All!$AE147="RSS"),Ruler!V$24,IF(AND(All!$V147="P4",All!$AE147="RSS"),Ruler!V$25,IF(AND(All!$V147="P5",All!$AE147="RSS"),Ruler!V$26,IF(AND(All!$V147="P6",All!$AE147="RSS"),Ruler!V$27,IF(AND(All!$V147="P7",All!$AE147="RSS"),Ruler!V$28,IF(AND(All!$V147="P8",All!$AE147="RSS"),Ruler!V$29,IF(AND(All!$V147="P9",All!$AE147="RSS"),Ruler!V$30,0)))))))))))))))))))))))))))</f>
        <v>2</v>
      </c>
      <c r="CD147" s="325">
        <f>IF(AND(All!$V147="P1",All!$AE147="RDP"),Ruler!W$6,IF(AND(All!$V147="P2",All!$AE147="RDP"),Ruler!W$7,IF(AND(All!$V147="P3",All!$AE147="RDP"),Ruler!W$8,IF(AND(All!$V147="P4",All!$AE147="RDP"),Ruler!W$9,IF(AND(All!$V147="P5",All!$AE147="RDP"),Ruler!W$10,IF(AND(All!$V147="P6",All!$AE147="RDP"),Ruler!W$11,IF(AND(All!$V147="P7",All!$AE147="RDP"),Ruler!W$12,IF(AND(All!$V147="P8",All!$AE147="RDP"),Ruler!W$13,IF(AND(All!$V147="P9",All!$AE147="RDP"),Ruler!W$14,IF(AND(All!$V147="P1",All!$AE147="RMS"),Ruler!W$6,IF(AND(All!$V147="P2",All!$AE147="RMS"),Ruler!W$15,IF(AND(All!$V147="P3",All!$AE147="RMS"),Ruler!W$16,IF(AND(All!$V147="P4",All!$AE147="RMS"),Ruler!W$17,IF(AND(All!$V147="P5",All!$AE147="RMS"),Ruler!W$18,IF(AND(All!$V147="P6",All!$AE147="RMS"),Ruler!W$19,IF(AND(All!$V147="P7",All!$AE147="RMS"),Ruler!W$20,IF(AND(All!$V147="P8",All!$AE147="RMS"),Ruler!W$21,IF(AND(All!$V147="P9",All!$AE147="RMS"),Ruler!W$22,IF(AND(All!$V147="P1",All!$AE147="RSS"),Ruler!W$6,IF(AND(All!$V147="P2",All!$AE147="RSS"),Ruler!W$23,IF(AND(All!$V147="P3",All!$AE147="RSS"),Ruler!W$24,IF(AND(All!$V147="P4",All!$AE147="RSS"),Ruler!W$25,IF(AND(All!$V147="P5",All!$AE147="RSS"),Ruler!W$26,IF(AND(All!$V147="P6",All!$AE147="RSS"),Ruler!W$27,IF(AND(All!$V147="P7",All!$AE147="RSS"),Ruler!W$28,IF(AND(All!$V147="P8",All!$AE147="RSS"),Ruler!W$29,IF(AND(All!$V147="P9",All!$AE147="RSS"),Ruler!W$30,0)))))))))))))))))))))))))))</f>
        <v>1</v>
      </c>
      <c r="CE147" s="325">
        <f>IF(AND(All!$V147="P1",All!$AE147="RDP"),Ruler!X$6,IF(AND(All!$V147="P2",All!$AE147="RDP"),Ruler!X$7,IF(AND(All!$V147="P3",All!$AE147="RDP"),Ruler!X$8,IF(AND(All!$V147="P4",All!$AE147="RDP"),Ruler!X$9,IF(AND(All!$V147="P5",All!$AE147="RDP"),Ruler!X$10,IF(AND(All!$V147="P6",All!$AE147="RDP"),Ruler!X$11,IF(AND(All!$V147="P7",All!$AE147="RDP"),Ruler!X$12,IF(AND(All!$V147="P8",All!$AE147="RDP"),Ruler!X$13,IF(AND(All!$V147="P9",All!$AE147="RDP"),Ruler!X$14,IF(AND(All!$V147="P1",All!$AE147="RMS"),Ruler!X$6,IF(AND(All!$V147="P2",All!$AE147="RMS"),Ruler!X$15,IF(AND(All!$V147="P3",All!$AE147="RMS"),Ruler!X$16,IF(AND(All!$V147="P4",All!$AE147="RMS"),Ruler!X$17,IF(AND(All!$V147="P5",All!$AE147="RMS"),Ruler!X$18,IF(AND(All!$V147="P6",All!$AE147="RMS"),Ruler!X$19,IF(AND(All!$V147="P7",All!$AE147="RMS"),Ruler!X$20,IF(AND(All!$V147="P8",All!$AE147="RMS"),Ruler!X$21,IF(AND(All!$V147="P9",All!$AE147="RMS"),Ruler!X$22,IF(AND(All!$V147="P1",All!$AE147="RSS"),Ruler!X$6,IF(AND(All!$V147="P2",All!$AE147="RSS"),Ruler!X$23,IF(AND(All!$V147="P3",All!$AE147="RSS"),Ruler!X$24,IF(AND(All!$V147="P4",All!$AE147="RSS"),Ruler!X$25,IF(AND(All!$V147="P5",All!$AE147="RSS"),Ruler!X$26,IF(AND(All!$V147="P6",All!$AE147="RSS"),Ruler!X$27,IF(AND(All!$V147="P7",All!$AE147="RSS"),Ruler!X$28,IF(AND(All!$V147="P8",All!$AE147="RSS"),Ruler!X$29,IF(AND(All!$V147="P9",All!$AE147="RSS"),Ruler!X$30,0)))))))))))))))))))))))))))</f>
        <v>1</v>
      </c>
      <c r="CF147" s="325">
        <f>IF(AND(All!$V147="P1",All!$AE147="RDP"),Ruler!Y$6,IF(AND(All!$V147="P2",All!$AE147="RDP"),Ruler!Y$7,IF(AND(All!$V147="P3",All!$AE147="RDP"),Ruler!Y$8,IF(AND(All!$V147="P4",All!$AE147="RDP"),Ruler!Y$9,IF(AND(All!$V147="P5",All!$AE147="RDP"),Ruler!Y$10,IF(AND(All!$V147="P6",All!$AE147="RDP"),Ruler!Y$11,IF(AND(All!$V147="P7",All!$AE147="RDP"),Ruler!Y$12,IF(AND(All!$V147="P8",All!$AE147="RDP"),Ruler!Y$13,IF(AND(All!$V147="P9",All!$AE147="RDP"),Ruler!Y$14,IF(AND(All!$V147="P1",All!$AE147="RMS"),Ruler!Y$6,IF(AND(All!$V147="P2",All!$AE147="RMS"),Ruler!Y$15,IF(AND(All!$V147="P3",All!$AE147="RMS"),Ruler!Y$16,IF(AND(All!$V147="P4",All!$AE147="RMS"),Ruler!Y$17,IF(AND(All!$V147="P5",All!$AE147="RMS"),Ruler!Y$18,IF(AND(All!$V147="P6",All!$AE147="RMS"),Ruler!Y$19,IF(AND(All!$V147="P7",All!$AE147="RMS"),Ruler!Y$20,IF(AND(All!$V147="P8",All!$AE147="RMS"),Ruler!Y$21,IF(AND(All!$V147="P9",All!$AE147="RMS"),Ruler!Y$22,IF(AND(All!$V147="P1",All!$AE147="RSS"),Ruler!Y$6,IF(AND(All!$V147="P2",All!$AE147="RSS"),Ruler!Y$23,IF(AND(All!$V147="P3",All!$AE147="RSS"),Ruler!Y$24,IF(AND(All!$V147="P4",All!$AE147="RSS"),Ruler!Y$25,IF(AND(All!$V147="P5",All!$AE147="RSS"),Ruler!Y$26,IF(AND(All!$V147="P6",All!$AE147="RSS"),Ruler!Y$27,IF(AND(All!$V147="P7",All!$AE147="RSS"),Ruler!Y$28,IF(AND(All!$V147="P8",All!$AE147="RSS"),Ruler!Y$29,IF(AND(All!$V147="P9",All!$AE147="RSS"),Ruler!Y$30,0)))))))))))))))))))))))))))</f>
        <v>1</v>
      </c>
      <c r="CG147" s="325">
        <f>IF(AND(All!$V147="P1",All!$AE147="RDP"),Ruler!Z$6,IF(AND(All!$V147="P2",All!$AE147="RDP"),Ruler!Z$7,IF(AND(All!$V147="P3",All!$AE147="RDP"),Ruler!Z$8,IF(AND(All!$V147="P4",All!$AE147="RDP"),Ruler!Z$9,IF(AND(All!$V147="P5",All!$AE147="RDP"),Ruler!Z$10,IF(AND(All!$V147="P6",All!$AE147="RDP"),Ruler!Z$11,IF(AND(All!$V147="P7",All!$AE147="RDP"),Ruler!Z$12,IF(AND(All!$V147="P8",All!$AE147="RDP"),Ruler!Z$13,IF(AND(All!$V147="P9",All!$AE147="RDP"),Ruler!Z$14,IF(AND(All!$V147="P1",All!$AE147="RMS"),Ruler!Z$6,IF(AND(All!$V147="P2",All!$AE147="RMS"),Ruler!Z$15,IF(AND(All!$V147="P3",All!$AE147="RMS"),Ruler!Z$16,IF(AND(All!$V147="P4",All!$AE147="RMS"),Ruler!Z$17,IF(AND(All!$V147="P5",All!$AE147="RMS"),Ruler!Z$18,IF(AND(All!$V147="P6",All!$AE147="RMS"),Ruler!Z$19,IF(AND(All!$V147="P7",All!$AE147="RMS"),Ruler!Z$20,IF(AND(All!$V147="P8",All!$AE147="RMS"),Ruler!Z$21,IF(AND(All!$V147="P9",All!$AE147="RMS"),Ruler!Z$22,IF(AND(All!$V147="P1",All!$AE147="RSS"),Ruler!Z$6,IF(AND(All!$V147="P2",All!$AE147="RSS"),Ruler!Z$23,IF(AND(All!$V147="P3",All!$AE147="RSS"),Ruler!Z$24,IF(AND(All!$V147="P4",All!$AE147="RSS"),Ruler!Z$25,IF(AND(All!$V147="P5",All!$AE147="RSS"),Ruler!Z$26,IF(AND(All!$V147="P6",All!$AE147="RSS"),Ruler!Z$27,IF(AND(All!$V147="P7",All!$AE147="RSS"),Ruler!Z$28,IF(AND(All!$V147="P8",All!$AE147="RSS"),Ruler!Z$29,IF(AND(All!$V147="P9",All!$AE147="RSS"),Ruler!Z$30,0)))))))))))))))))))))))))))</f>
        <v>1</v>
      </c>
      <c r="CH147" s="325">
        <f>IF(AND(All!$V147="P1",All!$AE147="RDP"),Ruler!AA$6,IF(AND(All!$V147="P2",All!$AE147="RDP"),Ruler!AA$7,IF(AND(All!$V147="P3",All!$AE147="RDP"),Ruler!AA$8,IF(AND(All!$V147="P4",All!$AE147="RDP"),Ruler!AA$9,IF(AND(All!$V147="P5",All!$AE147="RDP"),Ruler!AA$10,IF(AND(All!$V147="P6",All!$AE147="RDP"),Ruler!AA$11,IF(AND(All!$V147="P7",All!$AE147="RDP"),Ruler!AA$12,IF(AND(All!$V147="P8",All!$AE147="RDP"),Ruler!AA$13,IF(AND(All!$V147="P9",All!$AE147="RDP"),Ruler!AA$14,IF(AND(All!$V147="P1",All!$AE147="RMS"),Ruler!AA$6,IF(AND(All!$V147="P2",All!$AE147="RMS"),Ruler!AA$15,IF(AND(All!$V147="P3",All!$AE147="RMS"),Ruler!AA$16,IF(AND(All!$V147="P4",All!$AE147="RMS"),Ruler!AA$17,IF(AND(All!$V147="P5",All!$AE147="RMS"),Ruler!AA$18,IF(AND(All!$V147="P6",All!$AE147="RMS"),Ruler!AA$19,IF(AND(All!$V147="P7",All!$AE147="RMS"),Ruler!AA$20,IF(AND(All!$V147="P8",All!$AE147="RMS"),Ruler!AA$21,IF(AND(All!$V147="P9",All!$AE147="RMS"),Ruler!AA$22,IF(AND(All!$V147="P1",All!$AE147="RSS"),Ruler!AA$6,IF(AND(All!$V147="P2",All!$AE147="RSS"),Ruler!AA$23,IF(AND(All!$V147="P3",All!$AE147="RSS"),Ruler!AA$24,IF(AND(All!$V147="P4",All!$AE147="RSS"),Ruler!AA$25,IF(AND(All!$V147="P5",All!$AE147="RSS"),Ruler!AA$26,IF(AND(All!$V147="P6",All!$AE147="RSS"),Ruler!AA$27,IF(AND(All!$V147="P7",All!$AE147="RSS"),Ruler!AA$28,IF(AND(All!$V147="P8",All!$AE147="RSS"),Ruler!AA$29,IF(AND(All!$V147="P9",All!$AE147="RSS"),Ruler!AA$30,0)))))))))))))))))))))))))))</f>
        <v>0</v>
      </c>
      <c r="CI147" s="325">
        <f>IF(AND(All!$V147="P1",All!$AE147="RDP"),Ruler!AB$6,IF(AND(All!$V147="P2",All!$AE147="RDP"),Ruler!AB$7,IF(AND(All!$V147="P3",All!$AE147="RDP"),Ruler!AB$8,IF(AND(All!$V147="P4",All!$AE147="RDP"),Ruler!AB$9,IF(AND(All!$V147="P5",All!$AE147="RDP"),Ruler!AB$10,IF(AND(All!$V147="P6",All!$AE147="RDP"),Ruler!AB$11,IF(AND(All!$V147="P7",All!$AE147="RDP"),Ruler!AB$12,IF(AND(All!$V147="P8",All!$AE147="RDP"),Ruler!AB$13,IF(AND(All!$V147="P9",All!$AE147="RDP"),Ruler!AB$14,IF(AND(All!$V147="P1",All!$AE147="RMS"),Ruler!AB$6,IF(AND(All!$V147="P2",All!$AE147="RMS"),Ruler!AB$15,IF(AND(All!$V147="P3",All!$AE147="RMS"),Ruler!AB$16,IF(AND(All!$V147="P4",All!$AE147="RMS"),Ruler!AB$17,IF(AND(All!$V147="P5",All!$AE147="RMS"),Ruler!AB$18,IF(AND(All!$V147="P6",All!$AE147="RMS"),Ruler!AB$19,IF(AND(All!$V147="P7",All!$AE147="RMS"),Ruler!AB$20,IF(AND(All!$V147="P8",All!$AE147="RMS"),Ruler!AB$21,IF(AND(All!$V147="P9",All!$AE147="RMS"),Ruler!AB$22,IF(AND(All!$V147="P1",All!$AE147="RSS"),Ruler!AB$6,IF(AND(All!$V147="P2",All!$AE147="RSS"),Ruler!AB$23,IF(AND(All!$V147="P3",All!$AE147="RSS"),Ruler!AB$24,IF(AND(All!$V147="P4",All!$AE147="RSS"),Ruler!AB$25,IF(AND(All!$V147="P5",All!$AE147="RSS"),Ruler!AB$26,IF(AND(All!$V147="P6",All!$AE147="RSS"),Ruler!AB$27,IF(AND(All!$V147="P7",All!$AE147="RSS"),Ruler!AB$28,IF(AND(All!$V147="P8",All!$AE147="RSS"),Ruler!AB$29,IF(AND(All!$V147="P9",All!$AE147="RSS"),Ruler!AB$30,0)))))))))))))))))))))))))))</f>
        <v>0</v>
      </c>
      <c r="CJ147" s="323">
        <f>Table9[[#This Row],[R-B1]]-Table9[[#This Row],[B1]]</f>
        <v>0</v>
      </c>
      <c r="CK147" s="43">
        <f>Table9[[#This Row],[R-B2]]-Table9[[#This Row],[B2]]</f>
        <v>1</v>
      </c>
      <c r="CL147" s="43">
        <f>Table9[[#This Row],[R-B3]]-Table9[[#This Row],[B3]]</f>
        <v>0</v>
      </c>
      <c r="CM147" s="43">
        <f>Table9[[#This Row],[R-B4]]-Table9[[#This Row],[B4]]</f>
        <v>1</v>
      </c>
      <c r="CN147" s="43">
        <f>Table9[[#This Row],[R-B5]]-Table9[[#This Row],[B5]]</f>
        <v>1</v>
      </c>
      <c r="CO147" s="43">
        <f>Table9[[#This Row],[R-B6]]-Table9[[#This Row],[B6]]</f>
        <v>-1</v>
      </c>
      <c r="CP147" s="43">
        <f>Table9[[#This Row],[R-B7]]-Table9[[#This Row],[B7]]</f>
        <v>0</v>
      </c>
      <c r="CQ147" s="43">
        <f>Table9[[#This Row],[R-B8]]-Table9[[#This Row],[B8]]</f>
        <v>0</v>
      </c>
      <c r="CR147" s="43">
        <f>Table9[[#This Row],[R-B9]]-Table9[[#This Row],[B9]]</f>
        <v>1</v>
      </c>
      <c r="CS147" s="43">
        <f>Table9[[#This Row],[R-B10]]-Table9[[#This Row],[B10]]</f>
        <v>1</v>
      </c>
      <c r="CT147" s="43">
        <f>Table9[[#This Row],[R-B11]]-Table9[[#This Row],[B11]]</f>
        <v>-1</v>
      </c>
      <c r="CU147" s="43">
        <f>Table9[[#This Row],[R-B12]]-Table9[[#This Row],[B12]]</f>
        <v>0</v>
      </c>
      <c r="CV147" s="43">
        <f>Table9[[#This Row],[R-K1]]-Table9[[#This Row],[K1]]</f>
        <v>1</v>
      </c>
      <c r="CW147" s="43">
        <f>Table9[[#This Row],[R-K2]]-Table9[[#This Row],[K2]]</f>
        <v>0</v>
      </c>
      <c r="CX147" s="43">
        <f>Table9[[#This Row],[R-K3]]-Table9[[#This Row],[K3]]</f>
        <v>1</v>
      </c>
      <c r="CY147" s="43">
        <f>Table9[[#This Row],[R-K4]]-Table9[[#This Row],[K4]]</f>
        <v>1</v>
      </c>
      <c r="CZ147" s="43">
        <f>Table9[[#This Row],[R-K5]]-Table9[[#This Row],[K5]]</f>
        <v>0</v>
      </c>
      <c r="DA147" s="43">
        <f>Table9[[#This Row],[R-P1]]-Table9[[#This Row],[P1]]</f>
        <v>1</v>
      </c>
      <c r="DB147" s="43">
        <f>Table9[[#This Row],[R-P2]]-Table9[[#This Row],[P2]]</f>
        <v>0</v>
      </c>
      <c r="DC147" s="43">
        <f>Table9[[#This Row],[R-P3]]-Table9[[#This Row],[P3]]</f>
        <v>0</v>
      </c>
      <c r="DD147" s="43">
        <f>Table9[[#This Row],[R-P4]]-Table9[[#This Row],[P4]]</f>
        <v>0</v>
      </c>
      <c r="DE147" s="43">
        <f>Table9[[#This Row],[R-P5]]-Table9[[#This Row],[P5]]</f>
        <v>0</v>
      </c>
      <c r="DF147" s="43">
        <f>Table9[[#This Row],[R-E1]]-Table9[[#This Row],[E1]]</f>
        <v>-1</v>
      </c>
      <c r="DG147" s="328">
        <f>Table9[[#This Row],[R-E2]]-Table9[[#This Row],[E2]]</f>
        <v>-1</v>
      </c>
      <c r="DH147" s="43">
        <f>COUNTIF(Table9[[#This Row],[G-B1]:[G-B12]],"&lt;=0")/12*100</f>
        <v>58.333333333333336</v>
      </c>
      <c r="DI147" s="43">
        <f>COUNTIF(Table9[[#This Row],[G-K1]:[G-K5]],"&lt;=0")/5*100</f>
        <v>40</v>
      </c>
      <c r="DJ147" s="43">
        <f>COUNTIF(Table9[[#This Row],[G-P1]:[G-P5]],"&lt;=0")/5*100</f>
        <v>80</v>
      </c>
      <c r="DK147" s="43">
        <f>COUNTIF(Table9[[#This Row],[G-E1]:[G-E2]],"&lt;=0")/2*100</f>
        <v>100</v>
      </c>
      <c r="DL147" s="450">
        <f>IF(AE147="RDP",(COUNTIF(Table9[[#This Row],[G-B3]],"&lt;=0")+COUNTIF(Table9[[#This Row],[G-B4]],"&lt;=0")+COUNTIF(Table9[[#This Row],[G-B7]],"&lt;=0")+COUNTIF(Table9[[#This Row],[G-B11]],"&lt;=0")+COUNTIF(Table9[[#This Row],[G-K2]],"&lt;=0"))/5*100,IF(AE147="RMS",(COUNTIF(Table9[[#This Row],[G-B4]],"&lt;=0")+COUNTIF(Table9[[#This Row],[G-B5]],"&lt;=0")+COUNTIF(Table9[[#This Row],[G-B10]],"&lt;=0")+COUNTIF(Table9[[#This Row],[G-B12]],"&lt;=0")+COUNTIF(Table9[[#This Row],[G-K2]],"&lt;=0"))/5*100,IF(AE147="RSS",(COUNTIF(Table9[[#This Row],[G-B1]],"&lt;=0")+COUNTIF(Table9[[#This Row],[G-B2]],"&lt;=0")+COUNTIF(Table9[[#This Row],[G-B6]],"&lt;=0")+COUNTIF(Table9[[#This Row],[G-B11]],"&lt;=0")+COUNTIF(Table9[[#This Row],[G-B12]],"&lt;=0"))/5*100,0)))</f>
        <v>40</v>
      </c>
      <c r="DR147" s="332"/>
      <c r="DW147" s="332"/>
      <c r="DX147" s="42"/>
      <c r="DY147" s="42"/>
      <c r="DZ147" s="42"/>
      <c r="EA147" s="333"/>
      <c r="EB147" s="342"/>
      <c r="EC147" s="339"/>
      <c r="ED147" s="339"/>
      <c r="EE147" s="338"/>
    </row>
    <row r="148" spans="2:135" ht="73" hidden="1" thickBot="1" x14ac:dyDescent="0.35">
      <c r="B148" s="282">
        <v>153</v>
      </c>
      <c r="C148" s="42" t="s">
        <v>134</v>
      </c>
      <c r="D148" s="45">
        <v>46198</v>
      </c>
      <c r="E148" s="44" t="s">
        <v>1239</v>
      </c>
      <c r="F148" s="43">
        <v>1019413</v>
      </c>
      <c r="G148" s="357">
        <f t="shared" ca="1" si="9"/>
        <v>36.001732239345515</v>
      </c>
      <c r="H148" s="283">
        <v>33175</v>
      </c>
      <c r="I148" s="43" t="s">
        <v>179</v>
      </c>
      <c r="J148" s="43" t="s">
        <v>137</v>
      </c>
      <c r="K148" s="43" t="s">
        <v>241</v>
      </c>
      <c r="L148" s="43" t="s">
        <v>202</v>
      </c>
      <c r="M148" s="42" t="s">
        <v>1240</v>
      </c>
      <c r="N148" s="43"/>
      <c r="O148" s="43" t="s">
        <v>142</v>
      </c>
      <c r="P148" s="44" t="s">
        <v>1241</v>
      </c>
      <c r="Q148" s="43" t="s">
        <v>144</v>
      </c>
      <c r="R148" s="43" t="s">
        <v>185</v>
      </c>
      <c r="S148" s="45">
        <v>41674</v>
      </c>
      <c r="T148" s="286">
        <f ca="1">YEARFRAC(S148,$T$1)</f>
        <v>12.71111111111111</v>
      </c>
      <c r="U148" s="46">
        <f ca="1">Table9[[#This Row],[Years in PET]]</f>
        <v>12.71111111111111</v>
      </c>
      <c r="V148" s="43" t="s">
        <v>57</v>
      </c>
      <c r="W148" s="46"/>
      <c r="X148" s="46">
        <f ca="1">($T$1-Table9[[#This Row],[Date of Appointment to Current Grade]])/365</f>
        <v>3.0565267598934627</v>
      </c>
      <c r="Y148" s="45">
        <v>45200</v>
      </c>
      <c r="Z148" s="343" t="s">
        <v>244</v>
      </c>
      <c r="AA148" s="45">
        <v>45658</v>
      </c>
      <c r="AB148" s="46">
        <f ca="1">($T$1-Table9[[#This Row],[Date in Position]])/365</f>
        <v>1.8017322393455175</v>
      </c>
      <c r="AC148" s="43" t="s">
        <v>146</v>
      </c>
      <c r="AD148" s="43"/>
      <c r="AE148" s="43" t="s">
        <v>147</v>
      </c>
      <c r="AF148" s="43" t="s">
        <v>188</v>
      </c>
      <c r="AG148" s="47" t="s">
        <v>1242</v>
      </c>
      <c r="AH148" s="47" t="s">
        <v>1243</v>
      </c>
      <c r="AI148" s="47" t="s">
        <v>1244</v>
      </c>
      <c r="AJ148" s="42"/>
      <c r="AK148" s="48" t="s">
        <v>1245</v>
      </c>
      <c r="AL148" s="282" t="s">
        <v>153</v>
      </c>
      <c r="AM148" s="48" t="s">
        <v>1246</v>
      </c>
      <c r="AN148" s="323">
        <v>2</v>
      </c>
      <c r="AO148" s="43">
        <v>1</v>
      </c>
      <c r="AP148" s="43">
        <v>1</v>
      </c>
      <c r="AQ148" s="43">
        <v>2</v>
      </c>
      <c r="AR148" s="43">
        <v>2</v>
      </c>
      <c r="AS148" s="43">
        <v>1</v>
      </c>
      <c r="AT148" s="43">
        <v>2</v>
      </c>
      <c r="AU148" s="43">
        <v>2</v>
      </c>
      <c r="AV148" s="43">
        <v>1</v>
      </c>
      <c r="AW148" s="43">
        <v>1</v>
      </c>
      <c r="AX148" s="43">
        <v>2</v>
      </c>
      <c r="AY148" s="43">
        <v>2</v>
      </c>
      <c r="AZ148" s="43">
        <v>2</v>
      </c>
      <c r="BA148" s="43">
        <v>2</v>
      </c>
      <c r="BB148" s="43">
        <v>1</v>
      </c>
      <c r="BC148" s="43">
        <v>1</v>
      </c>
      <c r="BD148" s="43">
        <v>1</v>
      </c>
      <c r="BE148" s="43">
        <v>1</v>
      </c>
      <c r="BF148" s="43">
        <v>1</v>
      </c>
      <c r="BG148" s="43">
        <v>1</v>
      </c>
      <c r="BH148" s="43">
        <v>1</v>
      </c>
      <c r="BI148" s="43">
        <v>1</v>
      </c>
      <c r="BJ148" s="43">
        <v>0</v>
      </c>
      <c r="BK148" s="328">
        <v>0</v>
      </c>
      <c r="BL148" s="325">
        <f>IF(AND(All!$V148="P1",All!$AE148="RDP"),Ruler!E$6,IF(AND(All!$V148="P2",All!$AE148="RDP"),Ruler!E$7,IF(AND(All!$V148="P3",All!$AE148="RDP"),Ruler!E$8,IF(AND(All!$V148="P4",All!$AE148="RDP"),Ruler!E$9,IF(AND(All!$V148="P5",All!$AE148="RDP"),Ruler!E$10,IF(AND(All!$V148="P6",All!$AE148="RDP"),Ruler!E$11,IF(AND(All!$V148="P7",All!$AE148="RDP"),Ruler!E$12,IF(AND(All!$V148="P8",All!$AE148="RDP"),Ruler!E$13,IF(AND(All!$V148="P9",All!$AE148="RDP"),Ruler!E$14,IF(AND(All!$V148="P1",All!$AE148="RMS"),Ruler!E$6,IF(AND(All!$V148="P2",All!$AE148="RMS"),Ruler!E$15,IF(AND(All!$V148="P3",All!$AE148="RMS"),Ruler!E$16,IF(AND(All!$V148="P4",All!$AE148="RMS"),Ruler!E$17,IF(AND(All!$V148="P5",All!$AE148="RMS"),Ruler!E$18,IF(AND(All!$V148="P6",All!$AE148="RMS"),Ruler!E$19,IF(AND(All!$V148="P7",All!$AE148="RMS"),Ruler!E$20,IF(AND(All!$V148="P8",All!$AE148="RMS"),Ruler!E$21,IF(AND(All!$V148="P9",All!$AE148="RMS"),Ruler!E$22,IF(AND(All!$V148="P1",All!$AE148="RSS"),Ruler!E$6,IF(AND(All!$V148="P2",All!$AE148="RSS"),Ruler!E$23,IF(AND(All!$V148="P3",All!$AE148="RSS"),Ruler!E$24,IF(AND(All!$V148="P4",All!$AE148="RSS"),Ruler!E$25,IF(AND(All!$V148="P5",All!$AE148="RSS"),Ruler!E$26,IF(AND(All!$V148="P6",All!$AE148="RSS"),Ruler!E$27,IF(AND(All!$V148="P7",All!$AE148="RSS"),Ruler!E$28,IF(AND(All!$V148="P8",All!$AE148="RSS"),Ruler!E$29,IF(AND(All!$V148="P9",All!$AE148="RSS"),Ruler!E$30,0)))))))))))))))))))))))))))</f>
        <v>2</v>
      </c>
      <c r="BM148" s="325">
        <f>IF(AND(All!$V148="P1",All!$AE148="RDP"),Ruler!F$6,IF(AND(All!$V148="P2",All!$AE148="RDP"),Ruler!F$7,IF(AND(All!$V148="P3",All!$AE148="RDP"),Ruler!F$8,IF(AND(All!$V148="P4",All!$AE148="RDP"),Ruler!F$9,IF(AND(All!$V148="P5",All!$AE148="RDP"),Ruler!F$10,IF(AND(All!$V148="P6",All!$AE148="RDP"),Ruler!F$11,IF(AND(All!$V148="P7",All!$AE148="RDP"),Ruler!F$12,IF(AND(All!$V148="P8",All!$AE148="RDP"),Ruler!F$13,IF(AND(All!$V148="P9",All!$AE148="RDP"),Ruler!F$14,IF(AND(All!$V148="P1",All!$AE148="RMS"),Ruler!F$6,IF(AND(All!$V148="P2",All!$AE148="RMS"),Ruler!F$15,IF(AND(All!$V148="P3",All!$AE148="RMS"),Ruler!F$16,IF(AND(All!$V148="P4",All!$AE148="RMS"),Ruler!F$17,IF(AND(All!$V148="P5",All!$AE148="RMS"),Ruler!F$18,IF(AND(All!$V148="P6",All!$AE148="RMS"),Ruler!F$19,IF(AND(All!$V148="P7",All!$AE148="RMS"),Ruler!F$20,IF(AND(All!$V148="P8",All!$AE148="RMS"),Ruler!F$21,IF(AND(All!$V148="P9",All!$AE148="RMS"),Ruler!F$22,IF(AND(All!$V148="P1",All!$AE148="RSS"),Ruler!F$6,IF(AND(All!$V148="P2",All!$AE148="RSS"),Ruler!F$23,IF(AND(All!$V148="P3",All!$AE148="RSS"),Ruler!F$24,IF(AND(All!$V148="P4",All!$AE148="RSS"),Ruler!F$25,IF(AND(All!$V148="P5",All!$AE148="RSS"),Ruler!F$26,IF(AND(All!$V148="P6",All!$AE148="RSS"),Ruler!F$27,IF(AND(All!$V148="P7",All!$AE148="RSS"),Ruler!F$28,IF(AND(All!$V148="P8",All!$AE148="RSS"),Ruler!F$29,IF(AND(All!$V148="P9",All!$AE148="RSS"),Ruler!F$30,0)))))))))))))))))))))))))))</f>
        <v>2</v>
      </c>
      <c r="BN148" s="325">
        <f>IF(AND(All!$V148="P1",All!$AE148="RDP"),Ruler!G$6,IF(AND(All!$V148="P2",All!$AE148="RDP"),Ruler!G$7,IF(AND(All!$V148="P3",All!$AE148="RDP"),Ruler!G$8,IF(AND(All!$V148="P4",All!$AE148="RDP"),Ruler!G$9,IF(AND(All!$V148="P5",All!$AE148="RDP"),Ruler!G$10,IF(AND(All!$V148="P6",All!$AE148="RDP"),Ruler!G$11,IF(AND(All!$V148="P7",All!$AE148="RDP"),Ruler!G$12,IF(AND(All!$V148="P8",All!$AE148="RDP"),Ruler!G$13,IF(AND(All!$V148="P9",All!$AE148="RDP"),Ruler!G$14,IF(AND(All!$V148="P1",All!$AE148="RMS"),Ruler!G$6,IF(AND(All!$V148="P2",All!$AE148="RMS"),Ruler!G$15,IF(AND(All!$V148="P3",All!$AE148="RMS"),Ruler!G$16,IF(AND(All!$V148="P4",All!$AE148="RMS"),Ruler!G$17,IF(AND(All!$V148="P5",All!$AE148="RMS"),Ruler!G$18,IF(AND(All!$V148="P6",All!$AE148="RMS"),Ruler!G$19,IF(AND(All!$V148="P7",All!$AE148="RMS"),Ruler!G$20,IF(AND(All!$V148="P8",All!$AE148="RMS"),Ruler!G$21,IF(AND(All!$V148="P9",All!$AE148="RMS"),Ruler!G$22,IF(AND(All!$V148="P1",All!$AE148="RSS"),Ruler!G$6,IF(AND(All!$V148="P2",All!$AE148="RSS"),Ruler!G$23,IF(AND(All!$V148="P3",All!$AE148="RSS"),Ruler!G$24,IF(AND(All!$V148="P4",All!$AE148="RSS"),Ruler!G$25,IF(AND(All!$V148="P5",All!$AE148="RSS"),Ruler!G$26,IF(AND(All!$V148="P6",All!$AE148="RSS"),Ruler!G$27,IF(AND(All!$V148="P7",All!$AE148="RSS"),Ruler!G$28,IF(AND(All!$V148="P8",All!$AE148="RSS"),Ruler!G$29,IF(AND(All!$V148="P9",All!$AE148="RSS"),Ruler!G$30,0)))))))))))))))))))))))))))</f>
        <v>1</v>
      </c>
      <c r="BO148" s="325">
        <f>IF(AND(All!$V148="P1",All!$AE148="RDP"),Ruler!H$6,IF(AND(All!$V148="P2",All!$AE148="RDP"),Ruler!H$7,IF(AND(All!$V148="P3",All!$AE148="RDP"),Ruler!H$8,IF(AND(All!$V148="P4",All!$AE148="RDP"),Ruler!H$9,IF(AND(All!$V148="P5",All!$AE148="RDP"),Ruler!H$10,IF(AND(All!$V148="P6",All!$AE148="RDP"),Ruler!H$11,IF(AND(All!$V148="P7",All!$AE148="RDP"),Ruler!H$12,IF(AND(All!$V148="P8",All!$AE148="RDP"),Ruler!H$13,IF(AND(All!$V148="P9",All!$AE148="RDP"),Ruler!H$14,IF(AND(All!$V148="P1",All!$AE148="RMS"),Ruler!H$6,IF(AND(All!$V148="P2",All!$AE148="RMS"),Ruler!H$15,IF(AND(All!$V148="P3",All!$AE148="RMS"),Ruler!H$16,IF(AND(All!$V148="P4",All!$AE148="RMS"),Ruler!H$17,IF(AND(All!$V148="P5",All!$AE148="RMS"),Ruler!H$18,IF(AND(All!$V148="P6",All!$AE148="RMS"),Ruler!H$19,IF(AND(All!$V148="P7",All!$AE148="RMS"),Ruler!H$20,IF(AND(All!$V148="P8",All!$AE148="RMS"),Ruler!H$21,IF(AND(All!$V148="P9",All!$AE148="RMS"),Ruler!H$22,IF(AND(All!$V148="P1",All!$AE148="RSS"),Ruler!H$6,IF(AND(All!$V148="P2",All!$AE148="RSS"),Ruler!H$23,IF(AND(All!$V148="P3",All!$AE148="RSS"),Ruler!H$24,IF(AND(All!$V148="P4",All!$AE148="RSS"),Ruler!H$25,IF(AND(All!$V148="P5",All!$AE148="RSS"),Ruler!H$26,IF(AND(All!$V148="P6",All!$AE148="RSS"),Ruler!H$27,IF(AND(All!$V148="P7",All!$AE148="RSS"),Ruler!H$28,IF(AND(All!$V148="P8",All!$AE148="RSS"),Ruler!H$29,IF(AND(All!$V148="P9",All!$AE148="RSS"),Ruler!H$30,0)))))))))))))))))))))))))))</f>
        <v>2</v>
      </c>
      <c r="BP148" s="325">
        <f>IF(AND(All!$V148="P1",All!$AE148="RDP"),Ruler!I$6,IF(AND(All!$V148="P2",All!$AE148="RDP"),Ruler!I$7,IF(AND(All!$V148="P3",All!$AE148="RDP"),Ruler!I$8,IF(AND(All!$V148="P4",All!$AE148="RDP"),Ruler!I$9,IF(AND(All!$V148="P5",All!$AE148="RDP"),Ruler!I$10,IF(AND(All!$V148="P6",All!$AE148="RDP"),Ruler!I$11,IF(AND(All!$V148="P7",All!$AE148="RDP"),Ruler!I$12,IF(AND(All!$V148="P8",All!$AE148="RDP"),Ruler!I$13,IF(AND(All!$V148="P9",All!$AE148="RDP"),Ruler!I$14,IF(AND(All!$V148="P1",All!$AE148="RMS"),Ruler!I$6,IF(AND(All!$V148="P2",All!$AE148="RMS"),Ruler!I$15,IF(AND(All!$V148="P3",All!$AE148="RMS"),Ruler!I$16,IF(AND(All!$V148="P4",All!$AE148="RMS"),Ruler!I$17,IF(AND(All!$V148="P5",All!$AE148="RMS"),Ruler!I$18,IF(AND(All!$V148="P6",All!$AE148="RMS"),Ruler!I$19,IF(AND(All!$V148="P7",All!$AE148="RMS"),Ruler!I$20,IF(AND(All!$V148="P8",All!$AE148="RMS"),Ruler!I$21,IF(AND(All!$V148="P9",All!$AE148="RMS"),Ruler!I$22,IF(AND(All!$V148="P1",All!$AE148="RSS"),Ruler!I$6,IF(AND(All!$V148="P2",All!$AE148="RSS"),Ruler!I$23,IF(AND(All!$V148="P3",All!$AE148="RSS"),Ruler!I$24,IF(AND(All!$V148="P4",All!$AE148="RSS"),Ruler!I$25,IF(AND(All!$V148="P5",All!$AE148="RSS"),Ruler!I$26,IF(AND(All!$V148="P6",All!$AE148="RSS"),Ruler!I$27,IF(AND(All!$V148="P7",All!$AE148="RSS"),Ruler!I$28,IF(AND(All!$V148="P8",All!$AE148="RSS"),Ruler!I$29,IF(AND(All!$V148="P9",All!$AE148="RSS"),Ruler!I$30,0)))))))))))))))))))))))))))</f>
        <v>2</v>
      </c>
      <c r="BQ148" s="325">
        <f>IF(AND(All!$V148="P1",All!$AE148="RDP"),Ruler!J$6,IF(AND(All!$V148="P2",All!$AE148="RDP"),Ruler!J$7,IF(AND(All!$V148="P3",All!$AE148="RDP"),Ruler!J$8,IF(AND(All!$V148="P4",All!$AE148="RDP"),Ruler!J$9,IF(AND(All!$V148="P5",All!$AE148="RDP"),Ruler!J$10,IF(AND(All!$V148="P6",All!$AE148="RDP"),Ruler!J$11,IF(AND(All!$V148="P7",All!$AE148="RDP"),Ruler!J$12,IF(AND(All!$V148="P8",All!$AE148="RDP"),Ruler!J$13,IF(AND(All!$V148="P9",All!$AE148="RDP"),Ruler!J$14,IF(AND(All!$V148="P1",All!$AE148="RMS"),Ruler!J$6,IF(AND(All!$V148="P2",All!$AE148="RMS"),Ruler!J$15,IF(AND(All!$V148="P3",All!$AE148="RMS"),Ruler!J$16,IF(AND(All!$V148="P4",All!$AE148="RMS"),Ruler!J$17,IF(AND(All!$V148="P5",All!$AE148="RMS"),Ruler!J$18,IF(AND(All!$V148="P6",All!$AE148="RMS"),Ruler!J$19,IF(AND(All!$V148="P7",All!$AE148="RMS"),Ruler!J$20,IF(AND(All!$V148="P8",All!$AE148="RMS"),Ruler!J$21,IF(AND(All!$V148="P9",All!$AE148="RMS"),Ruler!J$22,IF(AND(All!$V148="P1",All!$AE148="RSS"),Ruler!J$6,IF(AND(All!$V148="P2",All!$AE148="RSS"),Ruler!J$23,IF(AND(All!$V148="P3",All!$AE148="RSS"),Ruler!J$24,IF(AND(All!$V148="P4",All!$AE148="RSS"),Ruler!J$25,IF(AND(All!$V148="P5",All!$AE148="RSS"),Ruler!J$26,IF(AND(All!$V148="P6",All!$AE148="RSS"),Ruler!J$27,IF(AND(All!$V148="P7",All!$AE148="RSS"),Ruler!J$28,IF(AND(All!$V148="P8",All!$AE148="RSS"),Ruler!J$29,IF(AND(All!$V148="P9",All!$AE148="RSS"),Ruler!J$30,0)))))))))))))))))))))))))))</f>
        <v>2</v>
      </c>
      <c r="BR148" s="325">
        <f>IF(AND(All!$V148="P1",All!$AE148="RDP"),Ruler!K$6,IF(AND(All!$V148="P2",All!$AE148="RDP"),Ruler!K$7,IF(AND(All!$V148="P3",All!$AE148="RDP"),Ruler!K$8,IF(AND(All!$V148="P4",All!$AE148="RDP"),Ruler!K$9,IF(AND(All!$V148="P5",All!$AE148="RDP"),Ruler!K$10,IF(AND(All!$V148="P6",All!$AE148="RDP"),Ruler!K$11,IF(AND(All!$V148="P7",All!$AE148="RDP"),Ruler!K$12,IF(AND(All!$V148="P8",All!$AE148="RDP"),Ruler!K$13,IF(AND(All!$V148="P9",All!$AE148="RDP"),Ruler!K$14,IF(AND(All!$V148="P1",All!$AE148="RMS"),Ruler!K$6,IF(AND(All!$V148="P2",All!$AE148="RMS"),Ruler!K$15,IF(AND(All!$V148="P3",All!$AE148="RMS"),Ruler!K$16,IF(AND(All!$V148="P4",All!$AE148="RMS"),Ruler!K$17,IF(AND(All!$V148="P5",All!$AE148="RMS"),Ruler!K$18,IF(AND(All!$V148="P6",All!$AE148="RMS"),Ruler!K$19,IF(AND(All!$V148="P7",All!$AE148="RMS"),Ruler!K$20,IF(AND(All!$V148="P8",All!$AE148="RMS"),Ruler!K$21,IF(AND(All!$V148="P9",All!$AE148="RMS"),Ruler!K$22,IF(AND(All!$V148="P1",All!$AE148="RSS"),Ruler!K$6,IF(AND(All!$V148="P2",All!$AE148="RSS"),Ruler!K$23,IF(AND(All!$V148="P3",All!$AE148="RSS"),Ruler!K$24,IF(AND(All!$V148="P4",All!$AE148="RSS"),Ruler!K$25,IF(AND(All!$V148="P5",All!$AE148="RSS"),Ruler!K$26,IF(AND(All!$V148="P6",All!$AE148="RSS"),Ruler!K$27,IF(AND(All!$V148="P7",All!$AE148="RSS"),Ruler!K$28,IF(AND(All!$V148="P8",All!$AE148="RSS"),Ruler!K$29,IF(AND(All!$V148="P9",All!$AE148="RSS"),Ruler!K$30,0)))))))))))))))))))))))))))</f>
        <v>3</v>
      </c>
      <c r="BS148" s="325">
        <f>IF(AND(All!$V148="P1",All!$AE148="RDP"),Ruler!L$6,IF(AND(All!$V148="P2",All!$AE148="RDP"),Ruler!L$7,IF(AND(All!$V148="P3",All!$AE148="RDP"),Ruler!L$8,IF(AND(All!$V148="P4",All!$AE148="RDP"),Ruler!L$9,IF(AND(All!$V148="P5",All!$AE148="RDP"),Ruler!L$10,IF(AND(All!$V148="P6",All!$AE148="RDP"),Ruler!L$11,IF(AND(All!$V148="P7",All!$AE148="RDP"),Ruler!L$12,IF(AND(All!$V148="P8",All!$AE148="RDP"),Ruler!L$13,IF(AND(All!$V148="P9",All!$AE148="RDP"),Ruler!L$14,IF(AND(All!$V148="P1",All!$AE148="RMS"),Ruler!L$6,IF(AND(All!$V148="P2",All!$AE148="RMS"),Ruler!L$15,IF(AND(All!$V148="P3",All!$AE148="RMS"),Ruler!L$16,IF(AND(All!$V148="P4",All!$AE148="RMS"),Ruler!L$17,IF(AND(All!$V148="P5",All!$AE148="RMS"),Ruler!L$18,IF(AND(All!$V148="P6",All!$AE148="RMS"),Ruler!L$19,IF(AND(All!$V148="P7",All!$AE148="RMS"),Ruler!L$20,IF(AND(All!$V148="P8",All!$AE148="RMS"),Ruler!L$21,IF(AND(All!$V148="P9",All!$AE148="RMS"),Ruler!L$22,IF(AND(All!$V148="P1",All!$AE148="RSS"),Ruler!L$6,IF(AND(All!$V148="P2",All!$AE148="RSS"),Ruler!L$23,IF(AND(All!$V148="P3",All!$AE148="RSS"),Ruler!L$24,IF(AND(All!$V148="P4",All!$AE148="RSS"),Ruler!L$25,IF(AND(All!$V148="P5",All!$AE148="RSS"),Ruler!L$26,IF(AND(All!$V148="P6",All!$AE148="RSS"),Ruler!L$27,IF(AND(All!$V148="P7",All!$AE148="RSS"),Ruler!L$28,IF(AND(All!$V148="P8",All!$AE148="RSS"),Ruler!L$29,IF(AND(All!$V148="P9",All!$AE148="RSS"),Ruler!L$30,0)))))))))))))))))))))))))))</f>
        <v>2</v>
      </c>
      <c r="BT148" s="325">
        <f>IF(AND(All!$V148="P1",All!$AE148="RDP"),Ruler!M$6,IF(AND(All!$V148="P2",All!$AE148="RDP"),Ruler!M$7,IF(AND(All!$V148="P3",All!$AE148="RDP"),Ruler!M$8,IF(AND(All!$V148="P4",All!$AE148="RDP"),Ruler!M$9,IF(AND(All!$V148="P5",All!$AE148="RDP"),Ruler!M$10,IF(AND(All!$V148="P6",All!$AE148="RDP"),Ruler!M$11,IF(AND(All!$V148="P7",All!$AE148="RDP"),Ruler!M$12,IF(AND(All!$V148="P8",All!$AE148="RDP"),Ruler!M$13,IF(AND(All!$V148="P9",All!$AE148="RDP"),Ruler!M$14,IF(AND(All!$V148="P1",All!$AE148="RMS"),Ruler!M$6,IF(AND(All!$V148="P2",All!$AE148="RMS"),Ruler!M$15,IF(AND(All!$V148="P3",All!$AE148="RMS"),Ruler!M$16,IF(AND(All!$V148="P4",All!$AE148="RMS"),Ruler!M$17,IF(AND(All!$V148="P5",All!$AE148="RMS"),Ruler!M$18,IF(AND(All!$V148="P6",All!$AE148="RMS"),Ruler!M$19,IF(AND(All!$V148="P7",All!$AE148="RMS"),Ruler!M$20,IF(AND(All!$V148="P8",All!$AE148="RMS"),Ruler!M$21,IF(AND(All!$V148="P9",All!$AE148="RMS"),Ruler!M$22,IF(AND(All!$V148="P1",All!$AE148="RSS"),Ruler!M$6,IF(AND(All!$V148="P2",All!$AE148="RSS"),Ruler!M$23,IF(AND(All!$V148="P3",All!$AE148="RSS"),Ruler!M$24,IF(AND(All!$V148="P4",All!$AE148="RSS"),Ruler!M$25,IF(AND(All!$V148="P5",All!$AE148="RSS"),Ruler!M$26,IF(AND(All!$V148="P6",All!$AE148="RSS"),Ruler!M$27,IF(AND(All!$V148="P7",All!$AE148="RSS"),Ruler!M$28,IF(AND(All!$V148="P8",All!$AE148="RSS"),Ruler!M$29,IF(AND(All!$V148="P9",All!$AE148="RSS"),Ruler!M$30,0)))))))))))))))))))))))))))</f>
        <v>2</v>
      </c>
      <c r="BU148" s="325">
        <f>IF(AND(All!$V148="P1",All!$AE148="RDP"),Ruler!N$6,IF(AND(All!$V148="P2",All!$AE148="RDP"),Ruler!N$7,IF(AND(All!$V148="P3",All!$AE148="RDP"),Ruler!N$8,IF(AND(All!$V148="P4",All!$AE148="RDP"),Ruler!N$9,IF(AND(All!$V148="P5",All!$AE148="RDP"),Ruler!N$10,IF(AND(All!$V148="P6",All!$AE148="RDP"),Ruler!N$11,IF(AND(All!$V148="P7",All!$AE148="RDP"),Ruler!N$12,IF(AND(All!$V148="P8",All!$AE148="RDP"),Ruler!N$13,IF(AND(All!$V148="P9",All!$AE148="RDP"),Ruler!N$14,IF(AND(All!$V148="P1",All!$AE148="RMS"),Ruler!N$6,IF(AND(All!$V148="P2",All!$AE148="RMS"),Ruler!N$15,IF(AND(All!$V148="P3",All!$AE148="RMS"),Ruler!N$16,IF(AND(All!$V148="P4",All!$AE148="RMS"),Ruler!N$17,IF(AND(All!$V148="P5",All!$AE148="RMS"),Ruler!N$18,IF(AND(All!$V148="P6",All!$AE148="RMS"),Ruler!N$19,IF(AND(All!$V148="P7",All!$AE148="RMS"),Ruler!N$20,IF(AND(All!$V148="P8",All!$AE148="RMS"),Ruler!N$21,IF(AND(All!$V148="P9",All!$AE148="RMS"),Ruler!N$22,IF(AND(All!$V148="P1",All!$AE148="RSS"),Ruler!N$6,IF(AND(All!$V148="P2",All!$AE148="RSS"),Ruler!N$23,IF(AND(All!$V148="P3",All!$AE148="RSS"),Ruler!N$24,IF(AND(All!$V148="P4",All!$AE148="RSS"),Ruler!N$25,IF(AND(All!$V148="P5",All!$AE148="RSS"),Ruler!N$26,IF(AND(All!$V148="P6",All!$AE148="RSS"),Ruler!N$27,IF(AND(All!$V148="P7",All!$AE148="RSS"),Ruler!N$28,IF(AND(All!$V148="P8",All!$AE148="RSS"),Ruler!N$29,IF(AND(All!$V148="P9",All!$AE148="RSS"),Ruler!N$30,0)))))))))))))))))))))))))))</f>
        <v>2</v>
      </c>
      <c r="BV148" s="325">
        <f>IF(AND(All!$V148="P1",All!$AE148="RDP"),Ruler!O$6,IF(AND(All!$V148="P2",All!$AE148="RDP"),Ruler!O$7,IF(AND(All!$V148="P3",All!$AE148="RDP"),Ruler!O$8,IF(AND(All!$V148="P4",All!$AE148="RDP"),Ruler!O$9,IF(AND(All!$V148="P5",All!$AE148="RDP"),Ruler!O$10,IF(AND(All!$V148="P6",All!$AE148="RDP"),Ruler!O$11,IF(AND(All!$V148="P7",All!$AE148="RDP"),Ruler!O$12,IF(AND(All!$V148="P8",All!$AE148="RDP"),Ruler!O$13,IF(AND(All!$V148="P9",All!$AE148="RDP"),Ruler!O$14,IF(AND(All!$V148="P1",All!$AE148="RMS"),Ruler!O$6,IF(AND(All!$V148="P2",All!$AE148="RMS"),Ruler!O$15,IF(AND(All!$V148="P3",All!$AE148="RMS"),Ruler!O$16,IF(AND(All!$V148="P4",All!$AE148="RMS"),Ruler!O$17,IF(AND(All!$V148="P5",All!$AE148="RMS"),Ruler!O$18,IF(AND(All!$V148="P6",All!$AE148="RMS"),Ruler!O$19,IF(AND(All!$V148="P7",All!$AE148="RMS"),Ruler!O$20,IF(AND(All!$V148="P8",All!$AE148="RMS"),Ruler!O$21,IF(AND(All!$V148="P9",All!$AE148="RMS"),Ruler!O$22,IF(AND(All!$V148="P1",All!$AE148="RSS"),Ruler!O$6,IF(AND(All!$V148="P2",All!$AE148="RSS"),Ruler!O$23,IF(AND(All!$V148="P3",All!$AE148="RSS"),Ruler!O$24,IF(AND(All!$V148="P4",All!$AE148="RSS"),Ruler!O$25,IF(AND(All!$V148="P5",All!$AE148="RSS"),Ruler!O$26,IF(AND(All!$V148="P6",All!$AE148="RSS"),Ruler!O$27,IF(AND(All!$V148="P7",All!$AE148="RSS"),Ruler!O$28,IF(AND(All!$V148="P8",All!$AE148="RSS"),Ruler!O$29,IF(AND(All!$V148="P9",All!$AE148="RSS"),Ruler!O$30,0)))))))))))))))))))))))))))</f>
        <v>2</v>
      </c>
      <c r="BW148" s="325">
        <f>IF(AND(All!$V148="P1",All!$AE148="RDP"),Ruler!P$6,IF(AND(All!$V148="P2",All!$AE148="RDP"),Ruler!P$7,IF(AND(All!$V148="P3",All!$AE148="RDP"),Ruler!P$8,IF(AND(All!$V148="P4",All!$AE148="RDP"),Ruler!P$9,IF(AND(All!$V148="P5",All!$AE148="RDP"),Ruler!P$10,IF(AND(All!$V148="P6",All!$AE148="RDP"),Ruler!P$11,IF(AND(All!$V148="P7",All!$AE148="RDP"),Ruler!P$12,IF(AND(All!$V148="P8",All!$AE148="RDP"),Ruler!P$13,IF(AND(All!$V148="P9",All!$AE148="RDP"),Ruler!P$14,IF(AND(All!$V148="P1",All!$AE148="RMS"),Ruler!P$6,IF(AND(All!$V148="P2",All!$AE148="RMS"),Ruler!P$15,IF(AND(All!$V148="P3",All!$AE148="RMS"),Ruler!P$16,IF(AND(All!$V148="P4",All!$AE148="RMS"),Ruler!P$17,IF(AND(All!$V148="P5",All!$AE148="RMS"),Ruler!P$18,IF(AND(All!$V148="P6",All!$AE148="RMS"),Ruler!P$19,IF(AND(All!$V148="P7",All!$AE148="RMS"),Ruler!P$20,IF(AND(All!$V148="P8",All!$AE148="RMS"),Ruler!P$21,IF(AND(All!$V148="P9",All!$AE148="RMS"),Ruler!P$22,IF(AND(All!$V148="P1",All!$AE148="RSS"),Ruler!P$6,IF(AND(All!$V148="P2",All!$AE148="RSS"),Ruler!P$23,IF(AND(All!$V148="P3",All!$AE148="RSS"),Ruler!P$24,IF(AND(All!$V148="P4",All!$AE148="RSS"),Ruler!P$25,IF(AND(All!$V148="P5",All!$AE148="RSS"),Ruler!P$26,IF(AND(All!$V148="P6",All!$AE148="RSS"),Ruler!P$27,IF(AND(All!$V148="P7",All!$AE148="RSS"),Ruler!P$28,IF(AND(All!$V148="P8",All!$AE148="RSS"),Ruler!P$29,IF(AND(All!$V148="P9",All!$AE148="RSS"),Ruler!P$30,0)))))))))))))))))))))))))))</f>
        <v>2</v>
      </c>
      <c r="BX148" s="325">
        <f>IF(AND(All!$V148="P1",All!$AE148="RDP"),Ruler!Q$6,IF(AND(All!$V148="P2",All!$AE148="RDP"),Ruler!Q$7,IF(AND(All!$V148="P3",All!$AE148="RDP"),Ruler!Q$8,IF(AND(All!$V148="P4",All!$AE148="RDP"),Ruler!Q$9,IF(AND(All!$V148="P5",All!$AE148="RDP"),Ruler!Q$10,IF(AND(All!$V148="P6",All!$AE148="RDP"),Ruler!Q$11,IF(AND(All!$V148="P7",All!$AE148="RDP"),Ruler!Q$12,IF(AND(All!$V148="P8",All!$AE148="RDP"),Ruler!Q$13,IF(AND(All!$V148="P9",All!$AE148="RDP"),Ruler!Q$14,IF(AND(All!$V148="P1",All!$AE148="RMS"),Ruler!Q$6,IF(AND(All!$V148="P2",All!$AE148="RMS"),Ruler!Q$15,IF(AND(All!$V148="P3",All!$AE148="RMS"),Ruler!Q$16,IF(AND(All!$V148="P4",All!$AE148="RMS"),Ruler!Q$17,IF(AND(All!$V148="P5",All!$AE148="RMS"),Ruler!Q$18,IF(AND(All!$V148="P6",All!$AE148="RMS"),Ruler!Q$19,IF(AND(All!$V148="P7",All!$AE148="RMS"),Ruler!Q$20,IF(AND(All!$V148="P8",All!$AE148="RMS"),Ruler!Q$21,IF(AND(All!$V148="P9",All!$AE148="RMS"),Ruler!Q$22,IF(AND(All!$V148="P1",All!$AE148="RSS"),Ruler!Q$6,IF(AND(All!$V148="P2",All!$AE148="RSS"),Ruler!Q$23,IF(AND(All!$V148="P3",All!$AE148="RSS"),Ruler!Q$24,IF(AND(All!$V148="P4",All!$AE148="RSS"),Ruler!Q$25,IF(AND(All!$V148="P5",All!$AE148="RSS"),Ruler!Q$26,IF(AND(All!$V148="P6",All!$AE148="RSS"),Ruler!Q$27,IF(AND(All!$V148="P7",All!$AE148="RSS"),Ruler!Q$28,IF(AND(All!$V148="P8",All!$AE148="RSS"),Ruler!Q$29,IF(AND(All!$V148="P9",All!$AE148="RSS"),Ruler!Q$30,0)))))))))))))))))))))))))))</f>
        <v>2</v>
      </c>
      <c r="BY148" s="325">
        <f>IF(AND(All!$V148="P1",All!$AE148="RDP"),Ruler!R$6,IF(AND(All!$V148="P2",All!$AE148="RDP"),Ruler!R$7,IF(AND(All!$V148="P3",All!$AE148="RDP"),Ruler!R$8,IF(AND(All!$V148="P4",All!$AE148="RDP"),Ruler!R$9,IF(AND(All!$V148="P5",All!$AE148="RDP"),Ruler!R$10,IF(AND(All!$V148="P6",All!$AE148="RDP"),Ruler!R$11,IF(AND(All!$V148="P7",All!$AE148="RDP"),Ruler!R$12,IF(AND(All!$V148="P8",All!$AE148="RDP"),Ruler!R$13,IF(AND(All!$V148="P9",All!$AE148="RDP"),Ruler!R$14,IF(AND(All!$V148="P1",All!$AE148="RMS"),Ruler!R$6,IF(AND(All!$V148="P2",All!$AE148="RMS"),Ruler!R$15,IF(AND(All!$V148="P3",All!$AE148="RMS"),Ruler!R$16,IF(AND(All!$V148="P4",All!$AE148="RMS"),Ruler!R$17,IF(AND(All!$V148="P5",All!$AE148="RMS"),Ruler!R$18,IF(AND(All!$V148="P6",All!$AE148="RMS"),Ruler!R$19,IF(AND(All!$V148="P7",All!$AE148="RMS"),Ruler!R$20,IF(AND(All!$V148="P8",All!$AE148="RMS"),Ruler!R$21,IF(AND(All!$V148="P9",All!$AE148="RMS"),Ruler!R$22,IF(AND(All!$V148="P1",All!$AE148="RSS"),Ruler!R$6,IF(AND(All!$V148="P2",All!$AE148="RSS"),Ruler!R$23,IF(AND(All!$V148="P3",All!$AE148="RSS"),Ruler!R$24,IF(AND(All!$V148="P4",All!$AE148="RSS"),Ruler!R$25,IF(AND(All!$V148="P5",All!$AE148="RSS"),Ruler!R$26,IF(AND(All!$V148="P6",All!$AE148="RSS"),Ruler!R$27,IF(AND(All!$V148="P7",All!$AE148="RSS"),Ruler!R$28,IF(AND(All!$V148="P8",All!$AE148="RSS"),Ruler!R$29,IF(AND(All!$V148="P9",All!$AE148="RSS"),Ruler!R$30,0)))))))))))))))))))))))))))</f>
        <v>2</v>
      </c>
      <c r="BZ148" s="325">
        <f>IF(AND(All!$V148="P1",All!$AE148="RDP"),Ruler!S$6,IF(AND(All!$V148="P2",All!$AE148="RDP"),Ruler!S$7,IF(AND(All!$V148="P3",All!$AE148="RDP"),Ruler!S$8,IF(AND(All!$V148="P4",All!$AE148="RDP"),Ruler!S$9,IF(AND(All!$V148="P5",All!$AE148="RDP"),Ruler!S$10,IF(AND(All!$V148="P6",All!$AE148="RDP"),Ruler!S$11,IF(AND(All!$V148="P7",All!$AE148="RDP"),Ruler!S$12,IF(AND(All!$V148="P8",All!$AE148="RDP"),Ruler!S$13,IF(AND(All!$V148="P9",All!$AE148="RDP"),Ruler!S$14,IF(AND(All!$V148="P1",All!$AE148="RMS"),Ruler!S$6,IF(AND(All!$V148="P2",All!$AE148="RMS"),Ruler!S$15,IF(AND(All!$V148="P3",All!$AE148="RMS"),Ruler!S$16,IF(AND(All!$V148="P4",All!$AE148="RMS"),Ruler!S$17,IF(AND(All!$V148="P5",All!$AE148="RMS"),Ruler!S$18,IF(AND(All!$V148="P6",All!$AE148="RMS"),Ruler!S$19,IF(AND(All!$V148="P7",All!$AE148="RMS"),Ruler!S$20,IF(AND(All!$V148="P8",All!$AE148="RMS"),Ruler!S$21,IF(AND(All!$V148="P9",All!$AE148="RMS"),Ruler!S$22,IF(AND(All!$V148="P1",All!$AE148="RSS"),Ruler!S$6,IF(AND(All!$V148="P2",All!$AE148="RSS"),Ruler!S$23,IF(AND(All!$V148="P3",All!$AE148="RSS"),Ruler!S$24,IF(AND(All!$V148="P4",All!$AE148="RSS"),Ruler!S$25,IF(AND(All!$V148="P5",All!$AE148="RSS"),Ruler!S$26,IF(AND(All!$V148="P6",All!$AE148="RSS"),Ruler!S$27,IF(AND(All!$V148="P7",All!$AE148="RSS"),Ruler!S$28,IF(AND(All!$V148="P8",All!$AE148="RSS"),Ruler!S$29,IF(AND(All!$V148="P9",All!$AE148="RSS"),Ruler!S$30,0)))))))))))))))))))))))))))</f>
        <v>1</v>
      </c>
      <c r="CA148" s="325">
        <f>IF(AND(All!$V148="P1",All!$AE148="RDP"),Ruler!T$6,IF(AND(All!$V148="P2",All!$AE148="RDP"),Ruler!T$7,IF(AND(All!$V148="P3",All!$AE148="RDP"),Ruler!T$8,IF(AND(All!$V148="P4",All!$AE148="RDP"),Ruler!T$9,IF(AND(All!$V148="P5",All!$AE148="RDP"),Ruler!T$10,IF(AND(All!$V148="P6",All!$AE148="RDP"),Ruler!T$11,IF(AND(All!$V148="P7",All!$AE148="RDP"),Ruler!T$12,IF(AND(All!$V148="P8",All!$AE148="RDP"),Ruler!T$13,IF(AND(All!$V148="P9",All!$AE148="RDP"),Ruler!T$14,IF(AND(All!$V148="P1",All!$AE148="RMS"),Ruler!T$6,IF(AND(All!$V148="P2",All!$AE148="RMS"),Ruler!T$15,IF(AND(All!$V148="P3",All!$AE148="RMS"),Ruler!T$16,IF(AND(All!$V148="P4",All!$AE148="RMS"),Ruler!T$17,IF(AND(All!$V148="P5",All!$AE148="RMS"),Ruler!T$18,IF(AND(All!$V148="P6",All!$AE148="RMS"),Ruler!T$19,IF(AND(All!$V148="P7",All!$AE148="RMS"),Ruler!T$20,IF(AND(All!$V148="P8",All!$AE148="RMS"),Ruler!T$21,IF(AND(All!$V148="P9",All!$AE148="RMS"),Ruler!T$22,IF(AND(All!$V148="P1",All!$AE148="RSS"),Ruler!T$6,IF(AND(All!$V148="P2",All!$AE148="RSS"),Ruler!T$23,IF(AND(All!$V148="P3",All!$AE148="RSS"),Ruler!T$24,IF(AND(All!$V148="P4",All!$AE148="RSS"),Ruler!T$25,IF(AND(All!$V148="P5",All!$AE148="RSS"),Ruler!T$26,IF(AND(All!$V148="P6",All!$AE148="RSS"),Ruler!T$27,IF(AND(All!$V148="P7",All!$AE148="RSS"),Ruler!T$28,IF(AND(All!$V148="P8",All!$AE148="RSS"),Ruler!T$29,IF(AND(All!$V148="P9",All!$AE148="RSS"),Ruler!T$30,0)))))))))))))))))))))))))))</f>
        <v>1</v>
      </c>
      <c r="CB148" s="325">
        <f>IF(AND(All!$V148="P1",All!$AE148="RDP"),Ruler!U$6,IF(AND(All!$V148="P2",All!$AE148="RDP"),Ruler!U$7,IF(AND(All!$V148="P3",All!$AE148="RDP"),Ruler!U$8,IF(AND(All!$V148="P4",All!$AE148="RDP"),Ruler!U$9,IF(AND(All!$V148="P5",All!$AE148="RDP"),Ruler!U$10,IF(AND(All!$V148="P6",All!$AE148="RDP"),Ruler!U$11,IF(AND(All!$V148="P7",All!$AE148="RDP"),Ruler!U$12,IF(AND(All!$V148="P8",All!$AE148="RDP"),Ruler!U$13,IF(AND(All!$V148="P9",All!$AE148="RDP"),Ruler!U$14,IF(AND(All!$V148="P1",All!$AE148="RMS"),Ruler!U$6,IF(AND(All!$V148="P2",All!$AE148="RMS"),Ruler!U$15,IF(AND(All!$V148="P3",All!$AE148="RMS"),Ruler!U$16,IF(AND(All!$V148="P4",All!$AE148="RMS"),Ruler!U$17,IF(AND(All!$V148="P5",All!$AE148="RMS"),Ruler!U$18,IF(AND(All!$V148="P6",All!$AE148="RMS"),Ruler!U$19,IF(AND(All!$V148="P7",All!$AE148="RMS"),Ruler!U$20,IF(AND(All!$V148="P8",All!$AE148="RMS"),Ruler!U$21,IF(AND(All!$V148="P9",All!$AE148="RMS"),Ruler!U$22,IF(AND(All!$V148="P1",All!$AE148="RSS"),Ruler!U$6,IF(AND(All!$V148="P2",All!$AE148="RSS"),Ruler!U$23,IF(AND(All!$V148="P3",All!$AE148="RSS"),Ruler!U$24,IF(AND(All!$V148="P4",All!$AE148="RSS"),Ruler!U$25,IF(AND(All!$V148="P5",All!$AE148="RSS"),Ruler!U$26,IF(AND(All!$V148="P6",All!$AE148="RSS"),Ruler!U$27,IF(AND(All!$V148="P7",All!$AE148="RSS"),Ruler!U$28,IF(AND(All!$V148="P8",All!$AE148="RSS"),Ruler!U$29,IF(AND(All!$V148="P9",All!$AE148="RSS"),Ruler!U$30,0)))))))))))))))))))))))))))</f>
        <v>1</v>
      </c>
      <c r="CC148" s="325">
        <f>IF(AND(All!$V148="P1",All!$AE148="RDP"),Ruler!V$6,IF(AND(All!$V148="P2",All!$AE148="RDP"),Ruler!V$7,IF(AND(All!$V148="P3",All!$AE148="RDP"),Ruler!V$8,IF(AND(All!$V148="P4",All!$AE148="RDP"),Ruler!V$9,IF(AND(All!$V148="P5",All!$AE148="RDP"),Ruler!V$10,IF(AND(All!$V148="P6",All!$AE148="RDP"),Ruler!V$11,IF(AND(All!$V148="P7",All!$AE148="RDP"),Ruler!V$12,IF(AND(All!$V148="P8",All!$AE148="RDP"),Ruler!V$13,IF(AND(All!$V148="P9",All!$AE148="RDP"),Ruler!V$14,IF(AND(All!$V148="P1",All!$AE148="RMS"),Ruler!V$6,IF(AND(All!$V148="P2",All!$AE148="RMS"),Ruler!V$15,IF(AND(All!$V148="P3",All!$AE148="RMS"),Ruler!V$16,IF(AND(All!$V148="P4",All!$AE148="RMS"),Ruler!V$17,IF(AND(All!$V148="P5",All!$AE148="RMS"),Ruler!V$18,IF(AND(All!$V148="P6",All!$AE148="RMS"),Ruler!V$19,IF(AND(All!$V148="P7",All!$AE148="RMS"),Ruler!V$20,IF(AND(All!$V148="P8",All!$AE148="RMS"),Ruler!V$21,IF(AND(All!$V148="P9",All!$AE148="RMS"),Ruler!V$22,IF(AND(All!$V148="P1",All!$AE148="RSS"),Ruler!V$6,IF(AND(All!$V148="P2",All!$AE148="RSS"),Ruler!V$23,IF(AND(All!$V148="P3",All!$AE148="RSS"),Ruler!V$24,IF(AND(All!$V148="P4",All!$AE148="RSS"),Ruler!V$25,IF(AND(All!$V148="P5",All!$AE148="RSS"),Ruler!V$26,IF(AND(All!$V148="P6",All!$AE148="RSS"),Ruler!V$27,IF(AND(All!$V148="P7",All!$AE148="RSS"),Ruler!V$28,IF(AND(All!$V148="P8",All!$AE148="RSS"),Ruler!V$29,IF(AND(All!$V148="P9",All!$AE148="RSS"),Ruler!V$30,0)))))))))))))))))))))))))))</f>
        <v>1</v>
      </c>
      <c r="CD148" s="325">
        <f>IF(AND(All!$V148="P1",All!$AE148="RDP"),Ruler!W$6,IF(AND(All!$V148="P2",All!$AE148="RDP"),Ruler!W$7,IF(AND(All!$V148="P3",All!$AE148="RDP"),Ruler!W$8,IF(AND(All!$V148="P4",All!$AE148="RDP"),Ruler!W$9,IF(AND(All!$V148="P5",All!$AE148="RDP"),Ruler!W$10,IF(AND(All!$V148="P6",All!$AE148="RDP"),Ruler!W$11,IF(AND(All!$V148="P7",All!$AE148="RDP"),Ruler!W$12,IF(AND(All!$V148="P8",All!$AE148="RDP"),Ruler!W$13,IF(AND(All!$V148="P9",All!$AE148="RDP"),Ruler!W$14,IF(AND(All!$V148="P1",All!$AE148="RMS"),Ruler!W$6,IF(AND(All!$V148="P2",All!$AE148="RMS"),Ruler!W$15,IF(AND(All!$V148="P3",All!$AE148="RMS"),Ruler!W$16,IF(AND(All!$V148="P4",All!$AE148="RMS"),Ruler!W$17,IF(AND(All!$V148="P5",All!$AE148="RMS"),Ruler!W$18,IF(AND(All!$V148="P6",All!$AE148="RMS"),Ruler!W$19,IF(AND(All!$V148="P7",All!$AE148="RMS"),Ruler!W$20,IF(AND(All!$V148="P8",All!$AE148="RMS"),Ruler!W$21,IF(AND(All!$V148="P9",All!$AE148="RMS"),Ruler!W$22,IF(AND(All!$V148="P1",All!$AE148="RSS"),Ruler!W$6,IF(AND(All!$V148="P2",All!$AE148="RSS"),Ruler!W$23,IF(AND(All!$V148="P3",All!$AE148="RSS"),Ruler!W$24,IF(AND(All!$V148="P4",All!$AE148="RSS"),Ruler!W$25,IF(AND(All!$V148="P5",All!$AE148="RSS"),Ruler!W$26,IF(AND(All!$V148="P6",All!$AE148="RSS"),Ruler!W$27,IF(AND(All!$V148="P7",All!$AE148="RSS"),Ruler!W$28,IF(AND(All!$V148="P8",All!$AE148="RSS"),Ruler!W$29,IF(AND(All!$V148="P9",All!$AE148="RSS"),Ruler!W$30,0)))))))))))))))))))))))))))</f>
        <v>1</v>
      </c>
      <c r="CE148" s="325">
        <f>IF(AND(All!$V148="P1",All!$AE148="RDP"),Ruler!X$6,IF(AND(All!$V148="P2",All!$AE148="RDP"),Ruler!X$7,IF(AND(All!$V148="P3",All!$AE148="RDP"),Ruler!X$8,IF(AND(All!$V148="P4",All!$AE148="RDP"),Ruler!X$9,IF(AND(All!$V148="P5",All!$AE148="RDP"),Ruler!X$10,IF(AND(All!$V148="P6",All!$AE148="RDP"),Ruler!X$11,IF(AND(All!$V148="P7",All!$AE148="RDP"),Ruler!X$12,IF(AND(All!$V148="P8",All!$AE148="RDP"),Ruler!X$13,IF(AND(All!$V148="P9",All!$AE148="RDP"),Ruler!X$14,IF(AND(All!$V148="P1",All!$AE148="RMS"),Ruler!X$6,IF(AND(All!$V148="P2",All!$AE148="RMS"),Ruler!X$15,IF(AND(All!$V148="P3",All!$AE148="RMS"),Ruler!X$16,IF(AND(All!$V148="P4",All!$AE148="RMS"),Ruler!X$17,IF(AND(All!$V148="P5",All!$AE148="RMS"),Ruler!X$18,IF(AND(All!$V148="P6",All!$AE148="RMS"),Ruler!X$19,IF(AND(All!$V148="P7",All!$AE148="RMS"),Ruler!X$20,IF(AND(All!$V148="P8",All!$AE148="RMS"),Ruler!X$21,IF(AND(All!$V148="P9",All!$AE148="RMS"),Ruler!X$22,IF(AND(All!$V148="P1",All!$AE148="RSS"),Ruler!X$6,IF(AND(All!$V148="P2",All!$AE148="RSS"),Ruler!X$23,IF(AND(All!$V148="P3",All!$AE148="RSS"),Ruler!X$24,IF(AND(All!$V148="P4",All!$AE148="RSS"),Ruler!X$25,IF(AND(All!$V148="P5",All!$AE148="RSS"),Ruler!X$26,IF(AND(All!$V148="P6",All!$AE148="RSS"),Ruler!X$27,IF(AND(All!$V148="P7",All!$AE148="RSS"),Ruler!X$28,IF(AND(All!$V148="P8",All!$AE148="RSS"),Ruler!X$29,IF(AND(All!$V148="P9",All!$AE148="RSS"),Ruler!X$30,0)))))))))))))))))))))))))))</f>
        <v>1</v>
      </c>
      <c r="CF148" s="325">
        <f>IF(AND(All!$V148="P1",All!$AE148="RDP"),Ruler!Y$6,IF(AND(All!$V148="P2",All!$AE148="RDP"),Ruler!Y$7,IF(AND(All!$V148="P3",All!$AE148="RDP"),Ruler!Y$8,IF(AND(All!$V148="P4",All!$AE148="RDP"),Ruler!Y$9,IF(AND(All!$V148="P5",All!$AE148="RDP"),Ruler!Y$10,IF(AND(All!$V148="P6",All!$AE148="RDP"),Ruler!Y$11,IF(AND(All!$V148="P7",All!$AE148="RDP"),Ruler!Y$12,IF(AND(All!$V148="P8",All!$AE148="RDP"),Ruler!Y$13,IF(AND(All!$V148="P9",All!$AE148="RDP"),Ruler!Y$14,IF(AND(All!$V148="P1",All!$AE148="RMS"),Ruler!Y$6,IF(AND(All!$V148="P2",All!$AE148="RMS"),Ruler!Y$15,IF(AND(All!$V148="P3",All!$AE148="RMS"),Ruler!Y$16,IF(AND(All!$V148="P4",All!$AE148="RMS"),Ruler!Y$17,IF(AND(All!$V148="P5",All!$AE148="RMS"),Ruler!Y$18,IF(AND(All!$V148="P6",All!$AE148="RMS"),Ruler!Y$19,IF(AND(All!$V148="P7",All!$AE148="RMS"),Ruler!Y$20,IF(AND(All!$V148="P8",All!$AE148="RMS"),Ruler!Y$21,IF(AND(All!$V148="P9",All!$AE148="RMS"),Ruler!Y$22,IF(AND(All!$V148="P1",All!$AE148="RSS"),Ruler!Y$6,IF(AND(All!$V148="P2",All!$AE148="RSS"),Ruler!Y$23,IF(AND(All!$V148="P3",All!$AE148="RSS"),Ruler!Y$24,IF(AND(All!$V148="P4",All!$AE148="RSS"),Ruler!Y$25,IF(AND(All!$V148="P5",All!$AE148="RSS"),Ruler!Y$26,IF(AND(All!$V148="P6",All!$AE148="RSS"),Ruler!Y$27,IF(AND(All!$V148="P7",All!$AE148="RSS"),Ruler!Y$28,IF(AND(All!$V148="P8",All!$AE148="RSS"),Ruler!Y$29,IF(AND(All!$V148="P9",All!$AE148="RSS"),Ruler!Y$30,0)))))))))))))))))))))))))))</f>
        <v>1</v>
      </c>
      <c r="CG148" s="325">
        <f>IF(AND(All!$V148="P1",All!$AE148="RDP"),Ruler!Z$6,IF(AND(All!$V148="P2",All!$AE148="RDP"),Ruler!Z$7,IF(AND(All!$V148="P3",All!$AE148="RDP"),Ruler!Z$8,IF(AND(All!$V148="P4",All!$AE148="RDP"),Ruler!Z$9,IF(AND(All!$V148="P5",All!$AE148="RDP"),Ruler!Z$10,IF(AND(All!$V148="P6",All!$AE148="RDP"),Ruler!Z$11,IF(AND(All!$V148="P7",All!$AE148="RDP"),Ruler!Z$12,IF(AND(All!$V148="P8",All!$AE148="RDP"),Ruler!Z$13,IF(AND(All!$V148="P9",All!$AE148="RDP"),Ruler!Z$14,IF(AND(All!$V148="P1",All!$AE148="RMS"),Ruler!Z$6,IF(AND(All!$V148="P2",All!$AE148="RMS"),Ruler!Z$15,IF(AND(All!$V148="P3",All!$AE148="RMS"),Ruler!Z$16,IF(AND(All!$V148="P4",All!$AE148="RMS"),Ruler!Z$17,IF(AND(All!$V148="P5",All!$AE148="RMS"),Ruler!Z$18,IF(AND(All!$V148="P6",All!$AE148="RMS"),Ruler!Z$19,IF(AND(All!$V148="P7",All!$AE148="RMS"),Ruler!Z$20,IF(AND(All!$V148="P8",All!$AE148="RMS"),Ruler!Z$21,IF(AND(All!$V148="P9",All!$AE148="RMS"),Ruler!Z$22,IF(AND(All!$V148="P1",All!$AE148="RSS"),Ruler!Z$6,IF(AND(All!$V148="P2",All!$AE148="RSS"),Ruler!Z$23,IF(AND(All!$V148="P3",All!$AE148="RSS"),Ruler!Z$24,IF(AND(All!$V148="P4",All!$AE148="RSS"),Ruler!Z$25,IF(AND(All!$V148="P5",All!$AE148="RSS"),Ruler!Z$26,IF(AND(All!$V148="P6",All!$AE148="RSS"),Ruler!Z$27,IF(AND(All!$V148="P7",All!$AE148="RSS"),Ruler!Z$28,IF(AND(All!$V148="P8",All!$AE148="RSS"),Ruler!Z$29,IF(AND(All!$V148="P9",All!$AE148="RSS"),Ruler!Z$30,0)))))))))))))))))))))))))))</f>
        <v>1</v>
      </c>
      <c r="CH148" s="325">
        <f>IF(AND(All!$V148="P1",All!$AE148="RDP"),Ruler!AA$6,IF(AND(All!$V148="P2",All!$AE148="RDP"),Ruler!AA$7,IF(AND(All!$V148="P3",All!$AE148="RDP"),Ruler!AA$8,IF(AND(All!$V148="P4",All!$AE148="RDP"),Ruler!AA$9,IF(AND(All!$V148="P5",All!$AE148="RDP"),Ruler!AA$10,IF(AND(All!$V148="P6",All!$AE148="RDP"),Ruler!AA$11,IF(AND(All!$V148="P7",All!$AE148="RDP"),Ruler!AA$12,IF(AND(All!$V148="P8",All!$AE148="RDP"),Ruler!AA$13,IF(AND(All!$V148="P9",All!$AE148="RDP"),Ruler!AA$14,IF(AND(All!$V148="P1",All!$AE148="RMS"),Ruler!AA$6,IF(AND(All!$V148="P2",All!$AE148="RMS"),Ruler!AA$15,IF(AND(All!$V148="P3",All!$AE148="RMS"),Ruler!AA$16,IF(AND(All!$V148="P4",All!$AE148="RMS"),Ruler!AA$17,IF(AND(All!$V148="P5",All!$AE148="RMS"),Ruler!AA$18,IF(AND(All!$V148="P6",All!$AE148="RMS"),Ruler!AA$19,IF(AND(All!$V148="P7",All!$AE148="RMS"),Ruler!AA$20,IF(AND(All!$V148="P8",All!$AE148="RMS"),Ruler!AA$21,IF(AND(All!$V148="P9",All!$AE148="RMS"),Ruler!AA$22,IF(AND(All!$V148="P1",All!$AE148="RSS"),Ruler!AA$6,IF(AND(All!$V148="P2",All!$AE148="RSS"),Ruler!AA$23,IF(AND(All!$V148="P3",All!$AE148="RSS"),Ruler!AA$24,IF(AND(All!$V148="P4",All!$AE148="RSS"),Ruler!AA$25,IF(AND(All!$V148="P5",All!$AE148="RSS"),Ruler!AA$26,IF(AND(All!$V148="P6",All!$AE148="RSS"),Ruler!AA$27,IF(AND(All!$V148="P7",All!$AE148="RSS"),Ruler!AA$28,IF(AND(All!$V148="P8",All!$AE148="RSS"),Ruler!AA$29,IF(AND(All!$V148="P9",All!$AE148="RSS"),Ruler!AA$30,0)))))))))))))))))))))))))))</f>
        <v>0</v>
      </c>
      <c r="CI148" s="325">
        <f>IF(AND(All!$V148="P1",All!$AE148="RDP"),Ruler!AB$6,IF(AND(All!$V148="P2",All!$AE148="RDP"),Ruler!AB$7,IF(AND(All!$V148="P3",All!$AE148="RDP"),Ruler!AB$8,IF(AND(All!$V148="P4",All!$AE148="RDP"),Ruler!AB$9,IF(AND(All!$V148="P5",All!$AE148="RDP"),Ruler!AB$10,IF(AND(All!$V148="P6",All!$AE148="RDP"),Ruler!AB$11,IF(AND(All!$V148="P7",All!$AE148="RDP"),Ruler!AB$12,IF(AND(All!$V148="P8",All!$AE148="RDP"),Ruler!AB$13,IF(AND(All!$V148="P9",All!$AE148="RDP"),Ruler!AB$14,IF(AND(All!$V148="P1",All!$AE148="RMS"),Ruler!AB$6,IF(AND(All!$V148="P2",All!$AE148="RMS"),Ruler!AB$15,IF(AND(All!$V148="P3",All!$AE148="RMS"),Ruler!AB$16,IF(AND(All!$V148="P4",All!$AE148="RMS"),Ruler!AB$17,IF(AND(All!$V148="P5",All!$AE148="RMS"),Ruler!AB$18,IF(AND(All!$V148="P6",All!$AE148="RMS"),Ruler!AB$19,IF(AND(All!$V148="P7",All!$AE148="RMS"),Ruler!AB$20,IF(AND(All!$V148="P8",All!$AE148="RMS"),Ruler!AB$21,IF(AND(All!$V148="P9",All!$AE148="RMS"),Ruler!AB$22,IF(AND(All!$V148="P1",All!$AE148="RSS"),Ruler!AB$6,IF(AND(All!$V148="P2",All!$AE148="RSS"),Ruler!AB$23,IF(AND(All!$V148="P3",All!$AE148="RSS"),Ruler!AB$24,IF(AND(All!$V148="P4",All!$AE148="RSS"),Ruler!AB$25,IF(AND(All!$V148="P5",All!$AE148="RSS"),Ruler!AB$26,IF(AND(All!$V148="P6",All!$AE148="RSS"),Ruler!AB$27,IF(AND(All!$V148="P7",All!$AE148="RSS"),Ruler!AB$28,IF(AND(All!$V148="P8",All!$AE148="RSS"),Ruler!AB$29,IF(AND(All!$V148="P9",All!$AE148="RSS"),Ruler!AB$30,0)))))))))))))))))))))))))))</f>
        <v>0</v>
      </c>
      <c r="CJ148" s="323">
        <f>Table9[[#This Row],[R-B1]]-Table9[[#This Row],[B1]]</f>
        <v>0</v>
      </c>
      <c r="CK148" s="43">
        <f>Table9[[#This Row],[R-B2]]-Table9[[#This Row],[B2]]</f>
        <v>1</v>
      </c>
      <c r="CL148" s="43">
        <f>Table9[[#This Row],[R-B3]]-Table9[[#This Row],[B3]]</f>
        <v>0</v>
      </c>
      <c r="CM148" s="43">
        <f>Table9[[#This Row],[R-B4]]-Table9[[#This Row],[B4]]</f>
        <v>0</v>
      </c>
      <c r="CN148" s="43">
        <f>Table9[[#This Row],[R-B5]]-Table9[[#This Row],[B5]]</f>
        <v>0</v>
      </c>
      <c r="CO148" s="43">
        <f>Table9[[#This Row],[R-B6]]-Table9[[#This Row],[B6]]</f>
        <v>1</v>
      </c>
      <c r="CP148" s="43">
        <f>Table9[[#This Row],[R-B7]]-Table9[[#This Row],[B7]]</f>
        <v>1</v>
      </c>
      <c r="CQ148" s="43">
        <f>Table9[[#This Row],[R-B8]]-Table9[[#This Row],[B8]]</f>
        <v>0</v>
      </c>
      <c r="CR148" s="43">
        <f>Table9[[#This Row],[R-B9]]-Table9[[#This Row],[B9]]</f>
        <v>1</v>
      </c>
      <c r="CS148" s="43">
        <f>Table9[[#This Row],[R-B10]]-Table9[[#This Row],[B10]]</f>
        <v>1</v>
      </c>
      <c r="CT148" s="43">
        <f>Table9[[#This Row],[R-B11]]-Table9[[#This Row],[B11]]</f>
        <v>0</v>
      </c>
      <c r="CU148" s="43">
        <f>Table9[[#This Row],[R-B12]]-Table9[[#This Row],[B12]]</f>
        <v>0</v>
      </c>
      <c r="CV148" s="43">
        <f>Table9[[#This Row],[R-K1]]-Table9[[#This Row],[K1]]</f>
        <v>0</v>
      </c>
      <c r="CW148" s="43">
        <f>Table9[[#This Row],[R-K2]]-Table9[[#This Row],[K2]]</f>
        <v>0</v>
      </c>
      <c r="CX148" s="43">
        <f>Table9[[#This Row],[R-K3]]-Table9[[#This Row],[K3]]</f>
        <v>0</v>
      </c>
      <c r="CY148" s="43">
        <f>Table9[[#This Row],[R-K4]]-Table9[[#This Row],[K4]]</f>
        <v>0</v>
      </c>
      <c r="CZ148" s="43">
        <f>Table9[[#This Row],[R-K5]]-Table9[[#This Row],[K5]]</f>
        <v>0</v>
      </c>
      <c r="DA148" s="43">
        <f>Table9[[#This Row],[R-P1]]-Table9[[#This Row],[P1]]</f>
        <v>0</v>
      </c>
      <c r="DB148" s="43">
        <f>Table9[[#This Row],[R-P2]]-Table9[[#This Row],[P2]]</f>
        <v>0</v>
      </c>
      <c r="DC148" s="43">
        <f>Table9[[#This Row],[R-P3]]-Table9[[#This Row],[P3]]</f>
        <v>0</v>
      </c>
      <c r="DD148" s="43">
        <f>Table9[[#This Row],[R-P4]]-Table9[[#This Row],[P4]]</f>
        <v>0</v>
      </c>
      <c r="DE148" s="43">
        <f>Table9[[#This Row],[R-P5]]-Table9[[#This Row],[P5]]</f>
        <v>0</v>
      </c>
      <c r="DF148" s="43">
        <f>Table9[[#This Row],[R-E1]]-Table9[[#This Row],[E1]]</f>
        <v>0</v>
      </c>
      <c r="DG148" s="328">
        <f>Table9[[#This Row],[R-E2]]-Table9[[#This Row],[E2]]</f>
        <v>0</v>
      </c>
      <c r="DH148" s="323">
        <f>COUNTIF(Table9[[#This Row],[G-B1]:[G-B12]],"&lt;=0")/12*100</f>
        <v>58.333333333333336</v>
      </c>
      <c r="DI148" s="43">
        <f>COUNTIF(Table9[[#This Row],[G-K1]:[G-K5]],"&lt;=0")/5*100</f>
        <v>100</v>
      </c>
      <c r="DJ148" s="43">
        <f>COUNTIF(Table9[[#This Row],[G-P1]:[G-P5]],"&lt;=0")/5*100</f>
        <v>100</v>
      </c>
      <c r="DK148" s="43">
        <f>COUNTIF(Table9[[#This Row],[G-E1]:[G-E2]],"&lt;=0")/2*100</f>
        <v>100</v>
      </c>
      <c r="DL148" s="450">
        <f>IF(AE148="RDP",(COUNTIF(Table9[[#This Row],[G-B3]],"&lt;=0")+COUNTIF(Table9[[#This Row],[G-B4]],"&lt;=0")+COUNTIF(Table9[[#This Row],[G-B7]],"&lt;=0")+COUNTIF(Table9[[#This Row],[G-B11]],"&lt;=0")+COUNTIF(Table9[[#This Row],[G-K2]],"&lt;=0"))/5*100,IF(AE148="RMS",(COUNTIF(Table9[[#This Row],[G-B4]],"&lt;=0")+COUNTIF(Table9[[#This Row],[G-B5]],"&lt;=0")+COUNTIF(Table9[[#This Row],[G-B10]],"&lt;=0")+COUNTIF(Table9[[#This Row],[G-B12]],"&lt;=0")+COUNTIF(Table9[[#This Row],[G-K2]],"&lt;=0"))/5*100,IF(AE148="RSS",(COUNTIF(Table9[[#This Row],[G-B1]],"&lt;=0")+COUNTIF(Table9[[#This Row],[G-B2]],"&lt;=0")+COUNTIF(Table9[[#This Row],[G-B6]],"&lt;=0")+COUNTIF(Table9[[#This Row],[G-B11]],"&lt;=0")+COUNTIF(Table9[[#This Row],[G-B12]],"&lt;=0"))/5*100,0)))</f>
        <v>80</v>
      </c>
      <c r="DR148" s="332"/>
      <c r="DW148" s="332"/>
      <c r="DX148" s="42"/>
      <c r="DY148" s="42"/>
      <c r="DZ148" s="42"/>
      <c r="EA148" s="333"/>
      <c r="EB148" s="342"/>
      <c r="EC148" s="339"/>
      <c r="ED148" s="339"/>
      <c r="EE148" s="338" t="s">
        <v>1012</v>
      </c>
    </row>
    <row r="149" spans="2:135" ht="44" hidden="1" thickBot="1" x14ac:dyDescent="0.35">
      <c r="B149" s="282">
        <v>154</v>
      </c>
      <c r="C149" s="42" t="s">
        <v>134</v>
      </c>
      <c r="D149" s="283">
        <v>46185</v>
      </c>
      <c r="E149" s="44" t="s">
        <v>1247</v>
      </c>
      <c r="F149" s="43">
        <v>142355</v>
      </c>
      <c r="G149" s="357">
        <f t="shared" ca="1" si="9"/>
        <v>37.911321280441406</v>
      </c>
      <c r="H149" s="283">
        <v>32478</v>
      </c>
      <c r="I149" s="43" t="s">
        <v>179</v>
      </c>
      <c r="J149" s="43" t="s">
        <v>137</v>
      </c>
      <c r="K149" s="43" t="s">
        <v>138</v>
      </c>
      <c r="L149" s="43" t="s">
        <v>147</v>
      </c>
      <c r="M149" s="42" t="s">
        <v>349</v>
      </c>
      <c r="N149" s="43"/>
      <c r="O149" s="43" t="s">
        <v>159</v>
      </c>
      <c r="P149" s="44" t="s">
        <v>1248</v>
      </c>
      <c r="Q149" s="43" t="s">
        <v>144</v>
      </c>
      <c r="R149" s="43" t="s">
        <v>185</v>
      </c>
      <c r="S149" s="45">
        <v>41183</v>
      </c>
      <c r="T149" s="286">
        <f ca="1">YEARFRAC(S149,$T$1)</f>
        <v>14.052777777777777</v>
      </c>
      <c r="U149" s="46">
        <f ca="1">Table9[[#This Row],[Years in PET]]</f>
        <v>14.052777777777777</v>
      </c>
      <c r="V149" s="43" t="s">
        <v>58</v>
      </c>
      <c r="W149" s="46"/>
      <c r="X149" s="46">
        <f ca="1">($T$1-Table9[[#This Row],[Date of Appointment to Current Grade]])/365</f>
        <v>1.2209103215372985</v>
      </c>
      <c r="Y149" s="45">
        <v>45870</v>
      </c>
      <c r="Z149" s="282" t="s">
        <v>187</v>
      </c>
      <c r="AA149" s="45">
        <v>45658</v>
      </c>
      <c r="AB149" s="46">
        <f ca="1">($T$1-Table9[[#This Row],[Date in Position]])/365</f>
        <v>1.8017322393455175</v>
      </c>
      <c r="AC149" s="43" t="s">
        <v>146</v>
      </c>
      <c r="AD149" s="43"/>
      <c r="AE149" s="43" t="s">
        <v>147</v>
      </c>
      <c r="AF149" s="43" t="s">
        <v>148</v>
      </c>
      <c r="AG149" s="47" t="s">
        <v>1249</v>
      </c>
      <c r="AH149" s="47" t="s">
        <v>1250</v>
      </c>
      <c r="AI149" s="47" t="s">
        <v>1251</v>
      </c>
      <c r="AJ149" s="42" t="s">
        <v>1252</v>
      </c>
      <c r="AK149" s="48" t="s">
        <v>1253</v>
      </c>
      <c r="AL149" s="282" t="s">
        <v>153</v>
      </c>
      <c r="AM149" s="48" t="s">
        <v>1254</v>
      </c>
      <c r="AN149" s="323">
        <v>2</v>
      </c>
      <c r="AO149" s="43">
        <v>1</v>
      </c>
      <c r="AP149" s="43">
        <v>1</v>
      </c>
      <c r="AQ149" s="43">
        <v>2</v>
      </c>
      <c r="AR149" s="43">
        <v>1</v>
      </c>
      <c r="AS149" s="43">
        <v>1</v>
      </c>
      <c r="AT149" s="43">
        <v>3</v>
      </c>
      <c r="AU149" s="43">
        <v>1</v>
      </c>
      <c r="AV149" s="43">
        <v>2</v>
      </c>
      <c r="AW149" s="43">
        <v>3</v>
      </c>
      <c r="AX149" s="43">
        <v>2</v>
      </c>
      <c r="AY149" s="43">
        <v>3</v>
      </c>
      <c r="AZ149" s="43">
        <v>2</v>
      </c>
      <c r="BA149" s="43">
        <v>2</v>
      </c>
      <c r="BB149" s="43">
        <v>0</v>
      </c>
      <c r="BC149" s="43">
        <v>3</v>
      </c>
      <c r="BD149" s="43">
        <v>0</v>
      </c>
      <c r="BE149" s="43">
        <v>0</v>
      </c>
      <c r="BF149" s="43">
        <v>0</v>
      </c>
      <c r="BG149" s="43">
        <v>0</v>
      </c>
      <c r="BH149" s="43">
        <v>0</v>
      </c>
      <c r="BI149" s="43">
        <v>1</v>
      </c>
      <c r="BJ149" s="43">
        <v>0</v>
      </c>
      <c r="BK149" s="328">
        <v>0</v>
      </c>
      <c r="BL149" s="325">
        <f>IF(AND(All!$V149="P1",All!$AE149="RDP"),Ruler!E$6,IF(AND(All!$V149="P2",All!$AE149="RDP"),Ruler!E$7,IF(AND(All!$V149="P3",All!$AE149="RDP"),Ruler!E$8,IF(AND(All!$V149="P4",All!$AE149="RDP"),Ruler!E$9,IF(AND(All!$V149="P5",All!$AE149="RDP"),Ruler!E$10,IF(AND(All!$V149="P6",All!$AE149="RDP"),Ruler!E$11,IF(AND(All!$V149="P7",All!$AE149="RDP"),Ruler!E$12,IF(AND(All!$V149="P8",All!$AE149="RDP"),Ruler!E$13,IF(AND(All!$V149="P9",All!$AE149="RDP"),Ruler!E$14,IF(AND(All!$V149="P1",All!$AE149="RMS"),Ruler!E$6,IF(AND(All!$V149="P2",All!$AE149="RMS"),Ruler!E$15,IF(AND(All!$V149="P3",All!$AE149="RMS"),Ruler!E$16,IF(AND(All!$V149="P4",All!$AE149="RMS"),Ruler!E$17,IF(AND(All!$V149="P5",All!$AE149="RMS"),Ruler!E$18,IF(AND(All!$V149="P6",All!$AE149="RMS"),Ruler!E$19,IF(AND(All!$V149="P7",All!$AE149="RMS"),Ruler!E$20,IF(AND(All!$V149="P8",All!$AE149="RMS"),Ruler!E$21,IF(AND(All!$V149="P9",All!$AE149="RMS"),Ruler!E$22,IF(AND(All!$V149="P1",All!$AE149="RSS"),Ruler!E$6,IF(AND(All!$V149="P2",All!$AE149="RSS"),Ruler!E$23,IF(AND(All!$V149="P3",All!$AE149="RSS"),Ruler!E$24,IF(AND(All!$V149="P4",All!$AE149="RSS"),Ruler!E$25,IF(AND(All!$V149="P5",All!$AE149="RSS"),Ruler!E$26,IF(AND(All!$V149="P6",All!$AE149="RSS"),Ruler!E$27,IF(AND(All!$V149="P7",All!$AE149="RSS"),Ruler!E$28,IF(AND(All!$V149="P8",All!$AE149="RSS"),Ruler!E$29,IF(AND(All!$V149="P9",All!$AE149="RSS"),Ruler!E$30,0)))))))))))))))))))))))))))</f>
        <v>3</v>
      </c>
      <c r="BM149" s="325">
        <f>IF(AND(All!$V149="P1",All!$AE149="RDP"),Ruler!F$6,IF(AND(All!$V149="P2",All!$AE149="RDP"),Ruler!F$7,IF(AND(All!$V149="P3",All!$AE149="RDP"),Ruler!F$8,IF(AND(All!$V149="P4",All!$AE149="RDP"),Ruler!F$9,IF(AND(All!$V149="P5",All!$AE149="RDP"),Ruler!F$10,IF(AND(All!$V149="P6",All!$AE149="RDP"),Ruler!F$11,IF(AND(All!$V149="P7",All!$AE149="RDP"),Ruler!F$12,IF(AND(All!$V149="P8",All!$AE149="RDP"),Ruler!F$13,IF(AND(All!$V149="P9",All!$AE149="RDP"),Ruler!F$14,IF(AND(All!$V149="P1",All!$AE149="RMS"),Ruler!F$6,IF(AND(All!$V149="P2",All!$AE149="RMS"),Ruler!F$15,IF(AND(All!$V149="P3",All!$AE149="RMS"),Ruler!F$16,IF(AND(All!$V149="P4",All!$AE149="RMS"),Ruler!F$17,IF(AND(All!$V149="P5",All!$AE149="RMS"),Ruler!F$18,IF(AND(All!$V149="P6",All!$AE149="RMS"),Ruler!F$19,IF(AND(All!$V149="P7",All!$AE149="RMS"),Ruler!F$20,IF(AND(All!$V149="P8",All!$AE149="RMS"),Ruler!F$21,IF(AND(All!$V149="P9",All!$AE149="RMS"),Ruler!F$22,IF(AND(All!$V149="P1",All!$AE149="RSS"),Ruler!F$6,IF(AND(All!$V149="P2",All!$AE149="RSS"),Ruler!F$23,IF(AND(All!$V149="P3",All!$AE149="RSS"),Ruler!F$24,IF(AND(All!$V149="P4",All!$AE149="RSS"),Ruler!F$25,IF(AND(All!$V149="P5",All!$AE149="RSS"),Ruler!F$26,IF(AND(All!$V149="P6",All!$AE149="RSS"),Ruler!F$27,IF(AND(All!$V149="P7",All!$AE149="RSS"),Ruler!F$28,IF(AND(All!$V149="P8",All!$AE149="RSS"),Ruler!F$29,IF(AND(All!$V149="P9",All!$AE149="RSS"),Ruler!F$30,0)))))))))))))))))))))))))))</f>
        <v>3</v>
      </c>
      <c r="BN149" s="325">
        <f>IF(AND(All!$V149="P1",All!$AE149="RDP"),Ruler!G$6,IF(AND(All!$V149="P2",All!$AE149="RDP"),Ruler!G$7,IF(AND(All!$V149="P3",All!$AE149="RDP"),Ruler!G$8,IF(AND(All!$V149="P4",All!$AE149="RDP"),Ruler!G$9,IF(AND(All!$V149="P5",All!$AE149="RDP"),Ruler!G$10,IF(AND(All!$V149="P6",All!$AE149="RDP"),Ruler!G$11,IF(AND(All!$V149="P7",All!$AE149="RDP"),Ruler!G$12,IF(AND(All!$V149="P8",All!$AE149="RDP"),Ruler!G$13,IF(AND(All!$V149="P9",All!$AE149="RDP"),Ruler!G$14,IF(AND(All!$V149="P1",All!$AE149="RMS"),Ruler!G$6,IF(AND(All!$V149="P2",All!$AE149="RMS"),Ruler!G$15,IF(AND(All!$V149="P3",All!$AE149="RMS"),Ruler!G$16,IF(AND(All!$V149="P4",All!$AE149="RMS"),Ruler!G$17,IF(AND(All!$V149="P5",All!$AE149="RMS"),Ruler!G$18,IF(AND(All!$V149="P6",All!$AE149="RMS"),Ruler!G$19,IF(AND(All!$V149="P7",All!$AE149="RMS"),Ruler!G$20,IF(AND(All!$V149="P8",All!$AE149="RMS"),Ruler!G$21,IF(AND(All!$V149="P9",All!$AE149="RMS"),Ruler!G$22,IF(AND(All!$V149="P1",All!$AE149="RSS"),Ruler!G$6,IF(AND(All!$V149="P2",All!$AE149="RSS"),Ruler!G$23,IF(AND(All!$V149="P3",All!$AE149="RSS"),Ruler!G$24,IF(AND(All!$V149="P4",All!$AE149="RSS"),Ruler!G$25,IF(AND(All!$V149="P5",All!$AE149="RSS"),Ruler!G$26,IF(AND(All!$V149="P6",All!$AE149="RSS"),Ruler!G$27,IF(AND(All!$V149="P7",All!$AE149="RSS"),Ruler!G$28,IF(AND(All!$V149="P8",All!$AE149="RSS"),Ruler!G$29,IF(AND(All!$V149="P9",All!$AE149="RSS"),Ruler!G$30,0)))))))))))))))))))))))))))</f>
        <v>2</v>
      </c>
      <c r="BO149" s="325">
        <f>IF(AND(All!$V149="P1",All!$AE149="RDP"),Ruler!H$6,IF(AND(All!$V149="P2",All!$AE149="RDP"),Ruler!H$7,IF(AND(All!$V149="P3",All!$AE149="RDP"),Ruler!H$8,IF(AND(All!$V149="P4",All!$AE149="RDP"),Ruler!H$9,IF(AND(All!$V149="P5",All!$AE149="RDP"),Ruler!H$10,IF(AND(All!$V149="P6",All!$AE149="RDP"),Ruler!H$11,IF(AND(All!$V149="P7",All!$AE149="RDP"),Ruler!H$12,IF(AND(All!$V149="P8",All!$AE149="RDP"),Ruler!H$13,IF(AND(All!$V149="P9",All!$AE149="RDP"),Ruler!H$14,IF(AND(All!$V149="P1",All!$AE149="RMS"),Ruler!H$6,IF(AND(All!$V149="P2",All!$AE149="RMS"),Ruler!H$15,IF(AND(All!$V149="P3",All!$AE149="RMS"),Ruler!H$16,IF(AND(All!$V149="P4",All!$AE149="RMS"),Ruler!H$17,IF(AND(All!$V149="P5",All!$AE149="RMS"),Ruler!H$18,IF(AND(All!$V149="P6",All!$AE149="RMS"),Ruler!H$19,IF(AND(All!$V149="P7",All!$AE149="RMS"),Ruler!H$20,IF(AND(All!$V149="P8",All!$AE149="RMS"),Ruler!H$21,IF(AND(All!$V149="P9",All!$AE149="RMS"),Ruler!H$22,IF(AND(All!$V149="P1",All!$AE149="RSS"),Ruler!H$6,IF(AND(All!$V149="P2",All!$AE149="RSS"),Ruler!H$23,IF(AND(All!$V149="P3",All!$AE149="RSS"),Ruler!H$24,IF(AND(All!$V149="P4",All!$AE149="RSS"),Ruler!H$25,IF(AND(All!$V149="P5",All!$AE149="RSS"),Ruler!H$26,IF(AND(All!$V149="P6",All!$AE149="RSS"),Ruler!H$27,IF(AND(All!$V149="P7",All!$AE149="RSS"),Ruler!H$28,IF(AND(All!$V149="P8",All!$AE149="RSS"),Ruler!H$29,IF(AND(All!$V149="P9",All!$AE149="RSS"),Ruler!H$30,0)))))))))))))))))))))))))))</f>
        <v>3</v>
      </c>
      <c r="BP149" s="325">
        <f>IF(AND(All!$V149="P1",All!$AE149="RDP"),Ruler!I$6,IF(AND(All!$V149="P2",All!$AE149="RDP"),Ruler!I$7,IF(AND(All!$V149="P3",All!$AE149="RDP"),Ruler!I$8,IF(AND(All!$V149="P4",All!$AE149="RDP"),Ruler!I$9,IF(AND(All!$V149="P5",All!$AE149="RDP"),Ruler!I$10,IF(AND(All!$V149="P6",All!$AE149="RDP"),Ruler!I$11,IF(AND(All!$V149="P7",All!$AE149="RDP"),Ruler!I$12,IF(AND(All!$V149="P8",All!$AE149="RDP"),Ruler!I$13,IF(AND(All!$V149="P9",All!$AE149="RDP"),Ruler!I$14,IF(AND(All!$V149="P1",All!$AE149="RMS"),Ruler!I$6,IF(AND(All!$V149="P2",All!$AE149="RMS"),Ruler!I$15,IF(AND(All!$V149="P3",All!$AE149="RMS"),Ruler!I$16,IF(AND(All!$V149="P4",All!$AE149="RMS"),Ruler!I$17,IF(AND(All!$V149="P5",All!$AE149="RMS"),Ruler!I$18,IF(AND(All!$V149="P6",All!$AE149="RMS"),Ruler!I$19,IF(AND(All!$V149="P7",All!$AE149="RMS"),Ruler!I$20,IF(AND(All!$V149="P8",All!$AE149="RMS"),Ruler!I$21,IF(AND(All!$V149="P9",All!$AE149="RMS"),Ruler!I$22,IF(AND(All!$V149="P1",All!$AE149="RSS"),Ruler!I$6,IF(AND(All!$V149="P2",All!$AE149="RSS"),Ruler!I$23,IF(AND(All!$V149="P3",All!$AE149="RSS"),Ruler!I$24,IF(AND(All!$V149="P4",All!$AE149="RSS"),Ruler!I$25,IF(AND(All!$V149="P5",All!$AE149="RSS"),Ruler!I$26,IF(AND(All!$V149="P6",All!$AE149="RSS"),Ruler!I$27,IF(AND(All!$V149="P7",All!$AE149="RSS"),Ruler!I$28,IF(AND(All!$V149="P8",All!$AE149="RSS"),Ruler!I$29,IF(AND(All!$V149="P9",All!$AE149="RSS"),Ruler!I$30,0)))))))))))))))))))))))))))</f>
        <v>3</v>
      </c>
      <c r="BQ149" s="325">
        <f>IF(AND(All!$V149="P1",All!$AE149="RDP"),Ruler!J$6,IF(AND(All!$V149="P2",All!$AE149="RDP"),Ruler!J$7,IF(AND(All!$V149="P3",All!$AE149="RDP"),Ruler!J$8,IF(AND(All!$V149="P4",All!$AE149="RDP"),Ruler!J$9,IF(AND(All!$V149="P5",All!$AE149="RDP"),Ruler!J$10,IF(AND(All!$V149="P6",All!$AE149="RDP"),Ruler!J$11,IF(AND(All!$V149="P7",All!$AE149="RDP"),Ruler!J$12,IF(AND(All!$V149="P8",All!$AE149="RDP"),Ruler!J$13,IF(AND(All!$V149="P9",All!$AE149="RDP"),Ruler!J$14,IF(AND(All!$V149="P1",All!$AE149="RMS"),Ruler!J$6,IF(AND(All!$V149="P2",All!$AE149="RMS"),Ruler!J$15,IF(AND(All!$V149="P3",All!$AE149="RMS"),Ruler!J$16,IF(AND(All!$V149="P4",All!$AE149="RMS"),Ruler!J$17,IF(AND(All!$V149="P5",All!$AE149="RMS"),Ruler!J$18,IF(AND(All!$V149="P6",All!$AE149="RMS"),Ruler!J$19,IF(AND(All!$V149="P7",All!$AE149="RMS"),Ruler!J$20,IF(AND(All!$V149="P8",All!$AE149="RMS"),Ruler!J$21,IF(AND(All!$V149="P9",All!$AE149="RMS"),Ruler!J$22,IF(AND(All!$V149="P1",All!$AE149="RSS"),Ruler!J$6,IF(AND(All!$V149="P2",All!$AE149="RSS"),Ruler!J$23,IF(AND(All!$V149="P3",All!$AE149="RSS"),Ruler!J$24,IF(AND(All!$V149="P4",All!$AE149="RSS"),Ruler!J$25,IF(AND(All!$V149="P5",All!$AE149="RSS"),Ruler!J$26,IF(AND(All!$V149="P6",All!$AE149="RSS"),Ruler!J$27,IF(AND(All!$V149="P7",All!$AE149="RSS"),Ruler!J$28,IF(AND(All!$V149="P8",All!$AE149="RSS"),Ruler!J$29,IF(AND(All!$V149="P9",All!$AE149="RSS"),Ruler!J$30,0)))))))))))))))))))))))))))</f>
        <v>2</v>
      </c>
      <c r="BR149" s="325">
        <f>IF(AND(All!$V149="P1",All!$AE149="RDP"),Ruler!K$6,IF(AND(All!$V149="P2",All!$AE149="RDP"),Ruler!K$7,IF(AND(All!$V149="P3",All!$AE149="RDP"),Ruler!K$8,IF(AND(All!$V149="P4",All!$AE149="RDP"),Ruler!K$9,IF(AND(All!$V149="P5",All!$AE149="RDP"),Ruler!K$10,IF(AND(All!$V149="P6",All!$AE149="RDP"),Ruler!K$11,IF(AND(All!$V149="P7",All!$AE149="RDP"),Ruler!K$12,IF(AND(All!$V149="P8",All!$AE149="RDP"),Ruler!K$13,IF(AND(All!$V149="P9",All!$AE149="RDP"),Ruler!K$14,IF(AND(All!$V149="P1",All!$AE149="RMS"),Ruler!K$6,IF(AND(All!$V149="P2",All!$AE149="RMS"),Ruler!K$15,IF(AND(All!$V149="P3",All!$AE149="RMS"),Ruler!K$16,IF(AND(All!$V149="P4",All!$AE149="RMS"),Ruler!K$17,IF(AND(All!$V149="P5",All!$AE149="RMS"),Ruler!K$18,IF(AND(All!$V149="P6",All!$AE149="RMS"),Ruler!K$19,IF(AND(All!$V149="P7",All!$AE149="RMS"),Ruler!K$20,IF(AND(All!$V149="P8",All!$AE149="RMS"),Ruler!K$21,IF(AND(All!$V149="P9",All!$AE149="RMS"),Ruler!K$22,IF(AND(All!$V149="P1",All!$AE149="RSS"),Ruler!K$6,IF(AND(All!$V149="P2",All!$AE149="RSS"),Ruler!K$23,IF(AND(All!$V149="P3",All!$AE149="RSS"),Ruler!K$24,IF(AND(All!$V149="P4",All!$AE149="RSS"),Ruler!K$25,IF(AND(All!$V149="P5",All!$AE149="RSS"),Ruler!K$26,IF(AND(All!$V149="P6",All!$AE149="RSS"),Ruler!K$27,IF(AND(All!$V149="P7",All!$AE149="RSS"),Ruler!K$28,IF(AND(All!$V149="P8",All!$AE149="RSS"),Ruler!K$29,IF(AND(All!$V149="P9",All!$AE149="RSS"),Ruler!K$30,0)))))))))))))))))))))))))))</f>
        <v>3</v>
      </c>
      <c r="BS149" s="325">
        <f>IF(AND(All!$V149="P1",All!$AE149="RDP"),Ruler!L$6,IF(AND(All!$V149="P2",All!$AE149="RDP"),Ruler!L$7,IF(AND(All!$V149="P3",All!$AE149="RDP"),Ruler!L$8,IF(AND(All!$V149="P4",All!$AE149="RDP"),Ruler!L$9,IF(AND(All!$V149="P5",All!$AE149="RDP"),Ruler!L$10,IF(AND(All!$V149="P6",All!$AE149="RDP"),Ruler!L$11,IF(AND(All!$V149="P7",All!$AE149="RDP"),Ruler!L$12,IF(AND(All!$V149="P8",All!$AE149="RDP"),Ruler!L$13,IF(AND(All!$V149="P9",All!$AE149="RDP"),Ruler!L$14,IF(AND(All!$V149="P1",All!$AE149="RMS"),Ruler!L$6,IF(AND(All!$V149="P2",All!$AE149="RMS"),Ruler!L$15,IF(AND(All!$V149="P3",All!$AE149="RMS"),Ruler!L$16,IF(AND(All!$V149="P4",All!$AE149="RMS"),Ruler!L$17,IF(AND(All!$V149="P5",All!$AE149="RMS"),Ruler!L$18,IF(AND(All!$V149="P6",All!$AE149="RMS"),Ruler!L$19,IF(AND(All!$V149="P7",All!$AE149="RMS"),Ruler!L$20,IF(AND(All!$V149="P8",All!$AE149="RMS"),Ruler!L$21,IF(AND(All!$V149="P9",All!$AE149="RMS"),Ruler!L$22,IF(AND(All!$V149="P1",All!$AE149="RSS"),Ruler!L$6,IF(AND(All!$V149="P2",All!$AE149="RSS"),Ruler!L$23,IF(AND(All!$V149="P3",All!$AE149="RSS"),Ruler!L$24,IF(AND(All!$V149="P4",All!$AE149="RSS"),Ruler!L$25,IF(AND(All!$V149="P5",All!$AE149="RSS"),Ruler!L$26,IF(AND(All!$V149="P6",All!$AE149="RSS"),Ruler!L$27,IF(AND(All!$V149="P7",All!$AE149="RSS"),Ruler!L$28,IF(AND(All!$V149="P8",All!$AE149="RSS"),Ruler!L$29,IF(AND(All!$V149="P9",All!$AE149="RSS"),Ruler!L$30,0)))))))))))))))))))))))))))</f>
        <v>3</v>
      </c>
      <c r="BT149" s="325">
        <f>IF(AND(All!$V149="P1",All!$AE149="RDP"),Ruler!M$6,IF(AND(All!$V149="P2",All!$AE149="RDP"),Ruler!M$7,IF(AND(All!$V149="P3",All!$AE149="RDP"),Ruler!M$8,IF(AND(All!$V149="P4",All!$AE149="RDP"),Ruler!M$9,IF(AND(All!$V149="P5",All!$AE149="RDP"),Ruler!M$10,IF(AND(All!$V149="P6",All!$AE149="RDP"),Ruler!M$11,IF(AND(All!$V149="P7",All!$AE149="RDP"),Ruler!M$12,IF(AND(All!$V149="P8",All!$AE149="RDP"),Ruler!M$13,IF(AND(All!$V149="P9",All!$AE149="RDP"),Ruler!M$14,IF(AND(All!$V149="P1",All!$AE149="RMS"),Ruler!M$6,IF(AND(All!$V149="P2",All!$AE149="RMS"),Ruler!M$15,IF(AND(All!$V149="P3",All!$AE149="RMS"),Ruler!M$16,IF(AND(All!$V149="P4",All!$AE149="RMS"),Ruler!M$17,IF(AND(All!$V149="P5",All!$AE149="RMS"),Ruler!M$18,IF(AND(All!$V149="P6",All!$AE149="RMS"),Ruler!M$19,IF(AND(All!$V149="P7",All!$AE149="RMS"),Ruler!M$20,IF(AND(All!$V149="P8",All!$AE149="RMS"),Ruler!M$21,IF(AND(All!$V149="P9",All!$AE149="RMS"),Ruler!M$22,IF(AND(All!$V149="P1",All!$AE149="RSS"),Ruler!M$6,IF(AND(All!$V149="P2",All!$AE149="RSS"),Ruler!M$23,IF(AND(All!$V149="P3",All!$AE149="RSS"),Ruler!M$24,IF(AND(All!$V149="P4",All!$AE149="RSS"),Ruler!M$25,IF(AND(All!$V149="P5",All!$AE149="RSS"),Ruler!M$26,IF(AND(All!$V149="P6",All!$AE149="RSS"),Ruler!M$27,IF(AND(All!$V149="P7",All!$AE149="RSS"),Ruler!M$28,IF(AND(All!$V149="P8",All!$AE149="RSS"),Ruler!M$29,IF(AND(All!$V149="P9",All!$AE149="RSS"),Ruler!M$30,0)))))))))))))))))))))))))))</f>
        <v>3</v>
      </c>
      <c r="BU149" s="325">
        <f>IF(AND(All!$V149="P1",All!$AE149="RDP"),Ruler!N$6,IF(AND(All!$V149="P2",All!$AE149="RDP"),Ruler!N$7,IF(AND(All!$V149="P3",All!$AE149="RDP"),Ruler!N$8,IF(AND(All!$V149="P4",All!$AE149="RDP"),Ruler!N$9,IF(AND(All!$V149="P5",All!$AE149="RDP"),Ruler!N$10,IF(AND(All!$V149="P6",All!$AE149="RDP"),Ruler!N$11,IF(AND(All!$V149="P7",All!$AE149="RDP"),Ruler!N$12,IF(AND(All!$V149="P8",All!$AE149="RDP"),Ruler!N$13,IF(AND(All!$V149="P9",All!$AE149="RDP"),Ruler!N$14,IF(AND(All!$V149="P1",All!$AE149="RMS"),Ruler!N$6,IF(AND(All!$V149="P2",All!$AE149="RMS"),Ruler!N$15,IF(AND(All!$V149="P3",All!$AE149="RMS"),Ruler!N$16,IF(AND(All!$V149="P4",All!$AE149="RMS"),Ruler!N$17,IF(AND(All!$V149="P5",All!$AE149="RMS"),Ruler!N$18,IF(AND(All!$V149="P6",All!$AE149="RMS"),Ruler!N$19,IF(AND(All!$V149="P7",All!$AE149="RMS"),Ruler!N$20,IF(AND(All!$V149="P8",All!$AE149="RMS"),Ruler!N$21,IF(AND(All!$V149="P9",All!$AE149="RMS"),Ruler!N$22,IF(AND(All!$V149="P1",All!$AE149="RSS"),Ruler!N$6,IF(AND(All!$V149="P2",All!$AE149="RSS"),Ruler!N$23,IF(AND(All!$V149="P3",All!$AE149="RSS"),Ruler!N$24,IF(AND(All!$V149="P4",All!$AE149="RSS"),Ruler!N$25,IF(AND(All!$V149="P5",All!$AE149="RSS"),Ruler!N$26,IF(AND(All!$V149="P6",All!$AE149="RSS"),Ruler!N$27,IF(AND(All!$V149="P7",All!$AE149="RSS"),Ruler!N$28,IF(AND(All!$V149="P8",All!$AE149="RSS"),Ruler!N$29,IF(AND(All!$V149="P9",All!$AE149="RSS"),Ruler!N$30,0)))))))))))))))))))))))))))</f>
        <v>2</v>
      </c>
      <c r="BV149" s="325">
        <f>IF(AND(All!$V149="P1",All!$AE149="RDP"),Ruler!O$6,IF(AND(All!$V149="P2",All!$AE149="RDP"),Ruler!O$7,IF(AND(All!$V149="P3",All!$AE149="RDP"),Ruler!O$8,IF(AND(All!$V149="P4",All!$AE149="RDP"),Ruler!O$9,IF(AND(All!$V149="P5",All!$AE149="RDP"),Ruler!O$10,IF(AND(All!$V149="P6",All!$AE149="RDP"),Ruler!O$11,IF(AND(All!$V149="P7",All!$AE149="RDP"),Ruler!O$12,IF(AND(All!$V149="P8",All!$AE149="RDP"),Ruler!O$13,IF(AND(All!$V149="P9",All!$AE149="RDP"),Ruler!O$14,IF(AND(All!$V149="P1",All!$AE149="RMS"),Ruler!O$6,IF(AND(All!$V149="P2",All!$AE149="RMS"),Ruler!O$15,IF(AND(All!$V149="P3",All!$AE149="RMS"),Ruler!O$16,IF(AND(All!$V149="P4",All!$AE149="RMS"),Ruler!O$17,IF(AND(All!$V149="P5",All!$AE149="RMS"),Ruler!O$18,IF(AND(All!$V149="P6",All!$AE149="RMS"),Ruler!O$19,IF(AND(All!$V149="P7",All!$AE149="RMS"),Ruler!O$20,IF(AND(All!$V149="P8",All!$AE149="RMS"),Ruler!O$21,IF(AND(All!$V149="P9",All!$AE149="RMS"),Ruler!O$22,IF(AND(All!$V149="P1",All!$AE149="RSS"),Ruler!O$6,IF(AND(All!$V149="P2",All!$AE149="RSS"),Ruler!O$23,IF(AND(All!$V149="P3",All!$AE149="RSS"),Ruler!O$24,IF(AND(All!$V149="P4",All!$AE149="RSS"),Ruler!O$25,IF(AND(All!$V149="P5",All!$AE149="RSS"),Ruler!O$26,IF(AND(All!$V149="P6",All!$AE149="RSS"),Ruler!O$27,IF(AND(All!$V149="P7",All!$AE149="RSS"),Ruler!O$28,IF(AND(All!$V149="P8",All!$AE149="RSS"),Ruler!O$29,IF(AND(All!$V149="P9",All!$AE149="RSS"),Ruler!O$30,0)))))))))))))))))))))))))))</f>
        <v>3</v>
      </c>
      <c r="BW149" s="325">
        <f>IF(AND(All!$V149="P1",All!$AE149="RDP"),Ruler!P$6,IF(AND(All!$V149="P2",All!$AE149="RDP"),Ruler!P$7,IF(AND(All!$V149="P3",All!$AE149="RDP"),Ruler!P$8,IF(AND(All!$V149="P4",All!$AE149="RDP"),Ruler!P$9,IF(AND(All!$V149="P5",All!$AE149="RDP"),Ruler!P$10,IF(AND(All!$V149="P6",All!$AE149="RDP"),Ruler!P$11,IF(AND(All!$V149="P7",All!$AE149="RDP"),Ruler!P$12,IF(AND(All!$V149="P8",All!$AE149="RDP"),Ruler!P$13,IF(AND(All!$V149="P9",All!$AE149="RDP"),Ruler!P$14,IF(AND(All!$V149="P1",All!$AE149="RMS"),Ruler!P$6,IF(AND(All!$V149="P2",All!$AE149="RMS"),Ruler!P$15,IF(AND(All!$V149="P3",All!$AE149="RMS"),Ruler!P$16,IF(AND(All!$V149="P4",All!$AE149="RMS"),Ruler!P$17,IF(AND(All!$V149="P5",All!$AE149="RMS"),Ruler!P$18,IF(AND(All!$V149="P6",All!$AE149="RMS"),Ruler!P$19,IF(AND(All!$V149="P7",All!$AE149="RMS"),Ruler!P$20,IF(AND(All!$V149="P8",All!$AE149="RMS"),Ruler!P$21,IF(AND(All!$V149="P9",All!$AE149="RMS"),Ruler!P$22,IF(AND(All!$V149="P1",All!$AE149="RSS"),Ruler!P$6,IF(AND(All!$V149="P2",All!$AE149="RSS"),Ruler!P$23,IF(AND(All!$V149="P3",All!$AE149="RSS"),Ruler!P$24,IF(AND(All!$V149="P4",All!$AE149="RSS"),Ruler!P$25,IF(AND(All!$V149="P5",All!$AE149="RSS"),Ruler!P$26,IF(AND(All!$V149="P6",All!$AE149="RSS"),Ruler!P$27,IF(AND(All!$V149="P7",All!$AE149="RSS"),Ruler!P$28,IF(AND(All!$V149="P8",All!$AE149="RSS"),Ruler!P$29,IF(AND(All!$V149="P9",All!$AE149="RSS"),Ruler!P$30,0)))))))))))))))))))))))))))</f>
        <v>2</v>
      </c>
      <c r="BX149" s="325">
        <f>IF(AND(All!$V149="P1",All!$AE149="RDP"),Ruler!Q$6,IF(AND(All!$V149="P2",All!$AE149="RDP"),Ruler!Q$7,IF(AND(All!$V149="P3",All!$AE149="RDP"),Ruler!Q$8,IF(AND(All!$V149="P4",All!$AE149="RDP"),Ruler!Q$9,IF(AND(All!$V149="P5",All!$AE149="RDP"),Ruler!Q$10,IF(AND(All!$V149="P6",All!$AE149="RDP"),Ruler!Q$11,IF(AND(All!$V149="P7",All!$AE149="RDP"),Ruler!Q$12,IF(AND(All!$V149="P8",All!$AE149="RDP"),Ruler!Q$13,IF(AND(All!$V149="P9",All!$AE149="RDP"),Ruler!Q$14,IF(AND(All!$V149="P1",All!$AE149="RMS"),Ruler!Q$6,IF(AND(All!$V149="P2",All!$AE149="RMS"),Ruler!Q$15,IF(AND(All!$V149="P3",All!$AE149="RMS"),Ruler!Q$16,IF(AND(All!$V149="P4",All!$AE149="RMS"),Ruler!Q$17,IF(AND(All!$V149="P5",All!$AE149="RMS"),Ruler!Q$18,IF(AND(All!$V149="P6",All!$AE149="RMS"),Ruler!Q$19,IF(AND(All!$V149="P7",All!$AE149="RMS"),Ruler!Q$20,IF(AND(All!$V149="P8",All!$AE149="RMS"),Ruler!Q$21,IF(AND(All!$V149="P9",All!$AE149="RMS"),Ruler!Q$22,IF(AND(All!$V149="P1",All!$AE149="RSS"),Ruler!Q$6,IF(AND(All!$V149="P2",All!$AE149="RSS"),Ruler!Q$23,IF(AND(All!$V149="P3",All!$AE149="RSS"),Ruler!Q$24,IF(AND(All!$V149="P4",All!$AE149="RSS"),Ruler!Q$25,IF(AND(All!$V149="P5",All!$AE149="RSS"),Ruler!Q$26,IF(AND(All!$V149="P6",All!$AE149="RSS"),Ruler!Q$27,IF(AND(All!$V149="P7",All!$AE149="RSS"),Ruler!Q$28,IF(AND(All!$V149="P8",All!$AE149="RSS"),Ruler!Q$29,IF(AND(All!$V149="P9",All!$AE149="RSS"),Ruler!Q$30,0)))))))))))))))))))))))))))</f>
        <v>3</v>
      </c>
      <c r="BY149" s="325">
        <f>IF(AND(All!$V149="P1",All!$AE149="RDP"),Ruler!R$6,IF(AND(All!$V149="P2",All!$AE149="RDP"),Ruler!R$7,IF(AND(All!$V149="P3",All!$AE149="RDP"),Ruler!R$8,IF(AND(All!$V149="P4",All!$AE149="RDP"),Ruler!R$9,IF(AND(All!$V149="P5",All!$AE149="RDP"),Ruler!R$10,IF(AND(All!$V149="P6",All!$AE149="RDP"),Ruler!R$11,IF(AND(All!$V149="P7",All!$AE149="RDP"),Ruler!R$12,IF(AND(All!$V149="P8",All!$AE149="RDP"),Ruler!R$13,IF(AND(All!$V149="P9",All!$AE149="RDP"),Ruler!R$14,IF(AND(All!$V149="P1",All!$AE149="RMS"),Ruler!R$6,IF(AND(All!$V149="P2",All!$AE149="RMS"),Ruler!R$15,IF(AND(All!$V149="P3",All!$AE149="RMS"),Ruler!R$16,IF(AND(All!$V149="P4",All!$AE149="RMS"),Ruler!R$17,IF(AND(All!$V149="P5",All!$AE149="RMS"),Ruler!R$18,IF(AND(All!$V149="P6",All!$AE149="RMS"),Ruler!R$19,IF(AND(All!$V149="P7",All!$AE149="RMS"),Ruler!R$20,IF(AND(All!$V149="P8",All!$AE149="RMS"),Ruler!R$21,IF(AND(All!$V149="P9",All!$AE149="RMS"),Ruler!R$22,IF(AND(All!$V149="P1",All!$AE149="RSS"),Ruler!R$6,IF(AND(All!$V149="P2",All!$AE149="RSS"),Ruler!R$23,IF(AND(All!$V149="P3",All!$AE149="RSS"),Ruler!R$24,IF(AND(All!$V149="P4",All!$AE149="RSS"),Ruler!R$25,IF(AND(All!$V149="P5",All!$AE149="RSS"),Ruler!R$26,IF(AND(All!$V149="P6",All!$AE149="RSS"),Ruler!R$27,IF(AND(All!$V149="P7",All!$AE149="RSS"),Ruler!R$28,IF(AND(All!$V149="P8",All!$AE149="RSS"),Ruler!R$29,IF(AND(All!$V149="P9",All!$AE149="RSS"),Ruler!R$30,0)))))))))))))))))))))))))))</f>
        <v>3</v>
      </c>
      <c r="BZ149" s="325">
        <f>IF(AND(All!$V149="P1",All!$AE149="RDP"),Ruler!S$6,IF(AND(All!$V149="P2",All!$AE149="RDP"),Ruler!S$7,IF(AND(All!$V149="P3",All!$AE149="RDP"),Ruler!S$8,IF(AND(All!$V149="P4",All!$AE149="RDP"),Ruler!S$9,IF(AND(All!$V149="P5",All!$AE149="RDP"),Ruler!S$10,IF(AND(All!$V149="P6",All!$AE149="RDP"),Ruler!S$11,IF(AND(All!$V149="P7",All!$AE149="RDP"),Ruler!S$12,IF(AND(All!$V149="P8",All!$AE149="RDP"),Ruler!S$13,IF(AND(All!$V149="P9",All!$AE149="RDP"),Ruler!S$14,IF(AND(All!$V149="P1",All!$AE149="RMS"),Ruler!S$6,IF(AND(All!$V149="P2",All!$AE149="RMS"),Ruler!S$15,IF(AND(All!$V149="P3",All!$AE149="RMS"),Ruler!S$16,IF(AND(All!$V149="P4",All!$AE149="RMS"),Ruler!S$17,IF(AND(All!$V149="P5",All!$AE149="RMS"),Ruler!S$18,IF(AND(All!$V149="P6",All!$AE149="RMS"),Ruler!S$19,IF(AND(All!$V149="P7",All!$AE149="RMS"),Ruler!S$20,IF(AND(All!$V149="P8",All!$AE149="RMS"),Ruler!S$21,IF(AND(All!$V149="P9",All!$AE149="RMS"),Ruler!S$22,IF(AND(All!$V149="P1",All!$AE149="RSS"),Ruler!S$6,IF(AND(All!$V149="P2",All!$AE149="RSS"),Ruler!S$23,IF(AND(All!$V149="P3",All!$AE149="RSS"),Ruler!S$24,IF(AND(All!$V149="P4",All!$AE149="RSS"),Ruler!S$25,IF(AND(All!$V149="P5",All!$AE149="RSS"),Ruler!S$26,IF(AND(All!$V149="P6",All!$AE149="RSS"),Ruler!S$27,IF(AND(All!$V149="P7",All!$AE149="RSS"),Ruler!S$28,IF(AND(All!$V149="P8",All!$AE149="RSS"),Ruler!S$29,IF(AND(All!$V149="P9",All!$AE149="RSS"),Ruler!S$30,0)))))))))))))))))))))))))))</f>
        <v>2</v>
      </c>
      <c r="CA149" s="325">
        <f>IF(AND(All!$V149="P1",All!$AE149="RDP"),Ruler!T$6,IF(AND(All!$V149="P2",All!$AE149="RDP"),Ruler!T$7,IF(AND(All!$V149="P3",All!$AE149="RDP"),Ruler!T$8,IF(AND(All!$V149="P4",All!$AE149="RDP"),Ruler!T$9,IF(AND(All!$V149="P5",All!$AE149="RDP"),Ruler!T$10,IF(AND(All!$V149="P6",All!$AE149="RDP"),Ruler!T$11,IF(AND(All!$V149="P7",All!$AE149="RDP"),Ruler!T$12,IF(AND(All!$V149="P8",All!$AE149="RDP"),Ruler!T$13,IF(AND(All!$V149="P9",All!$AE149="RDP"),Ruler!T$14,IF(AND(All!$V149="P1",All!$AE149="RMS"),Ruler!T$6,IF(AND(All!$V149="P2",All!$AE149="RMS"),Ruler!T$15,IF(AND(All!$V149="P3",All!$AE149="RMS"),Ruler!T$16,IF(AND(All!$V149="P4",All!$AE149="RMS"),Ruler!T$17,IF(AND(All!$V149="P5",All!$AE149="RMS"),Ruler!T$18,IF(AND(All!$V149="P6",All!$AE149="RMS"),Ruler!T$19,IF(AND(All!$V149="P7",All!$AE149="RMS"),Ruler!T$20,IF(AND(All!$V149="P8",All!$AE149="RMS"),Ruler!T$21,IF(AND(All!$V149="P9",All!$AE149="RMS"),Ruler!T$22,IF(AND(All!$V149="P1",All!$AE149="RSS"),Ruler!T$6,IF(AND(All!$V149="P2",All!$AE149="RSS"),Ruler!T$23,IF(AND(All!$V149="P3",All!$AE149="RSS"),Ruler!T$24,IF(AND(All!$V149="P4",All!$AE149="RSS"),Ruler!T$25,IF(AND(All!$V149="P5",All!$AE149="RSS"),Ruler!T$26,IF(AND(All!$V149="P6",All!$AE149="RSS"),Ruler!T$27,IF(AND(All!$V149="P7",All!$AE149="RSS"),Ruler!T$28,IF(AND(All!$V149="P8",All!$AE149="RSS"),Ruler!T$29,IF(AND(All!$V149="P9",All!$AE149="RSS"),Ruler!T$30,0)))))))))))))))))))))))))))</f>
        <v>2</v>
      </c>
      <c r="CB149" s="325">
        <f>IF(AND(All!$V149="P1",All!$AE149="RDP"),Ruler!U$6,IF(AND(All!$V149="P2",All!$AE149="RDP"),Ruler!U$7,IF(AND(All!$V149="P3",All!$AE149="RDP"),Ruler!U$8,IF(AND(All!$V149="P4",All!$AE149="RDP"),Ruler!U$9,IF(AND(All!$V149="P5",All!$AE149="RDP"),Ruler!U$10,IF(AND(All!$V149="P6",All!$AE149="RDP"),Ruler!U$11,IF(AND(All!$V149="P7",All!$AE149="RDP"),Ruler!U$12,IF(AND(All!$V149="P8",All!$AE149="RDP"),Ruler!U$13,IF(AND(All!$V149="P9",All!$AE149="RDP"),Ruler!U$14,IF(AND(All!$V149="P1",All!$AE149="RMS"),Ruler!U$6,IF(AND(All!$V149="P2",All!$AE149="RMS"),Ruler!U$15,IF(AND(All!$V149="P3",All!$AE149="RMS"),Ruler!U$16,IF(AND(All!$V149="P4",All!$AE149="RMS"),Ruler!U$17,IF(AND(All!$V149="P5",All!$AE149="RMS"),Ruler!U$18,IF(AND(All!$V149="P6",All!$AE149="RMS"),Ruler!U$19,IF(AND(All!$V149="P7",All!$AE149="RMS"),Ruler!U$20,IF(AND(All!$V149="P8",All!$AE149="RMS"),Ruler!U$21,IF(AND(All!$V149="P9",All!$AE149="RMS"),Ruler!U$22,IF(AND(All!$V149="P1",All!$AE149="RSS"),Ruler!U$6,IF(AND(All!$V149="P2",All!$AE149="RSS"),Ruler!U$23,IF(AND(All!$V149="P3",All!$AE149="RSS"),Ruler!U$24,IF(AND(All!$V149="P4",All!$AE149="RSS"),Ruler!U$25,IF(AND(All!$V149="P5",All!$AE149="RSS"),Ruler!U$26,IF(AND(All!$V149="P6",All!$AE149="RSS"),Ruler!U$27,IF(AND(All!$V149="P7",All!$AE149="RSS"),Ruler!U$28,IF(AND(All!$V149="P8",All!$AE149="RSS"),Ruler!U$29,IF(AND(All!$V149="P9",All!$AE149="RSS"),Ruler!U$30,0)))))))))))))))))))))))))))</f>
        <v>2</v>
      </c>
      <c r="CC149" s="325">
        <f>IF(AND(All!$V149="P1",All!$AE149="RDP"),Ruler!V$6,IF(AND(All!$V149="P2",All!$AE149="RDP"),Ruler!V$7,IF(AND(All!$V149="P3",All!$AE149="RDP"),Ruler!V$8,IF(AND(All!$V149="P4",All!$AE149="RDP"),Ruler!V$9,IF(AND(All!$V149="P5",All!$AE149="RDP"),Ruler!V$10,IF(AND(All!$V149="P6",All!$AE149="RDP"),Ruler!V$11,IF(AND(All!$V149="P7",All!$AE149="RDP"),Ruler!V$12,IF(AND(All!$V149="P8",All!$AE149="RDP"),Ruler!V$13,IF(AND(All!$V149="P9",All!$AE149="RDP"),Ruler!V$14,IF(AND(All!$V149="P1",All!$AE149="RMS"),Ruler!V$6,IF(AND(All!$V149="P2",All!$AE149="RMS"),Ruler!V$15,IF(AND(All!$V149="P3",All!$AE149="RMS"),Ruler!V$16,IF(AND(All!$V149="P4",All!$AE149="RMS"),Ruler!V$17,IF(AND(All!$V149="P5",All!$AE149="RMS"),Ruler!V$18,IF(AND(All!$V149="P6",All!$AE149="RMS"),Ruler!V$19,IF(AND(All!$V149="P7",All!$AE149="RMS"),Ruler!V$20,IF(AND(All!$V149="P8",All!$AE149="RMS"),Ruler!V$21,IF(AND(All!$V149="P9",All!$AE149="RMS"),Ruler!V$22,IF(AND(All!$V149="P1",All!$AE149="RSS"),Ruler!V$6,IF(AND(All!$V149="P2",All!$AE149="RSS"),Ruler!V$23,IF(AND(All!$V149="P3",All!$AE149="RSS"),Ruler!V$24,IF(AND(All!$V149="P4",All!$AE149="RSS"),Ruler!V$25,IF(AND(All!$V149="P5",All!$AE149="RSS"),Ruler!V$26,IF(AND(All!$V149="P6",All!$AE149="RSS"),Ruler!V$27,IF(AND(All!$V149="P7",All!$AE149="RSS"),Ruler!V$28,IF(AND(All!$V149="P8",All!$AE149="RSS"),Ruler!V$29,IF(AND(All!$V149="P9",All!$AE149="RSS"),Ruler!V$30,0)))))))))))))))))))))))))))</f>
        <v>2</v>
      </c>
      <c r="CD149" s="325">
        <f>IF(AND(All!$V149="P1",All!$AE149="RDP"),Ruler!W$6,IF(AND(All!$V149="P2",All!$AE149="RDP"),Ruler!W$7,IF(AND(All!$V149="P3",All!$AE149="RDP"),Ruler!W$8,IF(AND(All!$V149="P4",All!$AE149="RDP"),Ruler!W$9,IF(AND(All!$V149="P5",All!$AE149="RDP"),Ruler!W$10,IF(AND(All!$V149="P6",All!$AE149="RDP"),Ruler!W$11,IF(AND(All!$V149="P7",All!$AE149="RDP"),Ruler!W$12,IF(AND(All!$V149="P8",All!$AE149="RDP"),Ruler!W$13,IF(AND(All!$V149="P9",All!$AE149="RDP"),Ruler!W$14,IF(AND(All!$V149="P1",All!$AE149="RMS"),Ruler!W$6,IF(AND(All!$V149="P2",All!$AE149="RMS"),Ruler!W$15,IF(AND(All!$V149="P3",All!$AE149="RMS"),Ruler!W$16,IF(AND(All!$V149="P4",All!$AE149="RMS"),Ruler!W$17,IF(AND(All!$V149="P5",All!$AE149="RMS"),Ruler!W$18,IF(AND(All!$V149="P6",All!$AE149="RMS"),Ruler!W$19,IF(AND(All!$V149="P7",All!$AE149="RMS"),Ruler!W$20,IF(AND(All!$V149="P8",All!$AE149="RMS"),Ruler!W$21,IF(AND(All!$V149="P9",All!$AE149="RMS"),Ruler!W$22,IF(AND(All!$V149="P1",All!$AE149="RSS"),Ruler!W$6,IF(AND(All!$V149="P2",All!$AE149="RSS"),Ruler!W$23,IF(AND(All!$V149="P3",All!$AE149="RSS"),Ruler!W$24,IF(AND(All!$V149="P4",All!$AE149="RSS"),Ruler!W$25,IF(AND(All!$V149="P5",All!$AE149="RSS"),Ruler!W$26,IF(AND(All!$V149="P6",All!$AE149="RSS"),Ruler!W$27,IF(AND(All!$V149="P7",All!$AE149="RSS"),Ruler!W$28,IF(AND(All!$V149="P8",All!$AE149="RSS"),Ruler!W$29,IF(AND(All!$V149="P9",All!$AE149="RSS"),Ruler!W$30,0)))))))))))))))))))))))))))</f>
        <v>2</v>
      </c>
      <c r="CE149" s="325">
        <f>IF(AND(All!$V149="P1",All!$AE149="RDP"),Ruler!X$6,IF(AND(All!$V149="P2",All!$AE149="RDP"),Ruler!X$7,IF(AND(All!$V149="P3",All!$AE149="RDP"),Ruler!X$8,IF(AND(All!$V149="P4",All!$AE149="RDP"),Ruler!X$9,IF(AND(All!$V149="P5",All!$AE149="RDP"),Ruler!X$10,IF(AND(All!$V149="P6",All!$AE149="RDP"),Ruler!X$11,IF(AND(All!$V149="P7",All!$AE149="RDP"),Ruler!X$12,IF(AND(All!$V149="P8",All!$AE149="RDP"),Ruler!X$13,IF(AND(All!$V149="P9",All!$AE149="RDP"),Ruler!X$14,IF(AND(All!$V149="P1",All!$AE149="RMS"),Ruler!X$6,IF(AND(All!$V149="P2",All!$AE149="RMS"),Ruler!X$15,IF(AND(All!$V149="P3",All!$AE149="RMS"),Ruler!X$16,IF(AND(All!$V149="P4",All!$AE149="RMS"),Ruler!X$17,IF(AND(All!$V149="P5",All!$AE149="RMS"),Ruler!X$18,IF(AND(All!$V149="P6",All!$AE149="RMS"),Ruler!X$19,IF(AND(All!$V149="P7",All!$AE149="RMS"),Ruler!X$20,IF(AND(All!$V149="P8",All!$AE149="RMS"),Ruler!X$21,IF(AND(All!$V149="P9",All!$AE149="RMS"),Ruler!X$22,IF(AND(All!$V149="P1",All!$AE149="RSS"),Ruler!X$6,IF(AND(All!$V149="P2",All!$AE149="RSS"),Ruler!X$23,IF(AND(All!$V149="P3",All!$AE149="RSS"),Ruler!X$24,IF(AND(All!$V149="P4",All!$AE149="RSS"),Ruler!X$25,IF(AND(All!$V149="P5",All!$AE149="RSS"),Ruler!X$26,IF(AND(All!$V149="P6",All!$AE149="RSS"),Ruler!X$27,IF(AND(All!$V149="P7",All!$AE149="RSS"),Ruler!X$28,IF(AND(All!$V149="P8",All!$AE149="RSS"),Ruler!X$29,IF(AND(All!$V149="P9",All!$AE149="RSS"),Ruler!X$30,0)))))))))))))))))))))))))))</f>
        <v>2</v>
      </c>
      <c r="CF149" s="325">
        <f>IF(AND(All!$V149="P1",All!$AE149="RDP"),Ruler!Y$6,IF(AND(All!$V149="P2",All!$AE149="RDP"),Ruler!Y$7,IF(AND(All!$V149="P3",All!$AE149="RDP"),Ruler!Y$8,IF(AND(All!$V149="P4",All!$AE149="RDP"),Ruler!Y$9,IF(AND(All!$V149="P5",All!$AE149="RDP"),Ruler!Y$10,IF(AND(All!$V149="P6",All!$AE149="RDP"),Ruler!Y$11,IF(AND(All!$V149="P7",All!$AE149="RDP"),Ruler!Y$12,IF(AND(All!$V149="P8",All!$AE149="RDP"),Ruler!Y$13,IF(AND(All!$V149="P9",All!$AE149="RDP"),Ruler!Y$14,IF(AND(All!$V149="P1",All!$AE149="RMS"),Ruler!Y$6,IF(AND(All!$V149="P2",All!$AE149="RMS"),Ruler!Y$15,IF(AND(All!$V149="P3",All!$AE149="RMS"),Ruler!Y$16,IF(AND(All!$V149="P4",All!$AE149="RMS"),Ruler!Y$17,IF(AND(All!$V149="P5",All!$AE149="RMS"),Ruler!Y$18,IF(AND(All!$V149="P6",All!$AE149="RMS"),Ruler!Y$19,IF(AND(All!$V149="P7",All!$AE149="RMS"),Ruler!Y$20,IF(AND(All!$V149="P8",All!$AE149="RMS"),Ruler!Y$21,IF(AND(All!$V149="P9",All!$AE149="RMS"),Ruler!Y$22,IF(AND(All!$V149="P1",All!$AE149="RSS"),Ruler!Y$6,IF(AND(All!$V149="P2",All!$AE149="RSS"),Ruler!Y$23,IF(AND(All!$V149="P3",All!$AE149="RSS"),Ruler!Y$24,IF(AND(All!$V149="P4",All!$AE149="RSS"),Ruler!Y$25,IF(AND(All!$V149="P5",All!$AE149="RSS"),Ruler!Y$26,IF(AND(All!$V149="P6",All!$AE149="RSS"),Ruler!Y$27,IF(AND(All!$V149="P7",All!$AE149="RSS"),Ruler!Y$28,IF(AND(All!$V149="P8",All!$AE149="RSS"),Ruler!Y$29,IF(AND(All!$V149="P9",All!$AE149="RSS"),Ruler!Y$30,0)))))))))))))))))))))))))))</f>
        <v>1</v>
      </c>
      <c r="CG149" s="325">
        <f>IF(AND(All!$V149="P1",All!$AE149="RDP"),Ruler!Z$6,IF(AND(All!$V149="P2",All!$AE149="RDP"),Ruler!Z$7,IF(AND(All!$V149="P3",All!$AE149="RDP"),Ruler!Z$8,IF(AND(All!$V149="P4",All!$AE149="RDP"),Ruler!Z$9,IF(AND(All!$V149="P5",All!$AE149="RDP"),Ruler!Z$10,IF(AND(All!$V149="P6",All!$AE149="RDP"),Ruler!Z$11,IF(AND(All!$V149="P7",All!$AE149="RDP"),Ruler!Z$12,IF(AND(All!$V149="P8",All!$AE149="RDP"),Ruler!Z$13,IF(AND(All!$V149="P9",All!$AE149="RDP"),Ruler!Z$14,IF(AND(All!$V149="P1",All!$AE149="RMS"),Ruler!Z$6,IF(AND(All!$V149="P2",All!$AE149="RMS"),Ruler!Z$15,IF(AND(All!$V149="P3",All!$AE149="RMS"),Ruler!Z$16,IF(AND(All!$V149="P4",All!$AE149="RMS"),Ruler!Z$17,IF(AND(All!$V149="P5",All!$AE149="RMS"),Ruler!Z$18,IF(AND(All!$V149="P6",All!$AE149="RMS"),Ruler!Z$19,IF(AND(All!$V149="P7",All!$AE149="RMS"),Ruler!Z$20,IF(AND(All!$V149="P8",All!$AE149="RMS"),Ruler!Z$21,IF(AND(All!$V149="P9",All!$AE149="RMS"),Ruler!Z$22,IF(AND(All!$V149="P1",All!$AE149="RSS"),Ruler!Z$6,IF(AND(All!$V149="P2",All!$AE149="RSS"),Ruler!Z$23,IF(AND(All!$V149="P3",All!$AE149="RSS"),Ruler!Z$24,IF(AND(All!$V149="P4",All!$AE149="RSS"),Ruler!Z$25,IF(AND(All!$V149="P5",All!$AE149="RSS"),Ruler!Z$26,IF(AND(All!$V149="P6",All!$AE149="RSS"),Ruler!Z$27,IF(AND(All!$V149="P7",All!$AE149="RSS"),Ruler!Z$28,IF(AND(All!$V149="P8",All!$AE149="RSS"),Ruler!Z$29,IF(AND(All!$V149="P9",All!$AE149="RSS"),Ruler!Z$30,0)))))))))))))))))))))))))))</f>
        <v>2</v>
      </c>
      <c r="CH149" s="325">
        <f>IF(AND(All!$V149="P1",All!$AE149="RDP"),Ruler!AA$6,IF(AND(All!$V149="P2",All!$AE149="RDP"),Ruler!AA$7,IF(AND(All!$V149="P3",All!$AE149="RDP"),Ruler!AA$8,IF(AND(All!$V149="P4",All!$AE149="RDP"),Ruler!AA$9,IF(AND(All!$V149="P5",All!$AE149="RDP"),Ruler!AA$10,IF(AND(All!$V149="P6",All!$AE149="RDP"),Ruler!AA$11,IF(AND(All!$V149="P7",All!$AE149="RDP"),Ruler!AA$12,IF(AND(All!$V149="P8",All!$AE149="RDP"),Ruler!AA$13,IF(AND(All!$V149="P9",All!$AE149="RDP"),Ruler!AA$14,IF(AND(All!$V149="P1",All!$AE149="RMS"),Ruler!AA$6,IF(AND(All!$V149="P2",All!$AE149="RMS"),Ruler!AA$15,IF(AND(All!$V149="P3",All!$AE149="RMS"),Ruler!AA$16,IF(AND(All!$V149="P4",All!$AE149="RMS"),Ruler!AA$17,IF(AND(All!$V149="P5",All!$AE149="RMS"),Ruler!AA$18,IF(AND(All!$V149="P6",All!$AE149="RMS"),Ruler!AA$19,IF(AND(All!$V149="P7",All!$AE149="RMS"),Ruler!AA$20,IF(AND(All!$V149="P8",All!$AE149="RMS"),Ruler!AA$21,IF(AND(All!$V149="P9",All!$AE149="RMS"),Ruler!AA$22,IF(AND(All!$V149="P1",All!$AE149="RSS"),Ruler!AA$6,IF(AND(All!$V149="P2",All!$AE149="RSS"),Ruler!AA$23,IF(AND(All!$V149="P3",All!$AE149="RSS"),Ruler!AA$24,IF(AND(All!$V149="P4",All!$AE149="RSS"),Ruler!AA$25,IF(AND(All!$V149="P5",All!$AE149="RSS"),Ruler!AA$26,IF(AND(All!$V149="P6",All!$AE149="RSS"),Ruler!AA$27,IF(AND(All!$V149="P7",All!$AE149="RSS"),Ruler!AA$28,IF(AND(All!$V149="P8",All!$AE149="RSS"),Ruler!AA$29,IF(AND(All!$V149="P9",All!$AE149="RSS"),Ruler!AA$30,0)))))))))))))))))))))))))))</f>
        <v>1</v>
      </c>
      <c r="CI149" s="325">
        <f>IF(AND(All!$V149="P1",All!$AE149="RDP"),Ruler!AB$6,IF(AND(All!$V149="P2",All!$AE149="RDP"),Ruler!AB$7,IF(AND(All!$V149="P3",All!$AE149="RDP"),Ruler!AB$8,IF(AND(All!$V149="P4",All!$AE149="RDP"),Ruler!AB$9,IF(AND(All!$V149="P5",All!$AE149="RDP"),Ruler!AB$10,IF(AND(All!$V149="P6",All!$AE149="RDP"),Ruler!AB$11,IF(AND(All!$V149="P7",All!$AE149="RDP"),Ruler!AB$12,IF(AND(All!$V149="P8",All!$AE149="RDP"),Ruler!AB$13,IF(AND(All!$V149="P9",All!$AE149="RDP"),Ruler!AB$14,IF(AND(All!$V149="P1",All!$AE149="RMS"),Ruler!AB$6,IF(AND(All!$V149="P2",All!$AE149="RMS"),Ruler!AB$15,IF(AND(All!$V149="P3",All!$AE149="RMS"),Ruler!AB$16,IF(AND(All!$V149="P4",All!$AE149="RMS"),Ruler!AB$17,IF(AND(All!$V149="P5",All!$AE149="RMS"),Ruler!AB$18,IF(AND(All!$V149="P6",All!$AE149="RMS"),Ruler!AB$19,IF(AND(All!$V149="P7",All!$AE149="RMS"),Ruler!AB$20,IF(AND(All!$V149="P8",All!$AE149="RMS"),Ruler!AB$21,IF(AND(All!$V149="P9",All!$AE149="RMS"),Ruler!AB$22,IF(AND(All!$V149="P1",All!$AE149="RSS"),Ruler!AB$6,IF(AND(All!$V149="P2",All!$AE149="RSS"),Ruler!AB$23,IF(AND(All!$V149="P3",All!$AE149="RSS"),Ruler!AB$24,IF(AND(All!$V149="P4",All!$AE149="RSS"),Ruler!AB$25,IF(AND(All!$V149="P5",All!$AE149="RSS"),Ruler!AB$26,IF(AND(All!$V149="P6",All!$AE149="RSS"),Ruler!AB$27,IF(AND(All!$V149="P7",All!$AE149="RSS"),Ruler!AB$28,IF(AND(All!$V149="P8",All!$AE149="RSS"),Ruler!AB$29,IF(AND(All!$V149="P9",All!$AE149="RSS"),Ruler!AB$30,0)))))))))))))))))))))))))))</f>
        <v>1</v>
      </c>
      <c r="CJ149" s="323">
        <f>Table9[[#This Row],[R-B1]]-Table9[[#This Row],[B1]]</f>
        <v>1</v>
      </c>
      <c r="CK149" s="43">
        <f>Table9[[#This Row],[R-B2]]-Table9[[#This Row],[B2]]</f>
        <v>2</v>
      </c>
      <c r="CL149" s="43">
        <f>Table9[[#This Row],[R-B3]]-Table9[[#This Row],[B3]]</f>
        <v>1</v>
      </c>
      <c r="CM149" s="43">
        <f>Table9[[#This Row],[R-B4]]-Table9[[#This Row],[B4]]</f>
        <v>1</v>
      </c>
      <c r="CN149" s="43">
        <f>Table9[[#This Row],[R-B5]]-Table9[[#This Row],[B5]]</f>
        <v>2</v>
      </c>
      <c r="CO149" s="43">
        <f>Table9[[#This Row],[R-B6]]-Table9[[#This Row],[B6]]</f>
        <v>1</v>
      </c>
      <c r="CP149" s="43">
        <f>Table9[[#This Row],[R-B7]]-Table9[[#This Row],[B7]]</f>
        <v>0</v>
      </c>
      <c r="CQ149" s="43">
        <f>Table9[[#This Row],[R-B8]]-Table9[[#This Row],[B8]]</f>
        <v>2</v>
      </c>
      <c r="CR149" s="43">
        <f>Table9[[#This Row],[R-B9]]-Table9[[#This Row],[B9]]</f>
        <v>1</v>
      </c>
      <c r="CS149" s="43">
        <f>Table9[[#This Row],[R-B10]]-Table9[[#This Row],[B10]]</f>
        <v>-1</v>
      </c>
      <c r="CT149" s="43">
        <f>Table9[[#This Row],[R-B11]]-Table9[[#This Row],[B11]]</f>
        <v>1</v>
      </c>
      <c r="CU149" s="43">
        <f>Table9[[#This Row],[R-B12]]-Table9[[#This Row],[B12]]</f>
        <v>-1</v>
      </c>
      <c r="CV149" s="43">
        <f>Table9[[#This Row],[R-K1]]-Table9[[#This Row],[K1]]</f>
        <v>1</v>
      </c>
      <c r="CW149" s="43">
        <f>Table9[[#This Row],[R-K2]]-Table9[[#This Row],[K2]]</f>
        <v>1</v>
      </c>
      <c r="CX149" s="43">
        <f>Table9[[#This Row],[R-K3]]-Table9[[#This Row],[K3]]</f>
        <v>2</v>
      </c>
      <c r="CY149" s="43">
        <f>Table9[[#This Row],[R-K4]]-Table9[[#This Row],[K4]]</f>
        <v>-1</v>
      </c>
      <c r="CZ149" s="43">
        <f>Table9[[#This Row],[R-K5]]-Table9[[#This Row],[K5]]</f>
        <v>2</v>
      </c>
      <c r="DA149" s="43">
        <f>Table9[[#This Row],[R-P1]]-Table9[[#This Row],[P1]]</f>
        <v>2</v>
      </c>
      <c r="DB149" s="43">
        <f>Table9[[#This Row],[R-P2]]-Table9[[#This Row],[P2]]</f>
        <v>2</v>
      </c>
      <c r="DC149" s="43">
        <f>Table9[[#This Row],[R-P3]]-Table9[[#This Row],[P3]]</f>
        <v>2</v>
      </c>
      <c r="DD149" s="43">
        <f>Table9[[#This Row],[R-P4]]-Table9[[#This Row],[P4]]</f>
        <v>1</v>
      </c>
      <c r="DE149" s="43">
        <f>Table9[[#This Row],[R-P5]]-Table9[[#This Row],[P5]]</f>
        <v>1</v>
      </c>
      <c r="DF149" s="43">
        <f>Table9[[#This Row],[R-E1]]-Table9[[#This Row],[E1]]</f>
        <v>1</v>
      </c>
      <c r="DG149" s="328">
        <f>Table9[[#This Row],[R-E2]]-Table9[[#This Row],[E2]]</f>
        <v>1</v>
      </c>
      <c r="DH149" s="323">
        <f>COUNTIF(Table9[[#This Row],[G-B1]:[G-B12]],"&lt;=0")/12*100</f>
        <v>25</v>
      </c>
      <c r="DI149" s="43">
        <f>COUNTIF(Table9[[#This Row],[G-K1]:[G-K5]],"&lt;=0")/5*100</f>
        <v>20</v>
      </c>
      <c r="DJ149" s="43">
        <f>COUNTIF(Table9[[#This Row],[G-P1]:[G-P5]],"&lt;=0")/5*100</f>
        <v>0</v>
      </c>
      <c r="DK149" s="43">
        <f>COUNTIF(Table9[[#This Row],[G-E1]:[G-E2]],"&lt;=0")/2*100</f>
        <v>0</v>
      </c>
      <c r="DL149" s="450">
        <f>IF(AE149="RDP",(COUNTIF(Table9[[#This Row],[G-B3]],"&lt;=0")+COUNTIF(Table9[[#This Row],[G-B4]],"&lt;=0")+COUNTIF(Table9[[#This Row],[G-B7]],"&lt;=0")+COUNTIF(Table9[[#This Row],[G-B11]],"&lt;=0")+COUNTIF(Table9[[#This Row],[G-K2]],"&lt;=0"))/5*100,IF(AE149="RMS",(COUNTIF(Table9[[#This Row],[G-B4]],"&lt;=0")+COUNTIF(Table9[[#This Row],[G-B5]],"&lt;=0")+COUNTIF(Table9[[#This Row],[G-B10]],"&lt;=0")+COUNTIF(Table9[[#This Row],[G-B12]],"&lt;=0")+COUNTIF(Table9[[#This Row],[G-K2]],"&lt;=0"))/5*100,IF(AE149="RSS",(COUNTIF(Table9[[#This Row],[G-B1]],"&lt;=0")+COUNTIF(Table9[[#This Row],[G-B2]],"&lt;=0")+COUNTIF(Table9[[#This Row],[G-B6]],"&lt;=0")+COUNTIF(Table9[[#This Row],[G-B11]],"&lt;=0")+COUNTIF(Table9[[#This Row],[G-B12]],"&lt;=0"))/5*100,0)))</f>
        <v>20</v>
      </c>
      <c r="DM149" s="42">
        <v>25</v>
      </c>
      <c r="DN149" s="42">
        <v>20</v>
      </c>
      <c r="DO149" s="42">
        <v>0</v>
      </c>
      <c r="DP149" s="42">
        <v>0</v>
      </c>
      <c r="DQ149" s="42">
        <v>20</v>
      </c>
      <c r="DR149" s="332">
        <v>17</v>
      </c>
      <c r="DS149" s="42">
        <v>20</v>
      </c>
      <c r="DT149" s="42">
        <v>0</v>
      </c>
      <c r="DU149" s="42">
        <v>0</v>
      </c>
      <c r="DV149" s="42">
        <v>0</v>
      </c>
      <c r="DW149" s="332">
        <v>8</v>
      </c>
      <c r="DX149" s="42">
        <v>20</v>
      </c>
      <c r="DY149" s="42">
        <v>0</v>
      </c>
      <c r="DZ149" s="42">
        <v>0</v>
      </c>
      <c r="EA149" s="333">
        <v>0</v>
      </c>
      <c r="EB149" s="342"/>
      <c r="EC149" s="339"/>
      <c r="ED149" s="339"/>
      <c r="EE149" s="338" t="s">
        <v>154</v>
      </c>
    </row>
    <row r="150" spans="2:135" ht="73" hidden="1" thickBot="1" x14ac:dyDescent="0.35">
      <c r="B150" s="282">
        <v>155</v>
      </c>
      <c r="C150" s="42" t="s">
        <v>134</v>
      </c>
      <c r="D150" s="45">
        <v>46164</v>
      </c>
      <c r="E150" s="44" t="s">
        <v>1255</v>
      </c>
      <c r="F150" s="43">
        <v>1055692</v>
      </c>
      <c r="G150" s="357">
        <f t="shared" ca="1" si="9"/>
        <v>31.571595253044148</v>
      </c>
      <c r="H150" s="283">
        <v>34792</v>
      </c>
      <c r="I150" s="43" t="s">
        <v>179</v>
      </c>
      <c r="J150" s="43" t="s">
        <v>137</v>
      </c>
      <c r="K150" s="43" t="s">
        <v>138</v>
      </c>
      <c r="L150" s="43" t="s">
        <v>139</v>
      </c>
      <c r="M150" s="42" t="s">
        <v>263</v>
      </c>
      <c r="N150" s="43"/>
      <c r="O150" s="43" t="s">
        <v>142</v>
      </c>
      <c r="P150" s="44" t="s">
        <v>1256</v>
      </c>
      <c r="Q150" s="43" t="s">
        <v>144</v>
      </c>
      <c r="R150" s="282" t="s">
        <v>185</v>
      </c>
      <c r="S150" s="45">
        <v>43467</v>
      </c>
      <c r="T150" s="286">
        <f ca="1">YEARFRAC(S150,$T$1)</f>
        <v>7.8</v>
      </c>
      <c r="U150" s="46">
        <f ca="1">Table9[[#This Row],[Years in PET]]</f>
        <v>7.8</v>
      </c>
      <c r="V150" s="43" t="s">
        <v>57</v>
      </c>
      <c r="W150" s="46"/>
      <c r="X150" s="46">
        <f ca="1">($T$1-Table9[[#This Row],[Date of Appointment to Current Grade]])/365</f>
        <v>1.5551568968797642</v>
      </c>
      <c r="Y150" s="45">
        <v>45748</v>
      </c>
      <c r="Z150" s="43" t="s">
        <v>263</v>
      </c>
      <c r="AA150" s="45">
        <v>45689</v>
      </c>
      <c r="AB150" s="46">
        <f ca="1">($T$1-Table9[[#This Row],[Date in Position]])/365</f>
        <v>1.7168007324962025</v>
      </c>
      <c r="AC150" s="43" t="s">
        <v>146</v>
      </c>
      <c r="AD150" s="43"/>
      <c r="AE150" s="43" t="s">
        <v>139</v>
      </c>
      <c r="AF150" s="43" t="s">
        <v>163</v>
      </c>
      <c r="AG150" s="47" t="s">
        <v>1257</v>
      </c>
      <c r="AH150" s="47" t="s">
        <v>1258</v>
      </c>
      <c r="AI150" s="47" t="s">
        <v>1259</v>
      </c>
      <c r="AJ150" s="42" t="s">
        <v>1260</v>
      </c>
      <c r="AK150" s="48" t="s">
        <v>1261</v>
      </c>
      <c r="AL150" s="282" t="s">
        <v>153</v>
      </c>
      <c r="AM150" s="48" t="s">
        <v>1262</v>
      </c>
      <c r="AN150" s="323">
        <v>1</v>
      </c>
      <c r="AO150" s="43">
        <v>2</v>
      </c>
      <c r="AP150" s="43">
        <v>2</v>
      </c>
      <c r="AQ150" s="43">
        <v>2</v>
      </c>
      <c r="AR150" s="43">
        <v>2</v>
      </c>
      <c r="AS150" s="43">
        <v>2</v>
      </c>
      <c r="AT150" s="43">
        <v>2</v>
      </c>
      <c r="AU150" s="43">
        <v>2</v>
      </c>
      <c r="AV150" s="43">
        <v>2</v>
      </c>
      <c r="AW150" s="43">
        <v>2</v>
      </c>
      <c r="AX150" s="43">
        <v>2</v>
      </c>
      <c r="AY150" s="43">
        <v>2</v>
      </c>
      <c r="AZ150" s="43">
        <v>2</v>
      </c>
      <c r="BA150" s="43">
        <v>2</v>
      </c>
      <c r="BB150" s="43">
        <v>0</v>
      </c>
      <c r="BC150" s="43">
        <v>1</v>
      </c>
      <c r="BD150" s="43">
        <v>0</v>
      </c>
      <c r="BE150" s="43">
        <v>1</v>
      </c>
      <c r="BF150" s="43">
        <v>2</v>
      </c>
      <c r="BG150" s="43">
        <v>2</v>
      </c>
      <c r="BH150" s="43">
        <v>2</v>
      </c>
      <c r="BI150" s="43">
        <v>0</v>
      </c>
      <c r="BJ150" s="43">
        <v>0</v>
      </c>
      <c r="BK150" s="328">
        <v>0</v>
      </c>
      <c r="BL150" s="325">
        <f>IF(AND(All!$V150="P1",All!$AE150="RDP"),Ruler!E$6,IF(AND(All!$V150="P2",All!$AE150="RDP"),Ruler!E$7,IF(AND(All!$V150="P3",All!$AE150="RDP"),Ruler!E$8,IF(AND(All!$V150="P4",All!$AE150="RDP"),Ruler!E$9,IF(AND(All!$V150="P5",All!$AE150="RDP"),Ruler!E$10,IF(AND(All!$V150="P6",All!$AE150="RDP"),Ruler!E$11,IF(AND(All!$V150="P7",All!$AE150="RDP"),Ruler!E$12,IF(AND(All!$V150="P8",All!$AE150="RDP"),Ruler!E$13,IF(AND(All!$V150="P9",All!$AE150="RDP"),Ruler!E$14,IF(AND(All!$V150="P1",All!$AE150="RMS"),Ruler!E$6,IF(AND(All!$V150="P2",All!$AE150="RMS"),Ruler!E$15,IF(AND(All!$V150="P3",All!$AE150="RMS"),Ruler!E$16,IF(AND(All!$V150="P4",All!$AE150="RMS"),Ruler!E$17,IF(AND(All!$V150="P5",All!$AE150="RMS"),Ruler!E$18,IF(AND(All!$V150="P6",All!$AE150="RMS"),Ruler!E$19,IF(AND(All!$V150="P7",All!$AE150="RMS"),Ruler!E$20,IF(AND(All!$V150="P8",All!$AE150="RMS"),Ruler!E$21,IF(AND(All!$V150="P9",All!$AE150="RMS"),Ruler!E$22,IF(AND(All!$V150="P1",All!$AE150="RSS"),Ruler!E$6,IF(AND(All!$V150="P2",All!$AE150="RSS"),Ruler!E$23,IF(AND(All!$V150="P3",All!$AE150="RSS"),Ruler!E$24,IF(AND(All!$V150="P4",All!$AE150="RSS"),Ruler!E$25,IF(AND(All!$V150="P5",All!$AE150="RSS"),Ruler!E$26,IF(AND(All!$V150="P6",All!$AE150="RSS"),Ruler!E$27,IF(AND(All!$V150="P7",All!$AE150="RSS"),Ruler!E$28,IF(AND(All!$V150="P8",All!$AE150="RSS"),Ruler!E$29,IF(AND(All!$V150="P9",All!$AE150="RSS"),Ruler!E$30,0)))))))))))))))))))))))))))</f>
        <v>2</v>
      </c>
      <c r="BM150" s="325">
        <f>IF(AND(All!$V150="P1",All!$AE150="RDP"),Ruler!F$6,IF(AND(All!$V150="P2",All!$AE150="RDP"),Ruler!F$7,IF(AND(All!$V150="P3",All!$AE150="RDP"),Ruler!F$8,IF(AND(All!$V150="P4",All!$AE150="RDP"),Ruler!F$9,IF(AND(All!$V150="P5",All!$AE150="RDP"),Ruler!F$10,IF(AND(All!$V150="P6",All!$AE150="RDP"),Ruler!F$11,IF(AND(All!$V150="P7",All!$AE150="RDP"),Ruler!F$12,IF(AND(All!$V150="P8",All!$AE150="RDP"),Ruler!F$13,IF(AND(All!$V150="P9",All!$AE150="RDP"),Ruler!F$14,IF(AND(All!$V150="P1",All!$AE150="RMS"),Ruler!F$6,IF(AND(All!$V150="P2",All!$AE150="RMS"),Ruler!F$15,IF(AND(All!$V150="P3",All!$AE150="RMS"),Ruler!F$16,IF(AND(All!$V150="P4",All!$AE150="RMS"),Ruler!F$17,IF(AND(All!$V150="P5",All!$AE150="RMS"),Ruler!F$18,IF(AND(All!$V150="P6",All!$AE150="RMS"),Ruler!F$19,IF(AND(All!$V150="P7",All!$AE150="RMS"),Ruler!F$20,IF(AND(All!$V150="P8",All!$AE150="RMS"),Ruler!F$21,IF(AND(All!$V150="P9",All!$AE150="RMS"),Ruler!F$22,IF(AND(All!$V150="P1",All!$AE150="RSS"),Ruler!F$6,IF(AND(All!$V150="P2",All!$AE150="RSS"),Ruler!F$23,IF(AND(All!$V150="P3",All!$AE150="RSS"),Ruler!F$24,IF(AND(All!$V150="P4",All!$AE150="RSS"),Ruler!F$25,IF(AND(All!$V150="P5",All!$AE150="RSS"),Ruler!F$26,IF(AND(All!$V150="P6",All!$AE150="RSS"),Ruler!F$27,IF(AND(All!$V150="P7",All!$AE150="RSS"),Ruler!F$28,IF(AND(All!$V150="P8",All!$AE150="RSS"),Ruler!F$29,IF(AND(All!$V150="P9",All!$AE150="RSS"),Ruler!F$30,0)))))))))))))))))))))))))))</f>
        <v>2</v>
      </c>
      <c r="BN150" s="325">
        <f>IF(AND(All!$V150="P1",All!$AE150="RDP"),Ruler!G$6,IF(AND(All!$V150="P2",All!$AE150="RDP"),Ruler!G$7,IF(AND(All!$V150="P3",All!$AE150="RDP"),Ruler!G$8,IF(AND(All!$V150="P4",All!$AE150="RDP"),Ruler!G$9,IF(AND(All!$V150="P5",All!$AE150="RDP"),Ruler!G$10,IF(AND(All!$V150="P6",All!$AE150="RDP"),Ruler!G$11,IF(AND(All!$V150="P7",All!$AE150="RDP"),Ruler!G$12,IF(AND(All!$V150="P8",All!$AE150="RDP"),Ruler!G$13,IF(AND(All!$V150="P9",All!$AE150="RDP"),Ruler!G$14,IF(AND(All!$V150="P1",All!$AE150="RMS"),Ruler!G$6,IF(AND(All!$V150="P2",All!$AE150="RMS"),Ruler!G$15,IF(AND(All!$V150="P3",All!$AE150="RMS"),Ruler!G$16,IF(AND(All!$V150="P4",All!$AE150="RMS"),Ruler!G$17,IF(AND(All!$V150="P5",All!$AE150="RMS"),Ruler!G$18,IF(AND(All!$V150="P6",All!$AE150="RMS"),Ruler!G$19,IF(AND(All!$V150="P7",All!$AE150="RMS"),Ruler!G$20,IF(AND(All!$V150="P8",All!$AE150="RMS"),Ruler!G$21,IF(AND(All!$V150="P9",All!$AE150="RMS"),Ruler!G$22,IF(AND(All!$V150="P1",All!$AE150="RSS"),Ruler!G$6,IF(AND(All!$V150="P2",All!$AE150="RSS"),Ruler!G$23,IF(AND(All!$V150="P3",All!$AE150="RSS"),Ruler!G$24,IF(AND(All!$V150="P4",All!$AE150="RSS"),Ruler!G$25,IF(AND(All!$V150="P5",All!$AE150="RSS"),Ruler!G$26,IF(AND(All!$V150="P6",All!$AE150="RSS"),Ruler!G$27,IF(AND(All!$V150="P7",All!$AE150="RSS"),Ruler!G$28,IF(AND(All!$V150="P8",All!$AE150="RSS"),Ruler!G$29,IF(AND(All!$V150="P9",All!$AE150="RSS"),Ruler!G$30,0)))))))))))))))))))))))))))</f>
        <v>2</v>
      </c>
      <c r="BO150" s="325">
        <f>IF(AND(All!$V150="P1",All!$AE150="RDP"),Ruler!H$6,IF(AND(All!$V150="P2",All!$AE150="RDP"),Ruler!H$7,IF(AND(All!$V150="P3",All!$AE150="RDP"),Ruler!H$8,IF(AND(All!$V150="P4",All!$AE150="RDP"),Ruler!H$9,IF(AND(All!$V150="P5",All!$AE150="RDP"),Ruler!H$10,IF(AND(All!$V150="P6",All!$AE150="RDP"),Ruler!H$11,IF(AND(All!$V150="P7",All!$AE150="RDP"),Ruler!H$12,IF(AND(All!$V150="P8",All!$AE150="RDP"),Ruler!H$13,IF(AND(All!$V150="P9",All!$AE150="RDP"),Ruler!H$14,IF(AND(All!$V150="P1",All!$AE150="RMS"),Ruler!H$6,IF(AND(All!$V150="P2",All!$AE150="RMS"),Ruler!H$15,IF(AND(All!$V150="P3",All!$AE150="RMS"),Ruler!H$16,IF(AND(All!$V150="P4",All!$AE150="RMS"),Ruler!H$17,IF(AND(All!$V150="P5",All!$AE150="RMS"),Ruler!H$18,IF(AND(All!$V150="P6",All!$AE150="RMS"),Ruler!H$19,IF(AND(All!$V150="P7",All!$AE150="RMS"),Ruler!H$20,IF(AND(All!$V150="P8",All!$AE150="RMS"),Ruler!H$21,IF(AND(All!$V150="P9",All!$AE150="RMS"),Ruler!H$22,IF(AND(All!$V150="P1",All!$AE150="RSS"),Ruler!H$6,IF(AND(All!$V150="P2",All!$AE150="RSS"),Ruler!H$23,IF(AND(All!$V150="P3",All!$AE150="RSS"),Ruler!H$24,IF(AND(All!$V150="P4",All!$AE150="RSS"),Ruler!H$25,IF(AND(All!$V150="P5",All!$AE150="RSS"),Ruler!H$26,IF(AND(All!$V150="P6",All!$AE150="RSS"),Ruler!H$27,IF(AND(All!$V150="P7",All!$AE150="RSS"),Ruler!H$28,IF(AND(All!$V150="P8",All!$AE150="RSS"),Ruler!H$29,IF(AND(All!$V150="P9",All!$AE150="RSS"),Ruler!H$30,0)))))))))))))))))))))))))))</f>
        <v>2</v>
      </c>
      <c r="BP150" s="325">
        <f>IF(AND(All!$V150="P1",All!$AE150="RDP"),Ruler!I$6,IF(AND(All!$V150="P2",All!$AE150="RDP"),Ruler!I$7,IF(AND(All!$V150="P3",All!$AE150="RDP"),Ruler!I$8,IF(AND(All!$V150="P4",All!$AE150="RDP"),Ruler!I$9,IF(AND(All!$V150="P5",All!$AE150="RDP"),Ruler!I$10,IF(AND(All!$V150="P6",All!$AE150="RDP"),Ruler!I$11,IF(AND(All!$V150="P7",All!$AE150="RDP"),Ruler!I$12,IF(AND(All!$V150="P8",All!$AE150="RDP"),Ruler!I$13,IF(AND(All!$V150="P9",All!$AE150="RDP"),Ruler!I$14,IF(AND(All!$V150="P1",All!$AE150="RMS"),Ruler!I$6,IF(AND(All!$V150="P2",All!$AE150="RMS"),Ruler!I$15,IF(AND(All!$V150="P3",All!$AE150="RMS"),Ruler!I$16,IF(AND(All!$V150="P4",All!$AE150="RMS"),Ruler!I$17,IF(AND(All!$V150="P5",All!$AE150="RMS"),Ruler!I$18,IF(AND(All!$V150="P6",All!$AE150="RMS"),Ruler!I$19,IF(AND(All!$V150="P7",All!$AE150="RMS"),Ruler!I$20,IF(AND(All!$V150="P8",All!$AE150="RMS"),Ruler!I$21,IF(AND(All!$V150="P9",All!$AE150="RMS"),Ruler!I$22,IF(AND(All!$V150="P1",All!$AE150="RSS"),Ruler!I$6,IF(AND(All!$V150="P2",All!$AE150="RSS"),Ruler!I$23,IF(AND(All!$V150="P3",All!$AE150="RSS"),Ruler!I$24,IF(AND(All!$V150="P4",All!$AE150="RSS"),Ruler!I$25,IF(AND(All!$V150="P5",All!$AE150="RSS"),Ruler!I$26,IF(AND(All!$V150="P6",All!$AE150="RSS"),Ruler!I$27,IF(AND(All!$V150="P7",All!$AE150="RSS"),Ruler!I$28,IF(AND(All!$V150="P8",All!$AE150="RSS"),Ruler!I$29,IF(AND(All!$V150="P9",All!$AE150="RSS"),Ruler!I$30,0)))))))))))))))))))))))))))</f>
        <v>3</v>
      </c>
      <c r="BQ150" s="325">
        <f>IF(AND(All!$V150="P1",All!$AE150="RDP"),Ruler!J$6,IF(AND(All!$V150="P2",All!$AE150="RDP"),Ruler!J$7,IF(AND(All!$V150="P3",All!$AE150="RDP"),Ruler!J$8,IF(AND(All!$V150="P4",All!$AE150="RDP"),Ruler!J$9,IF(AND(All!$V150="P5",All!$AE150="RDP"),Ruler!J$10,IF(AND(All!$V150="P6",All!$AE150="RDP"),Ruler!J$11,IF(AND(All!$V150="P7",All!$AE150="RDP"),Ruler!J$12,IF(AND(All!$V150="P8",All!$AE150="RDP"),Ruler!J$13,IF(AND(All!$V150="P9",All!$AE150="RDP"),Ruler!J$14,IF(AND(All!$V150="P1",All!$AE150="RMS"),Ruler!J$6,IF(AND(All!$V150="P2",All!$AE150="RMS"),Ruler!J$15,IF(AND(All!$V150="P3",All!$AE150="RMS"),Ruler!J$16,IF(AND(All!$V150="P4",All!$AE150="RMS"),Ruler!J$17,IF(AND(All!$V150="P5",All!$AE150="RMS"),Ruler!J$18,IF(AND(All!$V150="P6",All!$AE150="RMS"),Ruler!J$19,IF(AND(All!$V150="P7",All!$AE150="RMS"),Ruler!J$20,IF(AND(All!$V150="P8",All!$AE150="RMS"),Ruler!J$21,IF(AND(All!$V150="P9",All!$AE150="RMS"),Ruler!J$22,IF(AND(All!$V150="P1",All!$AE150="RSS"),Ruler!J$6,IF(AND(All!$V150="P2",All!$AE150="RSS"),Ruler!J$23,IF(AND(All!$V150="P3",All!$AE150="RSS"),Ruler!J$24,IF(AND(All!$V150="P4",All!$AE150="RSS"),Ruler!J$25,IF(AND(All!$V150="P5",All!$AE150="RSS"),Ruler!J$26,IF(AND(All!$V150="P6",All!$AE150="RSS"),Ruler!J$27,IF(AND(All!$V150="P7",All!$AE150="RSS"),Ruler!J$28,IF(AND(All!$V150="P8",All!$AE150="RSS"),Ruler!J$29,IF(AND(All!$V150="P9",All!$AE150="RSS"),Ruler!J$30,0)))))))))))))))))))))))))))</f>
        <v>1</v>
      </c>
      <c r="BR150" s="325">
        <f>IF(AND(All!$V150="P1",All!$AE150="RDP"),Ruler!K$6,IF(AND(All!$V150="P2",All!$AE150="RDP"),Ruler!K$7,IF(AND(All!$V150="P3",All!$AE150="RDP"),Ruler!K$8,IF(AND(All!$V150="P4",All!$AE150="RDP"),Ruler!K$9,IF(AND(All!$V150="P5",All!$AE150="RDP"),Ruler!K$10,IF(AND(All!$V150="P6",All!$AE150="RDP"),Ruler!K$11,IF(AND(All!$V150="P7",All!$AE150="RDP"),Ruler!K$12,IF(AND(All!$V150="P8",All!$AE150="RDP"),Ruler!K$13,IF(AND(All!$V150="P9",All!$AE150="RDP"),Ruler!K$14,IF(AND(All!$V150="P1",All!$AE150="RMS"),Ruler!K$6,IF(AND(All!$V150="P2",All!$AE150="RMS"),Ruler!K$15,IF(AND(All!$V150="P3",All!$AE150="RMS"),Ruler!K$16,IF(AND(All!$V150="P4",All!$AE150="RMS"),Ruler!K$17,IF(AND(All!$V150="P5",All!$AE150="RMS"),Ruler!K$18,IF(AND(All!$V150="P6",All!$AE150="RMS"),Ruler!K$19,IF(AND(All!$V150="P7",All!$AE150="RMS"),Ruler!K$20,IF(AND(All!$V150="P8",All!$AE150="RMS"),Ruler!K$21,IF(AND(All!$V150="P9",All!$AE150="RMS"),Ruler!K$22,IF(AND(All!$V150="P1",All!$AE150="RSS"),Ruler!K$6,IF(AND(All!$V150="P2",All!$AE150="RSS"),Ruler!K$23,IF(AND(All!$V150="P3",All!$AE150="RSS"),Ruler!K$24,IF(AND(All!$V150="P4",All!$AE150="RSS"),Ruler!K$25,IF(AND(All!$V150="P5",All!$AE150="RSS"),Ruler!K$26,IF(AND(All!$V150="P6",All!$AE150="RSS"),Ruler!K$27,IF(AND(All!$V150="P7",All!$AE150="RSS"),Ruler!K$28,IF(AND(All!$V150="P8",All!$AE150="RSS"),Ruler!K$29,IF(AND(All!$V150="P9",All!$AE150="RSS"),Ruler!K$30,0)))))))))))))))))))))))))))</f>
        <v>2</v>
      </c>
      <c r="BS150" s="325">
        <f>IF(AND(All!$V150="P1",All!$AE150="RDP"),Ruler!L$6,IF(AND(All!$V150="P2",All!$AE150="RDP"),Ruler!L$7,IF(AND(All!$V150="P3",All!$AE150="RDP"),Ruler!L$8,IF(AND(All!$V150="P4",All!$AE150="RDP"),Ruler!L$9,IF(AND(All!$V150="P5",All!$AE150="RDP"),Ruler!L$10,IF(AND(All!$V150="P6",All!$AE150="RDP"),Ruler!L$11,IF(AND(All!$V150="P7",All!$AE150="RDP"),Ruler!L$12,IF(AND(All!$V150="P8",All!$AE150="RDP"),Ruler!L$13,IF(AND(All!$V150="P9",All!$AE150="RDP"),Ruler!L$14,IF(AND(All!$V150="P1",All!$AE150="RMS"),Ruler!L$6,IF(AND(All!$V150="P2",All!$AE150="RMS"),Ruler!L$15,IF(AND(All!$V150="P3",All!$AE150="RMS"),Ruler!L$16,IF(AND(All!$V150="P4",All!$AE150="RMS"),Ruler!L$17,IF(AND(All!$V150="P5",All!$AE150="RMS"),Ruler!L$18,IF(AND(All!$V150="P6",All!$AE150="RMS"),Ruler!L$19,IF(AND(All!$V150="P7",All!$AE150="RMS"),Ruler!L$20,IF(AND(All!$V150="P8",All!$AE150="RMS"),Ruler!L$21,IF(AND(All!$V150="P9",All!$AE150="RMS"),Ruler!L$22,IF(AND(All!$V150="P1",All!$AE150="RSS"),Ruler!L$6,IF(AND(All!$V150="P2",All!$AE150="RSS"),Ruler!L$23,IF(AND(All!$V150="P3",All!$AE150="RSS"),Ruler!L$24,IF(AND(All!$V150="P4",All!$AE150="RSS"),Ruler!L$25,IF(AND(All!$V150="P5",All!$AE150="RSS"),Ruler!L$26,IF(AND(All!$V150="P6",All!$AE150="RSS"),Ruler!L$27,IF(AND(All!$V150="P7",All!$AE150="RSS"),Ruler!L$28,IF(AND(All!$V150="P8",All!$AE150="RSS"),Ruler!L$29,IF(AND(All!$V150="P9",All!$AE150="RSS"),Ruler!L$30,0)))))))))))))))))))))))))))</f>
        <v>2</v>
      </c>
      <c r="BT150" s="325">
        <f>IF(AND(All!$V150="P1",All!$AE150="RDP"),Ruler!M$6,IF(AND(All!$V150="P2",All!$AE150="RDP"),Ruler!M$7,IF(AND(All!$V150="P3",All!$AE150="RDP"),Ruler!M$8,IF(AND(All!$V150="P4",All!$AE150="RDP"),Ruler!M$9,IF(AND(All!$V150="P5",All!$AE150="RDP"),Ruler!M$10,IF(AND(All!$V150="P6",All!$AE150="RDP"),Ruler!M$11,IF(AND(All!$V150="P7",All!$AE150="RDP"),Ruler!M$12,IF(AND(All!$V150="P8",All!$AE150="RDP"),Ruler!M$13,IF(AND(All!$V150="P9",All!$AE150="RDP"),Ruler!M$14,IF(AND(All!$V150="P1",All!$AE150="RMS"),Ruler!M$6,IF(AND(All!$V150="P2",All!$AE150="RMS"),Ruler!M$15,IF(AND(All!$V150="P3",All!$AE150="RMS"),Ruler!M$16,IF(AND(All!$V150="P4",All!$AE150="RMS"),Ruler!M$17,IF(AND(All!$V150="P5",All!$AE150="RMS"),Ruler!M$18,IF(AND(All!$V150="P6",All!$AE150="RMS"),Ruler!M$19,IF(AND(All!$V150="P7",All!$AE150="RMS"),Ruler!M$20,IF(AND(All!$V150="P8",All!$AE150="RMS"),Ruler!M$21,IF(AND(All!$V150="P9",All!$AE150="RMS"),Ruler!M$22,IF(AND(All!$V150="P1",All!$AE150="RSS"),Ruler!M$6,IF(AND(All!$V150="P2",All!$AE150="RSS"),Ruler!M$23,IF(AND(All!$V150="P3",All!$AE150="RSS"),Ruler!M$24,IF(AND(All!$V150="P4",All!$AE150="RSS"),Ruler!M$25,IF(AND(All!$V150="P5",All!$AE150="RSS"),Ruler!M$26,IF(AND(All!$V150="P6",All!$AE150="RSS"),Ruler!M$27,IF(AND(All!$V150="P7",All!$AE150="RSS"),Ruler!M$28,IF(AND(All!$V150="P8",All!$AE150="RSS"),Ruler!M$29,IF(AND(All!$V150="P9",All!$AE150="RSS"),Ruler!M$30,0)))))))))))))))))))))))))))</f>
        <v>2</v>
      </c>
      <c r="BU150" s="325">
        <f>IF(AND(All!$V150="P1",All!$AE150="RDP"),Ruler!N$6,IF(AND(All!$V150="P2",All!$AE150="RDP"),Ruler!N$7,IF(AND(All!$V150="P3",All!$AE150="RDP"),Ruler!N$8,IF(AND(All!$V150="P4",All!$AE150="RDP"),Ruler!N$9,IF(AND(All!$V150="P5",All!$AE150="RDP"),Ruler!N$10,IF(AND(All!$V150="P6",All!$AE150="RDP"),Ruler!N$11,IF(AND(All!$V150="P7",All!$AE150="RDP"),Ruler!N$12,IF(AND(All!$V150="P8",All!$AE150="RDP"),Ruler!N$13,IF(AND(All!$V150="P9",All!$AE150="RDP"),Ruler!N$14,IF(AND(All!$V150="P1",All!$AE150="RMS"),Ruler!N$6,IF(AND(All!$V150="P2",All!$AE150="RMS"),Ruler!N$15,IF(AND(All!$V150="P3",All!$AE150="RMS"),Ruler!N$16,IF(AND(All!$V150="P4",All!$AE150="RMS"),Ruler!N$17,IF(AND(All!$V150="P5",All!$AE150="RMS"),Ruler!N$18,IF(AND(All!$V150="P6",All!$AE150="RMS"),Ruler!N$19,IF(AND(All!$V150="P7",All!$AE150="RMS"),Ruler!N$20,IF(AND(All!$V150="P8",All!$AE150="RMS"),Ruler!N$21,IF(AND(All!$V150="P9",All!$AE150="RMS"),Ruler!N$22,IF(AND(All!$V150="P1",All!$AE150="RSS"),Ruler!N$6,IF(AND(All!$V150="P2",All!$AE150="RSS"),Ruler!N$23,IF(AND(All!$V150="P3",All!$AE150="RSS"),Ruler!N$24,IF(AND(All!$V150="P4",All!$AE150="RSS"),Ruler!N$25,IF(AND(All!$V150="P5",All!$AE150="RSS"),Ruler!N$26,IF(AND(All!$V150="P6",All!$AE150="RSS"),Ruler!N$27,IF(AND(All!$V150="P7",All!$AE150="RSS"),Ruler!N$28,IF(AND(All!$V150="P8",All!$AE150="RSS"),Ruler!N$29,IF(AND(All!$V150="P9",All!$AE150="RSS"),Ruler!N$30,0)))))))))))))))))))))))))))</f>
        <v>2</v>
      </c>
      <c r="BV150" s="325">
        <f>IF(AND(All!$V150="P1",All!$AE150="RDP"),Ruler!O$6,IF(AND(All!$V150="P2",All!$AE150="RDP"),Ruler!O$7,IF(AND(All!$V150="P3",All!$AE150="RDP"),Ruler!O$8,IF(AND(All!$V150="P4",All!$AE150="RDP"),Ruler!O$9,IF(AND(All!$V150="P5",All!$AE150="RDP"),Ruler!O$10,IF(AND(All!$V150="P6",All!$AE150="RDP"),Ruler!O$11,IF(AND(All!$V150="P7",All!$AE150="RDP"),Ruler!O$12,IF(AND(All!$V150="P8",All!$AE150="RDP"),Ruler!O$13,IF(AND(All!$V150="P9",All!$AE150="RDP"),Ruler!O$14,IF(AND(All!$V150="P1",All!$AE150="RMS"),Ruler!O$6,IF(AND(All!$V150="P2",All!$AE150="RMS"),Ruler!O$15,IF(AND(All!$V150="P3",All!$AE150="RMS"),Ruler!O$16,IF(AND(All!$V150="P4",All!$AE150="RMS"),Ruler!O$17,IF(AND(All!$V150="P5",All!$AE150="RMS"),Ruler!O$18,IF(AND(All!$V150="P6",All!$AE150="RMS"),Ruler!O$19,IF(AND(All!$V150="P7",All!$AE150="RMS"),Ruler!O$20,IF(AND(All!$V150="P8",All!$AE150="RMS"),Ruler!O$21,IF(AND(All!$V150="P9",All!$AE150="RMS"),Ruler!O$22,IF(AND(All!$V150="P1",All!$AE150="RSS"),Ruler!O$6,IF(AND(All!$V150="P2",All!$AE150="RSS"),Ruler!O$23,IF(AND(All!$V150="P3",All!$AE150="RSS"),Ruler!O$24,IF(AND(All!$V150="P4",All!$AE150="RSS"),Ruler!O$25,IF(AND(All!$V150="P5",All!$AE150="RSS"),Ruler!O$26,IF(AND(All!$V150="P6",All!$AE150="RSS"),Ruler!O$27,IF(AND(All!$V150="P7",All!$AE150="RSS"),Ruler!O$28,IF(AND(All!$V150="P8",All!$AE150="RSS"),Ruler!O$29,IF(AND(All!$V150="P9",All!$AE150="RSS"),Ruler!O$30,0)))))))))))))))))))))))))))</f>
        <v>1</v>
      </c>
      <c r="BW150" s="325">
        <f>IF(AND(All!$V150="P1",All!$AE150="RDP"),Ruler!P$6,IF(AND(All!$V150="P2",All!$AE150="RDP"),Ruler!P$7,IF(AND(All!$V150="P3",All!$AE150="RDP"),Ruler!P$8,IF(AND(All!$V150="P4",All!$AE150="RDP"),Ruler!P$9,IF(AND(All!$V150="P5",All!$AE150="RDP"),Ruler!P$10,IF(AND(All!$V150="P6",All!$AE150="RDP"),Ruler!P$11,IF(AND(All!$V150="P7",All!$AE150="RDP"),Ruler!P$12,IF(AND(All!$V150="P8",All!$AE150="RDP"),Ruler!P$13,IF(AND(All!$V150="P9",All!$AE150="RDP"),Ruler!P$14,IF(AND(All!$V150="P1",All!$AE150="RMS"),Ruler!P$6,IF(AND(All!$V150="P2",All!$AE150="RMS"),Ruler!P$15,IF(AND(All!$V150="P3",All!$AE150="RMS"),Ruler!P$16,IF(AND(All!$V150="P4",All!$AE150="RMS"),Ruler!P$17,IF(AND(All!$V150="P5",All!$AE150="RMS"),Ruler!P$18,IF(AND(All!$V150="P6",All!$AE150="RMS"),Ruler!P$19,IF(AND(All!$V150="P7",All!$AE150="RMS"),Ruler!P$20,IF(AND(All!$V150="P8",All!$AE150="RMS"),Ruler!P$21,IF(AND(All!$V150="P9",All!$AE150="RMS"),Ruler!P$22,IF(AND(All!$V150="P1",All!$AE150="RSS"),Ruler!P$6,IF(AND(All!$V150="P2",All!$AE150="RSS"),Ruler!P$23,IF(AND(All!$V150="P3",All!$AE150="RSS"),Ruler!P$24,IF(AND(All!$V150="P4",All!$AE150="RSS"),Ruler!P$25,IF(AND(All!$V150="P5",All!$AE150="RSS"),Ruler!P$26,IF(AND(All!$V150="P6",All!$AE150="RSS"),Ruler!P$27,IF(AND(All!$V150="P7",All!$AE150="RSS"),Ruler!P$28,IF(AND(All!$V150="P8",All!$AE150="RSS"),Ruler!P$29,IF(AND(All!$V150="P9",All!$AE150="RSS"),Ruler!P$30,0)))))))))))))))))))))))))))</f>
        <v>2</v>
      </c>
      <c r="BX150" s="325">
        <f>IF(AND(All!$V150="P1",All!$AE150="RDP"),Ruler!Q$6,IF(AND(All!$V150="P2",All!$AE150="RDP"),Ruler!Q$7,IF(AND(All!$V150="P3",All!$AE150="RDP"),Ruler!Q$8,IF(AND(All!$V150="P4",All!$AE150="RDP"),Ruler!Q$9,IF(AND(All!$V150="P5",All!$AE150="RDP"),Ruler!Q$10,IF(AND(All!$V150="P6",All!$AE150="RDP"),Ruler!Q$11,IF(AND(All!$V150="P7",All!$AE150="RDP"),Ruler!Q$12,IF(AND(All!$V150="P8",All!$AE150="RDP"),Ruler!Q$13,IF(AND(All!$V150="P9",All!$AE150="RDP"),Ruler!Q$14,IF(AND(All!$V150="P1",All!$AE150="RMS"),Ruler!Q$6,IF(AND(All!$V150="P2",All!$AE150="RMS"),Ruler!Q$15,IF(AND(All!$V150="P3",All!$AE150="RMS"),Ruler!Q$16,IF(AND(All!$V150="P4",All!$AE150="RMS"),Ruler!Q$17,IF(AND(All!$V150="P5",All!$AE150="RMS"),Ruler!Q$18,IF(AND(All!$V150="P6",All!$AE150="RMS"),Ruler!Q$19,IF(AND(All!$V150="P7",All!$AE150="RMS"),Ruler!Q$20,IF(AND(All!$V150="P8",All!$AE150="RMS"),Ruler!Q$21,IF(AND(All!$V150="P9",All!$AE150="RMS"),Ruler!Q$22,IF(AND(All!$V150="P1",All!$AE150="RSS"),Ruler!Q$6,IF(AND(All!$V150="P2",All!$AE150="RSS"),Ruler!Q$23,IF(AND(All!$V150="P3",All!$AE150="RSS"),Ruler!Q$24,IF(AND(All!$V150="P4",All!$AE150="RSS"),Ruler!Q$25,IF(AND(All!$V150="P5",All!$AE150="RSS"),Ruler!Q$26,IF(AND(All!$V150="P6",All!$AE150="RSS"),Ruler!Q$27,IF(AND(All!$V150="P7",All!$AE150="RSS"),Ruler!Q$28,IF(AND(All!$V150="P8",All!$AE150="RSS"),Ruler!Q$29,IF(AND(All!$V150="P9",All!$AE150="RSS"),Ruler!Q$30,0)))))))))))))))))))))))))))</f>
        <v>2</v>
      </c>
      <c r="BY150" s="325">
        <f>IF(AND(All!$V150="P1",All!$AE150="RDP"),Ruler!R$6,IF(AND(All!$V150="P2",All!$AE150="RDP"),Ruler!R$7,IF(AND(All!$V150="P3",All!$AE150="RDP"),Ruler!R$8,IF(AND(All!$V150="P4",All!$AE150="RDP"),Ruler!R$9,IF(AND(All!$V150="P5",All!$AE150="RDP"),Ruler!R$10,IF(AND(All!$V150="P6",All!$AE150="RDP"),Ruler!R$11,IF(AND(All!$V150="P7",All!$AE150="RDP"),Ruler!R$12,IF(AND(All!$V150="P8",All!$AE150="RDP"),Ruler!R$13,IF(AND(All!$V150="P9",All!$AE150="RDP"),Ruler!R$14,IF(AND(All!$V150="P1",All!$AE150="RMS"),Ruler!R$6,IF(AND(All!$V150="P2",All!$AE150="RMS"),Ruler!R$15,IF(AND(All!$V150="P3",All!$AE150="RMS"),Ruler!R$16,IF(AND(All!$V150="P4",All!$AE150="RMS"),Ruler!R$17,IF(AND(All!$V150="P5",All!$AE150="RMS"),Ruler!R$18,IF(AND(All!$V150="P6",All!$AE150="RMS"),Ruler!R$19,IF(AND(All!$V150="P7",All!$AE150="RMS"),Ruler!R$20,IF(AND(All!$V150="P8",All!$AE150="RMS"),Ruler!R$21,IF(AND(All!$V150="P9",All!$AE150="RMS"),Ruler!R$22,IF(AND(All!$V150="P1",All!$AE150="RSS"),Ruler!R$6,IF(AND(All!$V150="P2",All!$AE150="RSS"),Ruler!R$23,IF(AND(All!$V150="P3",All!$AE150="RSS"),Ruler!R$24,IF(AND(All!$V150="P4",All!$AE150="RSS"),Ruler!R$25,IF(AND(All!$V150="P5",All!$AE150="RSS"),Ruler!R$26,IF(AND(All!$V150="P6",All!$AE150="RSS"),Ruler!R$27,IF(AND(All!$V150="P7",All!$AE150="RSS"),Ruler!R$28,IF(AND(All!$V150="P8",All!$AE150="RSS"),Ruler!R$29,IF(AND(All!$V150="P9",All!$AE150="RSS"),Ruler!R$30,0)))))))))))))))))))))))))))</f>
        <v>2</v>
      </c>
      <c r="BZ150" s="325">
        <f>IF(AND(All!$V150="P1",All!$AE150="RDP"),Ruler!S$6,IF(AND(All!$V150="P2",All!$AE150="RDP"),Ruler!S$7,IF(AND(All!$V150="P3",All!$AE150="RDP"),Ruler!S$8,IF(AND(All!$V150="P4",All!$AE150="RDP"),Ruler!S$9,IF(AND(All!$V150="P5",All!$AE150="RDP"),Ruler!S$10,IF(AND(All!$V150="P6",All!$AE150="RDP"),Ruler!S$11,IF(AND(All!$V150="P7",All!$AE150="RDP"),Ruler!S$12,IF(AND(All!$V150="P8",All!$AE150="RDP"),Ruler!S$13,IF(AND(All!$V150="P9",All!$AE150="RDP"),Ruler!S$14,IF(AND(All!$V150="P1",All!$AE150="RMS"),Ruler!S$6,IF(AND(All!$V150="P2",All!$AE150="RMS"),Ruler!S$15,IF(AND(All!$V150="P3",All!$AE150="RMS"),Ruler!S$16,IF(AND(All!$V150="P4",All!$AE150="RMS"),Ruler!S$17,IF(AND(All!$V150="P5",All!$AE150="RMS"),Ruler!S$18,IF(AND(All!$V150="P6",All!$AE150="RMS"),Ruler!S$19,IF(AND(All!$V150="P7",All!$AE150="RMS"),Ruler!S$20,IF(AND(All!$V150="P8",All!$AE150="RMS"),Ruler!S$21,IF(AND(All!$V150="P9",All!$AE150="RMS"),Ruler!S$22,IF(AND(All!$V150="P1",All!$AE150="RSS"),Ruler!S$6,IF(AND(All!$V150="P2",All!$AE150="RSS"),Ruler!S$23,IF(AND(All!$V150="P3",All!$AE150="RSS"),Ruler!S$24,IF(AND(All!$V150="P4",All!$AE150="RSS"),Ruler!S$25,IF(AND(All!$V150="P5",All!$AE150="RSS"),Ruler!S$26,IF(AND(All!$V150="P6",All!$AE150="RSS"),Ruler!S$27,IF(AND(All!$V150="P7",All!$AE150="RSS"),Ruler!S$28,IF(AND(All!$V150="P8",All!$AE150="RSS"),Ruler!S$29,IF(AND(All!$V150="P9",All!$AE150="RSS"),Ruler!S$30,0)))))))))))))))))))))))))))</f>
        <v>1</v>
      </c>
      <c r="CA150" s="325">
        <f>IF(AND(All!$V150="P1",All!$AE150="RDP"),Ruler!T$6,IF(AND(All!$V150="P2",All!$AE150="RDP"),Ruler!T$7,IF(AND(All!$V150="P3",All!$AE150="RDP"),Ruler!T$8,IF(AND(All!$V150="P4",All!$AE150="RDP"),Ruler!T$9,IF(AND(All!$V150="P5",All!$AE150="RDP"),Ruler!T$10,IF(AND(All!$V150="P6",All!$AE150="RDP"),Ruler!T$11,IF(AND(All!$V150="P7",All!$AE150="RDP"),Ruler!T$12,IF(AND(All!$V150="P8",All!$AE150="RDP"),Ruler!T$13,IF(AND(All!$V150="P9",All!$AE150="RDP"),Ruler!T$14,IF(AND(All!$V150="P1",All!$AE150="RMS"),Ruler!T$6,IF(AND(All!$V150="P2",All!$AE150="RMS"),Ruler!T$15,IF(AND(All!$V150="P3",All!$AE150="RMS"),Ruler!T$16,IF(AND(All!$V150="P4",All!$AE150="RMS"),Ruler!T$17,IF(AND(All!$V150="P5",All!$AE150="RMS"),Ruler!T$18,IF(AND(All!$V150="P6",All!$AE150="RMS"),Ruler!T$19,IF(AND(All!$V150="P7",All!$AE150="RMS"),Ruler!T$20,IF(AND(All!$V150="P8",All!$AE150="RMS"),Ruler!T$21,IF(AND(All!$V150="P9",All!$AE150="RMS"),Ruler!T$22,IF(AND(All!$V150="P1",All!$AE150="RSS"),Ruler!T$6,IF(AND(All!$V150="P2",All!$AE150="RSS"),Ruler!T$23,IF(AND(All!$V150="P3",All!$AE150="RSS"),Ruler!T$24,IF(AND(All!$V150="P4",All!$AE150="RSS"),Ruler!T$25,IF(AND(All!$V150="P5",All!$AE150="RSS"),Ruler!T$26,IF(AND(All!$V150="P6",All!$AE150="RSS"),Ruler!T$27,IF(AND(All!$V150="P7",All!$AE150="RSS"),Ruler!T$28,IF(AND(All!$V150="P8",All!$AE150="RSS"),Ruler!T$29,IF(AND(All!$V150="P9",All!$AE150="RSS"),Ruler!T$30,0)))))))))))))))))))))))))))</f>
        <v>2</v>
      </c>
      <c r="CB150" s="325">
        <f>IF(AND(All!$V150="P1",All!$AE150="RDP"),Ruler!U$6,IF(AND(All!$V150="P2",All!$AE150="RDP"),Ruler!U$7,IF(AND(All!$V150="P3",All!$AE150="RDP"),Ruler!U$8,IF(AND(All!$V150="P4",All!$AE150="RDP"),Ruler!U$9,IF(AND(All!$V150="P5",All!$AE150="RDP"),Ruler!U$10,IF(AND(All!$V150="P6",All!$AE150="RDP"),Ruler!U$11,IF(AND(All!$V150="P7",All!$AE150="RDP"),Ruler!U$12,IF(AND(All!$V150="P8",All!$AE150="RDP"),Ruler!U$13,IF(AND(All!$V150="P9",All!$AE150="RDP"),Ruler!U$14,IF(AND(All!$V150="P1",All!$AE150="RMS"),Ruler!U$6,IF(AND(All!$V150="P2",All!$AE150="RMS"),Ruler!U$15,IF(AND(All!$V150="P3",All!$AE150="RMS"),Ruler!U$16,IF(AND(All!$V150="P4",All!$AE150="RMS"),Ruler!U$17,IF(AND(All!$V150="P5",All!$AE150="RMS"),Ruler!U$18,IF(AND(All!$V150="P6",All!$AE150="RMS"),Ruler!U$19,IF(AND(All!$V150="P7",All!$AE150="RMS"),Ruler!U$20,IF(AND(All!$V150="P8",All!$AE150="RMS"),Ruler!U$21,IF(AND(All!$V150="P9",All!$AE150="RMS"),Ruler!U$22,IF(AND(All!$V150="P1",All!$AE150="RSS"),Ruler!U$6,IF(AND(All!$V150="P2",All!$AE150="RSS"),Ruler!U$23,IF(AND(All!$V150="P3",All!$AE150="RSS"),Ruler!U$24,IF(AND(All!$V150="P4",All!$AE150="RSS"),Ruler!U$25,IF(AND(All!$V150="P5",All!$AE150="RSS"),Ruler!U$26,IF(AND(All!$V150="P6",All!$AE150="RSS"),Ruler!U$27,IF(AND(All!$V150="P7",All!$AE150="RSS"),Ruler!U$28,IF(AND(All!$V150="P8",All!$AE150="RSS"),Ruler!U$29,IF(AND(All!$V150="P9",All!$AE150="RSS"),Ruler!U$30,0)))))))))))))))))))))))))))</f>
        <v>1</v>
      </c>
      <c r="CC150" s="325">
        <f>IF(AND(All!$V150="P1",All!$AE150="RDP"),Ruler!V$6,IF(AND(All!$V150="P2",All!$AE150="RDP"),Ruler!V$7,IF(AND(All!$V150="P3",All!$AE150="RDP"),Ruler!V$8,IF(AND(All!$V150="P4",All!$AE150="RDP"),Ruler!V$9,IF(AND(All!$V150="P5",All!$AE150="RDP"),Ruler!V$10,IF(AND(All!$V150="P6",All!$AE150="RDP"),Ruler!V$11,IF(AND(All!$V150="P7",All!$AE150="RDP"),Ruler!V$12,IF(AND(All!$V150="P8",All!$AE150="RDP"),Ruler!V$13,IF(AND(All!$V150="P9",All!$AE150="RDP"),Ruler!V$14,IF(AND(All!$V150="P1",All!$AE150="RMS"),Ruler!V$6,IF(AND(All!$V150="P2",All!$AE150="RMS"),Ruler!V$15,IF(AND(All!$V150="P3",All!$AE150="RMS"),Ruler!V$16,IF(AND(All!$V150="P4",All!$AE150="RMS"),Ruler!V$17,IF(AND(All!$V150="P5",All!$AE150="RMS"),Ruler!V$18,IF(AND(All!$V150="P6",All!$AE150="RMS"),Ruler!V$19,IF(AND(All!$V150="P7",All!$AE150="RMS"),Ruler!V$20,IF(AND(All!$V150="P8",All!$AE150="RMS"),Ruler!V$21,IF(AND(All!$V150="P9",All!$AE150="RMS"),Ruler!V$22,IF(AND(All!$V150="P1",All!$AE150="RSS"),Ruler!V$6,IF(AND(All!$V150="P2",All!$AE150="RSS"),Ruler!V$23,IF(AND(All!$V150="P3",All!$AE150="RSS"),Ruler!V$24,IF(AND(All!$V150="P4",All!$AE150="RSS"),Ruler!V$25,IF(AND(All!$V150="P5",All!$AE150="RSS"),Ruler!V$26,IF(AND(All!$V150="P6",All!$AE150="RSS"),Ruler!V$27,IF(AND(All!$V150="P7",All!$AE150="RSS"),Ruler!V$28,IF(AND(All!$V150="P8",All!$AE150="RSS"),Ruler!V$29,IF(AND(All!$V150="P9",All!$AE150="RSS"),Ruler!V$30,0)))))))))))))))))))))))))))</f>
        <v>2</v>
      </c>
      <c r="CD150" s="325">
        <f>IF(AND(All!$V150="P1",All!$AE150="RDP"),Ruler!W$6,IF(AND(All!$V150="P2",All!$AE150="RDP"),Ruler!W$7,IF(AND(All!$V150="P3",All!$AE150="RDP"),Ruler!W$8,IF(AND(All!$V150="P4",All!$AE150="RDP"),Ruler!W$9,IF(AND(All!$V150="P5",All!$AE150="RDP"),Ruler!W$10,IF(AND(All!$V150="P6",All!$AE150="RDP"),Ruler!W$11,IF(AND(All!$V150="P7",All!$AE150="RDP"),Ruler!W$12,IF(AND(All!$V150="P8",All!$AE150="RDP"),Ruler!W$13,IF(AND(All!$V150="P9",All!$AE150="RDP"),Ruler!W$14,IF(AND(All!$V150="P1",All!$AE150="RMS"),Ruler!W$6,IF(AND(All!$V150="P2",All!$AE150="RMS"),Ruler!W$15,IF(AND(All!$V150="P3",All!$AE150="RMS"),Ruler!W$16,IF(AND(All!$V150="P4",All!$AE150="RMS"),Ruler!W$17,IF(AND(All!$V150="P5",All!$AE150="RMS"),Ruler!W$18,IF(AND(All!$V150="P6",All!$AE150="RMS"),Ruler!W$19,IF(AND(All!$V150="P7",All!$AE150="RMS"),Ruler!W$20,IF(AND(All!$V150="P8",All!$AE150="RMS"),Ruler!W$21,IF(AND(All!$V150="P9",All!$AE150="RMS"),Ruler!W$22,IF(AND(All!$V150="P1",All!$AE150="RSS"),Ruler!W$6,IF(AND(All!$V150="P2",All!$AE150="RSS"),Ruler!W$23,IF(AND(All!$V150="P3",All!$AE150="RSS"),Ruler!W$24,IF(AND(All!$V150="P4",All!$AE150="RSS"),Ruler!W$25,IF(AND(All!$V150="P5",All!$AE150="RSS"),Ruler!W$26,IF(AND(All!$V150="P6",All!$AE150="RSS"),Ruler!W$27,IF(AND(All!$V150="P7",All!$AE150="RSS"),Ruler!W$28,IF(AND(All!$V150="P8",All!$AE150="RSS"),Ruler!W$29,IF(AND(All!$V150="P9",All!$AE150="RSS"),Ruler!W$30,0)))))))))))))))))))))))))))</f>
        <v>1</v>
      </c>
      <c r="CE150" s="325">
        <f>IF(AND(All!$V150="P1",All!$AE150="RDP"),Ruler!X$6,IF(AND(All!$V150="P2",All!$AE150="RDP"),Ruler!X$7,IF(AND(All!$V150="P3",All!$AE150="RDP"),Ruler!X$8,IF(AND(All!$V150="P4",All!$AE150="RDP"),Ruler!X$9,IF(AND(All!$V150="P5",All!$AE150="RDP"),Ruler!X$10,IF(AND(All!$V150="P6",All!$AE150="RDP"),Ruler!X$11,IF(AND(All!$V150="P7",All!$AE150="RDP"),Ruler!X$12,IF(AND(All!$V150="P8",All!$AE150="RDP"),Ruler!X$13,IF(AND(All!$V150="P9",All!$AE150="RDP"),Ruler!X$14,IF(AND(All!$V150="P1",All!$AE150="RMS"),Ruler!X$6,IF(AND(All!$V150="P2",All!$AE150="RMS"),Ruler!X$15,IF(AND(All!$V150="P3",All!$AE150="RMS"),Ruler!X$16,IF(AND(All!$V150="P4",All!$AE150="RMS"),Ruler!X$17,IF(AND(All!$V150="P5",All!$AE150="RMS"),Ruler!X$18,IF(AND(All!$V150="P6",All!$AE150="RMS"),Ruler!X$19,IF(AND(All!$V150="P7",All!$AE150="RMS"),Ruler!X$20,IF(AND(All!$V150="P8",All!$AE150="RMS"),Ruler!X$21,IF(AND(All!$V150="P9",All!$AE150="RMS"),Ruler!X$22,IF(AND(All!$V150="P1",All!$AE150="RSS"),Ruler!X$6,IF(AND(All!$V150="P2",All!$AE150="RSS"),Ruler!X$23,IF(AND(All!$V150="P3",All!$AE150="RSS"),Ruler!X$24,IF(AND(All!$V150="P4",All!$AE150="RSS"),Ruler!X$25,IF(AND(All!$V150="P5",All!$AE150="RSS"),Ruler!X$26,IF(AND(All!$V150="P6",All!$AE150="RSS"),Ruler!X$27,IF(AND(All!$V150="P7",All!$AE150="RSS"),Ruler!X$28,IF(AND(All!$V150="P8",All!$AE150="RSS"),Ruler!X$29,IF(AND(All!$V150="P9",All!$AE150="RSS"),Ruler!X$30,0)))))))))))))))))))))))))))</f>
        <v>1</v>
      </c>
      <c r="CF150" s="325">
        <f>IF(AND(All!$V150="P1",All!$AE150="RDP"),Ruler!Y$6,IF(AND(All!$V150="P2",All!$AE150="RDP"),Ruler!Y$7,IF(AND(All!$V150="P3",All!$AE150="RDP"),Ruler!Y$8,IF(AND(All!$V150="P4",All!$AE150="RDP"),Ruler!Y$9,IF(AND(All!$V150="P5",All!$AE150="RDP"),Ruler!Y$10,IF(AND(All!$V150="P6",All!$AE150="RDP"),Ruler!Y$11,IF(AND(All!$V150="P7",All!$AE150="RDP"),Ruler!Y$12,IF(AND(All!$V150="P8",All!$AE150="RDP"),Ruler!Y$13,IF(AND(All!$V150="P9",All!$AE150="RDP"),Ruler!Y$14,IF(AND(All!$V150="P1",All!$AE150="RMS"),Ruler!Y$6,IF(AND(All!$V150="P2",All!$AE150="RMS"),Ruler!Y$15,IF(AND(All!$V150="P3",All!$AE150="RMS"),Ruler!Y$16,IF(AND(All!$V150="P4",All!$AE150="RMS"),Ruler!Y$17,IF(AND(All!$V150="P5",All!$AE150="RMS"),Ruler!Y$18,IF(AND(All!$V150="P6",All!$AE150="RMS"),Ruler!Y$19,IF(AND(All!$V150="P7",All!$AE150="RMS"),Ruler!Y$20,IF(AND(All!$V150="P8",All!$AE150="RMS"),Ruler!Y$21,IF(AND(All!$V150="P9",All!$AE150="RMS"),Ruler!Y$22,IF(AND(All!$V150="P1",All!$AE150="RSS"),Ruler!Y$6,IF(AND(All!$V150="P2",All!$AE150="RSS"),Ruler!Y$23,IF(AND(All!$V150="P3",All!$AE150="RSS"),Ruler!Y$24,IF(AND(All!$V150="P4",All!$AE150="RSS"),Ruler!Y$25,IF(AND(All!$V150="P5",All!$AE150="RSS"),Ruler!Y$26,IF(AND(All!$V150="P6",All!$AE150="RSS"),Ruler!Y$27,IF(AND(All!$V150="P7",All!$AE150="RSS"),Ruler!Y$28,IF(AND(All!$V150="P8",All!$AE150="RSS"),Ruler!Y$29,IF(AND(All!$V150="P9",All!$AE150="RSS"),Ruler!Y$30,0)))))))))))))))))))))))))))</f>
        <v>1</v>
      </c>
      <c r="CG150" s="325">
        <f>IF(AND(All!$V150="P1",All!$AE150="RDP"),Ruler!Z$6,IF(AND(All!$V150="P2",All!$AE150="RDP"),Ruler!Z$7,IF(AND(All!$V150="P3",All!$AE150="RDP"),Ruler!Z$8,IF(AND(All!$V150="P4",All!$AE150="RDP"),Ruler!Z$9,IF(AND(All!$V150="P5",All!$AE150="RDP"),Ruler!Z$10,IF(AND(All!$V150="P6",All!$AE150="RDP"),Ruler!Z$11,IF(AND(All!$V150="P7",All!$AE150="RDP"),Ruler!Z$12,IF(AND(All!$V150="P8",All!$AE150="RDP"),Ruler!Z$13,IF(AND(All!$V150="P9",All!$AE150="RDP"),Ruler!Z$14,IF(AND(All!$V150="P1",All!$AE150="RMS"),Ruler!Z$6,IF(AND(All!$V150="P2",All!$AE150="RMS"),Ruler!Z$15,IF(AND(All!$V150="P3",All!$AE150="RMS"),Ruler!Z$16,IF(AND(All!$V150="P4",All!$AE150="RMS"),Ruler!Z$17,IF(AND(All!$V150="P5",All!$AE150="RMS"),Ruler!Z$18,IF(AND(All!$V150="P6",All!$AE150="RMS"),Ruler!Z$19,IF(AND(All!$V150="P7",All!$AE150="RMS"),Ruler!Z$20,IF(AND(All!$V150="P8",All!$AE150="RMS"),Ruler!Z$21,IF(AND(All!$V150="P9",All!$AE150="RMS"),Ruler!Z$22,IF(AND(All!$V150="P1",All!$AE150="RSS"),Ruler!Z$6,IF(AND(All!$V150="P2",All!$AE150="RSS"),Ruler!Z$23,IF(AND(All!$V150="P3",All!$AE150="RSS"),Ruler!Z$24,IF(AND(All!$V150="P4",All!$AE150="RSS"),Ruler!Z$25,IF(AND(All!$V150="P5",All!$AE150="RSS"),Ruler!Z$26,IF(AND(All!$V150="P6",All!$AE150="RSS"),Ruler!Z$27,IF(AND(All!$V150="P7",All!$AE150="RSS"),Ruler!Z$28,IF(AND(All!$V150="P8",All!$AE150="RSS"),Ruler!Z$29,IF(AND(All!$V150="P9",All!$AE150="RSS"),Ruler!Z$30,0)))))))))))))))))))))))))))</f>
        <v>1</v>
      </c>
      <c r="CH150" s="325">
        <f>IF(AND(All!$V150="P1",All!$AE150="RDP"),Ruler!AA$6,IF(AND(All!$V150="P2",All!$AE150="RDP"),Ruler!AA$7,IF(AND(All!$V150="P3",All!$AE150="RDP"),Ruler!AA$8,IF(AND(All!$V150="P4",All!$AE150="RDP"),Ruler!AA$9,IF(AND(All!$V150="P5",All!$AE150="RDP"),Ruler!AA$10,IF(AND(All!$V150="P6",All!$AE150="RDP"),Ruler!AA$11,IF(AND(All!$V150="P7",All!$AE150="RDP"),Ruler!AA$12,IF(AND(All!$V150="P8",All!$AE150="RDP"),Ruler!AA$13,IF(AND(All!$V150="P9",All!$AE150="RDP"),Ruler!AA$14,IF(AND(All!$V150="P1",All!$AE150="RMS"),Ruler!AA$6,IF(AND(All!$V150="P2",All!$AE150="RMS"),Ruler!AA$15,IF(AND(All!$V150="P3",All!$AE150="RMS"),Ruler!AA$16,IF(AND(All!$V150="P4",All!$AE150="RMS"),Ruler!AA$17,IF(AND(All!$V150="P5",All!$AE150="RMS"),Ruler!AA$18,IF(AND(All!$V150="P6",All!$AE150="RMS"),Ruler!AA$19,IF(AND(All!$V150="P7",All!$AE150="RMS"),Ruler!AA$20,IF(AND(All!$V150="P8",All!$AE150="RMS"),Ruler!AA$21,IF(AND(All!$V150="P9",All!$AE150="RMS"),Ruler!AA$22,IF(AND(All!$V150="P1",All!$AE150="RSS"),Ruler!AA$6,IF(AND(All!$V150="P2",All!$AE150="RSS"),Ruler!AA$23,IF(AND(All!$V150="P3",All!$AE150="RSS"),Ruler!AA$24,IF(AND(All!$V150="P4",All!$AE150="RSS"),Ruler!AA$25,IF(AND(All!$V150="P5",All!$AE150="RSS"),Ruler!AA$26,IF(AND(All!$V150="P6",All!$AE150="RSS"),Ruler!AA$27,IF(AND(All!$V150="P7",All!$AE150="RSS"),Ruler!AA$28,IF(AND(All!$V150="P8",All!$AE150="RSS"),Ruler!AA$29,IF(AND(All!$V150="P9",All!$AE150="RSS"),Ruler!AA$30,0)))))))))))))))))))))))))))</f>
        <v>0</v>
      </c>
      <c r="CI150" s="325">
        <f>IF(AND(All!$V150="P1",All!$AE150="RDP"),Ruler!AB$6,IF(AND(All!$V150="P2",All!$AE150="RDP"),Ruler!AB$7,IF(AND(All!$V150="P3",All!$AE150="RDP"),Ruler!AB$8,IF(AND(All!$V150="P4",All!$AE150="RDP"),Ruler!AB$9,IF(AND(All!$V150="P5",All!$AE150="RDP"),Ruler!AB$10,IF(AND(All!$V150="P6",All!$AE150="RDP"),Ruler!AB$11,IF(AND(All!$V150="P7",All!$AE150="RDP"),Ruler!AB$12,IF(AND(All!$V150="P8",All!$AE150="RDP"),Ruler!AB$13,IF(AND(All!$V150="P9",All!$AE150="RDP"),Ruler!AB$14,IF(AND(All!$V150="P1",All!$AE150="RMS"),Ruler!AB$6,IF(AND(All!$V150="P2",All!$AE150="RMS"),Ruler!AB$15,IF(AND(All!$V150="P3",All!$AE150="RMS"),Ruler!AB$16,IF(AND(All!$V150="P4",All!$AE150="RMS"),Ruler!AB$17,IF(AND(All!$V150="P5",All!$AE150="RMS"),Ruler!AB$18,IF(AND(All!$V150="P6",All!$AE150="RMS"),Ruler!AB$19,IF(AND(All!$V150="P7",All!$AE150="RMS"),Ruler!AB$20,IF(AND(All!$V150="P8",All!$AE150="RMS"),Ruler!AB$21,IF(AND(All!$V150="P9",All!$AE150="RMS"),Ruler!AB$22,IF(AND(All!$V150="P1",All!$AE150="RSS"),Ruler!AB$6,IF(AND(All!$V150="P2",All!$AE150="RSS"),Ruler!AB$23,IF(AND(All!$V150="P3",All!$AE150="RSS"),Ruler!AB$24,IF(AND(All!$V150="P4",All!$AE150="RSS"),Ruler!AB$25,IF(AND(All!$V150="P5",All!$AE150="RSS"),Ruler!AB$26,IF(AND(All!$V150="P6",All!$AE150="RSS"),Ruler!AB$27,IF(AND(All!$V150="P7",All!$AE150="RSS"),Ruler!AB$28,IF(AND(All!$V150="P8",All!$AE150="RSS"),Ruler!AB$29,IF(AND(All!$V150="P9",All!$AE150="RSS"),Ruler!AB$30,0)))))))))))))))))))))))))))</f>
        <v>0</v>
      </c>
      <c r="CJ150" s="323">
        <f>Table9[[#This Row],[R-B1]]-Table9[[#This Row],[B1]]</f>
        <v>1</v>
      </c>
      <c r="CK150" s="43">
        <f>Table9[[#This Row],[R-B2]]-Table9[[#This Row],[B2]]</f>
        <v>0</v>
      </c>
      <c r="CL150" s="43">
        <f>Table9[[#This Row],[R-B3]]-Table9[[#This Row],[B3]]</f>
        <v>0</v>
      </c>
      <c r="CM150" s="43">
        <f>Table9[[#This Row],[R-B4]]-Table9[[#This Row],[B4]]</f>
        <v>0</v>
      </c>
      <c r="CN150" s="43">
        <f>Table9[[#This Row],[R-B5]]-Table9[[#This Row],[B5]]</f>
        <v>1</v>
      </c>
      <c r="CO150" s="43">
        <f>Table9[[#This Row],[R-B6]]-Table9[[#This Row],[B6]]</f>
        <v>-1</v>
      </c>
      <c r="CP150" s="43">
        <f>Table9[[#This Row],[R-B7]]-Table9[[#This Row],[B7]]</f>
        <v>0</v>
      </c>
      <c r="CQ150" s="43">
        <f>Table9[[#This Row],[R-B8]]-Table9[[#This Row],[B8]]</f>
        <v>0</v>
      </c>
      <c r="CR150" s="43">
        <f>Table9[[#This Row],[R-B9]]-Table9[[#This Row],[B9]]</f>
        <v>0</v>
      </c>
      <c r="CS150" s="43">
        <f>Table9[[#This Row],[R-B10]]-Table9[[#This Row],[B10]]</f>
        <v>0</v>
      </c>
      <c r="CT150" s="43">
        <f>Table9[[#This Row],[R-B11]]-Table9[[#This Row],[B11]]</f>
        <v>-1</v>
      </c>
      <c r="CU150" s="43">
        <f>Table9[[#This Row],[R-B12]]-Table9[[#This Row],[B12]]</f>
        <v>0</v>
      </c>
      <c r="CV150" s="43">
        <f>Table9[[#This Row],[R-K1]]-Table9[[#This Row],[K1]]</f>
        <v>0</v>
      </c>
      <c r="CW150" s="43">
        <f>Table9[[#This Row],[R-K2]]-Table9[[#This Row],[K2]]</f>
        <v>0</v>
      </c>
      <c r="CX150" s="43">
        <f>Table9[[#This Row],[R-K3]]-Table9[[#This Row],[K3]]</f>
        <v>1</v>
      </c>
      <c r="CY150" s="43">
        <f>Table9[[#This Row],[R-K4]]-Table9[[#This Row],[K4]]</f>
        <v>1</v>
      </c>
      <c r="CZ150" s="43">
        <f>Table9[[#This Row],[R-K5]]-Table9[[#This Row],[K5]]</f>
        <v>1</v>
      </c>
      <c r="DA150" s="43">
        <f>Table9[[#This Row],[R-P1]]-Table9[[#This Row],[P1]]</f>
        <v>1</v>
      </c>
      <c r="DB150" s="43">
        <f>Table9[[#This Row],[R-P2]]-Table9[[#This Row],[P2]]</f>
        <v>-1</v>
      </c>
      <c r="DC150" s="43">
        <f>Table9[[#This Row],[R-P3]]-Table9[[#This Row],[P3]]</f>
        <v>-1</v>
      </c>
      <c r="DD150" s="43">
        <f>Table9[[#This Row],[R-P4]]-Table9[[#This Row],[P4]]</f>
        <v>-1</v>
      </c>
      <c r="DE150" s="43">
        <f>Table9[[#This Row],[R-P5]]-Table9[[#This Row],[P5]]</f>
        <v>1</v>
      </c>
      <c r="DF150" s="43">
        <f>Table9[[#This Row],[R-E1]]-Table9[[#This Row],[E1]]</f>
        <v>0</v>
      </c>
      <c r="DG150" s="328">
        <f>Table9[[#This Row],[R-E2]]-Table9[[#This Row],[E2]]</f>
        <v>0</v>
      </c>
      <c r="DH150" s="323">
        <f>COUNTIF(Table9[[#This Row],[G-B1]:[G-B12]],"&lt;=0")/12*100</f>
        <v>83.333333333333343</v>
      </c>
      <c r="DI150" s="43">
        <f>COUNTIF(Table9[[#This Row],[G-K1]:[G-K5]],"&lt;=0")/5*100</f>
        <v>40</v>
      </c>
      <c r="DJ150" s="43">
        <f>COUNTIF(Table9[[#This Row],[G-P1]:[G-P5]],"&lt;=0")/5*100</f>
        <v>60</v>
      </c>
      <c r="DK150" s="43">
        <f>COUNTIF(Table9[[#This Row],[G-E1]:[G-E2]],"&lt;=0")/2*100</f>
        <v>100</v>
      </c>
      <c r="DL150" s="450">
        <f>IF(AE150="RDP",(COUNTIF(Table9[[#This Row],[G-B3]],"&lt;=0")+COUNTIF(Table9[[#This Row],[G-B4]],"&lt;=0")+COUNTIF(Table9[[#This Row],[G-B7]],"&lt;=0")+COUNTIF(Table9[[#This Row],[G-B11]],"&lt;=0")+COUNTIF(Table9[[#This Row],[G-K2]],"&lt;=0"))/5*100,IF(AE150="RMS",(COUNTIF(Table9[[#This Row],[G-B4]],"&lt;=0")+COUNTIF(Table9[[#This Row],[G-B5]],"&lt;=0")+COUNTIF(Table9[[#This Row],[G-B10]],"&lt;=0")+COUNTIF(Table9[[#This Row],[G-B12]],"&lt;=0")+COUNTIF(Table9[[#This Row],[G-K2]],"&lt;=0"))/5*100,IF(AE150="RSS",(COUNTIF(Table9[[#This Row],[G-B1]],"&lt;=0")+COUNTIF(Table9[[#This Row],[G-B2]],"&lt;=0")+COUNTIF(Table9[[#This Row],[G-B6]],"&lt;=0")+COUNTIF(Table9[[#This Row],[G-B11]],"&lt;=0")+COUNTIF(Table9[[#This Row],[G-B12]],"&lt;=0"))/5*100,0)))</f>
        <v>80</v>
      </c>
      <c r="DM150" s="42">
        <v>33</v>
      </c>
      <c r="DN150" s="42">
        <v>0</v>
      </c>
      <c r="DO150" s="42">
        <v>60</v>
      </c>
      <c r="DP150" s="42">
        <v>0</v>
      </c>
      <c r="DQ150" s="42">
        <v>0</v>
      </c>
      <c r="DR150" s="332">
        <v>8</v>
      </c>
      <c r="DS150" s="42">
        <v>0</v>
      </c>
      <c r="DT150" s="42">
        <v>40</v>
      </c>
      <c r="DU150" s="42">
        <v>0</v>
      </c>
      <c r="DV150" s="42">
        <v>0</v>
      </c>
      <c r="DW150" s="332">
        <v>0</v>
      </c>
      <c r="DX150" s="42">
        <v>0</v>
      </c>
      <c r="DY150" s="42">
        <v>0</v>
      </c>
      <c r="DZ150" s="42">
        <v>0</v>
      </c>
      <c r="EA150" s="333">
        <v>0</v>
      </c>
      <c r="EB150" s="342"/>
      <c r="EC150" s="339"/>
      <c r="ED150" s="339"/>
      <c r="EE150" s="338" t="s">
        <v>295</v>
      </c>
    </row>
    <row r="151" spans="2:135" ht="15" hidden="1" thickBot="1" x14ac:dyDescent="0.4">
      <c r="B151" s="282">
        <v>156</v>
      </c>
      <c r="C151" s="42" t="s">
        <v>198</v>
      </c>
      <c r="E151" s="44" t="s">
        <v>1263</v>
      </c>
      <c r="F151" s="43"/>
      <c r="G151" s="357">
        <f t="shared" ca="1" si="9"/>
        <v>26.820910321537298</v>
      </c>
      <c r="H151" s="492">
        <v>36526</v>
      </c>
      <c r="I151" s="43" t="s">
        <v>179</v>
      </c>
      <c r="J151" s="43" t="s">
        <v>137</v>
      </c>
      <c r="K151" s="43" t="s">
        <v>138</v>
      </c>
      <c r="L151" s="43" t="s">
        <v>263</v>
      </c>
      <c r="M151" s="43" t="s">
        <v>843</v>
      </c>
      <c r="N151" s="43"/>
      <c r="O151" s="43" t="s">
        <v>200</v>
      </c>
      <c r="P151" s="43"/>
      <c r="Q151" s="43" t="s">
        <v>144</v>
      </c>
      <c r="R151" s="43"/>
      <c r="S151" s="43"/>
      <c r="T151" s="286"/>
      <c r="U151" s="43"/>
      <c r="V151" s="282" t="s">
        <v>55</v>
      </c>
      <c r="W151" s="43"/>
      <c r="X151" s="51">
        <f ca="1">($T$1-Table9[[#This Row],[Date of Appointment to Current Grade]])/365</f>
        <v>126.89214319824963</v>
      </c>
      <c r="Y151" s="43"/>
      <c r="Z151" s="43" t="s">
        <v>263</v>
      </c>
      <c r="AA151" s="43"/>
      <c r="AB151" s="43"/>
      <c r="AC151" s="43"/>
      <c r="AD151" s="43"/>
      <c r="AE151" s="43"/>
      <c r="AF151" s="43"/>
      <c r="AG151" s="43"/>
      <c r="AH151" s="43"/>
      <c r="AI151" s="43"/>
      <c r="AJ151" s="43"/>
      <c r="AK151" s="43"/>
      <c r="AL151" s="43"/>
      <c r="AM151" s="43"/>
      <c r="AN151" s="323"/>
      <c r="BK151" s="328"/>
      <c r="BL151" s="325">
        <f>IF(AND(All!$V151="P1",All!$AE151="RDP"),Ruler!E$6,IF(AND(All!$V151="P2",All!$AE151="RDP"),Ruler!E$7,IF(AND(All!$V151="P3",All!$AE151="RDP"),Ruler!E$8,IF(AND(All!$V151="P4",All!$AE151="RDP"),Ruler!E$9,IF(AND(All!$V151="P5",All!$AE151="RDP"),Ruler!E$10,IF(AND(All!$V151="P6",All!$AE151="RDP"),Ruler!E$11,IF(AND(All!$V151="P7",All!$AE151="RDP"),Ruler!E$12,IF(AND(All!$V151="P8",All!$AE151="RDP"),Ruler!E$13,IF(AND(All!$V151="P9",All!$AE151="RDP"),Ruler!E$14,IF(AND(All!$V151="P1",All!$AE151="RMS"),Ruler!E$6,IF(AND(All!$V151="P2",All!$AE151="RMS"),Ruler!E$15,IF(AND(All!$V151="P3",All!$AE151="RMS"),Ruler!E$16,IF(AND(All!$V151="P4",All!$AE151="RMS"),Ruler!E$17,IF(AND(All!$V151="P5",All!$AE151="RMS"),Ruler!E$18,IF(AND(All!$V151="P6",All!$AE151="RMS"),Ruler!E$19,IF(AND(All!$V151="P7",All!$AE151="RMS"),Ruler!E$20,IF(AND(All!$V151="P8",All!$AE151="RMS"),Ruler!E$21,IF(AND(All!$V151="P9",All!$AE151="RMS"),Ruler!E$22,IF(AND(All!$V151="P1",All!$AE151="RSS"),Ruler!E$6,IF(AND(All!$V151="P2",All!$AE151="RSS"),Ruler!E$23,IF(AND(All!$V151="P3",All!$AE151="RSS"),Ruler!E$24,IF(AND(All!$V151="P4",All!$AE151="RSS"),Ruler!E$25,IF(AND(All!$V151="P5",All!$AE151="RSS"),Ruler!E$26,IF(AND(All!$V151="P6",All!$AE151="RSS"),Ruler!E$27,IF(AND(All!$V151="P7",All!$AE151="RSS"),Ruler!E$28,IF(AND(All!$V151="P8",All!$AE151="RSS"),Ruler!E$29,IF(AND(All!$V151="P9",All!$AE151="RSS"),Ruler!E$30,0)))))))))))))))))))))))))))</f>
        <v>0</v>
      </c>
      <c r="BM151" s="325">
        <f>IF(AND(All!$V151="P1",All!$AE151="RDP"),Ruler!F$6,IF(AND(All!$V151="P2",All!$AE151="RDP"),Ruler!F$7,IF(AND(All!$V151="P3",All!$AE151="RDP"),Ruler!F$8,IF(AND(All!$V151="P4",All!$AE151="RDP"),Ruler!F$9,IF(AND(All!$V151="P5",All!$AE151="RDP"),Ruler!F$10,IF(AND(All!$V151="P6",All!$AE151="RDP"),Ruler!F$11,IF(AND(All!$V151="P7",All!$AE151="RDP"),Ruler!F$12,IF(AND(All!$V151="P8",All!$AE151="RDP"),Ruler!F$13,IF(AND(All!$V151="P9",All!$AE151="RDP"),Ruler!F$14,IF(AND(All!$V151="P1",All!$AE151="RMS"),Ruler!F$6,IF(AND(All!$V151="P2",All!$AE151="RMS"),Ruler!F$15,IF(AND(All!$V151="P3",All!$AE151="RMS"),Ruler!F$16,IF(AND(All!$V151="P4",All!$AE151="RMS"),Ruler!F$17,IF(AND(All!$V151="P5",All!$AE151="RMS"),Ruler!F$18,IF(AND(All!$V151="P6",All!$AE151="RMS"),Ruler!F$19,IF(AND(All!$V151="P7",All!$AE151="RMS"),Ruler!F$20,IF(AND(All!$V151="P8",All!$AE151="RMS"),Ruler!F$21,IF(AND(All!$V151="P9",All!$AE151="RMS"),Ruler!F$22,IF(AND(All!$V151="P1",All!$AE151="RSS"),Ruler!F$6,IF(AND(All!$V151="P2",All!$AE151="RSS"),Ruler!F$23,IF(AND(All!$V151="P3",All!$AE151="RSS"),Ruler!F$24,IF(AND(All!$V151="P4",All!$AE151="RSS"),Ruler!F$25,IF(AND(All!$V151="P5",All!$AE151="RSS"),Ruler!F$26,IF(AND(All!$V151="P6",All!$AE151="RSS"),Ruler!F$27,IF(AND(All!$V151="P7",All!$AE151="RSS"),Ruler!F$28,IF(AND(All!$V151="P8",All!$AE151="RSS"),Ruler!F$29,IF(AND(All!$V151="P9",All!$AE151="RSS"),Ruler!F$30,0)))))))))))))))))))))))))))</f>
        <v>0</v>
      </c>
      <c r="BN151" s="325">
        <f>IF(AND(All!$V151="P1",All!$AE151="RDP"),Ruler!G$6,IF(AND(All!$V151="P2",All!$AE151="RDP"),Ruler!G$7,IF(AND(All!$V151="P3",All!$AE151="RDP"),Ruler!G$8,IF(AND(All!$V151="P4",All!$AE151="RDP"),Ruler!G$9,IF(AND(All!$V151="P5",All!$AE151="RDP"),Ruler!G$10,IF(AND(All!$V151="P6",All!$AE151="RDP"),Ruler!G$11,IF(AND(All!$V151="P7",All!$AE151="RDP"),Ruler!G$12,IF(AND(All!$V151="P8",All!$AE151="RDP"),Ruler!G$13,IF(AND(All!$V151="P9",All!$AE151="RDP"),Ruler!G$14,IF(AND(All!$V151="P1",All!$AE151="RMS"),Ruler!G$6,IF(AND(All!$V151="P2",All!$AE151="RMS"),Ruler!G$15,IF(AND(All!$V151="P3",All!$AE151="RMS"),Ruler!G$16,IF(AND(All!$V151="P4",All!$AE151="RMS"),Ruler!G$17,IF(AND(All!$V151="P5",All!$AE151="RMS"),Ruler!G$18,IF(AND(All!$V151="P6",All!$AE151="RMS"),Ruler!G$19,IF(AND(All!$V151="P7",All!$AE151="RMS"),Ruler!G$20,IF(AND(All!$V151="P8",All!$AE151="RMS"),Ruler!G$21,IF(AND(All!$V151="P9",All!$AE151="RMS"),Ruler!G$22,IF(AND(All!$V151="P1",All!$AE151="RSS"),Ruler!G$6,IF(AND(All!$V151="P2",All!$AE151="RSS"),Ruler!G$23,IF(AND(All!$V151="P3",All!$AE151="RSS"),Ruler!G$24,IF(AND(All!$V151="P4",All!$AE151="RSS"),Ruler!G$25,IF(AND(All!$V151="P5",All!$AE151="RSS"),Ruler!G$26,IF(AND(All!$V151="P6",All!$AE151="RSS"),Ruler!G$27,IF(AND(All!$V151="P7",All!$AE151="RSS"),Ruler!G$28,IF(AND(All!$V151="P8",All!$AE151="RSS"),Ruler!G$29,IF(AND(All!$V151="P9",All!$AE151="RSS"),Ruler!G$30,0)))))))))))))))))))))))))))</f>
        <v>0</v>
      </c>
      <c r="BO151" s="325">
        <f>IF(AND(All!$V151="P1",All!$AE151="RDP"),Ruler!H$6,IF(AND(All!$V151="P2",All!$AE151="RDP"),Ruler!H$7,IF(AND(All!$V151="P3",All!$AE151="RDP"),Ruler!H$8,IF(AND(All!$V151="P4",All!$AE151="RDP"),Ruler!H$9,IF(AND(All!$V151="P5",All!$AE151="RDP"),Ruler!H$10,IF(AND(All!$V151="P6",All!$AE151="RDP"),Ruler!H$11,IF(AND(All!$V151="P7",All!$AE151="RDP"),Ruler!H$12,IF(AND(All!$V151="P8",All!$AE151="RDP"),Ruler!H$13,IF(AND(All!$V151="P9",All!$AE151="RDP"),Ruler!H$14,IF(AND(All!$V151="P1",All!$AE151="RMS"),Ruler!H$6,IF(AND(All!$V151="P2",All!$AE151="RMS"),Ruler!H$15,IF(AND(All!$V151="P3",All!$AE151="RMS"),Ruler!H$16,IF(AND(All!$V151="P4",All!$AE151="RMS"),Ruler!H$17,IF(AND(All!$V151="P5",All!$AE151="RMS"),Ruler!H$18,IF(AND(All!$V151="P6",All!$AE151="RMS"),Ruler!H$19,IF(AND(All!$V151="P7",All!$AE151="RMS"),Ruler!H$20,IF(AND(All!$V151="P8",All!$AE151="RMS"),Ruler!H$21,IF(AND(All!$V151="P9",All!$AE151="RMS"),Ruler!H$22,IF(AND(All!$V151="P1",All!$AE151="RSS"),Ruler!H$6,IF(AND(All!$V151="P2",All!$AE151="RSS"),Ruler!H$23,IF(AND(All!$V151="P3",All!$AE151="RSS"),Ruler!H$24,IF(AND(All!$V151="P4",All!$AE151="RSS"),Ruler!H$25,IF(AND(All!$V151="P5",All!$AE151="RSS"),Ruler!H$26,IF(AND(All!$V151="P6",All!$AE151="RSS"),Ruler!H$27,IF(AND(All!$V151="P7",All!$AE151="RSS"),Ruler!H$28,IF(AND(All!$V151="P8",All!$AE151="RSS"),Ruler!H$29,IF(AND(All!$V151="P9",All!$AE151="RSS"),Ruler!H$30,0)))))))))))))))))))))))))))</f>
        <v>0</v>
      </c>
      <c r="BP151" s="325">
        <f>IF(AND(All!$V151="P1",All!$AE151="RDP"),Ruler!I$6,IF(AND(All!$V151="P2",All!$AE151="RDP"),Ruler!I$7,IF(AND(All!$V151="P3",All!$AE151="RDP"),Ruler!I$8,IF(AND(All!$V151="P4",All!$AE151="RDP"),Ruler!I$9,IF(AND(All!$V151="P5",All!$AE151="RDP"),Ruler!I$10,IF(AND(All!$V151="P6",All!$AE151="RDP"),Ruler!I$11,IF(AND(All!$V151="P7",All!$AE151="RDP"),Ruler!I$12,IF(AND(All!$V151="P8",All!$AE151="RDP"),Ruler!I$13,IF(AND(All!$V151="P9",All!$AE151="RDP"),Ruler!I$14,IF(AND(All!$V151="P1",All!$AE151="RMS"),Ruler!I$6,IF(AND(All!$V151="P2",All!$AE151="RMS"),Ruler!I$15,IF(AND(All!$V151="P3",All!$AE151="RMS"),Ruler!I$16,IF(AND(All!$V151="P4",All!$AE151="RMS"),Ruler!I$17,IF(AND(All!$V151="P5",All!$AE151="RMS"),Ruler!I$18,IF(AND(All!$V151="P6",All!$AE151="RMS"),Ruler!I$19,IF(AND(All!$V151="P7",All!$AE151="RMS"),Ruler!I$20,IF(AND(All!$V151="P8",All!$AE151="RMS"),Ruler!I$21,IF(AND(All!$V151="P9",All!$AE151="RMS"),Ruler!I$22,IF(AND(All!$V151="P1",All!$AE151="RSS"),Ruler!I$6,IF(AND(All!$V151="P2",All!$AE151="RSS"),Ruler!I$23,IF(AND(All!$V151="P3",All!$AE151="RSS"),Ruler!I$24,IF(AND(All!$V151="P4",All!$AE151="RSS"),Ruler!I$25,IF(AND(All!$V151="P5",All!$AE151="RSS"),Ruler!I$26,IF(AND(All!$V151="P6",All!$AE151="RSS"),Ruler!I$27,IF(AND(All!$V151="P7",All!$AE151="RSS"),Ruler!I$28,IF(AND(All!$V151="P8",All!$AE151="RSS"),Ruler!I$29,IF(AND(All!$V151="P9",All!$AE151="RSS"),Ruler!I$30,0)))))))))))))))))))))))))))</f>
        <v>0</v>
      </c>
      <c r="BQ151" s="325">
        <f>IF(AND(All!$V151="P1",All!$AE151="RDP"),Ruler!J$6,IF(AND(All!$V151="P2",All!$AE151="RDP"),Ruler!J$7,IF(AND(All!$V151="P3",All!$AE151="RDP"),Ruler!J$8,IF(AND(All!$V151="P4",All!$AE151="RDP"),Ruler!J$9,IF(AND(All!$V151="P5",All!$AE151="RDP"),Ruler!J$10,IF(AND(All!$V151="P6",All!$AE151="RDP"),Ruler!J$11,IF(AND(All!$V151="P7",All!$AE151="RDP"),Ruler!J$12,IF(AND(All!$V151="P8",All!$AE151="RDP"),Ruler!J$13,IF(AND(All!$V151="P9",All!$AE151="RDP"),Ruler!J$14,IF(AND(All!$V151="P1",All!$AE151="RMS"),Ruler!J$6,IF(AND(All!$V151="P2",All!$AE151="RMS"),Ruler!J$15,IF(AND(All!$V151="P3",All!$AE151="RMS"),Ruler!J$16,IF(AND(All!$V151="P4",All!$AE151="RMS"),Ruler!J$17,IF(AND(All!$V151="P5",All!$AE151="RMS"),Ruler!J$18,IF(AND(All!$V151="P6",All!$AE151="RMS"),Ruler!J$19,IF(AND(All!$V151="P7",All!$AE151="RMS"),Ruler!J$20,IF(AND(All!$V151="P8",All!$AE151="RMS"),Ruler!J$21,IF(AND(All!$V151="P9",All!$AE151="RMS"),Ruler!J$22,IF(AND(All!$V151="P1",All!$AE151="RSS"),Ruler!J$6,IF(AND(All!$V151="P2",All!$AE151="RSS"),Ruler!J$23,IF(AND(All!$V151="P3",All!$AE151="RSS"),Ruler!J$24,IF(AND(All!$V151="P4",All!$AE151="RSS"),Ruler!J$25,IF(AND(All!$V151="P5",All!$AE151="RSS"),Ruler!J$26,IF(AND(All!$V151="P6",All!$AE151="RSS"),Ruler!J$27,IF(AND(All!$V151="P7",All!$AE151="RSS"),Ruler!J$28,IF(AND(All!$V151="P8",All!$AE151="RSS"),Ruler!J$29,IF(AND(All!$V151="P9",All!$AE151="RSS"),Ruler!J$30,0)))))))))))))))))))))))))))</f>
        <v>0</v>
      </c>
      <c r="BR151" s="325">
        <f>IF(AND(All!$V151="P1",All!$AE151="RDP"),Ruler!K$6,IF(AND(All!$V151="P2",All!$AE151="RDP"),Ruler!K$7,IF(AND(All!$V151="P3",All!$AE151="RDP"),Ruler!K$8,IF(AND(All!$V151="P4",All!$AE151="RDP"),Ruler!K$9,IF(AND(All!$V151="P5",All!$AE151="RDP"),Ruler!K$10,IF(AND(All!$V151="P6",All!$AE151="RDP"),Ruler!K$11,IF(AND(All!$V151="P7",All!$AE151="RDP"),Ruler!K$12,IF(AND(All!$V151="P8",All!$AE151="RDP"),Ruler!K$13,IF(AND(All!$V151="P9",All!$AE151="RDP"),Ruler!K$14,IF(AND(All!$V151="P1",All!$AE151="RMS"),Ruler!K$6,IF(AND(All!$V151="P2",All!$AE151="RMS"),Ruler!K$15,IF(AND(All!$V151="P3",All!$AE151="RMS"),Ruler!K$16,IF(AND(All!$V151="P4",All!$AE151="RMS"),Ruler!K$17,IF(AND(All!$V151="P5",All!$AE151="RMS"),Ruler!K$18,IF(AND(All!$V151="P6",All!$AE151="RMS"),Ruler!K$19,IF(AND(All!$V151="P7",All!$AE151="RMS"),Ruler!K$20,IF(AND(All!$V151="P8",All!$AE151="RMS"),Ruler!K$21,IF(AND(All!$V151="P9",All!$AE151="RMS"),Ruler!K$22,IF(AND(All!$V151="P1",All!$AE151="RSS"),Ruler!K$6,IF(AND(All!$V151="P2",All!$AE151="RSS"),Ruler!K$23,IF(AND(All!$V151="P3",All!$AE151="RSS"),Ruler!K$24,IF(AND(All!$V151="P4",All!$AE151="RSS"),Ruler!K$25,IF(AND(All!$V151="P5",All!$AE151="RSS"),Ruler!K$26,IF(AND(All!$V151="P6",All!$AE151="RSS"),Ruler!K$27,IF(AND(All!$V151="P7",All!$AE151="RSS"),Ruler!K$28,IF(AND(All!$V151="P8",All!$AE151="RSS"),Ruler!K$29,IF(AND(All!$V151="P9",All!$AE151="RSS"),Ruler!K$30,0)))))))))))))))))))))))))))</f>
        <v>0</v>
      </c>
      <c r="BS151" s="325">
        <f>IF(AND(All!$V151="P1",All!$AE151="RDP"),Ruler!L$6,IF(AND(All!$V151="P2",All!$AE151="RDP"),Ruler!L$7,IF(AND(All!$V151="P3",All!$AE151="RDP"),Ruler!L$8,IF(AND(All!$V151="P4",All!$AE151="RDP"),Ruler!L$9,IF(AND(All!$V151="P5",All!$AE151="RDP"),Ruler!L$10,IF(AND(All!$V151="P6",All!$AE151="RDP"),Ruler!L$11,IF(AND(All!$V151="P7",All!$AE151="RDP"),Ruler!L$12,IF(AND(All!$V151="P8",All!$AE151="RDP"),Ruler!L$13,IF(AND(All!$V151="P9",All!$AE151="RDP"),Ruler!L$14,IF(AND(All!$V151="P1",All!$AE151="RMS"),Ruler!L$6,IF(AND(All!$V151="P2",All!$AE151="RMS"),Ruler!L$15,IF(AND(All!$V151="P3",All!$AE151="RMS"),Ruler!L$16,IF(AND(All!$V151="P4",All!$AE151="RMS"),Ruler!L$17,IF(AND(All!$V151="P5",All!$AE151="RMS"),Ruler!L$18,IF(AND(All!$V151="P6",All!$AE151="RMS"),Ruler!L$19,IF(AND(All!$V151="P7",All!$AE151="RMS"),Ruler!L$20,IF(AND(All!$V151="P8",All!$AE151="RMS"),Ruler!L$21,IF(AND(All!$V151="P9",All!$AE151="RMS"),Ruler!L$22,IF(AND(All!$V151="P1",All!$AE151="RSS"),Ruler!L$6,IF(AND(All!$V151="P2",All!$AE151="RSS"),Ruler!L$23,IF(AND(All!$V151="P3",All!$AE151="RSS"),Ruler!L$24,IF(AND(All!$V151="P4",All!$AE151="RSS"),Ruler!L$25,IF(AND(All!$V151="P5",All!$AE151="RSS"),Ruler!L$26,IF(AND(All!$V151="P6",All!$AE151="RSS"),Ruler!L$27,IF(AND(All!$V151="P7",All!$AE151="RSS"),Ruler!L$28,IF(AND(All!$V151="P8",All!$AE151="RSS"),Ruler!L$29,IF(AND(All!$V151="P9",All!$AE151="RSS"),Ruler!L$30,0)))))))))))))))))))))))))))</f>
        <v>0</v>
      </c>
      <c r="BT151" s="325">
        <f>IF(AND(All!$V151="P1",All!$AE151="RDP"),Ruler!M$6,IF(AND(All!$V151="P2",All!$AE151="RDP"),Ruler!M$7,IF(AND(All!$V151="P3",All!$AE151="RDP"),Ruler!M$8,IF(AND(All!$V151="P4",All!$AE151="RDP"),Ruler!M$9,IF(AND(All!$V151="P5",All!$AE151="RDP"),Ruler!M$10,IF(AND(All!$V151="P6",All!$AE151="RDP"),Ruler!M$11,IF(AND(All!$V151="P7",All!$AE151="RDP"),Ruler!M$12,IF(AND(All!$V151="P8",All!$AE151="RDP"),Ruler!M$13,IF(AND(All!$V151="P9",All!$AE151="RDP"),Ruler!M$14,IF(AND(All!$V151="P1",All!$AE151="RMS"),Ruler!M$6,IF(AND(All!$V151="P2",All!$AE151="RMS"),Ruler!M$15,IF(AND(All!$V151="P3",All!$AE151="RMS"),Ruler!M$16,IF(AND(All!$V151="P4",All!$AE151="RMS"),Ruler!M$17,IF(AND(All!$V151="P5",All!$AE151="RMS"),Ruler!M$18,IF(AND(All!$V151="P6",All!$AE151="RMS"),Ruler!M$19,IF(AND(All!$V151="P7",All!$AE151="RMS"),Ruler!M$20,IF(AND(All!$V151="P8",All!$AE151="RMS"),Ruler!M$21,IF(AND(All!$V151="P9",All!$AE151="RMS"),Ruler!M$22,IF(AND(All!$V151="P1",All!$AE151="RSS"),Ruler!M$6,IF(AND(All!$V151="P2",All!$AE151="RSS"),Ruler!M$23,IF(AND(All!$V151="P3",All!$AE151="RSS"),Ruler!M$24,IF(AND(All!$V151="P4",All!$AE151="RSS"),Ruler!M$25,IF(AND(All!$V151="P5",All!$AE151="RSS"),Ruler!M$26,IF(AND(All!$V151="P6",All!$AE151="RSS"),Ruler!M$27,IF(AND(All!$V151="P7",All!$AE151="RSS"),Ruler!M$28,IF(AND(All!$V151="P8",All!$AE151="RSS"),Ruler!M$29,IF(AND(All!$V151="P9",All!$AE151="RSS"),Ruler!M$30,0)))))))))))))))))))))))))))</f>
        <v>0</v>
      </c>
      <c r="BU151" s="325">
        <f>IF(AND(All!$V151="P1",All!$AE151="RDP"),Ruler!N$6,IF(AND(All!$V151="P2",All!$AE151="RDP"),Ruler!N$7,IF(AND(All!$V151="P3",All!$AE151="RDP"),Ruler!N$8,IF(AND(All!$V151="P4",All!$AE151="RDP"),Ruler!N$9,IF(AND(All!$V151="P5",All!$AE151="RDP"),Ruler!N$10,IF(AND(All!$V151="P6",All!$AE151="RDP"),Ruler!N$11,IF(AND(All!$V151="P7",All!$AE151="RDP"),Ruler!N$12,IF(AND(All!$V151="P8",All!$AE151="RDP"),Ruler!N$13,IF(AND(All!$V151="P9",All!$AE151="RDP"),Ruler!N$14,IF(AND(All!$V151="P1",All!$AE151="RMS"),Ruler!N$6,IF(AND(All!$V151="P2",All!$AE151="RMS"),Ruler!N$15,IF(AND(All!$V151="P3",All!$AE151="RMS"),Ruler!N$16,IF(AND(All!$V151="P4",All!$AE151="RMS"),Ruler!N$17,IF(AND(All!$V151="P5",All!$AE151="RMS"),Ruler!N$18,IF(AND(All!$V151="P6",All!$AE151="RMS"),Ruler!N$19,IF(AND(All!$V151="P7",All!$AE151="RMS"),Ruler!N$20,IF(AND(All!$V151="P8",All!$AE151="RMS"),Ruler!N$21,IF(AND(All!$V151="P9",All!$AE151="RMS"),Ruler!N$22,IF(AND(All!$V151="P1",All!$AE151="RSS"),Ruler!N$6,IF(AND(All!$V151="P2",All!$AE151="RSS"),Ruler!N$23,IF(AND(All!$V151="P3",All!$AE151="RSS"),Ruler!N$24,IF(AND(All!$V151="P4",All!$AE151="RSS"),Ruler!N$25,IF(AND(All!$V151="P5",All!$AE151="RSS"),Ruler!N$26,IF(AND(All!$V151="P6",All!$AE151="RSS"),Ruler!N$27,IF(AND(All!$V151="P7",All!$AE151="RSS"),Ruler!N$28,IF(AND(All!$V151="P8",All!$AE151="RSS"),Ruler!N$29,IF(AND(All!$V151="P9",All!$AE151="RSS"),Ruler!N$30,0)))))))))))))))))))))))))))</f>
        <v>0</v>
      </c>
      <c r="BV151" s="325">
        <f>IF(AND(All!$V151="P1",All!$AE151="RDP"),Ruler!O$6,IF(AND(All!$V151="P2",All!$AE151="RDP"),Ruler!O$7,IF(AND(All!$V151="P3",All!$AE151="RDP"),Ruler!O$8,IF(AND(All!$V151="P4",All!$AE151="RDP"),Ruler!O$9,IF(AND(All!$V151="P5",All!$AE151="RDP"),Ruler!O$10,IF(AND(All!$V151="P6",All!$AE151="RDP"),Ruler!O$11,IF(AND(All!$V151="P7",All!$AE151="RDP"),Ruler!O$12,IF(AND(All!$V151="P8",All!$AE151="RDP"),Ruler!O$13,IF(AND(All!$V151="P9",All!$AE151="RDP"),Ruler!O$14,IF(AND(All!$V151="P1",All!$AE151="RMS"),Ruler!O$6,IF(AND(All!$V151="P2",All!$AE151="RMS"),Ruler!O$15,IF(AND(All!$V151="P3",All!$AE151="RMS"),Ruler!O$16,IF(AND(All!$V151="P4",All!$AE151="RMS"),Ruler!O$17,IF(AND(All!$V151="P5",All!$AE151="RMS"),Ruler!O$18,IF(AND(All!$V151="P6",All!$AE151="RMS"),Ruler!O$19,IF(AND(All!$V151="P7",All!$AE151="RMS"),Ruler!O$20,IF(AND(All!$V151="P8",All!$AE151="RMS"),Ruler!O$21,IF(AND(All!$V151="P9",All!$AE151="RMS"),Ruler!O$22,IF(AND(All!$V151="P1",All!$AE151="RSS"),Ruler!O$6,IF(AND(All!$V151="P2",All!$AE151="RSS"),Ruler!O$23,IF(AND(All!$V151="P3",All!$AE151="RSS"),Ruler!O$24,IF(AND(All!$V151="P4",All!$AE151="RSS"),Ruler!O$25,IF(AND(All!$V151="P5",All!$AE151="RSS"),Ruler!O$26,IF(AND(All!$V151="P6",All!$AE151="RSS"),Ruler!O$27,IF(AND(All!$V151="P7",All!$AE151="RSS"),Ruler!O$28,IF(AND(All!$V151="P8",All!$AE151="RSS"),Ruler!O$29,IF(AND(All!$V151="P9",All!$AE151="RSS"),Ruler!O$30,0)))))))))))))))))))))))))))</f>
        <v>0</v>
      </c>
      <c r="BW151" s="325">
        <f>IF(AND(All!$V151="P1",All!$AE151="RDP"),Ruler!P$6,IF(AND(All!$V151="P2",All!$AE151="RDP"),Ruler!P$7,IF(AND(All!$V151="P3",All!$AE151="RDP"),Ruler!P$8,IF(AND(All!$V151="P4",All!$AE151="RDP"),Ruler!P$9,IF(AND(All!$V151="P5",All!$AE151="RDP"),Ruler!P$10,IF(AND(All!$V151="P6",All!$AE151="RDP"),Ruler!P$11,IF(AND(All!$V151="P7",All!$AE151="RDP"),Ruler!P$12,IF(AND(All!$V151="P8",All!$AE151="RDP"),Ruler!P$13,IF(AND(All!$V151="P9",All!$AE151="RDP"),Ruler!P$14,IF(AND(All!$V151="P1",All!$AE151="RMS"),Ruler!P$6,IF(AND(All!$V151="P2",All!$AE151="RMS"),Ruler!P$15,IF(AND(All!$V151="P3",All!$AE151="RMS"),Ruler!P$16,IF(AND(All!$V151="P4",All!$AE151="RMS"),Ruler!P$17,IF(AND(All!$V151="P5",All!$AE151="RMS"),Ruler!P$18,IF(AND(All!$V151="P6",All!$AE151="RMS"),Ruler!P$19,IF(AND(All!$V151="P7",All!$AE151="RMS"),Ruler!P$20,IF(AND(All!$V151="P8",All!$AE151="RMS"),Ruler!P$21,IF(AND(All!$V151="P9",All!$AE151="RMS"),Ruler!P$22,IF(AND(All!$V151="P1",All!$AE151="RSS"),Ruler!P$6,IF(AND(All!$V151="P2",All!$AE151="RSS"),Ruler!P$23,IF(AND(All!$V151="P3",All!$AE151="RSS"),Ruler!P$24,IF(AND(All!$V151="P4",All!$AE151="RSS"),Ruler!P$25,IF(AND(All!$V151="P5",All!$AE151="RSS"),Ruler!P$26,IF(AND(All!$V151="P6",All!$AE151="RSS"),Ruler!P$27,IF(AND(All!$V151="P7",All!$AE151="RSS"),Ruler!P$28,IF(AND(All!$V151="P8",All!$AE151="RSS"),Ruler!P$29,IF(AND(All!$V151="P9",All!$AE151="RSS"),Ruler!P$30,0)))))))))))))))))))))))))))</f>
        <v>0</v>
      </c>
      <c r="BX151" s="325">
        <f>IF(AND(All!$V151="P1",All!$AE151="RDP"),Ruler!Q$6,IF(AND(All!$V151="P2",All!$AE151="RDP"),Ruler!Q$7,IF(AND(All!$V151="P3",All!$AE151="RDP"),Ruler!Q$8,IF(AND(All!$V151="P4",All!$AE151="RDP"),Ruler!Q$9,IF(AND(All!$V151="P5",All!$AE151="RDP"),Ruler!Q$10,IF(AND(All!$V151="P6",All!$AE151="RDP"),Ruler!Q$11,IF(AND(All!$V151="P7",All!$AE151="RDP"),Ruler!Q$12,IF(AND(All!$V151="P8",All!$AE151="RDP"),Ruler!Q$13,IF(AND(All!$V151="P9",All!$AE151="RDP"),Ruler!Q$14,IF(AND(All!$V151="P1",All!$AE151="RMS"),Ruler!Q$6,IF(AND(All!$V151="P2",All!$AE151="RMS"),Ruler!Q$15,IF(AND(All!$V151="P3",All!$AE151="RMS"),Ruler!Q$16,IF(AND(All!$V151="P4",All!$AE151="RMS"),Ruler!Q$17,IF(AND(All!$V151="P5",All!$AE151="RMS"),Ruler!Q$18,IF(AND(All!$V151="P6",All!$AE151="RMS"),Ruler!Q$19,IF(AND(All!$V151="P7",All!$AE151="RMS"),Ruler!Q$20,IF(AND(All!$V151="P8",All!$AE151="RMS"),Ruler!Q$21,IF(AND(All!$V151="P9",All!$AE151="RMS"),Ruler!Q$22,IF(AND(All!$V151="P1",All!$AE151="RSS"),Ruler!Q$6,IF(AND(All!$V151="P2",All!$AE151="RSS"),Ruler!Q$23,IF(AND(All!$V151="P3",All!$AE151="RSS"),Ruler!Q$24,IF(AND(All!$V151="P4",All!$AE151="RSS"),Ruler!Q$25,IF(AND(All!$V151="P5",All!$AE151="RSS"),Ruler!Q$26,IF(AND(All!$V151="P6",All!$AE151="RSS"),Ruler!Q$27,IF(AND(All!$V151="P7",All!$AE151="RSS"),Ruler!Q$28,IF(AND(All!$V151="P8",All!$AE151="RSS"),Ruler!Q$29,IF(AND(All!$V151="P9",All!$AE151="RSS"),Ruler!Q$30,0)))))))))))))))))))))))))))</f>
        <v>0</v>
      </c>
      <c r="BY151" s="325">
        <f>IF(AND(All!$V151="P1",All!$AE151="RDP"),Ruler!R$6,IF(AND(All!$V151="P2",All!$AE151="RDP"),Ruler!R$7,IF(AND(All!$V151="P3",All!$AE151="RDP"),Ruler!R$8,IF(AND(All!$V151="P4",All!$AE151="RDP"),Ruler!R$9,IF(AND(All!$V151="P5",All!$AE151="RDP"),Ruler!R$10,IF(AND(All!$V151="P6",All!$AE151="RDP"),Ruler!R$11,IF(AND(All!$V151="P7",All!$AE151="RDP"),Ruler!R$12,IF(AND(All!$V151="P8",All!$AE151="RDP"),Ruler!R$13,IF(AND(All!$V151="P9",All!$AE151="RDP"),Ruler!R$14,IF(AND(All!$V151="P1",All!$AE151="RMS"),Ruler!R$6,IF(AND(All!$V151="P2",All!$AE151="RMS"),Ruler!R$15,IF(AND(All!$V151="P3",All!$AE151="RMS"),Ruler!R$16,IF(AND(All!$V151="P4",All!$AE151="RMS"),Ruler!R$17,IF(AND(All!$V151="P5",All!$AE151="RMS"),Ruler!R$18,IF(AND(All!$V151="P6",All!$AE151="RMS"),Ruler!R$19,IF(AND(All!$V151="P7",All!$AE151="RMS"),Ruler!R$20,IF(AND(All!$V151="P8",All!$AE151="RMS"),Ruler!R$21,IF(AND(All!$V151="P9",All!$AE151="RMS"),Ruler!R$22,IF(AND(All!$V151="P1",All!$AE151="RSS"),Ruler!R$6,IF(AND(All!$V151="P2",All!$AE151="RSS"),Ruler!R$23,IF(AND(All!$V151="P3",All!$AE151="RSS"),Ruler!R$24,IF(AND(All!$V151="P4",All!$AE151="RSS"),Ruler!R$25,IF(AND(All!$V151="P5",All!$AE151="RSS"),Ruler!R$26,IF(AND(All!$V151="P6",All!$AE151="RSS"),Ruler!R$27,IF(AND(All!$V151="P7",All!$AE151="RSS"),Ruler!R$28,IF(AND(All!$V151="P8",All!$AE151="RSS"),Ruler!R$29,IF(AND(All!$V151="P9",All!$AE151="RSS"),Ruler!R$30,0)))))))))))))))))))))))))))</f>
        <v>0</v>
      </c>
      <c r="BZ151" s="325">
        <f>IF(AND(All!$V151="P1",All!$AE151="RDP"),Ruler!S$6,IF(AND(All!$V151="P2",All!$AE151="RDP"),Ruler!S$7,IF(AND(All!$V151="P3",All!$AE151="RDP"),Ruler!S$8,IF(AND(All!$V151="P4",All!$AE151="RDP"),Ruler!S$9,IF(AND(All!$V151="P5",All!$AE151="RDP"),Ruler!S$10,IF(AND(All!$V151="P6",All!$AE151="RDP"),Ruler!S$11,IF(AND(All!$V151="P7",All!$AE151="RDP"),Ruler!S$12,IF(AND(All!$V151="P8",All!$AE151="RDP"),Ruler!S$13,IF(AND(All!$V151="P9",All!$AE151="RDP"),Ruler!S$14,IF(AND(All!$V151="P1",All!$AE151="RMS"),Ruler!S$6,IF(AND(All!$V151="P2",All!$AE151="RMS"),Ruler!S$15,IF(AND(All!$V151="P3",All!$AE151="RMS"),Ruler!S$16,IF(AND(All!$V151="P4",All!$AE151="RMS"),Ruler!S$17,IF(AND(All!$V151="P5",All!$AE151="RMS"),Ruler!S$18,IF(AND(All!$V151="P6",All!$AE151="RMS"),Ruler!S$19,IF(AND(All!$V151="P7",All!$AE151="RMS"),Ruler!S$20,IF(AND(All!$V151="P8",All!$AE151="RMS"),Ruler!S$21,IF(AND(All!$V151="P9",All!$AE151="RMS"),Ruler!S$22,IF(AND(All!$V151="P1",All!$AE151="RSS"),Ruler!S$6,IF(AND(All!$V151="P2",All!$AE151="RSS"),Ruler!S$23,IF(AND(All!$V151="P3",All!$AE151="RSS"),Ruler!S$24,IF(AND(All!$V151="P4",All!$AE151="RSS"),Ruler!S$25,IF(AND(All!$V151="P5",All!$AE151="RSS"),Ruler!S$26,IF(AND(All!$V151="P6",All!$AE151="RSS"),Ruler!S$27,IF(AND(All!$V151="P7",All!$AE151="RSS"),Ruler!S$28,IF(AND(All!$V151="P8",All!$AE151="RSS"),Ruler!S$29,IF(AND(All!$V151="P9",All!$AE151="RSS"),Ruler!S$30,0)))))))))))))))))))))))))))</f>
        <v>0</v>
      </c>
      <c r="CA151" s="325">
        <f>IF(AND(All!$V151="P1",All!$AE151="RDP"),Ruler!T$6,IF(AND(All!$V151="P2",All!$AE151="RDP"),Ruler!T$7,IF(AND(All!$V151="P3",All!$AE151="RDP"),Ruler!T$8,IF(AND(All!$V151="P4",All!$AE151="RDP"),Ruler!T$9,IF(AND(All!$V151="P5",All!$AE151="RDP"),Ruler!T$10,IF(AND(All!$V151="P6",All!$AE151="RDP"),Ruler!T$11,IF(AND(All!$V151="P7",All!$AE151="RDP"),Ruler!T$12,IF(AND(All!$V151="P8",All!$AE151="RDP"),Ruler!T$13,IF(AND(All!$V151="P9",All!$AE151="RDP"),Ruler!T$14,IF(AND(All!$V151="P1",All!$AE151="RMS"),Ruler!T$6,IF(AND(All!$V151="P2",All!$AE151="RMS"),Ruler!T$15,IF(AND(All!$V151="P3",All!$AE151="RMS"),Ruler!T$16,IF(AND(All!$V151="P4",All!$AE151="RMS"),Ruler!T$17,IF(AND(All!$V151="P5",All!$AE151="RMS"),Ruler!T$18,IF(AND(All!$V151="P6",All!$AE151="RMS"),Ruler!T$19,IF(AND(All!$V151="P7",All!$AE151="RMS"),Ruler!T$20,IF(AND(All!$V151="P8",All!$AE151="RMS"),Ruler!T$21,IF(AND(All!$V151="P9",All!$AE151="RMS"),Ruler!T$22,IF(AND(All!$V151="P1",All!$AE151="RSS"),Ruler!T$6,IF(AND(All!$V151="P2",All!$AE151="RSS"),Ruler!T$23,IF(AND(All!$V151="P3",All!$AE151="RSS"),Ruler!T$24,IF(AND(All!$V151="P4",All!$AE151="RSS"),Ruler!T$25,IF(AND(All!$V151="P5",All!$AE151="RSS"),Ruler!T$26,IF(AND(All!$V151="P6",All!$AE151="RSS"),Ruler!T$27,IF(AND(All!$V151="P7",All!$AE151="RSS"),Ruler!T$28,IF(AND(All!$V151="P8",All!$AE151="RSS"),Ruler!T$29,IF(AND(All!$V151="P9",All!$AE151="RSS"),Ruler!T$30,0)))))))))))))))))))))))))))</f>
        <v>0</v>
      </c>
      <c r="CB151" s="325">
        <f>IF(AND(All!$V151="P1",All!$AE151="RDP"),Ruler!U$6,IF(AND(All!$V151="P2",All!$AE151="RDP"),Ruler!U$7,IF(AND(All!$V151="P3",All!$AE151="RDP"),Ruler!U$8,IF(AND(All!$V151="P4",All!$AE151="RDP"),Ruler!U$9,IF(AND(All!$V151="P5",All!$AE151="RDP"),Ruler!U$10,IF(AND(All!$V151="P6",All!$AE151="RDP"),Ruler!U$11,IF(AND(All!$V151="P7",All!$AE151="RDP"),Ruler!U$12,IF(AND(All!$V151="P8",All!$AE151="RDP"),Ruler!U$13,IF(AND(All!$V151="P9",All!$AE151="RDP"),Ruler!U$14,IF(AND(All!$V151="P1",All!$AE151="RMS"),Ruler!U$6,IF(AND(All!$V151="P2",All!$AE151="RMS"),Ruler!U$15,IF(AND(All!$V151="P3",All!$AE151="RMS"),Ruler!U$16,IF(AND(All!$V151="P4",All!$AE151="RMS"),Ruler!U$17,IF(AND(All!$V151="P5",All!$AE151="RMS"),Ruler!U$18,IF(AND(All!$V151="P6",All!$AE151="RMS"),Ruler!U$19,IF(AND(All!$V151="P7",All!$AE151="RMS"),Ruler!U$20,IF(AND(All!$V151="P8",All!$AE151="RMS"),Ruler!U$21,IF(AND(All!$V151="P9",All!$AE151="RMS"),Ruler!U$22,IF(AND(All!$V151="P1",All!$AE151="RSS"),Ruler!U$6,IF(AND(All!$V151="P2",All!$AE151="RSS"),Ruler!U$23,IF(AND(All!$V151="P3",All!$AE151="RSS"),Ruler!U$24,IF(AND(All!$V151="P4",All!$AE151="RSS"),Ruler!U$25,IF(AND(All!$V151="P5",All!$AE151="RSS"),Ruler!U$26,IF(AND(All!$V151="P6",All!$AE151="RSS"),Ruler!U$27,IF(AND(All!$V151="P7",All!$AE151="RSS"),Ruler!U$28,IF(AND(All!$V151="P8",All!$AE151="RSS"),Ruler!U$29,IF(AND(All!$V151="P9",All!$AE151="RSS"),Ruler!U$30,0)))))))))))))))))))))))))))</f>
        <v>0</v>
      </c>
      <c r="CC151" s="325">
        <f>IF(AND(All!$V151="P1",All!$AE151="RDP"),Ruler!V$6,IF(AND(All!$V151="P2",All!$AE151="RDP"),Ruler!V$7,IF(AND(All!$V151="P3",All!$AE151="RDP"),Ruler!V$8,IF(AND(All!$V151="P4",All!$AE151="RDP"),Ruler!V$9,IF(AND(All!$V151="P5",All!$AE151="RDP"),Ruler!V$10,IF(AND(All!$V151="P6",All!$AE151="RDP"),Ruler!V$11,IF(AND(All!$V151="P7",All!$AE151="RDP"),Ruler!V$12,IF(AND(All!$V151="P8",All!$AE151="RDP"),Ruler!V$13,IF(AND(All!$V151="P9",All!$AE151="RDP"),Ruler!V$14,IF(AND(All!$V151="P1",All!$AE151="RMS"),Ruler!V$6,IF(AND(All!$V151="P2",All!$AE151="RMS"),Ruler!V$15,IF(AND(All!$V151="P3",All!$AE151="RMS"),Ruler!V$16,IF(AND(All!$V151="P4",All!$AE151="RMS"),Ruler!V$17,IF(AND(All!$V151="P5",All!$AE151="RMS"),Ruler!V$18,IF(AND(All!$V151="P6",All!$AE151="RMS"),Ruler!V$19,IF(AND(All!$V151="P7",All!$AE151="RMS"),Ruler!V$20,IF(AND(All!$V151="P8",All!$AE151="RMS"),Ruler!V$21,IF(AND(All!$V151="P9",All!$AE151="RMS"),Ruler!V$22,IF(AND(All!$V151="P1",All!$AE151="RSS"),Ruler!V$6,IF(AND(All!$V151="P2",All!$AE151="RSS"),Ruler!V$23,IF(AND(All!$V151="P3",All!$AE151="RSS"),Ruler!V$24,IF(AND(All!$V151="P4",All!$AE151="RSS"),Ruler!V$25,IF(AND(All!$V151="P5",All!$AE151="RSS"),Ruler!V$26,IF(AND(All!$V151="P6",All!$AE151="RSS"),Ruler!V$27,IF(AND(All!$V151="P7",All!$AE151="RSS"),Ruler!V$28,IF(AND(All!$V151="P8",All!$AE151="RSS"),Ruler!V$29,IF(AND(All!$V151="P9",All!$AE151="RSS"),Ruler!V$30,0)))))))))))))))))))))))))))</f>
        <v>0</v>
      </c>
      <c r="CD151" s="325">
        <f>IF(AND(All!$V151="P1",All!$AE151="RDP"),Ruler!W$6,IF(AND(All!$V151="P2",All!$AE151="RDP"),Ruler!W$7,IF(AND(All!$V151="P3",All!$AE151="RDP"),Ruler!W$8,IF(AND(All!$V151="P4",All!$AE151="RDP"),Ruler!W$9,IF(AND(All!$V151="P5",All!$AE151="RDP"),Ruler!W$10,IF(AND(All!$V151="P6",All!$AE151="RDP"),Ruler!W$11,IF(AND(All!$V151="P7",All!$AE151="RDP"),Ruler!W$12,IF(AND(All!$V151="P8",All!$AE151="RDP"),Ruler!W$13,IF(AND(All!$V151="P9",All!$AE151="RDP"),Ruler!W$14,IF(AND(All!$V151="P1",All!$AE151="RMS"),Ruler!W$6,IF(AND(All!$V151="P2",All!$AE151="RMS"),Ruler!W$15,IF(AND(All!$V151="P3",All!$AE151="RMS"),Ruler!W$16,IF(AND(All!$V151="P4",All!$AE151="RMS"),Ruler!W$17,IF(AND(All!$V151="P5",All!$AE151="RMS"),Ruler!W$18,IF(AND(All!$V151="P6",All!$AE151="RMS"),Ruler!W$19,IF(AND(All!$V151="P7",All!$AE151="RMS"),Ruler!W$20,IF(AND(All!$V151="P8",All!$AE151="RMS"),Ruler!W$21,IF(AND(All!$V151="P9",All!$AE151="RMS"),Ruler!W$22,IF(AND(All!$V151="P1",All!$AE151="RSS"),Ruler!W$6,IF(AND(All!$V151="P2",All!$AE151="RSS"),Ruler!W$23,IF(AND(All!$V151="P3",All!$AE151="RSS"),Ruler!W$24,IF(AND(All!$V151="P4",All!$AE151="RSS"),Ruler!W$25,IF(AND(All!$V151="P5",All!$AE151="RSS"),Ruler!W$26,IF(AND(All!$V151="P6",All!$AE151="RSS"),Ruler!W$27,IF(AND(All!$V151="P7",All!$AE151="RSS"),Ruler!W$28,IF(AND(All!$V151="P8",All!$AE151="RSS"),Ruler!W$29,IF(AND(All!$V151="P9",All!$AE151="RSS"),Ruler!W$30,0)))))))))))))))))))))))))))</f>
        <v>0</v>
      </c>
      <c r="CE151" s="325">
        <f>IF(AND(All!$V151="P1",All!$AE151="RDP"),Ruler!X$6,IF(AND(All!$V151="P2",All!$AE151="RDP"),Ruler!X$7,IF(AND(All!$V151="P3",All!$AE151="RDP"),Ruler!X$8,IF(AND(All!$V151="P4",All!$AE151="RDP"),Ruler!X$9,IF(AND(All!$V151="P5",All!$AE151="RDP"),Ruler!X$10,IF(AND(All!$V151="P6",All!$AE151="RDP"),Ruler!X$11,IF(AND(All!$V151="P7",All!$AE151="RDP"),Ruler!X$12,IF(AND(All!$V151="P8",All!$AE151="RDP"),Ruler!X$13,IF(AND(All!$V151="P9",All!$AE151="RDP"),Ruler!X$14,IF(AND(All!$V151="P1",All!$AE151="RMS"),Ruler!X$6,IF(AND(All!$V151="P2",All!$AE151="RMS"),Ruler!X$15,IF(AND(All!$V151="P3",All!$AE151="RMS"),Ruler!X$16,IF(AND(All!$V151="P4",All!$AE151="RMS"),Ruler!X$17,IF(AND(All!$V151="P5",All!$AE151="RMS"),Ruler!X$18,IF(AND(All!$V151="P6",All!$AE151="RMS"),Ruler!X$19,IF(AND(All!$V151="P7",All!$AE151="RMS"),Ruler!X$20,IF(AND(All!$V151="P8",All!$AE151="RMS"),Ruler!X$21,IF(AND(All!$V151="P9",All!$AE151="RMS"),Ruler!X$22,IF(AND(All!$V151="P1",All!$AE151="RSS"),Ruler!X$6,IF(AND(All!$V151="P2",All!$AE151="RSS"),Ruler!X$23,IF(AND(All!$V151="P3",All!$AE151="RSS"),Ruler!X$24,IF(AND(All!$V151="P4",All!$AE151="RSS"),Ruler!X$25,IF(AND(All!$V151="P5",All!$AE151="RSS"),Ruler!X$26,IF(AND(All!$V151="P6",All!$AE151="RSS"),Ruler!X$27,IF(AND(All!$V151="P7",All!$AE151="RSS"),Ruler!X$28,IF(AND(All!$V151="P8",All!$AE151="RSS"),Ruler!X$29,IF(AND(All!$V151="P9",All!$AE151="RSS"),Ruler!X$30,0)))))))))))))))))))))))))))</f>
        <v>0</v>
      </c>
      <c r="CF151" s="325">
        <f>IF(AND(All!$V151="P1",All!$AE151="RDP"),Ruler!Y$6,IF(AND(All!$V151="P2",All!$AE151="RDP"),Ruler!Y$7,IF(AND(All!$V151="P3",All!$AE151="RDP"),Ruler!Y$8,IF(AND(All!$V151="P4",All!$AE151="RDP"),Ruler!Y$9,IF(AND(All!$V151="P5",All!$AE151="RDP"),Ruler!Y$10,IF(AND(All!$V151="P6",All!$AE151="RDP"),Ruler!Y$11,IF(AND(All!$V151="P7",All!$AE151="RDP"),Ruler!Y$12,IF(AND(All!$V151="P8",All!$AE151="RDP"),Ruler!Y$13,IF(AND(All!$V151="P9",All!$AE151="RDP"),Ruler!Y$14,IF(AND(All!$V151="P1",All!$AE151="RMS"),Ruler!Y$6,IF(AND(All!$V151="P2",All!$AE151="RMS"),Ruler!Y$15,IF(AND(All!$V151="P3",All!$AE151="RMS"),Ruler!Y$16,IF(AND(All!$V151="P4",All!$AE151="RMS"),Ruler!Y$17,IF(AND(All!$V151="P5",All!$AE151="RMS"),Ruler!Y$18,IF(AND(All!$V151="P6",All!$AE151="RMS"),Ruler!Y$19,IF(AND(All!$V151="P7",All!$AE151="RMS"),Ruler!Y$20,IF(AND(All!$V151="P8",All!$AE151="RMS"),Ruler!Y$21,IF(AND(All!$V151="P9",All!$AE151="RMS"),Ruler!Y$22,IF(AND(All!$V151="P1",All!$AE151="RSS"),Ruler!Y$6,IF(AND(All!$V151="P2",All!$AE151="RSS"),Ruler!Y$23,IF(AND(All!$V151="P3",All!$AE151="RSS"),Ruler!Y$24,IF(AND(All!$V151="P4",All!$AE151="RSS"),Ruler!Y$25,IF(AND(All!$V151="P5",All!$AE151="RSS"),Ruler!Y$26,IF(AND(All!$V151="P6",All!$AE151="RSS"),Ruler!Y$27,IF(AND(All!$V151="P7",All!$AE151="RSS"),Ruler!Y$28,IF(AND(All!$V151="P8",All!$AE151="RSS"),Ruler!Y$29,IF(AND(All!$V151="P9",All!$AE151="RSS"),Ruler!Y$30,0)))))))))))))))))))))))))))</f>
        <v>0</v>
      </c>
      <c r="CG151" s="325">
        <f>IF(AND(All!$V151="P1",All!$AE151="RDP"),Ruler!Z$6,IF(AND(All!$V151="P2",All!$AE151="RDP"),Ruler!Z$7,IF(AND(All!$V151="P3",All!$AE151="RDP"),Ruler!Z$8,IF(AND(All!$V151="P4",All!$AE151="RDP"),Ruler!Z$9,IF(AND(All!$V151="P5",All!$AE151="RDP"),Ruler!Z$10,IF(AND(All!$V151="P6",All!$AE151="RDP"),Ruler!Z$11,IF(AND(All!$V151="P7",All!$AE151="RDP"),Ruler!Z$12,IF(AND(All!$V151="P8",All!$AE151="RDP"),Ruler!Z$13,IF(AND(All!$V151="P9",All!$AE151="RDP"),Ruler!Z$14,IF(AND(All!$V151="P1",All!$AE151="RMS"),Ruler!Z$6,IF(AND(All!$V151="P2",All!$AE151="RMS"),Ruler!Z$15,IF(AND(All!$V151="P3",All!$AE151="RMS"),Ruler!Z$16,IF(AND(All!$V151="P4",All!$AE151="RMS"),Ruler!Z$17,IF(AND(All!$V151="P5",All!$AE151="RMS"),Ruler!Z$18,IF(AND(All!$V151="P6",All!$AE151="RMS"),Ruler!Z$19,IF(AND(All!$V151="P7",All!$AE151="RMS"),Ruler!Z$20,IF(AND(All!$V151="P8",All!$AE151="RMS"),Ruler!Z$21,IF(AND(All!$V151="P9",All!$AE151="RMS"),Ruler!Z$22,IF(AND(All!$V151="P1",All!$AE151="RSS"),Ruler!Z$6,IF(AND(All!$V151="P2",All!$AE151="RSS"),Ruler!Z$23,IF(AND(All!$V151="P3",All!$AE151="RSS"),Ruler!Z$24,IF(AND(All!$V151="P4",All!$AE151="RSS"),Ruler!Z$25,IF(AND(All!$V151="P5",All!$AE151="RSS"),Ruler!Z$26,IF(AND(All!$V151="P6",All!$AE151="RSS"),Ruler!Z$27,IF(AND(All!$V151="P7",All!$AE151="RSS"),Ruler!Z$28,IF(AND(All!$V151="P8",All!$AE151="RSS"),Ruler!Z$29,IF(AND(All!$V151="P9",All!$AE151="RSS"),Ruler!Z$30,0)))))))))))))))))))))))))))</f>
        <v>0</v>
      </c>
      <c r="CH151" s="325">
        <f>IF(AND(All!$V151="P1",All!$AE151="RDP"),Ruler!AA$6,IF(AND(All!$V151="P2",All!$AE151="RDP"),Ruler!AA$7,IF(AND(All!$V151="P3",All!$AE151="RDP"),Ruler!AA$8,IF(AND(All!$V151="P4",All!$AE151="RDP"),Ruler!AA$9,IF(AND(All!$V151="P5",All!$AE151="RDP"),Ruler!AA$10,IF(AND(All!$V151="P6",All!$AE151="RDP"),Ruler!AA$11,IF(AND(All!$V151="P7",All!$AE151="RDP"),Ruler!AA$12,IF(AND(All!$V151="P8",All!$AE151="RDP"),Ruler!AA$13,IF(AND(All!$V151="P9",All!$AE151="RDP"),Ruler!AA$14,IF(AND(All!$V151="P1",All!$AE151="RMS"),Ruler!AA$6,IF(AND(All!$V151="P2",All!$AE151="RMS"),Ruler!AA$15,IF(AND(All!$V151="P3",All!$AE151="RMS"),Ruler!AA$16,IF(AND(All!$V151="P4",All!$AE151="RMS"),Ruler!AA$17,IF(AND(All!$V151="P5",All!$AE151="RMS"),Ruler!AA$18,IF(AND(All!$V151="P6",All!$AE151="RMS"),Ruler!AA$19,IF(AND(All!$V151="P7",All!$AE151="RMS"),Ruler!AA$20,IF(AND(All!$V151="P8",All!$AE151="RMS"),Ruler!AA$21,IF(AND(All!$V151="P9",All!$AE151="RMS"),Ruler!AA$22,IF(AND(All!$V151="P1",All!$AE151="RSS"),Ruler!AA$6,IF(AND(All!$V151="P2",All!$AE151="RSS"),Ruler!AA$23,IF(AND(All!$V151="P3",All!$AE151="RSS"),Ruler!AA$24,IF(AND(All!$V151="P4",All!$AE151="RSS"),Ruler!AA$25,IF(AND(All!$V151="P5",All!$AE151="RSS"),Ruler!AA$26,IF(AND(All!$V151="P6",All!$AE151="RSS"),Ruler!AA$27,IF(AND(All!$V151="P7",All!$AE151="RSS"),Ruler!AA$28,IF(AND(All!$V151="P8",All!$AE151="RSS"),Ruler!AA$29,IF(AND(All!$V151="P9",All!$AE151="RSS"),Ruler!AA$30,0)))))))))))))))))))))))))))</f>
        <v>0</v>
      </c>
      <c r="CI151" s="325">
        <f>IF(AND(All!$V151="P1",All!$AE151="RDP"),Ruler!AB$6,IF(AND(All!$V151="P2",All!$AE151="RDP"),Ruler!AB$7,IF(AND(All!$V151="P3",All!$AE151="RDP"),Ruler!AB$8,IF(AND(All!$V151="P4",All!$AE151="RDP"),Ruler!AB$9,IF(AND(All!$V151="P5",All!$AE151="RDP"),Ruler!AB$10,IF(AND(All!$V151="P6",All!$AE151="RDP"),Ruler!AB$11,IF(AND(All!$V151="P7",All!$AE151="RDP"),Ruler!AB$12,IF(AND(All!$V151="P8",All!$AE151="RDP"),Ruler!AB$13,IF(AND(All!$V151="P9",All!$AE151="RDP"),Ruler!AB$14,IF(AND(All!$V151="P1",All!$AE151="RMS"),Ruler!AB$6,IF(AND(All!$V151="P2",All!$AE151="RMS"),Ruler!AB$15,IF(AND(All!$V151="P3",All!$AE151="RMS"),Ruler!AB$16,IF(AND(All!$V151="P4",All!$AE151="RMS"),Ruler!AB$17,IF(AND(All!$V151="P5",All!$AE151="RMS"),Ruler!AB$18,IF(AND(All!$V151="P6",All!$AE151="RMS"),Ruler!AB$19,IF(AND(All!$V151="P7",All!$AE151="RMS"),Ruler!AB$20,IF(AND(All!$V151="P8",All!$AE151="RMS"),Ruler!AB$21,IF(AND(All!$V151="P9",All!$AE151="RMS"),Ruler!AB$22,IF(AND(All!$V151="P1",All!$AE151="RSS"),Ruler!AB$6,IF(AND(All!$V151="P2",All!$AE151="RSS"),Ruler!AB$23,IF(AND(All!$V151="P3",All!$AE151="RSS"),Ruler!AB$24,IF(AND(All!$V151="P4",All!$AE151="RSS"),Ruler!AB$25,IF(AND(All!$V151="P5",All!$AE151="RSS"),Ruler!AB$26,IF(AND(All!$V151="P6",All!$AE151="RSS"),Ruler!AB$27,IF(AND(All!$V151="P7",All!$AE151="RSS"),Ruler!AB$28,IF(AND(All!$V151="P8",All!$AE151="RSS"),Ruler!AB$29,IF(AND(All!$V151="P9",All!$AE151="RSS"),Ruler!AB$30,0)))))))))))))))))))))))))))</f>
        <v>0</v>
      </c>
      <c r="CJ151" s="323">
        <f>Table9[[#This Row],[R-B1]]-Table9[[#This Row],[B1]]</f>
        <v>0</v>
      </c>
      <c r="CK151" s="43">
        <f>Table9[[#This Row],[R-B2]]-Table9[[#This Row],[B2]]</f>
        <v>0</v>
      </c>
      <c r="CL151" s="43">
        <f>Table9[[#This Row],[R-B3]]-Table9[[#This Row],[B3]]</f>
        <v>0</v>
      </c>
      <c r="CM151" s="43">
        <f>Table9[[#This Row],[R-B4]]-Table9[[#This Row],[B4]]</f>
        <v>0</v>
      </c>
      <c r="CN151" s="43">
        <f>Table9[[#This Row],[R-B5]]-Table9[[#This Row],[B5]]</f>
        <v>0</v>
      </c>
      <c r="CO151" s="43">
        <f>Table9[[#This Row],[R-B6]]-Table9[[#This Row],[B6]]</f>
        <v>0</v>
      </c>
      <c r="CP151" s="43">
        <f>Table9[[#This Row],[R-B7]]-Table9[[#This Row],[B7]]</f>
        <v>0</v>
      </c>
      <c r="CQ151" s="43">
        <f>Table9[[#This Row],[R-B8]]-Table9[[#This Row],[B8]]</f>
        <v>0</v>
      </c>
      <c r="CR151" s="43">
        <f>Table9[[#This Row],[R-B9]]-Table9[[#This Row],[B9]]</f>
        <v>0</v>
      </c>
      <c r="CS151" s="43">
        <f>Table9[[#This Row],[R-B10]]-Table9[[#This Row],[B10]]</f>
        <v>0</v>
      </c>
      <c r="CT151" s="43">
        <f>Table9[[#This Row],[R-B11]]-Table9[[#This Row],[B11]]</f>
        <v>0</v>
      </c>
      <c r="CU151" s="43">
        <f>Table9[[#This Row],[R-B12]]-Table9[[#This Row],[B12]]</f>
        <v>0</v>
      </c>
      <c r="CV151" s="43">
        <f>Table9[[#This Row],[R-K1]]-Table9[[#This Row],[K1]]</f>
        <v>0</v>
      </c>
      <c r="CW151" s="43">
        <f>Table9[[#This Row],[R-K2]]-Table9[[#This Row],[K2]]</f>
        <v>0</v>
      </c>
      <c r="CX151" s="43">
        <f>Table9[[#This Row],[R-K3]]-Table9[[#This Row],[K3]]</f>
        <v>0</v>
      </c>
      <c r="CY151" s="43">
        <f>Table9[[#This Row],[R-K4]]-Table9[[#This Row],[K4]]</f>
        <v>0</v>
      </c>
      <c r="CZ151" s="43">
        <f>Table9[[#This Row],[R-K5]]-Table9[[#This Row],[K5]]</f>
        <v>0</v>
      </c>
      <c r="DA151" s="43">
        <f>Table9[[#This Row],[R-P1]]-Table9[[#This Row],[P1]]</f>
        <v>0</v>
      </c>
      <c r="DB151" s="43">
        <f>Table9[[#This Row],[R-P2]]-Table9[[#This Row],[P2]]</f>
        <v>0</v>
      </c>
      <c r="DC151" s="43">
        <f>Table9[[#This Row],[R-P3]]-Table9[[#This Row],[P3]]</f>
        <v>0</v>
      </c>
      <c r="DD151" s="43">
        <f>Table9[[#This Row],[R-P4]]-Table9[[#This Row],[P4]]</f>
        <v>0</v>
      </c>
      <c r="DE151" s="43">
        <f>Table9[[#This Row],[R-P5]]-Table9[[#This Row],[P5]]</f>
        <v>0</v>
      </c>
      <c r="DF151" s="43">
        <f>Table9[[#This Row],[R-E1]]-Table9[[#This Row],[E1]]</f>
        <v>0</v>
      </c>
      <c r="DG151" s="328">
        <f>Table9[[#This Row],[R-E2]]-Table9[[#This Row],[E2]]</f>
        <v>0</v>
      </c>
      <c r="DH151" s="43">
        <f>COUNTIF(Table9[[#This Row],[G-B1]:[G-B12]],"&lt;=0")/12*100</f>
        <v>100</v>
      </c>
      <c r="DI151" s="43">
        <f>COUNTIF(Table9[[#This Row],[G-K1]:[G-K5]],"&lt;=0")/5*100</f>
        <v>100</v>
      </c>
      <c r="DJ151" s="43">
        <f>COUNTIF(Table9[[#This Row],[G-P1]:[G-P5]],"&lt;=0")/5*100</f>
        <v>100</v>
      </c>
      <c r="DK151" s="43">
        <f>COUNTIF(Table9[[#This Row],[G-E1]:[G-E2]],"&lt;=0")/2*100</f>
        <v>100</v>
      </c>
      <c r="DL151" s="450">
        <f>IF(AE151="RDP",(COUNTIF(Table9[[#This Row],[G-B3]],"&lt;=0")+COUNTIF(Table9[[#This Row],[G-B4]],"&lt;=0")+COUNTIF(Table9[[#This Row],[G-B7]],"&lt;=0")+COUNTIF(Table9[[#This Row],[G-B11]],"&lt;=0")+COUNTIF(Table9[[#This Row],[G-K2]],"&lt;=0"))/5*100,IF(AE151="RMS",(COUNTIF(Table9[[#This Row],[G-B4]],"&lt;=0")+COUNTIF(Table9[[#This Row],[G-B5]],"&lt;=0")+COUNTIF(Table9[[#This Row],[G-B10]],"&lt;=0")+COUNTIF(Table9[[#This Row],[G-B12]],"&lt;=0")+COUNTIF(Table9[[#This Row],[G-K2]],"&lt;=0"))/5*100,IF(AE151="RSS",(COUNTIF(Table9[[#This Row],[G-B1]],"&lt;=0")+COUNTIF(Table9[[#This Row],[G-B2]],"&lt;=0")+COUNTIF(Table9[[#This Row],[G-B6]],"&lt;=0")+COUNTIF(Table9[[#This Row],[G-B11]],"&lt;=0")+COUNTIF(Table9[[#This Row],[G-B12]],"&lt;=0"))/5*100,0)))</f>
        <v>0</v>
      </c>
      <c r="DR151" s="332"/>
      <c r="DW151" s="332"/>
      <c r="DX151" s="42"/>
      <c r="DY151" s="42"/>
      <c r="DZ151" s="42"/>
      <c r="EA151" s="333"/>
      <c r="EB151" s="342"/>
      <c r="EC151" s="339"/>
      <c r="ED151" s="339"/>
      <c r="EE151" s="338"/>
    </row>
    <row r="152" spans="2:135" ht="79.5" hidden="1" customHeight="1" thickBot="1" x14ac:dyDescent="0.35">
      <c r="B152" s="282">
        <v>157</v>
      </c>
      <c r="C152" s="42" t="s">
        <v>134</v>
      </c>
      <c r="D152" s="45">
        <v>46197</v>
      </c>
      <c r="E152" s="44" t="s">
        <v>1264</v>
      </c>
      <c r="F152" s="43">
        <v>1000062</v>
      </c>
      <c r="G152" s="357">
        <f t="shared" ca="1" si="9"/>
        <v>38.275704842085247</v>
      </c>
      <c r="H152" s="283">
        <v>32345</v>
      </c>
      <c r="I152" s="43" t="s">
        <v>179</v>
      </c>
      <c r="J152" s="43" t="s">
        <v>137</v>
      </c>
      <c r="K152" s="43" t="s">
        <v>138</v>
      </c>
      <c r="L152" s="43" t="s">
        <v>147</v>
      </c>
      <c r="M152" s="42" t="s">
        <v>349</v>
      </c>
      <c r="N152" s="43" t="s">
        <v>1265</v>
      </c>
      <c r="O152" s="43" t="s">
        <v>142</v>
      </c>
      <c r="P152" s="44" t="s">
        <v>1266</v>
      </c>
      <c r="Q152" s="43" t="s">
        <v>144</v>
      </c>
      <c r="R152" s="43" t="s">
        <v>185</v>
      </c>
      <c r="S152" s="45">
        <v>40893</v>
      </c>
      <c r="T152" s="286">
        <f ca="1">YEARFRAC(S152,$T$1)</f>
        <v>14.844444444444445</v>
      </c>
      <c r="U152" s="46">
        <f ca="1">Table9[[#This Row],[Years in PET]]</f>
        <v>14.844444444444445</v>
      </c>
      <c r="V152" s="43" t="s">
        <v>57</v>
      </c>
      <c r="W152" s="46"/>
      <c r="X152" s="46">
        <f ca="1">($T$1-Table9[[#This Row],[Date of Appointment to Current Grade]])/365</f>
        <v>2.555156896879764</v>
      </c>
      <c r="Y152" s="45">
        <v>45383</v>
      </c>
      <c r="Z152" s="282" t="s">
        <v>187</v>
      </c>
      <c r="AA152" s="45">
        <v>45413</v>
      </c>
      <c r="AB152" s="46">
        <f ca="1">($T$1-Table9[[#This Row],[Date in Position]])/365</f>
        <v>2.4729651160578463</v>
      </c>
      <c r="AC152" s="43"/>
      <c r="AD152" s="43"/>
      <c r="AE152" s="43"/>
      <c r="AF152" s="43" t="s">
        <v>148</v>
      </c>
      <c r="AG152" s="47" t="s">
        <v>1267</v>
      </c>
      <c r="AH152" s="47" t="s">
        <v>1268</v>
      </c>
      <c r="AI152" s="47" t="s">
        <v>1269</v>
      </c>
      <c r="AJ152" s="42" t="s">
        <v>1270</v>
      </c>
      <c r="AK152" s="48" t="s">
        <v>1271</v>
      </c>
      <c r="AL152" s="282" t="s">
        <v>153</v>
      </c>
      <c r="AM152" s="48" t="s">
        <v>1272</v>
      </c>
      <c r="AN152" s="323">
        <v>2</v>
      </c>
      <c r="AO152" s="43">
        <v>1</v>
      </c>
      <c r="AP152" s="43">
        <v>1</v>
      </c>
      <c r="AQ152" s="43">
        <v>2</v>
      </c>
      <c r="AR152" s="43">
        <v>2</v>
      </c>
      <c r="AS152" s="43">
        <v>1</v>
      </c>
      <c r="AT152" s="43">
        <v>2</v>
      </c>
      <c r="AU152" s="43">
        <v>2</v>
      </c>
      <c r="AV152" s="43">
        <v>1</v>
      </c>
      <c r="AW152" s="43">
        <v>2</v>
      </c>
      <c r="AX152" s="43">
        <v>2</v>
      </c>
      <c r="AY152" s="43">
        <v>2</v>
      </c>
      <c r="AZ152" s="43">
        <v>2</v>
      </c>
      <c r="BA152" s="43">
        <v>2</v>
      </c>
      <c r="BB152" s="43">
        <v>1</v>
      </c>
      <c r="BC152" s="43">
        <v>1</v>
      </c>
      <c r="BD152" s="43">
        <v>1</v>
      </c>
      <c r="BE152" s="43">
        <v>1</v>
      </c>
      <c r="BF152" s="43">
        <v>1</v>
      </c>
      <c r="BG152" s="43">
        <v>1</v>
      </c>
      <c r="BH152" s="43">
        <v>1</v>
      </c>
      <c r="BI152" s="43">
        <v>1</v>
      </c>
      <c r="BJ152" s="43">
        <v>0</v>
      </c>
      <c r="BK152" s="328">
        <v>0</v>
      </c>
      <c r="BL152" s="325">
        <f>IF(AND(All!$V152="P1",All!$AE152="RDP"),Ruler!E$6,IF(AND(All!$V152="P2",All!$AE152="RDP"),Ruler!E$7,IF(AND(All!$V152="P3",All!$AE152="RDP"),Ruler!E$8,IF(AND(All!$V152="P4",All!$AE152="RDP"),Ruler!E$9,IF(AND(All!$V152="P5",All!$AE152="RDP"),Ruler!E$10,IF(AND(All!$V152="P6",All!$AE152="RDP"),Ruler!E$11,IF(AND(All!$V152="P7",All!$AE152="RDP"),Ruler!E$12,IF(AND(All!$V152="P8",All!$AE152="RDP"),Ruler!E$13,IF(AND(All!$V152="P9",All!$AE152="RDP"),Ruler!E$14,IF(AND(All!$V152="P1",All!$AE152="RMS"),Ruler!E$6,IF(AND(All!$V152="P2",All!$AE152="RMS"),Ruler!E$15,IF(AND(All!$V152="P3",All!$AE152="RMS"),Ruler!E$16,IF(AND(All!$V152="P4",All!$AE152="RMS"),Ruler!E$17,IF(AND(All!$V152="P5",All!$AE152="RMS"),Ruler!E$18,IF(AND(All!$V152="P6",All!$AE152="RMS"),Ruler!E$19,IF(AND(All!$V152="P7",All!$AE152="RMS"),Ruler!E$20,IF(AND(All!$V152="P8",All!$AE152="RMS"),Ruler!E$21,IF(AND(All!$V152="P9",All!$AE152="RMS"),Ruler!E$22,IF(AND(All!$V152="P1",All!$AE152="RSS"),Ruler!E$6,IF(AND(All!$V152="P2",All!$AE152="RSS"),Ruler!E$23,IF(AND(All!$V152="P3",All!$AE152="RSS"),Ruler!E$24,IF(AND(All!$V152="P4",All!$AE152="RSS"),Ruler!E$25,IF(AND(All!$V152="P5",All!$AE152="RSS"),Ruler!E$26,IF(AND(All!$V152="P6",All!$AE152="RSS"),Ruler!E$27,IF(AND(All!$V152="P7",All!$AE152="RSS"),Ruler!E$28,IF(AND(All!$V152="P8",All!$AE152="RSS"),Ruler!E$29,IF(AND(All!$V152="P9",All!$AE152="RSS"),Ruler!E$30,0)))))))))))))))))))))))))))</f>
        <v>0</v>
      </c>
      <c r="BM152" s="325">
        <f>IF(AND(All!$V152="P1",All!$AE152="RDP"),Ruler!F$6,IF(AND(All!$V152="P2",All!$AE152="RDP"),Ruler!F$7,IF(AND(All!$V152="P3",All!$AE152="RDP"),Ruler!F$8,IF(AND(All!$V152="P4",All!$AE152="RDP"),Ruler!F$9,IF(AND(All!$V152="P5",All!$AE152="RDP"),Ruler!F$10,IF(AND(All!$V152="P6",All!$AE152="RDP"),Ruler!F$11,IF(AND(All!$V152="P7",All!$AE152="RDP"),Ruler!F$12,IF(AND(All!$V152="P8",All!$AE152="RDP"),Ruler!F$13,IF(AND(All!$V152="P9",All!$AE152="RDP"),Ruler!F$14,IF(AND(All!$V152="P1",All!$AE152="RMS"),Ruler!F$6,IF(AND(All!$V152="P2",All!$AE152="RMS"),Ruler!F$15,IF(AND(All!$V152="P3",All!$AE152="RMS"),Ruler!F$16,IF(AND(All!$V152="P4",All!$AE152="RMS"),Ruler!F$17,IF(AND(All!$V152="P5",All!$AE152="RMS"),Ruler!F$18,IF(AND(All!$V152="P6",All!$AE152="RMS"),Ruler!F$19,IF(AND(All!$V152="P7",All!$AE152="RMS"),Ruler!F$20,IF(AND(All!$V152="P8",All!$AE152="RMS"),Ruler!F$21,IF(AND(All!$V152="P9",All!$AE152="RMS"),Ruler!F$22,IF(AND(All!$V152="P1",All!$AE152="RSS"),Ruler!F$6,IF(AND(All!$V152="P2",All!$AE152="RSS"),Ruler!F$23,IF(AND(All!$V152="P3",All!$AE152="RSS"),Ruler!F$24,IF(AND(All!$V152="P4",All!$AE152="RSS"),Ruler!F$25,IF(AND(All!$V152="P5",All!$AE152="RSS"),Ruler!F$26,IF(AND(All!$V152="P6",All!$AE152="RSS"),Ruler!F$27,IF(AND(All!$V152="P7",All!$AE152="RSS"),Ruler!F$28,IF(AND(All!$V152="P8",All!$AE152="RSS"),Ruler!F$29,IF(AND(All!$V152="P9",All!$AE152="RSS"),Ruler!F$30,0)))))))))))))))))))))))))))</f>
        <v>0</v>
      </c>
      <c r="BN152" s="325">
        <f>IF(AND(All!$V152="P1",All!$AE152="RDP"),Ruler!G$6,IF(AND(All!$V152="P2",All!$AE152="RDP"),Ruler!G$7,IF(AND(All!$V152="P3",All!$AE152="RDP"),Ruler!G$8,IF(AND(All!$V152="P4",All!$AE152="RDP"),Ruler!G$9,IF(AND(All!$V152="P5",All!$AE152="RDP"),Ruler!G$10,IF(AND(All!$V152="P6",All!$AE152="RDP"),Ruler!G$11,IF(AND(All!$V152="P7",All!$AE152="RDP"),Ruler!G$12,IF(AND(All!$V152="P8",All!$AE152="RDP"),Ruler!G$13,IF(AND(All!$V152="P9",All!$AE152="RDP"),Ruler!G$14,IF(AND(All!$V152="P1",All!$AE152="RMS"),Ruler!G$6,IF(AND(All!$V152="P2",All!$AE152="RMS"),Ruler!G$15,IF(AND(All!$V152="P3",All!$AE152="RMS"),Ruler!G$16,IF(AND(All!$V152="P4",All!$AE152="RMS"),Ruler!G$17,IF(AND(All!$V152="P5",All!$AE152="RMS"),Ruler!G$18,IF(AND(All!$V152="P6",All!$AE152="RMS"),Ruler!G$19,IF(AND(All!$V152="P7",All!$AE152="RMS"),Ruler!G$20,IF(AND(All!$V152="P8",All!$AE152="RMS"),Ruler!G$21,IF(AND(All!$V152="P9",All!$AE152="RMS"),Ruler!G$22,IF(AND(All!$V152="P1",All!$AE152="RSS"),Ruler!G$6,IF(AND(All!$V152="P2",All!$AE152="RSS"),Ruler!G$23,IF(AND(All!$V152="P3",All!$AE152="RSS"),Ruler!G$24,IF(AND(All!$V152="P4",All!$AE152="RSS"),Ruler!G$25,IF(AND(All!$V152="P5",All!$AE152="RSS"),Ruler!G$26,IF(AND(All!$V152="P6",All!$AE152="RSS"),Ruler!G$27,IF(AND(All!$V152="P7",All!$AE152="RSS"),Ruler!G$28,IF(AND(All!$V152="P8",All!$AE152="RSS"),Ruler!G$29,IF(AND(All!$V152="P9",All!$AE152="RSS"),Ruler!G$30,0)))))))))))))))))))))))))))</f>
        <v>0</v>
      </c>
      <c r="BO152" s="325">
        <f>IF(AND(All!$V152="P1",All!$AE152="RDP"),Ruler!H$6,IF(AND(All!$V152="P2",All!$AE152="RDP"),Ruler!H$7,IF(AND(All!$V152="P3",All!$AE152="RDP"),Ruler!H$8,IF(AND(All!$V152="P4",All!$AE152="RDP"),Ruler!H$9,IF(AND(All!$V152="P5",All!$AE152="RDP"),Ruler!H$10,IF(AND(All!$V152="P6",All!$AE152="RDP"),Ruler!H$11,IF(AND(All!$V152="P7",All!$AE152="RDP"),Ruler!H$12,IF(AND(All!$V152="P8",All!$AE152="RDP"),Ruler!H$13,IF(AND(All!$V152="P9",All!$AE152="RDP"),Ruler!H$14,IF(AND(All!$V152="P1",All!$AE152="RMS"),Ruler!H$6,IF(AND(All!$V152="P2",All!$AE152="RMS"),Ruler!H$15,IF(AND(All!$V152="P3",All!$AE152="RMS"),Ruler!H$16,IF(AND(All!$V152="P4",All!$AE152="RMS"),Ruler!H$17,IF(AND(All!$V152="P5",All!$AE152="RMS"),Ruler!H$18,IF(AND(All!$V152="P6",All!$AE152="RMS"),Ruler!H$19,IF(AND(All!$V152="P7",All!$AE152="RMS"),Ruler!H$20,IF(AND(All!$V152="P8",All!$AE152="RMS"),Ruler!H$21,IF(AND(All!$V152="P9",All!$AE152="RMS"),Ruler!H$22,IF(AND(All!$V152="P1",All!$AE152="RSS"),Ruler!H$6,IF(AND(All!$V152="P2",All!$AE152="RSS"),Ruler!H$23,IF(AND(All!$V152="P3",All!$AE152="RSS"),Ruler!H$24,IF(AND(All!$V152="P4",All!$AE152="RSS"),Ruler!H$25,IF(AND(All!$V152="P5",All!$AE152="RSS"),Ruler!H$26,IF(AND(All!$V152="P6",All!$AE152="RSS"),Ruler!H$27,IF(AND(All!$V152="P7",All!$AE152="RSS"),Ruler!H$28,IF(AND(All!$V152="P8",All!$AE152="RSS"),Ruler!H$29,IF(AND(All!$V152="P9",All!$AE152="RSS"),Ruler!H$30,0)))))))))))))))))))))))))))</f>
        <v>0</v>
      </c>
      <c r="BP152" s="325">
        <f>IF(AND(All!$V152="P1",All!$AE152="RDP"),Ruler!I$6,IF(AND(All!$V152="P2",All!$AE152="RDP"),Ruler!I$7,IF(AND(All!$V152="P3",All!$AE152="RDP"),Ruler!I$8,IF(AND(All!$V152="P4",All!$AE152="RDP"),Ruler!I$9,IF(AND(All!$V152="P5",All!$AE152="RDP"),Ruler!I$10,IF(AND(All!$V152="P6",All!$AE152="RDP"),Ruler!I$11,IF(AND(All!$V152="P7",All!$AE152="RDP"),Ruler!I$12,IF(AND(All!$V152="P8",All!$AE152="RDP"),Ruler!I$13,IF(AND(All!$V152="P9",All!$AE152="RDP"),Ruler!I$14,IF(AND(All!$V152="P1",All!$AE152="RMS"),Ruler!I$6,IF(AND(All!$V152="P2",All!$AE152="RMS"),Ruler!I$15,IF(AND(All!$V152="P3",All!$AE152="RMS"),Ruler!I$16,IF(AND(All!$V152="P4",All!$AE152="RMS"),Ruler!I$17,IF(AND(All!$V152="P5",All!$AE152="RMS"),Ruler!I$18,IF(AND(All!$V152="P6",All!$AE152="RMS"),Ruler!I$19,IF(AND(All!$V152="P7",All!$AE152="RMS"),Ruler!I$20,IF(AND(All!$V152="P8",All!$AE152="RMS"),Ruler!I$21,IF(AND(All!$V152="P9",All!$AE152="RMS"),Ruler!I$22,IF(AND(All!$V152="P1",All!$AE152="RSS"),Ruler!I$6,IF(AND(All!$V152="P2",All!$AE152="RSS"),Ruler!I$23,IF(AND(All!$V152="P3",All!$AE152="RSS"),Ruler!I$24,IF(AND(All!$V152="P4",All!$AE152="RSS"),Ruler!I$25,IF(AND(All!$V152="P5",All!$AE152="RSS"),Ruler!I$26,IF(AND(All!$V152="P6",All!$AE152="RSS"),Ruler!I$27,IF(AND(All!$V152="P7",All!$AE152="RSS"),Ruler!I$28,IF(AND(All!$V152="P8",All!$AE152="RSS"),Ruler!I$29,IF(AND(All!$V152="P9",All!$AE152="RSS"),Ruler!I$30,0)))))))))))))))))))))))))))</f>
        <v>0</v>
      </c>
      <c r="BQ152" s="325">
        <f>IF(AND(All!$V152="P1",All!$AE152="RDP"),Ruler!J$6,IF(AND(All!$V152="P2",All!$AE152="RDP"),Ruler!J$7,IF(AND(All!$V152="P3",All!$AE152="RDP"),Ruler!J$8,IF(AND(All!$V152="P4",All!$AE152="RDP"),Ruler!J$9,IF(AND(All!$V152="P5",All!$AE152="RDP"),Ruler!J$10,IF(AND(All!$V152="P6",All!$AE152="RDP"),Ruler!J$11,IF(AND(All!$V152="P7",All!$AE152="RDP"),Ruler!J$12,IF(AND(All!$V152="P8",All!$AE152="RDP"),Ruler!J$13,IF(AND(All!$V152="P9",All!$AE152="RDP"),Ruler!J$14,IF(AND(All!$V152="P1",All!$AE152="RMS"),Ruler!J$6,IF(AND(All!$V152="P2",All!$AE152="RMS"),Ruler!J$15,IF(AND(All!$V152="P3",All!$AE152="RMS"),Ruler!J$16,IF(AND(All!$V152="P4",All!$AE152="RMS"),Ruler!J$17,IF(AND(All!$V152="P5",All!$AE152="RMS"),Ruler!J$18,IF(AND(All!$V152="P6",All!$AE152="RMS"),Ruler!J$19,IF(AND(All!$V152="P7",All!$AE152="RMS"),Ruler!J$20,IF(AND(All!$V152="P8",All!$AE152="RMS"),Ruler!J$21,IF(AND(All!$V152="P9",All!$AE152="RMS"),Ruler!J$22,IF(AND(All!$V152="P1",All!$AE152="RSS"),Ruler!J$6,IF(AND(All!$V152="P2",All!$AE152="RSS"),Ruler!J$23,IF(AND(All!$V152="P3",All!$AE152="RSS"),Ruler!J$24,IF(AND(All!$V152="P4",All!$AE152="RSS"),Ruler!J$25,IF(AND(All!$V152="P5",All!$AE152="RSS"),Ruler!J$26,IF(AND(All!$V152="P6",All!$AE152="RSS"),Ruler!J$27,IF(AND(All!$V152="P7",All!$AE152="RSS"),Ruler!J$28,IF(AND(All!$V152="P8",All!$AE152="RSS"),Ruler!J$29,IF(AND(All!$V152="P9",All!$AE152="RSS"),Ruler!J$30,0)))))))))))))))))))))))))))</f>
        <v>0</v>
      </c>
      <c r="BR152" s="325">
        <f>IF(AND(All!$V152="P1",All!$AE152="RDP"),Ruler!K$6,IF(AND(All!$V152="P2",All!$AE152="RDP"),Ruler!K$7,IF(AND(All!$V152="P3",All!$AE152="RDP"),Ruler!K$8,IF(AND(All!$V152="P4",All!$AE152="RDP"),Ruler!K$9,IF(AND(All!$V152="P5",All!$AE152="RDP"),Ruler!K$10,IF(AND(All!$V152="P6",All!$AE152="RDP"),Ruler!K$11,IF(AND(All!$V152="P7",All!$AE152="RDP"),Ruler!K$12,IF(AND(All!$V152="P8",All!$AE152="RDP"),Ruler!K$13,IF(AND(All!$V152="P9",All!$AE152="RDP"),Ruler!K$14,IF(AND(All!$V152="P1",All!$AE152="RMS"),Ruler!K$6,IF(AND(All!$V152="P2",All!$AE152="RMS"),Ruler!K$15,IF(AND(All!$V152="P3",All!$AE152="RMS"),Ruler!K$16,IF(AND(All!$V152="P4",All!$AE152="RMS"),Ruler!K$17,IF(AND(All!$V152="P5",All!$AE152="RMS"),Ruler!K$18,IF(AND(All!$V152="P6",All!$AE152="RMS"),Ruler!K$19,IF(AND(All!$V152="P7",All!$AE152="RMS"),Ruler!K$20,IF(AND(All!$V152="P8",All!$AE152="RMS"),Ruler!K$21,IF(AND(All!$V152="P9",All!$AE152="RMS"),Ruler!K$22,IF(AND(All!$V152="P1",All!$AE152="RSS"),Ruler!K$6,IF(AND(All!$V152="P2",All!$AE152="RSS"),Ruler!K$23,IF(AND(All!$V152="P3",All!$AE152="RSS"),Ruler!K$24,IF(AND(All!$V152="P4",All!$AE152="RSS"),Ruler!K$25,IF(AND(All!$V152="P5",All!$AE152="RSS"),Ruler!K$26,IF(AND(All!$V152="P6",All!$AE152="RSS"),Ruler!K$27,IF(AND(All!$V152="P7",All!$AE152="RSS"),Ruler!K$28,IF(AND(All!$V152="P8",All!$AE152="RSS"),Ruler!K$29,IF(AND(All!$V152="P9",All!$AE152="RSS"),Ruler!K$30,0)))))))))))))))))))))))))))</f>
        <v>0</v>
      </c>
      <c r="BS152" s="325">
        <f>IF(AND(All!$V152="P1",All!$AE152="RDP"),Ruler!L$6,IF(AND(All!$V152="P2",All!$AE152="RDP"),Ruler!L$7,IF(AND(All!$V152="P3",All!$AE152="RDP"),Ruler!L$8,IF(AND(All!$V152="P4",All!$AE152="RDP"),Ruler!L$9,IF(AND(All!$V152="P5",All!$AE152="RDP"),Ruler!L$10,IF(AND(All!$V152="P6",All!$AE152="RDP"),Ruler!L$11,IF(AND(All!$V152="P7",All!$AE152="RDP"),Ruler!L$12,IF(AND(All!$V152="P8",All!$AE152="RDP"),Ruler!L$13,IF(AND(All!$V152="P9",All!$AE152="RDP"),Ruler!L$14,IF(AND(All!$V152="P1",All!$AE152="RMS"),Ruler!L$6,IF(AND(All!$V152="P2",All!$AE152="RMS"),Ruler!L$15,IF(AND(All!$V152="P3",All!$AE152="RMS"),Ruler!L$16,IF(AND(All!$V152="P4",All!$AE152="RMS"),Ruler!L$17,IF(AND(All!$V152="P5",All!$AE152="RMS"),Ruler!L$18,IF(AND(All!$V152="P6",All!$AE152="RMS"),Ruler!L$19,IF(AND(All!$V152="P7",All!$AE152="RMS"),Ruler!L$20,IF(AND(All!$V152="P8",All!$AE152="RMS"),Ruler!L$21,IF(AND(All!$V152="P9",All!$AE152="RMS"),Ruler!L$22,IF(AND(All!$V152="P1",All!$AE152="RSS"),Ruler!L$6,IF(AND(All!$V152="P2",All!$AE152="RSS"),Ruler!L$23,IF(AND(All!$V152="P3",All!$AE152="RSS"),Ruler!L$24,IF(AND(All!$V152="P4",All!$AE152="RSS"),Ruler!L$25,IF(AND(All!$V152="P5",All!$AE152="RSS"),Ruler!L$26,IF(AND(All!$V152="P6",All!$AE152="RSS"),Ruler!L$27,IF(AND(All!$V152="P7",All!$AE152="RSS"),Ruler!L$28,IF(AND(All!$V152="P8",All!$AE152="RSS"),Ruler!L$29,IF(AND(All!$V152="P9",All!$AE152="RSS"),Ruler!L$30,0)))))))))))))))))))))))))))</f>
        <v>0</v>
      </c>
      <c r="BT152" s="325">
        <f>IF(AND(All!$V152="P1",All!$AE152="RDP"),Ruler!M$6,IF(AND(All!$V152="P2",All!$AE152="RDP"),Ruler!M$7,IF(AND(All!$V152="P3",All!$AE152="RDP"),Ruler!M$8,IF(AND(All!$V152="P4",All!$AE152="RDP"),Ruler!M$9,IF(AND(All!$V152="P5",All!$AE152="RDP"),Ruler!M$10,IF(AND(All!$V152="P6",All!$AE152="RDP"),Ruler!M$11,IF(AND(All!$V152="P7",All!$AE152="RDP"),Ruler!M$12,IF(AND(All!$V152="P8",All!$AE152="RDP"),Ruler!M$13,IF(AND(All!$V152="P9",All!$AE152="RDP"),Ruler!M$14,IF(AND(All!$V152="P1",All!$AE152="RMS"),Ruler!M$6,IF(AND(All!$V152="P2",All!$AE152="RMS"),Ruler!M$15,IF(AND(All!$V152="P3",All!$AE152="RMS"),Ruler!M$16,IF(AND(All!$V152="P4",All!$AE152="RMS"),Ruler!M$17,IF(AND(All!$V152="P5",All!$AE152="RMS"),Ruler!M$18,IF(AND(All!$V152="P6",All!$AE152="RMS"),Ruler!M$19,IF(AND(All!$V152="P7",All!$AE152="RMS"),Ruler!M$20,IF(AND(All!$V152="P8",All!$AE152="RMS"),Ruler!M$21,IF(AND(All!$V152="P9",All!$AE152="RMS"),Ruler!M$22,IF(AND(All!$V152="P1",All!$AE152="RSS"),Ruler!M$6,IF(AND(All!$V152="P2",All!$AE152="RSS"),Ruler!M$23,IF(AND(All!$V152="P3",All!$AE152="RSS"),Ruler!M$24,IF(AND(All!$V152="P4",All!$AE152="RSS"),Ruler!M$25,IF(AND(All!$V152="P5",All!$AE152="RSS"),Ruler!M$26,IF(AND(All!$V152="P6",All!$AE152="RSS"),Ruler!M$27,IF(AND(All!$V152="P7",All!$AE152="RSS"),Ruler!M$28,IF(AND(All!$V152="P8",All!$AE152="RSS"),Ruler!M$29,IF(AND(All!$V152="P9",All!$AE152="RSS"),Ruler!M$30,0)))))))))))))))))))))))))))</f>
        <v>0</v>
      </c>
      <c r="BU152" s="325">
        <f>IF(AND(All!$V152="P1",All!$AE152="RDP"),Ruler!N$6,IF(AND(All!$V152="P2",All!$AE152="RDP"),Ruler!N$7,IF(AND(All!$V152="P3",All!$AE152="RDP"),Ruler!N$8,IF(AND(All!$V152="P4",All!$AE152="RDP"),Ruler!N$9,IF(AND(All!$V152="P5",All!$AE152="RDP"),Ruler!N$10,IF(AND(All!$V152="P6",All!$AE152="RDP"),Ruler!N$11,IF(AND(All!$V152="P7",All!$AE152="RDP"),Ruler!N$12,IF(AND(All!$V152="P8",All!$AE152="RDP"),Ruler!N$13,IF(AND(All!$V152="P9",All!$AE152="RDP"),Ruler!N$14,IF(AND(All!$V152="P1",All!$AE152="RMS"),Ruler!N$6,IF(AND(All!$V152="P2",All!$AE152="RMS"),Ruler!N$15,IF(AND(All!$V152="P3",All!$AE152="RMS"),Ruler!N$16,IF(AND(All!$V152="P4",All!$AE152="RMS"),Ruler!N$17,IF(AND(All!$V152="P5",All!$AE152="RMS"),Ruler!N$18,IF(AND(All!$V152="P6",All!$AE152="RMS"),Ruler!N$19,IF(AND(All!$V152="P7",All!$AE152="RMS"),Ruler!N$20,IF(AND(All!$V152="P8",All!$AE152="RMS"),Ruler!N$21,IF(AND(All!$V152="P9",All!$AE152="RMS"),Ruler!N$22,IF(AND(All!$V152="P1",All!$AE152="RSS"),Ruler!N$6,IF(AND(All!$V152="P2",All!$AE152="RSS"),Ruler!N$23,IF(AND(All!$V152="P3",All!$AE152="RSS"),Ruler!N$24,IF(AND(All!$V152="P4",All!$AE152="RSS"),Ruler!N$25,IF(AND(All!$V152="P5",All!$AE152="RSS"),Ruler!N$26,IF(AND(All!$V152="P6",All!$AE152="RSS"),Ruler!N$27,IF(AND(All!$V152="P7",All!$AE152="RSS"),Ruler!N$28,IF(AND(All!$V152="P8",All!$AE152="RSS"),Ruler!N$29,IF(AND(All!$V152="P9",All!$AE152="RSS"),Ruler!N$30,0)))))))))))))))))))))))))))</f>
        <v>0</v>
      </c>
      <c r="BV152" s="325">
        <f>IF(AND(All!$V152="P1",All!$AE152="RDP"),Ruler!O$6,IF(AND(All!$V152="P2",All!$AE152="RDP"),Ruler!O$7,IF(AND(All!$V152="P3",All!$AE152="RDP"),Ruler!O$8,IF(AND(All!$V152="P4",All!$AE152="RDP"),Ruler!O$9,IF(AND(All!$V152="P5",All!$AE152="RDP"),Ruler!O$10,IF(AND(All!$V152="P6",All!$AE152="RDP"),Ruler!O$11,IF(AND(All!$V152="P7",All!$AE152="RDP"),Ruler!O$12,IF(AND(All!$V152="P8",All!$AE152="RDP"),Ruler!O$13,IF(AND(All!$V152="P9",All!$AE152="RDP"),Ruler!O$14,IF(AND(All!$V152="P1",All!$AE152="RMS"),Ruler!O$6,IF(AND(All!$V152="P2",All!$AE152="RMS"),Ruler!O$15,IF(AND(All!$V152="P3",All!$AE152="RMS"),Ruler!O$16,IF(AND(All!$V152="P4",All!$AE152="RMS"),Ruler!O$17,IF(AND(All!$V152="P5",All!$AE152="RMS"),Ruler!O$18,IF(AND(All!$V152="P6",All!$AE152="RMS"),Ruler!O$19,IF(AND(All!$V152="P7",All!$AE152="RMS"),Ruler!O$20,IF(AND(All!$V152="P8",All!$AE152="RMS"),Ruler!O$21,IF(AND(All!$V152="P9",All!$AE152="RMS"),Ruler!O$22,IF(AND(All!$V152="P1",All!$AE152="RSS"),Ruler!O$6,IF(AND(All!$V152="P2",All!$AE152="RSS"),Ruler!O$23,IF(AND(All!$V152="P3",All!$AE152="RSS"),Ruler!O$24,IF(AND(All!$V152="P4",All!$AE152="RSS"),Ruler!O$25,IF(AND(All!$V152="P5",All!$AE152="RSS"),Ruler!O$26,IF(AND(All!$V152="P6",All!$AE152="RSS"),Ruler!O$27,IF(AND(All!$V152="P7",All!$AE152="RSS"),Ruler!O$28,IF(AND(All!$V152="P8",All!$AE152="RSS"),Ruler!O$29,IF(AND(All!$V152="P9",All!$AE152="RSS"),Ruler!O$30,0)))))))))))))))))))))))))))</f>
        <v>0</v>
      </c>
      <c r="BW152" s="325">
        <f>IF(AND(All!$V152="P1",All!$AE152="RDP"),Ruler!P$6,IF(AND(All!$V152="P2",All!$AE152="RDP"),Ruler!P$7,IF(AND(All!$V152="P3",All!$AE152="RDP"),Ruler!P$8,IF(AND(All!$V152="P4",All!$AE152="RDP"),Ruler!P$9,IF(AND(All!$V152="P5",All!$AE152="RDP"),Ruler!P$10,IF(AND(All!$V152="P6",All!$AE152="RDP"),Ruler!P$11,IF(AND(All!$V152="P7",All!$AE152="RDP"),Ruler!P$12,IF(AND(All!$V152="P8",All!$AE152="RDP"),Ruler!P$13,IF(AND(All!$V152="P9",All!$AE152="RDP"),Ruler!P$14,IF(AND(All!$V152="P1",All!$AE152="RMS"),Ruler!P$6,IF(AND(All!$V152="P2",All!$AE152="RMS"),Ruler!P$15,IF(AND(All!$V152="P3",All!$AE152="RMS"),Ruler!P$16,IF(AND(All!$V152="P4",All!$AE152="RMS"),Ruler!P$17,IF(AND(All!$V152="P5",All!$AE152="RMS"),Ruler!P$18,IF(AND(All!$V152="P6",All!$AE152="RMS"),Ruler!P$19,IF(AND(All!$V152="P7",All!$AE152="RMS"),Ruler!P$20,IF(AND(All!$V152="P8",All!$AE152="RMS"),Ruler!P$21,IF(AND(All!$V152="P9",All!$AE152="RMS"),Ruler!P$22,IF(AND(All!$V152="P1",All!$AE152="RSS"),Ruler!P$6,IF(AND(All!$V152="P2",All!$AE152="RSS"),Ruler!P$23,IF(AND(All!$V152="P3",All!$AE152="RSS"),Ruler!P$24,IF(AND(All!$V152="P4",All!$AE152="RSS"),Ruler!P$25,IF(AND(All!$V152="P5",All!$AE152="RSS"),Ruler!P$26,IF(AND(All!$V152="P6",All!$AE152="RSS"),Ruler!P$27,IF(AND(All!$V152="P7",All!$AE152="RSS"),Ruler!P$28,IF(AND(All!$V152="P8",All!$AE152="RSS"),Ruler!P$29,IF(AND(All!$V152="P9",All!$AE152="RSS"),Ruler!P$30,0)))))))))))))))))))))))))))</f>
        <v>0</v>
      </c>
      <c r="BX152" s="325">
        <f>IF(AND(All!$V152="P1",All!$AE152="RDP"),Ruler!Q$6,IF(AND(All!$V152="P2",All!$AE152="RDP"),Ruler!Q$7,IF(AND(All!$V152="P3",All!$AE152="RDP"),Ruler!Q$8,IF(AND(All!$V152="P4",All!$AE152="RDP"),Ruler!Q$9,IF(AND(All!$V152="P5",All!$AE152="RDP"),Ruler!Q$10,IF(AND(All!$V152="P6",All!$AE152="RDP"),Ruler!Q$11,IF(AND(All!$V152="P7",All!$AE152="RDP"),Ruler!Q$12,IF(AND(All!$V152="P8",All!$AE152="RDP"),Ruler!Q$13,IF(AND(All!$V152="P9",All!$AE152="RDP"),Ruler!Q$14,IF(AND(All!$V152="P1",All!$AE152="RMS"),Ruler!Q$6,IF(AND(All!$V152="P2",All!$AE152="RMS"),Ruler!Q$15,IF(AND(All!$V152="P3",All!$AE152="RMS"),Ruler!Q$16,IF(AND(All!$V152="P4",All!$AE152="RMS"),Ruler!Q$17,IF(AND(All!$V152="P5",All!$AE152="RMS"),Ruler!Q$18,IF(AND(All!$V152="P6",All!$AE152="RMS"),Ruler!Q$19,IF(AND(All!$V152="P7",All!$AE152="RMS"),Ruler!Q$20,IF(AND(All!$V152="P8",All!$AE152="RMS"),Ruler!Q$21,IF(AND(All!$V152="P9",All!$AE152="RMS"),Ruler!Q$22,IF(AND(All!$V152="P1",All!$AE152="RSS"),Ruler!Q$6,IF(AND(All!$V152="P2",All!$AE152="RSS"),Ruler!Q$23,IF(AND(All!$V152="P3",All!$AE152="RSS"),Ruler!Q$24,IF(AND(All!$V152="P4",All!$AE152="RSS"),Ruler!Q$25,IF(AND(All!$V152="P5",All!$AE152="RSS"),Ruler!Q$26,IF(AND(All!$V152="P6",All!$AE152="RSS"),Ruler!Q$27,IF(AND(All!$V152="P7",All!$AE152="RSS"),Ruler!Q$28,IF(AND(All!$V152="P8",All!$AE152="RSS"),Ruler!Q$29,IF(AND(All!$V152="P9",All!$AE152="RSS"),Ruler!Q$30,0)))))))))))))))))))))))))))</f>
        <v>0</v>
      </c>
      <c r="BY152" s="325">
        <f>IF(AND(All!$V152="P1",All!$AE152="RDP"),Ruler!R$6,IF(AND(All!$V152="P2",All!$AE152="RDP"),Ruler!R$7,IF(AND(All!$V152="P3",All!$AE152="RDP"),Ruler!R$8,IF(AND(All!$V152="P4",All!$AE152="RDP"),Ruler!R$9,IF(AND(All!$V152="P5",All!$AE152="RDP"),Ruler!R$10,IF(AND(All!$V152="P6",All!$AE152="RDP"),Ruler!R$11,IF(AND(All!$V152="P7",All!$AE152="RDP"),Ruler!R$12,IF(AND(All!$V152="P8",All!$AE152="RDP"),Ruler!R$13,IF(AND(All!$V152="P9",All!$AE152="RDP"),Ruler!R$14,IF(AND(All!$V152="P1",All!$AE152="RMS"),Ruler!R$6,IF(AND(All!$V152="P2",All!$AE152="RMS"),Ruler!R$15,IF(AND(All!$V152="P3",All!$AE152="RMS"),Ruler!R$16,IF(AND(All!$V152="P4",All!$AE152="RMS"),Ruler!R$17,IF(AND(All!$V152="P5",All!$AE152="RMS"),Ruler!R$18,IF(AND(All!$V152="P6",All!$AE152="RMS"),Ruler!R$19,IF(AND(All!$V152="P7",All!$AE152="RMS"),Ruler!R$20,IF(AND(All!$V152="P8",All!$AE152="RMS"),Ruler!R$21,IF(AND(All!$V152="P9",All!$AE152="RMS"),Ruler!R$22,IF(AND(All!$V152="P1",All!$AE152="RSS"),Ruler!R$6,IF(AND(All!$V152="P2",All!$AE152="RSS"),Ruler!R$23,IF(AND(All!$V152="P3",All!$AE152="RSS"),Ruler!R$24,IF(AND(All!$V152="P4",All!$AE152="RSS"),Ruler!R$25,IF(AND(All!$V152="P5",All!$AE152="RSS"),Ruler!R$26,IF(AND(All!$V152="P6",All!$AE152="RSS"),Ruler!R$27,IF(AND(All!$V152="P7",All!$AE152="RSS"),Ruler!R$28,IF(AND(All!$V152="P8",All!$AE152="RSS"),Ruler!R$29,IF(AND(All!$V152="P9",All!$AE152="RSS"),Ruler!R$30,0)))))))))))))))))))))))))))</f>
        <v>0</v>
      </c>
      <c r="BZ152" s="325">
        <f>IF(AND(All!$V152="P1",All!$AE152="RDP"),Ruler!S$6,IF(AND(All!$V152="P2",All!$AE152="RDP"),Ruler!S$7,IF(AND(All!$V152="P3",All!$AE152="RDP"),Ruler!S$8,IF(AND(All!$V152="P4",All!$AE152="RDP"),Ruler!S$9,IF(AND(All!$V152="P5",All!$AE152="RDP"),Ruler!S$10,IF(AND(All!$V152="P6",All!$AE152="RDP"),Ruler!S$11,IF(AND(All!$V152="P7",All!$AE152="RDP"),Ruler!S$12,IF(AND(All!$V152="P8",All!$AE152="RDP"),Ruler!S$13,IF(AND(All!$V152="P9",All!$AE152="RDP"),Ruler!S$14,IF(AND(All!$V152="P1",All!$AE152="RMS"),Ruler!S$6,IF(AND(All!$V152="P2",All!$AE152="RMS"),Ruler!S$15,IF(AND(All!$V152="P3",All!$AE152="RMS"),Ruler!S$16,IF(AND(All!$V152="P4",All!$AE152="RMS"),Ruler!S$17,IF(AND(All!$V152="P5",All!$AE152="RMS"),Ruler!S$18,IF(AND(All!$V152="P6",All!$AE152="RMS"),Ruler!S$19,IF(AND(All!$V152="P7",All!$AE152="RMS"),Ruler!S$20,IF(AND(All!$V152="P8",All!$AE152="RMS"),Ruler!S$21,IF(AND(All!$V152="P9",All!$AE152="RMS"),Ruler!S$22,IF(AND(All!$V152="P1",All!$AE152="RSS"),Ruler!S$6,IF(AND(All!$V152="P2",All!$AE152="RSS"),Ruler!S$23,IF(AND(All!$V152="P3",All!$AE152="RSS"),Ruler!S$24,IF(AND(All!$V152="P4",All!$AE152="RSS"),Ruler!S$25,IF(AND(All!$V152="P5",All!$AE152="RSS"),Ruler!S$26,IF(AND(All!$V152="P6",All!$AE152="RSS"),Ruler!S$27,IF(AND(All!$V152="P7",All!$AE152="RSS"),Ruler!S$28,IF(AND(All!$V152="P8",All!$AE152="RSS"),Ruler!S$29,IF(AND(All!$V152="P9",All!$AE152="RSS"),Ruler!S$30,0)))))))))))))))))))))))))))</f>
        <v>0</v>
      </c>
      <c r="CA152" s="325">
        <f>IF(AND(All!$V152="P1",All!$AE152="RDP"),Ruler!T$6,IF(AND(All!$V152="P2",All!$AE152="RDP"),Ruler!T$7,IF(AND(All!$V152="P3",All!$AE152="RDP"),Ruler!T$8,IF(AND(All!$V152="P4",All!$AE152="RDP"),Ruler!T$9,IF(AND(All!$V152="P5",All!$AE152="RDP"),Ruler!T$10,IF(AND(All!$V152="P6",All!$AE152="RDP"),Ruler!T$11,IF(AND(All!$V152="P7",All!$AE152="RDP"),Ruler!T$12,IF(AND(All!$V152="P8",All!$AE152="RDP"),Ruler!T$13,IF(AND(All!$V152="P9",All!$AE152="RDP"),Ruler!T$14,IF(AND(All!$V152="P1",All!$AE152="RMS"),Ruler!T$6,IF(AND(All!$V152="P2",All!$AE152="RMS"),Ruler!T$15,IF(AND(All!$V152="P3",All!$AE152="RMS"),Ruler!T$16,IF(AND(All!$V152="P4",All!$AE152="RMS"),Ruler!T$17,IF(AND(All!$V152="P5",All!$AE152="RMS"),Ruler!T$18,IF(AND(All!$V152="P6",All!$AE152="RMS"),Ruler!T$19,IF(AND(All!$V152="P7",All!$AE152="RMS"),Ruler!T$20,IF(AND(All!$V152="P8",All!$AE152="RMS"),Ruler!T$21,IF(AND(All!$V152="P9",All!$AE152="RMS"),Ruler!T$22,IF(AND(All!$V152="P1",All!$AE152="RSS"),Ruler!T$6,IF(AND(All!$V152="P2",All!$AE152="RSS"),Ruler!T$23,IF(AND(All!$V152="P3",All!$AE152="RSS"),Ruler!T$24,IF(AND(All!$V152="P4",All!$AE152="RSS"),Ruler!T$25,IF(AND(All!$V152="P5",All!$AE152="RSS"),Ruler!T$26,IF(AND(All!$V152="P6",All!$AE152="RSS"),Ruler!T$27,IF(AND(All!$V152="P7",All!$AE152="RSS"),Ruler!T$28,IF(AND(All!$V152="P8",All!$AE152="RSS"),Ruler!T$29,IF(AND(All!$V152="P9",All!$AE152="RSS"),Ruler!T$30,0)))))))))))))))))))))))))))</f>
        <v>0</v>
      </c>
      <c r="CB152" s="325">
        <f>IF(AND(All!$V152="P1",All!$AE152="RDP"),Ruler!U$6,IF(AND(All!$V152="P2",All!$AE152="RDP"),Ruler!U$7,IF(AND(All!$V152="P3",All!$AE152="RDP"),Ruler!U$8,IF(AND(All!$V152="P4",All!$AE152="RDP"),Ruler!U$9,IF(AND(All!$V152="P5",All!$AE152="RDP"),Ruler!U$10,IF(AND(All!$V152="P6",All!$AE152="RDP"),Ruler!U$11,IF(AND(All!$V152="P7",All!$AE152="RDP"),Ruler!U$12,IF(AND(All!$V152="P8",All!$AE152="RDP"),Ruler!U$13,IF(AND(All!$V152="P9",All!$AE152="RDP"),Ruler!U$14,IF(AND(All!$V152="P1",All!$AE152="RMS"),Ruler!U$6,IF(AND(All!$V152="P2",All!$AE152="RMS"),Ruler!U$15,IF(AND(All!$V152="P3",All!$AE152="RMS"),Ruler!U$16,IF(AND(All!$V152="P4",All!$AE152="RMS"),Ruler!U$17,IF(AND(All!$V152="P5",All!$AE152="RMS"),Ruler!U$18,IF(AND(All!$V152="P6",All!$AE152="RMS"),Ruler!U$19,IF(AND(All!$V152="P7",All!$AE152="RMS"),Ruler!U$20,IF(AND(All!$V152="P8",All!$AE152="RMS"),Ruler!U$21,IF(AND(All!$V152="P9",All!$AE152="RMS"),Ruler!U$22,IF(AND(All!$V152="P1",All!$AE152="RSS"),Ruler!U$6,IF(AND(All!$V152="P2",All!$AE152="RSS"),Ruler!U$23,IF(AND(All!$V152="P3",All!$AE152="RSS"),Ruler!U$24,IF(AND(All!$V152="P4",All!$AE152="RSS"),Ruler!U$25,IF(AND(All!$V152="P5",All!$AE152="RSS"),Ruler!U$26,IF(AND(All!$V152="P6",All!$AE152="RSS"),Ruler!U$27,IF(AND(All!$V152="P7",All!$AE152="RSS"),Ruler!U$28,IF(AND(All!$V152="P8",All!$AE152="RSS"),Ruler!U$29,IF(AND(All!$V152="P9",All!$AE152="RSS"),Ruler!U$30,0)))))))))))))))))))))))))))</f>
        <v>0</v>
      </c>
      <c r="CC152" s="325">
        <f>IF(AND(All!$V152="P1",All!$AE152="RDP"),Ruler!V$6,IF(AND(All!$V152="P2",All!$AE152="RDP"),Ruler!V$7,IF(AND(All!$V152="P3",All!$AE152="RDP"),Ruler!V$8,IF(AND(All!$V152="P4",All!$AE152="RDP"),Ruler!V$9,IF(AND(All!$V152="P5",All!$AE152="RDP"),Ruler!V$10,IF(AND(All!$V152="P6",All!$AE152="RDP"),Ruler!V$11,IF(AND(All!$V152="P7",All!$AE152="RDP"),Ruler!V$12,IF(AND(All!$V152="P8",All!$AE152="RDP"),Ruler!V$13,IF(AND(All!$V152="P9",All!$AE152="RDP"),Ruler!V$14,IF(AND(All!$V152="P1",All!$AE152="RMS"),Ruler!V$6,IF(AND(All!$V152="P2",All!$AE152="RMS"),Ruler!V$15,IF(AND(All!$V152="P3",All!$AE152="RMS"),Ruler!V$16,IF(AND(All!$V152="P4",All!$AE152="RMS"),Ruler!V$17,IF(AND(All!$V152="P5",All!$AE152="RMS"),Ruler!V$18,IF(AND(All!$V152="P6",All!$AE152="RMS"),Ruler!V$19,IF(AND(All!$V152="P7",All!$AE152="RMS"),Ruler!V$20,IF(AND(All!$V152="P8",All!$AE152="RMS"),Ruler!V$21,IF(AND(All!$V152="P9",All!$AE152="RMS"),Ruler!V$22,IF(AND(All!$V152="P1",All!$AE152="RSS"),Ruler!V$6,IF(AND(All!$V152="P2",All!$AE152="RSS"),Ruler!V$23,IF(AND(All!$V152="P3",All!$AE152="RSS"),Ruler!V$24,IF(AND(All!$V152="P4",All!$AE152="RSS"),Ruler!V$25,IF(AND(All!$V152="P5",All!$AE152="RSS"),Ruler!V$26,IF(AND(All!$V152="P6",All!$AE152="RSS"),Ruler!V$27,IF(AND(All!$V152="P7",All!$AE152="RSS"),Ruler!V$28,IF(AND(All!$V152="P8",All!$AE152="RSS"),Ruler!V$29,IF(AND(All!$V152="P9",All!$AE152="RSS"),Ruler!V$30,0)))))))))))))))))))))))))))</f>
        <v>0</v>
      </c>
      <c r="CD152" s="325">
        <f>IF(AND(All!$V152="P1",All!$AE152="RDP"),Ruler!W$6,IF(AND(All!$V152="P2",All!$AE152="RDP"),Ruler!W$7,IF(AND(All!$V152="P3",All!$AE152="RDP"),Ruler!W$8,IF(AND(All!$V152="P4",All!$AE152="RDP"),Ruler!W$9,IF(AND(All!$V152="P5",All!$AE152="RDP"),Ruler!W$10,IF(AND(All!$V152="P6",All!$AE152="RDP"),Ruler!W$11,IF(AND(All!$V152="P7",All!$AE152="RDP"),Ruler!W$12,IF(AND(All!$V152="P8",All!$AE152="RDP"),Ruler!W$13,IF(AND(All!$V152="P9",All!$AE152="RDP"),Ruler!W$14,IF(AND(All!$V152="P1",All!$AE152="RMS"),Ruler!W$6,IF(AND(All!$V152="P2",All!$AE152="RMS"),Ruler!W$15,IF(AND(All!$V152="P3",All!$AE152="RMS"),Ruler!W$16,IF(AND(All!$V152="P4",All!$AE152="RMS"),Ruler!W$17,IF(AND(All!$V152="P5",All!$AE152="RMS"),Ruler!W$18,IF(AND(All!$V152="P6",All!$AE152="RMS"),Ruler!W$19,IF(AND(All!$V152="P7",All!$AE152="RMS"),Ruler!W$20,IF(AND(All!$V152="P8",All!$AE152="RMS"),Ruler!W$21,IF(AND(All!$V152="P9",All!$AE152="RMS"),Ruler!W$22,IF(AND(All!$V152="P1",All!$AE152="RSS"),Ruler!W$6,IF(AND(All!$V152="P2",All!$AE152="RSS"),Ruler!W$23,IF(AND(All!$V152="P3",All!$AE152="RSS"),Ruler!W$24,IF(AND(All!$V152="P4",All!$AE152="RSS"),Ruler!W$25,IF(AND(All!$V152="P5",All!$AE152="RSS"),Ruler!W$26,IF(AND(All!$V152="P6",All!$AE152="RSS"),Ruler!W$27,IF(AND(All!$V152="P7",All!$AE152="RSS"),Ruler!W$28,IF(AND(All!$V152="P8",All!$AE152="RSS"),Ruler!W$29,IF(AND(All!$V152="P9",All!$AE152="RSS"),Ruler!W$30,0)))))))))))))))))))))))))))</f>
        <v>0</v>
      </c>
      <c r="CE152" s="325">
        <f>IF(AND(All!$V152="P1",All!$AE152="RDP"),Ruler!X$6,IF(AND(All!$V152="P2",All!$AE152="RDP"),Ruler!X$7,IF(AND(All!$V152="P3",All!$AE152="RDP"),Ruler!X$8,IF(AND(All!$V152="P4",All!$AE152="RDP"),Ruler!X$9,IF(AND(All!$V152="P5",All!$AE152="RDP"),Ruler!X$10,IF(AND(All!$V152="P6",All!$AE152="RDP"),Ruler!X$11,IF(AND(All!$V152="P7",All!$AE152="RDP"),Ruler!X$12,IF(AND(All!$V152="P8",All!$AE152="RDP"),Ruler!X$13,IF(AND(All!$V152="P9",All!$AE152="RDP"),Ruler!X$14,IF(AND(All!$V152="P1",All!$AE152="RMS"),Ruler!X$6,IF(AND(All!$V152="P2",All!$AE152="RMS"),Ruler!X$15,IF(AND(All!$V152="P3",All!$AE152="RMS"),Ruler!X$16,IF(AND(All!$V152="P4",All!$AE152="RMS"),Ruler!X$17,IF(AND(All!$V152="P5",All!$AE152="RMS"),Ruler!X$18,IF(AND(All!$V152="P6",All!$AE152="RMS"),Ruler!X$19,IF(AND(All!$V152="P7",All!$AE152="RMS"),Ruler!X$20,IF(AND(All!$V152="P8",All!$AE152="RMS"),Ruler!X$21,IF(AND(All!$V152="P9",All!$AE152="RMS"),Ruler!X$22,IF(AND(All!$V152="P1",All!$AE152="RSS"),Ruler!X$6,IF(AND(All!$V152="P2",All!$AE152="RSS"),Ruler!X$23,IF(AND(All!$V152="P3",All!$AE152="RSS"),Ruler!X$24,IF(AND(All!$V152="P4",All!$AE152="RSS"),Ruler!X$25,IF(AND(All!$V152="P5",All!$AE152="RSS"),Ruler!X$26,IF(AND(All!$V152="P6",All!$AE152="RSS"),Ruler!X$27,IF(AND(All!$V152="P7",All!$AE152="RSS"),Ruler!X$28,IF(AND(All!$V152="P8",All!$AE152="RSS"),Ruler!X$29,IF(AND(All!$V152="P9",All!$AE152="RSS"),Ruler!X$30,0)))))))))))))))))))))))))))</f>
        <v>0</v>
      </c>
      <c r="CF152" s="325">
        <f>IF(AND(All!$V152="P1",All!$AE152="RDP"),Ruler!Y$6,IF(AND(All!$V152="P2",All!$AE152="RDP"),Ruler!Y$7,IF(AND(All!$V152="P3",All!$AE152="RDP"),Ruler!Y$8,IF(AND(All!$V152="P4",All!$AE152="RDP"),Ruler!Y$9,IF(AND(All!$V152="P5",All!$AE152="RDP"),Ruler!Y$10,IF(AND(All!$V152="P6",All!$AE152="RDP"),Ruler!Y$11,IF(AND(All!$V152="P7",All!$AE152="RDP"),Ruler!Y$12,IF(AND(All!$V152="P8",All!$AE152="RDP"),Ruler!Y$13,IF(AND(All!$V152="P9",All!$AE152="RDP"),Ruler!Y$14,IF(AND(All!$V152="P1",All!$AE152="RMS"),Ruler!Y$6,IF(AND(All!$V152="P2",All!$AE152="RMS"),Ruler!Y$15,IF(AND(All!$V152="P3",All!$AE152="RMS"),Ruler!Y$16,IF(AND(All!$V152="P4",All!$AE152="RMS"),Ruler!Y$17,IF(AND(All!$V152="P5",All!$AE152="RMS"),Ruler!Y$18,IF(AND(All!$V152="P6",All!$AE152="RMS"),Ruler!Y$19,IF(AND(All!$V152="P7",All!$AE152="RMS"),Ruler!Y$20,IF(AND(All!$V152="P8",All!$AE152="RMS"),Ruler!Y$21,IF(AND(All!$V152="P9",All!$AE152="RMS"),Ruler!Y$22,IF(AND(All!$V152="P1",All!$AE152="RSS"),Ruler!Y$6,IF(AND(All!$V152="P2",All!$AE152="RSS"),Ruler!Y$23,IF(AND(All!$V152="P3",All!$AE152="RSS"),Ruler!Y$24,IF(AND(All!$V152="P4",All!$AE152="RSS"),Ruler!Y$25,IF(AND(All!$V152="P5",All!$AE152="RSS"),Ruler!Y$26,IF(AND(All!$V152="P6",All!$AE152="RSS"),Ruler!Y$27,IF(AND(All!$V152="P7",All!$AE152="RSS"),Ruler!Y$28,IF(AND(All!$V152="P8",All!$AE152="RSS"),Ruler!Y$29,IF(AND(All!$V152="P9",All!$AE152="RSS"),Ruler!Y$30,0)))))))))))))))))))))))))))</f>
        <v>0</v>
      </c>
      <c r="CG152" s="325">
        <f>IF(AND(All!$V152="P1",All!$AE152="RDP"),Ruler!Z$6,IF(AND(All!$V152="P2",All!$AE152="RDP"),Ruler!Z$7,IF(AND(All!$V152="P3",All!$AE152="RDP"),Ruler!Z$8,IF(AND(All!$V152="P4",All!$AE152="RDP"),Ruler!Z$9,IF(AND(All!$V152="P5",All!$AE152="RDP"),Ruler!Z$10,IF(AND(All!$V152="P6",All!$AE152="RDP"),Ruler!Z$11,IF(AND(All!$V152="P7",All!$AE152="RDP"),Ruler!Z$12,IF(AND(All!$V152="P8",All!$AE152="RDP"),Ruler!Z$13,IF(AND(All!$V152="P9",All!$AE152="RDP"),Ruler!Z$14,IF(AND(All!$V152="P1",All!$AE152="RMS"),Ruler!Z$6,IF(AND(All!$V152="P2",All!$AE152="RMS"),Ruler!Z$15,IF(AND(All!$V152="P3",All!$AE152="RMS"),Ruler!Z$16,IF(AND(All!$V152="P4",All!$AE152="RMS"),Ruler!Z$17,IF(AND(All!$V152="P5",All!$AE152="RMS"),Ruler!Z$18,IF(AND(All!$V152="P6",All!$AE152="RMS"),Ruler!Z$19,IF(AND(All!$V152="P7",All!$AE152="RMS"),Ruler!Z$20,IF(AND(All!$V152="P8",All!$AE152="RMS"),Ruler!Z$21,IF(AND(All!$V152="P9",All!$AE152="RMS"),Ruler!Z$22,IF(AND(All!$V152="P1",All!$AE152="RSS"),Ruler!Z$6,IF(AND(All!$V152="P2",All!$AE152="RSS"),Ruler!Z$23,IF(AND(All!$V152="P3",All!$AE152="RSS"),Ruler!Z$24,IF(AND(All!$V152="P4",All!$AE152="RSS"),Ruler!Z$25,IF(AND(All!$V152="P5",All!$AE152="RSS"),Ruler!Z$26,IF(AND(All!$V152="P6",All!$AE152="RSS"),Ruler!Z$27,IF(AND(All!$V152="P7",All!$AE152="RSS"),Ruler!Z$28,IF(AND(All!$V152="P8",All!$AE152="RSS"),Ruler!Z$29,IF(AND(All!$V152="P9",All!$AE152="RSS"),Ruler!Z$30,0)))))))))))))))))))))))))))</f>
        <v>0</v>
      </c>
      <c r="CH152" s="325">
        <f>IF(AND(All!$V152="P1",All!$AE152="RDP"),Ruler!AA$6,IF(AND(All!$V152="P2",All!$AE152="RDP"),Ruler!AA$7,IF(AND(All!$V152="P3",All!$AE152="RDP"),Ruler!AA$8,IF(AND(All!$V152="P4",All!$AE152="RDP"),Ruler!AA$9,IF(AND(All!$V152="P5",All!$AE152="RDP"),Ruler!AA$10,IF(AND(All!$V152="P6",All!$AE152="RDP"),Ruler!AA$11,IF(AND(All!$V152="P7",All!$AE152="RDP"),Ruler!AA$12,IF(AND(All!$V152="P8",All!$AE152="RDP"),Ruler!AA$13,IF(AND(All!$V152="P9",All!$AE152="RDP"),Ruler!AA$14,IF(AND(All!$V152="P1",All!$AE152="RMS"),Ruler!AA$6,IF(AND(All!$V152="P2",All!$AE152="RMS"),Ruler!AA$15,IF(AND(All!$V152="P3",All!$AE152="RMS"),Ruler!AA$16,IF(AND(All!$V152="P4",All!$AE152="RMS"),Ruler!AA$17,IF(AND(All!$V152="P5",All!$AE152="RMS"),Ruler!AA$18,IF(AND(All!$V152="P6",All!$AE152="RMS"),Ruler!AA$19,IF(AND(All!$V152="P7",All!$AE152="RMS"),Ruler!AA$20,IF(AND(All!$V152="P8",All!$AE152="RMS"),Ruler!AA$21,IF(AND(All!$V152="P9",All!$AE152="RMS"),Ruler!AA$22,IF(AND(All!$V152="P1",All!$AE152="RSS"),Ruler!AA$6,IF(AND(All!$V152="P2",All!$AE152="RSS"),Ruler!AA$23,IF(AND(All!$V152="P3",All!$AE152="RSS"),Ruler!AA$24,IF(AND(All!$V152="P4",All!$AE152="RSS"),Ruler!AA$25,IF(AND(All!$V152="P5",All!$AE152="RSS"),Ruler!AA$26,IF(AND(All!$V152="P6",All!$AE152="RSS"),Ruler!AA$27,IF(AND(All!$V152="P7",All!$AE152="RSS"),Ruler!AA$28,IF(AND(All!$V152="P8",All!$AE152="RSS"),Ruler!AA$29,IF(AND(All!$V152="P9",All!$AE152="RSS"),Ruler!AA$30,0)))))))))))))))))))))))))))</f>
        <v>0</v>
      </c>
      <c r="CI152" s="325">
        <f>IF(AND(All!$V152="P1",All!$AE152="RDP"),Ruler!AB$6,IF(AND(All!$V152="P2",All!$AE152="RDP"),Ruler!AB$7,IF(AND(All!$V152="P3",All!$AE152="RDP"),Ruler!AB$8,IF(AND(All!$V152="P4",All!$AE152="RDP"),Ruler!AB$9,IF(AND(All!$V152="P5",All!$AE152="RDP"),Ruler!AB$10,IF(AND(All!$V152="P6",All!$AE152="RDP"),Ruler!AB$11,IF(AND(All!$V152="P7",All!$AE152="RDP"),Ruler!AB$12,IF(AND(All!$V152="P8",All!$AE152="RDP"),Ruler!AB$13,IF(AND(All!$V152="P9",All!$AE152="RDP"),Ruler!AB$14,IF(AND(All!$V152="P1",All!$AE152="RMS"),Ruler!AB$6,IF(AND(All!$V152="P2",All!$AE152="RMS"),Ruler!AB$15,IF(AND(All!$V152="P3",All!$AE152="RMS"),Ruler!AB$16,IF(AND(All!$V152="P4",All!$AE152="RMS"),Ruler!AB$17,IF(AND(All!$V152="P5",All!$AE152="RMS"),Ruler!AB$18,IF(AND(All!$V152="P6",All!$AE152="RMS"),Ruler!AB$19,IF(AND(All!$V152="P7",All!$AE152="RMS"),Ruler!AB$20,IF(AND(All!$V152="P8",All!$AE152="RMS"),Ruler!AB$21,IF(AND(All!$V152="P9",All!$AE152="RMS"),Ruler!AB$22,IF(AND(All!$V152="P1",All!$AE152="RSS"),Ruler!AB$6,IF(AND(All!$V152="P2",All!$AE152="RSS"),Ruler!AB$23,IF(AND(All!$V152="P3",All!$AE152="RSS"),Ruler!AB$24,IF(AND(All!$V152="P4",All!$AE152="RSS"),Ruler!AB$25,IF(AND(All!$V152="P5",All!$AE152="RSS"),Ruler!AB$26,IF(AND(All!$V152="P6",All!$AE152="RSS"),Ruler!AB$27,IF(AND(All!$V152="P7",All!$AE152="RSS"),Ruler!AB$28,IF(AND(All!$V152="P8",All!$AE152="RSS"),Ruler!AB$29,IF(AND(All!$V152="P9",All!$AE152="RSS"),Ruler!AB$30,0)))))))))))))))))))))))))))</f>
        <v>0</v>
      </c>
      <c r="CJ152" s="323">
        <f>Table9[[#This Row],[R-B1]]-Table9[[#This Row],[B1]]</f>
        <v>-2</v>
      </c>
      <c r="CK152" s="43">
        <f>Table9[[#This Row],[R-B2]]-Table9[[#This Row],[B2]]</f>
        <v>-1</v>
      </c>
      <c r="CL152" s="43">
        <f>Table9[[#This Row],[R-B3]]-Table9[[#This Row],[B3]]</f>
        <v>-1</v>
      </c>
      <c r="CM152" s="43">
        <f>Table9[[#This Row],[R-B4]]-Table9[[#This Row],[B4]]</f>
        <v>-2</v>
      </c>
      <c r="CN152" s="43">
        <f>Table9[[#This Row],[R-B5]]-Table9[[#This Row],[B5]]</f>
        <v>-2</v>
      </c>
      <c r="CO152" s="43">
        <f>Table9[[#This Row],[R-B6]]-Table9[[#This Row],[B6]]</f>
        <v>-1</v>
      </c>
      <c r="CP152" s="43">
        <f>Table9[[#This Row],[R-B7]]-Table9[[#This Row],[B7]]</f>
        <v>-2</v>
      </c>
      <c r="CQ152" s="43">
        <f>Table9[[#This Row],[R-B8]]-Table9[[#This Row],[B8]]</f>
        <v>-2</v>
      </c>
      <c r="CR152" s="43">
        <f>Table9[[#This Row],[R-B9]]-Table9[[#This Row],[B9]]</f>
        <v>-1</v>
      </c>
      <c r="CS152" s="43">
        <f>Table9[[#This Row],[R-B10]]-Table9[[#This Row],[B10]]</f>
        <v>-2</v>
      </c>
      <c r="CT152" s="43">
        <f>Table9[[#This Row],[R-B11]]-Table9[[#This Row],[B11]]</f>
        <v>-2</v>
      </c>
      <c r="CU152" s="43">
        <f>Table9[[#This Row],[R-B12]]-Table9[[#This Row],[B12]]</f>
        <v>-2</v>
      </c>
      <c r="CV152" s="43">
        <f>Table9[[#This Row],[R-K1]]-Table9[[#This Row],[K1]]</f>
        <v>-2</v>
      </c>
      <c r="CW152" s="43">
        <f>Table9[[#This Row],[R-K2]]-Table9[[#This Row],[K2]]</f>
        <v>-2</v>
      </c>
      <c r="CX152" s="43">
        <f>Table9[[#This Row],[R-K3]]-Table9[[#This Row],[K3]]</f>
        <v>-1</v>
      </c>
      <c r="CY152" s="43">
        <f>Table9[[#This Row],[R-K4]]-Table9[[#This Row],[K4]]</f>
        <v>-1</v>
      </c>
      <c r="CZ152" s="43">
        <f>Table9[[#This Row],[R-K5]]-Table9[[#This Row],[K5]]</f>
        <v>-1</v>
      </c>
      <c r="DA152" s="43">
        <f>Table9[[#This Row],[R-P1]]-Table9[[#This Row],[P1]]</f>
        <v>-1</v>
      </c>
      <c r="DB152" s="43">
        <f>Table9[[#This Row],[R-P2]]-Table9[[#This Row],[P2]]</f>
        <v>-1</v>
      </c>
      <c r="DC152" s="43">
        <f>Table9[[#This Row],[R-P3]]-Table9[[#This Row],[P3]]</f>
        <v>-1</v>
      </c>
      <c r="DD152" s="43">
        <f>Table9[[#This Row],[R-P4]]-Table9[[#This Row],[P4]]</f>
        <v>-1</v>
      </c>
      <c r="DE152" s="43">
        <f>Table9[[#This Row],[R-P5]]-Table9[[#This Row],[P5]]</f>
        <v>-1</v>
      </c>
      <c r="DF152" s="43">
        <f>Table9[[#This Row],[R-E1]]-Table9[[#This Row],[E1]]</f>
        <v>0</v>
      </c>
      <c r="DG152" s="328">
        <f>Table9[[#This Row],[R-E2]]-Table9[[#This Row],[E2]]</f>
        <v>0</v>
      </c>
      <c r="DH152" s="323">
        <f>COUNTIF(Table9[[#This Row],[G-B1]:[G-B12]],"&lt;=0")/12*100</f>
        <v>100</v>
      </c>
      <c r="DI152" s="43">
        <f>COUNTIF(Table9[[#This Row],[G-K1]:[G-K5]],"&lt;=0")/5*100</f>
        <v>100</v>
      </c>
      <c r="DJ152" s="43">
        <f>COUNTIF(Table9[[#This Row],[G-P1]:[G-P5]],"&lt;=0")/5*100</f>
        <v>100</v>
      </c>
      <c r="DK152" s="43">
        <f>COUNTIF(Table9[[#This Row],[G-E1]:[G-E2]],"&lt;=0")/2*100</f>
        <v>100</v>
      </c>
      <c r="DL152" s="450">
        <f>IF(AE152="RDP",(COUNTIF(Table9[[#This Row],[G-B3]],"&lt;=0")+COUNTIF(Table9[[#This Row],[G-B4]],"&lt;=0")+COUNTIF(Table9[[#This Row],[G-B7]],"&lt;=0")+COUNTIF(Table9[[#This Row],[G-B11]],"&lt;=0")+COUNTIF(Table9[[#This Row],[G-K2]],"&lt;=0"))/5*100,IF(AE152="RMS",(COUNTIF(Table9[[#This Row],[G-B4]],"&lt;=0")+COUNTIF(Table9[[#This Row],[G-B5]],"&lt;=0")+COUNTIF(Table9[[#This Row],[G-B10]],"&lt;=0")+COUNTIF(Table9[[#This Row],[G-B12]],"&lt;=0")+COUNTIF(Table9[[#This Row],[G-K2]],"&lt;=0"))/5*100,IF(AE152="RSS",(COUNTIF(Table9[[#This Row],[G-B1]],"&lt;=0")+COUNTIF(Table9[[#This Row],[G-B2]],"&lt;=0")+COUNTIF(Table9[[#This Row],[G-B6]],"&lt;=0")+COUNTIF(Table9[[#This Row],[G-B11]],"&lt;=0")+COUNTIF(Table9[[#This Row],[G-B12]],"&lt;=0"))/5*100,0)))</f>
        <v>0</v>
      </c>
      <c r="DM152" s="42">
        <v>17</v>
      </c>
      <c r="DN152" s="42">
        <v>0</v>
      </c>
      <c r="DO152" s="42">
        <v>20</v>
      </c>
      <c r="DP152" s="42">
        <v>0</v>
      </c>
      <c r="DQ152" s="42">
        <v>0</v>
      </c>
      <c r="DR152" s="332">
        <v>0</v>
      </c>
      <c r="DS152" s="42">
        <v>0</v>
      </c>
      <c r="DT152" s="42">
        <v>0</v>
      </c>
      <c r="DU152" s="42">
        <v>0</v>
      </c>
      <c r="DV152" s="42">
        <v>0</v>
      </c>
      <c r="DW152" s="332">
        <v>0</v>
      </c>
      <c r="DX152" s="42">
        <v>0</v>
      </c>
      <c r="DY152" s="42">
        <v>0</v>
      </c>
      <c r="DZ152" s="42">
        <v>0</v>
      </c>
      <c r="EA152" s="333">
        <v>0</v>
      </c>
      <c r="EB152" s="342"/>
      <c r="EC152" s="339"/>
      <c r="ED152" s="339"/>
      <c r="EE152" s="338" t="s">
        <v>154</v>
      </c>
    </row>
    <row r="153" spans="2:135" ht="15" hidden="1" thickBot="1" x14ac:dyDescent="0.4">
      <c r="B153" s="282">
        <v>158</v>
      </c>
      <c r="C153" s="42" t="s">
        <v>198</v>
      </c>
      <c r="D153" s="45" t="s">
        <v>296</v>
      </c>
      <c r="E153" s="433" t="s">
        <v>1273</v>
      </c>
      <c r="F153" s="43">
        <v>121913</v>
      </c>
      <c r="G153" s="357">
        <f t="shared" ca="1" si="9"/>
        <v>34.577074705098944</v>
      </c>
      <c r="H153" s="492">
        <v>33695</v>
      </c>
      <c r="I153" s="43" t="s">
        <v>179</v>
      </c>
      <c r="J153" s="43" t="s">
        <v>137</v>
      </c>
      <c r="K153" s="43" t="s">
        <v>138</v>
      </c>
      <c r="L153" s="43" t="s">
        <v>147</v>
      </c>
      <c r="M153" s="42" t="s">
        <v>349</v>
      </c>
      <c r="N153" s="43" t="s">
        <v>305</v>
      </c>
      <c r="O153" s="43" t="s">
        <v>159</v>
      </c>
      <c r="P153" s="44" t="s">
        <v>1274</v>
      </c>
      <c r="Q153" s="43" t="s">
        <v>144</v>
      </c>
      <c r="R153" s="43" t="s">
        <v>185</v>
      </c>
      <c r="S153" s="45">
        <v>42110</v>
      </c>
      <c r="T153" s="286">
        <f ca="1">YEARFRAC(S153,$T$1)</f>
        <v>11.511111111111111</v>
      </c>
      <c r="U153" s="43"/>
      <c r="V153" s="43" t="s">
        <v>58</v>
      </c>
      <c r="W153" s="46"/>
      <c r="X153" s="46">
        <f ca="1">($T$1-Table9[[#This Row],[Date of Appointment to Current Grade]])/365</f>
        <v>1.1359788146879832</v>
      </c>
      <c r="Y153" s="45">
        <v>45901</v>
      </c>
      <c r="Z153" s="282" t="s">
        <v>187</v>
      </c>
      <c r="AA153" s="45">
        <v>45383</v>
      </c>
      <c r="AB153" s="46">
        <f ca="1">($T$1-Table9[[#This Row],[Date in Position]])/365</f>
        <v>2.555156896879764</v>
      </c>
      <c r="AC153" s="43"/>
      <c r="AD153" s="43"/>
      <c r="AE153" s="43"/>
      <c r="AF153" s="43"/>
      <c r="AG153" s="47"/>
      <c r="AH153" s="47"/>
      <c r="AI153" s="47"/>
      <c r="AJ153" s="42"/>
      <c r="AK153" s="48"/>
      <c r="AL153" s="42"/>
      <c r="AM153" s="299"/>
      <c r="AN153" s="323"/>
      <c r="BK153" s="328"/>
      <c r="BL153" s="325">
        <f>IF(AND(All!$V153="P1",All!$AE153="RDP"),Ruler!E$6,IF(AND(All!$V153="P2",All!$AE153="RDP"),Ruler!E$7,IF(AND(All!$V153="P3",All!$AE153="RDP"),Ruler!E$8,IF(AND(All!$V153="P4",All!$AE153="RDP"),Ruler!E$9,IF(AND(All!$V153="P5",All!$AE153="RDP"),Ruler!E$10,IF(AND(All!$V153="P6",All!$AE153="RDP"),Ruler!E$11,IF(AND(All!$V153="P7",All!$AE153="RDP"),Ruler!E$12,IF(AND(All!$V153="P8",All!$AE153="RDP"),Ruler!E$13,IF(AND(All!$V153="P9",All!$AE153="RDP"),Ruler!E$14,IF(AND(All!$V153="P1",All!$AE153="RMS"),Ruler!E$6,IF(AND(All!$V153="P2",All!$AE153="RMS"),Ruler!E$15,IF(AND(All!$V153="P3",All!$AE153="RMS"),Ruler!E$16,IF(AND(All!$V153="P4",All!$AE153="RMS"),Ruler!E$17,IF(AND(All!$V153="P5",All!$AE153="RMS"),Ruler!E$18,IF(AND(All!$V153="P6",All!$AE153="RMS"),Ruler!E$19,IF(AND(All!$V153="P7",All!$AE153="RMS"),Ruler!E$20,IF(AND(All!$V153="P8",All!$AE153="RMS"),Ruler!E$21,IF(AND(All!$V153="P9",All!$AE153="RMS"),Ruler!E$22,IF(AND(All!$V153="P1",All!$AE153="RSS"),Ruler!E$6,IF(AND(All!$V153="P2",All!$AE153="RSS"),Ruler!E$23,IF(AND(All!$V153="P3",All!$AE153="RSS"),Ruler!E$24,IF(AND(All!$V153="P4",All!$AE153="RSS"),Ruler!E$25,IF(AND(All!$V153="P5",All!$AE153="RSS"),Ruler!E$26,IF(AND(All!$V153="P6",All!$AE153="RSS"),Ruler!E$27,IF(AND(All!$V153="P7",All!$AE153="RSS"),Ruler!E$28,IF(AND(All!$V153="P8",All!$AE153="RSS"),Ruler!E$29,IF(AND(All!$V153="P9",All!$AE153="RSS"),Ruler!E$30,0)))))))))))))))))))))))))))</f>
        <v>0</v>
      </c>
      <c r="BM153" s="325">
        <f>IF(AND(All!$V153="P1",All!$AE153="RDP"),Ruler!F$6,IF(AND(All!$V153="P2",All!$AE153="RDP"),Ruler!F$7,IF(AND(All!$V153="P3",All!$AE153="RDP"),Ruler!F$8,IF(AND(All!$V153="P4",All!$AE153="RDP"),Ruler!F$9,IF(AND(All!$V153="P5",All!$AE153="RDP"),Ruler!F$10,IF(AND(All!$V153="P6",All!$AE153="RDP"),Ruler!F$11,IF(AND(All!$V153="P7",All!$AE153="RDP"),Ruler!F$12,IF(AND(All!$V153="P8",All!$AE153="RDP"),Ruler!F$13,IF(AND(All!$V153="P9",All!$AE153="RDP"),Ruler!F$14,IF(AND(All!$V153="P1",All!$AE153="RMS"),Ruler!F$6,IF(AND(All!$V153="P2",All!$AE153="RMS"),Ruler!F$15,IF(AND(All!$V153="P3",All!$AE153="RMS"),Ruler!F$16,IF(AND(All!$V153="P4",All!$AE153="RMS"),Ruler!F$17,IF(AND(All!$V153="P5",All!$AE153="RMS"),Ruler!F$18,IF(AND(All!$V153="P6",All!$AE153="RMS"),Ruler!F$19,IF(AND(All!$V153="P7",All!$AE153="RMS"),Ruler!F$20,IF(AND(All!$V153="P8",All!$AE153="RMS"),Ruler!F$21,IF(AND(All!$V153="P9",All!$AE153="RMS"),Ruler!F$22,IF(AND(All!$V153="P1",All!$AE153="RSS"),Ruler!F$6,IF(AND(All!$V153="P2",All!$AE153="RSS"),Ruler!F$23,IF(AND(All!$V153="P3",All!$AE153="RSS"),Ruler!F$24,IF(AND(All!$V153="P4",All!$AE153="RSS"),Ruler!F$25,IF(AND(All!$V153="P5",All!$AE153="RSS"),Ruler!F$26,IF(AND(All!$V153="P6",All!$AE153="RSS"),Ruler!F$27,IF(AND(All!$V153="P7",All!$AE153="RSS"),Ruler!F$28,IF(AND(All!$V153="P8",All!$AE153="RSS"),Ruler!F$29,IF(AND(All!$V153="P9",All!$AE153="RSS"),Ruler!F$30,0)))))))))))))))))))))))))))</f>
        <v>0</v>
      </c>
      <c r="BN153" s="325">
        <f>IF(AND(All!$V153="P1",All!$AE153="RDP"),Ruler!G$6,IF(AND(All!$V153="P2",All!$AE153="RDP"),Ruler!G$7,IF(AND(All!$V153="P3",All!$AE153="RDP"),Ruler!G$8,IF(AND(All!$V153="P4",All!$AE153="RDP"),Ruler!G$9,IF(AND(All!$V153="P5",All!$AE153="RDP"),Ruler!G$10,IF(AND(All!$V153="P6",All!$AE153="RDP"),Ruler!G$11,IF(AND(All!$V153="P7",All!$AE153="RDP"),Ruler!G$12,IF(AND(All!$V153="P8",All!$AE153="RDP"),Ruler!G$13,IF(AND(All!$V153="P9",All!$AE153="RDP"),Ruler!G$14,IF(AND(All!$V153="P1",All!$AE153="RMS"),Ruler!G$6,IF(AND(All!$V153="P2",All!$AE153="RMS"),Ruler!G$15,IF(AND(All!$V153="P3",All!$AE153="RMS"),Ruler!G$16,IF(AND(All!$V153="P4",All!$AE153="RMS"),Ruler!G$17,IF(AND(All!$V153="P5",All!$AE153="RMS"),Ruler!G$18,IF(AND(All!$V153="P6",All!$AE153="RMS"),Ruler!G$19,IF(AND(All!$V153="P7",All!$AE153="RMS"),Ruler!G$20,IF(AND(All!$V153="P8",All!$AE153="RMS"),Ruler!G$21,IF(AND(All!$V153="P9",All!$AE153="RMS"),Ruler!G$22,IF(AND(All!$V153="P1",All!$AE153="RSS"),Ruler!G$6,IF(AND(All!$V153="P2",All!$AE153="RSS"),Ruler!G$23,IF(AND(All!$V153="P3",All!$AE153="RSS"),Ruler!G$24,IF(AND(All!$V153="P4",All!$AE153="RSS"),Ruler!G$25,IF(AND(All!$V153="P5",All!$AE153="RSS"),Ruler!G$26,IF(AND(All!$V153="P6",All!$AE153="RSS"),Ruler!G$27,IF(AND(All!$V153="P7",All!$AE153="RSS"),Ruler!G$28,IF(AND(All!$V153="P8",All!$AE153="RSS"),Ruler!G$29,IF(AND(All!$V153="P9",All!$AE153="RSS"),Ruler!G$30,0)))))))))))))))))))))))))))</f>
        <v>0</v>
      </c>
      <c r="BO153" s="325">
        <f>IF(AND(All!$V153="P1",All!$AE153="RDP"),Ruler!H$6,IF(AND(All!$V153="P2",All!$AE153="RDP"),Ruler!H$7,IF(AND(All!$V153="P3",All!$AE153="RDP"),Ruler!H$8,IF(AND(All!$V153="P4",All!$AE153="RDP"),Ruler!H$9,IF(AND(All!$V153="P5",All!$AE153="RDP"),Ruler!H$10,IF(AND(All!$V153="P6",All!$AE153="RDP"),Ruler!H$11,IF(AND(All!$V153="P7",All!$AE153="RDP"),Ruler!H$12,IF(AND(All!$V153="P8",All!$AE153="RDP"),Ruler!H$13,IF(AND(All!$V153="P9",All!$AE153="RDP"),Ruler!H$14,IF(AND(All!$V153="P1",All!$AE153="RMS"),Ruler!H$6,IF(AND(All!$V153="P2",All!$AE153="RMS"),Ruler!H$15,IF(AND(All!$V153="P3",All!$AE153="RMS"),Ruler!H$16,IF(AND(All!$V153="P4",All!$AE153="RMS"),Ruler!H$17,IF(AND(All!$V153="P5",All!$AE153="RMS"),Ruler!H$18,IF(AND(All!$V153="P6",All!$AE153="RMS"),Ruler!H$19,IF(AND(All!$V153="P7",All!$AE153="RMS"),Ruler!H$20,IF(AND(All!$V153="P8",All!$AE153="RMS"),Ruler!H$21,IF(AND(All!$V153="P9",All!$AE153="RMS"),Ruler!H$22,IF(AND(All!$V153="P1",All!$AE153="RSS"),Ruler!H$6,IF(AND(All!$V153="P2",All!$AE153="RSS"),Ruler!H$23,IF(AND(All!$V153="P3",All!$AE153="RSS"),Ruler!H$24,IF(AND(All!$V153="P4",All!$AE153="RSS"),Ruler!H$25,IF(AND(All!$V153="P5",All!$AE153="RSS"),Ruler!H$26,IF(AND(All!$V153="P6",All!$AE153="RSS"),Ruler!H$27,IF(AND(All!$V153="P7",All!$AE153="RSS"),Ruler!H$28,IF(AND(All!$V153="P8",All!$AE153="RSS"),Ruler!H$29,IF(AND(All!$V153="P9",All!$AE153="RSS"),Ruler!H$30,0)))))))))))))))))))))))))))</f>
        <v>0</v>
      </c>
      <c r="BP153" s="325">
        <f>IF(AND(All!$V153="P1",All!$AE153="RDP"),Ruler!I$6,IF(AND(All!$V153="P2",All!$AE153="RDP"),Ruler!I$7,IF(AND(All!$V153="P3",All!$AE153="RDP"),Ruler!I$8,IF(AND(All!$V153="P4",All!$AE153="RDP"),Ruler!I$9,IF(AND(All!$V153="P5",All!$AE153="RDP"),Ruler!I$10,IF(AND(All!$V153="P6",All!$AE153="RDP"),Ruler!I$11,IF(AND(All!$V153="P7",All!$AE153="RDP"),Ruler!I$12,IF(AND(All!$V153="P8",All!$AE153="RDP"),Ruler!I$13,IF(AND(All!$V153="P9",All!$AE153="RDP"),Ruler!I$14,IF(AND(All!$V153="P1",All!$AE153="RMS"),Ruler!I$6,IF(AND(All!$V153="P2",All!$AE153="RMS"),Ruler!I$15,IF(AND(All!$V153="P3",All!$AE153="RMS"),Ruler!I$16,IF(AND(All!$V153="P4",All!$AE153="RMS"),Ruler!I$17,IF(AND(All!$V153="P5",All!$AE153="RMS"),Ruler!I$18,IF(AND(All!$V153="P6",All!$AE153="RMS"),Ruler!I$19,IF(AND(All!$V153="P7",All!$AE153="RMS"),Ruler!I$20,IF(AND(All!$V153="P8",All!$AE153="RMS"),Ruler!I$21,IF(AND(All!$V153="P9",All!$AE153="RMS"),Ruler!I$22,IF(AND(All!$V153="P1",All!$AE153="RSS"),Ruler!I$6,IF(AND(All!$V153="P2",All!$AE153="RSS"),Ruler!I$23,IF(AND(All!$V153="P3",All!$AE153="RSS"),Ruler!I$24,IF(AND(All!$V153="P4",All!$AE153="RSS"),Ruler!I$25,IF(AND(All!$V153="P5",All!$AE153="RSS"),Ruler!I$26,IF(AND(All!$V153="P6",All!$AE153="RSS"),Ruler!I$27,IF(AND(All!$V153="P7",All!$AE153="RSS"),Ruler!I$28,IF(AND(All!$V153="P8",All!$AE153="RSS"),Ruler!I$29,IF(AND(All!$V153="P9",All!$AE153="RSS"),Ruler!I$30,0)))))))))))))))))))))))))))</f>
        <v>0</v>
      </c>
      <c r="BQ153" s="325">
        <f>IF(AND(All!$V153="P1",All!$AE153="RDP"),Ruler!J$6,IF(AND(All!$V153="P2",All!$AE153="RDP"),Ruler!J$7,IF(AND(All!$V153="P3",All!$AE153="RDP"),Ruler!J$8,IF(AND(All!$V153="P4",All!$AE153="RDP"),Ruler!J$9,IF(AND(All!$V153="P5",All!$AE153="RDP"),Ruler!J$10,IF(AND(All!$V153="P6",All!$AE153="RDP"),Ruler!J$11,IF(AND(All!$V153="P7",All!$AE153="RDP"),Ruler!J$12,IF(AND(All!$V153="P8",All!$AE153="RDP"),Ruler!J$13,IF(AND(All!$V153="P9",All!$AE153="RDP"),Ruler!J$14,IF(AND(All!$V153="P1",All!$AE153="RMS"),Ruler!J$6,IF(AND(All!$V153="P2",All!$AE153="RMS"),Ruler!J$15,IF(AND(All!$V153="P3",All!$AE153="RMS"),Ruler!J$16,IF(AND(All!$V153="P4",All!$AE153="RMS"),Ruler!J$17,IF(AND(All!$V153="P5",All!$AE153="RMS"),Ruler!J$18,IF(AND(All!$V153="P6",All!$AE153="RMS"),Ruler!J$19,IF(AND(All!$V153="P7",All!$AE153="RMS"),Ruler!J$20,IF(AND(All!$V153="P8",All!$AE153="RMS"),Ruler!J$21,IF(AND(All!$V153="P9",All!$AE153="RMS"),Ruler!J$22,IF(AND(All!$V153="P1",All!$AE153="RSS"),Ruler!J$6,IF(AND(All!$V153="P2",All!$AE153="RSS"),Ruler!J$23,IF(AND(All!$V153="P3",All!$AE153="RSS"),Ruler!J$24,IF(AND(All!$V153="P4",All!$AE153="RSS"),Ruler!J$25,IF(AND(All!$V153="P5",All!$AE153="RSS"),Ruler!J$26,IF(AND(All!$V153="P6",All!$AE153="RSS"),Ruler!J$27,IF(AND(All!$V153="P7",All!$AE153="RSS"),Ruler!J$28,IF(AND(All!$V153="P8",All!$AE153="RSS"),Ruler!J$29,IF(AND(All!$V153="P9",All!$AE153="RSS"),Ruler!J$30,0)))))))))))))))))))))))))))</f>
        <v>0</v>
      </c>
      <c r="BR153" s="325">
        <f>IF(AND(All!$V153="P1",All!$AE153="RDP"),Ruler!K$6,IF(AND(All!$V153="P2",All!$AE153="RDP"),Ruler!K$7,IF(AND(All!$V153="P3",All!$AE153="RDP"),Ruler!K$8,IF(AND(All!$V153="P4",All!$AE153="RDP"),Ruler!K$9,IF(AND(All!$V153="P5",All!$AE153="RDP"),Ruler!K$10,IF(AND(All!$V153="P6",All!$AE153="RDP"),Ruler!K$11,IF(AND(All!$V153="P7",All!$AE153="RDP"),Ruler!K$12,IF(AND(All!$V153="P8",All!$AE153="RDP"),Ruler!K$13,IF(AND(All!$V153="P9",All!$AE153="RDP"),Ruler!K$14,IF(AND(All!$V153="P1",All!$AE153="RMS"),Ruler!K$6,IF(AND(All!$V153="P2",All!$AE153="RMS"),Ruler!K$15,IF(AND(All!$V153="P3",All!$AE153="RMS"),Ruler!K$16,IF(AND(All!$V153="P4",All!$AE153="RMS"),Ruler!K$17,IF(AND(All!$V153="P5",All!$AE153="RMS"),Ruler!K$18,IF(AND(All!$V153="P6",All!$AE153="RMS"),Ruler!K$19,IF(AND(All!$V153="P7",All!$AE153="RMS"),Ruler!K$20,IF(AND(All!$V153="P8",All!$AE153="RMS"),Ruler!K$21,IF(AND(All!$V153="P9",All!$AE153="RMS"),Ruler!K$22,IF(AND(All!$V153="P1",All!$AE153="RSS"),Ruler!K$6,IF(AND(All!$V153="P2",All!$AE153="RSS"),Ruler!K$23,IF(AND(All!$V153="P3",All!$AE153="RSS"),Ruler!K$24,IF(AND(All!$V153="P4",All!$AE153="RSS"),Ruler!K$25,IF(AND(All!$V153="P5",All!$AE153="RSS"),Ruler!K$26,IF(AND(All!$V153="P6",All!$AE153="RSS"),Ruler!K$27,IF(AND(All!$V153="P7",All!$AE153="RSS"),Ruler!K$28,IF(AND(All!$V153="P8",All!$AE153="RSS"),Ruler!K$29,IF(AND(All!$V153="P9",All!$AE153="RSS"),Ruler!K$30,0)))))))))))))))))))))))))))</f>
        <v>0</v>
      </c>
      <c r="BS153" s="325">
        <f>IF(AND(All!$V153="P1",All!$AE153="RDP"),Ruler!L$6,IF(AND(All!$V153="P2",All!$AE153="RDP"),Ruler!L$7,IF(AND(All!$V153="P3",All!$AE153="RDP"),Ruler!L$8,IF(AND(All!$V153="P4",All!$AE153="RDP"),Ruler!L$9,IF(AND(All!$V153="P5",All!$AE153="RDP"),Ruler!L$10,IF(AND(All!$V153="P6",All!$AE153="RDP"),Ruler!L$11,IF(AND(All!$V153="P7",All!$AE153="RDP"),Ruler!L$12,IF(AND(All!$V153="P8",All!$AE153="RDP"),Ruler!L$13,IF(AND(All!$V153="P9",All!$AE153="RDP"),Ruler!L$14,IF(AND(All!$V153="P1",All!$AE153="RMS"),Ruler!L$6,IF(AND(All!$V153="P2",All!$AE153="RMS"),Ruler!L$15,IF(AND(All!$V153="P3",All!$AE153="RMS"),Ruler!L$16,IF(AND(All!$V153="P4",All!$AE153="RMS"),Ruler!L$17,IF(AND(All!$V153="P5",All!$AE153="RMS"),Ruler!L$18,IF(AND(All!$V153="P6",All!$AE153="RMS"),Ruler!L$19,IF(AND(All!$V153="P7",All!$AE153="RMS"),Ruler!L$20,IF(AND(All!$V153="P8",All!$AE153="RMS"),Ruler!L$21,IF(AND(All!$V153="P9",All!$AE153="RMS"),Ruler!L$22,IF(AND(All!$V153="P1",All!$AE153="RSS"),Ruler!L$6,IF(AND(All!$V153="P2",All!$AE153="RSS"),Ruler!L$23,IF(AND(All!$V153="P3",All!$AE153="RSS"),Ruler!L$24,IF(AND(All!$V153="P4",All!$AE153="RSS"),Ruler!L$25,IF(AND(All!$V153="P5",All!$AE153="RSS"),Ruler!L$26,IF(AND(All!$V153="P6",All!$AE153="RSS"),Ruler!L$27,IF(AND(All!$V153="P7",All!$AE153="RSS"),Ruler!L$28,IF(AND(All!$V153="P8",All!$AE153="RSS"),Ruler!L$29,IF(AND(All!$V153="P9",All!$AE153="RSS"),Ruler!L$30,0)))))))))))))))))))))))))))</f>
        <v>0</v>
      </c>
      <c r="BT153" s="325">
        <f>IF(AND(All!$V153="P1",All!$AE153="RDP"),Ruler!M$6,IF(AND(All!$V153="P2",All!$AE153="RDP"),Ruler!M$7,IF(AND(All!$V153="P3",All!$AE153="RDP"),Ruler!M$8,IF(AND(All!$V153="P4",All!$AE153="RDP"),Ruler!M$9,IF(AND(All!$V153="P5",All!$AE153="RDP"),Ruler!M$10,IF(AND(All!$V153="P6",All!$AE153="RDP"),Ruler!M$11,IF(AND(All!$V153="P7",All!$AE153="RDP"),Ruler!M$12,IF(AND(All!$V153="P8",All!$AE153="RDP"),Ruler!M$13,IF(AND(All!$V153="P9",All!$AE153="RDP"),Ruler!M$14,IF(AND(All!$V153="P1",All!$AE153="RMS"),Ruler!M$6,IF(AND(All!$V153="P2",All!$AE153="RMS"),Ruler!M$15,IF(AND(All!$V153="P3",All!$AE153="RMS"),Ruler!M$16,IF(AND(All!$V153="P4",All!$AE153="RMS"),Ruler!M$17,IF(AND(All!$V153="P5",All!$AE153="RMS"),Ruler!M$18,IF(AND(All!$V153="P6",All!$AE153="RMS"),Ruler!M$19,IF(AND(All!$V153="P7",All!$AE153="RMS"),Ruler!M$20,IF(AND(All!$V153="P8",All!$AE153="RMS"),Ruler!M$21,IF(AND(All!$V153="P9",All!$AE153="RMS"),Ruler!M$22,IF(AND(All!$V153="P1",All!$AE153="RSS"),Ruler!M$6,IF(AND(All!$V153="P2",All!$AE153="RSS"),Ruler!M$23,IF(AND(All!$V153="P3",All!$AE153="RSS"),Ruler!M$24,IF(AND(All!$V153="P4",All!$AE153="RSS"),Ruler!M$25,IF(AND(All!$V153="P5",All!$AE153="RSS"),Ruler!M$26,IF(AND(All!$V153="P6",All!$AE153="RSS"),Ruler!M$27,IF(AND(All!$V153="P7",All!$AE153="RSS"),Ruler!M$28,IF(AND(All!$V153="P8",All!$AE153="RSS"),Ruler!M$29,IF(AND(All!$V153="P9",All!$AE153="RSS"),Ruler!M$30,0)))))))))))))))))))))))))))</f>
        <v>0</v>
      </c>
      <c r="BU153" s="325">
        <f>IF(AND(All!$V153="P1",All!$AE153="RDP"),Ruler!N$6,IF(AND(All!$V153="P2",All!$AE153="RDP"),Ruler!N$7,IF(AND(All!$V153="P3",All!$AE153="RDP"),Ruler!N$8,IF(AND(All!$V153="P4",All!$AE153="RDP"),Ruler!N$9,IF(AND(All!$V153="P5",All!$AE153="RDP"),Ruler!N$10,IF(AND(All!$V153="P6",All!$AE153="RDP"),Ruler!N$11,IF(AND(All!$V153="P7",All!$AE153="RDP"),Ruler!N$12,IF(AND(All!$V153="P8",All!$AE153="RDP"),Ruler!N$13,IF(AND(All!$V153="P9",All!$AE153="RDP"),Ruler!N$14,IF(AND(All!$V153="P1",All!$AE153="RMS"),Ruler!N$6,IF(AND(All!$V153="P2",All!$AE153="RMS"),Ruler!N$15,IF(AND(All!$V153="P3",All!$AE153="RMS"),Ruler!N$16,IF(AND(All!$V153="P4",All!$AE153="RMS"),Ruler!N$17,IF(AND(All!$V153="P5",All!$AE153="RMS"),Ruler!N$18,IF(AND(All!$V153="P6",All!$AE153="RMS"),Ruler!N$19,IF(AND(All!$V153="P7",All!$AE153="RMS"),Ruler!N$20,IF(AND(All!$V153="P8",All!$AE153="RMS"),Ruler!N$21,IF(AND(All!$V153="P9",All!$AE153="RMS"),Ruler!N$22,IF(AND(All!$V153="P1",All!$AE153="RSS"),Ruler!N$6,IF(AND(All!$V153="P2",All!$AE153="RSS"),Ruler!N$23,IF(AND(All!$V153="P3",All!$AE153="RSS"),Ruler!N$24,IF(AND(All!$V153="P4",All!$AE153="RSS"),Ruler!N$25,IF(AND(All!$V153="P5",All!$AE153="RSS"),Ruler!N$26,IF(AND(All!$V153="P6",All!$AE153="RSS"),Ruler!N$27,IF(AND(All!$V153="P7",All!$AE153="RSS"),Ruler!N$28,IF(AND(All!$V153="P8",All!$AE153="RSS"),Ruler!N$29,IF(AND(All!$V153="P9",All!$AE153="RSS"),Ruler!N$30,0)))))))))))))))))))))))))))</f>
        <v>0</v>
      </c>
      <c r="BV153" s="325">
        <f>IF(AND(All!$V153="P1",All!$AE153="RDP"),Ruler!O$6,IF(AND(All!$V153="P2",All!$AE153="RDP"),Ruler!O$7,IF(AND(All!$V153="P3",All!$AE153="RDP"),Ruler!O$8,IF(AND(All!$V153="P4",All!$AE153="RDP"),Ruler!O$9,IF(AND(All!$V153="P5",All!$AE153="RDP"),Ruler!O$10,IF(AND(All!$V153="P6",All!$AE153="RDP"),Ruler!O$11,IF(AND(All!$V153="P7",All!$AE153="RDP"),Ruler!O$12,IF(AND(All!$V153="P8",All!$AE153="RDP"),Ruler!O$13,IF(AND(All!$V153="P9",All!$AE153="RDP"),Ruler!O$14,IF(AND(All!$V153="P1",All!$AE153="RMS"),Ruler!O$6,IF(AND(All!$V153="P2",All!$AE153="RMS"),Ruler!O$15,IF(AND(All!$V153="P3",All!$AE153="RMS"),Ruler!O$16,IF(AND(All!$V153="P4",All!$AE153="RMS"),Ruler!O$17,IF(AND(All!$V153="P5",All!$AE153="RMS"),Ruler!O$18,IF(AND(All!$V153="P6",All!$AE153="RMS"),Ruler!O$19,IF(AND(All!$V153="P7",All!$AE153="RMS"),Ruler!O$20,IF(AND(All!$V153="P8",All!$AE153="RMS"),Ruler!O$21,IF(AND(All!$V153="P9",All!$AE153="RMS"),Ruler!O$22,IF(AND(All!$V153="P1",All!$AE153="RSS"),Ruler!O$6,IF(AND(All!$V153="P2",All!$AE153="RSS"),Ruler!O$23,IF(AND(All!$V153="P3",All!$AE153="RSS"),Ruler!O$24,IF(AND(All!$V153="P4",All!$AE153="RSS"),Ruler!O$25,IF(AND(All!$V153="P5",All!$AE153="RSS"),Ruler!O$26,IF(AND(All!$V153="P6",All!$AE153="RSS"),Ruler!O$27,IF(AND(All!$V153="P7",All!$AE153="RSS"),Ruler!O$28,IF(AND(All!$V153="P8",All!$AE153="RSS"),Ruler!O$29,IF(AND(All!$V153="P9",All!$AE153="RSS"),Ruler!O$30,0)))))))))))))))))))))))))))</f>
        <v>0</v>
      </c>
      <c r="BW153" s="325">
        <f>IF(AND(All!$V153="P1",All!$AE153="RDP"),Ruler!P$6,IF(AND(All!$V153="P2",All!$AE153="RDP"),Ruler!P$7,IF(AND(All!$V153="P3",All!$AE153="RDP"),Ruler!P$8,IF(AND(All!$V153="P4",All!$AE153="RDP"),Ruler!P$9,IF(AND(All!$V153="P5",All!$AE153="RDP"),Ruler!P$10,IF(AND(All!$V153="P6",All!$AE153="RDP"),Ruler!P$11,IF(AND(All!$V153="P7",All!$AE153="RDP"),Ruler!P$12,IF(AND(All!$V153="P8",All!$AE153="RDP"),Ruler!P$13,IF(AND(All!$V153="P9",All!$AE153="RDP"),Ruler!P$14,IF(AND(All!$V153="P1",All!$AE153="RMS"),Ruler!P$6,IF(AND(All!$V153="P2",All!$AE153="RMS"),Ruler!P$15,IF(AND(All!$V153="P3",All!$AE153="RMS"),Ruler!P$16,IF(AND(All!$V153="P4",All!$AE153="RMS"),Ruler!P$17,IF(AND(All!$V153="P5",All!$AE153="RMS"),Ruler!P$18,IF(AND(All!$V153="P6",All!$AE153="RMS"),Ruler!P$19,IF(AND(All!$V153="P7",All!$AE153="RMS"),Ruler!P$20,IF(AND(All!$V153="P8",All!$AE153="RMS"),Ruler!P$21,IF(AND(All!$V153="P9",All!$AE153="RMS"),Ruler!P$22,IF(AND(All!$V153="P1",All!$AE153="RSS"),Ruler!P$6,IF(AND(All!$V153="P2",All!$AE153="RSS"),Ruler!P$23,IF(AND(All!$V153="P3",All!$AE153="RSS"),Ruler!P$24,IF(AND(All!$V153="P4",All!$AE153="RSS"),Ruler!P$25,IF(AND(All!$V153="P5",All!$AE153="RSS"),Ruler!P$26,IF(AND(All!$V153="P6",All!$AE153="RSS"),Ruler!P$27,IF(AND(All!$V153="P7",All!$AE153="RSS"),Ruler!P$28,IF(AND(All!$V153="P8",All!$AE153="RSS"),Ruler!P$29,IF(AND(All!$V153="P9",All!$AE153="RSS"),Ruler!P$30,0)))))))))))))))))))))))))))</f>
        <v>0</v>
      </c>
      <c r="BX153" s="325">
        <f>IF(AND(All!$V153="P1",All!$AE153="RDP"),Ruler!Q$6,IF(AND(All!$V153="P2",All!$AE153="RDP"),Ruler!Q$7,IF(AND(All!$V153="P3",All!$AE153="RDP"),Ruler!Q$8,IF(AND(All!$V153="P4",All!$AE153="RDP"),Ruler!Q$9,IF(AND(All!$V153="P5",All!$AE153="RDP"),Ruler!Q$10,IF(AND(All!$V153="P6",All!$AE153="RDP"),Ruler!Q$11,IF(AND(All!$V153="P7",All!$AE153="RDP"),Ruler!Q$12,IF(AND(All!$V153="P8",All!$AE153="RDP"),Ruler!Q$13,IF(AND(All!$V153="P9",All!$AE153="RDP"),Ruler!Q$14,IF(AND(All!$V153="P1",All!$AE153="RMS"),Ruler!Q$6,IF(AND(All!$V153="P2",All!$AE153="RMS"),Ruler!Q$15,IF(AND(All!$V153="P3",All!$AE153="RMS"),Ruler!Q$16,IF(AND(All!$V153="P4",All!$AE153="RMS"),Ruler!Q$17,IF(AND(All!$V153="P5",All!$AE153="RMS"),Ruler!Q$18,IF(AND(All!$V153="P6",All!$AE153="RMS"),Ruler!Q$19,IF(AND(All!$V153="P7",All!$AE153="RMS"),Ruler!Q$20,IF(AND(All!$V153="P8",All!$AE153="RMS"),Ruler!Q$21,IF(AND(All!$V153="P9",All!$AE153="RMS"),Ruler!Q$22,IF(AND(All!$V153="P1",All!$AE153="RSS"),Ruler!Q$6,IF(AND(All!$V153="P2",All!$AE153="RSS"),Ruler!Q$23,IF(AND(All!$V153="P3",All!$AE153="RSS"),Ruler!Q$24,IF(AND(All!$V153="P4",All!$AE153="RSS"),Ruler!Q$25,IF(AND(All!$V153="P5",All!$AE153="RSS"),Ruler!Q$26,IF(AND(All!$V153="P6",All!$AE153="RSS"),Ruler!Q$27,IF(AND(All!$V153="P7",All!$AE153="RSS"),Ruler!Q$28,IF(AND(All!$V153="P8",All!$AE153="RSS"),Ruler!Q$29,IF(AND(All!$V153="P9",All!$AE153="RSS"),Ruler!Q$30,0)))))))))))))))))))))))))))</f>
        <v>0</v>
      </c>
      <c r="BY153" s="325">
        <f>IF(AND(All!$V153="P1",All!$AE153="RDP"),Ruler!R$6,IF(AND(All!$V153="P2",All!$AE153="RDP"),Ruler!R$7,IF(AND(All!$V153="P3",All!$AE153="RDP"),Ruler!R$8,IF(AND(All!$V153="P4",All!$AE153="RDP"),Ruler!R$9,IF(AND(All!$V153="P5",All!$AE153="RDP"),Ruler!R$10,IF(AND(All!$V153="P6",All!$AE153="RDP"),Ruler!R$11,IF(AND(All!$V153="P7",All!$AE153="RDP"),Ruler!R$12,IF(AND(All!$V153="P8",All!$AE153="RDP"),Ruler!R$13,IF(AND(All!$V153="P9",All!$AE153="RDP"),Ruler!R$14,IF(AND(All!$V153="P1",All!$AE153="RMS"),Ruler!R$6,IF(AND(All!$V153="P2",All!$AE153="RMS"),Ruler!R$15,IF(AND(All!$V153="P3",All!$AE153="RMS"),Ruler!R$16,IF(AND(All!$V153="P4",All!$AE153="RMS"),Ruler!R$17,IF(AND(All!$V153="P5",All!$AE153="RMS"),Ruler!R$18,IF(AND(All!$V153="P6",All!$AE153="RMS"),Ruler!R$19,IF(AND(All!$V153="P7",All!$AE153="RMS"),Ruler!R$20,IF(AND(All!$V153="P8",All!$AE153="RMS"),Ruler!R$21,IF(AND(All!$V153="P9",All!$AE153="RMS"),Ruler!R$22,IF(AND(All!$V153="P1",All!$AE153="RSS"),Ruler!R$6,IF(AND(All!$V153="P2",All!$AE153="RSS"),Ruler!R$23,IF(AND(All!$V153="P3",All!$AE153="RSS"),Ruler!R$24,IF(AND(All!$V153="P4",All!$AE153="RSS"),Ruler!R$25,IF(AND(All!$V153="P5",All!$AE153="RSS"),Ruler!R$26,IF(AND(All!$V153="P6",All!$AE153="RSS"),Ruler!R$27,IF(AND(All!$V153="P7",All!$AE153="RSS"),Ruler!R$28,IF(AND(All!$V153="P8",All!$AE153="RSS"),Ruler!R$29,IF(AND(All!$V153="P9",All!$AE153="RSS"),Ruler!R$30,0)))))))))))))))))))))))))))</f>
        <v>0</v>
      </c>
      <c r="BZ153" s="325">
        <f>IF(AND(All!$V153="P1",All!$AE153="RDP"),Ruler!S$6,IF(AND(All!$V153="P2",All!$AE153="RDP"),Ruler!S$7,IF(AND(All!$V153="P3",All!$AE153="RDP"),Ruler!S$8,IF(AND(All!$V153="P4",All!$AE153="RDP"),Ruler!S$9,IF(AND(All!$V153="P5",All!$AE153="RDP"),Ruler!S$10,IF(AND(All!$V153="P6",All!$AE153="RDP"),Ruler!S$11,IF(AND(All!$V153="P7",All!$AE153="RDP"),Ruler!S$12,IF(AND(All!$V153="P8",All!$AE153="RDP"),Ruler!S$13,IF(AND(All!$V153="P9",All!$AE153="RDP"),Ruler!S$14,IF(AND(All!$V153="P1",All!$AE153="RMS"),Ruler!S$6,IF(AND(All!$V153="P2",All!$AE153="RMS"),Ruler!S$15,IF(AND(All!$V153="P3",All!$AE153="RMS"),Ruler!S$16,IF(AND(All!$V153="P4",All!$AE153="RMS"),Ruler!S$17,IF(AND(All!$V153="P5",All!$AE153="RMS"),Ruler!S$18,IF(AND(All!$V153="P6",All!$AE153="RMS"),Ruler!S$19,IF(AND(All!$V153="P7",All!$AE153="RMS"),Ruler!S$20,IF(AND(All!$V153="P8",All!$AE153="RMS"),Ruler!S$21,IF(AND(All!$V153="P9",All!$AE153="RMS"),Ruler!S$22,IF(AND(All!$V153="P1",All!$AE153="RSS"),Ruler!S$6,IF(AND(All!$V153="P2",All!$AE153="RSS"),Ruler!S$23,IF(AND(All!$V153="P3",All!$AE153="RSS"),Ruler!S$24,IF(AND(All!$V153="P4",All!$AE153="RSS"),Ruler!S$25,IF(AND(All!$V153="P5",All!$AE153="RSS"),Ruler!S$26,IF(AND(All!$V153="P6",All!$AE153="RSS"),Ruler!S$27,IF(AND(All!$V153="P7",All!$AE153="RSS"),Ruler!S$28,IF(AND(All!$V153="P8",All!$AE153="RSS"),Ruler!S$29,IF(AND(All!$V153="P9",All!$AE153="RSS"),Ruler!S$30,0)))))))))))))))))))))))))))</f>
        <v>0</v>
      </c>
      <c r="CA153" s="325">
        <f>IF(AND(All!$V153="P1",All!$AE153="RDP"),Ruler!T$6,IF(AND(All!$V153="P2",All!$AE153="RDP"),Ruler!T$7,IF(AND(All!$V153="P3",All!$AE153="RDP"),Ruler!T$8,IF(AND(All!$V153="P4",All!$AE153="RDP"),Ruler!T$9,IF(AND(All!$V153="P5",All!$AE153="RDP"),Ruler!T$10,IF(AND(All!$V153="P6",All!$AE153="RDP"),Ruler!T$11,IF(AND(All!$V153="P7",All!$AE153="RDP"),Ruler!T$12,IF(AND(All!$V153="P8",All!$AE153="RDP"),Ruler!T$13,IF(AND(All!$V153="P9",All!$AE153="RDP"),Ruler!T$14,IF(AND(All!$V153="P1",All!$AE153="RMS"),Ruler!T$6,IF(AND(All!$V153="P2",All!$AE153="RMS"),Ruler!T$15,IF(AND(All!$V153="P3",All!$AE153="RMS"),Ruler!T$16,IF(AND(All!$V153="P4",All!$AE153="RMS"),Ruler!T$17,IF(AND(All!$V153="P5",All!$AE153="RMS"),Ruler!T$18,IF(AND(All!$V153="P6",All!$AE153="RMS"),Ruler!T$19,IF(AND(All!$V153="P7",All!$AE153="RMS"),Ruler!T$20,IF(AND(All!$V153="P8",All!$AE153="RMS"),Ruler!T$21,IF(AND(All!$V153="P9",All!$AE153="RMS"),Ruler!T$22,IF(AND(All!$V153="P1",All!$AE153="RSS"),Ruler!T$6,IF(AND(All!$V153="P2",All!$AE153="RSS"),Ruler!T$23,IF(AND(All!$V153="P3",All!$AE153="RSS"),Ruler!T$24,IF(AND(All!$V153="P4",All!$AE153="RSS"),Ruler!T$25,IF(AND(All!$V153="P5",All!$AE153="RSS"),Ruler!T$26,IF(AND(All!$V153="P6",All!$AE153="RSS"),Ruler!T$27,IF(AND(All!$V153="P7",All!$AE153="RSS"),Ruler!T$28,IF(AND(All!$V153="P8",All!$AE153="RSS"),Ruler!T$29,IF(AND(All!$V153="P9",All!$AE153="RSS"),Ruler!T$30,0)))))))))))))))))))))))))))</f>
        <v>0</v>
      </c>
      <c r="CB153" s="325">
        <f>IF(AND(All!$V153="P1",All!$AE153="RDP"),Ruler!U$6,IF(AND(All!$V153="P2",All!$AE153="RDP"),Ruler!U$7,IF(AND(All!$V153="P3",All!$AE153="RDP"),Ruler!U$8,IF(AND(All!$V153="P4",All!$AE153="RDP"),Ruler!U$9,IF(AND(All!$V153="P5",All!$AE153="RDP"),Ruler!U$10,IF(AND(All!$V153="P6",All!$AE153="RDP"),Ruler!U$11,IF(AND(All!$V153="P7",All!$AE153="RDP"),Ruler!U$12,IF(AND(All!$V153="P8",All!$AE153="RDP"),Ruler!U$13,IF(AND(All!$V153="P9",All!$AE153="RDP"),Ruler!U$14,IF(AND(All!$V153="P1",All!$AE153="RMS"),Ruler!U$6,IF(AND(All!$V153="P2",All!$AE153="RMS"),Ruler!U$15,IF(AND(All!$V153="P3",All!$AE153="RMS"),Ruler!U$16,IF(AND(All!$V153="P4",All!$AE153="RMS"),Ruler!U$17,IF(AND(All!$V153="P5",All!$AE153="RMS"),Ruler!U$18,IF(AND(All!$V153="P6",All!$AE153="RMS"),Ruler!U$19,IF(AND(All!$V153="P7",All!$AE153="RMS"),Ruler!U$20,IF(AND(All!$V153="P8",All!$AE153="RMS"),Ruler!U$21,IF(AND(All!$V153="P9",All!$AE153="RMS"),Ruler!U$22,IF(AND(All!$V153="P1",All!$AE153="RSS"),Ruler!U$6,IF(AND(All!$V153="P2",All!$AE153="RSS"),Ruler!U$23,IF(AND(All!$V153="P3",All!$AE153="RSS"),Ruler!U$24,IF(AND(All!$V153="P4",All!$AE153="RSS"),Ruler!U$25,IF(AND(All!$V153="P5",All!$AE153="RSS"),Ruler!U$26,IF(AND(All!$V153="P6",All!$AE153="RSS"),Ruler!U$27,IF(AND(All!$V153="P7",All!$AE153="RSS"),Ruler!U$28,IF(AND(All!$V153="P8",All!$AE153="RSS"),Ruler!U$29,IF(AND(All!$V153="P9",All!$AE153="RSS"),Ruler!U$30,0)))))))))))))))))))))))))))</f>
        <v>0</v>
      </c>
      <c r="CC153" s="325">
        <f>IF(AND(All!$V153="P1",All!$AE153="RDP"),Ruler!V$6,IF(AND(All!$V153="P2",All!$AE153="RDP"),Ruler!V$7,IF(AND(All!$V153="P3",All!$AE153="RDP"),Ruler!V$8,IF(AND(All!$V153="P4",All!$AE153="RDP"),Ruler!V$9,IF(AND(All!$V153="P5",All!$AE153="RDP"),Ruler!V$10,IF(AND(All!$V153="P6",All!$AE153="RDP"),Ruler!V$11,IF(AND(All!$V153="P7",All!$AE153="RDP"),Ruler!V$12,IF(AND(All!$V153="P8",All!$AE153="RDP"),Ruler!V$13,IF(AND(All!$V153="P9",All!$AE153="RDP"),Ruler!V$14,IF(AND(All!$V153="P1",All!$AE153="RMS"),Ruler!V$6,IF(AND(All!$V153="P2",All!$AE153="RMS"),Ruler!V$15,IF(AND(All!$V153="P3",All!$AE153="RMS"),Ruler!V$16,IF(AND(All!$V153="P4",All!$AE153="RMS"),Ruler!V$17,IF(AND(All!$V153="P5",All!$AE153="RMS"),Ruler!V$18,IF(AND(All!$V153="P6",All!$AE153="RMS"),Ruler!V$19,IF(AND(All!$V153="P7",All!$AE153="RMS"),Ruler!V$20,IF(AND(All!$V153="P8",All!$AE153="RMS"),Ruler!V$21,IF(AND(All!$V153="P9",All!$AE153="RMS"),Ruler!V$22,IF(AND(All!$V153="P1",All!$AE153="RSS"),Ruler!V$6,IF(AND(All!$V153="P2",All!$AE153="RSS"),Ruler!V$23,IF(AND(All!$V153="P3",All!$AE153="RSS"),Ruler!V$24,IF(AND(All!$V153="P4",All!$AE153="RSS"),Ruler!V$25,IF(AND(All!$V153="P5",All!$AE153="RSS"),Ruler!V$26,IF(AND(All!$V153="P6",All!$AE153="RSS"),Ruler!V$27,IF(AND(All!$V153="P7",All!$AE153="RSS"),Ruler!V$28,IF(AND(All!$V153="P8",All!$AE153="RSS"),Ruler!V$29,IF(AND(All!$V153="P9",All!$AE153="RSS"),Ruler!V$30,0)))))))))))))))))))))))))))</f>
        <v>0</v>
      </c>
      <c r="CD153" s="325">
        <f>IF(AND(All!$V153="P1",All!$AE153="RDP"),Ruler!W$6,IF(AND(All!$V153="P2",All!$AE153="RDP"),Ruler!W$7,IF(AND(All!$V153="P3",All!$AE153="RDP"),Ruler!W$8,IF(AND(All!$V153="P4",All!$AE153="RDP"),Ruler!W$9,IF(AND(All!$V153="P5",All!$AE153="RDP"),Ruler!W$10,IF(AND(All!$V153="P6",All!$AE153="RDP"),Ruler!W$11,IF(AND(All!$V153="P7",All!$AE153="RDP"),Ruler!W$12,IF(AND(All!$V153="P8",All!$AE153="RDP"),Ruler!W$13,IF(AND(All!$V153="P9",All!$AE153="RDP"),Ruler!W$14,IF(AND(All!$V153="P1",All!$AE153="RMS"),Ruler!W$6,IF(AND(All!$V153="P2",All!$AE153="RMS"),Ruler!W$15,IF(AND(All!$V153="P3",All!$AE153="RMS"),Ruler!W$16,IF(AND(All!$V153="P4",All!$AE153="RMS"),Ruler!W$17,IF(AND(All!$V153="P5",All!$AE153="RMS"),Ruler!W$18,IF(AND(All!$V153="P6",All!$AE153="RMS"),Ruler!W$19,IF(AND(All!$V153="P7",All!$AE153="RMS"),Ruler!W$20,IF(AND(All!$V153="P8",All!$AE153="RMS"),Ruler!W$21,IF(AND(All!$V153="P9",All!$AE153="RMS"),Ruler!W$22,IF(AND(All!$V153="P1",All!$AE153="RSS"),Ruler!W$6,IF(AND(All!$V153="P2",All!$AE153="RSS"),Ruler!W$23,IF(AND(All!$V153="P3",All!$AE153="RSS"),Ruler!W$24,IF(AND(All!$V153="P4",All!$AE153="RSS"),Ruler!W$25,IF(AND(All!$V153="P5",All!$AE153="RSS"),Ruler!W$26,IF(AND(All!$V153="P6",All!$AE153="RSS"),Ruler!W$27,IF(AND(All!$V153="P7",All!$AE153="RSS"),Ruler!W$28,IF(AND(All!$V153="P8",All!$AE153="RSS"),Ruler!W$29,IF(AND(All!$V153="P9",All!$AE153="RSS"),Ruler!W$30,0)))))))))))))))))))))))))))</f>
        <v>0</v>
      </c>
      <c r="CE153" s="325">
        <f>IF(AND(All!$V153="P1",All!$AE153="RDP"),Ruler!X$6,IF(AND(All!$V153="P2",All!$AE153="RDP"),Ruler!X$7,IF(AND(All!$V153="P3",All!$AE153="RDP"),Ruler!X$8,IF(AND(All!$V153="P4",All!$AE153="RDP"),Ruler!X$9,IF(AND(All!$V153="P5",All!$AE153="RDP"),Ruler!X$10,IF(AND(All!$V153="P6",All!$AE153="RDP"),Ruler!X$11,IF(AND(All!$V153="P7",All!$AE153="RDP"),Ruler!X$12,IF(AND(All!$V153="P8",All!$AE153="RDP"),Ruler!X$13,IF(AND(All!$V153="P9",All!$AE153="RDP"),Ruler!X$14,IF(AND(All!$V153="P1",All!$AE153="RMS"),Ruler!X$6,IF(AND(All!$V153="P2",All!$AE153="RMS"),Ruler!X$15,IF(AND(All!$V153="P3",All!$AE153="RMS"),Ruler!X$16,IF(AND(All!$V153="P4",All!$AE153="RMS"),Ruler!X$17,IF(AND(All!$V153="P5",All!$AE153="RMS"),Ruler!X$18,IF(AND(All!$V153="P6",All!$AE153="RMS"),Ruler!X$19,IF(AND(All!$V153="P7",All!$AE153="RMS"),Ruler!X$20,IF(AND(All!$V153="P8",All!$AE153="RMS"),Ruler!X$21,IF(AND(All!$V153="P9",All!$AE153="RMS"),Ruler!X$22,IF(AND(All!$V153="P1",All!$AE153="RSS"),Ruler!X$6,IF(AND(All!$V153="P2",All!$AE153="RSS"),Ruler!X$23,IF(AND(All!$V153="P3",All!$AE153="RSS"),Ruler!X$24,IF(AND(All!$V153="P4",All!$AE153="RSS"),Ruler!X$25,IF(AND(All!$V153="P5",All!$AE153="RSS"),Ruler!X$26,IF(AND(All!$V153="P6",All!$AE153="RSS"),Ruler!X$27,IF(AND(All!$V153="P7",All!$AE153="RSS"),Ruler!X$28,IF(AND(All!$V153="P8",All!$AE153="RSS"),Ruler!X$29,IF(AND(All!$V153="P9",All!$AE153="RSS"),Ruler!X$30,0)))))))))))))))))))))))))))</f>
        <v>0</v>
      </c>
      <c r="CF153" s="325">
        <f>IF(AND(All!$V153="P1",All!$AE153="RDP"),Ruler!Y$6,IF(AND(All!$V153="P2",All!$AE153="RDP"),Ruler!Y$7,IF(AND(All!$V153="P3",All!$AE153="RDP"),Ruler!Y$8,IF(AND(All!$V153="P4",All!$AE153="RDP"),Ruler!Y$9,IF(AND(All!$V153="P5",All!$AE153="RDP"),Ruler!Y$10,IF(AND(All!$V153="P6",All!$AE153="RDP"),Ruler!Y$11,IF(AND(All!$V153="P7",All!$AE153="RDP"),Ruler!Y$12,IF(AND(All!$V153="P8",All!$AE153="RDP"),Ruler!Y$13,IF(AND(All!$V153="P9",All!$AE153="RDP"),Ruler!Y$14,IF(AND(All!$V153="P1",All!$AE153="RMS"),Ruler!Y$6,IF(AND(All!$V153="P2",All!$AE153="RMS"),Ruler!Y$15,IF(AND(All!$V153="P3",All!$AE153="RMS"),Ruler!Y$16,IF(AND(All!$V153="P4",All!$AE153="RMS"),Ruler!Y$17,IF(AND(All!$V153="P5",All!$AE153="RMS"),Ruler!Y$18,IF(AND(All!$V153="P6",All!$AE153="RMS"),Ruler!Y$19,IF(AND(All!$V153="P7",All!$AE153="RMS"),Ruler!Y$20,IF(AND(All!$V153="P8",All!$AE153="RMS"),Ruler!Y$21,IF(AND(All!$V153="P9",All!$AE153="RMS"),Ruler!Y$22,IF(AND(All!$V153="P1",All!$AE153="RSS"),Ruler!Y$6,IF(AND(All!$V153="P2",All!$AE153="RSS"),Ruler!Y$23,IF(AND(All!$V153="P3",All!$AE153="RSS"),Ruler!Y$24,IF(AND(All!$V153="P4",All!$AE153="RSS"),Ruler!Y$25,IF(AND(All!$V153="P5",All!$AE153="RSS"),Ruler!Y$26,IF(AND(All!$V153="P6",All!$AE153="RSS"),Ruler!Y$27,IF(AND(All!$V153="P7",All!$AE153="RSS"),Ruler!Y$28,IF(AND(All!$V153="P8",All!$AE153="RSS"),Ruler!Y$29,IF(AND(All!$V153="P9",All!$AE153="RSS"),Ruler!Y$30,0)))))))))))))))))))))))))))</f>
        <v>0</v>
      </c>
      <c r="CG153" s="325">
        <f>IF(AND(All!$V153="P1",All!$AE153="RDP"),Ruler!Z$6,IF(AND(All!$V153="P2",All!$AE153="RDP"),Ruler!Z$7,IF(AND(All!$V153="P3",All!$AE153="RDP"),Ruler!Z$8,IF(AND(All!$V153="P4",All!$AE153="RDP"),Ruler!Z$9,IF(AND(All!$V153="P5",All!$AE153="RDP"),Ruler!Z$10,IF(AND(All!$V153="P6",All!$AE153="RDP"),Ruler!Z$11,IF(AND(All!$V153="P7",All!$AE153="RDP"),Ruler!Z$12,IF(AND(All!$V153="P8",All!$AE153="RDP"),Ruler!Z$13,IF(AND(All!$V153="P9",All!$AE153="RDP"),Ruler!Z$14,IF(AND(All!$V153="P1",All!$AE153="RMS"),Ruler!Z$6,IF(AND(All!$V153="P2",All!$AE153="RMS"),Ruler!Z$15,IF(AND(All!$V153="P3",All!$AE153="RMS"),Ruler!Z$16,IF(AND(All!$V153="P4",All!$AE153="RMS"),Ruler!Z$17,IF(AND(All!$V153="P5",All!$AE153="RMS"),Ruler!Z$18,IF(AND(All!$V153="P6",All!$AE153="RMS"),Ruler!Z$19,IF(AND(All!$V153="P7",All!$AE153="RMS"),Ruler!Z$20,IF(AND(All!$V153="P8",All!$AE153="RMS"),Ruler!Z$21,IF(AND(All!$V153="P9",All!$AE153="RMS"),Ruler!Z$22,IF(AND(All!$V153="P1",All!$AE153="RSS"),Ruler!Z$6,IF(AND(All!$V153="P2",All!$AE153="RSS"),Ruler!Z$23,IF(AND(All!$V153="P3",All!$AE153="RSS"),Ruler!Z$24,IF(AND(All!$V153="P4",All!$AE153="RSS"),Ruler!Z$25,IF(AND(All!$V153="P5",All!$AE153="RSS"),Ruler!Z$26,IF(AND(All!$V153="P6",All!$AE153="RSS"),Ruler!Z$27,IF(AND(All!$V153="P7",All!$AE153="RSS"),Ruler!Z$28,IF(AND(All!$V153="P8",All!$AE153="RSS"),Ruler!Z$29,IF(AND(All!$V153="P9",All!$AE153="RSS"),Ruler!Z$30,0)))))))))))))))))))))))))))</f>
        <v>0</v>
      </c>
      <c r="CH153" s="325">
        <f>IF(AND(All!$V153="P1",All!$AE153="RDP"),Ruler!AA$6,IF(AND(All!$V153="P2",All!$AE153="RDP"),Ruler!AA$7,IF(AND(All!$V153="P3",All!$AE153="RDP"),Ruler!AA$8,IF(AND(All!$V153="P4",All!$AE153="RDP"),Ruler!AA$9,IF(AND(All!$V153="P5",All!$AE153="RDP"),Ruler!AA$10,IF(AND(All!$V153="P6",All!$AE153="RDP"),Ruler!AA$11,IF(AND(All!$V153="P7",All!$AE153="RDP"),Ruler!AA$12,IF(AND(All!$V153="P8",All!$AE153="RDP"),Ruler!AA$13,IF(AND(All!$V153="P9",All!$AE153="RDP"),Ruler!AA$14,IF(AND(All!$V153="P1",All!$AE153="RMS"),Ruler!AA$6,IF(AND(All!$V153="P2",All!$AE153="RMS"),Ruler!AA$15,IF(AND(All!$V153="P3",All!$AE153="RMS"),Ruler!AA$16,IF(AND(All!$V153="P4",All!$AE153="RMS"),Ruler!AA$17,IF(AND(All!$V153="P5",All!$AE153="RMS"),Ruler!AA$18,IF(AND(All!$V153="P6",All!$AE153="RMS"),Ruler!AA$19,IF(AND(All!$V153="P7",All!$AE153="RMS"),Ruler!AA$20,IF(AND(All!$V153="P8",All!$AE153="RMS"),Ruler!AA$21,IF(AND(All!$V153="P9",All!$AE153="RMS"),Ruler!AA$22,IF(AND(All!$V153="P1",All!$AE153="RSS"),Ruler!AA$6,IF(AND(All!$V153="P2",All!$AE153="RSS"),Ruler!AA$23,IF(AND(All!$V153="P3",All!$AE153="RSS"),Ruler!AA$24,IF(AND(All!$V153="P4",All!$AE153="RSS"),Ruler!AA$25,IF(AND(All!$V153="P5",All!$AE153="RSS"),Ruler!AA$26,IF(AND(All!$V153="P6",All!$AE153="RSS"),Ruler!AA$27,IF(AND(All!$V153="P7",All!$AE153="RSS"),Ruler!AA$28,IF(AND(All!$V153="P8",All!$AE153="RSS"),Ruler!AA$29,IF(AND(All!$V153="P9",All!$AE153="RSS"),Ruler!AA$30,0)))))))))))))))))))))))))))</f>
        <v>0</v>
      </c>
      <c r="CI153" s="325">
        <f>IF(AND(All!$V153="P1",All!$AE153="RDP"),Ruler!AB$6,IF(AND(All!$V153="P2",All!$AE153="RDP"),Ruler!AB$7,IF(AND(All!$V153="P3",All!$AE153="RDP"),Ruler!AB$8,IF(AND(All!$V153="P4",All!$AE153="RDP"),Ruler!AB$9,IF(AND(All!$V153="P5",All!$AE153="RDP"),Ruler!AB$10,IF(AND(All!$V153="P6",All!$AE153="RDP"),Ruler!AB$11,IF(AND(All!$V153="P7",All!$AE153="RDP"),Ruler!AB$12,IF(AND(All!$V153="P8",All!$AE153="RDP"),Ruler!AB$13,IF(AND(All!$V153="P9",All!$AE153="RDP"),Ruler!AB$14,IF(AND(All!$V153="P1",All!$AE153="RMS"),Ruler!AB$6,IF(AND(All!$V153="P2",All!$AE153="RMS"),Ruler!AB$15,IF(AND(All!$V153="P3",All!$AE153="RMS"),Ruler!AB$16,IF(AND(All!$V153="P4",All!$AE153="RMS"),Ruler!AB$17,IF(AND(All!$V153="P5",All!$AE153="RMS"),Ruler!AB$18,IF(AND(All!$V153="P6",All!$AE153="RMS"),Ruler!AB$19,IF(AND(All!$V153="P7",All!$AE153="RMS"),Ruler!AB$20,IF(AND(All!$V153="P8",All!$AE153="RMS"),Ruler!AB$21,IF(AND(All!$V153="P9",All!$AE153="RMS"),Ruler!AB$22,IF(AND(All!$V153="P1",All!$AE153="RSS"),Ruler!AB$6,IF(AND(All!$V153="P2",All!$AE153="RSS"),Ruler!AB$23,IF(AND(All!$V153="P3",All!$AE153="RSS"),Ruler!AB$24,IF(AND(All!$V153="P4",All!$AE153="RSS"),Ruler!AB$25,IF(AND(All!$V153="P5",All!$AE153="RSS"),Ruler!AB$26,IF(AND(All!$V153="P6",All!$AE153="RSS"),Ruler!AB$27,IF(AND(All!$V153="P7",All!$AE153="RSS"),Ruler!AB$28,IF(AND(All!$V153="P8",All!$AE153="RSS"),Ruler!AB$29,IF(AND(All!$V153="P9",All!$AE153="RSS"),Ruler!AB$30,0)))))))))))))))))))))))))))</f>
        <v>0</v>
      </c>
      <c r="CJ153" s="323">
        <f>Table9[[#This Row],[R-B1]]-Table9[[#This Row],[B1]]</f>
        <v>0</v>
      </c>
      <c r="CK153" s="43">
        <f>Table9[[#This Row],[R-B2]]-Table9[[#This Row],[B2]]</f>
        <v>0</v>
      </c>
      <c r="CL153" s="43">
        <f>Table9[[#This Row],[R-B3]]-Table9[[#This Row],[B3]]</f>
        <v>0</v>
      </c>
      <c r="CM153" s="43">
        <f>Table9[[#This Row],[R-B4]]-Table9[[#This Row],[B4]]</f>
        <v>0</v>
      </c>
      <c r="CN153" s="43">
        <f>Table9[[#This Row],[R-B5]]-Table9[[#This Row],[B5]]</f>
        <v>0</v>
      </c>
      <c r="CO153" s="43">
        <f>Table9[[#This Row],[R-B6]]-Table9[[#This Row],[B6]]</f>
        <v>0</v>
      </c>
      <c r="CP153" s="43">
        <f>Table9[[#This Row],[R-B7]]-Table9[[#This Row],[B7]]</f>
        <v>0</v>
      </c>
      <c r="CQ153" s="43">
        <f>Table9[[#This Row],[R-B8]]-Table9[[#This Row],[B8]]</f>
        <v>0</v>
      </c>
      <c r="CR153" s="43">
        <f>Table9[[#This Row],[R-B9]]-Table9[[#This Row],[B9]]</f>
        <v>0</v>
      </c>
      <c r="CS153" s="43">
        <f>Table9[[#This Row],[R-B10]]-Table9[[#This Row],[B10]]</f>
        <v>0</v>
      </c>
      <c r="CT153" s="43">
        <f>Table9[[#This Row],[R-B11]]-Table9[[#This Row],[B11]]</f>
        <v>0</v>
      </c>
      <c r="CU153" s="43">
        <f>Table9[[#This Row],[R-B12]]-Table9[[#This Row],[B12]]</f>
        <v>0</v>
      </c>
      <c r="CV153" s="43">
        <f>Table9[[#This Row],[R-K1]]-Table9[[#This Row],[K1]]</f>
        <v>0</v>
      </c>
      <c r="CW153" s="43">
        <f>Table9[[#This Row],[R-K2]]-Table9[[#This Row],[K2]]</f>
        <v>0</v>
      </c>
      <c r="CX153" s="43">
        <f>Table9[[#This Row],[R-K3]]-Table9[[#This Row],[K3]]</f>
        <v>0</v>
      </c>
      <c r="CY153" s="43">
        <f>Table9[[#This Row],[R-K4]]-Table9[[#This Row],[K4]]</f>
        <v>0</v>
      </c>
      <c r="CZ153" s="43">
        <f>Table9[[#This Row],[R-K5]]-Table9[[#This Row],[K5]]</f>
        <v>0</v>
      </c>
      <c r="DA153" s="43">
        <f>Table9[[#This Row],[R-P1]]-Table9[[#This Row],[P1]]</f>
        <v>0</v>
      </c>
      <c r="DB153" s="43">
        <f>Table9[[#This Row],[R-P2]]-Table9[[#This Row],[P2]]</f>
        <v>0</v>
      </c>
      <c r="DC153" s="43">
        <f>Table9[[#This Row],[R-P3]]-Table9[[#This Row],[P3]]</f>
        <v>0</v>
      </c>
      <c r="DD153" s="43">
        <f>Table9[[#This Row],[R-P4]]-Table9[[#This Row],[P4]]</f>
        <v>0</v>
      </c>
      <c r="DE153" s="43">
        <f>Table9[[#This Row],[R-P5]]-Table9[[#This Row],[P5]]</f>
        <v>0</v>
      </c>
      <c r="DF153" s="43">
        <f>Table9[[#This Row],[R-E1]]-Table9[[#This Row],[E1]]</f>
        <v>0</v>
      </c>
      <c r="DG153" s="328">
        <f>Table9[[#This Row],[R-E2]]-Table9[[#This Row],[E2]]</f>
        <v>0</v>
      </c>
      <c r="DH153" s="43">
        <f>COUNTIF(Table9[[#This Row],[G-B1]:[G-B12]],"&lt;=0")/12*100</f>
        <v>100</v>
      </c>
      <c r="DI153" s="43">
        <f>COUNTIF(Table9[[#This Row],[G-K1]:[G-K5]],"&lt;=0")/5*100</f>
        <v>100</v>
      </c>
      <c r="DJ153" s="43">
        <f>COUNTIF(Table9[[#This Row],[G-P1]:[G-P5]],"&lt;=0")/5*100</f>
        <v>100</v>
      </c>
      <c r="DK153" s="43">
        <f>COUNTIF(Table9[[#This Row],[G-E1]:[G-E2]],"&lt;=0")/2*100</f>
        <v>100</v>
      </c>
      <c r="DL153" s="450">
        <f>IF(AE153="RDP",(COUNTIF(Table9[[#This Row],[G-B3]],"&lt;=0")+COUNTIF(Table9[[#This Row],[G-B4]],"&lt;=0")+COUNTIF(Table9[[#This Row],[G-B7]],"&lt;=0")+COUNTIF(Table9[[#This Row],[G-B11]],"&lt;=0")+COUNTIF(Table9[[#This Row],[G-K2]],"&lt;=0"))/5*100,IF(AE153="RMS",(COUNTIF(Table9[[#This Row],[G-B4]],"&lt;=0")+COUNTIF(Table9[[#This Row],[G-B5]],"&lt;=0")+COUNTIF(Table9[[#This Row],[G-B10]],"&lt;=0")+COUNTIF(Table9[[#This Row],[G-B12]],"&lt;=0")+COUNTIF(Table9[[#This Row],[G-K2]],"&lt;=0"))/5*100,IF(AE153="RSS",(COUNTIF(Table9[[#This Row],[G-B1]],"&lt;=0")+COUNTIF(Table9[[#This Row],[G-B2]],"&lt;=0")+COUNTIF(Table9[[#This Row],[G-B6]],"&lt;=0")+COUNTIF(Table9[[#This Row],[G-B11]],"&lt;=0")+COUNTIF(Table9[[#This Row],[G-B12]],"&lt;=0"))/5*100,0)))</f>
        <v>0</v>
      </c>
      <c r="DR153" s="332"/>
      <c r="DW153" s="332"/>
      <c r="DX153" s="42"/>
      <c r="DY153" s="42"/>
      <c r="DZ153" s="42"/>
      <c r="EA153" s="333"/>
      <c r="EB153" s="342"/>
      <c r="EC153" s="339"/>
      <c r="ED153" s="339"/>
      <c r="EE153" s="338"/>
    </row>
    <row r="154" spans="2:135" ht="44" hidden="1" thickBot="1" x14ac:dyDescent="0.35">
      <c r="B154" s="282">
        <v>159</v>
      </c>
      <c r="C154" s="42" t="s">
        <v>134</v>
      </c>
      <c r="D154" s="283">
        <v>46197</v>
      </c>
      <c r="E154" s="462" t="s">
        <v>1275</v>
      </c>
      <c r="F154" s="43">
        <v>1125753</v>
      </c>
      <c r="G154" s="357">
        <f t="shared" ca="1" si="9"/>
        <v>29.927759636605792</v>
      </c>
      <c r="H154" s="283">
        <v>35392</v>
      </c>
      <c r="I154" s="43" t="s">
        <v>179</v>
      </c>
      <c r="J154" s="43" t="s">
        <v>137</v>
      </c>
      <c r="K154" s="43" t="s">
        <v>241</v>
      </c>
      <c r="L154" s="43" t="s">
        <v>618</v>
      </c>
      <c r="M154" s="42" t="s">
        <v>242</v>
      </c>
      <c r="N154" s="43"/>
      <c r="O154" s="43" t="s">
        <v>142</v>
      </c>
      <c r="P154" s="44" t="s">
        <v>1276</v>
      </c>
      <c r="Q154" s="43" t="s">
        <v>144</v>
      </c>
      <c r="R154" s="43"/>
      <c r="S154" s="45">
        <v>45778</v>
      </c>
      <c r="T154" s="286">
        <f ca="1">YEARFRAC(S154,$T$1)</f>
        <v>1.4694444444444446</v>
      </c>
      <c r="U154" s="43"/>
      <c r="V154" s="43" t="s">
        <v>57</v>
      </c>
      <c r="W154" s="46"/>
      <c r="X154" s="46">
        <f ca="1">($T$1-Table9[[#This Row],[Date of Appointment to Current Grade]])/365</f>
        <v>0.47296511605784636</v>
      </c>
      <c r="Y154" s="45">
        <v>46143</v>
      </c>
      <c r="Z154" s="343" t="s">
        <v>674</v>
      </c>
      <c r="AA154" s="45">
        <v>45748</v>
      </c>
      <c r="AB154" s="46">
        <f ca="1">($T$1-Table9[[#This Row],[Date in Position]])/365</f>
        <v>1.5551568968797642</v>
      </c>
      <c r="AC154" s="43" t="s">
        <v>572</v>
      </c>
      <c r="AD154" s="43" t="s">
        <v>426</v>
      </c>
      <c r="AE154" s="43"/>
      <c r="AF154" s="43" t="s">
        <v>188</v>
      </c>
      <c r="AG154" s="47" t="s">
        <v>1277</v>
      </c>
      <c r="AH154" s="47" t="s">
        <v>1278</v>
      </c>
      <c r="AI154" s="47" t="s">
        <v>1279</v>
      </c>
      <c r="AJ154" s="42" t="s">
        <v>1280</v>
      </c>
      <c r="AK154" s="48" t="s">
        <v>339</v>
      </c>
      <c r="AL154" s="282" t="s">
        <v>153</v>
      </c>
      <c r="AM154" s="48" t="s">
        <v>1281</v>
      </c>
      <c r="AN154" s="323"/>
      <c r="BK154" s="328"/>
      <c r="BL154" s="325">
        <f>IF(AND(All!$V154="P1",All!$AE154="RDP"),Ruler!E$6,IF(AND(All!$V154="P2",All!$AE154="RDP"),Ruler!E$7,IF(AND(All!$V154="P3",All!$AE154="RDP"),Ruler!E$8,IF(AND(All!$V154="P4",All!$AE154="RDP"),Ruler!E$9,IF(AND(All!$V154="P5",All!$AE154="RDP"),Ruler!E$10,IF(AND(All!$V154="P6",All!$AE154="RDP"),Ruler!E$11,IF(AND(All!$V154="P7",All!$AE154="RDP"),Ruler!E$12,IF(AND(All!$V154="P8",All!$AE154="RDP"),Ruler!E$13,IF(AND(All!$V154="P9",All!$AE154="RDP"),Ruler!E$14,IF(AND(All!$V154="P1",All!$AE154="RMS"),Ruler!E$6,IF(AND(All!$V154="P2",All!$AE154="RMS"),Ruler!E$15,IF(AND(All!$V154="P3",All!$AE154="RMS"),Ruler!E$16,IF(AND(All!$V154="P4",All!$AE154="RMS"),Ruler!E$17,IF(AND(All!$V154="P5",All!$AE154="RMS"),Ruler!E$18,IF(AND(All!$V154="P6",All!$AE154="RMS"),Ruler!E$19,IF(AND(All!$V154="P7",All!$AE154="RMS"),Ruler!E$20,IF(AND(All!$V154="P8",All!$AE154="RMS"),Ruler!E$21,IF(AND(All!$V154="P9",All!$AE154="RMS"),Ruler!E$22,IF(AND(All!$V154="P1",All!$AE154="RSS"),Ruler!E$6,IF(AND(All!$V154="P2",All!$AE154="RSS"),Ruler!E$23,IF(AND(All!$V154="P3",All!$AE154="RSS"),Ruler!E$24,IF(AND(All!$V154="P4",All!$AE154="RSS"),Ruler!E$25,IF(AND(All!$V154="P5",All!$AE154="RSS"),Ruler!E$26,IF(AND(All!$V154="P6",All!$AE154="RSS"),Ruler!E$27,IF(AND(All!$V154="P7",All!$AE154="RSS"),Ruler!E$28,IF(AND(All!$V154="P8",All!$AE154="RSS"),Ruler!E$29,IF(AND(All!$V154="P9",All!$AE154="RSS"),Ruler!E$30,0)))))))))))))))))))))))))))</f>
        <v>0</v>
      </c>
      <c r="BM154" s="325">
        <f>IF(AND(All!$V154="P1",All!$AE154="RDP"),Ruler!F$6,IF(AND(All!$V154="P2",All!$AE154="RDP"),Ruler!F$7,IF(AND(All!$V154="P3",All!$AE154="RDP"),Ruler!F$8,IF(AND(All!$V154="P4",All!$AE154="RDP"),Ruler!F$9,IF(AND(All!$V154="P5",All!$AE154="RDP"),Ruler!F$10,IF(AND(All!$V154="P6",All!$AE154="RDP"),Ruler!F$11,IF(AND(All!$V154="P7",All!$AE154="RDP"),Ruler!F$12,IF(AND(All!$V154="P8",All!$AE154="RDP"),Ruler!F$13,IF(AND(All!$V154="P9",All!$AE154="RDP"),Ruler!F$14,IF(AND(All!$V154="P1",All!$AE154="RMS"),Ruler!F$6,IF(AND(All!$V154="P2",All!$AE154="RMS"),Ruler!F$15,IF(AND(All!$V154="P3",All!$AE154="RMS"),Ruler!F$16,IF(AND(All!$V154="P4",All!$AE154="RMS"),Ruler!F$17,IF(AND(All!$V154="P5",All!$AE154="RMS"),Ruler!F$18,IF(AND(All!$V154="P6",All!$AE154="RMS"),Ruler!F$19,IF(AND(All!$V154="P7",All!$AE154="RMS"),Ruler!F$20,IF(AND(All!$V154="P8",All!$AE154="RMS"),Ruler!F$21,IF(AND(All!$V154="P9",All!$AE154="RMS"),Ruler!F$22,IF(AND(All!$V154="P1",All!$AE154="RSS"),Ruler!F$6,IF(AND(All!$V154="P2",All!$AE154="RSS"),Ruler!F$23,IF(AND(All!$V154="P3",All!$AE154="RSS"),Ruler!F$24,IF(AND(All!$V154="P4",All!$AE154="RSS"),Ruler!F$25,IF(AND(All!$V154="P5",All!$AE154="RSS"),Ruler!F$26,IF(AND(All!$V154="P6",All!$AE154="RSS"),Ruler!F$27,IF(AND(All!$V154="P7",All!$AE154="RSS"),Ruler!F$28,IF(AND(All!$V154="P8",All!$AE154="RSS"),Ruler!F$29,IF(AND(All!$V154="P9",All!$AE154="RSS"),Ruler!F$30,0)))))))))))))))))))))))))))</f>
        <v>0</v>
      </c>
      <c r="BN154" s="325">
        <f>IF(AND(All!$V154="P1",All!$AE154="RDP"),Ruler!G$6,IF(AND(All!$V154="P2",All!$AE154="RDP"),Ruler!G$7,IF(AND(All!$V154="P3",All!$AE154="RDP"),Ruler!G$8,IF(AND(All!$V154="P4",All!$AE154="RDP"),Ruler!G$9,IF(AND(All!$V154="P5",All!$AE154="RDP"),Ruler!G$10,IF(AND(All!$V154="P6",All!$AE154="RDP"),Ruler!G$11,IF(AND(All!$V154="P7",All!$AE154="RDP"),Ruler!G$12,IF(AND(All!$V154="P8",All!$AE154="RDP"),Ruler!G$13,IF(AND(All!$V154="P9",All!$AE154="RDP"),Ruler!G$14,IF(AND(All!$V154="P1",All!$AE154="RMS"),Ruler!G$6,IF(AND(All!$V154="P2",All!$AE154="RMS"),Ruler!G$15,IF(AND(All!$V154="P3",All!$AE154="RMS"),Ruler!G$16,IF(AND(All!$V154="P4",All!$AE154="RMS"),Ruler!G$17,IF(AND(All!$V154="P5",All!$AE154="RMS"),Ruler!G$18,IF(AND(All!$V154="P6",All!$AE154="RMS"),Ruler!G$19,IF(AND(All!$V154="P7",All!$AE154="RMS"),Ruler!G$20,IF(AND(All!$V154="P8",All!$AE154="RMS"),Ruler!G$21,IF(AND(All!$V154="P9",All!$AE154="RMS"),Ruler!G$22,IF(AND(All!$V154="P1",All!$AE154="RSS"),Ruler!G$6,IF(AND(All!$V154="P2",All!$AE154="RSS"),Ruler!G$23,IF(AND(All!$V154="P3",All!$AE154="RSS"),Ruler!G$24,IF(AND(All!$V154="P4",All!$AE154="RSS"),Ruler!G$25,IF(AND(All!$V154="P5",All!$AE154="RSS"),Ruler!G$26,IF(AND(All!$V154="P6",All!$AE154="RSS"),Ruler!G$27,IF(AND(All!$V154="P7",All!$AE154="RSS"),Ruler!G$28,IF(AND(All!$V154="P8",All!$AE154="RSS"),Ruler!G$29,IF(AND(All!$V154="P9",All!$AE154="RSS"),Ruler!G$30,0)))))))))))))))))))))))))))</f>
        <v>0</v>
      </c>
      <c r="BO154" s="325">
        <f>IF(AND(All!$V154="P1",All!$AE154="RDP"),Ruler!H$6,IF(AND(All!$V154="P2",All!$AE154="RDP"),Ruler!H$7,IF(AND(All!$V154="P3",All!$AE154="RDP"),Ruler!H$8,IF(AND(All!$V154="P4",All!$AE154="RDP"),Ruler!H$9,IF(AND(All!$V154="P5",All!$AE154="RDP"),Ruler!H$10,IF(AND(All!$V154="P6",All!$AE154="RDP"),Ruler!H$11,IF(AND(All!$V154="P7",All!$AE154="RDP"),Ruler!H$12,IF(AND(All!$V154="P8",All!$AE154="RDP"),Ruler!H$13,IF(AND(All!$V154="P9",All!$AE154="RDP"),Ruler!H$14,IF(AND(All!$V154="P1",All!$AE154="RMS"),Ruler!H$6,IF(AND(All!$V154="P2",All!$AE154="RMS"),Ruler!H$15,IF(AND(All!$V154="P3",All!$AE154="RMS"),Ruler!H$16,IF(AND(All!$V154="P4",All!$AE154="RMS"),Ruler!H$17,IF(AND(All!$V154="P5",All!$AE154="RMS"),Ruler!H$18,IF(AND(All!$V154="P6",All!$AE154="RMS"),Ruler!H$19,IF(AND(All!$V154="P7",All!$AE154="RMS"),Ruler!H$20,IF(AND(All!$V154="P8",All!$AE154="RMS"),Ruler!H$21,IF(AND(All!$V154="P9",All!$AE154="RMS"),Ruler!H$22,IF(AND(All!$V154="P1",All!$AE154="RSS"),Ruler!H$6,IF(AND(All!$V154="P2",All!$AE154="RSS"),Ruler!H$23,IF(AND(All!$V154="P3",All!$AE154="RSS"),Ruler!H$24,IF(AND(All!$V154="P4",All!$AE154="RSS"),Ruler!H$25,IF(AND(All!$V154="P5",All!$AE154="RSS"),Ruler!H$26,IF(AND(All!$V154="P6",All!$AE154="RSS"),Ruler!H$27,IF(AND(All!$V154="P7",All!$AE154="RSS"),Ruler!H$28,IF(AND(All!$V154="P8",All!$AE154="RSS"),Ruler!H$29,IF(AND(All!$V154="P9",All!$AE154="RSS"),Ruler!H$30,0)))))))))))))))))))))))))))</f>
        <v>0</v>
      </c>
      <c r="BP154" s="325">
        <f>IF(AND(All!$V154="P1",All!$AE154="RDP"),Ruler!I$6,IF(AND(All!$V154="P2",All!$AE154="RDP"),Ruler!I$7,IF(AND(All!$V154="P3",All!$AE154="RDP"),Ruler!I$8,IF(AND(All!$V154="P4",All!$AE154="RDP"),Ruler!I$9,IF(AND(All!$V154="P5",All!$AE154="RDP"),Ruler!I$10,IF(AND(All!$V154="P6",All!$AE154="RDP"),Ruler!I$11,IF(AND(All!$V154="P7",All!$AE154="RDP"),Ruler!I$12,IF(AND(All!$V154="P8",All!$AE154="RDP"),Ruler!I$13,IF(AND(All!$V154="P9",All!$AE154="RDP"),Ruler!I$14,IF(AND(All!$V154="P1",All!$AE154="RMS"),Ruler!I$6,IF(AND(All!$V154="P2",All!$AE154="RMS"),Ruler!I$15,IF(AND(All!$V154="P3",All!$AE154="RMS"),Ruler!I$16,IF(AND(All!$V154="P4",All!$AE154="RMS"),Ruler!I$17,IF(AND(All!$V154="P5",All!$AE154="RMS"),Ruler!I$18,IF(AND(All!$V154="P6",All!$AE154="RMS"),Ruler!I$19,IF(AND(All!$V154="P7",All!$AE154="RMS"),Ruler!I$20,IF(AND(All!$V154="P8",All!$AE154="RMS"),Ruler!I$21,IF(AND(All!$V154="P9",All!$AE154="RMS"),Ruler!I$22,IF(AND(All!$V154="P1",All!$AE154="RSS"),Ruler!I$6,IF(AND(All!$V154="P2",All!$AE154="RSS"),Ruler!I$23,IF(AND(All!$V154="P3",All!$AE154="RSS"),Ruler!I$24,IF(AND(All!$V154="P4",All!$AE154="RSS"),Ruler!I$25,IF(AND(All!$V154="P5",All!$AE154="RSS"),Ruler!I$26,IF(AND(All!$V154="P6",All!$AE154="RSS"),Ruler!I$27,IF(AND(All!$V154="P7",All!$AE154="RSS"),Ruler!I$28,IF(AND(All!$V154="P8",All!$AE154="RSS"),Ruler!I$29,IF(AND(All!$V154="P9",All!$AE154="RSS"),Ruler!I$30,0)))))))))))))))))))))))))))</f>
        <v>0</v>
      </c>
      <c r="BQ154" s="325">
        <f>IF(AND(All!$V154="P1",All!$AE154="RDP"),Ruler!J$6,IF(AND(All!$V154="P2",All!$AE154="RDP"),Ruler!J$7,IF(AND(All!$V154="P3",All!$AE154="RDP"),Ruler!J$8,IF(AND(All!$V154="P4",All!$AE154="RDP"),Ruler!J$9,IF(AND(All!$V154="P5",All!$AE154="RDP"),Ruler!J$10,IF(AND(All!$V154="P6",All!$AE154="RDP"),Ruler!J$11,IF(AND(All!$V154="P7",All!$AE154="RDP"),Ruler!J$12,IF(AND(All!$V154="P8",All!$AE154="RDP"),Ruler!J$13,IF(AND(All!$V154="P9",All!$AE154="RDP"),Ruler!J$14,IF(AND(All!$V154="P1",All!$AE154="RMS"),Ruler!J$6,IF(AND(All!$V154="P2",All!$AE154="RMS"),Ruler!J$15,IF(AND(All!$V154="P3",All!$AE154="RMS"),Ruler!J$16,IF(AND(All!$V154="P4",All!$AE154="RMS"),Ruler!J$17,IF(AND(All!$V154="P5",All!$AE154="RMS"),Ruler!J$18,IF(AND(All!$V154="P6",All!$AE154="RMS"),Ruler!J$19,IF(AND(All!$V154="P7",All!$AE154="RMS"),Ruler!J$20,IF(AND(All!$V154="P8",All!$AE154="RMS"),Ruler!J$21,IF(AND(All!$V154="P9",All!$AE154="RMS"),Ruler!J$22,IF(AND(All!$V154="P1",All!$AE154="RSS"),Ruler!J$6,IF(AND(All!$V154="P2",All!$AE154="RSS"),Ruler!J$23,IF(AND(All!$V154="P3",All!$AE154="RSS"),Ruler!J$24,IF(AND(All!$V154="P4",All!$AE154="RSS"),Ruler!J$25,IF(AND(All!$V154="P5",All!$AE154="RSS"),Ruler!J$26,IF(AND(All!$V154="P6",All!$AE154="RSS"),Ruler!J$27,IF(AND(All!$V154="P7",All!$AE154="RSS"),Ruler!J$28,IF(AND(All!$V154="P8",All!$AE154="RSS"),Ruler!J$29,IF(AND(All!$V154="P9",All!$AE154="RSS"),Ruler!J$30,0)))))))))))))))))))))))))))</f>
        <v>0</v>
      </c>
      <c r="BR154" s="325">
        <f>IF(AND(All!$V154="P1",All!$AE154="RDP"),Ruler!K$6,IF(AND(All!$V154="P2",All!$AE154="RDP"),Ruler!K$7,IF(AND(All!$V154="P3",All!$AE154="RDP"),Ruler!K$8,IF(AND(All!$V154="P4",All!$AE154="RDP"),Ruler!K$9,IF(AND(All!$V154="P5",All!$AE154="RDP"),Ruler!K$10,IF(AND(All!$V154="P6",All!$AE154="RDP"),Ruler!K$11,IF(AND(All!$V154="P7",All!$AE154="RDP"),Ruler!K$12,IF(AND(All!$V154="P8",All!$AE154="RDP"),Ruler!K$13,IF(AND(All!$V154="P9",All!$AE154="RDP"),Ruler!K$14,IF(AND(All!$V154="P1",All!$AE154="RMS"),Ruler!K$6,IF(AND(All!$V154="P2",All!$AE154="RMS"),Ruler!K$15,IF(AND(All!$V154="P3",All!$AE154="RMS"),Ruler!K$16,IF(AND(All!$V154="P4",All!$AE154="RMS"),Ruler!K$17,IF(AND(All!$V154="P5",All!$AE154="RMS"),Ruler!K$18,IF(AND(All!$V154="P6",All!$AE154="RMS"),Ruler!K$19,IF(AND(All!$V154="P7",All!$AE154="RMS"),Ruler!K$20,IF(AND(All!$V154="P8",All!$AE154="RMS"),Ruler!K$21,IF(AND(All!$V154="P9",All!$AE154="RMS"),Ruler!K$22,IF(AND(All!$V154="P1",All!$AE154="RSS"),Ruler!K$6,IF(AND(All!$V154="P2",All!$AE154="RSS"),Ruler!K$23,IF(AND(All!$V154="P3",All!$AE154="RSS"),Ruler!K$24,IF(AND(All!$V154="P4",All!$AE154="RSS"),Ruler!K$25,IF(AND(All!$V154="P5",All!$AE154="RSS"),Ruler!K$26,IF(AND(All!$V154="P6",All!$AE154="RSS"),Ruler!K$27,IF(AND(All!$V154="P7",All!$AE154="RSS"),Ruler!K$28,IF(AND(All!$V154="P8",All!$AE154="RSS"),Ruler!K$29,IF(AND(All!$V154="P9",All!$AE154="RSS"),Ruler!K$30,0)))))))))))))))))))))))))))</f>
        <v>0</v>
      </c>
      <c r="BS154" s="325">
        <f>IF(AND(All!$V154="P1",All!$AE154="RDP"),Ruler!L$6,IF(AND(All!$V154="P2",All!$AE154="RDP"),Ruler!L$7,IF(AND(All!$V154="P3",All!$AE154="RDP"),Ruler!L$8,IF(AND(All!$V154="P4",All!$AE154="RDP"),Ruler!L$9,IF(AND(All!$V154="P5",All!$AE154="RDP"),Ruler!L$10,IF(AND(All!$V154="P6",All!$AE154="RDP"),Ruler!L$11,IF(AND(All!$V154="P7",All!$AE154="RDP"),Ruler!L$12,IF(AND(All!$V154="P8",All!$AE154="RDP"),Ruler!L$13,IF(AND(All!$V154="P9",All!$AE154="RDP"),Ruler!L$14,IF(AND(All!$V154="P1",All!$AE154="RMS"),Ruler!L$6,IF(AND(All!$V154="P2",All!$AE154="RMS"),Ruler!L$15,IF(AND(All!$V154="P3",All!$AE154="RMS"),Ruler!L$16,IF(AND(All!$V154="P4",All!$AE154="RMS"),Ruler!L$17,IF(AND(All!$V154="P5",All!$AE154="RMS"),Ruler!L$18,IF(AND(All!$V154="P6",All!$AE154="RMS"),Ruler!L$19,IF(AND(All!$V154="P7",All!$AE154="RMS"),Ruler!L$20,IF(AND(All!$V154="P8",All!$AE154="RMS"),Ruler!L$21,IF(AND(All!$V154="P9",All!$AE154="RMS"),Ruler!L$22,IF(AND(All!$V154="P1",All!$AE154="RSS"),Ruler!L$6,IF(AND(All!$V154="P2",All!$AE154="RSS"),Ruler!L$23,IF(AND(All!$V154="P3",All!$AE154="RSS"),Ruler!L$24,IF(AND(All!$V154="P4",All!$AE154="RSS"),Ruler!L$25,IF(AND(All!$V154="P5",All!$AE154="RSS"),Ruler!L$26,IF(AND(All!$V154="P6",All!$AE154="RSS"),Ruler!L$27,IF(AND(All!$V154="P7",All!$AE154="RSS"),Ruler!L$28,IF(AND(All!$V154="P8",All!$AE154="RSS"),Ruler!L$29,IF(AND(All!$V154="P9",All!$AE154="RSS"),Ruler!L$30,0)))))))))))))))))))))))))))</f>
        <v>0</v>
      </c>
      <c r="BT154" s="325">
        <f>IF(AND(All!$V154="P1",All!$AE154="RDP"),Ruler!M$6,IF(AND(All!$V154="P2",All!$AE154="RDP"),Ruler!M$7,IF(AND(All!$V154="P3",All!$AE154="RDP"),Ruler!M$8,IF(AND(All!$V154="P4",All!$AE154="RDP"),Ruler!M$9,IF(AND(All!$V154="P5",All!$AE154="RDP"),Ruler!M$10,IF(AND(All!$V154="P6",All!$AE154="RDP"),Ruler!M$11,IF(AND(All!$V154="P7",All!$AE154="RDP"),Ruler!M$12,IF(AND(All!$V154="P8",All!$AE154="RDP"),Ruler!M$13,IF(AND(All!$V154="P9",All!$AE154="RDP"),Ruler!M$14,IF(AND(All!$V154="P1",All!$AE154="RMS"),Ruler!M$6,IF(AND(All!$V154="P2",All!$AE154="RMS"),Ruler!M$15,IF(AND(All!$V154="P3",All!$AE154="RMS"),Ruler!M$16,IF(AND(All!$V154="P4",All!$AE154="RMS"),Ruler!M$17,IF(AND(All!$V154="P5",All!$AE154="RMS"),Ruler!M$18,IF(AND(All!$V154="P6",All!$AE154="RMS"),Ruler!M$19,IF(AND(All!$V154="P7",All!$AE154="RMS"),Ruler!M$20,IF(AND(All!$V154="P8",All!$AE154="RMS"),Ruler!M$21,IF(AND(All!$V154="P9",All!$AE154="RMS"),Ruler!M$22,IF(AND(All!$V154="P1",All!$AE154="RSS"),Ruler!M$6,IF(AND(All!$V154="P2",All!$AE154="RSS"),Ruler!M$23,IF(AND(All!$V154="P3",All!$AE154="RSS"),Ruler!M$24,IF(AND(All!$V154="P4",All!$AE154="RSS"),Ruler!M$25,IF(AND(All!$V154="P5",All!$AE154="RSS"),Ruler!M$26,IF(AND(All!$V154="P6",All!$AE154="RSS"),Ruler!M$27,IF(AND(All!$V154="P7",All!$AE154="RSS"),Ruler!M$28,IF(AND(All!$V154="P8",All!$AE154="RSS"),Ruler!M$29,IF(AND(All!$V154="P9",All!$AE154="RSS"),Ruler!M$30,0)))))))))))))))))))))))))))</f>
        <v>0</v>
      </c>
      <c r="BU154" s="325">
        <f>IF(AND(All!$V154="P1",All!$AE154="RDP"),Ruler!N$6,IF(AND(All!$V154="P2",All!$AE154="RDP"),Ruler!N$7,IF(AND(All!$V154="P3",All!$AE154="RDP"),Ruler!N$8,IF(AND(All!$V154="P4",All!$AE154="RDP"),Ruler!N$9,IF(AND(All!$V154="P5",All!$AE154="RDP"),Ruler!N$10,IF(AND(All!$V154="P6",All!$AE154="RDP"),Ruler!N$11,IF(AND(All!$V154="P7",All!$AE154="RDP"),Ruler!N$12,IF(AND(All!$V154="P8",All!$AE154="RDP"),Ruler!N$13,IF(AND(All!$V154="P9",All!$AE154="RDP"),Ruler!N$14,IF(AND(All!$V154="P1",All!$AE154="RMS"),Ruler!N$6,IF(AND(All!$V154="P2",All!$AE154="RMS"),Ruler!N$15,IF(AND(All!$V154="P3",All!$AE154="RMS"),Ruler!N$16,IF(AND(All!$V154="P4",All!$AE154="RMS"),Ruler!N$17,IF(AND(All!$V154="P5",All!$AE154="RMS"),Ruler!N$18,IF(AND(All!$V154="P6",All!$AE154="RMS"),Ruler!N$19,IF(AND(All!$V154="P7",All!$AE154="RMS"),Ruler!N$20,IF(AND(All!$V154="P8",All!$AE154="RMS"),Ruler!N$21,IF(AND(All!$V154="P9",All!$AE154="RMS"),Ruler!N$22,IF(AND(All!$V154="P1",All!$AE154="RSS"),Ruler!N$6,IF(AND(All!$V154="P2",All!$AE154="RSS"),Ruler!N$23,IF(AND(All!$V154="P3",All!$AE154="RSS"),Ruler!N$24,IF(AND(All!$V154="P4",All!$AE154="RSS"),Ruler!N$25,IF(AND(All!$V154="P5",All!$AE154="RSS"),Ruler!N$26,IF(AND(All!$V154="P6",All!$AE154="RSS"),Ruler!N$27,IF(AND(All!$V154="P7",All!$AE154="RSS"),Ruler!N$28,IF(AND(All!$V154="P8",All!$AE154="RSS"),Ruler!N$29,IF(AND(All!$V154="P9",All!$AE154="RSS"),Ruler!N$30,0)))))))))))))))))))))))))))</f>
        <v>0</v>
      </c>
      <c r="BV154" s="325">
        <f>IF(AND(All!$V154="P1",All!$AE154="RDP"),Ruler!O$6,IF(AND(All!$V154="P2",All!$AE154="RDP"),Ruler!O$7,IF(AND(All!$V154="P3",All!$AE154="RDP"),Ruler!O$8,IF(AND(All!$V154="P4",All!$AE154="RDP"),Ruler!O$9,IF(AND(All!$V154="P5",All!$AE154="RDP"),Ruler!O$10,IF(AND(All!$V154="P6",All!$AE154="RDP"),Ruler!O$11,IF(AND(All!$V154="P7",All!$AE154="RDP"),Ruler!O$12,IF(AND(All!$V154="P8",All!$AE154="RDP"),Ruler!O$13,IF(AND(All!$V154="P9",All!$AE154="RDP"),Ruler!O$14,IF(AND(All!$V154="P1",All!$AE154="RMS"),Ruler!O$6,IF(AND(All!$V154="P2",All!$AE154="RMS"),Ruler!O$15,IF(AND(All!$V154="P3",All!$AE154="RMS"),Ruler!O$16,IF(AND(All!$V154="P4",All!$AE154="RMS"),Ruler!O$17,IF(AND(All!$V154="P5",All!$AE154="RMS"),Ruler!O$18,IF(AND(All!$V154="P6",All!$AE154="RMS"),Ruler!O$19,IF(AND(All!$V154="P7",All!$AE154="RMS"),Ruler!O$20,IF(AND(All!$V154="P8",All!$AE154="RMS"),Ruler!O$21,IF(AND(All!$V154="P9",All!$AE154="RMS"),Ruler!O$22,IF(AND(All!$V154="P1",All!$AE154="RSS"),Ruler!O$6,IF(AND(All!$V154="P2",All!$AE154="RSS"),Ruler!O$23,IF(AND(All!$V154="P3",All!$AE154="RSS"),Ruler!O$24,IF(AND(All!$V154="P4",All!$AE154="RSS"),Ruler!O$25,IF(AND(All!$V154="P5",All!$AE154="RSS"),Ruler!O$26,IF(AND(All!$V154="P6",All!$AE154="RSS"),Ruler!O$27,IF(AND(All!$V154="P7",All!$AE154="RSS"),Ruler!O$28,IF(AND(All!$V154="P8",All!$AE154="RSS"),Ruler!O$29,IF(AND(All!$V154="P9",All!$AE154="RSS"),Ruler!O$30,0)))))))))))))))))))))))))))</f>
        <v>0</v>
      </c>
      <c r="BW154" s="325">
        <f>IF(AND(All!$V154="P1",All!$AE154="RDP"),Ruler!P$6,IF(AND(All!$V154="P2",All!$AE154="RDP"),Ruler!P$7,IF(AND(All!$V154="P3",All!$AE154="RDP"),Ruler!P$8,IF(AND(All!$V154="P4",All!$AE154="RDP"),Ruler!P$9,IF(AND(All!$V154="P5",All!$AE154="RDP"),Ruler!P$10,IF(AND(All!$V154="P6",All!$AE154="RDP"),Ruler!P$11,IF(AND(All!$V154="P7",All!$AE154="RDP"),Ruler!P$12,IF(AND(All!$V154="P8",All!$AE154="RDP"),Ruler!P$13,IF(AND(All!$V154="P9",All!$AE154="RDP"),Ruler!P$14,IF(AND(All!$V154="P1",All!$AE154="RMS"),Ruler!P$6,IF(AND(All!$V154="P2",All!$AE154="RMS"),Ruler!P$15,IF(AND(All!$V154="P3",All!$AE154="RMS"),Ruler!P$16,IF(AND(All!$V154="P4",All!$AE154="RMS"),Ruler!P$17,IF(AND(All!$V154="P5",All!$AE154="RMS"),Ruler!P$18,IF(AND(All!$V154="P6",All!$AE154="RMS"),Ruler!P$19,IF(AND(All!$V154="P7",All!$AE154="RMS"),Ruler!P$20,IF(AND(All!$V154="P8",All!$AE154="RMS"),Ruler!P$21,IF(AND(All!$V154="P9",All!$AE154="RMS"),Ruler!P$22,IF(AND(All!$V154="P1",All!$AE154="RSS"),Ruler!P$6,IF(AND(All!$V154="P2",All!$AE154="RSS"),Ruler!P$23,IF(AND(All!$V154="P3",All!$AE154="RSS"),Ruler!P$24,IF(AND(All!$V154="P4",All!$AE154="RSS"),Ruler!P$25,IF(AND(All!$V154="P5",All!$AE154="RSS"),Ruler!P$26,IF(AND(All!$V154="P6",All!$AE154="RSS"),Ruler!P$27,IF(AND(All!$V154="P7",All!$AE154="RSS"),Ruler!P$28,IF(AND(All!$V154="P8",All!$AE154="RSS"),Ruler!P$29,IF(AND(All!$V154="P9",All!$AE154="RSS"),Ruler!P$30,0)))))))))))))))))))))))))))</f>
        <v>0</v>
      </c>
      <c r="BX154" s="325">
        <f>IF(AND(All!$V154="P1",All!$AE154="RDP"),Ruler!Q$6,IF(AND(All!$V154="P2",All!$AE154="RDP"),Ruler!Q$7,IF(AND(All!$V154="P3",All!$AE154="RDP"),Ruler!Q$8,IF(AND(All!$V154="P4",All!$AE154="RDP"),Ruler!Q$9,IF(AND(All!$V154="P5",All!$AE154="RDP"),Ruler!Q$10,IF(AND(All!$V154="P6",All!$AE154="RDP"),Ruler!Q$11,IF(AND(All!$V154="P7",All!$AE154="RDP"),Ruler!Q$12,IF(AND(All!$V154="P8",All!$AE154="RDP"),Ruler!Q$13,IF(AND(All!$V154="P9",All!$AE154="RDP"),Ruler!Q$14,IF(AND(All!$V154="P1",All!$AE154="RMS"),Ruler!Q$6,IF(AND(All!$V154="P2",All!$AE154="RMS"),Ruler!Q$15,IF(AND(All!$V154="P3",All!$AE154="RMS"),Ruler!Q$16,IF(AND(All!$V154="P4",All!$AE154="RMS"),Ruler!Q$17,IF(AND(All!$V154="P5",All!$AE154="RMS"),Ruler!Q$18,IF(AND(All!$V154="P6",All!$AE154="RMS"),Ruler!Q$19,IF(AND(All!$V154="P7",All!$AE154="RMS"),Ruler!Q$20,IF(AND(All!$V154="P8",All!$AE154="RMS"),Ruler!Q$21,IF(AND(All!$V154="P9",All!$AE154="RMS"),Ruler!Q$22,IF(AND(All!$V154="P1",All!$AE154="RSS"),Ruler!Q$6,IF(AND(All!$V154="P2",All!$AE154="RSS"),Ruler!Q$23,IF(AND(All!$V154="P3",All!$AE154="RSS"),Ruler!Q$24,IF(AND(All!$V154="P4",All!$AE154="RSS"),Ruler!Q$25,IF(AND(All!$V154="P5",All!$AE154="RSS"),Ruler!Q$26,IF(AND(All!$V154="P6",All!$AE154="RSS"),Ruler!Q$27,IF(AND(All!$V154="P7",All!$AE154="RSS"),Ruler!Q$28,IF(AND(All!$V154="P8",All!$AE154="RSS"),Ruler!Q$29,IF(AND(All!$V154="P9",All!$AE154="RSS"),Ruler!Q$30,0)))))))))))))))))))))))))))</f>
        <v>0</v>
      </c>
      <c r="BY154" s="325">
        <f>IF(AND(All!$V154="P1",All!$AE154="RDP"),Ruler!R$6,IF(AND(All!$V154="P2",All!$AE154="RDP"),Ruler!R$7,IF(AND(All!$V154="P3",All!$AE154="RDP"),Ruler!R$8,IF(AND(All!$V154="P4",All!$AE154="RDP"),Ruler!R$9,IF(AND(All!$V154="P5",All!$AE154="RDP"),Ruler!R$10,IF(AND(All!$V154="P6",All!$AE154="RDP"),Ruler!R$11,IF(AND(All!$V154="P7",All!$AE154="RDP"),Ruler!R$12,IF(AND(All!$V154="P8",All!$AE154="RDP"),Ruler!R$13,IF(AND(All!$V154="P9",All!$AE154="RDP"),Ruler!R$14,IF(AND(All!$V154="P1",All!$AE154="RMS"),Ruler!R$6,IF(AND(All!$V154="P2",All!$AE154="RMS"),Ruler!R$15,IF(AND(All!$V154="P3",All!$AE154="RMS"),Ruler!R$16,IF(AND(All!$V154="P4",All!$AE154="RMS"),Ruler!R$17,IF(AND(All!$V154="P5",All!$AE154="RMS"),Ruler!R$18,IF(AND(All!$V154="P6",All!$AE154="RMS"),Ruler!R$19,IF(AND(All!$V154="P7",All!$AE154="RMS"),Ruler!R$20,IF(AND(All!$V154="P8",All!$AE154="RMS"),Ruler!R$21,IF(AND(All!$V154="P9",All!$AE154="RMS"),Ruler!R$22,IF(AND(All!$V154="P1",All!$AE154="RSS"),Ruler!R$6,IF(AND(All!$V154="P2",All!$AE154="RSS"),Ruler!R$23,IF(AND(All!$V154="P3",All!$AE154="RSS"),Ruler!R$24,IF(AND(All!$V154="P4",All!$AE154="RSS"),Ruler!R$25,IF(AND(All!$V154="P5",All!$AE154="RSS"),Ruler!R$26,IF(AND(All!$V154="P6",All!$AE154="RSS"),Ruler!R$27,IF(AND(All!$V154="P7",All!$AE154="RSS"),Ruler!R$28,IF(AND(All!$V154="P8",All!$AE154="RSS"),Ruler!R$29,IF(AND(All!$V154="P9",All!$AE154="RSS"),Ruler!R$30,0)))))))))))))))))))))))))))</f>
        <v>0</v>
      </c>
      <c r="BZ154" s="325">
        <f>IF(AND(All!$V154="P1",All!$AE154="RDP"),Ruler!S$6,IF(AND(All!$V154="P2",All!$AE154="RDP"),Ruler!S$7,IF(AND(All!$V154="P3",All!$AE154="RDP"),Ruler!S$8,IF(AND(All!$V154="P4",All!$AE154="RDP"),Ruler!S$9,IF(AND(All!$V154="P5",All!$AE154="RDP"),Ruler!S$10,IF(AND(All!$V154="P6",All!$AE154="RDP"),Ruler!S$11,IF(AND(All!$V154="P7",All!$AE154="RDP"),Ruler!S$12,IF(AND(All!$V154="P8",All!$AE154="RDP"),Ruler!S$13,IF(AND(All!$V154="P9",All!$AE154="RDP"),Ruler!S$14,IF(AND(All!$V154="P1",All!$AE154="RMS"),Ruler!S$6,IF(AND(All!$V154="P2",All!$AE154="RMS"),Ruler!S$15,IF(AND(All!$V154="P3",All!$AE154="RMS"),Ruler!S$16,IF(AND(All!$V154="P4",All!$AE154="RMS"),Ruler!S$17,IF(AND(All!$V154="P5",All!$AE154="RMS"),Ruler!S$18,IF(AND(All!$V154="P6",All!$AE154="RMS"),Ruler!S$19,IF(AND(All!$V154="P7",All!$AE154="RMS"),Ruler!S$20,IF(AND(All!$V154="P8",All!$AE154="RMS"),Ruler!S$21,IF(AND(All!$V154="P9",All!$AE154="RMS"),Ruler!S$22,IF(AND(All!$V154="P1",All!$AE154="RSS"),Ruler!S$6,IF(AND(All!$V154="P2",All!$AE154="RSS"),Ruler!S$23,IF(AND(All!$V154="P3",All!$AE154="RSS"),Ruler!S$24,IF(AND(All!$V154="P4",All!$AE154="RSS"),Ruler!S$25,IF(AND(All!$V154="P5",All!$AE154="RSS"),Ruler!S$26,IF(AND(All!$V154="P6",All!$AE154="RSS"),Ruler!S$27,IF(AND(All!$V154="P7",All!$AE154="RSS"),Ruler!S$28,IF(AND(All!$V154="P8",All!$AE154="RSS"),Ruler!S$29,IF(AND(All!$V154="P9",All!$AE154="RSS"),Ruler!S$30,0)))))))))))))))))))))))))))</f>
        <v>0</v>
      </c>
      <c r="CA154" s="325">
        <f>IF(AND(All!$V154="P1",All!$AE154="RDP"),Ruler!T$6,IF(AND(All!$V154="P2",All!$AE154="RDP"),Ruler!T$7,IF(AND(All!$V154="P3",All!$AE154="RDP"),Ruler!T$8,IF(AND(All!$V154="P4",All!$AE154="RDP"),Ruler!T$9,IF(AND(All!$V154="P5",All!$AE154="RDP"),Ruler!T$10,IF(AND(All!$V154="P6",All!$AE154="RDP"),Ruler!T$11,IF(AND(All!$V154="P7",All!$AE154="RDP"),Ruler!T$12,IF(AND(All!$V154="P8",All!$AE154="RDP"),Ruler!T$13,IF(AND(All!$V154="P9",All!$AE154="RDP"),Ruler!T$14,IF(AND(All!$V154="P1",All!$AE154="RMS"),Ruler!T$6,IF(AND(All!$V154="P2",All!$AE154="RMS"),Ruler!T$15,IF(AND(All!$V154="P3",All!$AE154="RMS"),Ruler!T$16,IF(AND(All!$V154="P4",All!$AE154="RMS"),Ruler!T$17,IF(AND(All!$V154="P5",All!$AE154="RMS"),Ruler!T$18,IF(AND(All!$V154="P6",All!$AE154="RMS"),Ruler!T$19,IF(AND(All!$V154="P7",All!$AE154="RMS"),Ruler!T$20,IF(AND(All!$V154="P8",All!$AE154="RMS"),Ruler!T$21,IF(AND(All!$V154="P9",All!$AE154="RMS"),Ruler!T$22,IF(AND(All!$V154="P1",All!$AE154="RSS"),Ruler!T$6,IF(AND(All!$V154="P2",All!$AE154="RSS"),Ruler!T$23,IF(AND(All!$V154="P3",All!$AE154="RSS"),Ruler!T$24,IF(AND(All!$V154="P4",All!$AE154="RSS"),Ruler!T$25,IF(AND(All!$V154="P5",All!$AE154="RSS"),Ruler!T$26,IF(AND(All!$V154="P6",All!$AE154="RSS"),Ruler!T$27,IF(AND(All!$V154="P7",All!$AE154="RSS"),Ruler!T$28,IF(AND(All!$V154="P8",All!$AE154="RSS"),Ruler!T$29,IF(AND(All!$V154="P9",All!$AE154="RSS"),Ruler!T$30,0)))))))))))))))))))))))))))</f>
        <v>0</v>
      </c>
      <c r="CB154" s="325">
        <f>IF(AND(All!$V154="P1",All!$AE154="RDP"),Ruler!U$6,IF(AND(All!$V154="P2",All!$AE154="RDP"),Ruler!U$7,IF(AND(All!$V154="P3",All!$AE154="RDP"),Ruler!U$8,IF(AND(All!$V154="P4",All!$AE154="RDP"),Ruler!U$9,IF(AND(All!$V154="P5",All!$AE154="RDP"),Ruler!U$10,IF(AND(All!$V154="P6",All!$AE154="RDP"),Ruler!U$11,IF(AND(All!$V154="P7",All!$AE154="RDP"),Ruler!U$12,IF(AND(All!$V154="P8",All!$AE154="RDP"),Ruler!U$13,IF(AND(All!$V154="P9",All!$AE154="RDP"),Ruler!U$14,IF(AND(All!$V154="P1",All!$AE154="RMS"),Ruler!U$6,IF(AND(All!$V154="P2",All!$AE154="RMS"),Ruler!U$15,IF(AND(All!$V154="P3",All!$AE154="RMS"),Ruler!U$16,IF(AND(All!$V154="P4",All!$AE154="RMS"),Ruler!U$17,IF(AND(All!$V154="P5",All!$AE154="RMS"),Ruler!U$18,IF(AND(All!$V154="P6",All!$AE154="RMS"),Ruler!U$19,IF(AND(All!$V154="P7",All!$AE154="RMS"),Ruler!U$20,IF(AND(All!$V154="P8",All!$AE154="RMS"),Ruler!U$21,IF(AND(All!$V154="P9",All!$AE154="RMS"),Ruler!U$22,IF(AND(All!$V154="P1",All!$AE154="RSS"),Ruler!U$6,IF(AND(All!$V154="P2",All!$AE154="RSS"),Ruler!U$23,IF(AND(All!$V154="P3",All!$AE154="RSS"),Ruler!U$24,IF(AND(All!$V154="P4",All!$AE154="RSS"),Ruler!U$25,IF(AND(All!$V154="P5",All!$AE154="RSS"),Ruler!U$26,IF(AND(All!$V154="P6",All!$AE154="RSS"),Ruler!U$27,IF(AND(All!$V154="P7",All!$AE154="RSS"),Ruler!U$28,IF(AND(All!$V154="P8",All!$AE154="RSS"),Ruler!U$29,IF(AND(All!$V154="P9",All!$AE154="RSS"),Ruler!U$30,0)))))))))))))))))))))))))))</f>
        <v>0</v>
      </c>
      <c r="CC154" s="325">
        <f>IF(AND(All!$V154="P1",All!$AE154="RDP"),Ruler!V$6,IF(AND(All!$V154="P2",All!$AE154="RDP"),Ruler!V$7,IF(AND(All!$V154="P3",All!$AE154="RDP"),Ruler!V$8,IF(AND(All!$V154="P4",All!$AE154="RDP"),Ruler!V$9,IF(AND(All!$V154="P5",All!$AE154="RDP"),Ruler!V$10,IF(AND(All!$V154="P6",All!$AE154="RDP"),Ruler!V$11,IF(AND(All!$V154="P7",All!$AE154="RDP"),Ruler!V$12,IF(AND(All!$V154="P8",All!$AE154="RDP"),Ruler!V$13,IF(AND(All!$V154="P9",All!$AE154="RDP"),Ruler!V$14,IF(AND(All!$V154="P1",All!$AE154="RMS"),Ruler!V$6,IF(AND(All!$V154="P2",All!$AE154="RMS"),Ruler!V$15,IF(AND(All!$V154="P3",All!$AE154="RMS"),Ruler!V$16,IF(AND(All!$V154="P4",All!$AE154="RMS"),Ruler!V$17,IF(AND(All!$V154="P5",All!$AE154="RMS"),Ruler!V$18,IF(AND(All!$V154="P6",All!$AE154="RMS"),Ruler!V$19,IF(AND(All!$V154="P7",All!$AE154="RMS"),Ruler!V$20,IF(AND(All!$V154="P8",All!$AE154="RMS"),Ruler!V$21,IF(AND(All!$V154="P9",All!$AE154="RMS"),Ruler!V$22,IF(AND(All!$V154="P1",All!$AE154="RSS"),Ruler!V$6,IF(AND(All!$V154="P2",All!$AE154="RSS"),Ruler!V$23,IF(AND(All!$V154="P3",All!$AE154="RSS"),Ruler!V$24,IF(AND(All!$V154="P4",All!$AE154="RSS"),Ruler!V$25,IF(AND(All!$V154="P5",All!$AE154="RSS"),Ruler!V$26,IF(AND(All!$V154="P6",All!$AE154="RSS"),Ruler!V$27,IF(AND(All!$V154="P7",All!$AE154="RSS"),Ruler!V$28,IF(AND(All!$V154="P8",All!$AE154="RSS"),Ruler!V$29,IF(AND(All!$V154="P9",All!$AE154="RSS"),Ruler!V$30,0)))))))))))))))))))))))))))</f>
        <v>0</v>
      </c>
      <c r="CD154" s="325">
        <f>IF(AND(All!$V154="P1",All!$AE154="RDP"),Ruler!W$6,IF(AND(All!$V154="P2",All!$AE154="RDP"),Ruler!W$7,IF(AND(All!$V154="P3",All!$AE154="RDP"),Ruler!W$8,IF(AND(All!$V154="P4",All!$AE154="RDP"),Ruler!W$9,IF(AND(All!$V154="P5",All!$AE154="RDP"),Ruler!W$10,IF(AND(All!$V154="P6",All!$AE154="RDP"),Ruler!W$11,IF(AND(All!$V154="P7",All!$AE154="RDP"),Ruler!W$12,IF(AND(All!$V154="P8",All!$AE154="RDP"),Ruler!W$13,IF(AND(All!$V154="P9",All!$AE154="RDP"),Ruler!W$14,IF(AND(All!$V154="P1",All!$AE154="RMS"),Ruler!W$6,IF(AND(All!$V154="P2",All!$AE154="RMS"),Ruler!W$15,IF(AND(All!$V154="P3",All!$AE154="RMS"),Ruler!W$16,IF(AND(All!$V154="P4",All!$AE154="RMS"),Ruler!W$17,IF(AND(All!$V154="P5",All!$AE154="RMS"),Ruler!W$18,IF(AND(All!$V154="P6",All!$AE154="RMS"),Ruler!W$19,IF(AND(All!$V154="P7",All!$AE154="RMS"),Ruler!W$20,IF(AND(All!$V154="P8",All!$AE154="RMS"),Ruler!W$21,IF(AND(All!$V154="P9",All!$AE154="RMS"),Ruler!W$22,IF(AND(All!$V154="P1",All!$AE154="RSS"),Ruler!W$6,IF(AND(All!$V154="P2",All!$AE154="RSS"),Ruler!W$23,IF(AND(All!$V154="P3",All!$AE154="RSS"),Ruler!W$24,IF(AND(All!$V154="P4",All!$AE154="RSS"),Ruler!W$25,IF(AND(All!$V154="P5",All!$AE154="RSS"),Ruler!W$26,IF(AND(All!$V154="P6",All!$AE154="RSS"),Ruler!W$27,IF(AND(All!$V154="P7",All!$AE154="RSS"),Ruler!W$28,IF(AND(All!$V154="P8",All!$AE154="RSS"),Ruler!W$29,IF(AND(All!$V154="P9",All!$AE154="RSS"),Ruler!W$30,0)))))))))))))))))))))))))))</f>
        <v>0</v>
      </c>
      <c r="CE154" s="325">
        <f>IF(AND(All!$V154="P1",All!$AE154="RDP"),Ruler!X$6,IF(AND(All!$V154="P2",All!$AE154="RDP"),Ruler!X$7,IF(AND(All!$V154="P3",All!$AE154="RDP"),Ruler!X$8,IF(AND(All!$V154="P4",All!$AE154="RDP"),Ruler!X$9,IF(AND(All!$V154="P5",All!$AE154="RDP"),Ruler!X$10,IF(AND(All!$V154="P6",All!$AE154="RDP"),Ruler!X$11,IF(AND(All!$V154="P7",All!$AE154="RDP"),Ruler!X$12,IF(AND(All!$V154="P8",All!$AE154="RDP"),Ruler!X$13,IF(AND(All!$V154="P9",All!$AE154="RDP"),Ruler!X$14,IF(AND(All!$V154="P1",All!$AE154="RMS"),Ruler!X$6,IF(AND(All!$V154="P2",All!$AE154="RMS"),Ruler!X$15,IF(AND(All!$V154="P3",All!$AE154="RMS"),Ruler!X$16,IF(AND(All!$V154="P4",All!$AE154="RMS"),Ruler!X$17,IF(AND(All!$V154="P5",All!$AE154="RMS"),Ruler!X$18,IF(AND(All!$V154="P6",All!$AE154="RMS"),Ruler!X$19,IF(AND(All!$V154="P7",All!$AE154="RMS"),Ruler!X$20,IF(AND(All!$V154="P8",All!$AE154="RMS"),Ruler!X$21,IF(AND(All!$V154="P9",All!$AE154="RMS"),Ruler!X$22,IF(AND(All!$V154="P1",All!$AE154="RSS"),Ruler!X$6,IF(AND(All!$V154="P2",All!$AE154="RSS"),Ruler!X$23,IF(AND(All!$V154="P3",All!$AE154="RSS"),Ruler!X$24,IF(AND(All!$V154="P4",All!$AE154="RSS"),Ruler!X$25,IF(AND(All!$V154="P5",All!$AE154="RSS"),Ruler!X$26,IF(AND(All!$V154="P6",All!$AE154="RSS"),Ruler!X$27,IF(AND(All!$V154="P7",All!$AE154="RSS"),Ruler!X$28,IF(AND(All!$V154="P8",All!$AE154="RSS"),Ruler!X$29,IF(AND(All!$V154="P9",All!$AE154="RSS"),Ruler!X$30,0)))))))))))))))))))))))))))</f>
        <v>0</v>
      </c>
      <c r="CF154" s="325">
        <f>IF(AND(All!$V154="P1",All!$AE154="RDP"),Ruler!Y$6,IF(AND(All!$V154="P2",All!$AE154="RDP"),Ruler!Y$7,IF(AND(All!$V154="P3",All!$AE154="RDP"),Ruler!Y$8,IF(AND(All!$V154="P4",All!$AE154="RDP"),Ruler!Y$9,IF(AND(All!$V154="P5",All!$AE154="RDP"),Ruler!Y$10,IF(AND(All!$V154="P6",All!$AE154="RDP"),Ruler!Y$11,IF(AND(All!$V154="P7",All!$AE154="RDP"),Ruler!Y$12,IF(AND(All!$V154="P8",All!$AE154="RDP"),Ruler!Y$13,IF(AND(All!$V154="P9",All!$AE154="RDP"),Ruler!Y$14,IF(AND(All!$V154="P1",All!$AE154="RMS"),Ruler!Y$6,IF(AND(All!$V154="P2",All!$AE154="RMS"),Ruler!Y$15,IF(AND(All!$V154="P3",All!$AE154="RMS"),Ruler!Y$16,IF(AND(All!$V154="P4",All!$AE154="RMS"),Ruler!Y$17,IF(AND(All!$V154="P5",All!$AE154="RMS"),Ruler!Y$18,IF(AND(All!$V154="P6",All!$AE154="RMS"),Ruler!Y$19,IF(AND(All!$V154="P7",All!$AE154="RMS"),Ruler!Y$20,IF(AND(All!$V154="P8",All!$AE154="RMS"),Ruler!Y$21,IF(AND(All!$V154="P9",All!$AE154="RMS"),Ruler!Y$22,IF(AND(All!$V154="P1",All!$AE154="RSS"),Ruler!Y$6,IF(AND(All!$V154="P2",All!$AE154="RSS"),Ruler!Y$23,IF(AND(All!$V154="P3",All!$AE154="RSS"),Ruler!Y$24,IF(AND(All!$V154="P4",All!$AE154="RSS"),Ruler!Y$25,IF(AND(All!$V154="P5",All!$AE154="RSS"),Ruler!Y$26,IF(AND(All!$V154="P6",All!$AE154="RSS"),Ruler!Y$27,IF(AND(All!$V154="P7",All!$AE154="RSS"),Ruler!Y$28,IF(AND(All!$V154="P8",All!$AE154="RSS"),Ruler!Y$29,IF(AND(All!$V154="P9",All!$AE154="RSS"),Ruler!Y$30,0)))))))))))))))))))))))))))</f>
        <v>0</v>
      </c>
      <c r="CG154" s="325">
        <f>IF(AND(All!$V154="P1",All!$AE154="RDP"),Ruler!Z$6,IF(AND(All!$V154="P2",All!$AE154="RDP"),Ruler!Z$7,IF(AND(All!$V154="P3",All!$AE154="RDP"),Ruler!Z$8,IF(AND(All!$V154="P4",All!$AE154="RDP"),Ruler!Z$9,IF(AND(All!$V154="P5",All!$AE154="RDP"),Ruler!Z$10,IF(AND(All!$V154="P6",All!$AE154="RDP"),Ruler!Z$11,IF(AND(All!$V154="P7",All!$AE154="RDP"),Ruler!Z$12,IF(AND(All!$V154="P8",All!$AE154="RDP"),Ruler!Z$13,IF(AND(All!$V154="P9",All!$AE154="RDP"),Ruler!Z$14,IF(AND(All!$V154="P1",All!$AE154="RMS"),Ruler!Z$6,IF(AND(All!$V154="P2",All!$AE154="RMS"),Ruler!Z$15,IF(AND(All!$V154="P3",All!$AE154="RMS"),Ruler!Z$16,IF(AND(All!$V154="P4",All!$AE154="RMS"),Ruler!Z$17,IF(AND(All!$V154="P5",All!$AE154="RMS"),Ruler!Z$18,IF(AND(All!$V154="P6",All!$AE154="RMS"),Ruler!Z$19,IF(AND(All!$V154="P7",All!$AE154="RMS"),Ruler!Z$20,IF(AND(All!$V154="P8",All!$AE154="RMS"),Ruler!Z$21,IF(AND(All!$V154="P9",All!$AE154="RMS"),Ruler!Z$22,IF(AND(All!$V154="P1",All!$AE154="RSS"),Ruler!Z$6,IF(AND(All!$V154="P2",All!$AE154="RSS"),Ruler!Z$23,IF(AND(All!$V154="P3",All!$AE154="RSS"),Ruler!Z$24,IF(AND(All!$V154="P4",All!$AE154="RSS"),Ruler!Z$25,IF(AND(All!$V154="P5",All!$AE154="RSS"),Ruler!Z$26,IF(AND(All!$V154="P6",All!$AE154="RSS"),Ruler!Z$27,IF(AND(All!$V154="P7",All!$AE154="RSS"),Ruler!Z$28,IF(AND(All!$V154="P8",All!$AE154="RSS"),Ruler!Z$29,IF(AND(All!$V154="P9",All!$AE154="RSS"),Ruler!Z$30,0)))))))))))))))))))))))))))</f>
        <v>0</v>
      </c>
      <c r="CH154" s="325">
        <f>IF(AND(All!$V154="P1",All!$AE154="RDP"),Ruler!AA$6,IF(AND(All!$V154="P2",All!$AE154="RDP"),Ruler!AA$7,IF(AND(All!$V154="P3",All!$AE154="RDP"),Ruler!AA$8,IF(AND(All!$V154="P4",All!$AE154="RDP"),Ruler!AA$9,IF(AND(All!$V154="P5",All!$AE154="RDP"),Ruler!AA$10,IF(AND(All!$V154="P6",All!$AE154="RDP"),Ruler!AA$11,IF(AND(All!$V154="P7",All!$AE154="RDP"),Ruler!AA$12,IF(AND(All!$V154="P8",All!$AE154="RDP"),Ruler!AA$13,IF(AND(All!$V154="P9",All!$AE154="RDP"),Ruler!AA$14,IF(AND(All!$V154="P1",All!$AE154="RMS"),Ruler!AA$6,IF(AND(All!$V154="P2",All!$AE154="RMS"),Ruler!AA$15,IF(AND(All!$V154="P3",All!$AE154="RMS"),Ruler!AA$16,IF(AND(All!$V154="P4",All!$AE154="RMS"),Ruler!AA$17,IF(AND(All!$V154="P5",All!$AE154="RMS"),Ruler!AA$18,IF(AND(All!$V154="P6",All!$AE154="RMS"),Ruler!AA$19,IF(AND(All!$V154="P7",All!$AE154="RMS"),Ruler!AA$20,IF(AND(All!$V154="P8",All!$AE154="RMS"),Ruler!AA$21,IF(AND(All!$V154="P9",All!$AE154="RMS"),Ruler!AA$22,IF(AND(All!$V154="P1",All!$AE154="RSS"),Ruler!AA$6,IF(AND(All!$V154="P2",All!$AE154="RSS"),Ruler!AA$23,IF(AND(All!$V154="P3",All!$AE154="RSS"),Ruler!AA$24,IF(AND(All!$V154="P4",All!$AE154="RSS"),Ruler!AA$25,IF(AND(All!$V154="P5",All!$AE154="RSS"),Ruler!AA$26,IF(AND(All!$V154="P6",All!$AE154="RSS"),Ruler!AA$27,IF(AND(All!$V154="P7",All!$AE154="RSS"),Ruler!AA$28,IF(AND(All!$V154="P8",All!$AE154="RSS"),Ruler!AA$29,IF(AND(All!$V154="P9",All!$AE154="RSS"),Ruler!AA$30,0)))))))))))))))))))))))))))</f>
        <v>0</v>
      </c>
      <c r="CI154" s="325">
        <f>IF(AND(All!$V154="P1",All!$AE154="RDP"),Ruler!AB$6,IF(AND(All!$V154="P2",All!$AE154="RDP"),Ruler!AB$7,IF(AND(All!$V154="P3",All!$AE154="RDP"),Ruler!AB$8,IF(AND(All!$V154="P4",All!$AE154="RDP"),Ruler!AB$9,IF(AND(All!$V154="P5",All!$AE154="RDP"),Ruler!AB$10,IF(AND(All!$V154="P6",All!$AE154="RDP"),Ruler!AB$11,IF(AND(All!$V154="P7",All!$AE154="RDP"),Ruler!AB$12,IF(AND(All!$V154="P8",All!$AE154="RDP"),Ruler!AB$13,IF(AND(All!$V154="P9",All!$AE154="RDP"),Ruler!AB$14,IF(AND(All!$V154="P1",All!$AE154="RMS"),Ruler!AB$6,IF(AND(All!$V154="P2",All!$AE154="RMS"),Ruler!AB$15,IF(AND(All!$V154="P3",All!$AE154="RMS"),Ruler!AB$16,IF(AND(All!$V154="P4",All!$AE154="RMS"),Ruler!AB$17,IF(AND(All!$V154="P5",All!$AE154="RMS"),Ruler!AB$18,IF(AND(All!$V154="P6",All!$AE154="RMS"),Ruler!AB$19,IF(AND(All!$V154="P7",All!$AE154="RMS"),Ruler!AB$20,IF(AND(All!$V154="P8",All!$AE154="RMS"),Ruler!AB$21,IF(AND(All!$V154="P9",All!$AE154="RMS"),Ruler!AB$22,IF(AND(All!$V154="P1",All!$AE154="RSS"),Ruler!AB$6,IF(AND(All!$V154="P2",All!$AE154="RSS"),Ruler!AB$23,IF(AND(All!$V154="P3",All!$AE154="RSS"),Ruler!AB$24,IF(AND(All!$V154="P4",All!$AE154="RSS"),Ruler!AB$25,IF(AND(All!$V154="P5",All!$AE154="RSS"),Ruler!AB$26,IF(AND(All!$V154="P6",All!$AE154="RSS"),Ruler!AB$27,IF(AND(All!$V154="P7",All!$AE154="RSS"),Ruler!AB$28,IF(AND(All!$V154="P8",All!$AE154="RSS"),Ruler!AB$29,IF(AND(All!$V154="P9",All!$AE154="RSS"),Ruler!AB$30,0)))))))))))))))))))))))))))</f>
        <v>0</v>
      </c>
      <c r="CJ154" s="323">
        <f>Table9[[#This Row],[R-B1]]-Table9[[#This Row],[B1]]</f>
        <v>0</v>
      </c>
      <c r="CK154" s="43">
        <f>Table9[[#This Row],[R-B2]]-Table9[[#This Row],[B2]]</f>
        <v>0</v>
      </c>
      <c r="CL154" s="43">
        <f>Table9[[#This Row],[R-B3]]-Table9[[#This Row],[B3]]</f>
        <v>0</v>
      </c>
      <c r="CM154" s="43">
        <f>Table9[[#This Row],[R-B4]]-Table9[[#This Row],[B4]]</f>
        <v>0</v>
      </c>
      <c r="CN154" s="43">
        <f>Table9[[#This Row],[R-B5]]-Table9[[#This Row],[B5]]</f>
        <v>0</v>
      </c>
      <c r="CO154" s="43">
        <f>Table9[[#This Row],[R-B6]]-Table9[[#This Row],[B6]]</f>
        <v>0</v>
      </c>
      <c r="CP154" s="43">
        <f>Table9[[#This Row],[R-B7]]-Table9[[#This Row],[B7]]</f>
        <v>0</v>
      </c>
      <c r="CQ154" s="43">
        <f>Table9[[#This Row],[R-B8]]-Table9[[#This Row],[B8]]</f>
        <v>0</v>
      </c>
      <c r="CR154" s="43">
        <f>Table9[[#This Row],[R-B9]]-Table9[[#This Row],[B9]]</f>
        <v>0</v>
      </c>
      <c r="CS154" s="43">
        <f>Table9[[#This Row],[R-B10]]-Table9[[#This Row],[B10]]</f>
        <v>0</v>
      </c>
      <c r="CT154" s="43">
        <f>Table9[[#This Row],[R-B11]]-Table9[[#This Row],[B11]]</f>
        <v>0</v>
      </c>
      <c r="CU154" s="43">
        <f>Table9[[#This Row],[R-B12]]-Table9[[#This Row],[B12]]</f>
        <v>0</v>
      </c>
      <c r="CV154" s="43">
        <f>Table9[[#This Row],[R-K1]]-Table9[[#This Row],[K1]]</f>
        <v>0</v>
      </c>
      <c r="CW154" s="43">
        <f>Table9[[#This Row],[R-K2]]-Table9[[#This Row],[K2]]</f>
        <v>0</v>
      </c>
      <c r="CX154" s="43">
        <f>Table9[[#This Row],[R-K3]]-Table9[[#This Row],[K3]]</f>
        <v>0</v>
      </c>
      <c r="CY154" s="43">
        <f>Table9[[#This Row],[R-K4]]-Table9[[#This Row],[K4]]</f>
        <v>0</v>
      </c>
      <c r="CZ154" s="43">
        <f>Table9[[#This Row],[R-K5]]-Table9[[#This Row],[K5]]</f>
        <v>0</v>
      </c>
      <c r="DA154" s="43">
        <f>Table9[[#This Row],[R-P1]]-Table9[[#This Row],[P1]]</f>
        <v>0</v>
      </c>
      <c r="DB154" s="43">
        <f>Table9[[#This Row],[R-P2]]-Table9[[#This Row],[P2]]</f>
        <v>0</v>
      </c>
      <c r="DC154" s="43">
        <f>Table9[[#This Row],[R-P3]]-Table9[[#This Row],[P3]]</f>
        <v>0</v>
      </c>
      <c r="DD154" s="43">
        <f>Table9[[#This Row],[R-P4]]-Table9[[#This Row],[P4]]</f>
        <v>0</v>
      </c>
      <c r="DE154" s="43">
        <f>Table9[[#This Row],[R-P5]]-Table9[[#This Row],[P5]]</f>
        <v>0</v>
      </c>
      <c r="DF154" s="43">
        <f>Table9[[#This Row],[R-E1]]-Table9[[#This Row],[E1]]</f>
        <v>0</v>
      </c>
      <c r="DG154" s="328">
        <f>Table9[[#This Row],[R-E2]]-Table9[[#This Row],[E2]]</f>
        <v>0</v>
      </c>
      <c r="DH154" s="323">
        <f>COUNTIF(Table9[[#This Row],[G-B1]:[G-B12]],"&lt;=0")/12*100</f>
        <v>100</v>
      </c>
      <c r="DI154" s="43">
        <f>COUNTIF(Table9[[#This Row],[G-K1]:[G-K5]],"&lt;=0")/5*100</f>
        <v>100</v>
      </c>
      <c r="DJ154" s="43">
        <f>COUNTIF(Table9[[#This Row],[G-P1]:[G-P5]],"&lt;=0")/5*100</f>
        <v>100</v>
      </c>
      <c r="DK154" s="43">
        <f>COUNTIF(Table9[[#This Row],[G-E1]:[G-E2]],"&lt;=0")/2*100</f>
        <v>100</v>
      </c>
      <c r="DL154" s="450">
        <f>IF(AE154="RDP",(COUNTIF(Table9[[#This Row],[G-B3]],"&lt;=0")+COUNTIF(Table9[[#This Row],[G-B4]],"&lt;=0")+COUNTIF(Table9[[#This Row],[G-B7]],"&lt;=0")+COUNTIF(Table9[[#This Row],[G-B11]],"&lt;=0")+COUNTIF(Table9[[#This Row],[G-K2]],"&lt;=0"))/5*100,IF(AE154="RMS",(COUNTIF(Table9[[#This Row],[G-B4]],"&lt;=0")+COUNTIF(Table9[[#This Row],[G-B5]],"&lt;=0")+COUNTIF(Table9[[#This Row],[G-B10]],"&lt;=0")+COUNTIF(Table9[[#This Row],[G-B12]],"&lt;=0")+COUNTIF(Table9[[#This Row],[G-K2]],"&lt;=0"))/5*100,IF(AE154="RSS",(COUNTIF(Table9[[#This Row],[G-B1]],"&lt;=0")+COUNTIF(Table9[[#This Row],[G-B2]],"&lt;=0")+COUNTIF(Table9[[#This Row],[G-B6]],"&lt;=0")+COUNTIF(Table9[[#This Row],[G-B11]],"&lt;=0")+COUNTIF(Table9[[#This Row],[G-B12]],"&lt;=0"))/5*100,0)))</f>
        <v>0</v>
      </c>
      <c r="DR154" s="332"/>
      <c r="DW154" s="332"/>
      <c r="DX154" s="42"/>
      <c r="DY154" s="42"/>
      <c r="DZ154" s="42"/>
      <c r="EA154" s="333"/>
      <c r="EB154" s="342"/>
      <c r="EC154" s="339"/>
      <c r="ED154" s="339"/>
      <c r="EE154" s="338"/>
    </row>
    <row r="155" spans="2:135" ht="80.25" hidden="1" customHeight="1" thickBot="1" x14ac:dyDescent="0.4">
      <c r="B155" s="282">
        <v>160</v>
      </c>
      <c r="C155" s="42" t="s">
        <v>134</v>
      </c>
      <c r="D155" s="45">
        <v>46233</v>
      </c>
      <c r="E155" s="44" t="s">
        <v>1282</v>
      </c>
      <c r="F155" s="43"/>
      <c r="G155" s="357">
        <f t="shared" ca="1" si="9"/>
        <v>37.985293883181136</v>
      </c>
      <c r="H155" s="283">
        <v>32451</v>
      </c>
      <c r="I155" s="43" t="s">
        <v>179</v>
      </c>
      <c r="J155" s="43" t="s">
        <v>137</v>
      </c>
      <c r="K155" s="43" t="s">
        <v>216</v>
      </c>
      <c r="L155" s="43" t="s">
        <v>217</v>
      </c>
      <c r="M155" s="42"/>
      <c r="N155" s="43"/>
      <c r="O155" s="43" t="s">
        <v>142</v>
      </c>
      <c r="P155" s="44" t="s">
        <v>1283</v>
      </c>
      <c r="Q155" s="43" t="s">
        <v>144</v>
      </c>
      <c r="R155" s="43"/>
      <c r="S155" s="45">
        <v>40544</v>
      </c>
      <c r="T155" s="286">
        <f ca="1">T154</f>
        <v>1.4694444444444446</v>
      </c>
      <c r="U155" s="43"/>
      <c r="V155" s="43" t="s">
        <v>58</v>
      </c>
      <c r="X155" s="46">
        <f ca="1">($T$1-Table9[[#This Row],[Date of Appointment to Current Grade]])/365</f>
        <v>4.8894034722222299</v>
      </c>
      <c r="Y155" s="45">
        <v>44531</v>
      </c>
      <c r="Z155" s="43" t="s">
        <v>216</v>
      </c>
      <c r="AA155" s="45">
        <v>45383</v>
      </c>
      <c r="AB155" s="46">
        <f ca="1">AB154</f>
        <v>1.5551568968797642</v>
      </c>
      <c r="AC155" s="43"/>
      <c r="AD155" s="43"/>
      <c r="AE155" s="43" t="s">
        <v>147</v>
      </c>
      <c r="AF155" s="43" t="s">
        <v>148</v>
      </c>
      <c r="AG155" s="48" t="s">
        <v>1284</v>
      </c>
      <c r="AH155" s="47" t="s">
        <v>1285</v>
      </c>
      <c r="AI155" s="48" t="s">
        <v>1286</v>
      </c>
      <c r="AJ155" s="43"/>
      <c r="AK155" s="48" t="s">
        <v>1287</v>
      </c>
      <c r="AL155" s="43" t="s">
        <v>153</v>
      </c>
      <c r="AM155" s="43" t="s">
        <v>1288</v>
      </c>
      <c r="AN155" s="323">
        <v>2</v>
      </c>
      <c r="AO155" s="43">
        <v>1</v>
      </c>
      <c r="AP155" s="43">
        <v>1</v>
      </c>
      <c r="AQ155" s="43">
        <v>2</v>
      </c>
      <c r="AR155" s="43">
        <v>2</v>
      </c>
      <c r="AS155" s="43">
        <v>2</v>
      </c>
      <c r="AT155" s="43">
        <v>3</v>
      </c>
      <c r="AU155" s="43">
        <v>3</v>
      </c>
      <c r="AV155" s="43">
        <v>2</v>
      </c>
      <c r="AW155" s="43">
        <v>2</v>
      </c>
      <c r="AX155" s="43">
        <v>1</v>
      </c>
      <c r="AY155" s="43">
        <v>2</v>
      </c>
      <c r="AZ155" s="43">
        <v>2</v>
      </c>
      <c r="BA155" s="43">
        <v>2</v>
      </c>
      <c r="BB155" s="43">
        <v>1</v>
      </c>
      <c r="BC155" s="43">
        <v>2</v>
      </c>
      <c r="BD155" s="43">
        <v>0</v>
      </c>
      <c r="BE155" s="43">
        <v>0</v>
      </c>
      <c r="BF155" s="43">
        <v>2</v>
      </c>
      <c r="BG155" s="43">
        <v>2</v>
      </c>
      <c r="BH155" s="43">
        <v>0</v>
      </c>
      <c r="BI155" s="43">
        <v>0</v>
      </c>
      <c r="BJ155" s="43">
        <v>0</v>
      </c>
      <c r="BK155" s="328">
        <v>0</v>
      </c>
      <c r="BL155" s="325">
        <f>IF(AND(All!$V155="P1",All!$AE155="RDP"),Ruler!E$6,IF(AND(All!$V155="P2",All!$AE155="RDP"),Ruler!E$7,IF(AND(All!$V155="P3",All!$AE155="RDP"),Ruler!E$8,IF(AND(All!$V155="P4",All!$AE155="RDP"),Ruler!E$9,IF(AND(All!$V155="P5",All!$AE155="RDP"),Ruler!E$10,IF(AND(All!$V155="P6",All!$AE155="RDP"),Ruler!E$11,IF(AND(All!$V155="P7",All!$AE155="RDP"),Ruler!E$12,IF(AND(All!$V155="P8",All!$AE155="RDP"),Ruler!E$13,IF(AND(All!$V155="P9",All!$AE155="RDP"),Ruler!E$14,IF(AND(All!$V155="P1",All!$AE155="RMS"),Ruler!E$6,IF(AND(All!$V155="P2",All!$AE155="RMS"),Ruler!E$15,IF(AND(All!$V155="P3",All!$AE155="RMS"),Ruler!E$16,IF(AND(All!$V155="P4",All!$AE155="RMS"),Ruler!E$17,IF(AND(All!$V155="P5",All!$AE155="RMS"),Ruler!E$18,IF(AND(All!$V155="P6",All!$AE155="RMS"),Ruler!E$19,IF(AND(All!$V155="P7",All!$AE155="RMS"),Ruler!E$20,IF(AND(All!$V155="P8",All!$AE155="RMS"),Ruler!E$21,IF(AND(All!$V155="P9",All!$AE155="RMS"),Ruler!E$22,IF(AND(All!$V155="P1",All!$AE155="RSS"),Ruler!E$6,IF(AND(All!$V155="P2",All!$AE155="RSS"),Ruler!E$23,IF(AND(All!$V155="P3",All!$AE155="RSS"),Ruler!E$24,IF(AND(All!$V155="P4",All!$AE155="RSS"),Ruler!E$25,IF(AND(All!$V155="P5",All!$AE155="RSS"),Ruler!E$26,IF(AND(All!$V155="P6",All!$AE155="RSS"),Ruler!E$27,IF(AND(All!$V155="P7",All!$AE155="RSS"),Ruler!E$28,IF(AND(All!$V155="P8",All!$AE155="RSS"),Ruler!E$29,IF(AND(All!$V155="P9",All!$AE155="RSS"),Ruler!E$30,0)))))))))))))))))))))))))))</f>
        <v>3</v>
      </c>
      <c r="BM155" s="325">
        <f>IF(AND(All!$V155="P1",All!$AE155="RDP"),Ruler!F$6,IF(AND(All!$V155="P2",All!$AE155="RDP"),Ruler!F$7,IF(AND(All!$V155="P3",All!$AE155="RDP"),Ruler!F$8,IF(AND(All!$V155="P4",All!$AE155="RDP"),Ruler!F$9,IF(AND(All!$V155="P5",All!$AE155="RDP"),Ruler!F$10,IF(AND(All!$V155="P6",All!$AE155="RDP"),Ruler!F$11,IF(AND(All!$V155="P7",All!$AE155="RDP"),Ruler!F$12,IF(AND(All!$V155="P8",All!$AE155="RDP"),Ruler!F$13,IF(AND(All!$V155="P9",All!$AE155="RDP"),Ruler!F$14,IF(AND(All!$V155="P1",All!$AE155="RMS"),Ruler!F$6,IF(AND(All!$V155="P2",All!$AE155="RMS"),Ruler!F$15,IF(AND(All!$V155="P3",All!$AE155="RMS"),Ruler!F$16,IF(AND(All!$V155="P4",All!$AE155="RMS"),Ruler!F$17,IF(AND(All!$V155="P5",All!$AE155="RMS"),Ruler!F$18,IF(AND(All!$V155="P6",All!$AE155="RMS"),Ruler!F$19,IF(AND(All!$V155="P7",All!$AE155="RMS"),Ruler!F$20,IF(AND(All!$V155="P8",All!$AE155="RMS"),Ruler!F$21,IF(AND(All!$V155="P9",All!$AE155="RMS"),Ruler!F$22,IF(AND(All!$V155="P1",All!$AE155="RSS"),Ruler!F$6,IF(AND(All!$V155="P2",All!$AE155="RSS"),Ruler!F$23,IF(AND(All!$V155="P3",All!$AE155="RSS"),Ruler!F$24,IF(AND(All!$V155="P4",All!$AE155="RSS"),Ruler!F$25,IF(AND(All!$V155="P5",All!$AE155="RSS"),Ruler!F$26,IF(AND(All!$V155="P6",All!$AE155="RSS"),Ruler!F$27,IF(AND(All!$V155="P7",All!$AE155="RSS"),Ruler!F$28,IF(AND(All!$V155="P8",All!$AE155="RSS"),Ruler!F$29,IF(AND(All!$V155="P9",All!$AE155="RSS"),Ruler!F$30,0)))))))))))))))))))))))))))</f>
        <v>3</v>
      </c>
      <c r="BN155" s="325">
        <f>IF(AND(All!$V155="P1",All!$AE155="RDP"),Ruler!G$6,IF(AND(All!$V155="P2",All!$AE155="RDP"),Ruler!G$7,IF(AND(All!$V155="P3",All!$AE155="RDP"),Ruler!G$8,IF(AND(All!$V155="P4",All!$AE155="RDP"),Ruler!G$9,IF(AND(All!$V155="P5",All!$AE155="RDP"),Ruler!G$10,IF(AND(All!$V155="P6",All!$AE155="RDP"),Ruler!G$11,IF(AND(All!$V155="P7",All!$AE155="RDP"),Ruler!G$12,IF(AND(All!$V155="P8",All!$AE155="RDP"),Ruler!G$13,IF(AND(All!$V155="P9",All!$AE155="RDP"),Ruler!G$14,IF(AND(All!$V155="P1",All!$AE155="RMS"),Ruler!G$6,IF(AND(All!$V155="P2",All!$AE155="RMS"),Ruler!G$15,IF(AND(All!$V155="P3",All!$AE155="RMS"),Ruler!G$16,IF(AND(All!$V155="P4",All!$AE155="RMS"),Ruler!G$17,IF(AND(All!$V155="P5",All!$AE155="RMS"),Ruler!G$18,IF(AND(All!$V155="P6",All!$AE155="RMS"),Ruler!G$19,IF(AND(All!$V155="P7",All!$AE155="RMS"),Ruler!G$20,IF(AND(All!$V155="P8",All!$AE155="RMS"),Ruler!G$21,IF(AND(All!$V155="P9",All!$AE155="RMS"),Ruler!G$22,IF(AND(All!$V155="P1",All!$AE155="RSS"),Ruler!G$6,IF(AND(All!$V155="P2",All!$AE155="RSS"),Ruler!G$23,IF(AND(All!$V155="P3",All!$AE155="RSS"),Ruler!G$24,IF(AND(All!$V155="P4",All!$AE155="RSS"),Ruler!G$25,IF(AND(All!$V155="P5",All!$AE155="RSS"),Ruler!G$26,IF(AND(All!$V155="P6",All!$AE155="RSS"),Ruler!G$27,IF(AND(All!$V155="P7",All!$AE155="RSS"),Ruler!G$28,IF(AND(All!$V155="P8",All!$AE155="RSS"),Ruler!G$29,IF(AND(All!$V155="P9",All!$AE155="RSS"),Ruler!G$30,0)))))))))))))))))))))))))))</f>
        <v>2</v>
      </c>
      <c r="BO155" s="325">
        <f>IF(AND(All!$V155="P1",All!$AE155="RDP"),Ruler!H$6,IF(AND(All!$V155="P2",All!$AE155="RDP"),Ruler!H$7,IF(AND(All!$V155="P3",All!$AE155="RDP"),Ruler!H$8,IF(AND(All!$V155="P4",All!$AE155="RDP"),Ruler!H$9,IF(AND(All!$V155="P5",All!$AE155="RDP"),Ruler!H$10,IF(AND(All!$V155="P6",All!$AE155="RDP"),Ruler!H$11,IF(AND(All!$V155="P7",All!$AE155="RDP"),Ruler!H$12,IF(AND(All!$V155="P8",All!$AE155="RDP"),Ruler!H$13,IF(AND(All!$V155="P9",All!$AE155="RDP"),Ruler!H$14,IF(AND(All!$V155="P1",All!$AE155="RMS"),Ruler!H$6,IF(AND(All!$V155="P2",All!$AE155="RMS"),Ruler!H$15,IF(AND(All!$V155="P3",All!$AE155="RMS"),Ruler!H$16,IF(AND(All!$V155="P4",All!$AE155="RMS"),Ruler!H$17,IF(AND(All!$V155="P5",All!$AE155="RMS"),Ruler!H$18,IF(AND(All!$V155="P6",All!$AE155="RMS"),Ruler!H$19,IF(AND(All!$V155="P7",All!$AE155="RMS"),Ruler!H$20,IF(AND(All!$V155="P8",All!$AE155="RMS"),Ruler!H$21,IF(AND(All!$V155="P9",All!$AE155="RMS"),Ruler!H$22,IF(AND(All!$V155="P1",All!$AE155="RSS"),Ruler!H$6,IF(AND(All!$V155="P2",All!$AE155="RSS"),Ruler!H$23,IF(AND(All!$V155="P3",All!$AE155="RSS"),Ruler!H$24,IF(AND(All!$V155="P4",All!$AE155="RSS"),Ruler!H$25,IF(AND(All!$V155="P5",All!$AE155="RSS"),Ruler!H$26,IF(AND(All!$V155="P6",All!$AE155="RSS"),Ruler!H$27,IF(AND(All!$V155="P7",All!$AE155="RSS"),Ruler!H$28,IF(AND(All!$V155="P8",All!$AE155="RSS"),Ruler!H$29,IF(AND(All!$V155="P9",All!$AE155="RSS"),Ruler!H$30,0)))))))))))))))))))))))))))</f>
        <v>3</v>
      </c>
      <c r="BP155" s="325">
        <f>IF(AND(All!$V155="P1",All!$AE155="RDP"),Ruler!I$6,IF(AND(All!$V155="P2",All!$AE155="RDP"),Ruler!I$7,IF(AND(All!$V155="P3",All!$AE155="RDP"),Ruler!I$8,IF(AND(All!$V155="P4",All!$AE155="RDP"),Ruler!I$9,IF(AND(All!$V155="P5",All!$AE155="RDP"),Ruler!I$10,IF(AND(All!$V155="P6",All!$AE155="RDP"),Ruler!I$11,IF(AND(All!$V155="P7",All!$AE155="RDP"),Ruler!I$12,IF(AND(All!$V155="P8",All!$AE155="RDP"),Ruler!I$13,IF(AND(All!$V155="P9",All!$AE155="RDP"),Ruler!I$14,IF(AND(All!$V155="P1",All!$AE155="RMS"),Ruler!I$6,IF(AND(All!$V155="P2",All!$AE155="RMS"),Ruler!I$15,IF(AND(All!$V155="P3",All!$AE155="RMS"),Ruler!I$16,IF(AND(All!$V155="P4",All!$AE155="RMS"),Ruler!I$17,IF(AND(All!$V155="P5",All!$AE155="RMS"),Ruler!I$18,IF(AND(All!$V155="P6",All!$AE155="RMS"),Ruler!I$19,IF(AND(All!$V155="P7",All!$AE155="RMS"),Ruler!I$20,IF(AND(All!$V155="P8",All!$AE155="RMS"),Ruler!I$21,IF(AND(All!$V155="P9",All!$AE155="RMS"),Ruler!I$22,IF(AND(All!$V155="P1",All!$AE155="RSS"),Ruler!I$6,IF(AND(All!$V155="P2",All!$AE155="RSS"),Ruler!I$23,IF(AND(All!$V155="P3",All!$AE155="RSS"),Ruler!I$24,IF(AND(All!$V155="P4",All!$AE155="RSS"),Ruler!I$25,IF(AND(All!$V155="P5",All!$AE155="RSS"),Ruler!I$26,IF(AND(All!$V155="P6",All!$AE155="RSS"),Ruler!I$27,IF(AND(All!$V155="P7",All!$AE155="RSS"),Ruler!I$28,IF(AND(All!$V155="P8",All!$AE155="RSS"),Ruler!I$29,IF(AND(All!$V155="P9",All!$AE155="RSS"),Ruler!I$30,0)))))))))))))))))))))))))))</f>
        <v>3</v>
      </c>
      <c r="BQ155" s="325">
        <f>IF(AND(All!$V155="P1",All!$AE155="RDP"),Ruler!J$6,IF(AND(All!$V155="P2",All!$AE155="RDP"),Ruler!J$7,IF(AND(All!$V155="P3",All!$AE155="RDP"),Ruler!J$8,IF(AND(All!$V155="P4",All!$AE155="RDP"),Ruler!J$9,IF(AND(All!$V155="P5",All!$AE155="RDP"),Ruler!J$10,IF(AND(All!$V155="P6",All!$AE155="RDP"),Ruler!J$11,IF(AND(All!$V155="P7",All!$AE155="RDP"),Ruler!J$12,IF(AND(All!$V155="P8",All!$AE155="RDP"),Ruler!J$13,IF(AND(All!$V155="P9",All!$AE155="RDP"),Ruler!J$14,IF(AND(All!$V155="P1",All!$AE155="RMS"),Ruler!J$6,IF(AND(All!$V155="P2",All!$AE155="RMS"),Ruler!J$15,IF(AND(All!$V155="P3",All!$AE155="RMS"),Ruler!J$16,IF(AND(All!$V155="P4",All!$AE155="RMS"),Ruler!J$17,IF(AND(All!$V155="P5",All!$AE155="RMS"),Ruler!J$18,IF(AND(All!$V155="P6",All!$AE155="RMS"),Ruler!J$19,IF(AND(All!$V155="P7",All!$AE155="RMS"),Ruler!J$20,IF(AND(All!$V155="P8",All!$AE155="RMS"),Ruler!J$21,IF(AND(All!$V155="P9",All!$AE155="RMS"),Ruler!J$22,IF(AND(All!$V155="P1",All!$AE155="RSS"),Ruler!J$6,IF(AND(All!$V155="P2",All!$AE155="RSS"),Ruler!J$23,IF(AND(All!$V155="P3",All!$AE155="RSS"),Ruler!J$24,IF(AND(All!$V155="P4",All!$AE155="RSS"),Ruler!J$25,IF(AND(All!$V155="P5",All!$AE155="RSS"),Ruler!J$26,IF(AND(All!$V155="P6",All!$AE155="RSS"),Ruler!J$27,IF(AND(All!$V155="P7",All!$AE155="RSS"),Ruler!J$28,IF(AND(All!$V155="P8",All!$AE155="RSS"),Ruler!J$29,IF(AND(All!$V155="P9",All!$AE155="RSS"),Ruler!J$30,0)))))))))))))))))))))))))))</f>
        <v>2</v>
      </c>
      <c r="BR155" s="325">
        <f>IF(AND(All!$V155="P1",All!$AE155="RDP"),Ruler!K$6,IF(AND(All!$V155="P2",All!$AE155="RDP"),Ruler!K$7,IF(AND(All!$V155="P3",All!$AE155="RDP"),Ruler!K$8,IF(AND(All!$V155="P4",All!$AE155="RDP"),Ruler!K$9,IF(AND(All!$V155="P5",All!$AE155="RDP"),Ruler!K$10,IF(AND(All!$V155="P6",All!$AE155="RDP"),Ruler!K$11,IF(AND(All!$V155="P7",All!$AE155="RDP"),Ruler!K$12,IF(AND(All!$V155="P8",All!$AE155="RDP"),Ruler!K$13,IF(AND(All!$V155="P9",All!$AE155="RDP"),Ruler!K$14,IF(AND(All!$V155="P1",All!$AE155="RMS"),Ruler!K$6,IF(AND(All!$V155="P2",All!$AE155="RMS"),Ruler!K$15,IF(AND(All!$V155="P3",All!$AE155="RMS"),Ruler!K$16,IF(AND(All!$V155="P4",All!$AE155="RMS"),Ruler!K$17,IF(AND(All!$V155="P5",All!$AE155="RMS"),Ruler!K$18,IF(AND(All!$V155="P6",All!$AE155="RMS"),Ruler!K$19,IF(AND(All!$V155="P7",All!$AE155="RMS"),Ruler!K$20,IF(AND(All!$V155="P8",All!$AE155="RMS"),Ruler!K$21,IF(AND(All!$V155="P9",All!$AE155="RMS"),Ruler!K$22,IF(AND(All!$V155="P1",All!$AE155="RSS"),Ruler!K$6,IF(AND(All!$V155="P2",All!$AE155="RSS"),Ruler!K$23,IF(AND(All!$V155="P3",All!$AE155="RSS"),Ruler!K$24,IF(AND(All!$V155="P4",All!$AE155="RSS"),Ruler!K$25,IF(AND(All!$V155="P5",All!$AE155="RSS"),Ruler!K$26,IF(AND(All!$V155="P6",All!$AE155="RSS"),Ruler!K$27,IF(AND(All!$V155="P7",All!$AE155="RSS"),Ruler!K$28,IF(AND(All!$V155="P8",All!$AE155="RSS"),Ruler!K$29,IF(AND(All!$V155="P9",All!$AE155="RSS"),Ruler!K$30,0)))))))))))))))))))))))))))</f>
        <v>3</v>
      </c>
      <c r="BS155" s="325">
        <f>IF(AND(All!$V155="P1",All!$AE155="RDP"),Ruler!L$6,IF(AND(All!$V155="P2",All!$AE155="RDP"),Ruler!L$7,IF(AND(All!$V155="P3",All!$AE155="RDP"),Ruler!L$8,IF(AND(All!$V155="P4",All!$AE155="RDP"),Ruler!L$9,IF(AND(All!$V155="P5",All!$AE155="RDP"),Ruler!L$10,IF(AND(All!$V155="P6",All!$AE155="RDP"),Ruler!L$11,IF(AND(All!$V155="P7",All!$AE155="RDP"),Ruler!L$12,IF(AND(All!$V155="P8",All!$AE155="RDP"),Ruler!L$13,IF(AND(All!$V155="P9",All!$AE155="RDP"),Ruler!L$14,IF(AND(All!$V155="P1",All!$AE155="RMS"),Ruler!L$6,IF(AND(All!$V155="P2",All!$AE155="RMS"),Ruler!L$15,IF(AND(All!$V155="P3",All!$AE155="RMS"),Ruler!L$16,IF(AND(All!$V155="P4",All!$AE155="RMS"),Ruler!L$17,IF(AND(All!$V155="P5",All!$AE155="RMS"),Ruler!L$18,IF(AND(All!$V155="P6",All!$AE155="RMS"),Ruler!L$19,IF(AND(All!$V155="P7",All!$AE155="RMS"),Ruler!L$20,IF(AND(All!$V155="P8",All!$AE155="RMS"),Ruler!L$21,IF(AND(All!$V155="P9",All!$AE155="RMS"),Ruler!L$22,IF(AND(All!$V155="P1",All!$AE155="RSS"),Ruler!L$6,IF(AND(All!$V155="P2",All!$AE155="RSS"),Ruler!L$23,IF(AND(All!$V155="P3",All!$AE155="RSS"),Ruler!L$24,IF(AND(All!$V155="P4",All!$AE155="RSS"),Ruler!L$25,IF(AND(All!$V155="P5",All!$AE155="RSS"),Ruler!L$26,IF(AND(All!$V155="P6",All!$AE155="RSS"),Ruler!L$27,IF(AND(All!$V155="P7",All!$AE155="RSS"),Ruler!L$28,IF(AND(All!$V155="P8",All!$AE155="RSS"),Ruler!L$29,IF(AND(All!$V155="P9",All!$AE155="RSS"),Ruler!L$30,0)))))))))))))))))))))))))))</f>
        <v>3</v>
      </c>
      <c r="BT155" s="325">
        <f>IF(AND(All!$V155="P1",All!$AE155="RDP"),Ruler!M$6,IF(AND(All!$V155="P2",All!$AE155="RDP"),Ruler!M$7,IF(AND(All!$V155="P3",All!$AE155="RDP"),Ruler!M$8,IF(AND(All!$V155="P4",All!$AE155="RDP"),Ruler!M$9,IF(AND(All!$V155="P5",All!$AE155="RDP"),Ruler!M$10,IF(AND(All!$V155="P6",All!$AE155="RDP"),Ruler!M$11,IF(AND(All!$V155="P7",All!$AE155="RDP"),Ruler!M$12,IF(AND(All!$V155="P8",All!$AE155="RDP"),Ruler!M$13,IF(AND(All!$V155="P9",All!$AE155="RDP"),Ruler!M$14,IF(AND(All!$V155="P1",All!$AE155="RMS"),Ruler!M$6,IF(AND(All!$V155="P2",All!$AE155="RMS"),Ruler!M$15,IF(AND(All!$V155="P3",All!$AE155="RMS"),Ruler!M$16,IF(AND(All!$V155="P4",All!$AE155="RMS"),Ruler!M$17,IF(AND(All!$V155="P5",All!$AE155="RMS"),Ruler!M$18,IF(AND(All!$V155="P6",All!$AE155="RMS"),Ruler!M$19,IF(AND(All!$V155="P7",All!$AE155="RMS"),Ruler!M$20,IF(AND(All!$V155="P8",All!$AE155="RMS"),Ruler!M$21,IF(AND(All!$V155="P9",All!$AE155="RMS"),Ruler!M$22,IF(AND(All!$V155="P1",All!$AE155="RSS"),Ruler!M$6,IF(AND(All!$V155="P2",All!$AE155="RSS"),Ruler!M$23,IF(AND(All!$V155="P3",All!$AE155="RSS"),Ruler!M$24,IF(AND(All!$V155="P4",All!$AE155="RSS"),Ruler!M$25,IF(AND(All!$V155="P5",All!$AE155="RSS"),Ruler!M$26,IF(AND(All!$V155="P6",All!$AE155="RSS"),Ruler!M$27,IF(AND(All!$V155="P7",All!$AE155="RSS"),Ruler!M$28,IF(AND(All!$V155="P8",All!$AE155="RSS"),Ruler!M$29,IF(AND(All!$V155="P9",All!$AE155="RSS"),Ruler!M$30,0)))))))))))))))))))))))))))</f>
        <v>3</v>
      </c>
      <c r="BU155" s="325">
        <f>IF(AND(All!$V155="P1",All!$AE155="RDP"),Ruler!N$6,IF(AND(All!$V155="P2",All!$AE155="RDP"),Ruler!N$7,IF(AND(All!$V155="P3",All!$AE155="RDP"),Ruler!N$8,IF(AND(All!$V155="P4",All!$AE155="RDP"),Ruler!N$9,IF(AND(All!$V155="P5",All!$AE155="RDP"),Ruler!N$10,IF(AND(All!$V155="P6",All!$AE155="RDP"),Ruler!N$11,IF(AND(All!$V155="P7",All!$AE155="RDP"),Ruler!N$12,IF(AND(All!$V155="P8",All!$AE155="RDP"),Ruler!N$13,IF(AND(All!$V155="P9",All!$AE155="RDP"),Ruler!N$14,IF(AND(All!$V155="P1",All!$AE155="RMS"),Ruler!N$6,IF(AND(All!$V155="P2",All!$AE155="RMS"),Ruler!N$15,IF(AND(All!$V155="P3",All!$AE155="RMS"),Ruler!N$16,IF(AND(All!$V155="P4",All!$AE155="RMS"),Ruler!N$17,IF(AND(All!$V155="P5",All!$AE155="RMS"),Ruler!N$18,IF(AND(All!$V155="P6",All!$AE155="RMS"),Ruler!N$19,IF(AND(All!$V155="P7",All!$AE155="RMS"),Ruler!N$20,IF(AND(All!$V155="P8",All!$AE155="RMS"),Ruler!N$21,IF(AND(All!$V155="P9",All!$AE155="RMS"),Ruler!N$22,IF(AND(All!$V155="P1",All!$AE155="RSS"),Ruler!N$6,IF(AND(All!$V155="P2",All!$AE155="RSS"),Ruler!N$23,IF(AND(All!$V155="P3",All!$AE155="RSS"),Ruler!N$24,IF(AND(All!$V155="P4",All!$AE155="RSS"),Ruler!N$25,IF(AND(All!$V155="P5",All!$AE155="RSS"),Ruler!N$26,IF(AND(All!$V155="P6",All!$AE155="RSS"),Ruler!N$27,IF(AND(All!$V155="P7",All!$AE155="RSS"),Ruler!N$28,IF(AND(All!$V155="P8",All!$AE155="RSS"),Ruler!N$29,IF(AND(All!$V155="P9",All!$AE155="RSS"),Ruler!N$30,0)))))))))))))))))))))))))))</f>
        <v>2</v>
      </c>
      <c r="BV155" s="325">
        <f>IF(AND(All!$V155="P1",All!$AE155="RDP"),Ruler!O$6,IF(AND(All!$V155="P2",All!$AE155="RDP"),Ruler!O$7,IF(AND(All!$V155="P3",All!$AE155="RDP"),Ruler!O$8,IF(AND(All!$V155="P4",All!$AE155="RDP"),Ruler!O$9,IF(AND(All!$V155="P5",All!$AE155="RDP"),Ruler!O$10,IF(AND(All!$V155="P6",All!$AE155="RDP"),Ruler!O$11,IF(AND(All!$V155="P7",All!$AE155="RDP"),Ruler!O$12,IF(AND(All!$V155="P8",All!$AE155="RDP"),Ruler!O$13,IF(AND(All!$V155="P9",All!$AE155="RDP"),Ruler!O$14,IF(AND(All!$V155="P1",All!$AE155="RMS"),Ruler!O$6,IF(AND(All!$V155="P2",All!$AE155="RMS"),Ruler!O$15,IF(AND(All!$V155="P3",All!$AE155="RMS"),Ruler!O$16,IF(AND(All!$V155="P4",All!$AE155="RMS"),Ruler!O$17,IF(AND(All!$V155="P5",All!$AE155="RMS"),Ruler!O$18,IF(AND(All!$V155="P6",All!$AE155="RMS"),Ruler!O$19,IF(AND(All!$V155="P7",All!$AE155="RMS"),Ruler!O$20,IF(AND(All!$V155="P8",All!$AE155="RMS"),Ruler!O$21,IF(AND(All!$V155="P9",All!$AE155="RMS"),Ruler!O$22,IF(AND(All!$V155="P1",All!$AE155="RSS"),Ruler!O$6,IF(AND(All!$V155="P2",All!$AE155="RSS"),Ruler!O$23,IF(AND(All!$V155="P3",All!$AE155="RSS"),Ruler!O$24,IF(AND(All!$V155="P4",All!$AE155="RSS"),Ruler!O$25,IF(AND(All!$V155="P5",All!$AE155="RSS"),Ruler!O$26,IF(AND(All!$V155="P6",All!$AE155="RSS"),Ruler!O$27,IF(AND(All!$V155="P7",All!$AE155="RSS"),Ruler!O$28,IF(AND(All!$V155="P8",All!$AE155="RSS"),Ruler!O$29,IF(AND(All!$V155="P9",All!$AE155="RSS"),Ruler!O$30,0)))))))))))))))))))))))))))</f>
        <v>3</v>
      </c>
      <c r="BW155" s="325">
        <f>IF(AND(All!$V155="P1",All!$AE155="RDP"),Ruler!P$6,IF(AND(All!$V155="P2",All!$AE155="RDP"),Ruler!P$7,IF(AND(All!$V155="P3",All!$AE155="RDP"),Ruler!P$8,IF(AND(All!$V155="P4",All!$AE155="RDP"),Ruler!P$9,IF(AND(All!$V155="P5",All!$AE155="RDP"),Ruler!P$10,IF(AND(All!$V155="P6",All!$AE155="RDP"),Ruler!P$11,IF(AND(All!$V155="P7",All!$AE155="RDP"),Ruler!P$12,IF(AND(All!$V155="P8",All!$AE155="RDP"),Ruler!P$13,IF(AND(All!$V155="P9",All!$AE155="RDP"),Ruler!P$14,IF(AND(All!$V155="P1",All!$AE155="RMS"),Ruler!P$6,IF(AND(All!$V155="P2",All!$AE155="RMS"),Ruler!P$15,IF(AND(All!$V155="P3",All!$AE155="RMS"),Ruler!P$16,IF(AND(All!$V155="P4",All!$AE155="RMS"),Ruler!P$17,IF(AND(All!$V155="P5",All!$AE155="RMS"),Ruler!P$18,IF(AND(All!$V155="P6",All!$AE155="RMS"),Ruler!P$19,IF(AND(All!$V155="P7",All!$AE155="RMS"),Ruler!P$20,IF(AND(All!$V155="P8",All!$AE155="RMS"),Ruler!P$21,IF(AND(All!$V155="P9",All!$AE155="RMS"),Ruler!P$22,IF(AND(All!$V155="P1",All!$AE155="RSS"),Ruler!P$6,IF(AND(All!$V155="P2",All!$AE155="RSS"),Ruler!P$23,IF(AND(All!$V155="P3",All!$AE155="RSS"),Ruler!P$24,IF(AND(All!$V155="P4",All!$AE155="RSS"),Ruler!P$25,IF(AND(All!$V155="P5",All!$AE155="RSS"),Ruler!P$26,IF(AND(All!$V155="P6",All!$AE155="RSS"),Ruler!P$27,IF(AND(All!$V155="P7",All!$AE155="RSS"),Ruler!P$28,IF(AND(All!$V155="P8",All!$AE155="RSS"),Ruler!P$29,IF(AND(All!$V155="P9",All!$AE155="RSS"),Ruler!P$30,0)))))))))))))))))))))))))))</f>
        <v>2</v>
      </c>
      <c r="BX155" s="325">
        <f>IF(AND(All!$V155="P1",All!$AE155="RDP"),Ruler!Q$6,IF(AND(All!$V155="P2",All!$AE155="RDP"),Ruler!Q$7,IF(AND(All!$V155="P3",All!$AE155="RDP"),Ruler!Q$8,IF(AND(All!$V155="P4",All!$AE155="RDP"),Ruler!Q$9,IF(AND(All!$V155="P5",All!$AE155="RDP"),Ruler!Q$10,IF(AND(All!$V155="P6",All!$AE155="RDP"),Ruler!Q$11,IF(AND(All!$V155="P7",All!$AE155="RDP"),Ruler!Q$12,IF(AND(All!$V155="P8",All!$AE155="RDP"),Ruler!Q$13,IF(AND(All!$V155="P9",All!$AE155="RDP"),Ruler!Q$14,IF(AND(All!$V155="P1",All!$AE155="RMS"),Ruler!Q$6,IF(AND(All!$V155="P2",All!$AE155="RMS"),Ruler!Q$15,IF(AND(All!$V155="P3",All!$AE155="RMS"),Ruler!Q$16,IF(AND(All!$V155="P4",All!$AE155="RMS"),Ruler!Q$17,IF(AND(All!$V155="P5",All!$AE155="RMS"),Ruler!Q$18,IF(AND(All!$V155="P6",All!$AE155="RMS"),Ruler!Q$19,IF(AND(All!$V155="P7",All!$AE155="RMS"),Ruler!Q$20,IF(AND(All!$V155="P8",All!$AE155="RMS"),Ruler!Q$21,IF(AND(All!$V155="P9",All!$AE155="RMS"),Ruler!Q$22,IF(AND(All!$V155="P1",All!$AE155="RSS"),Ruler!Q$6,IF(AND(All!$V155="P2",All!$AE155="RSS"),Ruler!Q$23,IF(AND(All!$V155="P3",All!$AE155="RSS"),Ruler!Q$24,IF(AND(All!$V155="P4",All!$AE155="RSS"),Ruler!Q$25,IF(AND(All!$V155="P5",All!$AE155="RSS"),Ruler!Q$26,IF(AND(All!$V155="P6",All!$AE155="RSS"),Ruler!Q$27,IF(AND(All!$V155="P7",All!$AE155="RSS"),Ruler!Q$28,IF(AND(All!$V155="P8",All!$AE155="RSS"),Ruler!Q$29,IF(AND(All!$V155="P9",All!$AE155="RSS"),Ruler!Q$30,0)))))))))))))))))))))))))))</f>
        <v>3</v>
      </c>
      <c r="BY155" s="325">
        <f>IF(AND(All!$V155="P1",All!$AE155="RDP"),Ruler!R$6,IF(AND(All!$V155="P2",All!$AE155="RDP"),Ruler!R$7,IF(AND(All!$V155="P3",All!$AE155="RDP"),Ruler!R$8,IF(AND(All!$V155="P4",All!$AE155="RDP"),Ruler!R$9,IF(AND(All!$V155="P5",All!$AE155="RDP"),Ruler!R$10,IF(AND(All!$V155="P6",All!$AE155="RDP"),Ruler!R$11,IF(AND(All!$V155="P7",All!$AE155="RDP"),Ruler!R$12,IF(AND(All!$V155="P8",All!$AE155="RDP"),Ruler!R$13,IF(AND(All!$V155="P9",All!$AE155="RDP"),Ruler!R$14,IF(AND(All!$V155="P1",All!$AE155="RMS"),Ruler!R$6,IF(AND(All!$V155="P2",All!$AE155="RMS"),Ruler!R$15,IF(AND(All!$V155="P3",All!$AE155="RMS"),Ruler!R$16,IF(AND(All!$V155="P4",All!$AE155="RMS"),Ruler!R$17,IF(AND(All!$V155="P5",All!$AE155="RMS"),Ruler!R$18,IF(AND(All!$V155="P6",All!$AE155="RMS"),Ruler!R$19,IF(AND(All!$V155="P7",All!$AE155="RMS"),Ruler!R$20,IF(AND(All!$V155="P8",All!$AE155="RMS"),Ruler!R$21,IF(AND(All!$V155="P9",All!$AE155="RMS"),Ruler!R$22,IF(AND(All!$V155="P1",All!$AE155="RSS"),Ruler!R$6,IF(AND(All!$V155="P2",All!$AE155="RSS"),Ruler!R$23,IF(AND(All!$V155="P3",All!$AE155="RSS"),Ruler!R$24,IF(AND(All!$V155="P4",All!$AE155="RSS"),Ruler!R$25,IF(AND(All!$V155="P5",All!$AE155="RSS"),Ruler!R$26,IF(AND(All!$V155="P6",All!$AE155="RSS"),Ruler!R$27,IF(AND(All!$V155="P7",All!$AE155="RSS"),Ruler!R$28,IF(AND(All!$V155="P8",All!$AE155="RSS"),Ruler!R$29,IF(AND(All!$V155="P9",All!$AE155="RSS"),Ruler!R$30,0)))))))))))))))))))))))))))</f>
        <v>3</v>
      </c>
      <c r="BZ155" s="325">
        <f>IF(AND(All!$V155="P1",All!$AE155="RDP"),Ruler!S$6,IF(AND(All!$V155="P2",All!$AE155="RDP"),Ruler!S$7,IF(AND(All!$V155="P3",All!$AE155="RDP"),Ruler!S$8,IF(AND(All!$V155="P4",All!$AE155="RDP"),Ruler!S$9,IF(AND(All!$V155="P5",All!$AE155="RDP"),Ruler!S$10,IF(AND(All!$V155="P6",All!$AE155="RDP"),Ruler!S$11,IF(AND(All!$V155="P7",All!$AE155="RDP"),Ruler!S$12,IF(AND(All!$V155="P8",All!$AE155="RDP"),Ruler!S$13,IF(AND(All!$V155="P9",All!$AE155="RDP"),Ruler!S$14,IF(AND(All!$V155="P1",All!$AE155="RMS"),Ruler!S$6,IF(AND(All!$V155="P2",All!$AE155="RMS"),Ruler!S$15,IF(AND(All!$V155="P3",All!$AE155="RMS"),Ruler!S$16,IF(AND(All!$V155="P4",All!$AE155="RMS"),Ruler!S$17,IF(AND(All!$V155="P5",All!$AE155="RMS"),Ruler!S$18,IF(AND(All!$V155="P6",All!$AE155="RMS"),Ruler!S$19,IF(AND(All!$V155="P7",All!$AE155="RMS"),Ruler!S$20,IF(AND(All!$V155="P8",All!$AE155="RMS"),Ruler!S$21,IF(AND(All!$V155="P9",All!$AE155="RMS"),Ruler!S$22,IF(AND(All!$V155="P1",All!$AE155="RSS"),Ruler!S$6,IF(AND(All!$V155="P2",All!$AE155="RSS"),Ruler!S$23,IF(AND(All!$V155="P3",All!$AE155="RSS"),Ruler!S$24,IF(AND(All!$V155="P4",All!$AE155="RSS"),Ruler!S$25,IF(AND(All!$V155="P5",All!$AE155="RSS"),Ruler!S$26,IF(AND(All!$V155="P6",All!$AE155="RSS"),Ruler!S$27,IF(AND(All!$V155="P7",All!$AE155="RSS"),Ruler!S$28,IF(AND(All!$V155="P8",All!$AE155="RSS"),Ruler!S$29,IF(AND(All!$V155="P9",All!$AE155="RSS"),Ruler!S$30,0)))))))))))))))))))))))))))</f>
        <v>2</v>
      </c>
      <c r="CA155" s="325">
        <f>IF(AND(All!$V155="P1",All!$AE155="RDP"),Ruler!T$6,IF(AND(All!$V155="P2",All!$AE155="RDP"),Ruler!T$7,IF(AND(All!$V155="P3",All!$AE155="RDP"),Ruler!T$8,IF(AND(All!$V155="P4",All!$AE155="RDP"),Ruler!T$9,IF(AND(All!$V155="P5",All!$AE155="RDP"),Ruler!T$10,IF(AND(All!$V155="P6",All!$AE155="RDP"),Ruler!T$11,IF(AND(All!$V155="P7",All!$AE155="RDP"),Ruler!T$12,IF(AND(All!$V155="P8",All!$AE155="RDP"),Ruler!T$13,IF(AND(All!$V155="P9",All!$AE155="RDP"),Ruler!T$14,IF(AND(All!$V155="P1",All!$AE155="RMS"),Ruler!T$6,IF(AND(All!$V155="P2",All!$AE155="RMS"),Ruler!T$15,IF(AND(All!$V155="P3",All!$AE155="RMS"),Ruler!T$16,IF(AND(All!$V155="P4",All!$AE155="RMS"),Ruler!T$17,IF(AND(All!$V155="P5",All!$AE155="RMS"),Ruler!T$18,IF(AND(All!$V155="P6",All!$AE155="RMS"),Ruler!T$19,IF(AND(All!$V155="P7",All!$AE155="RMS"),Ruler!T$20,IF(AND(All!$V155="P8",All!$AE155="RMS"),Ruler!T$21,IF(AND(All!$V155="P9",All!$AE155="RMS"),Ruler!T$22,IF(AND(All!$V155="P1",All!$AE155="RSS"),Ruler!T$6,IF(AND(All!$V155="P2",All!$AE155="RSS"),Ruler!T$23,IF(AND(All!$V155="P3",All!$AE155="RSS"),Ruler!T$24,IF(AND(All!$V155="P4",All!$AE155="RSS"),Ruler!T$25,IF(AND(All!$V155="P5",All!$AE155="RSS"),Ruler!T$26,IF(AND(All!$V155="P6",All!$AE155="RSS"),Ruler!T$27,IF(AND(All!$V155="P7",All!$AE155="RSS"),Ruler!T$28,IF(AND(All!$V155="P8",All!$AE155="RSS"),Ruler!T$29,IF(AND(All!$V155="P9",All!$AE155="RSS"),Ruler!T$30,0)))))))))))))))))))))))))))</f>
        <v>2</v>
      </c>
      <c r="CB155" s="325">
        <f>IF(AND(All!$V155="P1",All!$AE155="RDP"),Ruler!U$6,IF(AND(All!$V155="P2",All!$AE155="RDP"),Ruler!U$7,IF(AND(All!$V155="P3",All!$AE155="RDP"),Ruler!U$8,IF(AND(All!$V155="P4",All!$AE155="RDP"),Ruler!U$9,IF(AND(All!$V155="P5",All!$AE155="RDP"),Ruler!U$10,IF(AND(All!$V155="P6",All!$AE155="RDP"),Ruler!U$11,IF(AND(All!$V155="P7",All!$AE155="RDP"),Ruler!U$12,IF(AND(All!$V155="P8",All!$AE155="RDP"),Ruler!U$13,IF(AND(All!$V155="P9",All!$AE155="RDP"),Ruler!U$14,IF(AND(All!$V155="P1",All!$AE155="RMS"),Ruler!U$6,IF(AND(All!$V155="P2",All!$AE155="RMS"),Ruler!U$15,IF(AND(All!$V155="P3",All!$AE155="RMS"),Ruler!U$16,IF(AND(All!$V155="P4",All!$AE155="RMS"),Ruler!U$17,IF(AND(All!$V155="P5",All!$AE155="RMS"),Ruler!U$18,IF(AND(All!$V155="P6",All!$AE155="RMS"),Ruler!U$19,IF(AND(All!$V155="P7",All!$AE155="RMS"),Ruler!U$20,IF(AND(All!$V155="P8",All!$AE155="RMS"),Ruler!U$21,IF(AND(All!$V155="P9",All!$AE155="RMS"),Ruler!U$22,IF(AND(All!$V155="P1",All!$AE155="RSS"),Ruler!U$6,IF(AND(All!$V155="P2",All!$AE155="RSS"),Ruler!U$23,IF(AND(All!$V155="P3",All!$AE155="RSS"),Ruler!U$24,IF(AND(All!$V155="P4",All!$AE155="RSS"),Ruler!U$25,IF(AND(All!$V155="P5",All!$AE155="RSS"),Ruler!U$26,IF(AND(All!$V155="P6",All!$AE155="RSS"),Ruler!U$27,IF(AND(All!$V155="P7",All!$AE155="RSS"),Ruler!U$28,IF(AND(All!$V155="P8",All!$AE155="RSS"),Ruler!U$29,IF(AND(All!$V155="P9",All!$AE155="RSS"),Ruler!U$30,0)))))))))))))))))))))))))))</f>
        <v>2</v>
      </c>
      <c r="CC155" s="325">
        <f>IF(AND(All!$V155="P1",All!$AE155="RDP"),Ruler!V$6,IF(AND(All!$V155="P2",All!$AE155="RDP"),Ruler!V$7,IF(AND(All!$V155="P3",All!$AE155="RDP"),Ruler!V$8,IF(AND(All!$V155="P4",All!$AE155="RDP"),Ruler!V$9,IF(AND(All!$V155="P5",All!$AE155="RDP"),Ruler!V$10,IF(AND(All!$V155="P6",All!$AE155="RDP"),Ruler!V$11,IF(AND(All!$V155="P7",All!$AE155="RDP"),Ruler!V$12,IF(AND(All!$V155="P8",All!$AE155="RDP"),Ruler!V$13,IF(AND(All!$V155="P9",All!$AE155="RDP"),Ruler!V$14,IF(AND(All!$V155="P1",All!$AE155="RMS"),Ruler!V$6,IF(AND(All!$V155="P2",All!$AE155="RMS"),Ruler!V$15,IF(AND(All!$V155="P3",All!$AE155="RMS"),Ruler!V$16,IF(AND(All!$V155="P4",All!$AE155="RMS"),Ruler!V$17,IF(AND(All!$V155="P5",All!$AE155="RMS"),Ruler!V$18,IF(AND(All!$V155="P6",All!$AE155="RMS"),Ruler!V$19,IF(AND(All!$V155="P7",All!$AE155="RMS"),Ruler!V$20,IF(AND(All!$V155="P8",All!$AE155="RMS"),Ruler!V$21,IF(AND(All!$V155="P9",All!$AE155="RMS"),Ruler!V$22,IF(AND(All!$V155="P1",All!$AE155="RSS"),Ruler!V$6,IF(AND(All!$V155="P2",All!$AE155="RSS"),Ruler!V$23,IF(AND(All!$V155="P3",All!$AE155="RSS"),Ruler!V$24,IF(AND(All!$V155="P4",All!$AE155="RSS"),Ruler!V$25,IF(AND(All!$V155="P5",All!$AE155="RSS"),Ruler!V$26,IF(AND(All!$V155="P6",All!$AE155="RSS"),Ruler!V$27,IF(AND(All!$V155="P7",All!$AE155="RSS"),Ruler!V$28,IF(AND(All!$V155="P8",All!$AE155="RSS"),Ruler!V$29,IF(AND(All!$V155="P9",All!$AE155="RSS"),Ruler!V$30,0)))))))))))))))))))))))))))</f>
        <v>2</v>
      </c>
      <c r="CD155" s="325">
        <f>IF(AND(All!$V155="P1",All!$AE155="RDP"),Ruler!W$6,IF(AND(All!$V155="P2",All!$AE155="RDP"),Ruler!W$7,IF(AND(All!$V155="P3",All!$AE155="RDP"),Ruler!W$8,IF(AND(All!$V155="P4",All!$AE155="RDP"),Ruler!W$9,IF(AND(All!$V155="P5",All!$AE155="RDP"),Ruler!W$10,IF(AND(All!$V155="P6",All!$AE155="RDP"),Ruler!W$11,IF(AND(All!$V155="P7",All!$AE155="RDP"),Ruler!W$12,IF(AND(All!$V155="P8",All!$AE155="RDP"),Ruler!W$13,IF(AND(All!$V155="P9",All!$AE155="RDP"),Ruler!W$14,IF(AND(All!$V155="P1",All!$AE155="RMS"),Ruler!W$6,IF(AND(All!$V155="P2",All!$AE155="RMS"),Ruler!W$15,IF(AND(All!$V155="P3",All!$AE155="RMS"),Ruler!W$16,IF(AND(All!$V155="P4",All!$AE155="RMS"),Ruler!W$17,IF(AND(All!$V155="P5",All!$AE155="RMS"),Ruler!W$18,IF(AND(All!$V155="P6",All!$AE155="RMS"),Ruler!W$19,IF(AND(All!$V155="P7",All!$AE155="RMS"),Ruler!W$20,IF(AND(All!$V155="P8",All!$AE155="RMS"),Ruler!W$21,IF(AND(All!$V155="P9",All!$AE155="RMS"),Ruler!W$22,IF(AND(All!$V155="P1",All!$AE155="RSS"),Ruler!W$6,IF(AND(All!$V155="P2",All!$AE155="RSS"),Ruler!W$23,IF(AND(All!$V155="P3",All!$AE155="RSS"),Ruler!W$24,IF(AND(All!$V155="P4",All!$AE155="RSS"),Ruler!W$25,IF(AND(All!$V155="P5",All!$AE155="RSS"),Ruler!W$26,IF(AND(All!$V155="P6",All!$AE155="RSS"),Ruler!W$27,IF(AND(All!$V155="P7",All!$AE155="RSS"),Ruler!W$28,IF(AND(All!$V155="P8",All!$AE155="RSS"),Ruler!W$29,IF(AND(All!$V155="P9",All!$AE155="RSS"),Ruler!W$30,0)))))))))))))))))))))))))))</f>
        <v>2</v>
      </c>
      <c r="CE155" s="325">
        <f>IF(AND(All!$V155="P1",All!$AE155="RDP"),Ruler!X$6,IF(AND(All!$V155="P2",All!$AE155="RDP"),Ruler!X$7,IF(AND(All!$V155="P3",All!$AE155="RDP"),Ruler!X$8,IF(AND(All!$V155="P4",All!$AE155="RDP"),Ruler!X$9,IF(AND(All!$V155="P5",All!$AE155="RDP"),Ruler!X$10,IF(AND(All!$V155="P6",All!$AE155="RDP"),Ruler!X$11,IF(AND(All!$V155="P7",All!$AE155="RDP"),Ruler!X$12,IF(AND(All!$V155="P8",All!$AE155="RDP"),Ruler!X$13,IF(AND(All!$V155="P9",All!$AE155="RDP"),Ruler!X$14,IF(AND(All!$V155="P1",All!$AE155="RMS"),Ruler!X$6,IF(AND(All!$V155="P2",All!$AE155="RMS"),Ruler!X$15,IF(AND(All!$V155="P3",All!$AE155="RMS"),Ruler!X$16,IF(AND(All!$V155="P4",All!$AE155="RMS"),Ruler!X$17,IF(AND(All!$V155="P5",All!$AE155="RMS"),Ruler!X$18,IF(AND(All!$V155="P6",All!$AE155="RMS"),Ruler!X$19,IF(AND(All!$V155="P7",All!$AE155="RMS"),Ruler!X$20,IF(AND(All!$V155="P8",All!$AE155="RMS"),Ruler!X$21,IF(AND(All!$V155="P9",All!$AE155="RMS"),Ruler!X$22,IF(AND(All!$V155="P1",All!$AE155="RSS"),Ruler!X$6,IF(AND(All!$V155="P2",All!$AE155="RSS"),Ruler!X$23,IF(AND(All!$V155="P3",All!$AE155="RSS"),Ruler!X$24,IF(AND(All!$V155="P4",All!$AE155="RSS"),Ruler!X$25,IF(AND(All!$V155="P5",All!$AE155="RSS"),Ruler!X$26,IF(AND(All!$V155="P6",All!$AE155="RSS"),Ruler!X$27,IF(AND(All!$V155="P7",All!$AE155="RSS"),Ruler!X$28,IF(AND(All!$V155="P8",All!$AE155="RSS"),Ruler!X$29,IF(AND(All!$V155="P9",All!$AE155="RSS"),Ruler!X$30,0)))))))))))))))))))))))))))</f>
        <v>2</v>
      </c>
      <c r="CF155" s="325">
        <f>IF(AND(All!$V155="P1",All!$AE155="RDP"),Ruler!Y$6,IF(AND(All!$V155="P2",All!$AE155="RDP"),Ruler!Y$7,IF(AND(All!$V155="P3",All!$AE155="RDP"),Ruler!Y$8,IF(AND(All!$V155="P4",All!$AE155="RDP"),Ruler!Y$9,IF(AND(All!$V155="P5",All!$AE155="RDP"),Ruler!Y$10,IF(AND(All!$V155="P6",All!$AE155="RDP"),Ruler!Y$11,IF(AND(All!$V155="P7",All!$AE155="RDP"),Ruler!Y$12,IF(AND(All!$V155="P8",All!$AE155="RDP"),Ruler!Y$13,IF(AND(All!$V155="P9",All!$AE155="RDP"),Ruler!Y$14,IF(AND(All!$V155="P1",All!$AE155="RMS"),Ruler!Y$6,IF(AND(All!$V155="P2",All!$AE155="RMS"),Ruler!Y$15,IF(AND(All!$V155="P3",All!$AE155="RMS"),Ruler!Y$16,IF(AND(All!$V155="P4",All!$AE155="RMS"),Ruler!Y$17,IF(AND(All!$V155="P5",All!$AE155="RMS"),Ruler!Y$18,IF(AND(All!$V155="P6",All!$AE155="RMS"),Ruler!Y$19,IF(AND(All!$V155="P7",All!$AE155="RMS"),Ruler!Y$20,IF(AND(All!$V155="P8",All!$AE155="RMS"),Ruler!Y$21,IF(AND(All!$V155="P9",All!$AE155="RMS"),Ruler!Y$22,IF(AND(All!$V155="P1",All!$AE155="RSS"),Ruler!Y$6,IF(AND(All!$V155="P2",All!$AE155="RSS"),Ruler!Y$23,IF(AND(All!$V155="P3",All!$AE155="RSS"),Ruler!Y$24,IF(AND(All!$V155="P4",All!$AE155="RSS"),Ruler!Y$25,IF(AND(All!$V155="P5",All!$AE155="RSS"),Ruler!Y$26,IF(AND(All!$V155="P6",All!$AE155="RSS"),Ruler!Y$27,IF(AND(All!$V155="P7",All!$AE155="RSS"),Ruler!Y$28,IF(AND(All!$V155="P8",All!$AE155="RSS"),Ruler!Y$29,IF(AND(All!$V155="P9",All!$AE155="RSS"),Ruler!Y$30,0)))))))))))))))))))))))))))</f>
        <v>1</v>
      </c>
      <c r="CG155" s="325">
        <f>IF(AND(All!$V155="P1",All!$AE155="RDP"),Ruler!Z$6,IF(AND(All!$V155="P2",All!$AE155="RDP"),Ruler!Z$7,IF(AND(All!$V155="P3",All!$AE155="RDP"),Ruler!Z$8,IF(AND(All!$V155="P4",All!$AE155="RDP"),Ruler!Z$9,IF(AND(All!$V155="P5",All!$AE155="RDP"),Ruler!Z$10,IF(AND(All!$V155="P6",All!$AE155="RDP"),Ruler!Z$11,IF(AND(All!$V155="P7",All!$AE155="RDP"),Ruler!Z$12,IF(AND(All!$V155="P8",All!$AE155="RDP"),Ruler!Z$13,IF(AND(All!$V155="P9",All!$AE155="RDP"),Ruler!Z$14,IF(AND(All!$V155="P1",All!$AE155="RMS"),Ruler!Z$6,IF(AND(All!$V155="P2",All!$AE155="RMS"),Ruler!Z$15,IF(AND(All!$V155="P3",All!$AE155="RMS"),Ruler!Z$16,IF(AND(All!$V155="P4",All!$AE155="RMS"),Ruler!Z$17,IF(AND(All!$V155="P5",All!$AE155="RMS"),Ruler!Z$18,IF(AND(All!$V155="P6",All!$AE155="RMS"),Ruler!Z$19,IF(AND(All!$V155="P7",All!$AE155="RMS"),Ruler!Z$20,IF(AND(All!$V155="P8",All!$AE155="RMS"),Ruler!Z$21,IF(AND(All!$V155="P9",All!$AE155="RMS"),Ruler!Z$22,IF(AND(All!$V155="P1",All!$AE155="RSS"),Ruler!Z$6,IF(AND(All!$V155="P2",All!$AE155="RSS"),Ruler!Z$23,IF(AND(All!$V155="P3",All!$AE155="RSS"),Ruler!Z$24,IF(AND(All!$V155="P4",All!$AE155="RSS"),Ruler!Z$25,IF(AND(All!$V155="P5",All!$AE155="RSS"),Ruler!Z$26,IF(AND(All!$V155="P6",All!$AE155="RSS"),Ruler!Z$27,IF(AND(All!$V155="P7",All!$AE155="RSS"),Ruler!Z$28,IF(AND(All!$V155="P8",All!$AE155="RSS"),Ruler!Z$29,IF(AND(All!$V155="P9",All!$AE155="RSS"),Ruler!Z$30,0)))))))))))))))))))))))))))</f>
        <v>2</v>
      </c>
      <c r="CH155" s="325">
        <f>IF(AND(All!$V155="P1",All!$AE155="RDP"),Ruler!AA$6,IF(AND(All!$V155="P2",All!$AE155="RDP"),Ruler!AA$7,IF(AND(All!$V155="P3",All!$AE155="RDP"),Ruler!AA$8,IF(AND(All!$V155="P4",All!$AE155="RDP"),Ruler!AA$9,IF(AND(All!$V155="P5",All!$AE155="RDP"),Ruler!AA$10,IF(AND(All!$V155="P6",All!$AE155="RDP"),Ruler!AA$11,IF(AND(All!$V155="P7",All!$AE155="RDP"),Ruler!AA$12,IF(AND(All!$V155="P8",All!$AE155="RDP"),Ruler!AA$13,IF(AND(All!$V155="P9",All!$AE155="RDP"),Ruler!AA$14,IF(AND(All!$V155="P1",All!$AE155="RMS"),Ruler!AA$6,IF(AND(All!$V155="P2",All!$AE155="RMS"),Ruler!AA$15,IF(AND(All!$V155="P3",All!$AE155="RMS"),Ruler!AA$16,IF(AND(All!$V155="P4",All!$AE155="RMS"),Ruler!AA$17,IF(AND(All!$V155="P5",All!$AE155="RMS"),Ruler!AA$18,IF(AND(All!$V155="P6",All!$AE155="RMS"),Ruler!AA$19,IF(AND(All!$V155="P7",All!$AE155="RMS"),Ruler!AA$20,IF(AND(All!$V155="P8",All!$AE155="RMS"),Ruler!AA$21,IF(AND(All!$V155="P9",All!$AE155="RMS"),Ruler!AA$22,IF(AND(All!$V155="P1",All!$AE155="RSS"),Ruler!AA$6,IF(AND(All!$V155="P2",All!$AE155="RSS"),Ruler!AA$23,IF(AND(All!$V155="P3",All!$AE155="RSS"),Ruler!AA$24,IF(AND(All!$V155="P4",All!$AE155="RSS"),Ruler!AA$25,IF(AND(All!$V155="P5",All!$AE155="RSS"),Ruler!AA$26,IF(AND(All!$V155="P6",All!$AE155="RSS"),Ruler!AA$27,IF(AND(All!$V155="P7",All!$AE155="RSS"),Ruler!AA$28,IF(AND(All!$V155="P8",All!$AE155="RSS"),Ruler!AA$29,IF(AND(All!$V155="P9",All!$AE155="RSS"),Ruler!AA$30,0)))))))))))))))))))))))))))</f>
        <v>1</v>
      </c>
      <c r="CI155" s="325">
        <f>IF(AND(All!$V155="P1",All!$AE155="RDP"),Ruler!AB$6,IF(AND(All!$V155="P2",All!$AE155="RDP"),Ruler!AB$7,IF(AND(All!$V155="P3",All!$AE155="RDP"),Ruler!AB$8,IF(AND(All!$V155="P4",All!$AE155="RDP"),Ruler!AB$9,IF(AND(All!$V155="P5",All!$AE155="RDP"),Ruler!AB$10,IF(AND(All!$V155="P6",All!$AE155="RDP"),Ruler!AB$11,IF(AND(All!$V155="P7",All!$AE155="RDP"),Ruler!AB$12,IF(AND(All!$V155="P8",All!$AE155="RDP"),Ruler!AB$13,IF(AND(All!$V155="P9",All!$AE155="RDP"),Ruler!AB$14,IF(AND(All!$V155="P1",All!$AE155="RMS"),Ruler!AB$6,IF(AND(All!$V155="P2",All!$AE155="RMS"),Ruler!AB$15,IF(AND(All!$V155="P3",All!$AE155="RMS"),Ruler!AB$16,IF(AND(All!$V155="P4",All!$AE155="RMS"),Ruler!AB$17,IF(AND(All!$V155="P5",All!$AE155="RMS"),Ruler!AB$18,IF(AND(All!$V155="P6",All!$AE155="RMS"),Ruler!AB$19,IF(AND(All!$V155="P7",All!$AE155="RMS"),Ruler!AB$20,IF(AND(All!$V155="P8",All!$AE155="RMS"),Ruler!AB$21,IF(AND(All!$V155="P9",All!$AE155="RMS"),Ruler!AB$22,IF(AND(All!$V155="P1",All!$AE155="RSS"),Ruler!AB$6,IF(AND(All!$V155="P2",All!$AE155="RSS"),Ruler!AB$23,IF(AND(All!$V155="P3",All!$AE155="RSS"),Ruler!AB$24,IF(AND(All!$V155="P4",All!$AE155="RSS"),Ruler!AB$25,IF(AND(All!$V155="P5",All!$AE155="RSS"),Ruler!AB$26,IF(AND(All!$V155="P6",All!$AE155="RSS"),Ruler!AB$27,IF(AND(All!$V155="P7",All!$AE155="RSS"),Ruler!AB$28,IF(AND(All!$V155="P8",All!$AE155="RSS"),Ruler!AB$29,IF(AND(All!$V155="P9",All!$AE155="RSS"),Ruler!AB$30,0)))))))))))))))))))))))))))</f>
        <v>1</v>
      </c>
      <c r="CJ155" s="323">
        <f>Table9[[#This Row],[R-B1]]-Table9[[#This Row],[B1]]</f>
        <v>1</v>
      </c>
      <c r="CK155" s="43">
        <f>Table9[[#This Row],[R-B2]]-Table9[[#This Row],[B2]]</f>
        <v>2</v>
      </c>
      <c r="CL155" s="43">
        <f>Table9[[#This Row],[R-B3]]-Table9[[#This Row],[B3]]</f>
        <v>1</v>
      </c>
      <c r="CM155" s="43">
        <f>Table9[[#This Row],[R-B4]]-Table9[[#This Row],[B4]]</f>
        <v>1</v>
      </c>
      <c r="CN155" s="43">
        <f>Table9[[#This Row],[R-B5]]-Table9[[#This Row],[B5]]</f>
        <v>1</v>
      </c>
      <c r="CO155" s="43">
        <f>Table9[[#This Row],[R-B6]]-Table9[[#This Row],[B6]]</f>
        <v>0</v>
      </c>
      <c r="CP155" s="43">
        <f>Table9[[#This Row],[R-B7]]-Table9[[#This Row],[B7]]</f>
        <v>0</v>
      </c>
      <c r="CQ155" s="43">
        <f>Table9[[#This Row],[R-B8]]-Table9[[#This Row],[B8]]</f>
        <v>0</v>
      </c>
      <c r="CR155" s="43">
        <f>Table9[[#This Row],[R-B9]]-Table9[[#This Row],[B9]]</f>
        <v>1</v>
      </c>
      <c r="CS155" s="43">
        <f>Table9[[#This Row],[R-B10]]-Table9[[#This Row],[B10]]</f>
        <v>0</v>
      </c>
      <c r="CT155" s="43">
        <f>Table9[[#This Row],[R-B11]]-Table9[[#This Row],[B11]]</f>
        <v>2</v>
      </c>
      <c r="CU155" s="43">
        <f>Table9[[#This Row],[R-B12]]-Table9[[#This Row],[B12]]</f>
        <v>0</v>
      </c>
      <c r="CV155" s="43">
        <f>Table9[[#This Row],[R-K1]]-Table9[[#This Row],[K1]]</f>
        <v>1</v>
      </c>
      <c r="CW155" s="43">
        <f>Table9[[#This Row],[R-K2]]-Table9[[#This Row],[K2]]</f>
        <v>1</v>
      </c>
      <c r="CX155" s="43">
        <f>Table9[[#This Row],[R-K3]]-Table9[[#This Row],[K3]]</f>
        <v>1</v>
      </c>
      <c r="CY155" s="43">
        <f>Table9[[#This Row],[R-K4]]-Table9[[#This Row],[K4]]</f>
        <v>0</v>
      </c>
      <c r="CZ155" s="43">
        <f>Table9[[#This Row],[R-K5]]-Table9[[#This Row],[K5]]</f>
        <v>2</v>
      </c>
      <c r="DA155" s="43">
        <f>Table9[[#This Row],[R-P1]]-Table9[[#This Row],[P1]]</f>
        <v>2</v>
      </c>
      <c r="DB155" s="43">
        <f>Table9[[#This Row],[R-P2]]-Table9[[#This Row],[P2]]</f>
        <v>0</v>
      </c>
      <c r="DC155" s="43">
        <f>Table9[[#This Row],[R-P3]]-Table9[[#This Row],[P3]]</f>
        <v>0</v>
      </c>
      <c r="DD155" s="43">
        <f>Table9[[#This Row],[R-P4]]-Table9[[#This Row],[P4]]</f>
        <v>1</v>
      </c>
      <c r="DE155" s="43">
        <f>Table9[[#This Row],[R-P5]]-Table9[[#This Row],[P5]]</f>
        <v>2</v>
      </c>
      <c r="DF155" s="43">
        <f>Table9[[#This Row],[R-E1]]-Table9[[#This Row],[E1]]</f>
        <v>1</v>
      </c>
      <c r="DG155" s="328">
        <f>Table9[[#This Row],[R-E2]]-Table9[[#This Row],[E2]]</f>
        <v>1</v>
      </c>
      <c r="DH155" s="43">
        <f>COUNTIF(Table9[[#This Row],[G-B1]:[G-B12]],"&lt;=0")/12*100</f>
        <v>41.666666666666671</v>
      </c>
      <c r="DI155" s="43">
        <f>COUNTIF(Table9[[#This Row],[G-K1]:[G-K5]],"&lt;=0")/5*100</f>
        <v>20</v>
      </c>
      <c r="DJ155" s="43">
        <f>COUNTIF(Table9[[#This Row],[G-P1]:[G-P5]],"&lt;=0")/5*100</f>
        <v>40</v>
      </c>
      <c r="DK155" s="43">
        <f>COUNTIF(Table9[[#This Row],[G-E1]:[G-E2]],"&lt;=0")/2*100</f>
        <v>0</v>
      </c>
      <c r="DL155" s="450">
        <f>IF(AE155="RDP",(COUNTIF(Table9[[#This Row],[G-B3]],"&lt;=0")+COUNTIF(Table9[[#This Row],[G-B4]],"&lt;=0")+COUNTIF(Table9[[#This Row],[G-B7]],"&lt;=0")+COUNTIF(Table9[[#This Row],[G-B11]],"&lt;=0")+COUNTIF(Table9[[#This Row],[G-K2]],"&lt;=0"))/5*100,IF(AE155="RMS",(COUNTIF(Table9[[#This Row],[G-B4]],"&lt;=0")+COUNTIF(Table9[[#This Row],[G-B5]],"&lt;=0")+COUNTIF(Table9[[#This Row],[G-B10]],"&lt;=0")+COUNTIF(Table9[[#This Row],[G-B12]],"&lt;=0")+COUNTIF(Table9[[#This Row],[G-K2]],"&lt;=0"))/5*100,IF(AE155="RSS",(COUNTIF(Table9[[#This Row],[G-B1]],"&lt;=0")+COUNTIF(Table9[[#This Row],[G-B2]],"&lt;=0")+COUNTIF(Table9[[#This Row],[G-B6]],"&lt;=0")+COUNTIF(Table9[[#This Row],[G-B11]],"&lt;=0")+COUNTIF(Table9[[#This Row],[G-B12]],"&lt;=0"))/5*100,0)))</f>
        <v>20</v>
      </c>
      <c r="DR155" s="332"/>
      <c r="DW155" s="332"/>
      <c r="DX155" s="42"/>
      <c r="DY155" s="42"/>
      <c r="DZ155" s="42"/>
      <c r="EA155" s="333"/>
      <c r="EB155" s="342"/>
      <c r="EC155" s="339"/>
      <c r="ED155" s="339"/>
      <c r="EE155" s="338"/>
    </row>
    <row r="156" spans="2:135" ht="100.5" hidden="1" customHeight="1" thickBot="1" x14ac:dyDescent="0.35">
      <c r="B156" s="282">
        <v>161</v>
      </c>
      <c r="C156" s="42" t="s">
        <v>134</v>
      </c>
      <c r="D156" s="45">
        <v>46157</v>
      </c>
      <c r="E156" s="44" t="s">
        <v>1289</v>
      </c>
      <c r="F156" s="43">
        <v>132454</v>
      </c>
      <c r="G156" s="357">
        <f t="shared" ca="1" si="9"/>
        <v>36.078444568112644</v>
      </c>
      <c r="H156" s="283">
        <v>33147</v>
      </c>
      <c r="I156" s="43" t="s">
        <v>179</v>
      </c>
      <c r="J156" s="43" t="s">
        <v>137</v>
      </c>
      <c r="K156" s="43" t="s">
        <v>138</v>
      </c>
      <c r="L156" s="43" t="s">
        <v>204</v>
      </c>
      <c r="M156" s="42" t="s">
        <v>181</v>
      </c>
      <c r="N156" s="43" t="s">
        <v>1290</v>
      </c>
      <c r="O156" s="43" t="s">
        <v>159</v>
      </c>
      <c r="P156" s="44" t="s">
        <v>1291</v>
      </c>
      <c r="Q156" s="43" t="s">
        <v>144</v>
      </c>
      <c r="R156" s="343" t="s">
        <v>185</v>
      </c>
      <c r="S156" s="45">
        <v>41775</v>
      </c>
      <c r="T156" s="286">
        <f ca="1">YEARFRAC(S156,$T$1)</f>
        <v>12.427777777777777</v>
      </c>
      <c r="U156" s="46">
        <f ca="1">Table9[[#This Row],[Years in PET]]</f>
        <v>12.427777777777777</v>
      </c>
      <c r="V156" s="43" t="s">
        <v>58</v>
      </c>
      <c r="W156" s="46"/>
      <c r="X156" s="46">
        <f ca="1">($T$1-Table9[[#This Row],[Date of Appointment to Current Grade]])/365</f>
        <v>2.7195404585235998</v>
      </c>
      <c r="Y156" s="45">
        <v>45323</v>
      </c>
      <c r="Z156" s="43" t="s">
        <v>187</v>
      </c>
      <c r="AA156" s="45">
        <v>45383</v>
      </c>
      <c r="AB156" s="46">
        <f ca="1">($T$1-Table9[[#This Row],[Date in Position]])/365</f>
        <v>2.555156896879764</v>
      </c>
      <c r="AC156" s="43" t="s">
        <v>146</v>
      </c>
      <c r="AD156" s="43">
        <v>2023</v>
      </c>
      <c r="AE156" s="43" t="s">
        <v>139</v>
      </c>
      <c r="AF156" s="43" t="s">
        <v>148</v>
      </c>
      <c r="AG156" s="47" t="s">
        <v>1292</v>
      </c>
      <c r="AH156" s="47" t="s">
        <v>1293</v>
      </c>
      <c r="AI156" s="47" t="s">
        <v>1294</v>
      </c>
      <c r="AJ156" s="42" t="s">
        <v>292</v>
      </c>
      <c r="AK156" s="48" t="s">
        <v>1295</v>
      </c>
      <c r="AL156" s="42" t="s">
        <v>153</v>
      </c>
      <c r="AM156" s="48" t="s">
        <v>1296</v>
      </c>
      <c r="AN156" s="323">
        <v>1</v>
      </c>
      <c r="AO156" s="43">
        <v>1</v>
      </c>
      <c r="AP156" s="43">
        <v>1</v>
      </c>
      <c r="AQ156" s="43">
        <v>2</v>
      </c>
      <c r="AR156" s="43">
        <v>2</v>
      </c>
      <c r="AS156" s="43">
        <v>2</v>
      </c>
      <c r="AT156" s="43">
        <v>3</v>
      </c>
      <c r="AU156" s="43">
        <v>3</v>
      </c>
      <c r="AV156" s="43">
        <v>1</v>
      </c>
      <c r="AW156" s="43">
        <v>2</v>
      </c>
      <c r="AX156" s="43">
        <v>1</v>
      </c>
      <c r="AY156" s="43">
        <v>2</v>
      </c>
      <c r="AZ156" s="43">
        <v>1</v>
      </c>
      <c r="BA156" s="43">
        <v>1</v>
      </c>
      <c r="BB156" s="43">
        <v>1</v>
      </c>
      <c r="BC156" s="43">
        <v>2</v>
      </c>
      <c r="BD156" s="43">
        <v>1</v>
      </c>
      <c r="BE156" s="43">
        <v>0</v>
      </c>
      <c r="BF156" s="43">
        <v>0</v>
      </c>
      <c r="BG156" s="43">
        <v>0</v>
      </c>
      <c r="BH156" s="43">
        <v>0</v>
      </c>
      <c r="BI156" s="43">
        <v>0</v>
      </c>
      <c r="BJ156" s="43">
        <v>0</v>
      </c>
      <c r="BK156" s="328">
        <v>0</v>
      </c>
      <c r="BL156" s="325">
        <f>IF(AND(All!$V156="P1",All!$AE156="RDP"),Ruler!E$6,IF(AND(All!$V156="P2",All!$AE156="RDP"),Ruler!E$7,IF(AND(All!$V156="P3",All!$AE156="RDP"),Ruler!E$8,IF(AND(All!$V156="P4",All!$AE156="RDP"),Ruler!E$9,IF(AND(All!$V156="P5",All!$AE156="RDP"),Ruler!E$10,IF(AND(All!$V156="P6",All!$AE156="RDP"),Ruler!E$11,IF(AND(All!$V156="P7",All!$AE156="RDP"),Ruler!E$12,IF(AND(All!$V156="P8",All!$AE156="RDP"),Ruler!E$13,IF(AND(All!$V156="P9",All!$AE156="RDP"),Ruler!E$14,IF(AND(All!$V156="P1",All!$AE156="RMS"),Ruler!E$6,IF(AND(All!$V156="P2",All!$AE156="RMS"),Ruler!E$15,IF(AND(All!$V156="P3",All!$AE156="RMS"),Ruler!E$16,IF(AND(All!$V156="P4",All!$AE156="RMS"),Ruler!E$17,IF(AND(All!$V156="P5",All!$AE156="RMS"),Ruler!E$18,IF(AND(All!$V156="P6",All!$AE156="RMS"),Ruler!E$19,IF(AND(All!$V156="P7",All!$AE156="RMS"),Ruler!E$20,IF(AND(All!$V156="P8",All!$AE156="RMS"),Ruler!E$21,IF(AND(All!$V156="P9",All!$AE156="RMS"),Ruler!E$22,IF(AND(All!$V156="P1",All!$AE156="RSS"),Ruler!E$6,IF(AND(All!$V156="P2",All!$AE156="RSS"),Ruler!E$23,IF(AND(All!$V156="P3",All!$AE156="RSS"),Ruler!E$24,IF(AND(All!$V156="P4",All!$AE156="RSS"),Ruler!E$25,IF(AND(All!$V156="P5",All!$AE156="RSS"),Ruler!E$26,IF(AND(All!$V156="P6",All!$AE156="RSS"),Ruler!E$27,IF(AND(All!$V156="P7",All!$AE156="RSS"),Ruler!E$28,IF(AND(All!$V156="P8",All!$AE156="RSS"),Ruler!E$29,IF(AND(All!$V156="P9",All!$AE156="RSS"),Ruler!E$30,0)))))))))))))))))))))))))))</f>
        <v>3</v>
      </c>
      <c r="BM156" s="325">
        <f>IF(AND(All!$V156="P1",All!$AE156="RDP"),Ruler!F$6,IF(AND(All!$V156="P2",All!$AE156="RDP"),Ruler!F$7,IF(AND(All!$V156="P3",All!$AE156="RDP"),Ruler!F$8,IF(AND(All!$V156="P4",All!$AE156="RDP"),Ruler!F$9,IF(AND(All!$V156="P5",All!$AE156="RDP"),Ruler!F$10,IF(AND(All!$V156="P6",All!$AE156="RDP"),Ruler!F$11,IF(AND(All!$V156="P7",All!$AE156="RDP"),Ruler!F$12,IF(AND(All!$V156="P8",All!$AE156="RDP"),Ruler!F$13,IF(AND(All!$V156="P9",All!$AE156="RDP"),Ruler!F$14,IF(AND(All!$V156="P1",All!$AE156="RMS"),Ruler!F$6,IF(AND(All!$V156="P2",All!$AE156="RMS"),Ruler!F$15,IF(AND(All!$V156="P3",All!$AE156="RMS"),Ruler!F$16,IF(AND(All!$V156="P4",All!$AE156="RMS"),Ruler!F$17,IF(AND(All!$V156="P5",All!$AE156="RMS"),Ruler!F$18,IF(AND(All!$V156="P6",All!$AE156="RMS"),Ruler!F$19,IF(AND(All!$V156="P7",All!$AE156="RMS"),Ruler!F$20,IF(AND(All!$V156="P8",All!$AE156="RMS"),Ruler!F$21,IF(AND(All!$V156="P9",All!$AE156="RMS"),Ruler!F$22,IF(AND(All!$V156="P1",All!$AE156="RSS"),Ruler!F$6,IF(AND(All!$V156="P2",All!$AE156="RSS"),Ruler!F$23,IF(AND(All!$V156="P3",All!$AE156="RSS"),Ruler!F$24,IF(AND(All!$V156="P4",All!$AE156="RSS"),Ruler!F$25,IF(AND(All!$V156="P5",All!$AE156="RSS"),Ruler!F$26,IF(AND(All!$V156="P6",All!$AE156="RSS"),Ruler!F$27,IF(AND(All!$V156="P7",All!$AE156="RSS"),Ruler!F$28,IF(AND(All!$V156="P8",All!$AE156="RSS"),Ruler!F$29,IF(AND(All!$V156="P9",All!$AE156="RSS"),Ruler!F$30,0)))))))))))))))))))))))))))</f>
        <v>3</v>
      </c>
      <c r="BN156" s="325">
        <f>IF(AND(All!$V156="P1",All!$AE156="RDP"),Ruler!G$6,IF(AND(All!$V156="P2",All!$AE156="RDP"),Ruler!G$7,IF(AND(All!$V156="P3",All!$AE156="RDP"),Ruler!G$8,IF(AND(All!$V156="P4",All!$AE156="RDP"),Ruler!G$9,IF(AND(All!$V156="P5",All!$AE156="RDP"),Ruler!G$10,IF(AND(All!$V156="P6",All!$AE156="RDP"),Ruler!G$11,IF(AND(All!$V156="P7",All!$AE156="RDP"),Ruler!G$12,IF(AND(All!$V156="P8",All!$AE156="RDP"),Ruler!G$13,IF(AND(All!$V156="P9",All!$AE156="RDP"),Ruler!G$14,IF(AND(All!$V156="P1",All!$AE156="RMS"),Ruler!G$6,IF(AND(All!$V156="P2",All!$AE156="RMS"),Ruler!G$15,IF(AND(All!$V156="P3",All!$AE156="RMS"),Ruler!G$16,IF(AND(All!$V156="P4",All!$AE156="RMS"),Ruler!G$17,IF(AND(All!$V156="P5",All!$AE156="RMS"),Ruler!G$18,IF(AND(All!$V156="P6",All!$AE156="RMS"),Ruler!G$19,IF(AND(All!$V156="P7",All!$AE156="RMS"),Ruler!G$20,IF(AND(All!$V156="P8",All!$AE156="RMS"),Ruler!G$21,IF(AND(All!$V156="P9",All!$AE156="RMS"),Ruler!G$22,IF(AND(All!$V156="P1",All!$AE156="RSS"),Ruler!G$6,IF(AND(All!$V156="P2",All!$AE156="RSS"),Ruler!G$23,IF(AND(All!$V156="P3",All!$AE156="RSS"),Ruler!G$24,IF(AND(All!$V156="P4",All!$AE156="RSS"),Ruler!G$25,IF(AND(All!$V156="P5",All!$AE156="RSS"),Ruler!G$26,IF(AND(All!$V156="P6",All!$AE156="RSS"),Ruler!G$27,IF(AND(All!$V156="P7",All!$AE156="RSS"),Ruler!G$28,IF(AND(All!$V156="P8",All!$AE156="RSS"),Ruler!G$29,IF(AND(All!$V156="P9",All!$AE156="RSS"),Ruler!G$30,0)))))))))))))))))))))))))))</f>
        <v>2</v>
      </c>
      <c r="BO156" s="325">
        <f>IF(AND(All!$V156="P1",All!$AE156="RDP"),Ruler!H$6,IF(AND(All!$V156="P2",All!$AE156="RDP"),Ruler!H$7,IF(AND(All!$V156="P3",All!$AE156="RDP"),Ruler!H$8,IF(AND(All!$V156="P4",All!$AE156="RDP"),Ruler!H$9,IF(AND(All!$V156="P5",All!$AE156="RDP"),Ruler!H$10,IF(AND(All!$V156="P6",All!$AE156="RDP"),Ruler!H$11,IF(AND(All!$V156="P7",All!$AE156="RDP"),Ruler!H$12,IF(AND(All!$V156="P8",All!$AE156="RDP"),Ruler!H$13,IF(AND(All!$V156="P9",All!$AE156="RDP"),Ruler!H$14,IF(AND(All!$V156="P1",All!$AE156="RMS"),Ruler!H$6,IF(AND(All!$V156="P2",All!$AE156="RMS"),Ruler!H$15,IF(AND(All!$V156="P3",All!$AE156="RMS"),Ruler!H$16,IF(AND(All!$V156="P4",All!$AE156="RMS"),Ruler!H$17,IF(AND(All!$V156="P5",All!$AE156="RMS"),Ruler!H$18,IF(AND(All!$V156="P6",All!$AE156="RMS"),Ruler!H$19,IF(AND(All!$V156="P7",All!$AE156="RMS"),Ruler!H$20,IF(AND(All!$V156="P8",All!$AE156="RMS"),Ruler!H$21,IF(AND(All!$V156="P9",All!$AE156="RMS"),Ruler!H$22,IF(AND(All!$V156="P1",All!$AE156="RSS"),Ruler!H$6,IF(AND(All!$V156="P2",All!$AE156="RSS"),Ruler!H$23,IF(AND(All!$V156="P3",All!$AE156="RSS"),Ruler!H$24,IF(AND(All!$V156="P4",All!$AE156="RSS"),Ruler!H$25,IF(AND(All!$V156="P5",All!$AE156="RSS"),Ruler!H$26,IF(AND(All!$V156="P6",All!$AE156="RSS"),Ruler!H$27,IF(AND(All!$V156="P7",All!$AE156="RSS"),Ruler!H$28,IF(AND(All!$V156="P8",All!$AE156="RSS"),Ruler!H$29,IF(AND(All!$V156="P9",All!$AE156="RSS"),Ruler!H$30,0)))))))))))))))))))))))))))</f>
        <v>3</v>
      </c>
      <c r="BP156" s="325">
        <f>IF(AND(All!$V156="P1",All!$AE156="RDP"),Ruler!I$6,IF(AND(All!$V156="P2",All!$AE156="RDP"),Ruler!I$7,IF(AND(All!$V156="P3",All!$AE156="RDP"),Ruler!I$8,IF(AND(All!$V156="P4",All!$AE156="RDP"),Ruler!I$9,IF(AND(All!$V156="P5",All!$AE156="RDP"),Ruler!I$10,IF(AND(All!$V156="P6",All!$AE156="RDP"),Ruler!I$11,IF(AND(All!$V156="P7",All!$AE156="RDP"),Ruler!I$12,IF(AND(All!$V156="P8",All!$AE156="RDP"),Ruler!I$13,IF(AND(All!$V156="P9",All!$AE156="RDP"),Ruler!I$14,IF(AND(All!$V156="P1",All!$AE156="RMS"),Ruler!I$6,IF(AND(All!$V156="P2",All!$AE156="RMS"),Ruler!I$15,IF(AND(All!$V156="P3",All!$AE156="RMS"),Ruler!I$16,IF(AND(All!$V156="P4",All!$AE156="RMS"),Ruler!I$17,IF(AND(All!$V156="P5",All!$AE156="RMS"),Ruler!I$18,IF(AND(All!$V156="P6",All!$AE156="RMS"),Ruler!I$19,IF(AND(All!$V156="P7",All!$AE156="RMS"),Ruler!I$20,IF(AND(All!$V156="P8",All!$AE156="RMS"),Ruler!I$21,IF(AND(All!$V156="P9",All!$AE156="RMS"),Ruler!I$22,IF(AND(All!$V156="P1",All!$AE156="RSS"),Ruler!I$6,IF(AND(All!$V156="P2",All!$AE156="RSS"),Ruler!I$23,IF(AND(All!$V156="P3",All!$AE156="RSS"),Ruler!I$24,IF(AND(All!$V156="P4",All!$AE156="RSS"),Ruler!I$25,IF(AND(All!$V156="P5",All!$AE156="RSS"),Ruler!I$26,IF(AND(All!$V156="P6",All!$AE156="RSS"),Ruler!I$27,IF(AND(All!$V156="P7",All!$AE156="RSS"),Ruler!I$28,IF(AND(All!$V156="P8",All!$AE156="RSS"),Ruler!I$29,IF(AND(All!$V156="P9",All!$AE156="RSS"),Ruler!I$30,0)))))))))))))))))))))))))))</f>
        <v>3</v>
      </c>
      <c r="BQ156" s="325">
        <f>IF(AND(All!$V156="P1",All!$AE156="RDP"),Ruler!J$6,IF(AND(All!$V156="P2",All!$AE156="RDP"),Ruler!J$7,IF(AND(All!$V156="P3",All!$AE156="RDP"),Ruler!J$8,IF(AND(All!$V156="P4",All!$AE156="RDP"),Ruler!J$9,IF(AND(All!$V156="P5",All!$AE156="RDP"),Ruler!J$10,IF(AND(All!$V156="P6",All!$AE156="RDP"),Ruler!J$11,IF(AND(All!$V156="P7",All!$AE156="RDP"),Ruler!J$12,IF(AND(All!$V156="P8",All!$AE156="RDP"),Ruler!J$13,IF(AND(All!$V156="P9",All!$AE156="RDP"),Ruler!J$14,IF(AND(All!$V156="P1",All!$AE156="RMS"),Ruler!J$6,IF(AND(All!$V156="P2",All!$AE156="RMS"),Ruler!J$15,IF(AND(All!$V156="P3",All!$AE156="RMS"),Ruler!J$16,IF(AND(All!$V156="P4",All!$AE156="RMS"),Ruler!J$17,IF(AND(All!$V156="P5",All!$AE156="RMS"),Ruler!J$18,IF(AND(All!$V156="P6",All!$AE156="RMS"),Ruler!J$19,IF(AND(All!$V156="P7",All!$AE156="RMS"),Ruler!J$20,IF(AND(All!$V156="P8",All!$AE156="RMS"),Ruler!J$21,IF(AND(All!$V156="P9",All!$AE156="RMS"),Ruler!J$22,IF(AND(All!$V156="P1",All!$AE156="RSS"),Ruler!J$6,IF(AND(All!$V156="P2",All!$AE156="RSS"),Ruler!J$23,IF(AND(All!$V156="P3",All!$AE156="RSS"),Ruler!J$24,IF(AND(All!$V156="P4",All!$AE156="RSS"),Ruler!J$25,IF(AND(All!$V156="P5",All!$AE156="RSS"),Ruler!J$26,IF(AND(All!$V156="P6",All!$AE156="RSS"),Ruler!J$27,IF(AND(All!$V156="P7",All!$AE156="RSS"),Ruler!J$28,IF(AND(All!$V156="P8",All!$AE156="RSS"),Ruler!J$29,IF(AND(All!$V156="P9",All!$AE156="RSS"),Ruler!J$30,0)))))))))))))))))))))))))))</f>
        <v>2</v>
      </c>
      <c r="BR156" s="325">
        <f>IF(AND(All!$V156="P1",All!$AE156="RDP"),Ruler!K$6,IF(AND(All!$V156="P2",All!$AE156="RDP"),Ruler!K$7,IF(AND(All!$V156="P3",All!$AE156="RDP"),Ruler!K$8,IF(AND(All!$V156="P4",All!$AE156="RDP"),Ruler!K$9,IF(AND(All!$V156="P5",All!$AE156="RDP"),Ruler!K$10,IF(AND(All!$V156="P6",All!$AE156="RDP"),Ruler!K$11,IF(AND(All!$V156="P7",All!$AE156="RDP"),Ruler!K$12,IF(AND(All!$V156="P8",All!$AE156="RDP"),Ruler!K$13,IF(AND(All!$V156="P9",All!$AE156="RDP"),Ruler!K$14,IF(AND(All!$V156="P1",All!$AE156="RMS"),Ruler!K$6,IF(AND(All!$V156="P2",All!$AE156="RMS"),Ruler!K$15,IF(AND(All!$V156="P3",All!$AE156="RMS"),Ruler!K$16,IF(AND(All!$V156="P4",All!$AE156="RMS"),Ruler!K$17,IF(AND(All!$V156="P5",All!$AE156="RMS"),Ruler!K$18,IF(AND(All!$V156="P6",All!$AE156="RMS"),Ruler!K$19,IF(AND(All!$V156="P7",All!$AE156="RMS"),Ruler!K$20,IF(AND(All!$V156="P8",All!$AE156="RMS"),Ruler!K$21,IF(AND(All!$V156="P9",All!$AE156="RMS"),Ruler!K$22,IF(AND(All!$V156="P1",All!$AE156="RSS"),Ruler!K$6,IF(AND(All!$V156="P2",All!$AE156="RSS"),Ruler!K$23,IF(AND(All!$V156="P3",All!$AE156="RSS"),Ruler!K$24,IF(AND(All!$V156="P4",All!$AE156="RSS"),Ruler!K$25,IF(AND(All!$V156="P5",All!$AE156="RSS"),Ruler!K$26,IF(AND(All!$V156="P6",All!$AE156="RSS"),Ruler!K$27,IF(AND(All!$V156="P7",All!$AE156="RSS"),Ruler!K$28,IF(AND(All!$V156="P8",All!$AE156="RSS"),Ruler!K$29,IF(AND(All!$V156="P9",All!$AE156="RSS"),Ruler!K$30,0)))))))))))))))))))))))))))</f>
        <v>3</v>
      </c>
      <c r="BS156" s="325">
        <f>IF(AND(All!$V156="P1",All!$AE156="RDP"),Ruler!L$6,IF(AND(All!$V156="P2",All!$AE156="RDP"),Ruler!L$7,IF(AND(All!$V156="P3",All!$AE156="RDP"),Ruler!L$8,IF(AND(All!$V156="P4",All!$AE156="RDP"),Ruler!L$9,IF(AND(All!$V156="P5",All!$AE156="RDP"),Ruler!L$10,IF(AND(All!$V156="P6",All!$AE156="RDP"),Ruler!L$11,IF(AND(All!$V156="P7",All!$AE156="RDP"),Ruler!L$12,IF(AND(All!$V156="P8",All!$AE156="RDP"),Ruler!L$13,IF(AND(All!$V156="P9",All!$AE156="RDP"),Ruler!L$14,IF(AND(All!$V156="P1",All!$AE156="RMS"),Ruler!L$6,IF(AND(All!$V156="P2",All!$AE156="RMS"),Ruler!L$15,IF(AND(All!$V156="P3",All!$AE156="RMS"),Ruler!L$16,IF(AND(All!$V156="P4",All!$AE156="RMS"),Ruler!L$17,IF(AND(All!$V156="P5",All!$AE156="RMS"),Ruler!L$18,IF(AND(All!$V156="P6",All!$AE156="RMS"),Ruler!L$19,IF(AND(All!$V156="P7",All!$AE156="RMS"),Ruler!L$20,IF(AND(All!$V156="P8",All!$AE156="RMS"),Ruler!L$21,IF(AND(All!$V156="P9",All!$AE156="RMS"),Ruler!L$22,IF(AND(All!$V156="P1",All!$AE156="RSS"),Ruler!L$6,IF(AND(All!$V156="P2",All!$AE156="RSS"),Ruler!L$23,IF(AND(All!$V156="P3",All!$AE156="RSS"),Ruler!L$24,IF(AND(All!$V156="P4",All!$AE156="RSS"),Ruler!L$25,IF(AND(All!$V156="P5",All!$AE156="RSS"),Ruler!L$26,IF(AND(All!$V156="P6",All!$AE156="RSS"),Ruler!L$27,IF(AND(All!$V156="P7",All!$AE156="RSS"),Ruler!L$28,IF(AND(All!$V156="P8",All!$AE156="RSS"),Ruler!L$29,IF(AND(All!$V156="P9",All!$AE156="RSS"),Ruler!L$30,0)))))))))))))))))))))))))))</f>
        <v>3</v>
      </c>
      <c r="BT156" s="325">
        <f>IF(AND(All!$V156="P1",All!$AE156="RDP"),Ruler!M$6,IF(AND(All!$V156="P2",All!$AE156="RDP"),Ruler!M$7,IF(AND(All!$V156="P3",All!$AE156="RDP"),Ruler!M$8,IF(AND(All!$V156="P4",All!$AE156="RDP"),Ruler!M$9,IF(AND(All!$V156="P5",All!$AE156="RDP"),Ruler!M$10,IF(AND(All!$V156="P6",All!$AE156="RDP"),Ruler!M$11,IF(AND(All!$V156="P7",All!$AE156="RDP"),Ruler!M$12,IF(AND(All!$V156="P8",All!$AE156="RDP"),Ruler!M$13,IF(AND(All!$V156="P9",All!$AE156="RDP"),Ruler!M$14,IF(AND(All!$V156="P1",All!$AE156="RMS"),Ruler!M$6,IF(AND(All!$V156="P2",All!$AE156="RMS"),Ruler!M$15,IF(AND(All!$V156="P3",All!$AE156="RMS"),Ruler!M$16,IF(AND(All!$V156="P4",All!$AE156="RMS"),Ruler!M$17,IF(AND(All!$V156="P5",All!$AE156="RMS"),Ruler!M$18,IF(AND(All!$V156="P6",All!$AE156="RMS"),Ruler!M$19,IF(AND(All!$V156="P7",All!$AE156="RMS"),Ruler!M$20,IF(AND(All!$V156="P8",All!$AE156="RMS"),Ruler!M$21,IF(AND(All!$V156="P9",All!$AE156="RMS"),Ruler!M$22,IF(AND(All!$V156="P1",All!$AE156="RSS"),Ruler!M$6,IF(AND(All!$V156="P2",All!$AE156="RSS"),Ruler!M$23,IF(AND(All!$V156="P3",All!$AE156="RSS"),Ruler!M$24,IF(AND(All!$V156="P4",All!$AE156="RSS"),Ruler!M$25,IF(AND(All!$V156="P5",All!$AE156="RSS"),Ruler!M$26,IF(AND(All!$V156="P6",All!$AE156="RSS"),Ruler!M$27,IF(AND(All!$V156="P7",All!$AE156="RSS"),Ruler!M$28,IF(AND(All!$V156="P8",All!$AE156="RSS"),Ruler!M$29,IF(AND(All!$V156="P9",All!$AE156="RSS"),Ruler!M$30,0)))))))))))))))))))))))))))</f>
        <v>2</v>
      </c>
      <c r="BU156" s="325">
        <f>IF(AND(All!$V156="P1",All!$AE156="RDP"),Ruler!N$6,IF(AND(All!$V156="P2",All!$AE156="RDP"),Ruler!N$7,IF(AND(All!$V156="P3",All!$AE156="RDP"),Ruler!N$8,IF(AND(All!$V156="P4",All!$AE156="RDP"),Ruler!N$9,IF(AND(All!$V156="P5",All!$AE156="RDP"),Ruler!N$10,IF(AND(All!$V156="P6",All!$AE156="RDP"),Ruler!N$11,IF(AND(All!$V156="P7",All!$AE156="RDP"),Ruler!N$12,IF(AND(All!$V156="P8",All!$AE156="RDP"),Ruler!N$13,IF(AND(All!$V156="P9",All!$AE156="RDP"),Ruler!N$14,IF(AND(All!$V156="P1",All!$AE156="RMS"),Ruler!N$6,IF(AND(All!$V156="P2",All!$AE156="RMS"),Ruler!N$15,IF(AND(All!$V156="P3",All!$AE156="RMS"),Ruler!N$16,IF(AND(All!$V156="P4",All!$AE156="RMS"),Ruler!N$17,IF(AND(All!$V156="P5",All!$AE156="RMS"),Ruler!N$18,IF(AND(All!$V156="P6",All!$AE156="RMS"),Ruler!N$19,IF(AND(All!$V156="P7",All!$AE156="RMS"),Ruler!N$20,IF(AND(All!$V156="P8",All!$AE156="RMS"),Ruler!N$21,IF(AND(All!$V156="P9",All!$AE156="RMS"),Ruler!N$22,IF(AND(All!$V156="P1",All!$AE156="RSS"),Ruler!N$6,IF(AND(All!$V156="P2",All!$AE156="RSS"),Ruler!N$23,IF(AND(All!$V156="P3",All!$AE156="RSS"),Ruler!N$24,IF(AND(All!$V156="P4",All!$AE156="RSS"),Ruler!N$25,IF(AND(All!$V156="P5",All!$AE156="RSS"),Ruler!N$26,IF(AND(All!$V156="P6",All!$AE156="RSS"),Ruler!N$27,IF(AND(All!$V156="P7",All!$AE156="RSS"),Ruler!N$28,IF(AND(All!$V156="P8",All!$AE156="RSS"),Ruler!N$29,IF(AND(All!$V156="P9",All!$AE156="RSS"),Ruler!N$30,0)))))))))))))))))))))))))))</f>
        <v>3</v>
      </c>
      <c r="BV156" s="325">
        <f>IF(AND(All!$V156="P1",All!$AE156="RDP"),Ruler!O$6,IF(AND(All!$V156="P2",All!$AE156="RDP"),Ruler!O$7,IF(AND(All!$V156="P3",All!$AE156="RDP"),Ruler!O$8,IF(AND(All!$V156="P4",All!$AE156="RDP"),Ruler!O$9,IF(AND(All!$V156="P5",All!$AE156="RDP"),Ruler!O$10,IF(AND(All!$V156="P6",All!$AE156="RDP"),Ruler!O$11,IF(AND(All!$V156="P7",All!$AE156="RDP"),Ruler!O$12,IF(AND(All!$V156="P8",All!$AE156="RDP"),Ruler!O$13,IF(AND(All!$V156="P9",All!$AE156="RDP"),Ruler!O$14,IF(AND(All!$V156="P1",All!$AE156="RMS"),Ruler!O$6,IF(AND(All!$V156="P2",All!$AE156="RMS"),Ruler!O$15,IF(AND(All!$V156="P3",All!$AE156="RMS"),Ruler!O$16,IF(AND(All!$V156="P4",All!$AE156="RMS"),Ruler!O$17,IF(AND(All!$V156="P5",All!$AE156="RMS"),Ruler!O$18,IF(AND(All!$V156="P6",All!$AE156="RMS"),Ruler!O$19,IF(AND(All!$V156="P7",All!$AE156="RMS"),Ruler!O$20,IF(AND(All!$V156="P8",All!$AE156="RMS"),Ruler!O$21,IF(AND(All!$V156="P9",All!$AE156="RMS"),Ruler!O$22,IF(AND(All!$V156="P1",All!$AE156="RSS"),Ruler!O$6,IF(AND(All!$V156="P2",All!$AE156="RSS"),Ruler!O$23,IF(AND(All!$V156="P3",All!$AE156="RSS"),Ruler!O$24,IF(AND(All!$V156="P4",All!$AE156="RSS"),Ruler!O$25,IF(AND(All!$V156="P5",All!$AE156="RSS"),Ruler!O$26,IF(AND(All!$V156="P6",All!$AE156="RSS"),Ruler!O$27,IF(AND(All!$V156="P7",All!$AE156="RSS"),Ruler!O$28,IF(AND(All!$V156="P8",All!$AE156="RSS"),Ruler!O$29,IF(AND(All!$V156="P9",All!$AE156="RSS"),Ruler!O$30,0)))))))))))))))))))))))))))</f>
        <v>2</v>
      </c>
      <c r="BW156" s="325">
        <f>IF(AND(All!$V156="P1",All!$AE156="RDP"),Ruler!P$6,IF(AND(All!$V156="P2",All!$AE156="RDP"),Ruler!P$7,IF(AND(All!$V156="P3",All!$AE156="RDP"),Ruler!P$8,IF(AND(All!$V156="P4",All!$AE156="RDP"),Ruler!P$9,IF(AND(All!$V156="P5",All!$AE156="RDP"),Ruler!P$10,IF(AND(All!$V156="P6",All!$AE156="RDP"),Ruler!P$11,IF(AND(All!$V156="P7",All!$AE156="RDP"),Ruler!P$12,IF(AND(All!$V156="P8",All!$AE156="RDP"),Ruler!P$13,IF(AND(All!$V156="P9",All!$AE156="RDP"),Ruler!P$14,IF(AND(All!$V156="P1",All!$AE156="RMS"),Ruler!P$6,IF(AND(All!$V156="P2",All!$AE156="RMS"),Ruler!P$15,IF(AND(All!$V156="P3",All!$AE156="RMS"),Ruler!P$16,IF(AND(All!$V156="P4",All!$AE156="RMS"),Ruler!P$17,IF(AND(All!$V156="P5",All!$AE156="RMS"),Ruler!P$18,IF(AND(All!$V156="P6",All!$AE156="RMS"),Ruler!P$19,IF(AND(All!$V156="P7",All!$AE156="RMS"),Ruler!P$20,IF(AND(All!$V156="P8",All!$AE156="RMS"),Ruler!P$21,IF(AND(All!$V156="P9",All!$AE156="RMS"),Ruler!P$22,IF(AND(All!$V156="P1",All!$AE156="RSS"),Ruler!P$6,IF(AND(All!$V156="P2",All!$AE156="RSS"),Ruler!P$23,IF(AND(All!$V156="P3",All!$AE156="RSS"),Ruler!P$24,IF(AND(All!$V156="P4",All!$AE156="RSS"),Ruler!P$25,IF(AND(All!$V156="P5",All!$AE156="RSS"),Ruler!P$26,IF(AND(All!$V156="P6",All!$AE156="RSS"),Ruler!P$27,IF(AND(All!$V156="P7",All!$AE156="RSS"),Ruler!P$28,IF(AND(All!$V156="P8",All!$AE156="RSS"),Ruler!P$29,IF(AND(All!$V156="P9",All!$AE156="RSS"),Ruler!P$30,0)))))))))))))))))))))))))))</f>
        <v>3</v>
      </c>
      <c r="BX156" s="325">
        <f>IF(AND(All!$V156="P1",All!$AE156="RDP"),Ruler!Q$6,IF(AND(All!$V156="P2",All!$AE156="RDP"),Ruler!Q$7,IF(AND(All!$V156="P3",All!$AE156="RDP"),Ruler!Q$8,IF(AND(All!$V156="P4",All!$AE156="RDP"),Ruler!Q$9,IF(AND(All!$V156="P5",All!$AE156="RDP"),Ruler!Q$10,IF(AND(All!$V156="P6",All!$AE156="RDP"),Ruler!Q$11,IF(AND(All!$V156="P7",All!$AE156="RDP"),Ruler!Q$12,IF(AND(All!$V156="P8",All!$AE156="RDP"),Ruler!Q$13,IF(AND(All!$V156="P9",All!$AE156="RDP"),Ruler!Q$14,IF(AND(All!$V156="P1",All!$AE156="RMS"),Ruler!Q$6,IF(AND(All!$V156="P2",All!$AE156="RMS"),Ruler!Q$15,IF(AND(All!$V156="P3",All!$AE156="RMS"),Ruler!Q$16,IF(AND(All!$V156="P4",All!$AE156="RMS"),Ruler!Q$17,IF(AND(All!$V156="P5",All!$AE156="RMS"),Ruler!Q$18,IF(AND(All!$V156="P6",All!$AE156="RMS"),Ruler!Q$19,IF(AND(All!$V156="P7",All!$AE156="RMS"),Ruler!Q$20,IF(AND(All!$V156="P8",All!$AE156="RMS"),Ruler!Q$21,IF(AND(All!$V156="P9",All!$AE156="RMS"),Ruler!Q$22,IF(AND(All!$V156="P1",All!$AE156="RSS"),Ruler!Q$6,IF(AND(All!$V156="P2",All!$AE156="RSS"),Ruler!Q$23,IF(AND(All!$V156="P3",All!$AE156="RSS"),Ruler!Q$24,IF(AND(All!$V156="P4",All!$AE156="RSS"),Ruler!Q$25,IF(AND(All!$V156="P5",All!$AE156="RSS"),Ruler!Q$26,IF(AND(All!$V156="P6",All!$AE156="RSS"),Ruler!Q$27,IF(AND(All!$V156="P7",All!$AE156="RSS"),Ruler!Q$28,IF(AND(All!$V156="P8",All!$AE156="RSS"),Ruler!Q$29,IF(AND(All!$V156="P9",All!$AE156="RSS"),Ruler!Q$30,0)))))))))))))))))))))))))))</f>
        <v>3</v>
      </c>
      <c r="BY156" s="325">
        <f>IF(AND(All!$V156="P1",All!$AE156="RDP"),Ruler!R$6,IF(AND(All!$V156="P2",All!$AE156="RDP"),Ruler!R$7,IF(AND(All!$V156="P3",All!$AE156="RDP"),Ruler!R$8,IF(AND(All!$V156="P4",All!$AE156="RDP"),Ruler!R$9,IF(AND(All!$V156="P5",All!$AE156="RDP"),Ruler!R$10,IF(AND(All!$V156="P6",All!$AE156="RDP"),Ruler!R$11,IF(AND(All!$V156="P7",All!$AE156="RDP"),Ruler!R$12,IF(AND(All!$V156="P8",All!$AE156="RDP"),Ruler!R$13,IF(AND(All!$V156="P9",All!$AE156="RDP"),Ruler!R$14,IF(AND(All!$V156="P1",All!$AE156="RMS"),Ruler!R$6,IF(AND(All!$V156="P2",All!$AE156="RMS"),Ruler!R$15,IF(AND(All!$V156="P3",All!$AE156="RMS"),Ruler!R$16,IF(AND(All!$V156="P4",All!$AE156="RMS"),Ruler!R$17,IF(AND(All!$V156="P5",All!$AE156="RMS"),Ruler!R$18,IF(AND(All!$V156="P6",All!$AE156="RMS"),Ruler!R$19,IF(AND(All!$V156="P7",All!$AE156="RMS"),Ruler!R$20,IF(AND(All!$V156="P8",All!$AE156="RMS"),Ruler!R$21,IF(AND(All!$V156="P9",All!$AE156="RMS"),Ruler!R$22,IF(AND(All!$V156="P1",All!$AE156="RSS"),Ruler!R$6,IF(AND(All!$V156="P2",All!$AE156="RSS"),Ruler!R$23,IF(AND(All!$V156="P3",All!$AE156="RSS"),Ruler!R$24,IF(AND(All!$V156="P4",All!$AE156="RSS"),Ruler!R$25,IF(AND(All!$V156="P5",All!$AE156="RSS"),Ruler!R$26,IF(AND(All!$V156="P6",All!$AE156="RSS"),Ruler!R$27,IF(AND(All!$V156="P7",All!$AE156="RSS"),Ruler!R$28,IF(AND(All!$V156="P8",All!$AE156="RSS"),Ruler!R$29,IF(AND(All!$V156="P9",All!$AE156="RSS"),Ruler!R$30,0)))))))))))))))))))))))))))</f>
        <v>3</v>
      </c>
      <c r="BZ156" s="325">
        <f>IF(AND(All!$V156="P1",All!$AE156="RDP"),Ruler!S$6,IF(AND(All!$V156="P2",All!$AE156="RDP"),Ruler!S$7,IF(AND(All!$V156="P3",All!$AE156="RDP"),Ruler!S$8,IF(AND(All!$V156="P4",All!$AE156="RDP"),Ruler!S$9,IF(AND(All!$V156="P5",All!$AE156="RDP"),Ruler!S$10,IF(AND(All!$V156="P6",All!$AE156="RDP"),Ruler!S$11,IF(AND(All!$V156="P7",All!$AE156="RDP"),Ruler!S$12,IF(AND(All!$V156="P8",All!$AE156="RDP"),Ruler!S$13,IF(AND(All!$V156="P9",All!$AE156="RDP"),Ruler!S$14,IF(AND(All!$V156="P1",All!$AE156="RMS"),Ruler!S$6,IF(AND(All!$V156="P2",All!$AE156="RMS"),Ruler!S$15,IF(AND(All!$V156="P3",All!$AE156="RMS"),Ruler!S$16,IF(AND(All!$V156="P4",All!$AE156="RMS"),Ruler!S$17,IF(AND(All!$V156="P5",All!$AE156="RMS"),Ruler!S$18,IF(AND(All!$V156="P6",All!$AE156="RMS"),Ruler!S$19,IF(AND(All!$V156="P7",All!$AE156="RMS"),Ruler!S$20,IF(AND(All!$V156="P8",All!$AE156="RMS"),Ruler!S$21,IF(AND(All!$V156="P9",All!$AE156="RMS"),Ruler!S$22,IF(AND(All!$V156="P1",All!$AE156="RSS"),Ruler!S$6,IF(AND(All!$V156="P2",All!$AE156="RSS"),Ruler!S$23,IF(AND(All!$V156="P3",All!$AE156="RSS"),Ruler!S$24,IF(AND(All!$V156="P4",All!$AE156="RSS"),Ruler!S$25,IF(AND(All!$V156="P5",All!$AE156="RSS"),Ruler!S$26,IF(AND(All!$V156="P6",All!$AE156="RSS"),Ruler!S$27,IF(AND(All!$V156="P7",All!$AE156="RSS"),Ruler!S$28,IF(AND(All!$V156="P8",All!$AE156="RSS"),Ruler!S$29,IF(AND(All!$V156="P9",All!$AE156="RSS"),Ruler!S$30,0)))))))))))))))))))))))))))</f>
        <v>2</v>
      </c>
      <c r="CA156" s="325">
        <f>IF(AND(All!$V156="P1",All!$AE156="RDP"),Ruler!T$6,IF(AND(All!$V156="P2",All!$AE156="RDP"),Ruler!T$7,IF(AND(All!$V156="P3",All!$AE156="RDP"),Ruler!T$8,IF(AND(All!$V156="P4",All!$AE156="RDP"),Ruler!T$9,IF(AND(All!$V156="P5",All!$AE156="RDP"),Ruler!T$10,IF(AND(All!$V156="P6",All!$AE156="RDP"),Ruler!T$11,IF(AND(All!$V156="P7",All!$AE156="RDP"),Ruler!T$12,IF(AND(All!$V156="P8",All!$AE156="RDP"),Ruler!T$13,IF(AND(All!$V156="P9",All!$AE156="RDP"),Ruler!T$14,IF(AND(All!$V156="P1",All!$AE156="RMS"),Ruler!T$6,IF(AND(All!$V156="P2",All!$AE156="RMS"),Ruler!T$15,IF(AND(All!$V156="P3",All!$AE156="RMS"),Ruler!T$16,IF(AND(All!$V156="P4",All!$AE156="RMS"),Ruler!T$17,IF(AND(All!$V156="P5",All!$AE156="RMS"),Ruler!T$18,IF(AND(All!$V156="P6",All!$AE156="RMS"),Ruler!T$19,IF(AND(All!$V156="P7",All!$AE156="RMS"),Ruler!T$20,IF(AND(All!$V156="P8",All!$AE156="RMS"),Ruler!T$21,IF(AND(All!$V156="P9",All!$AE156="RMS"),Ruler!T$22,IF(AND(All!$V156="P1",All!$AE156="RSS"),Ruler!T$6,IF(AND(All!$V156="P2",All!$AE156="RSS"),Ruler!T$23,IF(AND(All!$V156="P3",All!$AE156="RSS"),Ruler!T$24,IF(AND(All!$V156="P4",All!$AE156="RSS"),Ruler!T$25,IF(AND(All!$V156="P5",All!$AE156="RSS"),Ruler!T$26,IF(AND(All!$V156="P6",All!$AE156="RSS"),Ruler!T$27,IF(AND(All!$V156="P7",All!$AE156="RSS"),Ruler!T$28,IF(AND(All!$V156="P8",All!$AE156="RSS"),Ruler!T$29,IF(AND(All!$V156="P9",All!$AE156="RSS"),Ruler!T$30,0)))))))))))))))))))))))))))</f>
        <v>2</v>
      </c>
      <c r="CB156" s="325">
        <f>IF(AND(All!$V156="P1",All!$AE156="RDP"),Ruler!U$6,IF(AND(All!$V156="P2",All!$AE156="RDP"),Ruler!U$7,IF(AND(All!$V156="P3",All!$AE156="RDP"),Ruler!U$8,IF(AND(All!$V156="P4",All!$AE156="RDP"),Ruler!U$9,IF(AND(All!$V156="P5",All!$AE156="RDP"),Ruler!U$10,IF(AND(All!$V156="P6",All!$AE156="RDP"),Ruler!U$11,IF(AND(All!$V156="P7",All!$AE156="RDP"),Ruler!U$12,IF(AND(All!$V156="P8",All!$AE156="RDP"),Ruler!U$13,IF(AND(All!$V156="P9",All!$AE156="RDP"),Ruler!U$14,IF(AND(All!$V156="P1",All!$AE156="RMS"),Ruler!U$6,IF(AND(All!$V156="P2",All!$AE156="RMS"),Ruler!U$15,IF(AND(All!$V156="P3",All!$AE156="RMS"),Ruler!U$16,IF(AND(All!$V156="P4",All!$AE156="RMS"),Ruler!U$17,IF(AND(All!$V156="P5",All!$AE156="RMS"),Ruler!U$18,IF(AND(All!$V156="P6",All!$AE156="RMS"),Ruler!U$19,IF(AND(All!$V156="P7",All!$AE156="RMS"),Ruler!U$20,IF(AND(All!$V156="P8",All!$AE156="RMS"),Ruler!U$21,IF(AND(All!$V156="P9",All!$AE156="RMS"),Ruler!U$22,IF(AND(All!$V156="P1",All!$AE156="RSS"),Ruler!U$6,IF(AND(All!$V156="P2",All!$AE156="RSS"),Ruler!U$23,IF(AND(All!$V156="P3",All!$AE156="RSS"),Ruler!U$24,IF(AND(All!$V156="P4",All!$AE156="RSS"),Ruler!U$25,IF(AND(All!$V156="P5",All!$AE156="RSS"),Ruler!U$26,IF(AND(All!$V156="P6",All!$AE156="RSS"),Ruler!U$27,IF(AND(All!$V156="P7",All!$AE156="RSS"),Ruler!U$28,IF(AND(All!$V156="P8",All!$AE156="RSS"),Ruler!U$29,IF(AND(All!$V156="P9",All!$AE156="RSS"),Ruler!U$30,0)))))))))))))))))))))))))))</f>
        <v>2</v>
      </c>
      <c r="CC156" s="325">
        <f>IF(AND(All!$V156="P1",All!$AE156="RDP"),Ruler!V$6,IF(AND(All!$V156="P2",All!$AE156="RDP"),Ruler!V$7,IF(AND(All!$V156="P3",All!$AE156="RDP"),Ruler!V$8,IF(AND(All!$V156="P4",All!$AE156="RDP"),Ruler!V$9,IF(AND(All!$V156="P5",All!$AE156="RDP"),Ruler!V$10,IF(AND(All!$V156="P6",All!$AE156="RDP"),Ruler!V$11,IF(AND(All!$V156="P7",All!$AE156="RDP"),Ruler!V$12,IF(AND(All!$V156="P8",All!$AE156="RDP"),Ruler!V$13,IF(AND(All!$V156="P9",All!$AE156="RDP"),Ruler!V$14,IF(AND(All!$V156="P1",All!$AE156="RMS"),Ruler!V$6,IF(AND(All!$V156="P2",All!$AE156="RMS"),Ruler!V$15,IF(AND(All!$V156="P3",All!$AE156="RMS"),Ruler!V$16,IF(AND(All!$V156="P4",All!$AE156="RMS"),Ruler!V$17,IF(AND(All!$V156="P5",All!$AE156="RMS"),Ruler!V$18,IF(AND(All!$V156="P6",All!$AE156="RMS"),Ruler!V$19,IF(AND(All!$V156="P7",All!$AE156="RMS"),Ruler!V$20,IF(AND(All!$V156="P8",All!$AE156="RMS"),Ruler!V$21,IF(AND(All!$V156="P9",All!$AE156="RMS"),Ruler!V$22,IF(AND(All!$V156="P1",All!$AE156="RSS"),Ruler!V$6,IF(AND(All!$V156="P2",All!$AE156="RSS"),Ruler!V$23,IF(AND(All!$V156="P3",All!$AE156="RSS"),Ruler!V$24,IF(AND(All!$V156="P4",All!$AE156="RSS"),Ruler!V$25,IF(AND(All!$V156="P5",All!$AE156="RSS"),Ruler!V$26,IF(AND(All!$V156="P6",All!$AE156="RSS"),Ruler!V$27,IF(AND(All!$V156="P7",All!$AE156="RSS"),Ruler!V$28,IF(AND(All!$V156="P8",All!$AE156="RSS"),Ruler!V$29,IF(AND(All!$V156="P9",All!$AE156="RSS"),Ruler!V$30,0)))))))))))))))))))))))))))</f>
        <v>2</v>
      </c>
      <c r="CD156" s="325">
        <f>IF(AND(All!$V156="P1",All!$AE156="RDP"),Ruler!W$6,IF(AND(All!$V156="P2",All!$AE156="RDP"),Ruler!W$7,IF(AND(All!$V156="P3",All!$AE156="RDP"),Ruler!W$8,IF(AND(All!$V156="P4",All!$AE156="RDP"),Ruler!W$9,IF(AND(All!$V156="P5",All!$AE156="RDP"),Ruler!W$10,IF(AND(All!$V156="P6",All!$AE156="RDP"),Ruler!W$11,IF(AND(All!$V156="P7",All!$AE156="RDP"),Ruler!W$12,IF(AND(All!$V156="P8",All!$AE156="RDP"),Ruler!W$13,IF(AND(All!$V156="P9",All!$AE156="RDP"),Ruler!W$14,IF(AND(All!$V156="P1",All!$AE156="RMS"),Ruler!W$6,IF(AND(All!$V156="P2",All!$AE156="RMS"),Ruler!W$15,IF(AND(All!$V156="P3",All!$AE156="RMS"),Ruler!W$16,IF(AND(All!$V156="P4",All!$AE156="RMS"),Ruler!W$17,IF(AND(All!$V156="P5",All!$AE156="RMS"),Ruler!W$18,IF(AND(All!$V156="P6",All!$AE156="RMS"),Ruler!W$19,IF(AND(All!$V156="P7",All!$AE156="RMS"),Ruler!W$20,IF(AND(All!$V156="P8",All!$AE156="RMS"),Ruler!W$21,IF(AND(All!$V156="P9",All!$AE156="RMS"),Ruler!W$22,IF(AND(All!$V156="P1",All!$AE156="RSS"),Ruler!W$6,IF(AND(All!$V156="P2",All!$AE156="RSS"),Ruler!W$23,IF(AND(All!$V156="P3",All!$AE156="RSS"),Ruler!W$24,IF(AND(All!$V156="P4",All!$AE156="RSS"),Ruler!W$25,IF(AND(All!$V156="P5",All!$AE156="RSS"),Ruler!W$26,IF(AND(All!$V156="P6",All!$AE156="RSS"),Ruler!W$27,IF(AND(All!$V156="P7",All!$AE156="RSS"),Ruler!W$28,IF(AND(All!$V156="P8",All!$AE156="RSS"),Ruler!W$29,IF(AND(All!$V156="P9",All!$AE156="RSS"),Ruler!W$30,0)))))))))))))))))))))))))))</f>
        <v>1</v>
      </c>
      <c r="CE156" s="325">
        <f>IF(AND(All!$V156="P1",All!$AE156="RDP"),Ruler!X$6,IF(AND(All!$V156="P2",All!$AE156="RDP"),Ruler!X$7,IF(AND(All!$V156="P3",All!$AE156="RDP"),Ruler!X$8,IF(AND(All!$V156="P4",All!$AE156="RDP"),Ruler!X$9,IF(AND(All!$V156="P5",All!$AE156="RDP"),Ruler!X$10,IF(AND(All!$V156="P6",All!$AE156="RDP"),Ruler!X$11,IF(AND(All!$V156="P7",All!$AE156="RDP"),Ruler!X$12,IF(AND(All!$V156="P8",All!$AE156="RDP"),Ruler!X$13,IF(AND(All!$V156="P9",All!$AE156="RDP"),Ruler!X$14,IF(AND(All!$V156="P1",All!$AE156="RMS"),Ruler!X$6,IF(AND(All!$V156="P2",All!$AE156="RMS"),Ruler!X$15,IF(AND(All!$V156="P3",All!$AE156="RMS"),Ruler!X$16,IF(AND(All!$V156="P4",All!$AE156="RMS"),Ruler!X$17,IF(AND(All!$V156="P5",All!$AE156="RMS"),Ruler!X$18,IF(AND(All!$V156="P6",All!$AE156="RMS"),Ruler!X$19,IF(AND(All!$V156="P7",All!$AE156="RMS"),Ruler!X$20,IF(AND(All!$V156="P8",All!$AE156="RMS"),Ruler!X$21,IF(AND(All!$V156="P9",All!$AE156="RMS"),Ruler!X$22,IF(AND(All!$V156="P1",All!$AE156="RSS"),Ruler!X$6,IF(AND(All!$V156="P2",All!$AE156="RSS"),Ruler!X$23,IF(AND(All!$V156="P3",All!$AE156="RSS"),Ruler!X$24,IF(AND(All!$V156="P4",All!$AE156="RSS"),Ruler!X$25,IF(AND(All!$V156="P5",All!$AE156="RSS"),Ruler!X$26,IF(AND(All!$V156="P6",All!$AE156="RSS"),Ruler!X$27,IF(AND(All!$V156="P7",All!$AE156="RSS"),Ruler!X$28,IF(AND(All!$V156="P8",All!$AE156="RSS"),Ruler!X$29,IF(AND(All!$V156="P9",All!$AE156="RSS"),Ruler!X$30,0)))))))))))))))))))))))))))</f>
        <v>2</v>
      </c>
      <c r="CF156" s="325">
        <f>IF(AND(All!$V156="P1",All!$AE156="RDP"),Ruler!Y$6,IF(AND(All!$V156="P2",All!$AE156="RDP"),Ruler!Y$7,IF(AND(All!$V156="P3",All!$AE156="RDP"),Ruler!Y$8,IF(AND(All!$V156="P4",All!$AE156="RDP"),Ruler!Y$9,IF(AND(All!$V156="P5",All!$AE156="RDP"),Ruler!Y$10,IF(AND(All!$V156="P6",All!$AE156="RDP"),Ruler!Y$11,IF(AND(All!$V156="P7",All!$AE156="RDP"),Ruler!Y$12,IF(AND(All!$V156="P8",All!$AE156="RDP"),Ruler!Y$13,IF(AND(All!$V156="P9",All!$AE156="RDP"),Ruler!Y$14,IF(AND(All!$V156="P1",All!$AE156="RMS"),Ruler!Y$6,IF(AND(All!$V156="P2",All!$AE156="RMS"),Ruler!Y$15,IF(AND(All!$V156="P3",All!$AE156="RMS"),Ruler!Y$16,IF(AND(All!$V156="P4",All!$AE156="RMS"),Ruler!Y$17,IF(AND(All!$V156="P5",All!$AE156="RMS"),Ruler!Y$18,IF(AND(All!$V156="P6",All!$AE156="RMS"),Ruler!Y$19,IF(AND(All!$V156="P7",All!$AE156="RMS"),Ruler!Y$20,IF(AND(All!$V156="P8",All!$AE156="RMS"),Ruler!Y$21,IF(AND(All!$V156="P9",All!$AE156="RMS"),Ruler!Y$22,IF(AND(All!$V156="P1",All!$AE156="RSS"),Ruler!Y$6,IF(AND(All!$V156="P2",All!$AE156="RSS"),Ruler!Y$23,IF(AND(All!$V156="P3",All!$AE156="RSS"),Ruler!Y$24,IF(AND(All!$V156="P4",All!$AE156="RSS"),Ruler!Y$25,IF(AND(All!$V156="P5",All!$AE156="RSS"),Ruler!Y$26,IF(AND(All!$V156="P6",All!$AE156="RSS"),Ruler!Y$27,IF(AND(All!$V156="P7",All!$AE156="RSS"),Ruler!Y$28,IF(AND(All!$V156="P8",All!$AE156="RSS"),Ruler!Y$29,IF(AND(All!$V156="P9",All!$AE156="RSS"),Ruler!Y$30,0)))))))))))))))))))))))))))</f>
        <v>2</v>
      </c>
      <c r="CG156" s="325">
        <f>IF(AND(All!$V156="P1",All!$AE156="RDP"),Ruler!Z$6,IF(AND(All!$V156="P2",All!$AE156="RDP"),Ruler!Z$7,IF(AND(All!$V156="P3",All!$AE156="RDP"),Ruler!Z$8,IF(AND(All!$V156="P4",All!$AE156="RDP"),Ruler!Z$9,IF(AND(All!$V156="P5",All!$AE156="RDP"),Ruler!Z$10,IF(AND(All!$V156="P6",All!$AE156="RDP"),Ruler!Z$11,IF(AND(All!$V156="P7",All!$AE156="RDP"),Ruler!Z$12,IF(AND(All!$V156="P8",All!$AE156="RDP"),Ruler!Z$13,IF(AND(All!$V156="P9",All!$AE156="RDP"),Ruler!Z$14,IF(AND(All!$V156="P1",All!$AE156="RMS"),Ruler!Z$6,IF(AND(All!$V156="P2",All!$AE156="RMS"),Ruler!Z$15,IF(AND(All!$V156="P3",All!$AE156="RMS"),Ruler!Z$16,IF(AND(All!$V156="P4",All!$AE156="RMS"),Ruler!Z$17,IF(AND(All!$V156="P5",All!$AE156="RMS"),Ruler!Z$18,IF(AND(All!$V156="P6",All!$AE156="RMS"),Ruler!Z$19,IF(AND(All!$V156="P7",All!$AE156="RMS"),Ruler!Z$20,IF(AND(All!$V156="P8",All!$AE156="RMS"),Ruler!Z$21,IF(AND(All!$V156="P9",All!$AE156="RMS"),Ruler!Z$22,IF(AND(All!$V156="P1",All!$AE156="RSS"),Ruler!Z$6,IF(AND(All!$V156="P2",All!$AE156="RSS"),Ruler!Z$23,IF(AND(All!$V156="P3",All!$AE156="RSS"),Ruler!Z$24,IF(AND(All!$V156="P4",All!$AE156="RSS"),Ruler!Z$25,IF(AND(All!$V156="P5",All!$AE156="RSS"),Ruler!Z$26,IF(AND(All!$V156="P6",All!$AE156="RSS"),Ruler!Z$27,IF(AND(All!$V156="P7",All!$AE156="RSS"),Ruler!Z$28,IF(AND(All!$V156="P8",All!$AE156="RSS"),Ruler!Z$29,IF(AND(All!$V156="P9",All!$AE156="RSS"),Ruler!Z$30,0)))))))))))))))))))))))))))</f>
        <v>2</v>
      </c>
      <c r="CH156" s="325">
        <f>IF(AND(All!$V156="P1",All!$AE156="RDP"),Ruler!AA$6,IF(AND(All!$V156="P2",All!$AE156="RDP"),Ruler!AA$7,IF(AND(All!$V156="P3",All!$AE156="RDP"),Ruler!AA$8,IF(AND(All!$V156="P4",All!$AE156="RDP"),Ruler!AA$9,IF(AND(All!$V156="P5",All!$AE156="RDP"),Ruler!AA$10,IF(AND(All!$V156="P6",All!$AE156="RDP"),Ruler!AA$11,IF(AND(All!$V156="P7",All!$AE156="RDP"),Ruler!AA$12,IF(AND(All!$V156="P8",All!$AE156="RDP"),Ruler!AA$13,IF(AND(All!$V156="P9",All!$AE156="RDP"),Ruler!AA$14,IF(AND(All!$V156="P1",All!$AE156="RMS"),Ruler!AA$6,IF(AND(All!$V156="P2",All!$AE156="RMS"),Ruler!AA$15,IF(AND(All!$V156="P3",All!$AE156="RMS"),Ruler!AA$16,IF(AND(All!$V156="P4",All!$AE156="RMS"),Ruler!AA$17,IF(AND(All!$V156="P5",All!$AE156="RMS"),Ruler!AA$18,IF(AND(All!$V156="P6",All!$AE156="RMS"),Ruler!AA$19,IF(AND(All!$V156="P7",All!$AE156="RMS"),Ruler!AA$20,IF(AND(All!$V156="P8",All!$AE156="RMS"),Ruler!AA$21,IF(AND(All!$V156="P9",All!$AE156="RMS"),Ruler!AA$22,IF(AND(All!$V156="P1",All!$AE156="RSS"),Ruler!AA$6,IF(AND(All!$V156="P2",All!$AE156="RSS"),Ruler!AA$23,IF(AND(All!$V156="P3",All!$AE156="RSS"),Ruler!AA$24,IF(AND(All!$V156="P4",All!$AE156="RSS"),Ruler!AA$25,IF(AND(All!$V156="P5",All!$AE156="RSS"),Ruler!AA$26,IF(AND(All!$V156="P6",All!$AE156="RSS"),Ruler!AA$27,IF(AND(All!$V156="P7",All!$AE156="RSS"),Ruler!AA$28,IF(AND(All!$V156="P8",All!$AE156="RSS"),Ruler!AA$29,IF(AND(All!$V156="P9",All!$AE156="RSS"),Ruler!AA$30,0)))))))))))))))))))))))))))</f>
        <v>1</v>
      </c>
      <c r="CI156" s="325">
        <f>IF(AND(All!$V156="P1",All!$AE156="RDP"),Ruler!AB$6,IF(AND(All!$V156="P2",All!$AE156="RDP"),Ruler!AB$7,IF(AND(All!$V156="P3",All!$AE156="RDP"),Ruler!AB$8,IF(AND(All!$V156="P4",All!$AE156="RDP"),Ruler!AB$9,IF(AND(All!$V156="P5",All!$AE156="RDP"),Ruler!AB$10,IF(AND(All!$V156="P6",All!$AE156="RDP"),Ruler!AB$11,IF(AND(All!$V156="P7",All!$AE156="RDP"),Ruler!AB$12,IF(AND(All!$V156="P8",All!$AE156="RDP"),Ruler!AB$13,IF(AND(All!$V156="P9",All!$AE156="RDP"),Ruler!AB$14,IF(AND(All!$V156="P1",All!$AE156="RMS"),Ruler!AB$6,IF(AND(All!$V156="P2",All!$AE156="RMS"),Ruler!AB$15,IF(AND(All!$V156="P3",All!$AE156="RMS"),Ruler!AB$16,IF(AND(All!$V156="P4",All!$AE156="RMS"),Ruler!AB$17,IF(AND(All!$V156="P5",All!$AE156="RMS"),Ruler!AB$18,IF(AND(All!$V156="P6",All!$AE156="RMS"),Ruler!AB$19,IF(AND(All!$V156="P7",All!$AE156="RMS"),Ruler!AB$20,IF(AND(All!$V156="P8",All!$AE156="RMS"),Ruler!AB$21,IF(AND(All!$V156="P9",All!$AE156="RMS"),Ruler!AB$22,IF(AND(All!$V156="P1",All!$AE156="RSS"),Ruler!AB$6,IF(AND(All!$V156="P2",All!$AE156="RSS"),Ruler!AB$23,IF(AND(All!$V156="P3",All!$AE156="RSS"),Ruler!AB$24,IF(AND(All!$V156="P4",All!$AE156="RSS"),Ruler!AB$25,IF(AND(All!$V156="P5",All!$AE156="RSS"),Ruler!AB$26,IF(AND(All!$V156="P6",All!$AE156="RSS"),Ruler!AB$27,IF(AND(All!$V156="P7",All!$AE156="RSS"),Ruler!AB$28,IF(AND(All!$V156="P8",All!$AE156="RSS"),Ruler!AB$29,IF(AND(All!$V156="P9",All!$AE156="RSS"),Ruler!AB$30,0)))))))))))))))))))))))))))</f>
        <v>1</v>
      </c>
      <c r="CJ156" s="323">
        <f>Table9[[#This Row],[R-B1]]-Table9[[#This Row],[B1]]</f>
        <v>2</v>
      </c>
      <c r="CK156" s="43">
        <f>Table9[[#This Row],[R-B2]]-Table9[[#This Row],[B2]]</f>
        <v>2</v>
      </c>
      <c r="CL156" s="43">
        <f>Table9[[#This Row],[R-B3]]-Table9[[#This Row],[B3]]</f>
        <v>1</v>
      </c>
      <c r="CM156" s="43">
        <f>Table9[[#This Row],[R-B4]]-Table9[[#This Row],[B4]]</f>
        <v>1</v>
      </c>
      <c r="CN156" s="43">
        <f>Table9[[#This Row],[R-B5]]-Table9[[#This Row],[B5]]</f>
        <v>1</v>
      </c>
      <c r="CO156" s="43">
        <f>Table9[[#This Row],[R-B6]]-Table9[[#This Row],[B6]]</f>
        <v>0</v>
      </c>
      <c r="CP156" s="43">
        <f>Table9[[#This Row],[R-B7]]-Table9[[#This Row],[B7]]</f>
        <v>0</v>
      </c>
      <c r="CQ156" s="43">
        <f>Table9[[#This Row],[R-B8]]-Table9[[#This Row],[B8]]</f>
        <v>0</v>
      </c>
      <c r="CR156" s="43">
        <f>Table9[[#This Row],[R-B9]]-Table9[[#This Row],[B9]]</f>
        <v>1</v>
      </c>
      <c r="CS156" s="43">
        <f>Table9[[#This Row],[R-B10]]-Table9[[#This Row],[B10]]</f>
        <v>1</v>
      </c>
      <c r="CT156" s="43">
        <f>Table9[[#This Row],[R-B11]]-Table9[[#This Row],[B11]]</f>
        <v>1</v>
      </c>
      <c r="CU156" s="43">
        <f>Table9[[#This Row],[R-B12]]-Table9[[#This Row],[B12]]</f>
        <v>1</v>
      </c>
      <c r="CV156" s="43">
        <f>Table9[[#This Row],[R-K1]]-Table9[[#This Row],[K1]]</f>
        <v>2</v>
      </c>
      <c r="CW156" s="43">
        <f>Table9[[#This Row],[R-K2]]-Table9[[#This Row],[K2]]</f>
        <v>2</v>
      </c>
      <c r="CX156" s="43">
        <f>Table9[[#This Row],[R-K3]]-Table9[[#This Row],[K3]]</f>
        <v>1</v>
      </c>
      <c r="CY156" s="43">
        <f>Table9[[#This Row],[R-K4]]-Table9[[#This Row],[K4]]</f>
        <v>0</v>
      </c>
      <c r="CZ156" s="43">
        <f>Table9[[#This Row],[R-K5]]-Table9[[#This Row],[K5]]</f>
        <v>1</v>
      </c>
      <c r="DA156" s="43">
        <f>Table9[[#This Row],[R-P1]]-Table9[[#This Row],[P1]]</f>
        <v>2</v>
      </c>
      <c r="DB156" s="43">
        <f>Table9[[#This Row],[R-P2]]-Table9[[#This Row],[P2]]</f>
        <v>1</v>
      </c>
      <c r="DC156" s="43">
        <f>Table9[[#This Row],[R-P3]]-Table9[[#This Row],[P3]]</f>
        <v>2</v>
      </c>
      <c r="DD156" s="43">
        <f>Table9[[#This Row],[R-P4]]-Table9[[#This Row],[P4]]</f>
        <v>2</v>
      </c>
      <c r="DE156" s="43">
        <f>Table9[[#This Row],[R-P5]]-Table9[[#This Row],[P5]]</f>
        <v>2</v>
      </c>
      <c r="DF156" s="43">
        <f>Table9[[#This Row],[R-E1]]-Table9[[#This Row],[E1]]</f>
        <v>1</v>
      </c>
      <c r="DG156" s="328">
        <f>Table9[[#This Row],[R-E2]]-Table9[[#This Row],[E2]]</f>
        <v>1</v>
      </c>
      <c r="DH156" s="323">
        <f>COUNTIF(Table9[[#This Row],[G-B1]:[G-B12]],"&lt;=0")/12*100</f>
        <v>25</v>
      </c>
      <c r="DI156" s="43">
        <f>COUNTIF(Table9[[#This Row],[G-K1]:[G-K5]],"&lt;=0")/5*100</f>
        <v>20</v>
      </c>
      <c r="DJ156" s="43">
        <f>COUNTIF(Table9[[#This Row],[G-P1]:[G-P5]],"&lt;=0")/5*100</f>
        <v>0</v>
      </c>
      <c r="DK156" s="43">
        <f>COUNTIF(Table9[[#This Row],[G-E1]:[G-E2]],"&lt;=0")/2*100</f>
        <v>0</v>
      </c>
      <c r="DL156" s="450">
        <f>IF(AE156="RDP",(COUNTIF(Table9[[#This Row],[G-B3]],"&lt;=0")+COUNTIF(Table9[[#This Row],[G-B4]],"&lt;=0")+COUNTIF(Table9[[#This Row],[G-B7]],"&lt;=0")+COUNTIF(Table9[[#This Row],[G-B11]],"&lt;=0")+COUNTIF(Table9[[#This Row],[G-K2]],"&lt;=0"))/5*100,IF(AE156="RMS",(COUNTIF(Table9[[#This Row],[G-B4]],"&lt;=0")+COUNTIF(Table9[[#This Row],[G-B5]],"&lt;=0")+COUNTIF(Table9[[#This Row],[G-B10]],"&lt;=0")+COUNTIF(Table9[[#This Row],[G-B12]],"&lt;=0")+COUNTIF(Table9[[#This Row],[G-K2]],"&lt;=0"))/5*100,IF(AE156="RSS",(COUNTIF(Table9[[#This Row],[G-B1]],"&lt;=0")+COUNTIF(Table9[[#This Row],[G-B2]],"&lt;=0")+COUNTIF(Table9[[#This Row],[G-B6]],"&lt;=0")+COUNTIF(Table9[[#This Row],[G-B11]],"&lt;=0")+COUNTIF(Table9[[#This Row],[G-B12]],"&lt;=0"))/5*100,0)))</f>
        <v>0</v>
      </c>
      <c r="DM156" s="42">
        <v>42</v>
      </c>
      <c r="DN156" s="42">
        <v>20</v>
      </c>
      <c r="DO156" s="42">
        <v>0</v>
      </c>
      <c r="DP156" s="42">
        <v>0</v>
      </c>
      <c r="DQ156" s="42">
        <v>20</v>
      </c>
      <c r="DR156" s="332">
        <v>8</v>
      </c>
      <c r="DS156" s="42">
        <v>20</v>
      </c>
      <c r="DT156" s="42">
        <v>0</v>
      </c>
      <c r="DU156" s="42">
        <v>0</v>
      </c>
      <c r="DV156" s="42">
        <v>0</v>
      </c>
      <c r="DW156" s="332">
        <v>8</v>
      </c>
      <c r="DX156" s="42">
        <v>0</v>
      </c>
      <c r="DY156" s="42">
        <v>0</v>
      </c>
      <c r="DZ156" s="42">
        <v>0</v>
      </c>
      <c r="EA156" s="333">
        <v>0</v>
      </c>
      <c r="EB156" s="342"/>
      <c r="EC156" s="339"/>
      <c r="ED156" s="339"/>
      <c r="EE156" s="338" t="s">
        <v>154</v>
      </c>
    </row>
    <row r="157" spans="2:135" ht="58.5" hidden="1" thickBot="1" x14ac:dyDescent="0.35">
      <c r="B157" s="282">
        <v>162</v>
      </c>
      <c r="C157" s="421" t="s">
        <v>134</v>
      </c>
      <c r="D157" s="305">
        <v>46205</v>
      </c>
      <c r="E157" s="310" t="s">
        <v>1297</v>
      </c>
      <c r="F157" s="304">
        <v>1006750</v>
      </c>
      <c r="G157" s="357">
        <f t="shared" ca="1" si="9"/>
        <v>36.16063634893456</v>
      </c>
      <c r="H157" s="283">
        <v>33117</v>
      </c>
      <c r="I157" s="304" t="s">
        <v>179</v>
      </c>
      <c r="J157" s="304" t="s">
        <v>137</v>
      </c>
      <c r="K157" s="304" t="s">
        <v>138</v>
      </c>
      <c r="L157" s="304" t="s">
        <v>162</v>
      </c>
      <c r="M157" s="304" t="s">
        <v>997</v>
      </c>
      <c r="N157" s="304" t="s">
        <v>1298</v>
      </c>
      <c r="O157" s="304" t="s">
        <v>183</v>
      </c>
      <c r="P157" s="306" t="s">
        <v>1299</v>
      </c>
      <c r="Q157" s="304" t="s">
        <v>144</v>
      </c>
      <c r="R157" s="304"/>
      <c r="S157" s="305">
        <v>41426</v>
      </c>
      <c r="T157" s="286">
        <f ca="1">YEARFRAC(S157,$T$1)</f>
        <v>13.386111111111111</v>
      </c>
      <c r="U157" s="304">
        <v>12</v>
      </c>
      <c r="V157" s="304" t="s">
        <v>59</v>
      </c>
      <c r="W157" s="307">
        <f ca="1">Table9[[#This Row],[Age]]-($T$1-Table9[[#This Row],[Date of Appointment to Current Grade]])/365</f>
        <v>34.68767123287671</v>
      </c>
      <c r="X157" s="309">
        <f ca="1">($T$1-Table9[[#This Row],[Date of Appointment to Current Grade]])/365</f>
        <v>1.4729651160578463</v>
      </c>
      <c r="Y157" s="305">
        <v>45778</v>
      </c>
      <c r="Z157" s="304" t="s">
        <v>990</v>
      </c>
      <c r="AA157" s="305"/>
      <c r="AB157" s="304"/>
      <c r="AC157" s="304" t="s">
        <v>183</v>
      </c>
      <c r="AD157" s="305">
        <v>45593</v>
      </c>
      <c r="AE157" s="304" t="s">
        <v>139</v>
      </c>
      <c r="AF157" s="304" t="s">
        <v>148</v>
      </c>
      <c r="AG157" s="47" t="s">
        <v>1300</v>
      </c>
      <c r="AH157" s="47" t="s">
        <v>1301</v>
      </c>
      <c r="AI157" s="47" t="s">
        <v>1302</v>
      </c>
      <c r="AJ157" s="42" t="s">
        <v>1303</v>
      </c>
      <c r="AK157" s="48" t="s">
        <v>1304</v>
      </c>
      <c r="AL157" s="43" t="s">
        <v>153</v>
      </c>
      <c r="AM157" s="48" t="s">
        <v>1305</v>
      </c>
      <c r="AN157" s="313">
        <v>3</v>
      </c>
      <c r="AO157" s="304">
        <v>3</v>
      </c>
      <c r="AP157" s="304">
        <v>2</v>
      </c>
      <c r="AQ157" s="304">
        <v>3</v>
      </c>
      <c r="AR157" s="304">
        <v>3</v>
      </c>
      <c r="AS157" s="304">
        <v>2</v>
      </c>
      <c r="AT157" s="304">
        <v>3</v>
      </c>
      <c r="AU157" s="304">
        <v>3</v>
      </c>
      <c r="AV157" s="304">
        <v>2</v>
      </c>
      <c r="AW157" s="304">
        <v>3</v>
      </c>
      <c r="AX157" s="304">
        <v>2</v>
      </c>
      <c r="AY157" s="304">
        <v>3</v>
      </c>
      <c r="AZ157" s="304">
        <v>2</v>
      </c>
      <c r="BA157" s="304">
        <v>3</v>
      </c>
      <c r="BB157" s="304">
        <v>2</v>
      </c>
      <c r="BC157" s="304">
        <v>2</v>
      </c>
      <c r="BD157" s="304">
        <v>2</v>
      </c>
      <c r="BE157" s="304">
        <v>2</v>
      </c>
      <c r="BF157" s="304">
        <v>1</v>
      </c>
      <c r="BG157" s="304">
        <v>2</v>
      </c>
      <c r="BH157" s="304">
        <v>2</v>
      </c>
      <c r="BI157" s="304">
        <v>2</v>
      </c>
      <c r="BJ157" s="304">
        <v>1</v>
      </c>
      <c r="BK157" s="314">
        <v>1</v>
      </c>
      <c r="BL157" s="325">
        <f>IF(AND(All!$V157="P1",All!$AE157="RDP"),Ruler!E$6,IF(AND(All!$V157="P2",All!$AE157="RDP"),Ruler!E$7,IF(AND(All!$V157="P3",All!$AE157="RDP"),Ruler!E$8,IF(AND(All!$V157="P4",All!$AE157="RDP"),Ruler!E$9,IF(AND(All!$V157="P5",All!$AE157="RDP"),Ruler!E$10,IF(AND(All!$V157="P6",All!$AE157="RDP"),Ruler!E$11,IF(AND(All!$V157="P7",All!$AE157="RDP"),Ruler!E$12,IF(AND(All!$V157="P8",All!$AE157="RDP"),Ruler!E$13,IF(AND(All!$V157="P9",All!$AE157="RDP"),Ruler!E$14,IF(AND(All!$V157="P1",All!$AE157="RMS"),Ruler!E$6,IF(AND(All!$V157="P2",All!$AE157="RMS"),Ruler!E$15,IF(AND(All!$V157="P3",All!$AE157="RMS"),Ruler!E$16,IF(AND(All!$V157="P4",All!$AE157="RMS"),Ruler!E$17,IF(AND(All!$V157="P5",All!$AE157="RMS"),Ruler!E$18,IF(AND(All!$V157="P6",All!$AE157="RMS"),Ruler!E$19,IF(AND(All!$V157="P7",All!$AE157="RMS"),Ruler!E$20,IF(AND(All!$V157="P8",All!$AE157="RMS"),Ruler!E$21,IF(AND(All!$V157="P9",All!$AE157="RMS"),Ruler!E$22,IF(AND(All!$V157="P1",All!$AE157="RSS"),Ruler!E$6,IF(AND(All!$V157="P2",All!$AE157="RSS"),Ruler!E$23,IF(AND(All!$V157="P3",All!$AE157="RSS"),Ruler!E$24,IF(AND(All!$V157="P4",All!$AE157="RSS"),Ruler!E$25,IF(AND(All!$V157="P5",All!$AE157="RSS"),Ruler!E$26,IF(AND(All!$V157="P6",All!$AE157="RSS"),Ruler!E$27,IF(AND(All!$V157="P7",All!$AE157="RSS"),Ruler!E$28,IF(AND(All!$V157="P8",All!$AE157="RSS"),Ruler!E$29,IF(AND(All!$V157="P9",All!$AE157="RSS"),Ruler!E$30,0)))))))))))))))))))))))))))</f>
        <v>3</v>
      </c>
      <c r="BM157" s="325">
        <f>IF(AND(All!$V157="P1",All!$AE157="RDP"),Ruler!F$6,IF(AND(All!$V157="P2",All!$AE157="RDP"),Ruler!F$7,IF(AND(All!$V157="P3",All!$AE157="RDP"),Ruler!F$8,IF(AND(All!$V157="P4",All!$AE157="RDP"),Ruler!F$9,IF(AND(All!$V157="P5",All!$AE157="RDP"),Ruler!F$10,IF(AND(All!$V157="P6",All!$AE157="RDP"),Ruler!F$11,IF(AND(All!$V157="P7",All!$AE157="RDP"),Ruler!F$12,IF(AND(All!$V157="P8",All!$AE157="RDP"),Ruler!F$13,IF(AND(All!$V157="P9",All!$AE157="RDP"),Ruler!F$14,IF(AND(All!$V157="P1",All!$AE157="RMS"),Ruler!F$6,IF(AND(All!$V157="P2",All!$AE157="RMS"),Ruler!F$15,IF(AND(All!$V157="P3",All!$AE157="RMS"),Ruler!F$16,IF(AND(All!$V157="P4",All!$AE157="RMS"),Ruler!F$17,IF(AND(All!$V157="P5",All!$AE157="RMS"),Ruler!F$18,IF(AND(All!$V157="P6",All!$AE157="RMS"),Ruler!F$19,IF(AND(All!$V157="P7",All!$AE157="RMS"),Ruler!F$20,IF(AND(All!$V157="P8",All!$AE157="RMS"),Ruler!F$21,IF(AND(All!$V157="P9",All!$AE157="RMS"),Ruler!F$22,IF(AND(All!$V157="P1",All!$AE157="RSS"),Ruler!F$6,IF(AND(All!$V157="P2",All!$AE157="RSS"),Ruler!F$23,IF(AND(All!$V157="P3",All!$AE157="RSS"),Ruler!F$24,IF(AND(All!$V157="P4",All!$AE157="RSS"),Ruler!F$25,IF(AND(All!$V157="P5",All!$AE157="RSS"),Ruler!F$26,IF(AND(All!$V157="P6",All!$AE157="RSS"),Ruler!F$27,IF(AND(All!$V157="P7",All!$AE157="RSS"),Ruler!F$28,IF(AND(All!$V157="P8",All!$AE157="RSS"),Ruler!F$29,IF(AND(All!$V157="P9",All!$AE157="RSS"),Ruler!F$30,0)))))))))))))))))))))))))))</f>
        <v>3</v>
      </c>
      <c r="BN157" s="325">
        <f>IF(AND(All!$V157="P1",All!$AE157="RDP"),Ruler!G$6,IF(AND(All!$V157="P2",All!$AE157="RDP"),Ruler!G$7,IF(AND(All!$V157="P3",All!$AE157="RDP"),Ruler!G$8,IF(AND(All!$V157="P4",All!$AE157="RDP"),Ruler!G$9,IF(AND(All!$V157="P5",All!$AE157="RDP"),Ruler!G$10,IF(AND(All!$V157="P6",All!$AE157="RDP"),Ruler!G$11,IF(AND(All!$V157="P7",All!$AE157="RDP"),Ruler!G$12,IF(AND(All!$V157="P8",All!$AE157="RDP"),Ruler!G$13,IF(AND(All!$V157="P9",All!$AE157="RDP"),Ruler!G$14,IF(AND(All!$V157="P1",All!$AE157="RMS"),Ruler!G$6,IF(AND(All!$V157="P2",All!$AE157="RMS"),Ruler!G$15,IF(AND(All!$V157="P3",All!$AE157="RMS"),Ruler!G$16,IF(AND(All!$V157="P4",All!$AE157="RMS"),Ruler!G$17,IF(AND(All!$V157="P5",All!$AE157="RMS"),Ruler!G$18,IF(AND(All!$V157="P6",All!$AE157="RMS"),Ruler!G$19,IF(AND(All!$V157="P7",All!$AE157="RMS"),Ruler!G$20,IF(AND(All!$V157="P8",All!$AE157="RMS"),Ruler!G$21,IF(AND(All!$V157="P9",All!$AE157="RMS"),Ruler!G$22,IF(AND(All!$V157="P1",All!$AE157="RSS"),Ruler!G$6,IF(AND(All!$V157="P2",All!$AE157="RSS"),Ruler!G$23,IF(AND(All!$V157="P3",All!$AE157="RSS"),Ruler!G$24,IF(AND(All!$V157="P4",All!$AE157="RSS"),Ruler!G$25,IF(AND(All!$V157="P5",All!$AE157="RSS"),Ruler!G$26,IF(AND(All!$V157="P6",All!$AE157="RSS"),Ruler!G$27,IF(AND(All!$V157="P7",All!$AE157="RSS"),Ruler!G$28,IF(AND(All!$V157="P8",All!$AE157="RSS"),Ruler!G$29,IF(AND(All!$V157="P9",All!$AE157="RSS"),Ruler!G$30,0)))))))))))))))))))))))))))</f>
        <v>3</v>
      </c>
      <c r="BO157" s="325">
        <f>IF(AND(All!$V157="P1",All!$AE157="RDP"),Ruler!H$6,IF(AND(All!$V157="P2",All!$AE157="RDP"),Ruler!H$7,IF(AND(All!$V157="P3",All!$AE157="RDP"),Ruler!H$8,IF(AND(All!$V157="P4",All!$AE157="RDP"),Ruler!H$9,IF(AND(All!$V157="P5",All!$AE157="RDP"),Ruler!H$10,IF(AND(All!$V157="P6",All!$AE157="RDP"),Ruler!H$11,IF(AND(All!$V157="P7",All!$AE157="RDP"),Ruler!H$12,IF(AND(All!$V157="P8",All!$AE157="RDP"),Ruler!H$13,IF(AND(All!$V157="P9",All!$AE157="RDP"),Ruler!H$14,IF(AND(All!$V157="P1",All!$AE157="RMS"),Ruler!H$6,IF(AND(All!$V157="P2",All!$AE157="RMS"),Ruler!H$15,IF(AND(All!$V157="P3",All!$AE157="RMS"),Ruler!H$16,IF(AND(All!$V157="P4",All!$AE157="RMS"),Ruler!H$17,IF(AND(All!$V157="P5",All!$AE157="RMS"),Ruler!H$18,IF(AND(All!$V157="P6",All!$AE157="RMS"),Ruler!H$19,IF(AND(All!$V157="P7",All!$AE157="RMS"),Ruler!H$20,IF(AND(All!$V157="P8",All!$AE157="RMS"),Ruler!H$21,IF(AND(All!$V157="P9",All!$AE157="RMS"),Ruler!H$22,IF(AND(All!$V157="P1",All!$AE157="RSS"),Ruler!H$6,IF(AND(All!$V157="P2",All!$AE157="RSS"),Ruler!H$23,IF(AND(All!$V157="P3",All!$AE157="RSS"),Ruler!H$24,IF(AND(All!$V157="P4",All!$AE157="RSS"),Ruler!H$25,IF(AND(All!$V157="P5",All!$AE157="RSS"),Ruler!H$26,IF(AND(All!$V157="P6",All!$AE157="RSS"),Ruler!H$27,IF(AND(All!$V157="P7",All!$AE157="RSS"),Ruler!H$28,IF(AND(All!$V157="P8",All!$AE157="RSS"),Ruler!H$29,IF(AND(All!$V157="P9",All!$AE157="RSS"),Ruler!H$30,0)))))))))))))))))))))))))))</f>
        <v>3</v>
      </c>
      <c r="BP157" s="325">
        <f>IF(AND(All!$V157="P1",All!$AE157="RDP"),Ruler!I$6,IF(AND(All!$V157="P2",All!$AE157="RDP"),Ruler!I$7,IF(AND(All!$V157="P3",All!$AE157="RDP"),Ruler!I$8,IF(AND(All!$V157="P4",All!$AE157="RDP"),Ruler!I$9,IF(AND(All!$V157="P5",All!$AE157="RDP"),Ruler!I$10,IF(AND(All!$V157="P6",All!$AE157="RDP"),Ruler!I$11,IF(AND(All!$V157="P7",All!$AE157="RDP"),Ruler!I$12,IF(AND(All!$V157="P8",All!$AE157="RDP"),Ruler!I$13,IF(AND(All!$V157="P9",All!$AE157="RDP"),Ruler!I$14,IF(AND(All!$V157="P1",All!$AE157="RMS"),Ruler!I$6,IF(AND(All!$V157="P2",All!$AE157="RMS"),Ruler!I$15,IF(AND(All!$V157="P3",All!$AE157="RMS"),Ruler!I$16,IF(AND(All!$V157="P4",All!$AE157="RMS"),Ruler!I$17,IF(AND(All!$V157="P5",All!$AE157="RMS"),Ruler!I$18,IF(AND(All!$V157="P6",All!$AE157="RMS"),Ruler!I$19,IF(AND(All!$V157="P7",All!$AE157="RMS"),Ruler!I$20,IF(AND(All!$V157="P8",All!$AE157="RMS"),Ruler!I$21,IF(AND(All!$V157="P9",All!$AE157="RMS"),Ruler!I$22,IF(AND(All!$V157="P1",All!$AE157="RSS"),Ruler!I$6,IF(AND(All!$V157="P2",All!$AE157="RSS"),Ruler!I$23,IF(AND(All!$V157="P3",All!$AE157="RSS"),Ruler!I$24,IF(AND(All!$V157="P4",All!$AE157="RSS"),Ruler!I$25,IF(AND(All!$V157="P5",All!$AE157="RSS"),Ruler!I$26,IF(AND(All!$V157="P6",All!$AE157="RSS"),Ruler!I$27,IF(AND(All!$V157="P7",All!$AE157="RSS"),Ruler!I$28,IF(AND(All!$V157="P8",All!$AE157="RSS"),Ruler!I$29,IF(AND(All!$V157="P9",All!$AE157="RSS"),Ruler!I$30,0)))))))))))))))))))))))))))</f>
        <v>3</v>
      </c>
      <c r="BQ157" s="325">
        <f>IF(AND(All!$V157="P1",All!$AE157="RDP"),Ruler!J$6,IF(AND(All!$V157="P2",All!$AE157="RDP"),Ruler!J$7,IF(AND(All!$V157="P3",All!$AE157="RDP"),Ruler!J$8,IF(AND(All!$V157="P4",All!$AE157="RDP"),Ruler!J$9,IF(AND(All!$V157="P5",All!$AE157="RDP"),Ruler!J$10,IF(AND(All!$V157="P6",All!$AE157="RDP"),Ruler!J$11,IF(AND(All!$V157="P7",All!$AE157="RDP"),Ruler!J$12,IF(AND(All!$V157="P8",All!$AE157="RDP"),Ruler!J$13,IF(AND(All!$V157="P9",All!$AE157="RDP"),Ruler!J$14,IF(AND(All!$V157="P1",All!$AE157="RMS"),Ruler!J$6,IF(AND(All!$V157="P2",All!$AE157="RMS"),Ruler!J$15,IF(AND(All!$V157="P3",All!$AE157="RMS"),Ruler!J$16,IF(AND(All!$V157="P4",All!$AE157="RMS"),Ruler!J$17,IF(AND(All!$V157="P5",All!$AE157="RMS"),Ruler!J$18,IF(AND(All!$V157="P6",All!$AE157="RMS"),Ruler!J$19,IF(AND(All!$V157="P7",All!$AE157="RMS"),Ruler!J$20,IF(AND(All!$V157="P8",All!$AE157="RMS"),Ruler!J$21,IF(AND(All!$V157="P9",All!$AE157="RMS"),Ruler!J$22,IF(AND(All!$V157="P1",All!$AE157="RSS"),Ruler!J$6,IF(AND(All!$V157="P2",All!$AE157="RSS"),Ruler!J$23,IF(AND(All!$V157="P3",All!$AE157="RSS"),Ruler!J$24,IF(AND(All!$V157="P4",All!$AE157="RSS"),Ruler!J$25,IF(AND(All!$V157="P5",All!$AE157="RSS"),Ruler!J$26,IF(AND(All!$V157="P6",All!$AE157="RSS"),Ruler!J$27,IF(AND(All!$V157="P7",All!$AE157="RSS"),Ruler!J$28,IF(AND(All!$V157="P8",All!$AE157="RSS"),Ruler!J$29,IF(AND(All!$V157="P9",All!$AE157="RSS"),Ruler!J$30,0)))))))))))))))))))))))))))</f>
        <v>2</v>
      </c>
      <c r="BR157" s="325">
        <f>IF(AND(All!$V157="P1",All!$AE157="RDP"),Ruler!K$6,IF(AND(All!$V157="P2",All!$AE157="RDP"),Ruler!K$7,IF(AND(All!$V157="P3",All!$AE157="RDP"),Ruler!K$8,IF(AND(All!$V157="P4",All!$AE157="RDP"),Ruler!K$9,IF(AND(All!$V157="P5",All!$AE157="RDP"),Ruler!K$10,IF(AND(All!$V157="P6",All!$AE157="RDP"),Ruler!K$11,IF(AND(All!$V157="P7",All!$AE157="RDP"),Ruler!K$12,IF(AND(All!$V157="P8",All!$AE157="RDP"),Ruler!K$13,IF(AND(All!$V157="P9",All!$AE157="RDP"),Ruler!K$14,IF(AND(All!$V157="P1",All!$AE157="RMS"),Ruler!K$6,IF(AND(All!$V157="P2",All!$AE157="RMS"),Ruler!K$15,IF(AND(All!$V157="P3",All!$AE157="RMS"),Ruler!K$16,IF(AND(All!$V157="P4",All!$AE157="RMS"),Ruler!K$17,IF(AND(All!$V157="P5",All!$AE157="RMS"),Ruler!K$18,IF(AND(All!$V157="P6",All!$AE157="RMS"),Ruler!K$19,IF(AND(All!$V157="P7",All!$AE157="RMS"),Ruler!K$20,IF(AND(All!$V157="P8",All!$AE157="RMS"),Ruler!K$21,IF(AND(All!$V157="P9",All!$AE157="RMS"),Ruler!K$22,IF(AND(All!$V157="P1",All!$AE157="RSS"),Ruler!K$6,IF(AND(All!$V157="P2",All!$AE157="RSS"),Ruler!K$23,IF(AND(All!$V157="P3",All!$AE157="RSS"),Ruler!K$24,IF(AND(All!$V157="P4",All!$AE157="RSS"),Ruler!K$25,IF(AND(All!$V157="P5",All!$AE157="RSS"),Ruler!K$26,IF(AND(All!$V157="P6",All!$AE157="RSS"),Ruler!K$27,IF(AND(All!$V157="P7",All!$AE157="RSS"),Ruler!K$28,IF(AND(All!$V157="P8",All!$AE157="RSS"),Ruler!K$29,IF(AND(All!$V157="P9",All!$AE157="RSS"),Ruler!K$30,0)))))))))))))))))))))))))))</f>
        <v>3</v>
      </c>
      <c r="BS157" s="325">
        <f>IF(AND(All!$V157="P1",All!$AE157="RDP"),Ruler!L$6,IF(AND(All!$V157="P2",All!$AE157="RDP"),Ruler!L$7,IF(AND(All!$V157="P3",All!$AE157="RDP"),Ruler!L$8,IF(AND(All!$V157="P4",All!$AE157="RDP"),Ruler!L$9,IF(AND(All!$V157="P5",All!$AE157="RDP"),Ruler!L$10,IF(AND(All!$V157="P6",All!$AE157="RDP"),Ruler!L$11,IF(AND(All!$V157="P7",All!$AE157="RDP"),Ruler!L$12,IF(AND(All!$V157="P8",All!$AE157="RDP"),Ruler!L$13,IF(AND(All!$V157="P9",All!$AE157="RDP"),Ruler!L$14,IF(AND(All!$V157="P1",All!$AE157="RMS"),Ruler!L$6,IF(AND(All!$V157="P2",All!$AE157="RMS"),Ruler!L$15,IF(AND(All!$V157="P3",All!$AE157="RMS"),Ruler!L$16,IF(AND(All!$V157="P4",All!$AE157="RMS"),Ruler!L$17,IF(AND(All!$V157="P5",All!$AE157="RMS"),Ruler!L$18,IF(AND(All!$V157="P6",All!$AE157="RMS"),Ruler!L$19,IF(AND(All!$V157="P7",All!$AE157="RMS"),Ruler!L$20,IF(AND(All!$V157="P8",All!$AE157="RMS"),Ruler!L$21,IF(AND(All!$V157="P9",All!$AE157="RMS"),Ruler!L$22,IF(AND(All!$V157="P1",All!$AE157="RSS"),Ruler!L$6,IF(AND(All!$V157="P2",All!$AE157="RSS"),Ruler!L$23,IF(AND(All!$V157="P3",All!$AE157="RSS"),Ruler!L$24,IF(AND(All!$V157="P4",All!$AE157="RSS"),Ruler!L$25,IF(AND(All!$V157="P5",All!$AE157="RSS"),Ruler!L$26,IF(AND(All!$V157="P6",All!$AE157="RSS"),Ruler!L$27,IF(AND(All!$V157="P7",All!$AE157="RSS"),Ruler!L$28,IF(AND(All!$V157="P8",All!$AE157="RSS"),Ruler!L$29,IF(AND(All!$V157="P9",All!$AE157="RSS"),Ruler!L$30,0)))))))))))))))))))))))))))</f>
        <v>3</v>
      </c>
      <c r="BT157" s="325">
        <f>IF(AND(All!$V157="P1",All!$AE157="RDP"),Ruler!M$6,IF(AND(All!$V157="P2",All!$AE157="RDP"),Ruler!M$7,IF(AND(All!$V157="P3",All!$AE157="RDP"),Ruler!M$8,IF(AND(All!$V157="P4",All!$AE157="RDP"),Ruler!M$9,IF(AND(All!$V157="P5",All!$AE157="RDP"),Ruler!M$10,IF(AND(All!$V157="P6",All!$AE157="RDP"),Ruler!M$11,IF(AND(All!$V157="P7",All!$AE157="RDP"),Ruler!M$12,IF(AND(All!$V157="P8",All!$AE157="RDP"),Ruler!M$13,IF(AND(All!$V157="P9",All!$AE157="RDP"),Ruler!M$14,IF(AND(All!$V157="P1",All!$AE157="RMS"),Ruler!M$6,IF(AND(All!$V157="P2",All!$AE157="RMS"),Ruler!M$15,IF(AND(All!$V157="P3",All!$AE157="RMS"),Ruler!M$16,IF(AND(All!$V157="P4",All!$AE157="RMS"),Ruler!M$17,IF(AND(All!$V157="P5",All!$AE157="RMS"),Ruler!M$18,IF(AND(All!$V157="P6",All!$AE157="RMS"),Ruler!M$19,IF(AND(All!$V157="P7",All!$AE157="RMS"),Ruler!M$20,IF(AND(All!$V157="P8",All!$AE157="RMS"),Ruler!M$21,IF(AND(All!$V157="P9",All!$AE157="RMS"),Ruler!M$22,IF(AND(All!$V157="P1",All!$AE157="RSS"),Ruler!M$6,IF(AND(All!$V157="P2",All!$AE157="RSS"),Ruler!M$23,IF(AND(All!$V157="P3",All!$AE157="RSS"),Ruler!M$24,IF(AND(All!$V157="P4",All!$AE157="RSS"),Ruler!M$25,IF(AND(All!$V157="P5",All!$AE157="RSS"),Ruler!M$26,IF(AND(All!$V157="P6",All!$AE157="RSS"),Ruler!M$27,IF(AND(All!$V157="P7",All!$AE157="RSS"),Ruler!M$28,IF(AND(All!$V157="P8",All!$AE157="RSS"),Ruler!M$29,IF(AND(All!$V157="P9",All!$AE157="RSS"),Ruler!M$30,0)))))))))))))))))))))))))))</f>
        <v>3</v>
      </c>
      <c r="BU157" s="325">
        <f>IF(AND(All!$V157="P1",All!$AE157="RDP"),Ruler!N$6,IF(AND(All!$V157="P2",All!$AE157="RDP"),Ruler!N$7,IF(AND(All!$V157="P3",All!$AE157="RDP"),Ruler!N$8,IF(AND(All!$V157="P4",All!$AE157="RDP"),Ruler!N$9,IF(AND(All!$V157="P5",All!$AE157="RDP"),Ruler!N$10,IF(AND(All!$V157="P6",All!$AE157="RDP"),Ruler!N$11,IF(AND(All!$V157="P7",All!$AE157="RDP"),Ruler!N$12,IF(AND(All!$V157="P8",All!$AE157="RDP"),Ruler!N$13,IF(AND(All!$V157="P9",All!$AE157="RDP"),Ruler!N$14,IF(AND(All!$V157="P1",All!$AE157="RMS"),Ruler!N$6,IF(AND(All!$V157="P2",All!$AE157="RMS"),Ruler!N$15,IF(AND(All!$V157="P3",All!$AE157="RMS"),Ruler!N$16,IF(AND(All!$V157="P4",All!$AE157="RMS"),Ruler!N$17,IF(AND(All!$V157="P5",All!$AE157="RMS"),Ruler!N$18,IF(AND(All!$V157="P6",All!$AE157="RMS"),Ruler!N$19,IF(AND(All!$V157="P7",All!$AE157="RMS"),Ruler!N$20,IF(AND(All!$V157="P8",All!$AE157="RMS"),Ruler!N$21,IF(AND(All!$V157="P9",All!$AE157="RMS"),Ruler!N$22,IF(AND(All!$V157="P1",All!$AE157="RSS"),Ruler!N$6,IF(AND(All!$V157="P2",All!$AE157="RSS"),Ruler!N$23,IF(AND(All!$V157="P3",All!$AE157="RSS"),Ruler!N$24,IF(AND(All!$V157="P4",All!$AE157="RSS"),Ruler!N$25,IF(AND(All!$V157="P5",All!$AE157="RSS"),Ruler!N$26,IF(AND(All!$V157="P6",All!$AE157="RSS"),Ruler!N$27,IF(AND(All!$V157="P7",All!$AE157="RSS"),Ruler!N$28,IF(AND(All!$V157="P8",All!$AE157="RSS"),Ruler!N$29,IF(AND(All!$V157="P9",All!$AE157="RSS"),Ruler!N$30,0)))))))))))))))))))))))))))</f>
        <v>3</v>
      </c>
      <c r="BV157" s="325">
        <f>IF(AND(All!$V157="P1",All!$AE157="RDP"),Ruler!O$6,IF(AND(All!$V157="P2",All!$AE157="RDP"),Ruler!O$7,IF(AND(All!$V157="P3",All!$AE157="RDP"),Ruler!O$8,IF(AND(All!$V157="P4",All!$AE157="RDP"),Ruler!O$9,IF(AND(All!$V157="P5",All!$AE157="RDP"),Ruler!O$10,IF(AND(All!$V157="P6",All!$AE157="RDP"),Ruler!O$11,IF(AND(All!$V157="P7",All!$AE157="RDP"),Ruler!O$12,IF(AND(All!$V157="P8",All!$AE157="RDP"),Ruler!O$13,IF(AND(All!$V157="P9",All!$AE157="RDP"),Ruler!O$14,IF(AND(All!$V157="P1",All!$AE157="RMS"),Ruler!O$6,IF(AND(All!$V157="P2",All!$AE157="RMS"),Ruler!O$15,IF(AND(All!$V157="P3",All!$AE157="RMS"),Ruler!O$16,IF(AND(All!$V157="P4",All!$AE157="RMS"),Ruler!O$17,IF(AND(All!$V157="P5",All!$AE157="RMS"),Ruler!O$18,IF(AND(All!$V157="P6",All!$AE157="RMS"),Ruler!O$19,IF(AND(All!$V157="P7",All!$AE157="RMS"),Ruler!O$20,IF(AND(All!$V157="P8",All!$AE157="RMS"),Ruler!O$21,IF(AND(All!$V157="P9",All!$AE157="RMS"),Ruler!O$22,IF(AND(All!$V157="P1",All!$AE157="RSS"),Ruler!O$6,IF(AND(All!$V157="P2",All!$AE157="RSS"),Ruler!O$23,IF(AND(All!$V157="P3",All!$AE157="RSS"),Ruler!O$24,IF(AND(All!$V157="P4",All!$AE157="RSS"),Ruler!O$25,IF(AND(All!$V157="P5",All!$AE157="RSS"),Ruler!O$26,IF(AND(All!$V157="P6",All!$AE157="RSS"),Ruler!O$27,IF(AND(All!$V157="P7",All!$AE157="RSS"),Ruler!O$28,IF(AND(All!$V157="P8",All!$AE157="RSS"),Ruler!O$29,IF(AND(All!$V157="P9",All!$AE157="RSS"),Ruler!O$30,0)))))))))))))))))))))))))))</f>
        <v>2</v>
      </c>
      <c r="BW157" s="325">
        <f>IF(AND(All!$V157="P1",All!$AE157="RDP"),Ruler!P$6,IF(AND(All!$V157="P2",All!$AE157="RDP"),Ruler!P$7,IF(AND(All!$V157="P3",All!$AE157="RDP"),Ruler!P$8,IF(AND(All!$V157="P4",All!$AE157="RDP"),Ruler!P$9,IF(AND(All!$V157="P5",All!$AE157="RDP"),Ruler!P$10,IF(AND(All!$V157="P6",All!$AE157="RDP"),Ruler!P$11,IF(AND(All!$V157="P7",All!$AE157="RDP"),Ruler!P$12,IF(AND(All!$V157="P8",All!$AE157="RDP"),Ruler!P$13,IF(AND(All!$V157="P9",All!$AE157="RDP"),Ruler!P$14,IF(AND(All!$V157="P1",All!$AE157="RMS"),Ruler!P$6,IF(AND(All!$V157="P2",All!$AE157="RMS"),Ruler!P$15,IF(AND(All!$V157="P3",All!$AE157="RMS"),Ruler!P$16,IF(AND(All!$V157="P4",All!$AE157="RMS"),Ruler!P$17,IF(AND(All!$V157="P5",All!$AE157="RMS"),Ruler!P$18,IF(AND(All!$V157="P6",All!$AE157="RMS"),Ruler!P$19,IF(AND(All!$V157="P7",All!$AE157="RMS"),Ruler!P$20,IF(AND(All!$V157="P8",All!$AE157="RMS"),Ruler!P$21,IF(AND(All!$V157="P9",All!$AE157="RMS"),Ruler!P$22,IF(AND(All!$V157="P1",All!$AE157="RSS"),Ruler!P$6,IF(AND(All!$V157="P2",All!$AE157="RSS"),Ruler!P$23,IF(AND(All!$V157="P3",All!$AE157="RSS"),Ruler!P$24,IF(AND(All!$V157="P4",All!$AE157="RSS"),Ruler!P$25,IF(AND(All!$V157="P5",All!$AE157="RSS"),Ruler!P$26,IF(AND(All!$V157="P6",All!$AE157="RSS"),Ruler!P$27,IF(AND(All!$V157="P7",All!$AE157="RSS"),Ruler!P$28,IF(AND(All!$V157="P8",All!$AE157="RSS"),Ruler!P$29,IF(AND(All!$V157="P9",All!$AE157="RSS"),Ruler!P$30,0)))))))))))))))))))))))))))</f>
        <v>3</v>
      </c>
      <c r="BX157" s="325">
        <f>IF(AND(All!$V157="P1",All!$AE157="RDP"),Ruler!Q$6,IF(AND(All!$V157="P2",All!$AE157="RDP"),Ruler!Q$7,IF(AND(All!$V157="P3",All!$AE157="RDP"),Ruler!Q$8,IF(AND(All!$V157="P4",All!$AE157="RDP"),Ruler!Q$9,IF(AND(All!$V157="P5",All!$AE157="RDP"),Ruler!Q$10,IF(AND(All!$V157="P6",All!$AE157="RDP"),Ruler!Q$11,IF(AND(All!$V157="P7",All!$AE157="RDP"),Ruler!Q$12,IF(AND(All!$V157="P8",All!$AE157="RDP"),Ruler!Q$13,IF(AND(All!$V157="P9",All!$AE157="RDP"),Ruler!Q$14,IF(AND(All!$V157="P1",All!$AE157="RMS"),Ruler!Q$6,IF(AND(All!$V157="P2",All!$AE157="RMS"),Ruler!Q$15,IF(AND(All!$V157="P3",All!$AE157="RMS"),Ruler!Q$16,IF(AND(All!$V157="P4",All!$AE157="RMS"),Ruler!Q$17,IF(AND(All!$V157="P5",All!$AE157="RMS"),Ruler!Q$18,IF(AND(All!$V157="P6",All!$AE157="RMS"),Ruler!Q$19,IF(AND(All!$V157="P7",All!$AE157="RMS"),Ruler!Q$20,IF(AND(All!$V157="P8",All!$AE157="RMS"),Ruler!Q$21,IF(AND(All!$V157="P9",All!$AE157="RMS"),Ruler!Q$22,IF(AND(All!$V157="P1",All!$AE157="RSS"),Ruler!Q$6,IF(AND(All!$V157="P2",All!$AE157="RSS"),Ruler!Q$23,IF(AND(All!$V157="P3",All!$AE157="RSS"),Ruler!Q$24,IF(AND(All!$V157="P4",All!$AE157="RSS"),Ruler!Q$25,IF(AND(All!$V157="P5",All!$AE157="RSS"),Ruler!Q$26,IF(AND(All!$V157="P6",All!$AE157="RSS"),Ruler!Q$27,IF(AND(All!$V157="P7",All!$AE157="RSS"),Ruler!Q$28,IF(AND(All!$V157="P8",All!$AE157="RSS"),Ruler!Q$29,IF(AND(All!$V157="P9",All!$AE157="RSS"),Ruler!Q$30,0)))))))))))))))))))))))))))</f>
        <v>3</v>
      </c>
      <c r="BY157" s="325">
        <f>IF(AND(All!$V157="P1",All!$AE157="RDP"),Ruler!R$6,IF(AND(All!$V157="P2",All!$AE157="RDP"),Ruler!R$7,IF(AND(All!$V157="P3",All!$AE157="RDP"),Ruler!R$8,IF(AND(All!$V157="P4",All!$AE157="RDP"),Ruler!R$9,IF(AND(All!$V157="P5",All!$AE157="RDP"),Ruler!R$10,IF(AND(All!$V157="P6",All!$AE157="RDP"),Ruler!R$11,IF(AND(All!$V157="P7",All!$AE157="RDP"),Ruler!R$12,IF(AND(All!$V157="P8",All!$AE157="RDP"),Ruler!R$13,IF(AND(All!$V157="P9",All!$AE157="RDP"),Ruler!R$14,IF(AND(All!$V157="P1",All!$AE157="RMS"),Ruler!R$6,IF(AND(All!$V157="P2",All!$AE157="RMS"),Ruler!R$15,IF(AND(All!$V157="P3",All!$AE157="RMS"),Ruler!R$16,IF(AND(All!$V157="P4",All!$AE157="RMS"),Ruler!R$17,IF(AND(All!$V157="P5",All!$AE157="RMS"),Ruler!R$18,IF(AND(All!$V157="P6",All!$AE157="RMS"),Ruler!R$19,IF(AND(All!$V157="P7",All!$AE157="RMS"),Ruler!R$20,IF(AND(All!$V157="P8",All!$AE157="RMS"),Ruler!R$21,IF(AND(All!$V157="P9",All!$AE157="RMS"),Ruler!R$22,IF(AND(All!$V157="P1",All!$AE157="RSS"),Ruler!R$6,IF(AND(All!$V157="P2",All!$AE157="RSS"),Ruler!R$23,IF(AND(All!$V157="P3",All!$AE157="RSS"),Ruler!R$24,IF(AND(All!$V157="P4",All!$AE157="RSS"),Ruler!R$25,IF(AND(All!$V157="P5",All!$AE157="RSS"),Ruler!R$26,IF(AND(All!$V157="P6",All!$AE157="RSS"),Ruler!R$27,IF(AND(All!$V157="P7",All!$AE157="RSS"),Ruler!R$28,IF(AND(All!$V157="P8",All!$AE157="RSS"),Ruler!R$29,IF(AND(All!$V157="P9",All!$AE157="RSS"),Ruler!R$30,0)))))))))))))))))))))))))))</f>
        <v>3</v>
      </c>
      <c r="BZ157" s="325">
        <f>IF(AND(All!$V157="P1",All!$AE157="RDP"),Ruler!S$6,IF(AND(All!$V157="P2",All!$AE157="RDP"),Ruler!S$7,IF(AND(All!$V157="P3",All!$AE157="RDP"),Ruler!S$8,IF(AND(All!$V157="P4",All!$AE157="RDP"),Ruler!S$9,IF(AND(All!$V157="P5",All!$AE157="RDP"),Ruler!S$10,IF(AND(All!$V157="P6",All!$AE157="RDP"),Ruler!S$11,IF(AND(All!$V157="P7",All!$AE157="RDP"),Ruler!S$12,IF(AND(All!$V157="P8",All!$AE157="RDP"),Ruler!S$13,IF(AND(All!$V157="P9",All!$AE157="RDP"),Ruler!S$14,IF(AND(All!$V157="P1",All!$AE157="RMS"),Ruler!S$6,IF(AND(All!$V157="P2",All!$AE157="RMS"),Ruler!S$15,IF(AND(All!$V157="P3",All!$AE157="RMS"),Ruler!S$16,IF(AND(All!$V157="P4",All!$AE157="RMS"),Ruler!S$17,IF(AND(All!$V157="P5",All!$AE157="RMS"),Ruler!S$18,IF(AND(All!$V157="P6",All!$AE157="RMS"),Ruler!S$19,IF(AND(All!$V157="P7",All!$AE157="RMS"),Ruler!S$20,IF(AND(All!$V157="P8",All!$AE157="RMS"),Ruler!S$21,IF(AND(All!$V157="P9",All!$AE157="RMS"),Ruler!S$22,IF(AND(All!$V157="P1",All!$AE157="RSS"),Ruler!S$6,IF(AND(All!$V157="P2",All!$AE157="RSS"),Ruler!S$23,IF(AND(All!$V157="P3",All!$AE157="RSS"),Ruler!S$24,IF(AND(All!$V157="P4",All!$AE157="RSS"),Ruler!S$25,IF(AND(All!$V157="P5",All!$AE157="RSS"),Ruler!S$26,IF(AND(All!$V157="P6",All!$AE157="RSS"),Ruler!S$27,IF(AND(All!$V157="P7",All!$AE157="RSS"),Ruler!S$28,IF(AND(All!$V157="P8",All!$AE157="RSS"),Ruler!S$29,IF(AND(All!$V157="P9",All!$AE157="RSS"),Ruler!S$30,0)))))))))))))))))))))))))))</f>
        <v>2</v>
      </c>
      <c r="CA157" s="325">
        <f>IF(AND(All!$V157="P1",All!$AE157="RDP"),Ruler!T$6,IF(AND(All!$V157="P2",All!$AE157="RDP"),Ruler!T$7,IF(AND(All!$V157="P3",All!$AE157="RDP"),Ruler!T$8,IF(AND(All!$V157="P4",All!$AE157="RDP"),Ruler!T$9,IF(AND(All!$V157="P5",All!$AE157="RDP"),Ruler!T$10,IF(AND(All!$V157="P6",All!$AE157="RDP"),Ruler!T$11,IF(AND(All!$V157="P7",All!$AE157="RDP"),Ruler!T$12,IF(AND(All!$V157="P8",All!$AE157="RDP"),Ruler!T$13,IF(AND(All!$V157="P9",All!$AE157="RDP"),Ruler!T$14,IF(AND(All!$V157="P1",All!$AE157="RMS"),Ruler!T$6,IF(AND(All!$V157="P2",All!$AE157="RMS"),Ruler!T$15,IF(AND(All!$V157="P3",All!$AE157="RMS"),Ruler!T$16,IF(AND(All!$V157="P4",All!$AE157="RMS"),Ruler!T$17,IF(AND(All!$V157="P5",All!$AE157="RMS"),Ruler!T$18,IF(AND(All!$V157="P6",All!$AE157="RMS"),Ruler!T$19,IF(AND(All!$V157="P7",All!$AE157="RMS"),Ruler!T$20,IF(AND(All!$V157="P8",All!$AE157="RMS"),Ruler!T$21,IF(AND(All!$V157="P9",All!$AE157="RMS"),Ruler!T$22,IF(AND(All!$V157="P1",All!$AE157="RSS"),Ruler!T$6,IF(AND(All!$V157="P2",All!$AE157="RSS"),Ruler!T$23,IF(AND(All!$V157="P3",All!$AE157="RSS"),Ruler!T$24,IF(AND(All!$V157="P4",All!$AE157="RSS"),Ruler!T$25,IF(AND(All!$V157="P5",All!$AE157="RSS"),Ruler!T$26,IF(AND(All!$V157="P6",All!$AE157="RSS"),Ruler!T$27,IF(AND(All!$V157="P7",All!$AE157="RSS"),Ruler!T$28,IF(AND(All!$V157="P8",All!$AE157="RSS"),Ruler!T$29,IF(AND(All!$V157="P9",All!$AE157="RSS"),Ruler!T$30,0)))))))))))))))))))))))))))</f>
        <v>3</v>
      </c>
      <c r="CB157" s="325">
        <f>IF(AND(All!$V157="P1",All!$AE157="RDP"),Ruler!U$6,IF(AND(All!$V157="P2",All!$AE157="RDP"),Ruler!U$7,IF(AND(All!$V157="P3",All!$AE157="RDP"),Ruler!U$8,IF(AND(All!$V157="P4",All!$AE157="RDP"),Ruler!U$9,IF(AND(All!$V157="P5",All!$AE157="RDP"),Ruler!U$10,IF(AND(All!$V157="P6",All!$AE157="RDP"),Ruler!U$11,IF(AND(All!$V157="P7",All!$AE157="RDP"),Ruler!U$12,IF(AND(All!$V157="P8",All!$AE157="RDP"),Ruler!U$13,IF(AND(All!$V157="P9",All!$AE157="RDP"),Ruler!U$14,IF(AND(All!$V157="P1",All!$AE157="RMS"),Ruler!U$6,IF(AND(All!$V157="P2",All!$AE157="RMS"),Ruler!U$15,IF(AND(All!$V157="P3",All!$AE157="RMS"),Ruler!U$16,IF(AND(All!$V157="P4",All!$AE157="RMS"),Ruler!U$17,IF(AND(All!$V157="P5",All!$AE157="RMS"),Ruler!U$18,IF(AND(All!$V157="P6",All!$AE157="RMS"),Ruler!U$19,IF(AND(All!$V157="P7",All!$AE157="RMS"),Ruler!U$20,IF(AND(All!$V157="P8",All!$AE157="RMS"),Ruler!U$21,IF(AND(All!$V157="P9",All!$AE157="RMS"),Ruler!U$22,IF(AND(All!$V157="P1",All!$AE157="RSS"),Ruler!U$6,IF(AND(All!$V157="P2",All!$AE157="RSS"),Ruler!U$23,IF(AND(All!$V157="P3",All!$AE157="RSS"),Ruler!U$24,IF(AND(All!$V157="P4",All!$AE157="RSS"),Ruler!U$25,IF(AND(All!$V157="P5",All!$AE157="RSS"),Ruler!U$26,IF(AND(All!$V157="P6",All!$AE157="RSS"),Ruler!U$27,IF(AND(All!$V157="P7",All!$AE157="RSS"),Ruler!U$28,IF(AND(All!$V157="P8",All!$AE157="RSS"),Ruler!U$29,IF(AND(All!$V157="P9",All!$AE157="RSS"),Ruler!U$30,0)))))))))))))))))))))))))))</f>
        <v>2</v>
      </c>
      <c r="CC157" s="325">
        <f>IF(AND(All!$V157="P1",All!$AE157="RDP"),Ruler!V$6,IF(AND(All!$V157="P2",All!$AE157="RDP"),Ruler!V$7,IF(AND(All!$V157="P3",All!$AE157="RDP"),Ruler!V$8,IF(AND(All!$V157="P4",All!$AE157="RDP"),Ruler!V$9,IF(AND(All!$V157="P5",All!$AE157="RDP"),Ruler!V$10,IF(AND(All!$V157="P6",All!$AE157="RDP"),Ruler!V$11,IF(AND(All!$V157="P7",All!$AE157="RDP"),Ruler!V$12,IF(AND(All!$V157="P8",All!$AE157="RDP"),Ruler!V$13,IF(AND(All!$V157="P9",All!$AE157="RDP"),Ruler!V$14,IF(AND(All!$V157="P1",All!$AE157="RMS"),Ruler!V$6,IF(AND(All!$V157="P2",All!$AE157="RMS"),Ruler!V$15,IF(AND(All!$V157="P3",All!$AE157="RMS"),Ruler!V$16,IF(AND(All!$V157="P4",All!$AE157="RMS"),Ruler!V$17,IF(AND(All!$V157="P5",All!$AE157="RMS"),Ruler!V$18,IF(AND(All!$V157="P6",All!$AE157="RMS"),Ruler!V$19,IF(AND(All!$V157="P7",All!$AE157="RMS"),Ruler!V$20,IF(AND(All!$V157="P8",All!$AE157="RMS"),Ruler!V$21,IF(AND(All!$V157="P9",All!$AE157="RMS"),Ruler!V$22,IF(AND(All!$V157="P1",All!$AE157="RSS"),Ruler!V$6,IF(AND(All!$V157="P2",All!$AE157="RSS"),Ruler!V$23,IF(AND(All!$V157="P3",All!$AE157="RSS"),Ruler!V$24,IF(AND(All!$V157="P4",All!$AE157="RSS"),Ruler!V$25,IF(AND(All!$V157="P5",All!$AE157="RSS"),Ruler!V$26,IF(AND(All!$V157="P6",All!$AE157="RSS"),Ruler!V$27,IF(AND(All!$V157="P7",All!$AE157="RSS"),Ruler!V$28,IF(AND(All!$V157="P8",All!$AE157="RSS"),Ruler!V$29,IF(AND(All!$V157="P9",All!$AE157="RSS"),Ruler!V$30,0)))))))))))))))))))))))))))</f>
        <v>2</v>
      </c>
      <c r="CD157" s="325">
        <f>IF(AND(All!$V157="P1",All!$AE157="RDP"),Ruler!W$6,IF(AND(All!$V157="P2",All!$AE157="RDP"),Ruler!W$7,IF(AND(All!$V157="P3",All!$AE157="RDP"),Ruler!W$8,IF(AND(All!$V157="P4",All!$AE157="RDP"),Ruler!W$9,IF(AND(All!$V157="P5",All!$AE157="RDP"),Ruler!W$10,IF(AND(All!$V157="P6",All!$AE157="RDP"),Ruler!W$11,IF(AND(All!$V157="P7",All!$AE157="RDP"),Ruler!W$12,IF(AND(All!$V157="P8",All!$AE157="RDP"),Ruler!W$13,IF(AND(All!$V157="P9",All!$AE157="RDP"),Ruler!W$14,IF(AND(All!$V157="P1",All!$AE157="RMS"),Ruler!W$6,IF(AND(All!$V157="P2",All!$AE157="RMS"),Ruler!W$15,IF(AND(All!$V157="P3",All!$AE157="RMS"),Ruler!W$16,IF(AND(All!$V157="P4",All!$AE157="RMS"),Ruler!W$17,IF(AND(All!$V157="P5",All!$AE157="RMS"),Ruler!W$18,IF(AND(All!$V157="P6",All!$AE157="RMS"),Ruler!W$19,IF(AND(All!$V157="P7",All!$AE157="RMS"),Ruler!W$20,IF(AND(All!$V157="P8",All!$AE157="RMS"),Ruler!W$21,IF(AND(All!$V157="P9",All!$AE157="RMS"),Ruler!W$22,IF(AND(All!$V157="P1",All!$AE157="RSS"),Ruler!W$6,IF(AND(All!$V157="P2",All!$AE157="RSS"),Ruler!W$23,IF(AND(All!$V157="P3",All!$AE157="RSS"),Ruler!W$24,IF(AND(All!$V157="P4",All!$AE157="RSS"),Ruler!W$25,IF(AND(All!$V157="P5",All!$AE157="RSS"),Ruler!W$26,IF(AND(All!$V157="P6",All!$AE157="RSS"),Ruler!W$27,IF(AND(All!$V157="P7",All!$AE157="RSS"),Ruler!W$28,IF(AND(All!$V157="P8",All!$AE157="RSS"),Ruler!W$29,IF(AND(All!$V157="P9",All!$AE157="RSS"),Ruler!W$30,0)))))))))))))))))))))))))))</f>
        <v>1</v>
      </c>
      <c r="CE157" s="325">
        <f>IF(AND(All!$V157="P1",All!$AE157="RDP"),Ruler!X$6,IF(AND(All!$V157="P2",All!$AE157="RDP"),Ruler!X$7,IF(AND(All!$V157="P3",All!$AE157="RDP"),Ruler!X$8,IF(AND(All!$V157="P4",All!$AE157="RDP"),Ruler!X$9,IF(AND(All!$V157="P5",All!$AE157="RDP"),Ruler!X$10,IF(AND(All!$V157="P6",All!$AE157="RDP"),Ruler!X$11,IF(AND(All!$V157="P7",All!$AE157="RDP"),Ruler!X$12,IF(AND(All!$V157="P8",All!$AE157="RDP"),Ruler!X$13,IF(AND(All!$V157="P9",All!$AE157="RDP"),Ruler!X$14,IF(AND(All!$V157="P1",All!$AE157="RMS"),Ruler!X$6,IF(AND(All!$V157="P2",All!$AE157="RMS"),Ruler!X$15,IF(AND(All!$V157="P3",All!$AE157="RMS"),Ruler!X$16,IF(AND(All!$V157="P4",All!$AE157="RMS"),Ruler!X$17,IF(AND(All!$V157="P5",All!$AE157="RMS"),Ruler!X$18,IF(AND(All!$V157="P6",All!$AE157="RMS"),Ruler!X$19,IF(AND(All!$V157="P7",All!$AE157="RMS"),Ruler!X$20,IF(AND(All!$V157="P8",All!$AE157="RMS"),Ruler!X$21,IF(AND(All!$V157="P9",All!$AE157="RMS"),Ruler!X$22,IF(AND(All!$V157="P1",All!$AE157="RSS"),Ruler!X$6,IF(AND(All!$V157="P2",All!$AE157="RSS"),Ruler!X$23,IF(AND(All!$V157="P3",All!$AE157="RSS"),Ruler!X$24,IF(AND(All!$V157="P4",All!$AE157="RSS"),Ruler!X$25,IF(AND(All!$V157="P5",All!$AE157="RSS"),Ruler!X$26,IF(AND(All!$V157="P6",All!$AE157="RSS"),Ruler!X$27,IF(AND(All!$V157="P7",All!$AE157="RSS"),Ruler!X$28,IF(AND(All!$V157="P8",All!$AE157="RSS"),Ruler!X$29,IF(AND(All!$V157="P9",All!$AE157="RSS"),Ruler!X$30,0)))))))))))))))))))))))))))</f>
        <v>3</v>
      </c>
      <c r="CF157" s="325">
        <f>IF(AND(All!$V157="P1",All!$AE157="RDP"),Ruler!Y$6,IF(AND(All!$V157="P2",All!$AE157="RDP"),Ruler!Y$7,IF(AND(All!$V157="P3",All!$AE157="RDP"),Ruler!Y$8,IF(AND(All!$V157="P4",All!$AE157="RDP"),Ruler!Y$9,IF(AND(All!$V157="P5",All!$AE157="RDP"),Ruler!Y$10,IF(AND(All!$V157="P6",All!$AE157="RDP"),Ruler!Y$11,IF(AND(All!$V157="P7",All!$AE157="RDP"),Ruler!Y$12,IF(AND(All!$V157="P8",All!$AE157="RDP"),Ruler!Y$13,IF(AND(All!$V157="P9",All!$AE157="RDP"),Ruler!Y$14,IF(AND(All!$V157="P1",All!$AE157="RMS"),Ruler!Y$6,IF(AND(All!$V157="P2",All!$AE157="RMS"),Ruler!Y$15,IF(AND(All!$V157="P3",All!$AE157="RMS"),Ruler!Y$16,IF(AND(All!$V157="P4",All!$AE157="RMS"),Ruler!Y$17,IF(AND(All!$V157="P5",All!$AE157="RMS"),Ruler!Y$18,IF(AND(All!$V157="P6",All!$AE157="RMS"),Ruler!Y$19,IF(AND(All!$V157="P7",All!$AE157="RMS"),Ruler!Y$20,IF(AND(All!$V157="P8",All!$AE157="RMS"),Ruler!Y$21,IF(AND(All!$V157="P9",All!$AE157="RMS"),Ruler!Y$22,IF(AND(All!$V157="P1",All!$AE157="RSS"),Ruler!Y$6,IF(AND(All!$V157="P2",All!$AE157="RSS"),Ruler!Y$23,IF(AND(All!$V157="P3",All!$AE157="RSS"),Ruler!Y$24,IF(AND(All!$V157="P4",All!$AE157="RSS"),Ruler!Y$25,IF(AND(All!$V157="P5",All!$AE157="RSS"),Ruler!Y$26,IF(AND(All!$V157="P6",All!$AE157="RSS"),Ruler!Y$27,IF(AND(All!$V157="P7",All!$AE157="RSS"),Ruler!Y$28,IF(AND(All!$V157="P8",All!$AE157="RSS"),Ruler!Y$29,IF(AND(All!$V157="P9",All!$AE157="RSS"),Ruler!Y$30,0)))))))))))))))))))))))))))</f>
        <v>2</v>
      </c>
      <c r="CG157" s="325">
        <f>IF(AND(All!$V157="P1",All!$AE157="RDP"),Ruler!Z$6,IF(AND(All!$V157="P2",All!$AE157="RDP"),Ruler!Z$7,IF(AND(All!$V157="P3",All!$AE157="RDP"),Ruler!Z$8,IF(AND(All!$V157="P4",All!$AE157="RDP"),Ruler!Z$9,IF(AND(All!$V157="P5",All!$AE157="RDP"),Ruler!Z$10,IF(AND(All!$V157="P6",All!$AE157="RDP"),Ruler!Z$11,IF(AND(All!$V157="P7",All!$AE157="RDP"),Ruler!Z$12,IF(AND(All!$V157="P8",All!$AE157="RDP"),Ruler!Z$13,IF(AND(All!$V157="P9",All!$AE157="RDP"),Ruler!Z$14,IF(AND(All!$V157="P1",All!$AE157="RMS"),Ruler!Z$6,IF(AND(All!$V157="P2",All!$AE157="RMS"),Ruler!Z$15,IF(AND(All!$V157="P3",All!$AE157="RMS"),Ruler!Z$16,IF(AND(All!$V157="P4",All!$AE157="RMS"),Ruler!Z$17,IF(AND(All!$V157="P5",All!$AE157="RMS"),Ruler!Z$18,IF(AND(All!$V157="P6",All!$AE157="RMS"),Ruler!Z$19,IF(AND(All!$V157="P7",All!$AE157="RMS"),Ruler!Z$20,IF(AND(All!$V157="P8",All!$AE157="RMS"),Ruler!Z$21,IF(AND(All!$V157="P9",All!$AE157="RMS"),Ruler!Z$22,IF(AND(All!$V157="P1",All!$AE157="RSS"),Ruler!Z$6,IF(AND(All!$V157="P2",All!$AE157="RSS"),Ruler!Z$23,IF(AND(All!$V157="P3",All!$AE157="RSS"),Ruler!Z$24,IF(AND(All!$V157="P4",All!$AE157="RSS"),Ruler!Z$25,IF(AND(All!$V157="P5",All!$AE157="RSS"),Ruler!Z$26,IF(AND(All!$V157="P6",All!$AE157="RSS"),Ruler!Z$27,IF(AND(All!$V157="P7",All!$AE157="RSS"),Ruler!Z$28,IF(AND(All!$V157="P8",All!$AE157="RSS"),Ruler!Z$29,IF(AND(All!$V157="P9",All!$AE157="RSS"),Ruler!Z$30,0)))))))))))))))))))))))))))</f>
        <v>2</v>
      </c>
      <c r="CH157" s="325">
        <f>IF(AND(All!$V157="P1",All!$AE157="RDP"),Ruler!AA$6,IF(AND(All!$V157="P2",All!$AE157="RDP"),Ruler!AA$7,IF(AND(All!$V157="P3",All!$AE157="RDP"),Ruler!AA$8,IF(AND(All!$V157="P4",All!$AE157="RDP"),Ruler!AA$9,IF(AND(All!$V157="P5",All!$AE157="RDP"),Ruler!AA$10,IF(AND(All!$V157="P6",All!$AE157="RDP"),Ruler!AA$11,IF(AND(All!$V157="P7",All!$AE157="RDP"),Ruler!AA$12,IF(AND(All!$V157="P8",All!$AE157="RDP"),Ruler!AA$13,IF(AND(All!$V157="P9",All!$AE157="RDP"),Ruler!AA$14,IF(AND(All!$V157="P1",All!$AE157="RMS"),Ruler!AA$6,IF(AND(All!$V157="P2",All!$AE157="RMS"),Ruler!AA$15,IF(AND(All!$V157="P3",All!$AE157="RMS"),Ruler!AA$16,IF(AND(All!$V157="P4",All!$AE157="RMS"),Ruler!AA$17,IF(AND(All!$V157="P5",All!$AE157="RMS"),Ruler!AA$18,IF(AND(All!$V157="P6",All!$AE157="RMS"),Ruler!AA$19,IF(AND(All!$V157="P7",All!$AE157="RMS"),Ruler!AA$20,IF(AND(All!$V157="P8",All!$AE157="RMS"),Ruler!AA$21,IF(AND(All!$V157="P9",All!$AE157="RMS"),Ruler!AA$22,IF(AND(All!$V157="P1",All!$AE157="RSS"),Ruler!AA$6,IF(AND(All!$V157="P2",All!$AE157="RSS"),Ruler!AA$23,IF(AND(All!$V157="P3",All!$AE157="RSS"),Ruler!AA$24,IF(AND(All!$V157="P4",All!$AE157="RSS"),Ruler!AA$25,IF(AND(All!$V157="P5",All!$AE157="RSS"),Ruler!AA$26,IF(AND(All!$V157="P6",All!$AE157="RSS"),Ruler!AA$27,IF(AND(All!$V157="P7",All!$AE157="RSS"),Ruler!AA$28,IF(AND(All!$V157="P8",All!$AE157="RSS"),Ruler!AA$29,IF(AND(All!$V157="P9",All!$AE157="RSS"),Ruler!AA$30,0)))))))))))))))))))))))))))</f>
        <v>1</v>
      </c>
      <c r="CI157" s="325">
        <f>IF(AND(All!$V157="P1",All!$AE157="RDP"),Ruler!AB$6,IF(AND(All!$V157="P2",All!$AE157="RDP"),Ruler!AB$7,IF(AND(All!$V157="P3",All!$AE157="RDP"),Ruler!AB$8,IF(AND(All!$V157="P4",All!$AE157="RDP"),Ruler!AB$9,IF(AND(All!$V157="P5",All!$AE157="RDP"),Ruler!AB$10,IF(AND(All!$V157="P6",All!$AE157="RDP"),Ruler!AB$11,IF(AND(All!$V157="P7",All!$AE157="RDP"),Ruler!AB$12,IF(AND(All!$V157="P8",All!$AE157="RDP"),Ruler!AB$13,IF(AND(All!$V157="P9",All!$AE157="RDP"),Ruler!AB$14,IF(AND(All!$V157="P1",All!$AE157="RMS"),Ruler!AB$6,IF(AND(All!$V157="P2",All!$AE157="RMS"),Ruler!AB$15,IF(AND(All!$V157="P3",All!$AE157="RMS"),Ruler!AB$16,IF(AND(All!$V157="P4",All!$AE157="RMS"),Ruler!AB$17,IF(AND(All!$V157="P5",All!$AE157="RMS"),Ruler!AB$18,IF(AND(All!$V157="P6",All!$AE157="RMS"),Ruler!AB$19,IF(AND(All!$V157="P7",All!$AE157="RMS"),Ruler!AB$20,IF(AND(All!$V157="P8",All!$AE157="RMS"),Ruler!AB$21,IF(AND(All!$V157="P9",All!$AE157="RMS"),Ruler!AB$22,IF(AND(All!$V157="P1",All!$AE157="RSS"),Ruler!AB$6,IF(AND(All!$V157="P2",All!$AE157="RSS"),Ruler!AB$23,IF(AND(All!$V157="P3",All!$AE157="RSS"),Ruler!AB$24,IF(AND(All!$V157="P4",All!$AE157="RSS"),Ruler!AB$25,IF(AND(All!$V157="P5",All!$AE157="RSS"),Ruler!AB$26,IF(AND(All!$V157="P6",All!$AE157="RSS"),Ruler!AB$27,IF(AND(All!$V157="P7",All!$AE157="RSS"),Ruler!AB$28,IF(AND(All!$V157="P8",All!$AE157="RSS"),Ruler!AB$29,IF(AND(All!$V157="P9",All!$AE157="RSS"),Ruler!AB$30,0)))))))))))))))))))))))))))</f>
        <v>1</v>
      </c>
      <c r="CJ157" s="377">
        <f>Table9[[#This Row],[R-B1]]-Table9[[#This Row],[B1]]</f>
        <v>0</v>
      </c>
      <c r="CK157" s="378">
        <f>Table9[[#This Row],[R-B2]]-Table9[[#This Row],[B2]]</f>
        <v>0</v>
      </c>
      <c r="CL157" s="378">
        <f>Table9[[#This Row],[R-B3]]-Table9[[#This Row],[B3]]</f>
        <v>1</v>
      </c>
      <c r="CM157" s="378">
        <f>Table9[[#This Row],[R-B4]]-Table9[[#This Row],[B4]]</f>
        <v>0</v>
      </c>
      <c r="CN157" s="378">
        <f>Table9[[#This Row],[R-B5]]-Table9[[#This Row],[B5]]</f>
        <v>0</v>
      </c>
      <c r="CO157" s="378">
        <f>Table9[[#This Row],[R-B6]]-Table9[[#This Row],[B6]]</f>
        <v>0</v>
      </c>
      <c r="CP157" s="378">
        <f>Table9[[#This Row],[R-B7]]-Table9[[#This Row],[B7]]</f>
        <v>0</v>
      </c>
      <c r="CQ157" s="378">
        <f>Table9[[#This Row],[R-B8]]-Table9[[#This Row],[B8]]</f>
        <v>0</v>
      </c>
      <c r="CR157" s="378">
        <f>Table9[[#This Row],[R-B9]]-Table9[[#This Row],[B9]]</f>
        <v>1</v>
      </c>
      <c r="CS157" s="378">
        <f>Table9[[#This Row],[R-B10]]-Table9[[#This Row],[B10]]</f>
        <v>0</v>
      </c>
      <c r="CT157" s="378">
        <f>Table9[[#This Row],[R-B11]]-Table9[[#This Row],[B11]]</f>
        <v>0</v>
      </c>
      <c r="CU157" s="378">
        <f>Table9[[#This Row],[R-B12]]-Table9[[#This Row],[B12]]</f>
        <v>0</v>
      </c>
      <c r="CV157" s="378">
        <f>Table9[[#This Row],[R-K1]]-Table9[[#This Row],[K1]]</f>
        <v>1</v>
      </c>
      <c r="CW157" s="378">
        <f>Table9[[#This Row],[R-K2]]-Table9[[#This Row],[K2]]</f>
        <v>0</v>
      </c>
      <c r="CX157" s="378">
        <f>Table9[[#This Row],[R-K3]]-Table9[[#This Row],[K3]]</f>
        <v>0</v>
      </c>
      <c r="CY157" s="378">
        <f>Table9[[#This Row],[R-K4]]-Table9[[#This Row],[K4]]</f>
        <v>1</v>
      </c>
      <c r="CZ157" s="378">
        <f>Table9[[#This Row],[R-K5]]-Table9[[#This Row],[K5]]</f>
        <v>0</v>
      </c>
      <c r="DA157" s="378">
        <f>Table9[[#This Row],[R-P1]]-Table9[[#This Row],[P1]]</f>
        <v>0</v>
      </c>
      <c r="DB157" s="378">
        <f>Table9[[#This Row],[R-P2]]-Table9[[#This Row],[P2]]</f>
        <v>0</v>
      </c>
      <c r="DC157" s="378">
        <f>Table9[[#This Row],[R-P3]]-Table9[[#This Row],[P3]]</f>
        <v>1</v>
      </c>
      <c r="DD157" s="378">
        <f>Table9[[#This Row],[R-P4]]-Table9[[#This Row],[P4]]</f>
        <v>0</v>
      </c>
      <c r="DE157" s="378">
        <f>Table9[[#This Row],[R-P5]]-Table9[[#This Row],[P5]]</f>
        <v>0</v>
      </c>
      <c r="DF157" s="378">
        <f>Table9[[#This Row],[R-E1]]-Table9[[#This Row],[E1]]</f>
        <v>0</v>
      </c>
      <c r="DG157" s="379">
        <f>Table9[[#This Row],[R-E2]]-Table9[[#This Row],[E2]]</f>
        <v>0</v>
      </c>
      <c r="DH157" s="323">
        <f>COUNTIF(Table9[[#This Row],[G-B1]:[G-B12]],"&lt;=0")/12*100</f>
        <v>83.333333333333343</v>
      </c>
      <c r="DI157" s="43">
        <f>COUNTIF(Table9[[#This Row],[G-K1]:[G-K5]],"&lt;=0")/5*100</f>
        <v>60</v>
      </c>
      <c r="DJ157" s="43">
        <f>COUNTIF(Table9[[#This Row],[G-P1]:[G-P5]],"&lt;=0")/5*100</f>
        <v>80</v>
      </c>
      <c r="DK157" s="43">
        <f>COUNTIF(Table9[[#This Row],[G-E1]:[G-E2]],"&lt;=0")/2*100</f>
        <v>100</v>
      </c>
      <c r="DL157" s="450">
        <f>IF(AE157="RDP",(COUNTIF(Table9[[#This Row],[G-B3]],"&lt;=0")+COUNTIF(Table9[[#This Row],[G-B4]],"&lt;=0")+COUNTIF(Table9[[#This Row],[G-B7]],"&lt;=0")+COUNTIF(Table9[[#This Row],[G-B11]],"&lt;=0")+COUNTIF(Table9[[#This Row],[G-K2]],"&lt;=0"))/5*100,IF(AE157="RMS",(COUNTIF(Table9[[#This Row],[G-B4]],"&lt;=0")+COUNTIF(Table9[[#This Row],[G-B5]],"&lt;=0")+COUNTIF(Table9[[#This Row],[G-B10]],"&lt;=0")+COUNTIF(Table9[[#This Row],[G-B12]],"&lt;=0")+COUNTIF(Table9[[#This Row],[G-K2]],"&lt;=0"))/5*100,IF(AE157="RSS",(COUNTIF(Table9[[#This Row],[G-B1]],"&lt;=0")+COUNTIF(Table9[[#This Row],[G-B2]],"&lt;=0")+COUNTIF(Table9[[#This Row],[G-B6]],"&lt;=0")+COUNTIF(Table9[[#This Row],[G-B11]],"&lt;=0")+COUNTIF(Table9[[#This Row],[G-B12]],"&lt;=0"))/5*100,0)))</f>
        <v>100</v>
      </c>
      <c r="DM157" s="381">
        <v>100</v>
      </c>
      <c r="DN157" s="381">
        <v>80</v>
      </c>
      <c r="DO157" s="381">
        <v>100</v>
      </c>
      <c r="DP157" s="381">
        <v>100</v>
      </c>
      <c r="DQ157" s="381">
        <v>100</v>
      </c>
      <c r="DR157" s="380">
        <v>42</v>
      </c>
      <c r="DS157" s="381">
        <v>20</v>
      </c>
      <c r="DT157" s="381">
        <v>40</v>
      </c>
      <c r="DU157" s="381">
        <v>0</v>
      </c>
      <c r="DV157" s="381">
        <v>0</v>
      </c>
      <c r="DW157" s="380">
        <v>33</v>
      </c>
      <c r="DX157" s="381">
        <v>0</v>
      </c>
      <c r="DY157" s="381">
        <v>20</v>
      </c>
      <c r="DZ157" s="381">
        <v>0</v>
      </c>
      <c r="EA157" s="382">
        <v>0</v>
      </c>
      <c r="EB157" s="335"/>
      <c r="EC157" s="324"/>
      <c r="ED157" s="324"/>
      <c r="EE157" s="338"/>
    </row>
    <row r="158" spans="2:135" ht="87" hidden="1" customHeight="1" thickBot="1" x14ac:dyDescent="0.35">
      <c r="B158" s="282">
        <v>163</v>
      </c>
      <c r="C158" s="42" t="s">
        <v>134</v>
      </c>
      <c r="D158" s="283">
        <v>46184</v>
      </c>
      <c r="E158" s="44" t="s">
        <v>1306</v>
      </c>
      <c r="F158" s="43">
        <v>123728</v>
      </c>
      <c r="G158" s="357">
        <f t="shared" ca="1" si="9"/>
        <v>44.497622650304422</v>
      </c>
      <c r="H158" s="283">
        <v>30074</v>
      </c>
      <c r="I158" s="43" t="s">
        <v>136</v>
      </c>
      <c r="J158" s="43" t="s">
        <v>137</v>
      </c>
      <c r="K158" s="43" t="s">
        <v>138</v>
      </c>
      <c r="L158" s="43" t="s">
        <v>147</v>
      </c>
      <c r="M158" s="42" t="s">
        <v>1307</v>
      </c>
      <c r="N158" s="43"/>
      <c r="O158" s="43" t="s">
        <v>159</v>
      </c>
      <c r="P158" s="44" t="s">
        <v>1308</v>
      </c>
      <c r="Q158" s="43" t="s">
        <v>144</v>
      </c>
      <c r="R158" s="43" t="s">
        <v>185</v>
      </c>
      <c r="S158" s="45">
        <v>38124</v>
      </c>
      <c r="T158" s="286">
        <f ca="1">YEARFRAC(S158,$T$1)</f>
        <v>22.425000000000001</v>
      </c>
      <c r="U158" s="43"/>
      <c r="V158" s="43" t="s">
        <v>58</v>
      </c>
      <c r="W158" s="46"/>
      <c r="X158" s="46">
        <f ca="1">($T$1-Table9[[#This Row],[Date of Appointment to Current Grade]])/365</f>
        <v>5.8894034722222299</v>
      </c>
      <c r="Y158" s="45">
        <v>44166</v>
      </c>
      <c r="Z158" s="43" t="s">
        <v>187</v>
      </c>
      <c r="AA158" s="45">
        <v>45383</v>
      </c>
      <c r="AB158" s="46">
        <f ca="1">($T$1-Table9[[#This Row],[Date in Position]])/365</f>
        <v>2.555156896879764</v>
      </c>
      <c r="AC158" s="43" t="s">
        <v>146</v>
      </c>
      <c r="AD158" s="43">
        <v>2021</v>
      </c>
      <c r="AE158" s="43" t="s">
        <v>147</v>
      </c>
      <c r="AF158" s="43" t="s">
        <v>148</v>
      </c>
      <c r="AG158" s="47" t="s">
        <v>1309</v>
      </c>
      <c r="AH158" s="47" t="s">
        <v>1310</v>
      </c>
      <c r="AI158" s="47" t="s">
        <v>1311</v>
      </c>
      <c r="AJ158" s="42" t="s">
        <v>513</v>
      </c>
      <c r="AK158" s="48" t="s">
        <v>1312</v>
      </c>
      <c r="AL158" s="42" t="s">
        <v>380</v>
      </c>
      <c r="AM158" s="369" t="s">
        <v>1313</v>
      </c>
      <c r="AN158" s="373">
        <v>2</v>
      </c>
      <c r="AO158" s="374">
        <v>2</v>
      </c>
      <c r="AP158" s="374">
        <v>2</v>
      </c>
      <c r="AQ158" s="374">
        <v>2</v>
      </c>
      <c r="AR158" s="374">
        <v>2</v>
      </c>
      <c r="AS158" s="374">
        <v>3</v>
      </c>
      <c r="AT158" s="374">
        <v>2</v>
      </c>
      <c r="AU158" s="374">
        <v>2</v>
      </c>
      <c r="AV158" s="374">
        <v>1</v>
      </c>
      <c r="AW158" s="374">
        <v>1</v>
      </c>
      <c r="AX158" s="374">
        <v>3</v>
      </c>
      <c r="AY158" s="374">
        <v>2</v>
      </c>
      <c r="AZ158" s="374">
        <v>2</v>
      </c>
      <c r="BA158" s="374">
        <v>2</v>
      </c>
      <c r="BB158" s="374">
        <v>2</v>
      </c>
      <c r="BC158" s="374">
        <v>1</v>
      </c>
      <c r="BD158" s="374">
        <v>0</v>
      </c>
      <c r="BE158" s="374">
        <v>1</v>
      </c>
      <c r="BF158" s="374">
        <v>1</v>
      </c>
      <c r="BG158" s="374">
        <v>2</v>
      </c>
      <c r="BH158" s="374">
        <v>1</v>
      </c>
      <c r="BI158" s="374">
        <v>0</v>
      </c>
      <c r="BJ158" s="374">
        <v>0</v>
      </c>
      <c r="BK158" s="375">
        <v>2</v>
      </c>
      <c r="BL158" s="325">
        <f>IF(AND(All!$V158="P1",All!$AE158="RDP"),Ruler!E$6,IF(AND(All!$V158="P2",All!$AE158="RDP"),Ruler!E$7,IF(AND(All!$V158="P3",All!$AE158="RDP"),Ruler!E$8,IF(AND(All!$V158="P4",All!$AE158="RDP"),Ruler!E$9,IF(AND(All!$V158="P5",All!$AE158="RDP"),Ruler!E$10,IF(AND(All!$V158="P6",All!$AE158="RDP"),Ruler!E$11,IF(AND(All!$V158="P7",All!$AE158="RDP"),Ruler!E$12,IF(AND(All!$V158="P8",All!$AE158="RDP"),Ruler!E$13,IF(AND(All!$V158="P9",All!$AE158="RDP"),Ruler!E$14,IF(AND(All!$V158="P1",All!$AE158="RMS"),Ruler!E$6,IF(AND(All!$V158="P2",All!$AE158="RMS"),Ruler!E$15,IF(AND(All!$V158="P3",All!$AE158="RMS"),Ruler!E$16,IF(AND(All!$V158="P4",All!$AE158="RMS"),Ruler!E$17,IF(AND(All!$V158="P5",All!$AE158="RMS"),Ruler!E$18,IF(AND(All!$V158="P6",All!$AE158="RMS"),Ruler!E$19,IF(AND(All!$V158="P7",All!$AE158="RMS"),Ruler!E$20,IF(AND(All!$V158="P8",All!$AE158="RMS"),Ruler!E$21,IF(AND(All!$V158="P9",All!$AE158="RMS"),Ruler!E$22,IF(AND(All!$V158="P1",All!$AE158="RSS"),Ruler!E$6,IF(AND(All!$V158="P2",All!$AE158="RSS"),Ruler!E$23,IF(AND(All!$V158="P3",All!$AE158="RSS"),Ruler!E$24,IF(AND(All!$V158="P4",All!$AE158="RSS"),Ruler!E$25,IF(AND(All!$V158="P5",All!$AE158="RSS"),Ruler!E$26,IF(AND(All!$V158="P6",All!$AE158="RSS"),Ruler!E$27,IF(AND(All!$V158="P7",All!$AE158="RSS"),Ruler!E$28,IF(AND(All!$V158="P8",All!$AE158="RSS"),Ruler!E$29,IF(AND(All!$V158="P9",All!$AE158="RSS"),Ruler!E$30,0)))))))))))))))))))))))))))</f>
        <v>3</v>
      </c>
      <c r="BM158" s="325">
        <f>IF(AND(All!$V158="P1",All!$AE158="RDP"),Ruler!F$6,IF(AND(All!$V158="P2",All!$AE158="RDP"),Ruler!F$7,IF(AND(All!$V158="P3",All!$AE158="RDP"),Ruler!F$8,IF(AND(All!$V158="P4",All!$AE158="RDP"),Ruler!F$9,IF(AND(All!$V158="P5",All!$AE158="RDP"),Ruler!F$10,IF(AND(All!$V158="P6",All!$AE158="RDP"),Ruler!F$11,IF(AND(All!$V158="P7",All!$AE158="RDP"),Ruler!F$12,IF(AND(All!$V158="P8",All!$AE158="RDP"),Ruler!F$13,IF(AND(All!$V158="P9",All!$AE158="RDP"),Ruler!F$14,IF(AND(All!$V158="P1",All!$AE158="RMS"),Ruler!F$6,IF(AND(All!$V158="P2",All!$AE158="RMS"),Ruler!F$15,IF(AND(All!$V158="P3",All!$AE158="RMS"),Ruler!F$16,IF(AND(All!$V158="P4",All!$AE158="RMS"),Ruler!F$17,IF(AND(All!$V158="P5",All!$AE158="RMS"),Ruler!F$18,IF(AND(All!$V158="P6",All!$AE158="RMS"),Ruler!F$19,IF(AND(All!$V158="P7",All!$AE158="RMS"),Ruler!F$20,IF(AND(All!$V158="P8",All!$AE158="RMS"),Ruler!F$21,IF(AND(All!$V158="P9",All!$AE158="RMS"),Ruler!F$22,IF(AND(All!$V158="P1",All!$AE158="RSS"),Ruler!F$6,IF(AND(All!$V158="P2",All!$AE158="RSS"),Ruler!F$23,IF(AND(All!$V158="P3",All!$AE158="RSS"),Ruler!F$24,IF(AND(All!$V158="P4",All!$AE158="RSS"),Ruler!F$25,IF(AND(All!$V158="P5",All!$AE158="RSS"),Ruler!F$26,IF(AND(All!$V158="P6",All!$AE158="RSS"),Ruler!F$27,IF(AND(All!$V158="P7",All!$AE158="RSS"),Ruler!F$28,IF(AND(All!$V158="P8",All!$AE158="RSS"),Ruler!F$29,IF(AND(All!$V158="P9",All!$AE158="RSS"),Ruler!F$30,0)))))))))))))))))))))))))))</f>
        <v>3</v>
      </c>
      <c r="BN158" s="325">
        <f>IF(AND(All!$V158="P1",All!$AE158="RDP"),Ruler!G$6,IF(AND(All!$V158="P2",All!$AE158="RDP"),Ruler!G$7,IF(AND(All!$V158="P3",All!$AE158="RDP"),Ruler!G$8,IF(AND(All!$V158="P4",All!$AE158="RDP"),Ruler!G$9,IF(AND(All!$V158="P5",All!$AE158="RDP"),Ruler!G$10,IF(AND(All!$V158="P6",All!$AE158="RDP"),Ruler!G$11,IF(AND(All!$V158="P7",All!$AE158="RDP"),Ruler!G$12,IF(AND(All!$V158="P8",All!$AE158="RDP"),Ruler!G$13,IF(AND(All!$V158="P9",All!$AE158="RDP"),Ruler!G$14,IF(AND(All!$V158="P1",All!$AE158="RMS"),Ruler!G$6,IF(AND(All!$V158="P2",All!$AE158="RMS"),Ruler!G$15,IF(AND(All!$V158="P3",All!$AE158="RMS"),Ruler!G$16,IF(AND(All!$V158="P4",All!$AE158="RMS"),Ruler!G$17,IF(AND(All!$V158="P5",All!$AE158="RMS"),Ruler!G$18,IF(AND(All!$V158="P6",All!$AE158="RMS"),Ruler!G$19,IF(AND(All!$V158="P7",All!$AE158="RMS"),Ruler!G$20,IF(AND(All!$V158="P8",All!$AE158="RMS"),Ruler!G$21,IF(AND(All!$V158="P9",All!$AE158="RMS"),Ruler!G$22,IF(AND(All!$V158="P1",All!$AE158="RSS"),Ruler!G$6,IF(AND(All!$V158="P2",All!$AE158="RSS"),Ruler!G$23,IF(AND(All!$V158="P3",All!$AE158="RSS"),Ruler!G$24,IF(AND(All!$V158="P4",All!$AE158="RSS"),Ruler!G$25,IF(AND(All!$V158="P5",All!$AE158="RSS"),Ruler!G$26,IF(AND(All!$V158="P6",All!$AE158="RSS"),Ruler!G$27,IF(AND(All!$V158="P7",All!$AE158="RSS"),Ruler!G$28,IF(AND(All!$V158="P8",All!$AE158="RSS"),Ruler!G$29,IF(AND(All!$V158="P9",All!$AE158="RSS"),Ruler!G$30,0)))))))))))))))))))))))))))</f>
        <v>2</v>
      </c>
      <c r="BO158" s="325">
        <f>IF(AND(All!$V158="P1",All!$AE158="RDP"),Ruler!H$6,IF(AND(All!$V158="P2",All!$AE158="RDP"),Ruler!H$7,IF(AND(All!$V158="P3",All!$AE158="RDP"),Ruler!H$8,IF(AND(All!$V158="P4",All!$AE158="RDP"),Ruler!H$9,IF(AND(All!$V158="P5",All!$AE158="RDP"),Ruler!H$10,IF(AND(All!$V158="P6",All!$AE158="RDP"),Ruler!H$11,IF(AND(All!$V158="P7",All!$AE158="RDP"),Ruler!H$12,IF(AND(All!$V158="P8",All!$AE158="RDP"),Ruler!H$13,IF(AND(All!$V158="P9",All!$AE158="RDP"),Ruler!H$14,IF(AND(All!$V158="P1",All!$AE158="RMS"),Ruler!H$6,IF(AND(All!$V158="P2",All!$AE158="RMS"),Ruler!H$15,IF(AND(All!$V158="P3",All!$AE158="RMS"),Ruler!H$16,IF(AND(All!$V158="P4",All!$AE158="RMS"),Ruler!H$17,IF(AND(All!$V158="P5",All!$AE158="RMS"),Ruler!H$18,IF(AND(All!$V158="P6",All!$AE158="RMS"),Ruler!H$19,IF(AND(All!$V158="P7",All!$AE158="RMS"),Ruler!H$20,IF(AND(All!$V158="P8",All!$AE158="RMS"),Ruler!H$21,IF(AND(All!$V158="P9",All!$AE158="RMS"),Ruler!H$22,IF(AND(All!$V158="P1",All!$AE158="RSS"),Ruler!H$6,IF(AND(All!$V158="P2",All!$AE158="RSS"),Ruler!H$23,IF(AND(All!$V158="P3",All!$AE158="RSS"),Ruler!H$24,IF(AND(All!$V158="P4",All!$AE158="RSS"),Ruler!H$25,IF(AND(All!$V158="P5",All!$AE158="RSS"),Ruler!H$26,IF(AND(All!$V158="P6",All!$AE158="RSS"),Ruler!H$27,IF(AND(All!$V158="P7",All!$AE158="RSS"),Ruler!H$28,IF(AND(All!$V158="P8",All!$AE158="RSS"),Ruler!H$29,IF(AND(All!$V158="P9",All!$AE158="RSS"),Ruler!H$30,0)))))))))))))))))))))))))))</f>
        <v>3</v>
      </c>
      <c r="BP158" s="325">
        <f>IF(AND(All!$V158="P1",All!$AE158="RDP"),Ruler!I$6,IF(AND(All!$V158="P2",All!$AE158="RDP"),Ruler!I$7,IF(AND(All!$V158="P3",All!$AE158="RDP"),Ruler!I$8,IF(AND(All!$V158="P4",All!$AE158="RDP"),Ruler!I$9,IF(AND(All!$V158="P5",All!$AE158="RDP"),Ruler!I$10,IF(AND(All!$V158="P6",All!$AE158="RDP"),Ruler!I$11,IF(AND(All!$V158="P7",All!$AE158="RDP"),Ruler!I$12,IF(AND(All!$V158="P8",All!$AE158="RDP"),Ruler!I$13,IF(AND(All!$V158="P9",All!$AE158="RDP"),Ruler!I$14,IF(AND(All!$V158="P1",All!$AE158="RMS"),Ruler!I$6,IF(AND(All!$V158="P2",All!$AE158="RMS"),Ruler!I$15,IF(AND(All!$V158="P3",All!$AE158="RMS"),Ruler!I$16,IF(AND(All!$V158="P4",All!$AE158="RMS"),Ruler!I$17,IF(AND(All!$V158="P5",All!$AE158="RMS"),Ruler!I$18,IF(AND(All!$V158="P6",All!$AE158="RMS"),Ruler!I$19,IF(AND(All!$V158="P7",All!$AE158="RMS"),Ruler!I$20,IF(AND(All!$V158="P8",All!$AE158="RMS"),Ruler!I$21,IF(AND(All!$V158="P9",All!$AE158="RMS"),Ruler!I$22,IF(AND(All!$V158="P1",All!$AE158="RSS"),Ruler!I$6,IF(AND(All!$V158="P2",All!$AE158="RSS"),Ruler!I$23,IF(AND(All!$V158="P3",All!$AE158="RSS"),Ruler!I$24,IF(AND(All!$V158="P4",All!$AE158="RSS"),Ruler!I$25,IF(AND(All!$V158="P5",All!$AE158="RSS"),Ruler!I$26,IF(AND(All!$V158="P6",All!$AE158="RSS"),Ruler!I$27,IF(AND(All!$V158="P7",All!$AE158="RSS"),Ruler!I$28,IF(AND(All!$V158="P8",All!$AE158="RSS"),Ruler!I$29,IF(AND(All!$V158="P9",All!$AE158="RSS"),Ruler!I$30,0)))))))))))))))))))))))))))</f>
        <v>3</v>
      </c>
      <c r="BQ158" s="325">
        <f>IF(AND(All!$V158="P1",All!$AE158="RDP"),Ruler!J$6,IF(AND(All!$V158="P2",All!$AE158="RDP"),Ruler!J$7,IF(AND(All!$V158="P3",All!$AE158="RDP"),Ruler!J$8,IF(AND(All!$V158="P4",All!$AE158="RDP"),Ruler!J$9,IF(AND(All!$V158="P5",All!$AE158="RDP"),Ruler!J$10,IF(AND(All!$V158="P6",All!$AE158="RDP"),Ruler!J$11,IF(AND(All!$V158="P7",All!$AE158="RDP"),Ruler!J$12,IF(AND(All!$V158="P8",All!$AE158="RDP"),Ruler!J$13,IF(AND(All!$V158="P9",All!$AE158="RDP"),Ruler!J$14,IF(AND(All!$V158="P1",All!$AE158="RMS"),Ruler!J$6,IF(AND(All!$V158="P2",All!$AE158="RMS"),Ruler!J$15,IF(AND(All!$V158="P3",All!$AE158="RMS"),Ruler!J$16,IF(AND(All!$V158="P4",All!$AE158="RMS"),Ruler!J$17,IF(AND(All!$V158="P5",All!$AE158="RMS"),Ruler!J$18,IF(AND(All!$V158="P6",All!$AE158="RMS"),Ruler!J$19,IF(AND(All!$V158="P7",All!$AE158="RMS"),Ruler!J$20,IF(AND(All!$V158="P8",All!$AE158="RMS"),Ruler!J$21,IF(AND(All!$V158="P9",All!$AE158="RMS"),Ruler!J$22,IF(AND(All!$V158="P1",All!$AE158="RSS"),Ruler!J$6,IF(AND(All!$V158="P2",All!$AE158="RSS"),Ruler!J$23,IF(AND(All!$V158="P3",All!$AE158="RSS"),Ruler!J$24,IF(AND(All!$V158="P4",All!$AE158="RSS"),Ruler!J$25,IF(AND(All!$V158="P5",All!$AE158="RSS"),Ruler!J$26,IF(AND(All!$V158="P6",All!$AE158="RSS"),Ruler!J$27,IF(AND(All!$V158="P7",All!$AE158="RSS"),Ruler!J$28,IF(AND(All!$V158="P8",All!$AE158="RSS"),Ruler!J$29,IF(AND(All!$V158="P9",All!$AE158="RSS"),Ruler!J$30,0)))))))))))))))))))))))))))</f>
        <v>2</v>
      </c>
      <c r="BR158" s="325">
        <f>IF(AND(All!$V158="P1",All!$AE158="RDP"),Ruler!K$6,IF(AND(All!$V158="P2",All!$AE158="RDP"),Ruler!K$7,IF(AND(All!$V158="P3",All!$AE158="RDP"),Ruler!K$8,IF(AND(All!$V158="P4",All!$AE158="RDP"),Ruler!K$9,IF(AND(All!$V158="P5",All!$AE158="RDP"),Ruler!K$10,IF(AND(All!$V158="P6",All!$AE158="RDP"),Ruler!K$11,IF(AND(All!$V158="P7",All!$AE158="RDP"),Ruler!K$12,IF(AND(All!$V158="P8",All!$AE158="RDP"),Ruler!K$13,IF(AND(All!$V158="P9",All!$AE158="RDP"),Ruler!K$14,IF(AND(All!$V158="P1",All!$AE158="RMS"),Ruler!K$6,IF(AND(All!$V158="P2",All!$AE158="RMS"),Ruler!K$15,IF(AND(All!$V158="P3",All!$AE158="RMS"),Ruler!K$16,IF(AND(All!$V158="P4",All!$AE158="RMS"),Ruler!K$17,IF(AND(All!$V158="P5",All!$AE158="RMS"),Ruler!K$18,IF(AND(All!$V158="P6",All!$AE158="RMS"),Ruler!K$19,IF(AND(All!$V158="P7",All!$AE158="RMS"),Ruler!K$20,IF(AND(All!$V158="P8",All!$AE158="RMS"),Ruler!K$21,IF(AND(All!$V158="P9",All!$AE158="RMS"),Ruler!K$22,IF(AND(All!$V158="P1",All!$AE158="RSS"),Ruler!K$6,IF(AND(All!$V158="P2",All!$AE158="RSS"),Ruler!K$23,IF(AND(All!$V158="P3",All!$AE158="RSS"),Ruler!K$24,IF(AND(All!$V158="P4",All!$AE158="RSS"),Ruler!K$25,IF(AND(All!$V158="P5",All!$AE158="RSS"),Ruler!K$26,IF(AND(All!$V158="P6",All!$AE158="RSS"),Ruler!K$27,IF(AND(All!$V158="P7",All!$AE158="RSS"),Ruler!K$28,IF(AND(All!$V158="P8",All!$AE158="RSS"),Ruler!K$29,IF(AND(All!$V158="P9",All!$AE158="RSS"),Ruler!K$30,0)))))))))))))))))))))))))))</f>
        <v>3</v>
      </c>
      <c r="BS158" s="325">
        <f>IF(AND(All!$V158="P1",All!$AE158="RDP"),Ruler!L$6,IF(AND(All!$V158="P2",All!$AE158="RDP"),Ruler!L$7,IF(AND(All!$V158="P3",All!$AE158="RDP"),Ruler!L$8,IF(AND(All!$V158="P4",All!$AE158="RDP"),Ruler!L$9,IF(AND(All!$V158="P5",All!$AE158="RDP"),Ruler!L$10,IF(AND(All!$V158="P6",All!$AE158="RDP"),Ruler!L$11,IF(AND(All!$V158="P7",All!$AE158="RDP"),Ruler!L$12,IF(AND(All!$V158="P8",All!$AE158="RDP"),Ruler!L$13,IF(AND(All!$V158="P9",All!$AE158="RDP"),Ruler!L$14,IF(AND(All!$V158="P1",All!$AE158="RMS"),Ruler!L$6,IF(AND(All!$V158="P2",All!$AE158="RMS"),Ruler!L$15,IF(AND(All!$V158="P3",All!$AE158="RMS"),Ruler!L$16,IF(AND(All!$V158="P4",All!$AE158="RMS"),Ruler!L$17,IF(AND(All!$V158="P5",All!$AE158="RMS"),Ruler!L$18,IF(AND(All!$V158="P6",All!$AE158="RMS"),Ruler!L$19,IF(AND(All!$V158="P7",All!$AE158="RMS"),Ruler!L$20,IF(AND(All!$V158="P8",All!$AE158="RMS"),Ruler!L$21,IF(AND(All!$V158="P9",All!$AE158="RMS"),Ruler!L$22,IF(AND(All!$V158="P1",All!$AE158="RSS"),Ruler!L$6,IF(AND(All!$V158="P2",All!$AE158="RSS"),Ruler!L$23,IF(AND(All!$V158="P3",All!$AE158="RSS"),Ruler!L$24,IF(AND(All!$V158="P4",All!$AE158="RSS"),Ruler!L$25,IF(AND(All!$V158="P5",All!$AE158="RSS"),Ruler!L$26,IF(AND(All!$V158="P6",All!$AE158="RSS"),Ruler!L$27,IF(AND(All!$V158="P7",All!$AE158="RSS"),Ruler!L$28,IF(AND(All!$V158="P8",All!$AE158="RSS"),Ruler!L$29,IF(AND(All!$V158="P9",All!$AE158="RSS"),Ruler!L$30,0)))))))))))))))))))))))))))</f>
        <v>3</v>
      </c>
      <c r="BT158" s="325">
        <f>IF(AND(All!$V158="P1",All!$AE158="RDP"),Ruler!M$6,IF(AND(All!$V158="P2",All!$AE158="RDP"),Ruler!M$7,IF(AND(All!$V158="P3",All!$AE158="RDP"),Ruler!M$8,IF(AND(All!$V158="P4",All!$AE158="RDP"),Ruler!M$9,IF(AND(All!$V158="P5",All!$AE158="RDP"),Ruler!M$10,IF(AND(All!$V158="P6",All!$AE158="RDP"),Ruler!M$11,IF(AND(All!$V158="P7",All!$AE158="RDP"),Ruler!M$12,IF(AND(All!$V158="P8",All!$AE158="RDP"),Ruler!M$13,IF(AND(All!$V158="P9",All!$AE158="RDP"),Ruler!M$14,IF(AND(All!$V158="P1",All!$AE158="RMS"),Ruler!M$6,IF(AND(All!$V158="P2",All!$AE158="RMS"),Ruler!M$15,IF(AND(All!$V158="P3",All!$AE158="RMS"),Ruler!M$16,IF(AND(All!$V158="P4",All!$AE158="RMS"),Ruler!M$17,IF(AND(All!$V158="P5",All!$AE158="RMS"),Ruler!M$18,IF(AND(All!$V158="P6",All!$AE158="RMS"),Ruler!M$19,IF(AND(All!$V158="P7",All!$AE158="RMS"),Ruler!M$20,IF(AND(All!$V158="P8",All!$AE158="RMS"),Ruler!M$21,IF(AND(All!$V158="P9",All!$AE158="RMS"),Ruler!M$22,IF(AND(All!$V158="P1",All!$AE158="RSS"),Ruler!M$6,IF(AND(All!$V158="P2",All!$AE158="RSS"),Ruler!M$23,IF(AND(All!$V158="P3",All!$AE158="RSS"),Ruler!M$24,IF(AND(All!$V158="P4",All!$AE158="RSS"),Ruler!M$25,IF(AND(All!$V158="P5",All!$AE158="RSS"),Ruler!M$26,IF(AND(All!$V158="P6",All!$AE158="RSS"),Ruler!M$27,IF(AND(All!$V158="P7",All!$AE158="RSS"),Ruler!M$28,IF(AND(All!$V158="P8",All!$AE158="RSS"),Ruler!M$29,IF(AND(All!$V158="P9",All!$AE158="RSS"),Ruler!M$30,0)))))))))))))))))))))))))))</f>
        <v>3</v>
      </c>
      <c r="BU158" s="325">
        <f>IF(AND(All!$V158="P1",All!$AE158="RDP"),Ruler!N$6,IF(AND(All!$V158="P2",All!$AE158="RDP"),Ruler!N$7,IF(AND(All!$V158="P3",All!$AE158="RDP"),Ruler!N$8,IF(AND(All!$V158="P4",All!$AE158="RDP"),Ruler!N$9,IF(AND(All!$V158="P5",All!$AE158="RDP"),Ruler!N$10,IF(AND(All!$V158="P6",All!$AE158="RDP"),Ruler!N$11,IF(AND(All!$V158="P7",All!$AE158="RDP"),Ruler!N$12,IF(AND(All!$V158="P8",All!$AE158="RDP"),Ruler!N$13,IF(AND(All!$V158="P9",All!$AE158="RDP"),Ruler!N$14,IF(AND(All!$V158="P1",All!$AE158="RMS"),Ruler!N$6,IF(AND(All!$V158="P2",All!$AE158="RMS"),Ruler!N$15,IF(AND(All!$V158="P3",All!$AE158="RMS"),Ruler!N$16,IF(AND(All!$V158="P4",All!$AE158="RMS"),Ruler!N$17,IF(AND(All!$V158="P5",All!$AE158="RMS"),Ruler!N$18,IF(AND(All!$V158="P6",All!$AE158="RMS"),Ruler!N$19,IF(AND(All!$V158="P7",All!$AE158="RMS"),Ruler!N$20,IF(AND(All!$V158="P8",All!$AE158="RMS"),Ruler!N$21,IF(AND(All!$V158="P9",All!$AE158="RMS"),Ruler!N$22,IF(AND(All!$V158="P1",All!$AE158="RSS"),Ruler!N$6,IF(AND(All!$V158="P2",All!$AE158="RSS"),Ruler!N$23,IF(AND(All!$V158="P3",All!$AE158="RSS"),Ruler!N$24,IF(AND(All!$V158="P4",All!$AE158="RSS"),Ruler!N$25,IF(AND(All!$V158="P5",All!$AE158="RSS"),Ruler!N$26,IF(AND(All!$V158="P6",All!$AE158="RSS"),Ruler!N$27,IF(AND(All!$V158="P7",All!$AE158="RSS"),Ruler!N$28,IF(AND(All!$V158="P8",All!$AE158="RSS"),Ruler!N$29,IF(AND(All!$V158="P9",All!$AE158="RSS"),Ruler!N$30,0)))))))))))))))))))))))))))</f>
        <v>2</v>
      </c>
      <c r="BV158" s="325">
        <f>IF(AND(All!$V158="P1",All!$AE158="RDP"),Ruler!O$6,IF(AND(All!$V158="P2",All!$AE158="RDP"),Ruler!O$7,IF(AND(All!$V158="P3",All!$AE158="RDP"),Ruler!O$8,IF(AND(All!$V158="P4",All!$AE158="RDP"),Ruler!O$9,IF(AND(All!$V158="P5",All!$AE158="RDP"),Ruler!O$10,IF(AND(All!$V158="P6",All!$AE158="RDP"),Ruler!O$11,IF(AND(All!$V158="P7",All!$AE158="RDP"),Ruler!O$12,IF(AND(All!$V158="P8",All!$AE158="RDP"),Ruler!O$13,IF(AND(All!$V158="P9",All!$AE158="RDP"),Ruler!O$14,IF(AND(All!$V158="P1",All!$AE158="RMS"),Ruler!O$6,IF(AND(All!$V158="P2",All!$AE158="RMS"),Ruler!O$15,IF(AND(All!$V158="P3",All!$AE158="RMS"),Ruler!O$16,IF(AND(All!$V158="P4",All!$AE158="RMS"),Ruler!O$17,IF(AND(All!$V158="P5",All!$AE158="RMS"),Ruler!O$18,IF(AND(All!$V158="P6",All!$AE158="RMS"),Ruler!O$19,IF(AND(All!$V158="P7",All!$AE158="RMS"),Ruler!O$20,IF(AND(All!$V158="P8",All!$AE158="RMS"),Ruler!O$21,IF(AND(All!$V158="P9",All!$AE158="RMS"),Ruler!O$22,IF(AND(All!$V158="P1",All!$AE158="RSS"),Ruler!O$6,IF(AND(All!$V158="P2",All!$AE158="RSS"),Ruler!O$23,IF(AND(All!$V158="P3",All!$AE158="RSS"),Ruler!O$24,IF(AND(All!$V158="P4",All!$AE158="RSS"),Ruler!O$25,IF(AND(All!$V158="P5",All!$AE158="RSS"),Ruler!O$26,IF(AND(All!$V158="P6",All!$AE158="RSS"),Ruler!O$27,IF(AND(All!$V158="P7",All!$AE158="RSS"),Ruler!O$28,IF(AND(All!$V158="P8",All!$AE158="RSS"),Ruler!O$29,IF(AND(All!$V158="P9",All!$AE158="RSS"),Ruler!O$30,0)))))))))))))))))))))))))))</f>
        <v>3</v>
      </c>
      <c r="BW158" s="325">
        <f>IF(AND(All!$V158="P1",All!$AE158="RDP"),Ruler!P$6,IF(AND(All!$V158="P2",All!$AE158="RDP"),Ruler!P$7,IF(AND(All!$V158="P3",All!$AE158="RDP"),Ruler!P$8,IF(AND(All!$V158="P4",All!$AE158="RDP"),Ruler!P$9,IF(AND(All!$V158="P5",All!$AE158="RDP"),Ruler!P$10,IF(AND(All!$V158="P6",All!$AE158="RDP"),Ruler!P$11,IF(AND(All!$V158="P7",All!$AE158="RDP"),Ruler!P$12,IF(AND(All!$V158="P8",All!$AE158="RDP"),Ruler!P$13,IF(AND(All!$V158="P9",All!$AE158="RDP"),Ruler!P$14,IF(AND(All!$V158="P1",All!$AE158="RMS"),Ruler!P$6,IF(AND(All!$V158="P2",All!$AE158="RMS"),Ruler!P$15,IF(AND(All!$V158="P3",All!$AE158="RMS"),Ruler!P$16,IF(AND(All!$V158="P4",All!$AE158="RMS"),Ruler!P$17,IF(AND(All!$V158="P5",All!$AE158="RMS"),Ruler!P$18,IF(AND(All!$V158="P6",All!$AE158="RMS"),Ruler!P$19,IF(AND(All!$V158="P7",All!$AE158="RMS"),Ruler!P$20,IF(AND(All!$V158="P8",All!$AE158="RMS"),Ruler!P$21,IF(AND(All!$V158="P9",All!$AE158="RMS"),Ruler!P$22,IF(AND(All!$V158="P1",All!$AE158="RSS"),Ruler!P$6,IF(AND(All!$V158="P2",All!$AE158="RSS"),Ruler!P$23,IF(AND(All!$V158="P3",All!$AE158="RSS"),Ruler!P$24,IF(AND(All!$V158="P4",All!$AE158="RSS"),Ruler!P$25,IF(AND(All!$V158="P5",All!$AE158="RSS"),Ruler!P$26,IF(AND(All!$V158="P6",All!$AE158="RSS"),Ruler!P$27,IF(AND(All!$V158="P7",All!$AE158="RSS"),Ruler!P$28,IF(AND(All!$V158="P8",All!$AE158="RSS"),Ruler!P$29,IF(AND(All!$V158="P9",All!$AE158="RSS"),Ruler!P$30,0)))))))))))))))))))))))))))</f>
        <v>2</v>
      </c>
      <c r="BX158" s="325">
        <f>IF(AND(All!$V158="P1",All!$AE158="RDP"),Ruler!Q$6,IF(AND(All!$V158="P2",All!$AE158="RDP"),Ruler!Q$7,IF(AND(All!$V158="P3",All!$AE158="RDP"),Ruler!Q$8,IF(AND(All!$V158="P4",All!$AE158="RDP"),Ruler!Q$9,IF(AND(All!$V158="P5",All!$AE158="RDP"),Ruler!Q$10,IF(AND(All!$V158="P6",All!$AE158="RDP"),Ruler!Q$11,IF(AND(All!$V158="P7",All!$AE158="RDP"),Ruler!Q$12,IF(AND(All!$V158="P8",All!$AE158="RDP"),Ruler!Q$13,IF(AND(All!$V158="P9",All!$AE158="RDP"),Ruler!Q$14,IF(AND(All!$V158="P1",All!$AE158="RMS"),Ruler!Q$6,IF(AND(All!$V158="P2",All!$AE158="RMS"),Ruler!Q$15,IF(AND(All!$V158="P3",All!$AE158="RMS"),Ruler!Q$16,IF(AND(All!$V158="P4",All!$AE158="RMS"),Ruler!Q$17,IF(AND(All!$V158="P5",All!$AE158="RMS"),Ruler!Q$18,IF(AND(All!$V158="P6",All!$AE158="RMS"),Ruler!Q$19,IF(AND(All!$V158="P7",All!$AE158="RMS"),Ruler!Q$20,IF(AND(All!$V158="P8",All!$AE158="RMS"),Ruler!Q$21,IF(AND(All!$V158="P9",All!$AE158="RMS"),Ruler!Q$22,IF(AND(All!$V158="P1",All!$AE158="RSS"),Ruler!Q$6,IF(AND(All!$V158="P2",All!$AE158="RSS"),Ruler!Q$23,IF(AND(All!$V158="P3",All!$AE158="RSS"),Ruler!Q$24,IF(AND(All!$V158="P4",All!$AE158="RSS"),Ruler!Q$25,IF(AND(All!$V158="P5",All!$AE158="RSS"),Ruler!Q$26,IF(AND(All!$V158="P6",All!$AE158="RSS"),Ruler!Q$27,IF(AND(All!$V158="P7",All!$AE158="RSS"),Ruler!Q$28,IF(AND(All!$V158="P8",All!$AE158="RSS"),Ruler!Q$29,IF(AND(All!$V158="P9",All!$AE158="RSS"),Ruler!Q$30,0)))))))))))))))))))))))))))</f>
        <v>3</v>
      </c>
      <c r="BY158" s="325">
        <f>IF(AND(All!$V158="P1",All!$AE158="RDP"),Ruler!R$6,IF(AND(All!$V158="P2",All!$AE158="RDP"),Ruler!R$7,IF(AND(All!$V158="P3",All!$AE158="RDP"),Ruler!R$8,IF(AND(All!$V158="P4",All!$AE158="RDP"),Ruler!R$9,IF(AND(All!$V158="P5",All!$AE158="RDP"),Ruler!R$10,IF(AND(All!$V158="P6",All!$AE158="RDP"),Ruler!R$11,IF(AND(All!$V158="P7",All!$AE158="RDP"),Ruler!R$12,IF(AND(All!$V158="P8",All!$AE158="RDP"),Ruler!R$13,IF(AND(All!$V158="P9",All!$AE158="RDP"),Ruler!R$14,IF(AND(All!$V158="P1",All!$AE158="RMS"),Ruler!R$6,IF(AND(All!$V158="P2",All!$AE158="RMS"),Ruler!R$15,IF(AND(All!$V158="P3",All!$AE158="RMS"),Ruler!R$16,IF(AND(All!$V158="P4",All!$AE158="RMS"),Ruler!R$17,IF(AND(All!$V158="P5",All!$AE158="RMS"),Ruler!R$18,IF(AND(All!$V158="P6",All!$AE158="RMS"),Ruler!R$19,IF(AND(All!$V158="P7",All!$AE158="RMS"),Ruler!R$20,IF(AND(All!$V158="P8",All!$AE158="RMS"),Ruler!R$21,IF(AND(All!$V158="P9",All!$AE158="RMS"),Ruler!R$22,IF(AND(All!$V158="P1",All!$AE158="RSS"),Ruler!R$6,IF(AND(All!$V158="P2",All!$AE158="RSS"),Ruler!R$23,IF(AND(All!$V158="P3",All!$AE158="RSS"),Ruler!R$24,IF(AND(All!$V158="P4",All!$AE158="RSS"),Ruler!R$25,IF(AND(All!$V158="P5",All!$AE158="RSS"),Ruler!R$26,IF(AND(All!$V158="P6",All!$AE158="RSS"),Ruler!R$27,IF(AND(All!$V158="P7",All!$AE158="RSS"),Ruler!R$28,IF(AND(All!$V158="P8",All!$AE158="RSS"),Ruler!R$29,IF(AND(All!$V158="P9",All!$AE158="RSS"),Ruler!R$30,0)))))))))))))))))))))))))))</f>
        <v>3</v>
      </c>
      <c r="BZ158" s="325">
        <f>IF(AND(All!$V158="P1",All!$AE158="RDP"),Ruler!S$6,IF(AND(All!$V158="P2",All!$AE158="RDP"),Ruler!S$7,IF(AND(All!$V158="P3",All!$AE158="RDP"),Ruler!S$8,IF(AND(All!$V158="P4",All!$AE158="RDP"),Ruler!S$9,IF(AND(All!$V158="P5",All!$AE158="RDP"),Ruler!S$10,IF(AND(All!$V158="P6",All!$AE158="RDP"),Ruler!S$11,IF(AND(All!$V158="P7",All!$AE158="RDP"),Ruler!S$12,IF(AND(All!$V158="P8",All!$AE158="RDP"),Ruler!S$13,IF(AND(All!$V158="P9",All!$AE158="RDP"),Ruler!S$14,IF(AND(All!$V158="P1",All!$AE158="RMS"),Ruler!S$6,IF(AND(All!$V158="P2",All!$AE158="RMS"),Ruler!S$15,IF(AND(All!$V158="P3",All!$AE158="RMS"),Ruler!S$16,IF(AND(All!$V158="P4",All!$AE158="RMS"),Ruler!S$17,IF(AND(All!$V158="P5",All!$AE158="RMS"),Ruler!S$18,IF(AND(All!$V158="P6",All!$AE158="RMS"),Ruler!S$19,IF(AND(All!$V158="P7",All!$AE158="RMS"),Ruler!S$20,IF(AND(All!$V158="P8",All!$AE158="RMS"),Ruler!S$21,IF(AND(All!$V158="P9",All!$AE158="RMS"),Ruler!S$22,IF(AND(All!$V158="P1",All!$AE158="RSS"),Ruler!S$6,IF(AND(All!$V158="P2",All!$AE158="RSS"),Ruler!S$23,IF(AND(All!$V158="P3",All!$AE158="RSS"),Ruler!S$24,IF(AND(All!$V158="P4",All!$AE158="RSS"),Ruler!S$25,IF(AND(All!$V158="P5",All!$AE158="RSS"),Ruler!S$26,IF(AND(All!$V158="P6",All!$AE158="RSS"),Ruler!S$27,IF(AND(All!$V158="P7",All!$AE158="RSS"),Ruler!S$28,IF(AND(All!$V158="P8",All!$AE158="RSS"),Ruler!S$29,IF(AND(All!$V158="P9",All!$AE158="RSS"),Ruler!S$30,0)))))))))))))))))))))))))))</f>
        <v>2</v>
      </c>
      <c r="CA158" s="325">
        <f>IF(AND(All!$V158="P1",All!$AE158="RDP"),Ruler!T$6,IF(AND(All!$V158="P2",All!$AE158="RDP"),Ruler!T$7,IF(AND(All!$V158="P3",All!$AE158="RDP"),Ruler!T$8,IF(AND(All!$V158="P4",All!$AE158="RDP"),Ruler!T$9,IF(AND(All!$V158="P5",All!$AE158="RDP"),Ruler!T$10,IF(AND(All!$V158="P6",All!$AE158="RDP"),Ruler!T$11,IF(AND(All!$V158="P7",All!$AE158="RDP"),Ruler!T$12,IF(AND(All!$V158="P8",All!$AE158="RDP"),Ruler!T$13,IF(AND(All!$V158="P9",All!$AE158="RDP"),Ruler!T$14,IF(AND(All!$V158="P1",All!$AE158="RMS"),Ruler!T$6,IF(AND(All!$V158="P2",All!$AE158="RMS"),Ruler!T$15,IF(AND(All!$V158="P3",All!$AE158="RMS"),Ruler!T$16,IF(AND(All!$V158="P4",All!$AE158="RMS"),Ruler!T$17,IF(AND(All!$V158="P5",All!$AE158="RMS"),Ruler!T$18,IF(AND(All!$V158="P6",All!$AE158="RMS"),Ruler!T$19,IF(AND(All!$V158="P7",All!$AE158="RMS"),Ruler!T$20,IF(AND(All!$V158="P8",All!$AE158="RMS"),Ruler!T$21,IF(AND(All!$V158="P9",All!$AE158="RMS"),Ruler!T$22,IF(AND(All!$V158="P1",All!$AE158="RSS"),Ruler!T$6,IF(AND(All!$V158="P2",All!$AE158="RSS"),Ruler!T$23,IF(AND(All!$V158="P3",All!$AE158="RSS"),Ruler!T$24,IF(AND(All!$V158="P4",All!$AE158="RSS"),Ruler!T$25,IF(AND(All!$V158="P5",All!$AE158="RSS"),Ruler!T$26,IF(AND(All!$V158="P6",All!$AE158="RSS"),Ruler!T$27,IF(AND(All!$V158="P7",All!$AE158="RSS"),Ruler!T$28,IF(AND(All!$V158="P8",All!$AE158="RSS"),Ruler!T$29,IF(AND(All!$V158="P9",All!$AE158="RSS"),Ruler!T$30,0)))))))))))))))))))))))))))</f>
        <v>2</v>
      </c>
      <c r="CB158" s="325">
        <f>IF(AND(All!$V158="P1",All!$AE158="RDP"),Ruler!U$6,IF(AND(All!$V158="P2",All!$AE158="RDP"),Ruler!U$7,IF(AND(All!$V158="P3",All!$AE158="RDP"),Ruler!U$8,IF(AND(All!$V158="P4",All!$AE158="RDP"),Ruler!U$9,IF(AND(All!$V158="P5",All!$AE158="RDP"),Ruler!U$10,IF(AND(All!$V158="P6",All!$AE158="RDP"),Ruler!U$11,IF(AND(All!$V158="P7",All!$AE158="RDP"),Ruler!U$12,IF(AND(All!$V158="P8",All!$AE158="RDP"),Ruler!U$13,IF(AND(All!$V158="P9",All!$AE158="RDP"),Ruler!U$14,IF(AND(All!$V158="P1",All!$AE158="RMS"),Ruler!U$6,IF(AND(All!$V158="P2",All!$AE158="RMS"),Ruler!U$15,IF(AND(All!$V158="P3",All!$AE158="RMS"),Ruler!U$16,IF(AND(All!$V158="P4",All!$AE158="RMS"),Ruler!U$17,IF(AND(All!$V158="P5",All!$AE158="RMS"),Ruler!U$18,IF(AND(All!$V158="P6",All!$AE158="RMS"),Ruler!U$19,IF(AND(All!$V158="P7",All!$AE158="RMS"),Ruler!U$20,IF(AND(All!$V158="P8",All!$AE158="RMS"),Ruler!U$21,IF(AND(All!$V158="P9",All!$AE158="RMS"),Ruler!U$22,IF(AND(All!$V158="P1",All!$AE158="RSS"),Ruler!U$6,IF(AND(All!$V158="P2",All!$AE158="RSS"),Ruler!U$23,IF(AND(All!$V158="P3",All!$AE158="RSS"),Ruler!U$24,IF(AND(All!$V158="P4",All!$AE158="RSS"),Ruler!U$25,IF(AND(All!$V158="P5",All!$AE158="RSS"),Ruler!U$26,IF(AND(All!$V158="P6",All!$AE158="RSS"),Ruler!U$27,IF(AND(All!$V158="P7",All!$AE158="RSS"),Ruler!U$28,IF(AND(All!$V158="P8",All!$AE158="RSS"),Ruler!U$29,IF(AND(All!$V158="P9",All!$AE158="RSS"),Ruler!U$30,0)))))))))))))))))))))))))))</f>
        <v>2</v>
      </c>
      <c r="CC158" s="325">
        <f>IF(AND(All!$V158="P1",All!$AE158="RDP"),Ruler!V$6,IF(AND(All!$V158="P2",All!$AE158="RDP"),Ruler!V$7,IF(AND(All!$V158="P3",All!$AE158="RDP"),Ruler!V$8,IF(AND(All!$V158="P4",All!$AE158="RDP"),Ruler!V$9,IF(AND(All!$V158="P5",All!$AE158="RDP"),Ruler!V$10,IF(AND(All!$V158="P6",All!$AE158="RDP"),Ruler!V$11,IF(AND(All!$V158="P7",All!$AE158="RDP"),Ruler!V$12,IF(AND(All!$V158="P8",All!$AE158="RDP"),Ruler!V$13,IF(AND(All!$V158="P9",All!$AE158="RDP"),Ruler!V$14,IF(AND(All!$V158="P1",All!$AE158="RMS"),Ruler!V$6,IF(AND(All!$V158="P2",All!$AE158="RMS"),Ruler!V$15,IF(AND(All!$V158="P3",All!$AE158="RMS"),Ruler!V$16,IF(AND(All!$V158="P4",All!$AE158="RMS"),Ruler!V$17,IF(AND(All!$V158="P5",All!$AE158="RMS"),Ruler!V$18,IF(AND(All!$V158="P6",All!$AE158="RMS"),Ruler!V$19,IF(AND(All!$V158="P7",All!$AE158="RMS"),Ruler!V$20,IF(AND(All!$V158="P8",All!$AE158="RMS"),Ruler!V$21,IF(AND(All!$V158="P9",All!$AE158="RMS"),Ruler!V$22,IF(AND(All!$V158="P1",All!$AE158="RSS"),Ruler!V$6,IF(AND(All!$V158="P2",All!$AE158="RSS"),Ruler!V$23,IF(AND(All!$V158="P3",All!$AE158="RSS"),Ruler!V$24,IF(AND(All!$V158="P4",All!$AE158="RSS"),Ruler!V$25,IF(AND(All!$V158="P5",All!$AE158="RSS"),Ruler!V$26,IF(AND(All!$V158="P6",All!$AE158="RSS"),Ruler!V$27,IF(AND(All!$V158="P7",All!$AE158="RSS"),Ruler!V$28,IF(AND(All!$V158="P8",All!$AE158="RSS"),Ruler!V$29,IF(AND(All!$V158="P9",All!$AE158="RSS"),Ruler!V$30,0)))))))))))))))))))))))))))</f>
        <v>2</v>
      </c>
      <c r="CD158" s="325">
        <f>IF(AND(All!$V158="P1",All!$AE158="RDP"),Ruler!W$6,IF(AND(All!$V158="P2",All!$AE158="RDP"),Ruler!W$7,IF(AND(All!$V158="P3",All!$AE158="RDP"),Ruler!W$8,IF(AND(All!$V158="P4",All!$AE158="RDP"),Ruler!W$9,IF(AND(All!$V158="P5",All!$AE158="RDP"),Ruler!W$10,IF(AND(All!$V158="P6",All!$AE158="RDP"),Ruler!W$11,IF(AND(All!$V158="P7",All!$AE158="RDP"),Ruler!W$12,IF(AND(All!$V158="P8",All!$AE158="RDP"),Ruler!W$13,IF(AND(All!$V158="P9",All!$AE158="RDP"),Ruler!W$14,IF(AND(All!$V158="P1",All!$AE158="RMS"),Ruler!W$6,IF(AND(All!$V158="P2",All!$AE158="RMS"),Ruler!W$15,IF(AND(All!$V158="P3",All!$AE158="RMS"),Ruler!W$16,IF(AND(All!$V158="P4",All!$AE158="RMS"),Ruler!W$17,IF(AND(All!$V158="P5",All!$AE158="RMS"),Ruler!W$18,IF(AND(All!$V158="P6",All!$AE158="RMS"),Ruler!W$19,IF(AND(All!$V158="P7",All!$AE158="RMS"),Ruler!W$20,IF(AND(All!$V158="P8",All!$AE158="RMS"),Ruler!W$21,IF(AND(All!$V158="P9",All!$AE158="RMS"),Ruler!W$22,IF(AND(All!$V158="P1",All!$AE158="RSS"),Ruler!W$6,IF(AND(All!$V158="P2",All!$AE158="RSS"),Ruler!W$23,IF(AND(All!$V158="P3",All!$AE158="RSS"),Ruler!W$24,IF(AND(All!$V158="P4",All!$AE158="RSS"),Ruler!W$25,IF(AND(All!$V158="P5",All!$AE158="RSS"),Ruler!W$26,IF(AND(All!$V158="P6",All!$AE158="RSS"),Ruler!W$27,IF(AND(All!$V158="P7",All!$AE158="RSS"),Ruler!W$28,IF(AND(All!$V158="P8",All!$AE158="RSS"),Ruler!W$29,IF(AND(All!$V158="P9",All!$AE158="RSS"),Ruler!W$30,0)))))))))))))))))))))))))))</f>
        <v>2</v>
      </c>
      <c r="CE158" s="325">
        <f>IF(AND(All!$V158="P1",All!$AE158="RDP"),Ruler!X$6,IF(AND(All!$V158="P2",All!$AE158="RDP"),Ruler!X$7,IF(AND(All!$V158="P3",All!$AE158="RDP"),Ruler!X$8,IF(AND(All!$V158="P4",All!$AE158="RDP"),Ruler!X$9,IF(AND(All!$V158="P5",All!$AE158="RDP"),Ruler!X$10,IF(AND(All!$V158="P6",All!$AE158="RDP"),Ruler!X$11,IF(AND(All!$V158="P7",All!$AE158="RDP"),Ruler!X$12,IF(AND(All!$V158="P8",All!$AE158="RDP"),Ruler!X$13,IF(AND(All!$V158="P9",All!$AE158="RDP"),Ruler!X$14,IF(AND(All!$V158="P1",All!$AE158="RMS"),Ruler!X$6,IF(AND(All!$V158="P2",All!$AE158="RMS"),Ruler!X$15,IF(AND(All!$V158="P3",All!$AE158="RMS"),Ruler!X$16,IF(AND(All!$V158="P4",All!$AE158="RMS"),Ruler!X$17,IF(AND(All!$V158="P5",All!$AE158="RMS"),Ruler!X$18,IF(AND(All!$V158="P6",All!$AE158="RMS"),Ruler!X$19,IF(AND(All!$V158="P7",All!$AE158="RMS"),Ruler!X$20,IF(AND(All!$V158="P8",All!$AE158="RMS"),Ruler!X$21,IF(AND(All!$V158="P9",All!$AE158="RMS"),Ruler!X$22,IF(AND(All!$V158="P1",All!$AE158="RSS"),Ruler!X$6,IF(AND(All!$V158="P2",All!$AE158="RSS"),Ruler!X$23,IF(AND(All!$V158="P3",All!$AE158="RSS"),Ruler!X$24,IF(AND(All!$V158="P4",All!$AE158="RSS"),Ruler!X$25,IF(AND(All!$V158="P5",All!$AE158="RSS"),Ruler!X$26,IF(AND(All!$V158="P6",All!$AE158="RSS"),Ruler!X$27,IF(AND(All!$V158="P7",All!$AE158="RSS"),Ruler!X$28,IF(AND(All!$V158="P8",All!$AE158="RSS"),Ruler!X$29,IF(AND(All!$V158="P9",All!$AE158="RSS"),Ruler!X$30,0)))))))))))))))))))))))))))</f>
        <v>2</v>
      </c>
      <c r="CF158" s="325">
        <f>IF(AND(All!$V158="P1",All!$AE158="RDP"),Ruler!Y$6,IF(AND(All!$V158="P2",All!$AE158="RDP"),Ruler!Y$7,IF(AND(All!$V158="P3",All!$AE158="RDP"),Ruler!Y$8,IF(AND(All!$V158="P4",All!$AE158="RDP"),Ruler!Y$9,IF(AND(All!$V158="P5",All!$AE158="RDP"),Ruler!Y$10,IF(AND(All!$V158="P6",All!$AE158="RDP"),Ruler!Y$11,IF(AND(All!$V158="P7",All!$AE158="RDP"),Ruler!Y$12,IF(AND(All!$V158="P8",All!$AE158="RDP"),Ruler!Y$13,IF(AND(All!$V158="P9",All!$AE158="RDP"),Ruler!Y$14,IF(AND(All!$V158="P1",All!$AE158="RMS"),Ruler!Y$6,IF(AND(All!$V158="P2",All!$AE158="RMS"),Ruler!Y$15,IF(AND(All!$V158="P3",All!$AE158="RMS"),Ruler!Y$16,IF(AND(All!$V158="P4",All!$AE158="RMS"),Ruler!Y$17,IF(AND(All!$V158="P5",All!$AE158="RMS"),Ruler!Y$18,IF(AND(All!$V158="P6",All!$AE158="RMS"),Ruler!Y$19,IF(AND(All!$V158="P7",All!$AE158="RMS"),Ruler!Y$20,IF(AND(All!$V158="P8",All!$AE158="RMS"),Ruler!Y$21,IF(AND(All!$V158="P9",All!$AE158="RMS"),Ruler!Y$22,IF(AND(All!$V158="P1",All!$AE158="RSS"),Ruler!Y$6,IF(AND(All!$V158="P2",All!$AE158="RSS"),Ruler!Y$23,IF(AND(All!$V158="P3",All!$AE158="RSS"),Ruler!Y$24,IF(AND(All!$V158="P4",All!$AE158="RSS"),Ruler!Y$25,IF(AND(All!$V158="P5",All!$AE158="RSS"),Ruler!Y$26,IF(AND(All!$V158="P6",All!$AE158="RSS"),Ruler!Y$27,IF(AND(All!$V158="P7",All!$AE158="RSS"),Ruler!Y$28,IF(AND(All!$V158="P8",All!$AE158="RSS"),Ruler!Y$29,IF(AND(All!$V158="P9",All!$AE158="RSS"),Ruler!Y$30,0)))))))))))))))))))))))))))</f>
        <v>1</v>
      </c>
      <c r="CG158" s="325">
        <f>IF(AND(All!$V158="P1",All!$AE158="RDP"),Ruler!Z$6,IF(AND(All!$V158="P2",All!$AE158="RDP"),Ruler!Z$7,IF(AND(All!$V158="P3",All!$AE158="RDP"),Ruler!Z$8,IF(AND(All!$V158="P4",All!$AE158="RDP"),Ruler!Z$9,IF(AND(All!$V158="P5",All!$AE158="RDP"),Ruler!Z$10,IF(AND(All!$V158="P6",All!$AE158="RDP"),Ruler!Z$11,IF(AND(All!$V158="P7",All!$AE158="RDP"),Ruler!Z$12,IF(AND(All!$V158="P8",All!$AE158="RDP"),Ruler!Z$13,IF(AND(All!$V158="P9",All!$AE158="RDP"),Ruler!Z$14,IF(AND(All!$V158="P1",All!$AE158="RMS"),Ruler!Z$6,IF(AND(All!$V158="P2",All!$AE158="RMS"),Ruler!Z$15,IF(AND(All!$V158="P3",All!$AE158="RMS"),Ruler!Z$16,IF(AND(All!$V158="P4",All!$AE158="RMS"),Ruler!Z$17,IF(AND(All!$V158="P5",All!$AE158="RMS"),Ruler!Z$18,IF(AND(All!$V158="P6",All!$AE158="RMS"),Ruler!Z$19,IF(AND(All!$V158="P7",All!$AE158="RMS"),Ruler!Z$20,IF(AND(All!$V158="P8",All!$AE158="RMS"),Ruler!Z$21,IF(AND(All!$V158="P9",All!$AE158="RMS"),Ruler!Z$22,IF(AND(All!$V158="P1",All!$AE158="RSS"),Ruler!Z$6,IF(AND(All!$V158="P2",All!$AE158="RSS"),Ruler!Z$23,IF(AND(All!$V158="P3",All!$AE158="RSS"),Ruler!Z$24,IF(AND(All!$V158="P4",All!$AE158="RSS"),Ruler!Z$25,IF(AND(All!$V158="P5",All!$AE158="RSS"),Ruler!Z$26,IF(AND(All!$V158="P6",All!$AE158="RSS"),Ruler!Z$27,IF(AND(All!$V158="P7",All!$AE158="RSS"),Ruler!Z$28,IF(AND(All!$V158="P8",All!$AE158="RSS"),Ruler!Z$29,IF(AND(All!$V158="P9",All!$AE158="RSS"),Ruler!Z$30,0)))))))))))))))))))))))))))</f>
        <v>2</v>
      </c>
      <c r="CH158" s="325">
        <f>IF(AND(All!$V158="P1",All!$AE158="RDP"),Ruler!AA$6,IF(AND(All!$V158="P2",All!$AE158="RDP"),Ruler!AA$7,IF(AND(All!$V158="P3",All!$AE158="RDP"),Ruler!AA$8,IF(AND(All!$V158="P4",All!$AE158="RDP"),Ruler!AA$9,IF(AND(All!$V158="P5",All!$AE158="RDP"),Ruler!AA$10,IF(AND(All!$V158="P6",All!$AE158="RDP"),Ruler!AA$11,IF(AND(All!$V158="P7",All!$AE158="RDP"),Ruler!AA$12,IF(AND(All!$V158="P8",All!$AE158="RDP"),Ruler!AA$13,IF(AND(All!$V158="P9",All!$AE158="RDP"),Ruler!AA$14,IF(AND(All!$V158="P1",All!$AE158="RMS"),Ruler!AA$6,IF(AND(All!$V158="P2",All!$AE158="RMS"),Ruler!AA$15,IF(AND(All!$V158="P3",All!$AE158="RMS"),Ruler!AA$16,IF(AND(All!$V158="P4",All!$AE158="RMS"),Ruler!AA$17,IF(AND(All!$V158="P5",All!$AE158="RMS"),Ruler!AA$18,IF(AND(All!$V158="P6",All!$AE158="RMS"),Ruler!AA$19,IF(AND(All!$V158="P7",All!$AE158="RMS"),Ruler!AA$20,IF(AND(All!$V158="P8",All!$AE158="RMS"),Ruler!AA$21,IF(AND(All!$V158="P9",All!$AE158="RMS"),Ruler!AA$22,IF(AND(All!$V158="P1",All!$AE158="RSS"),Ruler!AA$6,IF(AND(All!$V158="P2",All!$AE158="RSS"),Ruler!AA$23,IF(AND(All!$V158="P3",All!$AE158="RSS"),Ruler!AA$24,IF(AND(All!$V158="P4",All!$AE158="RSS"),Ruler!AA$25,IF(AND(All!$V158="P5",All!$AE158="RSS"),Ruler!AA$26,IF(AND(All!$V158="P6",All!$AE158="RSS"),Ruler!AA$27,IF(AND(All!$V158="P7",All!$AE158="RSS"),Ruler!AA$28,IF(AND(All!$V158="P8",All!$AE158="RSS"),Ruler!AA$29,IF(AND(All!$V158="P9",All!$AE158="RSS"),Ruler!AA$30,0)))))))))))))))))))))))))))</f>
        <v>1</v>
      </c>
      <c r="CI158" s="325">
        <f>IF(AND(All!$V158="P1",All!$AE158="RDP"),Ruler!AB$6,IF(AND(All!$V158="P2",All!$AE158="RDP"),Ruler!AB$7,IF(AND(All!$V158="P3",All!$AE158="RDP"),Ruler!AB$8,IF(AND(All!$V158="P4",All!$AE158="RDP"),Ruler!AB$9,IF(AND(All!$V158="P5",All!$AE158="RDP"),Ruler!AB$10,IF(AND(All!$V158="P6",All!$AE158="RDP"),Ruler!AB$11,IF(AND(All!$V158="P7",All!$AE158="RDP"),Ruler!AB$12,IF(AND(All!$V158="P8",All!$AE158="RDP"),Ruler!AB$13,IF(AND(All!$V158="P9",All!$AE158="RDP"),Ruler!AB$14,IF(AND(All!$V158="P1",All!$AE158="RMS"),Ruler!AB$6,IF(AND(All!$V158="P2",All!$AE158="RMS"),Ruler!AB$15,IF(AND(All!$V158="P3",All!$AE158="RMS"),Ruler!AB$16,IF(AND(All!$V158="P4",All!$AE158="RMS"),Ruler!AB$17,IF(AND(All!$V158="P5",All!$AE158="RMS"),Ruler!AB$18,IF(AND(All!$V158="P6",All!$AE158="RMS"),Ruler!AB$19,IF(AND(All!$V158="P7",All!$AE158="RMS"),Ruler!AB$20,IF(AND(All!$V158="P8",All!$AE158="RMS"),Ruler!AB$21,IF(AND(All!$V158="P9",All!$AE158="RMS"),Ruler!AB$22,IF(AND(All!$V158="P1",All!$AE158="RSS"),Ruler!AB$6,IF(AND(All!$V158="P2",All!$AE158="RSS"),Ruler!AB$23,IF(AND(All!$V158="P3",All!$AE158="RSS"),Ruler!AB$24,IF(AND(All!$V158="P4",All!$AE158="RSS"),Ruler!AB$25,IF(AND(All!$V158="P5",All!$AE158="RSS"),Ruler!AB$26,IF(AND(All!$V158="P6",All!$AE158="RSS"),Ruler!AB$27,IF(AND(All!$V158="P7",All!$AE158="RSS"),Ruler!AB$28,IF(AND(All!$V158="P8",All!$AE158="RSS"),Ruler!AB$29,IF(AND(All!$V158="P9",All!$AE158="RSS"),Ruler!AB$30,0)))))))))))))))))))))))))))</f>
        <v>1</v>
      </c>
      <c r="CJ158" s="323">
        <f>Table9[[#This Row],[R-B1]]-Table9[[#This Row],[B1]]</f>
        <v>1</v>
      </c>
      <c r="CK158" s="43">
        <f>Table9[[#This Row],[R-B2]]-Table9[[#This Row],[B2]]</f>
        <v>1</v>
      </c>
      <c r="CL158" s="43">
        <f>Table9[[#This Row],[R-B3]]-Table9[[#This Row],[B3]]</f>
        <v>0</v>
      </c>
      <c r="CM158" s="43">
        <f>Table9[[#This Row],[R-B4]]-Table9[[#This Row],[B4]]</f>
        <v>1</v>
      </c>
      <c r="CN158" s="43">
        <f>Table9[[#This Row],[R-B5]]-Table9[[#This Row],[B5]]</f>
        <v>1</v>
      </c>
      <c r="CO158" s="43">
        <f>Table9[[#This Row],[R-B6]]-Table9[[#This Row],[B6]]</f>
        <v>-1</v>
      </c>
      <c r="CP158" s="43">
        <f>Table9[[#This Row],[R-B7]]-Table9[[#This Row],[B7]]</f>
        <v>1</v>
      </c>
      <c r="CQ158" s="43">
        <f>Table9[[#This Row],[R-B8]]-Table9[[#This Row],[B8]]</f>
        <v>1</v>
      </c>
      <c r="CR158" s="43">
        <f>Table9[[#This Row],[R-B9]]-Table9[[#This Row],[B9]]</f>
        <v>2</v>
      </c>
      <c r="CS158" s="43">
        <f>Table9[[#This Row],[R-B10]]-Table9[[#This Row],[B10]]</f>
        <v>1</v>
      </c>
      <c r="CT158" s="43">
        <f>Table9[[#This Row],[R-B11]]-Table9[[#This Row],[B11]]</f>
        <v>0</v>
      </c>
      <c r="CU158" s="43">
        <f>Table9[[#This Row],[R-B12]]-Table9[[#This Row],[B12]]</f>
        <v>0</v>
      </c>
      <c r="CV158" s="43">
        <f>Table9[[#This Row],[R-K1]]-Table9[[#This Row],[K1]]</f>
        <v>1</v>
      </c>
      <c r="CW158" s="43">
        <f>Table9[[#This Row],[R-K2]]-Table9[[#This Row],[K2]]</f>
        <v>1</v>
      </c>
      <c r="CX158" s="43">
        <f>Table9[[#This Row],[R-K3]]-Table9[[#This Row],[K3]]</f>
        <v>0</v>
      </c>
      <c r="CY158" s="43">
        <f>Table9[[#This Row],[R-K4]]-Table9[[#This Row],[K4]]</f>
        <v>1</v>
      </c>
      <c r="CZ158" s="43">
        <f>Table9[[#This Row],[R-K5]]-Table9[[#This Row],[K5]]</f>
        <v>2</v>
      </c>
      <c r="DA158" s="43">
        <f>Table9[[#This Row],[R-P1]]-Table9[[#This Row],[P1]]</f>
        <v>1</v>
      </c>
      <c r="DB158" s="43">
        <f>Table9[[#This Row],[R-P2]]-Table9[[#This Row],[P2]]</f>
        <v>1</v>
      </c>
      <c r="DC158" s="43">
        <f>Table9[[#This Row],[R-P3]]-Table9[[#This Row],[P3]]</f>
        <v>0</v>
      </c>
      <c r="DD158" s="43">
        <f>Table9[[#This Row],[R-P4]]-Table9[[#This Row],[P4]]</f>
        <v>0</v>
      </c>
      <c r="DE158" s="43">
        <f>Table9[[#This Row],[R-P5]]-Table9[[#This Row],[P5]]</f>
        <v>2</v>
      </c>
      <c r="DF158" s="43">
        <f>Table9[[#This Row],[R-E1]]-Table9[[#This Row],[E1]]</f>
        <v>1</v>
      </c>
      <c r="DG158" s="328">
        <f>Table9[[#This Row],[R-E2]]-Table9[[#This Row],[E2]]</f>
        <v>-1</v>
      </c>
      <c r="DH158" s="323">
        <f>COUNTIF(Table9[[#This Row],[G-B1]:[G-B12]],"&lt;=0")/12*100</f>
        <v>33.333333333333329</v>
      </c>
      <c r="DI158" s="43">
        <f>COUNTIF(Table9[[#This Row],[G-K1]:[G-K5]],"&lt;=0")/5*100</f>
        <v>20</v>
      </c>
      <c r="DJ158" s="43">
        <f>COUNTIF(Table9[[#This Row],[G-P1]:[G-P5]],"&lt;=0")/5*100</f>
        <v>40</v>
      </c>
      <c r="DK158" s="43">
        <f>COUNTIF(Table9[[#This Row],[G-E1]:[G-E2]],"&lt;=0")/2*100</f>
        <v>50</v>
      </c>
      <c r="DL158" s="450">
        <f>IF(AE158="RDP",(COUNTIF(Table9[[#This Row],[G-B3]],"&lt;=0")+COUNTIF(Table9[[#This Row],[G-B4]],"&lt;=0")+COUNTIF(Table9[[#This Row],[G-B7]],"&lt;=0")+COUNTIF(Table9[[#This Row],[G-B11]],"&lt;=0")+COUNTIF(Table9[[#This Row],[G-K2]],"&lt;=0"))/5*100,IF(AE158="RMS",(COUNTIF(Table9[[#This Row],[G-B4]],"&lt;=0")+COUNTIF(Table9[[#This Row],[G-B5]],"&lt;=0")+COUNTIF(Table9[[#This Row],[G-B10]],"&lt;=0")+COUNTIF(Table9[[#This Row],[G-B12]],"&lt;=0")+COUNTIF(Table9[[#This Row],[G-K2]],"&lt;=0"))/5*100,IF(AE158="RSS",(COUNTIF(Table9[[#This Row],[G-B1]],"&lt;=0")+COUNTIF(Table9[[#This Row],[G-B2]],"&lt;=0")+COUNTIF(Table9[[#This Row],[G-B6]],"&lt;=0")+COUNTIF(Table9[[#This Row],[G-B11]],"&lt;=0")+COUNTIF(Table9[[#This Row],[G-B12]],"&lt;=0"))/5*100,0)))</f>
        <v>40</v>
      </c>
      <c r="DR158" s="332"/>
      <c r="DW158" s="332"/>
      <c r="DX158" s="42"/>
      <c r="DY158" s="42"/>
      <c r="DZ158" s="42"/>
      <c r="EA158" s="333"/>
      <c r="EB158" s="342"/>
      <c r="EC158" s="339"/>
      <c r="ED158" s="339"/>
      <c r="EE158" s="338"/>
    </row>
    <row r="159" spans="2:135" ht="103.5" hidden="1" customHeight="1" thickBot="1" x14ac:dyDescent="0.35">
      <c r="B159" s="282">
        <v>164</v>
      </c>
      <c r="C159" s="421" t="s">
        <v>134</v>
      </c>
      <c r="D159" s="305">
        <v>46100</v>
      </c>
      <c r="E159" s="306" t="s">
        <v>1314</v>
      </c>
      <c r="F159" s="304">
        <v>119568</v>
      </c>
      <c r="G159" s="308">
        <f t="shared" ca="1" si="9"/>
        <v>46.503102102359215</v>
      </c>
      <c r="H159" s="283">
        <v>29342</v>
      </c>
      <c r="I159" s="304" t="s">
        <v>179</v>
      </c>
      <c r="J159" s="304" t="s">
        <v>137</v>
      </c>
      <c r="K159" s="304" t="s">
        <v>138</v>
      </c>
      <c r="L159" s="304" t="s">
        <v>175</v>
      </c>
      <c r="M159" s="304" t="s">
        <v>298</v>
      </c>
      <c r="N159" s="304"/>
      <c r="O159" s="304" t="s">
        <v>183</v>
      </c>
      <c r="P159" s="306" t="s">
        <v>1315</v>
      </c>
      <c r="Q159" s="304" t="s">
        <v>144</v>
      </c>
      <c r="R159" s="304" t="s">
        <v>185</v>
      </c>
      <c r="S159" s="305">
        <v>37622</v>
      </c>
      <c r="T159" s="286">
        <f ca="1">YEARFRAC(S159,$T$1)</f>
        <v>23.802777777777777</v>
      </c>
      <c r="U159" s="304">
        <v>18</v>
      </c>
      <c r="V159" s="304" t="s">
        <v>186</v>
      </c>
      <c r="W159" s="307">
        <f ca="1">Table9[[#This Row],[Age]]-($T$1-Table9[[#This Row],[Date of Appointment to Current Grade]])/365</f>
        <v>40.027397260273972</v>
      </c>
      <c r="X159" s="309">
        <f ca="1">($T$1-Table9[[#This Row],[Date of Appointment to Current Grade]])/365</f>
        <v>6.4757048420852437</v>
      </c>
      <c r="Y159" s="305">
        <v>43952</v>
      </c>
      <c r="Z159" s="304" t="s">
        <v>187</v>
      </c>
      <c r="AA159" s="305">
        <v>44562</v>
      </c>
      <c r="AB159" s="309">
        <f ca="1">($T$1-Table9[[#This Row],[Date in Position]])/365</f>
        <v>4.8044719653729144</v>
      </c>
      <c r="AC159" s="304" t="s">
        <v>1316</v>
      </c>
      <c r="AD159" s="305">
        <v>43684</v>
      </c>
      <c r="AE159" s="304" t="s">
        <v>139</v>
      </c>
      <c r="AF159" s="304" t="s">
        <v>148</v>
      </c>
      <c r="AG159" s="47" t="s">
        <v>1317</v>
      </c>
      <c r="AH159" s="47" t="s">
        <v>1318</v>
      </c>
      <c r="AI159" s="47" t="s">
        <v>1213</v>
      </c>
      <c r="AJ159" s="48" t="s">
        <v>1319</v>
      </c>
      <c r="AK159" s="48" t="s">
        <v>216</v>
      </c>
      <c r="AL159" s="42" t="s">
        <v>153</v>
      </c>
      <c r="AM159" s="369" t="s">
        <v>1320</v>
      </c>
      <c r="AN159" s="313">
        <v>2</v>
      </c>
      <c r="AO159" s="304">
        <v>2</v>
      </c>
      <c r="AP159" s="304">
        <v>2</v>
      </c>
      <c r="AQ159" s="304">
        <v>3</v>
      </c>
      <c r="AR159" s="304">
        <v>3</v>
      </c>
      <c r="AS159" s="304">
        <v>2</v>
      </c>
      <c r="AT159" s="304">
        <v>2</v>
      </c>
      <c r="AU159" s="304">
        <v>3</v>
      </c>
      <c r="AV159" s="304">
        <v>2</v>
      </c>
      <c r="AW159" s="304">
        <v>3</v>
      </c>
      <c r="AX159" s="304">
        <v>2</v>
      </c>
      <c r="AY159" s="304">
        <v>3</v>
      </c>
      <c r="AZ159" s="304">
        <v>2</v>
      </c>
      <c r="BA159" s="304">
        <v>3</v>
      </c>
      <c r="BB159" s="304">
        <v>2</v>
      </c>
      <c r="BC159" s="304">
        <v>2</v>
      </c>
      <c r="BD159" s="304">
        <v>1</v>
      </c>
      <c r="BE159" s="304">
        <v>2</v>
      </c>
      <c r="BF159" s="304">
        <v>1</v>
      </c>
      <c r="BG159" s="304">
        <v>2</v>
      </c>
      <c r="BH159" s="304">
        <v>1</v>
      </c>
      <c r="BI159" s="304">
        <v>2</v>
      </c>
      <c r="BJ159" s="304">
        <v>1</v>
      </c>
      <c r="BK159" s="314">
        <v>1</v>
      </c>
      <c r="BL159" s="325">
        <f>IF(AND(All!$V159="P1",All!$AE159="RDP"),Ruler!E$6,IF(AND(All!$V159="P2",All!$AE159="RDP"),Ruler!E$7,IF(AND(All!$V159="P3",All!$AE159="RDP"),Ruler!E$8,IF(AND(All!$V159="P4",All!$AE159="RDP"),Ruler!E$9,IF(AND(All!$V159="P5",All!$AE159="RDP"),Ruler!E$10,IF(AND(All!$V159="P6",All!$AE159="RDP"),Ruler!E$11,IF(AND(All!$V159="P7",All!$AE159="RDP"),Ruler!E$12,IF(AND(All!$V159="P8",All!$AE159="RDP"),Ruler!E$13,IF(AND(All!$V159="P9",All!$AE159="RDP"),Ruler!E$14,IF(AND(All!$V159="P1",All!$AE159="RMS"),Ruler!E$6,IF(AND(All!$V159="P2",All!$AE159="RMS"),Ruler!E$15,IF(AND(All!$V159="P3",All!$AE159="RMS"),Ruler!E$16,IF(AND(All!$V159="P4",All!$AE159="RMS"),Ruler!E$17,IF(AND(All!$V159="P5",All!$AE159="RMS"),Ruler!E$18,IF(AND(All!$V159="P6",All!$AE159="RMS"),Ruler!E$19,IF(AND(All!$V159="P7",All!$AE159="RMS"),Ruler!E$20,IF(AND(All!$V159="P8",All!$AE159="RMS"),Ruler!E$21,IF(AND(All!$V159="P9",All!$AE159="RMS"),Ruler!E$22,IF(AND(All!$V159="P1",All!$AE159="RSS"),Ruler!E$6,IF(AND(All!$V159="P2",All!$AE159="RSS"),Ruler!E$23,IF(AND(All!$V159="P3",All!$AE159="RSS"),Ruler!E$24,IF(AND(All!$V159="P4",All!$AE159="RSS"),Ruler!E$25,IF(AND(All!$V159="P5",All!$AE159="RSS"),Ruler!E$26,IF(AND(All!$V159="P6",All!$AE159="RSS"),Ruler!E$27,IF(AND(All!$V159="P7",All!$AE159="RSS"),Ruler!E$28,IF(AND(All!$V159="P8",All!$AE159="RSS"),Ruler!E$29,IF(AND(All!$V159="P9",All!$AE159="RSS"),Ruler!E$30,0)))))))))))))))))))))))))))</f>
        <v>3</v>
      </c>
      <c r="BM159" s="325">
        <f>IF(AND(All!$V159="P1",All!$AE159="RDP"),Ruler!F$6,IF(AND(All!$V159="P2",All!$AE159="RDP"),Ruler!F$7,IF(AND(All!$V159="P3",All!$AE159="RDP"),Ruler!F$8,IF(AND(All!$V159="P4",All!$AE159="RDP"),Ruler!F$9,IF(AND(All!$V159="P5",All!$AE159="RDP"),Ruler!F$10,IF(AND(All!$V159="P6",All!$AE159="RDP"),Ruler!F$11,IF(AND(All!$V159="P7",All!$AE159="RDP"),Ruler!F$12,IF(AND(All!$V159="P8",All!$AE159="RDP"),Ruler!F$13,IF(AND(All!$V159="P9",All!$AE159="RDP"),Ruler!F$14,IF(AND(All!$V159="P1",All!$AE159="RMS"),Ruler!F$6,IF(AND(All!$V159="P2",All!$AE159="RMS"),Ruler!F$15,IF(AND(All!$V159="P3",All!$AE159="RMS"),Ruler!F$16,IF(AND(All!$V159="P4",All!$AE159="RMS"),Ruler!F$17,IF(AND(All!$V159="P5",All!$AE159="RMS"),Ruler!F$18,IF(AND(All!$V159="P6",All!$AE159="RMS"),Ruler!F$19,IF(AND(All!$V159="P7",All!$AE159="RMS"),Ruler!F$20,IF(AND(All!$V159="P8",All!$AE159="RMS"),Ruler!F$21,IF(AND(All!$V159="P9",All!$AE159="RMS"),Ruler!F$22,IF(AND(All!$V159="P1",All!$AE159="RSS"),Ruler!F$6,IF(AND(All!$V159="P2",All!$AE159="RSS"),Ruler!F$23,IF(AND(All!$V159="P3",All!$AE159="RSS"),Ruler!F$24,IF(AND(All!$V159="P4",All!$AE159="RSS"),Ruler!F$25,IF(AND(All!$V159="P5",All!$AE159="RSS"),Ruler!F$26,IF(AND(All!$V159="P6",All!$AE159="RSS"),Ruler!F$27,IF(AND(All!$V159="P7",All!$AE159="RSS"),Ruler!F$28,IF(AND(All!$V159="P8",All!$AE159="RSS"),Ruler!F$29,IF(AND(All!$V159="P9",All!$AE159="RSS"),Ruler!F$30,0)))))))))))))))))))))))))))</f>
        <v>3</v>
      </c>
      <c r="BN159" s="325">
        <f>IF(AND(All!$V159="P1",All!$AE159="RDP"),Ruler!G$6,IF(AND(All!$V159="P2",All!$AE159="RDP"),Ruler!G$7,IF(AND(All!$V159="P3",All!$AE159="RDP"),Ruler!G$8,IF(AND(All!$V159="P4",All!$AE159="RDP"),Ruler!G$9,IF(AND(All!$V159="P5",All!$AE159="RDP"),Ruler!G$10,IF(AND(All!$V159="P6",All!$AE159="RDP"),Ruler!G$11,IF(AND(All!$V159="P7",All!$AE159="RDP"),Ruler!G$12,IF(AND(All!$V159="P8",All!$AE159="RDP"),Ruler!G$13,IF(AND(All!$V159="P9",All!$AE159="RDP"),Ruler!G$14,IF(AND(All!$V159="P1",All!$AE159="RMS"),Ruler!G$6,IF(AND(All!$V159="P2",All!$AE159="RMS"),Ruler!G$15,IF(AND(All!$V159="P3",All!$AE159="RMS"),Ruler!G$16,IF(AND(All!$V159="P4",All!$AE159="RMS"),Ruler!G$17,IF(AND(All!$V159="P5",All!$AE159="RMS"),Ruler!G$18,IF(AND(All!$V159="P6",All!$AE159="RMS"),Ruler!G$19,IF(AND(All!$V159="P7",All!$AE159="RMS"),Ruler!G$20,IF(AND(All!$V159="P8",All!$AE159="RMS"),Ruler!G$21,IF(AND(All!$V159="P9",All!$AE159="RMS"),Ruler!G$22,IF(AND(All!$V159="P1",All!$AE159="RSS"),Ruler!G$6,IF(AND(All!$V159="P2",All!$AE159="RSS"),Ruler!G$23,IF(AND(All!$V159="P3",All!$AE159="RSS"),Ruler!G$24,IF(AND(All!$V159="P4",All!$AE159="RSS"),Ruler!G$25,IF(AND(All!$V159="P5",All!$AE159="RSS"),Ruler!G$26,IF(AND(All!$V159="P6",All!$AE159="RSS"),Ruler!G$27,IF(AND(All!$V159="P7",All!$AE159="RSS"),Ruler!G$28,IF(AND(All!$V159="P8",All!$AE159="RSS"),Ruler!G$29,IF(AND(All!$V159="P9",All!$AE159="RSS"),Ruler!G$30,0)))))))))))))))))))))))))))</f>
        <v>3</v>
      </c>
      <c r="BO159" s="325">
        <f>IF(AND(All!$V159="P1",All!$AE159="RDP"),Ruler!H$6,IF(AND(All!$V159="P2",All!$AE159="RDP"),Ruler!H$7,IF(AND(All!$V159="P3",All!$AE159="RDP"),Ruler!H$8,IF(AND(All!$V159="P4",All!$AE159="RDP"),Ruler!H$9,IF(AND(All!$V159="P5",All!$AE159="RDP"),Ruler!H$10,IF(AND(All!$V159="P6",All!$AE159="RDP"),Ruler!H$11,IF(AND(All!$V159="P7",All!$AE159="RDP"),Ruler!H$12,IF(AND(All!$V159="P8",All!$AE159="RDP"),Ruler!H$13,IF(AND(All!$V159="P9",All!$AE159="RDP"),Ruler!H$14,IF(AND(All!$V159="P1",All!$AE159="RMS"),Ruler!H$6,IF(AND(All!$V159="P2",All!$AE159="RMS"),Ruler!H$15,IF(AND(All!$V159="P3",All!$AE159="RMS"),Ruler!H$16,IF(AND(All!$V159="P4",All!$AE159="RMS"),Ruler!H$17,IF(AND(All!$V159="P5",All!$AE159="RMS"),Ruler!H$18,IF(AND(All!$V159="P6",All!$AE159="RMS"),Ruler!H$19,IF(AND(All!$V159="P7",All!$AE159="RMS"),Ruler!H$20,IF(AND(All!$V159="P8",All!$AE159="RMS"),Ruler!H$21,IF(AND(All!$V159="P9",All!$AE159="RMS"),Ruler!H$22,IF(AND(All!$V159="P1",All!$AE159="RSS"),Ruler!H$6,IF(AND(All!$V159="P2",All!$AE159="RSS"),Ruler!H$23,IF(AND(All!$V159="P3",All!$AE159="RSS"),Ruler!H$24,IF(AND(All!$V159="P4",All!$AE159="RSS"),Ruler!H$25,IF(AND(All!$V159="P5",All!$AE159="RSS"),Ruler!H$26,IF(AND(All!$V159="P6",All!$AE159="RSS"),Ruler!H$27,IF(AND(All!$V159="P7",All!$AE159="RSS"),Ruler!H$28,IF(AND(All!$V159="P8",All!$AE159="RSS"),Ruler!H$29,IF(AND(All!$V159="P9",All!$AE159="RSS"),Ruler!H$30,0)))))))))))))))))))))))))))</f>
        <v>4</v>
      </c>
      <c r="BP159" s="325">
        <f>IF(AND(All!$V159="P1",All!$AE159="RDP"),Ruler!I$6,IF(AND(All!$V159="P2",All!$AE159="RDP"),Ruler!I$7,IF(AND(All!$V159="P3",All!$AE159="RDP"),Ruler!I$8,IF(AND(All!$V159="P4",All!$AE159="RDP"),Ruler!I$9,IF(AND(All!$V159="P5",All!$AE159="RDP"),Ruler!I$10,IF(AND(All!$V159="P6",All!$AE159="RDP"),Ruler!I$11,IF(AND(All!$V159="P7",All!$AE159="RDP"),Ruler!I$12,IF(AND(All!$V159="P8",All!$AE159="RDP"),Ruler!I$13,IF(AND(All!$V159="P9",All!$AE159="RDP"),Ruler!I$14,IF(AND(All!$V159="P1",All!$AE159="RMS"),Ruler!I$6,IF(AND(All!$V159="P2",All!$AE159="RMS"),Ruler!I$15,IF(AND(All!$V159="P3",All!$AE159="RMS"),Ruler!I$16,IF(AND(All!$V159="P4",All!$AE159="RMS"),Ruler!I$17,IF(AND(All!$V159="P5",All!$AE159="RMS"),Ruler!I$18,IF(AND(All!$V159="P6",All!$AE159="RMS"),Ruler!I$19,IF(AND(All!$V159="P7",All!$AE159="RMS"),Ruler!I$20,IF(AND(All!$V159="P8",All!$AE159="RMS"),Ruler!I$21,IF(AND(All!$V159="P9",All!$AE159="RMS"),Ruler!I$22,IF(AND(All!$V159="P1",All!$AE159="RSS"),Ruler!I$6,IF(AND(All!$V159="P2",All!$AE159="RSS"),Ruler!I$23,IF(AND(All!$V159="P3",All!$AE159="RSS"),Ruler!I$24,IF(AND(All!$V159="P4",All!$AE159="RSS"),Ruler!I$25,IF(AND(All!$V159="P5",All!$AE159="RSS"),Ruler!I$26,IF(AND(All!$V159="P6",All!$AE159="RSS"),Ruler!I$27,IF(AND(All!$V159="P7",All!$AE159="RSS"),Ruler!I$28,IF(AND(All!$V159="P8",All!$AE159="RSS"),Ruler!I$29,IF(AND(All!$V159="P9",All!$AE159="RSS"),Ruler!I$30,0)))))))))))))))))))))))))))</f>
        <v>4</v>
      </c>
      <c r="BQ159" s="325">
        <f>IF(AND(All!$V159="P1",All!$AE159="RDP"),Ruler!J$6,IF(AND(All!$V159="P2",All!$AE159="RDP"),Ruler!J$7,IF(AND(All!$V159="P3",All!$AE159="RDP"),Ruler!J$8,IF(AND(All!$V159="P4",All!$AE159="RDP"),Ruler!J$9,IF(AND(All!$V159="P5",All!$AE159="RDP"),Ruler!J$10,IF(AND(All!$V159="P6",All!$AE159="RDP"),Ruler!J$11,IF(AND(All!$V159="P7",All!$AE159="RDP"),Ruler!J$12,IF(AND(All!$V159="P8",All!$AE159="RDP"),Ruler!J$13,IF(AND(All!$V159="P9",All!$AE159="RDP"),Ruler!J$14,IF(AND(All!$V159="P1",All!$AE159="RMS"),Ruler!J$6,IF(AND(All!$V159="P2",All!$AE159="RMS"),Ruler!J$15,IF(AND(All!$V159="P3",All!$AE159="RMS"),Ruler!J$16,IF(AND(All!$V159="P4",All!$AE159="RMS"),Ruler!J$17,IF(AND(All!$V159="P5",All!$AE159="RMS"),Ruler!J$18,IF(AND(All!$V159="P6",All!$AE159="RMS"),Ruler!J$19,IF(AND(All!$V159="P7",All!$AE159="RMS"),Ruler!J$20,IF(AND(All!$V159="P8",All!$AE159="RMS"),Ruler!J$21,IF(AND(All!$V159="P9",All!$AE159="RMS"),Ruler!J$22,IF(AND(All!$V159="P1",All!$AE159="RSS"),Ruler!J$6,IF(AND(All!$V159="P2",All!$AE159="RSS"),Ruler!J$23,IF(AND(All!$V159="P3",All!$AE159="RSS"),Ruler!J$24,IF(AND(All!$V159="P4",All!$AE159="RSS"),Ruler!J$25,IF(AND(All!$V159="P5",All!$AE159="RSS"),Ruler!J$26,IF(AND(All!$V159="P6",All!$AE159="RSS"),Ruler!J$27,IF(AND(All!$V159="P7",All!$AE159="RSS"),Ruler!J$28,IF(AND(All!$V159="P8",All!$AE159="RSS"),Ruler!J$29,IF(AND(All!$V159="P9",All!$AE159="RSS"),Ruler!J$30,0)))))))))))))))))))))))))))</f>
        <v>2</v>
      </c>
      <c r="BR159" s="325">
        <f>IF(AND(All!$V159="P1",All!$AE159="RDP"),Ruler!K$6,IF(AND(All!$V159="P2",All!$AE159="RDP"),Ruler!K$7,IF(AND(All!$V159="P3",All!$AE159="RDP"),Ruler!K$8,IF(AND(All!$V159="P4",All!$AE159="RDP"),Ruler!K$9,IF(AND(All!$V159="P5",All!$AE159="RDP"),Ruler!K$10,IF(AND(All!$V159="P6",All!$AE159="RDP"),Ruler!K$11,IF(AND(All!$V159="P7",All!$AE159="RDP"),Ruler!K$12,IF(AND(All!$V159="P8",All!$AE159="RDP"),Ruler!K$13,IF(AND(All!$V159="P9",All!$AE159="RDP"),Ruler!K$14,IF(AND(All!$V159="P1",All!$AE159="RMS"),Ruler!K$6,IF(AND(All!$V159="P2",All!$AE159="RMS"),Ruler!K$15,IF(AND(All!$V159="P3",All!$AE159="RMS"),Ruler!K$16,IF(AND(All!$V159="P4",All!$AE159="RMS"),Ruler!K$17,IF(AND(All!$V159="P5",All!$AE159="RMS"),Ruler!K$18,IF(AND(All!$V159="P6",All!$AE159="RMS"),Ruler!K$19,IF(AND(All!$V159="P7",All!$AE159="RMS"),Ruler!K$20,IF(AND(All!$V159="P8",All!$AE159="RMS"),Ruler!K$21,IF(AND(All!$V159="P9",All!$AE159="RMS"),Ruler!K$22,IF(AND(All!$V159="P1",All!$AE159="RSS"),Ruler!K$6,IF(AND(All!$V159="P2",All!$AE159="RSS"),Ruler!K$23,IF(AND(All!$V159="P3",All!$AE159="RSS"),Ruler!K$24,IF(AND(All!$V159="P4",All!$AE159="RSS"),Ruler!K$25,IF(AND(All!$V159="P5",All!$AE159="RSS"),Ruler!K$26,IF(AND(All!$V159="P6",All!$AE159="RSS"),Ruler!K$27,IF(AND(All!$V159="P7",All!$AE159="RSS"),Ruler!K$28,IF(AND(All!$V159="P8",All!$AE159="RSS"),Ruler!K$29,IF(AND(All!$V159="P9",All!$AE159="RSS"),Ruler!K$30,0)))))))))))))))))))))))))))</f>
        <v>4</v>
      </c>
      <c r="BS159" s="325">
        <f>IF(AND(All!$V159="P1",All!$AE159="RDP"),Ruler!L$6,IF(AND(All!$V159="P2",All!$AE159="RDP"),Ruler!L$7,IF(AND(All!$V159="P3",All!$AE159="RDP"),Ruler!L$8,IF(AND(All!$V159="P4",All!$AE159="RDP"),Ruler!L$9,IF(AND(All!$V159="P5",All!$AE159="RDP"),Ruler!L$10,IF(AND(All!$V159="P6",All!$AE159="RDP"),Ruler!L$11,IF(AND(All!$V159="P7",All!$AE159="RDP"),Ruler!L$12,IF(AND(All!$V159="P8",All!$AE159="RDP"),Ruler!L$13,IF(AND(All!$V159="P9",All!$AE159="RDP"),Ruler!L$14,IF(AND(All!$V159="P1",All!$AE159="RMS"),Ruler!L$6,IF(AND(All!$V159="P2",All!$AE159="RMS"),Ruler!L$15,IF(AND(All!$V159="P3",All!$AE159="RMS"),Ruler!L$16,IF(AND(All!$V159="P4",All!$AE159="RMS"),Ruler!L$17,IF(AND(All!$V159="P5",All!$AE159="RMS"),Ruler!L$18,IF(AND(All!$V159="P6",All!$AE159="RMS"),Ruler!L$19,IF(AND(All!$V159="P7",All!$AE159="RMS"),Ruler!L$20,IF(AND(All!$V159="P8",All!$AE159="RMS"),Ruler!L$21,IF(AND(All!$V159="P9",All!$AE159="RMS"),Ruler!L$22,IF(AND(All!$V159="P1",All!$AE159="RSS"),Ruler!L$6,IF(AND(All!$V159="P2",All!$AE159="RSS"),Ruler!L$23,IF(AND(All!$V159="P3",All!$AE159="RSS"),Ruler!L$24,IF(AND(All!$V159="P4",All!$AE159="RSS"),Ruler!L$25,IF(AND(All!$V159="P5",All!$AE159="RSS"),Ruler!L$26,IF(AND(All!$V159="P6",All!$AE159="RSS"),Ruler!L$27,IF(AND(All!$V159="P7",All!$AE159="RSS"),Ruler!L$28,IF(AND(All!$V159="P8",All!$AE159="RSS"),Ruler!L$29,IF(AND(All!$V159="P9",All!$AE159="RSS"),Ruler!L$30,0)))))))))))))))))))))))))))</f>
        <v>3</v>
      </c>
      <c r="BT159" s="325">
        <f>IF(AND(All!$V159="P1",All!$AE159="RDP"),Ruler!M$6,IF(AND(All!$V159="P2",All!$AE159="RDP"),Ruler!M$7,IF(AND(All!$V159="P3",All!$AE159="RDP"),Ruler!M$8,IF(AND(All!$V159="P4",All!$AE159="RDP"),Ruler!M$9,IF(AND(All!$V159="P5",All!$AE159="RDP"),Ruler!M$10,IF(AND(All!$V159="P6",All!$AE159="RDP"),Ruler!M$11,IF(AND(All!$V159="P7",All!$AE159="RDP"),Ruler!M$12,IF(AND(All!$V159="P8",All!$AE159="RDP"),Ruler!M$13,IF(AND(All!$V159="P9",All!$AE159="RDP"),Ruler!M$14,IF(AND(All!$V159="P1",All!$AE159="RMS"),Ruler!M$6,IF(AND(All!$V159="P2",All!$AE159="RMS"),Ruler!M$15,IF(AND(All!$V159="P3",All!$AE159="RMS"),Ruler!M$16,IF(AND(All!$V159="P4",All!$AE159="RMS"),Ruler!M$17,IF(AND(All!$V159="P5",All!$AE159="RMS"),Ruler!M$18,IF(AND(All!$V159="P6",All!$AE159="RMS"),Ruler!M$19,IF(AND(All!$V159="P7",All!$AE159="RMS"),Ruler!M$20,IF(AND(All!$V159="P8",All!$AE159="RMS"),Ruler!M$21,IF(AND(All!$V159="P9",All!$AE159="RMS"),Ruler!M$22,IF(AND(All!$V159="P1",All!$AE159="RSS"),Ruler!M$6,IF(AND(All!$V159="P2",All!$AE159="RSS"),Ruler!M$23,IF(AND(All!$V159="P3",All!$AE159="RSS"),Ruler!M$24,IF(AND(All!$V159="P4",All!$AE159="RSS"),Ruler!M$25,IF(AND(All!$V159="P5",All!$AE159="RSS"),Ruler!M$26,IF(AND(All!$V159="P6",All!$AE159="RSS"),Ruler!M$27,IF(AND(All!$V159="P7",All!$AE159="RSS"),Ruler!M$28,IF(AND(All!$V159="P8",All!$AE159="RSS"),Ruler!M$29,IF(AND(All!$V159="P9",All!$AE159="RSS"),Ruler!M$30,0)))))))))))))))))))))))))))</f>
        <v>3</v>
      </c>
      <c r="BU159" s="325">
        <f>IF(AND(All!$V159="P1",All!$AE159="RDP"),Ruler!N$6,IF(AND(All!$V159="P2",All!$AE159="RDP"),Ruler!N$7,IF(AND(All!$V159="P3",All!$AE159="RDP"),Ruler!N$8,IF(AND(All!$V159="P4",All!$AE159="RDP"),Ruler!N$9,IF(AND(All!$V159="P5",All!$AE159="RDP"),Ruler!N$10,IF(AND(All!$V159="P6",All!$AE159="RDP"),Ruler!N$11,IF(AND(All!$V159="P7",All!$AE159="RDP"),Ruler!N$12,IF(AND(All!$V159="P8",All!$AE159="RDP"),Ruler!N$13,IF(AND(All!$V159="P9",All!$AE159="RDP"),Ruler!N$14,IF(AND(All!$V159="P1",All!$AE159="RMS"),Ruler!N$6,IF(AND(All!$V159="P2",All!$AE159="RMS"),Ruler!N$15,IF(AND(All!$V159="P3",All!$AE159="RMS"),Ruler!N$16,IF(AND(All!$V159="P4",All!$AE159="RMS"),Ruler!N$17,IF(AND(All!$V159="P5",All!$AE159="RMS"),Ruler!N$18,IF(AND(All!$V159="P6",All!$AE159="RMS"),Ruler!N$19,IF(AND(All!$V159="P7",All!$AE159="RMS"),Ruler!N$20,IF(AND(All!$V159="P8",All!$AE159="RMS"),Ruler!N$21,IF(AND(All!$V159="P9",All!$AE159="RMS"),Ruler!N$22,IF(AND(All!$V159="P1",All!$AE159="RSS"),Ruler!N$6,IF(AND(All!$V159="P2",All!$AE159="RSS"),Ruler!N$23,IF(AND(All!$V159="P3",All!$AE159="RSS"),Ruler!N$24,IF(AND(All!$V159="P4",All!$AE159="RSS"),Ruler!N$25,IF(AND(All!$V159="P5",All!$AE159="RSS"),Ruler!N$26,IF(AND(All!$V159="P6",All!$AE159="RSS"),Ruler!N$27,IF(AND(All!$V159="P7",All!$AE159="RSS"),Ruler!N$28,IF(AND(All!$V159="P8",All!$AE159="RSS"),Ruler!N$29,IF(AND(All!$V159="P9",All!$AE159="RSS"),Ruler!N$30,0)))))))))))))))))))))))))))</f>
        <v>4</v>
      </c>
      <c r="BV159" s="325">
        <f>IF(AND(All!$V159="P1",All!$AE159="RDP"),Ruler!O$6,IF(AND(All!$V159="P2",All!$AE159="RDP"),Ruler!O$7,IF(AND(All!$V159="P3",All!$AE159="RDP"),Ruler!O$8,IF(AND(All!$V159="P4",All!$AE159="RDP"),Ruler!O$9,IF(AND(All!$V159="P5",All!$AE159="RDP"),Ruler!O$10,IF(AND(All!$V159="P6",All!$AE159="RDP"),Ruler!O$11,IF(AND(All!$V159="P7",All!$AE159="RDP"),Ruler!O$12,IF(AND(All!$V159="P8",All!$AE159="RDP"),Ruler!O$13,IF(AND(All!$V159="P9",All!$AE159="RDP"),Ruler!O$14,IF(AND(All!$V159="P1",All!$AE159="RMS"),Ruler!O$6,IF(AND(All!$V159="P2",All!$AE159="RMS"),Ruler!O$15,IF(AND(All!$V159="P3",All!$AE159="RMS"),Ruler!O$16,IF(AND(All!$V159="P4",All!$AE159="RMS"),Ruler!O$17,IF(AND(All!$V159="P5",All!$AE159="RMS"),Ruler!O$18,IF(AND(All!$V159="P6",All!$AE159="RMS"),Ruler!O$19,IF(AND(All!$V159="P7",All!$AE159="RMS"),Ruler!O$20,IF(AND(All!$V159="P8",All!$AE159="RMS"),Ruler!O$21,IF(AND(All!$V159="P9",All!$AE159="RMS"),Ruler!O$22,IF(AND(All!$V159="P1",All!$AE159="RSS"),Ruler!O$6,IF(AND(All!$V159="P2",All!$AE159="RSS"),Ruler!O$23,IF(AND(All!$V159="P3",All!$AE159="RSS"),Ruler!O$24,IF(AND(All!$V159="P4",All!$AE159="RSS"),Ruler!O$25,IF(AND(All!$V159="P5",All!$AE159="RSS"),Ruler!O$26,IF(AND(All!$V159="P6",All!$AE159="RSS"),Ruler!O$27,IF(AND(All!$V159="P7",All!$AE159="RSS"),Ruler!O$28,IF(AND(All!$V159="P8",All!$AE159="RSS"),Ruler!O$29,IF(AND(All!$V159="P9",All!$AE159="RSS"),Ruler!O$30,0)))))))))))))))))))))))))))</f>
        <v>3</v>
      </c>
      <c r="BW159" s="325">
        <f>IF(AND(All!$V159="P1",All!$AE159="RDP"),Ruler!P$6,IF(AND(All!$V159="P2",All!$AE159="RDP"),Ruler!P$7,IF(AND(All!$V159="P3",All!$AE159="RDP"),Ruler!P$8,IF(AND(All!$V159="P4",All!$AE159="RDP"),Ruler!P$9,IF(AND(All!$V159="P5",All!$AE159="RDP"),Ruler!P$10,IF(AND(All!$V159="P6",All!$AE159="RDP"),Ruler!P$11,IF(AND(All!$V159="P7",All!$AE159="RDP"),Ruler!P$12,IF(AND(All!$V159="P8",All!$AE159="RDP"),Ruler!P$13,IF(AND(All!$V159="P9",All!$AE159="RDP"),Ruler!P$14,IF(AND(All!$V159="P1",All!$AE159="RMS"),Ruler!P$6,IF(AND(All!$V159="P2",All!$AE159="RMS"),Ruler!P$15,IF(AND(All!$V159="P3",All!$AE159="RMS"),Ruler!P$16,IF(AND(All!$V159="P4",All!$AE159="RMS"),Ruler!P$17,IF(AND(All!$V159="P5",All!$AE159="RMS"),Ruler!P$18,IF(AND(All!$V159="P6",All!$AE159="RMS"),Ruler!P$19,IF(AND(All!$V159="P7",All!$AE159="RMS"),Ruler!P$20,IF(AND(All!$V159="P8",All!$AE159="RMS"),Ruler!P$21,IF(AND(All!$V159="P9",All!$AE159="RMS"),Ruler!P$22,IF(AND(All!$V159="P1",All!$AE159="RSS"),Ruler!P$6,IF(AND(All!$V159="P2",All!$AE159="RSS"),Ruler!P$23,IF(AND(All!$V159="P3",All!$AE159="RSS"),Ruler!P$24,IF(AND(All!$V159="P4",All!$AE159="RSS"),Ruler!P$25,IF(AND(All!$V159="P5",All!$AE159="RSS"),Ruler!P$26,IF(AND(All!$V159="P6",All!$AE159="RSS"),Ruler!P$27,IF(AND(All!$V159="P7",All!$AE159="RSS"),Ruler!P$28,IF(AND(All!$V159="P8",All!$AE159="RSS"),Ruler!P$29,IF(AND(All!$V159="P9",All!$AE159="RSS"),Ruler!P$30,0)))))))))))))))))))))))))))</f>
        <v>4</v>
      </c>
      <c r="BX159" s="325">
        <f>IF(AND(All!$V159="P1",All!$AE159="RDP"),Ruler!Q$6,IF(AND(All!$V159="P2",All!$AE159="RDP"),Ruler!Q$7,IF(AND(All!$V159="P3",All!$AE159="RDP"),Ruler!Q$8,IF(AND(All!$V159="P4",All!$AE159="RDP"),Ruler!Q$9,IF(AND(All!$V159="P5",All!$AE159="RDP"),Ruler!Q$10,IF(AND(All!$V159="P6",All!$AE159="RDP"),Ruler!Q$11,IF(AND(All!$V159="P7",All!$AE159="RDP"),Ruler!Q$12,IF(AND(All!$V159="P8",All!$AE159="RDP"),Ruler!Q$13,IF(AND(All!$V159="P9",All!$AE159="RDP"),Ruler!Q$14,IF(AND(All!$V159="P1",All!$AE159="RMS"),Ruler!Q$6,IF(AND(All!$V159="P2",All!$AE159="RMS"),Ruler!Q$15,IF(AND(All!$V159="P3",All!$AE159="RMS"),Ruler!Q$16,IF(AND(All!$V159="P4",All!$AE159="RMS"),Ruler!Q$17,IF(AND(All!$V159="P5",All!$AE159="RMS"),Ruler!Q$18,IF(AND(All!$V159="P6",All!$AE159="RMS"),Ruler!Q$19,IF(AND(All!$V159="P7",All!$AE159="RMS"),Ruler!Q$20,IF(AND(All!$V159="P8",All!$AE159="RMS"),Ruler!Q$21,IF(AND(All!$V159="P9",All!$AE159="RMS"),Ruler!Q$22,IF(AND(All!$V159="P1",All!$AE159="RSS"),Ruler!Q$6,IF(AND(All!$V159="P2",All!$AE159="RSS"),Ruler!Q$23,IF(AND(All!$V159="P3",All!$AE159="RSS"),Ruler!Q$24,IF(AND(All!$V159="P4",All!$AE159="RSS"),Ruler!Q$25,IF(AND(All!$V159="P5",All!$AE159="RSS"),Ruler!Q$26,IF(AND(All!$V159="P6",All!$AE159="RSS"),Ruler!Q$27,IF(AND(All!$V159="P7",All!$AE159="RSS"),Ruler!Q$28,IF(AND(All!$V159="P8",All!$AE159="RSS"),Ruler!Q$29,IF(AND(All!$V159="P9",All!$AE159="RSS"),Ruler!Q$30,0)))))))))))))))))))))))))))</f>
        <v>3</v>
      </c>
      <c r="BY159" s="325">
        <f>IF(AND(All!$V159="P1",All!$AE159="RDP"),Ruler!R$6,IF(AND(All!$V159="P2",All!$AE159="RDP"),Ruler!R$7,IF(AND(All!$V159="P3",All!$AE159="RDP"),Ruler!R$8,IF(AND(All!$V159="P4",All!$AE159="RDP"),Ruler!R$9,IF(AND(All!$V159="P5",All!$AE159="RDP"),Ruler!R$10,IF(AND(All!$V159="P6",All!$AE159="RDP"),Ruler!R$11,IF(AND(All!$V159="P7",All!$AE159="RDP"),Ruler!R$12,IF(AND(All!$V159="P8",All!$AE159="RDP"),Ruler!R$13,IF(AND(All!$V159="P9",All!$AE159="RDP"),Ruler!R$14,IF(AND(All!$V159="P1",All!$AE159="RMS"),Ruler!R$6,IF(AND(All!$V159="P2",All!$AE159="RMS"),Ruler!R$15,IF(AND(All!$V159="P3",All!$AE159="RMS"),Ruler!R$16,IF(AND(All!$V159="P4",All!$AE159="RMS"),Ruler!R$17,IF(AND(All!$V159="P5",All!$AE159="RMS"),Ruler!R$18,IF(AND(All!$V159="P6",All!$AE159="RMS"),Ruler!R$19,IF(AND(All!$V159="P7",All!$AE159="RMS"),Ruler!R$20,IF(AND(All!$V159="P8",All!$AE159="RMS"),Ruler!R$21,IF(AND(All!$V159="P9",All!$AE159="RMS"),Ruler!R$22,IF(AND(All!$V159="P1",All!$AE159="RSS"),Ruler!R$6,IF(AND(All!$V159="P2",All!$AE159="RSS"),Ruler!R$23,IF(AND(All!$V159="P3",All!$AE159="RSS"),Ruler!R$24,IF(AND(All!$V159="P4",All!$AE159="RSS"),Ruler!R$25,IF(AND(All!$V159="P5",All!$AE159="RSS"),Ruler!R$26,IF(AND(All!$V159="P6",All!$AE159="RSS"),Ruler!R$27,IF(AND(All!$V159="P7",All!$AE159="RSS"),Ruler!R$28,IF(AND(All!$V159="P8",All!$AE159="RSS"),Ruler!R$29,IF(AND(All!$V159="P9",All!$AE159="RSS"),Ruler!R$30,0)))))))))))))))))))))))))))</f>
        <v>4</v>
      </c>
      <c r="BZ159" s="325">
        <f>IF(AND(All!$V159="P1",All!$AE159="RDP"),Ruler!S$6,IF(AND(All!$V159="P2",All!$AE159="RDP"),Ruler!S$7,IF(AND(All!$V159="P3",All!$AE159="RDP"),Ruler!S$8,IF(AND(All!$V159="P4",All!$AE159="RDP"),Ruler!S$9,IF(AND(All!$V159="P5",All!$AE159="RDP"),Ruler!S$10,IF(AND(All!$V159="P6",All!$AE159="RDP"),Ruler!S$11,IF(AND(All!$V159="P7",All!$AE159="RDP"),Ruler!S$12,IF(AND(All!$V159="P8",All!$AE159="RDP"),Ruler!S$13,IF(AND(All!$V159="P9",All!$AE159="RDP"),Ruler!S$14,IF(AND(All!$V159="P1",All!$AE159="RMS"),Ruler!S$6,IF(AND(All!$V159="P2",All!$AE159="RMS"),Ruler!S$15,IF(AND(All!$V159="P3",All!$AE159="RMS"),Ruler!S$16,IF(AND(All!$V159="P4",All!$AE159="RMS"),Ruler!S$17,IF(AND(All!$V159="P5",All!$AE159="RMS"),Ruler!S$18,IF(AND(All!$V159="P6",All!$AE159="RMS"),Ruler!S$19,IF(AND(All!$V159="P7",All!$AE159="RMS"),Ruler!S$20,IF(AND(All!$V159="P8",All!$AE159="RMS"),Ruler!S$21,IF(AND(All!$V159="P9",All!$AE159="RMS"),Ruler!S$22,IF(AND(All!$V159="P1",All!$AE159="RSS"),Ruler!S$6,IF(AND(All!$V159="P2",All!$AE159="RSS"),Ruler!S$23,IF(AND(All!$V159="P3",All!$AE159="RSS"),Ruler!S$24,IF(AND(All!$V159="P4",All!$AE159="RSS"),Ruler!S$25,IF(AND(All!$V159="P5",All!$AE159="RSS"),Ruler!S$26,IF(AND(All!$V159="P6",All!$AE159="RSS"),Ruler!S$27,IF(AND(All!$V159="P7",All!$AE159="RSS"),Ruler!S$28,IF(AND(All!$V159="P8",All!$AE159="RSS"),Ruler!S$29,IF(AND(All!$V159="P9",All!$AE159="RSS"),Ruler!S$30,0)))))))))))))))))))))))))))</f>
        <v>3</v>
      </c>
      <c r="CA159" s="325">
        <f>IF(AND(All!$V159="P1",All!$AE159="RDP"),Ruler!T$6,IF(AND(All!$V159="P2",All!$AE159="RDP"),Ruler!T$7,IF(AND(All!$V159="P3",All!$AE159="RDP"),Ruler!T$8,IF(AND(All!$V159="P4",All!$AE159="RDP"),Ruler!T$9,IF(AND(All!$V159="P5",All!$AE159="RDP"),Ruler!T$10,IF(AND(All!$V159="P6",All!$AE159="RDP"),Ruler!T$11,IF(AND(All!$V159="P7",All!$AE159="RDP"),Ruler!T$12,IF(AND(All!$V159="P8",All!$AE159="RDP"),Ruler!T$13,IF(AND(All!$V159="P9",All!$AE159="RDP"),Ruler!T$14,IF(AND(All!$V159="P1",All!$AE159="RMS"),Ruler!T$6,IF(AND(All!$V159="P2",All!$AE159="RMS"),Ruler!T$15,IF(AND(All!$V159="P3",All!$AE159="RMS"),Ruler!T$16,IF(AND(All!$V159="P4",All!$AE159="RMS"),Ruler!T$17,IF(AND(All!$V159="P5",All!$AE159="RMS"),Ruler!T$18,IF(AND(All!$V159="P6",All!$AE159="RMS"),Ruler!T$19,IF(AND(All!$V159="P7",All!$AE159="RMS"),Ruler!T$20,IF(AND(All!$V159="P8",All!$AE159="RMS"),Ruler!T$21,IF(AND(All!$V159="P9",All!$AE159="RMS"),Ruler!T$22,IF(AND(All!$V159="P1",All!$AE159="RSS"),Ruler!T$6,IF(AND(All!$V159="P2",All!$AE159="RSS"),Ruler!T$23,IF(AND(All!$V159="P3",All!$AE159="RSS"),Ruler!T$24,IF(AND(All!$V159="P4",All!$AE159="RSS"),Ruler!T$25,IF(AND(All!$V159="P5",All!$AE159="RSS"),Ruler!T$26,IF(AND(All!$V159="P6",All!$AE159="RSS"),Ruler!T$27,IF(AND(All!$V159="P7",All!$AE159="RSS"),Ruler!T$28,IF(AND(All!$V159="P8",All!$AE159="RSS"),Ruler!T$29,IF(AND(All!$V159="P9",All!$AE159="RSS"),Ruler!T$30,0)))))))))))))))))))))))))))</f>
        <v>3</v>
      </c>
      <c r="CB159" s="325">
        <f>IF(AND(All!$V159="P1",All!$AE159="RDP"),Ruler!U$6,IF(AND(All!$V159="P2",All!$AE159="RDP"),Ruler!U$7,IF(AND(All!$V159="P3",All!$AE159="RDP"),Ruler!U$8,IF(AND(All!$V159="P4",All!$AE159="RDP"),Ruler!U$9,IF(AND(All!$V159="P5",All!$AE159="RDP"),Ruler!U$10,IF(AND(All!$V159="P6",All!$AE159="RDP"),Ruler!U$11,IF(AND(All!$V159="P7",All!$AE159="RDP"),Ruler!U$12,IF(AND(All!$V159="P8",All!$AE159="RDP"),Ruler!U$13,IF(AND(All!$V159="P9",All!$AE159="RDP"),Ruler!U$14,IF(AND(All!$V159="P1",All!$AE159="RMS"),Ruler!U$6,IF(AND(All!$V159="P2",All!$AE159="RMS"),Ruler!U$15,IF(AND(All!$V159="P3",All!$AE159="RMS"),Ruler!U$16,IF(AND(All!$V159="P4",All!$AE159="RMS"),Ruler!U$17,IF(AND(All!$V159="P5",All!$AE159="RMS"),Ruler!U$18,IF(AND(All!$V159="P6",All!$AE159="RMS"),Ruler!U$19,IF(AND(All!$V159="P7",All!$AE159="RMS"),Ruler!U$20,IF(AND(All!$V159="P8",All!$AE159="RMS"),Ruler!U$21,IF(AND(All!$V159="P9",All!$AE159="RMS"),Ruler!U$22,IF(AND(All!$V159="P1",All!$AE159="RSS"),Ruler!U$6,IF(AND(All!$V159="P2",All!$AE159="RSS"),Ruler!U$23,IF(AND(All!$V159="P3",All!$AE159="RSS"),Ruler!U$24,IF(AND(All!$V159="P4",All!$AE159="RSS"),Ruler!U$25,IF(AND(All!$V159="P5",All!$AE159="RSS"),Ruler!U$26,IF(AND(All!$V159="P6",All!$AE159="RSS"),Ruler!U$27,IF(AND(All!$V159="P7",All!$AE159="RSS"),Ruler!U$28,IF(AND(All!$V159="P8",All!$AE159="RSS"),Ruler!U$29,IF(AND(All!$V159="P9",All!$AE159="RSS"),Ruler!U$30,0)))))))))))))))))))))))))))</f>
        <v>2</v>
      </c>
      <c r="CC159" s="325">
        <f>IF(AND(All!$V159="P1",All!$AE159="RDP"),Ruler!V$6,IF(AND(All!$V159="P2",All!$AE159="RDP"),Ruler!V$7,IF(AND(All!$V159="P3",All!$AE159="RDP"),Ruler!V$8,IF(AND(All!$V159="P4",All!$AE159="RDP"),Ruler!V$9,IF(AND(All!$V159="P5",All!$AE159="RDP"),Ruler!V$10,IF(AND(All!$V159="P6",All!$AE159="RDP"),Ruler!V$11,IF(AND(All!$V159="P7",All!$AE159="RDP"),Ruler!V$12,IF(AND(All!$V159="P8",All!$AE159="RDP"),Ruler!V$13,IF(AND(All!$V159="P9",All!$AE159="RDP"),Ruler!V$14,IF(AND(All!$V159="P1",All!$AE159="RMS"),Ruler!V$6,IF(AND(All!$V159="P2",All!$AE159="RMS"),Ruler!V$15,IF(AND(All!$V159="P3",All!$AE159="RMS"),Ruler!V$16,IF(AND(All!$V159="P4",All!$AE159="RMS"),Ruler!V$17,IF(AND(All!$V159="P5",All!$AE159="RMS"),Ruler!V$18,IF(AND(All!$V159="P6",All!$AE159="RMS"),Ruler!V$19,IF(AND(All!$V159="P7",All!$AE159="RMS"),Ruler!V$20,IF(AND(All!$V159="P8",All!$AE159="RMS"),Ruler!V$21,IF(AND(All!$V159="P9",All!$AE159="RMS"),Ruler!V$22,IF(AND(All!$V159="P1",All!$AE159="RSS"),Ruler!V$6,IF(AND(All!$V159="P2",All!$AE159="RSS"),Ruler!V$23,IF(AND(All!$V159="P3",All!$AE159="RSS"),Ruler!V$24,IF(AND(All!$V159="P4",All!$AE159="RSS"),Ruler!V$25,IF(AND(All!$V159="P5",All!$AE159="RSS"),Ruler!V$26,IF(AND(All!$V159="P6",All!$AE159="RSS"),Ruler!V$27,IF(AND(All!$V159="P7",All!$AE159="RSS"),Ruler!V$28,IF(AND(All!$V159="P8",All!$AE159="RSS"),Ruler!V$29,IF(AND(All!$V159="P9",All!$AE159="RSS"),Ruler!V$30,0)))))))))))))))))))))))))))</f>
        <v>3</v>
      </c>
      <c r="CD159" s="325">
        <f>IF(AND(All!$V159="P1",All!$AE159="RDP"),Ruler!W$6,IF(AND(All!$V159="P2",All!$AE159="RDP"),Ruler!W$7,IF(AND(All!$V159="P3",All!$AE159="RDP"),Ruler!W$8,IF(AND(All!$V159="P4",All!$AE159="RDP"),Ruler!W$9,IF(AND(All!$V159="P5",All!$AE159="RDP"),Ruler!W$10,IF(AND(All!$V159="P6",All!$AE159="RDP"),Ruler!W$11,IF(AND(All!$V159="P7",All!$AE159="RDP"),Ruler!W$12,IF(AND(All!$V159="P8",All!$AE159="RDP"),Ruler!W$13,IF(AND(All!$V159="P9",All!$AE159="RDP"),Ruler!W$14,IF(AND(All!$V159="P1",All!$AE159="RMS"),Ruler!W$6,IF(AND(All!$V159="P2",All!$AE159="RMS"),Ruler!W$15,IF(AND(All!$V159="P3",All!$AE159="RMS"),Ruler!W$16,IF(AND(All!$V159="P4",All!$AE159="RMS"),Ruler!W$17,IF(AND(All!$V159="P5",All!$AE159="RMS"),Ruler!W$18,IF(AND(All!$V159="P6",All!$AE159="RMS"),Ruler!W$19,IF(AND(All!$V159="P7",All!$AE159="RMS"),Ruler!W$20,IF(AND(All!$V159="P8",All!$AE159="RMS"),Ruler!W$21,IF(AND(All!$V159="P9",All!$AE159="RMS"),Ruler!W$22,IF(AND(All!$V159="P1",All!$AE159="RSS"),Ruler!W$6,IF(AND(All!$V159="P2",All!$AE159="RSS"),Ruler!W$23,IF(AND(All!$V159="P3",All!$AE159="RSS"),Ruler!W$24,IF(AND(All!$V159="P4",All!$AE159="RSS"),Ruler!W$25,IF(AND(All!$V159="P5",All!$AE159="RSS"),Ruler!W$26,IF(AND(All!$V159="P6",All!$AE159="RSS"),Ruler!W$27,IF(AND(All!$V159="P7",All!$AE159="RSS"),Ruler!W$28,IF(AND(All!$V159="P8",All!$AE159="RSS"),Ruler!W$29,IF(AND(All!$V159="P9",All!$AE159="RSS"),Ruler!W$30,0)))))))))))))))))))))))))))</f>
        <v>2</v>
      </c>
      <c r="CE159" s="325">
        <f>IF(AND(All!$V159="P1",All!$AE159="RDP"),Ruler!X$6,IF(AND(All!$V159="P2",All!$AE159="RDP"),Ruler!X$7,IF(AND(All!$V159="P3",All!$AE159="RDP"),Ruler!X$8,IF(AND(All!$V159="P4",All!$AE159="RDP"),Ruler!X$9,IF(AND(All!$V159="P5",All!$AE159="RDP"),Ruler!X$10,IF(AND(All!$V159="P6",All!$AE159="RDP"),Ruler!X$11,IF(AND(All!$V159="P7",All!$AE159="RDP"),Ruler!X$12,IF(AND(All!$V159="P8",All!$AE159="RDP"),Ruler!X$13,IF(AND(All!$V159="P9",All!$AE159="RDP"),Ruler!X$14,IF(AND(All!$V159="P1",All!$AE159="RMS"),Ruler!X$6,IF(AND(All!$V159="P2",All!$AE159="RMS"),Ruler!X$15,IF(AND(All!$V159="P3",All!$AE159="RMS"),Ruler!X$16,IF(AND(All!$V159="P4",All!$AE159="RMS"),Ruler!X$17,IF(AND(All!$V159="P5",All!$AE159="RMS"),Ruler!X$18,IF(AND(All!$V159="P6",All!$AE159="RMS"),Ruler!X$19,IF(AND(All!$V159="P7",All!$AE159="RMS"),Ruler!X$20,IF(AND(All!$V159="P8",All!$AE159="RMS"),Ruler!X$21,IF(AND(All!$V159="P9",All!$AE159="RMS"),Ruler!X$22,IF(AND(All!$V159="P1",All!$AE159="RSS"),Ruler!X$6,IF(AND(All!$V159="P2",All!$AE159="RSS"),Ruler!X$23,IF(AND(All!$V159="P3",All!$AE159="RSS"),Ruler!X$24,IF(AND(All!$V159="P4",All!$AE159="RSS"),Ruler!X$25,IF(AND(All!$V159="P5",All!$AE159="RSS"),Ruler!X$26,IF(AND(All!$V159="P6",All!$AE159="RSS"),Ruler!X$27,IF(AND(All!$V159="P7",All!$AE159="RSS"),Ruler!X$28,IF(AND(All!$V159="P8",All!$AE159="RSS"),Ruler!X$29,IF(AND(All!$V159="P9",All!$AE159="RSS"),Ruler!X$30,0)))))))))))))))))))))))))))</f>
        <v>3</v>
      </c>
      <c r="CF159" s="325">
        <f>IF(AND(All!$V159="P1",All!$AE159="RDP"),Ruler!Y$6,IF(AND(All!$V159="P2",All!$AE159="RDP"),Ruler!Y$7,IF(AND(All!$V159="P3",All!$AE159="RDP"),Ruler!Y$8,IF(AND(All!$V159="P4",All!$AE159="RDP"),Ruler!Y$9,IF(AND(All!$V159="P5",All!$AE159="RDP"),Ruler!Y$10,IF(AND(All!$V159="P6",All!$AE159="RDP"),Ruler!Y$11,IF(AND(All!$V159="P7",All!$AE159="RDP"),Ruler!Y$12,IF(AND(All!$V159="P8",All!$AE159="RDP"),Ruler!Y$13,IF(AND(All!$V159="P9",All!$AE159="RDP"),Ruler!Y$14,IF(AND(All!$V159="P1",All!$AE159="RMS"),Ruler!Y$6,IF(AND(All!$V159="P2",All!$AE159="RMS"),Ruler!Y$15,IF(AND(All!$V159="P3",All!$AE159="RMS"),Ruler!Y$16,IF(AND(All!$V159="P4",All!$AE159="RMS"),Ruler!Y$17,IF(AND(All!$V159="P5",All!$AE159="RMS"),Ruler!Y$18,IF(AND(All!$V159="P6",All!$AE159="RMS"),Ruler!Y$19,IF(AND(All!$V159="P7",All!$AE159="RMS"),Ruler!Y$20,IF(AND(All!$V159="P8",All!$AE159="RMS"),Ruler!Y$21,IF(AND(All!$V159="P9",All!$AE159="RMS"),Ruler!Y$22,IF(AND(All!$V159="P1",All!$AE159="RSS"),Ruler!Y$6,IF(AND(All!$V159="P2",All!$AE159="RSS"),Ruler!Y$23,IF(AND(All!$V159="P3",All!$AE159="RSS"),Ruler!Y$24,IF(AND(All!$V159="P4",All!$AE159="RSS"),Ruler!Y$25,IF(AND(All!$V159="P5",All!$AE159="RSS"),Ruler!Y$26,IF(AND(All!$V159="P6",All!$AE159="RSS"),Ruler!Y$27,IF(AND(All!$V159="P7",All!$AE159="RSS"),Ruler!Y$28,IF(AND(All!$V159="P8",All!$AE159="RSS"),Ruler!Y$29,IF(AND(All!$V159="P9",All!$AE159="RSS"),Ruler!Y$30,0)))))))))))))))))))))))))))</f>
        <v>2</v>
      </c>
      <c r="CG159" s="325">
        <f>IF(AND(All!$V159="P1",All!$AE159="RDP"),Ruler!Z$6,IF(AND(All!$V159="P2",All!$AE159="RDP"),Ruler!Z$7,IF(AND(All!$V159="P3",All!$AE159="RDP"),Ruler!Z$8,IF(AND(All!$V159="P4",All!$AE159="RDP"),Ruler!Z$9,IF(AND(All!$V159="P5",All!$AE159="RDP"),Ruler!Z$10,IF(AND(All!$V159="P6",All!$AE159="RDP"),Ruler!Z$11,IF(AND(All!$V159="P7",All!$AE159="RDP"),Ruler!Z$12,IF(AND(All!$V159="P8",All!$AE159="RDP"),Ruler!Z$13,IF(AND(All!$V159="P9",All!$AE159="RDP"),Ruler!Z$14,IF(AND(All!$V159="P1",All!$AE159="RMS"),Ruler!Z$6,IF(AND(All!$V159="P2",All!$AE159="RMS"),Ruler!Z$15,IF(AND(All!$V159="P3",All!$AE159="RMS"),Ruler!Z$16,IF(AND(All!$V159="P4",All!$AE159="RMS"),Ruler!Z$17,IF(AND(All!$V159="P5",All!$AE159="RMS"),Ruler!Z$18,IF(AND(All!$V159="P6",All!$AE159="RMS"),Ruler!Z$19,IF(AND(All!$V159="P7",All!$AE159="RMS"),Ruler!Z$20,IF(AND(All!$V159="P8",All!$AE159="RMS"),Ruler!Z$21,IF(AND(All!$V159="P9",All!$AE159="RMS"),Ruler!Z$22,IF(AND(All!$V159="P1",All!$AE159="RSS"),Ruler!Z$6,IF(AND(All!$V159="P2",All!$AE159="RSS"),Ruler!Z$23,IF(AND(All!$V159="P3",All!$AE159="RSS"),Ruler!Z$24,IF(AND(All!$V159="P4",All!$AE159="RSS"),Ruler!Z$25,IF(AND(All!$V159="P5",All!$AE159="RSS"),Ruler!Z$26,IF(AND(All!$V159="P6",All!$AE159="RSS"),Ruler!Z$27,IF(AND(All!$V159="P7",All!$AE159="RSS"),Ruler!Z$28,IF(AND(All!$V159="P8",All!$AE159="RSS"),Ruler!Z$29,IF(AND(All!$V159="P9",All!$AE159="RSS"),Ruler!Z$30,0)))))))))))))))))))))))))))</f>
        <v>2</v>
      </c>
      <c r="CH159" s="325">
        <f>IF(AND(All!$V159="P1",All!$AE159="RDP"),Ruler!AA$6,IF(AND(All!$V159="P2",All!$AE159="RDP"),Ruler!AA$7,IF(AND(All!$V159="P3",All!$AE159="RDP"),Ruler!AA$8,IF(AND(All!$V159="P4",All!$AE159="RDP"),Ruler!AA$9,IF(AND(All!$V159="P5",All!$AE159="RDP"),Ruler!AA$10,IF(AND(All!$V159="P6",All!$AE159="RDP"),Ruler!AA$11,IF(AND(All!$V159="P7",All!$AE159="RDP"),Ruler!AA$12,IF(AND(All!$V159="P8",All!$AE159="RDP"),Ruler!AA$13,IF(AND(All!$V159="P9",All!$AE159="RDP"),Ruler!AA$14,IF(AND(All!$V159="P1",All!$AE159="RMS"),Ruler!AA$6,IF(AND(All!$V159="P2",All!$AE159="RMS"),Ruler!AA$15,IF(AND(All!$V159="P3",All!$AE159="RMS"),Ruler!AA$16,IF(AND(All!$V159="P4",All!$AE159="RMS"),Ruler!AA$17,IF(AND(All!$V159="P5",All!$AE159="RMS"),Ruler!AA$18,IF(AND(All!$V159="P6",All!$AE159="RMS"),Ruler!AA$19,IF(AND(All!$V159="P7",All!$AE159="RMS"),Ruler!AA$20,IF(AND(All!$V159="P8",All!$AE159="RMS"),Ruler!AA$21,IF(AND(All!$V159="P9",All!$AE159="RMS"),Ruler!AA$22,IF(AND(All!$V159="P1",All!$AE159="RSS"),Ruler!AA$6,IF(AND(All!$V159="P2",All!$AE159="RSS"),Ruler!AA$23,IF(AND(All!$V159="P3",All!$AE159="RSS"),Ruler!AA$24,IF(AND(All!$V159="P4",All!$AE159="RSS"),Ruler!AA$25,IF(AND(All!$V159="P5",All!$AE159="RSS"),Ruler!AA$26,IF(AND(All!$V159="P6",All!$AE159="RSS"),Ruler!AA$27,IF(AND(All!$V159="P7",All!$AE159="RSS"),Ruler!AA$28,IF(AND(All!$V159="P8",All!$AE159="RSS"),Ruler!AA$29,IF(AND(All!$V159="P9",All!$AE159="RSS"),Ruler!AA$30,0)))))))))))))))))))))))))))</f>
        <v>2</v>
      </c>
      <c r="CI159" s="325">
        <f>IF(AND(All!$V159="P1",All!$AE159="RDP"),Ruler!AB$6,IF(AND(All!$V159="P2",All!$AE159="RDP"),Ruler!AB$7,IF(AND(All!$V159="P3",All!$AE159="RDP"),Ruler!AB$8,IF(AND(All!$V159="P4",All!$AE159="RDP"),Ruler!AB$9,IF(AND(All!$V159="P5",All!$AE159="RDP"),Ruler!AB$10,IF(AND(All!$V159="P6",All!$AE159="RDP"),Ruler!AB$11,IF(AND(All!$V159="P7",All!$AE159="RDP"),Ruler!AB$12,IF(AND(All!$V159="P8",All!$AE159="RDP"),Ruler!AB$13,IF(AND(All!$V159="P9",All!$AE159="RDP"),Ruler!AB$14,IF(AND(All!$V159="P1",All!$AE159="RMS"),Ruler!AB$6,IF(AND(All!$V159="P2",All!$AE159="RMS"),Ruler!AB$15,IF(AND(All!$V159="P3",All!$AE159="RMS"),Ruler!AB$16,IF(AND(All!$V159="P4",All!$AE159="RMS"),Ruler!AB$17,IF(AND(All!$V159="P5",All!$AE159="RMS"),Ruler!AB$18,IF(AND(All!$V159="P6",All!$AE159="RMS"),Ruler!AB$19,IF(AND(All!$V159="P7",All!$AE159="RMS"),Ruler!AB$20,IF(AND(All!$V159="P8",All!$AE159="RMS"),Ruler!AB$21,IF(AND(All!$V159="P9",All!$AE159="RMS"),Ruler!AB$22,IF(AND(All!$V159="P1",All!$AE159="RSS"),Ruler!AB$6,IF(AND(All!$V159="P2",All!$AE159="RSS"),Ruler!AB$23,IF(AND(All!$V159="P3",All!$AE159="RSS"),Ruler!AB$24,IF(AND(All!$V159="P4",All!$AE159="RSS"),Ruler!AB$25,IF(AND(All!$V159="P5",All!$AE159="RSS"),Ruler!AB$26,IF(AND(All!$V159="P6",All!$AE159="RSS"),Ruler!AB$27,IF(AND(All!$V159="P7",All!$AE159="RSS"),Ruler!AB$28,IF(AND(All!$V159="P8",All!$AE159="RSS"),Ruler!AB$29,IF(AND(All!$V159="P9",All!$AE159="RSS"),Ruler!AB$30,0)))))))))))))))))))))))))))</f>
        <v>2</v>
      </c>
      <c r="CJ159" s="377">
        <f>Table9[[#This Row],[R-B1]]-Table9[[#This Row],[B1]]</f>
        <v>1</v>
      </c>
      <c r="CK159" s="378">
        <f>Table9[[#This Row],[R-B2]]-Table9[[#This Row],[B2]]</f>
        <v>1</v>
      </c>
      <c r="CL159" s="378">
        <f>Table9[[#This Row],[R-B3]]-Table9[[#This Row],[B3]]</f>
        <v>1</v>
      </c>
      <c r="CM159" s="378">
        <f>Table9[[#This Row],[R-B4]]-Table9[[#This Row],[B4]]</f>
        <v>1</v>
      </c>
      <c r="CN159" s="378">
        <f>Table9[[#This Row],[R-B5]]-Table9[[#This Row],[B5]]</f>
        <v>1</v>
      </c>
      <c r="CO159" s="378">
        <f>Table9[[#This Row],[R-B6]]-Table9[[#This Row],[B6]]</f>
        <v>0</v>
      </c>
      <c r="CP159" s="378">
        <f>Table9[[#This Row],[R-B7]]-Table9[[#This Row],[B7]]</f>
        <v>2</v>
      </c>
      <c r="CQ159" s="378">
        <f>Table9[[#This Row],[R-B8]]-Table9[[#This Row],[B8]]</f>
        <v>0</v>
      </c>
      <c r="CR159" s="378">
        <f>Table9[[#This Row],[R-B9]]-Table9[[#This Row],[B9]]</f>
        <v>1</v>
      </c>
      <c r="CS159" s="378">
        <f>Table9[[#This Row],[R-B10]]-Table9[[#This Row],[B10]]</f>
        <v>1</v>
      </c>
      <c r="CT159" s="378">
        <f>Table9[[#This Row],[R-B11]]-Table9[[#This Row],[B11]]</f>
        <v>1</v>
      </c>
      <c r="CU159" s="378">
        <f>Table9[[#This Row],[R-B12]]-Table9[[#This Row],[B12]]</f>
        <v>1</v>
      </c>
      <c r="CV159" s="378">
        <f>Table9[[#This Row],[R-K1]]-Table9[[#This Row],[K1]]</f>
        <v>1</v>
      </c>
      <c r="CW159" s="378">
        <f>Table9[[#This Row],[R-K2]]-Table9[[#This Row],[K2]]</f>
        <v>1</v>
      </c>
      <c r="CX159" s="378">
        <f>Table9[[#This Row],[R-K3]]-Table9[[#This Row],[K3]]</f>
        <v>1</v>
      </c>
      <c r="CY159" s="378">
        <f>Table9[[#This Row],[R-K4]]-Table9[[#This Row],[K4]]</f>
        <v>1</v>
      </c>
      <c r="CZ159" s="378">
        <f>Table9[[#This Row],[R-K5]]-Table9[[#This Row],[K5]]</f>
        <v>1</v>
      </c>
      <c r="DA159" s="378">
        <f>Table9[[#This Row],[R-P1]]-Table9[[#This Row],[P1]]</f>
        <v>1</v>
      </c>
      <c r="DB159" s="378">
        <f>Table9[[#This Row],[R-P2]]-Table9[[#This Row],[P2]]</f>
        <v>1</v>
      </c>
      <c r="DC159" s="378">
        <f>Table9[[#This Row],[R-P3]]-Table9[[#This Row],[P3]]</f>
        <v>1</v>
      </c>
      <c r="DD159" s="378">
        <f>Table9[[#This Row],[R-P4]]-Table9[[#This Row],[P4]]</f>
        <v>1</v>
      </c>
      <c r="DE159" s="378">
        <f>Table9[[#This Row],[R-P5]]-Table9[[#This Row],[P5]]</f>
        <v>0</v>
      </c>
      <c r="DF159" s="378">
        <f>Table9[[#This Row],[R-E1]]-Table9[[#This Row],[E1]]</f>
        <v>1</v>
      </c>
      <c r="DG159" s="379">
        <f>Table9[[#This Row],[R-E2]]-Table9[[#This Row],[E2]]</f>
        <v>1</v>
      </c>
      <c r="DH159" s="323">
        <f>COUNTIF(Table9[[#This Row],[G-B1]:[G-B12]],"&lt;=0")/12*100</f>
        <v>16.666666666666664</v>
      </c>
      <c r="DI159" s="43">
        <f>COUNTIF(Table9[[#This Row],[G-K1]:[G-K5]],"&lt;=0")/5*100</f>
        <v>0</v>
      </c>
      <c r="DJ159" s="43">
        <f>COUNTIF(Table9[[#This Row],[G-P1]:[G-P5]],"&lt;=0")/5*100</f>
        <v>20</v>
      </c>
      <c r="DK159" s="43">
        <f>COUNTIF(Table9[[#This Row],[G-E1]:[G-E2]],"&lt;=0")/2*100</f>
        <v>0</v>
      </c>
      <c r="DL159" s="450">
        <f>IF(AE159="RDP",(COUNTIF(Table9[[#This Row],[G-B3]],"&lt;=0")+COUNTIF(Table9[[#This Row],[G-B4]],"&lt;=0")+COUNTIF(Table9[[#This Row],[G-B7]],"&lt;=0")+COUNTIF(Table9[[#This Row],[G-B11]],"&lt;=0")+COUNTIF(Table9[[#This Row],[G-K2]],"&lt;=0"))/5*100,IF(AE159="RMS",(COUNTIF(Table9[[#This Row],[G-B4]],"&lt;=0")+COUNTIF(Table9[[#This Row],[G-B5]],"&lt;=0")+COUNTIF(Table9[[#This Row],[G-B10]],"&lt;=0")+COUNTIF(Table9[[#This Row],[G-B12]],"&lt;=0")+COUNTIF(Table9[[#This Row],[G-K2]],"&lt;=0"))/5*100,IF(AE159="RSS",(COUNTIF(Table9[[#This Row],[G-B1]],"&lt;=0")+COUNTIF(Table9[[#This Row],[G-B2]],"&lt;=0")+COUNTIF(Table9[[#This Row],[G-B6]],"&lt;=0")+COUNTIF(Table9[[#This Row],[G-B11]],"&lt;=0")+COUNTIF(Table9[[#This Row],[G-B12]],"&lt;=0"))/5*100,0)))</f>
        <v>0</v>
      </c>
      <c r="DM159" s="381">
        <v>91</v>
      </c>
      <c r="DN159" s="381">
        <v>83</v>
      </c>
      <c r="DO159" s="381">
        <v>80</v>
      </c>
      <c r="DP159" s="381">
        <v>100</v>
      </c>
      <c r="DQ159" s="381">
        <v>100</v>
      </c>
      <c r="DR159" s="380">
        <v>17</v>
      </c>
      <c r="DS159" s="381">
        <v>0</v>
      </c>
      <c r="DT159" s="381">
        <v>20</v>
      </c>
      <c r="DU159" s="381">
        <v>0</v>
      </c>
      <c r="DV159" s="381">
        <v>0</v>
      </c>
      <c r="DW159" s="380">
        <v>8</v>
      </c>
      <c r="DX159" s="381">
        <v>0</v>
      </c>
      <c r="DY159" s="381">
        <v>20</v>
      </c>
      <c r="DZ159" s="381">
        <v>0</v>
      </c>
      <c r="EA159" s="382">
        <v>0</v>
      </c>
      <c r="EB159" s="335" t="s">
        <v>1321</v>
      </c>
      <c r="EC159" s="324" t="s">
        <v>448</v>
      </c>
      <c r="ED159" s="324" t="s">
        <v>1322</v>
      </c>
      <c r="EE159" s="338"/>
    </row>
    <row r="160" spans="2:135" ht="87" hidden="1" customHeight="1" thickBot="1" x14ac:dyDescent="0.35">
      <c r="B160" s="282">
        <v>165</v>
      </c>
      <c r="C160" s="42" t="s">
        <v>134</v>
      </c>
      <c r="D160" s="45">
        <v>46236</v>
      </c>
      <c r="E160" s="433" t="s">
        <v>1323</v>
      </c>
      <c r="F160" s="43">
        <v>1125758</v>
      </c>
      <c r="G160" s="357">
        <f t="shared" ca="1" si="9"/>
        <v>26.820910321537298</v>
      </c>
      <c r="H160" s="283">
        <v>36526</v>
      </c>
      <c r="I160" s="43" t="s">
        <v>179</v>
      </c>
      <c r="J160" s="43" t="s">
        <v>137</v>
      </c>
      <c r="K160" s="43" t="s">
        <v>241</v>
      </c>
      <c r="L160" s="43" t="s">
        <v>202</v>
      </c>
      <c r="M160" s="42" t="s">
        <v>1324</v>
      </c>
      <c r="N160" s="43" t="s">
        <v>1325</v>
      </c>
      <c r="O160" s="43" t="s">
        <v>142</v>
      </c>
      <c r="P160" s="58" t="s">
        <v>1326</v>
      </c>
      <c r="Q160" s="304" t="s">
        <v>144</v>
      </c>
      <c r="R160" s="43" t="s">
        <v>185</v>
      </c>
      <c r="S160" s="43"/>
      <c r="T160" s="286"/>
      <c r="U160" s="43"/>
      <c r="V160" s="43" t="s">
        <v>55</v>
      </c>
      <c r="W160" s="46"/>
      <c r="X160" s="46">
        <f ca="1">($T$1-Table9[[#This Row],[Date of Appointment to Current Grade]])/365</f>
        <v>0.47296511605784636</v>
      </c>
      <c r="Y160" s="45">
        <v>46143</v>
      </c>
      <c r="Z160" s="343" t="s">
        <v>244</v>
      </c>
      <c r="AA160" s="45">
        <v>45748</v>
      </c>
      <c r="AB160" s="46">
        <f ca="1">($T$1-Table9[[#This Row],[Date in Position]])/365</f>
        <v>1.5551568968797642</v>
      </c>
      <c r="AC160" s="43"/>
      <c r="AD160" s="43"/>
      <c r="AE160" s="43"/>
      <c r="AF160" s="43" t="s">
        <v>188</v>
      </c>
      <c r="AG160" s="47" t="s">
        <v>1327</v>
      </c>
      <c r="AH160" s="47" t="s">
        <v>1328</v>
      </c>
      <c r="AI160" s="47" t="s">
        <v>1329</v>
      </c>
      <c r="AJ160" s="42" t="s">
        <v>1330</v>
      </c>
      <c r="AK160" s="48" t="s">
        <v>1331</v>
      </c>
      <c r="AL160" s="42"/>
      <c r="AM160" s="369" t="s">
        <v>1332</v>
      </c>
      <c r="AN160" s="323"/>
      <c r="BK160" s="328"/>
      <c r="BL160" s="325">
        <f>IF(AND(All!$V160="P1",All!$AE160="RDP"),Ruler!E$6,IF(AND(All!$V160="P2",All!$AE160="RDP"),Ruler!E$7,IF(AND(All!$V160="P3",All!$AE160="RDP"),Ruler!E$8,IF(AND(All!$V160="P4",All!$AE160="RDP"),Ruler!E$9,IF(AND(All!$V160="P5",All!$AE160="RDP"),Ruler!E$10,IF(AND(All!$V160="P6",All!$AE160="RDP"),Ruler!E$11,IF(AND(All!$V160="P7",All!$AE160="RDP"),Ruler!E$12,IF(AND(All!$V160="P8",All!$AE160="RDP"),Ruler!E$13,IF(AND(All!$V160="P9",All!$AE160="RDP"),Ruler!E$14,IF(AND(All!$V160="P1",All!$AE160="RMS"),Ruler!E$6,IF(AND(All!$V160="P2",All!$AE160="RMS"),Ruler!E$15,IF(AND(All!$V160="P3",All!$AE160="RMS"),Ruler!E$16,IF(AND(All!$V160="P4",All!$AE160="RMS"),Ruler!E$17,IF(AND(All!$V160="P5",All!$AE160="RMS"),Ruler!E$18,IF(AND(All!$V160="P6",All!$AE160="RMS"),Ruler!E$19,IF(AND(All!$V160="P7",All!$AE160="RMS"),Ruler!E$20,IF(AND(All!$V160="P8",All!$AE160="RMS"),Ruler!E$21,IF(AND(All!$V160="P9",All!$AE160="RMS"),Ruler!E$22,IF(AND(All!$V160="P1",All!$AE160="RSS"),Ruler!E$6,IF(AND(All!$V160="P2",All!$AE160="RSS"),Ruler!E$23,IF(AND(All!$V160="P3",All!$AE160="RSS"),Ruler!E$24,IF(AND(All!$V160="P4",All!$AE160="RSS"),Ruler!E$25,IF(AND(All!$V160="P5",All!$AE160="RSS"),Ruler!E$26,IF(AND(All!$V160="P6",All!$AE160="RSS"),Ruler!E$27,IF(AND(All!$V160="P7",All!$AE160="RSS"),Ruler!E$28,IF(AND(All!$V160="P8",All!$AE160="RSS"),Ruler!E$29,IF(AND(All!$V160="P9",All!$AE160="RSS"),Ruler!E$30,0)))))))))))))))))))))))))))</f>
        <v>0</v>
      </c>
      <c r="BM160" s="325">
        <f>IF(AND(All!$V160="P1",All!$AE160="RDP"),Ruler!F$6,IF(AND(All!$V160="P2",All!$AE160="RDP"),Ruler!F$7,IF(AND(All!$V160="P3",All!$AE160="RDP"),Ruler!F$8,IF(AND(All!$V160="P4",All!$AE160="RDP"),Ruler!F$9,IF(AND(All!$V160="P5",All!$AE160="RDP"),Ruler!F$10,IF(AND(All!$V160="P6",All!$AE160="RDP"),Ruler!F$11,IF(AND(All!$V160="P7",All!$AE160="RDP"),Ruler!F$12,IF(AND(All!$V160="P8",All!$AE160="RDP"),Ruler!F$13,IF(AND(All!$V160="P9",All!$AE160="RDP"),Ruler!F$14,IF(AND(All!$V160="P1",All!$AE160="RMS"),Ruler!F$6,IF(AND(All!$V160="P2",All!$AE160="RMS"),Ruler!F$15,IF(AND(All!$V160="P3",All!$AE160="RMS"),Ruler!F$16,IF(AND(All!$V160="P4",All!$AE160="RMS"),Ruler!F$17,IF(AND(All!$V160="P5",All!$AE160="RMS"),Ruler!F$18,IF(AND(All!$V160="P6",All!$AE160="RMS"),Ruler!F$19,IF(AND(All!$V160="P7",All!$AE160="RMS"),Ruler!F$20,IF(AND(All!$V160="P8",All!$AE160="RMS"),Ruler!F$21,IF(AND(All!$V160="P9",All!$AE160="RMS"),Ruler!F$22,IF(AND(All!$V160="P1",All!$AE160="RSS"),Ruler!F$6,IF(AND(All!$V160="P2",All!$AE160="RSS"),Ruler!F$23,IF(AND(All!$V160="P3",All!$AE160="RSS"),Ruler!F$24,IF(AND(All!$V160="P4",All!$AE160="RSS"),Ruler!F$25,IF(AND(All!$V160="P5",All!$AE160="RSS"),Ruler!F$26,IF(AND(All!$V160="P6",All!$AE160="RSS"),Ruler!F$27,IF(AND(All!$V160="P7",All!$AE160="RSS"),Ruler!F$28,IF(AND(All!$V160="P8",All!$AE160="RSS"),Ruler!F$29,IF(AND(All!$V160="P9",All!$AE160="RSS"),Ruler!F$30,0)))))))))))))))))))))))))))</f>
        <v>0</v>
      </c>
      <c r="BN160" s="325">
        <f>IF(AND(All!$V160="P1",All!$AE160="RDP"),Ruler!G$6,IF(AND(All!$V160="P2",All!$AE160="RDP"),Ruler!G$7,IF(AND(All!$V160="P3",All!$AE160="RDP"),Ruler!G$8,IF(AND(All!$V160="P4",All!$AE160="RDP"),Ruler!G$9,IF(AND(All!$V160="P5",All!$AE160="RDP"),Ruler!G$10,IF(AND(All!$V160="P6",All!$AE160="RDP"),Ruler!G$11,IF(AND(All!$V160="P7",All!$AE160="RDP"),Ruler!G$12,IF(AND(All!$V160="P8",All!$AE160="RDP"),Ruler!G$13,IF(AND(All!$V160="P9",All!$AE160="RDP"),Ruler!G$14,IF(AND(All!$V160="P1",All!$AE160="RMS"),Ruler!G$6,IF(AND(All!$V160="P2",All!$AE160="RMS"),Ruler!G$15,IF(AND(All!$V160="P3",All!$AE160="RMS"),Ruler!G$16,IF(AND(All!$V160="P4",All!$AE160="RMS"),Ruler!G$17,IF(AND(All!$V160="P5",All!$AE160="RMS"),Ruler!G$18,IF(AND(All!$V160="P6",All!$AE160="RMS"),Ruler!G$19,IF(AND(All!$V160="P7",All!$AE160="RMS"),Ruler!G$20,IF(AND(All!$V160="P8",All!$AE160="RMS"),Ruler!G$21,IF(AND(All!$V160="P9",All!$AE160="RMS"),Ruler!G$22,IF(AND(All!$V160="P1",All!$AE160="RSS"),Ruler!G$6,IF(AND(All!$V160="P2",All!$AE160="RSS"),Ruler!G$23,IF(AND(All!$V160="P3",All!$AE160="RSS"),Ruler!G$24,IF(AND(All!$V160="P4",All!$AE160="RSS"),Ruler!G$25,IF(AND(All!$V160="P5",All!$AE160="RSS"),Ruler!G$26,IF(AND(All!$V160="P6",All!$AE160="RSS"),Ruler!G$27,IF(AND(All!$V160="P7",All!$AE160="RSS"),Ruler!G$28,IF(AND(All!$V160="P8",All!$AE160="RSS"),Ruler!G$29,IF(AND(All!$V160="P9",All!$AE160="RSS"),Ruler!G$30,0)))))))))))))))))))))))))))</f>
        <v>0</v>
      </c>
      <c r="BO160" s="325">
        <f>IF(AND(All!$V160="P1",All!$AE160="RDP"),Ruler!H$6,IF(AND(All!$V160="P2",All!$AE160="RDP"),Ruler!H$7,IF(AND(All!$V160="P3",All!$AE160="RDP"),Ruler!H$8,IF(AND(All!$V160="P4",All!$AE160="RDP"),Ruler!H$9,IF(AND(All!$V160="P5",All!$AE160="RDP"),Ruler!H$10,IF(AND(All!$V160="P6",All!$AE160="RDP"),Ruler!H$11,IF(AND(All!$V160="P7",All!$AE160="RDP"),Ruler!H$12,IF(AND(All!$V160="P8",All!$AE160="RDP"),Ruler!H$13,IF(AND(All!$V160="P9",All!$AE160="RDP"),Ruler!H$14,IF(AND(All!$V160="P1",All!$AE160="RMS"),Ruler!H$6,IF(AND(All!$V160="P2",All!$AE160="RMS"),Ruler!H$15,IF(AND(All!$V160="P3",All!$AE160="RMS"),Ruler!H$16,IF(AND(All!$V160="P4",All!$AE160="RMS"),Ruler!H$17,IF(AND(All!$V160="P5",All!$AE160="RMS"),Ruler!H$18,IF(AND(All!$V160="P6",All!$AE160="RMS"),Ruler!H$19,IF(AND(All!$V160="P7",All!$AE160="RMS"),Ruler!H$20,IF(AND(All!$V160="P8",All!$AE160="RMS"),Ruler!H$21,IF(AND(All!$V160="P9",All!$AE160="RMS"),Ruler!H$22,IF(AND(All!$V160="P1",All!$AE160="RSS"),Ruler!H$6,IF(AND(All!$V160="P2",All!$AE160="RSS"),Ruler!H$23,IF(AND(All!$V160="P3",All!$AE160="RSS"),Ruler!H$24,IF(AND(All!$V160="P4",All!$AE160="RSS"),Ruler!H$25,IF(AND(All!$V160="P5",All!$AE160="RSS"),Ruler!H$26,IF(AND(All!$V160="P6",All!$AE160="RSS"),Ruler!H$27,IF(AND(All!$V160="P7",All!$AE160="RSS"),Ruler!H$28,IF(AND(All!$V160="P8",All!$AE160="RSS"),Ruler!H$29,IF(AND(All!$V160="P9",All!$AE160="RSS"),Ruler!H$30,0)))))))))))))))))))))))))))</f>
        <v>0</v>
      </c>
      <c r="BP160" s="325">
        <f>IF(AND(All!$V160="P1",All!$AE160="RDP"),Ruler!I$6,IF(AND(All!$V160="P2",All!$AE160="RDP"),Ruler!I$7,IF(AND(All!$V160="P3",All!$AE160="RDP"),Ruler!I$8,IF(AND(All!$V160="P4",All!$AE160="RDP"),Ruler!I$9,IF(AND(All!$V160="P5",All!$AE160="RDP"),Ruler!I$10,IF(AND(All!$V160="P6",All!$AE160="RDP"),Ruler!I$11,IF(AND(All!$V160="P7",All!$AE160="RDP"),Ruler!I$12,IF(AND(All!$V160="P8",All!$AE160="RDP"),Ruler!I$13,IF(AND(All!$V160="P9",All!$AE160="RDP"),Ruler!I$14,IF(AND(All!$V160="P1",All!$AE160="RMS"),Ruler!I$6,IF(AND(All!$V160="P2",All!$AE160="RMS"),Ruler!I$15,IF(AND(All!$V160="P3",All!$AE160="RMS"),Ruler!I$16,IF(AND(All!$V160="P4",All!$AE160="RMS"),Ruler!I$17,IF(AND(All!$V160="P5",All!$AE160="RMS"),Ruler!I$18,IF(AND(All!$V160="P6",All!$AE160="RMS"),Ruler!I$19,IF(AND(All!$V160="P7",All!$AE160="RMS"),Ruler!I$20,IF(AND(All!$V160="P8",All!$AE160="RMS"),Ruler!I$21,IF(AND(All!$V160="P9",All!$AE160="RMS"),Ruler!I$22,IF(AND(All!$V160="P1",All!$AE160="RSS"),Ruler!I$6,IF(AND(All!$V160="P2",All!$AE160="RSS"),Ruler!I$23,IF(AND(All!$V160="P3",All!$AE160="RSS"),Ruler!I$24,IF(AND(All!$V160="P4",All!$AE160="RSS"),Ruler!I$25,IF(AND(All!$V160="P5",All!$AE160="RSS"),Ruler!I$26,IF(AND(All!$V160="P6",All!$AE160="RSS"),Ruler!I$27,IF(AND(All!$V160="P7",All!$AE160="RSS"),Ruler!I$28,IF(AND(All!$V160="P8",All!$AE160="RSS"),Ruler!I$29,IF(AND(All!$V160="P9",All!$AE160="RSS"),Ruler!I$30,0)))))))))))))))))))))))))))</f>
        <v>0</v>
      </c>
      <c r="BQ160" s="325">
        <f>IF(AND(All!$V160="P1",All!$AE160="RDP"),Ruler!J$6,IF(AND(All!$V160="P2",All!$AE160="RDP"),Ruler!J$7,IF(AND(All!$V160="P3",All!$AE160="RDP"),Ruler!J$8,IF(AND(All!$V160="P4",All!$AE160="RDP"),Ruler!J$9,IF(AND(All!$V160="P5",All!$AE160="RDP"),Ruler!J$10,IF(AND(All!$V160="P6",All!$AE160="RDP"),Ruler!J$11,IF(AND(All!$V160="P7",All!$AE160="RDP"),Ruler!J$12,IF(AND(All!$V160="P8",All!$AE160="RDP"),Ruler!J$13,IF(AND(All!$V160="P9",All!$AE160="RDP"),Ruler!J$14,IF(AND(All!$V160="P1",All!$AE160="RMS"),Ruler!J$6,IF(AND(All!$V160="P2",All!$AE160="RMS"),Ruler!J$15,IF(AND(All!$V160="P3",All!$AE160="RMS"),Ruler!J$16,IF(AND(All!$V160="P4",All!$AE160="RMS"),Ruler!J$17,IF(AND(All!$V160="P5",All!$AE160="RMS"),Ruler!J$18,IF(AND(All!$V160="P6",All!$AE160="RMS"),Ruler!J$19,IF(AND(All!$V160="P7",All!$AE160="RMS"),Ruler!J$20,IF(AND(All!$V160="P8",All!$AE160="RMS"),Ruler!J$21,IF(AND(All!$V160="P9",All!$AE160="RMS"),Ruler!J$22,IF(AND(All!$V160="P1",All!$AE160="RSS"),Ruler!J$6,IF(AND(All!$V160="P2",All!$AE160="RSS"),Ruler!J$23,IF(AND(All!$V160="P3",All!$AE160="RSS"),Ruler!J$24,IF(AND(All!$V160="P4",All!$AE160="RSS"),Ruler!J$25,IF(AND(All!$V160="P5",All!$AE160="RSS"),Ruler!J$26,IF(AND(All!$V160="P6",All!$AE160="RSS"),Ruler!J$27,IF(AND(All!$V160="P7",All!$AE160="RSS"),Ruler!J$28,IF(AND(All!$V160="P8",All!$AE160="RSS"),Ruler!J$29,IF(AND(All!$V160="P9",All!$AE160="RSS"),Ruler!J$30,0)))))))))))))))))))))))))))</f>
        <v>0</v>
      </c>
      <c r="BR160" s="325">
        <f>IF(AND(All!$V160="P1",All!$AE160="RDP"),Ruler!K$6,IF(AND(All!$V160="P2",All!$AE160="RDP"),Ruler!K$7,IF(AND(All!$V160="P3",All!$AE160="RDP"),Ruler!K$8,IF(AND(All!$V160="P4",All!$AE160="RDP"),Ruler!K$9,IF(AND(All!$V160="P5",All!$AE160="RDP"),Ruler!K$10,IF(AND(All!$V160="P6",All!$AE160="RDP"),Ruler!K$11,IF(AND(All!$V160="P7",All!$AE160="RDP"),Ruler!K$12,IF(AND(All!$V160="P8",All!$AE160="RDP"),Ruler!K$13,IF(AND(All!$V160="P9",All!$AE160="RDP"),Ruler!K$14,IF(AND(All!$V160="P1",All!$AE160="RMS"),Ruler!K$6,IF(AND(All!$V160="P2",All!$AE160="RMS"),Ruler!K$15,IF(AND(All!$V160="P3",All!$AE160="RMS"),Ruler!K$16,IF(AND(All!$V160="P4",All!$AE160="RMS"),Ruler!K$17,IF(AND(All!$V160="P5",All!$AE160="RMS"),Ruler!K$18,IF(AND(All!$V160="P6",All!$AE160="RMS"),Ruler!K$19,IF(AND(All!$V160="P7",All!$AE160="RMS"),Ruler!K$20,IF(AND(All!$V160="P8",All!$AE160="RMS"),Ruler!K$21,IF(AND(All!$V160="P9",All!$AE160="RMS"),Ruler!K$22,IF(AND(All!$V160="P1",All!$AE160="RSS"),Ruler!K$6,IF(AND(All!$V160="P2",All!$AE160="RSS"),Ruler!K$23,IF(AND(All!$V160="P3",All!$AE160="RSS"),Ruler!K$24,IF(AND(All!$V160="P4",All!$AE160="RSS"),Ruler!K$25,IF(AND(All!$V160="P5",All!$AE160="RSS"),Ruler!K$26,IF(AND(All!$V160="P6",All!$AE160="RSS"),Ruler!K$27,IF(AND(All!$V160="P7",All!$AE160="RSS"),Ruler!K$28,IF(AND(All!$V160="P8",All!$AE160="RSS"),Ruler!K$29,IF(AND(All!$V160="P9",All!$AE160="RSS"),Ruler!K$30,0)))))))))))))))))))))))))))</f>
        <v>0</v>
      </c>
      <c r="BS160" s="325">
        <f>IF(AND(All!$V160="P1",All!$AE160="RDP"),Ruler!L$6,IF(AND(All!$V160="P2",All!$AE160="RDP"),Ruler!L$7,IF(AND(All!$V160="P3",All!$AE160="RDP"),Ruler!L$8,IF(AND(All!$V160="P4",All!$AE160="RDP"),Ruler!L$9,IF(AND(All!$V160="P5",All!$AE160="RDP"),Ruler!L$10,IF(AND(All!$V160="P6",All!$AE160="RDP"),Ruler!L$11,IF(AND(All!$V160="P7",All!$AE160="RDP"),Ruler!L$12,IF(AND(All!$V160="P8",All!$AE160="RDP"),Ruler!L$13,IF(AND(All!$V160="P9",All!$AE160="RDP"),Ruler!L$14,IF(AND(All!$V160="P1",All!$AE160="RMS"),Ruler!L$6,IF(AND(All!$V160="P2",All!$AE160="RMS"),Ruler!L$15,IF(AND(All!$V160="P3",All!$AE160="RMS"),Ruler!L$16,IF(AND(All!$V160="P4",All!$AE160="RMS"),Ruler!L$17,IF(AND(All!$V160="P5",All!$AE160="RMS"),Ruler!L$18,IF(AND(All!$V160="P6",All!$AE160="RMS"),Ruler!L$19,IF(AND(All!$V160="P7",All!$AE160="RMS"),Ruler!L$20,IF(AND(All!$V160="P8",All!$AE160="RMS"),Ruler!L$21,IF(AND(All!$V160="P9",All!$AE160="RMS"),Ruler!L$22,IF(AND(All!$V160="P1",All!$AE160="RSS"),Ruler!L$6,IF(AND(All!$V160="P2",All!$AE160="RSS"),Ruler!L$23,IF(AND(All!$V160="P3",All!$AE160="RSS"),Ruler!L$24,IF(AND(All!$V160="P4",All!$AE160="RSS"),Ruler!L$25,IF(AND(All!$V160="P5",All!$AE160="RSS"),Ruler!L$26,IF(AND(All!$V160="P6",All!$AE160="RSS"),Ruler!L$27,IF(AND(All!$V160="P7",All!$AE160="RSS"),Ruler!L$28,IF(AND(All!$V160="P8",All!$AE160="RSS"),Ruler!L$29,IF(AND(All!$V160="P9",All!$AE160="RSS"),Ruler!L$30,0)))))))))))))))))))))))))))</f>
        <v>0</v>
      </c>
      <c r="BT160" s="325">
        <f>IF(AND(All!$V160="P1",All!$AE160="RDP"),Ruler!M$6,IF(AND(All!$V160="P2",All!$AE160="RDP"),Ruler!M$7,IF(AND(All!$V160="P3",All!$AE160="RDP"),Ruler!M$8,IF(AND(All!$V160="P4",All!$AE160="RDP"),Ruler!M$9,IF(AND(All!$V160="P5",All!$AE160="RDP"),Ruler!M$10,IF(AND(All!$V160="P6",All!$AE160="RDP"),Ruler!M$11,IF(AND(All!$V160="P7",All!$AE160="RDP"),Ruler!M$12,IF(AND(All!$V160="P8",All!$AE160="RDP"),Ruler!M$13,IF(AND(All!$V160="P9",All!$AE160="RDP"),Ruler!M$14,IF(AND(All!$V160="P1",All!$AE160="RMS"),Ruler!M$6,IF(AND(All!$V160="P2",All!$AE160="RMS"),Ruler!M$15,IF(AND(All!$V160="P3",All!$AE160="RMS"),Ruler!M$16,IF(AND(All!$V160="P4",All!$AE160="RMS"),Ruler!M$17,IF(AND(All!$V160="P5",All!$AE160="RMS"),Ruler!M$18,IF(AND(All!$V160="P6",All!$AE160="RMS"),Ruler!M$19,IF(AND(All!$V160="P7",All!$AE160="RMS"),Ruler!M$20,IF(AND(All!$V160="P8",All!$AE160="RMS"),Ruler!M$21,IF(AND(All!$V160="P9",All!$AE160="RMS"),Ruler!M$22,IF(AND(All!$V160="P1",All!$AE160="RSS"),Ruler!M$6,IF(AND(All!$V160="P2",All!$AE160="RSS"),Ruler!M$23,IF(AND(All!$V160="P3",All!$AE160="RSS"),Ruler!M$24,IF(AND(All!$V160="P4",All!$AE160="RSS"),Ruler!M$25,IF(AND(All!$V160="P5",All!$AE160="RSS"),Ruler!M$26,IF(AND(All!$V160="P6",All!$AE160="RSS"),Ruler!M$27,IF(AND(All!$V160="P7",All!$AE160="RSS"),Ruler!M$28,IF(AND(All!$V160="P8",All!$AE160="RSS"),Ruler!M$29,IF(AND(All!$V160="P9",All!$AE160="RSS"),Ruler!M$30,0)))))))))))))))))))))))))))</f>
        <v>0</v>
      </c>
      <c r="BU160" s="325">
        <f>IF(AND(All!$V160="P1",All!$AE160="RDP"),Ruler!N$6,IF(AND(All!$V160="P2",All!$AE160="RDP"),Ruler!N$7,IF(AND(All!$V160="P3",All!$AE160="RDP"),Ruler!N$8,IF(AND(All!$V160="P4",All!$AE160="RDP"),Ruler!N$9,IF(AND(All!$V160="P5",All!$AE160="RDP"),Ruler!N$10,IF(AND(All!$V160="P6",All!$AE160="RDP"),Ruler!N$11,IF(AND(All!$V160="P7",All!$AE160="RDP"),Ruler!N$12,IF(AND(All!$V160="P8",All!$AE160="RDP"),Ruler!N$13,IF(AND(All!$V160="P9",All!$AE160="RDP"),Ruler!N$14,IF(AND(All!$V160="P1",All!$AE160="RMS"),Ruler!N$6,IF(AND(All!$V160="P2",All!$AE160="RMS"),Ruler!N$15,IF(AND(All!$V160="P3",All!$AE160="RMS"),Ruler!N$16,IF(AND(All!$V160="P4",All!$AE160="RMS"),Ruler!N$17,IF(AND(All!$V160="P5",All!$AE160="RMS"),Ruler!N$18,IF(AND(All!$V160="P6",All!$AE160="RMS"),Ruler!N$19,IF(AND(All!$V160="P7",All!$AE160="RMS"),Ruler!N$20,IF(AND(All!$V160="P8",All!$AE160="RMS"),Ruler!N$21,IF(AND(All!$V160="P9",All!$AE160="RMS"),Ruler!N$22,IF(AND(All!$V160="P1",All!$AE160="RSS"),Ruler!N$6,IF(AND(All!$V160="P2",All!$AE160="RSS"),Ruler!N$23,IF(AND(All!$V160="P3",All!$AE160="RSS"),Ruler!N$24,IF(AND(All!$V160="P4",All!$AE160="RSS"),Ruler!N$25,IF(AND(All!$V160="P5",All!$AE160="RSS"),Ruler!N$26,IF(AND(All!$V160="P6",All!$AE160="RSS"),Ruler!N$27,IF(AND(All!$V160="P7",All!$AE160="RSS"),Ruler!N$28,IF(AND(All!$V160="P8",All!$AE160="RSS"),Ruler!N$29,IF(AND(All!$V160="P9",All!$AE160="RSS"),Ruler!N$30,0)))))))))))))))))))))))))))</f>
        <v>0</v>
      </c>
      <c r="BV160" s="325">
        <f>IF(AND(All!$V160="P1",All!$AE160="RDP"),Ruler!O$6,IF(AND(All!$V160="P2",All!$AE160="RDP"),Ruler!O$7,IF(AND(All!$V160="P3",All!$AE160="RDP"),Ruler!O$8,IF(AND(All!$V160="P4",All!$AE160="RDP"),Ruler!O$9,IF(AND(All!$V160="P5",All!$AE160="RDP"),Ruler!O$10,IF(AND(All!$V160="P6",All!$AE160="RDP"),Ruler!O$11,IF(AND(All!$V160="P7",All!$AE160="RDP"),Ruler!O$12,IF(AND(All!$V160="P8",All!$AE160="RDP"),Ruler!O$13,IF(AND(All!$V160="P9",All!$AE160="RDP"),Ruler!O$14,IF(AND(All!$V160="P1",All!$AE160="RMS"),Ruler!O$6,IF(AND(All!$V160="P2",All!$AE160="RMS"),Ruler!O$15,IF(AND(All!$V160="P3",All!$AE160="RMS"),Ruler!O$16,IF(AND(All!$V160="P4",All!$AE160="RMS"),Ruler!O$17,IF(AND(All!$V160="P5",All!$AE160="RMS"),Ruler!O$18,IF(AND(All!$V160="P6",All!$AE160="RMS"),Ruler!O$19,IF(AND(All!$V160="P7",All!$AE160="RMS"),Ruler!O$20,IF(AND(All!$V160="P8",All!$AE160="RMS"),Ruler!O$21,IF(AND(All!$V160="P9",All!$AE160="RMS"),Ruler!O$22,IF(AND(All!$V160="P1",All!$AE160="RSS"),Ruler!O$6,IF(AND(All!$V160="P2",All!$AE160="RSS"),Ruler!O$23,IF(AND(All!$V160="P3",All!$AE160="RSS"),Ruler!O$24,IF(AND(All!$V160="P4",All!$AE160="RSS"),Ruler!O$25,IF(AND(All!$V160="P5",All!$AE160="RSS"),Ruler!O$26,IF(AND(All!$V160="P6",All!$AE160="RSS"),Ruler!O$27,IF(AND(All!$V160="P7",All!$AE160="RSS"),Ruler!O$28,IF(AND(All!$V160="P8",All!$AE160="RSS"),Ruler!O$29,IF(AND(All!$V160="P9",All!$AE160="RSS"),Ruler!O$30,0)))))))))))))))))))))))))))</f>
        <v>0</v>
      </c>
      <c r="BW160" s="325">
        <f>IF(AND(All!$V160="P1",All!$AE160="RDP"),Ruler!P$6,IF(AND(All!$V160="P2",All!$AE160="RDP"),Ruler!P$7,IF(AND(All!$V160="P3",All!$AE160="RDP"),Ruler!P$8,IF(AND(All!$V160="P4",All!$AE160="RDP"),Ruler!P$9,IF(AND(All!$V160="P5",All!$AE160="RDP"),Ruler!P$10,IF(AND(All!$V160="P6",All!$AE160="RDP"),Ruler!P$11,IF(AND(All!$V160="P7",All!$AE160="RDP"),Ruler!P$12,IF(AND(All!$V160="P8",All!$AE160="RDP"),Ruler!P$13,IF(AND(All!$V160="P9",All!$AE160="RDP"),Ruler!P$14,IF(AND(All!$V160="P1",All!$AE160="RMS"),Ruler!P$6,IF(AND(All!$V160="P2",All!$AE160="RMS"),Ruler!P$15,IF(AND(All!$V160="P3",All!$AE160="RMS"),Ruler!P$16,IF(AND(All!$V160="P4",All!$AE160="RMS"),Ruler!P$17,IF(AND(All!$V160="P5",All!$AE160="RMS"),Ruler!P$18,IF(AND(All!$V160="P6",All!$AE160="RMS"),Ruler!P$19,IF(AND(All!$V160="P7",All!$AE160="RMS"),Ruler!P$20,IF(AND(All!$V160="P8",All!$AE160="RMS"),Ruler!P$21,IF(AND(All!$V160="P9",All!$AE160="RMS"),Ruler!P$22,IF(AND(All!$V160="P1",All!$AE160="RSS"),Ruler!P$6,IF(AND(All!$V160="P2",All!$AE160="RSS"),Ruler!P$23,IF(AND(All!$V160="P3",All!$AE160="RSS"),Ruler!P$24,IF(AND(All!$V160="P4",All!$AE160="RSS"),Ruler!P$25,IF(AND(All!$V160="P5",All!$AE160="RSS"),Ruler!P$26,IF(AND(All!$V160="P6",All!$AE160="RSS"),Ruler!P$27,IF(AND(All!$V160="P7",All!$AE160="RSS"),Ruler!P$28,IF(AND(All!$V160="P8",All!$AE160="RSS"),Ruler!P$29,IF(AND(All!$V160="P9",All!$AE160="RSS"),Ruler!P$30,0)))))))))))))))))))))))))))</f>
        <v>0</v>
      </c>
      <c r="BX160" s="325">
        <f>IF(AND(All!$V160="P1",All!$AE160="RDP"),Ruler!Q$6,IF(AND(All!$V160="P2",All!$AE160="RDP"),Ruler!Q$7,IF(AND(All!$V160="P3",All!$AE160="RDP"),Ruler!Q$8,IF(AND(All!$V160="P4",All!$AE160="RDP"),Ruler!Q$9,IF(AND(All!$V160="P5",All!$AE160="RDP"),Ruler!Q$10,IF(AND(All!$V160="P6",All!$AE160="RDP"),Ruler!Q$11,IF(AND(All!$V160="P7",All!$AE160="RDP"),Ruler!Q$12,IF(AND(All!$V160="P8",All!$AE160="RDP"),Ruler!Q$13,IF(AND(All!$V160="P9",All!$AE160="RDP"),Ruler!Q$14,IF(AND(All!$V160="P1",All!$AE160="RMS"),Ruler!Q$6,IF(AND(All!$V160="P2",All!$AE160="RMS"),Ruler!Q$15,IF(AND(All!$V160="P3",All!$AE160="RMS"),Ruler!Q$16,IF(AND(All!$V160="P4",All!$AE160="RMS"),Ruler!Q$17,IF(AND(All!$V160="P5",All!$AE160="RMS"),Ruler!Q$18,IF(AND(All!$V160="P6",All!$AE160="RMS"),Ruler!Q$19,IF(AND(All!$V160="P7",All!$AE160="RMS"),Ruler!Q$20,IF(AND(All!$V160="P8",All!$AE160="RMS"),Ruler!Q$21,IF(AND(All!$V160="P9",All!$AE160="RMS"),Ruler!Q$22,IF(AND(All!$V160="P1",All!$AE160="RSS"),Ruler!Q$6,IF(AND(All!$V160="P2",All!$AE160="RSS"),Ruler!Q$23,IF(AND(All!$V160="P3",All!$AE160="RSS"),Ruler!Q$24,IF(AND(All!$V160="P4",All!$AE160="RSS"),Ruler!Q$25,IF(AND(All!$V160="P5",All!$AE160="RSS"),Ruler!Q$26,IF(AND(All!$V160="P6",All!$AE160="RSS"),Ruler!Q$27,IF(AND(All!$V160="P7",All!$AE160="RSS"),Ruler!Q$28,IF(AND(All!$V160="P8",All!$AE160="RSS"),Ruler!Q$29,IF(AND(All!$V160="P9",All!$AE160="RSS"),Ruler!Q$30,0)))))))))))))))))))))))))))</f>
        <v>0</v>
      </c>
      <c r="BY160" s="325">
        <f>IF(AND(All!$V160="P1",All!$AE160="RDP"),Ruler!R$6,IF(AND(All!$V160="P2",All!$AE160="RDP"),Ruler!R$7,IF(AND(All!$V160="P3",All!$AE160="RDP"),Ruler!R$8,IF(AND(All!$V160="P4",All!$AE160="RDP"),Ruler!R$9,IF(AND(All!$V160="P5",All!$AE160="RDP"),Ruler!R$10,IF(AND(All!$V160="P6",All!$AE160="RDP"),Ruler!R$11,IF(AND(All!$V160="P7",All!$AE160="RDP"),Ruler!R$12,IF(AND(All!$V160="P8",All!$AE160="RDP"),Ruler!R$13,IF(AND(All!$V160="P9",All!$AE160="RDP"),Ruler!R$14,IF(AND(All!$V160="P1",All!$AE160="RMS"),Ruler!R$6,IF(AND(All!$V160="P2",All!$AE160="RMS"),Ruler!R$15,IF(AND(All!$V160="P3",All!$AE160="RMS"),Ruler!R$16,IF(AND(All!$V160="P4",All!$AE160="RMS"),Ruler!R$17,IF(AND(All!$V160="P5",All!$AE160="RMS"),Ruler!R$18,IF(AND(All!$V160="P6",All!$AE160="RMS"),Ruler!R$19,IF(AND(All!$V160="P7",All!$AE160="RMS"),Ruler!R$20,IF(AND(All!$V160="P8",All!$AE160="RMS"),Ruler!R$21,IF(AND(All!$V160="P9",All!$AE160="RMS"),Ruler!R$22,IF(AND(All!$V160="P1",All!$AE160="RSS"),Ruler!R$6,IF(AND(All!$V160="P2",All!$AE160="RSS"),Ruler!R$23,IF(AND(All!$V160="P3",All!$AE160="RSS"),Ruler!R$24,IF(AND(All!$V160="P4",All!$AE160="RSS"),Ruler!R$25,IF(AND(All!$V160="P5",All!$AE160="RSS"),Ruler!R$26,IF(AND(All!$V160="P6",All!$AE160="RSS"),Ruler!R$27,IF(AND(All!$V160="P7",All!$AE160="RSS"),Ruler!R$28,IF(AND(All!$V160="P8",All!$AE160="RSS"),Ruler!R$29,IF(AND(All!$V160="P9",All!$AE160="RSS"),Ruler!R$30,0)))))))))))))))))))))))))))</f>
        <v>0</v>
      </c>
      <c r="BZ160" s="325">
        <f>IF(AND(All!$V160="P1",All!$AE160="RDP"),Ruler!S$6,IF(AND(All!$V160="P2",All!$AE160="RDP"),Ruler!S$7,IF(AND(All!$V160="P3",All!$AE160="RDP"),Ruler!S$8,IF(AND(All!$V160="P4",All!$AE160="RDP"),Ruler!S$9,IF(AND(All!$V160="P5",All!$AE160="RDP"),Ruler!S$10,IF(AND(All!$V160="P6",All!$AE160="RDP"),Ruler!S$11,IF(AND(All!$V160="P7",All!$AE160="RDP"),Ruler!S$12,IF(AND(All!$V160="P8",All!$AE160="RDP"),Ruler!S$13,IF(AND(All!$V160="P9",All!$AE160="RDP"),Ruler!S$14,IF(AND(All!$V160="P1",All!$AE160="RMS"),Ruler!S$6,IF(AND(All!$V160="P2",All!$AE160="RMS"),Ruler!S$15,IF(AND(All!$V160="P3",All!$AE160="RMS"),Ruler!S$16,IF(AND(All!$V160="P4",All!$AE160="RMS"),Ruler!S$17,IF(AND(All!$V160="P5",All!$AE160="RMS"),Ruler!S$18,IF(AND(All!$V160="P6",All!$AE160="RMS"),Ruler!S$19,IF(AND(All!$V160="P7",All!$AE160="RMS"),Ruler!S$20,IF(AND(All!$V160="P8",All!$AE160="RMS"),Ruler!S$21,IF(AND(All!$V160="P9",All!$AE160="RMS"),Ruler!S$22,IF(AND(All!$V160="P1",All!$AE160="RSS"),Ruler!S$6,IF(AND(All!$V160="P2",All!$AE160="RSS"),Ruler!S$23,IF(AND(All!$V160="P3",All!$AE160="RSS"),Ruler!S$24,IF(AND(All!$V160="P4",All!$AE160="RSS"),Ruler!S$25,IF(AND(All!$V160="P5",All!$AE160="RSS"),Ruler!S$26,IF(AND(All!$V160="P6",All!$AE160="RSS"),Ruler!S$27,IF(AND(All!$V160="P7",All!$AE160="RSS"),Ruler!S$28,IF(AND(All!$V160="P8",All!$AE160="RSS"),Ruler!S$29,IF(AND(All!$V160="P9",All!$AE160="RSS"),Ruler!S$30,0)))))))))))))))))))))))))))</f>
        <v>0</v>
      </c>
      <c r="CA160" s="325">
        <f>IF(AND(All!$V160="P1",All!$AE160="RDP"),Ruler!T$6,IF(AND(All!$V160="P2",All!$AE160="RDP"),Ruler!T$7,IF(AND(All!$V160="P3",All!$AE160="RDP"),Ruler!T$8,IF(AND(All!$V160="P4",All!$AE160="RDP"),Ruler!T$9,IF(AND(All!$V160="P5",All!$AE160="RDP"),Ruler!T$10,IF(AND(All!$V160="P6",All!$AE160="RDP"),Ruler!T$11,IF(AND(All!$V160="P7",All!$AE160="RDP"),Ruler!T$12,IF(AND(All!$V160="P8",All!$AE160="RDP"),Ruler!T$13,IF(AND(All!$V160="P9",All!$AE160="RDP"),Ruler!T$14,IF(AND(All!$V160="P1",All!$AE160="RMS"),Ruler!T$6,IF(AND(All!$V160="P2",All!$AE160="RMS"),Ruler!T$15,IF(AND(All!$V160="P3",All!$AE160="RMS"),Ruler!T$16,IF(AND(All!$V160="P4",All!$AE160="RMS"),Ruler!T$17,IF(AND(All!$V160="P5",All!$AE160="RMS"),Ruler!T$18,IF(AND(All!$V160="P6",All!$AE160="RMS"),Ruler!T$19,IF(AND(All!$V160="P7",All!$AE160="RMS"),Ruler!T$20,IF(AND(All!$V160="P8",All!$AE160="RMS"),Ruler!T$21,IF(AND(All!$V160="P9",All!$AE160="RMS"),Ruler!T$22,IF(AND(All!$V160="P1",All!$AE160="RSS"),Ruler!T$6,IF(AND(All!$V160="P2",All!$AE160="RSS"),Ruler!T$23,IF(AND(All!$V160="P3",All!$AE160="RSS"),Ruler!T$24,IF(AND(All!$V160="P4",All!$AE160="RSS"),Ruler!T$25,IF(AND(All!$V160="P5",All!$AE160="RSS"),Ruler!T$26,IF(AND(All!$V160="P6",All!$AE160="RSS"),Ruler!T$27,IF(AND(All!$V160="P7",All!$AE160="RSS"),Ruler!T$28,IF(AND(All!$V160="P8",All!$AE160="RSS"),Ruler!T$29,IF(AND(All!$V160="P9",All!$AE160="RSS"),Ruler!T$30,0)))))))))))))))))))))))))))</f>
        <v>0</v>
      </c>
      <c r="CB160" s="325">
        <f>IF(AND(All!$V160="P1",All!$AE160="RDP"),Ruler!U$6,IF(AND(All!$V160="P2",All!$AE160="RDP"),Ruler!U$7,IF(AND(All!$V160="P3",All!$AE160="RDP"),Ruler!U$8,IF(AND(All!$V160="P4",All!$AE160="RDP"),Ruler!U$9,IF(AND(All!$V160="P5",All!$AE160="RDP"),Ruler!U$10,IF(AND(All!$V160="P6",All!$AE160="RDP"),Ruler!U$11,IF(AND(All!$V160="P7",All!$AE160="RDP"),Ruler!U$12,IF(AND(All!$V160="P8",All!$AE160="RDP"),Ruler!U$13,IF(AND(All!$V160="P9",All!$AE160="RDP"),Ruler!U$14,IF(AND(All!$V160="P1",All!$AE160="RMS"),Ruler!U$6,IF(AND(All!$V160="P2",All!$AE160="RMS"),Ruler!U$15,IF(AND(All!$V160="P3",All!$AE160="RMS"),Ruler!U$16,IF(AND(All!$V160="P4",All!$AE160="RMS"),Ruler!U$17,IF(AND(All!$V160="P5",All!$AE160="RMS"),Ruler!U$18,IF(AND(All!$V160="P6",All!$AE160="RMS"),Ruler!U$19,IF(AND(All!$V160="P7",All!$AE160="RMS"),Ruler!U$20,IF(AND(All!$V160="P8",All!$AE160="RMS"),Ruler!U$21,IF(AND(All!$V160="P9",All!$AE160="RMS"),Ruler!U$22,IF(AND(All!$V160="P1",All!$AE160="RSS"),Ruler!U$6,IF(AND(All!$V160="P2",All!$AE160="RSS"),Ruler!U$23,IF(AND(All!$V160="P3",All!$AE160="RSS"),Ruler!U$24,IF(AND(All!$V160="P4",All!$AE160="RSS"),Ruler!U$25,IF(AND(All!$V160="P5",All!$AE160="RSS"),Ruler!U$26,IF(AND(All!$V160="P6",All!$AE160="RSS"),Ruler!U$27,IF(AND(All!$V160="P7",All!$AE160="RSS"),Ruler!U$28,IF(AND(All!$V160="P8",All!$AE160="RSS"),Ruler!U$29,IF(AND(All!$V160="P9",All!$AE160="RSS"),Ruler!U$30,0)))))))))))))))))))))))))))</f>
        <v>0</v>
      </c>
      <c r="CC160" s="325">
        <f>IF(AND(All!$V160="P1",All!$AE160="RDP"),Ruler!V$6,IF(AND(All!$V160="P2",All!$AE160="RDP"),Ruler!V$7,IF(AND(All!$V160="P3",All!$AE160="RDP"),Ruler!V$8,IF(AND(All!$V160="P4",All!$AE160="RDP"),Ruler!V$9,IF(AND(All!$V160="P5",All!$AE160="RDP"),Ruler!V$10,IF(AND(All!$V160="P6",All!$AE160="RDP"),Ruler!V$11,IF(AND(All!$V160="P7",All!$AE160="RDP"),Ruler!V$12,IF(AND(All!$V160="P8",All!$AE160="RDP"),Ruler!V$13,IF(AND(All!$V160="P9",All!$AE160="RDP"),Ruler!V$14,IF(AND(All!$V160="P1",All!$AE160="RMS"),Ruler!V$6,IF(AND(All!$V160="P2",All!$AE160="RMS"),Ruler!V$15,IF(AND(All!$V160="P3",All!$AE160="RMS"),Ruler!V$16,IF(AND(All!$V160="P4",All!$AE160="RMS"),Ruler!V$17,IF(AND(All!$V160="P5",All!$AE160="RMS"),Ruler!V$18,IF(AND(All!$V160="P6",All!$AE160="RMS"),Ruler!V$19,IF(AND(All!$V160="P7",All!$AE160="RMS"),Ruler!V$20,IF(AND(All!$V160="P8",All!$AE160="RMS"),Ruler!V$21,IF(AND(All!$V160="P9",All!$AE160="RMS"),Ruler!V$22,IF(AND(All!$V160="P1",All!$AE160="RSS"),Ruler!V$6,IF(AND(All!$V160="P2",All!$AE160="RSS"),Ruler!V$23,IF(AND(All!$V160="P3",All!$AE160="RSS"),Ruler!V$24,IF(AND(All!$V160="P4",All!$AE160="RSS"),Ruler!V$25,IF(AND(All!$V160="P5",All!$AE160="RSS"),Ruler!V$26,IF(AND(All!$V160="P6",All!$AE160="RSS"),Ruler!V$27,IF(AND(All!$V160="P7",All!$AE160="RSS"),Ruler!V$28,IF(AND(All!$V160="P8",All!$AE160="RSS"),Ruler!V$29,IF(AND(All!$V160="P9",All!$AE160="RSS"),Ruler!V$30,0)))))))))))))))))))))))))))</f>
        <v>0</v>
      </c>
      <c r="CD160" s="325">
        <f>IF(AND(All!$V160="P1",All!$AE160="RDP"),Ruler!W$6,IF(AND(All!$V160="P2",All!$AE160="RDP"),Ruler!W$7,IF(AND(All!$V160="P3",All!$AE160="RDP"),Ruler!W$8,IF(AND(All!$V160="P4",All!$AE160="RDP"),Ruler!W$9,IF(AND(All!$V160="P5",All!$AE160="RDP"),Ruler!W$10,IF(AND(All!$V160="P6",All!$AE160="RDP"),Ruler!W$11,IF(AND(All!$V160="P7",All!$AE160="RDP"),Ruler!W$12,IF(AND(All!$V160="P8",All!$AE160="RDP"),Ruler!W$13,IF(AND(All!$V160="P9",All!$AE160="RDP"),Ruler!W$14,IF(AND(All!$V160="P1",All!$AE160="RMS"),Ruler!W$6,IF(AND(All!$V160="P2",All!$AE160="RMS"),Ruler!W$15,IF(AND(All!$V160="P3",All!$AE160="RMS"),Ruler!W$16,IF(AND(All!$V160="P4",All!$AE160="RMS"),Ruler!W$17,IF(AND(All!$V160="P5",All!$AE160="RMS"),Ruler!W$18,IF(AND(All!$V160="P6",All!$AE160="RMS"),Ruler!W$19,IF(AND(All!$V160="P7",All!$AE160="RMS"),Ruler!W$20,IF(AND(All!$V160="P8",All!$AE160="RMS"),Ruler!W$21,IF(AND(All!$V160="P9",All!$AE160="RMS"),Ruler!W$22,IF(AND(All!$V160="P1",All!$AE160="RSS"),Ruler!W$6,IF(AND(All!$V160="P2",All!$AE160="RSS"),Ruler!W$23,IF(AND(All!$V160="P3",All!$AE160="RSS"),Ruler!W$24,IF(AND(All!$V160="P4",All!$AE160="RSS"),Ruler!W$25,IF(AND(All!$V160="P5",All!$AE160="RSS"),Ruler!W$26,IF(AND(All!$V160="P6",All!$AE160="RSS"),Ruler!W$27,IF(AND(All!$V160="P7",All!$AE160="RSS"),Ruler!W$28,IF(AND(All!$V160="P8",All!$AE160="RSS"),Ruler!W$29,IF(AND(All!$V160="P9",All!$AE160="RSS"),Ruler!W$30,0)))))))))))))))))))))))))))</f>
        <v>0</v>
      </c>
      <c r="CE160" s="325">
        <f>IF(AND(All!$V160="P1",All!$AE160="RDP"),Ruler!X$6,IF(AND(All!$V160="P2",All!$AE160="RDP"),Ruler!X$7,IF(AND(All!$V160="P3",All!$AE160="RDP"),Ruler!X$8,IF(AND(All!$V160="P4",All!$AE160="RDP"),Ruler!X$9,IF(AND(All!$V160="P5",All!$AE160="RDP"),Ruler!X$10,IF(AND(All!$V160="P6",All!$AE160="RDP"),Ruler!X$11,IF(AND(All!$V160="P7",All!$AE160="RDP"),Ruler!X$12,IF(AND(All!$V160="P8",All!$AE160="RDP"),Ruler!X$13,IF(AND(All!$V160="P9",All!$AE160="RDP"),Ruler!X$14,IF(AND(All!$V160="P1",All!$AE160="RMS"),Ruler!X$6,IF(AND(All!$V160="P2",All!$AE160="RMS"),Ruler!X$15,IF(AND(All!$V160="P3",All!$AE160="RMS"),Ruler!X$16,IF(AND(All!$V160="P4",All!$AE160="RMS"),Ruler!X$17,IF(AND(All!$V160="P5",All!$AE160="RMS"),Ruler!X$18,IF(AND(All!$V160="P6",All!$AE160="RMS"),Ruler!X$19,IF(AND(All!$V160="P7",All!$AE160="RMS"),Ruler!X$20,IF(AND(All!$V160="P8",All!$AE160="RMS"),Ruler!X$21,IF(AND(All!$V160="P9",All!$AE160="RMS"),Ruler!X$22,IF(AND(All!$V160="P1",All!$AE160="RSS"),Ruler!X$6,IF(AND(All!$V160="P2",All!$AE160="RSS"),Ruler!X$23,IF(AND(All!$V160="P3",All!$AE160="RSS"),Ruler!X$24,IF(AND(All!$V160="P4",All!$AE160="RSS"),Ruler!X$25,IF(AND(All!$V160="P5",All!$AE160="RSS"),Ruler!X$26,IF(AND(All!$V160="P6",All!$AE160="RSS"),Ruler!X$27,IF(AND(All!$V160="P7",All!$AE160="RSS"),Ruler!X$28,IF(AND(All!$V160="P8",All!$AE160="RSS"),Ruler!X$29,IF(AND(All!$V160="P9",All!$AE160="RSS"),Ruler!X$30,0)))))))))))))))))))))))))))</f>
        <v>0</v>
      </c>
      <c r="CF160" s="325">
        <f>IF(AND(All!$V160="P1",All!$AE160="RDP"),Ruler!Y$6,IF(AND(All!$V160="P2",All!$AE160="RDP"),Ruler!Y$7,IF(AND(All!$V160="P3",All!$AE160="RDP"),Ruler!Y$8,IF(AND(All!$V160="P4",All!$AE160="RDP"),Ruler!Y$9,IF(AND(All!$V160="P5",All!$AE160="RDP"),Ruler!Y$10,IF(AND(All!$V160="P6",All!$AE160="RDP"),Ruler!Y$11,IF(AND(All!$V160="P7",All!$AE160="RDP"),Ruler!Y$12,IF(AND(All!$V160="P8",All!$AE160="RDP"),Ruler!Y$13,IF(AND(All!$V160="P9",All!$AE160="RDP"),Ruler!Y$14,IF(AND(All!$V160="P1",All!$AE160="RMS"),Ruler!Y$6,IF(AND(All!$V160="P2",All!$AE160="RMS"),Ruler!Y$15,IF(AND(All!$V160="P3",All!$AE160="RMS"),Ruler!Y$16,IF(AND(All!$V160="P4",All!$AE160="RMS"),Ruler!Y$17,IF(AND(All!$V160="P5",All!$AE160="RMS"),Ruler!Y$18,IF(AND(All!$V160="P6",All!$AE160="RMS"),Ruler!Y$19,IF(AND(All!$V160="P7",All!$AE160="RMS"),Ruler!Y$20,IF(AND(All!$V160="P8",All!$AE160="RMS"),Ruler!Y$21,IF(AND(All!$V160="P9",All!$AE160="RMS"),Ruler!Y$22,IF(AND(All!$V160="P1",All!$AE160="RSS"),Ruler!Y$6,IF(AND(All!$V160="P2",All!$AE160="RSS"),Ruler!Y$23,IF(AND(All!$V160="P3",All!$AE160="RSS"),Ruler!Y$24,IF(AND(All!$V160="P4",All!$AE160="RSS"),Ruler!Y$25,IF(AND(All!$V160="P5",All!$AE160="RSS"),Ruler!Y$26,IF(AND(All!$V160="P6",All!$AE160="RSS"),Ruler!Y$27,IF(AND(All!$V160="P7",All!$AE160="RSS"),Ruler!Y$28,IF(AND(All!$V160="P8",All!$AE160="RSS"),Ruler!Y$29,IF(AND(All!$V160="P9",All!$AE160="RSS"),Ruler!Y$30,0)))))))))))))))))))))))))))</f>
        <v>0</v>
      </c>
      <c r="CG160" s="325">
        <f>IF(AND(All!$V160="P1",All!$AE160="RDP"),Ruler!Z$6,IF(AND(All!$V160="P2",All!$AE160="RDP"),Ruler!Z$7,IF(AND(All!$V160="P3",All!$AE160="RDP"),Ruler!Z$8,IF(AND(All!$V160="P4",All!$AE160="RDP"),Ruler!Z$9,IF(AND(All!$V160="P5",All!$AE160="RDP"),Ruler!Z$10,IF(AND(All!$V160="P6",All!$AE160="RDP"),Ruler!Z$11,IF(AND(All!$V160="P7",All!$AE160="RDP"),Ruler!Z$12,IF(AND(All!$V160="P8",All!$AE160="RDP"),Ruler!Z$13,IF(AND(All!$V160="P9",All!$AE160="RDP"),Ruler!Z$14,IF(AND(All!$V160="P1",All!$AE160="RMS"),Ruler!Z$6,IF(AND(All!$V160="P2",All!$AE160="RMS"),Ruler!Z$15,IF(AND(All!$V160="P3",All!$AE160="RMS"),Ruler!Z$16,IF(AND(All!$V160="P4",All!$AE160="RMS"),Ruler!Z$17,IF(AND(All!$V160="P5",All!$AE160="RMS"),Ruler!Z$18,IF(AND(All!$V160="P6",All!$AE160="RMS"),Ruler!Z$19,IF(AND(All!$V160="P7",All!$AE160="RMS"),Ruler!Z$20,IF(AND(All!$V160="P8",All!$AE160="RMS"),Ruler!Z$21,IF(AND(All!$V160="P9",All!$AE160="RMS"),Ruler!Z$22,IF(AND(All!$V160="P1",All!$AE160="RSS"),Ruler!Z$6,IF(AND(All!$V160="P2",All!$AE160="RSS"),Ruler!Z$23,IF(AND(All!$V160="P3",All!$AE160="RSS"),Ruler!Z$24,IF(AND(All!$V160="P4",All!$AE160="RSS"),Ruler!Z$25,IF(AND(All!$V160="P5",All!$AE160="RSS"),Ruler!Z$26,IF(AND(All!$V160="P6",All!$AE160="RSS"),Ruler!Z$27,IF(AND(All!$V160="P7",All!$AE160="RSS"),Ruler!Z$28,IF(AND(All!$V160="P8",All!$AE160="RSS"),Ruler!Z$29,IF(AND(All!$V160="P9",All!$AE160="RSS"),Ruler!Z$30,0)))))))))))))))))))))))))))</f>
        <v>0</v>
      </c>
      <c r="CH160" s="325">
        <f>IF(AND(All!$V160="P1",All!$AE160="RDP"),Ruler!AA$6,IF(AND(All!$V160="P2",All!$AE160="RDP"),Ruler!AA$7,IF(AND(All!$V160="P3",All!$AE160="RDP"),Ruler!AA$8,IF(AND(All!$V160="P4",All!$AE160="RDP"),Ruler!AA$9,IF(AND(All!$V160="P5",All!$AE160="RDP"),Ruler!AA$10,IF(AND(All!$V160="P6",All!$AE160="RDP"),Ruler!AA$11,IF(AND(All!$V160="P7",All!$AE160="RDP"),Ruler!AA$12,IF(AND(All!$V160="P8",All!$AE160="RDP"),Ruler!AA$13,IF(AND(All!$V160="P9",All!$AE160="RDP"),Ruler!AA$14,IF(AND(All!$V160="P1",All!$AE160="RMS"),Ruler!AA$6,IF(AND(All!$V160="P2",All!$AE160="RMS"),Ruler!AA$15,IF(AND(All!$V160="P3",All!$AE160="RMS"),Ruler!AA$16,IF(AND(All!$V160="P4",All!$AE160="RMS"),Ruler!AA$17,IF(AND(All!$V160="P5",All!$AE160="RMS"),Ruler!AA$18,IF(AND(All!$V160="P6",All!$AE160="RMS"),Ruler!AA$19,IF(AND(All!$V160="P7",All!$AE160="RMS"),Ruler!AA$20,IF(AND(All!$V160="P8",All!$AE160="RMS"),Ruler!AA$21,IF(AND(All!$V160="P9",All!$AE160="RMS"),Ruler!AA$22,IF(AND(All!$V160="P1",All!$AE160="RSS"),Ruler!AA$6,IF(AND(All!$V160="P2",All!$AE160="RSS"),Ruler!AA$23,IF(AND(All!$V160="P3",All!$AE160="RSS"),Ruler!AA$24,IF(AND(All!$V160="P4",All!$AE160="RSS"),Ruler!AA$25,IF(AND(All!$V160="P5",All!$AE160="RSS"),Ruler!AA$26,IF(AND(All!$V160="P6",All!$AE160="RSS"),Ruler!AA$27,IF(AND(All!$V160="P7",All!$AE160="RSS"),Ruler!AA$28,IF(AND(All!$V160="P8",All!$AE160="RSS"),Ruler!AA$29,IF(AND(All!$V160="P9",All!$AE160="RSS"),Ruler!AA$30,0)))))))))))))))))))))))))))</f>
        <v>0</v>
      </c>
      <c r="CI160" s="325">
        <f>IF(AND(All!$V160="P1",All!$AE160="RDP"),Ruler!AB$6,IF(AND(All!$V160="P2",All!$AE160="RDP"),Ruler!AB$7,IF(AND(All!$V160="P3",All!$AE160="RDP"),Ruler!AB$8,IF(AND(All!$V160="P4",All!$AE160="RDP"),Ruler!AB$9,IF(AND(All!$V160="P5",All!$AE160="RDP"),Ruler!AB$10,IF(AND(All!$V160="P6",All!$AE160="RDP"),Ruler!AB$11,IF(AND(All!$V160="P7",All!$AE160="RDP"),Ruler!AB$12,IF(AND(All!$V160="P8",All!$AE160="RDP"),Ruler!AB$13,IF(AND(All!$V160="P9",All!$AE160="RDP"),Ruler!AB$14,IF(AND(All!$V160="P1",All!$AE160="RMS"),Ruler!AB$6,IF(AND(All!$V160="P2",All!$AE160="RMS"),Ruler!AB$15,IF(AND(All!$V160="P3",All!$AE160="RMS"),Ruler!AB$16,IF(AND(All!$V160="P4",All!$AE160="RMS"),Ruler!AB$17,IF(AND(All!$V160="P5",All!$AE160="RMS"),Ruler!AB$18,IF(AND(All!$V160="P6",All!$AE160="RMS"),Ruler!AB$19,IF(AND(All!$V160="P7",All!$AE160="RMS"),Ruler!AB$20,IF(AND(All!$V160="P8",All!$AE160="RMS"),Ruler!AB$21,IF(AND(All!$V160="P9",All!$AE160="RMS"),Ruler!AB$22,IF(AND(All!$V160="P1",All!$AE160="RSS"),Ruler!AB$6,IF(AND(All!$V160="P2",All!$AE160="RSS"),Ruler!AB$23,IF(AND(All!$V160="P3",All!$AE160="RSS"),Ruler!AB$24,IF(AND(All!$V160="P4",All!$AE160="RSS"),Ruler!AB$25,IF(AND(All!$V160="P5",All!$AE160="RSS"),Ruler!AB$26,IF(AND(All!$V160="P6",All!$AE160="RSS"),Ruler!AB$27,IF(AND(All!$V160="P7",All!$AE160="RSS"),Ruler!AB$28,IF(AND(All!$V160="P8",All!$AE160="RSS"),Ruler!AB$29,IF(AND(All!$V160="P9",All!$AE160="RSS"),Ruler!AB$30,0)))))))))))))))))))))))))))</f>
        <v>0</v>
      </c>
      <c r="CJ160" s="323">
        <f>Table9[[#This Row],[R-B1]]-Table9[[#This Row],[B1]]</f>
        <v>0</v>
      </c>
      <c r="CK160" s="43">
        <f>Table9[[#This Row],[R-B2]]-Table9[[#This Row],[B2]]</f>
        <v>0</v>
      </c>
      <c r="CL160" s="43">
        <f>Table9[[#This Row],[R-B3]]-Table9[[#This Row],[B3]]</f>
        <v>0</v>
      </c>
      <c r="CM160" s="43">
        <f>Table9[[#This Row],[R-B4]]-Table9[[#This Row],[B4]]</f>
        <v>0</v>
      </c>
      <c r="CN160" s="43">
        <f>Table9[[#This Row],[R-B5]]-Table9[[#This Row],[B5]]</f>
        <v>0</v>
      </c>
      <c r="CO160" s="43">
        <f>Table9[[#This Row],[R-B6]]-Table9[[#This Row],[B6]]</f>
        <v>0</v>
      </c>
      <c r="CP160" s="43">
        <f>Table9[[#This Row],[R-B7]]-Table9[[#This Row],[B7]]</f>
        <v>0</v>
      </c>
      <c r="CQ160" s="43">
        <f>Table9[[#This Row],[R-B8]]-Table9[[#This Row],[B8]]</f>
        <v>0</v>
      </c>
      <c r="CR160" s="43">
        <f>Table9[[#This Row],[R-B9]]-Table9[[#This Row],[B9]]</f>
        <v>0</v>
      </c>
      <c r="CS160" s="43">
        <f>Table9[[#This Row],[R-B10]]-Table9[[#This Row],[B10]]</f>
        <v>0</v>
      </c>
      <c r="CT160" s="43">
        <f>Table9[[#This Row],[R-B11]]-Table9[[#This Row],[B11]]</f>
        <v>0</v>
      </c>
      <c r="CU160" s="43">
        <f>Table9[[#This Row],[R-B12]]-Table9[[#This Row],[B12]]</f>
        <v>0</v>
      </c>
      <c r="CV160" s="43">
        <f>Table9[[#This Row],[R-K1]]-Table9[[#This Row],[K1]]</f>
        <v>0</v>
      </c>
      <c r="CW160" s="43">
        <f>Table9[[#This Row],[R-K2]]-Table9[[#This Row],[K2]]</f>
        <v>0</v>
      </c>
      <c r="CX160" s="43">
        <f>Table9[[#This Row],[R-K3]]-Table9[[#This Row],[K3]]</f>
        <v>0</v>
      </c>
      <c r="CY160" s="43">
        <f>Table9[[#This Row],[R-K4]]-Table9[[#This Row],[K4]]</f>
        <v>0</v>
      </c>
      <c r="CZ160" s="43">
        <f>Table9[[#This Row],[R-K5]]-Table9[[#This Row],[K5]]</f>
        <v>0</v>
      </c>
      <c r="DA160" s="43">
        <f>Table9[[#This Row],[R-P1]]-Table9[[#This Row],[P1]]</f>
        <v>0</v>
      </c>
      <c r="DB160" s="43">
        <f>Table9[[#This Row],[R-P2]]-Table9[[#This Row],[P2]]</f>
        <v>0</v>
      </c>
      <c r="DC160" s="43">
        <f>Table9[[#This Row],[R-P3]]-Table9[[#This Row],[P3]]</f>
        <v>0</v>
      </c>
      <c r="DD160" s="43">
        <f>Table9[[#This Row],[R-P4]]-Table9[[#This Row],[P4]]</f>
        <v>0</v>
      </c>
      <c r="DE160" s="43">
        <f>Table9[[#This Row],[R-P5]]-Table9[[#This Row],[P5]]</f>
        <v>0</v>
      </c>
      <c r="DF160" s="43">
        <f>Table9[[#This Row],[R-E1]]-Table9[[#This Row],[E1]]</f>
        <v>0</v>
      </c>
      <c r="DG160" s="328">
        <f>Table9[[#This Row],[R-E2]]-Table9[[#This Row],[E2]]</f>
        <v>0</v>
      </c>
      <c r="DH160" s="43">
        <f>COUNTIF(Table9[[#This Row],[G-B1]:[G-B12]],"&lt;=0")/12*100</f>
        <v>100</v>
      </c>
      <c r="DI160" s="43">
        <f>COUNTIF(Table9[[#This Row],[G-K1]:[G-K5]],"&lt;=0")/5*100</f>
        <v>100</v>
      </c>
      <c r="DJ160" s="43">
        <f>COUNTIF(Table9[[#This Row],[G-P1]:[G-P5]],"&lt;=0")/5*100</f>
        <v>100</v>
      </c>
      <c r="DK160" s="43">
        <f>COUNTIF(Table9[[#This Row],[G-E1]:[G-E2]],"&lt;=0")/2*100</f>
        <v>100</v>
      </c>
      <c r="DL160" s="450">
        <f>IF(AE160="RDP",(COUNTIF(Table9[[#This Row],[G-B3]],"&lt;=0")+COUNTIF(Table9[[#This Row],[G-B4]],"&lt;=0")+COUNTIF(Table9[[#This Row],[G-B7]],"&lt;=0")+COUNTIF(Table9[[#This Row],[G-B11]],"&lt;=0")+COUNTIF(Table9[[#This Row],[G-K2]],"&lt;=0"))/5*100,IF(AE160="RMS",(COUNTIF(Table9[[#This Row],[G-B4]],"&lt;=0")+COUNTIF(Table9[[#This Row],[G-B5]],"&lt;=0")+COUNTIF(Table9[[#This Row],[G-B10]],"&lt;=0")+COUNTIF(Table9[[#This Row],[G-B12]],"&lt;=0")+COUNTIF(Table9[[#This Row],[G-K2]],"&lt;=0"))/5*100,IF(AE160="RSS",(COUNTIF(Table9[[#This Row],[G-B1]],"&lt;=0")+COUNTIF(Table9[[#This Row],[G-B2]],"&lt;=0")+COUNTIF(Table9[[#This Row],[G-B6]],"&lt;=0")+COUNTIF(Table9[[#This Row],[G-B11]],"&lt;=0")+COUNTIF(Table9[[#This Row],[G-B12]],"&lt;=0"))/5*100,0)))</f>
        <v>0</v>
      </c>
      <c r="DR160" s="332"/>
      <c r="DW160" s="332"/>
      <c r="DX160" s="42"/>
      <c r="DY160" s="42"/>
      <c r="DZ160" s="42"/>
      <c r="EA160" s="333"/>
      <c r="EB160" s="342"/>
      <c r="EC160" s="339"/>
      <c r="ED160" s="339"/>
      <c r="EE160" s="338"/>
    </row>
    <row r="161" spans="2:135" ht="44" hidden="1" thickBot="1" x14ac:dyDescent="0.4">
      <c r="B161" s="282">
        <v>166</v>
      </c>
      <c r="C161" s="42" t="s">
        <v>134</v>
      </c>
      <c r="D161" s="45">
        <v>46188</v>
      </c>
      <c r="E161" s="44" t="s">
        <v>1333</v>
      </c>
      <c r="F161" s="43">
        <v>1000876</v>
      </c>
      <c r="G161" s="357">
        <f t="shared" ca="1" si="9"/>
        <v>37.40173223934552</v>
      </c>
      <c r="H161" s="283">
        <v>32664</v>
      </c>
      <c r="I161" s="43" t="s">
        <v>179</v>
      </c>
      <c r="J161" s="43" t="s">
        <v>137</v>
      </c>
      <c r="K161" s="43" t="s">
        <v>138</v>
      </c>
      <c r="L161" s="43" t="s">
        <v>139</v>
      </c>
      <c r="M161" s="42" t="s">
        <v>202</v>
      </c>
      <c r="N161" s="43"/>
      <c r="O161" s="43" t="s">
        <v>142</v>
      </c>
      <c r="P161" s="44" t="s">
        <v>1334</v>
      </c>
      <c r="Q161" s="43" t="s">
        <v>144</v>
      </c>
      <c r="R161" s="43" t="s">
        <v>185</v>
      </c>
      <c r="S161" s="45">
        <v>41015</v>
      </c>
      <c r="T161" s="286">
        <f ca="1">YEARFRAC(S161,$T$1)</f>
        <v>14.511111111111111</v>
      </c>
      <c r="U161" s="43">
        <v>14</v>
      </c>
      <c r="V161" s="43" t="s">
        <v>56</v>
      </c>
      <c r="W161" s="46"/>
      <c r="X161" s="46">
        <f ca="1">($T$1-Table9[[#This Row],[Date of Appointment to Current Grade]])/365</f>
        <v>1.9688555270167505</v>
      </c>
      <c r="Y161" s="45">
        <v>45597</v>
      </c>
      <c r="Z161" s="43" t="s">
        <v>202</v>
      </c>
      <c r="AA161" s="45">
        <v>45383</v>
      </c>
      <c r="AB161" s="46">
        <f ca="1">($T$1-Table9[[#This Row],[Date in Position]])/365</f>
        <v>2.555156896879764</v>
      </c>
      <c r="AC161" s="43" t="s">
        <v>146</v>
      </c>
      <c r="AD161" s="43">
        <v>2024</v>
      </c>
      <c r="AE161" s="43" t="s">
        <v>139</v>
      </c>
      <c r="AF161" s="43" t="s">
        <v>148</v>
      </c>
      <c r="AG161" s="47" t="s">
        <v>1335</v>
      </c>
      <c r="AH161" s="47"/>
      <c r="AI161" s="47" t="s">
        <v>1336</v>
      </c>
      <c r="AJ161" s="42" t="s">
        <v>1330</v>
      </c>
      <c r="AK161" s="48" t="s">
        <v>1337</v>
      </c>
      <c r="AL161" s="42" t="s">
        <v>153</v>
      </c>
      <c r="AM161" s="370"/>
      <c r="AN161" s="323">
        <v>1</v>
      </c>
      <c r="AO161" s="43">
        <v>1</v>
      </c>
      <c r="AP161" s="43">
        <v>1</v>
      </c>
      <c r="AQ161" s="43">
        <v>2</v>
      </c>
      <c r="AR161" s="43">
        <v>2</v>
      </c>
      <c r="AS161" s="43">
        <v>2</v>
      </c>
      <c r="AT161" s="43">
        <v>2</v>
      </c>
      <c r="AU161" s="43">
        <v>2</v>
      </c>
      <c r="AV161" s="43">
        <v>1</v>
      </c>
      <c r="AW161" s="43">
        <v>2</v>
      </c>
      <c r="AX161" s="43">
        <v>2</v>
      </c>
      <c r="AY161" s="43">
        <v>2</v>
      </c>
      <c r="AZ161" s="43">
        <v>2</v>
      </c>
      <c r="BA161" s="43">
        <v>2</v>
      </c>
      <c r="BB161" s="43">
        <v>2</v>
      </c>
      <c r="BC161" s="43">
        <v>1</v>
      </c>
      <c r="BD161" s="43">
        <v>0</v>
      </c>
      <c r="BE161" s="43">
        <v>0</v>
      </c>
      <c r="BF161" s="43">
        <v>1</v>
      </c>
      <c r="BG161" s="43">
        <v>1</v>
      </c>
      <c r="BH161" s="43">
        <v>1</v>
      </c>
      <c r="BI161" s="43">
        <v>1</v>
      </c>
      <c r="BJ161" s="43">
        <v>0</v>
      </c>
      <c r="BK161" s="328">
        <v>0</v>
      </c>
      <c r="BL161" s="325">
        <f>IF(AND(All!$V161="P1",All!$AE161="RDP"),Ruler!E$6,IF(AND(All!$V161="P2",All!$AE161="RDP"),Ruler!E$7,IF(AND(All!$V161="P3",All!$AE161="RDP"),Ruler!E$8,IF(AND(All!$V161="P4",All!$AE161="RDP"),Ruler!E$9,IF(AND(All!$V161="P5",All!$AE161="RDP"),Ruler!E$10,IF(AND(All!$V161="P6",All!$AE161="RDP"),Ruler!E$11,IF(AND(All!$V161="P7",All!$AE161="RDP"),Ruler!E$12,IF(AND(All!$V161="P8",All!$AE161="RDP"),Ruler!E$13,IF(AND(All!$V161="P9",All!$AE161="RDP"),Ruler!E$14,IF(AND(All!$V161="P1",All!$AE161="RMS"),Ruler!E$6,IF(AND(All!$V161="P2",All!$AE161="RMS"),Ruler!E$15,IF(AND(All!$V161="P3",All!$AE161="RMS"),Ruler!E$16,IF(AND(All!$V161="P4",All!$AE161="RMS"),Ruler!E$17,IF(AND(All!$V161="P5",All!$AE161="RMS"),Ruler!E$18,IF(AND(All!$V161="P6",All!$AE161="RMS"),Ruler!E$19,IF(AND(All!$V161="P7",All!$AE161="RMS"),Ruler!E$20,IF(AND(All!$V161="P8",All!$AE161="RMS"),Ruler!E$21,IF(AND(All!$V161="P9",All!$AE161="RMS"),Ruler!E$22,IF(AND(All!$V161="P1",All!$AE161="RSS"),Ruler!E$6,IF(AND(All!$V161="P2",All!$AE161="RSS"),Ruler!E$23,IF(AND(All!$V161="P3",All!$AE161="RSS"),Ruler!E$24,IF(AND(All!$V161="P4",All!$AE161="RSS"),Ruler!E$25,IF(AND(All!$V161="P5",All!$AE161="RSS"),Ruler!E$26,IF(AND(All!$V161="P6",All!$AE161="RSS"),Ruler!E$27,IF(AND(All!$V161="P7",All!$AE161="RSS"),Ruler!E$28,IF(AND(All!$V161="P8",All!$AE161="RSS"),Ruler!E$29,IF(AND(All!$V161="P9",All!$AE161="RSS"),Ruler!E$30,0)))))))))))))))))))))))))))</f>
        <v>2</v>
      </c>
      <c r="BM161" s="325">
        <f>IF(AND(All!$V161="P1",All!$AE161="RDP"),Ruler!F$6,IF(AND(All!$V161="P2",All!$AE161="RDP"),Ruler!F$7,IF(AND(All!$V161="P3",All!$AE161="RDP"),Ruler!F$8,IF(AND(All!$V161="P4",All!$AE161="RDP"),Ruler!F$9,IF(AND(All!$V161="P5",All!$AE161="RDP"),Ruler!F$10,IF(AND(All!$V161="P6",All!$AE161="RDP"),Ruler!F$11,IF(AND(All!$V161="P7",All!$AE161="RDP"),Ruler!F$12,IF(AND(All!$V161="P8",All!$AE161="RDP"),Ruler!F$13,IF(AND(All!$V161="P9",All!$AE161="RDP"),Ruler!F$14,IF(AND(All!$V161="P1",All!$AE161="RMS"),Ruler!F$6,IF(AND(All!$V161="P2",All!$AE161="RMS"),Ruler!F$15,IF(AND(All!$V161="P3",All!$AE161="RMS"),Ruler!F$16,IF(AND(All!$V161="P4",All!$AE161="RMS"),Ruler!F$17,IF(AND(All!$V161="P5",All!$AE161="RMS"),Ruler!F$18,IF(AND(All!$V161="P6",All!$AE161="RMS"),Ruler!F$19,IF(AND(All!$V161="P7",All!$AE161="RMS"),Ruler!F$20,IF(AND(All!$V161="P8",All!$AE161="RMS"),Ruler!F$21,IF(AND(All!$V161="P9",All!$AE161="RMS"),Ruler!F$22,IF(AND(All!$V161="P1",All!$AE161="RSS"),Ruler!F$6,IF(AND(All!$V161="P2",All!$AE161="RSS"),Ruler!F$23,IF(AND(All!$V161="P3",All!$AE161="RSS"),Ruler!F$24,IF(AND(All!$V161="P4",All!$AE161="RSS"),Ruler!F$25,IF(AND(All!$V161="P5",All!$AE161="RSS"),Ruler!F$26,IF(AND(All!$V161="P6",All!$AE161="RSS"),Ruler!F$27,IF(AND(All!$V161="P7",All!$AE161="RSS"),Ruler!F$28,IF(AND(All!$V161="P8",All!$AE161="RSS"),Ruler!F$29,IF(AND(All!$V161="P9",All!$AE161="RSS"),Ruler!F$30,0)))))))))))))))))))))))))))</f>
        <v>2</v>
      </c>
      <c r="BN161" s="325">
        <f>IF(AND(All!$V161="P1",All!$AE161="RDP"),Ruler!G$6,IF(AND(All!$V161="P2",All!$AE161="RDP"),Ruler!G$7,IF(AND(All!$V161="P3",All!$AE161="RDP"),Ruler!G$8,IF(AND(All!$V161="P4",All!$AE161="RDP"),Ruler!G$9,IF(AND(All!$V161="P5",All!$AE161="RDP"),Ruler!G$10,IF(AND(All!$V161="P6",All!$AE161="RDP"),Ruler!G$11,IF(AND(All!$V161="P7",All!$AE161="RDP"),Ruler!G$12,IF(AND(All!$V161="P8",All!$AE161="RDP"),Ruler!G$13,IF(AND(All!$V161="P9",All!$AE161="RDP"),Ruler!G$14,IF(AND(All!$V161="P1",All!$AE161="RMS"),Ruler!G$6,IF(AND(All!$V161="P2",All!$AE161="RMS"),Ruler!G$15,IF(AND(All!$V161="P3",All!$AE161="RMS"),Ruler!G$16,IF(AND(All!$V161="P4",All!$AE161="RMS"),Ruler!G$17,IF(AND(All!$V161="P5",All!$AE161="RMS"),Ruler!G$18,IF(AND(All!$V161="P6",All!$AE161="RMS"),Ruler!G$19,IF(AND(All!$V161="P7",All!$AE161="RMS"),Ruler!G$20,IF(AND(All!$V161="P8",All!$AE161="RMS"),Ruler!G$21,IF(AND(All!$V161="P9",All!$AE161="RMS"),Ruler!G$22,IF(AND(All!$V161="P1",All!$AE161="RSS"),Ruler!G$6,IF(AND(All!$V161="P2",All!$AE161="RSS"),Ruler!G$23,IF(AND(All!$V161="P3",All!$AE161="RSS"),Ruler!G$24,IF(AND(All!$V161="P4",All!$AE161="RSS"),Ruler!G$25,IF(AND(All!$V161="P5",All!$AE161="RSS"),Ruler!G$26,IF(AND(All!$V161="P6",All!$AE161="RSS"),Ruler!G$27,IF(AND(All!$V161="P7",All!$AE161="RSS"),Ruler!G$28,IF(AND(All!$V161="P8",All!$AE161="RSS"),Ruler!G$29,IF(AND(All!$V161="P9",All!$AE161="RSS"),Ruler!G$30,0)))))))))))))))))))))))))))</f>
        <v>1</v>
      </c>
      <c r="BO161" s="325">
        <f>IF(AND(All!$V161="P1",All!$AE161="RDP"),Ruler!H$6,IF(AND(All!$V161="P2",All!$AE161="RDP"),Ruler!H$7,IF(AND(All!$V161="P3",All!$AE161="RDP"),Ruler!H$8,IF(AND(All!$V161="P4",All!$AE161="RDP"),Ruler!H$9,IF(AND(All!$V161="P5",All!$AE161="RDP"),Ruler!H$10,IF(AND(All!$V161="P6",All!$AE161="RDP"),Ruler!H$11,IF(AND(All!$V161="P7",All!$AE161="RDP"),Ruler!H$12,IF(AND(All!$V161="P8",All!$AE161="RDP"),Ruler!H$13,IF(AND(All!$V161="P9",All!$AE161="RDP"),Ruler!H$14,IF(AND(All!$V161="P1",All!$AE161="RMS"),Ruler!H$6,IF(AND(All!$V161="P2",All!$AE161="RMS"),Ruler!H$15,IF(AND(All!$V161="P3",All!$AE161="RMS"),Ruler!H$16,IF(AND(All!$V161="P4",All!$AE161="RMS"),Ruler!H$17,IF(AND(All!$V161="P5",All!$AE161="RMS"),Ruler!H$18,IF(AND(All!$V161="P6",All!$AE161="RMS"),Ruler!H$19,IF(AND(All!$V161="P7",All!$AE161="RMS"),Ruler!H$20,IF(AND(All!$V161="P8",All!$AE161="RMS"),Ruler!H$21,IF(AND(All!$V161="P9",All!$AE161="RMS"),Ruler!H$22,IF(AND(All!$V161="P1",All!$AE161="RSS"),Ruler!H$6,IF(AND(All!$V161="P2",All!$AE161="RSS"),Ruler!H$23,IF(AND(All!$V161="P3",All!$AE161="RSS"),Ruler!H$24,IF(AND(All!$V161="P4",All!$AE161="RSS"),Ruler!H$25,IF(AND(All!$V161="P5",All!$AE161="RSS"),Ruler!H$26,IF(AND(All!$V161="P6",All!$AE161="RSS"),Ruler!H$27,IF(AND(All!$V161="P7",All!$AE161="RSS"),Ruler!H$28,IF(AND(All!$V161="P8",All!$AE161="RSS"),Ruler!H$29,IF(AND(All!$V161="P9",All!$AE161="RSS"),Ruler!H$30,0)))))))))))))))))))))))))))</f>
        <v>2</v>
      </c>
      <c r="BP161" s="325">
        <f>IF(AND(All!$V161="P1",All!$AE161="RDP"),Ruler!I$6,IF(AND(All!$V161="P2",All!$AE161="RDP"),Ruler!I$7,IF(AND(All!$V161="P3",All!$AE161="RDP"),Ruler!I$8,IF(AND(All!$V161="P4",All!$AE161="RDP"),Ruler!I$9,IF(AND(All!$V161="P5",All!$AE161="RDP"),Ruler!I$10,IF(AND(All!$V161="P6",All!$AE161="RDP"),Ruler!I$11,IF(AND(All!$V161="P7",All!$AE161="RDP"),Ruler!I$12,IF(AND(All!$V161="P8",All!$AE161="RDP"),Ruler!I$13,IF(AND(All!$V161="P9",All!$AE161="RDP"),Ruler!I$14,IF(AND(All!$V161="P1",All!$AE161="RMS"),Ruler!I$6,IF(AND(All!$V161="P2",All!$AE161="RMS"),Ruler!I$15,IF(AND(All!$V161="P3",All!$AE161="RMS"),Ruler!I$16,IF(AND(All!$V161="P4",All!$AE161="RMS"),Ruler!I$17,IF(AND(All!$V161="P5",All!$AE161="RMS"),Ruler!I$18,IF(AND(All!$V161="P6",All!$AE161="RMS"),Ruler!I$19,IF(AND(All!$V161="P7",All!$AE161="RMS"),Ruler!I$20,IF(AND(All!$V161="P8",All!$AE161="RMS"),Ruler!I$21,IF(AND(All!$V161="P9",All!$AE161="RMS"),Ruler!I$22,IF(AND(All!$V161="P1",All!$AE161="RSS"),Ruler!I$6,IF(AND(All!$V161="P2",All!$AE161="RSS"),Ruler!I$23,IF(AND(All!$V161="P3",All!$AE161="RSS"),Ruler!I$24,IF(AND(All!$V161="P4",All!$AE161="RSS"),Ruler!I$25,IF(AND(All!$V161="P5",All!$AE161="RSS"),Ruler!I$26,IF(AND(All!$V161="P6",All!$AE161="RSS"),Ruler!I$27,IF(AND(All!$V161="P7",All!$AE161="RSS"),Ruler!I$28,IF(AND(All!$V161="P8",All!$AE161="RSS"),Ruler!I$29,IF(AND(All!$V161="P9",All!$AE161="RSS"),Ruler!I$30,0)))))))))))))))))))))))))))</f>
        <v>2</v>
      </c>
      <c r="BQ161" s="325">
        <f>IF(AND(All!$V161="P1",All!$AE161="RDP"),Ruler!J$6,IF(AND(All!$V161="P2",All!$AE161="RDP"),Ruler!J$7,IF(AND(All!$V161="P3",All!$AE161="RDP"),Ruler!J$8,IF(AND(All!$V161="P4",All!$AE161="RDP"),Ruler!J$9,IF(AND(All!$V161="P5",All!$AE161="RDP"),Ruler!J$10,IF(AND(All!$V161="P6",All!$AE161="RDP"),Ruler!J$11,IF(AND(All!$V161="P7",All!$AE161="RDP"),Ruler!J$12,IF(AND(All!$V161="P8",All!$AE161="RDP"),Ruler!J$13,IF(AND(All!$V161="P9",All!$AE161="RDP"),Ruler!J$14,IF(AND(All!$V161="P1",All!$AE161="RMS"),Ruler!J$6,IF(AND(All!$V161="P2",All!$AE161="RMS"),Ruler!J$15,IF(AND(All!$V161="P3",All!$AE161="RMS"),Ruler!J$16,IF(AND(All!$V161="P4",All!$AE161="RMS"),Ruler!J$17,IF(AND(All!$V161="P5",All!$AE161="RMS"),Ruler!J$18,IF(AND(All!$V161="P6",All!$AE161="RMS"),Ruler!J$19,IF(AND(All!$V161="P7",All!$AE161="RMS"),Ruler!J$20,IF(AND(All!$V161="P8",All!$AE161="RMS"),Ruler!J$21,IF(AND(All!$V161="P9",All!$AE161="RMS"),Ruler!J$22,IF(AND(All!$V161="P1",All!$AE161="RSS"),Ruler!J$6,IF(AND(All!$V161="P2",All!$AE161="RSS"),Ruler!J$23,IF(AND(All!$V161="P3",All!$AE161="RSS"),Ruler!J$24,IF(AND(All!$V161="P4",All!$AE161="RSS"),Ruler!J$25,IF(AND(All!$V161="P5",All!$AE161="RSS"),Ruler!J$26,IF(AND(All!$V161="P6",All!$AE161="RSS"),Ruler!J$27,IF(AND(All!$V161="P7",All!$AE161="RSS"),Ruler!J$28,IF(AND(All!$V161="P8",All!$AE161="RSS"),Ruler!J$29,IF(AND(All!$V161="P9",All!$AE161="RSS"),Ruler!J$30,0)))))))))))))))))))))))))))</f>
        <v>1</v>
      </c>
      <c r="BR161" s="325">
        <f>IF(AND(All!$V161="P1",All!$AE161="RDP"),Ruler!K$6,IF(AND(All!$V161="P2",All!$AE161="RDP"),Ruler!K$7,IF(AND(All!$V161="P3",All!$AE161="RDP"),Ruler!K$8,IF(AND(All!$V161="P4",All!$AE161="RDP"),Ruler!K$9,IF(AND(All!$V161="P5",All!$AE161="RDP"),Ruler!K$10,IF(AND(All!$V161="P6",All!$AE161="RDP"),Ruler!K$11,IF(AND(All!$V161="P7",All!$AE161="RDP"),Ruler!K$12,IF(AND(All!$V161="P8",All!$AE161="RDP"),Ruler!K$13,IF(AND(All!$V161="P9",All!$AE161="RDP"),Ruler!K$14,IF(AND(All!$V161="P1",All!$AE161="RMS"),Ruler!K$6,IF(AND(All!$V161="P2",All!$AE161="RMS"),Ruler!K$15,IF(AND(All!$V161="P3",All!$AE161="RMS"),Ruler!K$16,IF(AND(All!$V161="P4",All!$AE161="RMS"),Ruler!K$17,IF(AND(All!$V161="P5",All!$AE161="RMS"),Ruler!K$18,IF(AND(All!$V161="P6",All!$AE161="RMS"),Ruler!K$19,IF(AND(All!$V161="P7",All!$AE161="RMS"),Ruler!K$20,IF(AND(All!$V161="P8",All!$AE161="RMS"),Ruler!K$21,IF(AND(All!$V161="P9",All!$AE161="RMS"),Ruler!K$22,IF(AND(All!$V161="P1",All!$AE161="RSS"),Ruler!K$6,IF(AND(All!$V161="P2",All!$AE161="RSS"),Ruler!K$23,IF(AND(All!$V161="P3",All!$AE161="RSS"),Ruler!K$24,IF(AND(All!$V161="P4",All!$AE161="RSS"),Ruler!K$25,IF(AND(All!$V161="P5",All!$AE161="RSS"),Ruler!K$26,IF(AND(All!$V161="P6",All!$AE161="RSS"),Ruler!K$27,IF(AND(All!$V161="P7",All!$AE161="RSS"),Ruler!K$28,IF(AND(All!$V161="P8",All!$AE161="RSS"),Ruler!K$29,IF(AND(All!$V161="P9",All!$AE161="RSS"),Ruler!K$30,0)))))))))))))))))))))))))))</f>
        <v>2</v>
      </c>
      <c r="BS161" s="325">
        <f>IF(AND(All!$V161="P1",All!$AE161="RDP"),Ruler!L$6,IF(AND(All!$V161="P2",All!$AE161="RDP"),Ruler!L$7,IF(AND(All!$V161="P3",All!$AE161="RDP"),Ruler!L$8,IF(AND(All!$V161="P4",All!$AE161="RDP"),Ruler!L$9,IF(AND(All!$V161="P5",All!$AE161="RDP"),Ruler!L$10,IF(AND(All!$V161="P6",All!$AE161="RDP"),Ruler!L$11,IF(AND(All!$V161="P7",All!$AE161="RDP"),Ruler!L$12,IF(AND(All!$V161="P8",All!$AE161="RDP"),Ruler!L$13,IF(AND(All!$V161="P9",All!$AE161="RDP"),Ruler!L$14,IF(AND(All!$V161="P1",All!$AE161="RMS"),Ruler!L$6,IF(AND(All!$V161="P2",All!$AE161="RMS"),Ruler!L$15,IF(AND(All!$V161="P3",All!$AE161="RMS"),Ruler!L$16,IF(AND(All!$V161="P4",All!$AE161="RMS"),Ruler!L$17,IF(AND(All!$V161="P5",All!$AE161="RMS"),Ruler!L$18,IF(AND(All!$V161="P6",All!$AE161="RMS"),Ruler!L$19,IF(AND(All!$V161="P7",All!$AE161="RMS"),Ruler!L$20,IF(AND(All!$V161="P8",All!$AE161="RMS"),Ruler!L$21,IF(AND(All!$V161="P9",All!$AE161="RMS"),Ruler!L$22,IF(AND(All!$V161="P1",All!$AE161="RSS"),Ruler!L$6,IF(AND(All!$V161="P2",All!$AE161="RSS"),Ruler!L$23,IF(AND(All!$V161="P3",All!$AE161="RSS"),Ruler!L$24,IF(AND(All!$V161="P4",All!$AE161="RSS"),Ruler!L$25,IF(AND(All!$V161="P5",All!$AE161="RSS"),Ruler!L$26,IF(AND(All!$V161="P6",All!$AE161="RSS"),Ruler!L$27,IF(AND(All!$V161="P7",All!$AE161="RSS"),Ruler!L$28,IF(AND(All!$V161="P8",All!$AE161="RSS"),Ruler!L$29,IF(AND(All!$V161="P9",All!$AE161="RSS"),Ruler!L$30,0)))))))))))))))))))))))))))</f>
        <v>2</v>
      </c>
      <c r="BT161" s="325">
        <f>IF(AND(All!$V161="P1",All!$AE161="RDP"),Ruler!M$6,IF(AND(All!$V161="P2",All!$AE161="RDP"),Ruler!M$7,IF(AND(All!$V161="P3",All!$AE161="RDP"),Ruler!M$8,IF(AND(All!$V161="P4",All!$AE161="RDP"),Ruler!M$9,IF(AND(All!$V161="P5",All!$AE161="RDP"),Ruler!M$10,IF(AND(All!$V161="P6",All!$AE161="RDP"),Ruler!M$11,IF(AND(All!$V161="P7",All!$AE161="RDP"),Ruler!M$12,IF(AND(All!$V161="P8",All!$AE161="RDP"),Ruler!M$13,IF(AND(All!$V161="P9",All!$AE161="RDP"),Ruler!M$14,IF(AND(All!$V161="P1",All!$AE161="RMS"),Ruler!M$6,IF(AND(All!$V161="P2",All!$AE161="RMS"),Ruler!M$15,IF(AND(All!$V161="P3",All!$AE161="RMS"),Ruler!M$16,IF(AND(All!$V161="P4",All!$AE161="RMS"),Ruler!M$17,IF(AND(All!$V161="P5",All!$AE161="RMS"),Ruler!M$18,IF(AND(All!$V161="P6",All!$AE161="RMS"),Ruler!M$19,IF(AND(All!$V161="P7",All!$AE161="RMS"),Ruler!M$20,IF(AND(All!$V161="P8",All!$AE161="RMS"),Ruler!M$21,IF(AND(All!$V161="P9",All!$AE161="RMS"),Ruler!M$22,IF(AND(All!$V161="P1",All!$AE161="RSS"),Ruler!M$6,IF(AND(All!$V161="P2",All!$AE161="RSS"),Ruler!M$23,IF(AND(All!$V161="P3",All!$AE161="RSS"),Ruler!M$24,IF(AND(All!$V161="P4",All!$AE161="RSS"),Ruler!M$25,IF(AND(All!$V161="P5",All!$AE161="RSS"),Ruler!M$26,IF(AND(All!$V161="P6",All!$AE161="RSS"),Ruler!M$27,IF(AND(All!$V161="P7",All!$AE161="RSS"),Ruler!M$28,IF(AND(All!$V161="P8",All!$AE161="RSS"),Ruler!M$29,IF(AND(All!$V161="P9",All!$AE161="RSS"),Ruler!M$30,0)))))))))))))))))))))))))))</f>
        <v>2</v>
      </c>
      <c r="BU161" s="325">
        <f>IF(AND(All!$V161="P1",All!$AE161="RDP"),Ruler!N$6,IF(AND(All!$V161="P2",All!$AE161="RDP"),Ruler!N$7,IF(AND(All!$V161="P3",All!$AE161="RDP"),Ruler!N$8,IF(AND(All!$V161="P4",All!$AE161="RDP"),Ruler!N$9,IF(AND(All!$V161="P5",All!$AE161="RDP"),Ruler!N$10,IF(AND(All!$V161="P6",All!$AE161="RDP"),Ruler!N$11,IF(AND(All!$V161="P7",All!$AE161="RDP"),Ruler!N$12,IF(AND(All!$V161="P8",All!$AE161="RDP"),Ruler!N$13,IF(AND(All!$V161="P9",All!$AE161="RDP"),Ruler!N$14,IF(AND(All!$V161="P1",All!$AE161="RMS"),Ruler!N$6,IF(AND(All!$V161="P2",All!$AE161="RMS"),Ruler!N$15,IF(AND(All!$V161="P3",All!$AE161="RMS"),Ruler!N$16,IF(AND(All!$V161="P4",All!$AE161="RMS"),Ruler!N$17,IF(AND(All!$V161="P5",All!$AE161="RMS"),Ruler!N$18,IF(AND(All!$V161="P6",All!$AE161="RMS"),Ruler!N$19,IF(AND(All!$V161="P7",All!$AE161="RMS"),Ruler!N$20,IF(AND(All!$V161="P8",All!$AE161="RMS"),Ruler!N$21,IF(AND(All!$V161="P9",All!$AE161="RMS"),Ruler!N$22,IF(AND(All!$V161="P1",All!$AE161="RSS"),Ruler!N$6,IF(AND(All!$V161="P2",All!$AE161="RSS"),Ruler!N$23,IF(AND(All!$V161="P3",All!$AE161="RSS"),Ruler!N$24,IF(AND(All!$V161="P4",All!$AE161="RSS"),Ruler!N$25,IF(AND(All!$V161="P5",All!$AE161="RSS"),Ruler!N$26,IF(AND(All!$V161="P6",All!$AE161="RSS"),Ruler!N$27,IF(AND(All!$V161="P7",All!$AE161="RSS"),Ruler!N$28,IF(AND(All!$V161="P8",All!$AE161="RSS"),Ruler!N$29,IF(AND(All!$V161="P9",All!$AE161="RSS"),Ruler!N$30,0)))))))))))))))))))))))))))</f>
        <v>2</v>
      </c>
      <c r="BV161" s="325">
        <f>IF(AND(All!$V161="P1",All!$AE161="RDP"),Ruler!O$6,IF(AND(All!$V161="P2",All!$AE161="RDP"),Ruler!O$7,IF(AND(All!$V161="P3",All!$AE161="RDP"),Ruler!O$8,IF(AND(All!$V161="P4",All!$AE161="RDP"),Ruler!O$9,IF(AND(All!$V161="P5",All!$AE161="RDP"),Ruler!O$10,IF(AND(All!$V161="P6",All!$AE161="RDP"),Ruler!O$11,IF(AND(All!$V161="P7",All!$AE161="RDP"),Ruler!O$12,IF(AND(All!$V161="P8",All!$AE161="RDP"),Ruler!O$13,IF(AND(All!$V161="P9",All!$AE161="RDP"),Ruler!O$14,IF(AND(All!$V161="P1",All!$AE161="RMS"),Ruler!O$6,IF(AND(All!$V161="P2",All!$AE161="RMS"),Ruler!O$15,IF(AND(All!$V161="P3",All!$AE161="RMS"),Ruler!O$16,IF(AND(All!$V161="P4",All!$AE161="RMS"),Ruler!O$17,IF(AND(All!$V161="P5",All!$AE161="RMS"),Ruler!O$18,IF(AND(All!$V161="P6",All!$AE161="RMS"),Ruler!O$19,IF(AND(All!$V161="P7",All!$AE161="RMS"),Ruler!O$20,IF(AND(All!$V161="P8",All!$AE161="RMS"),Ruler!O$21,IF(AND(All!$V161="P9",All!$AE161="RMS"),Ruler!O$22,IF(AND(All!$V161="P1",All!$AE161="RSS"),Ruler!O$6,IF(AND(All!$V161="P2",All!$AE161="RSS"),Ruler!O$23,IF(AND(All!$V161="P3",All!$AE161="RSS"),Ruler!O$24,IF(AND(All!$V161="P4",All!$AE161="RSS"),Ruler!O$25,IF(AND(All!$V161="P5",All!$AE161="RSS"),Ruler!O$26,IF(AND(All!$V161="P6",All!$AE161="RSS"),Ruler!O$27,IF(AND(All!$V161="P7",All!$AE161="RSS"),Ruler!O$28,IF(AND(All!$V161="P8",All!$AE161="RSS"),Ruler!O$29,IF(AND(All!$V161="P9",All!$AE161="RSS"),Ruler!O$30,0)))))))))))))))))))))))))))</f>
        <v>1</v>
      </c>
      <c r="BW161" s="325">
        <f>IF(AND(All!$V161="P1",All!$AE161="RDP"),Ruler!P$6,IF(AND(All!$V161="P2",All!$AE161="RDP"),Ruler!P$7,IF(AND(All!$V161="P3",All!$AE161="RDP"),Ruler!P$8,IF(AND(All!$V161="P4",All!$AE161="RDP"),Ruler!P$9,IF(AND(All!$V161="P5",All!$AE161="RDP"),Ruler!P$10,IF(AND(All!$V161="P6",All!$AE161="RDP"),Ruler!P$11,IF(AND(All!$V161="P7",All!$AE161="RDP"),Ruler!P$12,IF(AND(All!$V161="P8",All!$AE161="RDP"),Ruler!P$13,IF(AND(All!$V161="P9",All!$AE161="RDP"),Ruler!P$14,IF(AND(All!$V161="P1",All!$AE161="RMS"),Ruler!P$6,IF(AND(All!$V161="P2",All!$AE161="RMS"),Ruler!P$15,IF(AND(All!$V161="P3",All!$AE161="RMS"),Ruler!P$16,IF(AND(All!$V161="P4",All!$AE161="RMS"),Ruler!P$17,IF(AND(All!$V161="P5",All!$AE161="RMS"),Ruler!P$18,IF(AND(All!$V161="P6",All!$AE161="RMS"),Ruler!P$19,IF(AND(All!$V161="P7",All!$AE161="RMS"),Ruler!P$20,IF(AND(All!$V161="P8",All!$AE161="RMS"),Ruler!P$21,IF(AND(All!$V161="P9",All!$AE161="RMS"),Ruler!P$22,IF(AND(All!$V161="P1",All!$AE161="RSS"),Ruler!P$6,IF(AND(All!$V161="P2",All!$AE161="RSS"),Ruler!P$23,IF(AND(All!$V161="P3",All!$AE161="RSS"),Ruler!P$24,IF(AND(All!$V161="P4",All!$AE161="RSS"),Ruler!P$25,IF(AND(All!$V161="P5",All!$AE161="RSS"),Ruler!P$26,IF(AND(All!$V161="P6",All!$AE161="RSS"),Ruler!P$27,IF(AND(All!$V161="P7",All!$AE161="RSS"),Ruler!P$28,IF(AND(All!$V161="P8",All!$AE161="RSS"),Ruler!P$29,IF(AND(All!$V161="P9",All!$AE161="RSS"),Ruler!P$30,0)))))))))))))))))))))))))))</f>
        <v>2</v>
      </c>
      <c r="BX161" s="325">
        <f>IF(AND(All!$V161="P1",All!$AE161="RDP"),Ruler!Q$6,IF(AND(All!$V161="P2",All!$AE161="RDP"),Ruler!Q$7,IF(AND(All!$V161="P3",All!$AE161="RDP"),Ruler!Q$8,IF(AND(All!$V161="P4",All!$AE161="RDP"),Ruler!Q$9,IF(AND(All!$V161="P5",All!$AE161="RDP"),Ruler!Q$10,IF(AND(All!$V161="P6",All!$AE161="RDP"),Ruler!Q$11,IF(AND(All!$V161="P7",All!$AE161="RDP"),Ruler!Q$12,IF(AND(All!$V161="P8",All!$AE161="RDP"),Ruler!Q$13,IF(AND(All!$V161="P9",All!$AE161="RDP"),Ruler!Q$14,IF(AND(All!$V161="P1",All!$AE161="RMS"),Ruler!Q$6,IF(AND(All!$V161="P2",All!$AE161="RMS"),Ruler!Q$15,IF(AND(All!$V161="P3",All!$AE161="RMS"),Ruler!Q$16,IF(AND(All!$V161="P4",All!$AE161="RMS"),Ruler!Q$17,IF(AND(All!$V161="P5",All!$AE161="RMS"),Ruler!Q$18,IF(AND(All!$V161="P6",All!$AE161="RMS"),Ruler!Q$19,IF(AND(All!$V161="P7",All!$AE161="RMS"),Ruler!Q$20,IF(AND(All!$V161="P8",All!$AE161="RMS"),Ruler!Q$21,IF(AND(All!$V161="P9",All!$AE161="RMS"),Ruler!Q$22,IF(AND(All!$V161="P1",All!$AE161="RSS"),Ruler!Q$6,IF(AND(All!$V161="P2",All!$AE161="RSS"),Ruler!Q$23,IF(AND(All!$V161="P3",All!$AE161="RSS"),Ruler!Q$24,IF(AND(All!$V161="P4",All!$AE161="RSS"),Ruler!Q$25,IF(AND(All!$V161="P5",All!$AE161="RSS"),Ruler!Q$26,IF(AND(All!$V161="P6",All!$AE161="RSS"),Ruler!Q$27,IF(AND(All!$V161="P7",All!$AE161="RSS"),Ruler!Q$28,IF(AND(All!$V161="P8",All!$AE161="RSS"),Ruler!Q$29,IF(AND(All!$V161="P9",All!$AE161="RSS"),Ruler!Q$30,0)))))))))))))))))))))))))))</f>
        <v>2</v>
      </c>
      <c r="BY161" s="325">
        <f>IF(AND(All!$V161="P1",All!$AE161="RDP"),Ruler!R$6,IF(AND(All!$V161="P2",All!$AE161="RDP"),Ruler!R$7,IF(AND(All!$V161="P3",All!$AE161="RDP"),Ruler!R$8,IF(AND(All!$V161="P4",All!$AE161="RDP"),Ruler!R$9,IF(AND(All!$V161="P5",All!$AE161="RDP"),Ruler!R$10,IF(AND(All!$V161="P6",All!$AE161="RDP"),Ruler!R$11,IF(AND(All!$V161="P7",All!$AE161="RDP"),Ruler!R$12,IF(AND(All!$V161="P8",All!$AE161="RDP"),Ruler!R$13,IF(AND(All!$V161="P9",All!$AE161="RDP"),Ruler!R$14,IF(AND(All!$V161="P1",All!$AE161="RMS"),Ruler!R$6,IF(AND(All!$V161="P2",All!$AE161="RMS"),Ruler!R$15,IF(AND(All!$V161="P3",All!$AE161="RMS"),Ruler!R$16,IF(AND(All!$V161="P4",All!$AE161="RMS"),Ruler!R$17,IF(AND(All!$V161="P5",All!$AE161="RMS"),Ruler!R$18,IF(AND(All!$V161="P6",All!$AE161="RMS"),Ruler!R$19,IF(AND(All!$V161="P7",All!$AE161="RMS"),Ruler!R$20,IF(AND(All!$V161="P8",All!$AE161="RMS"),Ruler!R$21,IF(AND(All!$V161="P9",All!$AE161="RMS"),Ruler!R$22,IF(AND(All!$V161="P1",All!$AE161="RSS"),Ruler!R$6,IF(AND(All!$V161="P2",All!$AE161="RSS"),Ruler!R$23,IF(AND(All!$V161="P3",All!$AE161="RSS"),Ruler!R$24,IF(AND(All!$V161="P4",All!$AE161="RSS"),Ruler!R$25,IF(AND(All!$V161="P5",All!$AE161="RSS"),Ruler!R$26,IF(AND(All!$V161="P6",All!$AE161="RSS"),Ruler!R$27,IF(AND(All!$V161="P7",All!$AE161="RSS"),Ruler!R$28,IF(AND(All!$V161="P8",All!$AE161="RSS"),Ruler!R$29,IF(AND(All!$V161="P9",All!$AE161="RSS"),Ruler!R$30,0)))))))))))))))))))))))))))</f>
        <v>2</v>
      </c>
      <c r="BZ161" s="325">
        <f>IF(AND(All!$V161="P1",All!$AE161="RDP"),Ruler!S$6,IF(AND(All!$V161="P2",All!$AE161="RDP"),Ruler!S$7,IF(AND(All!$V161="P3",All!$AE161="RDP"),Ruler!S$8,IF(AND(All!$V161="P4",All!$AE161="RDP"),Ruler!S$9,IF(AND(All!$V161="P5",All!$AE161="RDP"),Ruler!S$10,IF(AND(All!$V161="P6",All!$AE161="RDP"),Ruler!S$11,IF(AND(All!$V161="P7",All!$AE161="RDP"),Ruler!S$12,IF(AND(All!$V161="P8",All!$AE161="RDP"),Ruler!S$13,IF(AND(All!$V161="P9",All!$AE161="RDP"),Ruler!S$14,IF(AND(All!$V161="P1",All!$AE161="RMS"),Ruler!S$6,IF(AND(All!$V161="P2",All!$AE161="RMS"),Ruler!S$15,IF(AND(All!$V161="P3",All!$AE161="RMS"),Ruler!S$16,IF(AND(All!$V161="P4",All!$AE161="RMS"),Ruler!S$17,IF(AND(All!$V161="P5",All!$AE161="RMS"),Ruler!S$18,IF(AND(All!$V161="P6",All!$AE161="RMS"),Ruler!S$19,IF(AND(All!$V161="P7",All!$AE161="RMS"),Ruler!S$20,IF(AND(All!$V161="P8",All!$AE161="RMS"),Ruler!S$21,IF(AND(All!$V161="P9",All!$AE161="RMS"),Ruler!S$22,IF(AND(All!$V161="P1",All!$AE161="RSS"),Ruler!S$6,IF(AND(All!$V161="P2",All!$AE161="RSS"),Ruler!S$23,IF(AND(All!$V161="P3",All!$AE161="RSS"),Ruler!S$24,IF(AND(All!$V161="P4",All!$AE161="RSS"),Ruler!S$25,IF(AND(All!$V161="P5",All!$AE161="RSS"),Ruler!S$26,IF(AND(All!$V161="P6",All!$AE161="RSS"),Ruler!S$27,IF(AND(All!$V161="P7",All!$AE161="RSS"),Ruler!S$28,IF(AND(All!$V161="P8",All!$AE161="RSS"),Ruler!S$29,IF(AND(All!$V161="P9",All!$AE161="RSS"),Ruler!S$30,0)))))))))))))))))))))))))))</f>
        <v>1</v>
      </c>
      <c r="CA161" s="325">
        <f>IF(AND(All!$V161="P1",All!$AE161="RDP"),Ruler!T$6,IF(AND(All!$V161="P2",All!$AE161="RDP"),Ruler!T$7,IF(AND(All!$V161="P3",All!$AE161="RDP"),Ruler!T$8,IF(AND(All!$V161="P4",All!$AE161="RDP"),Ruler!T$9,IF(AND(All!$V161="P5",All!$AE161="RDP"),Ruler!T$10,IF(AND(All!$V161="P6",All!$AE161="RDP"),Ruler!T$11,IF(AND(All!$V161="P7",All!$AE161="RDP"),Ruler!T$12,IF(AND(All!$V161="P8",All!$AE161="RDP"),Ruler!T$13,IF(AND(All!$V161="P9",All!$AE161="RDP"),Ruler!T$14,IF(AND(All!$V161="P1",All!$AE161="RMS"),Ruler!T$6,IF(AND(All!$V161="P2",All!$AE161="RMS"),Ruler!T$15,IF(AND(All!$V161="P3",All!$AE161="RMS"),Ruler!T$16,IF(AND(All!$V161="P4",All!$AE161="RMS"),Ruler!T$17,IF(AND(All!$V161="P5",All!$AE161="RMS"),Ruler!T$18,IF(AND(All!$V161="P6",All!$AE161="RMS"),Ruler!T$19,IF(AND(All!$V161="P7",All!$AE161="RMS"),Ruler!T$20,IF(AND(All!$V161="P8",All!$AE161="RMS"),Ruler!T$21,IF(AND(All!$V161="P9",All!$AE161="RMS"),Ruler!T$22,IF(AND(All!$V161="P1",All!$AE161="RSS"),Ruler!T$6,IF(AND(All!$V161="P2",All!$AE161="RSS"),Ruler!T$23,IF(AND(All!$V161="P3",All!$AE161="RSS"),Ruler!T$24,IF(AND(All!$V161="P4",All!$AE161="RSS"),Ruler!T$25,IF(AND(All!$V161="P5",All!$AE161="RSS"),Ruler!T$26,IF(AND(All!$V161="P6",All!$AE161="RSS"),Ruler!T$27,IF(AND(All!$V161="P7",All!$AE161="RSS"),Ruler!T$28,IF(AND(All!$V161="P8",All!$AE161="RSS"),Ruler!T$29,IF(AND(All!$V161="P9",All!$AE161="RSS"),Ruler!T$30,0)))))))))))))))))))))))))))</f>
        <v>1</v>
      </c>
      <c r="CB161" s="325">
        <f>IF(AND(All!$V161="P1",All!$AE161="RDP"),Ruler!U$6,IF(AND(All!$V161="P2",All!$AE161="RDP"),Ruler!U$7,IF(AND(All!$V161="P3",All!$AE161="RDP"),Ruler!U$8,IF(AND(All!$V161="P4",All!$AE161="RDP"),Ruler!U$9,IF(AND(All!$V161="P5",All!$AE161="RDP"),Ruler!U$10,IF(AND(All!$V161="P6",All!$AE161="RDP"),Ruler!U$11,IF(AND(All!$V161="P7",All!$AE161="RDP"),Ruler!U$12,IF(AND(All!$V161="P8",All!$AE161="RDP"),Ruler!U$13,IF(AND(All!$V161="P9",All!$AE161="RDP"),Ruler!U$14,IF(AND(All!$V161="P1",All!$AE161="RMS"),Ruler!U$6,IF(AND(All!$V161="P2",All!$AE161="RMS"),Ruler!U$15,IF(AND(All!$V161="P3",All!$AE161="RMS"),Ruler!U$16,IF(AND(All!$V161="P4",All!$AE161="RMS"),Ruler!U$17,IF(AND(All!$V161="P5",All!$AE161="RMS"),Ruler!U$18,IF(AND(All!$V161="P6",All!$AE161="RMS"),Ruler!U$19,IF(AND(All!$V161="P7",All!$AE161="RMS"),Ruler!U$20,IF(AND(All!$V161="P8",All!$AE161="RMS"),Ruler!U$21,IF(AND(All!$V161="P9",All!$AE161="RMS"),Ruler!U$22,IF(AND(All!$V161="P1",All!$AE161="RSS"),Ruler!U$6,IF(AND(All!$V161="P2",All!$AE161="RSS"),Ruler!U$23,IF(AND(All!$V161="P3",All!$AE161="RSS"),Ruler!U$24,IF(AND(All!$V161="P4",All!$AE161="RSS"),Ruler!U$25,IF(AND(All!$V161="P5",All!$AE161="RSS"),Ruler!U$26,IF(AND(All!$V161="P6",All!$AE161="RSS"),Ruler!U$27,IF(AND(All!$V161="P7",All!$AE161="RSS"),Ruler!U$28,IF(AND(All!$V161="P8",All!$AE161="RSS"),Ruler!U$29,IF(AND(All!$V161="P9",All!$AE161="RSS"),Ruler!U$30,0)))))))))))))))))))))))))))</f>
        <v>1</v>
      </c>
      <c r="CC161" s="325">
        <f>IF(AND(All!$V161="P1",All!$AE161="RDP"),Ruler!V$6,IF(AND(All!$V161="P2",All!$AE161="RDP"),Ruler!V$7,IF(AND(All!$V161="P3",All!$AE161="RDP"),Ruler!V$8,IF(AND(All!$V161="P4",All!$AE161="RDP"),Ruler!V$9,IF(AND(All!$V161="P5",All!$AE161="RDP"),Ruler!V$10,IF(AND(All!$V161="P6",All!$AE161="RDP"),Ruler!V$11,IF(AND(All!$V161="P7",All!$AE161="RDP"),Ruler!V$12,IF(AND(All!$V161="P8",All!$AE161="RDP"),Ruler!V$13,IF(AND(All!$V161="P9",All!$AE161="RDP"),Ruler!V$14,IF(AND(All!$V161="P1",All!$AE161="RMS"),Ruler!V$6,IF(AND(All!$V161="P2",All!$AE161="RMS"),Ruler!V$15,IF(AND(All!$V161="P3",All!$AE161="RMS"),Ruler!V$16,IF(AND(All!$V161="P4",All!$AE161="RMS"),Ruler!V$17,IF(AND(All!$V161="P5",All!$AE161="RMS"),Ruler!V$18,IF(AND(All!$V161="P6",All!$AE161="RMS"),Ruler!V$19,IF(AND(All!$V161="P7",All!$AE161="RMS"),Ruler!V$20,IF(AND(All!$V161="P8",All!$AE161="RMS"),Ruler!V$21,IF(AND(All!$V161="P9",All!$AE161="RMS"),Ruler!V$22,IF(AND(All!$V161="P1",All!$AE161="RSS"),Ruler!V$6,IF(AND(All!$V161="P2",All!$AE161="RSS"),Ruler!V$23,IF(AND(All!$V161="P3",All!$AE161="RSS"),Ruler!V$24,IF(AND(All!$V161="P4",All!$AE161="RSS"),Ruler!V$25,IF(AND(All!$V161="P5",All!$AE161="RSS"),Ruler!V$26,IF(AND(All!$V161="P6",All!$AE161="RSS"),Ruler!V$27,IF(AND(All!$V161="P7",All!$AE161="RSS"),Ruler!V$28,IF(AND(All!$V161="P8",All!$AE161="RSS"),Ruler!V$29,IF(AND(All!$V161="P9",All!$AE161="RSS"),Ruler!V$30,0)))))))))))))))))))))))))))</f>
        <v>1</v>
      </c>
      <c r="CD161" s="325">
        <f>IF(AND(All!$V161="P1",All!$AE161="RDP"),Ruler!W$6,IF(AND(All!$V161="P2",All!$AE161="RDP"),Ruler!W$7,IF(AND(All!$V161="P3",All!$AE161="RDP"),Ruler!W$8,IF(AND(All!$V161="P4",All!$AE161="RDP"),Ruler!W$9,IF(AND(All!$V161="P5",All!$AE161="RDP"),Ruler!W$10,IF(AND(All!$V161="P6",All!$AE161="RDP"),Ruler!W$11,IF(AND(All!$V161="P7",All!$AE161="RDP"),Ruler!W$12,IF(AND(All!$V161="P8",All!$AE161="RDP"),Ruler!W$13,IF(AND(All!$V161="P9",All!$AE161="RDP"),Ruler!W$14,IF(AND(All!$V161="P1",All!$AE161="RMS"),Ruler!W$6,IF(AND(All!$V161="P2",All!$AE161="RMS"),Ruler!W$15,IF(AND(All!$V161="P3",All!$AE161="RMS"),Ruler!W$16,IF(AND(All!$V161="P4",All!$AE161="RMS"),Ruler!W$17,IF(AND(All!$V161="P5",All!$AE161="RMS"),Ruler!W$18,IF(AND(All!$V161="P6",All!$AE161="RMS"),Ruler!W$19,IF(AND(All!$V161="P7",All!$AE161="RMS"),Ruler!W$20,IF(AND(All!$V161="P8",All!$AE161="RMS"),Ruler!W$21,IF(AND(All!$V161="P9",All!$AE161="RMS"),Ruler!W$22,IF(AND(All!$V161="P1",All!$AE161="RSS"),Ruler!W$6,IF(AND(All!$V161="P2",All!$AE161="RSS"),Ruler!W$23,IF(AND(All!$V161="P3",All!$AE161="RSS"),Ruler!W$24,IF(AND(All!$V161="P4",All!$AE161="RSS"),Ruler!W$25,IF(AND(All!$V161="P5",All!$AE161="RSS"),Ruler!W$26,IF(AND(All!$V161="P6",All!$AE161="RSS"),Ruler!W$27,IF(AND(All!$V161="P7",All!$AE161="RSS"),Ruler!W$28,IF(AND(All!$V161="P8",All!$AE161="RSS"),Ruler!W$29,IF(AND(All!$V161="P9",All!$AE161="RSS"),Ruler!W$30,0)))))))))))))))))))))))))))</f>
        <v>1</v>
      </c>
      <c r="CE161" s="325">
        <f>IF(AND(All!$V161="P1",All!$AE161="RDP"),Ruler!X$6,IF(AND(All!$V161="P2",All!$AE161="RDP"),Ruler!X$7,IF(AND(All!$V161="P3",All!$AE161="RDP"),Ruler!X$8,IF(AND(All!$V161="P4",All!$AE161="RDP"),Ruler!X$9,IF(AND(All!$V161="P5",All!$AE161="RDP"),Ruler!X$10,IF(AND(All!$V161="P6",All!$AE161="RDP"),Ruler!X$11,IF(AND(All!$V161="P7",All!$AE161="RDP"),Ruler!X$12,IF(AND(All!$V161="P8",All!$AE161="RDP"),Ruler!X$13,IF(AND(All!$V161="P9",All!$AE161="RDP"),Ruler!X$14,IF(AND(All!$V161="P1",All!$AE161="RMS"),Ruler!X$6,IF(AND(All!$V161="P2",All!$AE161="RMS"),Ruler!X$15,IF(AND(All!$V161="P3",All!$AE161="RMS"),Ruler!X$16,IF(AND(All!$V161="P4",All!$AE161="RMS"),Ruler!X$17,IF(AND(All!$V161="P5",All!$AE161="RMS"),Ruler!X$18,IF(AND(All!$V161="P6",All!$AE161="RMS"),Ruler!X$19,IF(AND(All!$V161="P7",All!$AE161="RMS"),Ruler!X$20,IF(AND(All!$V161="P8",All!$AE161="RMS"),Ruler!X$21,IF(AND(All!$V161="P9",All!$AE161="RMS"),Ruler!X$22,IF(AND(All!$V161="P1",All!$AE161="RSS"),Ruler!X$6,IF(AND(All!$V161="P2",All!$AE161="RSS"),Ruler!X$23,IF(AND(All!$V161="P3",All!$AE161="RSS"),Ruler!X$24,IF(AND(All!$V161="P4",All!$AE161="RSS"),Ruler!X$25,IF(AND(All!$V161="P5",All!$AE161="RSS"),Ruler!X$26,IF(AND(All!$V161="P6",All!$AE161="RSS"),Ruler!X$27,IF(AND(All!$V161="P7",All!$AE161="RSS"),Ruler!X$28,IF(AND(All!$V161="P8",All!$AE161="RSS"),Ruler!X$29,IF(AND(All!$V161="P9",All!$AE161="RSS"),Ruler!X$30,0)))))))))))))))))))))))))))</f>
        <v>1</v>
      </c>
      <c r="CF161" s="325">
        <f>IF(AND(All!$V161="P1",All!$AE161="RDP"),Ruler!Y$6,IF(AND(All!$V161="P2",All!$AE161="RDP"),Ruler!Y$7,IF(AND(All!$V161="P3",All!$AE161="RDP"),Ruler!Y$8,IF(AND(All!$V161="P4",All!$AE161="RDP"),Ruler!Y$9,IF(AND(All!$V161="P5",All!$AE161="RDP"),Ruler!Y$10,IF(AND(All!$V161="P6",All!$AE161="RDP"),Ruler!Y$11,IF(AND(All!$V161="P7",All!$AE161="RDP"),Ruler!Y$12,IF(AND(All!$V161="P8",All!$AE161="RDP"),Ruler!Y$13,IF(AND(All!$V161="P9",All!$AE161="RDP"),Ruler!Y$14,IF(AND(All!$V161="P1",All!$AE161="RMS"),Ruler!Y$6,IF(AND(All!$V161="P2",All!$AE161="RMS"),Ruler!Y$15,IF(AND(All!$V161="P3",All!$AE161="RMS"),Ruler!Y$16,IF(AND(All!$V161="P4",All!$AE161="RMS"),Ruler!Y$17,IF(AND(All!$V161="P5",All!$AE161="RMS"),Ruler!Y$18,IF(AND(All!$V161="P6",All!$AE161="RMS"),Ruler!Y$19,IF(AND(All!$V161="P7",All!$AE161="RMS"),Ruler!Y$20,IF(AND(All!$V161="P8",All!$AE161="RMS"),Ruler!Y$21,IF(AND(All!$V161="P9",All!$AE161="RMS"),Ruler!Y$22,IF(AND(All!$V161="P1",All!$AE161="RSS"),Ruler!Y$6,IF(AND(All!$V161="P2",All!$AE161="RSS"),Ruler!Y$23,IF(AND(All!$V161="P3",All!$AE161="RSS"),Ruler!Y$24,IF(AND(All!$V161="P4",All!$AE161="RSS"),Ruler!Y$25,IF(AND(All!$V161="P5",All!$AE161="RSS"),Ruler!Y$26,IF(AND(All!$V161="P6",All!$AE161="RSS"),Ruler!Y$27,IF(AND(All!$V161="P7",All!$AE161="RSS"),Ruler!Y$28,IF(AND(All!$V161="P8",All!$AE161="RSS"),Ruler!Y$29,IF(AND(All!$V161="P9",All!$AE161="RSS"),Ruler!Y$30,0)))))))))))))))))))))))))))</f>
        <v>0</v>
      </c>
      <c r="CG161" s="325">
        <f>IF(AND(All!$V161="P1",All!$AE161="RDP"),Ruler!Z$6,IF(AND(All!$V161="P2",All!$AE161="RDP"),Ruler!Z$7,IF(AND(All!$V161="P3",All!$AE161="RDP"),Ruler!Z$8,IF(AND(All!$V161="P4",All!$AE161="RDP"),Ruler!Z$9,IF(AND(All!$V161="P5",All!$AE161="RDP"),Ruler!Z$10,IF(AND(All!$V161="P6",All!$AE161="RDP"),Ruler!Z$11,IF(AND(All!$V161="P7",All!$AE161="RDP"),Ruler!Z$12,IF(AND(All!$V161="P8",All!$AE161="RDP"),Ruler!Z$13,IF(AND(All!$V161="P9",All!$AE161="RDP"),Ruler!Z$14,IF(AND(All!$V161="P1",All!$AE161="RMS"),Ruler!Z$6,IF(AND(All!$V161="P2",All!$AE161="RMS"),Ruler!Z$15,IF(AND(All!$V161="P3",All!$AE161="RMS"),Ruler!Z$16,IF(AND(All!$V161="P4",All!$AE161="RMS"),Ruler!Z$17,IF(AND(All!$V161="P5",All!$AE161="RMS"),Ruler!Z$18,IF(AND(All!$V161="P6",All!$AE161="RMS"),Ruler!Z$19,IF(AND(All!$V161="P7",All!$AE161="RMS"),Ruler!Z$20,IF(AND(All!$V161="P8",All!$AE161="RMS"),Ruler!Z$21,IF(AND(All!$V161="P9",All!$AE161="RMS"),Ruler!Z$22,IF(AND(All!$V161="P1",All!$AE161="RSS"),Ruler!Z$6,IF(AND(All!$V161="P2",All!$AE161="RSS"),Ruler!Z$23,IF(AND(All!$V161="P3",All!$AE161="RSS"),Ruler!Z$24,IF(AND(All!$V161="P4",All!$AE161="RSS"),Ruler!Z$25,IF(AND(All!$V161="P5",All!$AE161="RSS"),Ruler!Z$26,IF(AND(All!$V161="P6",All!$AE161="RSS"),Ruler!Z$27,IF(AND(All!$V161="P7",All!$AE161="RSS"),Ruler!Z$28,IF(AND(All!$V161="P8",All!$AE161="RSS"),Ruler!Z$29,IF(AND(All!$V161="P9",All!$AE161="RSS"),Ruler!Z$30,0)))))))))))))))))))))))))))</f>
        <v>1</v>
      </c>
      <c r="CH161" s="325">
        <f>IF(AND(All!$V161="P1",All!$AE161="RDP"),Ruler!AA$6,IF(AND(All!$V161="P2",All!$AE161="RDP"),Ruler!AA$7,IF(AND(All!$V161="P3",All!$AE161="RDP"),Ruler!AA$8,IF(AND(All!$V161="P4",All!$AE161="RDP"),Ruler!AA$9,IF(AND(All!$V161="P5",All!$AE161="RDP"),Ruler!AA$10,IF(AND(All!$V161="P6",All!$AE161="RDP"),Ruler!AA$11,IF(AND(All!$V161="P7",All!$AE161="RDP"),Ruler!AA$12,IF(AND(All!$V161="P8",All!$AE161="RDP"),Ruler!AA$13,IF(AND(All!$V161="P9",All!$AE161="RDP"),Ruler!AA$14,IF(AND(All!$V161="P1",All!$AE161="RMS"),Ruler!AA$6,IF(AND(All!$V161="P2",All!$AE161="RMS"),Ruler!AA$15,IF(AND(All!$V161="P3",All!$AE161="RMS"),Ruler!AA$16,IF(AND(All!$V161="P4",All!$AE161="RMS"),Ruler!AA$17,IF(AND(All!$V161="P5",All!$AE161="RMS"),Ruler!AA$18,IF(AND(All!$V161="P6",All!$AE161="RMS"),Ruler!AA$19,IF(AND(All!$V161="P7",All!$AE161="RMS"),Ruler!AA$20,IF(AND(All!$V161="P8",All!$AE161="RMS"),Ruler!AA$21,IF(AND(All!$V161="P9",All!$AE161="RMS"),Ruler!AA$22,IF(AND(All!$V161="P1",All!$AE161="RSS"),Ruler!AA$6,IF(AND(All!$V161="P2",All!$AE161="RSS"),Ruler!AA$23,IF(AND(All!$V161="P3",All!$AE161="RSS"),Ruler!AA$24,IF(AND(All!$V161="P4",All!$AE161="RSS"),Ruler!AA$25,IF(AND(All!$V161="P5",All!$AE161="RSS"),Ruler!AA$26,IF(AND(All!$V161="P6",All!$AE161="RSS"),Ruler!AA$27,IF(AND(All!$V161="P7",All!$AE161="RSS"),Ruler!AA$28,IF(AND(All!$V161="P8",All!$AE161="RSS"),Ruler!AA$29,IF(AND(All!$V161="P9",All!$AE161="RSS"),Ruler!AA$30,0)))))))))))))))))))))))))))</f>
        <v>0</v>
      </c>
      <c r="CI161" s="325">
        <f>IF(AND(All!$V161="P1",All!$AE161="RDP"),Ruler!AB$6,IF(AND(All!$V161="P2",All!$AE161="RDP"),Ruler!AB$7,IF(AND(All!$V161="P3",All!$AE161="RDP"),Ruler!AB$8,IF(AND(All!$V161="P4",All!$AE161="RDP"),Ruler!AB$9,IF(AND(All!$V161="P5",All!$AE161="RDP"),Ruler!AB$10,IF(AND(All!$V161="P6",All!$AE161="RDP"),Ruler!AB$11,IF(AND(All!$V161="P7",All!$AE161="RDP"),Ruler!AB$12,IF(AND(All!$V161="P8",All!$AE161="RDP"),Ruler!AB$13,IF(AND(All!$V161="P9",All!$AE161="RDP"),Ruler!AB$14,IF(AND(All!$V161="P1",All!$AE161="RMS"),Ruler!AB$6,IF(AND(All!$V161="P2",All!$AE161="RMS"),Ruler!AB$15,IF(AND(All!$V161="P3",All!$AE161="RMS"),Ruler!AB$16,IF(AND(All!$V161="P4",All!$AE161="RMS"),Ruler!AB$17,IF(AND(All!$V161="P5",All!$AE161="RMS"),Ruler!AB$18,IF(AND(All!$V161="P6",All!$AE161="RMS"),Ruler!AB$19,IF(AND(All!$V161="P7",All!$AE161="RMS"),Ruler!AB$20,IF(AND(All!$V161="P8",All!$AE161="RMS"),Ruler!AB$21,IF(AND(All!$V161="P9",All!$AE161="RMS"),Ruler!AB$22,IF(AND(All!$V161="P1",All!$AE161="RSS"),Ruler!AB$6,IF(AND(All!$V161="P2",All!$AE161="RSS"),Ruler!AB$23,IF(AND(All!$V161="P3",All!$AE161="RSS"),Ruler!AB$24,IF(AND(All!$V161="P4",All!$AE161="RSS"),Ruler!AB$25,IF(AND(All!$V161="P5",All!$AE161="RSS"),Ruler!AB$26,IF(AND(All!$V161="P6",All!$AE161="RSS"),Ruler!AB$27,IF(AND(All!$V161="P7",All!$AE161="RSS"),Ruler!AB$28,IF(AND(All!$V161="P8",All!$AE161="RSS"),Ruler!AB$29,IF(AND(All!$V161="P9",All!$AE161="RSS"),Ruler!AB$30,0)))))))))))))))))))))))))))</f>
        <v>0</v>
      </c>
      <c r="CJ161" s="323">
        <f>Table9[[#This Row],[R-B1]]-Table9[[#This Row],[B1]]</f>
        <v>1</v>
      </c>
      <c r="CK161" s="43">
        <f>Table9[[#This Row],[R-B2]]-Table9[[#This Row],[B2]]</f>
        <v>1</v>
      </c>
      <c r="CL161" s="43">
        <f>Table9[[#This Row],[R-B3]]-Table9[[#This Row],[B3]]</f>
        <v>0</v>
      </c>
      <c r="CM161" s="43">
        <f>Table9[[#This Row],[R-B4]]-Table9[[#This Row],[B4]]</f>
        <v>0</v>
      </c>
      <c r="CN161" s="43">
        <f>Table9[[#This Row],[R-B5]]-Table9[[#This Row],[B5]]</f>
        <v>0</v>
      </c>
      <c r="CO161" s="43">
        <f>Table9[[#This Row],[R-B6]]-Table9[[#This Row],[B6]]</f>
        <v>-1</v>
      </c>
      <c r="CP161" s="43">
        <f>Table9[[#This Row],[R-B7]]-Table9[[#This Row],[B7]]</f>
        <v>0</v>
      </c>
      <c r="CQ161" s="43">
        <f>Table9[[#This Row],[R-B8]]-Table9[[#This Row],[B8]]</f>
        <v>0</v>
      </c>
      <c r="CR161" s="43">
        <f>Table9[[#This Row],[R-B9]]-Table9[[#This Row],[B9]]</f>
        <v>1</v>
      </c>
      <c r="CS161" s="43">
        <f>Table9[[#This Row],[R-B10]]-Table9[[#This Row],[B10]]</f>
        <v>0</v>
      </c>
      <c r="CT161" s="43">
        <f>Table9[[#This Row],[R-B11]]-Table9[[#This Row],[B11]]</f>
        <v>-1</v>
      </c>
      <c r="CU161" s="43">
        <f>Table9[[#This Row],[R-B12]]-Table9[[#This Row],[B12]]</f>
        <v>0</v>
      </c>
      <c r="CV161" s="43">
        <f>Table9[[#This Row],[R-K1]]-Table9[[#This Row],[K1]]</f>
        <v>0</v>
      </c>
      <c r="CW161" s="43">
        <f>Table9[[#This Row],[R-K2]]-Table9[[#This Row],[K2]]</f>
        <v>0</v>
      </c>
      <c r="CX161" s="43">
        <f>Table9[[#This Row],[R-K3]]-Table9[[#This Row],[K3]]</f>
        <v>-1</v>
      </c>
      <c r="CY161" s="43">
        <f>Table9[[#This Row],[R-K4]]-Table9[[#This Row],[K4]]</f>
        <v>0</v>
      </c>
      <c r="CZ161" s="43">
        <f>Table9[[#This Row],[R-K5]]-Table9[[#This Row],[K5]]</f>
        <v>1</v>
      </c>
      <c r="DA161" s="43">
        <f>Table9[[#This Row],[R-P1]]-Table9[[#This Row],[P1]]</f>
        <v>1</v>
      </c>
      <c r="DB161" s="43">
        <f>Table9[[#This Row],[R-P2]]-Table9[[#This Row],[P2]]</f>
        <v>0</v>
      </c>
      <c r="DC161" s="43">
        <f>Table9[[#This Row],[R-P3]]-Table9[[#This Row],[P3]]</f>
        <v>0</v>
      </c>
      <c r="DD161" s="43">
        <f>Table9[[#This Row],[R-P4]]-Table9[[#This Row],[P4]]</f>
        <v>-1</v>
      </c>
      <c r="DE161" s="43">
        <f>Table9[[#This Row],[R-P5]]-Table9[[#This Row],[P5]]</f>
        <v>0</v>
      </c>
      <c r="DF161" s="43">
        <f>Table9[[#This Row],[R-E1]]-Table9[[#This Row],[E1]]</f>
        <v>0</v>
      </c>
      <c r="DG161" s="328">
        <f>Table9[[#This Row],[R-E2]]-Table9[[#This Row],[E2]]</f>
        <v>0</v>
      </c>
      <c r="DH161" s="323">
        <f>COUNTIF(Table9[[#This Row],[G-B1]:[G-B12]],"&lt;=0")/12*100</f>
        <v>75</v>
      </c>
      <c r="DI161" s="43">
        <f>COUNTIF(Table9[[#This Row],[G-K1]:[G-K5]],"&lt;=0")/5*100</f>
        <v>80</v>
      </c>
      <c r="DJ161" s="43">
        <f>COUNTIF(Table9[[#This Row],[G-P1]:[G-P5]],"&lt;=0")/5*100</f>
        <v>80</v>
      </c>
      <c r="DK161" s="43">
        <f>COUNTIF(Table9[[#This Row],[G-E1]:[G-E2]],"&lt;=0")/2*100</f>
        <v>100</v>
      </c>
      <c r="DL161" s="450">
        <f>IF(AE161="RDP",(COUNTIF(Table9[[#This Row],[G-B3]],"&lt;=0")+COUNTIF(Table9[[#This Row],[G-B4]],"&lt;=0")+COUNTIF(Table9[[#This Row],[G-B7]],"&lt;=0")+COUNTIF(Table9[[#This Row],[G-B11]],"&lt;=0")+COUNTIF(Table9[[#This Row],[G-K2]],"&lt;=0"))/5*100,IF(AE161="RMS",(COUNTIF(Table9[[#This Row],[G-B4]],"&lt;=0")+COUNTIF(Table9[[#This Row],[G-B5]],"&lt;=0")+COUNTIF(Table9[[#This Row],[G-B10]],"&lt;=0")+COUNTIF(Table9[[#This Row],[G-B12]],"&lt;=0")+COUNTIF(Table9[[#This Row],[G-K2]],"&lt;=0"))/5*100,IF(AE161="RSS",(COUNTIF(Table9[[#This Row],[G-B1]],"&lt;=0")+COUNTIF(Table9[[#This Row],[G-B2]],"&lt;=0")+COUNTIF(Table9[[#This Row],[G-B6]],"&lt;=0")+COUNTIF(Table9[[#This Row],[G-B11]],"&lt;=0")+COUNTIF(Table9[[#This Row],[G-B12]],"&lt;=0"))/5*100,0)))</f>
        <v>100</v>
      </c>
      <c r="DR161" s="332"/>
      <c r="DW161" s="332"/>
      <c r="DX161" s="42"/>
      <c r="DY161" s="42"/>
      <c r="DZ161" s="42"/>
      <c r="EA161" s="333"/>
      <c r="EB161" s="342"/>
      <c r="EC161" s="339"/>
      <c r="ED161" s="339"/>
      <c r="EE161" s="338" t="s">
        <v>295</v>
      </c>
    </row>
    <row r="162" spans="2:135" ht="58.5" hidden="1" thickBot="1" x14ac:dyDescent="0.35">
      <c r="B162" s="282">
        <v>167</v>
      </c>
      <c r="C162" s="42" t="s">
        <v>134</v>
      </c>
      <c r="D162" s="45">
        <v>46181</v>
      </c>
      <c r="E162" s="44" t="s">
        <v>1338</v>
      </c>
      <c r="F162" s="43">
        <v>1000213</v>
      </c>
      <c r="G162" s="357">
        <f t="shared" ca="1" si="9"/>
        <v>38.793513061263326</v>
      </c>
      <c r="H162" s="283">
        <v>32156</v>
      </c>
      <c r="I162" s="43" t="s">
        <v>179</v>
      </c>
      <c r="J162" s="43" t="s">
        <v>137</v>
      </c>
      <c r="K162" s="43" t="s">
        <v>241</v>
      </c>
      <c r="L162" s="43" t="s">
        <v>618</v>
      </c>
      <c r="M162" s="42" t="s">
        <v>242</v>
      </c>
      <c r="N162" s="43" t="s">
        <v>255</v>
      </c>
      <c r="O162" s="43" t="s">
        <v>142</v>
      </c>
      <c r="P162" s="44" t="s">
        <v>1339</v>
      </c>
      <c r="Q162" s="43" t="s">
        <v>144</v>
      </c>
      <c r="R162" s="43" t="s">
        <v>185</v>
      </c>
      <c r="S162" s="45">
        <v>40911</v>
      </c>
      <c r="T162" s="286">
        <f ca="1">YEARFRAC(S162,$T$1)</f>
        <v>14.797222222222222</v>
      </c>
      <c r="U162" s="43">
        <v>14</v>
      </c>
      <c r="V162" s="43" t="s">
        <v>56</v>
      </c>
      <c r="W162" s="46"/>
      <c r="X162" s="46">
        <f ca="1">($T$1-Table9[[#This Row],[Date of Appointment to Current Grade]])/365</f>
        <v>9.7222801845509963</v>
      </c>
      <c r="Y162" s="45">
        <v>42767</v>
      </c>
      <c r="Z162" s="343" t="s">
        <v>244</v>
      </c>
      <c r="AA162" s="45">
        <v>45839</v>
      </c>
      <c r="AB162" s="46">
        <f ca="1">($T$1-Table9[[#This Row],[Date in Position]])/365</f>
        <v>1.3058418283866136</v>
      </c>
      <c r="AC162" s="43" t="s">
        <v>146</v>
      </c>
      <c r="AD162" s="43">
        <v>2021</v>
      </c>
      <c r="AE162" s="43" t="s">
        <v>162</v>
      </c>
      <c r="AF162" s="43" t="s">
        <v>148</v>
      </c>
      <c r="AG162" s="47" t="s">
        <v>1340</v>
      </c>
      <c r="AH162" s="47" t="s">
        <v>1341</v>
      </c>
      <c r="AI162" s="47" t="s">
        <v>1342</v>
      </c>
      <c r="AJ162" s="42" t="s">
        <v>1343</v>
      </c>
      <c r="AK162" s="48" t="s">
        <v>1344</v>
      </c>
      <c r="AL162" s="42" t="s">
        <v>153</v>
      </c>
      <c r="AM162" s="369" t="s">
        <v>1345</v>
      </c>
      <c r="AN162" s="323">
        <v>2</v>
      </c>
      <c r="AO162" s="43">
        <v>2</v>
      </c>
      <c r="AP162" s="43">
        <v>1</v>
      </c>
      <c r="AQ162" s="43">
        <v>1</v>
      </c>
      <c r="AR162" s="43">
        <v>1</v>
      </c>
      <c r="AS162" s="43">
        <v>2</v>
      </c>
      <c r="AT162" s="43">
        <v>2</v>
      </c>
      <c r="AU162" s="43">
        <v>1</v>
      </c>
      <c r="AV162" s="43">
        <v>1</v>
      </c>
      <c r="AW162" s="43">
        <v>1</v>
      </c>
      <c r="AX162" s="43">
        <v>2</v>
      </c>
      <c r="AY162" s="43">
        <v>2</v>
      </c>
      <c r="AZ162" s="43">
        <v>0</v>
      </c>
      <c r="BA162" s="43">
        <v>2</v>
      </c>
      <c r="BB162" s="43">
        <v>2</v>
      </c>
      <c r="BC162" s="43">
        <v>1</v>
      </c>
      <c r="BD162" s="43">
        <v>0</v>
      </c>
      <c r="BE162" s="43">
        <v>0</v>
      </c>
      <c r="BF162" s="43">
        <v>0</v>
      </c>
      <c r="BG162" s="43">
        <v>0</v>
      </c>
      <c r="BH162" s="43">
        <v>0</v>
      </c>
      <c r="BI162" s="43">
        <v>1</v>
      </c>
      <c r="BJ162" s="43">
        <v>0</v>
      </c>
      <c r="BK162" s="328">
        <v>0</v>
      </c>
      <c r="BL162" s="325">
        <f>IF(AND(All!$V162="P1",All!$AE162="RDP"),Ruler!E$6,IF(AND(All!$V162="P2",All!$AE162="RDP"),Ruler!E$7,IF(AND(All!$V162="P3",All!$AE162="RDP"),Ruler!E$8,IF(AND(All!$V162="P4",All!$AE162="RDP"),Ruler!E$9,IF(AND(All!$V162="P5",All!$AE162="RDP"),Ruler!E$10,IF(AND(All!$V162="P6",All!$AE162="RDP"),Ruler!E$11,IF(AND(All!$V162="P7",All!$AE162="RDP"),Ruler!E$12,IF(AND(All!$V162="P8",All!$AE162="RDP"),Ruler!E$13,IF(AND(All!$V162="P9",All!$AE162="RDP"),Ruler!E$14,IF(AND(All!$V162="P1",All!$AE162="RMS"),Ruler!E$6,IF(AND(All!$V162="P2",All!$AE162="RMS"),Ruler!E$15,IF(AND(All!$V162="P3",All!$AE162="RMS"),Ruler!E$16,IF(AND(All!$V162="P4",All!$AE162="RMS"),Ruler!E$17,IF(AND(All!$V162="P5",All!$AE162="RMS"),Ruler!E$18,IF(AND(All!$V162="P6",All!$AE162="RMS"),Ruler!E$19,IF(AND(All!$V162="P7",All!$AE162="RMS"),Ruler!E$20,IF(AND(All!$V162="P8",All!$AE162="RMS"),Ruler!E$21,IF(AND(All!$V162="P9",All!$AE162="RMS"),Ruler!E$22,IF(AND(All!$V162="P1",All!$AE162="RSS"),Ruler!E$6,IF(AND(All!$V162="P2",All!$AE162="RSS"),Ruler!E$23,IF(AND(All!$V162="P3",All!$AE162="RSS"),Ruler!E$24,IF(AND(All!$V162="P4",All!$AE162="RSS"),Ruler!E$25,IF(AND(All!$V162="P5",All!$AE162="RSS"),Ruler!E$26,IF(AND(All!$V162="P6",All!$AE162="RSS"),Ruler!E$27,IF(AND(All!$V162="P7",All!$AE162="RSS"),Ruler!E$28,IF(AND(All!$V162="P8",All!$AE162="RSS"),Ruler!E$29,IF(AND(All!$V162="P9",All!$AE162="RSS"),Ruler!E$30,0)))))))))))))))))))))))))))</f>
        <v>2</v>
      </c>
      <c r="BM162" s="325">
        <f>IF(AND(All!$V162="P1",All!$AE162="RDP"),Ruler!F$6,IF(AND(All!$V162="P2",All!$AE162="RDP"),Ruler!F$7,IF(AND(All!$V162="P3",All!$AE162="RDP"),Ruler!F$8,IF(AND(All!$V162="P4",All!$AE162="RDP"),Ruler!F$9,IF(AND(All!$V162="P5",All!$AE162="RDP"),Ruler!F$10,IF(AND(All!$V162="P6",All!$AE162="RDP"),Ruler!F$11,IF(AND(All!$V162="P7",All!$AE162="RDP"),Ruler!F$12,IF(AND(All!$V162="P8",All!$AE162="RDP"),Ruler!F$13,IF(AND(All!$V162="P9",All!$AE162="RDP"),Ruler!F$14,IF(AND(All!$V162="P1",All!$AE162="RMS"),Ruler!F$6,IF(AND(All!$V162="P2",All!$AE162="RMS"),Ruler!F$15,IF(AND(All!$V162="P3",All!$AE162="RMS"),Ruler!F$16,IF(AND(All!$V162="P4",All!$AE162="RMS"),Ruler!F$17,IF(AND(All!$V162="P5",All!$AE162="RMS"),Ruler!F$18,IF(AND(All!$V162="P6",All!$AE162="RMS"),Ruler!F$19,IF(AND(All!$V162="P7",All!$AE162="RMS"),Ruler!F$20,IF(AND(All!$V162="P8",All!$AE162="RMS"),Ruler!F$21,IF(AND(All!$V162="P9",All!$AE162="RMS"),Ruler!F$22,IF(AND(All!$V162="P1",All!$AE162="RSS"),Ruler!F$6,IF(AND(All!$V162="P2",All!$AE162="RSS"),Ruler!F$23,IF(AND(All!$V162="P3",All!$AE162="RSS"),Ruler!F$24,IF(AND(All!$V162="P4",All!$AE162="RSS"),Ruler!F$25,IF(AND(All!$V162="P5",All!$AE162="RSS"),Ruler!F$26,IF(AND(All!$V162="P6",All!$AE162="RSS"),Ruler!F$27,IF(AND(All!$V162="P7",All!$AE162="RSS"),Ruler!F$28,IF(AND(All!$V162="P8",All!$AE162="RSS"),Ruler!F$29,IF(AND(All!$V162="P9",All!$AE162="RSS"),Ruler!F$30,0)))))))))))))))))))))))))))</f>
        <v>2</v>
      </c>
      <c r="BN162" s="325">
        <f>IF(AND(All!$V162="P1",All!$AE162="RDP"),Ruler!G$6,IF(AND(All!$V162="P2",All!$AE162="RDP"),Ruler!G$7,IF(AND(All!$V162="P3",All!$AE162="RDP"),Ruler!G$8,IF(AND(All!$V162="P4",All!$AE162="RDP"),Ruler!G$9,IF(AND(All!$V162="P5",All!$AE162="RDP"),Ruler!G$10,IF(AND(All!$V162="P6",All!$AE162="RDP"),Ruler!G$11,IF(AND(All!$V162="P7",All!$AE162="RDP"),Ruler!G$12,IF(AND(All!$V162="P8",All!$AE162="RDP"),Ruler!G$13,IF(AND(All!$V162="P9",All!$AE162="RDP"),Ruler!G$14,IF(AND(All!$V162="P1",All!$AE162="RMS"),Ruler!G$6,IF(AND(All!$V162="P2",All!$AE162="RMS"),Ruler!G$15,IF(AND(All!$V162="P3",All!$AE162="RMS"),Ruler!G$16,IF(AND(All!$V162="P4",All!$AE162="RMS"),Ruler!G$17,IF(AND(All!$V162="P5",All!$AE162="RMS"),Ruler!G$18,IF(AND(All!$V162="P6",All!$AE162="RMS"),Ruler!G$19,IF(AND(All!$V162="P7",All!$AE162="RMS"),Ruler!G$20,IF(AND(All!$V162="P8",All!$AE162="RMS"),Ruler!G$21,IF(AND(All!$V162="P9",All!$AE162="RMS"),Ruler!G$22,IF(AND(All!$V162="P1",All!$AE162="RSS"),Ruler!G$6,IF(AND(All!$V162="P2",All!$AE162="RSS"),Ruler!G$23,IF(AND(All!$V162="P3",All!$AE162="RSS"),Ruler!G$24,IF(AND(All!$V162="P4",All!$AE162="RSS"),Ruler!G$25,IF(AND(All!$V162="P5",All!$AE162="RSS"),Ruler!G$26,IF(AND(All!$V162="P6",All!$AE162="RSS"),Ruler!G$27,IF(AND(All!$V162="P7",All!$AE162="RSS"),Ruler!G$28,IF(AND(All!$V162="P8",All!$AE162="RSS"),Ruler!G$29,IF(AND(All!$V162="P9",All!$AE162="RSS"),Ruler!G$30,0)))))))))))))))))))))))))))</f>
        <v>2</v>
      </c>
      <c r="BO162" s="325">
        <f>IF(AND(All!$V162="P1",All!$AE162="RDP"),Ruler!H$6,IF(AND(All!$V162="P2",All!$AE162="RDP"),Ruler!H$7,IF(AND(All!$V162="P3",All!$AE162="RDP"),Ruler!H$8,IF(AND(All!$V162="P4",All!$AE162="RDP"),Ruler!H$9,IF(AND(All!$V162="P5",All!$AE162="RDP"),Ruler!H$10,IF(AND(All!$V162="P6",All!$AE162="RDP"),Ruler!H$11,IF(AND(All!$V162="P7",All!$AE162="RDP"),Ruler!H$12,IF(AND(All!$V162="P8",All!$AE162="RDP"),Ruler!H$13,IF(AND(All!$V162="P9",All!$AE162="RDP"),Ruler!H$14,IF(AND(All!$V162="P1",All!$AE162="RMS"),Ruler!H$6,IF(AND(All!$V162="P2",All!$AE162="RMS"),Ruler!H$15,IF(AND(All!$V162="P3",All!$AE162="RMS"),Ruler!H$16,IF(AND(All!$V162="P4",All!$AE162="RMS"),Ruler!H$17,IF(AND(All!$V162="P5",All!$AE162="RMS"),Ruler!H$18,IF(AND(All!$V162="P6",All!$AE162="RMS"),Ruler!H$19,IF(AND(All!$V162="P7",All!$AE162="RMS"),Ruler!H$20,IF(AND(All!$V162="P8",All!$AE162="RMS"),Ruler!H$21,IF(AND(All!$V162="P9",All!$AE162="RMS"),Ruler!H$22,IF(AND(All!$V162="P1",All!$AE162="RSS"),Ruler!H$6,IF(AND(All!$V162="P2",All!$AE162="RSS"),Ruler!H$23,IF(AND(All!$V162="P3",All!$AE162="RSS"),Ruler!H$24,IF(AND(All!$V162="P4",All!$AE162="RSS"),Ruler!H$25,IF(AND(All!$V162="P5",All!$AE162="RSS"),Ruler!H$26,IF(AND(All!$V162="P6",All!$AE162="RSS"),Ruler!H$27,IF(AND(All!$V162="P7",All!$AE162="RSS"),Ruler!H$28,IF(AND(All!$V162="P8",All!$AE162="RSS"),Ruler!H$29,IF(AND(All!$V162="P9",All!$AE162="RSS"),Ruler!H$30,0)))))))))))))))))))))))))))</f>
        <v>2</v>
      </c>
      <c r="BP162" s="325">
        <f>IF(AND(All!$V162="P1",All!$AE162="RDP"),Ruler!I$6,IF(AND(All!$V162="P2",All!$AE162="RDP"),Ruler!I$7,IF(AND(All!$V162="P3",All!$AE162="RDP"),Ruler!I$8,IF(AND(All!$V162="P4",All!$AE162="RDP"),Ruler!I$9,IF(AND(All!$V162="P5",All!$AE162="RDP"),Ruler!I$10,IF(AND(All!$V162="P6",All!$AE162="RDP"),Ruler!I$11,IF(AND(All!$V162="P7",All!$AE162="RDP"),Ruler!I$12,IF(AND(All!$V162="P8",All!$AE162="RDP"),Ruler!I$13,IF(AND(All!$V162="P9",All!$AE162="RDP"),Ruler!I$14,IF(AND(All!$V162="P1",All!$AE162="RMS"),Ruler!I$6,IF(AND(All!$V162="P2",All!$AE162="RMS"),Ruler!I$15,IF(AND(All!$V162="P3",All!$AE162="RMS"),Ruler!I$16,IF(AND(All!$V162="P4",All!$AE162="RMS"),Ruler!I$17,IF(AND(All!$V162="P5",All!$AE162="RMS"),Ruler!I$18,IF(AND(All!$V162="P6",All!$AE162="RMS"),Ruler!I$19,IF(AND(All!$V162="P7",All!$AE162="RMS"),Ruler!I$20,IF(AND(All!$V162="P8",All!$AE162="RMS"),Ruler!I$21,IF(AND(All!$V162="P9",All!$AE162="RMS"),Ruler!I$22,IF(AND(All!$V162="P1",All!$AE162="RSS"),Ruler!I$6,IF(AND(All!$V162="P2",All!$AE162="RSS"),Ruler!I$23,IF(AND(All!$V162="P3",All!$AE162="RSS"),Ruler!I$24,IF(AND(All!$V162="P4",All!$AE162="RSS"),Ruler!I$25,IF(AND(All!$V162="P5",All!$AE162="RSS"),Ruler!I$26,IF(AND(All!$V162="P6",All!$AE162="RSS"),Ruler!I$27,IF(AND(All!$V162="P7",All!$AE162="RSS"),Ruler!I$28,IF(AND(All!$V162="P8",All!$AE162="RSS"),Ruler!I$29,IF(AND(All!$V162="P9",All!$AE162="RSS"),Ruler!I$30,0)))))))))))))))))))))))))))</f>
        <v>2</v>
      </c>
      <c r="BQ162" s="325">
        <f>IF(AND(All!$V162="P1",All!$AE162="RDP"),Ruler!J$6,IF(AND(All!$V162="P2",All!$AE162="RDP"),Ruler!J$7,IF(AND(All!$V162="P3",All!$AE162="RDP"),Ruler!J$8,IF(AND(All!$V162="P4",All!$AE162="RDP"),Ruler!J$9,IF(AND(All!$V162="P5",All!$AE162="RDP"),Ruler!J$10,IF(AND(All!$V162="P6",All!$AE162="RDP"),Ruler!J$11,IF(AND(All!$V162="P7",All!$AE162="RDP"),Ruler!J$12,IF(AND(All!$V162="P8",All!$AE162="RDP"),Ruler!J$13,IF(AND(All!$V162="P9",All!$AE162="RDP"),Ruler!J$14,IF(AND(All!$V162="P1",All!$AE162="RMS"),Ruler!J$6,IF(AND(All!$V162="P2",All!$AE162="RMS"),Ruler!J$15,IF(AND(All!$V162="P3",All!$AE162="RMS"),Ruler!J$16,IF(AND(All!$V162="P4",All!$AE162="RMS"),Ruler!J$17,IF(AND(All!$V162="P5",All!$AE162="RMS"),Ruler!J$18,IF(AND(All!$V162="P6",All!$AE162="RMS"),Ruler!J$19,IF(AND(All!$V162="P7",All!$AE162="RMS"),Ruler!J$20,IF(AND(All!$V162="P8",All!$AE162="RMS"),Ruler!J$21,IF(AND(All!$V162="P9",All!$AE162="RMS"),Ruler!J$22,IF(AND(All!$V162="P1",All!$AE162="RSS"),Ruler!J$6,IF(AND(All!$V162="P2",All!$AE162="RSS"),Ruler!J$23,IF(AND(All!$V162="P3",All!$AE162="RSS"),Ruler!J$24,IF(AND(All!$V162="P4",All!$AE162="RSS"),Ruler!J$25,IF(AND(All!$V162="P5",All!$AE162="RSS"),Ruler!J$26,IF(AND(All!$V162="P6",All!$AE162="RSS"),Ruler!J$27,IF(AND(All!$V162="P7",All!$AE162="RSS"),Ruler!J$28,IF(AND(All!$V162="P8",All!$AE162="RSS"),Ruler!J$29,IF(AND(All!$V162="P9",All!$AE162="RSS"),Ruler!J$30,0)))))))))))))))))))))))))))</f>
        <v>2</v>
      </c>
      <c r="BR162" s="325">
        <f>IF(AND(All!$V162="P1",All!$AE162="RDP"),Ruler!K$6,IF(AND(All!$V162="P2",All!$AE162="RDP"),Ruler!K$7,IF(AND(All!$V162="P3",All!$AE162="RDP"),Ruler!K$8,IF(AND(All!$V162="P4",All!$AE162="RDP"),Ruler!K$9,IF(AND(All!$V162="P5",All!$AE162="RDP"),Ruler!K$10,IF(AND(All!$V162="P6",All!$AE162="RDP"),Ruler!K$11,IF(AND(All!$V162="P7",All!$AE162="RDP"),Ruler!K$12,IF(AND(All!$V162="P8",All!$AE162="RDP"),Ruler!K$13,IF(AND(All!$V162="P9",All!$AE162="RDP"),Ruler!K$14,IF(AND(All!$V162="P1",All!$AE162="RMS"),Ruler!K$6,IF(AND(All!$V162="P2",All!$AE162="RMS"),Ruler!K$15,IF(AND(All!$V162="P3",All!$AE162="RMS"),Ruler!K$16,IF(AND(All!$V162="P4",All!$AE162="RMS"),Ruler!K$17,IF(AND(All!$V162="P5",All!$AE162="RMS"),Ruler!K$18,IF(AND(All!$V162="P6",All!$AE162="RMS"),Ruler!K$19,IF(AND(All!$V162="P7",All!$AE162="RMS"),Ruler!K$20,IF(AND(All!$V162="P8",All!$AE162="RMS"),Ruler!K$21,IF(AND(All!$V162="P9",All!$AE162="RMS"),Ruler!K$22,IF(AND(All!$V162="P1",All!$AE162="RSS"),Ruler!K$6,IF(AND(All!$V162="P2",All!$AE162="RSS"),Ruler!K$23,IF(AND(All!$V162="P3",All!$AE162="RSS"),Ruler!K$24,IF(AND(All!$V162="P4",All!$AE162="RSS"),Ruler!K$25,IF(AND(All!$V162="P5",All!$AE162="RSS"),Ruler!K$26,IF(AND(All!$V162="P6",All!$AE162="RSS"),Ruler!K$27,IF(AND(All!$V162="P7",All!$AE162="RSS"),Ruler!K$28,IF(AND(All!$V162="P8",All!$AE162="RSS"),Ruler!K$29,IF(AND(All!$V162="P9",All!$AE162="RSS"),Ruler!K$30,0)))))))))))))))))))))))))))</f>
        <v>2</v>
      </c>
      <c r="BS162" s="325">
        <f>IF(AND(All!$V162="P1",All!$AE162="RDP"),Ruler!L$6,IF(AND(All!$V162="P2",All!$AE162="RDP"),Ruler!L$7,IF(AND(All!$V162="P3",All!$AE162="RDP"),Ruler!L$8,IF(AND(All!$V162="P4",All!$AE162="RDP"),Ruler!L$9,IF(AND(All!$V162="P5",All!$AE162="RDP"),Ruler!L$10,IF(AND(All!$V162="P6",All!$AE162="RDP"),Ruler!L$11,IF(AND(All!$V162="P7",All!$AE162="RDP"),Ruler!L$12,IF(AND(All!$V162="P8",All!$AE162="RDP"),Ruler!L$13,IF(AND(All!$V162="P9",All!$AE162="RDP"),Ruler!L$14,IF(AND(All!$V162="P1",All!$AE162="RMS"),Ruler!L$6,IF(AND(All!$V162="P2",All!$AE162="RMS"),Ruler!L$15,IF(AND(All!$V162="P3",All!$AE162="RMS"),Ruler!L$16,IF(AND(All!$V162="P4",All!$AE162="RMS"),Ruler!L$17,IF(AND(All!$V162="P5",All!$AE162="RMS"),Ruler!L$18,IF(AND(All!$V162="P6",All!$AE162="RMS"),Ruler!L$19,IF(AND(All!$V162="P7",All!$AE162="RMS"),Ruler!L$20,IF(AND(All!$V162="P8",All!$AE162="RMS"),Ruler!L$21,IF(AND(All!$V162="P9",All!$AE162="RMS"),Ruler!L$22,IF(AND(All!$V162="P1",All!$AE162="RSS"),Ruler!L$6,IF(AND(All!$V162="P2",All!$AE162="RSS"),Ruler!L$23,IF(AND(All!$V162="P3",All!$AE162="RSS"),Ruler!L$24,IF(AND(All!$V162="P4",All!$AE162="RSS"),Ruler!L$25,IF(AND(All!$V162="P5",All!$AE162="RSS"),Ruler!L$26,IF(AND(All!$V162="P6",All!$AE162="RSS"),Ruler!L$27,IF(AND(All!$V162="P7",All!$AE162="RSS"),Ruler!L$28,IF(AND(All!$V162="P8",All!$AE162="RSS"),Ruler!L$29,IF(AND(All!$V162="P9",All!$AE162="RSS"),Ruler!L$30,0)))))))))))))))))))))))))))</f>
        <v>1</v>
      </c>
      <c r="BT162" s="325">
        <f>IF(AND(All!$V162="P1",All!$AE162="RDP"),Ruler!M$6,IF(AND(All!$V162="P2",All!$AE162="RDP"),Ruler!M$7,IF(AND(All!$V162="P3",All!$AE162="RDP"),Ruler!M$8,IF(AND(All!$V162="P4",All!$AE162="RDP"),Ruler!M$9,IF(AND(All!$V162="P5",All!$AE162="RDP"),Ruler!M$10,IF(AND(All!$V162="P6",All!$AE162="RDP"),Ruler!M$11,IF(AND(All!$V162="P7",All!$AE162="RDP"),Ruler!M$12,IF(AND(All!$V162="P8",All!$AE162="RDP"),Ruler!M$13,IF(AND(All!$V162="P9",All!$AE162="RDP"),Ruler!M$14,IF(AND(All!$V162="P1",All!$AE162="RMS"),Ruler!M$6,IF(AND(All!$V162="P2",All!$AE162="RMS"),Ruler!M$15,IF(AND(All!$V162="P3",All!$AE162="RMS"),Ruler!M$16,IF(AND(All!$V162="P4",All!$AE162="RMS"),Ruler!M$17,IF(AND(All!$V162="P5",All!$AE162="RMS"),Ruler!M$18,IF(AND(All!$V162="P6",All!$AE162="RMS"),Ruler!M$19,IF(AND(All!$V162="P7",All!$AE162="RMS"),Ruler!M$20,IF(AND(All!$V162="P8",All!$AE162="RMS"),Ruler!M$21,IF(AND(All!$V162="P9",All!$AE162="RMS"),Ruler!M$22,IF(AND(All!$V162="P1",All!$AE162="RSS"),Ruler!M$6,IF(AND(All!$V162="P2",All!$AE162="RSS"),Ruler!M$23,IF(AND(All!$V162="P3",All!$AE162="RSS"),Ruler!M$24,IF(AND(All!$V162="P4",All!$AE162="RSS"),Ruler!M$25,IF(AND(All!$V162="P5",All!$AE162="RSS"),Ruler!M$26,IF(AND(All!$V162="P6",All!$AE162="RSS"),Ruler!M$27,IF(AND(All!$V162="P7",All!$AE162="RSS"),Ruler!M$28,IF(AND(All!$V162="P8",All!$AE162="RSS"),Ruler!M$29,IF(AND(All!$V162="P9",All!$AE162="RSS"),Ruler!M$30,0)))))))))))))))))))))))))))</f>
        <v>2</v>
      </c>
      <c r="BU162" s="325">
        <f>IF(AND(All!$V162="P1",All!$AE162="RDP"),Ruler!N$6,IF(AND(All!$V162="P2",All!$AE162="RDP"),Ruler!N$7,IF(AND(All!$V162="P3",All!$AE162="RDP"),Ruler!N$8,IF(AND(All!$V162="P4",All!$AE162="RDP"),Ruler!N$9,IF(AND(All!$V162="P5",All!$AE162="RDP"),Ruler!N$10,IF(AND(All!$V162="P6",All!$AE162="RDP"),Ruler!N$11,IF(AND(All!$V162="P7",All!$AE162="RDP"),Ruler!N$12,IF(AND(All!$V162="P8",All!$AE162="RDP"),Ruler!N$13,IF(AND(All!$V162="P9",All!$AE162="RDP"),Ruler!N$14,IF(AND(All!$V162="P1",All!$AE162="RMS"),Ruler!N$6,IF(AND(All!$V162="P2",All!$AE162="RMS"),Ruler!N$15,IF(AND(All!$V162="P3",All!$AE162="RMS"),Ruler!N$16,IF(AND(All!$V162="P4",All!$AE162="RMS"),Ruler!N$17,IF(AND(All!$V162="P5",All!$AE162="RMS"),Ruler!N$18,IF(AND(All!$V162="P6",All!$AE162="RMS"),Ruler!N$19,IF(AND(All!$V162="P7",All!$AE162="RMS"),Ruler!N$20,IF(AND(All!$V162="P8",All!$AE162="RMS"),Ruler!N$21,IF(AND(All!$V162="P9",All!$AE162="RMS"),Ruler!N$22,IF(AND(All!$V162="P1",All!$AE162="RSS"),Ruler!N$6,IF(AND(All!$V162="P2",All!$AE162="RSS"),Ruler!N$23,IF(AND(All!$V162="P3",All!$AE162="RSS"),Ruler!N$24,IF(AND(All!$V162="P4",All!$AE162="RSS"),Ruler!N$25,IF(AND(All!$V162="P5",All!$AE162="RSS"),Ruler!N$26,IF(AND(All!$V162="P6",All!$AE162="RSS"),Ruler!N$27,IF(AND(All!$V162="P7",All!$AE162="RSS"),Ruler!N$28,IF(AND(All!$V162="P8",All!$AE162="RSS"),Ruler!N$29,IF(AND(All!$V162="P9",All!$AE162="RSS"),Ruler!N$30,0)))))))))))))))))))))))))))</f>
        <v>1</v>
      </c>
      <c r="BV162" s="325">
        <f>IF(AND(All!$V162="P1",All!$AE162="RDP"),Ruler!O$6,IF(AND(All!$V162="P2",All!$AE162="RDP"),Ruler!O$7,IF(AND(All!$V162="P3",All!$AE162="RDP"),Ruler!O$8,IF(AND(All!$V162="P4",All!$AE162="RDP"),Ruler!O$9,IF(AND(All!$V162="P5",All!$AE162="RDP"),Ruler!O$10,IF(AND(All!$V162="P6",All!$AE162="RDP"),Ruler!O$11,IF(AND(All!$V162="P7",All!$AE162="RDP"),Ruler!O$12,IF(AND(All!$V162="P8",All!$AE162="RDP"),Ruler!O$13,IF(AND(All!$V162="P9",All!$AE162="RDP"),Ruler!O$14,IF(AND(All!$V162="P1",All!$AE162="RMS"),Ruler!O$6,IF(AND(All!$V162="P2",All!$AE162="RMS"),Ruler!O$15,IF(AND(All!$V162="P3",All!$AE162="RMS"),Ruler!O$16,IF(AND(All!$V162="P4",All!$AE162="RMS"),Ruler!O$17,IF(AND(All!$V162="P5",All!$AE162="RMS"),Ruler!O$18,IF(AND(All!$V162="P6",All!$AE162="RMS"),Ruler!O$19,IF(AND(All!$V162="P7",All!$AE162="RMS"),Ruler!O$20,IF(AND(All!$V162="P8",All!$AE162="RMS"),Ruler!O$21,IF(AND(All!$V162="P9",All!$AE162="RMS"),Ruler!O$22,IF(AND(All!$V162="P1",All!$AE162="RSS"),Ruler!O$6,IF(AND(All!$V162="P2",All!$AE162="RSS"),Ruler!O$23,IF(AND(All!$V162="P3",All!$AE162="RSS"),Ruler!O$24,IF(AND(All!$V162="P4",All!$AE162="RSS"),Ruler!O$25,IF(AND(All!$V162="P5",All!$AE162="RSS"),Ruler!O$26,IF(AND(All!$V162="P6",All!$AE162="RSS"),Ruler!O$27,IF(AND(All!$V162="P7",All!$AE162="RSS"),Ruler!O$28,IF(AND(All!$V162="P8",All!$AE162="RSS"),Ruler!O$29,IF(AND(All!$V162="P9",All!$AE162="RSS"),Ruler!O$30,0)))))))))))))))))))))))))))</f>
        <v>2</v>
      </c>
      <c r="BW162" s="325">
        <f>IF(AND(All!$V162="P1",All!$AE162="RDP"),Ruler!P$6,IF(AND(All!$V162="P2",All!$AE162="RDP"),Ruler!P$7,IF(AND(All!$V162="P3",All!$AE162="RDP"),Ruler!P$8,IF(AND(All!$V162="P4",All!$AE162="RDP"),Ruler!P$9,IF(AND(All!$V162="P5",All!$AE162="RDP"),Ruler!P$10,IF(AND(All!$V162="P6",All!$AE162="RDP"),Ruler!P$11,IF(AND(All!$V162="P7",All!$AE162="RDP"),Ruler!P$12,IF(AND(All!$V162="P8",All!$AE162="RDP"),Ruler!P$13,IF(AND(All!$V162="P9",All!$AE162="RDP"),Ruler!P$14,IF(AND(All!$V162="P1",All!$AE162="RMS"),Ruler!P$6,IF(AND(All!$V162="P2",All!$AE162="RMS"),Ruler!P$15,IF(AND(All!$V162="P3",All!$AE162="RMS"),Ruler!P$16,IF(AND(All!$V162="P4",All!$AE162="RMS"),Ruler!P$17,IF(AND(All!$V162="P5",All!$AE162="RMS"),Ruler!P$18,IF(AND(All!$V162="P6",All!$AE162="RMS"),Ruler!P$19,IF(AND(All!$V162="P7",All!$AE162="RMS"),Ruler!P$20,IF(AND(All!$V162="P8",All!$AE162="RMS"),Ruler!P$21,IF(AND(All!$V162="P9",All!$AE162="RMS"),Ruler!P$22,IF(AND(All!$V162="P1",All!$AE162="RSS"),Ruler!P$6,IF(AND(All!$V162="P2",All!$AE162="RSS"),Ruler!P$23,IF(AND(All!$V162="P3",All!$AE162="RSS"),Ruler!P$24,IF(AND(All!$V162="P4",All!$AE162="RSS"),Ruler!P$25,IF(AND(All!$V162="P5",All!$AE162="RSS"),Ruler!P$26,IF(AND(All!$V162="P6",All!$AE162="RSS"),Ruler!P$27,IF(AND(All!$V162="P7",All!$AE162="RSS"),Ruler!P$28,IF(AND(All!$V162="P8",All!$AE162="RSS"),Ruler!P$29,IF(AND(All!$V162="P9",All!$AE162="RSS"),Ruler!P$30,0)))))))))))))))))))))))))))</f>
        <v>2</v>
      </c>
      <c r="BX162" s="325">
        <f>IF(AND(All!$V162="P1",All!$AE162="RDP"),Ruler!Q$6,IF(AND(All!$V162="P2",All!$AE162="RDP"),Ruler!Q$7,IF(AND(All!$V162="P3",All!$AE162="RDP"),Ruler!Q$8,IF(AND(All!$V162="P4",All!$AE162="RDP"),Ruler!Q$9,IF(AND(All!$V162="P5",All!$AE162="RDP"),Ruler!Q$10,IF(AND(All!$V162="P6",All!$AE162="RDP"),Ruler!Q$11,IF(AND(All!$V162="P7",All!$AE162="RDP"),Ruler!Q$12,IF(AND(All!$V162="P8",All!$AE162="RDP"),Ruler!Q$13,IF(AND(All!$V162="P9",All!$AE162="RDP"),Ruler!Q$14,IF(AND(All!$V162="P1",All!$AE162="RMS"),Ruler!Q$6,IF(AND(All!$V162="P2",All!$AE162="RMS"),Ruler!Q$15,IF(AND(All!$V162="P3",All!$AE162="RMS"),Ruler!Q$16,IF(AND(All!$V162="P4",All!$AE162="RMS"),Ruler!Q$17,IF(AND(All!$V162="P5",All!$AE162="RMS"),Ruler!Q$18,IF(AND(All!$V162="P6",All!$AE162="RMS"),Ruler!Q$19,IF(AND(All!$V162="P7",All!$AE162="RMS"),Ruler!Q$20,IF(AND(All!$V162="P8",All!$AE162="RMS"),Ruler!Q$21,IF(AND(All!$V162="P9",All!$AE162="RMS"),Ruler!Q$22,IF(AND(All!$V162="P1",All!$AE162="RSS"),Ruler!Q$6,IF(AND(All!$V162="P2",All!$AE162="RSS"),Ruler!Q$23,IF(AND(All!$V162="P3",All!$AE162="RSS"),Ruler!Q$24,IF(AND(All!$V162="P4",All!$AE162="RSS"),Ruler!Q$25,IF(AND(All!$V162="P5",All!$AE162="RSS"),Ruler!Q$26,IF(AND(All!$V162="P6",All!$AE162="RSS"),Ruler!Q$27,IF(AND(All!$V162="P7",All!$AE162="RSS"),Ruler!Q$28,IF(AND(All!$V162="P8",All!$AE162="RSS"),Ruler!Q$29,IF(AND(All!$V162="P9",All!$AE162="RSS"),Ruler!Q$30,0)))))))))))))))))))))))))))</f>
        <v>2</v>
      </c>
      <c r="BY162" s="325">
        <f>IF(AND(All!$V162="P1",All!$AE162="RDP"),Ruler!R$6,IF(AND(All!$V162="P2",All!$AE162="RDP"),Ruler!R$7,IF(AND(All!$V162="P3",All!$AE162="RDP"),Ruler!R$8,IF(AND(All!$V162="P4",All!$AE162="RDP"),Ruler!R$9,IF(AND(All!$V162="P5",All!$AE162="RDP"),Ruler!R$10,IF(AND(All!$V162="P6",All!$AE162="RDP"),Ruler!R$11,IF(AND(All!$V162="P7",All!$AE162="RDP"),Ruler!R$12,IF(AND(All!$V162="P8",All!$AE162="RDP"),Ruler!R$13,IF(AND(All!$V162="P9",All!$AE162="RDP"),Ruler!R$14,IF(AND(All!$V162="P1",All!$AE162="RMS"),Ruler!R$6,IF(AND(All!$V162="P2",All!$AE162="RMS"),Ruler!R$15,IF(AND(All!$V162="P3",All!$AE162="RMS"),Ruler!R$16,IF(AND(All!$V162="P4",All!$AE162="RMS"),Ruler!R$17,IF(AND(All!$V162="P5",All!$AE162="RMS"),Ruler!R$18,IF(AND(All!$V162="P6",All!$AE162="RMS"),Ruler!R$19,IF(AND(All!$V162="P7",All!$AE162="RMS"),Ruler!R$20,IF(AND(All!$V162="P8",All!$AE162="RMS"),Ruler!R$21,IF(AND(All!$V162="P9",All!$AE162="RMS"),Ruler!R$22,IF(AND(All!$V162="P1",All!$AE162="RSS"),Ruler!R$6,IF(AND(All!$V162="P2",All!$AE162="RSS"),Ruler!R$23,IF(AND(All!$V162="P3",All!$AE162="RSS"),Ruler!R$24,IF(AND(All!$V162="P4",All!$AE162="RSS"),Ruler!R$25,IF(AND(All!$V162="P5",All!$AE162="RSS"),Ruler!R$26,IF(AND(All!$V162="P6",All!$AE162="RSS"),Ruler!R$27,IF(AND(All!$V162="P7",All!$AE162="RSS"),Ruler!R$28,IF(AND(All!$V162="P8",All!$AE162="RSS"),Ruler!R$29,IF(AND(All!$V162="P9",All!$AE162="RSS"),Ruler!R$30,0)))))))))))))))))))))))))))</f>
        <v>1</v>
      </c>
      <c r="BZ162" s="325">
        <f>IF(AND(All!$V162="P1",All!$AE162="RDP"),Ruler!S$6,IF(AND(All!$V162="P2",All!$AE162="RDP"),Ruler!S$7,IF(AND(All!$V162="P3",All!$AE162="RDP"),Ruler!S$8,IF(AND(All!$V162="P4",All!$AE162="RDP"),Ruler!S$9,IF(AND(All!$V162="P5",All!$AE162="RDP"),Ruler!S$10,IF(AND(All!$V162="P6",All!$AE162="RDP"),Ruler!S$11,IF(AND(All!$V162="P7",All!$AE162="RDP"),Ruler!S$12,IF(AND(All!$V162="P8",All!$AE162="RDP"),Ruler!S$13,IF(AND(All!$V162="P9",All!$AE162="RDP"),Ruler!S$14,IF(AND(All!$V162="P1",All!$AE162="RMS"),Ruler!S$6,IF(AND(All!$V162="P2",All!$AE162="RMS"),Ruler!S$15,IF(AND(All!$V162="P3",All!$AE162="RMS"),Ruler!S$16,IF(AND(All!$V162="P4",All!$AE162="RMS"),Ruler!S$17,IF(AND(All!$V162="P5",All!$AE162="RMS"),Ruler!S$18,IF(AND(All!$V162="P6",All!$AE162="RMS"),Ruler!S$19,IF(AND(All!$V162="P7",All!$AE162="RMS"),Ruler!S$20,IF(AND(All!$V162="P8",All!$AE162="RMS"),Ruler!S$21,IF(AND(All!$V162="P9",All!$AE162="RMS"),Ruler!S$22,IF(AND(All!$V162="P1",All!$AE162="RSS"),Ruler!S$6,IF(AND(All!$V162="P2",All!$AE162="RSS"),Ruler!S$23,IF(AND(All!$V162="P3",All!$AE162="RSS"),Ruler!S$24,IF(AND(All!$V162="P4",All!$AE162="RSS"),Ruler!S$25,IF(AND(All!$V162="P5",All!$AE162="RSS"),Ruler!S$26,IF(AND(All!$V162="P6",All!$AE162="RSS"),Ruler!S$27,IF(AND(All!$V162="P7",All!$AE162="RSS"),Ruler!S$28,IF(AND(All!$V162="P8",All!$AE162="RSS"),Ruler!S$29,IF(AND(All!$V162="P9",All!$AE162="RSS"),Ruler!S$30,0)))))))))))))))))))))))))))</f>
        <v>2</v>
      </c>
      <c r="CA162" s="325">
        <f>IF(AND(All!$V162="P1",All!$AE162="RDP"),Ruler!T$6,IF(AND(All!$V162="P2",All!$AE162="RDP"),Ruler!T$7,IF(AND(All!$V162="P3",All!$AE162="RDP"),Ruler!T$8,IF(AND(All!$V162="P4",All!$AE162="RDP"),Ruler!T$9,IF(AND(All!$V162="P5",All!$AE162="RDP"),Ruler!T$10,IF(AND(All!$V162="P6",All!$AE162="RDP"),Ruler!T$11,IF(AND(All!$V162="P7",All!$AE162="RDP"),Ruler!T$12,IF(AND(All!$V162="P8",All!$AE162="RDP"),Ruler!T$13,IF(AND(All!$V162="P9",All!$AE162="RDP"),Ruler!T$14,IF(AND(All!$V162="P1",All!$AE162="RMS"),Ruler!T$6,IF(AND(All!$V162="P2",All!$AE162="RMS"),Ruler!T$15,IF(AND(All!$V162="P3",All!$AE162="RMS"),Ruler!T$16,IF(AND(All!$V162="P4",All!$AE162="RMS"),Ruler!T$17,IF(AND(All!$V162="P5",All!$AE162="RMS"),Ruler!T$18,IF(AND(All!$V162="P6",All!$AE162="RMS"),Ruler!T$19,IF(AND(All!$V162="P7",All!$AE162="RMS"),Ruler!T$20,IF(AND(All!$V162="P8",All!$AE162="RMS"),Ruler!T$21,IF(AND(All!$V162="P9",All!$AE162="RMS"),Ruler!T$22,IF(AND(All!$V162="P1",All!$AE162="RSS"),Ruler!T$6,IF(AND(All!$V162="P2",All!$AE162="RSS"),Ruler!T$23,IF(AND(All!$V162="P3",All!$AE162="RSS"),Ruler!T$24,IF(AND(All!$V162="P4",All!$AE162="RSS"),Ruler!T$25,IF(AND(All!$V162="P5",All!$AE162="RSS"),Ruler!T$26,IF(AND(All!$V162="P6",All!$AE162="RSS"),Ruler!T$27,IF(AND(All!$V162="P7",All!$AE162="RSS"),Ruler!T$28,IF(AND(All!$V162="P8",All!$AE162="RSS"),Ruler!T$29,IF(AND(All!$V162="P9",All!$AE162="RSS"),Ruler!T$30,0)))))))))))))))))))))))))))</f>
        <v>1</v>
      </c>
      <c r="CB162" s="325">
        <f>IF(AND(All!$V162="P1",All!$AE162="RDP"),Ruler!U$6,IF(AND(All!$V162="P2",All!$AE162="RDP"),Ruler!U$7,IF(AND(All!$V162="P3",All!$AE162="RDP"),Ruler!U$8,IF(AND(All!$V162="P4",All!$AE162="RDP"),Ruler!U$9,IF(AND(All!$V162="P5",All!$AE162="RDP"),Ruler!U$10,IF(AND(All!$V162="P6",All!$AE162="RDP"),Ruler!U$11,IF(AND(All!$V162="P7",All!$AE162="RDP"),Ruler!U$12,IF(AND(All!$V162="P8",All!$AE162="RDP"),Ruler!U$13,IF(AND(All!$V162="P9",All!$AE162="RDP"),Ruler!U$14,IF(AND(All!$V162="P1",All!$AE162="RMS"),Ruler!U$6,IF(AND(All!$V162="P2",All!$AE162="RMS"),Ruler!U$15,IF(AND(All!$V162="P3",All!$AE162="RMS"),Ruler!U$16,IF(AND(All!$V162="P4",All!$AE162="RMS"),Ruler!U$17,IF(AND(All!$V162="P5",All!$AE162="RMS"),Ruler!U$18,IF(AND(All!$V162="P6",All!$AE162="RMS"),Ruler!U$19,IF(AND(All!$V162="P7",All!$AE162="RMS"),Ruler!U$20,IF(AND(All!$V162="P8",All!$AE162="RMS"),Ruler!U$21,IF(AND(All!$V162="P9",All!$AE162="RMS"),Ruler!U$22,IF(AND(All!$V162="P1",All!$AE162="RSS"),Ruler!U$6,IF(AND(All!$V162="P2",All!$AE162="RSS"),Ruler!U$23,IF(AND(All!$V162="P3",All!$AE162="RSS"),Ruler!U$24,IF(AND(All!$V162="P4",All!$AE162="RSS"),Ruler!U$25,IF(AND(All!$V162="P5",All!$AE162="RSS"),Ruler!U$26,IF(AND(All!$V162="P6",All!$AE162="RSS"),Ruler!U$27,IF(AND(All!$V162="P7",All!$AE162="RSS"),Ruler!U$28,IF(AND(All!$V162="P8",All!$AE162="RSS"),Ruler!U$29,IF(AND(All!$V162="P9",All!$AE162="RSS"),Ruler!U$30,0)))))))))))))))))))))))))))</f>
        <v>1</v>
      </c>
      <c r="CC162" s="325">
        <f>IF(AND(All!$V162="P1",All!$AE162="RDP"),Ruler!V$6,IF(AND(All!$V162="P2",All!$AE162="RDP"),Ruler!V$7,IF(AND(All!$V162="P3",All!$AE162="RDP"),Ruler!V$8,IF(AND(All!$V162="P4",All!$AE162="RDP"),Ruler!V$9,IF(AND(All!$V162="P5",All!$AE162="RDP"),Ruler!V$10,IF(AND(All!$V162="P6",All!$AE162="RDP"),Ruler!V$11,IF(AND(All!$V162="P7",All!$AE162="RDP"),Ruler!V$12,IF(AND(All!$V162="P8",All!$AE162="RDP"),Ruler!V$13,IF(AND(All!$V162="P9",All!$AE162="RDP"),Ruler!V$14,IF(AND(All!$V162="P1",All!$AE162="RMS"),Ruler!V$6,IF(AND(All!$V162="P2",All!$AE162="RMS"),Ruler!V$15,IF(AND(All!$V162="P3",All!$AE162="RMS"),Ruler!V$16,IF(AND(All!$V162="P4",All!$AE162="RMS"),Ruler!V$17,IF(AND(All!$V162="P5",All!$AE162="RMS"),Ruler!V$18,IF(AND(All!$V162="P6",All!$AE162="RMS"),Ruler!V$19,IF(AND(All!$V162="P7",All!$AE162="RMS"),Ruler!V$20,IF(AND(All!$V162="P8",All!$AE162="RMS"),Ruler!V$21,IF(AND(All!$V162="P9",All!$AE162="RMS"),Ruler!V$22,IF(AND(All!$V162="P1",All!$AE162="RSS"),Ruler!V$6,IF(AND(All!$V162="P2",All!$AE162="RSS"),Ruler!V$23,IF(AND(All!$V162="P3",All!$AE162="RSS"),Ruler!V$24,IF(AND(All!$V162="P4",All!$AE162="RSS"),Ruler!V$25,IF(AND(All!$V162="P5",All!$AE162="RSS"),Ruler!V$26,IF(AND(All!$V162="P6",All!$AE162="RSS"),Ruler!V$27,IF(AND(All!$V162="P7",All!$AE162="RSS"),Ruler!V$28,IF(AND(All!$V162="P8",All!$AE162="RSS"),Ruler!V$29,IF(AND(All!$V162="P9",All!$AE162="RSS"),Ruler!V$30,0)))))))))))))))))))))))))))</f>
        <v>1</v>
      </c>
      <c r="CD162" s="325">
        <f>IF(AND(All!$V162="P1",All!$AE162="RDP"),Ruler!W$6,IF(AND(All!$V162="P2",All!$AE162="RDP"),Ruler!W$7,IF(AND(All!$V162="P3",All!$AE162="RDP"),Ruler!W$8,IF(AND(All!$V162="P4",All!$AE162="RDP"),Ruler!W$9,IF(AND(All!$V162="P5",All!$AE162="RDP"),Ruler!W$10,IF(AND(All!$V162="P6",All!$AE162="RDP"),Ruler!W$11,IF(AND(All!$V162="P7",All!$AE162="RDP"),Ruler!W$12,IF(AND(All!$V162="P8",All!$AE162="RDP"),Ruler!W$13,IF(AND(All!$V162="P9",All!$AE162="RDP"),Ruler!W$14,IF(AND(All!$V162="P1",All!$AE162="RMS"),Ruler!W$6,IF(AND(All!$V162="P2",All!$AE162="RMS"),Ruler!W$15,IF(AND(All!$V162="P3",All!$AE162="RMS"),Ruler!W$16,IF(AND(All!$V162="P4",All!$AE162="RMS"),Ruler!W$17,IF(AND(All!$V162="P5",All!$AE162="RMS"),Ruler!W$18,IF(AND(All!$V162="P6",All!$AE162="RMS"),Ruler!W$19,IF(AND(All!$V162="P7",All!$AE162="RMS"),Ruler!W$20,IF(AND(All!$V162="P8",All!$AE162="RMS"),Ruler!W$21,IF(AND(All!$V162="P9",All!$AE162="RMS"),Ruler!W$22,IF(AND(All!$V162="P1",All!$AE162="RSS"),Ruler!W$6,IF(AND(All!$V162="P2",All!$AE162="RSS"),Ruler!W$23,IF(AND(All!$V162="P3",All!$AE162="RSS"),Ruler!W$24,IF(AND(All!$V162="P4",All!$AE162="RSS"),Ruler!W$25,IF(AND(All!$V162="P5",All!$AE162="RSS"),Ruler!W$26,IF(AND(All!$V162="P6",All!$AE162="RSS"),Ruler!W$27,IF(AND(All!$V162="P7",All!$AE162="RSS"),Ruler!W$28,IF(AND(All!$V162="P8",All!$AE162="RSS"),Ruler!W$29,IF(AND(All!$V162="P9",All!$AE162="RSS"),Ruler!W$30,0)))))))))))))))))))))))))))</f>
        <v>1</v>
      </c>
      <c r="CE162" s="325">
        <f>IF(AND(All!$V162="P1",All!$AE162="RDP"),Ruler!X$6,IF(AND(All!$V162="P2",All!$AE162="RDP"),Ruler!X$7,IF(AND(All!$V162="P3",All!$AE162="RDP"),Ruler!X$8,IF(AND(All!$V162="P4",All!$AE162="RDP"),Ruler!X$9,IF(AND(All!$V162="P5",All!$AE162="RDP"),Ruler!X$10,IF(AND(All!$V162="P6",All!$AE162="RDP"),Ruler!X$11,IF(AND(All!$V162="P7",All!$AE162="RDP"),Ruler!X$12,IF(AND(All!$V162="P8",All!$AE162="RDP"),Ruler!X$13,IF(AND(All!$V162="P9",All!$AE162="RDP"),Ruler!X$14,IF(AND(All!$V162="P1",All!$AE162="RMS"),Ruler!X$6,IF(AND(All!$V162="P2",All!$AE162="RMS"),Ruler!X$15,IF(AND(All!$V162="P3",All!$AE162="RMS"),Ruler!X$16,IF(AND(All!$V162="P4",All!$AE162="RMS"),Ruler!X$17,IF(AND(All!$V162="P5",All!$AE162="RMS"),Ruler!X$18,IF(AND(All!$V162="P6",All!$AE162="RMS"),Ruler!X$19,IF(AND(All!$V162="P7",All!$AE162="RMS"),Ruler!X$20,IF(AND(All!$V162="P8",All!$AE162="RMS"),Ruler!X$21,IF(AND(All!$V162="P9",All!$AE162="RMS"),Ruler!X$22,IF(AND(All!$V162="P1",All!$AE162="RSS"),Ruler!X$6,IF(AND(All!$V162="P2",All!$AE162="RSS"),Ruler!X$23,IF(AND(All!$V162="P3",All!$AE162="RSS"),Ruler!X$24,IF(AND(All!$V162="P4",All!$AE162="RSS"),Ruler!X$25,IF(AND(All!$V162="P5",All!$AE162="RSS"),Ruler!X$26,IF(AND(All!$V162="P6",All!$AE162="RSS"),Ruler!X$27,IF(AND(All!$V162="P7",All!$AE162="RSS"),Ruler!X$28,IF(AND(All!$V162="P8",All!$AE162="RSS"),Ruler!X$29,IF(AND(All!$V162="P9",All!$AE162="RSS"),Ruler!X$30,0)))))))))))))))))))))))))))</f>
        <v>1</v>
      </c>
      <c r="CF162" s="325">
        <f>IF(AND(All!$V162="P1",All!$AE162="RDP"),Ruler!Y$6,IF(AND(All!$V162="P2",All!$AE162="RDP"),Ruler!Y$7,IF(AND(All!$V162="P3",All!$AE162="RDP"),Ruler!Y$8,IF(AND(All!$V162="P4",All!$AE162="RDP"),Ruler!Y$9,IF(AND(All!$V162="P5",All!$AE162="RDP"),Ruler!Y$10,IF(AND(All!$V162="P6",All!$AE162="RDP"),Ruler!Y$11,IF(AND(All!$V162="P7",All!$AE162="RDP"),Ruler!Y$12,IF(AND(All!$V162="P8",All!$AE162="RDP"),Ruler!Y$13,IF(AND(All!$V162="P9",All!$AE162="RDP"),Ruler!Y$14,IF(AND(All!$V162="P1",All!$AE162="RMS"),Ruler!Y$6,IF(AND(All!$V162="P2",All!$AE162="RMS"),Ruler!Y$15,IF(AND(All!$V162="P3",All!$AE162="RMS"),Ruler!Y$16,IF(AND(All!$V162="P4",All!$AE162="RMS"),Ruler!Y$17,IF(AND(All!$V162="P5",All!$AE162="RMS"),Ruler!Y$18,IF(AND(All!$V162="P6",All!$AE162="RMS"),Ruler!Y$19,IF(AND(All!$V162="P7",All!$AE162="RMS"),Ruler!Y$20,IF(AND(All!$V162="P8",All!$AE162="RMS"),Ruler!Y$21,IF(AND(All!$V162="P9",All!$AE162="RMS"),Ruler!Y$22,IF(AND(All!$V162="P1",All!$AE162="RSS"),Ruler!Y$6,IF(AND(All!$V162="P2",All!$AE162="RSS"),Ruler!Y$23,IF(AND(All!$V162="P3",All!$AE162="RSS"),Ruler!Y$24,IF(AND(All!$V162="P4",All!$AE162="RSS"),Ruler!Y$25,IF(AND(All!$V162="P5",All!$AE162="RSS"),Ruler!Y$26,IF(AND(All!$V162="P6",All!$AE162="RSS"),Ruler!Y$27,IF(AND(All!$V162="P7",All!$AE162="RSS"),Ruler!Y$28,IF(AND(All!$V162="P8",All!$AE162="RSS"),Ruler!Y$29,IF(AND(All!$V162="P9",All!$AE162="RSS"),Ruler!Y$30,0)))))))))))))))))))))))))))</f>
        <v>0</v>
      </c>
      <c r="CG162" s="325">
        <f>IF(AND(All!$V162="P1",All!$AE162="RDP"),Ruler!Z$6,IF(AND(All!$V162="P2",All!$AE162="RDP"),Ruler!Z$7,IF(AND(All!$V162="P3",All!$AE162="RDP"),Ruler!Z$8,IF(AND(All!$V162="P4",All!$AE162="RDP"),Ruler!Z$9,IF(AND(All!$V162="P5",All!$AE162="RDP"),Ruler!Z$10,IF(AND(All!$V162="P6",All!$AE162="RDP"),Ruler!Z$11,IF(AND(All!$V162="P7",All!$AE162="RDP"),Ruler!Z$12,IF(AND(All!$V162="P8",All!$AE162="RDP"),Ruler!Z$13,IF(AND(All!$V162="P9",All!$AE162="RDP"),Ruler!Z$14,IF(AND(All!$V162="P1",All!$AE162="RMS"),Ruler!Z$6,IF(AND(All!$V162="P2",All!$AE162="RMS"),Ruler!Z$15,IF(AND(All!$V162="P3",All!$AE162="RMS"),Ruler!Z$16,IF(AND(All!$V162="P4",All!$AE162="RMS"),Ruler!Z$17,IF(AND(All!$V162="P5",All!$AE162="RMS"),Ruler!Z$18,IF(AND(All!$V162="P6",All!$AE162="RMS"),Ruler!Z$19,IF(AND(All!$V162="P7",All!$AE162="RMS"),Ruler!Z$20,IF(AND(All!$V162="P8",All!$AE162="RMS"),Ruler!Z$21,IF(AND(All!$V162="P9",All!$AE162="RMS"),Ruler!Z$22,IF(AND(All!$V162="P1",All!$AE162="RSS"),Ruler!Z$6,IF(AND(All!$V162="P2",All!$AE162="RSS"),Ruler!Z$23,IF(AND(All!$V162="P3",All!$AE162="RSS"),Ruler!Z$24,IF(AND(All!$V162="P4",All!$AE162="RSS"),Ruler!Z$25,IF(AND(All!$V162="P5",All!$AE162="RSS"),Ruler!Z$26,IF(AND(All!$V162="P6",All!$AE162="RSS"),Ruler!Z$27,IF(AND(All!$V162="P7",All!$AE162="RSS"),Ruler!Z$28,IF(AND(All!$V162="P8",All!$AE162="RSS"),Ruler!Z$29,IF(AND(All!$V162="P9",All!$AE162="RSS"),Ruler!Z$30,0)))))))))))))))))))))))))))</f>
        <v>1</v>
      </c>
      <c r="CH162" s="325">
        <f>IF(AND(All!$V162="P1",All!$AE162="RDP"),Ruler!AA$6,IF(AND(All!$V162="P2",All!$AE162="RDP"),Ruler!AA$7,IF(AND(All!$V162="P3",All!$AE162="RDP"),Ruler!AA$8,IF(AND(All!$V162="P4",All!$AE162="RDP"),Ruler!AA$9,IF(AND(All!$V162="P5",All!$AE162="RDP"),Ruler!AA$10,IF(AND(All!$V162="P6",All!$AE162="RDP"),Ruler!AA$11,IF(AND(All!$V162="P7",All!$AE162="RDP"),Ruler!AA$12,IF(AND(All!$V162="P8",All!$AE162="RDP"),Ruler!AA$13,IF(AND(All!$V162="P9",All!$AE162="RDP"),Ruler!AA$14,IF(AND(All!$V162="P1",All!$AE162="RMS"),Ruler!AA$6,IF(AND(All!$V162="P2",All!$AE162="RMS"),Ruler!AA$15,IF(AND(All!$V162="P3",All!$AE162="RMS"),Ruler!AA$16,IF(AND(All!$V162="P4",All!$AE162="RMS"),Ruler!AA$17,IF(AND(All!$V162="P5",All!$AE162="RMS"),Ruler!AA$18,IF(AND(All!$V162="P6",All!$AE162="RMS"),Ruler!AA$19,IF(AND(All!$V162="P7",All!$AE162="RMS"),Ruler!AA$20,IF(AND(All!$V162="P8",All!$AE162="RMS"),Ruler!AA$21,IF(AND(All!$V162="P9",All!$AE162="RMS"),Ruler!AA$22,IF(AND(All!$V162="P1",All!$AE162="RSS"),Ruler!AA$6,IF(AND(All!$V162="P2",All!$AE162="RSS"),Ruler!AA$23,IF(AND(All!$V162="P3",All!$AE162="RSS"),Ruler!AA$24,IF(AND(All!$V162="P4",All!$AE162="RSS"),Ruler!AA$25,IF(AND(All!$V162="P5",All!$AE162="RSS"),Ruler!AA$26,IF(AND(All!$V162="P6",All!$AE162="RSS"),Ruler!AA$27,IF(AND(All!$V162="P7",All!$AE162="RSS"),Ruler!AA$28,IF(AND(All!$V162="P8",All!$AE162="RSS"),Ruler!AA$29,IF(AND(All!$V162="P9",All!$AE162="RSS"),Ruler!AA$30,0)))))))))))))))))))))))))))</f>
        <v>0</v>
      </c>
      <c r="CI162" s="325">
        <f>IF(AND(All!$V162="P1",All!$AE162="RDP"),Ruler!AB$6,IF(AND(All!$V162="P2",All!$AE162="RDP"),Ruler!AB$7,IF(AND(All!$V162="P3",All!$AE162="RDP"),Ruler!AB$8,IF(AND(All!$V162="P4",All!$AE162="RDP"),Ruler!AB$9,IF(AND(All!$V162="P5",All!$AE162="RDP"),Ruler!AB$10,IF(AND(All!$V162="P6",All!$AE162="RDP"),Ruler!AB$11,IF(AND(All!$V162="P7",All!$AE162="RDP"),Ruler!AB$12,IF(AND(All!$V162="P8",All!$AE162="RDP"),Ruler!AB$13,IF(AND(All!$V162="P9",All!$AE162="RDP"),Ruler!AB$14,IF(AND(All!$V162="P1",All!$AE162="RMS"),Ruler!AB$6,IF(AND(All!$V162="P2",All!$AE162="RMS"),Ruler!AB$15,IF(AND(All!$V162="P3",All!$AE162="RMS"),Ruler!AB$16,IF(AND(All!$V162="P4",All!$AE162="RMS"),Ruler!AB$17,IF(AND(All!$V162="P5",All!$AE162="RMS"),Ruler!AB$18,IF(AND(All!$V162="P6",All!$AE162="RMS"),Ruler!AB$19,IF(AND(All!$V162="P7",All!$AE162="RMS"),Ruler!AB$20,IF(AND(All!$V162="P8",All!$AE162="RMS"),Ruler!AB$21,IF(AND(All!$V162="P9",All!$AE162="RMS"),Ruler!AB$22,IF(AND(All!$V162="P1",All!$AE162="RSS"),Ruler!AB$6,IF(AND(All!$V162="P2",All!$AE162="RSS"),Ruler!AB$23,IF(AND(All!$V162="P3",All!$AE162="RSS"),Ruler!AB$24,IF(AND(All!$V162="P4",All!$AE162="RSS"),Ruler!AB$25,IF(AND(All!$V162="P5",All!$AE162="RSS"),Ruler!AB$26,IF(AND(All!$V162="P6",All!$AE162="RSS"),Ruler!AB$27,IF(AND(All!$V162="P7",All!$AE162="RSS"),Ruler!AB$28,IF(AND(All!$V162="P8",All!$AE162="RSS"),Ruler!AB$29,IF(AND(All!$V162="P9",All!$AE162="RSS"),Ruler!AB$30,0)))))))))))))))))))))))))))</f>
        <v>0</v>
      </c>
      <c r="CJ162" s="323">
        <f>Table9[[#This Row],[R-B1]]-Table9[[#This Row],[B1]]</f>
        <v>0</v>
      </c>
      <c r="CK162" s="43">
        <f>Table9[[#This Row],[R-B2]]-Table9[[#This Row],[B2]]</f>
        <v>0</v>
      </c>
      <c r="CL162" s="43">
        <f>Table9[[#This Row],[R-B3]]-Table9[[#This Row],[B3]]</f>
        <v>1</v>
      </c>
      <c r="CM162" s="43">
        <f>Table9[[#This Row],[R-B4]]-Table9[[#This Row],[B4]]</f>
        <v>1</v>
      </c>
      <c r="CN162" s="43">
        <f>Table9[[#This Row],[R-B5]]-Table9[[#This Row],[B5]]</f>
        <v>1</v>
      </c>
      <c r="CO162" s="43">
        <f>Table9[[#This Row],[R-B6]]-Table9[[#This Row],[B6]]</f>
        <v>0</v>
      </c>
      <c r="CP162" s="43">
        <f>Table9[[#This Row],[R-B7]]-Table9[[#This Row],[B7]]</f>
        <v>0</v>
      </c>
      <c r="CQ162" s="43">
        <f>Table9[[#This Row],[R-B8]]-Table9[[#This Row],[B8]]</f>
        <v>0</v>
      </c>
      <c r="CR162" s="43">
        <f>Table9[[#This Row],[R-B9]]-Table9[[#This Row],[B9]]</f>
        <v>1</v>
      </c>
      <c r="CS162" s="43">
        <f>Table9[[#This Row],[R-B10]]-Table9[[#This Row],[B10]]</f>
        <v>0</v>
      </c>
      <c r="CT162" s="43">
        <f>Table9[[#This Row],[R-B11]]-Table9[[#This Row],[B11]]</f>
        <v>0</v>
      </c>
      <c r="CU162" s="43">
        <f>Table9[[#This Row],[R-B12]]-Table9[[#This Row],[B12]]</f>
        <v>0</v>
      </c>
      <c r="CV162" s="43">
        <f>Table9[[#This Row],[R-K1]]-Table9[[#This Row],[K1]]</f>
        <v>2</v>
      </c>
      <c r="CW162" s="43">
        <f>Table9[[#This Row],[R-K2]]-Table9[[#This Row],[K2]]</f>
        <v>-1</v>
      </c>
      <c r="CX162" s="43">
        <f>Table9[[#This Row],[R-K3]]-Table9[[#This Row],[K3]]</f>
        <v>0</v>
      </c>
      <c r="CY162" s="43">
        <f>Table9[[#This Row],[R-K4]]-Table9[[#This Row],[K4]]</f>
        <v>0</v>
      </c>
      <c r="CZ162" s="43">
        <f>Table9[[#This Row],[R-K5]]-Table9[[#This Row],[K5]]</f>
        <v>1</v>
      </c>
      <c r="DA162" s="43">
        <f>Table9[[#This Row],[R-P1]]-Table9[[#This Row],[P1]]</f>
        <v>1</v>
      </c>
      <c r="DB162" s="43">
        <f>Table9[[#This Row],[R-P2]]-Table9[[#This Row],[P2]]</f>
        <v>1</v>
      </c>
      <c r="DC162" s="43">
        <f>Table9[[#This Row],[R-P3]]-Table9[[#This Row],[P3]]</f>
        <v>1</v>
      </c>
      <c r="DD162" s="43">
        <f>Table9[[#This Row],[R-P4]]-Table9[[#This Row],[P4]]</f>
        <v>0</v>
      </c>
      <c r="DE162" s="43">
        <f>Table9[[#This Row],[R-P5]]-Table9[[#This Row],[P5]]</f>
        <v>0</v>
      </c>
      <c r="DF162" s="43">
        <f>Table9[[#This Row],[R-E1]]-Table9[[#This Row],[E1]]</f>
        <v>0</v>
      </c>
      <c r="DG162" s="328">
        <f>Table9[[#This Row],[R-E2]]-Table9[[#This Row],[E2]]</f>
        <v>0</v>
      </c>
      <c r="DH162" s="323">
        <f>COUNTIF(Table9[[#This Row],[G-B1]:[G-B12]],"&lt;=0")/12*100</f>
        <v>66.666666666666657</v>
      </c>
      <c r="DI162" s="43">
        <f>COUNTIF(Table9[[#This Row],[G-K1]:[G-K5]],"&lt;=0")/5*100</f>
        <v>60</v>
      </c>
      <c r="DJ162" s="43">
        <f>COUNTIF(Table9[[#This Row],[G-P1]:[G-P5]],"&lt;=0")/5*100</f>
        <v>40</v>
      </c>
      <c r="DK162" s="43">
        <f>COUNTIF(Table9[[#This Row],[G-E1]:[G-E2]],"&lt;=0")/2*100</f>
        <v>100</v>
      </c>
      <c r="DL162" s="450">
        <f>IF(AE162="RDP",(COUNTIF(Table9[[#This Row],[G-B3]],"&lt;=0")+COUNTIF(Table9[[#This Row],[G-B4]],"&lt;=0")+COUNTIF(Table9[[#This Row],[G-B7]],"&lt;=0")+COUNTIF(Table9[[#This Row],[G-B11]],"&lt;=0")+COUNTIF(Table9[[#This Row],[G-K2]],"&lt;=0"))/5*100,IF(AE162="RMS",(COUNTIF(Table9[[#This Row],[G-B4]],"&lt;=0")+COUNTIF(Table9[[#This Row],[G-B5]],"&lt;=0")+COUNTIF(Table9[[#This Row],[G-B10]],"&lt;=0")+COUNTIF(Table9[[#This Row],[G-B12]],"&lt;=0")+COUNTIF(Table9[[#This Row],[G-K2]],"&lt;=0"))/5*100,IF(AE162="RSS",(COUNTIF(Table9[[#This Row],[G-B1]],"&lt;=0")+COUNTIF(Table9[[#This Row],[G-B2]],"&lt;=0")+COUNTIF(Table9[[#This Row],[G-B6]],"&lt;=0")+COUNTIF(Table9[[#This Row],[G-B11]],"&lt;=0")+COUNTIF(Table9[[#This Row],[G-B12]],"&lt;=0"))/5*100,0)))</f>
        <v>100</v>
      </c>
      <c r="DR162" s="332"/>
      <c r="DW162" s="332"/>
      <c r="DX162" s="42"/>
      <c r="DY162" s="42"/>
      <c r="DZ162" s="42"/>
      <c r="EA162" s="333"/>
      <c r="EB162" s="342"/>
      <c r="EC162" s="339"/>
      <c r="ED162" s="339"/>
      <c r="EE162" s="338"/>
    </row>
    <row r="163" spans="2:135" ht="58.5" hidden="1" thickBot="1" x14ac:dyDescent="0.35">
      <c r="B163" s="282">
        <v>168</v>
      </c>
      <c r="C163" s="42" t="s">
        <v>134</v>
      </c>
      <c r="D163" s="45">
        <v>46163</v>
      </c>
      <c r="E163" s="44" t="s">
        <v>1346</v>
      </c>
      <c r="F163" s="43">
        <v>1042617</v>
      </c>
      <c r="G163" s="357">
        <f t="shared" ca="1" si="9"/>
        <v>38.626389773592095</v>
      </c>
      <c r="H163" s="283">
        <v>32217</v>
      </c>
      <c r="I163" s="43" t="s">
        <v>179</v>
      </c>
      <c r="J163" s="43" t="s">
        <v>137</v>
      </c>
      <c r="K163" s="43" t="s">
        <v>241</v>
      </c>
      <c r="L163" s="43" t="s">
        <v>618</v>
      </c>
      <c r="M163" s="42" t="s">
        <v>349</v>
      </c>
      <c r="N163" s="43"/>
      <c r="O163" s="43" t="s">
        <v>159</v>
      </c>
      <c r="P163" s="44" t="s">
        <v>1347</v>
      </c>
      <c r="Q163" s="43" t="s">
        <v>144</v>
      </c>
      <c r="R163" s="343" t="s">
        <v>185</v>
      </c>
      <c r="S163" s="45">
        <v>41045</v>
      </c>
      <c r="T163" s="286">
        <f ca="1">YEARFRAC(S163,$T$1)</f>
        <v>14.427777777777777</v>
      </c>
      <c r="U163" s="46" t="e">
        <f>Table14[[#This Row],[Years in PET]]</f>
        <v>#VALUE!</v>
      </c>
      <c r="V163" s="43" t="s">
        <v>58</v>
      </c>
      <c r="W163" s="46"/>
      <c r="X163" s="46">
        <f ca="1">($T$1-Table9[[#This Row],[Date of Appointment to Current Grade]])/365</f>
        <v>2.7195404585235998</v>
      </c>
      <c r="Y163" s="45">
        <v>45323</v>
      </c>
      <c r="Z163" s="43" t="s">
        <v>674</v>
      </c>
      <c r="AA163" s="45">
        <v>45383</v>
      </c>
      <c r="AB163" s="46">
        <f ca="1">($T$1-Table9[[#This Row],[Date in Position]])/365</f>
        <v>2.555156896879764</v>
      </c>
      <c r="AC163" s="43" t="s">
        <v>146</v>
      </c>
      <c r="AD163" s="43">
        <v>2023</v>
      </c>
      <c r="AE163" s="43"/>
      <c r="AF163" s="43" t="s">
        <v>148</v>
      </c>
      <c r="AG163" s="47" t="s">
        <v>1348</v>
      </c>
      <c r="AH163" s="47" t="s">
        <v>1349</v>
      </c>
      <c r="AI163" s="47" t="s">
        <v>1350</v>
      </c>
      <c r="AJ163" s="42" t="s">
        <v>1351</v>
      </c>
      <c r="AK163" s="48" t="s">
        <v>1352</v>
      </c>
      <c r="AL163" s="42" t="s">
        <v>153</v>
      </c>
      <c r="AM163" s="369" t="s">
        <v>1353</v>
      </c>
      <c r="AN163" s="323">
        <v>2</v>
      </c>
      <c r="AO163" s="43">
        <v>1</v>
      </c>
      <c r="AP163" s="43">
        <v>1</v>
      </c>
      <c r="AQ163" s="43">
        <v>2</v>
      </c>
      <c r="AR163" s="43">
        <v>2</v>
      </c>
      <c r="AS163" s="43">
        <v>2</v>
      </c>
      <c r="AT163" s="43">
        <v>2</v>
      </c>
      <c r="AU163" s="43">
        <v>2</v>
      </c>
      <c r="AV163" s="43">
        <v>2</v>
      </c>
      <c r="AW163" s="43">
        <v>2</v>
      </c>
      <c r="AX163" s="43">
        <v>2</v>
      </c>
      <c r="AY163" s="43">
        <v>2</v>
      </c>
      <c r="AZ163" s="43">
        <v>2</v>
      </c>
      <c r="BA163" s="43">
        <v>2</v>
      </c>
      <c r="BB163" s="43">
        <v>0</v>
      </c>
      <c r="BC163" s="43">
        <v>1</v>
      </c>
      <c r="BD163" s="43">
        <v>0</v>
      </c>
      <c r="BE163" s="43">
        <v>0</v>
      </c>
      <c r="BF163" s="43">
        <v>0</v>
      </c>
      <c r="BG163" s="43">
        <v>1</v>
      </c>
      <c r="BH163" s="43">
        <v>0</v>
      </c>
      <c r="BI163" s="43">
        <v>0</v>
      </c>
      <c r="BJ163" s="43">
        <v>0</v>
      </c>
      <c r="BK163" s="328">
        <v>0</v>
      </c>
      <c r="BL163" s="325">
        <f>IF(AND(All!$V163="P1",All!$AE163="RDP"),Ruler!E$6,IF(AND(All!$V163="P2",All!$AE163="RDP"),Ruler!E$7,IF(AND(All!$V163="P3",All!$AE163="RDP"),Ruler!E$8,IF(AND(All!$V163="P4",All!$AE163="RDP"),Ruler!E$9,IF(AND(All!$V163="P5",All!$AE163="RDP"),Ruler!E$10,IF(AND(All!$V163="P6",All!$AE163="RDP"),Ruler!E$11,IF(AND(All!$V163="P7",All!$AE163="RDP"),Ruler!E$12,IF(AND(All!$V163="P8",All!$AE163="RDP"),Ruler!E$13,IF(AND(All!$V163="P9",All!$AE163="RDP"),Ruler!E$14,IF(AND(All!$V163="P1",All!$AE163="RMS"),Ruler!E$6,IF(AND(All!$V163="P2",All!$AE163="RMS"),Ruler!E$15,IF(AND(All!$V163="P3",All!$AE163="RMS"),Ruler!E$16,IF(AND(All!$V163="P4",All!$AE163="RMS"),Ruler!E$17,IF(AND(All!$V163="P5",All!$AE163="RMS"),Ruler!E$18,IF(AND(All!$V163="P6",All!$AE163="RMS"),Ruler!E$19,IF(AND(All!$V163="P7",All!$AE163="RMS"),Ruler!E$20,IF(AND(All!$V163="P8",All!$AE163="RMS"),Ruler!E$21,IF(AND(All!$V163="P9",All!$AE163="RMS"),Ruler!E$22,IF(AND(All!$V163="P1",All!$AE163="RSS"),Ruler!E$6,IF(AND(All!$V163="P2",All!$AE163="RSS"),Ruler!E$23,IF(AND(All!$V163="P3",All!$AE163="RSS"),Ruler!E$24,IF(AND(All!$V163="P4",All!$AE163="RSS"),Ruler!E$25,IF(AND(All!$V163="P5",All!$AE163="RSS"),Ruler!E$26,IF(AND(All!$V163="P6",All!$AE163="RSS"),Ruler!E$27,IF(AND(All!$V163="P7",All!$AE163="RSS"),Ruler!E$28,IF(AND(All!$V163="P8",All!$AE163="RSS"),Ruler!E$29,IF(AND(All!$V163="P9",All!$AE163="RSS"),Ruler!E$30,0)))))))))))))))))))))))))))</f>
        <v>0</v>
      </c>
      <c r="BM163" s="325">
        <f>IF(AND(All!$V163="P1",All!$AE163="RDP"),Ruler!F$6,IF(AND(All!$V163="P2",All!$AE163="RDP"),Ruler!F$7,IF(AND(All!$V163="P3",All!$AE163="RDP"),Ruler!F$8,IF(AND(All!$V163="P4",All!$AE163="RDP"),Ruler!F$9,IF(AND(All!$V163="P5",All!$AE163="RDP"),Ruler!F$10,IF(AND(All!$V163="P6",All!$AE163="RDP"),Ruler!F$11,IF(AND(All!$V163="P7",All!$AE163="RDP"),Ruler!F$12,IF(AND(All!$V163="P8",All!$AE163="RDP"),Ruler!F$13,IF(AND(All!$V163="P9",All!$AE163="RDP"),Ruler!F$14,IF(AND(All!$V163="P1",All!$AE163="RMS"),Ruler!F$6,IF(AND(All!$V163="P2",All!$AE163="RMS"),Ruler!F$15,IF(AND(All!$V163="P3",All!$AE163="RMS"),Ruler!F$16,IF(AND(All!$V163="P4",All!$AE163="RMS"),Ruler!F$17,IF(AND(All!$V163="P5",All!$AE163="RMS"),Ruler!F$18,IF(AND(All!$V163="P6",All!$AE163="RMS"),Ruler!F$19,IF(AND(All!$V163="P7",All!$AE163="RMS"),Ruler!F$20,IF(AND(All!$V163="P8",All!$AE163="RMS"),Ruler!F$21,IF(AND(All!$V163="P9",All!$AE163="RMS"),Ruler!F$22,IF(AND(All!$V163="P1",All!$AE163="RSS"),Ruler!F$6,IF(AND(All!$V163="P2",All!$AE163="RSS"),Ruler!F$23,IF(AND(All!$V163="P3",All!$AE163="RSS"),Ruler!F$24,IF(AND(All!$V163="P4",All!$AE163="RSS"),Ruler!F$25,IF(AND(All!$V163="P5",All!$AE163="RSS"),Ruler!F$26,IF(AND(All!$V163="P6",All!$AE163="RSS"),Ruler!F$27,IF(AND(All!$V163="P7",All!$AE163="RSS"),Ruler!F$28,IF(AND(All!$V163="P8",All!$AE163="RSS"),Ruler!F$29,IF(AND(All!$V163="P9",All!$AE163="RSS"),Ruler!F$30,0)))))))))))))))))))))))))))</f>
        <v>0</v>
      </c>
      <c r="BN163" s="325">
        <f>IF(AND(All!$V163="P1",All!$AE163="RDP"),Ruler!G$6,IF(AND(All!$V163="P2",All!$AE163="RDP"),Ruler!G$7,IF(AND(All!$V163="P3",All!$AE163="RDP"),Ruler!G$8,IF(AND(All!$V163="P4",All!$AE163="RDP"),Ruler!G$9,IF(AND(All!$V163="P5",All!$AE163="RDP"),Ruler!G$10,IF(AND(All!$V163="P6",All!$AE163="RDP"),Ruler!G$11,IF(AND(All!$V163="P7",All!$AE163="RDP"),Ruler!G$12,IF(AND(All!$V163="P8",All!$AE163="RDP"),Ruler!G$13,IF(AND(All!$V163="P9",All!$AE163="RDP"),Ruler!G$14,IF(AND(All!$V163="P1",All!$AE163="RMS"),Ruler!G$6,IF(AND(All!$V163="P2",All!$AE163="RMS"),Ruler!G$15,IF(AND(All!$V163="P3",All!$AE163="RMS"),Ruler!G$16,IF(AND(All!$V163="P4",All!$AE163="RMS"),Ruler!G$17,IF(AND(All!$V163="P5",All!$AE163="RMS"),Ruler!G$18,IF(AND(All!$V163="P6",All!$AE163="RMS"),Ruler!G$19,IF(AND(All!$V163="P7",All!$AE163="RMS"),Ruler!G$20,IF(AND(All!$V163="P8",All!$AE163="RMS"),Ruler!G$21,IF(AND(All!$V163="P9",All!$AE163="RMS"),Ruler!G$22,IF(AND(All!$V163="P1",All!$AE163="RSS"),Ruler!G$6,IF(AND(All!$V163="P2",All!$AE163="RSS"),Ruler!G$23,IF(AND(All!$V163="P3",All!$AE163="RSS"),Ruler!G$24,IF(AND(All!$V163="P4",All!$AE163="RSS"),Ruler!G$25,IF(AND(All!$V163="P5",All!$AE163="RSS"),Ruler!G$26,IF(AND(All!$V163="P6",All!$AE163="RSS"),Ruler!G$27,IF(AND(All!$V163="P7",All!$AE163="RSS"),Ruler!G$28,IF(AND(All!$V163="P8",All!$AE163="RSS"),Ruler!G$29,IF(AND(All!$V163="P9",All!$AE163="RSS"),Ruler!G$30,0)))))))))))))))))))))))))))</f>
        <v>0</v>
      </c>
      <c r="BO163" s="325">
        <f>IF(AND(All!$V163="P1",All!$AE163="RDP"),Ruler!H$6,IF(AND(All!$V163="P2",All!$AE163="RDP"),Ruler!H$7,IF(AND(All!$V163="P3",All!$AE163="RDP"),Ruler!H$8,IF(AND(All!$V163="P4",All!$AE163="RDP"),Ruler!H$9,IF(AND(All!$V163="P5",All!$AE163="RDP"),Ruler!H$10,IF(AND(All!$V163="P6",All!$AE163="RDP"),Ruler!H$11,IF(AND(All!$V163="P7",All!$AE163="RDP"),Ruler!H$12,IF(AND(All!$V163="P8",All!$AE163="RDP"),Ruler!H$13,IF(AND(All!$V163="P9",All!$AE163="RDP"),Ruler!H$14,IF(AND(All!$V163="P1",All!$AE163="RMS"),Ruler!H$6,IF(AND(All!$V163="P2",All!$AE163="RMS"),Ruler!H$15,IF(AND(All!$V163="P3",All!$AE163="RMS"),Ruler!H$16,IF(AND(All!$V163="P4",All!$AE163="RMS"),Ruler!H$17,IF(AND(All!$V163="P5",All!$AE163="RMS"),Ruler!H$18,IF(AND(All!$V163="P6",All!$AE163="RMS"),Ruler!H$19,IF(AND(All!$V163="P7",All!$AE163="RMS"),Ruler!H$20,IF(AND(All!$V163="P8",All!$AE163="RMS"),Ruler!H$21,IF(AND(All!$V163="P9",All!$AE163="RMS"),Ruler!H$22,IF(AND(All!$V163="P1",All!$AE163="RSS"),Ruler!H$6,IF(AND(All!$V163="P2",All!$AE163="RSS"),Ruler!H$23,IF(AND(All!$V163="P3",All!$AE163="RSS"),Ruler!H$24,IF(AND(All!$V163="P4",All!$AE163="RSS"),Ruler!H$25,IF(AND(All!$V163="P5",All!$AE163="RSS"),Ruler!H$26,IF(AND(All!$V163="P6",All!$AE163="RSS"),Ruler!H$27,IF(AND(All!$V163="P7",All!$AE163="RSS"),Ruler!H$28,IF(AND(All!$V163="P8",All!$AE163="RSS"),Ruler!H$29,IF(AND(All!$V163="P9",All!$AE163="RSS"),Ruler!H$30,0)))))))))))))))))))))))))))</f>
        <v>0</v>
      </c>
      <c r="BP163" s="325">
        <f>IF(AND(All!$V163="P1",All!$AE163="RDP"),Ruler!I$6,IF(AND(All!$V163="P2",All!$AE163="RDP"),Ruler!I$7,IF(AND(All!$V163="P3",All!$AE163="RDP"),Ruler!I$8,IF(AND(All!$V163="P4",All!$AE163="RDP"),Ruler!I$9,IF(AND(All!$V163="P5",All!$AE163="RDP"),Ruler!I$10,IF(AND(All!$V163="P6",All!$AE163="RDP"),Ruler!I$11,IF(AND(All!$V163="P7",All!$AE163="RDP"),Ruler!I$12,IF(AND(All!$V163="P8",All!$AE163="RDP"),Ruler!I$13,IF(AND(All!$V163="P9",All!$AE163="RDP"),Ruler!I$14,IF(AND(All!$V163="P1",All!$AE163="RMS"),Ruler!I$6,IF(AND(All!$V163="P2",All!$AE163="RMS"),Ruler!I$15,IF(AND(All!$V163="P3",All!$AE163="RMS"),Ruler!I$16,IF(AND(All!$V163="P4",All!$AE163="RMS"),Ruler!I$17,IF(AND(All!$V163="P5",All!$AE163="RMS"),Ruler!I$18,IF(AND(All!$V163="P6",All!$AE163="RMS"),Ruler!I$19,IF(AND(All!$V163="P7",All!$AE163="RMS"),Ruler!I$20,IF(AND(All!$V163="P8",All!$AE163="RMS"),Ruler!I$21,IF(AND(All!$V163="P9",All!$AE163="RMS"),Ruler!I$22,IF(AND(All!$V163="P1",All!$AE163="RSS"),Ruler!I$6,IF(AND(All!$V163="P2",All!$AE163="RSS"),Ruler!I$23,IF(AND(All!$V163="P3",All!$AE163="RSS"),Ruler!I$24,IF(AND(All!$V163="P4",All!$AE163="RSS"),Ruler!I$25,IF(AND(All!$V163="P5",All!$AE163="RSS"),Ruler!I$26,IF(AND(All!$V163="P6",All!$AE163="RSS"),Ruler!I$27,IF(AND(All!$V163="P7",All!$AE163="RSS"),Ruler!I$28,IF(AND(All!$V163="P8",All!$AE163="RSS"),Ruler!I$29,IF(AND(All!$V163="P9",All!$AE163="RSS"),Ruler!I$30,0)))))))))))))))))))))))))))</f>
        <v>0</v>
      </c>
      <c r="BQ163" s="325">
        <f>IF(AND(All!$V163="P1",All!$AE163="RDP"),Ruler!J$6,IF(AND(All!$V163="P2",All!$AE163="RDP"),Ruler!J$7,IF(AND(All!$V163="P3",All!$AE163="RDP"),Ruler!J$8,IF(AND(All!$V163="P4",All!$AE163="RDP"),Ruler!J$9,IF(AND(All!$V163="P5",All!$AE163="RDP"),Ruler!J$10,IF(AND(All!$V163="P6",All!$AE163="RDP"),Ruler!J$11,IF(AND(All!$V163="P7",All!$AE163="RDP"),Ruler!J$12,IF(AND(All!$V163="P8",All!$AE163="RDP"),Ruler!J$13,IF(AND(All!$V163="P9",All!$AE163="RDP"),Ruler!J$14,IF(AND(All!$V163="P1",All!$AE163="RMS"),Ruler!J$6,IF(AND(All!$V163="P2",All!$AE163="RMS"),Ruler!J$15,IF(AND(All!$V163="P3",All!$AE163="RMS"),Ruler!J$16,IF(AND(All!$V163="P4",All!$AE163="RMS"),Ruler!J$17,IF(AND(All!$V163="P5",All!$AE163="RMS"),Ruler!J$18,IF(AND(All!$V163="P6",All!$AE163="RMS"),Ruler!J$19,IF(AND(All!$V163="P7",All!$AE163="RMS"),Ruler!J$20,IF(AND(All!$V163="P8",All!$AE163="RMS"),Ruler!J$21,IF(AND(All!$V163="P9",All!$AE163="RMS"),Ruler!J$22,IF(AND(All!$V163="P1",All!$AE163="RSS"),Ruler!J$6,IF(AND(All!$V163="P2",All!$AE163="RSS"),Ruler!J$23,IF(AND(All!$V163="P3",All!$AE163="RSS"),Ruler!J$24,IF(AND(All!$V163="P4",All!$AE163="RSS"),Ruler!J$25,IF(AND(All!$V163="P5",All!$AE163="RSS"),Ruler!J$26,IF(AND(All!$V163="P6",All!$AE163="RSS"),Ruler!J$27,IF(AND(All!$V163="P7",All!$AE163="RSS"),Ruler!J$28,IF(AND(All!$V163="P8",All!$AE163="RSS"),Ruler!J$29,IF(AND(All!$V163="P9",All!$AE163="RSS"),Ruler!J$30,0)))))))))))))))))))))))))))</f>
        <v>0</v>
      </c>
      <c r="BR163" s="325">
        <f>IF(AND(All!$V163="P1",All!$AE163="RDP"),Ruler!K$6,IF(AND(All!$V163="P2",All!$AE163="RDP"),Ruler!K$7,IF(AND(All!$V163="P3",All!$AE163="RDP"),Ruler!K$8,IF(AND(All!$V163="P4",All!$AE163="RDP"),Ruler!K$9,IF(AND(All!$V163="P5",All!$AE163="RDP"),Ruler!K$10,IF(AND(All!$V163="P6",All!$AE163="RDP"),Ruler!K$11,IF(AND(All!$V163="P7",All!$AE163="RDP"),Ruler!K$12,IF(AND(All!$V163="P8",All!$AE163="RDP"),Ruler!K$13,IF(AND(All!$V163="P9",All!$AE163="RDP"),Ruler!K$14,IF(AND(All!$V163="P1",All!$AE163="RMS"),Ruler!K$6,IF(AND(All!$V163="P2",All!$AE163="RMS"),Ruler!K$15,IF(AND(All!$V163="P3",All!$AE163="RMS"),Ruler!K$16,IF(AND(All!$V163="P4",All!$AE163="RMS"),Ruler!K$17,IF(AND(All!$V163="P5",All!$AE163="RMS"),Ruler!K$18,IF(AND(All!$V163="P6",All!$AE163="RMS"),Ruler!K$19,IF(AND(All!$V163="P7",All!$AE163="RMS"),Ruler!K$20,IF(AND(All!$V163="P8",All!$AE163="RMS"),Ruler!K$21,IF(AND(All!$V163="P9",All!$AE163="RMS"),Ruler!K$22,IF(AND(All!$V163="P1",All!$AE163="RSS"),Ruler!K$6,IF(AND(All!$V163="P2",All!$AE163="RSS"),Ruler!K$23,IF(AND(All!$V163="P3",All!$AE163="RSS"),Ruler!K$24,IF(AND(All!$V163="P4",All!$AE163="RSS"),Ruler!K$25,IF(AND(All!$V163="P5",All!$AE163="RSS"),Ruler!K$26,IF(AND(All!$V163="P6",All!$AE163="RSS"),Ruler!K$27,IF(AND(All!$V163="P7",All!$AE163="RSS"),Ruler!K$28,IF(AND(All!$V163="P8",All!$AE163="RSS"),Ruler!K$29,IF(AND(All!$V163="P9",All!$AE163="RSS"),Ruler!K$30,0)))))))))))))))))))))))))))</f>
        <v>0</v>
      </c>
      <c r="BS163" s="325">
        <f>IF(AND(All!$V163="P1",All!$AE163="RDP"),Ruler!L$6,IF(AND(All!$V163="P2",All!$AE163="RDP"),Ruler!L$7,IF(AND(All!$V163="P3",All!$AE163="RDP"),Ruler!L$8,IF(AND(All!$V163="P4",All!$AE163="RDP"),Ruler!L$9,IF(AND(All!$V163="P5",All!$AE163="RDP"),Ruler!L$10,IF(AND(All!$V163="P6",All!$AE163="RDP"),Ruler!L$11,IF(AND(All!$V163="P7",All!$AE163="RDP"),Ruler!L$12,IF(AND(All!$V163="P8",All!$AE163="RDP"),Ruler!L$13,IF(AND(All!$V163="P9",All!$AE163="RDP"),Ruler!L$14,IF(AND(All!$V163="P1",All!$AE163="RMS"),Ruler!L$6,IF(AND(All!$V163="P2",All!$AE163="RMS"),Ruler!L$15,IF(AND(All!$V163="P3",All!$AE163="RMS"),Ruler!L$16,IF(AND(All!$V163="P4",All!$AE163="RMS"),Ruler!L$17,IF(AND(All!$V163="P5",All!$AE163="RMS"),Ruler!L$18,IF(AND(All!$V163="P6",All!$AE163="RMS"),Ruler!L$19,IF(AND(All!$V163="P7",All!$AE163="RMS"),Ruler!L$20,IF(AND(All!$V163="P8",All!$AE163="RMS"),Ruler!L$21,IF(AND(All!$V163="P9",All!$AE163="RMS"),Ruler!L$22,IF(AND(All!$V163="P1",All!$AE163="RSS"),Ruler!L$6,IF(AND(All!$V163="P2",All!$AE163="RSS"),Ruler!L$23,IF(AND(All!$V163="P3",All!$AE163="RSS"),Ruler!L$24,IF(AND(All!$V163="P4",All!$AE163="RSS"),Ruler!L$25,IF(AND(All!$V163="P5",All!$AE163="RSS"),Ruler!L$26,IF(AND(All!$V163="P6",All!$AE163="RSS"),Ruler!L$27,IF(AND(All!$V163="P7",All!$AE163="RSS"),Ruler!L$28,IF(AND(All!$V163="P8",All!$AE163="RSS"),Ruler!L$29,IF(AND(All!$V163="P9",All!$AE163="RSS"),Ruler!L$30,0)))))))))))))))))))))))))))</f>
        <v>0</v>
      </c>
      <c r="BT163" s="325">
        <f>IF(AND(All!$V163="P1",All!$AE163="RDP"),Ruler!M$6,IF(AND(All!$V163="P2",All!$AE163="RDP"),Ruler!M$7,IF(AND(All!$V163="P3",All!$AE163="RDP"),Ruler!M$8,IF(AND(All!$V163="P4",All!$AE163="RDP"),Ruler!M$9,IF(AND(All!$V163="P5",All!$AE163="RDP"),Ruler!M$10,IF(AND(All!$V163="P6",All!$AE163="RDP"),Ruler!M$11,IF(AND(All!$V163="P7",All!$AE163="RDP"),Ruler!M$12,IF(AND(All!$V163="P8",All!$AE163="RDP"),Ruler!M$13,IF(AND(All!$V163="P9",All!$AE163="RDP"),Ruler!M$14,IF(AND(All!$V163="P1",All!$AE163="RMS"),Ruler!M$6,IF(AND(All!$V163="P2",All!$AE163="RMS"),Ruler!M$15,IF(AND(All!$V163="P3",All!$AE163="RMS"),Ruler!M$16,IF(AND(All!$V163="P4",All!$AE163="RMS"),Ruler!M$17,IF(AND(All!$V163="P5",All!$AE163="RMS"),Ruler!M$18,IF(AND(All!$V163="P6",All!$AE163="RMS"),Ruler!M$19,IF(AND(All!$V163="P7",All!$AE163="RMS"),Ruler!M$20,IF(AND(All!$V163="P8",All!$AE163="RMS"),Ruler!M$21,IF(AND(All!$V163="P9",All!$AE163="RMS"),Ruler!M$22,IF(AND(All!$V163="P1",All!$AE163="RSS"),Ruler!M$6,IF(AND(All!$V163="P2",All!$AE163="RSS"),Ruler!M$23,IF(AND(All!$V163="P3",All!$AE163="RSS"),Ruler!M$24,IF(AND(All!$V163="P4",All!$AE163="RSS"),Ruler!M$25,IF(AND(All!$V163="P5",All!$AE163="RSS"),Ruler!M$26,IF(AND(All!$V163="P6",All!$AE163="RSS"),Ruler!M$27,IF(AND(All!$V163="P7",All!$AE163="RSS"),Ruler!M$28,IF(AND(All!$V163="P8",All!$AE163="RSS"),Ruler!M$29,IF(AND(All!$V163="P9",All!$AE163="RSS"),Ruler!M$30,0)))))))))))))))))))))))))))</f>
        <v>0</v>
      </c>
      <c r="BU163" s="325">
        <f>IF(AND(All!$V163="P1",All!$AE163="RDP"),Ruler!N$6,IF(AND(All!$V163="P2",All!$AE163="RDP"),Ruler!N$7,IF(AND(All!$V163="P3",All!$AE163="RDP"),Ruler!N$8,IF(AND(All!$V163="P4",All!$AE163="RDP"),Ruler!N$9,IF(AND(All!$V163="P5",All!$AE163="RDP"),Ruler!N$10,IF(AND(All!$V163="P6",All!$AE163="RDP"),Ruler!N$11,IF(AND(All!$V163="P7",All!$AE163="RDP"),Ruler!N$12,IF(AND(All!$V163="P8",All!$AE163="RDP"),Ruler!N$13,IF(AND(All!$V163="P9",All!$AE163="RDP"),Ruler!N$14,IF(AND(All!$V163="P1",All!$AE163="RMS"),Ruler!N$6,IF(AND(All!$V163="P2",All!$AE163="RMS"),Ruler!N$15,IF(AND(All!$V163="P3",All!$AE163="RMS"),Ruler!N$16,IF(AND(All!$V163="P4",All!$AE163="RMS"),Ruler!N$17,IF(AND(All!$V163="P5",All!$AE163="RMS"),Ruler!N$18,IF(AND(All!$V163="P6",All!$AE163="RMS"),Ruler!N$19,IF(AND(All!$V163="P7",All!$AE163="RMS"),Ruler!N$20,IF(AND(All!$V163="P8",All!$AE163="RMS"),Ruler!N$21,IF(AND(All!$V163="P9",All!$AE163="RMS"),Ruler!N$22,IF(AND(All!$V163="P1",All!$AE163="RSS"),Ruler!N$6,IF(AND(All!$V163="P2",All!$AE163="RSS"),Ruler!N$23,IF(AND(All!$V163="P3",All!$AE163="RSS"),Ruler!N$24,IF(AND(All!$V163="P4",All!$AE163="RSS"),Ruler!N$25,IF(AND(All!$V163="P5",All!$AE163="RSS"),Ruler!N$26,IF(AND(All!$V163="P6",All!$AE163="RSS"),Ruler!N$27,IF(AND(All!$V163="P7",All!$AE163="RSS"),Ruler!N$28,IF(AND(All!$V163="P8",All!$AE163="RSS"),Ruler!N$29,IF(AND(All!$V163="P9",All!$AE163="RSS"),Ruler!N$30,0)))))))))))))))))))))))))))</f>
        <v>0</v>
      </c>
      <c r="BV163" s="325">
        <f>IF(AND(All!$V163="P1",All!$AE163="RDP"),Ruler!O$6,IF(AND(All!$V163="P2",All!$AE163="RDP"),Ruler!O$7,IF(AND(All!$V163="P3",All!$AE163="RDP"),Ruler!O$8,IF(AND(All!$V163="P4",All!$AE163="RDP"),Ruler!O$9,IF(AND(All!$V163="P5",All!$AE163="RDP"),Ruler!O$10,IF(AND(All!$V163="P6",All!$AE163="RDP"),Ruler!O$11,IF(AND(All!$V163="P7",All!$AE163="RDP"),Ruler!O$12,IF(AND(All!$V163="P8",All!$AE163="RDP"),Ruler!O$13,IF(AND(All!$V163="P9",All!$AE163="RDP"),Ruler!O$14,IF(AND(All!$V163="P1",All!$AE163="RMS"),Ruler!O$6,IF(AND(All!$V163="P2",All!$AE163="RMS"),Ruler!O$15,IF(AND(All!$V163="P3",All!$AE163="RMS"),Ruler!O$16,IF(AND(All!$V163="P4",All!$AE163="RMS"),Ruler!O$17,IF(AND(All!$V163="P5",All!$AE163="RMS"),Ruler!O$18,IF(AND(All!$V163="P6",All!$AE163="RMS"),Ruler!O$19,IF(AND(All!$V163="P7",All!$AE163="RMS"),Ruler!O$20,IF(AND(All!$V163="P8",All!$AE163="RMS"),Ruler!O$21,IF(AND(All!$V163="P9",All!$AE163="RMS"),Ruler!O$22,IF(AND(All!$V163="P1",All!$AE163="RSS"),Ruler!O$6,IF(AND(All!$V163="P2",All!$AE163="RSS"),Ruler!O$23,IF(AND(All!$V163="P3",All!$AE163="RSS"),Ruler!O$24,IF(AND(All!$V163="P4",All!$AE163="RSS"),Ruler!O$25,IF(AND(All!$V163="P5",All!$AE163="RSS"),Ruler!O$26,IF(AND(All!$V163="P6",All!$AE163="RSS"),Ruler!O$27,IF(AND(All!$V163="P7",All!$AE163="RSS"),Ruler!O$28,IF(AND(All!$V163="P8",All!$AE163="RSS"),Ruler!O$29,IF(AND(All!$V163="P9",All!$AE163="RSS"),Ruler!O$30,0)))))))))))))))))))))))))))</f>
        <v>0</v>
      </c>
      <c r="BW163" s="325">
        <f>IF(AND(All!$V163="P1",All!$AE163="RDP"),Ruler!P$6,IF(AND(All!$V163="P2",All!$AE163="RDP"),Ruler!P$7,IF(AND(All!$V163="P3",All!$AE163="RDP"),Ruler!P$8,IF(AND(All!$V163="P4",All!$AE163="RDP"),Ruler!P$9,IF(AND(All!$V163="P5",All!$AE163="RDP"),Ruler!P$10,IF(AND(All!$V163="P6",All!$AE163="RDP"),Ruler!P$11,IF(AND(All!$V163="P7",All!$AE163="RDP"),Ruler!P$12,IF(AND(All!$V163="P8",All!$AE163="RDP"),Ruler!P$13,IF(AND(All!$V163="P9",All!$AE163="RDP"),Ruler!P$14,IF(AND(All!$V163="P1",All!$AE163="RMS"),Ruler!P$6,IF(AND(All!$V163="P2",All!$AE163="RMS"),Ruler!P$15,IF(AND(All!$V163="P3",All!$AE163="RMS"),Ruler!P$16,IF(AND(All!$V163="P4",All!$AE163="RMS"),Ruler!P$17,IF(AND(All!$V163="P5",All!$AE163="RMS"),Ruler!P$18,IF(AND(All!$V163="P6",All!$AE163="RMS"),Ruler!P$19,IF(AND(All!$V163="P7",All!$AE163="RMS"),Ruler!P$20,IF(AND(All!$V163="P8",All!$AE163="RMS"),Ruler!P$21,IF(AND(All!$V163="P9",All!$AE163="RMS"),Ruler!P$22,IF(AND(All!$V163="P1",All!$AE163="RSS"),Ruler!P$6,IF(AND(All!$V163="P2",All!$AE163="RSS"),Ruler!P$23,IF(AND(All!$V163="P3",All!$AE163="RSS"),Ruler!P$24,IF(AND(All!$V163="P4",All!$AE163="RSS"),Ruler!P$25,IF(AND(All!$V163="P5",All!$AE163="RSS"),Ruler!P$26,IF(AND(All!$V163="P6",All!$AE163="RSS"),Ruler!P$27,IF(AND(All!$V163="P7",All!$AE163="RSS"),Ruler!P$28,IF(AND(All!$V163="P8",All!$AE163="RSS"),Ruler!P$29,IF(AND(All!$V163="P9",All!$AE163="RSS"),Ruler!P$30,0)))))))))))))))))))))))))))</f>
        <v>0</v>
      </c>
      <c r="BX163" s="325">
        <f>IF(AND(All!$V163="P1",All!$AE163="RDP"),Ruler!Q$6,IF(AND(All!$V163="P2",All!$AE163="RDP"),Ruler!Q$7,IF(AND(All!$V163="P3",All!$AE163="RDP"),Ruler!Q$8,IF(AND(All!$V163="P4",All!$AE163="RDP"),Ruler!Q$9,IF(AND(All!$V163="P5",All!$AE163="RDP"),Ruler!Q$10,IF(AND(All!$V163="P6",All!$AE163="RDP"),Ruler!Q$11,IF(AND(All!$V163="P7",All!$AE163="RDP"),Ruler!Q$12,IF(AND(All!$V163="P8",All!$AE163="RDP"),Ruler!Q$13,IF(AND(All!$V163="P9",All!$AE163="RDP"),Ruler!Q$14,IF(AND(All!$V163="P1",All!$AE163="RMS"),Ruler!Q$6,IF(AND(All!$V163="P2",All!$AE163="RMS"),Ruler!Q$15,IF(AND(All!$V163="P3",All!$AE163="RMS"),Ruler!Q$16,IF(AND(All!$V163="P4",All!$AE163="RMS"),Ruler!Q$17,IF(AND(All!$V163="P5",All!$AE163="RMS"),Ruler!Q$18,IF(AND(All!$V163="P6",All!$AE163="RMS"),Ruler!Q$19,IF(AND(All!$V163="P7",All!$AE163="RMS"),Ruler!Q$20,IF(AND(All!$V163="P8",All!$AE163="RMS"),Ruler!Q$21,IF(AND(All!$V163="P9",All!$AE163="RMS"),Ruler!Q$22,IF(AND(All!$V163="P1",All!$AE163="RSS"),Ruler!Q$6,IF(AND(All!$V163="P2",All!$AE163="RSS"),Ruler!Q$23,IF(AND(All!$V163="P3",All!$AE163="RSS"),Ruler!Q$24,IF(AND(All!$V163="P4",All!$AE163="RSS"),Ruler!Q$25,IF(AND(All!$V163="P5",All!$AE163="RSS"),Ruler!Q$26,IF(AND(All!$V163="P6",All!$AE163="RSS"),Ruler!Q$27,IF(AND(All!$V163="P7",All!$AE163="RSS"),Ruler!Q$28,IF(AND(All!$V163="P8",All!$AE163="RSS"),Ruler!Q$29,IF(AND(All!$V163="P9",All!$AE163="RSS"),Ruler!Q$30,0)))))))))))))))))))))))))))</f>
        <v>0</v>
      </c>
      <c r="BY163" s="325">
        <f>IF(AND(All!$V163="P1",All!$AE163="RDP"),Ruler!R$6,IF(AND(All!$V163="P2",All!$AE163="RDP"),Ruler!R$7,IF(AND(All!$V163="P3",All!$AE163="RDP"),Ruler!R$8,IF(AND(All!$V163="P4",All!$AE163="RDP"),Ruler!R$9,IF(AND(All!$V163="P5",All!$AE163="RDP"),Ruler!R$10,IF(AND(All!$V163="P6",All!$AE163="RDP"),Ruler!R$11,IF(AND(All!$V163="P7",All!$AE163="RDP"),Ruler!R$12,IF(AND(All!$V163="P8",All!$AE163="RDP"),Ruler!R$13,IF(AND(All!$V163="P9",All!$AE163="RDP"),Ruler!R$14,IF(AND(All!$V163="P1",All!$AE163="RMS"),Ruler!R$6,IF(AND(All!$V163="P2",All!$AE163="RMS"),Ruler!R$15,IF(AND(All!$V163="P3",All!$AE163="RMS"),Ruler!R$16,IF(AND(All!$V163="P4",All!$AE163="RMS"),Ruler!R$17,IF(AND(All!$V163="P5",All!$AE163="RMS"),Ruler!R$18,IF(AND(All!$V163="P6",All!$AE163="RMS"),Ruler!R$19,IF(AND(All!$V163="P7",All!$AE163="RMS"),Ruler!R$20,IF(AND(All!$V163="P8",All!$AE163="RMS"),Ruler!R$21,IF(AND(All!$V163="P9",All!$AE163="RMS"),Ruler!R$22,IF(AND(All!$V163="P1",All!$AE163="RSS"),Ruler!R$6,IF(AND(All!$V163="P2",All!$AE163="RSS"),Ruler!R$23,IF(AND(All!$V163="P3",All!$AE163="RSS"),Ruler!R$24,IF(AND(All!$V163="P4",All!$AE163="RSS"),Ruler!R$25,IF(AND(All!$V163="P5",All!$AE163="RSS"),Ruler!R$26,IF(AND(All!$V163="P6",All!$AE163="RSS"),Ruler!R$27,IF(AND(All!$V163="P7",All!$AE163="RSS"),Ruler!R$28,IF(AND(All!$V163="P8",All!$AE163="RSS"),Ruler!R$29,IF(AND(All!$V163="P9",All!$AE163="RSS"),Ruler!R$30,0)))))))))))))))))))))))))))</f>
        <v>0</v>
      </c>
      <c r="BZ163" s="325">
        <f>IF(AND(All!$V163="P1",All!$AE163="RDP"),Ruler!S$6,IF(AND(All!$V163="P2",All!$AE163="RDP"),Ruler!S$7,IF(AND(All!$V163="P3",All!$AE163="RDP"),Ruler!S$8,IF(AND(All!$V163="P4",All!$AE163="RDP"),Ruler!S$9,IF(AND(All!$V163="P5",All!$AE163="RDP"),Ruler!S$10,IF(AND(All!$V163="P6",All!$AE163="RDP"),Ruler!S$11,IF(AND(All!$V163="P7",All!$AE163="RDP"),Ruler!S$12,IF(AND(All!$V163="P8",All!$AE163="RDP"),Ruler!S$13,IF(AND(All!$V163="P9",All!$AE163="RDP"),Ruler!S$14,IF(AND(All!$V163="P1",All!$AE163="RMS"),Ruler!S$6,IF(AND(All!$V163="P2",All!$AE163="RMS"),Ruler!S$15,IF(AND(All!$V163="P3",All!$AE163="RMS"),Ruler!S$16,IF(AND(All!$V163="P4",All!$AE163="RMS"),Ruler!S$17,IF(AND(All!$V163="P5",All!$AE163="RMS"),Ruler!S$18,IF(AND(All!$V163="P6",All!$AE163="RMS"),Ruler!S$19,IF(AND(All!$V163="P7",All!$AE163="RMS"),Ruler!S$20,IF(AND(All!$V163="P8",All!$AE163="RMS"),Ruler!S$21,IF(AND(All!$V163="P9",All!$AE163="RMS"),Ruler!S$22,IF(AND(All!$V163="P1",All!$AE163="RSS"),Ruler!S$6,IF(AND(All!$V163="P2",All!$AE163="RSS"),Ruler!S$23,IF(AND(All!$V163="P3",All!$AE163="RSS"),Ruler!S$24,IF(AND(All!$V163="P4",All!$AE163="RSS"),Ruler!S$25,IF(AND(All!$V163="P5",All!$AE163="RSS"),Ruler!S$26,IF(AND(All!$V163="P6",All!$AE163="RSS"),Ruler!S$27,IF(AND(All!$V163="P7",All!$AE163="RSS"),Ruler!S$28,IF(AND(All!$V163="P8",All!$AE163="RSS"),Ruler!S$29,IF(AND(All!$V163="P9",All!$AE163="RSS"),Ruler!S$30,0)))))))))))))))))))))))))))</f>
        <v>0</v>
      </c>
      <c r="CA163" s="325">
        <f>IF(AND(All!$V163="P1",All!$AE163="RDP"),Ruler!T$6,IF(AND(All!$V163="P2",All!$AE163="RDP"),Ruler!T$7,IF(AND(All!$V163="P3",All!$AE163="RDP"),Ruler!T$8,IF(AND(All!$V163="P4",All!$AE163="RDP"),Ruler!T$9,IF(AND(All!$V163="P5",All!$AE163="RDP"),Ruler!T$10,IF(AND(All!$V163="P6",All!$AE163="RDP"),Ruler!T$11,IF(AND(All!$V163="P7",All!$AE163="RDP"),Ruler!T$12,IF(AND(All!$V163="P8",All!$AE163="RDP"),Ruler!T$13,IF(AND(All!$V163="P9",All!$AE163="RDP"),Ruler!T$14,IF(AND(All!$V163="P1",All!$AE163="RMS"),Ruler!T$6,IF(AND(All!$V163="P2",All!$AE163="RMS"),Ruler!T$15,IF(AND(All!$V163="P3",All!$AE163="RMS"),Ruler!T$16,IF(AND(All!$V163="P4",All!$AE163="RMS"),Ruler!T$17,IF(AND(All!$V163="P5",All!$AE163="RMS"),Ruler!T$18,IF(AND(All!$V163="P6",All!$AE163="RMS"),Ruler!T$19,IF(AND(All!$V163="P7",All!$AE163="RMS"),Ruler!T$20,IF(AND(All!$V163="P8",All!$AE163="RMS"),Ruler!T$21,IF(AND(All!$V163="P9",All!$AE163="RMS"),Ruler!T$22,IF(AND(All!$V163="P1",All!$AE163="RSS"),Ruler!T$6,IF(AND(All!$V163="P2",All!$AE163="RSS"),Ruler!T$23,IF(AND(All!$V163="P3",All!$AE163="RSS"),Ruler!T$24,IF(AND(All!$V163="P4",All!$AE163="RSS"),Ruler!T$25,IF(AND(All!$V163="P5",All!$AE163="RSS"),Ruler!T$26,IF(AND(All!$V163="P6",All!$AE163="RSS"),Ruler!T$27,IF(AND(All!$V163="P7",All!$AE163="RSS"),Ruler!T$28,IF(AND(All!$V163="P8",All!$AE163="RSS"),Ruler!T$29,IF(AND(All!$V163="P9",All!$AE163="RSS"),Ruler!T$30,0)))))))))))))))))))))))))))</f>
        <v>0</v>
      </c>
      <c r="CB163" s="325">
        <f>IF(AND(All!$V163="P1",All!$AE163="RDP"),Ruler!U$6,IF(AND(All!$V163="P2",All!$AE163="RDP"),Ruler!U$7,IF(AND(All!$V163="P3",All!$AE163="RDP"),Ruler!U$8,IF(AND(All!$V163="P4",All!$AE163="RDP"),Ruler!U$9,IF(AND(All!$V163="P5",All!$AE163="RDP"),Ruler!U$10,IF(AND(All!$V163="P6",All!$AE163="RDP"),Ruler!U$11,IF(AND(All!$V163="P7",All!$AE163="RDP"),Ruler!U$12,IF(AND(All!$V163="P8",All!$AE163="RDP"),Ruler!U$13,IF(AND(All!$V163="P9",All!$AE163="RDP"),Ruler!U$14,IF(AND(All!$V163="P1",All!$AE163="RMS"),Ruler!U$6,IF(AND(All!$V163="P2",All!$AE163="RMS"),Ruler!U$15,IF(AND(All!$V163="P3",All!$AE163="RMS"),Ruler!U$16,IF(AND(All!$V163="P4",All!$AE163="RMS"),Ruler!U$17,IF(AND(All!$V163="P5",All!$AE163="RMS"),Ruler!U$18,IF(AND(All!$V163="P6",All!$AE163="RMS"),Ruler!U$19,IF(AND(All!$V163="P7",All!$AE163="RMS"),Ruler!U$20,IF(AND(All!$V163="P8",All!$AE163="RMS"),Ruler!U$21,IF(AND(All!$V163="P9",All!$AE163="RMS"),Ruler!U$22,IF(AND(All!$V163="P1",All!$AE163="RSS"),Ruler!U$6,IF(AND(All!$V163="P2",All!$AE163="RSS"),Ruler!U$23,IF(AND(All!$V163="P3",All!$AE163="RSS"),Ruler!U$24,IF(AND(All!$V163="P4",All!$AE163="RSS"),Ruler!U$25,IF(AND(All!$V163="P5",All!$AE163="RSS"),Ruler!U$26,IF(AND(All!$V163="P6",All!$AE163="RSS"),Ruler!U$27,IF(AND(All!$V163="P7",All!$AE163="RSS"),Ruler!U$28,IF(AND(All!$V163="P8",All!$AE163="RSS"),Ruler!U$29,IF(AND(All!$V163="P9",All!$AE163="RSS"),Ruler!U$30,0)))))))))))))))))))))))))))</f>
        <v>0</v>
      </c>
      <c r="CC163" s="325">
        <f>IF(AND(All!$V163="P1",All!$AE163="RDP"),Ruler!V$6,IF(AND(All!$V163="P2",All!$AE163="RDP"),Ruler!V$7,IF(AND(All!$V163="P3",All!$AE163="RDP"),Ruler!V$8,IF(AND(All!$V163="P4",All!$AE163="RDP"),Ruler!V$9,IF(AND(All!$V163="P5",All!$AE163="RDP"),Ruler!V$10,IF(AND(All!$V163="P6",All!$AE163="RDP"),Ruler!V$11,IF(AND(All!$V163="P7",All!$AE163="RDP"),Ruler!V$12,IF(AND(All!$V163="P8",All!$AE163="RDP"),Ruler!V$13,IF(AND(All!$V163="P9",All!$AE163="RDP"),Ruler!V$14,IF(AND(All!$V163="P1",All!$AE163="RMS"),Ruler!V$6,IF(AND(All!$V163="P2",All!$AE163="RMS"),Ruler!V$15,IF(AND(All!$V163="P3",All!$AE163="RMS"),Ruler!V$16,IF(AND(All!$V163="P4",All!$AE163="RMS"),Ruler!V$17,IF(AND(All!$V163="P5",All!$AE163="RMS"),Ruler!V$18,IF(AND(All!$V163="P6",All!$AE163="RMS"),Ruler!V$19,IF(AND(All!$V163="P7",All!$AE163="RMS"),Ruler!V$20,IF(AND(All!$V163="P8",All!$AE163="RMS"),Ruler!V$21,IF(AND(All!$V163="P9",All!$AE163="RMS"),Ruler!V$22,IF(AND(All!$V163="P1",All!$AE163="RSS"),Ruler!V$6,IF(AND(All!$V163="P2",All!$AE163="RSS"),Ruler!V$23,IF(AND(All!$V163="P3",All!$AE163="RSS"),Ruler!V$24,IF(AND(All!$V163="P4",All!$AE163="RSS"),Ruler!V$25,IF(AND(All!$V163="P5",All!$AE163="RSS"),Ruler!V$26,IF(AND(All!$V163="P6",All!$AE163="RSS"),Ruler!V$27,IF(AND(All!$V163="P7",All!$AE163="RSS"),Ruler!V$28,IF(AND(All!$V163="P8",All!$AE163="RSS"),Ruler!V$29,IF(AND(All!$V163="P9",All!$AE163="RSS"),Ruler!V$30,0)))))))))))))))))))))))))))</f>
        <v>0</v>
      </c>
      <c r="CD163" s="325">
        <f>IF(AND(All!$V163="P1",All!$AE163="RDP"),Ruler!W$6,IF(AND(All!$V163="P2",All!$AE163="RDP"),Ruler!W$7,IF(AND(All!$V163="P3",All!$AE163="RDP"),Ruler!W$8,IF(AND(All!$V163="P4",All!$AE163="RDP"),Ruler!W$9,IF(AND(All!$V163="P5",All!$AE163="RDP"),Ruler!W$10,IF(AND(All!$V163="P6",All!$AE163="RDP"),Ruler!W$11,IF(AND(All!$V163="P7",All!$AE163="RDP"),Ruler!W$12,IF(AND(All!$V163="P8",All!$AE163="RDP"),Ruler!W$13,IF(AND(All!$V163="P9",All!$AE163="RDP"),Ruler!W$14,IF(AND(All!$V163="P1",All!$AE163="RMS"),Ruler!W$6,IF(AND(All!$V163="P2",All!$AE163="RMS"),Ruler!W$15,IF(AND(All!$V163="P3",All!$AE163="RMS"),Ruler!W$16,IF(AND(All!$V163="P4",All!$AE163="RMS"),Ruler!W$17,IF(AND(All!$V163="P5",All!$AE163="RMS"),Ruler!W$18,IF(AND(All!$V163="P6",All!$AE163="RMS"),Ruler!W$19,IF(AND(All!$V163="P7",All!$AE163="RMS"),Ruler!W$20,IF(AND(All!$V163="P8",All!$AE163="RMS"),Ruler!W$21,IF(AND(All!$V163="P9",All!$AE163="RMS"),Ruler!W$22,IF(AND(All!$V163="P1",All!$AE163="RSS"),Ruler!W$6,IF(AND(All!$V163="P2",All!$AE163="RSS"),Ruler!W$23,IF(AND(All!$V163="P3",All!$AE163="RSS"),Ruler!W$24,IF(AND(All!$V163="P4",All!$AE163="RSS"),Ruler!W$25,IF(AND(All!$V163="P5",All!$AE163="RSS"),Ruler!W$26,IF(AND(All!$V163="P6",All!$AE163="RSS"),Ruler!W$27,IF(AND(All!$V163="P7",All!$AE163="RSS"),Ruler!W$28,IF(AND(All!$V163="P8",All!$AE163="RSS"),Ruler!W$29,IF(AND(All!$V163="P9",All!$AE163="RSS"),Ruler!W$30,0)))))))))))))))))))))))))))</f>
        <v>0</v>
      </c>
      <c r="CE163" s="325">
        <f>IF(AND(All!$V163="P1",All!$AE163="RDP"),Ruler!X$6,IF(AND(All!$V163="P2",All!$AE163="RDP"),Ruler!X$7,IF(AND(All!$V163="P3",All!$AE163="RDP"),Ruler!X$8,IF(AND(All!$V163="P4",All!$AE163="RDP"),Ruler!X$9,IF(AND(All!$V163="P5",All!$AE163="RDP"),Ruler!X$10,IF(AND(All!$V163="P6",All!$AE163="RDP"),Ruler!X$11,IF(AND(All!$V163="P7",All!$AE163="RDP"),Ruler!X$12,IF(AND(All!$V163="P8",All!$AE163="RDP"),Ruler!X$13,IF(AND(All!$V163="P9",All!$AE163="RDP"),Ruler!X$14,IF(AND(All!$V163="P1",All!$AE163="RMS"),Ruler!X$6,IF(AND(All!$V163="P2",All!$AE163="RMS"),Ruler!X$15,IF(AND(All!$V163="P3",All!$AE163="RMS"),Ruler!X$16,IF(AND(All!$V163="P4",All!$AE163="RMS"),Ruler!X$17,IF(AND(All!$V163="P5",All!$AE163="RMS"),Ruler!X$18,IF(AND(All!$V163="P6",All!$AE163="RMS"),Ruler!X$19,IF(AND(All!$V163="P7",All!$AE163="RMS"),Ruler!X$20,IF(AND(All!$V163="P8",All!$AE163="RMS"),Ruler!X$21,IF(AND(All!$V163="P9",All!$AE163="RMS"),Ruler!X$22,IF(AND(All!$V163="P1",All!$AE163="RSS"),Ruler!X$6,IF(AND(All!$V163="P2",All!$AE163="RSS"),Ruler!X$23,IF(AND(All!$V163="P3",All!$AE163="RSS"),Ruler!X$24,IF(AND(All!$V163="P4",All!$AE163="RSS"),Ruler!X$25,IF(AND(All!$V163="P5",All!$AE163="RSS"),Ruler!X$26,IF(AND(All!$V163="P6",All!$AE163="RSS"),Ruler!X$27,IF(AND(All!$V163="P7",All!$AE163="RSS"),Ruler!X$28,IF(AND(All!$V163="P8",All!$AE163="RSS"),Ruler!X$29,IF(AND(All!$V163="P9",All!$AE163="RSS"),Ruler!X$30,0)))))))))))))))))))))))))))</f>
        <v>0</v>
      </c>
      <c r="CF163" s="325">
        <f>IF(AND(All!$V163="P1",All!$AE163="RDP"),Ruler!Y$6,IF(AND(All!$V163="P2",All!$AE163="RDP"),Ruler!Y$7,IF(AND(All!$V163="P3",All!$AE163="RDP"),Ruler!Y$8,IF(AND(All!$V163="P4",All!$AE163="RDP"),Ruler!Y$9,IF(AND(All!$V163="P5",All!$AE163="RDP"),Ruler!Y$10,IF(AND(All!$V163="P6",All!$AE163="RDP"),Ruler!Y$11,IF(AND(All!$V163="P7",All!$AE163="RDP"),Ruler!Y$12,IF(AND(All!$V163="P8",All!$AE163="RDP"),Ruler!Y$13,IF(AND(All!$V163="P9",All!$AE163="RDP"),Ruler!Y$14,IF(AND(All!$V163="P1",All!$AE163="RMS"),Ruler!Y$6,IF(AND(All!$V163="P2",All!$AE163="RMS"),Ruler!Y$15,IF(AND(All!$V163="P3",All!$AE163="RMS"),Ruler!Y$16,IF(AND(All!$V163="P4",All!$AE163="RMS"),Ruler!Y$17,IF(AND(All!$V163="P5",All!$AE163="RMS"),Ruler!Y$18,IF(AND(All!$V163="P6",All!$AE163="RMS"),Ruler!Y$19,IF(AND(All!$V163="P7",All!$AE163="RMS"),Ruler!Y$20,IF(AND(All!$V163="P8",All!$AE163="RMS"),Ruler!Y$21,IF(AND(All!$V163="P9",All!$AE163="RMS"),Ruler!Y$22,IF(AND(All!$V163="P1",All!$AE163="RSS"),Ruler!Y$6,IF(AND(All!$V163="P2",All!$AE163="RSS"),Ruler!Y$23,IF(AND(All!$V163="P3",All!$AE163="RSS"),Ruler!Y$24,IF(AND(All!$V163="P4",All!$AE163="RSS"),Ruler!Y$25,IF(AND(All!$V163="P5",All!$AE163="RSS"),Ruler!Y$26,IF(AND(All!$V163="P6",All!$AE163="RSS"),Ruler!Y$27,IF(AND(All!$V163="P7",All!$AE163="RSS"),Ruler!Y$28,IF(AND(All!$V163="P8",All!$AE163="RSS"),Ruler!Y$29,IF(AND(All!$V163="P9",All!$AE163="RSS"),Ruler!Y$30,0)))))))))))))))))))))))))))</f>
        <v>0</v>
      </c>
      <c r="CG163" s="325">
        <f>IF(AND(All!$V163="P1",All!$AE163="RDP"),Ruler!Z$6,IF(AND(All!$V163="P2",All!$AE163="RDP"),Ruler!Z$7,IF(AND(All!$V163="P3",All!$AE163="RDP"),Ruler!Z$8,IF(AND(All!$V163="P4",All!$AE163="RDP"),Ruler!Z$9,IF(AND(All!$V163="P5",All!$AE163="RDP"),Ruler!Z$10,IF(AND(All!$V163="P6",All!$AE163="RDP"),Ruler!Z$11,IF(AND(All!$V163="P7",All!$AE163="RDP"),Ruler!Z$12,IF(AND(All!$V163="P8",All!$AE163="RDP"),Ruler!Z$13,IF(AND(All!$V163="P9",All!$AE163="RDP"),Ruler!Z$14,IF(AND(All!$V163="P1",All!$AE163="RMS"),Ruler!Z$6,IF(AND(All!$V163="P2",All!$AE163="RMS"),Ruler!Z$15,IF(AND(All!$V163="P3",All!$AE163="RMS"),Ruler!Z$16,IF(AND(All!$V163="P4",All!$AE163="RMS"),Ruler!Z$17,IF(AND(All!$V163="P5",All!$AE163="RMS"),Ruler!Z$18,IF(AND(All!$V163="P6",All!$AE163="RMS"),Ruler!Z$19,IF(AND(All!$V163="P7",All!$AE163="RMS"),Ruler!Z$20,IF(AND(All!$V163="P8",All!$AE163="RMS"),Ruler!Z$21,IF(AND(All!$V163="P9",All!$AE163="RMS"),Ruler!Z$22,IF(AND(All!$V163="P1",All!$AE163="RSS"),Ruler!Z$6,IF(AND(All!$V163="P2",All!$AE163="RSS"),Ruler!Z$23,IF(AND(All!$V163="P3",All!$AE163="RSS"),Ruler!Z$24,IF(AND(All!$V163="P4",All!$AE163="RSS"),Ruler!Z$25,IF(AND(All!$V163="P5",All!$AE163="RSS"),Ruler!Z$26,IF(AND(All!$V163="P6",All!$AE163="RSS"),Ruler!Z$27,IF(AND(All!$V163="P7",All!$AE163="RSS"),Ruler!Z$28,IF(AND(All!$V163="P8",All!$AE163="RSS"),Ruler!Z$29,IF(AND(All!$V163="P9",All!$AE163="RSS"),Ruler!Z$30,0)))))))))))))))))))))))))))</f>
        <v>0</v>
      </c>
      <c r="CH163" s="325">
        <f>IF(AND(All!$V163="P1",All!$AE163="RDP"),Ruler!AA$6,IF(AND(All!$V163="P2",All!$AE163="RDP"),Ruler!AA$7,IF(AND(All!$V163="P3",All!$AE163="RDP"),Ruler!AA$8,IF(AND(All!$V163="P4",All!$AE163="RDP"),Ruler!AA$9,IF(AND(All!$V163="P5",All!$AE163="RDP"),Ruler!AA$10,IF(AND(All!$V163="P6",All!$AE163="RDP"),Ruler!AA$11,IF(AND(All!$V163="P7",All!$AE163="RDP"),Ruler!AA$12,IF(AND(All!$V163="P8",All!$AE163="RDP"),Ruler!AA$13,IF(AND(All!$V163="P9",All!$AE163="RDP"),Ruler!AA$14,IF(AND(All!$V163="P1",All!$AE163="RMS"),Ruler!AA$6,IF(AND(All!$V163="P2",All!$AE163="RMS"),Ruler!AA$15,IF(AND(All!$V163="P3",All!$AE163="RMS"),Ruler!AA$16,IF(AND(All!$V163="P4",All!$AE163="RMS"),Ruler!AA$17,IF(AND(All!$V163="P5",All!$AE163="RMS"),Ruler!AA$18,IF(AND(All!$V163="P6",All!$AE163="RMS"),Ruler!AA$19,IF(AND(All!$V163="P7",All!$AE163="RMS"),Ruler!AA$20,IF(AND(All!$V163="P8",All!$AE163="RMS"),Ruler!AA$21,IF(AND(All!$V163="P9",All!$AE163="RMS"),Ruler!AA$22,IF(AND(All!$V163="P1",All!$AE163="RSS"),Ruler!AA$6,IF(AND(All!$V163="P2",All!$AE163="RSS"),Ruler!AA$23,IF(AND(All!$V163="P3",All!$AE163="RSS"),Ruler!AA$24,IF(AND(All!$V163="P4",All!$AE163="RSS"),Ruler!AA$25,IF(AND(All!$V163="P5",All!$AE163="RSS"),Ruler!AA$26,IF(AND(All!$V163="P6",All!$AE163="RSS"),Ruler!AA$27,IF(AND(All!$V163="P7",All!$AE163="RSS"),Ruler!AA$28,IF(AND(All!$V163="P8",All!$AE163="RSS"),Ruler!AA$29,IF(AND(All!$V163="P9",All!$AE163="RSS"),Ruler!AA$30,0)))))))))))))))))))))))))))</f>
        <v>0</v>
      </c>
      <c r="CI163" s="325">
        <f>IF(AND(All!$V163="P1",All!$AE163="RDP"),Ruler!AB$6,IF(AND(All!$V163="P2",All!$AE163="RDP"),Ruler!AB$7,IF(AND(All!$V163="P3",All!$AE163="RDP"),Ruler!AB$8,IF(AND(All!$V163="P4",All!$AE163="RDP"),Ruler!AB$9,IF(AND(All!$V163="P5",All!$AE163="RDP"),Ruler!AB$10,IF(AND(All!$V163="P6",All!$AE163="RDP"),Ruler!AB$11,IF(AND(All!$V163="P7",All!$AE163="RDP"),Ruler!AB$12,IF(AND(All!$V163="P8",All!$AE163="RDP"),Ruler!AB$13,IF(AND(All!$V163="P9",All!$AE163="RDP"),Ruler!AB$14,IF(AND(All!$V163="P1",All!$AE163="RMS"),Ruler!AB$6,IF(AND(All!$V163="P2",All!$AE163="RMS"),Ruler!AB$15,IF(AND(All!$V163="P3",All!$AE163="RMS"),Ruler!AB$16,IF(AND(All!$V163="P4",All!$AE163="RMS"),Ruler!AB$17,IF(AND(All!$V163="P5",All!$AE163="RMS"),Ruler!AB$18,IF(AND(All!$V163="P6",All!$AE163="RMS"),Ruler!AB$19,IF(AND(All!$V163="P7",All!$AE163="RMS"),Ruler!AB$20,IF(AND(All!$V163="P8",All!$AE163="RMS"),Ruler!AB$21,IF(AND(All!$V163="P9",All!$AE163="RMS"),Ruler!AB$22,IF(AND(All!$V163="P1",All!$AE163="RSS"),Ruler!AB$6,IF(AND(All!$V163="P2",All!$AE163="RSS"),Ruler!AB$23,IF(AND(All!$V163="P3",All!$AE163="RSS"),Ruler!AB$24,IF(AND(All!$V163="P4",All!$AE163="RSS"),Ruler!AB$25,IF(AND(All!$V163="P5",All!$AE163="RSS"),Ruler!AB$26,IF(AND(All!$V163="P6",All!$AE163="RSS"),Ruler!AB$27,IF(AND(All!$V163="P7",All!$AE163="RSS"),Ruler!AB$28,IF(AND(All!$V163="P8",All!$AE163="RSS"),Ruler!AB$29,IF(AND(All!$V163="P9",All!$AE163="RSS"),Ruler!AB$30,0)))))))))))))))))))))))))))</f>
        <v>0</v>
      </c>
      <c r="CJ163" s="323">
        <f>Table9[[#This Row],[R-B1]]-Table9[[#This Row],[B1]]</f>
        <v>-2</v>
      </c>
      <c r="CK163" s="43">
        <f>Table9[[#This Row],[R-B2]]-Table9[[#This Row],[B2]]</f>
        <v>-1</v>
      </c>
      <c r="CL163" s="43">
        <f>Table9[[#This Row],[R-B3]]-Table9[[#This Row],[B3]]</f>
        <v>-1</v>
      </c>
      <c r="CM163" s="43">
        <f>Table9[[#This Row],[R-B4]]-Table9[[#This Row],[B4]]</f>
        <v>-2</v>
      </c>
      <c r="CN163" s="43">
        <f>Table9[[#This Row],[R-B5]]-Table9[[#This Row],[B5]]</f>
        <v>-2</v>
      </c>
      <c r="CO163" s="43">
        <f>Table9[[#This Row],[R-B6]]-Table9[[#This Row],[B6]]</f>
        <v>-2</v>
      </c>
      <c r="CP163" s="43">
        <f>Table9[[#This Row],[R-B7]]-Table9[[#This Row],[B7]]</f>
        <v>-2</v>
      </c>
      <c r="CQ163" s="43">
        <f>Table9[[#This Row],[R-B8]]-Table9[[#This Row],[B8]]</f>
        <v>-2</v>
      </c>
      <c r="CR163" s="43">
        <f>Table9[[#This Row],[R-B9]]-Table9[[#This Row],[B9]]</f>
        <v>-2</v>
      </c>
      <c r="CS163" s="43">
        <f>Table9[[#This Row],[R-B10]]-Table9[[#This Row],[B10]]</f>
        <v>-2</v>
      </c>
      <c r="CT163" s="43">
        <f>Table9[[#This Row],[R-B11]]-Table9[[#This Row],[B11]]</f>
        <v>-2</v>
      </c>
      <c r="CU163" s="43">
        <f>Table9[[#This Row],[R-B12]]-Table9[[#This Row],[B12]]</f>
        <v>-2</v>
      </c>
      <c r="CV163" s="43">
        <f>Table9[[#This Row],[R-K1]]-Table9[[#This Row],[K1]]</f>
        <v>-2</v>
      </c>
      <c r="CW163" s="43">
        <f>Table9[[#This Row],[R-K2]]-Table9[[#This Row],[K2]]</f>
        <v>-2</v>
      </c>
      <c r="CX163" s="43">
        <f>Table9[[#This Row],[R-K3]]-Table9[[#This Row],[K3]]</f>
        <v>0</v>
      </c>
      <c r="CY163" s="43">
        <f>Table9[[#This Row],[R-K4]]-Table9[[#This Row],[K4]]</f>
        <v>-1</v>
      </c>
      <c r="CZ163" s="43">
        <f>Table9[[#This Row],[R-K5]]-Table9[[#This Row],[K5]]</f>
        <v>0</v>
      </c>
      <c r="DA163" s="43">
        <f>Table9[[#This Row],[R-P1]]-Table9[[#This Row],[P1]]</f>
        <v>0</v>
      </c>
      <c r="DB163" s="43">
        <f>Table9[[#This Row],[R-P2]]-Table9[[#This Row],[P2]]</f>
        <v>0</v>
      </c>
      <c r="DC163" s="43">
        <f>Table9[[#This Row],[R-P3]]-Table9[[#This Row],[P3]]</f>
        <v>-1</v>
      </c>
      <c r="DD163" s="43">
        <f>Table9[[#This Row],[R-P4]]-Table9[[#This Row],[P4]]</f>
        <v>0</v>
      </c>
      <c r="DE163" s="43">
        <f>Table9[[#This Row],[R-P5]]-Table9[[#This Row],[P5]]</f>
        <v>0</v>
      </c>
      <c r="DF163" s="43">
        <f>Table9[[#This Row],[R-E1]]-Table9[[#This Row],[E1]]</f>
        <v>0</v>
      </c>
      <c r="DG163" s="328">
        <f>Table9[[#This Row],[R-E2]]-Table9[[#This Row],[E2]]</f>
        <v>0</v>
      </c>
      <c r="DH163" s="323">
        <f>COUNTIF(Table9[[#This Row],[G-B1]:[G-B12]],"&lt;=0")/12*100</f>
        <v>100</v>
      </c>
      <c r="DI163" s="43">
        <f>COUNTIF(Table9[[#This Row],[G-K1]:[G-K5]],"&lt;=0")/5*100</f>
        <v>100</v>
      </c>
      <c r="DJ163" s="43">
        <f>COUNTIF(Table9[[#This Row],[G-P1]:[G-P5]],"&lt;=0")/5*100</f>
        <v>100</v>
      </c>
      <c r="DK163" s="43">
        <f>COUNTIF(Table9[[#This Row],[G-E1]:[G-E2]],"&lt;=0")/2*100</f>
        <v>100</v>
      </c>
      <c r="DL163" s="450">
        <f>IF(AE163="RDP",(COUNTIF(Table9[[#This Row],[G-B3]],"&lt;=0")+COUNTIF(Table9[[#This Row],[G-B4]],"&lt;=0")+COUNTIF(Table9[[#This Row],[G-B7]],"&lt;=0")+COUNTIF(Table9[[#This Row],[G-B11]],"&lt;=0")+COUNTIF(Table9[[#This Row],[G-K2]],"&lt;=0"))/5*100,IF(AE163="RMS",(COUNTIF(Table9[[#This Row],[G-B4]],"&lt;=0")+COUNTIF(Table9[[#This Row],[G-B5]],"&lt;=0")+COUNTIF(Table9[[#This Row],[G-B10]],"&lt;=0")+COUNTIF(Table9[[#This Row],[G-B12]],"&lt;=0")+COUNTIF(Table9[[#This Row],[G-K2]],"&lt;=0"))/5*100,IF(AE163="RSS",(COUNTIF(Table9[[#This Row],[G-B1]],"&lt;=0")+COUNTIF(Table9[[#This Row],[G-B2]],"&lt;=0")+COUNTIF(Table9[[#This Row],[G-B6]],"&lt;=0")+COUNTIF(Table9[[#This Row],[G-B11]],"&lt;=0")+COUNTIF(Table9[[#This Row],[G-B12]],"&lt;=0"))/5*100,0)))</f>
        <v>0</v>
      </c>
      <c r="DM163" s="42">
        <v>25</v>
      </c>
      <c r="DN163" s="42">
        <v>0</v>
      </c>
      <c r="DO163" s="42">
        <v>0</v>
      </c>
      <c r="DP163" s="42">
        <v>0</v>
      </c>
      <c r="DQ163" s="42">
        <v>0</v>
      </c>
      <c r="DR163" s="332">
        <v>17</v>
      </c>
      <c r="DS163" s="42">
        <v>0</v>
      </c>
      <c r="DT163" s="42">
        <v>0</v>
      </c>
      <c r="DU163" s="42">
        <v>0</v>
      </c>
      <c r="DV163" s="42">
        <v>0</v>
      </c>
      <c r="DW163" s="332">
        <v>0</v>
      </c>
      <c r="DX163" s="42">
        <v>0</v>
      </c>
      <c r="DY163" s="42">
        <v>0</v>
      </c>
      <c r="DZ163" s="42">
        <v>0</v>
      </c>
      <c r="EA163" s="333">
        <v>0</v>
      </c>
      <c r="EB163" s="342"/>
      <c r="EC163" s="339"/>
      <c r="ED163" s="339"/>
      <c r="EE163" s="338" t="s">
        <v>154</v>
      </c>
    </row>
    <row r="164" spans="2:135" ht="73" hidden="1" thickBot="1" x14ac:dyDescent="0.35">
      <c r="B164" s="282">
        <v>169</v>
      </c>
      <c r="C164" s="421" t="s">
        <v>134</v>
      </c>
      <c r="D164" s="305">
        <v>46141</v>
      </c>
      <c r="E164" s="310" t="s">
        <v>1354</v>
      </c>
      <c r="F164" s="304">
        <v>1121021</v>
      </c>
      <c r="G164" s="357">
        <f t="shared" ca="1" si="9"/>
        <v>44.415430869482506</v>
      </c>
      <c r="H164" s="283">
        <v>30104</v>
      </c>
      <c r="I164" s="304" t="s">
        <v>136</v>
      </c>
      <c r="J164" s="304" t="s">
        <v>1007</v>
      </c>
      <c r="K164" s="304" t="s">
        <v>138</v>
      </c>
      <c r="L164" s="304" t="s">
        <v>139</v>
      </c>
      <c r="M164" s="304" t="s">
        <v>157</v>
      </c>
      <c r="N164" s="304"/>
      <c r="O164" s="304" t="s">
        <v>183</v>
      </c>
      <c r="P164" s="310" t="s">
        <v>1355</v>
      </c>
      <c r="Q164" s="304" t="s">
        <v>144</v>
      </c>
      <c r="R164" s="304" t="s">
        <v>185</v>
      </c>
      <c r="S164" s="305">
        <v>40087</v>
      </c>
      <c r="T164" s="286">
        <f ca="1">YEARFRAC(S164,$T$1)</f>
        <v>17.052777777777777</v>
      </c>
      <c r="U164" s="308">
        <f ca="1">Table9[[#This Row],[Years in PET]]</f>
        <v>17.052777777777777</v>
      </c>
      <c r="V164" s="304" t="s">
        <v>59</v>
      </c>
      <c r="W164" s="307">
        <f ca="1">Table9[[#This Row],[Age]]-($T$1-Table9[[#This Row],[Date of Appointment to Current Grade]])/365</f>
        <v>43.775342465753425</v>
      </c>
      <c r="X164" s="309">
        <f ca="1">($T$1-Table9[[#This Row],[Date of Appointment to Current Grade]])/365</f>
        <v>0.64008840372907927</v>
      </c>
      <c r="Y164" s="305">
        <v>46082</v>
      </c>
      <c r="Z164" s="304" t="s">
        <v>187</v>
      </c>
      <c r="AA164" s="305">
        <v>46082</v>
      </c>
      <c r="AB164" s="309">
        <f ca="1">($T$1-Table9[[#This Row],[Date in Position]])/365</f>
        <v>0.64008840372907927</v>
      </c>
      <c r="AC164" s="304" t="s">
        <v>183</v>
      </c>
      <c r="AD164" s="305">
        <v>45957</v>
      </c>
      <c r="AE164" s="304" t="s">
        <v>147</v>
      </c>
      <c r="AF164" s="304" t="s">
        <v>188</v>
      </c>
      <c r="AG164" s="47" t="s">
        <v>1356</v>
      </c>
      <c r="AH164" s="47" t="s">
        <v>1357</v>
      </c>
      <c r="AI164" s="47" t="s">
        <v>1358</v>
      </c>
      <c r="AJ164" s="48" t="s">
        <v>668</v>
      </c>
      <c r="AK164" s="48" t="s">
        <v>618</v>
      </c>
      <c r="AL164" s="42" t="s">
        <v>153</v>
      </c>
      <c r="AM164" s="369" t="s">
        <v>1359</v>
      </c>
      <c r="AN164" s="313">
        <v>3</v>
      </c>
      <c r="AO164" s="304">
        <v>3</v>
      </c>
      <c r="AP164" s="304">
        <v>2</v>
      </c>
      <c r="AQ164" s="304">
        <v>3</v>
      </c>
      <c r="AR164" s="304">
        <v>3</v>
      </c>
      <c r="AS164" s="304">
        <v>2</v>
      </c>
      <c r="AT164" s="304">
        <v>3</v>
      </c>
      <c r="AU164" s="304">
        <v>3</v>
      </c>
      <c r="AV164" s="304">
        <v>2</v>
      </c>
      <c r="AW164" s="304">
        <v>2</v>
      </c>
      <c r="AX164" s="304">
        <v>3</v>
      </c>
      <c r="AY164" s="304">
        <v>2</v>
      </c>
      <c r="AZ164" s="304">
        <v>3</v>
      </c>
      <c r="BA164" s="304">
        <v>3</v>
      </c>
      <c r="BB164" s="304">
        <v>1</v>
      </c>
      <c r="BC164" s="304">
        <v>2</v>
      </c>
      <c r="BD164" s="304">
        <v>2</v>
      </c>
      <c r="BE164" s="304">
        <v>2</v>
      </c>
      <c r="BF164" s="304">
        <v>2</v>
      </c>
      <c r="BG164" s="304">
        <v>1</v>
      </c>
      <c r="BH164" s="304">
        <v>1</v>
      </c>
      <c r="BI164" s="304">
        <v>2</v>
      </c>
      <c r="BJ164" s="304">
        <v>1</v>
      </c>
      <c r="BK164" s="314">
        <v>1</v>
      </c>
      <c r="BL164" s="325">
        <f>IF(AND(All!$V164="P1",All!$AE164="RDP"),Ruler!E$6,IF(AND(All!$V164="P2",All!$AE164="RDP"),Ruler!E$7,IF(AND(All!$V164="P3",All!$AE164="RDP"),Ruler!E$8,IF(AND(All!$V164="P4",All!$AE164="RDP"),Ruler!E$9,IF(AND(All!$V164="P5",All!$AE164="RDP"),Ruler!E$10,IF(AND(All!$V164="P6",All!$AE164="RDP"),Ruler!E$11,IF(AND(All!$V164="P7",All!$AE164="RDP"),Ruler!E$12,IF(AND(All!$V164="P8",All!$AE164="RDP"),Ruler!E$13,IF(AND(All!$V164="P9",All!$AE164="RDP"),Ruler!E$14,IF(AND(All!$V164="P1",All!$AE164="RMS"),Ruler!E$6,IF(AND(All!$V164="P2",All!$AE164="RMS"),Ruler!E$15,IF(AND(All!$V164="P3",All!$AE164="RMS"),Ruler!E$16,IF(AND(All!$V164="P4",All!$AE164="RMS"),Ruler!E$17,IF(AND(All!$V164="P5",All!$AE164="RMS"),Ruler!E$18,IF(AND(All!$V164="P6",All!$AE164="RMS"),Ruler!E$19,IF(AND(All!$V164="P7",All!$AE164="RMS"),Ruler!E$20,IF(AND(All!$V164="P8",All!$AE164="RMS"),Ruler!E$21,IF(AND(All!$V164="P9",All!$AE164="RMS"),Ruler!E$22,IF(AND(All!$V164="P1",All!$AE164="RSS"),Ruler!E$6,IF(AND(All!$V164="P2",All!$AE164="RSS"),Ruler!E$23,IF(AND(All!$V164="P3",All!$AE164="RSS"),Ruler!E$24,IF(AND(All!$V164="P4",All!$AE164="RSS"),Ruler!E$25,IF(AND(All!$V164="P5",All!$AE164="RSS"),Ruler!E$26,IF(AND(All!$V164="P6",All!$AE164="RSS"),Ruler!E$27,IF(AND(All!$V164="P7",All!$AE164="RSS"),Ruler!E$28,IF(AND(All!$V164="P8",All!$AE164="RSS"),Ruler!E$29,IF(AND(All!$V164="P9",All!$AE164="RSS"),Ruler!E$30,0)))))))))))))))))))))))))))</f>
        <v>3</v>
      </c>
      <c r="BM164" s="325">
        <f>IF(AND(All!$V164="P1",All!$AE164="RDP"),Ruler!F$6,IF(AND(All!$V164="P2",All!$AE164="RDP"),Ruler!F$7,IF(AND(All!$V164="P3",All!$AE164="RDP"),Ruler!F$8,IF(AND(All!$V164="P4",All!$AE164="RDP"),Ruler!F$9,IF(AND(All!$V164="P5",All!$AE164="RDP"),Ruler!F$10,IF(AND(All!$V164="P6",All!$AE164="RDP"),Ruler!F$11,IF(AND(All!$V164="P7",All!$AE164="RDP"),Ruler!F$12,IF(AND(All!$V164="P8",All!$AE164="RDP"),Ruler!F$13,IF(AND(All!$V164="P9",All!$AE164="RDP"),Ruler!F$14,IF(AND(All!$V164="P1",All!$AE164="RMS"),Ruler!F$6,IF(AND(All!$V164="P2",All!$AE164="RMS"),Ruler!F$15,IF(AND(All!$V164="P3",All!$AE164="RMS"),Ruler!F$16,IF(AND(All!$V164="P4",All!$AE164="RMS"),Ruler!F$17,IF(AND(All!$V164="P5",All!$AE164="RMS"),Ruler!F$18,IF(AND(All!$V164="P6",All!$AE164="RMS"),Ruler!F$19,IF(AND(All!$V164="P7",All!$AE164="RMS"),Ruler!F$20,IF(AND(All!$V164="P8",All!$AE164="RMS"),Ruler!F$21,IF(AND(All!$V164="P9",All!$AE164="RMS"),Ruler!F$22,IF(AND(All!$V164="P1",All!$AE164="RSS"),Ruler!F$6,IF(AND(All!$V164="P2",All!$AE164="RSS"),Ruler!F$23,IF(AND(All!$V164="P3",All!$AE164="RSS"),Ruler!F$24,IF(AND(All!$V164="P4",All!$AE164="RSS"),Ruler!F$25,IF(AND(All!$V164="P5",All!$AE164="RSS"),Ruler!F$26,IF(AND(All!$V164="P6",All!$AE164="RSS"),Ruler!F$27,IF(AND(All!$V164="P7",All!$AE164="RSS"),Ruler!F$28,IF(AND(All!$V164="P8",All!$AE164="RSS"),Ruler!F$29,IF(AND(All!$V164="P9",All!$AE164="RSS"),Ruler!F$30,0)))))))))))))))))))))))))))</f>
        <v>3</v>
      </c>
      <c r="BN164" s="325">
        <f>IF(AND(All!$V164="P1",All!$AE164="RDP"),Ruler!G$6,IF(AND(All!$V164="P2",All!$AE164="RDP"),Ruler!G$7,IF(AND(All!$V164="P3",All!$AE164="RDP"),Ruler!G$8,IF(AND(All!$V164="P4",All!$AE164="RDP"),Ruler!G$9,IF(AND(All!$V164="P5",All!$AE164="RDP"),Ruler!G$10,IF(AND(All!$V164="P6",All!$AE164="RDP"),Ruler!G$11,IF(AND(All!$V164="P7",All!$AE164="RDP"),Ruler!G$12,IF(AND(All!$V164="P8",All!$AE164="RDP"),Ruler!G$13,IF(AND(All!$V164="P9",All!$AE164="RDP"),Ruler!G$14,IF(AND(All!$V164="P1",All!$AE164="RMS"),Ruler!G$6,IF(AND(All!$V164="P2",All!$AE164="RMS"),Ruler!G$15,IF(AND(All!$V164="P3",All!$AE164="RMS"),Ruler!G$16,IF(AND(All!$V164="P4",All!$AE164="RMS"),Ruler!G$17,IF(AND(All!$V164="P5",All!$AE164="RMS"),Ruler!G$18,IF(AND(All!$V164="P6",All!$AE164="RMS"),Ruler!G$19,IF(AND(All!$V164="P7",All!$AE164="RMS"),Ruler!G$20,IF(AND(All!$V164="P8",All!$AE164="RMS"),Ruler!G$21,IF(AND(All!$V164="P9",All!$AE164="RMS"),Ruler!G$22,IF(AND(All!$V164="P1",All!$AE164="RSS"),Ruler!G$6,IF(AND(All!$V164="P2",All!$AE164="RSS"),Ruler!G$23,IF(AND(All!$V164="P3",All!$AE164="RSS"),Ruler!G$24,IF(AND(All!$V164="P4",All!$AE164="RSS"),Ruler!G$25,IF(AND(All!$V164="P5",All!$AE164="RSS"),Ruler!G$26,IF(AND(All!$V164="P6",All!$AE164="RSS"),Ruler!G$27,IF(AND(All!$V164="P7",All!$AE164="RSS"),Ruler!G$28,IF(AND(All!$V164="P8",All!$AE164="RSS"),Ruler!G$29,IF(AND(All!$V164="P9",All!$AE164="RSS"),Ruler!G$30,0)))))))))))))))))))))))))))</f>
        <v>3</v>
      </c>
      <c r="BO164" s="325">
        <f>IF(AND(All!$V164="P1",All!$AE164="RDP"),Ruler!H$6,IF(AND(All!$V164="P2",All!$AE164="RDP"),Ruler!H$7,IF(AND(All!$V164="P3",All!$AE164="RDP"),Ruler!H$8,IF(AND(All!$V164="P4",All!$AE164="RDP"),Ruler!H$9,IF(AND(All!$V164="P5",All!$AE164="RDP"),Ruler!H$10,IF(AND(All!$V164="P6",All!$AE164="RDP"),Ruler!H$11,IF(AND(All!$V164="P7",All!$AE164="RDP"),Ruler!H$12,IF(AND(All!$V164="P8",All!$AE164="RDP"),Ruler!H$13,IF(AND(All!$V164="P9",All!$AE164="RDP"),Ruler!H$14,IF(AND(All!$V164="P1",All!$AE164="RMS"),Ruler!H$6,IF(AND(All!$V164="P2",All!$AE164="RMS"),Ruler!H$15,IF(AND(All!$V164="P3",All!$AE164="RMS"),Ruler!H$16,IF(AND(All!$V164="P4",All!$AE164="RMS"),Ruler!H$17,IF(AND(All!$V164="P5",All!$AE164="RMS"),Ruler!H$18,IF(AND(All!$V164="P6",All!$AE164="RMS"),Ruler!H$19,IF(AND(All!$V164="P7",All!$AE164="RMS"),Ruler!H$20,IF(AND(All!$V164="P8",All!$AE164="RMS"),Ruler!H$21,IF(AND(All!$V164="P9",All!$AE164="RMS"),Ruler!H$22,IF(AND(All!$V164="P1",All!$AE164="RSS"),Ruler!H$6,IF(AND(All!$V164="P2",All!$AE164="RSS"),Ruler!H$23,IF(AND(All!$V164="P3",All!$AE164="RSS"),Ruler!H$24,IF(AND(All!$V164="P4",All!$AE164="RSS"),Ruler!H$25,IF(AND(All!$V164="P5",All!$AE164="RSS"),Ruler!H$26,IF(AND(All!$V164="P6",All!$AE164="RSS"),Ruler!H$27,IF(AND(All!$V164="P7",All!$AE164="RSS"),Ruler!H$28,IF(AND(All!$V164="P8",All!$AE164="RSS"),Ruler!H$29,IF(AND(All!$V164="P9",All!$AE164="RSS"),Ruler!H$30,0)))))))))))))))))))))))))))</f>
        <v>3</v>
      </c>
      <c r="BP164" s="325">
        <f>IF(AND(All!$V164="P1",All!$AE164="RDP"),Ruler!I$6,IF(AND(All!$V164="P2",All!$AE164="RDP"),Ruler!I$7,IF(AND(All!$V164="P3",All!$AE164="RDP"),Ruler!I$8,IF(AND(All!$V164="P4",All!$AE164="RDP"),Ruler!I$9,IF(AND(All!$V164="P5",All!$AE164="RDP"),Ruler!I$10,IF(AND(All!$V164="P6",All!$AE164="RDP"),Ruler!I$11,IF(AND(All!$V164="P7",All!$AE164="RDP"),Ruler!I$12,IF(AND(All!$V164="P8",All!$AE164="RDP"),Ruler!I$13,IF(AND(All!$V164="P9",All!$AE164="RDP"),Ruler!I$14,IF(AND(All!$V164="P1",All!$AE164="RMS"),Ruler!I$6,IF(AND(All!$V164="P2",All!$AE164="RMS"),Ruler!I$15,IF(AND(All!$V164="P3",All!$AE164="RMS"),Ruler!I$16,IF(AND(All!$V164="P4",All!$AE164="RMS"),Ruler!I$17,IF(AND(All!$V164="P5",All!$AE164="RMS"),Ruler!I$18,IF(AND(All!$V164="P6",All!$AE164="RMS"),Ruler!I$19,IF(AND(All!$V164="P7",All!$AE164="RMS"),Ruler!I$20,IF(AND(All!$V164="P8",All!$AE164="RMS"),Ruler!I$21,IF(AND(All!$V164="P9",All!$AE164="RMS"),Ruler!I$22,IF(AND(All!$V164="P1",All!$AE164="RSS"),Ruler!I$6,IF(AND(All!$V164="P2",All!$AE164="RSS"),Ruler!I$23,IF(AND(All!$V164="P3",All!$AE164="RSS"),Ruler!I$24,IF(AND(All!$V164="P4",All!$AE164="RSS"),Ruler!I$25,IF(AND(All!$V164="P5",All!$AE164="RSS"),Ruler!I$26,IF(AND(All!$V164="P6",All!$AE164="RSS"),Ruler!I$27,IF(AND(All!$V164="P7",All!$AE164="RSS"),Ruler!I$28,IF(AND(All!$V164="P8",All!$AE164="RSS"),Ruler!I$29,IF(AND(All!$V164="P9",All!$AE164="RSS"),Ruler!I$30,0)))))))))))))))))))))))))))</f>
        <v>3</v>
      </c>
      <c r="BQ164" s="325">
        <f>IF(AND(All!$V164="P1",All!$AE164="RDP"),Ruler!J$6,IF(AND(All!$V164="P2",All!$AE164="RDP"),Ruler!J$7,IF(AND(All!$V164="P3",All!$AE164="RDP"),Ruler!J$8,IF(AND(All!$V164="P4",All!$AE164="RDP"),Ruler!J$9,IF(AND(All!$V164="P5",All!$AE164="RDP"),Ruler!J$10,IF(AND(All!$V164="P6",All!$AE164="RDP"),Ruler!J$11,IF(AND(All!$V164="P7",All!$AE164="RDP"),Ruler!J$12,IF(AND(All!$V164="P8",All!$AE164="RDP"),Ruler!J$13,IF(AND(All!$V164="P9",All!$AE164="RDP"),Ruler!J$14,IF(AND(All!$V164="P1",All!$AE164="RMS"),Ruler!J$6,IF(AND(All!$V164="P2",All!$AE164="RMS"),Ruler!J$15,IF(AND(All!$V164="P3",All!$AE164="RMS"),Ruler!J$16,IF(AND(All!$V164="P4",All!$AE164="RMS"),Ruler!J$17,IF(AND(All!$V164="P5",All!$AE164="RMS"),Ruler!J$18,IF(AND(All!$V164="P6",All!$AE164="RMS"),Ruler!J$19,IF(AND(All!$V164="P7",All!$AE164="RMS"),Ruler!J$20,IF(AND(All!$V164="P8",All!$AE164="RMS"),Ruler!J$21,IF(AND(All!$V164="P9",All!$AE164="RMS"),Ruler!J$22,IF(AND(All!$V164="P1",All!$AE164="RSS"),Ruler!J$6,IF(AND(All!$V164="P2",All!$AE164="RSS"),Ruler!J$23,IF(AND(All!$V164="P3",All!$AE164="RSS"),Ruler!J$24,IF(AND(All!$V164="P4",All!$AE164="RSS"),Ruler!J$25,IF(AND(All!$V164="P5",All!$AE164="RSS"),Ruler!J$26,IF(AND(All!$V164="P6",All!$AE164="RSS"),Ruler!J$27,IF(AND(All!$V164="P7",All!$AE164="RSS"),Ruler!J$28,IF(AND(All!$V164="P8",All!$AE164="RSS"),Ruler!J$29,IF(AND(All!$V164="P9",All!$AE164="RSS"),Ruler!J$30,0)))))))))))))))))))))))))))</f>
        <v>2</v>
      </c>
      <c r="BR164" s="325">
        <f>IF(AND(All!$V164="P1",All!$AE164="RDP"),Ruler!K$6,IF(AND(All!$V164="P2",All!$AE164="RDP"),Ruler!K$7,IF(AND(All!$V164="P3",All!$AE164="RDP"),Ruler!K$8,IF(AND(All!$V164="P4",All!$AE164="RDP"),Ruler!K$9,IF(AND(All!$V164="P5",All!$AE164="RDP"),Ruler!K$10,IF(AND(All!$V164="P6",All!$AE164="RDP"),Ruler!K$11,IF(AND(All!$V164="P7",All!$AE164="RDP"),Ruler!K$12,IF(AND(All!$V164="P8",All!$AE164="RDP"),Ruler!K$13,IF(AND(All!$V164="P9",All!$AE164="RDP"),Ruler!K$14,IF(AND(All!$V164="P1",All!$AE164="RMS"),Ruler!K$6,IF(AND(All!$V164="P2",All!$AE164="RMS"),Ruler!K$15,IF(AND(All!$V164="P3",All!$AE164="RMS"),Ruler!K$16,IF(AND(All!$V164="P4",All!$AE164="RMS"),Ruler!K$17,IF(AND(All!$V164="P5",All!$AE164="RMS"),Ruler!K$18,IF(AND(All!$V164="P6",All!$AE164="RMS"),Ruler!K$19,IF(AND(All!$V164="P7",All!$AE164="RMS"),Ruler!K$20,IF(AND(All!$V164="P8",All!$AE164="RMS"),Ruler!K$21,IF(AND(All!$V164="P9",All!$AE164="RMS"),Ruler!K$22,IF(AND(All!$V164="P1",All!$AE164="RSS"),Ruler!K$6,IF(AND(All!$V164="P2",All!$AE164="RSS"),Ruler!K$23,IF(AND(All!$V164="P3",All!$AE164="RSS"),Ruler!K$24,IF(AND(All!$V164="P4",All!$AE164="RSS"),Ruler!K$25,IF(AND(All!$V164="P5",All!$AE164="RSS"),Ruler!K$26,IF(AND(All!$V164="P6",All!$AE164="RSS"),Ruler!K$27,IF(AND(All!$V164="P7",All!$AE164="RSS"),Ruler!K$28,IF(AND(All!$V164="P8",All!$AE164="RSS"),Ruler!K$29,IF(AND(All!$V164="P9",All!$AE164="RSS"),Ruler!K$30,0)))))))))))))))))))))))))))</f>
        <v>3</v>
      </c>
      <c r="BS164" s="325">
        <f>IF(AND(All!$V164="P1",All!$AE164="RDP"),Ruler!L$6,IF(AND(All!$V164="P2",All!$AE164="RDP"),Ruler!L$7,IF(AND(All!$V164="P3",All!$AE164="RDP"),Ruler!L$8,IF(AND(All!$V164="P4",All!$AE164="RDP"),Ruler!L$9,IF(AND(All!$V164="P5",All!$AE164="RDP"),Ruler!L$10,IF(AND(All!$V164="P6",All!$AE164="RDP"),Ruler!L$11,IF(AND(All!$V164="P7",All!$AE164="RDP"),Ruler!L$12,IF(AND(All!$V164="P8",All!$AE164="RDP"),Ruler!L$13,IF(AND(All!$V164="P9",All!$AE164="RDP"),Ruler!L$14,IF(AND(All!$V164="P1",All!$AE164="RMS"),Ruler!L$6,IF(AND(All!$V164="P2",All!$AE164="RMS"),Ruler!L$15,IF(AND(All!$V164="P3",All!$AE164="RMS"),Ruler!L$16,IF(AND(All!$V164="P4",All!$AE164="RMS"),Ruler!L$17,IF(AND(All!$V164="P5",All!$AE164="RMS"),Ruler!L$18,IF(AND(All!$V164="P6",All!$AE164="RMS"),Ruler!L$19,IF(AND(All!$V164="P7",All!$AE164="RMS"),Ruler!L$20,IF(AND(All!$V164="P8",All!$AE164="RMS"),Ruler!L$21,IF(AND(All!$V164="P9",All!$AE164="RMS"),Ruler!L$22,IF(AND(All!$V164="P1",All!$AE164="RSS"),Ruler!L$6,IF(AND(All!$V164="P2",All!$AE164="RSS"),Ruler!L$23,IF(AND(All!$V164="P3",All!$AE164="RSS"),Ruler!L$24,IF(AND(All!$V164="P4",All!$AE164="RSS"),Ruler!L$25,IF(AND(All!$V164="P5",All!$AE164="RSS"),Ruler!L$26,IF(AND(All!$V164="P6",All!$AE164="RSS"),Ruler!L$27,IF(AND(All!$V164="P7",All!$AE164="RSS"),Ruler!L$28,IF(AND(All!$V164="P8",All!$AE164="RSS"),Ruler!L$29,IF(AND(All!$V164="P9",All!$AE164="RSS"),Ruler!L$30,0)))))))))))))))))))))))))))</f>
        <v>3</v>
      </c>
      <c r="BT164" s="325">
        <f>IF(AND(All!$V164="P1",All!$AE164="RDP"),Ruler!M$6,IF(AND(All!$V164="P2",All!$AE164="RDP"),Ruler!M$7,IF(AND(All!$V164="P3",All!$AE164="RDP"),Ruler!M$8,IF(AND(All!$V164="P4",All!$AE164="RDP"),Ruler!M$9,IF(AND(All!$V164="P5",All!$AE164="RDP"),Ruler!M$10,IF(AND(All!$V164="P6",All!$AE164="RDP"),Ruler!M$11,IF(AND(All!$V164="P7",All!$AE164="RDP"),Ruler!M$12,IF(AND(All!$V164="P8",All!$AE164="RDP"),Ruler!M$13,IF(AND(All!$V164="P9",All!$AE164="RDP"),Ruler!M$14,IF(AND(All!$V164="P1",All!$AE164="RMS"),Ruler!M$6,IF(AND(All!$V164="P2",All!$AE164="RMS"),Ruler!M$15,IF(AND(All!$V164="P3",All!$AE164="RMS"),Ruler!M$16,IF(AND(All!$V164="P4",All!$AE164="RMS"),Ruler!M$17,IF(AND(All!$V164="P5",All!$AE164="RMS"),Ruler!M$18,IF(AND(All!$V164="P6",All!$AE164="RMS"),Ruler!M$19,IF(AND(All!$V164="P7",All!$AE164="RMS"),Ruler!M$20,IF(AND(All!$V164="P8",All!$AE164="RMS"),Ruler!M$21,IF(AND(All!$V164="P9",All!$AE164="RMS"),Ruler!M$22,IF(AND(All!$V164="P1",All!$AE164="RSS"),Ruler!M$6,IF(AND(All!$V164="P2",All!$AE164="RSS"),Ruler!M$23,IF(AND(All!$V164="P3",All!$AE164="RSS"),Ruler!M$24,IF(AND(All!$V164="P4",All!$AE164="RSS"),Ruler!M$25,IF(AND(All!$V164="P5",All!$AE164="RSS"),Ruler!M$26,IF(AND(All!$V164="P6",All!$AE164="RSS"),Ruler!M$27,IF(AND(All!$V164="P7",All!$AE164="RSS"),Ruler!M$28,IF(AND(All!$V164="P8",All!$AE164="RSS"),Ruler!M$29,IF(AND(All!$V164="P9",All!$AE164="RSS"),Ruler!M$30,0)))))))))))))))))))))))))))</f>
        <v>3</v>
      </c>
      <c r="BU164" s="325">
        <f>IF(AND(All!$V164="P1",All!$AE164="RDP"),Ruler!N$6,IF(AND(All!$V164="P2",All!$AE164="RDP"),Ruler!N$7,IF(AND(All!$V164="P3",All!$AE164="RDP"),Ruler!N$8,IF(AND(All!$V164="P4",All!$AE164="RDP"),Ruler!N$9,IF(AND(All!$V164="P5",All!$AE164="RDP"),Ruler!N$10,IF(AND(All!$V164="P6",All!$AE164="RDP"),Ruler!N$11,IF(AND(All!$V164="P7",All!$AE164="RDP"),Ruler!N$12,IF(AND(All!$V164="P8",All!$AE164="RDP"),Ruler!N$13,IF(AND(All!$V164="P9",All!$AE164="RDP"),Ruler!N$14,IF(AND(All!$V164="P1",All!$AE164="RMS"),Ruler!N$6,IF(AND(All!$V164="P2",All!$AE164="RMS"),Ruler!N$15,IF(AND(All!$V164="P3",All!$AE164="RMS"),Ruler!N$16,IF(AND(All!$V164="P4",All!$AE164="RMS"),Ruler!N$17,IF(AND(All!$V164="P5",All!$AE164="RMS"),Ruler!N$18,IF(AND(All!$V164="P6",All!$AE164="RMS"),Ruler!N$19,IF(AND(All!$V164="P7",All!$AE164="RMS"),Ruler!N$20,IF(AND(All!$V164="P8",All!$AE164="RMS"),Ruler!N$21,IF(AND(All!$V164="P9",All!$AE164="RMS"),Ruler!N$22,IF(AND(All!$V164="P1",All!$AE164="RSS"),Ruler!N$6,IF(AND(All!$V164="P2",All!$AE164="RSS"),Ruler!N$23,IF(AND(All!$V164="P3",All!$AE164="RSS"),Ruler!N$24,IF(AND(All!$V164="P4",All!$AE164="RSS"),Ruler!N$25,IF(AND(All!$V164="P5",All!$AE164="RSS"),Ruler!N$26,IF(AND(All!$V164="P6",All!$AE164="RSS"),Ruler!N$27,IF(AND(All!$V164="P7",All!$AE164="RSS"),Ruler!N$28,IF(AND(All!$V164="P8",All!$AE164="RSS"),Ruler!N$29,IF(AND(All!$V164="P9",All!$AE164="RSS"),Ruler!N$30,0)))))))))))))))))))))))))))</f>
        <v>2</v>
      </c>
      <c r="BV164" s="325">
        <f>IF(AND(All!$V164="P1",All!$AE164="RDP"),Ruler!O$6,IF(AND(All!$V164="P2",All!$AE164="RDP"),Ruler!O$7,IF(AND(All!$V164="P3",All!$AE164="RDP"),Ruler!O$8,IF(AND(All!$V164="P4",All!$AE164="RDP"),Ruler!O$9,IF(AND(All!$V164="P5",All!$AE164="RDP"),Ruler!O$10,IF(AND(All!$V164="P6",All!$AE164="RDP"),Ruler!O$11,IF(AND(All!$V164="P7",All!$AE164="RDP"),Ruler!O$12,IF(AND(All!$V164="P8",All!$AE164="RDP"),Ruler!O$13,IF(AND(All!$V164="P9",All!$AE164="RDP"),Ruler!O$14,IF(AND(All!$V164="P1",All!$AE164="RMS"),Ruler!O$6,IF(AND(All!$V164="P2",All!$AE164="RMS"),Ruler!O$15,IF(AND(All!$V164="P3",All!$AE164="RMS"),Ruler!O$16,IF(AND(All!$V164="P4",All!$AE164="RMS"),Ruler!O$17,IF(AND(All!$V164="P5",All!$AE164="RMS"),Ruler!O$18,IF(AND(All!$V164="P6",All!$AE164="RMS"),Ruler!O$19,IF(AND(All!$V164="P7",All!$AE164="RMS"),Ruler!O$20,IF(AND(All!$V164="P8",All!$AE164="RMS"),Ruler!O$21,IF(AND(All!$V164="P9",All!$AE164="RMS"),Ruler!O$22,IF(AND(All!$V164="P1",All!$AE164="RSS"),Ruler!O$6,IF(AND(All!$V164="P2",All!$AE164="RSS"),Ruler!O$23,IF(AND(All!$V164="P3",All!$AE164="RSS"),Ruler!O$24,IF(AND(All!$V164="P4",All!$AE164="RSS"),Ruler!O$25,IF(AND(All!$V164="P5",All!$AE164="RSS"),Ruler!O$26,IF(AND(All!$V164="P6",All!$AE164="RSS"),Ruler!O$27,IF(AND(All!$V164="P7",All!$AE164="RSS"),Ruler!O$28,IF(AND(All!$V164="P8",All!$AE164="RSS"),Ruler!O$29,IF(AND(All!$V164="P9",All!$AE164="RSS"),Ruler!O$30,0)))))))))))))))))))))))))))</f>
        <v>3</v>
      </c>
      <c r="BW164" s="325">
        <f>IF(AND(All!$V164="P1",All!$AE164="RDP"),Ruler!P$6,IF(AND(All!$V164="P2",All!$AE164="RDP"),Ruler!P$7,IF(AND(All!$V164="P3",All!$AE164="RDP"),Ruler!P$8,IF(AND(All!$V164="P4",All!$AE164="RDP"),Ruler!P$9,IF(AND(All!$V164="P5",All!$AE164="RDP"),Ruler!P$10,IF(AND(All!$V164="P6",All!$AE164="RDP"),Ruler!P$11,IF(AND(All!$V164="P7",All!$AE164="RDP"),Ruler!P$12,IF(AND(All!$V164="P8",All!$AE164="RDP"),Ruler!P$13,IF(AND(All!$V164="P9",All!$AE164="RDP"),Ruler!P$14,IF(AND(All!$V164="P1",All!$AE164="RMS"),Ruler!P$6,IF(AND(All!$V164="P2",All!$AE164="RMS"),Ruler!P$15,IF(AND(All!$V164="P3",All!$AE164="RMS"),Ruler!P$16,IF(AND(All!$V164="P4",All!$AE164="RMS"),Ruler!P$17,IF(AND(All!$V164="P5",All!$AE164="RMS"),Ruler!P$18,IF(AND(All!$V164="P6",All!$AE164="RMS"),Ruler!P$19,IF(AND(All!$V164="P7",All!$AE164="RMS"),Ruler!P$20,IF(AND(All!$V164="P8",All!$AE164="RMS"),Ruler!P$21,IF(AND(All!$V164="P9",All!$AE164="RMS"),Ruler!P$22,IF(AND(All!$V164="P1",All!$AE164="RSS"),Ruler!P$6,IF(AND(All!$V164="P2",All!$AE164="RSS"),Ruler!P$23,IF(AND(All!$V164="P3",All!$AE164="RSS"),Ruler!P$24,IF(AND(All!$V164="P4",All!$AE164="RSS"),Ruler!P$25,IF(AND(All!$V164="P5",All!$AE164="RSS"),Ruler!P$26,IF(AND(All!$V164="P6",All!$AE164="RSS"),Ruler!P$27,IF(AND(All!$V164="P7",All!$AE164="RSS"),Ruler!P$28,IF(AND(All!$V164="P8",All!$AE164="RSS"),Ruler!P$29,IF(AND(All!$V164="P9",All!$AE164="RSS"),Ruler!P$30,0)))))))))))))))))))))))))))</f>
        <v>3</v>
      </c>
      <c r="BX164" s="325">
        <f>IF(AND(All!$V164="P1",All!$AE164="RDP"),Ruler!Q$6,IF(AND(All!$V164="P2",All!$AE164="RDP"),Ruler!Q$7,IF(AND(All!$V164="P3",All!$AE164="RDP"),Ruler!Q$8,IF(AND(All!$V164="P4",All!$AE164="RDP"),Ruler!Q$9,IF(AND(All!$V164="P5",All!$AE164="RDP"),Ruler!Q$10,IF(AND(All!$V164="P6",All!$AE164="RDP"),Ruler!Q$11,IF(AND(All!$V164="P7",All!$AE164="RDP"),Ruler!Q$12,IF(AND(All!$V164="P8",All!$AE164="RDP"),Ruler!Q$13,IF(AND(All!$V164="P9",All!$AE164="RDP"),Ruler!Q$14,IF(AND(All!$V164="P1",All!$AE164="RMS"),Ruler!Q$6,IF(AND(All!$V164="P2",All!$AE164="RMS"),Ruler!Q$15,IF(AND(All!$V164="P3",All!$AE164="RMS"),Ruler!Q$16,IF(AND(All!$V164="P4",All!$AE164="RMS"),Ruler!Q$17,IF(AND(All!$V164="P5",All!$AE164="RMS"),Ruler!Q$18,IF(AND(All!$V164="P6",All!$AE164="RMS"),Ruler!Q$19,IF(AND(All!$V164="P7",All!$AE164="RMS"),Ruler!Q$20,IF(AND(All!$V164="P8",All!$AE164="RMS"),Ruler!Q$21,IF(AND(All!$V164="P9",All!$AE164="RMS"),Ruler!Q$22,IF(AND(All!$V164="P1",All!$AE164="RSS"),Ruler!Q$6,IF(AND(All!$V164="P2",All!$AE164="RSS"),Ruler!Q$23,IF(AND(All!$V164="P3",All!$AE164="RSS"),Ruler!Q$24,IF(AND(All!$V164="P4",All!$AE164="RSS"),Ruler!Q$25,IF(AND(All!$V164="P5",All!$AE164="RSS"),Ruler!Q$26,IF(AND(All!$V164="P6",All!$AE164="RSS"),Ruler!Q$27,IF(AND(All!$V164="P7",All!$AE164="RSS"),Ruler!Q$28,IF(AND(All!$V164="P8",All!$AE164="RSS"),Ruler!Q$29,IF(AND(All!$V164="P9",All!$AE164="RSS"),Ruler!Q$30,0)))))))))))))))))))))))))))</f>
        <v>3</v>
      </c>
      <c r="BY164" s="325">
        <f>IF(AND(All!$V164="P1",All!$AE164="RDP"),Ruler!R$6,IF(AND(All!$V164="P2",All!$AE164="RDP"),Ruler!R$7,IF(AND(All!$V164="P3",All!$AE164="RDP"),Ruler!R$8,IF(AND(All!$V164="P4",All!$AE164="RDP"),Ruler!R$9,IF(AND(All!$V164="P5",All!$AE164="RDP"),Ruler!R$10,IF(AND(All!$V164="P6",All!$AE164="RDP"),Ruler!R$11,IF(AND(All!$V164="P7",All!$AE164="RDP"),Ruler!R$12,IF(AND(All!$V164="P8",All!$AE164="RDP"),Ruler!R$13,IF(AND(All!$V164="P9",All!$AE164="RDP"),Ruler!R$14,IF(AND(All!$V164="P1",All!$AE164="RMS"),Ruler!R$6,IF(AND(All!$V164="P2",All!$AE164="RMS"),Ruler!R$15,IF(AND(All!$V164="P3",All!$AE164="RMS"),Ruler!R$16,IF(AND(All!$V164="P4",All!$AE164="RMS"),Ruler!R$17,IF(AND(All!$V164="P5",All!$AE164="RMS"),Ruler!R$18,IF(AND(All!$V164="P6",All!$AE164="RMS"),Ruler!R$19,IF(AND(All!$V164="P7",All!$AE164="RMS"),Ruler!R$20,IF(AND(All!$V164="P8",All!$AE164="RMS"),Ruler!R$21,IF(AND(All!$V164="P9",All!$AE164="RMS"),Ruler!R$22,IF(AND(All!$V164="P1",All!$AE164="RSS"),Ruler!R$6,IF(AND(All!$V164="P2",All!$AE164="RSS"),Ruler!R$23,IF(AND(All!$V164="P3",All!$AE164="RSS"),Ruler!R$24,IF(AND(All!$V164="P4",All!$AE164="RSS"),Ruler!R$25,IF(AND(All!$V164="P5",All!$AE164="RSS"),Ruler!R$26,IF(AND(All!$V164="P6",All!$AE164="RSS"),Ruler!R$27,IF(AND(All!$V164="P7",All!$AE164="RSS"),Ruler!R$28,IF(AND(All!$V164="P8",All!$AE164="RSS"),Ruler!R$29,IF(AND(All!$V164="P9",All!$AE164="RSS"),Ruler!R$30,0)))))))))))))))))))))))))))</f>
        <v>3</v>
      </c>
      <c r="BZ164" s="325">
        <f>IF(AND(All!$V164="P1",All!$AE164="RDP"),Ruler!S$6,IF(AND(All!$V164="P2",All!$AE164="RDP"),Ruler!S$7,IF(AND(All!$V164="P3",All!$AE164="RDP"),Ruler!S$8,IF(AND(All!$V164="P4",All!$AE164="RDP"),Ruler!S$9,IF(AND(All!$V164="P5",All!$AE164="RDP"),Ruler!S$10,IF(AND(All!$V164="P6",All!$AE164="RDP"),Ruler!S$11,IF(AND(All!$V164="P7",All!$AE164="RDP"),Ruler!S$12,IF(AND(All!$V164="P8",All!$AE164="RDP"),Ruler!S$13,IF(AND(All!$V164="P9",All!$AE164="RDP"),Ruler!S$14,IF(AND(All!$V164="P1",All!$AE164="RMS"),Ruler!S$6,IF(AND(All!$V164="P2",All!$AE164="RMS"),Ruler!S$15,IF(AND(All!$V164="P3",All!$AE164="RMS"),Ruler!S$16,IF(AND(All!$V164="P4",All!$AE164="RMS"),Ruler!S$17,IF(AND(All!$V164="P5",All!$AE164="RMS"),Ruler!S$18,IF(AND(All!$V164="P6",All!$AE164="RMS"),Ruler!S$19,IF(AND(All!$V164="P7",All!$AE164="RMS"),Ruler!S$20,IF(AND(All!$V164="P8",All!$AE164="RMS"),Ruler!S$21,IF(AND(All!$V164="P9",All!$AE164="RMS"),Ruler!S$22,IF(AND(All!$V164="P1",All!$AE164="RSS"),Ruler!S$6,IF(AND(All!$V164="P2",All!$AE164="RSS"),Ruler!S$23,IF(AND(All!$V164="P3",All!$AE164="RSS"),Ruler!S$24,IF(AND(All!$V164="P4",All!$AE164="RSS"),Ruler!S$25,IF(AND(All!$V164="P5",All!$AE164="RSS"),Ruler!S$26,IF(AND(All!$V164="P6",All!$AE164="RSS"),Ruler!S$27,IF(AND(All!$V164="P7",All!$AE164="RSS"),Ruler!S$28,IF(AND(All!$V164="P8",All!$AE164="RSS"),Ruler!S$29,IF(AND(All!$V164="P9",All!$AE164="RSS"),Ruler!S$30,0)))))))))))))))))))))))))))</f>
        <v>2</v>
      </c>
      <c r="CA164" s="325">
        <f>IF(AND(All!$V164="P1",All!$AE164="RDP"),Ruler!T$6,IF(AND(All!$V164="P2",All!$AE164="RDP"),Ruler!T$7,IF(AND(All!$V164="P3",All!$AE164="RDP"),Ruler!T$8,IF(AND(All!$V164="P4",All!$AE164="RDP"),Ruler!T$9,IF(AND(All!$V164="P5",All!$AE164="RDP"),Ruler!T$10,IF(AND(All!$V164="P6",All!$AE164="RDP"),Ruler!T$11,IF(AND(All!$V164="P7",All!$AE164="RDP"),Ruler!T$12,IF(AND(All!$V164="P8",All!$AE164="RDP"),Ruler!T$13,IF(AND(All!$V164="P9",All!$AE164="RDP"),Ruler!T$14,IF(AND(All!$V164="P1",All!$AE164="RMS"),Ruler!T$6,IF(AND(All!$V164="P2",All!$AE164="RMS"),Ruler!T$15,IF(AND(All!$V164="P3",All!$AE164="RMS"),Ruler!T$16,IF(AND(All!$V164="P4",All!$AE164="RMS"),Ruler!T$17,IF(AND(All!$V164="P5",All!$AE164="RMS"),Ruler!T$18,IF(AND(All!$V164="P6",All!$AE164="RMS"),Ruler!T$19,IF(AND(All!$V164="P7",All!$AE164="RMS"),Ruler!T$20,IF(AND(All!$V164="P8",All!$AE164="RMS"),Ruler!T$21,IF(AND(All!$V164="P9",All!$AE164="RMS"),Ruler!T$22,IF(AND(All!$V164="P1",All!$AE164="RSS"),Ruler!T$6,IF(AND(All!$V164="P2",All!$AE164="RSS"),Ruler!T$23,IF(AND(All!$V164="P3",All!$AE164="RSS"),Ruler!T$24,IF(AND(All!$V164="P4",All!$AE164="RSS"),Ruler!T$25,IF(AND(All!$V164="P5",All!$AE164="RSS"),Ruler!T$26,IF(AND(All!$V164="P6",All!$AE164="RSS"),Ruler!T$27,IF(AND(All!$V164="P7",All!$AE164="RSS"),Ruler!T$28,IF(AND(All!$V164="P8",All!$AE164="RSS"),Ruler!T$29,IF(AND(All!$V164="P9",All!$AE164="RSS"),Ruler!T$30,0)))))))))))))))))))))))))))</f>
        <v>2</v>
      </c>
      <c r="CB164" s="325">
        <f>IF(AND(All!$V164="P1",All!$AE164="RDP"),Ruler!U$6,IF(AND(All!$V164="P2",All!$AE164="RDP"),Ruler!U$7,IF(AND(All!$V164="P3",All!$AE164="RDP"),Ruler!U$8,IF(AND(All!$V164="P4",All!$AE164="RDP"),Ruler!U$9,IF(AND(All!$V164="P5",All!$AE164="RDP"),Ruler!U$10,IF(AND(All!$V164="P6",All!$AE164="RDP"),Ruler!U$11,IF(AND(All!$V164="P7",All!$AE164="RDP"),Ruler!U$12,IF(AND(All!$V164="P8",All!$AE164="RDP"),Ruler!U$13,IF(AND(All!$V164="P9",All!$AE164="RDP"),Ruler!U$14,IF(AND(All!$V164="P1",All!$AE164="RMS"),Ruler!U$6,IF(AND(All!$V164="P2",All!$AE164="RMS"),Ruler!U$15,IF(AND(All!$V164="P3",All!$AE164="RMS"),Ruler!U$16,IF(AND(All!$V164="P4",All!$AE164="RMS"),Ruler!U$17,IF(AND(All!$V164="P5",All!$AE164="RMS"),Ruler!U$18,IF(AND(All!$V164="P6",All!$AE164="RMS"),Ruler!U$19,IF(AND(All!$V164="P7",All!$AE164="RMS"),Ruler!U$20,IF(AND(All!$V164="P8",All!$AE164="RMS"),Ruler!U$21,IF(AND(All!$V164="P9",All!$AE164="RMS"),Ruler!U$22,IF(AND(All!$V164="P1",All!$AE164="RSS"),Ruler!U$6,IF(AND(All!$V164="P2",All!$AE164="RSS"),Ruler!U$23,IF(AND(All!$V164="P3",All!$AE164="RSS"),Ruler!U$24,IF(AND(All!$V164="P4",All!$AE164="RSS"),Ruler!U$25,IF(AND(All!$V164="P5",All!$AE164="RSS"),Ruler!U$26,IF(AND(All!$V164="P6",All!$AE164="RSS"),Ruler!U$27,IF(AND(All!$V164="P7",All!$AE164="RSS"),Ruler!U$28,IF(AND(All!$V164="P8",All!$AE164="RSS"),Ruler!U$29,IF(AND(All!$V164="P9",All!$AE164="RSS"),Ruler!U$30,0)))))))))))))))))))))))))))</f>
        <v>2</v>
      </c>
      <c r="CC164" s="325">
        <f>IF(AND(All!$V164="P1",All!$AE164="RDP"),Ruler!V$6,IF(AND(All!$V164="P2",All!$AE164="RDP"),Ruler!V$7,IF(AND(All!$V164="P3",All!$AE164="RDP"),Ruler!V$8,IF(AND(All!$V164="P4",All!$AE164="RDP"),Ruler!V$9,IF(AND(All!$V164="P5",All!$AE164="RDP"),Ruler!V$10,IF(AND(All!$V164="P6",All!$AE164="RDP"),Ruler!V$11,IF(AND(All!$V164="P7",All!$AE164="RDP"),Ruler!V$12,IF(AND(All!$V164="P8",All!$AE164="RDP"),Ruler!V$13,IF(AND(All!$V164="P9",All!$AE164="RDP"),Ruler!V$14,IF(AND(All!$V164="P1",All!$AE164="RMS"),Ruler!V$6,IF(AND(All!$V164="P2",All!$AE164="RMS"),Ruler!V$15,IF(AND(All!$V164="P3",All!$AE164="RMS"),Ruler!V$16,IF(AND(All!$V164="P4",All!$AE164="RMS"),Ruler!V$17,IF(AND(All!$V164="P5",All!$AE164="RMS"),Ruler!V$18,IF(AND(All!$V164="P6",All!$AE164="RMS"),Ruler!V$19,IF(AND(All!$V164="P7",All!$AE164="RMS"),Ruler!V$20,IF(AND(All!$V164="P8",All!$AE164="RMS"),Ruler!V$21,IF(AND(All!$V164="P9",All!$AE164="RMS"),Ruler!V$22,IF(AND(All!$V164="P1",All!$AE164="RSS"),Ruler!V$6,IF(AND(All!$V164="P2",All!$AE164="RSS"),Ruler!V$23,IF(AND(All!$V164="P3",All!$AE164="RSS"),Ruler!V$24,IF(AND(All!$V164="P4",All!$AE164="RSS"),Ruler!V$25,IF(AND(All!$V164="P5",All!$AE164="RSS"),Ruler!V$26,IF(AND(All!$V164="P6",All!$AE164="RSS"),Ruler!V$27,IF(AND(All!$V164="P7",All!$AE164="RSS"),Ruler!V$28,IF(AND(All!$V164="P8",All!$AE164="RSS"),Ruler!V$29,IF(AND(All!$V164="P9",All!$AE164="RSS"),Ruler!V$30,0)))))))))))))))))))))))))))</f>
        <v>2</v>
      </c>
      <c r="CD164" s="325">
        <f>IF(AND(All!$V164="P1",All!$AE164="RDP"),Ruler!W$6,IF(AND(All!$V164="P2",All!$AE164="RDP"),Ruler!W$7,IF(AND(All!$V164="P3",All!$AE164="RDP"),Ruler!W$8,IF(AND(All!$V164="P4",All!$AE164="RDP"),Ruler!W$9,IF(AND(All!$V164="P5",All!$AE164="RDP"),Ruler!W$10,IF(AND(All!$V164="P6",All!$AE164="RDP"),Ruler!W$11,IF(AND(All!$V164="P7",All!$AE164="RDP"),Ruler!W$12,IF(AND(All!$V164="P8",All!$AE164="RDP"),Ruler!W$13,IF(AND(All!$V164="P9",All!$AE164="RDP"),Ruler!W$14,IF(AND(All!$V164="P1",All!$AE164="RMS"),Ruler!W$6,IF(AND(All!$V164="P2",All!$AE164="RMS"),Ruler!W$15,IF(AND(All!$V164="P3",All!$AE164="RMS"),Ruler!W$16,IF(AND(All!$V164="P4",All!$AE164="RMS"),Ruler!W$17,IF(AND(All!$V164="P5",All!$AE164="RMS"),Ruler!W$18,IF(AND(All!$V164="P6",All!$AE164="RMS"),Ruler!W$19,IF(AND(All!$V164="P7",All!$AE164="RMS"),Ruler!W$20,IF(AND(All!$V164="P8",All!$AE164="RMS"),Ruler!W$21,IF(AND(All!$V164="P9",All!$AE164="RMS"),Ruler!W$22,IF(AND(All!$V164="P1",All!$AE164="RSS"),Ruler!W$6,IF(AND(All!$V164="P2",All!$AE164="RSS"),Ruler!W$23,IF(AND(All!$V164="P3",All!$AE164="RSS"),Ruler!W$24,IF(AND(All!$V164="P4",All!$AE164="RSS"),Ruler!W$25,IF(AND(All!$V164="P5",All!$AE164="RSS"),Ruler!W$26,IF(AND(All!$V164="P6",All!$AE164="RSS"),Ruler!W$27,IF(AND(All!$V164="P7",All!$AE164="RSS"),Ruler!W$28,IF(AND(All!$V164="P8",All!$AE164="RSS"),Ruler!W$29,IF(AND(All!$V164="P9",All!$AE164="RSS"),Ruler!W$30,0)))))))))))))))))))))))))))</f>
        <v>2</v>
      </c>
      <c r="CE164" s="325">
        <f>IF(AND(All!$V164="P1",All!$AE164="RDP"),Ruler!X$6,IF(AND(All!$V164="P2",All!$AE164="RDP"),Ruler!X$7,IF(AND(All!$V164="P3",All!$AE164="RDP"),Ruler!X$8,IF(AND(All!$V164="P4",All!$AE164="RDP"),Ruler!X$9,IF(AND(All!$V164="P5",All!$AE164="RDP"),Ruler!X$10,IF(AND(All!$V164="P6",All!$AE164="RDP"),Ruler!X$11,IF(AND(All!$V164="P7",All!$AE164="RDP"),Ruler!X$12,IF(AND(All!$V164="P8",All!$AE164="RDP"),Ruler!X$13,IF(AND(All!$V164="P9",All!$AE164="RDP"),Ruler!X$14,IF(AND(All!$V164="P1",All!$AE164="RMS"),Ruler!X$6,IF(AND(All!$V164="P2",All!$AE164="RMS"),Ruler!X$15,IF(AND(All!$V164="P3",All!$AE164="RMS"),Ruler!X$16,IF(AND(All!$V164="P4",All!$AE164="RMS"),Ruler!X$17,IF(AND(All!$V164="P5",All!$AE164="RMS"),Ruler!X$18,IF(AND(All!$V164="P6",All!$AE164="RMS"),Ruler!X$19,IF(AND(All!$V164="P7",All!$AE164="RMS"),Ruler!X$20,IF(AND(All!$V164="P8",All!$AE164="RMS"),Ruler!X$21,IF(AND(All!$V164="P9",All!$AE164="RMS"),Ruler!X$22,IF(AND(All!$V164="P1",All!$AE164="RSS"),Ruler!X$6,IF(AND(All!$V164="P2",All!$AE164="RSS"),Ruler!X$23,IF(AND(All!$V164="P3",All!$AE164="RSS"),Ruler!X$24,IF(AND(All!$V164="P4",All!$AE164="RSS"),Ruler!X$25,IF(AND(All!$V164="P5",All!$AE164="RSS"),Ruler!X$26,IF(AND(All!$V164="P6",All!$AE164="RSS"),Ruler!X$27,IF(AND(All!$V164="P7",All!$AE164="RSS"),Ruler!X$28,IF(AND(All!$V164="P8",All!$AE164="RSS"),Ruler!X$29,IF(AND(All!$V164="P9",All!$AE164="RSS"),Ruler!X$30,0)))))))))))))))))))))))))))</f>
        <v>2</v>
      </c>
      <c r="CF164" s="325">
        <f>IF(AND(All!$V164="P1",All!$AE164="RDP"),Ruler!Y$6,IF(AND(All!$V164="P2",All!$AE164="RDP"),Ruler!Y$7,IF(AND(All!$V164="P3",All!$AE164="RDP"),Ruler!Y$8,IF(AND(All!$V164="P4",All!$AE164="RDP"),Ruler!Y$9,IF(AND(All!$V164="P5",All!$AE164="RDP"),Ruler!Y$10,IF(AND(All!$V164="P6",All!$AE164="RDP"),Ruler!Y$11,IF(AND(All!$V164="P7",All!$AE164="RDP"),Ruler!Y$12,IF(AND(All!$V164="P8",All!$AE164="RDP"),Ruler!Y$13,IF(AND(All!$V164="P9",All!$AE164="RDP"),Ruler!Y$14,IF(AND(All!$V164="P1",All!$AE164="RMS"),Ruler!Y$6,IF(AND(All!$V164="P2",All!$AE164="RMS"),Ruler!Y$15,IF(AND(All!$V164="P3",All!$AE164="RMS"),Ruler!Y$16,IF(AND(All!$V164="P4",All!$AE164="RMS"),Ruler!Y$17,IF(AND(All!$V164="P5",All!$AE164="RMS"),Ruler!Y$18,IF(AND(All!$V164="P6",All!$AE164="RMS"),Ruler!Y$19,IF(AND(All!$V164="P7",All!$AE164="RMS"),Ruler!Y$20,IF(AND(All!$V164="P8",All!$AE164="RMS"),Ruler!Y$21,IF(AND(All!$V164="P9",All!$AE164="RMS"),Ruler!Y$22,IF(AND(All!$V164="P1",All!$AE164="RSS"),Ruler!Y$6,IF(AND(All!$V164="P2",All!$AE164="RSS"),Ruler!Y$23,IF(AND(All!$V164="P3",All!$AE164="RSS"),Ruler!Y$24,IF(AND(All!$V164="P4",All!$AE164="RSS"),Ruler!Y$25,IF(AND(All!$V164="P5",All!$AE164="RSS"),Ruler!Y$26,IF(AND(All!$V164="P6",All!$AE164="RSS"),Ruler!Y$27,IF(AND(All!$V164="P7",All!$AE164="RSS"),Ruler!Y$28,IF(AND(All!$V164="P8",All!$AE164="RSS"),Ruler!Y$29,IF(AND(All!$V164="P9",All!$AE164="RSS"),Ruler!Y$30,0)))))))))))))))))))))))))))</f>
        <v>1</v>
      </c>
      <c r="CG164" s="325">
        <f>IF(AND(All!$V164="P1",All!$AE164="RDP"),Ruler!Z$6,IF(AND(All!$V164="P2",All!$AE164="RDP"),Ruler!Z$7,IF(AND(All!$V164="P3",All!$AE164="RDP"),Ruler!Z$8,IF(AND(All!$V164="P4",All!$AE164="RDP"),Ruler!Z$9,IF(AND(All!$V164="P5",All!$AE164="RDP"),Ruler!Z$10,IF(AND(All!$V164="P6",All!$AE164="RDP"),Ruler!Z$11,IF(AND(All!$V164="P7",All!$AE164="RDP"),Ruler!Z$12,IF(AND(All!$V164="P8",All!$AE164="RDP"),Ruler!Z$13,IF(AND(All!$V164="P9",All!$AE164="RDP"),Ruler!Z$14,IF(AND(All!$V164="P1",All!$AE164="RMS"),Ruler!Z$6,IF(AND(All!$V164="P2",All!$AE164="RMS"),Ruler!Z$15,IF(AND(All!$V164="P3",All!$AE164="RMS"),Ruler!Z$16,IF(AND(All!$V164="P4",All!$AE164="RMS"),Ruler!Z$17,IF(AND(All!$V164="P5",All!$AE164="RMS"),Ruler!Z$18,IF(AND(All!$V164="P6",All!$AE164="RMS"),Ruler!Z$19,IF(AND(All!$V164="P7",All!$AE164="RMS"),Ruler!Z$20,IF(AND(All!$V164="P8",All!$AE164="RMS"),Ruler!Z$21,IF(AND(All!$V164="P9",All!$AE164="RMS"),Ruler!Z$22,IF(AND(All!$V164="P1",All!$AE164="RSS"),Ruler!Z$6,IF(AND(All!$V164="P2",All!$AE164="RSS"),Ruler!Z$23,IF(AND(All!$V164="P3",All!$AE164="RSS"),Ruler!Z$24,IF(AND(All!$V164="P4",All!$AE164="RSS"),Ruler!Z$25,IF(AND(All!$V164="P5",All!$AE164="RSS"),Ruler!Z$26,IF(AND(All!$V164="P6",All!$AE164="RSS"),Ruler!Z$27,IF(AND(All!$V164="P7",All!$AE164="RSS"),Ruler!Z$28,IF(AND(All!$V164="P8",All!$AE164="RSS"),Ruler!Z$29,IF(AND(All!$V164="P9",All!$AE164="RSS"),Ruler!Z$30,0)))))))))))))))))))))))))))</f>
        <v>2</v>
      </c>
      <c r="CH164" s="325">
        <f>IF(AND(All!$V164="P1",All!$AE164="RDP"),Ruler!AA$6,IF(AND(All!$V164="P2",All!$AE164="RDP"),Ruler!AA$7,IF(AND(All!$V164="P3",All!$AE164="RDP"),Ruler!AA$8,IF(AND(All!$V164="P4",All!$AE164="RDP"),Ruler!AA$9,IF(AND(All!$V164="P5",All!$AE164="RDP"),Ruler!AA$10,IF(AND(All!$V164="P6",All!$AE164="RDP"),Ruler!AA$11,IF(AND(All!$V164="P7",All!$AE164="RDP"),Ruler!AA$12,IF(AND(All!$V164="P8",All!$AE164="RDP"),Ruler!AA$13,IF(AND(All!$V164="P9",All!$AE164="RDP"),Ruler!AA$14,IF(AND(All!$V164="P1",All!$AE164="RMS"),Ruler!AA$6,IF(AND(All!$V164="P2",All!$AE164="RMS"),Ruler!AA$15,IF(AND(All!$V164="P3",All!$AE164="RMS"),Ruler!AA$16,IF(AND(All!$V164="P4",All!$AE164="RMS"),Ruler!AA$17,IF(AND(All!$V164="P5",All!$AE164="RMS"),Ruler!AA$18,IF(AND(All!$V164="P6",All!$AE164="RMS"),Ruler!AA$19,IF(AND(All!$V164="P7",All!$AE164="RMS"),Ruler!AA$20,IF(AND(All!$V164="P8",All!$AE164="RMS"),Ruler!AA$21,IF(AND(All!$V164="P9",All!$AE164="RMS"),Ruler!AA$22,IF(AND(All!$V164="P1",All!$AE164="RSS"),Ruler!AA$6,IF(AND(All!$V164="P2",All!$AE164="RSS"),Ruler!AA$23,IF(AND(All!$V164="P3",All!$AE164="RSS"),Ruler!AA$24,IF(AND(All!$V164="P4",All!$AE164="RSS"),Ruler!AA$25,IF(AND(All!$V164="P5",All!$AE164="RSS"),Ruler!AA$26,IF(AND(All!$V164="P6",All!$AE164="RSS"),Ruler!AA$27,IF(AND(All!$V164="P7",All!$AE164="RSS"),Ruler!AA$28,IF(AND(All!$V164="P8",All!$AE164="RSS"),Ruler!AA$29,IF(AND(All!$V164="P9",All!$AE164="RSS"),Ruler!AA$30,0)))))))))))))))))))))))))))</f>
        <v>1</v>
      </c>
      <c r="CI164" s="325">
        <f>IF(AND(All!$V164="P1",All!$AE164="RDP"),Ruler!AB$6,IF(AND(All!$V164="P2",All!$AE164="RDP"),Ruler!AB$7,IF(AND(All!$V164="P3",All!$AE164="RDP"),Ruler!AB$8,IF(AND(All!$V164="P4",All!$AE164="RDP"),Ruler!AB$9,IF(AND(All!$V164="P5",All!$AE164="RDP"),Ruler!AB$10,IF(AND(All!$V164="P6",All!$AE164="RDP"),Ruler!AB$11,IF(AND(All!$V164="P7",All!$AE164="RDP"),Ruler!AB$12,IF(AND(All!$V164="P8",All!$AE164="RDP"),Ruler!AB$13,IF(AND(All!$V164="P9",All!$AE164="RDP"),Ruler!AB$14,IF(AND(All!$V164="P1",All!$AE164="RMS"),Ruler!AB$6,IF(AND(All!$V164="P2",All!$AE164="RMS"),Ruler!AB$15,IF(AND(All!$V164="P3",All!$AE164="RMS"),Ruler!AB$16,IF(AND(All!$V164="P4",All!$AE164="RMS"),Ruler!AB$17,IF(AND(All!$V164="P5",All!$AE164="RMS"),Ruler!AB$18,IF(AND(All!$V164="P6",All!$AE164="RMS"),Ruler!AB$19,IF(AND(All!$V164="P7",All!$AE164="RMS"),Ruler!AB$20,IF(AND(All!$V164="P8",All!$AE164="RMS"),Ruler!AB$21,IF(AND(All!$V164="P9",All!$AE164="RMS"),Ruler!AB$22,IF(AND(All!$V164="P1",All!$AE164="RSS"),Ruler!AB$6,IF(AND(All!$V164="P2",All!$AE164="RSS"),Ruler!AB$23,IF(AND(All!$V164="P3",All!$AE164="RSS"),Ruler!AB$24,IF(AND(All!$V164="P4",All!$AE164="RSS"),Ruler!AB$25,IF(AND(All!$V164="P5",All!$AE164="RSS"),Ruler!AB$26,IF(AND(All!$V164="P6",All!$AE164="RSS"),Ruler!AB$27,IF(AND(All!$V164="P7",All!$AE164="RSS"),Ruler!AB$28,IF(AND(All!$V164="P8",All!$AE164="RSS"),Ruler!AB$29,IF(AND(All!$V164="P9",All!$AE164="RSS"),Ruler!AB$30,0)))))))))))))))))))))))))))</f>
        <v>1</v>
      </c>
      <c r="CJ164" s="377">
        <f>Table9[[#This Row],[R-B1]]-Table9[[#This Row],[B1]]</f>
        <v>0</v>
      </c>
      <c r="CK164" s="378">
        <f>Table9[[#This Row],[R-B2]]-Table9[[#This Row],[B2]]</f>
        <v>0</v>
      </c>
      <c r="CL164" s="378">
        <f>Table9[[#This Row],[R-B3]]-Table9[[#This Row],[B3]]</f>
        <v>1</v>
      </c>
      <c r="CM164" s="378">
        <f>Table9[[#This Row],[R-B4]]-Table9[[#This Row],[B4]]</f>
        <v>0</v>
      </c>
      <c r="CN164" s="378">
        <f>Table9[[#This Row],[R-B5]]-Table9[[#This Row],[B5]]</f>
        <v>0</v>
      </c>
      <c r="CO164" s="378">
        <f>Table9[[#This Row],[R-B6]]-Table9[[#This Row],[B6]]</f>
        <v>0</v>
      </c>
      <c r="CP164" s="378">
        <f>Table9[[#This Row],[R-B7]]-Table9[[#This Row],[B7]]</f>
        <v>0</v>
      </c>
      <c r="CQ164" s="378">
        <f>Table9[[#This Row],[R-B8]]-Table9[[#This Row],[B8]]</f>
        <v>0</v>
      </c>
      <c r="CR164" s="378">
        <f>Table9[[#This Row],[R-B9]]-Table9[[#This Row],[B9]]</f>
        <v>1</v>
      </c>
      <c r="CS164" s="378">
        <f>Table9[[#This Row],[R-B10]]-Table9[[#This Row],[B10]]</f>
        <v>0</v>
      </c>
      <c r="CT164" s="378">
        <f>Table9[[#This Row],[R-B11]]-Table9[[#This Row],[B11]]</f>
        <v>0</v>
      </c>
      <c r="CU164" s="378">
        <f>Table9[[#This Row],[R-B12]]-Table9[[#This Row],[B12]]</f>
        <v>1</v>
      </c>
      <c r="CV164" s="378">
        <f>Table9[[#This Row],[R-K1]]-Table9[[#This Row],[K1]]</f>
        <v>0</v>
      </c>
      <c r="CW164" s="378">
        <f>Table9[[#This Row],[R-K2]]-Table9[[#This Row],[K2]]</f>
        <v>0</v>
      </c>
      <c r="CX164" s="378">
        <f>Table9[[#This Row],[R-K3]]-Table9[[#This Row],[K3]]</f>
        <v>1</v>
      </c>
      <c r="CY164" s="378">
        <f>Table9[[#This Row],[R-K4]]-Table9[[#This Row],[K4]]</f>
        <v>0</v>
      </c>
      <c r="CZ164" s="378">
        <f>Table9[[#This Row],[R-K5]]-Table9[[#This Row],[K5]]</f>
        <v>0</v>
      </c>
      <c r="DA164" s="378">
        <f>Table9[[#This Row],[R-P1]]-Table9[[#This Row],[P1]]</f>
        <v>0</v>
      </c>
      <c r="DB164" s="378">
        <f>Table9[[#This Row],[R-P2]]-Table9[[#This Row],[P2]]</f>
        <v>0</v>
      </c>
      <c r="DC164" s="378">
        <f>Table9[[#This Row],[R-P3]]-Table9[[#This Row],[P3]]</f>
        <v>1</v>
      </c>
      <c r="DD164" s="378">
        <f>Table9[[#This Row],[R-P4]]-Table9[[#This Row],[P4]]</f>
        <v>0</v>
      </c>
      <c r="DE164" s="378">
        <f>Table9[[#This Row],[R-P5]]-Table9[[#This Row],[P5]]</f>
        <v>0</v>
      </c>
      <c r="DF164" s="378">
        <f>Table9[[#This Row],[R-E1]]-Table9[[#This Row],[E1]]</f>
        <v>0</v>
      </c>
      <c r="DG164" s="379">
        <f>Table9[[#This Row],[R-E2]]-Table9[[#This Row],[E2]]</f>
        <v>0</v>
      </c>
      <c r="DH164" s="323">
        <f>COUNTIF(Table9[[#This Row],[G-B1]:[G-B12]],"&lt;=0")/12*100</f>
        <v>75</v>
      </c>
      <c r="DI164" s="43">
        <f>COUNTIF(Table9[[#This Row],[G-K1]:[G-K5]],"&lt;=0")/5*100</f>
        <v>80</v>
      </c>
      <c r="DJ164" s="43">
        <f>COUNTIF(Table9[[#This Row],[G-P1]:[G-P5]],"&lt;=0")/5*100</f>
        <v>80</v>
      </c>
      <c r="DK164" s="43">
        <f>COUNTIF(Table9[[#This Row],[G-E1]:[G-E2]],"&lt;=0")/2*100</f>
        <v>100</v>
      </c>
      <c r="DL164" s="450">
        <f>IF(AE164="RDP",(COUNTIF(Table9[[#This Row],[G-B3]],"&lt;=0")+COUNTIF(Table9[[#This Row],[G-B4]],"&lt;=0")+COUNTIF(Table9[[#This Row],[G-B7]],"&lt;=0")+COUNTIF(Table9[[#This Row],[G-B11]],"&lt;=0")+COUNTIF(Table9[[#This Row],[G-K2]],"&lt;=0"))/5*100,IF(AE164="RMS",(COUNTIF(Table9[[#This Row],[G-B4]],"&lt;=0")+COUNTIF(Table9[[#This Row],[G-B5]],"&lt;=0")+COUNTIF(Table9[[#This Row],[G-B10]],"&lt;=0")+COUNTIF(Table9[[#This Row],[G-B12]],"&lt;=0")+COUNTIF(Table9[[#This Row],[G-K2]],"&lt;=0"))/5*100,IF(AE164="RSS",(COUNTIF(Table9[[#This Row],[G-B1]],"&lt;=0")+COUNTIF(Table9[[#This Row],[G-B2]],"&lt;=0")+COUNTIF(Table9[[#This Row],[G-B6]],"&lt;=0")+COUNTIF(Table9[[#This Row],[G-B11]],"&lt;=0")+COUNTIF(Table9[[#This Row],[G-B12]],"&lt;=0"))/5*100,0)))</f>
        <v>80</v>
      </c>
      <c r="DM164" s="381">
        <v>92</v>
      </c>
      <c r="DN164" s="381">
        <v>80</v>
      </c>
      <c r="DO164" s="381">
        <v>80</v>
      </c>
      <c r="DP164" s="381">
        <v>100</v>
      </c>
      <c r="DQ164" s="381">
        <v>100</v>
      </c>
      <c r="DR164" s="380">
        <v>25</v>
      </c>
      <c r="DS164" s="381">
        <v>40</v>
      </c>
      <c r="DT164" s="381">
        <v>40</v>
      </c>
      <c r="DU164" s="381">
        <v>0</v>
      </c>
      <c r="DV164" s="381">
        <v>0</v>
      </c>
      <c r="DW164" s="380">
        <v>25</v>
      </c>
      <c r="DX164" s="381">
        <v>20</v>
      </c>
      <c r="DY164" s="381">
        <v>20</v>
      </c>
      <c r="DZ164" s="381">
        <v>0</v>
      </c>
      <c r="EA164" s="382">
        <v>0</v>
      </c>
      <c r="EB164" s="335" t="s">
        <v>1360</v>
      </c>
      <c r="EC164" s="324" t="s">
        <v>185</v>
      </c>
      <c r="ED164" s="324" t="s">
        <v>1361</v>
      </c>
      <c r="EE164" s="338"/>
    </row>
    <row r="165" spans="2:135" ht="78" hidden="1" customHeight="1" thickBot="1" x14ac:dyDescent="0.35">
      <c r="B165" s="282">
        <v>170</v>
      </c>
      <c r="C165" s="421" t="s">
        <v>134</v>
      </c>
      <c r="D165" s="305">
        <v>46140</v>
      </c>
      <c r="E165" s="463" t="s">
        <v>1362</v>
      </c>
      <c r="F165" s="304">
        <v>1121529</v>
      </c>
      <c r="G165" s="308">
        <f t="shared" ca="1" si="9"/>
        <v>55.09214319824963</v>
      </c>
      <c r="H165" s="283">
        <v>26207</v>
      </c>
      <c r="I165" s="304" t="s">
        <v>179</v>
      </c>
      <c r="J165" s="304" t="s">
        <v>1363</v>
      </c>
      <c r="K165" s="304" t="s">
        <v>241</v>
      </c>
      <c r="L165" s="304" t="s">
        <v>202</v>
      </c>
      <c r="M165" s="304"/>
      <c r="N165" s="304"/>
      <c r="O165" s="304" t="s">
        <v>183</v>
      </c>
      <c r="P165" s="306" t="s">
        <v>1364</v>
      </c>
      <c r="Q165" s="304" t="s">
        <v>425</v>
      </c>
      <c r="R165" s="411">
        <v>46357</v>
      </c>
      <c r="S165" s="305">
        <v>45628</v>
      </c>
      <c r="T165" s="286">
        <f ca="1">YEARFRAC(S165,$T$1)</f>
        <v>1.8833333333333333</v>
      </c>
      <c r="U165" s="304">
        <v>28</v>
      </c>
      <c r="V165" s="304" t="s">
        <v>59</v>
      </c>
      <c r="W165" s="304"/>
      <c r="X165" s="309">
        <f ca="1">($T$1-Table9[[#This Row],[Date of Appointment to Current Grade]])/365</f>
        <v>1.8839240201674354</v>
      </c>
      <c r="Y165" s="305">
        <v>45628</v>
      </c>
      <c r="Z165" s="304" t="s">
        <v>244</v>
      </c>
      <c r="AA165" s="305">
        <v>46204</v>
      </c>
      <c r="AB165" s="46">
        <f ca="1">($T$1-Table9[[#This Row],[Date in Position]])/365</f>
        <v>0.3058418283866135</v>
      </c>
      <c r="AC165" s="401" t="s">
        <v>426</v>
      </c>
      <c r="AD165" s="304"/>
      <c r="AE165" s="304"/>
      <c r="AF165" s="304" t="s">
        <v>148</v>
      </c>
      <c r="AG165" s="47" t="s">
        <v>1365</v>
      </c>
      <c r="AH165" s="47" t="s">
        <v>1366</v>
      </c>
      <c r="AI165" s="47" t="s">
        <v>1367</v>
      </c>
      <c r="AJ165" s="42" t="s">
        <v>1368</v>
      </c>
      <c r="AK165" s="48" t="s">
        <v>1369</v>
      </c>
      <c r="AL165" s="42" t="s">
        <v>153</v>
      </c>
      <c r="AM165" s="369" t="s">
        <v>1370</v>
      </c>
      <c r="AN165" s="313"/>
      <c r="AO165" s="304"/>
      <c r="AP165" s="304"/>
      <c r="AQ165" s="304"/>
      <c r="AR165" s="304"/>
      <c r="AS165" s="304"/>
      <c r="AT165" s="304"/>
      <c r="AU165" s="304"/>
      <c r="AV165" s="304"/>
      <c r="AW165" s="304"/>
      <c r="AX165" s="304"/>
      <c r="AY165" s="304"/>
      <c r="AZ165" s="304"/>
      <c r="BA165" s="304"/>
      <c r="BB165" s="304"/>
      <c r="BC165" s="304"/>
      <c r="BD165" s="304"/>
      <c r="BE165" s="304"/>
      <c r="BF165" s="304"/>
      <c r="BG165" s="304"/>
      <c r="BH165" s="304"/>
      <c r="BI165" s="304"/>
      <c r="BJ165" s="304"/>
      <c r="BK165" s="314"/>
      <c r="BL165" s="325">
        <f>IF(AND(All!$V165="P1",All!$AE165="RDP"),Ruler!E$6,IF(AND(All!$V165="P2",All!$AE165="RDP"),Ruler!E$7,IF(AND(All!$V165="P3",All!$AE165="RDP"),Ruler!E$8,IF(AND(All!$V165="P4",All!$AE165="RDP"),Ruler!E$9,IF(AND(All!$V165="P5",All!$AE165="RDP"),Ruler!E$10,IF(AND(All!$V165="P6",All!$AE165="RDP"),Ruler!E$11,IF(AND(All!$V165="P7",All!$AE165="RDP"),Ruler!E$12,IF(AND(All!$V165="P8",All!$AE165="RDP"),Ruler!E$13,IF(AND(All!$V165="P9",All!$AE165="RDP"),Ruler!E$14,IF(AND(All!$V165="P1",All!$AE165="RMS"),Ruler!E$6,IF(AND(All!$V165="P2",All!$AE165="RMS"),Ruler!E$15,IF(AND(All!$V165="P3",All!$AE165="RMS"),Ruler!E$16,IF(AND(All!$V165="P4",All!$AE165="RMS"),Ruler!E$17,IF(AND(All!$V165="P5",All!$AE165="RMS"),Ruler!E$18,IF(AND(All!$V165="P6",All!$AE165="RMS"),Ruler!E$19,IF(AND(All!$V165="P7",All!$AE165="RMS"),Ruler!E$20,IF(AND(All!$V165="P8",All!$AE165="RMS"),Ruler!E$21,IF(AND(All!$V165="P9",All!$AE165="RMS"),Ruler!E$22,IF(AND(All!$V165="P1",All!$AE165="RSS"),Ruler!E$6,IF(AND(All!$V165="P2",All!$AE165="RSS"),Ruler!E$23,IF(AND(All!$V165="P3",All!$AE165="RSS"),Ruler!E$24,IF(AND(All!$V165="P4",All!$AE165="RSS"),Ruler!E$25,IF(AND(All!$V165="P5",All!$AE165="RSS"),Ruler!E$26,IF(AND(All!$V165="P6",All!$AE165="RSS"),Ruler!E$27,IF(AND(All!$V165="P7",All!$AE165="RSS"),Ruler!E$28,IF(AND(All!$V165="P8",All!$AE165="RSS"),Ruler!E$29,IF(AND(All!$V165="P9",All!$AE165="RSS"),Ruler!E$30,0)))))))))))))))))))))))))))</f>
        <v>0</v>
      </c>
      <c r="BM165" s="325">
        <f>IF(AND(All!$V165="P1",All!$AE165="RDP"),Ruler!F$6,IF(AND(All!$V165="P2",All!$AE165="RDP"),Ruler!F$7,IF(AND(All!$V165="P3",All!$AE165="RDP"),Ruler!F$8,IF(AND(All!$V165="P4",All!$AE165="RDP"),Ruler!F$9,IF(AND(All!$V165="P5",All!$AE165="RDP"),Ruler!F$10,IF(AND(All!$V165="P6",All!$AE165="RDP"),Ruler!F$11,IF(AND(All!$V165="P7",All!$AE165="RDP"),Ruler!F$12,IF(AND(All!$V165="P8",All!$AE165="RDP"),Ruler!F$13,IF(AND(All!$V165="P9",All!$AE165="RDP"),Ruler!F$14,IF(AND(All!$V165="P1",All!$AE165="RMS"),Ruler!F$6,IF(AND(All!$V165="P2",All!$AE165="RMS"),Ruler!F$15,IF(AND(All!$V165="P3",All!$AE165="RMS"),Ruler!F$16,IF(AND(All!$V165="P4",All!$AE165="RMS"),Ruler!F$17,IF(AND(All!$V165="P5",All!$AE165="RMS"),Ruler!F$18,IF(AND(All!$V165="P6",All!$AE165="RMS"),Ruler!F$19,IF(AND(All!$V165="P7",All!$AE165="RMS"),Ruler!F$20,IF(AND(All!$V165="P8",All!$AE165="RMS"),Ruler!F$21,IF(AND(All!$V165="P9",All!$AE165="RMS"),Ruler!F$22,IF(AND(All!$V165="P1",All!$AE165="RSS"),Ruler!F$6,IF(AND(All!$V165="P2",All!$AE165="RSS"),Ruler!F$23,IF(AND(All!$V165="P3",All!$AE165="RSS"),Ruler!F$24,IF(AND(All!$V165="P4",All!$AE165="RSS"),Ruler!F$25,IF(AND(All!$V165="P5",All!$AE165="RSS"),Ruler!F$26,IF(AND(All!$V165="P6",All!$AE165="RSS"),Ruler!F$27,IF(AND(All!$V165="P7",All!$AE165="RSS"),Ruler!F$28,IF(AND(All!$V165="P8",All!$AE165="RSS"),Ruler!F$29,IF(AND(All!$V165="P9",All!$AE165="RSS"),Ruler!F$30,0)))))))))))))))))))))))))))</f>
        <v>0</v>
      </c>
      <c r="BN165" s="325">
        <f>IF(AND(All!$V165="P1",All!$AE165="RDP"),Ruler!G$6,IF(AND(All!$V165="P2",All!$AE165="RDP"),Ruler!G$7,IF(AND(All!$V165="P3",All!$AE165="RDP"),Ruler!G$8,IF(AND(All!$V165="P4",All!$AE165="RDP"),Ruler!G$9,IF(AND(All!$V165="P5",All!$AE165="RDP"),Ruler!G$10,IF(AND(All!$V165="P6",All!$AE165="RDP"),Ruler!G$11,IF(AND(All!$V165="P7",All!$AE165="RDP"),Ruler!G$12,IF(AND(All!$V165="P8",All!$AE165="RDP"),Ruler!G$13,IF(AND(All!$V165="P9",All!$AE165="RDP"),Ruler!G$14,IF(AND(All!$V165="P1",All!$AE165="RMS"),Ruler!G$6,IF(AND(All!$V165="P2",All!$AE165="RMS"),Ruler!G$15,IF(AND(All!$V165="P3",All!$AE165="RMS"),Ruler!G$16,IF(AND(All!$V165="P4",All!$AE165="RMS"),Ruler!G$17,IF(AND(All!$V165="P5",All!$AE165="RMS"),Ruler!G$18,IF(AND(All!$V165="P6",All!$AE165="RMS"),Ruler!G$19,IF(AND(All!$V165="P7",All!$AE165="RMS"),Ruler!G$20,IF(AND(All!$V165="P8",All!$AE165="RMS"),Ruler!G$21,IF(AND(All!$V165="P9",All!$AE165="RMS"),Ruler!G$22,IF(AND(All!$V165="P1",All!$AE165="RSS"),Ruler!G$6,IF(AND(All!$V165="P2",All!$AE165="RSS"),Ruler!G$23,IF(AND(All!$V165="P3",All!$AE165="RSS"),Ruler!G$24,IF(AND(All!$V165="P4",All!$AE165="RSS"),Ruler!G$25,IF(AND(All!$V165="P5",All!$AE165="RSS"),Ruler!G$26,IF(AND(All!$V165="P6",All!$AE165="RSS"),Ruler!G$27,IF(AND(All!$V165="P7",All!$AE165="RSS"),Ruler!G$28,IF(AND(All!$V165="P8",All!$AE165="RSS"),Ruler!G$29,IF(AND(All!$V165="P9",All!$AE165="RSS"),Ruler!G$30,0)))))))))))))))))))))))))))</f>
        <v>0</v>
      </c>
      <c r="BO165" s="325">
        <f>IF(AND(All!$V165="P1",All!$AE165="RDP"),Ruler!H$6,IF(AND(All!$V165="P2",All!$AE165="RDP"),Ruler!H$7,IF(AND(All!$V165="P3",All!$AE165="RDP"),Ruler!H$8,IF(AND(All!$V165="P4",All!$AE165="RDP"),Ruler!H$9,IF(AND(All!$V165="P5",All!$AE165="RDP"),Ruler!H$10,IF(AND(All!$V165="P6",All!$AE165="RDP"),Ruler!H$11,IF(AND(All!$V165="P7",All!$AE165="RDP"),Ruler!H$12,IF(AND(All!$V165="P8",All!$AE165="RDP"),Ruler!H$13,IF(AND(All!$V165="P9",All!$AE165="RDP"),Ruler!H$14,IF(AND(All!$V165="P1",All!$AE165="RMS"),Ruler!H$6,IF(AND(All!$V165="P2",All!$AE165="RMS"),Ruler!H$15,IF(AND(All!$V165="P3",All!$AE165="RMS"),Ruler!H$16,IF(AND(All!$V165="P4",All!$AE165="RMS"),Ruler!H$17,IF(AND(All!$V165="P5",All!$AE165="RMS"),Ruler!H$18,IF(AND(All!$V165="P6",All!$AE165="RMS"),Ruler!H$19,IF(AND(All!$V165="P7",All!$AE165="RMS"),Ruler!H$20,IF(AND(All!$V165="P8",All!$AE165="RMS"),Ruler!H$21,IF(AND(All!$V165="P9",All!$AE165="RMS"),Ruler!H$22,IF(AND(All!$V165="P1",All!$AE165="RSS"),Ruler!H$6,IF(AND(All!$V165="P2",All!$AE165="RSS"),Ruler!H$23,IF(AND(All!$V165="P3",All!$AE165="RSS"),Ruler!H$24,IF(AND(All!$V165="P4",All!$AE165="RSS"),Ruler!H$25,IF(AND(All!$V165="P5",All!$AE165="RSS"),Ruler!H$26,IF(AND(All!$V165="P6",All!$AE165="RSS"),Ruler!H$27,IF(AND(All!$V165="P7",All!$AE165="RSS"),Ruler!H$28,IF(AND(All!$V165="P8",All!$AE165="RSS"),Ruler!H$29,IF(AND(All!$V165="P9",All!$AE165="RSS"),Ruler!H$30,0)))))))))))))))))))))))))))</f>
        <v>0</v>
      </c>
      <c r="BP165" s="325">
        <f>IF(AND(All!$V165="P1",All!$AE165="RDP"),Ruler!I$6,IF(AND(All!$V165="P2",All!$AE165="RDP"),Ruler!I$7,IF(AND(All!$V165="P3",All!$AE165="RDP"),Ruler!I$8,IF(AND(All!$V165="P4",All!$AE165="RDP"),Ruler!I$9,IF(AND(All!$V165="P5",All!$AE165="RDP"),Ruler!I$10,IF(AND(All!$V165="P6",All!$AE165="RDP"),Ruler!I$11,IF(AND(All!$V165="P7",All!$AE165="RDP"),Ruler!I$12,IF(AND(All!$V165="P8",All!$AE165="RDP"),Ruler!I$13,IF(AND(All!$V165="P9",All!$AE165="RDP"),Ruler!I$14,IF(AND(All!$V165="P1",All!$AE165="RMS"),Ruler!I$6,IF(AND(All!$V165="P2",All!$AE165="RMS"),Ruler!I$15,IF(AND(All!$V165="P3",All!$AE165="RMS"),Ruler!I$16,IF(AND(All!$V165="P4",All!$AE165="RMS"),Ruler!I$17,IF(AND(All!$V165="P5",All!$AE165="RMS"),Ruler!I$18,IF(AND(All!$V165="P6",All!$AE165="RMS"),Ruler!I$19,IF(AND(All!$V165="P7",All!$AE165="RMS"),Ruler!I$20,IF(AND(All!$V165="P8",All!$AE165="RMS"),Ruler!I$21,IF(AND(All!$V165="P9",All!$AE165="RMS"),Ruler!I$22,IF(AND(All!$V165="P1",All!$AE165="RSS"),Ruler!I$6,IF(AND(All!$V165="P2",All!$AE165="RSS"),Ruler!I$23,IF(AND(All!$V165="P3",All!$AE165="RSS"),Ruler!I$24,IF(AND(All!$V165="P4",All!$AE165="RSS"),Ruler!I$25,IF(AND(All!$V165="P5",All!$AE165="RSS"),Ruler!I$26,IF(AND(All!$V165="P6",All!$AE165="RSS"),Ruler!I$27,IF(AND(All!$V165="P7",All!$AE165="RSS"),Ruler!I$28,IF(AND(All!$V165="P8",All!$AE165="RSS"),Ruler!I$29,IF(AND(All!$V165="P9",All!$AE165="RSS"),Ruler!I$30,0)))))))))))))))))))))))))))</f>
        <v>0</v>
      </c>
      <c r="BQ165" s="325">
        <f>IF(AND(All!$V165="P1",All!$AE165="RDP"),Ruler!J$6,IF(AND(All!$V165="P2",All!$AE165="RDP"),Ruler!J$7,IF(AND(All!$V165="P3",All!$AE165="RDP"),Ruler!J$8,IF(AND(All!$V165="P4",All!$AE165="RDP"),Ruler!J$9,IF(AND(All!$V165="P5",All!$AE165="RDP"),Ruler!J$10,IF(AND(All!$V165="P6",All!$AE165="RDP"),Ruler!J$11,IF(AND(All!$V165="P7",All!$AE165="RDP"),Ruler!J$12,IF(AND(All!$V165="P8",All!$AE165="RDP"),Ruler!J$13,IF(AND(All!$V165="P9",All!$AE165="RDP"),Ruler!J$14,IF(AND(All!$V165="P1",All!$AE165="RMS"),Ruler!J$6,IF(AND(All!$V165="P2",All!$AE165="RMS"),Ruler!J$15,IF(AND(All!$V165="P3",All!$AE165="RMS"),Ruler!J$16,IF(AND(All!$V165="P4",All!$AE165="RMS"),Ruler!J$17,IF(AND(All!$V165="P5",All!$AE165="RMS"),Ruler!J$18,IF(AND(All!$V165="P6",All!$AE165="RMS"),Ruler!J$19,IF(AND(All!$V165="P7",All!$AE165="RMS"),Ruler!J$20,IF(AND(All!$V165="P8",All!$AE165="RMS"),Ruler!J$21,IF(AND(All!$V165="P9",All!$AE165="RMS"),Ruler!J$22,IF(AND(All!$V165="P1",All!$AE165="RSS"),Ruler!J$6,IF(AND(All!$V165="P2",All!$AE165="RSS"),Ruler!J$23,IF(AND(All!$V165="P3",All!$AE165="RSS"),Ruler!J$24,IF(AND(All!$V165="P4",All!$AE165="RSS"),Ruler!J$25,IF(AND(All!$V165="P5",All!$AE165="RSS"),Ruler!J$26,IF(AND(All!$V165="P6",All!$AE165="RSS"),Ruler!J$27,IF(AND(All!$V165="P7",All!$AE165="RSS"),Ruler!J$28,IF(AND(All!$V165="P8",All!$AE165="RSS"),Ruler!J$29,IF(AND(All!$V165="P9",All!$AE165="RSS"),Ruler!J$30,0)))))))))))))))))))))))))))</f>
        <v>0</v>
      </c>
      <c r="BR165" s="325">
        <f>IF(AND(All!$V165="P1",All!$AE165="RDP"),Ruler!K$6,IF(AND(All!$V165="P2",All!$AE165="RDP"),Ruler!K$7,IF(AND(All!$V165="P3",All!$AE165="RDP"),Ruler!K$8,IF(AND(All!$V165="P4",All!$AE165="RDP"),Ruler!K$9,IF(AND(All!$V165="P5",All!$AE165="RDP"),Ruler!K$10,IF(AND(All!$V165="P6",All!$AE165="RDP"),Ruler!K$11,IF(AND(All!$V165="P7",All!$AE165="RDP"),Ruler!K$12,IF(AND(All!$V165="P8",All!$AE165="RDP"),Ruler!K$13,IF(AND(All!$V165="P9",All!$AE165="RDP"),Ruler!K$14,IF(AND(All!$V165="P1",All!$AE165="RMS"),Ruler!K$6,IF(AND(All!$V165="P2",All!$AE165="RMS"),Ruler!K$15,IF(AND(All!$V165="P3",All!$AE165="RMS"),Ruler!K$16,IF(AND(All!$V165="P4",All!$AE165="RMS"),Ruler!K$17,IF(AND(All!$V165="P5",All!$AE165="RMS"),Ruler!K$18,IF(AND(All!$V165="P6",All!$AE165="RMS"),Ruler!K$19,IF(AND(All!$V165="P7",All!$AE165="RMS"),Ruler!K$20,IF(AND(All!$V165="P8",All!$AE165="RMS"),Ruler!K$21,IF(AND(All!$V165="P9",All!$AE165="RMS"),Ruler!K$22,IF(AND(All!$V165="P1",All!$AE165="RSS"),Ruler!K$6,IF(AND(All!$V165="P2",All!$AE165="RSS"),Ruler!K$23,IF(AND(All!$V165="P3",All!$AE165="RSS"),Ruler!K$24,IF(AND(All!$V165="P4",All!$AE165="RSS"),Ruler!K$25,IF(AND(All!$V165="P5",All!$AE165="RSS"),Ruler!K$26,IF(AND(All!$V165="P6",All!$AE165="RSS"),Ruler!K$27,IF(AND(All!$V165="P7",All!$AE165="RSS"),Ruler!K$28,IF(AND(All!$V165="P8",All!$AE165="RSS"),Ruler!K$29,IF(AND(All!$V165="P9",All!$AE165="RSS"),Ruler!K$30,0)))))))))))))))))))))))))))</f>
        <v>0</v>
      </c>
      <c r="BS165" s="325">
        <f>IF(AND(All!$V165="P1",All!$AE165="RDP"),Ruler!L$6,IF(AND(All!$V165="P2",All!$AE165="RDP"),Ruler!L$7,IF(AND(All!$V165="P3",All!$AE165="RDP"),Ruler!L$8,IF(AND(All!$V165="P4",All!$AE165="RDP"),Ruler!L$9,IF(AND(All!$V165="P5",All!$AE165="RDP"),Ruler!L$10,IF(AND(All!$V165="P6",All!$AE165="RDP"),Ruler!L$11,IF(AND(All!$V165="P7",All!$AE165="RDP"),Ruler!L$12,IF(AND(All!$V165="P8",All!$AE165="RDP"),Ruler!L$13,IF(AND(All!$V165="P9",All!$AE165="RDP"),Ruler!L$14,IF(AND(All!$V165="P1",All!$AE165="RMS"),Ruler!L$6,IF(AND(All!$V165="P2",All!$AE165="RMS"),Ruler!L$15,IF(AND(All!$V165="P3",All!$AE165="RMS"),Ruler!L$16,IF(AND(All!$V165="P4",All!$AE165="RMS"),Ruler!L$17,IF(AND(All!$V165="P5",All!$AE165="RMS"),Ruler!L$18,IF(AND(All!$V165="P6",All!$AE165="RMS"),Ruler!L$19,IF(AND(All!$V165="P7",All!$AE165="RMS"),Ruler!L$20,IF(AND(All!$V165="P8",All!$AE165="RMS"),Ruler!L$21,IF(AND(All!$V165="P9",All!$AE165="RMS"),Ruler!L$22,IF(AND(All!$V165="P1",All!$AE165="RSS"),Ruler!L$6,IF(AND(All!$V165="P2",All!$AE165="RSS"),Ruler!L$23,IF(AND(All!$V165="P3",All!$AE165="RSS"),Ruler!L$24,IF(AND(All!$V165="P4",All!$AE165="RSS"),Ruler!L$25,IF(AND(All!$V165="P5",All!$AE165="RSS"),Ruler!L$26,IF(AND(All!$V165="P6",All!$AE165="RSS"),Ruler!L$27,IF(AND(All!$V165="P7",All!$AE165="RSS"),Ruler!L$28,IF(AND(All!$V165="P8",All!$AE165="RSS"),Ruler!L$29,IF(AND(All!$V165="P9",All!$AE165="RSS"),Ruler!L$30,0)))))))))))))))))))))))))))</f>
        <v>0</v>
      </c>
      <c r="BT165" s="325">
        <f>IF(AND(All!$V165="P1",All!$AE165="RDP"),Ruler!M$6,IF(AND(All!$V165="P2",All!$AE165="RDP"),Ruler!M$7,IF(AND(All!$V165="P3",All!$AE165="RDP"),Ruler!M$8,IF(AND(All!$V165="P4",All!$AE165="RDP"),Ruler!M$9,IF(AND(All!$V165="P5",All!$AE165="RDP"),Ruler!M$10,IF(AND(All!$V165="P6",All!$AE165="RDP"),Ruler!M$11,IF(AND(All!$V165="P7",All!$AE165="RDP"),Ruler!M$12,IF(AND(All!$V165="P8",All!$AE165="RDP"),Ruler!M$13,IF(AND(All!$V165="P9",All!$AE165="RDP"),Ruler!M$14,IF(AND(All!$V165="P1",All!$AE165="RMS"),Ruler!M$6,IF(AND(All!$V165="P2",All!$AE165="RMS"),Ruler!M$15,IF(AND(All!$V165="P3",All!$AE165="RMS"),Ruler!M$16,IF(AND(All!$V165="P4",All!$AE165="RMS"),Ruler!M$17,IF(AND(All!$V165="P5",All!$AE165="RMS"),Ruler!M$18,IF(AND(All!$V165="P6",All!$AE165="RMS"),Ruler!M$19,IF(AND(All!$V165="P7",All!$AE165="RMS"),Ruler!M$20,IF(AND(All!$V165="P8",All!$AE165="RMS"),Ruler!M$21,IF(AND(All!$V165="P9",All!$AE165="RMS"),Ruler!M$22,IF(AND(All!$V165="P1",All!$AE165="RSS"),Ruler!M$6,IF(AND(All!$V165="P2",All!$AE165="RSS"),Ruler!M$23,IF(AND(All!$V165="P3",All!$AE165="RSS"),Ruler!M$24,IF(AND(All!$V165="P4",All!$AE165="RSS"),Ruler!M$25,IF(AND(All!$V165="P5",All!$AE165="RSS"),Ruler!M$26,IF(AND(All!$V165="P6",All!$AE165="RSS"),Ruler!M$27,IF(AND(All!$V165="P7",All!$AE165="RSS"),Ruler!M$28,IF(AND(All!$V165="P8",All!$AE165="RSS"),Ruler!M$29,IF(AND(All!$V165="P9",All!$AE165="RSS"),Ruler!M$30,0)))))))))))))))))))))))))))</f>
        <v>0</v>
      </c>
      <c r="BU165" s="325">
        <f>IF(AND(All!$V165="P1",All!$AE165="RDP"),Ruler!N$6,IF(AND(All!$V165="P2",All!$AE165="RDP"),Ruler!N$7,IF(AND(All!$V165="P3",All!$AE165="RDP"),Ruler!N$8,IF(AND(All!$V165="P4",All!$AE165="RDP"),Ruler!N$9,IF(AND(All!$V165="P5",All!$AE165="RDP"),Ruler!N$10,IF(AND(All!$V165="P6",All!$AE165="RDP"),Ruler!N$11,IF(AND(All!$V165="P7",All!$AE165="RDP"),Ruler!N$12,IF(AND(All!$V165="P8",All!$AE165="RDP"),Ruler!N$13,IF(AND(All!$V165="P9",All!$AE165="RDP"),Ruler!N$14,IF(AND(All!$V165="P1",All!$AE165="RMS"),Ruler!N$6,IF(AND(All!$V165="P2",All!$AE165="RMS"),Ruler!N$15,IF(AND(All!$V165="P3",All!$AE165="RMS"),Ruler!N$16,IF(AND(All!$V165="P4",All!$AE165="RMS"),Ruler!N$17,IF(AND(All!$V165="P5",All!$AE165="RMS"),Ruler!N$18,IF(AND(All!$V165="P6",All!$AE165="RMS"),Ruler!N$19,IF(AND(All!$V165="P7",All!$AE165="RMS"),Ruler!N$20,IF(AND(All!$V165="P8",All!$AE165="RMS"),Ruler!N$21,IF(AND(All!$V165="P9",All!$AE165="RMS"),Ruler!N$22,IF(AND(All!$V165="P1",All!$AE165="RSS"),Ruler!N$6,IF(AND(All!$V165="P2",All!$AE165="RSS"),Ruler!N$23,IF(AND(All!$V165="P3",All!$AE165="RSS"),Ruler!N$24,IF(AND(All!$V165="P4",All!$AE165="RSS"),Ruler!N$25,IF(AND(All!$V165="P5",All!$AE165="RSS"),Ruler!N$26,IF(AND(All!$V165="P6",All!$AE165="RSS"),Ruler!N$27,IF(AND(All!$V165="P7",All!$AE165="RSS"),Ruler!N$28,IF(AND(All!$V165="P8",All!$AE165="RSS"),Ruler!N$29,IF(AND(All!$V165="P9",All!$AE165="RSS"),Ruler!N$30,0)))))))))))))))))))))))))))</f>
        <v>0</v>
      </c>
      <c r="BV165" s="325">
        <f>IF(AND(All!$V165="P1",All!$AE165="RDP"),Ruler!O$6,IF(AND(All!$V165="P2",All!$AE165="RDP"),Ruler!O$7,IF(AND(All!$V165="P3",All!$AE165="RDP"),Ruler!O$8,IF(AND(All!$V165="P4",All!$AE165="RDP"),Ruler!O$9,IF(AND(All!$V165="P5",All!$AE165="RDP"),Ruler!O$10,IF(AND(All!$V165="P6",All!$AE165="RDP"),Ruler!O$11,IF(AND(All!$V165="P7",All!$AE165="RDP"),Ruler!O$12,IF(AND(All!$V165="P8",All!$AE165="RDP"),Ruler!O$13,IF(AND(All!$V165="P9",All!$AE165="RDP"),Ruler!O$14,IF(AND(All!$V165="P1",All!$AE165="RMS"),Ruler!O$6,IF(AND(All!$V165="P2",All!$AE165="RMS"),Ruler!O$15,IF(AND(All!$V165="P3",All!$AE165="RMS"),Ruler!O$16,IF(AND(All!$V165="P4",All!$AE165="RMS"),Ruler!O$17,IF(AND(All!$V165="P5",All!$AE165="RMS"),Ruler!O$18,IF(AND(All!$V165="P6",All!$AE165="RMS"),Ruler!O$19,IF(AND(All!$V165="P7",All!$AE165="RMS"),Ruler!O$20,IF(AND(All!$V165="P8",All!$AE165="RMS"),Ruler!O$21,IF(AND(All!$V165="P9",All!$AE165="RMS"),Ruler!O$22,IF(AND(All!$V165="P1",All!$AE165="RSS"),Ruler!O$6,IF(AND(All!$V165="P2",All!$AE165="RSS"),Ruler!O$23,IF(AND(All!$V165="P3",All!$AE165="RSS"),Ruler!O$24,IF(AND(All!$V165="P4",All!$AE165="RSS"),Ruler!O$25,IF(AND(All!$V165="P5",All!$AE165="RSS"),Ruler!O$26,IF(AND(All!$V165="P6",All!$AE165="RSS"),Ruler!O$27,IF(AND(All!$V165="P7",All!$AE165="RSS"),Ruler!O$28,IF(AND(All!$V165="P8",All!$AE165="RSS"),Ruler!O$29,IF(AND(All!$V165="P9",All!$AE165="RSS"),Ruler!O$30,0)))))))))))))))))))))))))))</f>
        <v>0</v>
      </c>
      <c r="BW165" s="325">
        <f>IF(AND(All!$V165="P1",All!$AE165="RDP"),Ruler!P$6,IF(AND(All!$V165="P2",All!$AE165="RDP"),Ruler!P$7,IF(AND(All!$V165="P3",All!$AE165="RDP"),Ruler!P$8,IF(AND(All!$V165="P4",All!$AE165="RDP"),Ruler!P$9,IF(AND(All!$V165="P5",All!$AE165="RDP"),Ruler!P$10,IF(AND(All!$V165="P6",All!$AE165="RDP"),Ruler!P$11,IF(AND(All!$V165="P7",All!$AE165="RDP"),Ruler!P$12,IF(AND(All!$V165="P8",All!$AE165="RDP"),Ruler!P$13,IF(AND(All!$V165="P9",All!$AE165="RDP"),Ruler!P$14,IF(AND(All!$V165="P1",All!$AE165="RMS"),Ruler!P$6,IF(AND(All!$V165="P2",All!$AE165="RMS"),Ruler!P$15,IF(AND(All!$V165="P3",All!$AE165="RMS"),Ruler!P$16,IF(AND(All!$V165="P4",All!$AE165="RMS"),Ruler!P$17,IF(AND(All!$V165="P5",All!$AE165="RMS"),Ruler!P$18,IF(AND(All!$V165="P6",All!$AE165="RMS"),Ruler!P$19,IF(AND(All!$V165="P7",All!$AE165="RMS"),Ruler!P$20,IF(AND(All!$V165="P8",All!$AE165="RMS"),Ruler!P$21,IF(AND(All!$V165="P9",All!$AE165="RMS"),Ruler!P$22,IF(AND(All!$V165="P1",All!$AE165="RSS"),Ruler!P$6,IF(AND(All!$V165="P2",All!$AE165="RSS"),Ruler!P$23,IF(AND(All!$V165="P3",All!$AE165="RSS"),Ruler!P$24,IF(AND(All!$V165="P4",All!$AE165="RSS"),Ruler!P$25,IF(AND(All!$V165="P5",All!$AE165="RSS"),Ruler!P$26,IF(AND(All!$V165="P6",All!$AE165="RSS"),Ruler!P$27,IF(AND(All!$V165="P7",All!$AE165="RSS"),Ruler!P$28,IF(AND(All!$V165="P8",All!$AE165="RSS"),Ruler!P$29,IF(AND(All!$V165="P9",All!$AE165="RSS"),Ruler!P$30,0)))))))))))))))))))))))))))</f>
        <v>0</v>
      </c>
      <c r="BX165" s="325">
        <f>IF(AND(All!$V165="P1",All!$AE165="RDP"),Ruler!Q$6,IF(AND(All!$V165="P2",All!$AE165="RDP"),Ruler!Q$7,IF(AND(All!$V165="P3",All!$AE165="RDP"),Ruler!Q$8,IF(AND(All!$V165="P4",All!$AE165="RDP"),Ruler!Q$9,IF(AND(All!$V165="P5",All!$AE165="RDP"),Ruler!Q$10,IF(AND(All!$V165="P6",All!$AE165="RDP"),Ruler!Q$11,IF(AND(All!$V165="P7",All!$AE165="RDP"),Ruler!Q$12,IF(AND(All!$V165="P8",All!$AE165="RDP"),Ruler!Q$13,IF(AND(All!$V165="P9",All!$AE165="RDP"),Ruler!Q$14,IF(AND(All!$V165="P1",All!$AE165="RMS"),Ruler!Q$6,IF(AND(All!$V165="P2",All!$AE165="RMS"),Ruler!Q$15,IF(AND(All!$V165="P3",All!$AE165="RMS"),Ruler!Q$16,IF(AND(All!$V165="P4",All!$AE165="RMS"),Ruler!Q$17,IF(AND(All!$V165="P5",All!$AE165="RMS"),Ruler!Q$18,IF(AND(All!$V165="P6",All!$AE165="RMS"),Ruler!Q$19,IF(AND(All!$V165="P7",All!$AE165="RMS"),Ruler!Q$20,IF(AND(All!$V165="P8",All!$AE165="RMS"),Ruler!Q$21,IF(AND(All!$V165="P9",All!$AE165="RMS"),Ruler!Q$22,IF(AND(All!$V165="P1",All!$AE165="RSS"),Ruler!Q$6,IF(AND(All!$V165="P2",All!$AE165="RSS"),Ruler!Q$23,IF(AND(All!$V165="P3",All!$AE165="RSS"),Ruler!Q$24,IF(AND(All!$V165="P4",All!$AE165="RSS"),Ruler!Q$25,IF(AND(All!$V165="P5",All!$AE165="RSS"),Ruler!Q$26,IF(AND(All!$V165="P6",All!$AE165="RSS"),Ruler!Q$27,IF(AND(All!$V165="P7",All!$AE165="RSS"),Ruler!Q$28,IF(AND(All!$V165="P8",All!$AE165="RSS"),Ruler!Q$29,IF(AND(All!$V165="P9",All!$AE165="RSS"),Ruler!Q$30,0)))))))))))))))))))))))))))</f>
        <v>0</v>
      </c>
      <c r="BY165" s="325">
        <f>IF(AND(All!$V165="P1",All!$AE165="RDP"),Ruler!R$6,IF(AND(All!$V165="P2",All!$AE165="RDP"),Ruler!R$7,IF(AND(All!$V165="P3",All!$AE165="RDP"),Ruler!R$8,IF(AND(All!$V165="P4",All!$AE165="RDP"),Ruler!R$9,IF(AND(All!$V165="P5",All!$AE165="RDP"),Ruler!R$10,IF(AND(All!$V165="P6",All!$AE165="RDP"),Ruler!R$11,IF(AND(All!$V165="P7",All!$AE165="RDP"),Ruler!R$12,IF(AND(All!$V165="P8",All!$AE165="RDP"),Ruler!R$13,IF(AND(All!$V165="P9",All!$AE165="RDP"),Ruler!R$14,IF(AND(All!$V165="P1",All!$AE165="RMS"),Ruler!R$6,IF(AND(All!$V165="P2",All!$AE165="RMS"),Ruler!R$15,IF(AND(All!$V165="P3",All!$AE165="RMS"),Ruler!R$16,IF(AND(All!$V165="P4",All!$AE165="RMS"),Ruler!R$17,IF(AND(All!$V165="P5",All!$AE165="RMS"),Ruler!R$18,IF(AND(All!$V165="P6",All!$AE165="RMS"),Ruler!R$19,IF(AND(All!$V165="P7",All!$AE165="RMS"),Ruler!R$20,IF(AND(All!$V165="P8",All!$AE165="RMS"),Ruler!R$21,IF(AND(All!$V165="P9",All!$AE165="RMS"),Ruler!R$22,IF(AND(All!$V165="P1",All!$AE165="RSS"),Ruler!R$6,IF(AND(All!$V165="P2",All!$AE165="RSS"),Ruler!R$23,IF(AND(All!$V165="P3",All!$AE165="RSS"),Ruler!R$24,IF(AND(All!$V165="P4",All!$AE165="RSS"),Ruler!R$25,IF(AND(All!$V165="P5",All!$AE165="RSS"),Ruler!R$26,IF(AND(All!$V165="P6",All!$AE165="RSS"),Ruler!R$27,IF(AND(All!$V165="P7",All!$AE165="RSS"),Ruler!R$28,IF(AND(All!$V165="P8",All!$AE165="RSS"),Ruler!R$29,IF(AND(All!$V165="P9",All!$AE165="RSS"),Ruler!R$30,0)))))))))))))))))))))))))))</f>
        <v>0</v>
      </c>
      <c r="BZ165" s="325">
        <f>IF(AND(All!$V165="P1",All!$AE165="RDP"),Ruler!S$6,IF(AND(All!$V165="P2",All!$AE165="RDP"),Ruler!S$7,IF(AND(All!$V165="P3",All!$AE165="RDP"),Ruler!S$8,IF(AND(All!$V165="P4",All!$AE165="RDP"),Ruler!S$9,IF(AND(All!$V165="P5",All!$AE165="RDP"),Ruler!S$10,IF(AND(All!$V165="P6",All!$AE165="RDP"),Ruler!S$11,IF(AND(All!$V165="P7",All!$AE165="RDP"),Ruler!S$12,IF(AND(All!$V165="P8",All!$AE165="RDP"),Ruler!S$13,IF(AND(All!$V165="P9",All!$AE165="RDP"),Ruler!S$14,IF(AND(All!$V165="P1",All!$AE165="RMS"),Ruler!S$6,IF(AND(All!$V165="P2",All!$AE165="RMS"),Ruler!S$15,IF(AND(All!$V165="P3",All!$AE165="RMS"),Ruler!S$16,IF(AND(All!$V165="P4",All!$AE165="RMS"),Ruler!S$17,IF(AND(All!$V165="P5",All!$AE165="RMS"),Ruler!S$18,IF(AND(All!$V165="P6",All!$AE165="RMS"),Ruler!S$19,IF(AND(All!$V165="P7",All!$AE165="RMS"),Ruler!S$20,IF(AND(All!$V165="P8",All!$AE165="RMS"),Ruler!S$21,IF(AND(All!$V165="P9",All!$AE165="RMS"),Ruler!S$22,IF(AND(All!$V165="P1",All!$AE165="RSS"),Ruler!S$6,IF(AND(All!$V165="P2",All!$AE165="RSS"),Ruler!S$23,IF(AND(All!$V165="P3",All!$AE165="RSS"),Ruler!S$24,IF(AND(All!$V165="P4",All!$AE165="RSS"),Ruler!S$25,IF(AND(All!$V165="P5",All!$AE165="RSS"),Ruler!S$26,IF(AND(All!$V165="P6",All!$AE165="RSS"),Ruler!S$27,IF(AND(All!$V165="P7",All!$AE165="RSS"),Ruler!S$28,IF(AND(All!$V165="P8",All!$AE165="RSS"),Ruler!S$29,IF(AND(All!$V165="P9",All!$AE165="RSS"),Ruler!S$30,0)))))))))))))))))))))))))))</f>
        <v>0</v>
      </c>
      <c r="CA165" s="325">
        <f>IF(AND(All!$V165="P1",All!$AE165="RDP"),Ruler!T$6,IF(AND(All!$V165="P2",All!$AE165="RDP"),Ruler!T$7,IF(AND(All!$V165="P3",All!$AE165="RDP"),Ruler!T$8,IF(AND(All!$V165="P4",All!$AE165="RDP"),Ruler!T$9,IF(AND(All!$V165="P5",All!$AE165="RDP"),Ruler!T$10,IF(AND(All!$V165="P6",All!$AE165="RDP"),Ruler!T$11,IF(AND(All!$V165="P7",All!$AE165="RDP"),Ruler!T$12,IF(AND(All!$V165="P8",All!$AE165="RDP"),Ruler!T$13,IF(AND(All!$V165="P9",All!$AE165="RDP"),Ruler!T$14,IF(AND(All!$V165="P1",All!$AE165="RMS"),Ruler!T$6,IF(AND(All!$V165="P2",All!$AE165="RMS"),Ruler!T$15,IF(AND(All!$V165="P3",All!$AE165="RMS"),Ruler!T$16,IF(AND(All!$V165="P4",All!$AE165="RMS"),Ruler!T$17,IF(AND(All!$V165="P5",All!$AE165="RMS"),Ruler!T$18,IF(AND(All!$V165="P6",All!$AE165="RMS"),Ruler!T$19,IF(AND(All!$V165="P7",All!$AE165="RMS"),Ruler!T$20,IF(AND(All!$V165="P8",All!$AE165="RMS"),Ruler!T$21,IF(AND(All!$V165="P9",All!$AE165="RMS"),Ruler!T$22,IF(AND(All!$V165="P1",All!$AE165="RSS"),Ruler!T$6,IF(AND(All!$V165="P2",All!$AE165="RSS"),Ruler!T$23,IF(AND(All!$V165="P3",All!$AE165="RSS"),Ruler!T$24,IF(AND(All!$V165="P4",All!$AE165="RSS"),Ruler!T$25,IF(AND(All!$V165="P5",All!$AE165="RSS"),Ruler!T$26,IF(AND(All!$V165="P6",All!$AE165="RSS"),Ruler!T$27,IF(AND(All!$V165="P7",All!$AE165="RSS"),Ruler!T$28,IF(AND(All!$V165="P8",All!$AE165="RSS"),Ruler!T$29,IF(AND(All!$V165="P9",All!$AE165="RSS"),Ruler!T$30,0)))))))))))))))))))))))))))</f>
        <v>0</v>
      </c>
      <c r="CB165" s="325">
        <f>IF(AND(All!$V165="P1",All!$AE165="RDP"),Ruler!U$6,IF(AND(All!$V165="P2",All!$AE165="RDP"),Ruler!U$7,IF(AND(All!$V165="P3",All!$AE165="RDP"),Ruler!U$8,IF(AND(All!$V165="P4",All!$AE165="RDP"),Ruler!U$9,IF(AND(All!$V165="P5",All!$AE165="RDP"),Ruler!U$10,IF(AND(All!$V165="P6",All!$AE165="RDP"),Ruler!U$11,IF(AND(All!$V165="P7",All!$AE165="RDP"),Ruler!U$12,IF(AND(All!$V165="P8",All!$AE165="RDP"),Ruler!U$13,IF(AND(All!$V165="P9",All!$AE165="RDP"),Ruler!U$14,IF(AND(All!$V165="P1",All!$AE165="RMS"),Ruler!U$6,IF(AND(All!$V165="P2",All!$AE165="RMS"),Ruler!U$15,IF(AND(All!$V165="P3",All!$AE165="RMS"),Ruler!U$16,IF(AND(All!$V165="P4",All!$AE165="RMS"),Ruler!U$17,IF(AND(All!$V165="P5",All!$AE165="RMS"),Ruler!U$18,IF(AND(All!$V165="P6",All!$AE165="RMS"),Ruler!U$19,IF(AND(All!$V165="P7",All!$AE165="RMS"),Ruler!U$20,IF(AND(All!$V165="P8",All!$AE165="RMS"),Ruler!U$21,IF(AND(All!$V165="P9",All!$AE165="RMS"),Ruler!U$22,IF(AND(All!$V165="P1",All!$AE165="RSS"),Ruler!U$6,IF(AND(All!$V165="P2",All!$AE165="RSS"),Ruler!U$23,IF(AND(All!$V165="P3",All!$AE165="RSS"),Ruler!U$24,IF(AND(All!$V165="P4",All!$AE165="RSS"),Ruler!U$25,IF(AND(All!$V165="P5",All!$AE165="RSS"),Ruler!U$26,IF(AND(All!$V165="P6",All!$AE165="RSS"),Ruler!U$27,IF(AND(All!$V165="P7",All!$AE165="RSS"),Ruler!U$28,IF(AND(All!$V165="P8",All!$AE165="RSS"),Ruler!U$29,IF(AND(All!$V165="P9",All!$AE165="RSS"),Ruler!U$30,0)))))))))))))))))))))))))))</f>
        <v>0</v>
      </c>
      <c r="CC165" s="325">
        <f>IF(AND(All!$V165="P1",All!$AE165="RDP"),Ruler!V$6,IF(AND(All!$V165="P2",All!$AE165="RDP"),Ruler!V$7,IF(AND(All!$V165="P3",All!$AE165="RDP"),Ruler!V$8,IF(AND(All!$V165="P4",All!$AE165="RDP"),Ruler!V$9,IF(AND(All!$V165="P5",All!$AE165="RDP"),Ruler!V$10,IF(AND(All!$V165="P6",All!$AE165="RDP"),Ruler!V$11,IF(AND(All!$V165="P7",All!$AE165="RDP"),Ruler!V$12,IF(AND(All!$V165="P8",All!$AE165="RDP"),Ruler!V$13,IF(AND(All!$V165="P9",All!$AE165="RDP"),Ruler!V$14,IF(AND(All!$V165="P1",All!$AE165="RMS"),Ruler!V$6,IF(AND(All!$V165="P2",All!$AE165="RMS"),Ruler!V$15,IF(AND(All!$V165="P3",All!$AE165="RMS"),Ruler!V$16,IF(AND(All!$V165="P4",All!$AE165="RMS"),Ruler!V$17,IF(AND(All!$V165="P5",All!$AE165="RMS"),Ruler!V$18,IF(AND(All!$V165="P6",All!$AE165="RMS"),Ruler!V$19,IF(AND(All!$V165="P7",All!$AE165="RMS"),Ruler!V$20,IF(AND(All!$V165="P8",All!$AE165="RMS"),Ruler!V$21,IF(AND(All!$V165="P9",All!$AE165="RMS"),Ruler!V$22,IF(AND(All!$V165="P1",All!$AE165="RSS"),Ruler!V$6,IF(AND(All!$V165="P2",All!$AE165="RSS"),Ruler!V$23,IF(AND(All!$V165="P3",All!$AE165="RSS"),Ruler!V$24,IF(AND(All!$V165="P4",All!$AE165="RSS"),Ruler!V$25,IF(AND(All!$V165="P5",All!$AE165="RSS"),Ruler!V$26,IF(AND(All!$V165="P6",All!$AE165="RSS"),Ruler!V$27,IF(AND(All!$V165="P7",All!$AE165="RSS"),Ruler!V$28,IF(AND(All!$V165="P8",All!$AE165="RSS"),Ruler!V$29,IF(AND(All!$V165="P9",All!$AE165="RSS"),Ruler!V$30,0)))))))))))))))))))))))))))</f>
        <v>0</v>
      </c>
      <c r="CD165" s="325">
        <f>IF(AND(All!$V165="P1",All!$AE165="RDP"),Ruler!W$6,IF(AND(All!$V165="P2",All!$AE165="RDP"),Ruler!W$7,IF(AND(All!$V165="P3",All!$AE165="RDP"),Ruler!W$8,IF(AND(All!$V165="P4",All!$AE165="RDP"),Ruler!W$9,IF(AND(All!$V165="P5",All!$AE165="RDP"),Ruler!W$10,IF(AND(All!$V165="P6",All!$AE165="RDP"),Ruler!W$11,IF(AND(All!$V165="P7",All!$AE165="RDP"),Ruler!W$12,IF(AND(All!$V165="P8",All!$AE165="RDP"),Ruler!W$13,IF(AND(All!$V165="P9",All!$AE165="RDP"),Ruler!W$14,IF(AND(All!$V165="P1",All!$AE165="RMS"),Ruler!W$6,IF(AND(All!$V165="P2",All!$AE165="RMS"),Ruler!W$15,IF(AND(All!$V165="P3",All!$AE165="RMS"),Ruler!W$16,IF(AND(All!$V165="P4",All!$AE165="RMS"),Ruler!W$17,IF(AND(All!$V165="P5",All!$AE165="RMS"),Ruler!W$18,IF(AND(All!$V165="P6",All!$AE165="RMS"),Ruler!W$19,IF(AND(All!$V165="P7",All!$AE165="RMS"),Ruler!W$20,IF(AND(All!$V165="P8",All!$AE165="RMS"),Ruler!W$21,IF(AND(All!$V165="P9",All!$AE165="RMS"),Ruler!W$22,IF(AND(All!$V165="P1",All!$AE165="RSS"),Ruler!W$6,IF(AND(All!$V165="P2",All!$AE165="RSS"),Ruler!W$23,IF(AND(All!$V165="P3",All!$AE165="RSS"),Ruler!W$24,IF(AND(All!$V165="P4",All!$AE165="RSS"),Ruler!W$25,IF(AND(All!$V165="P5",All!$AE165="RSS"),Ruler!W$26,IF(AND(All!$V165="P6",All!$AE165="RSS"),Ruler!W$27,IF(AND(All!$V165="P7",All!$AE165="RSS"),Ruler!W$28,IF(AND(All!$V165="P8",All!$AE165="RSS"),Ruler!W$29,IF(AND(All!$V165="P9",All!$AE165="RSS"),Ruler!W$30,0)))))))))))))))))))))))))))</f>
        <v>0</v>
      </c>
      <c r="CE165" s="325">
        <f>IF(AND(All!$V165="P1",All!$AE165="RDP"),Ruler!X$6,IF(AND(All!$V165="P2",All!$AE165="RDP"),Ruler!X$7,IF(AND(All!$V165="P3",All!$AE165="RDP"),Ruler!X$8,IF(AND(All!$V165="P4",All!$AE165="RDP"),Ruler!X$9,IF(AND(All!$V165="P5",All!$AE165="RDP"),Ruler!X$10,IF(AND(All!$V165="P6",All!$AE165="RDP"),Ruler!X$11,IF(AND(All!$V165="P7",All!$AE165="RDP"),Ruler!X$12,IF(AND(All!$V165="P8",All!$AE165="RDP"),Ruler!X$13,IF(AND(All!$V165="P9",All!$AE165="RDP"),Ruler!X$14,IF(AND(All!$V165="P1",All!$AE165="RMS"),Ruler!X$6,IF(AND(All!$V165="P2",All!$AE165="RMS"),Ruler!X$15,IF(AND(All!$V165="P3",All!$AE165="RMS"),Ruler!X$16,IF(AND(All!$V165="P4",All!$AE165="RMS"),Ruler!X$17,IF(AND(All!$V165="P5",All!$AE165="RMS"),Ruler!X$18,IF(AND(All!$V165="P6",All!$AE165="RMS"),Ruler!X$19,IF(AND(All!$V165="P7",All!$AE165="RMS"),Ruler!X$20,IF(AND(All!$V165="P8",All!$AE165="RMS"),Ruler!X$21,IF(AND(All!$V165="P9",All!$AE165="RMS"),Ruler!X$22,IF(AND(All!$V165="P1",All!$AE165="RSS"),Ruler!X$6,IF(AND(All!$V165="P2",All!$AE165="RSS"),Ruler!X$23,IF(AND(All!$V165="P3",All!$AE165="RSS"),Ruler!X$24,IF(AND(All!$V165="P4",All!$AE165="RSS"),Ruler!X$25,IF(AND(All!$V165="P5",All!$AE165="RSS"),Ruler!X$26,IF(AND(All!$V165="P6",All!$AE165="RSS"),Ruler!X$27,IF(AND(All!$V165="P7",All!$AE165="RSS"),Ruler!X$28,IF(AND(All!$V165="P8",All!$AE165="RSS"),Ruler!X$29,IF(AND(All!$V165="P9",All!$AE165="RSS"),Ruler!X$30,0)))))))))))))))))))))))))))</f>
        <v>0</v>
      </c>
      <c r="CF165" s="325">
        <f>IF(AND(All!$V165="P1",All!$AE165="RDP"),Ruler!Y$6,IF(AND(All!$V165="P2",All!$AE165="RDP"),Ruler!Y$7,IF(AND(All!$V165="P3",All!$AE165="RDP"),Ruler!Y$8,IF(AND(All!$V165="P4",All!$AE165="RDP"),Ruler!Y$9,IF(AND(All!$V165="P5",All!$AE165="RDP"),Ruler!Y$10,IF(AND(All!$V165="P6",All!$AE165="RDP"),Ruler!Y$11,IF(AND(All!$V165="P7",All!$AE165="RDP"),Ruler!Y$12,IF(AND(All!$V165="P8",All!$AE165="RDP"),Ruler!Y$13,IF(AND(All!$V165="P9",All!$AE165="RDP"),Ruler!Y$14,IF(AND(All!$V165="P1",All!$AE165="RMS"),Ruler!Y$6,IF(AND(All!$V165="P2",All!$AE165="RMS"),Ruler!Y$15,IF(AND(All!$V165="P3",All!$AE165="RMS"),Ruler!Y$16,IF(AND(All!$V165="P4",All!$AE165="RMS"),Ruler!Y$17,IF(AND(All!$V165="P5",All!$AE165="RMS"),Ruler!Y$18,IF(AND(All!$V165="P6",All!$AE165="RMS"),Ruler!Y$19,IF(AND(All!$V165="P7",All!$AE165="RMS"),Ruler!Y$20,IF(AND(All!$V165="P8",All!$AE165="RMS"),Ruler!Y$21,IF(AND(All!$V165="P9",All!$AE165="RMS"),Ruler!Y$22,IF(AND(All!$V165="P1",All!$AE165="RSS"),Ruler!Y$6,IF(AND(All!$V165="P2",All!$AE165="RSS"),Ruler!Y$23,IF(AND(All!$V165="P3",All!$AE165="RSS"),Ruler!Y$24,IF(AND(All!$V165="P4",All!$AE165="RSS"),Ruler!Y$25,IF(AND(All!$V165="P5",All!$AE165="RSS"),Ruler!Y$26,IF(AND(All!$V165="P6",All!$AE165="RSS"),Ruler!Y$27,IF(AND(All!$V165="P7",All!$AE165="RSS"),Ruler!Y$28,IF(AND(All!$V165="P8",All!$AE165="RSS"),Ruler!Y$29,IF(AND(All!$V165="P9",All!$AE165="RSS"),Ruler!Y$30,0)))))))))))))))))))))))))))</f>
        <v>0</v>
      </c>
      <c r="CG165" s="325">
        <f>IF(AND(All!$V165="P1",All!$AE165="RDP"),Ruler!Z$6,IF(AND(All!$V165="P2",All!$AE165="RDP"),Ruler!Z$7,IF(AND(All!$V165="P3",All!$AE165="RDP"),Ruler!Z$8,IF(AND(All!$V165="P4",All!$AE165="RDP"),Ruler!Z$9,IF(AND(All!$V165="P5",All!$AE165="RDP"),Ruler!Z$10,IF(AND(All!$V165="P6",All!$AE165="RDP"),Ruler!Z$11,IF(AND(All!$V165="P7",All!$AE165="RDP"),Ruler!Z$12,IF(AND(All!$V165="P8",All!$AE165="RDP"),Ruler!Z$13,IF(AND(All!$V165="P9",All!$AE165="RDP"),Ruler!Z$14,IF(AND(All!$V165="P1",All!$AE165="RMS"),Ruler!Z$6,IF(AND(All!$V165="P2",All!$AE165="RMS"),Ruler!Z$15,IF(AND(All!$V165="P3",All!$AE165="RMS"),Ruler!Z$16,IF(AND(All!$V165="P4",All!$AE165="RMS"),Ruler!Z$17,IF(AND(All!$V165="P5",All!$AE165="RMS"),Ruler!Z$18,IF(AND(All!$V165="P6",All!$AE165="RMS"),Ruler!Z$19,IF(AND(All!$V165="P7",All!$AE165="RMS"),Ruler!Z$20,IF(AND(All!$V165="P8",All!$AE165="RMS"),Ruler!Z$21,IF(AND(All!$V165="P9",All!$AE165="RMS"),Ruler!Z$22,IF(AND(All!$V165="P1",All!$AE165="RSS"),Ruler!Z$6,IF(AND(All!$V165="P2",All!$AE165="RSS"),Ruler!Z$23,IF(AND(All!$V165="P3",All!$AE165="RSS"),Ruler!Z$24,IF(AND(All!$V165="P4",All!$AE165="RSS"),Ruler!Z$25,IF(AND(All!$V165="P5",All!$AE165="RSS"),Ruler!Z$26,IF(AND(All!$V165="P6",All!$AE165="RSS"),Ruler!Z$27,IF(AND(All!$V165="P7",All!$AE165="RSS"),Ruler!Z$28,IF(AND(All!$V165="P8",All!$AE165="RSS"),Ruler!Z$29,IF(AND(All!$V165="P9",All!$AE165="RSS"),Ruler!Z$30,0)))))))))))))))))))))))))))</f>
        <v>0</v>
      </c>
      <c r="CH165" s="325">
        <f>IF(AND(All!$V165="P1",All!$AE165="RDP"),Ruler!AA$6,IF(AND(All!$V165="P2",All!$AE165="RDP"),Ruler!AA$7,IF(AND(All!$V165="P3",All!$AE165="RDP"),Ruler!AA$8,IF(AND(All!$V165="P4",All!$AE165="RDP"),Ruler!AA$9,IF(AND(All!$V165="P5",All!$AE165="RDP"),Ruler!AA$10,IF(AND(All!$V165="P6",All!$AE165="RDP"),Ruler!AA$11,IF(AND(All!$V165="P7",All!$AE165="RDP"),Ruler!AA$12,IF(AND(All!$V165="P8",All!$AE165="RDP"),Ruler!AA$13,IF(AND(All!$V165="P9",All!$AE165="RDP"),Ruler!AA$14,IF(AND(All!$V165="P1",All!$AE165="RMS"),Ruler!AA$6,IF(AND(All!$V165="P2",All!$AE165="RMS"),Ruler!AA$15,IF(AND(All!$V165="P3",All!$AE165="RMS"),Ruler!AA$16,IF(AND(All!$V165="P4",All!$AE165="RMS"),Ruler!AA$17,IF(AND(All!$V165="P5",All!$AE165="RMS"),Ruler!AA$18,IF(AND(All!$V165="P6",All!$AE165="RMS"),Ruler!AA$19,IF(AND(All!$V165="P7",All!$AE165="RMS"),Ruler!AA$20,IF(AND(All!$V165="P8",All!$AE165="RMS"),Ruler!AA$21,IF(AND(All!$V165="P9",All!$AE165="RMS"),Ruler!AA$22,IF(AND(All!$V165="P1",All!$AE165="RSS"),Ruler!AA$6,IF(AND(All!$V165="P2",All!$AE165="RSS"),Ruler!AA$23,IF(AND(All!$V165="P3",All!$AE165="RSS"),Ruler!AA$24,IF(AND(All!$V165="P4",All!$AE165="RSS"),Ruler!AA$25,IF(AND(All!$V165="P5",All!$AE165="RSS"),Ruler!AA$26,IF(AND(All!$V165="P6",All!$AE165="RSS"),Ruler!AA$27,IF(AND(All!$V165="P7",All!$AE165="RSS"),Ruler!AA$28,IF(AND(All!$V165="P8",All!$AE165="RSS"),Ruler!AA$29,IF(AND(All!$V165="P9",All!$AE165="RSS"),Ruler!AA$30,0)))))))))))))))))))))))))))</f>
        <v>0</v>
      </c>
      <c r="CI165" s="325">
        <f>IF(AND(All!$V165="P1",All!$AE165="RDP"),Ruler!AB$6,IF(AND(All!$V165="P2",All!$AE165="RDP"),Ruler!AB$7,IF(AND(All!$V165="P3",All!$AE165="RDP"),Ruler!AB$8,IF(AND(All!$V165="P4",All!$AE165="RDP"),Ruler!AB$9,IF(AND(All!$V165="P5",All!$AE165="RDP"),Ruler!AB$10,IF(AND(All!$V165="P6",All!$AE165="RDP"),Ruler!AB$11,IF(AND(All!$V165="P7",All!$AE165="RDP"),Ruler!AB$12,IF(AND(All!$V165="P8",All!$AE165="RDP"),Ruler!AB$13,IF(AND(All!$V165="P9",All!$AE165="RDP"),Ruler!AB$14,IF(AND(All!$V165="P1",All!$AE165="RMS"),Ruler!AB$6,IF(AND(All!$V165="P2",All!$AE165="RMS"),Ruler!AB$15,IF(AND(All!$V165="P3",All!$AE165="RMS"),Ruler!AB$16,IF(AND(All!$V165="P4",All!$AE165="RMS"),Ruler!AB$17,IF(AND(All!$V165="P5",All!$AE165="RMS"),Ruler!AB$18,IF(AND(All!$V165="P6",All!$AE165="RMS"),Ruler!AB$19,IF(AND(All!$V165="P7",All!$AE165="RMS"),Ruler!AB$20,IF(AND(All!$V165="P8",All!$AE165="RMS"),Ruler!AB$21,IF(AND(All!$V165="P9",All!$AE165="RMS"),Ruler!AB$22,IF(AND(All!$V165="P1",All!$AE165="RSS"),Ruler!AB$6,IF(AND(All!$V165="P2",All!$AE165="RSS"),Ruler!AB$23,IF(AND(All!$V165="P3",All!$AE165="RSS"),Ruler!AB$24,IF(AND(All!$V165="P4",All!$AE165="RSS"),Ruler!AB$25,IF(AND(All!$V165="P5",All!$AE165="RSS"),Ruler!AB$26,IF(AND(All!$V165="P6",All!$AE165="RSS"),Ruler!AB$27,IF(AND(All!$V165="P7",All!$AE165="RSS"),Ruler!AB$28,IF(AND(All!$V165="P8",All!$AE165="RSS"),Ruler!AB$29,IF(AND(All!$V165="P9",All!$AE165="RSS"),Ruler!AB$30,0)))))))))))))))))))))))))))</f>
        <v>0</v>
      </c>
      <c r="CJ165" s="377">
        <f>Table9[[#This Row],[R-B1]]-Table9[[#This Row],[B1]]</f>
        <v>0</v>
      </c>
      <c r="CK165" s="378">
        <f>Table9[[#This Row],[R-B2]]-Table9[[#This Row],[B2]]</f>
        <v>0</v>
      </c>
      <c r="CL165" s="378">
        <f>Table9[[#This Row],[R-B3]]-Table9[[#This Row],[B3]]</f>
        <v>0</v>
      </c>
      <c r="CM165" s="378">
        <f>Table9[[#This Row],[R-B4]]-Table9[[#This Row],[B4]]</f>
        <v>0</v>
      </c>
      <c r="CN165" s="378">
        <f>Table9[[#This Row],[R-B5]]-Table9[[#This Row],[B5]]</f>
        <v>0</v>
      </c>
      <c r="CO165" s="378">
        <f>Table9[[#This Row],[R-B6]]-Table9[[#This Row],[B6]]</f>
        <v>0</v>
      </c>
      <c r="CP165" s="378">
        <f>Table9[[#This Row],[R-B7]]-Table9[[#This Row],[B7]]</f>
        <v>0</v>
      </c>
      <c r="CQ165" s="378">
        <f>Table9[[#This Row],[R-B8]]-Table9[[#This Row],[B8]]</f>
        <v>0</v>
      </c>
      <c r="CR165" s="378">
        <f>Table9[[#This Row],[R-B9]]-Table9[[#This Row],[B9]]</f>
        <v>0</v>
      </c>
      <c r="CS165" s="378">
        <f>Table9[[#This Row],[R-B10]]-Table9[[#This Row],[B10]]</f>
        <v>0</v>
      </c>
      <c r="CT165" s="378">
        <f>Table9[[#This Row],[R-B11]]-Table9[[#This Row],[B11]]</f>
        <v>0</v>
      </c>
      <c r="CU165" s="378">
        <f>Table9[[#This Row],[R-B12]]-Table9[[#This Row],[B12]]</f>
        <v>0</v>
      </c>
      <c r="CV165" s="378">
        <f>Table9[[#This Row],[R-K1]]-Table9[[#This Row],[K1]]</f>
        <v>0</v>
      </c>
      <c r="CW165" s="378">
        <f>Table9[[#This Row],[R-K2]]-Table9[[#This Row],[K2]]</f>
        <v>0</v>
      </c>
      <c r="CX165" s="378">
        <f>Table9[[#This Row],[R-K3]]-Table9[[#This Row],[K3]]</f>
        <v>0</v>
      </c>
      <c r="CY165" s="378">
        <f>Table9[[#This Row],[R-K4]]-Table9[[#This Row],[K4]]</f>
        <v>0</v>
      </c>
      <c r="CZ165" s="378">
        <f>Table9[[#This Row],[R-K5]]-Table9[[#This Row],[K5]]</f>
        <v>0</v>
      </c>
      <c r="DA165" s="378">
        <f>Table9[[#This Row],[R-P1]]-Table9[[#This Row],[P1]]</f>
        <v>0</v>
      </c>
      <c r="DB165" s="378">
        <f>Table9[[#This Row],[R-P2]]-Table9[[#This Row],[P2]]</f>
        <v>0</v>
      </c>
      <c r="DC165" s="378">
        <f>Table9[[#This Row],[R-P3]]-Table9[[#This Row],[P3]]</f>
        <v>0</v>
      </c>
      <c r="DD165" s="378">
        <f>Table9[[#This Row],[R-P4]]-Table9[[#This Row],[P4]]</f>
        <v>0</v>
      </c>
      <c r="DE165" s="378">
        <f>Table9[[#This Row],[R-P5]]-Table9[[#This Row],[P5]]</f>
        <v>0</v>
      </c>
      <c r="DF165" s="378">
        <f>Table9[[#This Row],[R-E1]]-Table9[[#This Row],[E1]]</f>
        <v>0</v>
      </c>
      <c r="DG165" s="379">
        <f>Table9[[#This Row],[R-E2]]-Table9[[#This Row],[E2]]</f>
        <v>0</v>
      </c>
      <c r="DH165" s="323">
        <f>COUNTIF(Table9[[#This Row],[G-B1]:[G-B12]],"&lt;=0")/12*100</f>
        <v>100</v>
      </c>
      <c r="DI165" s="43">
        <f>COUNTIF(Table9[[#This Row],[G-K1]:[G-K5]],"&lt;=0")/5*100</f>
        <v>100</v>
      </c>
      <c r="DJ165" s="43">
        <f>COUNTIF(Table9[[#This Row],[G-P1]:[G-P5]],"&lt;=0")/5*100</f>
        <v>100</v>
      </c>
      <c r="DK165" s="43">
        <f>COUNTIF(Table9[[#This Row],[G-E1]:[G-E2]],"&lt;=0")/2*100</f>
        <v>100</v>
      </c>
      <c r="DL165" s="450">
        <f>IF(AE165="RDP",(COUNTIF(Table9[[#This Row],[G-B3]],"&lt;=0")+COUNTIF(Table9[[#This Row],[G-B4]],"&lt;=0")+COUNTIF(Table9[[#This Row],[G-B7]],"&lt;=0")+COUNTIF(Table9[[#This Row],[G-B11]],"&lt;=0")+COUNTIF(Table9[[#This Row],[G-K2]],"&lt;=0"))/5*100,IF(AE165="RMS",(COUNTIF(Table9[[#This Row],[G-B4]],"&lt;=0")+COUNTIF(Table9[[#This Row],[G-B5]],"&lt;=0")+COUNTIF(Table9[[#This Row],[G-B10]],"&lt;=0")+COUNTIF(Table9[[#This Row],[G-B12]],"&lt;=0")+COUNTIF(Table9[[#This Row],[G-K2]],"&lt;=0"))/5*100,IF(AE165="RSS",(COUNTIF(Table9[[#This Row],[G-B1]],"&lt;=0")+COUNTIF(Table9[[#This Row],[G-B2]],"&lt;=0")+COUNTIF(Table9[[#This Row],[G-B6]],"&lt;=0")+COUNTIF(Table9[[#This Row],[G-B11]],"&lt;=0")+COUNTIF(Table9[[#This Row],[G-B12]],"&lt;=0"))/5*100,0)))</f>
        <v>0</v>
      </c>
      <c r="DR165" s="332"/>
      <c r="DW165" s="332"/>
      <c r="DX165" s="42"/>
      <c r="DY165" s="42"/>
      <c r="DZ165" s="42"/>
      <c r="EA165" s="333"/>
      <c r="EB165" s="342"/>
      <c r="EC165" s="339"/>
      <c r="ED165" s="339"/>
      <c r="EE165" s="338"/>
    </row>
    <row r="166" spans="2:135" ht="15" hidden="1" thickBot="1" x14ac:dyDescent="0.4">
      <c r="B166" s="282">
        <v>171</v>
      </c>
      <c r="C166" s="42" t="s">
        <v>198</v>
      </c>
      <c r="E166" s="44" t="s">
        <v>1371</v>
      </c>
      <c r="F166" s="43"/>
      <c r="G166" s="357">
        <f t="shared" ca="1" si="9"/>
        <v>26.820910321537298</v>
      </c>
      <c r="H166" s="492">
        <v>36526</v>
      </c>
      <c r="I166" s="43" t="s">
        <v>136</v>
      </c>
      <c r="J166" s="43" t="s">
        <v>137</v>
      </c>
      <c r="K166" s="43" t="s">
        <v>138</v>
      </c>
      <c r="L166" s="43" t="s">
        <v>263</v>
      </c>
      <c r="M166" s="43" t="s">
        <v>347</v>
      </c>
      <c r="N166" s="43"/>
      <c r="O166" s="43" t="s">
        <v>200</v>
      </c>
      <c r="P166" s="43"/>
      <c r="Q166" s="43" t="s">
        <v>144</v>
      </c>
      <c r="R166" s="43"/>
      <c r="S166" s="43"/>
      <c r="T166" s="286"/>
      <c r="U166" s="43"/>
      <c r="V166" s="282" t="s">
        <v>55</v>
      </c>
      <c r="W166" s="43"/>
      <c r="X166" s="51">
        <f ca="1">($T$1-Table9[[#This Row],[Date of Appointment to Current Grade]])/365</f>
        <v>126.89214319824963</v>
      </c>
      <c r="Y166" s="43"/>
      <c r="Z166" s="43" t="s">
        <v>263</v>
      </c>
      <c r="AA166" s="43"/>
      <c r="AB166" s="43"/>
      <c r="AC166" s="43"/>
      <c r="AD166" s="43"/>
      <c r="AE166" s="43"/>
      <c r="AF166" s="43"/>
      <c r="AG166" s="43"/>
      <c r="AH166" s="43"/>
      <c r="AI166" s="43"/>
      <c r="AJ166" s="43"/>
      <c r="AK166" s="43"/>
      <c r="AL166" s="43"/>
      <c r="AM166" s="328"/>
      <c r="AN166" s="323"/>
      <c r="BK166" s="328"/>
      <c r="BL166" s="325">
        <f>IF(AND(All!$V166="P1",All!$AE166="RDP"),Ruler!E$6,IF(AND(All!$V166="P2",All!$AE166="RDP"),Ruler!E$7,IF(AND(All!$V166="P3",All!$AE166="RDP"),Ruler!E$8,IF(AND(All!$V166="P4",All!$AE166="RDP"),Ruler!E$9,IF(AND(All!$V166="P5",All!$AE166="RDP"),Ruler!E$10,IF(AND(All!$V166="P6",All!$AE166="RDP"),Ruler!E$11,IF(AND(All!$V166="P7",All!$AE166="RDP"),Ruler!E$12,IF(AND(All!$V166="P8",All!$AE166="RDP"),Ruler!E$13,IF(AND(All!$V166="P9",All!$AE166="RDP"),Ruler!E$14,IF(AND(All!$V166="P1",All!$AE166="RMS"),Ruler!E$6,IF(AND(All!$V166="P2",All!$AE166="RMS"),Ruler!E$15,IF(AND(All!$V166="P3",All!$AE166="RMS"),Ruler!E$16,IF(AND(All!$V166="P4",All!$AE166="RMS"),Ruler!E$17,IF(AND(All!$V166="P5",All!$AE166="RMS"),Ruler!E$18,IF(AND(All!$V166="P6",All!$AE166="RMS"),Ruler!E$19,IF(AND(All!$V166="P7",All!$AE166="RMS"),Ruler!E$20,IF(AND(All!$V166="P8",All!$AE166="RMS"),Ruler!E$21,IF(AND(All!$V166="P9",All!$AE166="RMS"),Ruler!E$22,IF(AND(All!$V166="P1",All!$AE166="RSS"),Ruler!E$6,IF(AND(All!$V166="P2",All!$AE166="RSS"),Ruler!E$23,IF(AND(All!$V166="P3",All!$AE166="RSS"),Ruler!E$24,IF(AND(All!$V166="P4",All!$AE166="RSS"),Ruler!E$25,IF(AND(All!$V166="P5",All!$AE166="RSS"),Ruler!E$26,IF(AND(All!$V166="P6",All!$AE166="RSS"),Ruler!E$27,IF(AND(All!$V166="P7",All!$AE166="RSS"),Ruler!E$28,IF(AND(All!$V166="P8",All!$AE166="RSS"),Ruler!E$29,IF(AND(All!$V166="P9",All!$AE166="RSS"),Ruler!E$30,0)))))))))))))))))))))))))))</f>
        <v>0</v>
      </c>
      <c r="BM166" s="325">
        <f>IF(AND(All!$V166="P1",All!$AE166="RDP"),Ruler!F$6,IF(AND(All!$V166="P2",All!$AE166="RDP"),Ruler!F$7,IF(AND(All!$V166="P3",All!$AE166="RDP"),Ruler!F$8,IF(AND(All!$V166="P4",All!$AE166="RDP"),Ruler!F$9,IF(AND(All!$V166="P5",All!$AE166="RDP"),Ruler!F$10,IF(AND(All!$V166="P6",All!$AE166="RDP"),Ruler!F$11,IF(AND(All!$V166="P7",All!$AE166="RDP"),Ruler!F$12,IF(AND(All!$V166="P8",All!$AE166="RDP"),Ruler!F$13,IF(AND(All!$V166="P9",All!$AE166="RDP"),Ruler!F$14,IF(AND(All!$V166="P1",All!$AE166="RMS"),Ruler!F$6,IF(AND(All!$V166="P2",All!$AE166="RMS"),Ruler!F$15,IF(AND(All!$V166="P3",All!$AE166="RMS"),Ruler!F$16,IF(AND(All!$V166="P4",All!$AE166="RMS"),Ruler!F$17,IF(AND(All!$V166="P5",All!$AE166="RMS"),Ruler!F$18,IF(AND(All!$V166="P6",All!$AE166="RMS"),Ruler!F$19,IF(AND(All!$V166="P7",All!$AE166="RMS"),Ruler!F$20,IF(AND(All!$V166="P8",All!$AE166="RMS"),Ruler!F$21,IF(AND(All!$V166="P9",All!$AE166="RMS"),Ruler!F$22,IF(AND(All!$V166="P1",All!$AE166="RSS"),Ruler!F$6,IF(AND(All!$V166="P2",All!$AE166="RSS"),Ruler!F$23,IF(AND(All!$V166="P3",All!$AE166="RSS"),Ruler!F$24,IF(AND(All!$V166="P4",All!$AE166="RSS"),Ruler!F$25,IF(AND(All!$V166="P5",All!$AE166="RSS"),Ruler!F$26,IF(AND(All!$V166="P6",All!$AE166="RSS"),Ruler!F$27,IF(AND(All!$V166="P7",All!$AE166="RSS"),Ruler!F$28,IF(AND(All!$V166="P8",All!$AE166="RSS"),Ruler!F$29,IF(AND(All!$V166="P9",All!$AE166="RSS"),Ruler!F$30,0)))))))))))))))))))))))))))</f>
        <v>0</v>
      </c>
      <c r="BN166" s="325">
        <f>IF(AND(All!$V166="P1",All!$AE166="RDP"),Ruler!G$6,IF(AND(All!$V166="P2",All!$AE166="RDP"),Ruler!G$7,IF(AND(All!$V166="P3",All!$AE166="RDP"),Ruler!G$8,IF(AND(All!$V166="P4",All!$AE166="RDP"),Ruler!G$9,IF(AND(All!$V166="P5",All!$AE166="RDP"),Ruler!G$10,IF(AND(All!$V166="P6",All!$AE166="RDP"),Ruler!G$11,IF(AND(All!$V166="P7",All!$AE166="RDP"),Ruler!G$12,IF(AND(All!$V166="P8",All!$AE166="RDP"),Ruler!G$13,IF(AND(All!$V166="P9",All!$AE166="RDP"),Ruler!G$14,IF(AND(All!$V166="P1",All!$AE166="RMS"),Ruler!G$6,IF(AND(All!$V166="P2",All!$AE166="RMS"),Ruler!G$15,IF(AND(All!$V166="P3",All!$AE166="RMS"),Ruler!G$16,IF(AND(All!$V166="P4",All!$AE166="RMS"),Ruler!G$17,IF(AND(All!$V166="P5",All!$AE166="RMS"),Ruler!G$18,IF(AND(All!$V166="P6",All!$AE166="RMS"),Ruler!G$19,IF(AND(All!$V166="P7",All!$AE166="RMS"),Ruler!G$20,IF(AND(All!$V166="P8",All!$AE166="RMS"),Ruler!G$21,IF(AND(All!$V166="P9",All!$AE166="RMS"),Ruler!G$22,IF(AND(All!$V166="P1",All!$AE166="RSS"),Ruler!G$6,IF(AND(All!$V166="P2",All!$AE166="RSS"),Ruler!G$23,IF(AND(All!$V166="P3",All!$AE166="RSS"),Ruler!G$24,IF(AND(All!$V166="P4",All!$AE166="RSS"),Ruler!G$25,IF(AND(All!$V166="P5",All!$AE166="RSS"),Ruler!G$26,IF(AND(All!$V166="P6",All!$AE166="RSS"),Ruler!G$27,IF(AND(All!$V166="P7",All!$AE166="RSS"),Ruler!G$28,IF(AND(All!$V166="P8",All!$AE166="RSS"),Ruler!G$29,IF(AND(All!$V166="P9",All!$AE166="RSS"),Ruler!G$30,0)))))))))))))))))))))))))))</f>
        <v>0</v>
      </c>
      <c r="BO166" s="325">
        <f>IF(AND(All!$V166="P1",All!$AE166="RDP"),Ruler!H$6,IF(AND(All!$V166="P2",All!$AE166="RDP"),Ruler!H$7,IF(AND(All!$V166="P3",All!$AE166="RDP"),Ruler!H$8,IF(AND(All!$V166="P4",All!$AE166="RDP"),Ruler!H$9,IF(AND(All!$V166="P5",All!$AE166="RDP"),Ruler!H$10,IF(AND(All!$V166="P6",All!$AE166="RDP"),Ruler!H$11,IF(AND(All!$V166="P7",All!$AE166="RDP"),Ruler!H$12,IF(AND(All!$V166="P8",All!$AE166="RDP"),Ruler!H$13,IF(AND(All!$V166="P9",All!$AE166="RDP"),Ruler!H$14,IF(AND(All!$V166="P1",All!$AE166="RMS"),Ruler!H$6,IF(AND(All!$V166="P2",All!$AE166="RMS"),Ruler!H$15,IF(AND(All!$V166="P3",All!$AE166="RMS"),Ruler!H$16,IF(AND(All!$V166="P4",All!$AE166="RMS"),Ruler!H$17,IF(AND(All!$V166="P5",All!$AE166="RMS"),Ruler!H$18,IF(AND(All!$V166="P6",All!$AE166="RMS"),Ruler!H$19,IF(AND(All!$V166="P7",All!$AE166="RMS"),Ruler!H$20,IF(AND(All!$V166="P8",All!$AE166="RMS"),Ruler!H$21,IF(AND(All!$V166="P9",All!$AE166="RMS"),Ruler!H$22,IF(AND(All!$V166="P1",All!$AE166="RSS"),Ruler!H$6,IF(AND(All!$V166="P2",All!$AE166="RSS"),Ruler!H$23,IF(AND(All!$V166="P3",All!$AE166="RSS"),Ruler!H$24,IF(AND(All!$V166="P4",All!$AE166="RSS"),Ruler!H$25,IF(AND(All!$V166="P5",All!$AE166="RSS"),Ruler!H$26,IF(AND(All!$V166="P6",All!$AE166="RSS"),Ruler!H$27,IF(AND(All!$V166="P7",All!$AE166="RSS"),Ruler!H$28,IF(AND(All!$V166="P8",All!$AE166="RSS"),Ruler!H$29,IF(AND(All!$V166="P9",All!$AE166="RSS"),Ruler!H$30,0)))))))))))))))))))))))))))</f>
        <v>0</v>
      </c>
      <c r="BP166" s="325">
        <f>IF(AND(All!$V166="P1",All!$AE166="RDP"),Ruler!I$6,IF(AND(All!$V166="P2",All!$AE166="RDP"),Ruler!I$7,IF(AND(All!$V166="P3",All!$AE166="RDP"),Ruler!I$8,IF(AND(All!$V166="P4",All!$AE166="RDP"),Ruler!I$9,IF(AND(All!$V166="P5",All!$AE166="RDP"),Ruler!I$10,IF(AND(All!$V166="P6",All!$AE166="RDP"),Ruler!I$11,IF(AND(All!$V166="P7",All!$AE166="RDP"),Ruler!I$12,IF(AND(All!$V166="P8",All!$AE166="RDP"),Ruler!I$13,IF(AND(All!$V166="P9",All!$AE166="RDP"),Ruler!I$14,IF(AND(All!$V166="P1",All!$AE166="RMS"),Ruler!I$6,IF(AND(All!$V166="P2",All!$AE166="RMS"),Ruler!I$15,IF(AND(All!$V166="P3",All!$AE166="RMS"),Ruler!I$16,IF(AND(All!$V166="P4",All!$AE166="RMS"),Ruler!I$17,IF(AND(All!$V166="P5",All!$AE166="RMS"),Ruler!I$18,IF(AND(All!$V166="P6",All!$AE166="RMS"),Ruler!I$19,IF(AND(All!$V166="P7",All!$AE166="RMS"),Ruler!I$20,IF(AND(All!$V166="P8",All!$AE166="RMS"),Ruler!I$21,IF(AND(All!$V166="P9",All!$AE166="RMS"),Ruler!I$22,IF(AND(All!$V166="P1",All!$AE166="RSS"),Ruler!I$6,IF(AND(All!$V166="P2",All!$AE166="RSS"),Ruler!I$23,IF(AND(All!$V166="P3",All!$AE166="RSS"),Ruler!I$24,IF(AND(All!$V166="P4",All!$AE166="RSS"),Ruler!I$25,IF(AND(All!$V166="P5",All!$AE166="RSS"),Ruler!I$26,IF(AND(All!$V166="P6",All!$AE166="RSS"),Ruler!I$27,IF(AND(All!$V166="P7",All!$AE166="RSS"),Ruler!I$28,IF(AND(All!$V166="P8",All!$AE166="RSS"),Ruler!I$29,IF(AND(All!$V166="P9",All!$AE166="RSS"),Ruler!I$30,0)))))))))))))))))))))))))))</f>
        <v>0</v>
      </c>
      <c r="BQ166" s="325">
        <f>IF(AND(All!$V166="P1",All!$AE166="RDP"),Ruler!J$6,IF(AND(All!$V166="P2",All!$AE166="RDP"),Ruler!J$7,IF(AND(All!$V166="P3",All!$AE166="RDP"),Ruler!J$8,IF(AND(All!$V166="P4",All!$AE166="RDP"),Ruler!J$9,IF(AND(All!$V166="P5",All!$AE166="RDP"),Ruler!J$10,IF(AND(All!$V166="P6",All!$AE166="RDP"),Ruler!J$11,IF(AND(All!$V166="P7",All!$AE166="RDP"),Ruler!J$12,IF(AND(All!$V166="P8",All!$AE166="RDP"),Ruler!J$13,IF(AND(All!$V166="P9",All!$AE166="RDP"),Ruler!J$14,IF(AND(All!$V166="P1",All!$AE166="RMS"),Ruler!J$6,IF(AND(All!$V166="P2",All!$AE166="RMS"),Ruler!J$15,IF(AND(All!$V166="P3",All!$AE166="RMS"),Ruler!J$16,IF(AND(All!$V166="P4",All!$AE166="RMS"),Ruler!J$17,IF(AND(All!$V166="P5",All!$AE166="RMS"),Ruler!J$18,IF(AND(All!$V166="P6",All!$AE166="RMS"),Ruler!J$19,IF(AND(All!$V166="P7",All!$AE166="RMS"),Ruler!J$20,IF(AND(All!$V166="P8",All!$AE166="RMS"),Ruler!J$21,IF(AND(All!$V166="P9",All!$AE166="RMS"),Ruler!J$22,IF(AND(All!$V166="P1",All!$AE166="RSS"),Ruler!J$6,IF(AND(All!$V166="P2",All!$AE166="RSS"),Ruler!J$23,IF(AND(All!$V166="P3",All!$AE166="RSS"),Ruler!J$24,IF(AND(All!$V166="P4",All!$AE166="RSS"),Ruler!J$25,IF(AND(All!$V166="P5",All!$AE166="RSS"),Ruler!J$26,IF(AND(All!$V166="P6",All!$AE166="RSS"),Ruler!J$27,IF(AND(All!$V166="P7",All!$AE166="RSS"),Ruler!J$28,IF(AND(All!$V166="P8",All!$AE166="RSS"),Ruler!J$29,IF(AND(All!$V166="P9",All!$AE166="RSS"),Ruler!J$30,0)))))))))))))))))))))))))))</f>
        <v>0</v>
      </c>
      <c r="BR166" s="325">
        <f>IF(AND(All!$V166="P1",All!$AE166="RDP"),Ruler!K$6,IF(AND(All!$V166="P2",All!$AE166="RDP"),Ruler!K$7,IF(AND(All!$V166="P3",All!$AE166="RDP"),Ruler!K$8,IF(AND(All!$V166="P4",All!$AE166="RDP"),Ruler!K$9,IF(AND(All!$V166="P5",All!$AE166="RDP"),Ruler!K$10,IF(AND(All!$V166="P6",All!$AE166="RDP"),Ruler!K$11,IF(AND(All!$V166="P7",All!$AE166="RDP"),Ruler!K$12,IF(AND(All!$V166="P8",All!$AE166="RDP"),Ruler!K$13,IF(AND(All!$V166="P9",All!$AE166="RDP"),Ruler!K$14,IF(AND(All!$V166="P1",All!$AE166="RMS"),Ruler!K$6,IF(AND(All!$V166="P2",All!$AE166="RMS"),Ruler!K$15,IF(AND(All!$V166="P3",All!$AE166="RMS"),Ruler!K$16,IF(AND(All!$V166="P4",All!$AE166="RMS"),Ruler!K$17,IF(AND(All!$V166="P5",All!$AE166="RMS"),Ruler!K$18,IF(AND(All!$V166="P6",All!$AE166="RMS"),Ruler!K$19,IF(AND(All!$V166="P7",All!$AE166="RMS"),Ruler!K$20,IF(AND(All!$V166="P8",All!$AE166="RMS"),Ruler!K$21,IF(AND(All!$V166="P9",All!$AE166="RMS"),Ruler!K$22,IF(AND(All!$V166="P1",All!$AE166="RSS"),Ruler!K$6,IF(AND(All!$V166="P2",All!$AE166="RSS"),Ruler!K$23,IF(AND(All!$V166="P3",All!$AE166="RSS"),Ruler!K$24,IF(AND(All!$V166="P4",All!$AE166="RSS"),Ruler!K$25,IF(AND(All!$V166="P5",All!$AE166="RSS"),Ruler!K$26,IF(AND(All!$V166="P6",All!$AE166="RSS"),Ruler!K$27,IF(AND(All!$V166="P7",All!$AE166="RSS"),Ruler!K$28,IF(AND(All!$V166="P8",All!$AE166="RSS"),Ruler!K$29,IF(AND(All!$V166="P9",All!$AE166="RSS"),Ruler!K$30,0)))))))))))))))))))))))))))</f>
        <v>0</v>
      </c>
      <c r="BS166" s="325">
        <f>IF(AND(All!$V166="P1",All!$AE166="RDP"),Ruler!L$6,IF(AND(All!$V166="P2",All!$AE166="RDP"),Ruler!L$7,IF(AND(All!$V166="P3",All!$AE166="RDP"),Ruler!L$8,IF(AND(All!$V166="P4",All!$AE166="RDP"),Ruler!L$9,IF(AND(All!$V166="P5",All!$AE166="RDP"),Ruler!L$10,IF(AND(All!$V166="P6",All!$AE166="RDP"),Ruler!L$11,IF(AND(All!$V166="P7",All!$AE166="RDP"),Ruler!L$12,IF(AND(All!$V166="P8",All!$AE166="RDP"),Ruler!L$13,IF(AND(All!$V166="P9",All!$AE166="RDP"),Ruler!L$14,IF(AND(All!$V166="P1",All!$AE166="RMS"),Ruler!L$6,IF(AND(All!$V166="P2",All!$AE166="RMS"),Ruler!L$15,IF(AND(All!$V166="P3",All!$AE166="RMS"),Ruler!L$16,IF(AND(All!$V166="P4",All!$AE166="RMS"),Ruler!L$17,IF(AND(All!$V166="P5",All!$AE166="RMS"),Ruler!L$18,IF(AND(All!$V166="P6",All!$AE166="RMS"),Ruler!L$19,IF(AND(All!$V166="P7",All!$AE166="RMS"),Ruler!L$20,IF(AND(All!$V166="P8",All!$AE166="RMS"),Ruler!L$21,IF(AND(All!$V166="P9",All!$AE166="RMS"),Ruler!L$22,IF(AND(All!$V166="P1",All!$AE166="RSS"),Ruler!L$6,IF(AND(All!$V166="P2",All!$AE166="RSS"),Ruler!L$23,IF(AND(All!$V166="P3",All!$AE166="RSS"),Ruler!L$24,IF(AND(All!$V166="P4",All!$AE166="RSS"),Ruler!L$25,IF(AND(All!$V166="P5",All!$AE166="RSS"),Ruler!L$26,IF(AND(All!$V166="P6",All!$AE166="RSS"),Ruler!L$27,IF(AND(All!$V166="P7",All!$AE166="RSS"),Ruler!L$28,IF(AND(All!$V166="P8",All!$AE166="RSS"),Ruler!L$29,IF(AND(All!$V166="P9",All!$AE166="RSS"),Ruler!L$30,0)))))))))))))))))))))))))))</f>
        <v>0</v>
      </c>
      <c r="BT166" s="325">
        <f>IF(AND(All!$V166="P1",All!$AE166="RDP"),Ruler!M$6,IF(AND(All!$V166="P2",All!$AE166="RDP"),Ruler!M$7,IF(AND(All!$V166="P3",All!$AE166="RDP"),Ruler!M$8,IF(AND(All!$V166="P4",All!$AE166="RDP"),Ruler!M$9,IF(AND(All!$V166="P5",All!$AE166="RDP"),Ruler!M$10,IF(AND(All!$V166="P6",All!$AE166="RDP"),Ruler!M$11,IF(AND(All!$V166="P7",All!$AE166="RDP"),Ruler!M$12,IF(AND(All!$V166="P8",All!$AE166="RDP"),Ruler!M$13,IF(AND(All!$V166="P9",All!$AE166="RDP"),Ruler!M$14,IF(AND(All!$V166="P1",All!$AE166="RMS"),Ruler!M$6,IF(AND(All!$V166="P2",All!$AE166="RMS"),Ruler!M$15,IF(AND(All!$V166="P3",All!$AE166="RMS"),Ruler!M$16,IF(AND(All!$V166="P4",All!$AE166="RMS"),Ruler!M$17,IF(AND(All!$V166="P5",All!$AE166="RMS"),Ruler!M$18,IF(AND(All!$V166="P6",All!$AE166="RMS"),Ruler!M$19,IF(AND(All!$V166="P7",All!$AE166="RMS"),Ruler!M$20,IF(AND(All!$V166="P8",All!$AE166="RMS"),Ruler!M$21,IF(AND(All!$V166="P9",All!$AE166="RMS"),Ruler!M$22,IF(AND(All!$V166="P1",All!$AE166="RSS"),Ruler!M$6,IF(AND(All!$V166="P2",All!$AE166="RSS"),Ruler!M$23,IF(AND(All!$V166="P3",All!$AE166="RSS"),Ruler!M$24,IF(AND(All!$V166="P4",All!$AE166="RSS"),Ruler!M$25,IF(AND(All!$V166="P5",All!$AE166="RSS"),Ruler!M$26,IF(AND(All!$V166="P6",All!$AE166="RSS"),Ruler!M$27,IF(AND(All!$V166="P7",All!$AE166="RSS"),Ruler!M$28,IF(AND(All!$V166="P8",All!$AE166="RSS"),Ruler!M$29,IF(AND(All!$V166="P9",All!$AE166="RSS"),Ruler!M$30,0)))))))))))))))))))))))))))</f>
        <v>0</v>
      </c>
      <c r="BU166" s="325">
        <f>IF(AND(All!$V166="P1",All!$AE166="RDP"),Ruler!N$6,IF(AND(All!$V166="P2",All!$AE166="RDP"),Ruler!N$7,IF(AND(All!$V166="P3",All!$AE166="RDP"),Ruler!N$8,IF(AND(All!$V166="P4",All!$AE166="RDP"),Ruler!N$9,IF(AND(All!$V166="P5",All!$AE166="RDP"),Ruler!N$10,IF(AND(All!$V166="P6",All!$AE166="RDP"),Ruler!N$11,IF(AND(All!$V166="P7",All!$AE166="RDP"),Ruler!N$12,IF(AND(All!$V166="P8",All!$AE166="RDP"),Ruler!N$13,IF(AND(All!$V166="P9",All!$AE166="RDP"),Ruler!N$14,IF(AND(All!$V166="P1",All!$AE166="RMS"),Ruler!N$6,IF(AND(All!$V166="P2",All!$AE166="RMS"),Ruler!N$15,IF(AND(All!$V166="P3",All!$AE166="RMS"),Ruler!N$16,IF(AND(All!$V166="P4",All!$AE166="RMS"),Ruler!N$17,IF(AND(All!$V166="P5",All!$AE166="RMS"),Ruler!N$18,IF(AND(All!$V166="P6",All!$AE166="RMS"),Ruler!N$19,IF(AND(All!$V166="P7",All!$AE166="RMS"),Ruler!N$20,IF(AND(All!$V166="P8",All!$AE166="RMS"),Ruler!N$21,IF(AND(All!$V166="P9",All!$AE166="RMS"),Ruler!N$22,IF(AND(All!$V166="P1",All!$AE166="RSS"),Ruler!N$6,IF(AND(All!$V166="P2",All!$AE166="RSS"),Ruler!N$23,IF(AND(All!$V166="P3",All!$AE166="RSS"),Ruler!N$24,IF(AND(All!$V166="P4",All!$AE166="RSS"),Ruler!N$25,IF(AND(All!$V166="P5",All!$AE166="RSS"),Ruler!N$26,IF(AND(All!$V166="P6",All!$AE166="RSS"),Ruler!N$27,IF(AND(All!$V166="P7",All!$AE166="RSS"),Ruler!N$28,IF(AND(All!$V166="P8",All!$AE166="RSS"),Ruler!N$29,IF(AND(All!$V166="P9",All!$AE166="RSS"),Ruler!N$30,0)))))))))))))))))))))))))))</f>
        <v>0</v>
      </c>
      <c r="BV166" s="325">
        <f>IF(AND(All!$V166="P1",All!$AE166="RDP"),Ruler!O$6,IF(AND(All!$V166="P2",All!$AE166="RDP"),Ruler!O$7,IF(AND(All!$V166="P3",All!$AE166="RDP"),Ruler!O$8,IF(AND(All!$V166="P4",All!$AE166="RDP"),Ruler!O$9,IF(AND(All!$V166="P5",All!$AE166="RDP"),Ruler!O$10,IF(AND(All!$V166="P6",All!$AE166="RDP"),Ruler!O$11,IF(AND(All!$V166="P7",All!$AE166="RDP"),Ruler!O$12,IF(AND(All!$V166="P8",All!$AE166="RDP"),Ruler!O$13,IF(AND(All!$V166="P9",All!$AE166="RDP"),Ruler!O$14,IF(AND(All!$V166="P1",All!$AE166="RMS"),Ruler!O$6,IF(AND(All!$V166="P2",All!$AE166="RMS"),Ruler!O$15,IF(AND(All!$V166="P3",All!$AE166="RMS"),Ruler!O$16,IF(AND(All!$V166="P4",All!$AE166="RMS"),Ruler!O$17,IF(AND(All!$V166="P5",All!$AE166="RMS"),Ruler!O$18,IF(AND(All!$V166="P6",All!$AE166="RMS"),Ruler!O$19,IF(AND(All!$V166="P7",All!$AE166="RMS"),Ruler!O$20,IF(AND(All!$V166="P8",All!$AE166="RMS"),Ruler!O$21,IF(AND(All!$V166="P9",All!$AE166="RMS"),Ruler!O$22,IF(AND(All!$V166="P1",All!$AE166="RSS"),Ruler!O$6,IF(AND(All!$V166="P2",All!$AE166="RSS"),Ruler!O$23,IF(AND(All!$V166="P3",All!$AE166="RSS"),Ruler!O$24,IF(AND(All!$V166="P4",All!$AE166="RSS"),Ruler!O$25,IF(AND(All!$V166="P5",All!$AE166="RSS"),Ruler!O$26,IF(AND(All!$V166="P6",All!$AE166="RSS"),Ruler!O$27,IF(AND(All!$V166="P7",All!$AE166="RSS"),Ruler!O$28,IF(AND(All!$V166="P8",All!$AE166="RSS"),Ruler!O$29,IF(AND(All!$V166="P9",All!$AE166="RSS"),Ruler!O$30,0)))))))))))))))))))))))))))</f>
        <v>0</v>
      </c>
      <c r="BW166" s="325">
        <f>IF(AND(All!$V166="P1",All!$AE166="RDP"),Ruler!P$6,IF(AND(All!$V166="P2",All!$AE166="RDP"),Ruler!P$7,IF(AND(All!$V166="P3",All!$AE166="RDP"),Ruler!P$8,IF(AND(All!$V166="P4",All!$AE166="RDP"),Ruler!P$9,IF(AND(All!$V166="P5",All!$AE166="RDP"),Ruler!P$10,IF(AND(All!$V166="P6",All!$AE166="RDP"),Ruler!P$11,IF(AND(All!$V166="P7",All!$AE166="RDP"),Ruler!P$12,IF(AND(All!$V166="P8",All!$AE166="RDP"),Ruler!P$13,IF(AND(All!$V166="P9",All!$AE166="RDP"),Ruler!P$14,IF(AND(All!$V166="P1",All!$AE166="RMS"),Ruler!P$6,IF(AND(All!$V166="P2",All!$AE166="RMS"),Ruler!P$15,IF(AND(All!$V166="P3",All!$AE166="RMS"),Ruler!P$16,IF(AND(All!$V166="P4",All!$AE166="RMS"),Ruler!P$17,IF(AND(All!$V166="P5",All!$AE166="RMS"),Ruler!P$18,IF(AND(All!$V166="P6",All!$AE166="RMS"),Ruler!P$19,IF(AND(All!$V166="P7",All!$AE166="RMS"),Ruler!P$20,IF(AND(All!$V166="P8",All!$AE166="RMS"),Ruler!P$21,IF(AND(All!$V166="P9",All!$AE166="RMS"),Ruler!P$22,IF(AND(All!$V166="P1",All!$AE166="RSS"),Ruler!P$6,IF(AND(All!$V166="P2",All!$AE166="RSS"),Ruler!P$23,IF(AND(All!$V166="P3",All!$AE166="RSS"),Ruler!P$24,IF(AND(All!$V166="P4",All!$AE166="RSS"),Ruler!P$25,IF(AND(All!$V166="P5",All!$AE166="RSS"),Ruler!P$26,IF(AND(All!$V166="P6",All!$AE166="RSS"),Ruler!P$27,IF(AND(All!$V166="P7",All!$AE166="RSS"),Ruler!P$28,IF(AND(All!$V166="P8",All!$AE166="RSS"),Ruler!P$29,IF(AND(All!$V166="P9",All!$AE166="RSS"),Ruler!P$30,0)))))))))))))))))))))))))))</f>
        <v>0</v>
      </c>
      <c r="BX166" s="325">
        <f>IF(AND(All!$V166="P1",All!$AE166="RDP"),Ruler!Q$6,IF(AND(All!$V166="P2",All!$AE166="RDP"),Ruler!Q$7,IF(AND(All!$V166="P3",All!$AE166="RDP"),Ruler!Q$8,IF(AND(All!$V166="P4",All!$AE166="RDP"),Ruler!Q$9,IF(AND(All!$V166="P5",All!$AE166="RDP"),Ruler!Q$10,IF(AND(All!$V166="P6",All!$AE166="RDP"),Ruler!Q$11,IF(AND(All!$V166="P7",All!$AE166="RDP"),Ruler!Q$12,IF(AND(All!$V166="P8",All!$AE166="RDP"),Ruler!Q$13,IF(AND(All!$V166="P9",All!$AE166="RDP"),Ruler!Q$14,IF(AND(All!$V166="P1",All!$AE166="RMS"),Ruler!Q$6,IF(AND(All!$V166="P2",All!$AE166="RMS"),Ruler!Q$15,IF(AND(All!$V166="P3",All!$AE166="RMS"),Ruler!Q$16,IF(AND(All!$V166="P4",All!$AE166="RMS"),Ruler!Q$17,IF(AND(All!$V166="P5",All!$AE166="RMS"),Ruler!Q$18,IF(AND(All!$V166="P6",All!$AE166="RMS"),Ruler!Q$19,IF(AND(All!$V166="P7",All!$AE166="RMS"),Ruler!Q$20,IF(AND(All!$V166="P8",All!$AE166="RMS"),Ruler!Q$21,IF(AND(All!$V166="P9",All!$AE166="RMS"),Ruler!Q$22,IF(AND(All!$V166="P1",All!$AE166="RSS"),Ruler!Q$6,IF(AND(All!$V166="P2",All!$AE166="RSS"),Ruler!Q$23,IF(AND(All!$V166="P3",All!$AE166="RSS"),Ruler!Q$24,IF(AND(All!$V166="P4",All!$AE166="RSS"),Ruler!Q$25,IF(AND(All!$V166="P5",All!$AE166="RSS"),Ruler!Q$26,IF(AND(All!$V166="P6",All!$AE166="RSS"),Ruler!Q$27,IF(AND(All!$V166="P7",All!$AE166="RSS"),Ruler!Q$28,IF(AND(All!$V166="P8",All!$AE166="RSS"),Ruler!Q$29,IF(AND(All!$V166="P9",All!$AE166="RSS"),Ruler!Q$30,0)))))))))))))))))))))))))))</f>
        <v>0</v>
      </c>
      <c r="BY166" s="325">
        <f>IF(AND(All!$V166="P1",All!$AE166="RDP"),Ruler!R$6,IF(AND(All!$V166="P2",All!$AE166="RDP"),Ruler!R$7,IF(AND(All!$V166="P3",All!$AE166="RDP"),Ruler!R$8,IF(AND(All!$V166="P4",All!$AE166="RDP"),Ruler!R$9,IF(AND(All!$V166="P5",All!$AE166="RDP"),Ruler!R$10,IF(AND(All!$V166="P6",All!$AE166="RDP"),Ruler!R$11,IF(AND(All!$V166="P7",All!$AE166="RDP"),Ruler!R$12,IF(AND(All!$V166="P8",All!$AE166="RDP"),Ruler!R$13,IF(AND(All!$V166="P9",All!$AE166="RDP"),Ruler!R$14,IF(AND(All!$V166="P1",All!$AE166="RMS"),Ruler!R$6,IF(AND(All!$V166="P2",All!$AE166="RMS"),Ruler!R$15,IF(AND(All!$V166="P3",All!$AE166="RMS"),Ruler!R$16,IF(AND(All!$V166="P4",All!$AE166="RMS"),Ruler!R$17,IF(AND(All!$V166="P5",All!$AE166="RMS"),Ruler!R$18,IF(AND(All!$V166="P6",All!$AE166="RMS"),Ruler!R$19,IF(AND(All!$V166="P7",All!$AE166="RMS"),Ruler!R$20,IF(AND(All!$V166="P8",All!$AE166="RMS"),Ruler!R$21,IF(AND(All!$V166="P9",All!$AE166="RMS"),Ruler!R$22,IF(AND(All!$V166="P1",All!$AE166="RSS"),Ruler!R$6,IF(AND(All!$V166="P2",All!$AE166="RSS"),Ruler!R$23,IF(AND(All!$V166="P3",All!$AE166="RSS"),Ruler!R$24,IF(AND(All!$V166="P4",All!$AE166="RSS"),Ruler!R$25,IF(AND(All!$V166="P5",All!$AE166="RSS"),Ruler!R$26,IF(AND(All!$V166="P6",All!$AE166="RSS"),Ruler!R$27,IF(AND(All!$V166="P7",All!$AE166="RSS"),Ruler!R$28,IF(AND(All!$V166="P8",All!$AE166="RSS"),Ruler!R$29,IF(AND(All!$V166="P9",All!$AE166="RSS"),Ruler!R$30,0)))))))))))))))))))))))))))</f>
        <v>0</v>
      </c>
      <c r="BZ166" s="325">
        <f>IF(AND(All!$V166="P1",All!$AE166="RDP"),Ruler!S$6,IF(AND(All!$V166="P2",All!$AE166="RDP"),Ruler!S$7,IF(AND(All!$V166="P3",All!$AE166="RDP"),Ruler!S$8,IF(AND(All!$V166="P4",All!$AE166="RDP"),Ruler!S$9,IF(AND(All!$V166="P5",All!$AE166="RDP"),Ruler!S$10,IF(AND(All!$V166="P6",All!$AE166="RDP"),Ruler!S$11,IF(AND(All!$V166="P7",All!$AE166="RDP"),Ruler!S$12,IF(AND(All!$V166="P8",All!$AE166="RDP"),Ruler!S$13,IF(AND(All!$V166="P9",All!$AE166="RDP"),Ruler!S$14,IF(AND(All!$V166="P1",All!$AE166="RMS"),Ruler!S$6,IF(AND(All!$V166="P2",All!$AE166="RMS"),Ruler!S$15,IF(AND(All!$V166="P3",All!$AE166="RMS"),Ruler!S$16,IF(AND(All!$V166="P4",All!$AE166="RMS"),Ruler!S$17,IF(AND(All!$V166="P5",All!$AE166="RMS"),Ruler!S$18,IF(AND(All!$V166="P6",All!$AE166="RMS"),Ruler!S$19,IF(AND(All!$V166="P7",All!$AE166="RMS"),Ruler!S$20,IF(AND(All!$V166="P8",All!$AE166="RMS"),Ruler!S$21,IF(AND(All!$V166="P9",All!$AE166="RMS"),Ruler!S$22,IF(AND(All!$V166="P1",All!$AE166="RSS"),Ruler!S$6,IF(AND(All!$V166="P2",All!$AE166="RSS"),Ruler!S$23,IF(AND(All!$V166="P3",All!$AE166="RSS"),Ruler!S$24,IF(AND(All!$V166="P4",All!$AE166="RSS"),Ruler!S$25,IF(AND(All!$V166="P5",All!$AE166="RSS"),Ruler!S$26,IF(AND(All!$V166="P6",All!$AE166="RSS"),Ruler!S$27,IF(AND(All!$V166="P7",All!$AE166="RSS"),Ruler!S$28,IF(AND(All!$V166="P8",All!$AE166="RSS"),Ruler!S$29,IF(AND(All!$V166="P9",All!$AE166="RSS"),Ruler!S$30,0)))))))))))))))))))))))))))</f>
        <v>0</v>
      </c>
      <c r="CA166" s="325">
        <f>IF(AND(All!$V166="P1",All!$AE166="RDP"),Ruler!T$6,IF(AND(All!$V166="P2",All!$AE166="RDP"),Ruler!T$7,IF(AND(All!$V166="P3",All!$AE166="RDP"),Ruler!T$8,IF(AND(All!$V166="P4",All!$AE166="RDP"),Ruler!T$9,IF(AND(All!$V166="P5",All!$AE166="RDP"),Ruler!T$10,IF(AND(All!$V166="P6",All!$AE166="RDP"),Ruler!T$11,IF(AND(All!$V166="P7",All!$AE166="RDP"),Ruler!T$12,IF(AND(All!$V166="P8",All!$AE166="RDP"),Ruler!T$13,IF(AND(All!$V166="P9",All!$AE166="RDP"),Ruler!T$14,IF(AND(All!$V166="P1",All!$AE166="RMS"),Ruler!T$6,IF(AND(All!$V166="P2",All!$AE166="RMS"),Ruler!T$15,IF(AND(All!$V166="P3",All!$AE166="RMS"),Ruler!T$16,IF(AND(All!$V166="P4",All!$AE166="RMS"),Ruler!T$17,IF(AND(All!$V166="P5",All!$AE166="RMS"),Ruler!T$18,IF(AND(All!$V166="P6",All!$AE166="RMS"),Ruler!T$19,IF(AND(All!$V166="P7",All!$AE166="RMS"),Ruler!T$20,IF(AND(All!$V166="P8",All!$AE166="RMS"),Ruler!T$21,IF(AND(All!$V166="P9",All!$AE166="RMS"),Ruler!T$22,IF(AND(All!$V166="P1",All!$AE166="RSS"),Ruler!T$6,IF(AND(All!$V166="P2",All!$AE166="RSS"),Ruler!T$23,IF(AND(All!$V166="P3",All!$AE166="RSS"),Ruler!T$24,IF(AND(All!$V166="P4",All!$AE166="RSS"),Ruler!T$25,IF(AND(All!$V166="P5",All!$AE166="RSS"),Ruler!T$26,IF(AND(All!$V166="P6",All!$AE166="RSS"),Ruler!T$27,IF(AND(All!$V166="P7",All!$AE166="RSS"),Ruler!T$28,IF(AND(All!$V166="P8",All!$AE166="RSS"),Ruler!T$29,IF(AND(All!$V166="P9",All!$AE166="RSS"),Ruler!T$30,0)))))))))))))))))))))))))))</f>
        <v>0</v>
      </c>
      <c r="CB166" s="325">
        <f>IF(AND(All!$V166="P1",All!$AE166="RDP"),Ruler!U$6,IF(AND(All!$V166="P2",All!$AE166="RDP"),Ruler!U$7,IF(AND(All!$V166="P3",All!$AE166="RDP"),Ruler!U$8,IF(AND(All!$V166="P4",All!$AE166="RDP"),Ruler!U$9,IF(AND(All!$V166="P5",All!$AE166="RDP"),Ruler!U$10,IF(AND(All!$V166="P6",All!$AE166="RDP"),Ruler!U$11,IF(AND(All!$V166="P7",All!$AE166="RDP"),Ruler!U$12,IF(AND(All!$V166="P8",All!$AE166="RDP"),Ruler!U$13,IF(AND(All!$V166="P9",All!$AE166="RDP"),Ruler!U$14,IF(AND(All!$V166="P1",All!$AE166="RMS"),Ruler!U$6,IF(AND(All!$V166="P2",All!$AE166="RMS"),Ruler!U$15,IF(AND(All!$V166="P3",All!$AE166="RMS"),Ruler!U$16,IF(AND(All!$V166="P4",All!$AE166="RMS"),Ruler!U$17,IF(AND(All!$V166="P5",All!$AE166="RMS"),Ruler!U$18,IF(AND(All!$V166="P6",All!$AE166="RMS"),Ruler!U$19,IF(AND(All!$V166="P7",All!$AE166="RMS"),Ruler!U$20,IF(AND(All!$V166="P8",All!$AE166="RMS"),Ruler!U$21,IF(AND(All!$V166="P9",All!$AE166="RMS"),Ruler!U$22,IF(AND(All!$V166="P1",All!$AE166="RSS"),Ruler!U$6,IF(AND(All!$V166="P2",All!$AE166="RSS"),Ruler!U$23,IF(AND(All!$V166="P3",All!$AE166="RSS"),Ruler!U$24,IF(AND(All!$V166="P4",All!$AE166="RSS"),Ruler!U$25,IF(AND(All!$V166="P5",All!$AE166="RSS"),Ruler!U$26,IF(AND(All!$V166="P6",All!$AE166="RSS"),Ruler!U$27,IF(AND(All!$V166="P7",All!$AE166="RSS"),Ruler!U$28,IF(AND(All!$V166="P8",All!$AE166="RSS"),Ruler!U$29,IF(AND(All!$V166="P9",All!$AE166="RSS"),Ruler!U$30,0)))))))))))))))))))))))))))</f>
        <v>0</v>
      </c>
      <c r="CC166" s="325">
        <f>IF(AND(All!$V166="P1",All!$AE166="RDP"),Ruler!V$6,IF(AND(All!$V166="P2",All!$AE166="RDP"),Ruler!V$7,IF(AND(All!$V166="P3",All!$AE166="RDP"),Ruler!V$8,IF(AND(All!$V166="P4",All!$AE166="RDP"),Ruler!V$9,IF(AND(All!$V166="P5",All!$AE166="RDP"),Ruler!V$10,IF(AND(All!$V166="P6",All!$AE166="RDP"),Ruler!V$11,IF(AND(All!$V166="P7",All!$AE166="RDP"),Ruler!V$12,IF(AND(All!$V166="P8",All!$AE166="RDP"),Ruler!V$13,IF(AND(All!$V166="P9",All!$AE166="RDP"),Ruler!V$14,IF(AND(All!$V166="P1",All!$AE166="RMS"),Ruler!V$6,IF(AND(All!$V166="P2",All!$AE166="RMS"),Ruler!V$15,IF(AND(All!$V166="P3",All!$AE166="RMS"),Ruler!V$16,IF(AND(All!$V166="P4",All!$AE166="RMS"),Ruler!V$17,IF(AND(All!$V166="P5",All!$AE166="RMS"),Ruler!V$18,IF(AND(All!$V166="P6",All!$AE166="RMS"),Ruler!V$19,IF(AND(All!$V166="P7",All!$AE166="RMS"),Ruler!V$20,IF(AND(All!$V166="P8",All!$AE166="RMS"),Ruler!V$21,IF(AND(All!$V166="P9",All!$AE166="RMS"),Ruler!V$22,IF(AND(All!$V166="P1",All!$AE166="RSS"),Ruler!V$6,IF(AND(All!$V166="P2",All!$AE166="RSS"),Ruler!V$23,IF(AND(All!$V166="P3",All!$AE166="RSS"),Ruler!V$24,IF(AND(All!$V166="P4",All!$AE166="RSS"),Ruler!V$25,IF(AND(All!$V166="P5",All!$AE166="RSS"),Ruler!V$26,IF(AND(All!$V166="P6",All!$AE166="RSS"),Ruler!V$27,IF(AND(All!$V166="P7",All!$AE166="RSS"),Ruler!V$28,IF(AND(All!$V166="P8",All!$AE166="RSS"),Ruler!V$29,IF(AND(All!$V166="P9",All!$AE166="RSS"),Ruler!V$30,0)))))))))))))))))))))))))))</f>
        <v>0</v>
      </c>
      <c r="CD166" s="325">
        <f>IF(AND(All!$V166="P1",All!$AE166="RDP"),Ruler!W$6,IF(AND(All!$V166="P2",All!$AE166="RDP"),Ruler!W$7,IF(AND(All!$V166="P3",All!$AE166="RDP"),Ruler!W$8,IF(AND(All!$V166="P4",All!$AE166="RDP"),Ruler!W$9,IF(AND(All!$V166="P5",All!$AE166="RDP"),Ruler!W$10,IF(AND(All!$V166="P6",All!$AE166="RDP"),Ruler!W$11,IF(AND(All!$V166="P7",All!$AE166="RDP"),Ruler!W$12,IF(AND(All!$V166="P8",All!$AE166="RDP"),Ruler!W$13,IF(AND(All!$V166="P9",All!$AE166="RDP"),Ruler!W$14,IF(AND(All!$V166="P1",All!$AE166="RMS"),Ruler!W$6,IF(AND(All!$V166="P2",All!$AE166="RMS"),Ruler!W$15,IF(AND(All!$V166="P3",All!$AE166="RMS"),Ruler!W$16,IF(AND(All!$V166="P4",All!$AE166="RMS"),Ruler!W$17,IF(AND(All!$V166="P5",All!$AE166="RMS"),Ruler!W$18,IF(AND(All!$V166="P6",All!$AE166="RMS"),Ruler!W$19,IF(AND(All!$V166="P7",All!$AE166="RMS"),Ruler!W$20,IF(AND(All!$V166="P8",All!$AE166="RMS"),Ruler!W$21,IF(AND(All!$V166="P9",All!$AE166="RMS"),Ruler!W$22,IF(AND(All!$V166="P1",All!$AE166="RSS"),Ruler!W$6,IF(AND(All!$V166="P2",All!$AE166="RSS"),Ruler!W$23,IF(AND(All!$V166="P3",All!$AE166="RSS"),Ruler!W$24,IF(AND(All!$V166="P4",All!$AE166="RSS"),Ruler!W$25,IF(AND(All!$V166="P5",All!$AE166="RSS"),Ruler!W$26,IF(AND(All!$V166="P6",All!$AE166="RSS"),Ruler!W$27,IF(AND(All!$V166="P7",All!$AE166="RSS"),Ruler!W$28,IF(AND(All!$V166="P8",All!$AE166="RSS"),Ruler!W$29,IF(AND(All!$V166="P9",All!$AE166="RSS"),Ruler!W$30,0)))))))))))))))))))))))))))</f>
        <v>0</v>
      </c>
      <c r="CE166" s="325">
        <f>IF(AND(All!$V166="P1",All!$AE166="RDP"),Ruler!X$6,IF(AND(All!$V166="P2",All!$AE166="RDP"),Ruler!X$7,IF(AND(All!$V166="P3",All!$AE166="RDP"),Ruler!X$8,IF(AND(All!$V166="P4",All!$AE166="RDP"),Ruler!X$9,IF(AND(All!$V166="P5",All!$AE166="RDP"),Ruler!X$10,IF(AND(All!$V166="P6",All!$AE166="RDP"),Ruler!X$11,IF(AND(All!$V166="P7",All!$AE166="RDP"),Ruler!X$12,IF(AND(All!$V166="P8",All!$AE166="RDP"),Ruler!X$13,IF(AND(All!$V166="P9",All!$AE166="RDP"),Ruler!X$14,IF(AND(All!$V166="P1",All!$AE166="RMS"),Ruler!X$6,IF(AND(All!$V166="P2",All!$AE166="RMS"),Ruler!X$15,IF(AND(All!$V166="P3",All!$AE166="RMS"),Ruler!X$16,IF(AND(All!$V166="P4",All!$AE166="RMS"),Ruler!X$17,IF(AND(All!$V166="P5",All!$AE166="RMS"),Ruler!X$18,IF(AND(All!$V166="P6",All!$AE166="RMS"),Ruler!X$19,IF(AND(All!$V166="P7",All!$AE166="RMS"),Ruler!X$20,IF(AND(All!$V166="P8",All!$AE166="RMS"),Ruler!X$21,IF(AND(All!$V166="P9",All!$AE166="RMS"),Ruler!X$22,IF(AND(All!$V166="P1",All!$AE166="RSS"),Ruler!X$6,IF(AND(All!$V166="P2",All!$AE166="RSS"),Ruler!X$23,IF(AND(All!$V166="P3",All!$AE166="RSS"),Ruler!X$24,IF(AND(All!$V166="P4",All!$AE166="RSS"),Ruler!X$25,IF(AND(All!$V166="P5",All!$AE166="RSS"),Ruler!X$26,IF(AND(All!$V166="P6",All!$AE166="RSS"),Ruler!X$27,IF(AND(All!$V166="P7",All!$AE166="RSS"),Ruler!X$28,IF(AND(All!$V166="P8",All!$AE166="RSS"),Ruler!X$29,IF(AND(All!$V166="P9",All!$AE166="RSS"),Ruler!X$30,0)))))))))))))))))))))))))))</f>
        <v>0</v>
      </c>
      <c r="CF166" s="325">
        <f>IF(AND(All!$V166="P1",All!$AE166="RDP"),Ruler!Y$6,IF(AND(All!$V166="P2",All!$AE166="RDP"),Ruler!Y$7,IF(AND(All!$V166="P3",All!$AE166="RDP"),Ruler!Y$8,IF(AND(All!$V166="P4",All!$AE166="RDP"),Ruler!Y$9,IF(AND(All!$V166="P5",All!$AE166="RDP"),Ruler!Y$10,IF(AND(All!$V166="P6",All!$AE166="RDP"),Ruler!Y$11,IF(AND(All!$V166="P7",All!$AE166="RDP"),Ruler!Y$12,IF(AND(All!$V166="P8",All!$AE166="RDP"),Ruler!Y$13,IF(AND(All!$V166="P9",All!$AE166="RDP"),Ruler!Y$14,IF(AND(All!$V166="P1",All!$AE166="RMS"),Ruler!Y$6,IF(AND(All!$V166="P2",All!$AE166="RMS"),Ruler!Y$15,IF(AND(All!$V166="P3",All!$AE166="RMS"),Ruler!Y$16,IF(AND(All!$V166="P4",All!$AE166="RMS"),Ruler!Y$17,IF(AND(All!$V166="P5",All!$AE166="RMS"),Ruler!Y$18,IF(AND(All!$V166="P6",All!$AE166="RMS"),Ruler!Y$19,IF(AND(All!$V166="P7",All!$AE166="RMS"),Ruler!Y$20,IF(AND(All!$V166="P8",All!$AE166="RMS"),Ruler!Y$21,IF(AND(All!$V166="P9",All!$AE166="RMS"),Ruler!Y$22,IF(AND(All!$V166="P1",All!$AE166="RSS"),Ruler!Y$6,IF(AND(All!$V166="P2",All!$AE166="RSS"),Ruler!Y$23,IF(AND(All!$V166="P3",All!$AE166="RSS"),Ruler!Y$24,IF(AND(All!$V166="P4",All!$AE166="RSS"),Ruler!Y$25,IF(AND(All!$V166="P5",All!$AE166="RSS"),Ruler!Y$26,IF(AND(All!$V166="P6",All!$AE166="RSS"),Ruler!Y$27,IF(AND(All!$V166="P7",All!$AE166="RSS"),Ruler!Y$28,IF(AND(All!$V166="P8",All!$AE166="RSS"),Ruler!Y$29,IF(AND(All!$V166="P9",All!$AE166="RSS"),Ruler!Y$30,0)))))))))))))))))))))))))))</f>
        <v>0</v>
      </c>
      <c r="CG166" s="325">
        <f>IF(AND(All!$V166="P1",All!$AE166="RDP"),Ruler!Z$6,IF(AND(All!$V166="P2",All!$AE166="RDP"),Ruler!Z$7,IF(AND(All!$V166="P3",All!$AE166="RDP"),Ruler!Z$8,IF(AND(All!$V166="P4",All!$AE166="RDP"),Ruler!Z$9,IF(AND(All!$V166="P5",All!$AE166="RDP"),Ruler!Z$10,IF(AND(All!$V166="P6",All!$AE166="RDP"),Ruler!Z$11,IF(AND(All!$V166="P7",All!$AE166="RDP"),Ruler!Z$12,IF(AND(All!$V166="P8",All!$AE166="RDP"),Ruler!Z$13,IF(AND(All!$V166="P9",All!$AE166="RDP"),Ruler!Z$14,IF(AND(All!$V166="P1",All!$AE166="RMS"),Ruler!Z$6,IF(AND(All!$V166="P2",All!$AE166="RMS"),Ruler!Z$15,IF(AND(All!$V166="P3",All!$AE166="RMS"),Ruler!Z$16,IF(AND(All!$V166="P4",All!$AE166="RMS"),Ruler!Z$17,IF(AND(All!$V166="P5",All!$AE166="RMS"),Ruler!Z$18,IF(AND(All!$V166="P6",All!$AE166="RMS"),Ruler!Z$19,IF(AND(All!$V166="P7",All!$AE166="RMS"),Ruler!Z$20,IF(AND(All!$V166="P8",All!$AE166="RMS"),Ruler!Z$21,IF(AND(All!$V166="P9",All!$AE166="RMS"),Ruler!Z$22,IF(AND(All!$V166="P1",All!$AE166="RSS"),Ruler!Z$6,IF(AND(All!$V166="P2",All!$AE166="RSS"),Ruler!Z$23,IF(AND(All!$V166="P3",All!$AE166="RSS"),Ruler!Z$24,IF(AND(All!$V166="P4",All!$AE166="RSS"),Ruler!Z$25,IF(AND(All!$V166="P5",All!$AE166="RSS"),Ruler!Z$26,IF(AND(All!$V166="P6",All!$AE166="RSS"),Ruler!Z$27,IF(AND(All!$V166="P7",All!$AE166="RSS"),Ruler!Z$28,IF(AND(All!$V166="P8",All!$AE166="RSS"),Ruler!Z$29,IF(AND(All!$V166="P9",All!$AE166="RSS"),Ruler!Z$30,0)))))))))))))))))))))))))))</f>
        <v>0</v>
      </c>
      <c r="CH166" s="325">
        <f>IF(AND(All!$V166="P1",All!$AE166="RDP"),Ruler!AA$6,IF(AND(All!$V166="P2",All!$AE166="RDP"),Ruler!AA$7,IF(AND(All!$V166="P3",All!$AE166="RDP"),Ruler!AA$8,IF(AND(All!$V166="P4",All!$AE166="RDP"),Ruler!AA$9,IF(AND(All!$V166="P5",All!$AE166="RDP"),Ruler!AA$10,IF(AND(All!$V166="P6",All!$AE166="RDP"),Ruler!AA$11,IF(AND(All!$V166="P7",All!$AE166="RDP"),Ruler!AA$12,IF(AND(All!$V166="P8",All!$AE166="RDP"),Ruler!AA$13,IF(AND(All!$V166="P9",All!$AE166="RDP"),Ruler!AA$14,IF(AND(All!$V166="P1",All!$AE166="RMS"),Ruler!AA$6,IF(AND(All!$V166="P2",All!$AE166="RMS"),Ruler!AA$15,IF(AND(All!$V166="P3",All!$AE166="RMS"),Ruler!AA$16,IF(AND(All!$V166="P4",All!$AE166="RMS"),Ruler!AA$17,IF(AND(All!$V166="P5",All!$AE166="RMS"),Ruler!AA$18,IF(AND(All!$V166="P6",All!$AE166="RMS"),Ruler!AA$19,IF(AND(All!$V166="P7",All!$AE166="RMS"),Ruler!AA$20,IF(AND(All!$V166="P8",All!$AE166="RMS"),Ruler!AA$21,IF(AND(All!$V166="P9",All!$AE166="RMS"),Ruler!AA$22,IF(AND(All!$V166="P1",All!$AE166="RSS"),Ruler!AA$6,IF(AND(All!$V166="P2",All!$AE166="RSS"),Ruler!AA$23,IF(AND(All!$V166="P3",All!$AE166="RSS"),Ruler!AA$24,IF(AND(All!$V166="P4",All!$AE166="RSS"),Ruler!AA$25,IF(AND(All!$V166="P5",All!$AE166="RSS"),Ruler!AA$26,IF(AND(All!$V166="P6",All!$AE166="RSS"),Ruler!AA$27,IF(AND(All!$V166="P7",All!$AE166="RSS"),Ruler!AA$28,IF(AND(All!$V166="P8",All!$AE166="RSS"),Ruler!AA$29,IF(AND(All!$V166="P9",All!$AE166="RSS"),Ruler!AA$30,0)))))))))))))))))))))))))))</f>
        <v>0</v>
      </c>
      <c r="CI166" s="325">
        <f>IF(AND(All!$V166="P1",All!$AE166="RDP"),Ruler!AB$6,IF(AND(All!$V166="P2",All!$AE166="RDP"),Ruler!AB$7,IF(AND(All!$V166="P3",All!$AE166="RDP"),Ruler!AB$8,IF(AND(All!$V166="P4",All!$AE166="RDP"),Ruler!AB$9,IF(AND(All!$V166="P5",All!$AE166="RDP"),Ruler!AB$10,IF(AND(All!$V166="P6",All!$AE166="RDP"),Ruler!AB$11,IF(AND(All!$V166="P7",All!$AE166="RDP"),Ruler!AB$12,IF(AND(All!$V166="P8",All!$AE166="RDP"),Ruler!AB$13,IF(AND(All!$V166="P9",All!$AE166="RDP"),Ruler!AB$14,IF(AND(All!$V166="P1",All!$AE166="RMS"),Ruler!AB$6,IF(AND(All!$V166="P2",All!$AE166="RMS"),Ruler!AB$15,IF(AND(All!$V166="P3",All!$AE166="RMS"),Ruler!AB$16,IF(AND(All!$V166="P4",All!$AE166="RMS"),Ruler!AB$17,IF(AND(All!$V166="P5",All!$AE166="RMS"),Ruler!AB$18,IF(AND(All!$V166="P6",All!$AE166="RMS"),Ruler!AB$19,IF(AND(All!$V166="P7",All!$AE166="RMS"),Ruler!AB$20,IF(AND(All!$V166="P8",All!$AE166="RMS"),Ruler!AB$21,IF(AND(All!$V166="P9",All!$AE166="RMS"),Ruler!AB$22,IF(AND(All!$V166="P1",All!$AE166="RSS"),Ruler!AB$6,IF(AND(All!$V166="P2",All!$AE166="RSS"),Ruler!AB$23,IF(AND(All!$V166="P3",All!$AE166="RSS"),Ruler!AB$24,IF(AND(All!$V166="P4",All!$AE166="RSS"),Ruler!AB$25,IF(AND(All!$V166="P5",All!$AE166="RSS"),Ruler!AB$26,IF(AND(All!$V166="P6",All!$AE166="RSS"),Ruler!AB$27,IF(AND(All!$V166="P7",All!$AE166="RSS"),Ruler!AB$28,IF(AND(All!$V166="P8",All!$AE166="RSS"),Ruler!AB$29,IF(AND(All!$V166="P9",All!$AE166="RSS"),Ruler!AB$30,0)))))))))))))))))))))))))))</f>
        <v>0</v>
      </c>
      <c r="CJ166" s="323">
        <f>Table9[[#This Row],[R-B1]]-Table9[[#This Row],[B1]]</f>
        <v>0</v>
      </c>
      <c r="CK166" s="43">
        <f>Table9[[#This Row],[R-B2]]-Table9[[#This Row],[B2]]</f>
        <v>0</v>
      </c>
      <c r="CL166" s="43">
        <f>Table9[[#This Row],[R-B3]]-Table9[[#This Row],[B3]]</f>
        <v>0</v>
      </c>
      <c r="CM166" s="43">
        <f>Table9[[#This Row],[R-B4]]-Table9[[#This Row],[B4]]</f>
        <v>0</v>
      </c>
      <c r="CN166" s="43">
        <f>Table9[[#This Row],[R-B5]]-Table9[[#This Row],[B5]]</f>
        <v>0</v>
      </c>
      <c r="CO166" s="43">
        <f>Table9[[#This Row],[R-B6]]-Table9[[#This Row],[B6]]</f>
        <v>0</v>
      </c>
      <c r="CP166" s="43">
        <f>Table9[[#This Row],[R-B7]]-Table9[[#This Row],[B7]]</f>
        <v>0</v>
      </c>
      <c r="CQ166" s="43">
        <f>Table9[[#This Row],[R-B8]]-Table9[[#This Row],[B8]]</f>
        <v>0</v>
      </c>
      <c r="CR166" s="43">
        <f>Table9[[#This Row],[R-B9]]-Table9[[#This Row],[B9]]</f>
        <v>0</v>
      </c>
      <c r="CS166" s="43">
        <f>Table9[[#This Row],[R-B10]]-Table9[[#This Row],[B10]]</f>
        <v>0</v>
      </c>
      <c r="CT166" s="43">
        <f>Table9[[#This Row],[R-B11]]-Table9[[#This Row],[B11]]</f>
        <v>0</v>
      </c>
      <c r="CU166" s="43">
        <f>Table9[[#This Row],[R-B12]]-Table9[[#This Row],[B12]]</f>
        <v>0</v>
      </c>
      <c r="CV166" s="43">
        <f>Table9[[#This Row],[R-K1]]-Table9[[#This Row],[K1]]</f>
        <v>0</v>
      </c>
      <c r="CW166" s="43">
        <f>Table9[[#This Row],[R-K2]]-Table9[[#This Row],[K2]]</f>
        <v>0</v>
      </c>
      <c r="CX166" s="43">
        <f>Table9[[#This Row],[R-K3]]-Table9[[#This Row],[K3]]</f>
        <v>0</v>
      </c>
      <c r="CY166" s="43">
        <f>Table9[[#This Row],[R-K4]]-Table9[[#This Row],[K4]]</f>
        <v>0</v>
      </c>
      <c r="CZ166" s="43">
        <f>Table9[[#This Row],[R-K5]]-Table9[[#This Row],[K5]]</f>
        <v>0</v>
      </c>
      <c r="DA166" s="43">
        <f>Table9[[#This Row],[R-P1]]-Table9[[#This Row],[P1]]</f>
        <v>0</v>
      </c>
      <c r="DB166" s="43">
        <f>Table9[[#This Row],[R-P2]]-Table9[[#This Row],[P2]]</f>
        <v>0</v>
      </c>
      <c r="DC166" s="43">
        <f>Table9[[#This Row],[R-P3]]-Table9[[#This Row],[P3]]</f>
        <v>0</v>
      </c>
      <c r="DD166" s="43">
        <f>Table9[[#This Row],[R-P4]]-Table9[[#This Row],[P4]]</f>
        <v>0</v>
      </c>
      <c r="DE166" s="43">
        <f>Table9[[#This Row],[R-P5]]-Table9[[#This Row],[P5]]</f>
        <v>0</v>
      </c>
      <c r="DF166" s="43">
        <f>Table9[[#This Row],[R-E1]]-Table9[[#This Row],[E1]]</f>
        <v>0</v>
      </c>
      <c r="DG166" s="328">
        <f>Table9[[#This Row],[R-E2]]-Table9[[#This Row],[E2]]</f>
        <v>0</v>
      </c>
      <c r="DH166" s="43">
        <f>COUNTIF(Table9[[#This Row],[G-B1]:[G-B12]],"&lt;=0")/12*100</f>
        <v>100</v>
      </c>
      <c r="DI166" s="43">
        <f>COUNTIF(Table9[[#This Row],[G-K1]:[G-K5]],"&lt;=0")/5*100</f>
        <v>100</v>
      </c>
      <c r="DJ166" s="43">
        <f>COUNTIF(Table9[[#This Row],[G-P1]:[G-P5]],"&lt;=0")/5*100</f>
        <v>100</v>
      </c>
      <c r="DK166" s="43">
        <f>COUNTIF(Table9[[#This Row],[G-E1]:[G-E2]],"&lt;=0")/2*100</f>
        <v>100</v>
      </c>
      <c r="DL166" s="450">
        <f>IF(AE166="RDP",(COUNTIF(Table9[[#This Row],[G-B3]],"&lt;=0")+COUNTIF(Table9[[#This Row],[G-B4]],"&lt;=0")+COUNTIF(Table9[[#This Row],[G-B7]],"&lt;=0")+COUNTIF(Table9[[#This Row],[G-B11]],"&lt;=0")+COUNTIF(Table9[[#This Row],[G-K2]],"&lt;=0"))/5*100,IF(AE166="RMS",(COUNTIF(Table9[[#This Row],[G-B4]],"&lt;=0")+COUNTIF(Table9[[#This Row],[G-B5]],"&lt;=0")+COUNTIF(Table9[[#This Row],[G-B10]],"&lt;=0")+COUNTIF(Table9[[#This Row],[G-B12]],"&lt;=0")+COUNTIF(Table9[[#This Row],[G-K2]],"&lt;=0"))/5*100,IF(AE166="RSS",(COUNTIF(Table9[[#This Row],[G-B1]],"&lt;=0")+COUNTIF(Table9[[#This Row],[G-B2]],"&lt;=0")+COUNTIF(Table9[[#This Row],[G-B6]],"&lt;=0")+COUNTIF(Table9[[#This Row],[G-B11]],"&lt;=0")+COUNTIF(Table9[[#This Row],[G-B12]],"&lt;=0"))/5*100,0)))</f>
        <v>0</v>
      </c>
      <c r="DR166" s="332"/>
      <c r="DW166" s="332"/>
      <c r="DX166" s="42"/>
      <c r="DY166" s="42"/>
      <c r="DZ166" s="42"/>
      <c r="EA166" s="333"/>
      <c r="EB166" s="342"/>
      <c r="EC166" s="339"/>
      <c r="ED166" s="339"/>
      <c r="EE166" s="338"/>
    </row>
    <row r="167" spans="2:135" ht="58.5" hidden="1" thickBot="1" x14ac:dyDescent="0.35">
      <c r="B167" s="282">
        <v>172</v>
      </c>
      <c r="C167" s="42" t="s">
        <v>134</v>
      </c>
      <c r="D167" s="45">
        <v>46178</v>
      </c>
      <c r="E167" s="44" t="s">
        <v>1372</v>
      </c>
      <c r="F167" s="43">
        <v>1042553</v>
      </c>
      <c r="G167" s="357">
        <f t="shared" ca="1" si="9"/>
        <v>33.494882924277022</v>
      </c>
      <c r="H167" s="283">
        <v>34090</v>
      </c>
      <c r="I167" s="43" t="s">
        <v>136</v>
      </c>
      <c r="J167" s="43" t="s">
        <v>137</v>
      </c>
      <c r="K167" s="43" t="s">
        <v>138</v>
      </c>
      <c r="L167" s="43" t="s">
        <v>147</v>
      </c>
      <c r="M167" s="282" t="s">
        <v>140</v>
      </c>
      <c r="N167" s="43" t="s">
        <v>462</v>
      </c>
      <c r="O167" s="43" t="s">
        <v>142</v>
      </c>
      <c r="P167" s="44" t="s">
        <v>1373</v>
      </c>
      <c r="Q167" s="43" t="s">
        <v>144</v>
      </c>
      <c r="R167" s="282" t="s">
        <v>185</v>
      </c>
      <c r="S167" s="45">
        <v>42982</v>
      </c>
      <c r="T167" s="286">
        <f t="shared" ref="T167:T184" ca="1" si="11">YEARFRAC(S167,$T$1)</f>
        <v>9.1277777777777782</v>
      </c>
      <c r="U167" s="46">
        <f ca="1">Table9[[#This Row],[Years in PET]]</f>
        <v>9.1277777777777782</v>
      </c>
      <c r="V167" s="43" t="s">
        <v>57</v>
      </c>
      <c r="W167" s="46"/>
      <c r="X167" s="46">
        <f ca="1">($T$1-Table9[[#This Row],[Date of Appointment to Current Grade]])/365</f>
        <v>1.5551568968797642</v>
      </c>
      <c r="Y167" s="45">
        <v>45748</v>
      </c>
      <c r="Z167" s="282" t="s">
        <v>187</v>
      </c>
      <c r="AA167" s="45">
        <v>45658</v>
      </c>
      <c r="AB167" s="46">
        <f ca="1">($T$1-Table9[[#This Row],[Date in Position]])/365</f>
        <v>1.8017322393455175</v>
      </c>
      <c r="AC167" s="43" t="s">
        <v>146</v>
      </c>
      <c r="AD167" s="43"/>
      <c r="AE167" s="43"/>
      <c r="AF167" s="43" t="s">
        <v>188</v>
      </c>
      <c r="AG167" s="47" t="s">
        <v>1374</v>
      </c>
      <c r="AH167" s="47" t="s">
        <v>1375</v>
      </c>
      <c r="AI167" s="47" t="s">
        <v>1376</v>
      </c>
      <c r="AJ167" s="42" t="s">
        <v>1377</v>
      </c>
      <c r="AK167" s="48" t="s">
        <v>1378</v>
      </c>
      <c r="AL167" s="42" t="s">
        <v>153</v>
      </c>
      <c r="AM167" s="48" t="s">
        <v>1379</v>
      </c>
      <c r="AN167" s="323">
        <v>2</v>
      </c>
      <c r="AO167" s="43">
        <v>2</v>
      </c>
      <c r="AP167" s="43">
        <v>2</v>
      </c>
      <c r="AQ167" s="43">
        <v>2</v>
      </c>
      <c r="AR167" s="43">
        <v>2</v>
      </c>
      <c r="AS167" s="43">
        <v>2</v>
      </c>
      <c r="AT167" s="43">
        <v>2</v>
      </c>
      <c r="AU167" s="43">
        <v>2</v>
      </c>
      <c r="AV167" s="43">
        <v>2</v>
      </c>
      <c r="AW167" s="43">
        <v>2</v>
      </c>
      <c r="AX167" s="43">
        <v>2</v>
      </c>
      <c r="AY167" s="43">
        <v>2</v>
      </c>
      <c r="AZ167" s="43">
        <v>2</v>
      </c>
      <c r="BA167" s="43">
        <v>2</v>
      </c>
      <c r="BB167" s="43">
        <v>0</v>
      </c>
      <c r="BC167" s="43">
        <v>1</v>
      </c>
      <c r="BD167" s="43">
        <v>0</v>
      </c>
      <c r="BE167" s="43">
        <v>1</v>
      </c>
      <c r="BF167" s="43">
        <v>1</v>
      </c>
      <c r="BG167" s="43">
        <v>2</v>
      </c>
      <c r="BH167" s="43">
        <v>1</v>
      </c>
      <c r="BI167" s="43">
        <v>0</v>
      </c>
      <c r="BJ167" s="43">
        <v>0</v>
      </c>
      <c r="BK167" s="328">
        <v>0</v>
      </c>
      <c r="BL167" s="325">
        <f>IF(AND(All!$V167="P1",All!$AE167="RDP"),Ruler!E$6,IF(AND(All!$V167="P2",All!$AE167="RDP"),Ruler!E$7,IF(AND(All!$V167="P3",All!$AE167="RDP"),Ruler!E$8,IF(AND(All!$V167="P4",All!$AE167="RDP"),Ruler!E$9,IF(AND(All!$V167="P5",All!$AE167="RDP"),Ruler!E$10,IF(AND(All!$V167="P6",All!$AE167="RDP"),Ruler!E$11,IF(AND(All!$V167="P7",All!$AE167="RDP"),Ruler!E$12,IF(AND(All!$V167="P8",All!$AE167="RDP"),Ruler!E$13,IF(AND(All!$V167="P9",All!$AE167="RDP"),Ruler!E$14,IF(AND(All!$V167="P1",All!$AE167="RMS"),Ruler!E$6,IF(AND(All!$V167="P2",All!$AE167="RMS"),Ruler!E$15,IF(AND(All!$V167="P3",All!$AE167="RMS"),Ruler!E$16,IF(AND(All!$V167="P4",All!$AE167="RMS"),Ruler!E$17,IF(AND(All!$V167="P5",All!$AE167="RMS"),Ruler!E$18,IF(AND(All!$V167="P6",All!$AE167="RMS"),Ruler!E$19,IF(AND(All!$V167="P7",All!$AE167="RMS"),Ruler!E$20,IF(AND(All!$V167="P8",All!$AE167="RMS"),Ruler!E$21,IF(AND(All!$V167="P9",All!$AE167="RMS"),Ruler!E$22,IF(AND(All!$V167="P1",All!$AE167="RSS"),Ruler!E$6,IF(AND(All!$V167="P2",All!$AE167="RSS"),Ruler!E$23,IF(AND(All!$V167="P3",All!$AE167="RSS"),Ruler!E$24,IF(AND(All!$V167="P4",All!$AE167="RSS"),Ruler!E$25,IF(AND(All!$V167="P5",All!$AE167="RSS"),Ruler!E$26,IF(AND(All!$V167="P6",All!$AE167="RSS"),Ruler!E$27,IF(AND(All!$V167="P7",All!$AE167="RSS"),Ruler!E$28,IF(AND(All!$V167="P8",All!$AE167="RSS"),Ruler!E$29,IF(AND(All!$V167="P9",All!$AE167="RSS"),Ruler!E$30,0)))))))))))))))))))))))))))</f>
        <v>0</v>
      </c>
      <c r="BM167" s="325">
        <f>IF(AND(All!$V167="P1",All!$AE167="RDP"),Ruler!F$6,IF(AND(All!$V167="P2",All!$AE167="RDP"),Ruler!F$7,IF(AND(All!$V167="P3",All!$AE167="RDP"),Ruler!F$8,IF(AND(All!$V167="P4",All!$AE167="RDP"),Ruler!F$9,IF(AND(All!$V167="P5",All!$AE167="RDP"),Ruler!F$10,IF(AND(All!$V167="P6",All!$AE167="RDP"),Ruler!F$11,IF(AND(All!$V167="P7",All!$AE167="RDP"),Ruler!F$12,IF(AND(All!$V167="P8",All!$AE167="RDP"),Ruler!F$13,IF(AND(All!$V167="P9",All!$AE167="RDP"),Ruler!F$14,IF(AND(All!$V167="P1",All!$AE167="RMS"),Ruler!F$6,IF(AND(All!$V167="P2",All!$AE167="RMS"),Ruler!F$15,IF(AND(All!$V167="P3",All!$AE167="RMS"),Ruler!F$16,IF(AND(All!$V167="P4",All!$AE167="RMS"),Ruler!F$17,IF(AND(All!$V167="P5",All!$AE167="RMS"),Ruler!F$18,IF(AND(All!$V167="P6",All!$AE167="RMS"),Ruler!F$19,IF(AND(All!$V167="P7",All!$AE167="RMS"),Ruler!F$20,IF(AND(All!$V167="P8",All!$AE167="RMS"),Ruler!F$21,IF(AND(All!$V167="P9",All!$AE167="RMS"),Ruler!F$22,IF(AND(All!$V167="P1",All!$AE167="RSS"),Ruler!F$6,IF(AND(All!$V167="P2",All!$AE167="RSS"),Ruler!F$23,IF(AND(All!$V167="P3",All!$AE167="RSS"),Ruler!F$24,IF(AND(All!$V167="P4",All!$AE167="RSS"),Ruler!F$25,IF(AND(All!$V167="P5",All!$AE167="RSS"),Ruler!F$26,IF(AND(All!$V167="P6",All!$AE167="RSS"),Ruler!F$27,IF(AND(All!$V167="P7",All!$AE167="RSS"),Ruler!F$28,IF(AND(All!$V167="P8",All!$AE167="RSS"),Ruler!F$29,IF(AND(All!$V167="P9",All!$AE167="RSS"),Ruler!F$30,0)))))))))))))))))))))))))))</f>
        <v>0</v>
      </c>
      <c r="BN167" s="325">
        <f>IF(AND(All!$V167="P1",All!$AE167="RDP"),Ruler!G$6,IF(AND(All!$V167="P2",All!$AE167="RDP"),Ruler!G$7,IF(AND(All!$V167="P3",All!$AE167="RDP"),Ruler!G$8,IF(AND(All!$V167="P4",All!$AE167="RDP"),Ruler!G$9,IF(AND(All!$V167="P5",All!$AE167="RDP"),Ruler!G$10,IF(AND(All!$V167="P6",All!$AE167="RDP"),Ruler!G$11,IF(AND(All!$V167="P7",All!$AE167="RDP"),Ruler!G$12,IF(AND(All!$V167="P8",All!$AE167="RDP"),Ruler!G$13,IF(AND(All!$V167="P9",All!$AE167="RDP"),Ruler!G$14,IF(AND(All!$V167="P1",All!$AE167="RMS"),Ruler!G$6,IF(AND(All!$V167="P2",All!$AE167="RMS"),Ruler!G$15,IF(AND(All!$V167="P3",All!$AE167="RMS"),Ruler!G$16,IF(AND(All!$V167="P4",All!$AE167="RMS"),Ruler!G$17,IF(AND(All!$V167="P5",All!$AE167="RMS"),Ruler!G$18,IF(AND(All!$V167="P6",All!$AE167="RMS"),Ruler!G$19,IF(AND(All!$V167="P7",All!$AE167="RMS"),Ruler!G$20,IF(AND(All!$V167="P8",All!$AE167="RMS"),Ruler!G$21,IF(AND(All!$V167="P9",All!$AE167="RMS"),Ruler!G$22,IF(AND(All!$V167="P1",All!$AE167="RSS"),Ruler!G$6,IF(AND(All!$V167="P2",All!$AE167="RSS"),Ruler!G$23,IF(AND(All!$V167="P3",All!$AE167="RSS"),Ruler!G$24,IF(AND(All!$V167="P4",All!$AE167="RSS"),Ruler!G$25,IF(AND(All!$V167="P5",All!$AE167="RSS"),Ruler!G$26,IF(AND(All!$V167="P6",All!$AE167="RSS"),Ruler!G$27,IF(AND(All!$V167="P7",All!$AE167="RSS"),Ruler!G$28,IF(AND(All!$V167="P8",All!$AE167="RSS"),Ruler!G$29,IF(AND(All!$V167="P9",All!$AE167="RSS"),Ruler!G$30,0)))))))))))))))))))))))))))</f>
        <v>0</v>
      </c>
      <c r="BO167" s="325">
        <f>IF(AND(All!$V167="P1",All!$AE167="RDP"),Ruler!H$6,IF(AND(All!$V167="P2",All!$AE167="RDP"),Ruler!H$7,IF(AND(All!$V167="P3",All!$AE167="RDP"),Ruler!H$8,IF(AND(All!$V167="P4",All!$AE167="RDP"),Ruler!H$9,IF(AND(All!$V167="P5",All!$AE167="RDP"),Ruler!H$10,IF(AND(All!$V167="P6",All!$AE167="RDP"),Ruler!H$11,IF(AND(All!$V167="P7",All!$AE167="RDP"),Ruler!H$12,IF(AND(All!$V167="P8",All!$AE167="RDP"),Ruler!H$13,IF(AND(All!$V167="P9",All!$AE167="RDP"),Ruler!H$14,IF(AND(All!$V167="P1",All!$AE167="RMS"),Ruler!H$6,IF(AND(All!$V167="P2",All!$AE167="RMS"),Ruler!H$15,IF(AND(All!$V167="P3",All!$AE167="RMS"),Ruler!H$16,IF(AND(All!$V167="P4",All!$AE167="RMS"),Ruler!H$17,IF(AND(All!$V167="P5",All!$AE167="RMS"),Ruler!H$18,IF(AND(All!$V167="P6",All!$AE167="RMS"),Ruler!H$19,IF(AND(All!$V167="P7",All!$AE167="RMS"),Ruler!H$20,IF(AND(All!$V167="P8",All!$AE167="RMS"),Ruler!H$21,IF(AND(All!$V167="P9",All!$AE167="RMS"),Ruler!H$22,IF(AND(All!$V167="P1",All!$AE167="RSS"),Ruler!H$6,IF(AND(All!$V167="P2",All!$AE167="RSS"),Ruler!H$23,IF(AND(All!$V167="P3",All!$AE167="RSS"),Ruler!H$24,IF(AND(All!$V167="P4",All!$AE167="RSS"),Ruler!H$25,IF(AND(All!$V167="P5",All!$AE167="RSS"),Ruler!H$26,IF(AND(All!$V167="P6",All!$AE167="RSS"),Ruler!H$27,IF(AND(All!$V167="P7",All!$AE167="RSS"),Ruler!H$28,IF(AND(All!$V167="P8",All!$AE167="RSS"),Ruler!H$29,IF(AND(All!$V167="P9",All!$AE167="RSS"),Ruler!H$30,0)))))))))))))))))))))))))))</f>
        <v>0</v>
      </c>
      <c r="BP167" s="325">
        <f>IF(AND(All!$V167="P1",All!$AE167="RDP"),Ruler!I$6,IF(AND(All!$V167="P2",All!$AE167="RDP"),Ruler!I$7,IF(AND(All!$V167="P3",All!$AE167="RDP"),Ruler!I$8,IF(AND(All!$V167="P4",All!$AE167="RDP"),Ruler!I$9,IF(AND(All!$V167="P5",All!$AE167="RDP"),Ruler!I$10,IF(AND(All!$V167="P6",All!$AE167="RDP"),Ruler!I$11,IF(AND(All!$V167="P7",All!$AE167="RDP"),Ruler!I$12,IF(AND(All!$V167="P8",All!$AE167="RDP"),Ruler!I$13,IF(AND(All!$V167="P9",All!$AE167="RDP"),Ruler!I$14,IF(AND(All!$V167="P1",All!$AE167="RMS"),Ruler!I$6,IF(AND(All!$V167="P2",All!$AE167="RMS"),Ruler!I$15,IF(AND(All!$V167="P3",All!$AE167="RMS"),Ruler!I$16,IF(AND(All!$V167="P4",All!$AE167="RMS"),Ruler!I$17,IF(AND(All!$V167="P5",All!$AE167="RMS"),Ruler!I$18,IF(AND(All!$V167="P6",All!$AE167="RMS"),Ruler!I$19,IF(AND(All!$V167="P7",All!$AE167="RMS"),Ruler!I$20,IF(AND(All!$V167="P8",All!$AE167="RMS"),Ruler!I$21,IF(AND(All!$V167="P9",All!$AE167="RMS"),Ruler!I$22,IF(AND(All!$V167="P1",All!$AE167="RSS"),Ruler!I$6,IF(AND(All!$V167="P2",All!$AE167="RSS"),Ruler!I$23,IF(AND(All!$V167="P3",All!$AE167="RSS"),Ruler!I$24,IF(AND(All!$V167="P4",All!$AE167="RSS"),Ruler!I$25,IF(AND(All!$V167="P5",All!$AE167="RSS"),Ruler!I$26,IF(AND(All!$V167="P6",All!$AE167="RSS"),Ruler!I$27,IF(AND(All!$V167="P7",All!$AE167="RSS"),Ruler!I$28,IF(AND(All!$V167="P8",All!$AE167="RSS"),Ruler!I$29,IF(AND(All!$V167="P9",All!$AE167="RSS"),Ruler!I$30,0)))))))))))))))))))))))))))</f>
        <v>0</v>
      </c>
      <c r="BQ167" s="325">
        <f>IF(AND(All!$V167="P1",All!$AE167="RDP"),Ruler!J$6,IF(AND(All!$V167="P2",All!$AE167="RDP"),Ruler!J$7,IF(AND(All!$V167="P3",All!$AE167="RDP"),Ruler!J$8,IF(AND(All!$V167="P4",All!$AE167="RDP"),Ruler!J$9,IF(AND(All!$V167="P5",All!$AE167="RDP"),Ruler!J$10,IF(AND(All!$V167="P6",All!$AE167="RDP"),Ruler!J$11,IF(AND(All!$V167="P7",All!$AE167="RDP"),Ruler!J$12,IF(AND(All!$V167="P8",All!$AE167="RDP"),Ruler!J$13,IF(AND(All!$V167="P9",All!$AE167="RDP"),Ruler!J$14,IF(AND(All!$V167="P1",All!$AE167="RMS"),Ruler!J$6,IF(AND(All!$V167="P2",All!$AE167="RMS"),Ruler!J$15,IF(AND(All!$V167="P3",All!$AE167="RMS"),Ruler!J$16,IF(AND(All!$V167="P4",All!$AE167="RMS"),Ruler!J$17,IF(AND(All!$V167="P5",All!$AE167="RMS"),Ruler!J$18,IF(AND(All!$V167="P6",All!$AE167="RMS"),Ruler!J$19,IF(AND(All!$V167="P7",All!$AE167="RMS"),Ruler!J$20,IF(AND(All!$V167="P8",All!$AE167="RMS"),Ruler!J$21,IF(AND(All!$V167="P9",All!$AE167="RMS"),Ruler!J$22,IF(AND(All!$V167="P1",All!$AE167="RSS"),Ruler!J$6,IF(AND(All!$V167="P2",All!$AE167="RSS"),Ruler!J$23,IF(AND(All!$V167="P3",All!$AE167="RSS"),Ruler!J$24,IF(AND(All!$V167="P4",All!$AE167="RSS"),Ruler!J$25,IF(AND(All!$V167="P5",All!$AE167="RSS"),Ruler!J$26,IF(AND(All!$V167="P6",All!$AE167="RSS"),Ruler!J$27,IF(AND(All!$V167="P7",All!$AE167="RSS"),Ruler!J$28,IF(AND(All!$V167="P8",All!$AE167="RSS"),Ruler!J$29,IF(AND(All!$V167="P9",All!$AE167="RSS"),Ruler!J$30,0)))))))))))))))))))))))))))</f>
        <v>0</v>
      </c>
      <c r="BR167" s="325">
        <f>IF(AND(All!$V167="P1",All!$AE167="RDP"),Ruler!K$6,IF(AND(All!$V167="P2",All!$AE167="RDP"),Ruler!K$7,IF(AND(All!$V167="P3",All!$AE167="RDP"),Ruler!K$8,IF(AND(All!$V167="P4",All!$AE167="RDP"),Ruler!K$9,IF(AND(All!$V167="P5",All!$AE167="RDP"),Ruler!K$10,IF(AND(All!$V167="P6",All!$AE167="RDP"),Ruler!K$11,IF(AND(All!$V167="P7",All!$AE167="RDP"),Ruler!K$12,IF(AND(All!$V167="P8",All!$AE167="RDP"),Ruler!K$13,IF(AND(All!$V167="P9",All!$AE167="RDP"),Ruler!K$14,IF(AND(All!$V167="P1",All!$AE167="RMS"),Ruler!K$6,IF(AND(All!$V167="P2",All!$AE167="RMS"),Ruler!K$15,IF(AND(All!$V167="P3",All!$AE167="RMS"),Ruler!K$16,IF(AND(All!$V167="P4",All!$AE167="RMS"),Ruler!K$17,IF(AND(All!$V167="P5",All!$AE167="RMS"),Ruler!K$18,IF(AND(All!$V167="P6",All!$AE167="RMS"),Ruler!K$19,IF(AND(All!$V167="P7",All!$AE167="RMS"),Ruler!K$20,IF(AND(All!$V167="P8",All!$AE167="RMS"),Ruler!K$21,IF(AND(All!$V167="P9",All!$AE167="RMS"),Ruler!K$22,IF(AND(All!$V167="P1",All!$AE167="RSS"),Ruler!K$6,IF(AND(All!$V167="P2",All!$AE167="RSS"),Ruler!K$23,IF(AND(All!$V167="P3",All!$AE167="RSS"),Ruler!K$24,IF(AND(All!$V167="P4",All!$AE167="RSS"),Ruler!K$25,IF(AND(All!$V167="P5",All!$AE167="RSS"),Ruler!K$26,IF(AND(All!$V167="P6",All!$AE167="RSS"),Ruler!K$27,IF(AND(All!$V167="P7",All!$AE167="RSS"),Ruler!K$28,IF(AND(All!$V167="P8",All!$AE167="RSS"),Ruler!K$29,IF(AND(All!$V167="P9",All!$AE167="RSS"),Ruler!K$30,0)))))))))))))))))))))))))))</f>
        <v>0</v>
      </c>
      <c r="BS167" s="325">
        <f>IF(AND(All!$V167="P1",All!$AE167="RDP"),Ruler!L$6,IF(AND(All!$V167="P2",All!$AE167="RDP"),Ruler!L$7,IF(AND(All!$V167="P3",All!$AE167="RDP"),Ruler!L$8,IF(AND(All!$V167="P4",All!$AE167="RDP"),Ruler!L$9,IF(AND(All!$V167="P5",All!$AE167="RDP"),Ruler!L$10,IF(AND(All!$V167="P6",All!$AE167="RDP"),Ruler!L$11,IF(AND(All!$V167="P7",All!$AE167="RDP"),Ruler!L$12,IF(AND(All!$V167="P8",All!$AE167="RDP"),Ruler!L$13,IF(AND(All!$V167="P9",All!$AE167="RDP"),Ruler!L$14,IF(AND(All!$V167="P1",All!$AE167="RMS"),Ruler!L$6,IF(AND(All!$V167="P2",All!$AE167="RMS"),Ruler!L$15,IF(AND(All!$V167="P3",All!$AE167="RMS"),Ruler!L$16,IF(AND(All!$V167="P4",All!$AE167="RMS"),Ruler!L$17,IF(AND(All!$V167="P5",All!$AE167="RMS"),Ruler!L$18,IF(AND(All!$V167="P6",All!$AE167="RMS"),Ruler!L$19,IF(AND(All!$V167="P7",All!$AE167="RMS"),Ruler!L$20,IF(AND(All!$V167="P8",All!$AE167="RMS"),Ruler!L$21,IF(AND(All!$V167="P9",All!$AE167="RMS"),Ruler!L$22,IF(AND(All!$V167="P1",All!$AE167="RSS"),Ruler!L$6,IF(AND(All!$V167="P2",All!$AE167="RSS"),Ruler!L$23,IF(AND(All!$V167="P3",All!$AE167="RSS"),Ruler!L$24,IF(AND(All!$V167="P4",All!$AE167="RSS"),Ruler!L$25,IF(AND(All!$V167="P5",All!$AE167="RSS"),Ruler!L$26,IF(AND(All!$V167="P6",All!$AE167="RSS"),Ruler!L$27,IF(AND(All!$V167="P7",All!$AE167="RSS"),Ruler!L$28,IF(AND(All!$V167="P8",All!$AE167="RSS"),Ruler!L$29,IF(AND(All!$V167="P9",All!$AE167="RSS"),Ruler!L$30,0)))))))))))))))))))))))))))</f>
        <v>0</v>
      </c>
      <c r="BT167" s="325">
        <f>IF(AND(All!$V167="P1",All!$AE167="RDP"),Ruler!M$6,IF(AND(All!$V167="P2",All!$AE167="RDP"),Ruler!M$7,IF(AND(All!$V167="P3",All!$AE167="RDP"),Ruler!M$8,IF(AND(All!$V167="P4",All!$AE167="RDP"),Ruler!M$9,IF(AND(All!$V167="P5",All!$AE167="RDP"),Ruler!M$10,IF(AND(All!$V167="P6",All!$AE167="RDP"),Ruler!M$11,IF(AND(All!$V167="P7",All!$AE167="RDP"),Ruler!M$12,IF(AND(All!$V167="P8",All!$AE167="RDP"),Ruler!M$13,IF(AND(All!$V167="P9",All!$AE167="RDP"),Ruler!M$14,IF(AND(All!$V167="P1",All!$AE167="RMS"),Ruler!M$6,IF(AND(All!$V167="P2",All!$AE167="RMS"),Ruler!M$15,IF(AND(All!$V167="P3",All!$AE167="RMS"),Ruler!M$16,IF(AND(All!$V167="P4",All!$AE167="RMS"),Ruler!M$17,IF(AND(All!$V167="P5",All!$AE167="RMS"),Ruler!M$18,IF(AND(All!$V167="P6",All!$AE167="RMS"),Ruler!M$19,IF(AND(All!$V167="P7",All!$AE167="RMS"),Ruler!M$20,IF(AND(All!$V167="P8",All!$AE167="RMS"),Ruler!M$21,IF(AND(All!$V167="P9",All!$AE167="RMS"),Ruler!M$22,IF(AND(All!$V167="P1",All!$AE167="RSS"),Ruler!M$6,IF(AND(All!$V167="P2",All!$AE167="RSS"),Ruler!M$23,IF(AND(All!$V167="P3",All!$AE167="RSS"),Ruler!M$24,IF(AND(All!$V167="P4",All!$AE167="RSS"),Ruler!M$25,IF(AND(All!$V167="P5",All!$AE167="RSS"),Ruler!M$26,IF(AND(All!$V167="P6",All!$AE167="RSS"),Ruler!M$27,IF(AND(All!$V167="P7",All!$AE167="RSS"),Ruler!M$28,IF(AND(All!$V167="P8",All!$AE167="RSS"),Ruler!M$29,IF(AND(All!$V167="P9",All!$AE167="RSS"),Ruler!M$30,0)))))))))))))))))))))))))))</f>
        <v>0</v>
      </c>
      <c r="BU167" s="325">
        <f>IF(AND(All!$V167="P1",All!$AE167="RDP"),Ruler!N$6,IF(AND(All!$V167="P2",All!$AE167="RDP"),Ruler!N$7,IF(AND(All!$V167="P3",All!$AE167="RDP"),Ruler!N$8,IF(AND(All!$V167="P4",All!$AE167="RDP"),Ruler!N$9,IF(AND(All!$V167="P5",All!$AE167="RDP"),Ruler!N$10,IF(AND(All!$V167="P6",All!$AE167="RDP"),Ruler!N$11,IF(AND(All!$V167="P7",All!$AE167="RDP"),Ruler!N$12,IF(AND(All!$V167="P8",All!$AE167="RDP"),Ruler!N$13,IF(AND(All!$V167="P9",All!$AE167="RDP"),Ruler!N$14,IF(AND(All!$V167="P1",All!$AE167="RMS"),Ruler!N$6,IF(AND(All!$V167="P2",All!$AE167="RMS"),Ruler!N$15,IF(AND(All!$V167="P3",All!$AE167="RMS"),Ruler!N$16,IF(AND(All!$V167="P4",All!$AE167="RMS"),Ruler!N$17,IF(AND(All!$V167="P5",All!$AE167="RMS"),Ruler!N$18,IF(AND(All!$V167="P6",All!$AE167="RMS"),Ruler!N$19,IF(AND(All!$V167="P7",All!$AE167="RMS"),Ruler!N$20,IF(AND(All!$V167="P8",All!$AE167="RMS"),Ruler!N$21,IF(AND(All!$V167="P9",All!$AE167="RMS"),Ruler!N$22,IF(AND(All!$V167="P1",All!$AE167="RSS"),Ruler!N$6,IF(AND(All!$V167="P2",All!$AE167="RSS"),Ruler!N$23,IF(AND(All!$V167="P3",All!$AE167="RSS"),Ruler!N$24,IF(AND(All!$V167="P4",All!$AE167="RSS"),Ruler!N$25,IF(AND(All!$V167="P5",All!$AE167="RSS"),Ruler!N$26,IF(AND(All!$V167="P6",All!$AE167="RSS"),Ruler!N$27,IF(AND(All!$V167="P7",All!$AE167="RSS"),Ruler!N$28,IF(AND(All!$V167="P8",All!$AE167="RSS"),Ruler!N$29,IF(AND(All!$V167="P9",All!$AE167="RSS"),Ruler!N$30,0)))))))))))))))))))))))))))</f>
        <v>0</v>
      </c>
      <c r="BV167" s="325">
        <f>IF(AND(All!$V167="P1",All!$AE167="RDP"),Ruler!O$6,IF(AND(All!$V167="P2",All!$AE167="RDP"),Ruler!O$7,IF(AND(All!$V167="P3",All!$AE167="RDP"),Ruler!O$8,IF(AND(All!$V167="P4",All!$AE167="RDP"),Ruler!O$9,IF(AND(All!$V167="P5",All!$AE167="RDP"),Ruler!O$10,IF(AND(All!$V167="P6",All!$AE167="RDP"),Ruler!O$11,IF(AND(All!$V167="P7",All!$AE167="RDP"),Ruler!O$12,IF(AND(All!$V167="P8",All!$AE167="RDP"),Ruler!O$13,IF(AND(All!$V167="P9",All!$AE167="RDP"),Ruler!O$14,IF(AND(All!$V167="P1",All!$AE167="RMS"),Ruler!O$6,IF(AND(All!$V167="P2",All!$AE167="RMS"),Ruler!O$15,IF(AND(All!$V167="P3",All!$AE167="RMS"),Ruler!O$16,IF(AND(All!$V167="P4",All!$AE167="RMS"),Ruler!O$17,IF(AND(All!$V167="P5",All!$AE167="RMS"),Ruler!O$18,IF(AND(All!$V167="P6",All!$AE167="RMS"),Ruler!O$19,IF(AND(All!$V167="P7",All!$AE167="RMS"),Ruler!O$20,IF(AND(All!$V167="P8",All!$AE167="RMS"),Ruler!O$21,IF(AND(All!$V167="P9",All!$AE167="RMS"),Ruler!O$22,IF(AND(All!$V167="P1",All!$AE167="RSS"),Ruler!O$6,IF(AND(All!$V167="P2",All!$AE167="RSS"),Ruler!O$23,IF(AND(All!$V167="P3",All!$AE167="RSS"),Ruler!O$24,IF(AND(All!$V167="P4",All!$AE167="RSS"),Ruler!O$25,IF(AND(All!$V167="P5",All!$AE167="RSS"),Ruler!O$26,IF(AND(All!$V167="P6",All!$AE167="RSS"),Ruler!O$27,IF(AND(All!$V167="P7",All!$AE167="RSS"),Ruler!O$28,IF(AND(All!$V167="P8",All!$AE167="RSS"),Ruler!O$29,IF(AND(All!$V167="P9",All!$AE167="RSS"),Ruler!O$30,0)))))))))))))))))))))))))))</f>
        <v>0</v>
      </c>
      <c r="BW167" s="325">
        <f>IF(AND(All!$V167="P1",All!$AE167="RDP"),Ruler!P$6,IF(AND(All!$V167="P2",All!$AE167="RDP"),Ruler!P$7,IF(AND(All!$V167="P3",All!$AE167="RDP"),Ruler!P$8,IF(AND(All!$V167="P4",All!$AE167="RDP"),Ruler!P$9,IF(AND(All!$V167="P5",All!$AE167="RDP"),Ruler!P$10,IF(AND(All!$V167="P6",All!$AE167="RDP"),Ruler!P$11,IF(AND(All!$V167="P7",All!$AE167="RDP"),Ruler!P$12,IF(AND(All!$V167="P8",All!$AE167="RDP"),Ruler!P$13,IF(AND(All!$V167="P9",All!$AE167="RDP"),Ruler!P$14,IF(AND(All!$V167="P1",All!$AE167="RMS"),Ruler!P$6,IF(AND(All!$V167="P2",All!$AE167="RMS"),Ruler!P$15,IF(AND(All!$V167="P3",All!$AE167="RMS"),Ruler!P$16,IF(AND(All!$V167="P4",All!$AE167="RMS"),Ruler!P$17,IF(AND(All!$V167="P5",All!$AE167="RMS"),Ruler!P$18,IF(AND(All!$V167="P6",All!$AE167="RMS"),Ruler!P$19,IF(AND(All!$V167="P7",All!$AE167="RMS"),Ruler!P$20,IF(AND(All!$V167="P8",All!$AE167="RMS"),Ruler!P$21,IF(AND(All!$V167="P9",All!$AE167="RMS"),Ruler!P$22,IF(AND(All!$V167="P1",All!$AE167="RSS"),Ruler!P$6,IF(AND(All!$V167="P2",All!$AE167="RSS"),Ruler!P$23,IF(AND(All!$V167="P3",All!$AE167="RSS"),Ruler!P$24,IF(AND(All!$V167="P4",All!$AE167="RSS"),Ruler!P$25,IF(AND(All!$V167="P5",All!$AE167="RSS"),Ruler!P$26,IF(AND(All!$V167="P6",All!$AE167="RSS"),Ruler!P$27,IF(AND(All!$V167="P7",All!$AE167="RSS"),Ruler!P$28,IF(AND(All!$V167="P8",All!$AE167="RSS"),Ruler!P$29,IF(AND(All!$V167="P9",All!$AE167="RSS"),Ruler!P$30,0)))))))))))))))))))))))))))</f>
        <v>0</v>
      </c>
      <c r="BX167" s="325">
        <f>IF(AND(All!$V167="P1",All!$AE167="RDP"),Ruler!Q$6,IF(AND(All!$V167="P2",All!$AE167="RDP"),Ruler!Q$7,IF(AND(All!$V167="P3",All!$AE167="RDP"),Ruler!Q$8,IF(AND(All!$V167="P4",All!$AE167="RDP"),Ruler!Q$9,IF(AND(All!$V167="P5",All!$AE167="RDP"),Ruler!Q$10,IF(AND(All!$V167="P6",All!$AE167="RDP"),Ruler!Q$11,IF(AND(All!$V167="P7",All!$AE167="RDP"),Ruler!Q$12,IF(AND(All!$V167="P8",All!$AE167="RDP"),Ruler!Q$13,IF(AND(All!$V167="P9",All!$AE167="RDP"),Ruler!Q$14,IF(AND(All!$V167="P1",All!$AE167="RMS"),Ruler!Q$6,IF(AND(All!$V167="P2",All!$AE167="RMS"),Ruler!Q$15,IF(AND(All!$V167="P3",All!$AE167="RMS"),Ruler!Q$16,IF(AND(All!$V167="P4",All!$AE167="RMS"),Ruler!Q$17,IF(AND(All!$V167="P5",All!$AE167="RMS"),Ruler!Q$18,IF(AND(All!$V167="P6",All!$AE167="RMS"),Ruler!Q$19,IF(AND(All!$V167="P7",All!$AE167="RMS"),Ruler!Q$20,IF(AND(All!$V167="P8",All!$AE167="RMS"),Ruler!Q$21,IF(AND(All!$V167="P9",All!$AE167="RMS"),Ruler!Q$22,IF(AND(All!$V167="P1",All!$AE167="RSS"),Ruler!Q$6,IF(AND(All!$V167="P2",All!$AE167="RSS"),Ruler!Q$23,IF(AND(All!$V167="P3",All!$AE167="RSS"),Ruler!Q$24,IF(AND(All!$V167="P4",All!$AE167="RSS"),Ruler!Q$25,IF(AND(All!$V167="P5",All!$AE167="RSS"),Ruler!Q$26,IF(AND(All!$V167="P6",All!$AE167="RSS"),Ruler!Q$27,IF(AND(All!$V167="P7",All!$AE167="RSS"),Ruler!Q$28,IF(AND(All!$V167="P8",All!$AE167="RSS"),Ruler!Q$29,IF(AND(All!$V167="P9",All!$AE167="RSS"),Ruler!Q$30,0)))))))))))))))))))))))))))</f>
        <v>0</v>
      </c>
      <c r="BY167" s="325">
        <f>IF(AND(All!$V167="P1",All!$AE167="RDP"),Ruler!R$6,IF(AND(All!$V167="P2",All!$AE167="RDP"),Ruler!R$7,IF(AND(All!$V167="P3",All!$AE167="RDP"),Ruler!R$8,IF(AND(All!$V167="P4",All!$AE167="RDP"),Ruler!R$9,IF(AND(All!$V167="P5",All!$AE167="RDP"),Ruler!R$10,IF(AND(All!$V167="P6",All!$AE167="RDP"),Ruler!R$11,IF(AND(All!$V167="P7",All!$AE167="RDP"),Ruler!R$12,IF(AND(All!$V167="P8",All!$AE167="RDP"),Ruler!R$13,IF(AND(All!$V167="P9",All!$AE167="RDP"),Ruler!R$14,IF(AND(All!$V167="P1",All!$AE167="RMS"),Ruler!R$6,IF(AND(All!$V167="P2",All!$AE167="RMS"),Ruler!R$15,IF(AND(All!$V167="P3",All!$AE167="RMS"),Ruler!R$16,IF(AND(All!$V167="P4",All!$AE167="RMS"),Ruler!R$17,IF(AND(All!$V167="P5",All!$AE167="RMS"),Ruler!R$18,IF(AND(All!$V167="P6",All!$AE167="RMS"),Ruler!R$19,IF(AND(All!$V167="P7",All!$AE167="RMS"),Ruler!R$20,IF(AND(All!$V167="P8",All!$AE167="RMS"),Ruler!R$21,IF(AND(All!$V167="P9",All!$AE167="RMS"),Ruler!R$22,IF(AND(All!$V167="P1",All!$AE167="RSS"),Ruler!R$6,IF(AND(All!$V167="P2",All!$AE167="RSS"),Ruler!R$23,IF(AND(All!$V167="P3",All!$AE167="RSS"),Ruler!R$24,IF(AND(All!$V167="P4",All!$AE167="RSS"),Ruler!R$25,IF(AND(All!$V167="P5",All!$AE167="RSS"),Ruler!R$26,IF(AND(All!$V167="P6",All!$AE167="RSS"),Ruler!R$27,IF(AND(All!$V167="P7",All!$AE167="RSS"),Ruler!R$28,IF(AND(All!$V167="P8",All!$AE167="RSS"),Ruler!R$29,IF(AND(All!$V167="P9",All!$AE167="RSS"),Ruler!R$30,0)))))))))))))))))))))))))))</f>
        <v>0</v>
      </c>
      <c r="BZ167" s="325">
        <f>IF(AND(All!$V167="P1",All!$AE167="RDP"),Ruler!S$6,IF(AND(All!$V167="P2",All!$AE167="RDP"),Ruler!S$7,IF(AND(All!$V167="P3",All!$AE167="RDP"),Ruler!S$8,IF(AND(All!$V167="P4",All!$AE167="RDP"),Ruler!S$9,IF(AND(All!$V167="P5",All!$AE167="RDP"),Ruler!S$10,IF(AND(All!$V167="P6",All!$AE167="RDP"),Ruler!S$11,IF(AND(All!$V167="P7",All!$AE167="RDP"),Ruler!S$12,IF(AND(All!$V167="P8",All!$AE167="RDP"),Ruler!S$13,IF(AND(All!$V167="P9",All!$AE167="RDP"),Ruler!S$14,IF(AND(All!$V167="P1",All!$AE167="RMS"),Ruler!S$6,IF(AND(All!$V167="P2",All!$AE167="RMS"),Ruler!S$15,IF(AND(All!$V167="P3",All!$AE167="RMS"),Ruler!S$16,IF(AND(All!$V167="P4",All!$AE167="RMS"),Ruler!S$17,IF(AND(All!$V167="P5",All!$AE167="RMS"),Ruler!S$18,IF(AND(All!$V167="P6",All!$AE167="RMS"),Ruler!S$19,IF(AND(All!$V167="P7",All!$AE167="RMS"),Ruler!S$20,IF(AND(All!$V167="P8",All!$AE167="RMS"),Ruler!S$21,IF(AND(All!$V167="P9",All!$AE167="RMS"),Ruler!S$22,IF(AND(All!$V167="P1",All!$AE167="RSS"),Ruler!S$6,IF(AND(All!$V167="P2",All!$AE167="RSS"),Ruler!S$23,IF(AND(All!$V167="P3",All!$AE167="RSS"),Ruler!S$24,IF(AND(All!$V167="P4",All!$AE167="RSS"),Ruler!S$25,IF(AND(All!$V167="P5",All!$AE167="RSS"),Ruler!S$26,IF(AND(All!$V167="P6",All!$AE167="RSS"),Ruler!S$27,IF(AND(All!$V167="P7",All!$AE167="RSS"),Ruler!S$28,IF(AND(All!$V167="P8",All!$AE167="RSS"),Ruler!S$29,IF(AND(All!$V167="P9",All!$AE167="RSS"),Ruler!S$30,0)))))))))))))))))))))))))))</f>
        <v>0</v>
      </c>
      <c r="CA167" s="325">
        <f>IF(AND(All!$V167="P1",All!$AE167="RDP"),Ruler!T$6,IF(AND(All!$V167="P2",All!$AE167="RDP"),Ruler!T$7,IF(AND(All!$V167="P3",All!$AE167="RDP"),Ruler!T$8,IF(AND(All!$V167="P4",All!$AE167="RDP"),Ruler!T$9,IF(AND(All!$V167="P5",All!$AE167="RDP"),Ruler!T$10,IF(AND(All!$V167="P6",All!$AE167="RDP"),Ruler!T$11,IF(AND(All!$V167="P7",All!$AE167="RDP"),Ruler!T$12,IF(AND(All!$V167="P8",All!$AE167="RDP"),Ruler!T$13,IF(AND(All!$V167="P9",All!$AE167="RDP"),Ruler!T$14,IF(AND(All!$V167="P1",All!$AE167="RMS"),Ruler!T$6,IF(AND(All!$V167="P2",All!$AE167="RMS"),Ruler!T$15,IF(AND(All!$V167="P3",All!$AE167="RMS"),Ruler!T$16,IF(AND(All!$V167="P4",All!$AE167="RMS"),Ruler!T$17,IF(AND(All!$V167="P5",All!$AE167="RMS"),Ruler!T$18,IF(AND(All!$V167="P6",All!$AE167="RMS"),Ruler!T$19,IF(AND(All!$V167="P7",All!$AE167="RMS"),Ruler!T$20,IF(AND(All!$V167="P8",All!$AE167="RMS"),Ruler!T$21,IF(AND(All!$V167="P9",All!$AE167="RMS"),Ruler!T$22,IF(AND(All!$V167="P1",All!$AE167="RSS"),Ruler!T$6,IF(AND(All!$V167="P2",All!$AE167="RSS"),Ruler!T$23,IF(AND(All!$V167="P3",All!$AE167="RSS"),Ruler!T$24,IF(AND(All!$V167="P4",All!$AE167="RSS"),Ruler!T$25,IF(AND(All!$V167="P5",All!$AE167="RSS"),Ruler!T$26,IF(AND(All!$V167="P6",All!$AE167="RSS"),Ruler!T$27,IF(AND(All!$V167="P7",All!$AE167="RSS"),Ruler!T$28,IF(AND(All!$V167="P8",All!$AE167="RSS"),Ruler!T$29,IF(AND(All!$V167="P9",All!$AE167="RSS"),Ruler!T$30,0)))))))))))))))))))))))))))</f>
        <v>0</v>
      </c>
      <c r="CB167" s="325">
        <f>IF(AND(All!$V167="P1",All!$AE167="RDP"),Ruler!U$6,IF(AND(All!$V167="P2",All!$AE167="RDP"),Ruler!U$7,IF(AND(All!$V167="P3",All!$AE167="RDP"),Ruler!U$8,IF(AND(All!$V167="P4",All!$AE167="RDP"),Ruler!U$9,IF(AND(All!$V167="P5",All!$AE167="RDP"),Ruler!U$10,IF(AND(All!$V167="P6",All!$AE167="RDP"),Ruler!U$11,IF(AND(All!$V167="P7",All!$AE167="RDP"),Ruler!U$12,IF(AND(All!$V167="P8",All!$AE167="RDP"),Ruler!U$13,IF(AND(All!$V167="P9",All!$AE167="RDP"),Ruler!U$14,IF(AND(All!$V167="P1",All!$AE167="RMS"),Ruler!U$6,IF(AND(All!$V167="P2",All!$AE167="RMS"),Ruler!U$15,IF(AND(All!$V167="P3",All!$AE167="RMS"),Ruler!U$16,IF(AND(All!$V167="P4",All!$AE167="RMS"),Ruler!U$17,IF(AND(All!$V167="P5",All!$AE167="RMS"),Ruler!U$18,IF(AND(All!$V167="P6",All!$AE167="RMS"),Ruler!U$19,IF(AND(All!$V167="P7",All!$AE167="RMS"),Ruler!U$20,IF(AND(All!$V167="P8",All!$AE167="RMS"),Ruler!U$21,IF(AND(All!$V167="P9",All!$AE167="RMS"),Ruler!U$22,IF(AND(All!$V167="P1",All!$AE167="RSS"),Ruler!U$6,IF(AND(All!$V167="P2",All!$AE167="RSS"),Ruler!U$23,IF(AND(All!$V167="P3",All!$AE167="RSS"),Ruler!U$24,IF(AND(All!$V167="P4",All!$AE167="RSS"),Ruler!U$25,IF(AND(All!$V167="P5",All!$AE167="RSS"),Ruler!U$26,IF(AND(All!$V167="P6",All!$AE167="RSS"),Ruler!U$27,IF(AND(All!$V167="P7",All!$AE167="RSS"),Ruler!U$28,IF(AND(All!$V167="P8",All!$AE167="RSS"),Ruler!U$29,IF(AND(All!$V167="P9",All!$AE167="RSS"),Ruler!U$30,0)))))))))))))))))))))))))))</f>
        <v>0</v>
      </c>
      <c r="CC167" s="325">
        <f>IF(AND(All!$V167="P1",All!$AE167="RDP"),Ruler!V$6,IF(AND(All!$V167="P2",All!$AE167="RDP"),Ruler!V$7,IF(AND(All!$V167="P3",All!$AE167="RDP"),Ruler!V$8,IF(AND(All!$V167="P4",All!$AE167="RDP"),Ruler!V$9,IF(AND(All!$V167="P5",All!$AE167="RDP"),Ruler!V$10,IF(AND(All!$V167="P6",All!$AE167="RDP"),Ruler!V$11,IF(AND(All!$V167="P7",All!$AE167="RDP"),Ruler!V$12,IF(AND(All!$V167="P8",All!$AE167="RDP"),Ruler!V$13,IF(AND(All!$V167="P9",All!$AE167="RDP"),Ruler!V$14,IF(AND(All!$V167="P1",All!$AE167="RMS"),Ruler!V$6,IF(AND(All!$V167="P2",All!$AE167="RMS"),Ruler!V$15,IF(AND(All!$V167="P3",All!$AE167="RMS"),Ruler!V$16,IF(AND(All!$V167="P4",All!$AE167="RMS"),Ruler!V$17,IF(AND(All!$V167="P5",All!$AE167="RMS"),Ruler!V$18,IF(AND(All!$V167="P6",All!$AE167="RMS"),Ruler!V$19,IF(AND(All!$V167="P7",All!$AE167="RMS"),Ruler!V$20,IF(AND(All!$V167="P8",All!$AE167="RMS"),Ruler!V$21,IF(AND(All!$V167="P9",All!$AE167="RMS"),Ruler!V$22,IF(AND(All!$V167="P1",All!$AE167="RSS"),Ruler!V$6,IF(AND(All!$V167="P2",All!$AE167="RSS"),Ruler!V$23,IF(AND(All!$V167="P3",All!$AE167="RSS"),Ruler!V$24,IF(AND(All!$V167="P4",All!$AE167="RSS"),Ruler!V$25,IF(AND(All!$V167="P5",All!$AE167="RSS"),Ruler!V$26,IF(AND(All!$V167="P6",All!$AE167="RSS"),Ruler!V$27,IF(AND(All!$V167="P7",All!$AE167="RSS"),Ruler!V$28,IF(AND(All!$V167="P8",All!$AE167="RSS"),Ruler!V$29,IF(AND(All!$V167="P9",All!$AE167="RSS"),Ruler!V$30,0)))))))))))))))))))))))))))</f>
        <v>0</v>
      </c>
      <c r="CD167" s="325">
        <f>IF(AND(All!$V167="P1",All!$AE167="RDP"),Ruler!W$6,IF(AND(All!$V167="P2",All!$AE167="RDP"),Ruler!W$7,IF(AND(All!$V167="P3",All!$AE167="RDP"),Ruler!W$8,IF(AND(All!$V167="P4",All!$AE167="RDP"),Ruler!W$9,IF(AND(All!$V167="P5",All!$AE167="RDP"),Ruler!W$10,IF(AND(All!$V167="P6",All!$AE167="RDP"),Ruler!W$11,IF(AND(All!$V167="P7",All!$AE167="RDP"),Ruler!W$12,IF(AND(All!$V167="P8",All!$AE167="RDP"),Ruler!W$13,IF(AND(All!$V167="P9",All!$AE167="RDP"),Ruler!W$14,IF(AND(All!$V167="P1",All!$AE167="RMS"),Ruler!W$6,IF(AND(All!$V167="P2",All!$AE167="RMS"),Ruler!W$15,IF(AND(All!$V167="P3",All!$AE167="RMS"),Ruler!W$16,IF(AND(All!$V167="P4",All!$AE167="RMS"),Ruler!W$17,IF(AND(All!$V167="P5",All!$AE167="RMS"),Ruler!W$18,IF(AND(All!$V167="P6",All!$AE167="RMS"),Ruler!W$19,IF(AND(All!$V167="P7",All!$AE167="RMS"),Ruler!W$20,IF(AND(All!$V167="P8",All!$AE167="RMS"),Ruler!W$21,IF(AND(All!$V167="P9",All!$AE167="RMS"),Ruler!W$22,IF(AND(All!$V167="P1",All!$AE167="RSS"),Ruler!W$6,IF(AND(All!$V167="P2",All!$AE167="RSS"),Ruler!W$23,IF(AND(All!$V167="P3",All!$AE167="RSS"),Ruler!W$24,IF(AND(All!$V167="P4",All!$AE167="RSS"),Ruler!W$25,IF(AND(All!$V167="P5",All!$AE167="RSS"),Ruler!W$26,IF(AND(All!$V167="P6",All!$AE167="RSS"),Ruler!W$27,IF(AND(All!$V167="P7",All!$AE167="RSS"),Ruler!W$28,IF(AND(All!$V167="P8",All!$AE167="RSS"),Ruler!W$29,IF(AND(All!$V167="P9",All!$AE167="RSS"),Ruler!W$30,0)))))))))))))))))))))))))))</f>
        <v>0</v>
      </c>
      <c r="CE167" s="325">
        <f>IF(AND(All!$V167="P1",All!$AE167="RDP"),Ruler!X$6,IF(AND(All!$V167="P2",All!$AE167="RDP"),Ruler!X$7,IF(AND(All!$V167="P3",All!$AE167="RDP"),Ruler!X$8,IF(AND(All!$V167="P4",All!$AE167="RDP"),Ruler!X$9,IF(AND(All!$V167="P5",All!$AE167="RDP"),Ruler!X$10,IF(AND(All!$V167="P6",All!$AE167="RDP"),Ruler!X$11,IF(AND(All!$V167="P7",All!$AE167="RDP"),Ruler!X$12,IF(AND(All!$V167="P8",All!$AE167="RDP"),Ruler!X$13,IF(AND(All!$V167="P9",All!$AE167="RDP"),Ruler!X$14,IF(AND(All!$V167="P1",All!$AE167="RMS"),Ruler!X$6,IF(AND(All!$V167="P2",All!$AE167="RMS"),Ruler!X$15,IF(AND(All!$V167="P3",All!$AE167="RMS"),Ruler!X$16,IF(AND(All!$V167="P4",All!$AE167="RMS"),Ruler!X$17,IF(AND(All!$V167="P5",All!$AE167="RMS"),Ruler!X$18,IF(AND(All!$V167="P6",All!$AE167="RMS"),Ruler!X$19,IF(AND(All!$V167="P7",All!$AE167="RMS"),Ruler!X$20,IF(AND(All!$V167="P8",All!$AE167="RMS"),Ruler!X$21,IF(AND(All!$V167="P9",All!$AE167="RMS"),Ruler!X$22,IF(AND(All!$V167="P1",All!$AE167="RSS"),Ruler!X$6,IF(AND(All!$V167="P2",All!$AE167="RSS"),Ruler!X$23,IF(AND(All!$V167="P3",All!$AE167="RSS"),Ruler!X$24,IF(AND(All!$V167="P4",All!$AE167="RSS"),Ruler!X$25,IF(AND(All!$V167="P5",All!$AE167="RSS"),Ruler!X$26,IF(AND(All!$V167="P6",All!$AE167="RSS"),Ruler!X$27,IF(AND(All!$V167="P7",All!$AE167="RSS"),Ruler!X$28,IF(AND(All!$V167="P8",All!$AE167="RSS"),Ruler!X$29,IF(AND(All!$V167="P9",All!$AE167="RSS"),Ruler!X$30,0)))))))))))))))))))))))))))</f>
        <v>0</v>
      </c>
      <c r="CF167" s="325">
        <f>IF(AND(All!$V167="P1",All!$AE167="RDP"),Ruler!Y$6,IF(AND(All!$V167="P2",All!$AE167="RDP"),Ruler!Y$7,IF(AND(All!$V167="P3",All!$AE167="RDP"),Ruler!Y$8,IF(AND(All!$V167="P4",All!$AE167="RDP"),Ruler!Y$9,IF(AND(All!$V167="P5",All!$AE167="RDP"),Ruler!Y$10,IF(AND(All!$V167="P6",All!$AE167="RDP"),Ruler!Y$11,IF(AND(All!$V167="P7",All!$AE167="RDP"),Ruler!Y$12,IF(AND(All!$V167="P8",All!$AE167="RDP"),Ruler!Y$13,IF(AND(All!$V167="P9",All!$AE167="RDP"),Ruler!Y$14,IF(AND(All!$V167="P1",All!$AE167="RMS"),Ruler!Y$6,IF(AND(All!$V167="P2",All!$AE167="RMS"),Ruler!Y$15,IF(AND(All!$V167="P3",All!$AE167="RMS"),Ruler!Y$16,IF(AND(All!$V167="P4",All!$AE167="RMS"),Ruler!Y$17,IF(AND(All!$V167="P5",All!$AE167="RMS"),Ruler!Y$18,IF(AND(All!$V167="P6",All!$AE167="RMS"),Ruler!Y$19,IF(AND(All!$V167="P7",All!$AE167="RMS"),Ruler!Y$20,IF(AND(All!$V167="P8",All!$AE167="RMS"),Ruler!Y$21,IF(AND(All!$V167="P9",All!$AE167="RMS"),Ruler!Y$22,IF(AND(All!$V167="P1",All!$AE167="RSS"),Ruler!Y$6,IF(AND(All!$V167="P2",All!$AE167="RSS"),Ruler!Y$23,IF(AND(All!$V167="P3",All!$AE167="RSS"),Ruler!Y$24,IF(AND(All!$V167="P4",All!$AE167="RSS"),Ruler!Y$25,IF(AND(All!$V167="P5",All!$AE167="RSS"),Ruler!Y$26,IF(AND(All!$V167="P6",All!$AE167="RSS"),Ruler!Y$27,IF(AND(All!$V167="P7",All!$AE167="RSS"),Ruler!Y$28,IF(AND(All!$V167="P8",All!$AE167="RSS"),Ruler!Y$29,IF(AND(All!$V167="P9",All!$AE167="RSS"),Ruler!Y$30,0)))))))))))))))))))))))))))</f>
        <v>0</v>
      </c>
      <c r="CG167" s="325">
        <f>IF(AND(All!$V167="P1",All!$AE167="RDP"),Ruler!Z$6,IF(AND(All!$V167="P2",All!$AE167="RDP"),Ruler!Z$7,IF(AND(All!$V167="P3",All!$AE167="RDP"),Ruler!Z$8,IF(AND(All!$V167="P4",All!$AE167="RDP"),Ruler!Z$9,IF(AND(All!$V167="P5",All!$AE167="RDP"),Ruler!Z$10,IF(AND(All!$V167="P6",All!$AE167="RDP"),Ruler!Z$11,IF(AND(All!$V167="P7",All!$AE167="RDP"),Ruler!Z$12,IF(AND(All!$V167="P8",All!$AE167="RDP"),Ruler!Z$13,IF(AND(All!$V167="P9",All!$AE167="RDP"),Ruler!Z$14,IF(AND(All!$V167="P1",All!$AE167="RMS"),Ruler!Z$6,IF(AND(All!$V167="P2",All!$AE167="RMS"),Ruler!Z$15,IF(AND(All!$V167="P3",All!$AE167="RMS"),Ruler!Z$16,IF(AND(All!$V167="P4",All!$AE167="RMS"),Ruler!Z$17,IF(AND(All!$V167="P5",All!$AE167="RMS"),Ruler!Z$18,IF(AND(All!$V167="P6",All!$AE167="RMS"),Ruler!Z$19,IF(AND(All!$V167="P7",All!$AE167="RMS"),Ruler!Z$20,IF(AND(All!$V167="P8",All!$AE167="RMS"),Ruler!Z$21,IF(AND(All!$V167="P9",All!$AE167="RMS"),Ruler!Z$22,IF(AND(All!$V167="P1",All!$AE167="RSS"),Ruler!Z$6,IF(AND(All!$V167="P2",All!$AE167="RSS"),Ruler!Z$23,IF(AND(All!$V167="P3",All!$AE167="RSS"),Ruler!Z$24,IF(AND(All!$V167="P4",All!$AE167="RSS"),Ruler!Z$25,IF(AND(All!$V167="P5",All!$AE167="RSS"),Ruler!Z$26,IF(AND(All!$V167="P6",All!$AE167="RSS"),Ruler!Z$27,IF(AND(All!$V167="P7",All!$AE167="RSS"),Ruler!Z$28,IF(AND(All!$V167="P8",All!$AE167="RSS"),Ruler!Z$29,IF(AND(All!$V167="P9",All!$AE167="RSS"),Ruler!Z$30,0)))))))))))))))))))))))))))</f>
        <v>0</v>
      </c>
      <c r="CH167" s="325">
        <f>IF(AND(All!$V167="P1",All!$AE167="RDP"),Ruler!AA$6,IF(AND(All!$V167="P2",All!$AE167="RDP"),Ruler!AA$7,IF(AND(All!$V167="P3",All!$AE167="RDP"),Ruler!AA$8,IF(AND(All!$V167="P4",All!$AE167="RDP"),Ruler!AA$9,IF(AND(All!$V167="P5",All!$AE167="RDP"),Ruler!AA$10,IF(AND(All!$V167="P6",All!$AE167="RDP"),Ruler!AA$11,IF(AND(All!$V167="P7",All!$AE167="RDP"),Ruler!AA$12,IF(AND(All!$V167="P8",All!$AE167="RDP"),Ruler!AA$13,IF(AND(All!$V167="P9",All!$AE167="RDP"),Ruler!AA$14,IF(AND(All!$V167="P1",All!$AE167="RMS"),Ruler!AA$6,IF(AND(All!$V167="P2",All!$AE167="RMS"),Ruler!AA$15,IF(AND(All!$V167="P3",All!$AE167="RMS"),Ruler!AA$16,IF(AND(All!$V167="P4",All!$AE167="RMS"),Ruler!AA$17,IF(AND(All!$V167="P5",All!$AE167="RMS"),Ruler!AA$18,IF(AND(All!$V167="P6",All!$AE167="RMS"),Ruler!AA$19,IF(AND(All!$V167="P7",All!$AE167="RMS"),Ruler!AA$20,IF(AND(All!$V167="P8",All!$AE167="RMS"),Ruler!AA$21,IF(AND(All!$V167="P9",All!$AE167="RMS"),Ruler!AA$22,IF(AND(All!$V167="P1",All!$AE167="RSS"),Ruler!AA$6,IF(AND(All!$V167="P2",All!$AE167="RSS"),Ruler!AA$23,IF(AND(All!$V167="P3",All!$AE167="RSS"),Ruler!AA$24,IF(AND(All!$V167="P4",All!$AE167="RSS"),Ruler!AA$25,IF(AND(All!$V167="P5",All!$AE167="RSS"),Ruler!AA$26,IF(AND(All!$V167="P6",All!$AE167="RSS"),Ruler!AA$27,IF(AND(All!$V167="P7",All!$AE167="RSS"),Ruler!AA$28,IF(AND(All!$V167="P8",All!$AE167="RSS"),Ruler!AA$29,IF(AND(All!$V167="P9",All!$AE167="RSS"),Ruler!AA$30,0)))))))))))))))))))))))))))</f>
        <v>0</v>
      </c>
      <c r="CI167" s="325">
        <f>IF(AND(All!$V167="P1",All!$AE167="RDP"),Ruler!AB$6,IF(AND(All!$V167="P2",All!$AE167="RDP"),Ruler!AB$7,IF(AND(All!$V167="P3",All!$AE167="RDP"),Ruler!AB$8,IF(AND(All!$V167="P4",All!$AE167="RDP"),Ruler!AB$9,IF(AND(All!$V167="P5",All!$AE167="RDP"),Ruler!AB$10,IF(AND(All!$V167="P6",All!$AE167="RDP"),Ruler!AB$11,IF(AND(All!$V167="P7",All!$AE167="RDP"),Ruler!AB$12,IF(AND(All!$V167="P8",All!$AE167="RDP"),Ruler!AB$13,IF(AND(All!$V167="P9",All!$AE167="RDP"),Ruler!AB$14,IF(AND(All!$V167="P1",All!$AE167="RMS"),Ruler!AB$6,IF(AND(All!$V167="P2",All!$AE167="RMS"),Ruler!AB$15,IF(AND(All!$V167="P3",All!$AE167="RMS"),Ruler!AB$16,IF(AND(All!$V167="P4",All!$AE167="RMS"),Ruler!AB$17,IF(AND(All!$V167="P5",All!$AE167="RMS"),Ruler!AB$18,IF(AND(All!$V167="P6",All!$AE167="RMS"),Ruler!AB$19,IF(AND(All!$V167="P7",All!$AE167="RMS"),Ruler!AB$20,IF(AND(All!$V167="P8",All!$AE167="RMS"),Ruler!AB$21,IF(AND(All!$V167="P9",All!$AE167="RMS"),Ruler!AB$22,IF(AND(All!$V167="P1",All!$AE167="RSS"),Ruler!AB$6,IF(AND(All!$V167="P2",All!$AE167="RSS"),Ruler!AB$23,IF(AND(All!$V167="P3",All!$AE167="RSS"),Ruler!AB$24,IF(AND(All!$V167="P4",All!$AE167="RSS"),Ruler!AB$25,IF(AND(All!$V167="P5",All!$AE167="RSS"),Ruler!AB$26,IF(AND(All!$V167="P6",All!$AE167="RSS"),Ruler!AB$27,IF(AND(All!$V167="P7",All!$AE167="RSS"),Ruler!AB$28,IF(AND(All!$V167="P8",All!$AE167="RSS"),Ruler!AB$29,IF(AND(All!$V167="P9",All!$AE167="RSS"),Ruler!AB$30,0)))))))))))))))))))))))))))</f>
        <v>0</v>
      </c>
      <c r="CJ167" s="323">
        <f>Table9[[#This Row],[R-B1]]-Table9[[#This Row],[B1]]</f>
        <v>-2</v>
      </c>
      <c r="CK167" s="43">
        <f>Table9[[#This Row],[R-B2]]-Table9[[#This Row],[B2]]</f>
        <v>-2</v>
      </c>
      <c r="CL167" s="43">
        <f>Table9[[#This Row],[R-B3]]-Table9[[#This Row],[B3]]</f>
        <v>-2</v>
      </c>
      <c r="CM167" s="43">
        <f>Table9[[#This Row],[R-B4]]-Table9[[#This Row],[B4]]</f>
        <v>-2</v>
      </c>
      <c r="CN167" s="43">
        <f>Table9[[#This Row],[R-B5]]-Table9[[#This Row],[B5]]</f>
        <v>-2</v>
      </c>
      <c r="CO167" s="43">
        <f>Table9[[#This Row],[R-B6]]-Table9[[#This Row],[B6]]</f>
        <v>-2</v>
      </c>
      <c r="CP167" s="43">
        <f>Table9[[#This Row],[R-B7]]-Table9[[#This Row],[B7]]</f>
        <v>-2</v>
      </c>
      <c r="CQ167" s="43">
        <f>Table9[[#This Row],[R-B8]]-Table9[[#This Row],[B8]]</f>
        <v>-2</v>
      </c>
      <c r="CR167" s="43">
        <f>Table9[[#This Row],[R-B9]]-Table9[[#This Row],[B9]]</f>
        <v>-2</v>
      </c>
      <c r="CS167" s="43">
        <f>Table9[[#This Row],[R-B10]]-Table9[[#This Row],[B10]]</f>
        <v>-2</v>
      </c>
      <c r="CT167" s="43">
        <f>Table9[[#This Row],[R-B11]]-Table9[[#This Row],[B11]]</f>
        <v>-2</v>
      </c>
      <c r="CU167" s="43">
        <f>Table9[[#This Row],[R-B12]]-Table9[[#This Row],[B12]]</f>
        <v>-2</v>
      </c>
      <c r="CV167" s="43">
        <f>Table9[[#This Row],[R-K1]]-Table9[[#This Row],[K1]]</f>
        <v>-2</v>
      </c>
      <c r="CW167" s="43">
        <f>Table9[[#This Row],[R-K2]]-Table9[[#This Row],[K2]]</f>
        <v>-2</v>
      </c>
      <c r="CX167" s="43">
        <f>Table9[[#This Row],[R-K3]]-Table9[[#This Row],[K3]]</f>
        <v>0</v>
      </c>
      <c r="CY167" s="43">
        <f>Table9[[#This Row],[R-K4]]-Table9[[#This Row],[K4]]</f>
        <v>-1</v>
      </c>
      <c r="CZ167" s="43">
        <f>Table9[[#This Row],[R-K5]]-Table9[[#This Row],[K5]]</f>
        <v>0</v>
      </c>
      <c r="DA167" s="43">
        <f>Table9[[#This Row],[R-P1]]-Table9[[#This Row],[P1]]</f>
        <v>-1</v>
      </c>
      <c r="DB167" s="43">
        <f>Table9[[#This Row],[R-P2]]-Table9[[#This Row],[P2]]</f>
        <v>-1</v>
      </c>
      <c r="DC167" s="43">
        <f>Table9[[#This Row],[R-P3]]-Table9[[#This Row],[P3]]</f>
        <v>-2</v>
      </c>
      <c r="DD167" s="43">
        <f>Table9[[#This Row],[R-P4]]-Table9[[#This Row],[P4]]</f>
        <v>-1</v>
      </c>
      <c r="DE167" s="43">
        <f>Table9[[#This Row],[R-P5]]-Table9[[#This Row],[P5]]</f>
        <v>0</v>
      </c>
      <c r="DF167" s="43">
        <f>Table9[[#This Row],[R-E1]]-Table9[[#This Row],[E1]]</f>
        <v>0</v>
      </c>
      <c r="DG167" s="328">
        <f>Table9[[#This Row],[R-E2]]-Table9[[#This Row],[E2]]</f>
        <v>0</v>
      </c>
      <c r="DH167" s="323">
        <f>COUNTIF(Table9[[#This Row],[G-B1]:[G-B12]],"&lt;=0")/12*100</f>
        <v>100</v>
      </c>
      <c r="DI167" s="43">
        <f>COUNTIF(Table9[[#This Row],[G-K1]:[G-K5]],"&lt;=0")/5*100</f>
        <v>100</v>
      </c>
      <c r="DJ167" s="43">
        <f>COUNTIF(Table9[[#This Row],[G-P1]:[G-P5]],"&lt;=0")/5*100</f>
        <v>100</v>
      </c>
      <c r="DK167" s="43">
        <f>COUNTIF(Table9[[#This Row],[G-E1]:[G-E2]],"&lt;=0")/2*100</f>
        <v>100</v>
      </c>
      <c r="DL167" s="450">
        <f>IF(AE167="RDP",(COUNTIF(Table9[[#This Row],[G-B3]],"&lt;=0")+COUNTIF(Table9[[#This Row],[G-B4]],"&lt;=0")+COUNTIF(Table9[[#This Row],[G-B7]],"&lt;=0")+COUNTIF(Table9[[#This Row],[G-B11]],"&lt;=0")+COUNTIF(Table9[[#This Row],[G-K2]],"&lt;=0"))/5*100,IF(AE167="RMS",(COUNTIF(Table9[[#This Row],[G-B4]],"&lt;=0")+COUNTIF(Table9[[#This Row],[G-B5]],"&lt;=0")+COUNTIF(Table9[[#This Row],[G-B10]],"&lt;=0")+COUNTIF(Table9[[#This Row],[G-B12]],"&lt;=0")+COUNTIF(Table9[[#This Row],[G-K2]],"&lt;=0"))/5*100,IF(AE167="RSS",(COUNTIF(Table9[[#This Row],[G-B1]],"&lt;=0")+COUNTIF(Table9[[#This Row],[G-B2]],"&lt;=0")+COUNTIF(Table9[[#This Row],[G-B6]],"&lt;=0")+COUNTIF(Table9[[#This Row],[G-B11]],"&lt;=0")+COUNTIF(Table9[[#This Row],[G-B12]],"&lt;=0"))/5*100,0)))</f>
        <v>0</v>
      </c>
      <c r="DM167" s="42">
        <v>33</v>
      </c>
      <c r="DN167" s="42">
        <v>0</v>
      </c>
      <c r="DO167" s="42">
        <v>40</v>
      </c>
      <c r="DP167" s="42">
        <v>0</v>
      </c>
      <c r="DQ167" s="42">
        <v>20</v>
      </c>
      <c r="DR167" s="332">
        <v>0</v>
      </c>
      <c r="DS167" s="42">
        <v>0</v>
      </c>
      <c r="DT167" s="42">
        <v>20</v>
      </c>
      <c r="DU167" s="42">
        <v>0</v>
      </c>
      <c r="DV167" s="42">
        <v>0</v>
      </c>
      <c r="DW167" s="332">
        <v>0</v>
      </c>
      <c r="DX167" s="42">
        <v>0</v>
      </c>
      <c r="DY167" s="42">
        <v>0</v>
      </c>
      <c r="DZ167" s="42">
        <v>0</v>
      </c>
      <c r="EA167" s="333">
        <v>0</v>
      </c>
      <c r="EB167" s="342"/>
      <c r="EC167" s="339"/>
      <c r="ED167" s="339"/>
      <c r="EE167" s="338" t="s">
        <v>154</v>
      </c>
    </row>
    <row r="168" spans="2:135" ht="102" hidden="1" thickBot="1" x14ac:dyDescent="0.35">
      <c r="B168" s="282">
        <v>173</v>
      </c>
      <c r="C168" s="421" t="s">
        <v>134</v>
      </c>
      <c r="D168" s="305">
        <v>46113</v>
      </c>
      <c r="E168" s="310" t="s">
        <v>1380</v>
      </c>
      <c r="F168" s="304">
        <v>140076</v>
      </c>
      <c r="G168" s="357">
        <f t="shared" ca="1" si="9"/>
        <v>37.327759636605791</v>
      </c>
      <c r="H168" s="283">
        <v>32691</v>
      </c>
      <c r="I168" s="304" t="s">
        <v>136</v>
      </c>
      <c r="J168" s="304" t="s">
        <v>137</v>
      </c>
      <c r="K168" s="304" t="s">
        <v>138</v>
      </c>
      <c r="L168" s="304" t="s">
        <v>180</v>
      </c>
      <c r="M168" s="304" t="s">
        <v>204</v>
      </c>
      <c r="N168" s="304" t="s">
        <v>276</v>
      </c>
      <c r="O168" s="304" t="s">
        <v>183</v>
      </c>
      <c r="P168" s="412" t="s">
        <v>1381</v>
      </c>
      <c r="Q168" s="304" t="s">
        <v>144</v>
      </c>
      <c r="R168" s="304" t="s">
        <v>185</v>
      </c>
      <c r="S168" s="305">
        <v>40603</v>
      </c>
      <c r="T168" s="286">
        <f t="shared" ca="1" si="11"/>
        <v>15.636111111111111</v>
      </c>
      <c r="U168" s="308">
        <f ca="1">Table9[[#This Row],[Years in PET]]</f>
        <v>15.636111111111111</v>
      </c>
      <c r="V168" s="304" t="s">
        <v>59</v>
      </c>
      <c r="W168" s="307">
        <f ca="1">Table9[[#This Row],[Age]]-($T$1-Table9[[#This Row],[Date of Appointment to Current Grade]])/365</f>
        <v>34.854794520547941</v>
      </c>
      <c r="X168" s="309">
        <f ca="1">($T$1-Table9[[#This Row],[Date of Appointment to Current Grade]])/365</f>
        <v>2.4729651160578463</v>
      </c>
      <c r="Y168" s="305">
        <v>45413</v>
      </c>
      <c r="Z168" s="304" t="s">
        <v>187</v>
      </c>
      <c r="AA168" s="305">
        <v>45413</v>
      </c>
      <c r="AB168" s="309">
        <f ca="1">($T$1-Table9[[#This Row],[Date in Position]])/365</f>
        <v>2.4729651160578463</v>
      </c>
      <c r="AC168" s="304" t="s">
        <v>183</v>
      </c>
      <c r="AD168" s="305">
        <v>45092</v>
      </c>
      <c r="AE168" s="304" t="s">
        <v>147</v>
      </c>
      <c r="AF168" s="304" t="s">
        <v>148</v>
      </c>
      <c r="AG168" s="47" t="s">
        <v>1382</v>
      </c>
      <c r="AH168" s="47" t="s">
        <v>1383</v>
      </c>
      <c r="AI168" s="47" t="s">
        <v>1384</v>
      </c>
      <c r="AJ168" s="48" t="s">
        <v>1385</v>
      </c>
      <c r="AK168" s="48" t="s">
        <v>1386</v>
      </c>
      <c r="AL168" s="42" t="s">
        <v>153</v>
      </c>
      <c r="AM168" s="369" t="s">
        <v>1387</v>
      </c>
      <c r="AN168" s="313">
        <v>2</v>
      </c>
      <c r="AO168" s="304">
        <v>2</v>
      </c>
      <c r="AP168" s="304">
        <v>2</v>
      </c>
      <c r="AQ168" s="304">
        <v>3</v>
      </c>
      <c r="AR168" s="304">
        <v>3</v>
      </c>
      <c r="AS168" s="304">
        <v>2</v>
      </c>
      <c r="AT168" s="304">
        <v>3</v>
      </c>
      <c r="AU168" s="304">
        <v>3</v>
      </c>
      <c r="AV168" s="304">
        <v>3</v>
      </c>
      <c r="AW168" s="304">
        <v>2</v>
      </c>
      <c r="AX168" s="304">
        <v>3</v>
      </c>
      <c r="AY168" s="304">
        <v>2</v>
      </c>
      <c r="AZ168" s="304">
        <v>2</v>
      </c>
      <c r="BA168" s="304">
        <v>3</v>
      </c>
      <c r="BB168" s="304">
        <v>2</v>
      </c>
      <c r="BC168" s="304">
        <v>2</v>
      </c>
      <c r="BD168" s="304">
        <v>2</v>
      </c>
      <c r="BE168" s="304">
        <v>2</v>
      </c>
      <c r="BF168" s="304">
        <v>2</v>
      </c>
      <c r="BG168" s="304">
        <v>2</v>
      </c>
      <c r="BH168" s="304">
        <v>1</v>
      </c>
      <c r="BI168" s="304">
        <v>1</v>
      </c>
      <c r="BJ168" s="304">
        <v>1</v>
      </c>
      <c r="BK168" s="314">
        <v>1</v>
      </c>
      <c r="BL168" s="325">
        <f>IF(AND(All!$V168="P1",All!$AE168="RDP"),Ruler!E$6,IF(AND(All!$V168="P2",All!$AE168="RDP"),Ruler!E$7,IF(AND(All!$V168="P3",All!$AE168="RDP"),Ruler!E$8,IF(AND(All!$V168="P4",All!$AE168="RDP"),Ruler!E$9,IF(AND(All!$V168="P5",All!$AE168="RDP"),Ruler!E$10,IF(AND(All!$V168="P6",All!$AE168="RDP"),Ruler!E$11,IF(AND(All!$V168="P7",All!$AE168="RDP"),Ruler!E$12,IF(AND(All!$V168="P8",All!$AE168="RDP"),Ruler!E$13,IF(AND(All!$V168="P9",All!$AE168="RDP"),Ruler!E$14,IF(AND(All!$V168="P1",All!$AE168="RMS"),Ruler!E$6,IF(AND(All!$V168="P2",All!$AE168="RMS"),Ruler!E$15,IF(AND(All!$V168="P3",All!$AE168="RMS"),Ruler!E$16,IF(AND(All!$V168="P4",All!$AE168="RMS"),Ruler!E$17,IF(AND(All!$V168="P5",All!$AE168="RMS"),Ruler!E$18,IF(AND(All!$V168="P6",All!$AE168="RMS"),Ruler!E$19,IF(AND(All!$V168="P7",All!$AE168="RMS"),Ruler!E$20,IF(AND(All!$V168="P8",All!$AE168="RMS"),Ruler!E$21,IF(AND(All!$V168="P9",All!$AE168="RMS"),Ruler!E$22,IF(AND(All!$V168="P1",All!$AE168="RSS"),Ruler!E$6,IF(AND(All!$V168="P2",All!$AE168="RSS"),Ruler!E$23,IF(AND(All!$V168="P3",All!$AE168="RSS"),Ruler!E$24,IF(AND(All!$V168="P4",All!$AE168="RSS"),Ruler!E$25,IF(AND(All!$V168="P5",All!$AE168="RSS"),Ruler!E$26,IF(AND(All!$V168="P6",All!$AE168="RSS"),Ruler!E$27,IF(AND(All!$V168="P7",All!$AE168="RSS"),Ruler!E$28,IF(AND(All!$V168="P8",All!$AE168="RSS"),Ruler!E$29,IF(AND(All!$V168="P9",All!$AE168="RSS"),Ruler!E$30,0)))))))))))))))))))))))))))</f>
        <v>3</v>
      </c>
      <c r="BM168" s="325">
        <f>IF(AND(All!$V168="P1",All!$AE168="RDP"),Ruler!F$6,IF(AND(All!$V168="P2",All!$AE168="RDP"),Ruler!F$7,IF(AND(All!$V168="P3",All!$AE168="RDP"),Ruler!F$8,IF(AND(All!$V168="P4",All!$AE168="RDP"),Ruler!F$9,IF(AND(All!$V168="P5",All!$AE168="RDP"),Ruler!F$10,IF(AND(All!$V168="P6",All!$AE168="RDP"),Ruler!F$11,IF(AND(All!$V168="P7",All!$AE168="RDP"),Ruler!F$12,IF(AND(All!$V168="P8",All!$AE168="RDP"),Ruler!F$13,IF(AND(All!$V168="P9",All!$AE168="RDP"),Ruler!F$14,IF(AND(All!$V168="P1",All!$AE168="RMS"),Ruler!F$6,IF(AND(All!$V168="P2",All!$AE168="RMS"),Ruler!F$15,IF(AND(All!$V168="P3",All!$AE168="RMS"),Ruler!F$16,IF(AND(All!$V168="P4",All!$AE168="RMS"),Ruler!F$17,IF(AND(All!$V168="P5",All!$AE168="RMS"),Ruler!F$18,IF(AND(All!$V168="P6",All!$AE168="RMS"),Ruler!F$19,IF(AND(All!$V168="P7",All!$AE168="RMS"),Ruler!F$20,IF(AND(All!$V168="P8",All!$AE168="RMS"),Ruler!F$21,IF(AND(All!$V168="P9",All!$AE168="RMS"),Ruler!F$22,IF(AND(All!$V168="P1",All!$AE168="RSS"),Ruler!F$6,IF(AND(All!$V168="P2",All!$AE168="RSS"),Ruler!F$23,IF(AND(All!$V168="P3",All!$AE168="RSS"),Ruler!F$24,IF(AND(All!$V168="P4",All!$AE168="RSS"),Ruler!F$25,IF(AND(All!$V168="P5",All!$AE168="RSS"),Ruler!F$26,IF(AND(All!$V168="P6",All!$AE168="RSS"),Ruler!F$27,IF(AND(All!$V168="P7",All!$AE168="RSS"),Ruler!F$28,IF(AND(All!$V168="P8",All!$AE168="RSS"),Ruler!F$29,IF(AND(All!$V168="P9",All!$AE168="RSS"),Ruler!F$30,0)))))))))))))))))))))))))))</f>
        <v>3</v>
      </c>
      <c r="BN168" s="325">
        <f>IF(AND(All!$V168="P1",All!$AE168="RDP"),Ruler!G$6,IF(AND(All!$V168="P2",All!$AE168="RDP"),Ruler!G$7,IF(AND(All!$V168="P3",All!$AE168="RDP"),Ruler!G$8,IF(AND(All!$V168="P4",All!$AE168="RDP"),Ruler!G$9,IF(AND(All!$V168="P5",All!$AE168="RDP"),Ruler!G$10,IF(AND(All!$V168="P6",All!$AE168="RDP"),Ruler!G$11,IF(AND(All!$V168="P7",All!$AE168="RDP"),Ruler!G$12,IF(AND(All!$V168="P8",All!$AE168="RDP"),Ruler!G$13,IF(AND(All!$V168="P9",All!$AE168="RDP"),Ruler!G$14,IF(AND(All!$V168="P1",All!$AE168="RMS"),Ruler!G$6,IF(AND(All!$V168="P2",All!$AE168="RMS"),Ruler!G$15,IF(AND(All!$V168="P3",All!$AE168="RMS"),Ruler!G$16,IF(AND(All!$V168="P4",All!$AE168="RMS"),Ruler!G$17,IF(AND(All!$V168="P5",All!$AE168="RMS"),Ruler!G$18,IF(AND(All!$V168="P6",All!$AE168="RMS"),Ruler!G$19,IF(AND(All!$V168="P7",All!$AE168="RMS"),Ruler!G$20,IF(AND(All!$V168="P8",All!$AE168="RMS"),Ruler!G$21,IF(AND(All!$V168="P9",All!$AE168="RMS"),Ruler!G$22,IF(AND(All!$V168="P1",All!$AE168="RSS"),Ruler!G$6,IF(AND(All!$V168="P2",All!$AE168="RSS"),Ruler!G$23,IF(AND(All!$V168="P3",All!$AE168="RSS"),Ruler!G$24,IF(AND(All!$V168="P4",All!$AE168="RSS"),Ruler!G$25,IF(AND(All!$V168="P5",All!$AE168="RSS"),Ruler!G$26,IF(AND(All!$V168="P6",All!$AE168="RSS"),Ruler!G$27,IF(AND(All!$V168="P7",All!$AE168="RSS"),Ruler!G$28,IF(AND(All!$V168="P8",All!$AE168="RSS"),Ruler!G$29,IF(AND(All!$V168="P9",All!$AE168="RSS"),Ruler!G$30,0)))))))))))))))))))))))))))</f>
        <v>3</v>
      </c>
      <c r="BO168" s="325">
        <f>IF(AND(All!$V168="P1",All!$AE168="RDP"),Ruler!H$6,IF(AND(All!$V168="P2",All!$AE168="RDP"),Ruler!H$7,IF(AND(All!$V168="P3",All!$AE168="RDP"),Ruler!H$8,IF(AND(All!$V168="P4",All!$AE168="RDP"),Ruler!H$9,IF(AND(All!$V168="P5",All!$AE168="RDP"),Ruler!H$10,IF(AND(All!$V168="P6",All!$AE168="RDP"),Ruler!H$11,IF(AND(All!$V168="P7",All!$AE168="RDP"),Ruler!H$12,IF(AND(All!$V168="P8",All!$AE168="RDP"),Ruler!H$13,IF(AND(All!$V168="P9",All!$AE168="RDP"),Ruler!H$14,IF(AND(All!$V168="P1",All!$AE168="RMS"),Ruler!H$6,IF(AND(All!$V168="P2",All!$AE168="RMS"),Ruler!H$15,IF(AND(All!$V168="P3",All!$AE168="RMS"),Ruler!H$16,IF(AND(All!$V168="P4",All!$AE168="RMS"),Ruler!H$17,IF(AND(All!$V168="P5",All!$AE168="RMS"),Ruler!H$18,IF(AND(All!$V168="P6",All!$AE168="RMS"),Ruler!H$19,IF(AND(All!$V168="P7",All!$AE168="RMS"),Ruler!H$20,IF(AND(All!$V168="P8",All!$AE168="RMS"),Ruler!H$21,IF(AND(All!$V168="P9",All!$AE168="RMS"),Ruler!H$22,IF(AND(All!$V168="P1",All!$AE168="RSS"),Ruler!H$6,IF(AND(All!$V168="P2",All!$AE168="RSS"),Ruler!H$23,IF(AND(All!$V168="P3",All!$AE168="RSS"),Ruler!H$24,IF(AND(All!$V168="P4",All!$AE168="RSS"),Ruler!H$25,IF(AND(All!$V168="P5",All!$AE168="RSS"),Ruler!H$26,IF(AND(All!$V168="P6",All!$AE168="RSS"),Ruler!H$27,IF(AND(All!$V168="P7",All!$AE168="RSS"),Ruler!H$28,IF(AND(All!$V168="P8",All!$AE168="RSS"),Ruler!H$29,IF(AND(All!$V168="P9",All!$AE168="RSS"),Ruler!H$30,0)))))))))))))))))))))))))))</f>
        <v>3</v>
      </c>
      <c r="BP168" s="325">
        <f>IF(AND(All!$V168="P1",All!$AE168="RDP"),Ruler!I$6,IF(AND(All!$V168="P2",All!$AE168="RDP"),Ruler!I$7,IF(AND(All!$V168="P3",All!$AE168="RDP"),Ruler!I$8,IF(AND(All!$V168="P4",All!$AE168="RDP"),Ruler!I$9,IF(AND(All!$V168="P5",All!$AE168="RDP"),Ruler!I$10,IF(AND(All!$V168="P6",All!$AE168="RDP"),Ruler!I$11,IF(AND(All!$V168="P7",All!$AE168="RDP"),Ruler!I$12,IF(AND(All!$V168="P8",All!$AE168="RDP"),Ruler!I$13,IF(AND(All!$V168="P9",All!$AE168="RDP"),Ruler!I$14,IF(AND(All!$V168="P1",All!$AE168="RMS"),Ruler!I$6,IF(AND(All!$V168="P2",All!$AE168="RMS"),Ruler!I$15,IF(AND(All!$V168="P3",All!$AE168="RMS"),Ruler!I$16,IF(AND(All!$V168="P4",All!$AE168="RMS"),Ruler!I$17,IF(AND(All!$V168="P5",All!$AE168="RMS"),Ruler!I$18,IF(AND(All!$V168="P6",All!$AE168="RMS"),Ruler!I$19,IF(AND(All!$V168="P7",All!$AE168="RMS"),Ruler!I$20,IF(AND(All!$V168="P8",All!$AE168="RMS"),Ruler!I$21,IF(AND(All!$V168="P9",All!$AE168="RMS"),Ruler!I$22,IF(AND(All!$V168="P1",All!$AE168="RSS"),Ruler!I$6,IF(AND(All!$V168="P2",All!$AE168="RSS"),Ruler!I$23,IF(AND(All!$V168="P3",All!$AE168="RSS"),Ruler!I$24,IF(AND(All!$V168="P4",All!$AE168="RSS"),Ruler!I$25,IF(AND(All!$V168="P5",All!$AE168="RSS"),Ruler!I$26,IF(AND(All!$V168="P6",All!$AE168="RSS"),Ruler!I$27,IF(AND(All!$V168="P7",All!$AE168="RSS"),Ruler!I$28,IF(AND(All!$V168="P8",All!$AE168="RSS"),Ruler!I$29,IF(AND(All!$V168="P9",All!$AE168="RSS"),Ruler!I$30,0)))))))))))))))))))))))))))</f>
        <v>3</v>
      </c>
      <c r="BQ168" s="325">
        <f>IF(AND(All!$V168="P1",All!$AE168="RDP"),Ruler!J$6,IF(AND(All!$V168="P2",All!$AE168="RDP"),Ruler!J$7,IF(AND(All!$V168="P3",All!$AE168="RDP"),Ruler!J$8,IF(AND(All!$V168="P4",All!$AE168="RDP"),Ruler!J$9,IF(AND(All!$V168="P5",All!$AE168="RDP"),Ruler!J$10,IF(AND(All!$V168="P6",All!$AE168="RDP"),Ruler!J$11,IF(AND(All!$V168="P7",All!$AE168="RDP"),Ruler!J$12,IF(AND(All!$V168="P8",All!$AE168="RDP"),Ruler!J$13,IF(AND(All!$V168="P9",All!$AE168="RDP"),Ruler!J$14,IF(AND(All!$V168="P1",All!$AE168="RMS"),Ruler!J$6,IF(AND(All!$V168="P2",All!$AE168="RMS"),Ruler!J$15,IF(AND(All!$V168="P3",All!$AE168="RMS"),Ruler!J$16,IF(AND(All!$V168="P4",All!$AE168="RMS"),Ruler!J$17,IF(AND(All!$V168="P5",All!$AE168="RMS"),Ruler!J$18,IF(AND(All!$V168="P6",All!$AE168="RMS"),Ruler!J$19,IF(AND(All!$V168="P7",All!$AE168="RMS"),Ruler!J$20,IF(AND(All!$V168="P8",All!$AE168="RMS"),Ruler!J$21,IF(AND(All!$V168="P9",All!$AE168="RMS"),Ruler!J$22,IF(AND(All!$V168="P1",All!$AE168="RSS"),Ruler!J$6,IF(AND(All!$V168="P2",All!$AE168="RSS"),Ruler!J$23,IF(AND(All!$V168="P3",All!$AE168="RSS"),Ruler!J$24,IF(AND(All!$V168="P4",All!$AE168="RSS"),Ruler!J$25,IF(AND(All!$V168="P5",All!$AE168="RSS"),Ruler!J$26,IF(AND(All!$V168="P6",All!$AE168="RSS"),Ruler!J$27,IF(AND(All!$V168="P7",All!$AE168="RSS"),Ruler!J$28,IF(AND(All!$V168="P8",All!$AE168="RSS"),Ruler!J$29,IF(AND(All!$V168="P9",All!$AE168="RSS"),Ruler!J$30,0)))))))))))))))))))))))))))</f>
        <v>2</v>
      </c>
      <c r="BR168" s="325">
        <f>IF(AND(All!$V168="P1",All!$AE168="RDP"),Ruler!K$6,IF(AND(All!$V168="P2",All!$AE168="RDP"),Ruler!K$7,IF(AND(All!$V168="P3",All!$AE168="RDP"),Ruler!K$8,IF(AND(All!$V168="P4",All!$AE168="RDP"),Ruler!K$9,IF(AND(All!$V168="P5",All!$AE168="RDP"),Ruler!K$10,IF(AND(All!$V168="P6",All!$AE168="RDP"),Ruler!K$11,IF(AND(All!$V168="P7",All!$AE168="RDP"),Ruler!K$12,IF(AND(All!$V168="P8",All!$AE168="RDP"),Ruler!K$13,IF(AND(All!$V168="P9",All!$AE168="RDP"),Ruler!K$14,IF(AND(All!$V168="P1",All!$AE168="RMS"),Ruler!K$6,IF(AND(All!$V168="P2",All!$AE168="RMS"),Ruler!K$15,IF(AND(All!$V168="P3",All!$AE168="RMS"),Ruler!K$16,IF(AND(All!$V168="P4",All!$AE168="RMS"),Ruler!K$17,IF(AND(All!$V168="P5",All!$AE168="RMS"),Ruler!K$18,IF(AND(All!$V168="P6",All!$AE168="RMS"),Ruler!K$19,IF(AND(All!$V168="P7",All!$AE168="RMS"),Ruler!K$20,IF(AND(All!$V168="P8",All!$AE168="RMS"),Ruler!K$21,IF(AND(All!$V168="P9",All!$AE168="RMS"),Ruler!K$22,IF(AND(All!$V168="P1",All!$AE168="RSS"),Ruler!K$6,IF(AND(All!$V168="P2",All!$AE168="RSS"),Ruler!K$23,IF(AND(All!$V168="P3",All!$AE168="RSS"),Ruler!K$24,IF(AND(All!$V168="P4",All!$AE168="RSS"),Ruler!K$25,IF(AND(All!$V168="P5",All!$AE168="RSS"),Ruler!K$26,IF(AND(All!$V168="P6",All!$AE168="RSS"),Ruler!K$27,IF(AND(All!$V168="P7",All!$AE168="RSS"),Ruler!K$28,IF(AND(All!$V168="P8",All!$AE168="RSS"),Ruler!K$29,IF(AND(All!$V168="P9",All!$AE168="RSS"),Ruler!K$30,0)))))))))))))))))))))))))))</f>
        <v>3</v>
      </c>
      <c r="BS168" s="325">
        <f>IF(AND(All!$V168="P1",All!$AE168="RDP"),Ruler!L$6,IF(AND(All!$V168="P2",All!$AE168="RDP"),Ruler!L$7,IF(AND(All!$V168="P3",All!$AE168="RDP"),Ruler!L$8,IF(AND(All!$V168="P4",All!$AE168="RDP"),Ruler!L$9,IF(AND(All!$V168="P5",All!$AE168="RDP"),Ruler!L$10,IF(AND(All!$V168="P6",All!$AE168="RDP"),Ruler!L$11,IF(AND(All!$V168="P7",All!$AE168="RDP"),Ruler!L$12,IF(AND(All!$V168="P8",All!$AE168="RDP"),Ruler!L$13,IF(AND(All!$V168="P9",All!$AE168="RDP"),Ruler!L$14,IF(AND(All!$V168="P1",All!$AE168="RMS"),Ruler!L$6,IF(AND(All!$V168="P2",All!$AE168="RMS"),Ruler!L$15,IF(AND(All!$V168="P3",All!$AE168="RMS"),Ruler!L$16,IF(AND(All!$V168="P4",All!$AE168="RMS"),Ruler!L$17,IF(AND(All!$V168="P5",All!$AE168="RMS"),Ruler!L$18,IF(AND(All!$V168="P6",All!$AE168="RMS"),Ruler!L$19,IF(AND(All!$V168="P7",All!$AE168="RMS"),Ruler!L$20,IF(AND(All!$V168="P8",All!$AE168="RMS"),Ruler!L$21,IF(AND(All!$V168="P9",All!$AE168="RMS"),Ruler!L$22,IF(AND(All!$V168="P1",All!$AE168="RSS"),Ruler!L$6,IF(AND(All!$V168="P2",All!$AE168="RSS"),Ruler!L$23,IF(AND(All!$V168="P3",All!$AE168="RSS"),Ruler!L$24,IF(AND(All!$V168="P4",All!$AE168="RSS"),Ruler!L$25,IF(AND(All!$V168="P5",All!$AE168="RSS"),Ruler!L$26,IF(AND(All!$V168="P6",All!$AE168="RSS"),Ruler!L$27,IF(AND(All!$V168="P7",All!$AE168="RSS"),Ruler!L$28,IF(AND(All!$V168="P8",All!$AE168="RSS"),Ruler!L$29,IF(AND(All!$V168="P9",All!$AE168="RSS"),Ruler!L$30,0)))))))))))))))))))))))))))</f>
        <v>3</v>
      </c>
      <c r="BT168" s="325">
        <f>IF(AND(All!$V168="P1",All!$AE168="RDP"),Ruler!M$6,IF(AND(All!$V168="P2",All!$AE168="RDP"),Ruler!M$7,IF(AND(All!$V168="P3",All!$AE168="RDP"),Ruler!M$8,IF(AND(All!$V168="P4",All!$AE168="RDP"),Ruler!M$9,IF(AND(All!$V168="P5",All!$AE168="RDP"),Ruler!M$10,IF(AND(All!$V168="P6",All!$AE168="RDP"),Ruler!M$11,IF(AND(All!$V168="P7",All!$AE168="RDP"),Ruler!M$12,IF(AND(All!$V168="P8",All!$AE168="RDP"),Ruler!M$13,IF(AND(All!$V168="P9",All!$AE168="RDP"),Ruler!M$14,IF(AND(All!$V168="P1",All!$AE168="RMS"),Ruler!M$6,IF(AND(All!$V168="P2",All!$AE168="RMS"),Ruler!M$15,IF(AND(All!$V168="P3",All!$AE168="RMS"),Ruler!M$16,IF(AND(All!$V168="P4",All!$AE168="RMS"),Ruler!M$17,IF(AND(All!$V168="P5",All!$AE168="RMS"),Ruler!M$18,IF(AND(All!$V168="P6",All!$AE168="RMS"),Ruler!M$19,IF(AND(All!$V168="P7",All!$AE168="RMS"),Ruler!M$20,IF(AND(All!$V168="P8",All!$AE168="RMS"),Ruler!M$21,IF(AND(All!$V168="P9",All!$AE168="RMS"),Ruler!M$22,IF(AND(All!$V168="P1",All!$AE168="RSS"),Ruler!M$6,IF(AND(All!$V168="P2",All!$AE168="RSS"),Ruler!M$23,IF(AND(All!$V168="P3",All!$AE168="RSS"),Ruler!M$24,IF(AND(All!$V168="P4",All!$AE168="RSS"),Ruler!M$25,IF(AND(All!$V168="P5",All!$AE168="RSS"),Ruler!M$26,IF(AND(All!$V168="P6",All!$AE168="RSS"),Ruler!M$27,IF(AND(All!$V168="P7",All!$AE168="RSS"),Ruler!M$28,IF(AND(All!$V168="P8",All!$AE168="RSS"),Ruler!M$29,IF(AND(All!$V168="P9",All!$AE168="RSS"),Ruler!M$30,0)))))))))))))))))))))))))))</f>
        <v>3</v>
      </c>
      <c r="BU168" s="325">
        <f>IF(AND(All!$V168="P1",All!$AE168="RDP"),Ruler!N$6,IF(AND(All!$V168="P2",All!$AE168="RDP"),Ruler!N$7,IF(AND(All!$V168="P3",All!$AE168="RDP"),Ruler!N$8,IF(AND(All!$V168="P4",All!$AE168="RDP"),Ruler!N$9,IF(AND(All!$V168="P5",All!$AE168="RDP"),Ruler!N$10,IF(AND(All!$V168="P6",All!$AE168="RDP"),Ruler!N$11,IF(AND(All!$V168="P7",All!$AE168="RDP"),Ruler!N$12,IF(AND(All!$V168="P8",All!$AE168="RDP"),Ruler!N$13,IF(AND(All!$V168="P9",All!$AE168="RDP"),Ruler!N$14,IF(AND(All!$V168="P1",All!$AE168="RMS"),Ruler!N$6,IF(AND(All!$V168="P2",All!$AE168="RMS"),Ruler!N$15,IF(AND(All!$V168="P3",All!$AE168="RMS"),Ruler!N$16,IF(AND(All!$V168="P4",All!$AE168="RMS"),Ruler!N$17,IF(AND(All!$V168="P5",All!$AE168="RMS"),Ruler!N$18,IF(AND(All!$V168="P6",All!$AE168="RMS"),Ruler!N$19,IF(AND(All!$V168="P7",All!$AE168="RMS"),Ruler!N$20,IF(AND(All!$V168="P8",All!$AE168="RMS"),Ruler!N$21,IF(AND(All!$V168="P9",All!$AE168="RMS"),Ruler!N$22,IF(AND(All!$V168="P1",All!$AE168="RSS"),Ruler!N$6,IF(AND(All!$V168="P2",All!$AE168="RSS"),Ruler!N$23,IF(AND(All!$V168="P3",All!$AE168="RSS"),Ruler!N$24,IF(AND(All!$V168="P4",All!$AE168="RSS"),Ruler!N$25,IF(AND(All!$V168="P5",All!$AE168="RSS"),Ruler!N$26,IF(AND(All!$V168="P6",All!$AE168="RSS"),Ruler!N$27,IF(AND(All!$V168="P7",All!$AE168="RSS"),Ruler!N$28,IF(AND(All!$V168="P8",All!$AE168="RSS"),Ruler!N$29,IF(AND(All!$V168="P9",All!$AE168="RSS"),Ruler!N$30,0)))))))))))))))))))))))))))</f>
        <v>2</v>
      </c>
      <c r="BV168" s="325">
        <f>IF(AND(All!$V168="P1",All!$AE168="RDP"),Ruler!O$6,IF(AND(All!$V168="P2",All!$AE168="RDP"),Ruler!O$7,IF(AND(All!$V168="P3",All!$AE168="RDP"),Ruler!O$8,IF(AND(All!$V168="P4",All!$AE168="RDP"),Ruler!O$9,IF(AND(All!$V168="P5",All!$AE168="RDP"),Ruler!O$10,IF(AND(All!$V168="P6",All!$AE168="RDP"),Ruler!O$11,IF(AND(All!$V168="P7",All!$AE168="RDP"),Ruler!O$12,IF(AND(All!$V168="P8",All!$AE168="RDP"),Ruler!O$13,IF(AND(All!$V168="P9",All!$AE168="RDP"),Ruler!O$14,IF(AND(All!$V168="P1",All!$AE168="RMS"),Ruler!O$6,IF(AND(All!$V168="P2",All!$AE168="RMS"),Ruler!O$15,IF(AND(All!$V168="P3",All!$AE168="RMS"),Ruler!O$16,IF(AND(All!$V168="P4",All!$AE168="RMS"),Ruler!O$17,IF(AND(All!$V168="P5",All!$AE168="RMS"),Ruler!O$18,IF(AND(All!$V168="P6",All!$AE168="RMS"),Ruler!O$19,IF(AND(All!$V168="P7",All!$AE168="RMS"),Ruler!O$20,IF(AND(All!$V168="P8",All!$AE168="RMS"),Ruler!O$21,IF(AND(All!$V168="P9",All!$AE168="RMS"),Ruler!O$22,IF(AND(All!$V168="P1",All!$AE168="RSS"),Ruler!O$6,IF(AND(All!$V168="P2",All!$AE168="RSS"),Ruler!O$23,IF(AND(All!$V168="P3",All!$AE168="RSS"),Ruler!O$24,IF(AND(All!$V168="P4",All!$AE168="RSS"),Ruler!O$25,IF(AND(All!$V168="P5",All!$AE168="RSS"),Ruler!O$26,IF(AND(All!$V168="P6",All!$AE168="RSS"),Ruler!O$27,IF(AND(All!$V168="P7",All!$AE168="RSS"),Ruler!O$28,IF(AND(All!$V168="P8",All!$AE168="RSS"),Ruler!O$29,IF(AND(All!$V168="P9",All!$AE168="RSS"),Ruler!O$30,0)))))))))))))))))))))))))))</f>
        <v>3</v>
      </c>
      <c r="BW168" s="325">
        <f>IF(AND(All!$V168="P1",All!$AE168="RDP"),Ruler!P$6,IF(AND(All!$V168="P2",All!$AE168="RDP"),Ruler!P$7,IF(AND(All!$V168="P3",All!$AE168="RDP"),Ruler!P$8,IF(AND(All!$V168="P4",All!$AE168="RDP"),Ruler!P$9,IF(AND(All!$V168="P5",All!$AE168="RDP"),Ruler!P$10,IF(AND(All!$V168="P6",All!$AE168="RDP"),Ruler!P$11,IF(AND(All!$V168="P7",All!$AE168="RDP"),Ruler!P$12,IF(AND(All!$V168="P8",All!$AE168="RDP"),Ruler!P$13,IF(AND(All!$V168="P9",All!$AE168="RDP"),Ruler!P$14,IF(AND(All!$V168="P1",All!$AE168="RMS"),Ruler!P$6,IF(AND(All!$V168="P2",All!$AE168="RMS"),Ruler!P$15,IF(AND(All!$V168="P3",All!$AE168="RMS"),Ruler!P$16,IF(AND(All!$V168="P4",All!$AE168="RMS"),Ruler!P$17,IF(AND(All!$V168="P5",All!$AE168="RMS"),Ruler!P$18,IF(AND(All!$V168="P6",All!$AE168="RMS"),Ruler!P$19,IF(AND(All!$V168="P7",All!$AE168="RMS"),Ruler!P$20,IF(AND(All!$V168="P8",All!$AE168="RMS"),Ruler!P$21,IF(AND(All!$V168="P9",All!$AE168="RMS"),Ruler!P$22,IF(AND(All!$V168="P1",All!$AE168="RSS"),Ruler!P$6,IF(AND(All!$V168="P2",All!$AE168="RSS"),Ruler!P$23,IF(AND(All!$V168="P3",All!$AE168="RSS"),Ruler!P$24,IF(AND(All!$V168="P4",All!$AE168="RSS"),Ruler!P$25,IF(AND(All!$V168="P5",All!$AE168="RSS"),Ruler!P$26,IF(AND(All!$V168="P6",All!$AE168="RSS"),Ruler!P$27,IF(AND(All!$V168="P7",All!$AE168="RSS"),Ruler!P$28,IF(AND(All!$V168="P8",All!$AE168="RSS"),Ruler!P$29,IF(AND(All!$V168="P9",All!$AE168="RSS"),Ruler!P$30,0)))))))))))))))))))))))))))</f>
        <v>3</v>
      </c>
      <c r="BX168" s="325">
        <f>IF(AND(All!$V168="P1",All!$AE168="RDP"),Ruler!Q$6,IF(AND(All!$V168="P2",All!$AE168="RDP"),Ruler!Q$7,IF(AND(All!$V168="P3",All!$AE168="RDP"),Ruler!Q$8,IF(AND(All!$V168="P4",All!$AE168="RDP"),Ruler!Q$9,IF(AND(All!$V168="P5",All!$AE168="RDP"),Ruler!Q$10,IF(AND(All!$V168="P6",All!$AE168="RDP"),Ruler!Q$11,IF(AND(All!$V168="P7",All!$AE168="RDP"),Ruler!Q$12,IF(AND(All!$V168="P8",All!$AE168="RDP"),Ruler!Q$13,IF(AND(All!$V168="P9",All!$AE168="RDP"),Ruler!Q$14,IF(AND(All!$V168="P1",All!$AE168="RMS"),Ruler!Q$6,IF(AND(All!$V168="P2",All!$AE168="RMS"),Ruler!Q$15,IF(AND(All!$V168="P3",All!$AE168="RMS"),Ruler!Q$16,IF(AND(All!$V168="P4",All!$AE168="RMS"),Ruler!Q$17,IF(AND(All!$V168="P5",All!$AE168="RMS"),Ruler!Q$18,IF(AND(All!$V168="P6",All!$AE168="RMS"),Ruler!Q$19,IF(AND(All!$V168="P7",All!$AE168="RMS"),Ruler!Q$20,IF(AND(All!$V168="P8",All!$AE168="RMS"),Ruler!Q$21,IF(AND(All!$V168="P9",All!$AE168="RMS"),Ruler!Q$22,IF(AND(All!$V168="P1",All!$AE168="RSS"),Ruler!Q$6,IF(AND(All!$V168="P2",All!$AE168="RSS"),Ruler!Q$23,IF(AND(All!$V168="P3",All!$AE168="RSS"),Ruler!Q$24,IF(AND(All!$V168="P4",All!$AE168="RSS"),Ruler!Q$25,IF(AND(All!$V168="P5",All!$AE168="RSS"),Ruler!Q$26,IF(AND(All!$V168="P6",All!$AE168="RSS"),Ruler!Q$27,IF(AND(All!$V168="P7",All!$AE168="RSS"),Ruler!Q$28,IF(AND(All!$V168="P8",All!$AE168="RSS"),Ruler!Q$29,IF(AND(All!$V168="P9",All!$AE168="RSS"),Ruler!Q$30,0)))))))))))))))))))))))))))</f>
        <v>3</v>
      </c>
      <c r="BY168" s="325">
        <f>IF(AND(All!$V168="P1",All!$AE168="RDP"),Ruler!R$6,IF(AND(All!$V168="P2",All!$AE168="RDP"),Ruler!R$7,IF(AND(All!$V168="P3",All!$AE168="RDP"),Ruler!R$8,IF(AND(All!$V168="P4",All!$AE168="RDP"),Ruler!R$9,IF(AND(All!$V168="P5",All!$AE168="RDP"),Ruler!R$10,IF(AND(All!$V168="P6",All!$AE168="RDP"),Ruler!R$11,IF(AND(All!$V168="P7",All!$AE168="RDP"),Ruler!R$12,IF(AND(All!$V168="P8",All!$AE168="RDP"),Ruler!R$13,IF(AND(All!$V168="P9",All!$AE168="RDP"),Ruler!R$14,IF(AND(All!$V168="P1",All!$AE168="RMS"),Ruler!R$6,IF(AND(All!$V168="P2",All!$AE168="RMS"),Ruler!R$15,IF(AND(All!$V168="P3",All!$AE168="RMS"),Ruler!R$16,IF(AND(All!$V168="P4",All!$AE168="RMS"),Ruler!R$17,IF(AND(All!$V168="P5",All!$AE168="RMS"),Ruler!R$18,IF(AND(All!$V168="P6",All!$AE168="RMS"),Ruler!R$19,IF(AND(All!$V168="P7",All!$AE168="RMS"),Ruler!R$20,IF(AND(All!$V168="P8",All!$AE168="RMS"),Ruler!R$21,IF(AND(All!$V168="P9",All!$AE168="RMS"),Ruler!R$22,IF(AND(All!$V168="P1",All!$AE168="RSS"),Ruler!R$6,IF(AND(All!$V168="P2",All!$AE168="RSS"),Ruler!R$23,IF(AND(All!$V168="P3",All!$AE168="RSS"),Ruler!R$24,IF(AND(All!$V168="P4",All!$AE168="RSS"),Ruler!R$25,IF(AND(All!$V168="P5",All!$AE168="RSS"),Ruler!R$26,IF(AND(All!$V168="P6",All!$AE168="RSS"),Ruler!R$27,IF(AND(All!$V168="P7",All!$AE168="RSS"),Ruler!R$28,IF(AND(All!$V168="P8",All!$AE168="RSS"),Ruler!R$29,IF(AND(All!$V168="P9",All!$AE168="RSS"),Ruler!R$30,0)))))))))))))))))))))))))))</f>
        <v>3</v>
      </c>
      <c r="BZ168" s="325">
        <f>IF(AND(All!$V168="P1",All!$AE168="RDP"),Ruler!S$6,IF(AND(All!$V168="P2",All!$AE168="RDP"),Ruler!S$7,IF(AND(All!$V168="P3",All!$AE168="RDP"),Ruler!S$8,IF(AND(All!$V168="P4",All!$AE168="RDP"),Ruler!S$9,IF(AND(All!$V168="P5",All!$AE168="RDP"),Ruler!S$10,IF(AND(All!$V168="P6",All!$AE168="RDP"),Ruler!S$11,IF(AND(All!$V168="P7",All!$AE168="RDP"),Ruler!S$12,IF(AND(All!$V168="P8",All!$AE168="RDP"),Ruler!S$13,IF(AND(All!$V168="P9",All!$AE168="RDP"),Ruler!S$14,IF(AND(All!$V168="P1",All!$AE168="RMS"),Ruler!S$6,IF(AND(All!$V168="P2",All!$AE168="RMS"),Ruler!S$15,IF(AND(All!$V168="P3",All!$AE168="RMS"),Ruler!S$16,IF(AND(All!$V168="P4",All!$AE168="RMS"),Ruler!S$17,IF(AND(All!$V168="P5",All!$AE168="RMS"),Ruler!S$18,IF(AND(All!$V168="P6",All!$AE168="RMS"),Ruler!S$19,IF(AND(All!$V168="P7",All!$AE168="RMS"),Ruler!S$20,IF(AND(All!$V168="P8",All!$AE168="RMS"),Ruler!S$21,IF(AND(All!$V168="P9",All!$AE168="RMS"),Ruler!S$22,IF(AND(All!$V168="P1",All!$AE168="RSS"),Ruler!S$6,IF(AND(All!$V168="P2",All!$AE168="RSS"),Ruler!S$23,IF(AND(All!$V168="P3",All!$AE168="RSS"),Ruler!S$24,IF(AND(All!$V168="P4",All!$AE168="RSS"),Ruler!S$25,IF(AND(All!$V168="P5",All!$AE168="RSS"),Ruler!S$26,IF(AND(All!$V168="P6",All!$AE168="RSS"),Ruler!S$27,IF(AND(All!$V168="P7",All!$AE168="RSS"),Ruler!S$28,IF(AND(All!$V168="P8",All!$AE168="RSS"),Ruler!S$29,IF(AND(All!$V168="P9",All!$AE168="RSS"),Ruler!S$30,0)))))))))))))))))))))))))))</f>
        <v>2</v>
      </c>
      <c r="CA168" s="325">
        <f>IF(AND(All!$V168="P1",All!$AE168="RDP"),Ruler!T$6,IF(AND(All!$V168="P2",All!$AE168="RDP"),Ruler!T$7,IF(AND(All!$V168="P3",All!$AE168="RDP"),Ruler!T$8,IF(AND(All!$V168="P4",All!$AE168="RDP"),Ruler!T$9,IF(AND(All!$V168="P5",All!$AE168="RDP"),Ruler!T$10,IF(AND(All!$V168="P6",All!$AE168="RDP"),Ruler!T$11,IF(AND(All!$V168="P7",All!$AE168="RDP"),Ruler!T$12,IF(AND(All!$V168="P8",All!$AE168="RDP"),Ruler!T$13,IF(AND(All!$V168="P9",All!$AE168="RDP"),Ruler!T$14,IF(AND(All!$V168="P1",All!$AE168="RMS"),Ruler!T$6,IF(AND(All!$V168="P2",All!$AE168="RMS"),Ruler!T$15,IF(AND(All!$V168="P3",All!$AE168="RMS"),Ruler!T$16,IF(AND(All!$V168="P4",All!$AE168="RMS"),Ruler!T$17,IF(AND(All!$V168="P5",All!$AE168="RMS"),Ruler!T$18,IF(AND(All!$V168="P6",All!$AE168="RMS"),Ruler!T$19,IF(AND(All!$V168="P7",All!$AE168="RMS"),Ruler!T$20,IF(AND(All!$V168="P8",All!$AE168="RMS"),Ruler!T$21,IF(AND(All!$V168="P9",All!$AE168="RMS"),Ruler!T$22,IF(AND(All!$V168="P1",All!$AE168="RSS"),Ruler!T$6,IF(AND(All!$V168="P2",All!$AE168="RSS"),Ruler!T$23,IF(AND(All!$V168="P3",All!$AE168="RSS"),Ruler!T$24,IF(AND(All!$V168="P4",All!$AE168="RSS"),Ruler!T$25,IF(AND(All!$V168="P5",All!$AE168="RSS"),Ruler!T$26,IF(AND(All!$V168="P6",All!$AE168="RSS"),Ruler!T$27,IF(AND(All!$V168="P7",All!$AE168="RSS"),Ruler!T$28,IF(AND(All!$V168="P8",All!$AE168="RSS"),Ruler!T$29,IF(AND(All!$V168="P9",All!$AE168="RSS"),Ruler!T$30,0)))))))))))))))))))))))))))</f>
        <v>2</v>
      </c>
      <c r="CB168" s="325">
        <f>IF(AND(All!$V168="P1",All!$AE168="RDP"),Ruler!U$6,IF(AND(All!$V168="P2",All!$AE168="RDP"),Ruler!U$7,IF(AND(All!$V168="P3",All!$AE168="RDP"),Ruler!U$8,IF(AND(All!$V168="P4",All!$AE168="RDP"),Ruler!U$9,IF(AND(All!$V168="P5",All!$AE168="RDP"),Ruler!U$10,IF(AND(All!$V168="P6",All!$AE168="RDP"),Ruler!U$11,IF(AND(All!$V168="P7",All!$AE168="RDP"),Ruler!U$12,IF(AND(All!$V168="P8",All!$AE168="RDP"),Ruler!U$13,IF(AND(All!$V168="P9",All!$AE168="RDP"),Ruler!U$14,IF(AND(All!$V168="P1",All!$AE168="RMS"),Ruler!U$6,IF(AND(All!$V168="P2",All!$AE168="RMS"),Ruler!U$15,IF(AND(All!$V168="P3",All!$AE168="RMS"),Ruler!U$16,IF(AND(All!$V168="P4",All!$AE168="RMS"),Ruler!U$17,IF(AND(All!$V168="P5",All!$AE168="RMS"),Ruler!U$18,IF(AND(All!$V168="P6",All!$AE168="RMS"),Ruler!U$19,IF(AND(All!$V168="P7",All!$AE168="RMS"),Ruler!U$20,IF(AND(All!$V168="P8",All!$AE168="RMS"),Ruler!U$21,IF(AND(All!$V168="P9",All!$AE168="RMS"),Ruler!U$22,IF(AND(All!$V168="P1",All!$AE168="RSS"),Ruler!U$6,IF(AND(All!$V168="P2",All!$AE168="RSS"),Ruler!U$23,IF(AND(All!$V168="P3",All!$AE168="RSS"),Ruler!U$24,IF(AND(All!$V168="P4",All!$AE168="RSS"),Ruler!U$25,IF(AND(All!$V168="P5",All!$AE168="RSS"),Ruler!U$26,IF(AND(All!$V168="P6",All!$AE168="RSS"),Ruler!U$27,IF(AND(All!$V168="P7",All!$AE168="RSS"),Ruler!U$28,IF(AND(All!$V168="P8",All!$AE168="RSS"),Ruler!U$29,IF(AND(All!$V168="P9",All!$AE168="RSS"),Ruler!U$30,0)))))))))))))))))))))))))))</f>
        <v>2</v>
      </c>
      <c r="CC168" s="325">
        <f>IF(AND(All!$V168="P1",All!$AE168="RDP"),Ruler!V$6,IF(AND(All!$V168="P2",All!$AE168="RDP"),Ruler!V$7,IF(AND(All!$V168="P3",All!$AE168="RDP"),Ruler!V$8,IF(AND(All!$V168="P4",All!$AE168="RDP"),Ruler!V$9,IF(AND(All!$V168="P5",All!$AE168="RDP"),Ruler!V$10,IF(AND(All!$V168="P6",All!$AE168="RDP"),Ruler!V$11,IF(AND(All!$V168="P7",All!$AE168="RDP"),Ruler!V$12,IF(AND(All!$V168="P8",All!$AE168="RDP"),Ruler!V$13,IF(AND(All!$V168="P9",All!$AE168="RDP"),Ruler!V$14,IF(AND(All!$V168="P1",All!$AE168="RMS"),Ruler!V$6,IF(AND(All!$V168="P2",All!$AE168="RMS"),Ruler!V$15,IF(AND(All!$V168="P3",All!$AE168="RMS"),Ruler!V$16,IF(AND(All!$V168="P4",All!$AE168="RMS"),Ruler!V$17,IF(AND(All!$V168="P5",All!$AE168="RMS"),Ruler!V$18,IF(AND(All!$V168="P6",All!$AE168="RMS"),Ruler!V$19,IF(AND(All!$V168="P7",All!$AE168="RMS"),Ruler!V$20,IF(AND(All!$V168="P8",All!$AE168="RMS"),Ruler!V$21,IF(AND(All!$V168="P9",All!$AE168="RMS"),Ruler!V$22,IF(AND(All!$V168="P1",All!$AE168="RSS"),Ruler!V$6,IF(AND(All!$V168="P2",All!$AE168="RSS"),Ruler!V$23,IF(AND(All!$V168="P3",All!$AE168="RSS"),Ruler!V$24,IF(AND(All!$V168="P4",All!$AE168="RSS"),Ruler!V$25,IF(AND(All!$V168="P5",All!$AE168="RSS"),Ruler!V$26,IF(AND(All!$V168="P6",All!$AE168="RSS"),Ruler!V$27,IF(AND(All!$V168="P7",All!$AE168="RSS"),Ruler!V$28,IF(AND(All!$V168="P8",All!$AE168="RSS"),Ruler!V$29,IF(AND(All!$V168="P9",All!$AE168="RSS"),Ruler!V$30,0)))))))))))))))))))))))))))</f>
        <v>2</v>
      </c>
      <c r="CD168" s="325">
        <f>IF(AND(All!$V168="P1",All!$AE168="RDP"),Ruler!W$6,IF(AND(All!$V168="P2",All!$AE168="RDP"),Ruler!W$7,IF(AND(All!$V168="P3",All!$AE168="RDP"),Ruler!W$8,IF(AND(All!$V168="P4",All!$AE168="RDP"),Ruler!W$9,IF(AND(All!$V168="P5",All!$AE168="RDP"),Ruler!W$10,IF(AND(All!$V168="P6",All!$AE168="RDP"),Ruler!W$11,IF(AND(All!$V168="P7",All!$AE168="RDP"),Ruler!W$12,IF(AND(All!$V168="P8",All!$AE168="RDP"),Ruler!W$13,IF(AND(All!$V168="P9",All!$AE168="RDP"),Ruler!W$14,IF(AND(All!$V168="P1",All!$AE168="RMS"),Ruler!W$6,IF(AND(All!$V168="P2",All!$AE168="RMS"),Ruler!W$15,IF(AND(All!$V168="P3",All!$AE168="RMS"),Ruler!W$16,IF(AND(All!$V168="P4",All!$AE168="RMS"),Ruler!W$17,IF(AND(All!$V168="P5",All!$AE168="RMS"),Ruler!W$18,IF(AND(All!$V168="P6",All!$AE168="RMS"),Ruler!W$19,IF(AND(All!$V168="P7",All!$AE168="RMS"),Ruler!W$20,IF(AND(All!$V168="P8",All!$AE168="RMS"),Ruler!W$21,IF(AND(All!$V168="P9",All!$AE168="RMS"),Ruler!W$22,IF(AND(All!$V168="P1",All!$AE168="RSS"),Ruler!W$6,IF(AND(All!$V168="P2",All!$AE168="RSS"),Ruler!W$23,IF(AND(All!$V168="P3",All!$AE168="RSS"),Ruler!W$24,IF(AND(All!$V168="P4",All!$AE168="RSS"),Ruler!W$25,IF(AND(All!$V168="P5",All!$AE168="RSS"),Ruler!W$26,IF(AND(All!$V168="P6",All!$AE168="RSS"),Ruler!W$27,IF(AND(All!$V168="P7",All!$AE168="RSS"),Ruler!W$28,IF(AND(All!$V168="P8",All!$AE168="RSS"),Ruler!W$29,IF(AND(All!$V168="P9",All!$AE168="RSS"),Ruler!W$30,0)))))))))))))))))))))))))))</f>
        <v>2</v>
      </c>
      <c r="CE168" s="325">
        <f>IF(AND(All!$V168="P1",All!$AE168="RDP"),Ruler!X$6,IF(AND(All!$V168="P2",All!$AE168="RDP"),Ruler!X$7,IF(AND(All!$V168="P3",All!$AE168="RDP"),Ruler!X$8,IF(AND(All!$V168="P4",All!$AE168="RDP"),Ruler!X$9,IF(AND(All!$V168="P5",All!$AE168="RDP"),Ruler!X$10,IF(AND(All!$V168="P6",All!$AE168="RDP"),Ruler!X$11,IF(AND(All!$V168="P7",All!$AE168="RDP"),Ruler!X$12,IF(AND(All!$V168="P8",All!$AE168="RDP"),Ruler!X$13,IF(AND(All!$V168="P9",All!$AE168="RDP"),Ruler!X$14,IF(AND(All!$V168="P1",All!$AE168="RMS"),Ruler!X$6,IF(AND(All!$V168="P2",All!$AE168="RMS"),Ruler!X$15,IF(AND(All!$V168="P3",All!$AE168="RMS"),Ruler!X$16,IF(AND(All!$V168="P4",All!$AE168="RMS"),Ruler!X$17,IF(AND(All!$V168="P5",All!$AE168="RMS"),Ruler!X$18,IF(AND(All!$V168="P6",All!$AE168="RMS"),Ruler!X$19,IF(AND(All!$V168="P7",All!$AE168="RMS"),Ruler!X$20,IF(AND(All!$V168="P8",All!$AE168="RMS"),Ruler!X$21,IF(AND(All!$V168="P9",All!$AE168="RMS"),Ruler!X$22,IF(AND(All!$V168="P1",All!$AE168="RSS"),Ruler!X$6,IF(AND(All!$V168="P2",All!$AE168="RSS"),Ruler!X$23,IF(AND(All!$V168="P3",All!$AE168="RSS"),Ruler!X$24,IF(AND(All!$V168="P4",All!$AE168="RSS"),Ruler!X$25,IF(AND(All!$V168="P5",All!$AE168="RSS"),Ruler!X$26,IF(AND(All!$V168="P6",All!$AE168="RSS"),Ruler!X$27,IF(AND(All!$V168="P7",All!$AE168="RSS"),Ruler!X$28,IF(AND(All!$V168="P8",All!$AE168="RSS"),Ruler!X$29,IF(AND(All!$V168="P9",All!$AE168="RSS"),Ruler!X$30,0)))))))))))))))))))))))))))</f>
        <v>2</v>
      </c>
      <c r="CF168" s="325">
        <f>IF(AND(All!$V168="P1",All!$AE168="RDP"),Ruler!Y$6,IF(AND(All!$V168="P2",All!$AE168="RDP"),Ruler!Y$7,IF(AND(All!$V168="P3",All!$AE168="RDP"),Ruler!Y$8,IF(AND(All!$V168="P4",All!$AE168="RDP"),Ruler!Y$9,IF(AND(All!$V168="P5",All!$AE168="RDP"),Ruler!Y$10,IF(AND(All!$V168="P6",All!$AE168="RDP"),Ruler!Y$11,IF(AND(All!$V168="P7",All!$AE168="RDP"),Ruler!Y$12,IF(AND(All!$V168="P8",All!$AE168="RDP"),Ruler!Y$13,IF(AND(All!$V168="P9",All!$AE168="RDP"),Ruler!Y$14,IF(AND(All!$V168="P1",All!$AE168="RMS"),Ruler!Y$6,IF(AND(All!$V168="P2",All!$AE168="RMS"),Ruler!Y$15,IF(AND(All!$V168="P3",All!$AE168="RMS"),Ruler!Y$16,IF(AND(All!$V168="P4",All!$AE168="RMS"),Ruler!Y$17,IF(AND(All!$V168="P5",All!$AE168="RMS"),Ruler!Y$18,IF(AND(All!$V168="P6",All!$AE168="RMS"),Ruler!Y$19,IF(AND(All!$V168="P7",All!$AE168="RMS"),Ruler!Y$20,IF(AND(All!$V168="P8",All!$AE168="RMS"),Ruler!Y$21,IF(AND(All!$V168="P9",All!$AE168="RMS"),Ruler!Y$22,IF(AND(All!$V168="P1",All!$AE168="RSS"),Ruler!Y$6,IF(AND(All!$V168="P2",All!$AE168="RSS"),Ruler!Y$23,IF(AND(All!$V168="P3",All!$AE168="RSS"),Ruler!Y$24,IF(AND(All!$V168="P4",All!$AE168="RSS"),Ruler!Y$25,IF(AND(All!$V168="P5",All!$AE168="RSS"),Ruler!Y$26,IF(AND(All!$V168="P6",All!$AE168="RSS"),Ruler!Y$27,IF(AND(All!$V168="P7",All!$AE168="RSS"),Ruler!Y$28,IF(AND(All!$V168="P8",All!$AE168="RSS"),Ruler!Y$29,IF(AND(All!$V168="P9",All!$AE168="RSS"),Ruler!Y$30,0)))))))))))))))))))))))))))</f>
        <v>1</v>
      </c>
      <c r="CG168" s="325">
        <f>IF(AND(All!$V168="P1",All!$AE168="RDP"),Ruler!Z$6,IF(AND(All!$V168="P2",All!$AE168="RDP"),Ruler!Z$7,IF(AND(All!$V168="P3",All!$AE168="RDP"),Ruler!Z$8,IF(AND(All!$V168="P4",All!$AE168="RDP"),Ruler!Z$9,IF(AND(All!$V168="P5",All!$AE168="RDP"),Ruler!Z$10,IF(AND(All!$V168="P6",All!$AE168="RDP"),Ruler!Z$11,IF(AND(All!$V168="P7",All!$AE168="RDP"),Ruler!Z$12,IF(AND(All!$V168="P8",All!$AE168="RDP"),Ruler!Z$13,IF(AND(All!$V168="P9",All!$AE168="RDP"),Ruler!Z$14,IF(AND(All!$V168="P1",All!$AE168="RMS"),Ruler!Z$6,IF(AND(All!$V168="P2",All!$AE168="RMS"),Ruler!Z$15,IF(AND(All!$V168="P3",All!$AE168="RMS"),Ruler!Z$16,IF(AND(All!$V168="P4",All!$AE168="RMS"),Ruler!Z$17,IF(AND(All!$V168="P5",All!$AE168="RMS"),Ruler!Z$18,IF(AND(All!$V168="P6",All!$AE168="RMS"),Ruler!Z$19,IF(AND(All!$V168="P7",All!$AE168="RMS"),Ruler!Z$20,IF(AND(All!$V168="P8",All!$AE168="RMS"),Ruler!Z$21,IF(AND(All!$V168="P9",All!$AE168="RMS"),Ruler!Z$22,IF(AND(All!$V168="P1",All!$AE168="RSS"),Ruler!Z$6,IF(AND(All!$V168="P2",All!$AE168="RSS"),Ruler!Z$23,IF(AND(All!$V168="P3",All!$AE168="RSS"),Ruler!Z$24,IF(AND(All!$V168="P4",All!$AE168="RSS"),Ruler!Z$25,IF(AND(All!$V168="P5",All!$AE168="RSS"),Ruler!Z$26,IF(AND(All!$V168="P6",All!$AE168="RSS"),Ruler!Z$27,IF(AND(All!$V168="P7",All!$AE168="RSS"),Ruler!Z$28,IF(AND(All!$V168="P8",All!$AE168="RSS"),Ruler!Z$29,IF(AND(All!$V168="P9",All!$AE168="RSS"),Ruler!Z$30,0)))))))))))))))))))))))))))</f>
        <v>2</v>
      </c>
      <c r="CH168" s="325">
        <f>IF(AND(All!$V168="P1",All!$AE168="RDP"),Ruler!AA$6,IF(AND(All!$V168="P2",All!$AE168="RDP"),Ruler!AA$7,IF(AND(All!$V168="P3",All!$AE168="RDP"),Ruler!AA$8,IF(AND(All!$V168="P4",All!$AE168="RDP"),Ruler!AA$9,IF(AND(All!$V168="P5",All!$AE168="RDP"),Ruler!AA$10,IF(AND(All!$V168="P6",All!$AE168="RDP"),Ruler!AA$11,IF(AND(All!$V168="P7",All!$AE168="RDP"),Ruler!AA$12,IF(AND(All!$V168="P8",All!$AE168="RDP"),Ruler!AA$13,IF(AND(All!$V168="P9",All!$AE168="RDP"),Ruler!AA$14,IF(AND(All!$V168="P1",All!$AE168="RMS"),Ruler!AA$6,IF(AND(All!$V168="P2",All!$AE168="RMS"),Ruler!AA$15,IF(AND(All!$V168="P3",All!$AE168="RMS"),Ruler!AA$16,IF(AND(All!$V168="P4",All!$AE168="RMS"),Ruler!AA$17,IF(AND(All!$V168="P5",All!$AE168="RMS"),Ruler!AA$18,IF(AND(All!$V168="P6",All!$AE168="RMS"),Ruler!AA$19,IF(AND(All!$V168="P7",All!$AE168="RMS"),Ruler!AA$20,IF(AND(All!$V168="P8",All!$AE168="RMS"),Ruler!AA$21,IF(AND(All!$V168="P9",All!$AE168="RMS"),Ruler!AA$22,IF(AND(All!$V168="P1",All!$AE168="RSS"),Ruler!AA$6,IF(AND(All!$V168="P2",All!$AE168="RSS"),Ruler!AA$23,IF(AND(All!$V168="P3",All!$AE168="RSS"),Ruler!AA$24,IF(AND(All!$V168="P4",All!$AE168="RSS"),Ruler!AA$25,IF(AND(All!$V168="P5",All!$AE168="RSS"),Ruler!AA$26,IF(AND(All!$V168="P6",All!$AE168="RSS"),Ruler!AA$27,IF(AND(All!$V168="P7",All!$AE168="RSS"),Ruler!AA$28,IF(AND(All!$V168="P8",All!$AE168="RSS"),Ruler!AA$29,IF(AND(All!$V168="P9",All!$AE168="RSS"),Ruler!AA$30,0)))))))))))))))))))))))))))</f>
        <v>1</v>
      </c>
      <c r="CI168" s="325">
        <f>IF(AND(All!$V168="P1",All!$AE168="RDP"),Ruler!AB$6,IF(AND(All!$V168="P2",All!$AE168="RDP"),Ruler!AB$7,IF(AND(All!$V168="P3",All!$AE168="RDP"),Ruler!AB$8,IF(AND(All!$V168="P4",All!$AE168="RDP"),Ruler!AB$9,IF(AND(All!$V168="P5",All!$AE168="RDP"),Ruler!AB$10,IF(AND(All!$V168="P6",All!$AE168="RDP"),Ruler!AB$11,IF(AND(All!$V168="P7",All!$AE168="RDP"),Ruler!AB$12,IF(AND(All!$V168="P8",All!$AE168="RDP"),Ruler!AB$13,IF(AND(All!$V168="P9",All!$AE168="RDP"),Ruler!AB$14,IF(AND(All!$V168="P1",All!$AE168="RMS"),Ruler!AB$6,IF(AND(All!$V168="P2",All!$AE168="RMS"),Ruler!AB$15,IF(AND(All!$V168="P3",All!$AE168="RMS"),Ruler!AB$16,IF(AND(All!$V168="P4",All!$AE168="RMS"),Ruler!AB$17,IF(AND(All!$V168="P5",All!$AE168="RMS"),Ruler!AB$18,IF(AND(All!$V168="P6",All!$AE168="RMS"),Ruler!AB$19,IF(AND(All!$V168="P7",All!$AE168="RMS"),Ruler!AB$20,IF(AND(All!$V168="P8",All!$AE168="RMS"),Ruler!AB$21,IF(AND(All!$V168="P9",All!$AE168="RMS"),Ruler!AB$22,IF(AND(All!$V168="P1",All!$AE168="RSS"),Ruler!AB$6,IF(AND(All!$V168="P2",All!$AE168="RSS"),Ruler!AB$23,IF(AND(All!$V168="P3",All!$AE168="RSS"),Ruler!AB$24,IF(AND(All!$V168="P4",All!$AE168="RSS"),Ruler!AB$25,IF(AND(All!$V168="P5",All!$AE168="RSS"),Ruler!AB$26,IF(AND(All!$V168="P6",All!$AE168="RSS"),Ruler!AB$27,IF(AND(All!$V168="P7",All!$AE168="RSS"),Ruler!AB$28,IF(AND(All!$V168="P8",All!$AE168="RSS"),Ruler!AB$29,IF(AND(All!$V168="P9",All!$AE168="RSS"),Ruler!AB$30,0)))))))))))))))))))))))))))</f>
        <v>1</v>
      </c>
      <c r="CJ168" s="377">
        <f>Table9[[#This Row],[R-B1]]-Table9[[#This Row],[B1]]</f>
        <v>1</v>
      </c>
      <c r="CK168" s="378">
        <f>Table9[[#This Row],[R-B2]]-Table9[[#This Row],[B2]]</f>
        <v>1</v>
      </c>
      <c r="CL168" s="378">
        <f>Table9[[#This Row],[R-B3]]-Table9[[#This Row],[B3]]</f>
        <v>1</v>
      </c>
      <c r="CM168" s="378">
        <f>Table9[[#This Row],[R-B4]]-Table9[[#This Row],[B4]]</f>
        <v>0</v>
      </c>
      <c r="CN168" s="378">
        <f>Table9[[#This Row],[R-B5]]-Table9[[#This Row],[B5]]</f>
        <v>0</v>
      </c>
      <c r="CO168" s="378">
        <f>Table9[[#This Row],[R-B6]]-Table9[[#This Row],[B6]]</f>
        <v>0</v>
      </c>
      <c r="CP168" s="378">
        <f>Table9[[#This Row],[R-B7]]-Table9[[#This Row],[B7]]</f>
        <v>0</v>
      </c>
      <c r="CQ168" s="378">
        <f>Table9[[#This Row],[R-B8]]-Table9[[#This Row],[B8]]</f>
        <v>0</v>
      </c>
      <c r="CR168" s="378">
        <f>Table9[[#This Row],[R-B9]]-Table9[[#This Row],[B9]]</f>
        <v>0</v>
      </c>
      <c r="CS168" s="378">
        <f>Table9[[#This Row],[R-B10]]-Table9[[#This Row],[B10]]</f>
        <v>0</v>
      </c>
      <c r="CT168" s="378">
        <f>Table9[[#This Row],[R-B11]]-Table9[[#This Row],[B11]]</f>
        <v>0</v>
      </c>
      <c r="CU168" s="378">
        <f>Table9[[#This Row],[R-B12]]-Table9[[#This Row],[B12]]</f>
        <v>1</v>
      </c>
      <c r="CV168" s="378">
        <f>Table9[[#This Row],[R-K1]]-Table9[[#This Row],[K1]]</f>
        <v>1</v>
      </c>
      <c r="CW168" s="378">
        <f>Table9[[#This Row],[R-K2]]-Table9[[#This Row],[K2]]</f>
        <v>0</v>
      </c>
      <c r="CX168" s="378">
        <f>Table9[[#This Row],[R-K3]]-Table9[[#This Row],[K3]]</f>
        <v>0</v>
      </c>
      <c r="CY168" s="378">
        <f>Table9[[#This Row],[R-K4]]-Table9[[#This Row],[K4]]</f>
        <v>0</v>
      </c>
      <c r="CZ168" s="378">
        <f>Table9[[#This Row],[R-K5]]-Table9[[#This Row],[K5]]</f>
        <v>0</v>
      </c>
      <c r="DA168" s="378">
        <f>Table9[[#This Row],[R-P1]]-Table9[[#This Row],[P1]]</f>
        <v>0</v>
      </c>
      <c r="DB168" s="378">
        <f>Table9[[#This Row],[R-P2]]-Table9[[#This Row],[P2]]</f>
        <v>0</v>
      </c>
      <c r="DC168" s="378">
        <f>Table9[[#This Row],[R-P3]]-Table9[[#This Row],[P3]]</f>
        <v>0</v>
      </c>
      <c r="DD168" s="378">
        <f>Table9[[#This Row],[R-P4]]-Table9[[#This Row],[P4]]</f>
        <v>0</v>
      </c>
      <c r="DE168" s="378">
        <f>Table9[[#This Row],[R-P5]]-Table9[[#This Row],[P5]]</f>
        <v>1</v>
      </c>
      <c r="DF168" s="378">
        <f>Table9[[#This Row],[R-E1]]-Table9[[#This Row],[E1]]</f>
        <v>0</v>
      </c>
      <c r="DG168" s="379">
        <f>Table9[[#This Row],[R-E2]]-Table9[[#This Row],[E2]]</f>
        <v>0</v>
      </c>
      <c r="DH168" s="323">
        <f>COUNTIF(Table9[[#This Row],[G-B1]:[G-B12]],"&lt;=0")/12*100</f>
        <v>66.666666666666657</v>
      </c>
      <c r="DI168" s="43">
        <f>COUNTIF(Table9[[#This Row],[G-K1]:[G-K5]],"&lt;=0")/5*100</f>
        <v>80</v>
      </c>
      <c r="DJ168" s="43">
        <f>COUNTIF(Table9[[#This Row],[G-P1]:[G-P5]],"&lt;=0")/5*100</f>
        <v>80</v>
      </c>
      <c r="DK168" s="43">
        <f>COUNTIF(Table9[[#This Row],[G-E1]:[G-E2]],"&lt;=0")/2*100</f>
        <v>100</v>
      </c>
      <c r="DL168" s="450">
        <f>IF(AE168="RDP",(COUNTIF(Table9[[#This Row],[G-B3]],"&lt;=0")+COUNTIF(Table9[[#This Row],[G-B4]],"&lt;=0")+COUNTIF(Table9[[#This Row],[G-B7]],"&lt;=0")+COUNTIF(Table9[[#This Row],[G-B11]],"&lt;=0")+COUNTIF(Table9[[#This Row],[G-K2]],"&lt;=0"))/5*100,IF(AE168="RMS",(COUNTIF(Table9[[#This Row],[G-B4]],"&lt;=0")+COUNTIF(Table9[[#This Row],[G-B5]],"&lt;=0")+COUNTIF(Table9[[#This Row],[G-B10]],"&lt;=0")+COUNTIF(Table9[[#This Row],[G-B12]],"&lt;=0")+COUNTIF(Table9[[#This Row],[G-K2]],"&lt;=0"))/5*100,IF(AE168="RSS",(COUNTIF(Table9[[#This Row],[G-B1]],"&lt;=0")+COUNTIF(Table9[[#This Row],[G-B2]],"&lt;=0")+COUNTIF(Table9[[#This Row],[G-B6]],"&lt;=0")+COUNTIF(Table9[[#This Row],[G-B11]],"&lt;=0")+COUNTIF(Table9[[#This Row],[G-B12]],"&lt;=0"))/5*100,0)))</f>
        <v>80</v>
      </c>
      <c r="DM168" s="381">
        <v>83</v>
      </c>
      <c r="DN168" s="381">
        <v>80</v>
      </c>
      <c r="DO168" s="381">
        <v>80</v>
      </c>
      <c r="DP168" s="381">
        <v>100</v>
      </c>
      <c r="DQ168" s="381">
        <v>100</v>
      </c>
      <c r="DR168" s="380">
        <v>17</v>
      </c>
      <c r="DS168" s="381">
        <v>20</v>
      </c>
      <c r="DT168" s="381">
        <v>40</v>
      </c>
      <c r="DU168" s="381">
        <v>0</v>
      </c>
      <c r="DV168" s="381">
        <v>0</v>
      </c>
      <c r="DW168" s="380">
        <v>17</v>
      </c>
      <c r="DX168" s="381">
        <v>0</v>
      </c>
      <c r="DY168" s="381">
        <v>0</v>
      </c>
      <c r="DZ168" s="381">
        <v>0</v>
      </c>
      <c r="EA168" s="382">
        <v>0</v>
      </c>
      <c r="EB168" s="335" t="s">
        <v>196</v>
      </c>
      <c r="EC168" s="324" t="s">
        <v>782</v>
      </c>
      <c r="ED168" s="324" t="s">
        <v>1388</v>
      </c>
      <c r="EE168" s="338"/>
    </row>
    <row r="169" spans="2:135" ht="58.5" hidden="1" thickBot="1" x14ac:dyDescent="0.35">
      <c r="B169" s="282">
        <v>174</v>
      </c>
      <c r="C169" s="42" t="s">
        <v>134</v>
      </c>
      <c r="D169" s="45">
        <v>46163</v>
      </c>
      <c r="E169" s="44" t="s">
        <v>1389</v>
      </c>
      <c r="F169" s="43">
        <v>1049523</v>
      </c>
      <c r="G169" s="357">
        <f t="shared" ca="1" si="9"/>
        <v>31.812691143455108</v>
      </c>
      <c r="H169" s="283">
        <v>34704</v>
      </c>
      <c r="I169" s="43" t="s">
        <v>136</v>
      </c>
      <c r="J169" s="43" t="s">
        <v>137</v>
      </c>
      <c r="K169" s="43" t="s">
        <v>138</v>
      </c>
      <c r="L169" s="43" t="s">
        <v>180</v>
      </c>
      <c r="M169" s="42" t="s">
        <v>204</v>
      </c>
      <c r="N169" s="43" t="s">
        <v>276</v>
      </c>
      <c r="O169" s="43" t="s">
        <v>142</v>
      </c>
      <c r="P169" s="44" t="s">
        <v>1390</v>
      </c>
      <c r="Q169" s="43" t="s">
        <v>144</v>
      </c>
      <c r="R169" s="282" t="s">
        <v>185</v>
      </c>
      <c r="S169" s="45">
        <v>43236</v>
      </c>
      <c r="T169" s="286">
        <f t="shared" ca="1" si="11"/>
        <v>8.4277777777777771</v>
      </c>
      <c r="U169" s="46">
        <f ca="1">Table9[[#This Row],[Years in PET]]-3</f>
        <v>5.4277777777777771</v>
      </c>
      <c r="V169" s="43" t="s">
        <v>57</v>
      </c>
      <c r="W169" s="46"/>
      <c r="X169" s="46">
        <f ca="1">($T$1-Table9[[#This Row],[Date of Appointment to Current Grade]])/365</f>
        <v>1.2209103215372985</v>
      </c>
      <c r="Y169" s="45">
        <v>45870</v>
      </c>
      <c r="Z169" s="43" t="s">
        <v>187</v>
      </c>
      <c r="AA169" s="45">
        <v>45383</v>
      </c>
      <c r="AB169" s="46">
        <f ca="1">($T$1-Table9[[#This Row],[Date in Position]])/365</f>
        <v>2.555156896879764</v>
      </c>
      <c r="AC169" s="43" t="s">
        <v>146</v>
      </c>
      <c r="AD169" s="45">
        <v>45809</v>
      </c>
      <c r="AE169" s="43"/>
      <c r="AF169" s="43" t="s">
        <v>163</v>
      </c>
      <c r="AG169" s="47" t="s">
        <v>1391</v>
      </c>
      <c r="AH169" s="47" t="s">
        <v>1392</v>
      </c>
      <c r="AI169" s="47" t="s">
        <v>1393</v>
      </c>
      <c r="AJ169" s="42" t="s">
        <v>1394</v>
      </c>
      <c r="AK169" s="48" t="s">
        <v>1395</v>
      </c>
      <c r="AL169" s="42" t="s">
        <v>153</v>
      </c>
      <c r="AM169" s="369" t="s">
        <v>1396</v>
      </c>
      <c r="AN169" s="323">
        <v>2</v>
      </c>
      <c r="AO169" s="43">
        <v>1</v>
      </c>
      <c r="AP169" s="43">
        <v>1</v>
      </c>
      <c r="AQ169" s="43">
        <v>2</v>
      </c>
      <c r="AR169" s="43">
        <v>2</v>
      </c>
      <c r="AS169" s="43">
        <v>2</v>
      </c>
      <c r="AT169" s="43">
        <v>2</v>
      </c>
      <c r="AU169" s="43">
        <v>2</v>
      </c>
      <c r="AV169" s="43">
        <v>2</v>
      </c>
      <c r="AW169" s="43">
        <v>1</v>
      </c>
      <c r="AX169" s="43">
        <v>2</v>
      </c>
      <c r="AY169" s="43">
        <v>1</v>
      </c>
      <c r="AZ169" s="43">
        <v>2</v>
      </c>
      <c r="BA169" s="43">
        <v>2</v>
      </c>
      <c r="BB169" s="43">
        <v>0</v>
      </c>
      <c r="BC169" s="43">
        <v>1</v>
      </c>
      <c r="BD169" s="43">
        <v>0</v>
      </c>
      <c r="BE169" s="43">
        <v>1</v>
      </c>
      <c r="BF169" s="43">
        <v>1</v>
      </c>
      <c r="BG169" s="43">
        <v>2</v>
      </c>
      <c r="BH169" s="43">
        <v>0</v>
      </c>
      <c r="BI169" s="43">
        <v>0</v>
      </c>
      <c r="BJ169" s="43">
        <v>0</v>
      </c>
      <c r="BK169" s="328">
        <v>0</v>
      </c>
      <c r="BL169" s="325">
        <f>IF(AND(All!$V169="P1",All!$AE169="RDP"),Ruler!E$6,IF(AND(All!$V169="P2",All!$AE169="RDP"),Ruler!E$7,IF(AND(All!$V169="P3",All!$AE169="RDP"),Ruler!E$8,IF(AND(All!$V169="P4",All!$AE169="RDP"),Ruler!E$9,IF(AND(All!$V169="P5",All!$AE169="RDP"),Ruler!E$10,IF(AND(All!$V169="P6",All!$AE169="RDP"),Ruler!E$11,IF(AND(All!$V169="P7",All!$AE169="RDP"),Ruler!E$12,IF(AND(All!$V169="P8",All!$AE169="RDP"),Ruler!E$13,IF(AND(All!$V169="P9",All!$AE169="RDP"),Ruler!E$14,IF(AND(All!$V169="P1",All!$AE169="RMS"),Ruler!E$6,IF(AND(All!$V169="P2",All!$AE169="RMS"),Ruler!E$15,IF(AND(All!$V169="P3",All!$AE169="RMS"),Ruler!E$16,IF(AND(All!$V169="P4",All!$AE169="RMS"),Ruler!E$17,IF(AND(All!$V169="P5",All!$AE169="RMS"),Ruler!E$18,IF(AND(All!$V169="P6",All!$AE169="RMS"),Ruler!E$19,IF(AND(All!$V169="P7",All!$AE169="RMS"),Ruler!E$20,IF(AND(All!$V169="P8",All!$AE169="RMS"),Ruler!E$21,IF(AND(All!$V169="P9",All!$AE169="RMS"),Ruler!E$22,IF(AND(All!$V169="P1",All!$AE169="RSS"),Ruler!E$6,IF(AND(All!$V169="P2",All!$AE169="RSS"),Ruler!E$23,IF(AND(All!$V169="P3",All!$AE169="RSS"),Ruler!E$24,IF(AND(All!$V169="P4",All!$AE169="RSS"),Ruler!E$25,IF(AND(All!$V169="P5",All!$AE169="RSS"),Ruler!E$26,IF(AND(All!$V169="P6",All!$AE169="RSS"),Ruler!E$27,IF(AND(All!$V169="P7",All!$AE169="RSS"),Ruler!E$28,IF(AND(All!$V169="P8",All!$AE169="RSS"),Ruler!E$29,IF(AND(All!$V169="P9",All!$AE169="RSS"),Ruler!E$30,0)))))))))))))))))))))))))))</f>
        <v>0</v>
      </c>
      <c r="BM169" s="325">
        <f>IF(AND(All!$V169="P1",All!$AE169="RDP"),Ruler!F$6,IF(AND(All!$V169="P2",All!$AE169="RDP"),Ruler!F$7,IF(AND(All!$V169="P3",All!$AE169="RDP"),Ruler!F$8,IF(AND(All!$V169="P4",All!$AE169="RDP"),Ruler!F$9,IF(AND(All!$V169="P5",All!$AE169="RDP"),Ruler!F$10,IF(AND(All!$V169="P6",All!$AE169="RDP"),Ruler!F$11,IF(AND(All!$V169="P7",All!$AE169="RDP"),Ruler!F$12,IF(AND(All!$V169="P8",All!$AE169="RDP"),Ruler!F$13,IF(AND(All!$V169="P9",All!$AE169="RDP"),Ruler!F$14,IF(AND(All!$V169="P1",All!$AE169="RMS"),Ruler!F$6,IF(AND(All!$V169="P2",All!$AE169="RMS"),Ruler!F$15,IF(AND(All!$V169="P3",All!$AE169="RMS"),Ruler!F$16,IF(AND(All!$V169="P4",All!$AE169="RMS"),Ruler!F$17,IF(AND(All!$V169="P5",All!$AE169="RMS"),Ruler!F$18,IF(AND(All!$V169="P6",All!$AE169="RMS"),Ruler!F$19,IF(AND(All!$V169="P7",All!$AE169="RMS"),Ruler!F$20,IF(AND(All!$V169="P8",All!$AE169="RMS"),Ruler!F$21,IF(AND(All!$V169="P9",All!$AE169="RMS"),Ruler!F$22,IF(AND(All!$V169="P1",All!$AE169="RSS"),Ruler!F$6,IF(AND(All!$V169="P2",All!$AE169="RSS"),Ruler!F$23,IF(AND(All!$V169="P3",All!$AE169="RSS"),Ruler!F$24,IF(AND(All!$V169="P4",All!$AE169="RSS"),Ruler!F$25,IF(AND(All!$V169="P5",All!$AE169="RSS"),Ruler!F$26,IF(AND(All!$V169="P6",All!$AE169="RSS"),Ruler!F$27,IF(AND(All!$V169="P7",All!$AE169="RSS"),Ruler!F$28,IF(AND(All!$V169="P8",All!$AE169="RSS"),Ruler!F$29,IF(AND(All!$V169="P9",All!$AE169="RSS"),Ruler!F$30,0)))))))))))))))))))))))))))</f>
        <v>0</v>
      </c>
      <c r="BN169" s="325">
        <f>IF(AND(All!$V169="P1",All!$AE169="RDP"),Ruler!G$6,IF(AND(All!$V169="P2",All!$AE169="RDP"),Ruler!G$7,IF(AND(All!$V169="P3",All!$AE169="RDP"),Ruler!G$8,IF(AND(All!$V169="P4",All!$AE169="RDP"),Ruler!G$9,IF(AND(All!$V169="P5",All!$AE169="RDP"),Ruler!G$10,IF(AND(All!$V169="P6",All!$AE169="RDP"),Ruler!G$11,IF(AND(All!$V169="P7",All!$AE169="RDP"),Ruler!G$12,IF(AND(All!$V169="P8",All!$AE169="RDP"),Ruler!G$13,IF(AND(All!$V169="P9",All!$AE169="RDP"),Ruler!G$14,IF(AND(All!$V169="P1",All!$AE169="RMS"),Ruler!G$6,IF(AND(All!$V169="P2",All!$AE169="RMS"),Ruler!G$15,IF(AND(All!$V169="P3",All!$AE169="RMS"),Ruler!G$16,IF(AND(All!$V169="P4",All!$AE169="RMS"),Ruler!G$17,IF(AND(All!$V169="P5",All!$AE169="RMS"),Ruler!G$18,IF(AND(All!$V169="P6",All!$AE169="RMS"),Ruler!G$19,IF(AND(All!$V169="P7",All!$AE169="RMS"),Ruler!G$20,IF(AND(All!$V169="P8",All!$AE169="RMS"),Ruler!G$21,IF(AND(All!$V169="P9",All!$AE169="RMS"),Ruler!G$22,IF(AND(All!$V169="P1",All!$AE169="RSS"),Ruler!G$6,IF(AND(All!$V169="P2",All!$AE169="RSS"),Ruler!G$23,IF(AND(All!$V169="P3",All!$AE169="RSS"),Ruler!G$24,IF(AND(All!$V169="P4",All!$AE169="RSS"),Ruler!G$25,IF(AND(All!$V169="P5",All!$AE169="RSS"),Ruler!G$26,IF(AND(All!$V169="P6",All!$AE169="RSS"),Ruler!G$27,IF(AND(All!$V169="P7",All!$AE169="RSS"),Ruler!G$28,IF(AND(All!$V169="P8",All!$AE169="RSS"),Ruler!G$29,IF(AND(All!$V169="P9",All!$AE169="RSS"),Ruler!G$30,0)))))))))))))))))))))))))))</f>
        <v>0</v>
      </c>
      <c r="BO169" s="325">
        <f>IF(AND(All!$V169="P1",All!$AE169="RDP"),Ruler!H$6,IF(AND(All!$V169="P2",All!$AE169="RDP"),Ruler!H$7,IF(AND(All!$V169="P3",All!$AE169="RDP"),Ruler!H$8,IF(AND(All!$V169="P4",All!$AE169="RDP"),Ruler!H$9,IF(AND(All!$V169="P5",All!$AE169="RDP"),Ruler!H$10,IF(AND(All!$V169="P6",All!$AE169="RDP"),Ruler!H$11,IF(AND(All!$V169="P7",All!$AE169="RDP"),Ruler!H$12,IF(AND(All!$V169="P8",All!$AE169="RDP"),Ruler!H$13,IF(AND(All!$V169="P9",All!$AE169="RDP"),Ruler!H$14,IF(AND(All!$V169="P1",All!$AE169="RMS"),Ruler!H$6,IF(AND(All!$V169="P2",All!$AE169="RMS"),Ruler!H$15,IF(AND(All!$V169="P3",All!$AE169="RMS"),Ruler!H$16,IF(AND(All!$V169="P4",All!$AE169="RMS"),Ruler!H$17,IF(AND(All!$V169="P5",All!$AE169="RMS"),Ruler!H$18,IF(AND(All!$V169="P6",All!$AE169="RMS"),Ruler!H$19,IF(AND(All!$V169="P7",All!$AE169="RMS"),Ruler!H$20,IF(AND(All!$V169="P8",All!$AE169="RMS"),Ruler!H$21,IF(AND(All!$V169="P9",All!$AE169="RMS"),Ruler!H$22,IF(AND(All!$V169="P1",All!$AE169="RSS"),Ruler!H$6,IF(AND(All!$V169="P2",All!$AE169="RSS"),Ruler!H$23,IF(AND(All!$V169="P3",All!$AE169="RSS"),Ruler!H$24,IF(AND(All!$V169="P4",All!$AE169="RSS"),Ruler!H$25,IF(AND(All!$V169="P5",All!$AE169="RSS"),Ruler!H$26,IF(AND(All!$V169="P6",All!$AE169="RSS"),Ruler!H$27,IF(AND(All!$V169="P7",All!$AE169="RSS"),Ruler!H$28,IF(AND(All!$V169="P8",All!$AE169="RSS"),Ruler!H$29,IF(AND(All!$V169="P9",All!$AE169="RSS"),Ruler!H$30,0)))))))))))))))))))))))))))</f>
        <v>0</v>
      </c>
      <c r="BP169" s="325">
        <f>IF(AND(All!$V169="P1",All!$AE169="RDP"),Ruler!I$6,IF(AND(All!$V169="P2",All!$AE169="RDP"),Ruler!I$7,IF(AND(All!$V169="P3",All!$AE169="RDP"),Ruler!I$8,IF(AND(All!$V169="P4",All!$AE169="RDP"),Ruler!I$9,IF(AND(All!$V169="P5",All!$AE169="RDP"),Ruler!I$10,IF(AND(All!$V169="P6",All!$AE169="RDP"),Ruler!I$11,IF(AND(All!$V169="P7",All!$AE169="RDP"),Ruler!I$12,IF(AND(All!$V169="P8",All!$AE169="RDP"),Ruler!I$13,IF(AND(All!$V169="P9",All!$AE169="RDP"),Ruler!I$14,IF(AND(All!$V169="P1",All!$AE169="RMS"),Ruler!I$6,IF(AND(All!$V169="P2",All!$AE169="RMS"),Ruler!I$15,IF(AND(All!$V169="P3",All!$AE169="RMS"),Ruler!I$16,IF(AND(All!$V169="P4",All!$AE169="RMS"),Ruler!I$17,IF(AND(All!$V169="P5",All!$AE169="RMS"),Ruler!I$18,IF(AND(All!$V169="P6",All!$AE169="RMS"),Ruler!I$19,IF(AND(All!$V169="P7",All!$AE169="RMS"),Ruler!I$20,IF(AND(All!$V169="P8",All!$AE169="RMS"),Ruler!I$21,IF(AND(All!$V169="P9",All!$AE169="RMS"),Ruler!I$22,IF(AND(All!$V169="P1",All!$AE169="RSS"),Ruler!I$6,IF(AND(All!$V169="P2",All!$AE169="RSS"),Ruler!I$23,IF(AND(All!$V169="P3",All!$AE169="RSS"),Ruler!I$24,IF(AND(All!$V169="P4",All!$AE169="RSS"),Ruler!I$25,IF(AND(All!$V169="P5",All!$AE169="RSS"),Ruler!I$26,IF(AND(All!$V169="P6",All!$AE169="RSS"),Ruler!I$27,IF(AND(All!$V169="P7",All!$AE169="RSS"),Ruler!I$28,IF(AND(All!$V169="P8",All!$AE169="RSS"),Ruler!I$29,IF(AND(All!$V169="P9",All!$AE169="RSS"),Ruler!I$30,0)))))))))))))))))))))))))))</f>
        <v>0</v>
      </c>
      <c r="BQ169" s="325">
        <f>IF(AND(All!$V169="P1",All!$AE169="RDP"),Ruler!J$6,IF(AND(All!$V169="P2",All!$AE169="RDP"),Ruler!J$7,IF(AND(All!$V169="P3",All!$AE169="RDP"),Ruler!J$8,IF(AND(All!$V169="P4",All!$AE169="RDP"),Ruler!J$9,IF(AND(All!$V169="P5",All!$AE169="RDP"),Ruler!J$10,IF(AND(All!$V169="P6",All!$AE169="RDP"),Ruler!J$11,IF(AND(All!$V169="P7",All!$AE169="RDP"),Ruler!J$12,IF(AND(All!$V169="P8",All!$AE169="RDP"),Ruler!J$13,IF(AND(All!$V169="P9",All!$AE169="RDP"),Ruler!J$14,IF(AND(All!$V169="P1",All!$AE169="RMS"),Ruler!J$6,IF(AND(All!$V169="P2",All!$AE169="RMS"),Ruler!J$15,IF(AND(All!$V169="P3",All!$AE169="RMS"),Ruler!J$16,IF(AND(All!$V169="P4",All!$AE169="RMS"),Ruler!J$17,IF(AND(All!$V169="P5",All!$AE169="RMS"),Ruler!J$18,IF(AND(All!$V169="P6",All!$AE169="RMS"),Ruler!J$19,IF(AND(All!$V169="P7",All!$AE169="RMS"),Ruler!J$20,IF(AND(All!$V169="P8",All!$AE169="RMS"),Ruler!J$21,IF(AND(All!$V169="P9",All!$AE169="RMS"),Ruler!J$22,IF(AND(All!$V169="P1",All!$AE169="RSS"),Ruler!J$6,IF(AND(All!$V169="P2",All!$AE169="RSS"),Ruler!J$23,IF(AND(All!$V169="P3",All!$AE169="RSS"),Ruler!J$24,IF(AND(All!$V169="P4",All!$AE169="RSS"),Ruler!J$25,IF(AND(All!$V169="P5",All!$AE169="RSS"),Ruler!J$26,IF(AND(All!$V169="P6",All!$AE169="RSS"),Ruler!J$27,IF(AND(All!$V169="P7",All!$AE169="RSS"),Ruler!J$28,IF(AND(All!$V169="P8",All!$AE169="RSS"),Ruler!J$29,IF(AND(All!$V169="P9",All!$AE169="RSS"),Ruler!J$30,0)))))))))))))))))))))))))))</f>
        <v>0</v>
      </c>
      <c r="BR169" s="325">
        <f>IF(AND(All!$V169="P1",All!$AE169="RDP"),Ruler!K$6,IF(AND(All!$V169="P2",All!$AE169="RDP"),Ruler!K$7,IF(AND(All!$V169="P3",All!$AE169="RDP"),Ruler!K$8,IF(AND(All!$V169="P4",All!$AE169="RDP"),Ruler!K$9,IF(AND(All!$V169="P5",All!$AE169="RDP"),Ruler!K$10,IF(AND(All!$V169="P6",All!$AE169="RDP"),Ruler!K$11,IF(AND(All!$V169="P7",All!$AE169="RDP"),Ruler!K$12,IF(AND(All!$V169="P8",All!$AE169="RDP"),Ruler!K$13,IF(AND(All!$V169="P9",All!$AE169="RDP"),Ruler!K$14,IF(AND(All!$V169="P1",All!$AE169="RMS"),Ruler!K$6,IF(AND(All!$V169="P2",All!$AE169="RMS"),Ruler!K$15,IF(AND(All!$V169="P3",All!$AE169="RMS"),Ruler!K$16,IF(AND(All!$V169="P4",All!$AE169="RMS"),Ruler!K$17,IF(AND(All!$V169="P5",All!$AE169="RMS"),Ruler!K$18,IF(AND(All!$V169="P6",All!$AE169="RMS"),Ruler!K$19,IF(AND(All!$V169="P7",All!$AE169="RMS"),Ruler!K$20,IF(AND(All!$V169="P8",All!$AE169="RMS"),Ruler!K$21,IF(AND(All!$V169="P9",All!$AE169="RMS"),Ruler!K$22,IF(AND(All!$V169="P1",All!$AE169="RSS"),Ruler!K$6,IF(AND(All!$V169="P2",All!$AE169="RSS"),Ruler!K$23,IF(AND(All!$V169="P3",All!$AE169="RSS"),Ruler!K$24,IF(AND(All!$V169="P4",All!$AE169="RSS"),Ruler!K$25,IF(AND(All!$V169="P5",All!$AE169="RSS"),Ruler!K$26,IF(AND(All!$V169="P6",All!$AE169="RSS"),Ruler!K$27,IF(AND(All!$V169="P7",All!$AE169="RSS"),Ruler!K$28,IF(AND(All!$V169="P8",All!$AE169="RSS"),Ruler!K$29,IF(AND(All!$V169="P9",All!$AE169="RSS"),Ruler!K$30,0)))))))))))))))))))))))))))</f>
        <v>0</v>
      </c>
      <c r="BS169" s="325">
        <f>IF(AND(All!$V169="P1",All!$AE169="RDP"),Ruler!L$6,IF(AND(All!$V169="P2",All!$AE169="RDP"),Ruler!L$7,IF(AND(All!$V169="P3",All!$AE169="RDP"),Ruler!L$8,IF(AND(All!$V169="P4",All!$AE169="RDP"),Ruler!L$9,IF(AND(All!$V169="P5",All!$AE169="RDP"),Ruler!L$10,IF(AND(All!$V169="P6",All!$AE169="RDP"),Ruler!L$11,IF(AND(All!$V169="P7",All!$AE169="RDP"),Ruler!L$12,IF(AND(All!$V169="P8",All!$AE169="RDP"),Ruler!L$13,IF(AND(All!$V169="P9",All!$AE169="RDP"),Ruler!L$14,IF(AND(All!$V169="P1",All!$AE169="RMS"),Ruler!L$6,IF(AND(All!$V169="P2",All!$AE169="RMS"),Ruler!L$15,IF(AND(All!$V169="P3",All!$AE169="RMS"),Ruler!L$16,IF(AND(All!$V169="P4",All!$AE169="RMS"),Ruler!L$17,IF(AND(All!$V169="P5",All!$AE169="RMS"),Ruler!L$18,IF(AND(All!$V169="P6",All!$AE169="RMS"),Ruler!L$19,IF(AND(All!$V169="P7",All!$AE169="RMS"),Ruler!L$20,IF(AND(All!$V169="P8",All!$AE169="RMS"),Ruler!L$21,IF(AND(All!$V169="P9",All!$AE169="RMS"),Ruler!L$22,IF(AND(All!$V169="P1",All!$AE169="RSS"),Ruler!L$6,IF(AND(All!$V169="P2",All!$AE169="RSS"),Ruler!L$23,IF(AND(All!$V169="P3",All!$AE169="RSS"),Ruler!L$24,IF(AND(All!$V169="P4",All!$AE169="RSS"),Ruler!L$25,IF(AND(All!$V169="P5",All!$AE169="RSS"),Ruler!L$26,IF(AND(All!$V169="P6",All!$AE169="RSS"),Ruler!L$27,IF(AND(All!$V169="P7",All!$AE169="RSS"),Ruler!L$28,IF(AND(All!$V169="P8",All!$AE169="RSS"),Ruler!L$29,IF(AND(All!$V169="P9",All!$AE169="RSS"),Ruler!L$30,0)))))))))))))))))))))))))))</f>
        <v>0</v>
      </c>
      <c r="BT169" s="325">
        <f>IF(AND(All!$V169="P1",All!$AE169="RDP"),Ruler!M$6,IF(AND(All!$V169="P2",All!$AE169="RDP"),Ruler!M$7,IF(AND(All!$V169="P3",All!$AE169="RDP"),Ruler!M$8,IF(AND(All!$V169="P4",All!$AE169="RDP"),Ruler!M$9,IF(AND(All!$V169="P5",All!$AE169="RDP"),Ruler!M$10,IF(AND(All!$V169="P6",All!$AE169="RDP"),Ruler!M$11,IF(AND(All!$V169="P7",All!$AE169="RDP"),Ruler!M$12,IF(AND(All!$V169="P8",All!$AE169="RDP"),Ruler!M$13,IF(AND(All!$V169="P9",All!$AE169="RDP"),Ruler!M$14,IF(AND(All!$V169="P1",All!$AE169="RMS"),Ruler!M$6,IF(AND(All!$V169="P2",All!$AE169="RMS"),Ruler!M$15,IF(AND(All!$V169="P3",All!$AE169="RMS"),Ruler!M$16,IF(AND(All!$V169="P4",All!$AE169="RMS"),Ruler!M$17,IF(AND(All!$V169="P5",All!$AE169="RMS"),Ruler!M$18,IF(AND(All!$V169="P6",All!$AE169="RMS"),Ruler!M$19,IF(AND(All!$V169="P7",All!$AE169="RMS"),Ruler!M$20,IF(AND(All!$V169="P8",All!$AE169="RMS"),Ruler!M$21,IF(AND(All!$V169="P9",All!$AE169="RMS"),Ruler!M$22,IF(AND(All!$V169="P1",All!$AE169="RSS"),Ruler!M$6,IF(AND(All!$V169="P2",All!$AE169="RSS"),Ruler!M$23,IF(AND(All!$V169="P3",All!$AE169="RSS"),Ruler!M$24,IF(AND(All!$V169="P4",All!$AE169="RSS"),Ruler!M$25,IF(AND(All!$V169="P5",All!$AE169="RSS"),Ruler!M$26,IF(AND(All!$V169="P6",All!$AE169="RSS"),Ruler!M$27,IF(AND(All!$V169="P7",All!$AE169="RSS"),Ruler!M$28,IF(AND(All!$V169="P8",All!$AE169="RSS"),Ruler!M$29,IF(AND(All!$V169="P9",All!$AE169="RSS"),Ruler!M$30,0)))))))))))))))))))))))))))</f>
        <v>0</v>
      </c>
      <c r="BU169" s="325">
        <f>IF(AND(All!$V169="P1",All!$AE169="RDP"),Ruler!N$6,IF(AND(All!$V169="P2",All!$AE169="RDP"),Ruler!N$7,IF(AND(All!$V169="P3",All!$AE169="RDP"),Ruler!N$8,IF(AND(All!$V169="P4",All!$AE169="RDP"),Ruler!N$9,IF(AND(All!$V169="P5",All!$AE169="RDP"),Ruler!N$10,IF(AND(All!$V169="P6",All!$AE169="RDP"),Ruler!N$11,IF(AND(All!$V169="P7",All!$AE169="RDP"),Ruler!N$12,IF(AND(All!$V169="P8",All!$AE169="RDP"),Ruler!N$13,IF(AND(All!$V169="P9",All!$AE169="RDP"),Ruler!N$14,IF(AND(All!$V169="P1",All!$AE169="RMS"),Ruler!N$6,IF(AND(All!$V169="P2",All!$AE169="RMS"),Ruler!N$15,IF(AND(All!$V169="P3",All!$AE169="RMS"),Ruler!N$16,IF(AND(All!$V169="P4",All!$AE169="RMS"),Ruler!N$17,IF(AND(All!$V169="P5",All!$AE169="RMS"),Ruler!N$18,IF(AND(All!$V169="P6",All!$AE169="RMS"),Ruler!N$19,IF(AND(All!$V169="P7",All!$AE169="RMS"),Ruler!N$20,IF(AND(All!$V169="P8",All!$AE169="RMS"),Ruler!N$21,IF(AND(All!$V169="P9",All!$AE169="RMS"),Ruler!N$22,IF(AND(All!$V169="P1",All!$AE169="RSS"),Ruler!N$6,IF(AND(All!$V169="P2",All!$AE169="RSS"),Ruler!N$23,IF(AND(All!$V169="P3",All!$AE169="RSS"),Ruler!N$24,IF(AND(All!$V169="P4",All!$AE169="RSS"),Ruler!N$25,IF(AND(All!$V169="P5",All!$AE169="RSS"),Ruler!N$26,IF(AND(All!$V169="P6",All!$AE169="RSS"),Ruler!N$27,IF(AND(All!$V169="P7",All!$AE169="RSS"),Ruler!N$28,IF(AND(All!$V169="P8",All!$AE169="RSS"),Ruler!N$29,IF(AND(All!$V169="P9",All!$AE169="RSS"),Ruler!N$30,0)))))))))))))))))))))))))))</f>
        <v>0</v>
      </c>
      <c r="BV169" s="325">
        <f>IF(AND(All!$V169="P1",All!$AE169="RDP"),Ruler!O$6,IF(AND(All!$V169="P2",All!$AE169="RDP"),Ruler!O$7,IF(AND(All!$V169="P3",All!$AE169="RDP"),Ruler!O$8,IF(AND(All!$V169="P4",All!$AE169="RDP"),Ruler!O$9,IF(AND(All!$V169="P5",All!$AE169="RDP"),Ruler!O$10,IF(AND(All!$V169="P6",All!$AE169="RDP"),Ruler!O$11,IF(AND(All!$V169="P7",All!$AE169="RDP"),Ruler!O$12,IF(AND(All!$V169="P8",All!$AE169="RDP"),Ruler!O$13,IF(AND(All!$V169="P9",All!$AE169="RDP"),Ruler!O$14,IF(AND(All!$V169="P1",All!$AE169="RMS"),Ruler!O$6,IF(AND(All!$V169="P2",All!$AE169="RMS"),Ruler!O$15,IF(AND(All!$V169="P3",All!$AE169="RMS"),Ruler!O$16,IF(AND(All!$V169="P4",All!$AE169="RMS"),Ruler!O$17,IF(AND(All!$V169="P5",All!$AE169="RMS"),Ruler!O$18,IF(AND(All!$V169="P6",All!$AE169="RMS"),Ruler!O$19,IF(AND(All!$V169="P7",All!$AE169="RMS"),Ruler!O$20,IF(AND(All!$V169="P8",All!$AE169="RMS"),Ruler!O$21,IF(AND(All!$V169="P9",All!$AE169="RMS"),Ruler!O$22,IF(AND(All!$V169="P1",All!$AE169="RSS"),Ruler!O$6,IF(AND(All!$V169="P2",All!$AE169="RSS"),Ruler!O$23,IF(AND(All!$V169="P3",All!$AE169="RSS"),Ruler!O$24,IF(AND(All!$V169="P4",All!$AE169="RSS"),Ruler!O$25,IF(AND(All!$V169="P5",All!$AE169="RSS"),Ruler!O$26,IF(AND(All!$V169="P6",All!$AE169="RSS"),Ruler!O$27,IF(AND(All!$V169="P7",All!$AE169="RSS"),Ruler!O$28,IF(AND(All!$V169="P8",All!$AE169="RSS"),Ruler!O$29,IF(AND(All!$V169="P9",All!$AE169="RSS"),Ruler!O$30,0)))))))))))))))))))))))))))</f>
        <v>0</v>
      </c>
      <c r="BW169" s="325">
        <f>IF(AND(All!$V169="P1",All!$AE169="RDP"),Ruler!P$6,IF(AND(All!$V169="P2",All!$AE169="RDP"),Ruler!P$7,IF(AND(All!$V169="P3",All!$AE169="RDP"),Ruler!P$8,IF(AND(All!$V169="P4",All!$AE169="RDP"),Ruler!P$9,IF(AND(All!$V169="P5",All!$AE169="RDP"),Ruler!P$10,IF(AND(All!$V169="P6",All!$AE169="RDP"),Ruler!P$11,IF(AND(All!$V169="P7",All!$AE169="RDP"),Ruler!P$12,IF(AND(All!$V169="P8",All!$AE169="RDP"),Ruler!P$13,IF(AND(All!$V169="P9",All!$AE169="RDP"),Ruler!P$14,IF(AND(All!$V169="P1",All!$AE169="RMS"),Ruler!P$6,IF(AND(All!$V169="P2",All!$AE169="RMS"),Ruler!P$15,IF(AND(All!$V169="P3",All!$AE169="RMS"),Ruler!P$16,IF(AND(All!$V169="P4",All!$AE169="RMS"),Ruler!P$17,IF(AND(All!$V169="P5",All!$AE169="RMS"),Ruler!P$18,IF(AND(All!$V169="P6",All!$AE169="RMS"),Ruler!P$19,IF(AND(All!$V169="P7",All!$AE169="RMS"),Ruler!P$20,IF(AND(All!$V169="P8",All!$AE169="RMS"),Ruler!P$21,IF(AND(All!$V169="P9",All!$AE169="RMS"),Ruler!P$22,IF(AND(All!$V169="P1",All!$AE169="RSS"),Ruler!P$6,IF(AND(All!$V169="P2",All!$AE169="RSS"),Ruler!P$23,IF(AND(All!$V169="P3",All!$AE169="RSS"),Ruler!P$24,IF(AND(All!$V169="P4",All!$AE169="RSS"),Ruler!P$25,IF(AND(All!$V169="P5",All!$AE169="RSS"),Ruler!P$26,IF(AND(All!$V169="P6",All!$AE169="RSS"),Ruler!P$27,IF(AND(All!$V169="P7",All!$AE169="RSS"),Ruler!P$28,IF(AND(All!$V169="P8",All!$AE169="RSS"),Ruler!P$29,IF(AND(All!$V169="P9",All!$AE169="RSS"),Ruler!P$30,0)))))))))))))))))))))))))))</f>
        <v>0</v>
      </c>
      <c r="BX169" s="325">
        <f>IF(AND(All!$V169="P1",All!$AE169="RDP"),Ruler!Q$6,IF(AND(All!$V169="P2",All!$AE169="RDP"),Ruler!Q$7,IF(AND(All!$V169="P3",All!$AE169="RDP"),Ruler!Q$8,IF(AND(All!$V169="P4",All!$AE169="RDP"),Ruler!Q$9,IF(AND(All!$V169="P5",All!$AE169="RDP"),Ruler!Q$10,IF(AND(All!$V169="P6",All!$AE169="RDP"),Ruler!Q$11,IF(AND(All!$V169="P7",All!$AE169="RDP"),Ruler!Q$12,IF(AND(All!$V169="P8",All!$AE169="RDP"),Ruler!Q$13,IF(AND(All!$V169="P9",All!$AE169="RDP"),Ruler!Q$14,IF(AND(All!$V169="P1",All!$AE169="RMS"),Ruler!Q$6,IF(AND(All!$V169="P2",All!$AE169="RMS"),Ruler!Q$15,IF(AND(All!$V169="P3",All!$AE169="RMS"),Ruler!Q$16,IF(AND(All!$V169="P4",All!$AE169="RMS"),Ruler!Q$17,IF(AND(All!$V169="P5",All!$AE169="RMS"),Ruler!Q$18,IF(AND(All!$V169="P6",All!$AE169="RMS"),Ruler!Q$19,IF(AND(All!$V169="P7",All!$AE169="RMS"),Ruler!Q$20,IF(AND(All!$V169="P8",All!$AE169="RMS"),Ruler!Q$21,IF(AND(All!$V169="P9",All!$AE169="RMS"),Ruler!Q$22,IF(AND(All!$V169="P1",All!$AE169="RSS"),Ruler!Q$6,IF(AND(All!$V169="P2",All!$AE169="RSS"),Ruler!Q$23,IF(AND(All!$V169="P3",All!$AE169="RSS"),Ruler!Q$24,IF(AND(All!$V169="P4",All!$AE169="RSS"),Ruler!Q$25,IF(AND(All!$V169="P5",All!$AE169="RSS"),Ruler!Q$26,IF(AND(All!$V169="P6",All!$AE169="RSS"),Ruler!Q$27,IF(AND(All!$V169="P7",All!$AE169="RSS"),Ruler!Q$28,IF(AND(All!$V169="P8",All!$AE169="RSS"),Ruler!Q$29,IF(AND(All!$V169="P9",All!$AE169="RSS"),Ruler!Q$30,0)))))))))))))))))))))))))))</f>
        <v>0</v>
      </c>
      <c r="BY169" s="325">
        <f>IF(AND(All!$V169="P1",All!$AE169="RDP"),Ruler!R$6,IF(AND(All!$V169="P2",All!$AE169="RDP"),Ruler!R$7,IF(AND(All!$V169="P3",All!$AE169="RDP"),Ruler!R$8,IF(AND(All!$V169="P4",All!$AE169="RDP"),Ruler!R$9,IF(AND(All!$V169="P5",All!$AE169="RDP"),Ruler!R$10,IF(AND(All!$V169="P6",All!$AE169="RDP"),Ruler!R$11,IF(AND(All!$V169="P7",All!$AE169="RDP"),Ruler!R$12,IF(AND(All!$V169="P8",All!$AE169="RDP"),Ruler!R$13,IF(AND(All!$V169="P9",All!$AE169="RDP"),Ruler!R$14,IF(AND(All!$V169="P1",All!$AE169="RMS"),Ruler!R$6,IF(AND(All!$V169="P2",All!$AE169="RMS"),Ruler!R$15,IF(AND(All!$V169="P3",All!$AE169="RMS"),Ruler!R$16,IF(AND(All!$V169="P4",All!$AE169="RMS"),Ruler!R$17,IF(AND(All!$V169="P5",All!$AE169="RMS"),Ruler!R$18,IF(AND(All!$V169="P6",All!$AE169="RMS"),Ruler!R$19,IF(AND(All!$V169="P7",All!$AE169="RMS"),Ruler!R$20,IF(AND(All!$V169="P8",All!$AE169="RMS"),Ruler!R$21,IF(AND(All!$V169="P9",All!$AE169="RMS"),Ruler!R$22,IF(AND(All!$V169="P1",All!$AE169="RSS"),Ruler!R$6,IF(AND(All!$V169="P2",All!$AE169="RSS"),Ruler!R$23,IF(AND(All!$V169="P3",All!$AE169="RSS"),Ruler!R$24,IF(AND(All!$V169="P4",All!$AE169="RSS"),Ruler!R$25,IF(AND(All!$V169="P5",All!$AE169="RSS"),Ruler!R$26,IF(AND(All!$V169="P6",All!$AE169="RSS"),Ruler!R$27,IF(AND(All!$V169="P7",All!$AE169="RSS"),Ruler!R$28,IF(AND(All!$V169="P8",All!$AE169="RSS"),Ruler!R$29,IF(AND(All!$V169="P9",All!$AE169="RSS"),Ruler!R$30,0)))))))))))))))))))))))))))</f>
        <v>0</v>
      </c>
      <c r="BZ169" s="325">
        <f>IF(AND(All!$V169="P1",All!$AE169="RDP"),Ruler!S$6,IF(AND(All!$V169="P2",All!$AE169="RDP"),Ruler!S$7,IF(AND(All!$V169="P3",All!$AE169="RDP"),Ruler!S$8,IF(AND(All!$V169="P4",All!$AE169="RDP"),Ruler!S$9,IF(AND(All!$V169="P5",All!$AE169="RDP"),Ruler!S$10,IF(AND(All!$V169="P6",All!$AE169="RDP"),Ruler!S$11,IF(AND(All!$V169="P7",All!$AE169="RDP"),Ruler!S$12,IF(AND(All!$V169="P8",All!$AE169="RDP"),Ruler!S$13,IF(AND(All!$V169="P9",All!$AE169="RDP"),Ruler!S$14,IF(AND(All!$V169="P1",All!$AE169="RMS"),Ruler!S$6,IF(AND(All!$V169="P2",All!$AE169="RMS"),Ruler!S$15,IF(AND(All!$V169="P3",All!$AE169="RMS"),Ruler!S$16,IF(AND(All!$V169="P4",All!$AE169="RMS"),Ruler!S$17,IF(AND(All!$V169="P5",All!$AE169="RMS"),Ruler!S$18,IF(AND(All!$V169="P6",All!$AE169="RMS"),Ruler!S$19,IF(AND(All!$V169="P7",All!$AE169="RMS"),Ruler!S$20,IF(AND(All!$V169="P8",All!$AE169="RMS"),Ruler!S$21,IF(AND(All!$V169="P9",All!$AE169="RMS"),Ruler!S$22,IF(AND(All!$V169="P1",All!$AE169="RSS"),Ruler!S$6,IF(AND(All!$V169="P2",All!$AE169="RSS"),Ruler!S$23,IF(AND(All!$V169="P3",All!$AE169="RSS"),Ruler!S$24,IF(AND(All!$V169="P4",All!$AE169="RSS"),Ruler!S$25,IF(AND(All!$V169="P5",All!$AE169="RSS"),Ruler!S$26,IF(AND(All!$V169="P6",All!$AE169="RSS"),Ruler!S$27,IF(AND(All!$V169="P7",All!$AE169="RSS"),Ruler!S$28,IF(AND(All!$V169="P8",All!$AE169="RSS"),Ruler!S$29,IF(AND(All!$V169="P9",All!$AE169="RSS"),Ruler!S$30,0)))))))))))))))))))))))))))</f>
        <v>0</v>
      </c>
      <c r="CA169" s="325">
        <f>IF(AND(All!$V169="P1",All!$AE169="RDP"),Ruler!T$6,IF(AND(All!$V169="P2",All!$AE169="RDP"),Ruler!T$7,IF(AND(All!$V169="P3",All!$AE169="RDP"),Ruler!T$8,IF(AND(All!$V169="P4",All!$AE169="RDP"),Ruler!T$9,IF(AND(All!$V169="P5",All!$AE169="RDP"),Ruler!T$10,IF(AND(All!$V169="P6",All!$AE169="RDP"),Ruler!T$11,IF(AND(All!$V169="P7",All!$AE169="RDP"),Ruler!T$12,IF(AND(All!$V169="P8",All!$AE169="RDP"),Ruler!T$13,IF(AND(All!$V169="P9",All!$AE169="RDP"),Ruler!T$14,IF(AND(All!$V169="P1",All!$AE169="RMS"),Ruler!T$6,IF(AND(All!$V169="P2",All!$AE169="RMS"),Ruler!T$15,IF(AND(All!$V169="P3",All!$AE169="RMS"),Ruler!T$16,IF(AND(All!$V169="P4",All!$AE169="RMS"),Ruler!T$17,IF(AND(All!$V169="P5",All!$AE169="RMS"),Ruler!T$18,IF(AND(All!$V169="P6",All!$AE169="RMS"),Ruler!T$19,IF(AND(All!$V169="P7",All!$AE169="RMS"),Ruler!T$20,IF(AND(All!$V169="P8",All!$AE169="RMS"),Ruler!T$21,IF(AND(All!$V169="P9",All!$AE169="RMS"),Ruler!T$22,IF(AND(All!$V169="P1",All!$AE169="RSS"),Ruler!T$6,IF(AND(All!$V169="P2",All!$AE169="RSS"),Ruler!T$23,IF(AND(All!$V169="P3",All!$AE169="RSS"),Ruler!T$24,IF(AND(All!$V169="P4",All!$AE169="RSS"),Ruler!T$25,IF(AND(All!$V169="P5",All!$AE169="RSS"),Ruler!T$26,IF(AND(All!$V169="P6",All!$AE169="RSS"),Ruler!T$27,IF(AND(All!$V169="P7",All!$AE169="RSS"),Ruler!T$28,IF(AND(All!$V169="P8",All!$AE169="RSS"),Ruler!T$29,IF(AND(All!$V169="P9",All!$AE169="RSS"),Ruler!T$30,0)))))))))))))))))))))))))))</f>
        <v>0</v>
      </c>
      <c r="CB169" s="325">
        <f>IF(AND(All!$V169="P1",All!$AE169="RDP"),Ruler!U$6,IF(AND(All!$V169="P2",All!$AE169="RDP"),Ruler!U$7,IF(AND(All!$V169="P3",All!$AE169="RDP"),Ruler!U$8,IF(AND(All!$V169="P4",All!$AE169="RDP"),Ruler!U$9,IF(AND(All!$V169="P5",All!$AE169="RDP"),Ruler!U$10,IF(AND(All!$V169="P6",All!$AE169="RDP"),Ruler!U$11,IF(AND(All!$V169="P7",All!$AE169="RDP"),Ruler!U$12,IF(AND(All!$V169="P8",All!$AE169="RDP"),Ruler!U$13,IF(AND(All!$V169="P9",All!$AE169="RDP"),Ruler!U$14,IF(AND(All!$V169="P1",All!$AE169="RMS"),Ruler!U$6,IF(AND(All!$V169="P2",All!$AE169="RMS"),Ruler!U$15,IF(AND(All!$V169="P3",All!$AE169="RMS"),Ruler!U$16,IF(AND(All!$V169="P4",All!$AE169="RMS"),Ruler!U$17,IF(AND(All!$V169="P5",All!$AE169="RMS"),Ruler!U$18,IF(AND(All!$V169="P6",All!$AE169="RMS"),Ruler!U$19,IF(AND(All!$V169="P7",All!$AE169="RMS"),Ruler!U$20,IF(AND(All!$V169="P8",All!$AE169="RMS"),Ruler!U$21,IF(AND(All!$V169="P9",All!$AE169="RMS"),Ruler!U$22,IF(AND(All!$V169="P1",All!$AE169="RSS"),Ruler!U$6,IF(AND(All!$V169="P2",All!$AE169="RSS"),Ruler!U$23,IF(AND(All!$V169="P3",All!$AE169="RSS"),Ruler!U$24,IF(AND(All!$V169="P4",All!$AE169="RSS"),Ruler!U$25,IF(AND(All!$V169="P5",All!$AE169="RSS"),Ruler!U$26,IF(AND(All!$V169="P6",All!$AE169="RSS"),Ruler!U$27,IF(AND(All!$V169="P7",All!$AE169="RSS"),Ruler!U$28,IF(AND(All!$V169="P8",All!$AE169="RSS"),Ruler!U$29,IF(AND(All!$V169="P9",All!$AE169="RSS"),Ruler!U$30,0)))))))))))))))))))))))))))</f>
        <v>0</v>
      </c>
      <c r="CC169" s="325">
        <f>IF(AND(All!$V169="P1",All!$AE169="RDP"),Ruler!V$6,IF(AND(All!$V169="P2",All!$AE169="RDP"),Ruler!V$7,IF(AND(All!$V169="P3",All!$AE169="RDP"),Ruler!V$8,IF(AND(All!$V169="P4",All!$AE169="RDP"),Ruler!V$9,IF(AND(All!$V169="P5",All!$AE169="RDP"),Ruler!V$10,IF(AND(All!$V169="P6",All!$AE169="RDP"),Ruler!V$11,IF(AND(All!$V169="P7",All!$AE169="RDP"),Ruler!V$12,IF(AND(All!$V169="P8",All!$AE169="RDP"),Ruler!V$13,IF(AND(All!$V169="P9",All!$AE169="RDP"),Ruler!V$14,IF(AND(All!$V169="P1",All!$AE169="RMS"),Ruler!V$6,IF(AND(All!$V169="P2",All!$AE169="RMS"),Ruler!V$15,IF(AND(All!$V169="P3",All!$AE169="RMS"),Ruler!V$16,IF(AND(All!$V169="P4",All!$AE169="RMS"),Ruler!V$17,IF(AND(All!$V169="P5",All!$AE169="RMS"),Ruler!V$18,IF(AND(All!$V169="P6",All!$AE169="RMS"),Ruler!V$19,IF(AND(All!$V169="P7",All!$AE169="RMS"),Ruler!V$20,IF(AND(All!$V169="P8",All!$AE169="RMS"),Ruler!V$21,IF(AND(All!$V169="P9",All!$AE169="RMS"),Ruler!V$22,IF(AND(All!$V169="P1",All!$AE169="RSS"),Ruler!V$6,IF(AND(All!$V169="P2",All!$AE169="RSS"),Ruler!V$23,IF(AND(All!$V169="P3",All!$AE169="RSS"),Ruler!V$24,IF(AND(All!$V169="P4",All!$AE169="RSS"),Ruler!V$25,IF(AND(All!$V169="P5",All!$AE169="RSS"),Ruler!V$26,IF(AND(All!$V169="P6",All!$AE169="RSS"),Ruler!V$27,IF(AND(All!$V169="P7",All!$AE169="RSS"),Ruler!V$28,IF(AND(All!$V169="P8",All!$AE169="RSS"),Ruler!V$29,IF(AND(All!$V169="P9",All!$AE169="RSS"),Ruler!V$30,0)))))))))))))))))))))))))))</f>
        <v>0</v>
      </c>
      <c r="CD169" s="325">
        <f>IF(AND(All!$V169="P1",All!$AE169="RDP"),Ruler!W$6,IF(AND(All!$V169="P2",All!$AE169="RDP"),Ruler!W$7,IF(AND(All!$V169="P3",All!$AE169="RDP"),Ruler!W$8,IF(AND(All!$V169="P4",All!$AE169="RDP"),Ruler!W$9,IF(AND(All!$V169="P5",All!$AE169="RDP"),Ruler!W$10,IF(AND(All!$V169="P6",All!$AE169="RDP"),Ruler!W$11,IF(AND(All!$V169="P7",All!$AE169="RDP"),Ruler!W$12,IF(AND(All!$V169="P8",All!$AE169="RDP"),Ruler!W$13,IF(AND(All!$V169="P9",All!$AE169="RDP"),Ruler!W$14,IF(AND(All!$V169="P1",All!$AE169="RMS"),Ruler!W$6,IF(AND(All!$V169="P2",All!$AE169="RMS"),Ruler!W$15,IF(AND(All!$V169="P3",All!$AE169="RMS"),Ruler!W$16,IF(AND(All!$V169="P4",All!$AE169="RMS"),Ruler!W$17,IF(AND(All!$V169="P5",All!$AE169="RMS"),Ruler!W$18,IF(AND(All!$V169="P6",All!$AE169="RMS"),Ruler!W$19,IF(AND(All!$V169="P7",All!$AE169="RMS"),Ruler!W$20,IF(AND(All!$V169="P8",All!$AE169="RMS"),Ruler!W$21,IF(AND(All!$V169="P9",All!$AE169="RMS"),Ruler!W$22,IF(AND(All!$V169="P1",All!$AE169="RSS"),Ruler!W$6,IF(AND(All!$V169="P2",All!$AE169="RSS"),Ruler!W$23,IF(AND(All!$V169="P3",All!$AE169="RSS"),Ruler!W$24,IF(AND(All!$V169="P4",All!$AE169="RSS"),Ruler!W$25,IF(AND(All!$V169="P5",All!$AE169="RSS"),Ruler!W$26,IF(AND(All!$V169="P6",All!$AE169="RSS"),Ruler!W$27,IF(AND(All!$V169="P7",All!$AE169="RSS"),Ruler!W$28,IF(AND(All!$V169="P8",All!$AE169="RSS"),Ruler!W$29,IF(AND(All!$V169="P9",All!$AE169="RSS"),Ruler!W$30,0)))))))))))))))))))))))))))</f>
        <v>0</v>
      </c>
      <c r="CE169" s="325">
        <f>IF(AND(All!$V169="P1",All!$AE169="RDP"),Ruler!X$6,IF(AND(All!$V169="P2",All!$AE169="RDP"),Ruler!X$7,IF(AND(All!$V169="P3",All!$AE169="RDP"),Ruler!X$8,IF(AND(All!$V169="P4",All!$AE169="RDP"),Ruler!X$9,IF(AND(All!$V169="P5",All!$AE169="RDP"),Ruler!X$10,IF(AND(All!$V169="P6",All!$AE169="RDP"),Ruler!X$11,IF(AND(All!$V169="P7",All!$AE169="RDP"),Ruler!X$12,IF(AND(All!$V169="P8",All!$AE169="RDP"),Ruler!X$13,IF(AND(All!$V169="P9",All!$AE169="RDP"),Ruler!X$14,IF(AND(All!$V169="P1",All!$AE169="RMS"),Ruler!X$6,IF(AND(All!$V169="P2",All!$AE169="RMS"),Ruler!X$15,IF(AND(All!$V169="P3",All!$AE169="RMS"),Ruler!X$16,IF(AND(All!$V169="P4",All!$AE169="RMS"),Ruler!X$17,IF(AND(All!$V169="P5",All!$AE169="RMS"),Ruler!X$18,IF(AND(All!$V169="P6",All!$AE169="RMS"),Ruler!X$19,IF(AND(All!$V169="P7",All!$AE169="RMS"),Ruler!X$20,IF(AND(All!$V169="P8",All!$AE169="RMS"),Ruler!X$21,IF(AND(All!$V169="P9",All!$AE169="RMS"),Ruler!X$22,IF(AND(All!$V169="P1",All!$AE169="RSS"),Ruler!X$6,IF(AND(All!$V169="P2",All!$AE169="RSS"),Ruler!X$23,IF(AND(All!$V169="P3",All!$AE169="RSS"),Ruler!X$24,IF(AND(All!$V169="P4",All!$AE169="RSS"),Ruler!X$25,IF(AND(All!$V169="P5",All!$AE169="RSS"),Ruler!X$26,IF(AND(All!$V169="P6",All!$AE169="RSS"),Ruler!X$27,IF(AND(All!$V169="P7",All!$AE169="RSS"),Ruler!X$28,IF(AND(All!$V169="P8",All!$AE169="RSS"),Ruler!X$29,IF(AND(All!$V169="P9",All!$AE169="RSS"),Ruler!X$30,0)))))))))))))))))))))))))))</f>
        <v>0</v>
      </c>
      <c r="CF169" s="325">
        <f>IF(AND(All!$V169="P1",All!$AE169="RDP"),Ruler!Y$6,IF(AND(All!$V169="P2",All!$AE169="RDP"),Ruler!Y$7,IF(AND(All!$V169="P3",All!$AE169="RDP"),Ruler!Y$8,IF(AND(All!$V169="P4",All!$AE169="RDP"),Ruler!Y$9,IF(AND(All!$V169="P5",All!$AE169="RDP"),Ruler!Y$10,IF(AND(All!$V169="P6",All!$AE169="RDP"),Ruler!Y$11,IF(AND(All!$V169="P7",All!$AE169="RDP"),Ruler!Y$12,IF(AND(All!$V169="P8",All!$AE169="RDP"),Ruler!Y$13,IF(AND(All!$V169="P9",All!$AE169="RDP"),Ruler!Y$14,IF(AND(All!$V169="P1",All!$AE169="RMS"),Ruler!Y$6,IF(AND(All!$V169="P2",All!$AE169="RMS"),Ruler!Y$15,IF(AND(All!$V169="P3",All!$AE169="RMS"),Ruler!Y$16,IF(AND(All!$V169="P4",All!$AE169="RMS"),Ruler!Y$17,IF(AND(All!$V169="P5",All!$AE169="RMS"),Ruler!Y$18,IF(AND(All!$V169="P6",All!$AE169="RMS"),Ruler!Y$19,IF(AND(All!$V169="P7",All!$AE169="RMS"),Ruler!Y$20,IF(AND(All!$V169="P8",All!$AE169="RMS"),Ruler!Y$21,IF(AND(All!$V169="P9",All!$AE169="RMS"),Ruler!Y$22,IF(AND(All!$V169="P1",All!$AE169="RSS"),Ruler!Y$6,IF(AND(All!$V169="P2",All!$AE169="RSS"),Ruler!Y$23,IF(AND(All!$V169="P3",All!$AE169="RSS"),Ruler!Y$24,IF(AND(All!$V169="P4",All!$AE169="RSS"),Ruler!Y$25,IF(AND(All!$V169="P5",All!$AE169="RSS"),Ruler!Y$26,IF(AND(All!$V169="P6",All!$AE169="RSS"),Ruler!Y$27,IF(AND(All!$V169="P7",All!$AE169="RSS"),Ruler!Y$28,IF(AND(All!$V169="P8",All!$AE169="RSS"),Ruler!Y$29,IF(AND(All!$V169="P9",All!$AE169="RSS"),Ruler!Y$30,0)))))))))))))))))))))))))))</f>
        <v>0</v>
      </c>
      <c r="CG169" s="325">
        <f>IF(AND(All!$V169="P1",All!$AE169="RDP"),Ruler!Z$6,IF(AND(All!$V169="P2",All!$AE169="RDP"),Ruler!Z$7,IF(AND(All!$V169="P3",All!$AE169="RDP"),Ruler!Z$8,IF(AND(All!$V169="P4",All!$AE169="RDP"),Ruler!Z$9,IF(AND(All!$V169="P5",All!$AE169="RDP"),Ruler!Z$10,IF(AND(All!$V169="P6",All!$AE169="RDP"),Ruler!Z$11,IF(AND(All!$V169="P7",All!$AE169="RDP"),Ruler!Z$12,IF(AND(All!$V169="P8",All!$AE169="RDP"),Ruler!Z$13,IF(AND(All!$V169="P9",All!$AE169="RDP"),Ruler!Z$14,IF(AND(All!$V169="P1",All!$AE169="RMS"),Ruler!Z$6,IF(AND(All!$V169="P2",All!$AE169="RMS"),Ruler!Z$15,IF(AND(All!$V169="P3",All!$AE169="RMS"),Ruler!Z$16,IF(AND(All!$V169="P4",All!$AE169="RMS"),Ruler!Z$17,IF(AND(All!$V169="P5",All!$AE169="RMS"),Ruler!Z$18,IF(AND(All!$V169="P6",All!$AE169="RMS"),Ruler!Z$19,IF(AND(All!$V169="P7",All!$AE169="RMS"),Ruler!Z$20,IF(AND(All!$V169="P8",All!$AE169="RMS"),Ruler!Z$21,IF(AND(All!$V169="P9",All!$AE169="RMS"),Ruler!Z$22,IF(AND(All!$V169="P1",All!$AE169="RSS"),Ruler!Z$6,IF(AND(All!$V169="P2",All!$AE169="RSS"),Ruler!Z$23,IF(AND(All!$V169="P3",All!$AE169="RSS"),Ruler!Z$24,IF(AND(All!$V169="P4",All!$AE169="RSS"),Ruler!Z$25,IF(AND(All!$V169="P5",All!$AE169="RSS"),Ruler!Z$26,IF(AND(All!$V169="P6",All!$AE169="RSS"),Ruler!Z$27,IF(AND(All!$V169="P7",All!$AE169="RSS"),Ruler!Z$28,IF(AND(All!$V169="P8",All!$AE169="RSS"),Ruler!Z$29,IF(AND(All!$V169="P9",All!$AE169="RSS"),Ruler!Z$30,0)))))))))))))))))))))))))))</f>
        <v>0</v>
      </c>
      <c r="CH169" s="325">
        <f>IF(AND(All!$V169="P1",All!$AE169="RDP"),Ruler!AA$6,IF(AND(All!$V169="P2",All!$AE169="RDP"),Ruler!AA$7,IF(AND(All!$V169="P3",All!$AE169="RDP"),Ruler!AA$8,IF(AND(All!$V169="P4",All!$AE169="RDP"),Ruler!AA$9,IF(AND(All!$V169="P5",All!$AE169="RDP"),Ruler!AA$10,IF(AND(All!$V169="P6",All!$AE169="RDP"),Ruler!AA$11,IF(AND(All!$V169="P7",All!$AE169="RDP"),Ruler!AA$12,IF(AND(All!$V169="P8",All!$AE169="RDP"),Ruler!AA$13,IF(AND(All!$V169="P9",All!$AE169="RDP"),Ruler!AA$14,IF(AND(All!$V169="P1",All!$AE169="RMS"),Ruler!AA$6,IF(AND(All!$V169="P2",All!$AE169="RMS"),Ruler!AA$15,IF(AND(All!$V169="P3",All!$AE169="RMS"),Ruler!AA$16,IF(AND(All!$V169="P4",All!$AE169="RMS"),Ruler!AA$17,IF(AND(All!$V169="P5",All!$AE169="RMS"),Ruler!AA$18,IF(AND(All!$V169="P6",All!$AE169="RMS"),Ruler!AA$19,IF(AND(All!$V169="P7",All!$AE169="RMS"),Ruler!AA$20,IF(AND(All!$V169="P8",All!$AE169="RMS"),Ruler!AA$21,IF(AND(All!$V169="P9",All!$AE169="RMS"),Ruler!AA$22,IF(AND(All!$V169="P1",All!$AE169="RSS"),Ruler!AA$6,IF(AND(All!$V169="P2",All!$AE169="RSS"),Ruler!AA$23,IF(AND(All!$V169="P3",All!$AE169="RSS"),Ruler!AA$24,IF(AND(All!$V169="P4",All!$AE169="RSS"),Ruler!AA$25,IF(AND(All!$V169="P5",All!$AE169="RSS"),Ruler!AA$26,IF(AND(All!$V169="P6",All!$AE169="RSS"),Ruler!AA$27,IF(AND(All!$V169="P7",All!$AE169="RSS"),Ruler!AA$28,IF(AND(All!$V169="P8",All!$AE169="RSS"),Ruler!AA$29,IF(AND(All!$V169="P9",All!$AE169="RSS"),Ruler!AA$30,0)))))))))))))))))))))))))))</f>
        <v>0</v>
      </c>
      <c r="CI169" s="325">
        <f>IF(AND(All!$V169="P1",All!$AE169="RDP"),Ruler!AB$6,IF(AND(All!$V169="P2",All!$AE169="RDP"),Ruler!AB$7,IF(AND(All!$V169="P3",All!$AE169="RDP"),Ruler!AB$8,IF(AND(All!$V169="P4",All!$AE169="RDP"),Ruler!AB$9,IF(AND(All!$V169="P5",All!$AE169="RDP"),Ruler!AB$10,IF(AND(All!$V169="P6",All!$AE169="RDP"),Ruler!AB$11,IF(AND(All!$V169="P7",All!$AE169="RDP"),Ruler!AB$12,IF(AND(All!$V169="P8",All!$AE169="RDP"),Ruler!AB$13,IF(AND(All!$V169="P9",All!$AE169="RDP"),Ruler!AB$14,IF(AND(All!$V169="P1",All!$AE169="RMS"),Ruler!AB$6,IF(AND(All!$V169="P2",All!$AE169="RMS"),Ruler!AB$15,IF(AND(All!$V169="P3",All!$AE169="RMS"),Ruler!AB$16,IF(AND(All!$V169="P4",All!$AE169="RMS"),Ruler!AB$17,IF(AND(All!$V169="P5",All!$AE169="RMS"),Ruler!AB$18,IF(AND(All!$V169="P6",All!$AE169="RMS"),Ruler!AB$19,IF(AND(All!$V169="P7",All!$AE169="RMS"),Ruler!AB$20,IF(AND(All!$V169="P8",All!$AE169="RMS"),Ruler!AB$21,IF(AND(All!$V169="P9",All!$AE169="RMS"),Ruler!AB$22,IF(AND(All!$V169="P1",All!$AE169="RSS"),Ruler!AB$6,IF(AND(All!$V169="P2",All!$AE169="RSS"),Ruler!AB$23,IF(AND(All!$V169="P3",All!$AE169="RSS"),Ruler!AB$24,IF(AND(All!$V169="P4",All!$AE169="RSS"),Ruler!AB$25,IF(AND(All!$V169="P5",All!$AE169="RSS"),Ruler!AB$26,IF(AND(All!$V169="P6",All!$AE169="RSS"),Ruler!AB$27,IF(AND(All!$V169="P7",All!$AE169="RSS"),Ruler!AB$28,IF(AND(All!$V169="P8",All!$AE169="RSS"),Ruler!AB$29,IF(AND(All!$V169="P9",All!$AE169="RSS"),Ruler!AB$30,0)))))))))))))))))))))))))))</f>
        <v>0</v>
      </c>
      <c r="CJ169" s="323">
        <f>Table9[[#This Row],[R-B1]]-Table9[[#This Row],[B1]]</f>
        <v>-2</v>
      </c>
      <c r="CK169" s="43">
        <f>Table9[[#This Row],[R-B2]]-Table9[[#This Row],[B2]]</f>
        <v>-1</v>
      </c>
      <c r="CL169" s="43">
        <f>Table9[[#This Row],[R-B3]]-Table9[[#This Row],[B3]]</f>
        <v>-1</v>
      </c>
      <c r="CM169" s="43">
        <f>Table9[[#This Row],[R-B4]]-Table9[[#This Row],[B4]]</f>
        <v>-2</v>
      </c>
      <c r="CN169" s="43">
        <f>Table9[[#This Row],[R-B5]]-Table9[[#This Row],[B5]]</f>
        <v>-2</v>
      </c>
      <c r="CO169" s="43">
        <f>Table9[[#This Row],[R-B6]]-Table9[[#This Row],[B6]]</f>
        <v>-2</v>
      </c>
      <c r="CP169" s="43">
        <f>Table9[[#This Row],[R-B7]]-Table9[[#This Row],[B7]]</f>
        <v>-2</v>
      </c>
      <c r="CQ169" s="43">
        <f>Table9[[#This Row],[R-B8]]-Table9[[#This Row],[B8]]</f>
        <v>-2</v>
      </c>
      <c r="CR169" s="43">
        <f>Table9[[#This Row],[R-B9]]-Table9[[#This Row],[B9]]</f>
        <v>-2</v>
      </c>
      <c r="CS169" s="43">
        <f>Table9[[#This Row],[R-B10]]-Table9[[#This Row],[B10]]</f>
        <v>-1</v>
      </c>
      <c r="CT169" s="43">
        <f>Table9[[#This Row],[R-B11]]-Table9[[#This Row],[B11]]</f>
        <v>-2</v>
      </c>
      <c r="CU169" s="43">
        <f>Table9[[#This Row],[R-B12]]-Table9[[#This Row],[B12]]</f>
        <v>-1</v>
      </c>
      <c r="CV169" s="43">
        <f>Table9[[#This Row],[R-K1]]-Table9[[#This Row],[K1]]</f>
        <v>-2</v>
      </c>
      <c r="CW169" s="43">
        <f>Table9[[#This Row],[R-K2]]-Table9[[#This Row],[K2]]</f>
        <v>-2</v>
      </c>
      <c r="CX169" s="43">
        <f>Table9[[#This Row],[R-K3]]-Table9[[#This Row],[K3]]</f>
        <v>0</v>
      </c>
      <c r="CY169" s="43">
        <f>Table9[[#This Row],[R-K4]]-Table9[[#This Row],[K4]]</f>
        <v>-1</v>
      </c>
      <c r="CZ169" s="43">
        <f>Table9[[#This Row],[R-K5]]-Table9[[#This Row],[K5]]</f>
        <v>0</v>
      </c>
      <c r="DA169" s="43">
        <f>Table9[[#This Row],[R-P1]]-Table9[[#This Row],[P1]]</f>
        <v>-1</v>
      </c>
      <c r="DB169" s="43">
        <f>Table9[[#This Row],[R-P2]]-Table9[[#This Row],[P2]]</f>
        <v>-1</v>
      </c>
      <c r="DC169" s="43">
        <f>Table9[[#This Row],[R-P3]]-Table9[[#This Row],[P3]]</f>
        <v>-2</v>
      </c>
      <c r="DD169" s="43">
        <f>Table9[[#This Row],[R-P4]]-Table9[[#This Row],[P4]]</f>
        <v>0</v>
      </c>
      <c r="DE169" s="43">
        <f>Table9[[#This Row],[R-P5]]-Table9[[#This Row],[P5]]</f>
        <v>0</v>
      </c>
      <c r="DF169" s="43">
        <f>Table9[[#This Row],[R-E1]]-Table9[[#This Row],[E1]]</f>
        <v>0</v>
      </c>
      <c r="DG169" s="328">
        <f>Table9[[#This Row],[R-E2]]-Table9[[#This Row],[E2]]</f>
        <v>0</v>
      </c>
      <c r="DH169" s="323">
        <f>COUNTIF(Table9[[#This Row],[G-B1]:[G-B12]],"&lt;=0")/12*100</f>
        <v>100</v>
      </c>
      <c r="DI169" s="43">
        <f>COUNTIF(Table9[[#This Row],[G-K1]:[G-K5]],"&lt;=0")/5*100</f>
        <v>100</v>
      </c>
      <c r="DJ169" s="43">
        <f>COUNTIF(Table9[[#This Row],[G-P1]:[G-P5]],"&lt;=0")/5*100</f>
        <v>100</v>
      </c>
      <c r="DK169" s="43">
        <f>COUNTIF(Table9[[#This Row],[G-E1]:[G-E2]],"&lt;=0")/2*100</f>
        <v>100</v>
      </c>
      <c r="DL169" s="450">
        <f>IF(AE169="RDP",(COUNTIF(Table9[[#This Row],[G-B3]],"&lt;=0")+COUNTIF(Table9[[#This Row],[G-B4]],"&lt;=0")+COUNTIF(Table9[[#This Row],[G-B7]],"&lt;=0")+COUNTIF(Table9[[#This Row],[G-B11]],"&lt;=0")+COUNTIF(Table9[[#This Row],[G-K2]],"&lt;=0"))/5*100,IF(AE169="RMS",(COUNTIF(Table9[[#This Row],[G-B4]],"&lt;=0")+COUNTIF(Table9[[#This Row],[G-B5]],"&lt;=0")+COUNTIF(Table9[[#This Row],[G-B10]],"&lt;=0")+COUNTIF(Table9[[#This Row],[G-B12]],"&lt;=0")+COUNTIF(Table9[[#This Row],[G-K2]],"&lt;=0"))/5*100,IF(AE169="RSS",(COUNTIF(Table9[[#This Row],[G-B1]],"&lt;=0")+COUNTIF(Table9[[#This Row],[G-B2]],"&lt;=0")+COUNTIF(Table9[[#This Row],[G-B6]],"&lt;=0")+COUNTIF(Table9[[#This Row],[G-B11]],"&lt;=0")+COUNTIF(Table9[[#This Row],[G-B12]],"&lt;=0"))/5*100,0)))</f>
        <v>0</v>
      </c>
      <c r="DM169" s="42">
        <v>8</v>
      </c>
      <c r="DN169" s="42">
        <v>0</v>
      </c>
      <c r="DO169" s="42">
        <v>20</v>
      </c>
      <c r="DP169" s="42">
        <v>0</v>
      </c>
      <c r="DQ169" s="42">
        <v>0</v>
      </c>
      <c r="DR169" s="332">
        <v>0</v>
      </c>
      <c r="DS169" s="42">
        <v>0</v>
      </c>
      <c r="DT169" s="42">
        <v>20</v>
      </c>
      <c r="DU169" s="42">
        <v>0</v>
      </c>
      <c r="DV169" s="42">
        <v>0</v>
      </c>
      <c r="DW169" s="332">
        <v>0</v>
      </c>
      <c r="DX169" s="42">
        <v>0</v>
      </c>
      <c r="DY169" s="42">
        <v>0</v>
      </c>
      <c r="DZ169" s="42">
        <v>0</v>
      </c>
      <c r="EA169" s="333">
        <v>0</v>
      </c>
      <c r="EB169" s="342"/>
      <c r="EC169" s="339"/>
      <c r="ED169" s="339"/>
      <c r="EE169" s="338" t="s">
        <v>1397</v>
      </c>
    </row>
    <row r="170" spans="2:135" ht="15" hidden="1" thickBot="1" x14ac:dyDescent="0.4">
      <c r="B170" s="282">
        <v>175</v>
      </c>
      <c r="C170" s="42" t="s">
        <v>198</v>
      </c>
      <c r="D170" s="43"/>
      <c r="E170" s="44" t="s">
        <v>1398</v>
      </c>
      <c r="F170" s="43">
        <v>1063099</v>
      </c>
      <c r="G170" s="357">
        <f t="shared" ca="1" si="9"/>
        <v>30.401732239345517</v>
      </c>
      <c r="H170" s="283">
        <v>35219</v>
      </c>
      <c r="I170" s="43" t="s">
        <v>136</v>
      </c>
      <c r="J170" s="43" t="s">
        <v>137</v>
      </c>
      <c r="K170" s="43" t="s">
        <v>138</v>
      </c>
      <c r="L170" s="43" t="s">
        <v>139</v>
      </c>
      <c r="M170" s="42"/>
      <c r="N170" s="43"/>
      <c r="O170" s="43" t="s">
        <v>142</v>
      </c>
      <c r="P170" s="44" t="s">
        <v>1399</v>
      </c>
      <c r="Q170" s="43" t="s">
        <v>144</v>
      </c>
      <c r="R170" s="43"/>
      <c r="S170" s="45">
        <v>44378</v>
      </c>
      <c r="T170" s="286">
        <f t="shared" ca="1" si="11"/>
        <v>5.302777777777778</v>
      </c>
      <c r="U170" s="43"/>
      <c r="V170" s="43" t="s">
        <v>55</v>
      </c>
      <c r="W170" s="46"/>
      <c r="X170" s="46">
        <f ca="1">($T$1-Table9[[#This Row],[Date of Appointment to Current Grade]])/365</f>
        <v>5.3085815544140109</v>
      </c>
      <c r="Y170" s="45">
        <v>44378</v>
      </c>
      <c r="Z170" s="43" t="s">
        <v>187</v>
      </c>
      <c r="AA170" s="45">
        <v>45839</v>
      </c>
      <c r="AB170" s="46">
        <f ca="1">($T$1-Table9[[#This Row],[Date in Position]])/365</f>
        <v>1.3058418283866136</v>
      </c>
      <c r="AC170" s="43"/>
      <c r="AD170" s="43"/>
      <c r="AE170" s="43"/>
      <c r="AF170" s="43"/>
      <c r="AG170" s="47"/>
      <c r="AH170" s="47"/>
      <c r="AI170" s="47"/>
      <c r="AJ170" s="42"/>
      <c r="AK170" s="48"/>
      <c r="AL170" s="42"/>
      <c r="AM170" s="370"/>
      <c r="AN170" s="323"/>
      <c r="BK170" s="328"/>
      <c r="BL170" s="325">
        <f>IF(AND(All!$V170="P1",All!$AE170="RDP"),Ruler!E$6,IF(AND(All!$V170="P2",All!$AE170="RDP"),Ruler!E$7,IF(AND(All!$V170="P3",All!$AE170="RDP"),Ruler!E$8,IF(AND(All!$V170="P4",All!$AE170="RDP"),Ruler!E$9,IF(AND(All!$V170="P5",All!$AE170="RDP"),Ruler!E$10,IF(AND(All!$V170="P6",All!$AE170="RDP"),Ruler!E$11,IF(AND(All!$V170="P7",All!$AE170="RDP"),Ruler!E$12,IF(AND(All!$V170="P8",All!$AE170="RDP"),Ruler!E$13,IF(AND(All!$V170="P9",All!$AE170="RDP"),Ruler!E$14,IF(AND(All!$V170="P1",All!$AE170="RMS"),Ruler!E$6,IF(AND(All!$V170="P2",All!$AE170="RMS"),Ruler!E$15,IF(AND(All!$V170="P3",All!$AE170="RMS"),Ruler!E$16,IF(AND(All!$V170="P4",All!$AE170="RMS"),Ruler!E$17,IF(AND(All!$V170="P5",All!$AE170="RMS"),Ruler!E$18,IF(AND(All!$V170="P6",All!$AE170="RMS"),Ruler!E$19,IF(AND(All!$V170="P7",All!$AE170="RMS"),Ruler!E$20,IF(AND(All!$V170="P8",All!$AE170="RMS"),Ruler!E$21,IF(AND(All!$V170="P9",All!$AE170="RMS"),Ruler!E$22,IF(AND(All!$V170="P1",All!$AE170="RSS"),Ruler!E$6,IF(AND(All!$V170="P2",All!$AE170="RSS"),Ruler!E$23,IF(AND(All!$V170="P3",All!$AE170="RSS"),Ruler!E$24,IF(AND(All!$V170="P4",All!$AE170="RSS"),Ruler!E$25,IF(AND(All!$V170="P5",All!$AE170="RSS"),Ruler!E$26,IF(AND(All!$V170="P6",All!$AE170="RSS"),Ruler!E$27,IF(AND(All!$V170="P7",All!$AE170="RSS"),Ruler!E$28,IF(AND(All!$V170="P8",All!$AE170="RSS"),Ruler!E$29,IF(AND(All!$V170="P9",All!$AE170="RSS"),Ruler!E$30,0)))))))))))))))))))))))))))</f>
        <v>0</v>
      </c>
      <c r="BM170" s="325">
        <f>IF(AND(All!$V170="P1",All!$AE170="RDP"),Ruler!F$6,IF(AND(All!$V170="P2",All!$AE170="RDP"),Ruler!F$7,IF(AND(All!$V170="P3",All!$AE170="RDP"),Ruler!F$8,IF(AND(All!$V170="P4",All!$AE170="RDP"),Ruler!F$9,IF(AND(All!$V170="P5",All!$AE170="RDP"),Ruler!F$10,IF(AND(All!$V170="P6",All!$AE170="RDP"),Ruler!F$11,IF(AND(All!$V170="P7",All!$AE170="RDP"),Ruler!F$12,IF(AND(All!$V170="P8",All!$AE170="RDP"),Ruler!F$13,IF(AND(All!$V170="P9",All!$AE170="RDP"),Ruler!F$14,IF(AND(All!$V170="P1",All!$AE170="RMS"),Ruler!F$6,IF(AND(All!$V170="P2",All!$AE170="RMS"),Ruler!F$15,IF(AND(All!$V170="P3",All!$AE170="RMS"),Ruler!F$16,IF(AND(All!$V170="P4",All!$AE170="RMS"),Ruler!F$17,IF(AND(All!$V170="P5",All!$AE170="RMS"),Ruler!F$18,IF(AND(All!$V170="P6",All!$AE170="RMS"),Ruler!F$19,IF(AND(All!$V170="P7",All!$AE170="RMS"),Ruler!F$20,IF(AND(All!$V170="P8",All!$AE170="RMS"),Ruler!F$21,IF(AND(All!$V170="P9",All!$AE170="RMS"),Ruler!F$22,IF(AND(All!$V170="P1",All!$AE170="RSS"),Ruler!F$6,IF(AND(All!$V170="P2",All!$AE170="RSS"),Ruler!F$23,IF(AND(All!$V170="P3",All!$AE170="RSS"),Ruler!F$24,IF(AND(All!$V170="P4",All!$AE170="RSS"),Ruler!F$25,IF(AND(All!$V170="P5",All!$AE170="RSS"),Ruler!F$26,IF(AND(All!$V170="P6",All!$AE170="RSS"),Ruler!F$27,IF(AND(All!$V170="P7",All!$AE170="RSS"),Ruler!F$28,IF(AND(All!$V170="P8",All!$AE170="RSS"),Ruler!F$29,IF(AND(All!$V170="P9",All!$AE170="RSS"),Ruler!F$30,0)))))))))))))))))))))))))))</f>
        <v>0</v>
      </c>
      <c r="BN170" s="325">
        <f>IF(AND(All!$V170="P1",All!$AE170="RDP"),Ruler!G$6,IF(AND(All!$V170="P2",All!$AE170="RDP"),Ruler!G$7,IF(AND(All!$V170="P3",All!$AE170="RDP"),Ruler!G$8,IF(AND(All!$V170="P4",All!$AE170="RDP"),Ruler!G$9,IF(AND(All!$V170="P5",All!$AE170="RDP"),Ruler!G$10,IF(AND(All!$V170="P6",All!$AE170="RDP"),Ruler!G$11,IF(AND(All!$V170="P7",All!$AE170="RDP"),Ruler!G$12,IF(AND(All!$V170="P8",All!$AE170="RDP"),Ruler!G$13,IF(AND(All!$V170="P9",All!$AE170="RDP"),Ruler!G$14,IF(AND(All!$V170="P1",All!$AE170="RMS"),Ruler!G$6,IF(AND(All!$V170="P2",All!$AE170="RMS"),Ruler!G$15,IF(AND(All!$V170="P3",All!$AE170="RMS"),Ruler!G$16,IF(AND(All!$V170="P4",All!$AE170="RMS"),Ruler!G$17,IF(AND(All!$V170="P5",All!$AE170="RMS"),Ruler!G$18,IF(AND(All!$V170="P6",All!$AE170="RMS"),Ruler!G$19,IF(AND(All!$V170="P7",All!$AE170="RMS"),Ruler!G$20,IF(AND(All!$V170="P8",All!$AE170="RMS"),Ruler!G$21,IF(AND(All!$V170="P9",All!$AE170="RMS"),Ruler!G$22,IF(AND(All!$V170="P1",All!$AE170="RSS"),Ruler!G$6,IF(AND(All!$V170="P2",All!$AE170="RSS"),Ruler!G$23,IF(AND(All!$V170="P3",All!$AE170="RSS"),Ruler!G$24,IF(AND(All!$V170="P4",All!$AE170="RSS"),Ruler!G$25,IF(AND(All!$V170="P5",All!$AE170="RSS"),Ruler!G$26,IF(AND(All!$V170="P6",All!$AE170="RSS"),Ruler!G$27,IF(AND(All!$V170="P7",All!$AE170="RSS"),Ruler!G$28,IF(AND(All!$V170="P8",All!$AE170="RSS"),Ruler!G$29,IF(AND(All!$V170="P9",All!$AE170="RSS"),Ruler!G$30,0)))))))))))))))))))))))))))</f>
        <v>0</v>
      </c>
      <c r="BO170" s="325">
        <f>IF(AND(All!$V170="P1",All!$AE170="RDP"),Ruler!H$6,IF(AND(All!$V170="P2",All!$AE170="RDP"),Ruler!H$7,IF(AND(All!$V170="P3",All!$AE170="RDP"),Ruler!H$8,IF(AND(All!$V170="P4",All!$AE170="RDP"),Ruler!H$9,IF(AND(All!$V170="P5",All!$AE170="RDP"),Ruler!H$10,IF(AND(All!$V170="P6",All!$AE170="RDP"),Ruler!H$11,IF(AND(All!$V170="P7",All!$AE170="RDP"),Ruler!H$12,IF(AND(All!$V170="P8",All!$AE170="RDP"),Ruler!H$13,IF(AND(All!$V170="P9",All!$AE170="RDP"),Ruler!H$14,IF(AND(All!$V170="P1",All!$AE170="RMS"),Ruler!H$6,IF(AND(All!$V170="P2",All!$AE170="RMS"),Ruler!H$15,IF(AND(All!$V170="P3",All!$AE170="RMS"),Ruler!H$16,IF(AND(All!$V170="P4",All!$AE170="RMS"),Ruler!H$17,IF(AND(All!$V170="P5",All!$AE170="RMS"),Ruler!H$18,IF(AND(All!$V170="P6",All!$AE170="RMS"),Ruler!H$19,IF(AND(All!$V170="P7",All!$AE170="RMS"),Ruler!H$20,IF(AND(All!$V170="P8",All!$AE170="RMS"),Ruler!H$21,IF(AND(All!$V170="P9",All!$AE170="RMS"),Ruler!H$22,IF(AND(All!$V170="P1",All!$AE170="RSS"),Ruler!H$6,IF(AND(All!$V170="P2",All!$AE170="RSS"),Ruler!H$23,IF(AND(All!$V170="P3",All!$AE170="RSS"),Ruler!H$24,IF(AND(All!$V170="P4",All!$AE170="RSS"),Ruler!H$25,IF(AND(All!$V170="P5",All!$AE170="RSS"),Ruler!H$26,IF(AND(All!$V170="P6",All!$AE170="RSS"),Ruler!H$27,IF(AND(All!$V170="P7",All!$AE170="RSS"),Ruler!H$28,IF(AND(All!$V170="P8",All!$AE170="RSS"),Ruler!H$29,IF(AND(All!$V170="P9",All!$AE170="RSS"),Ruler!H$30,0)))))))))))))))))))))))))))</f>
        <v>0</v>
      </c>
      <c r="BP170" s="325">
        <f>IF(AND(All!$V170="P1",All!$AE170="RDP"),Ruler!I$6,IF(AND(All!$V170="P2",All!$AE170="RDP"),Ruler!I$7,IF(AND(All!$V170="P3",All!$AE170="RDP"),Ruler!I$8,IF(AND(All!$V170="P4",All!$AE170="RDP"),Ruler!I$9,IF(AND(All!$V170="P5",All!$AE170="RDP"),Ruler!I$10,IF(AND(All!$V170="P6",All!$AE170="RDP"),Ruler!I$11,IF(AND(All!$V170="P7",All!$AE170="RDP"),Ruler!I$12,IF(AND(All!$V170="P8",All!$AE170="RDP"),Ruler!I$13,IF(AND(All!$V170="P9",All!$AE170="RDP"),Ruler!I$14,IF(AND(All!$V170="P1",All!$AE170="RMS"),Ruler!I$6,IF(AND(All!$V170="P2",All!$AE170="RMS"),Ruler!I$15,IF(AND(All!$V170="P3",All!$AE170="RMS"),Ruler!I$16,IF(AND(All!$V170="P4",All!$AE170="RMS"),Ruler!I$17,IF(AND(All!$V170="P5",All!$AE170="RMS"),Ruler!I$18,IF(AND(All!$V170="P6",All!$AE170="RMS"),Ruler!I$19,IF(AND(All!$V170="P7",All!$AE170="RMS"),Ruler!I$20,IF(AND(All!$V170="P8",All!$AE170="RMS"),Ruler!I$21,IF(AND(All!$V170="P9",All!$AE170="RMS"),Ruler!I$22,IF(AND(All!$V170="P1",All!$AE170="RSS"),Ruler!I$6,IF(AND(All!$V170="P2",All!$AE170="RSS"),Ruler!I$23,IF(AND(All!$V170="P3",All!$AE170="RSS"),Ruler!I$24,IF(AND(All!$V170="P4",All!$AE170="RSS"),Ruler!I$25,IF(AND(All!$V170="P5",All!$AE170="RSS"),Ruler!I$26,IF(AND(All!$V170="P6",All!$AE170="RSS"),Ruler!I$27,IF(AND(All!$V170="P7",All!$AE170="RSS"),Ruler!I$28,IF(AND(All!$V170="P8",All!$AE170="RSS"),Ruler!I$29,IF(AND(All!$V170="P9",All!$AE170="RSS"),Ruler!I$30,0)))))))))))))))))))))))))))</f>
        <v>0</v>
      </c>
      <c r="BQ170" s="325">
        <f>IF(AND(All!$V170="P1",All!$AE170="RDP"),Ruler!J$6,IF(AND(All!$V170="P2",All!$AE170="RDP"),Ruler!J$7,IF(AND(All!$V170="P3",All!$AE170="RDP"),Ruler!J$8,IF(AND(All!$V170="P4",All!$AE170="RDP"),Ruler!J$9,IF(AND(All!$V170="P5",All!$AE170="RDP"),Ruler!J$10,IF(AND(All!$V170="P6",All!$AE170="RDP"),Ruler!J$11,IF(AND(All!$V170="P7",All!$AE170="RDP"),Ruler!J$12,IF(AND(All!$V170="P8",All!$AE170="RDP"),Ruler!J$13,IF(AND(All!$V170="P9",All!$AE170="RDP"),Ruler!J$14,IF(AND(All!$V170="P1",All!$AE170="RMS"),Ruler!J$6,IF(AND(All!$V170="P2",All!$AE170="RMS"),Ruler!J$15,IF(AND(All!$V170="P3",All!$AE170="RMS"),Ruler!J$16,IF(AND(All!$V170="P4",All!$AE170="RMS"),Ruler!J$17,IF(AND(All!$V170="P5",All!$AE170="RMS"),Ruler!J$18,IF(AND(All!$V170="P6",All!$AE170="RMS"),Ruler!J$19,IF(AND(All!$V170="P7",All!$AE170="RMS"),Ruler!J$20,IF(AND(All!$V170="P8",All!$AE170="RMS"),Ruler!J$21,IF(AND(All!$V170="P9",All!$AE170="RMS"),Ruler!J$22,IF(AND(All!$V170="P1",All!$AE170="RSS"),Ruler!J$6,IF(AND(All!$V170="P2",All!$AE170="RSS"),Ruler!J$23,IF(AND(All!$V170="P3",All!$AE170="RSS"),Ruler!J$24,IF(AND(All!$V170="P4",All!$AE170="RSS"),Ruler!J$25,IF(AND(All!$V170="P5",All!$AE170="RSS"),Ruler!J$26,IF(AND(All!$V170="P6",All!$AE170="RSS"),Ruler!J$27,IF(AND(All!$V170="P7",All!$AE170="RSS"),Ruler!J$28,IF(AND(All!$V170="P8",All!$AE170="RSS"),Ruler!J$29,IF(AND(All!$V170="P9",All!$AE170="RSS"),Ruler!J$30,0)))))))))))))))))))))))))))</f>
        <v>0</v>
      </c>
      <c r="BR170" s="325">
        <f>IF(AND(All!$V170="P1",All!$AE170="RDP"),Ruler!K$6,IF(AND(All!$V170="P2",All!$AE170="RDP"),Ruler!K$7,IF(AND(All!$V170="P3",All!$AE170="RDP"),Ruler!K$8,IF(AND(All!$V170="P4",All!$AE170="RDP"),Ruler!K$9,IF(AND(All!$V170="P5",All!$AE170="RDP"),Ruler!K$10,IF(AND(All!$V170="P6",All!$AE170="RDP"),Ruler!K$11,IF(AND(All!$V170="P7",All!$AE170="RDP"),Ruler!K$12,IF(AND(All!$V170="P8",All!$AE170="RDP"),Ruler!K$13,IF(AND(All!$V170="P9",All!$AE170="RDP"),Ruler!K$14,IF(AND(All!$V170="P1",All!$AE170="RMS"),Ruler!K$6,IF(AND(All!$V170="P2",All!$AE170="RMS"),Ruler!K$15,IF(AND(All!$V170="P3",All!$AE170="RMS"),Ruler!K$16,IF(AND(All!$V170="P4",All!$AE170="RMS"),Ruler!K$17,IF(AND(All!$V170="P5",All!$AE170="RMS"),Ruler!K$18,IF(AND(All!$V170="P6",All!$AE170="RMS"),Ruler!K$19,IF(AND(All!$V170="P7",All!$AE170="RMS"),Ruler!K$20,IF(AND(All!$V170="P8",All!$AE170="RMS"),Ruler!K$21,IF(AND(All!$V170="P9",All!$AE170="RMS"),Ruler!K$22,IF(AND(All!$V170="P1",All!$AE170="RSS"),Ruler!K$6,IF(AND(All!$V170="P2",All!$AE170="RSS"),Ruler!K$23,IF(AND(All!$V170="P3",All!$AE170="RSS"),Ruler!K$24,IF(AND(All!$V170="P4",All!$AE170="RSS"),Ruler!K$25,IF(AND(All!$V170="P5",All!$AE170="RSS"),Ruler!K$26,IF(AND(All!$V170="P6",All!$AE170="RSS"),Ruler!K$27,IF(AND(All!$V170="P7",All!$AE170="RSS"),Ruler!K$28,IF(AND(All!$V170="P8",All!$AE170="RSS"),Ruler!K$29,IF(AND(All!$V170="P9",All!$AE170="RSS"),Ruler!K$30,0)))))))))))))))))))))))))))</f>
        <v>0</v>
      </c>
      <c r="BS170" s="325">
        <f>IF(AND(All!$V170="P1",All!$AE170="RDP"),Ruler!L$6,IF(AND(All!$V170="P2",All!$AE170="RDP"),Ruler!L$7,IF(AND(All!$V170="P3",All!$AE170="RDP"),Ruler!L$8,IF(AND(All!$V170="P4",All!$AE170="RDP"),Ruler!L$9,IF(AND(All!$V170="P5",All!$AE170="RDP"),Ruler!L$10,IF(AND(All!$V170="P6",All!$AE170="RDP"),Ruler!L$11,IF(AND(All!$V170="P7",All!$AE170="RDP"),Ruler!L$12,IF(AND(All!$V170="P8",All!$AE170="RDP"),Ruler!L$13,IF(AND(All!$V170="P9",All!$AE170="RDP"),Ruler!L$14,IF(AND(All!$V170="P1",All!$AE170="RMS"),Ruler!L$6,IF(AND(All!$V170="P2",All!$AE170="RMS"),Ruler!L$15,IF(AND(All!$V170="P3",All!$AE170="RMS"),Ruler!L$16,IF(AND(All!$V170="P4",All!$AE170="RMS"),Ruler!L$17,IF(AND(All!$V170="P5",All!$AE170="RMS"),Ruler!L$18,IF(AND(All!$V170="P6",All!$AE170="RMS"),Ruler!L$19,IF(AND(All!$V170="P7",All!$AE170="RMS"),Ruler!L$20,IF(AND(All!$V170="P8",All!$AE170="RMS"),Ruler!L$21,IF(AND(All!$V170="P9",All!$AE170="RMS"),Ruler!L$22,IF(AND(All!$V170="P1",All!$AE170="RSS"),Ruler!L$6,IF(AND(All!$V170="P2",All!$AE170="RSS"),Ruler!L$23,IF(AND(All!$V170="P3",All!$AE170="RSS"),Ruler!L$24,IF(AND(All!$V170="P4",All!$AE170="RSS"),Ruler!L$25,IF(AND(All!$V170="P5",All!$AE170="RSS"),Ruler!L$26,IF(AND(All!$V170="P6",All!$AE170="RSS"),Ruler!L$27,IF(AND(All!$V170="P7",All!$AE170="RSS"),Ruler!L$28,IF(AND(All!$V170="P8",All!$AE170="RSS"),Ruler!L$29,IF(AND(All!$V170="P9",All!$AE170="RSS"),Ruler!L$30,0)))))))))))))))))))))))))))</f>
        <v>0</v>
      </c>
      <c r="BT170" s="325">
        <f>IF(AND(All!$V170="P1",All!$AE170="RDP"),Ruler!M$6,IF(AND(All!$V170="P2",All!$AE170="RDP"),Ruler!M$7,IF(AND(All!$V170="P3",All!$AE170="RDP"),Ruler!M$8,IF(AND(All!$V170="P4",All!$AE170="RDP"),Ruler!M$9,IF(AND(All!$V170="P5",All!$AE170="RDP"),Ruler!M$10,IF(AND(All!$V170="P6",All!$AE170="RDP"),Ruler!M$11,IF(AND(All!$V170="P7",All!$AE170="RDP"),Ruler!M$12,IF(AND(All!$V170="P8",All!$AE170="RDP"),Ruler!M$13,IF(AND(All!$V170="P9",All!$AE170="RDP"),Ruler!M$14,IF(AND(All!$V170="P1",All!$AE170="RMS"),Ruler!M$6,IF(AND(All!$V170="P2",All!$AE170="RMS"),Ruler!M$15,IF(AND(All!$V170="P3",All!$AE170="RMS"),Ruler!M$16,IF(AND(All!$V170="P4",All!$AE170="RMS"),Ruler!M$17,IF(AND(All!$V170="P5",All!$AE170="RMS"),Ruler!M$18,IF(AND(All!$V170="P6",All!$AE170="RMS"),Ruler!M$19,IF(AND(All!$V170="P7",All!$AE170="RMS"),Ruler!M$20,IF(AND(All!$V170="P8",All!$AE170="RMS"),Ruler!M$21,IF(AND(All!$V170="P9",All!$AE170="RMS"),Ruler!M$22,IF(AND(All!$V170="P1",All!$AE170="RSS"),Ruler!M$6,IF(AND(All!$V170="P2",All!$AE170="RSS"),Ruler!M$23,IF(AND(All!$V170="P3",All!$AE170="RSS"),Ruler!M$24,IF(AND(All!$V170="P4",All!$AE170="RSS"),Ruler!M$25,IF(AND(All!$V170="P5",All!$AE170="RSS"),Ruler!M$26,IF(AND(All!$V170="P6",All!$AE170="RSS"),Ruler!M$27,IF(AND(All!$V170="P7",All!$AE170="RSS"),Ruler!M$28,IF(AND(All!$V170="P8",All!$AE170="RSS"),Ruler!M$29,IF(AND(All!$V170="P9",All!$AE170="RSS"),Ruler!M$30,0)))))))))))))))))))))))))))</f>
        <v>0</v>
      </c>
      <c r="BU170" s="325">
        <f>IF(AND(All!$V170="P1",All!$AE170="RDP"),Ruler!N$6,IF(AND(All!$V170="P2",All!$AE170="RDP"),Ruler!N$7,IF(AND(All!$V170="P3",All!$AE170="RDP"),Ruler!N$8,IF(AND(All!$V170="P4",All!$AE170="RDP"),Ruler!N$9,IF(AND(All!$V170="P5",All!$AE170="RDP"),Ruler!N$10,IF(AND(All!$V170="P6",All!$AE170="RDP"),Ruler!N$11,IF(AND(All!$V170="P7",All!$AE170="RDP"),Ruler!N$12,IF(AND(All!$V170="P8",All!$AE170="RDP"),Ruler!N$13,IF(AND(All!$V170="P9",All!$AE170="RDP"),Ruler!N$14,IF(AND(All!$V170="P1",All!$AE170="RMS"),Ruler!N$6,IF(AND(All!$V170="P2",All!$AE170="RMS"),Ruler!N$15,IF(AND(All!$V170="P3",All!$AE170="RMS"),Ruler!N$16,IF(AND(All!$V170="P4",All!$AE170="RMS"),Ruler!N$17,IF(AND(All!$V170="P5",All!$AE170="RMS"),Ruler!N$18,IF(AND(All!$V170="P6",All!$AE170="RMS"),Ruler!N$19,IF(AND(All!$V170="P7",All!$AE170="RMS"),Ruler!N$20,IF(AND(All!$V170="P8",All!$AE170="RMS"),Ruler!N$21,IF(AND(All!$V170="P9",All!$AE170="RMS"),Ruler!N$22,IF(AND(All!$V170="P1",All!$AE170="RSS"),Ruler!N$6,IF(AND(All!$V170="P2",All!$AE170="RSS"),Ruler!N$23,IF(AND(All!$V170="P3",All!$AE170="RSS"),Ruler!N$24,IF(AND(All!$V170="P4",All!$AE170="RSS"),Ruler!N$25,IF(AND(All!$V170="P5",All!$AE170="RSS"),Ruler!N$26,IF(AND(All!$V170="P6",All!$AE170="RSS"),Ruler!N$27,IF(AND(All!$V170="P7",All!$AE170="RSS"),Ruler!N$28,IF(AND(All!$V170="P8",All!$AE170="RSS"),Ruler!N$29,IF(AND(All!$V170="P9",All!$AE170="RSS"),Ruler!N$30,0)))))))))))))))))))))))))))</f>
        <v>0</v>
      </c>
      <c r="BV170" s="325">
        <f>IF(AND(All!$V170="P1",All!$AE170="RDP"),Ruler!O$6,IF(AND(All!$V170="P2",All!$AE170="RDP"),Ruler!O$7,IF(AND(All!$V170="P3",All!$AE170="RDP"),Ruler!O$8,IF(AND(All!$V170="P4",All!$AE170="RDP"),Ruler!O$9,IF(AND(All!$V170="P5",All!$AE170="RDP"),Ruler!O$10,IF(AND(All!$V170="P6",All!$AE170="RDP"),Ruler!O$11,IF(AND(All!$V170="P7",All!$AE170="RDP"),Ruler!O$12,IF(AND(All!$V170="P8",All!$AE170="RDP"),Ruler!O$13,IF(AND(All!$V170="P9",All!$AE170="RDP"),Ruler!O$14,IF(AND(All!$V170="P1",All!$AE170="RMS"),Ruler!O$6,IF(AND(All!$V170="P2",All!$AE170="RMS"),Ruler!O$15,IF(AND(All!$V170="P3",All!$AE170="RMS"),Ruler!O$16,IF(AND(All!$V170="P4",All!$AE170="RMS"),Ruler!O$17,IF(AND(All!$V170="P5",All!$AE170="RMS"),Ruler!O$18,IF(AND(All!$V170="P6",All!$AE170="RMS"),Ruler!O$19,IF(AND(All!$V170="P7",All!$AE170="RMS"),Ruler!O$20,IF(AND(All!$V170="P8",All!$AE170="RMS"),Ruler!O$21,IF(AND(All!$V170="P9",All!$AE170="RMS"),Ruler!O$22,IF(AND(All!$V170="P1",All!$AE170="RSS"),Ruler!O$6,IF(AND(All!$V170="P2",All!$AE170="RSS"),Ruler!O$23,IF(AND(All!$V170="P3",All!$AE170="RSS"),Ruler!O$24,IF(AND(All!$V170="P4",All!$AE170="RSS"),Ruler!O$25,IF(AND(All!$V170="P5",All!$AE170="RSS"),Ruler!O$26,IF(AND(All!$V170="P6",All!$AE170="RSS"),Ruler!O$27,IF(AND(All!$V170="P7",All!$AE170="RSS"),Ruler!O$28,IF(AND(All!$V170="P8",All!$AE170="RSS"),Ruler!O$29,IF(AND(All!$V170="P9",All!$AE170="RSS"),Ruler!O$30,0)))))))))))))))))))))))))))</f>
        <v>0</v>
      </c>
      <c r="BW170" s="325">
        <f>IF(AND(All!$V170="P1",All!$AE170="RDP"),Ruler!P$6,IF(AND(All!$V170="P2",All!$AE170="RDP"),Ruler!P$7,IF(AND(All!$V170="P3",All!$AE170="RDP"),Ruler!P$8,IF(AND(All!$V170="P4",All!$AE170="RDP"),Ruler!P$9,IF(AND(All!$V170="P5",All!$AE170="RDP"),Ruler!P$10,IF(AND(All!$V170="P6",All!$AE170="RDP"),Ruler!P$11,IF(AND(All!$V170="P7",All!$AE170="RDP"),Ruler!P$12,IF(AND(All!$V170="P8",All!$AE170="RDP"),Ruler!P$13,IF(AND(All!$V170="P9",All!$AE170="RDP"),Ruler!P$14,IF(AND(All!$V170="P1",All!$AE170="RMS"),Ruler!P$6,IF(AND(All!$V170="P2",All!$AE170="RMS"),Ruler!P$15,IF(AND(All!$V170="P3",All!$AE170="RMS"),Ruler!P$16,IF(AND(All!$V170="P4",All!$AE170="RMS"),Ruler!P$17,IF(AND(All!$V170="P5",All!$AE170="RMS"),Ruler!P$18,IF(AND(All!$V170="P6",All!$AE170="RMS"),Ruler!P$19,IF(AND(All!$V170="P7",All!$AE170="RMS"),Ruler!P$20,IF(AND(All!$V170="P8",All!$AE170="RMS"),Ruler!P$21,IF(AND(All!$V170="P9",All!$AE170="RMS"),Ruler!P$22,IF(AND(All!$V170="P1",All!$AE170="RSS"),Ruler!P$6,IF(AND(All!$V170="P2",All!$AE170="RSS"),Ruler!P$23,IF(AND(All!$V170="P3",All!$AE170="RSS"),Ruler!P$24,IF(AND(All!$V170="P4",All!$AE170="RSS"),Ruler!P$25,IF(AND(All!$V170="P5",All!$AE170="RSS"),Ruler!P$26,IF(AND(All!$V170="P6",All!$AE170="RSS"),Ruler!P$27,IF(AND(All!$V170="P7",All!$AE170="RSS"),Ruler!P$28,IF(AND(All!$V170="P8",All!$AE170="RSS"),Ruler!P$29,IF(AND(All!$V170="P9",All!$AE170="RSS"),Ruler!P$30,0)))))))))))))))))))))))))))</f>
        <v>0</v>
      </c>
      <c r="BX170" s="325">
        <f>IF(AND(All!$V170="P1",All!$AE170="RDP"),Ruler!Q$6,IF(AND(All!$V170="P2",All!$AE170="RDP"),Ruler!Q$7,IF(AND(All!$V170="P3",All!$AE170="RDP"),Ruler!Q$8,IF(AND(All!$V170="P4",All!$AE170="RDP"),Ruler!Q$9,IF(AND(All!$V170="P5",All!$AE170="RDP"),Ruler!Q$10,IF(AND(All!$V170="P6",All!$AE170="RDP"),Ruler!Q$11,IF(AND(All!$V170="P7",All!$AE170="RDP"),Ruler!Q$12,IF(AND(All!$V170="P8",All!$AE170="RDP"),Ruler!Q$13,IF(AND(All!$V170="P9",All!$AE170="RDP"),Ruler!Q$14,IF(AND(All!$V170="P1",All!$AE170="RMS"),Ruler!Q$6,IF(AND(All!$V170="P2",All!$AE170="RMS"),Ruler!Q$15,IF(AND(All!$V170="P3",All!$AE170="RMS"),Ruler!Q$16,IF(AND(All!$V170="P4",All!$AE170="RMS"),Ruler!Q$17,IF(AND(All!$V170="P5",All!$AE170="RMS"),Ruler!Q$18,IF(AND(All!$V170="P6",All!$AE170="RMS"),Ruler!Q$19,IF(AND(All!$V170="P7",All!$AE170="RMS"),Ruler!Q$20,IF(AND(All!$V170="P8",All!$AE170="RMS"),Ruler!Q$21,IF(AND(All!$V170="P9",All!$AE170="RMS"),Ruler!Q$22,IF(AND(All!$V170="P1",All!$AE170="RSS"),Ruler!Q$6,IF(AND(All!$V170="P2",All!$AE170="RSS"),Ruler!Q$23,IF(AND(All!$V170="P3",All!$AE170="RSS"),Ruler!Q$24,IF(AND(All!$V170="P4",All!$AE170="RSS"),Ruler!Q$25,IF(AND(All!$V170="P5",All!$AE170="RSS"),Ruler!Q$26,IF(AND(All!$V170="P6",All!$AE170="RSS"),Ruler!Q$27,IF(AND(All!$V170="P7",All!$AE170="RSS"),Ruler!Q$28,IF(AND(All!$V170="P8",All!$AE170="RSS"),Ruler!Q$29,IF(AND(All!$V170="P9",All!$AE170="RSS"),Ruler!Q$30,0)))))))))))))))))))))))))))</f>
        <v>0</v>
      </c>
      <c r="BY170" s="325">
        <f>IF(AND(All!$V170="P1",All!$AE170="RDP"),Ruler!R$6,IF(AND(All!$V170="P2",All!$AE170="RDP"),Ruler!R$7,IF(AND(All!$V170="P3",All!$AE170="RDP"),Ruler!R$8,IF(AND(All!$V170="P4",All!$AE170="RDP"),Ruler!R$9,IF(AND(All!$V170="P5",All!$AE170="RDP"),Ruler!R$10,IF(AND(All!$V170="P6",All!$AE170="RDP"),Ruler!R$11,IF(AND(All!$V170="P7",All!$AE170="RDP"),Ruler!R$12,IF(AND(All!$V170="P8",All!$AE170="RDP"),Ruler!R$13,IF(AND(All!$V170="P9",All!$AE170="RDP"),Ruler!R$14,IF(AND(All!$V170="P1",All!$AE170="RMS"),Ruler!R$6,IF(AND(All!$V170="P2",All!$AE170="RMS"),Ruler!R$15,IF(AND(All!$V170="P3",All!$AE170="RMS"),Ruler!R$16,IF(AND(All!$V170="P4",All!$AE170="RMS"),Ruler!R$17,IF(AND(All!$V170="P5",All!$AE170="RMS"),Ruler!R$18,IF(AND(All!$V170="P6",All!$AE170="RMS"),Ruler!R$19,IF(AND(All!$V170="P7",All!$AE170="RMS"),Ruler!R$20,IF(AND(All!$V170="P8",All!$AE170="RMS"),Ruler!R$21,IF(AND(All!$V170="P9",All!$AE170="RMS"),Ruler!R$22,IF(AND(All!$V170="P1",All!$AE170="RSS"),Ruler!R$6,IF(AND(All!$V170="P2",All!$AE170="RSS"),Ruler!R$23,IF(AND(All!$V170="P3",All!$AE170="RSS"),Ruler!R$24,IF(AND(All!$V170="P4",All!$AE170="RSS"),Ruler!R$25,IF(AND(All!$V170="P5",All!$AE170="RSS"),Ruler!R$26,IF(AND(All!$V170="P6",All!$AE170="RSS"),Ruler!R$27,IF(AND(All!$V170="P7",All!$AE170="RSS"),Ruler!R$28,IF(AND(All!$V170="P8",All!$AE170="RSS"),Ruler!R$29,IF(AND(All!$V170="P9",All!$AE170="RSS"),Ruler!R$30,0)))))))))))))))))))))))))))</f>
        <v>0</v>
      </c>
      <c r="BZ170" s="325">
        <f>IF(AND(All!$V170="P1",All!$AE170="RDP"),Ruler!S$6,IF(AND(All!$V170="P2",All!$AE170="RDP"),Ruler!S$7,IF(AND(All!$V170="P3",All!$AE170="RDP"),Ruler!S$8,IF(AND(All!$V170="P4",All!$AE170="RDP"),Ruler!S$9,IF(AND(All!$V170="P5",All!$AE170="RDP"),Ruler!S$10,IF(AND(All!$V170="P6",All!$AE170="RDP"),Ruler!S$11,IF(AND(All!$V170="P7",All!$AE170="RDP"),Ruler!S$12,IF(AND(All!$V170="P8",All!$AE170="RDP"),Ruler!S$13,IF(AND(All!$V170="P9",All!$AE170="RDP"),Ruler!S$14,IF(AND(All!$V170="P1",All!$AE170="RMS"),Ruler!S$6,IF(AND(All!$V170="P2",All!$AE170="RMS"),Ruler!S$15,IF(AND(All!$V170="P3",All!$AE170="RMS"),Ruler!S$16,IF(AND(All!$V170="P4",All!$AE170="RMS"),Ruler!S$17,IF(AND(All!$V170="P5",All!$AE170="RMS"),Ruler!S$18,IF(AND(All!$V170="P6",All!$AE170="RMS"),Ruler!S$19,IF(AND(All!$V170="P7",All!$AE170="RMS"),Ruler!S$20,IF(AND(All!$V170="P8",All!$AE170="RMS"),Ruler!S$21,IF(AND(All!$V170="P9",All!$AE170="RMS"),Ruler!S$22,IF(AND(All!$V170="P1",All!$AE170="RSS"),Ruler!S$6,IF(AND(All!$V170="P2",All!$AE170="RSS"),Ruler!S$23,IF(AND(All!$V170="P3",All!$AE170="RSS"),Ruler!S$24,IF(AND(All!$V170="P4",All!$AE170="RSS"),Ruler!S$25,IF(AND(All!$V170="P5",All!$AE170="RSS"),Ruler!S$26,IF(AND(All!$V170="P6",All!$AE170="RSS"),Ruler!S$27,IF(AND(All!$V170="P7",All!$AE170="RSS"),Ruler!S$28,IF(AND(All!$V170="P8",All!$AE170="RSS"),Ruler!S$29,IF(AND(All!$V170="P9",All!$AE170="RSS"),Ruler!S$30,0)))))))))))))))))))))))))))</f>
        <v>0</v>
      </c>
      <c r="CA170" s="325">
        <f>IF(AND(All!$V170="P1",All!$AE170="RDP"),Ruler!T$6,IF(AND(All!$V170="P2",All!$AE170="RDP"),Ruler!T$7,IF(AND(All!$V170="P3",All!$AE170="RDP"),Ruler!T$8,IF(AND(All!$V170="P4",All!$AE170="RDP"),Ruler!T$9,IF(AND(All!$V170="P5",All!$AE170="RDP"),Ruler!T$10,IF(AND(All!$V170="P6",All!$AE170="RDP"),Ruler!T$11,IF(AND(All!$V170="P7",All!$AE170="RDP"),Ruler!T$12,IF(AND(All!$V170="P8",All!$AE170="RDP"),Ruler!T$13,IF(AND(All!$V170="P9",All!$AE170="RDP"),Ruler!T$14,IF(AND(All!$V170="P1",All!$AE170="RMS"),Ruler!T$6,IF(AND(All!$V170="P2",All!$AE170="RMS"),Ruler!T$15,IF(AND(All!$V170="P3",All!$AE170="RMS"),Ruler!T$16,IF(AND(All!$V170="P4",All!$AE170="RMS"),Ruler!T$17,IF(AND(All!$V170="P5",All!$AE170="RMS"),Ruler!T$18,IF(AND(All!$V170="P6",All!$AE170="RMS"),Ruler!T$19,IF(AND(All!$V170="P7",All!$AE170="RMS"),Ruler!T$20,IF(AND(All!$V170="P8",All!$AE170="RMS"),Ruler!T$21,IF(AND(All!$V170="P9",All!$AE170="RMS"),Ruler!T$22,IF(AND(All!$V170="P1",All!$AE170="RSS"),Ruler!T$6,IF(AND(All!$V170="P2",All!$AE170="RSS"),Ruler!T$23,IF(AND(All!$V170="P3",All!$AE170="RSS"),Ruler!T$24,IF(AND(All!$V170="P4",All!$AE170="RSS"),Ruler!T$25,IF(AND(All!$V170="P5",All!$AE170="RSS"),Ruler!T$26,IF(AND(All!$V170="P6",All!$AE170="RSS"),Ruler!T$27,IF(AND(All!$V170="P7",All!$AE170="RSS"),Ruler!T$28,IF(AND(All!$V170="P8",All!$AE170="RSS"),Ruler!T$29,IF(AND(All!$V170="P9",All!$AE170="RSS"),Ruler!T$30,0)))))))))))))))))))))))))))</f>
        <v>0</v>
      </c>
      <c r="CB170" s="325">
        <f>IF(AND(All!$V170="P1",All!$AE170="RDP"),Ruler!U$6,IF(AND(All!$V170="P2",All!$AE170="RDP"),Ruler!U$7,IF(AND(All!$V170="P3",All!$AE170="RDP"),Ruler!U$8,IF(AND(All!$V170="P4",All!$AE170="RDP"),Ruler!U$9,IF(AND(All!$V170="P5",All!$AE170="RDP"),Ruler!U$10,IF(AND(All!$V170="P6",All!$AE170="RDP"),Ruler!U$11,IF(AND(All!$V170="P7",All!$AE170="RDP"),Ruler!U$12,IF(AND(All!$V170="P8",All!$AE170="RDP"),Ruler!U$13,IF(AND(All!$V170="P9",All!$AE170="RDP"),Ruler!U$14,IF(AND(All!$V170="P1",All!$AE170="RMS"),Ruler!U$6,IF(AND(All!$V170="P2",All!$AE170="RMS"),Ruler!U$15,IF(AND(All!$V170="P3",All!$AE170="RMS"),Ruler!U$16,IF(AND(All!$V170="P4",All!$AE170="RMS"),Ruler!U$17,IF(AND(All!$V170="P5",All!$AE170="RMS"),Ruler!U$18,IF(AND(All!$V170="P6",All!$AE170="RMS"),Ruler!U$19,IF(AND(All!$V170="P7",All!$AE170="RMS"),Ruler!U$20,IF(AND(All!$V170="P8",All!$AE170="RMS"),Ruler!U$21,IF(AND(All!$V170="P9",All!$AE170="RMS"),Ruler!U$22,IF(AND(All!$V170="P1",All!$AE170="RSS"),Ruler!U$6,IF(AND(All!$V170="P2",All!$AE170="RSS"),Ruler!U$23,IF(AND(All!$V170="P3",All!$AE170="RSS"),Ruler!U$24,IF(AND(All!$V170="P4",All!$AE170="RSS"),Ruler!U$25,IF(AND(All!$V170="P5",All!$AE170="RSS"),Ruler!U$26,IF(AND(All!$V170="P6",All!$AE170="RSS"),Ruler!U$27,IF(AND(All!$V170="P7",All!$AE170="RSS"),Ruler!U$28,IF(AND(All!$V170="P8",All!$AE170="RSS"),Ruler!U$29,IF(AND(All!$V170="P9",All!$AE170="RSS"),Ruler!U$30,0)))))))))))))))))))))))))))</f>
        <v>0</v>
      </c>
      <c r="CC170" s="325">
        <f>IF(AND(All!$V170="P1",All!$AE170="RDP"),Ruler!V$6,IF(AND(All!$V170="P2",All!$AE170="RDP"),Ruler!V$7,IF(AND(All!$V170="P3",All!$AE170="RDP"),Ruler!V$8,IF(AND(All!$V170="P4",All!$AE170="RDP"),Ruler!V$9,IF(AND(All!$V170="P5",All!$AE170="RDP"),Ruler!V$10,IF(AND(All!$V170="P6",All!$AE170="RDP"),Ruler!V$11,IF(AND(All!$V170="P7",All!$AE170="RDP"),Ruler!V$12,IF(AND(All!$V170="P8",All!$AE170="RDP"),Ruler!V$13,IF(AND(All!$V170="P9",All!$AE170="RDP"),Ruler!V$14,IF(AND(All!$V170="P1",All!$AE170="RMS"),Ruler!V$6,IF(AND(All!$V170="P2",All!$AE170="RMS"),Ruler!V$15,IF(AND(All!$V170="P3",All!$AE170="RMS"),Ruler!V$16,IF(AND(All!$V170="P4",All!$AE170="RMS"),Ruler!V$17,IF(AND(All!$V170="P5",All!$AE170="RMS"),Ruler!V$18,IF(AND(All!$V170="P6",All!$AE170="RMS"),Ruler!V$19,IF(AND(All!$V170="P7",All!$AE170="RMS"),Ruler!V$20,IF(AND(All!$V170="P8",All!$AE170="RMS"),Ruler!V$21,IF(AND(All!$V170="P9",All!$AE170="RMS"),Ruler!V$22,IF(AND(All!$V170="P1",All!$AE170="RSS"),Ruler!V$6,IF(AND(All!$V170="P2",All!$AE170="RSS"),Ruler!V$23,IF(AND(All!$V170="P3",All!$AE170="RSS"),Ruler!V$24,IF(AND(All!$V170="P4",All!$AE170="RSS"),Ruler!V$25,IF(AND(All!$V170="P5",All!$AE170="RSS"),Ruler!V$26,IF(AND(All!$V170="P6",All!$AE170="RSS"),Ruler!V$27,IF(AND(All!$V170="P7",All!$AE170="RSS"),Ruler!V$28,IF(AND(All!$V170="P8",All!$AE170="RSS"),Ruler!V$29,IF(AND(All!$V170="P9",All!$AE170="RSS"),Ruler!V$30,0)))))))))))))))))))))))))))</f>
        <v>0</v>
      </c>
      <c r="CD170" s="325">
        <f>IF(AND(All!$V170="P1",All!$AE170="RDP"),Ruler!W$6,IF(AND(All!$V170="P2",All!$AE170="RDP"),Ruler!W$7,IF(AND(All!$V170="P3",All!$AE170="RDP"),Ruler!W$8,IF(AND(All!$V170="P4",All!$AE170="RDP"),Ruler!W$9,IF(AND(All!$V170="P5",All!$AE170="RDP"),Ruler!W$10,IF(AND(All!$V170="P6",All!$AE170="RDP"),Ruler!W$11,IF(AND(All!$V170="P7",All!$AE170="RDP"),Ruler!W$12,IF(AND(All!$V170="P8",All!$AE170="RDP"),Ruler!W$13,IF(AND(All!$V170="P9",All!$AE170="RDP"),Ruler!W$14,IF(AND(All!$V170="P1",All!$AE170="RMS"),Ruler!W$6,IF(AND(All!$V170="P2",All!$AE170="RMS"),Ruler!W$15,IF(AND(All!$V170="P3",All!$AE170="RMS"),Ruler!W$16,IF(AND(All!$V170="P4",All!$AE170="RMS"),Ruler!W$17,IF(AND(All!$V170="P5",All!$AE170="RMS"),Ruler!W$18,IF(AND(All!$V170="P6",All!$AE170="RMS"),Ruler!W$19,IF(AND(All!$V170="P7",All!$AE170="RMS"),Ruler!W$20,IF(AND(All!$V170="P8",All!$AE170="RMS"),Ruler!W$21,IF(AND(All!$V170="P9",All!$AE170="RMS"),Ruler!W$22,IF(AND(All!$V170="P1",All!$AE170="RSS"),Ruler!W$6,IF(AND(All!$V170="P2",All!$AE170="RSS"),Ruler!W$23,IF(AND(All!$V170="P3",All!$AE170="RSS"),Ruler!W$24,IF(AND(All!$V170="P4",All!$AE170="RSS"),Ruler!W$25,IF(AND(All!$V170="P5",All!$AE170="RSS"),Ruler!W$26,IF(AND(All!$V170="P6",All!$AE170="RSS"),Ruler!W$27,IF(AND(All!$V170="P7",All!$AE170="RSS"),Ruler!W$28,IF(AND(All!$V170="P8",All!$AE170="RSS"),Ruler!W$29,IF(AND(All!$V170="P9",All!$AE170="RSS"),Ruler!W$30,0)))))))))))))))))))))))))))</f>
        <v>0</v>
      </c>
      <c r="CE170" s="325">
        <f>IF(AND(All!$V170="P1",All!$AE170="RDP"),Ruler!X$6,IF(AND(All!$V170="P2",All!$AE170="RDP"),Ruler!X$7,IF(AND(All!$V170="P3",All!$AE170="RDP"),Ruler!X$8,IF(AND(All!$V170="P4",All!$AE170="RDP"),Ruler!X$9,IF(AND(All!$V170="P5",All!$AE170="RDP"),Ruler!X$10,IF(AND(All!$V170="P6",All!$AE170="RDP"),Ruler!X$11,IF(AND(All!$V170="P7",All!$AE170="RDP"),Ruler!X$12,IF(AND(All!$V170="P8",All!$AE170="RDP"),Ruler!X$13,IF(AND(All!$V170="P9",All!$AE170="RDP"),Ruler!X$14,IF(AND(All!$V170="P1",All!$AE170="RMS"),Ruler!X$6,IF(AND(All!$V170="P2",All!$AE170="RMS"),Ruler!X$15,IF(AND(All!$V170="P3",All!$AE170="RMS"),Ruler!X$16,IF(AND(All!$V170="P4",All!$AE170="RMS"),Ruler!X$17,IF(AND(All!$V170="P5",All!$AE170="RMS"),Ruler!X$18,IF(AND(All!$V170="P6",All!$AE170="RMS"),Ruler!X$19,IF(AND(All!$V170="P7",All!$AE170="RMS"),Ruler!X$20,IF(AND(All!$V170="P8",All!$AE170="RMS"),Ruler!X$21,IF(AND(All!$V170="P9",All!$AE170="RMS"),Ruler!X$22,IF(AND(All!$V170="P1",All!$AE170="RSS"),Ruler!X$6,IF(AND(All!$V170="P2",All!$AE170="RSS"),Ruler!X$23,IF(AND(All!$V170="P3",All!$AE170="RSS"),Ruler!X$24,IF(AND(All!$V170="P4",All!$AE170="RSS"),Ruler!X$25,IF(AND(All!$V170="P5",All!$AE170="RSS"),Ruler!X$26,IF(AND(All!$V170="P6",All!$AE170="RSS"),Ruler!X$27,IF(AND(All!$V170="P7",All!$AE170="RSS"),Ruler!X$28,IF(AND(All!$V170="P8",All!$AE170="RSS"),Ruler!X$29,IF(AND(All!$V170="P9",All!$AE170="RSS"),Ruler!X$30,0)))))))))))))))))))))))))))</f>
        <v>0</v>
      </c>
      <c r="CF170" s="325">
        <f>IF(AND(All!$V170="P1",All!$AE170="RDP"),Ruler!Y$6,IF(AND(All!$V170="P2",All!$AE170="RDP"),Ruler!Y$7,IF(AND(All!$V170="P3",All!$AE170="RDP"),Ruler!Y$8,IF(AND(All!$V170="P4",All!$AE170="RDP"),Ruler!Y$9,IF(AND(All!$V170="P5",All!$AE170="RDP"),Ruler!Y$10,IF(AND(All!$V170="P6",All!$AE170="RDP"),Ruler!Y$11,IF(AND(All!$V170="P7",All!$AE170="RDP"),Ruler!Y$12,IF(AND(All!$V170="P8",All!$AE170="RDP"),Ruler!Y$13,IF(AND(All!$V170="P9",All!$AE170="RDP"),Ruler!Y$14,IF(AND(All!$V170="P1",All!$AE170="RMS"),Ruler!Y$6,IF(AND(All!$V170="P2",All!$AE170="RMS"),Ruler!Y$15,IF(AND(All!$V170="P3",All!$AE170="RMS"),Ruler!Y$16,IF(AND(All!$V170="P4",All!$AE170="RMS"),Ruler!Y$17,IF(AND(All!$V170="P5",All!$AE170="RMS"),Ruler!Y$18,IF(AND(All!$V170="P6",All!$AE170="RMS"),Ruler!Y$19,IF(AND(All!$V170="P7",All!$AE170="RMS"),Ruler!Y$20,IF(AND(All!$V170="P8",All!$AE170="RMS"),Ruler!Y$21,IF(AND(All!$V170="P9",All!$AE170="RMS"),Ruler!Y$22,IF(AND(All!$V170="P1",All!$AE170="RSS"),Ruler!Y$6,IF(AND(All!$V170="P2",All!$AE170="RSS"),Ruler!Y$23,IF(AND(All!$V170="P3",All!$AE170="RSS"),Ruler!Y$24,IF(AND(All!$V170="P4",All!$AE170="RSS"),Ruler!Y$25,IF(AND(All!$V170="P5",All!$AE170="RSS"),Ruler!Y$26,IF(AND(All!$V170="P6",All!$AE170="RSS"),Ruler!Y$27,IF(AND(All!$V170="P7",All!$AE170="RSS"),Ruler!Y$28,IF(AND(All!$V170="P8",All!$AE170="RSS"),Ruler!Y$29,IF(AND(All!$V170="P9",All!$AE170="RSS"),Ruler!Y$30,0)))))))))))))))))))))))))))</f>
        <v>0</v>
      </c>
      <c r="CG170" s="325">
        <f>IF(AND(All!$V170="P1",All!$AE170="RDP"),Ruler!Z$6,IF(AND(All!$V170="P2",All!$AE170="RDP"),Ruler!Z$7,IF(AND(All!$V170="P3",All!$AE170="RDP"),Ruler!Z$8,IF(AND(All!$V170="P4",All!$AE170="RDP"),Ruler!Z$9,IF(AND(All!$V170="P5",All!$AE170="RDP"),Ruler!Z$10,IF(AND(All!$V170="P6",All!$AE170="RDP"),Ruler!Z$11,IF(AND(All!$V170="P7",All!$AE170="RDP"),Ruler!Z$12,IF(AND(All!$V170="P8",All!$AE170="RDP"),Ruler!Z$13,IF(AND(All!$V170="P9",All!$AE170="RDP"),Ruler!Z$14,IF(AND(All!$V170="P1",All!$AE170="RMS"),Ruler!Z$6,IF(AND(All!$V170="P2",All!$AE170="RMS"),Ruler!Z$15,IF(AND(All!$V170="P3",All!$AE170="RMS"),Ruler!Z$16,IF(AND(All!$V170="P4",All!$AE170="RMS"),Ruler!Z$17,IF(AND(All!$V170="P5",All!$AE170="RMS"),Ruler!Z$18,IF(AND(All!$V170="P6",All!$AE170="RMS"),Ruler!Z$19,IF(AND(All!$V170="P7",All!$AE170="RMS"),Ruler!Z$20,IF(AND(All!$V170="P8",All!$AE170="RMS"),Ruler!Z$21,IF(AND(All!$V170="P9",All!$AE170="RMS"),Ruler!Z$22,IF(AND(All!$V170="P1",All!$AE170="RSS"),Ruler!Z$6,IF(AND(All!$V170="P2",All!$AE170="RSS"),Ruler!Z$23,IF(AND(All!$V170="P3",All!$AE170="RSS"),Ruler!Z$24,IF(AND(All!$V170="P4",All!$AE170="RSS"),Ruler!Z$25,IF(AND(All!$V170="P5",All!$AE170="RSS"),Ruler!Z$26,IF(AND(All!$V170="P6",All!$AE170="RSS"),Ruler!Z$27,IF(AND(All!$V170="P7",All!$AE170="RSS"),Ruler!Z$28,IF(AND(All!$V170="P8",All!$AE170="RSS"),Ruler!Z$29,IF(AND(All!$V170="P9",All!$AE170="RSS"),Ruler!Z$30,0)))))))))))))))))))))))))))</f>
        <v>0</v>
      </c>
      <c r="CH170" s="325">
        <f>IF(AND(All!$V170="P1",All!$AE170="RDP"),Ruler!AA$6,IF(AND(All!$V170="P2",All!$AE170="RDP"),Ruler!AA$7,IF(AND(All!$V170="P3",All!$AE170="RDP"),Ruler!AA$8,IF(AND(All!$V170="P4",All!$AE170="RDP"),Ruler!AA$9,IF(AND(All!$V170="P5",All!$AE170="RDP"),Ruler!AA$10,IF(AND(All!$V170="P6",All!$AE170="RDP"),Ruler!AA$11,IF(AND(All!$V170="P7",All!$AE170="RDP"),Ruler!AA$12,IF(AND(All!$V170="P8",All!$AE170="RDP"),Ruler!AA$13,IF(AND(All!$V170="P9",All!$AE170="RDP"),Ruler!AA$14,IF(AND(All!$V170="P1",All!$AE170="RMS"),Ruler!AA$6,IF(AND(All!$V170="P2",All!$AE170="RMS"),Ruler!AA$15,IF(AND(All!$V170="P3",All!$AE170="RMS"),Ruler!AA$16,IF(AND(All!$V170="P4",All!$AE170="RMS"),Ruler!AA$17,IF(AND(All!$V170="P5",All!$AE170="RMS"),Ruler!AA$18,IF(AND(All!$V170="P6",All!$AE170="RMS"),Ruler!AA$19,IF(AND(All!$V170="P7",All!$AE170="RMS"),Ruler!AA$20,IF(AND(All!$V170="P8",All!$AE170="RMS"),Ruler!AA$21,IF(AND(All!$V170="P9",All!$AE170="RMS"),Ruler!AA$22,IF(AND(All!$V170="P1",All!$AE170="RSS"),Ruler!AA$6,IF(AND(All!$V170="P2",All!$AE170="RSS"),Ruler!AA$23,IF(AND(All!$V170="P3",All!$AE170="RSS"),Ruler!AA$24,IF(AND(All!$V170="P4",All!$AE170="RSS"),Ruler!AA$25,IF(AND(All!$V170="P5",All!$AE170="RSS"),Ruler!AA$26,IF(AND(All!$V170="P6",All!$AE170="RSS"),Ruler!AA$27,IF(AND(All!$V170="P7",All!$AE170="RSS"),Ruler!AA$28,IF(AND(All!$V170="P8",All!$AE170="RSS"),Ruler!AA$29,IF(AND(All!$V170="P9",All!$AE170="RSS"),Ruler!AA$30,0)))))))))))))))))))))))))))</f>
        <v>0</v>
      </c>
      <c r="CI170" s="325">
        <f>IF(AND(All!$V170="P1",All!$AE170="RDP"),Ruler!AB$6,IF(AND(All!$V170="P2",All!$AE170="RDP"),Ruler!AB$7,IF(AND(All!$V170="P3",All!$AE170="RDP"),Ruler!AB$8,IF(AND(All!$V170="P4",All!$AE170="RDP"),Ruler!AB$9,IF(AND(All!$V170="P5",All!$AE170="RDP"),Ruler!AB$10,IF(AND(All!$V170="P6",All!$AE170="RDP"),Ruler!AB$11,IF(AND(All!$V170="P7",All!$AE170="RDP"),Ruler!AB$12,IF(AND(All!$V170="P8",All!$AE170="RDP"),Ruler!AB$13,IF(AND(All!$V170="P9",All!$AE170="RDP"),Ruler!AB$14,IF(AND(All!$V170="P1",All!$AE170="RMS"),Ruler!AB$6,IF(AND(All!$V170="P2",All!$AE170="RMS"),Ruler!AB$15,IF(AND(All!$V170="P3",All!$AE170="RMS"),Ruler!AB$16,IF(AND(All!$V170="P4",All!$AE170="RMS"),Ruler!AB$17,IF(AND(All!$V170="P5",All!$AE170="RMS"),Ruler!AB$18,IF(AND(All!$V170="P6",All!$AE170="RMS"),Ruler!AB$19,IF(AND(All!$V170="P7",All!$AE170="RMS"),Ruler!AB$20,IF(AND(All!$V170="P8",All!$AE170="RMS"),Ruler!AB$21,IF(AND(All!$V170="P9",All!$AE170="RMS"),Ruler!AB$22,IF(AND(All!$V170="P1",All!$AE170="RSS"),Ruler!AB$6,IF(AND(All!$V170="P2",All!$AE170="RSS"),Ruler!AB$23,IF(AND(All!$V170="P3",All!$AE170="RSS"),Ruler!AB$24,IF(AND(All!$V170="P4",All!$AE170="RSS"),Ruler!AB$25,IF(AND(All!$V170="P5",All!$AE170="RSS"),Ruler!AB$26,IF(AND(All!$V170="P6",All!$AE170="RSS"),Ruler!AB$27,IF(AND(All!$V170="P7",All!$AE170="RSS"),Ruler!AB$28,IF(AND(All!$V170="P8",All!$AE170="RSS"),Ruler!AB$29,IF(AND(All!$V170="P9",All!$AE170="RSS"),Ruler!AB$30,0)))))))))))))))))))))))))))</f>
        <v>0</v>
      </c>
      <c r="CJ170" s="323">
        <f>Table9[[#This Row],[R-B1]]-Table9[[#This Row],[B1]]</f>
        <v>0</v>
      </c>
      <c r="CK170" s="43">
        <f>Table9[[#This Row],[R-B2]]-Table9[[#This Row],[B2]]</f>
        <v>0</v>
      </c>
      <c r="CL170" s="43">
        <f>Table9[[#This Row],[R-B3]]-Table9[[#This Row],[B3]]</f>
        <v>0</v>
      </c>
      <c r="CM170" s="43">
        <f>Table9[[#This Row],[R-B4]]-Table9[[#This Row],[B4]]</f>
        <v>0</v>
      </c>
      <c r="CN170" s="43">
        <f>Table9[[#This Row],[R-B5]]-Table9[[#This Row],[B5]]</f>
        <v>0</v>
      </c>
      <c r="CO170" s="43">
        <f>Table9[[#This Row],[R-B6]]-Table9[[#This Row],[B6]]</f>
        <v>0</v>
      </c>
      <c r="CP170" s="43">
        <f>Table9[[#This Row],[R-B7]]-Table9[[#This Row],[B7]]</f>
        <v>0</v>
      </c>
      <c r="CQ170" s="43">
        <f>Table9[[#This Row],[R-B8]]-Table9[[#This Row],[B8]]</f>
        <v>0</v>
      </c>
      <c r="CR170" s="43">
        <f>Table9[[#This Row],[R-B9]]-Table9[[#This Row],[B9]]</f>
        <v>0</v>
      </c>
      <c r="CS170" s="43">
        <f>Table9[[#This Row],[R-B10]]-Table9[[#This Row],[B10]]</f>
        <v>0</v>
      </c>
      <c r="CT170" s="43">
        <f>Table9[[#This Row],[R-B11]]-Table9[[#This Row],[B11]]</f>
        <v>0</v>
      </c>
      <c r="CU170" s="43">
        <f>Table9[[#This Row],[R-B12]]-Table9[[#This Row],[B12]]</f>
        <v>0</v>
      </c>
      <c r="CV170" s="43">
        <f>Table9[[#This Row],[R-K1]]-Table9[[#This Row],[K1]]</f>
        <v>0</v>
      </c>
      <c r="CW170" s="43">
        <f>Table9[[#This Row],[R-K2]]-Table9[[#This Row],[K2]]</f>
        <v>0</v>
      </c>
      <c r="CX170" s="43">
        <f>Table9[[#This Row],[R-K3]]-Table9[[#This Row],[K3]]</f>
        <v>0</v>
      </c>
      <c r="CY170" s="43">
        <f>Table9[[#This Row],[R-K4]]-Table9[[#This Row],[K4]]</f>
        <v>0</v>
      </c>
      <c r="CZ170" s="43">
        <f>Table9[[#This Row],[R-K5]]-Table9[[#This Row],[K5]]</f>
        <v>0</v>
      </c>
      <c r="DA170" s="43">
        <f>Table9[[#This Row],[R-P1]]-Table9[[#This Row],[P1]]</f>
        <v>0</v>
      </c>
      <c r="DB170" s="43">
        <f>Table9[[#This Row],[R-P2]]-Table9[[#This Row],[P2]]</f>
        <v>0</v>
      </c>
      <c r="DC170" s="43">
        <f>Table9[[#This Row],[R-P3]]-Table9[[#This Row],[P3]]</f>
        <v>0</v>
      </c>
      <c r="DD170" s="43">
        <f>Table9[[#This Row],[R-P4]]-Table9[[#This Row],[P4]]</f>
        <v>0</v>
      </c>
      <c r="DE170" s="43">
        <f>Table9[[#This Row],[R-P5]]-Table9[[#This Row],[P5]]</f>
        <v>0</v>
      </c>
      <c r="DF170" s="43">
        <f>Table9[[#This Row],[R-E1]]-Table9[[#This Row],[E1]]</f>
        <v>0</v>
      </c>
      <c r="DG170" s="328">
        <f>Table9[[#This Row],[R-E2]]-Table9[[#This Row],[E2]]</f>
        <v>0</v>
      </c>
      <c r="DH170" s="43">
        <f>COUNTIF(Table9[[#This Row],[G-B1]:[G-B12]],"&lt;=0")/12*100</f>
        <v>100</v>
      </c>
      <c r="DI170" s="43">
        <f>COUNTIF(Table9[[#This Row],[G-K1]:[G-K5]],"&lt;=0")/5*100</f>
        <v>100</v>
      </c>
      <c r="DJ170" s="43">
        <f>COUNTIF(Table9[[#This Row],[G-P1]:[G-P5]],"&lt;=0")/5*100</f>
        <v>100</v>
      </c>
      <c r="DK170" s="43">
        <f>COUNTIF(Table9[[#This Row],[G-E1]:[G-E2]],"&lt;=0")/2*100</f>
        <v>100</v>
      </c>
      <c r="DL170" s="450">
        <f>IF(AE170="RDP",(COUNTIF(Table9[[#This Row],[G-B3]],"&lt;=0")+COUNTIF(Table9[[#This Row],[G-B4]],"&lt;=0")+COUNTIF(Table9[[#This Row],[G-B7]],"&lt;=0")+COUNTIF(Table9[[#This Row],[G-B11]],"&lt;=0")+COUNTIF(Table9[[#This Row],[G-K2]],"&lt;=0"))/5*100,IF(AE170="RMS",(COUNTIF(Table9[[#This Row],[G-B4]],"&lt;=0")+COUNTIF(Table9[[#This Row],[G-B5]],"&lt;=0")+COUNTIF(Table9[[#This Row],[G-B10]],"&lt;=0")+COUNTIF(Table9[[#This Row],[G-B12]],"&lt;=0")+COUNTIF(Table9[[#This Row],[G-K2]],"&lt;=0"))/5*100,IF(AE170="RSS",(COUNTIF(Table9[[#This Row],[G-B1]],"&lt;=0")+COUNTIF(Table9[[#This Row],[G-B2]],"&lt;=0")+COUNTIF(Table9[[#This Row],[G-B6]],"&lt;=0")+COUNTIF(Table9[[#This Row],[G-B11]],"&lt;=0")+COUNTIF(Table9[[#This Row],[G-B12]],"&lt;=0"))/5*100,0)))</f>
        <v>0</v>
      </c>
      <c r="DR170" s="332"/>
      <c r="DW170" s="332"/>
      <c r="DX170" s="42"/>
      <c r="DY170" s="42"/>
      <c r="DZ170" s="42"/>
      <c r="EA170" s="333"/>
      <c r="EB170" s="342"/>
      <c r="EC170" s="339"/>
      <c r="ED170" s="339"/>
      <c r="EE170" s="338"/>
    </row>
    <row r="171" spans="2:135" ht="73" hidden="1" thickBot="1" x14ac:dyDescent="0.35">
      <c r="B171" s="282">
        <v>176</v>
      </c>
      <c r="C171" s="421" t="s">
        <v>134</v>
      </c>
      <c r="D171" s="305">
        <v>46114</v>
      </c>
      <c r="E171" s="306" t="s">
        <v>782</v>
      </c>
      <c r="F171" s="304">
        <v>1058468</v>
      </c>
      <c r="G171" s="308">
        <f t="shared" ca="1" si="9"/>
        <v>59.842828129756477</v>
      </c>
      <c r="H171" s="283">
        <v>24473</v>
      </c>
      <c r="I171" s="304" t="s">
        <v>136</v>
      </c>
      <c r="J171" s="304" t="s">
        <v>1400</v>
      </c>
      <c r="K171" s="304" t="s">
        <v>138</v>
      </c>
      <c r="L171" s="304" t="s">
        <v>162</v>
      </c>
      <c r="M171" s="304" t="s">
        <v>228</v>
      </c>
      <c r="N171" s="304"/>
      <c r="O171" s="304" t="s">
        <v>229</v>
      </c>
      <c r="P171" s="310" t="s">
        <v>1401</v>
      </c>
      <c r="Q171" s="304" t="s">
        <v>177</v>
      </c>
      <c r="R171" s="451">
        <v>46271</v>
      </c>
      <c r="S171" s="305">
        <v>43709</v>
      </c>
      <c r="T171" s="286">
        <f t="shared" ca="1" si="11"/>
        <v>7.1361111111111111</v>
      </c>
      <c r="U171" s="304">
        <v>32</v>
      </c>
      <c r="V171" s="304" t="s">
        <v>231</v>
      </c>
      <c r="W171" s="307">
        <f ca="1">Table9[[#This Row],[Age]]-($T$1-Table9[[#This Row],[Date of Appointment to Current Grade]])/365</f>
        <v>52.701369863013696</v>
      </c>
      <c r="X171" s="309">
        <f ca="1">($T$1-Table9[[#This Row],[Date of Appointment to Current Grade]])/365</f>
        <v>7.1414582667427782</v>
      </c>
      <c r="Y171" s="305">
        <v>43709</v>
      </c>
      <c r="Z171" s="304" t="s">
        <v>187</v>
      </c>
      <c r="AA171" s="305">
        <v>43709</v>
      </c>
      <c r="AB171" s="309">
        <f ca="1">($T$1-Table9[[#This Row],[Date in Position]])/365</f>
        <v>7.1414582667427782</v>
      </c>
      <c r="AC171" s="304" t="s">
        <v>229</v>
      </c>
      <c r="AD171" s="305">
        <v>44340</v>
      </c>
      <c r="AE171" s="304" t="s">
        <v>162</v>
      </c>
      <c r="AF171" s="304" t="s">
        <v>148</v>
      </c>
      <c r="AG171" s="47" t="s">
        <v>708</v>
      </c>
      <c r="AH171" s="47" t="s">
        <v>1402</v>
      </c>
      <c r="AI171" s="47"/>
      <c r="AJ171" s="48" t="s">
        <v>192</v>
      </c>
      <c r="AK171" s="48" t="s">
        <v>1403</v>
      </c>
      <c r="AL171" s="42" t="s">
        <v>153</v>
      </c>
      <c r="AM171" s="48" t="s">
        <v>1404</v>
      </c>
      <c r="AN171" s="313">
        <v>4</v>
      </c>
      <c r="AO171" s="304">
        <v>4</v>
      </c>
      <c r="AP171" s="304">
        <v>3</v>
      </c>
      <c r="AQ171" s="304">
        <v>3</v>
      </c>
      <c r="AR171" s="304">
        <v>3</v>
      </c>
      <c r="AS171" s="304">
        <v>4</v>
      </c>
      <c r="AT171" s="304">
        <v>4</v>
      </c>
      <c r="AU171" s="304">
        <v>3</v>
      </c>
      <c r="AV171" s="304">
        <v>3</v>
      </c>
      <c r="AW171" s="304">
        <v>3</v>
      </c>
      <c r="AX171" s="304">
        <v>4</v>
      </c>
      <c r="AY171" s="304">
        <v>3</v>
      </c>
      <c r="AZ171" s="304">
        <v>3</v>
      </c>
      <c r="BA171" s="304">
        <v>3</v>
      </c>
      <c r="BB171" s="304">
        <v>3</v>
      </c>
      <c r="BC171" s="304">
        <v>3</v>
      </c>
      <c r="BD171" s="304">
        <v>1</v>
      </c>
      <c r="BE171" s="304">
        <v>3</v>
      </c>
      <c r="BF171" s="304">
        <v>2</v>
      </c>
      <c r="BG171" s="304">
        <v>3</v>
      </c>
      <c r="BH171" s="304">
        <v>3</v>
      </c>
      <c r="BI171" s="304">
        <v>1</v>
      </c>
      <c r="BJ171" s="304">
        <v>1</v>
      </c>
      <c r="BK171" s="314">
        <v>0</v>
      </c>
      <c r="BL171" s="325">
        <f>IF(AND(All!$V171="P1",All!$AE171="RDP"),Ruler!E$6,IF(AND(All!$V171="P2",All!$AE171="RDP"),Ruler!E$7,IF(AND(All!$V171="P3",All!$AE171="RDP"),Ruler!E$8,IF(AND(All!$V171="P4",All!$AE171="RDP"),Ruler!E$9,IF(AND(All!$V171="P5",All!$AE171="RDP"),Ruler!E$10,IF(AND(All!$V171="P6",All!$AE171="RDP"),Ruler!E$11,IF(AND(All!$V171="P7",All!$AE171="RDP"),Ruler!E$12,IF(AND(All!$V171="P8",All!$AE171="RDP"),Ruler!E$13,IF(AND(All!$V171="P9",All!$AE171="RDP"),Ruler!E$14,IF(AND(All!$V171="P1",All!$AE171="RMS"),Ruler!E$6,IF(AND(All!$V171="P2",All!$AE171="RMS"),Ruler!E$15,IF(AND(All!$V171="P3",All!$AE171="RMS"),Ruler!E$16,IF(AND(All!$V171="P4",All!$AE171="RMS"),Ruler!E$17,IF(AND(All!$V171="P5",All!$AE171="RMS"),Ruler!E$18,IF(AND(All!$V171="P6",All!$AE171="RMS"),Ruler!E$19,IF(AND(All!$V171="P7",All!$AE171="RMS"),Ruler!E$20,IF(AND(All!$V171="P8",All!$AE171="RMS"),Ruler!E$21,IF(AND(All!$V171="P9",All!$AE171="RMS"),Ruler!E$22,IF(AND(All!$V171="P1",All!$AE171="RSS"),Ruler!E$6,IF(AND(All!$V171="P2",All!$AE171="RSS"),Ruler!E$23,IF(AND(All!$V171="P3",All!$AE171="RSS"),Ruler!E$24,IF(AND(All!$V171="P4",All!$AE171="RSS"),Ruler!E$25,IF(AND(All!$V171="P5",All!$AE171="RSS"),Ruler!E$26,IF(AND(All!$V171="P6",All!$AE171="RSS"),Ruler!E$27,IF(AND(All!$V171="P7",All!$AE171="RSS"),Ruler!E$28,IF(AND(All!$V171="P8",All!$AE171="RSS"),Ruler!E$29,IF(AND(All!$V171="P9",All!$AE171="RSS"),Ruler!E$30,0)))))))))))))))))))))))))))</f>
        <v>4</v>
      </c>
      <c r="BM171" s="325">
        <f>IF(AND(All!$V171="P1",All!$AE171="RDP"),Ruler!F$6,IF(AND(All!$V171="P2",All!$AE171="RDP"),Ruler!F$7,IF(AND(All!$V171="P3",All!$AE171="RDP"),Ruler!F$8,IF(AND(All!$V171="P4",All!$AE171="RDP"),Ruler!F$9,IF(AND(All!$V171="P5",All!$AE171="RDP"),Ruler!F$10,IF(AND(All!$V171="P6",All!$AE171="RDP"),Ruler!F$11,IF(AND(All!$V171="P7",All!$AE171="RDP"),Ruler!F$12,IF(AND(All!$V171="P8",All!$AE171="RDP"),Ruler!F$13,IF(AND(All!$V171="P9",All!$AE171="RDP"),Ruler!F$14,IF(AND(All!$V171="P1",All!$AE171="RMS"),Ruler!F$6,IF(AND(All!$V171="P2",All!$AE171="RMS"),Ruler!F$15,IF(AND(All!$V171="P3",All!$AE171="RMS"),Ruler!F$16,IF(AND(All!$V171="P4",All!$AE171="RMS"),Ruler!F$17,IF(AND(All!$V171="P5",All!$AE171="RMS"),Ruler!F$18,IF(AND(All!$V171="P6",All!$AE171="RMS"),Ruler!F$19,IF(AND(All!$V171="P7",All!$AE171="RMS"),Ruler!F$20,IF(AND(All!$V171="P8",All!$AE171="RMS"),Ruler!F$21,IF(AND(All!$V171="P9",All!$AE171="RMS"),Ruler!F$22,IF(AND(All!$V171="P1",All!$AE171="RSS"),Ruler!F$6,IF(AND(All!$V171="P2",All!$AE171="RSS"),Ruler!F$23,IF(AND(All!$V171="P3",All!$AE171="RSS"),Ruler!F$24,IF(AND(All!$V171="P4",All!$AE171="RSS"),Ruler!F$25,IF(AND(All!$V171="P5",All!$AE171="RSS"),Ruler!F$26,IF(AND(All!$V171="P6",All!$AE171="RSS"),Ruler!F$27,IF(AND(All!$V171="P7",All!$AE171="RSS"),Ruler!F$28,IF(AND(All!$V171="P8",All!$AE171="RSS"),Ruler!F$29,IF(AND(All!$V171="P9",All!$AE171="RSS"),Ruler!F$30,0)))))))))))))))))))))))))))</f>
        <v>4</v>
      </c>
      <c r="BN171" s="325">
        <f>IF(AND(All!$V171="P1",All!$AE171="RDP"),Ruler!G$6,IF(AND(All!$V171="P2",All!$AE171="RDP"),Ruler!G$7,IF(AND(All!$V171="P3",All!$AE171="RDP"),Ruler!G$8,IF(AND(All!$V171="P4",All!$AE171="RDP"),Ruler!G$9,IF(AND(All!$V171="P5",All!$AE171="RDP"),Ruler!G$10,IF(AND(All!$V171="P6",All!$AE171="RDP"),Ruler!G$11,IF(AND(All!$V171="P7",All!$AE171="RDP"),Ruler!G$12,IF(AND(All!$V171="P8",All!$AE171="RDP"),Ruler!G$13,IF(AND(All!$V171="P9",All!$AE171="RDP"),Ruler!G$14,IF(AND(All!$V171="P1",All!$AE171="RMS"),Ruler!G$6,IF(AND(All!$V171="P2",All!$AE171="RMS"),Ruler!G$15,IF(AND(All!$V171="P3",All!$AE171="RMS"),Ruler!G$16,IF(AND(All!$V171="P4",All!$AE171="RMS"),Ruler!G$17,IF(AND(All!$V171="P5",All!$AE171="RMS"),Ruler!G$18,IF(AND(All!$V171="P6",All!$AE171="RMS"),Ruler!G$19,IF(AND(All!$V171="P7",All!$AE171="RMS"),Ruler!G$20,IF(AND(All!$V171="P8",All!$AE171="RMS"),Ruler!G$21,IF(AND(All!$V171="P9",All!$AE171="RMS"),Ruler!G$22,IF(AND(All!$V171="P1",All!$AE171="RSS"),Ruler!G$6,IF(AND(All!$V171="P2",All!$AE171="RSS"),Ruler!G$23,IF(AND(All!$V171="P3",All!$AE171="RSS"),Ruler!G$24,IF(AND(All!$V171="P4",All!$AE171="RSS"),Ruler!G$25,IF(AND(All!$V171="P5",All!$AE171="RSS"),Ruler!G$26,IF(AND(All!$V171="P6",All!$AE171="RSS"),Ruler!G$27,IF(AND(All!$V171="P7",All!$AE171="RSS"),Ruler!G$28,IF(AND(All!$V171="P8",All!$AE171="RSS"),Ruler!G$29,IF(AND(All!$V171="P9",All!$AE171="RSS"),Ruler!G$30,0)))))))))))))))))))))))))))</f>
        <v>3</v>
      </c>
      <c r="BO171" s="325">
        <f>IF(AND(All!$V171="P1",All!$AE171="RDP"),Ruler!H$6,IF(AND(All!$V171="P2",All!$AE171="RDP"),Ruler!H$7,IF(AND(All!$V171="P3",All!$AE171="RDP"),Ruler!H$8,IF(AND(All!$V171="P4",All!$AE171="RDP"),Ruler!H$9,IF(AND(All!$V171="P5",All!$AE171="RDP"),Ruler!H$10,IF(AND(All!$V171="P6",All!$AE171="RDP"),Ruler!H$11,IF(AND(All!$V171="P7",All!$AE171="RDP"),Ruler!H$12,IF(AND(All!$V171="P8",All!$AE171="RDP"),Ruler!H$13,IF(AND(All!$V171="P9",All!$AE171="RDP"),Ruler!H$14,IF(AND(All!$V171="P1",All!$AE171="RMS"),Ruler!H$6,IF(AND(All!$V171="P2",All!$AE171="RMS"),Ruler!H$15,IF(AND(All!$V171="P3",All!$AE171="RMS"),Ruler!H$16,IF(AND(All!$V171="P4",All!$AE171="RMS"),Ruler!H$17,IF(AND(All!$V171="P5",All!$AE171="RMS"),Ruler!H$18,IF(AND(All!$V171="P6",All!$AE171="RMS"),Ruler!H$19,IF(AND(All!$V171="P7",All!$AE171="RMS"),Ruler!H$20,IF(AND(All!$V171="P8",All!$AE171="RMS"),Ruler!H$21,IF(AND(All!$V171="P9",All!$AE171="RMS"),Ruler!H$22,IF(AND(All!$V171="P1",All!$AE171="RSS"),Ruler!H$6,IF(AND(All!$V171="P2",All!$AE171="RSS"),Ruler!H$23,IF(AND(All!$V171="P3",All!$AE171="RSS"),Ruler!H$24,IF(AND(All!$V171="P4",All!$AE171="RSS"),Ruler!H$25,IF(AND(All!$V171="P5",All!$AE171="RSS"),Ruler!H$26,IF(AND(All!$V171="P6",All!$AE171="RSS"),Ruler!H$27,IF(AND(All!$V171="P7",All!$AE171="RSS"),Ruler!H$28,IF(AND(All!$V171="P8",All!$AE171="RSS"),Ruler!H$29,IF(AND(All!$V171="P9",All!$AE171="RSS"),Ruler!H$30,0)))))))))))))))))))))))))))</f>
        <v>3</v>
      </c>
      <c r="BP171" s="325">
        <f>IF(AND(All!$V171="P1",All!$AE171="RDP"),Ruler!I$6,IF(AND(All!$V171="P2",All!$AE171="RDP"),Ruler!I$7,IF(AND(All!$V171="P3",All!$AE171="RDP"),Ruler!I$8,IF(AND(All!$V171="P4",All!$AE171="RDP"),Ruler!I$9,IF(AND(All!$V171="P5",All!$AE171="RDP"),Ruler!I$10,IF(AND(All!$V171="P6",All!$AE171="RDP"),Ruler!I$11,IF(AND(All!$V171="P7",All!$AE171="RDP"),Ruler!I$12,IF(AND(All!$V171="P8",All!$AE171="RDP"),Ruler!I$13,IF(AND(All!$V171="P9",All!$AE171="RDP"),Ruler!I$14,IF(AND(All!$V171="P1",All!$AE171="RMS"),Ruler!I$6,IF(AND(All!$V171="P2",All!$AE171="RMS"),Ruler!I$15,IF(AND(All!$V171="P3",All!$AE171="RMS"),Ruler!I$16,IF(AND(All!$V171="P4",All!$AE171="RMS"),Ruler!I$17,IF(AND(All!$V171="P5",All!$AE171="RMS"),Ruler!I$18,IF(AND(All!$V171="P6",All!$AE171="RMS"),Ruler!I$19,IF(AND(All!$V171="P7",All!$AE171="RMS"),Ruler!I$20,IF(AND(All!$V171="P8",All!$AE171="RMS"),Ruler!I$21,IF(AND(All!$V171="P9",All!$AE171="RMS"),Ruler!I$22,IF(AND(All!$V171="P1",All!$AE171="RSS"),Ruler!I$6,IF(AND(All!$V171="P2",All!$AE171="RSS"),Ruler!I$23,IF(AND(All!$V171="P3",All!$AE171="RSS"),Ruler!I$24,IF(AND(All!$V171="P4",All!$AE171="RSS"),Ruler!I$25,IF(AND(All!$V171="P5",All!$AE171="RSS"),Ruler!I$26,IF(AND(All!$V171="P6",All!$AE171="RSS"),Ruler!I$27,IF(AND(All!$V171="P7",All!$AE171="RSS"),Ruler!I$28,IF(AND(All!$V171="P8",All!$AE171="RSS"),Ruler!I$29,IF(AND(All!$V171="P9",All!$AE171="RSS"),Ruler!I$30,0)))))))))))))))))))))))))))</f>
        <v>3</v>
      </c>
      <c r="BQ171" s="325">
        <f>IF(AND(All!$V171="P1",All!$AE171="RDP"),Ruler!J$6,IF(AND(All!$V171="P2",All!$AE171="RDP"),Ruler!J$7,IF(AND(All!$V171="P3",All!$AE171="RDP"),Ruler!J$8,IF(AND(All!$V171="P4",All!$AE171="RDP"),Ruler!J$9,IF(AND(All!$V171="P5",All!$AE171="RDP"),Ruler!J$10,IF(AND(All!$V171="P6",All!$AE171="RDP"),Ruler!J$11,IF(AND(All!$V171="P7",All!$AE171="RDP"),Ruler!J$12,IF(AND(All!$V171="P8",All!$AE171="RDP"),Ruler!J$13,IF(AND(All!$V171="P9",All!$AE171="RDP"),Ruler!J$14,IF(AND(All!$V171="P1",All!$AE171="RMS"),Ruler!J$6,IF(AND(All!$V171="P2",All!$AE171="RMS"),Ruler!J$15,IF(AND(All!$V171="P3",All!$AE171="RMS"),Ruler!J$16,IF(AND(All!$V171="P4",All!$AE171="RMS"),Ruler!J$17,IF(AND(All!$V171="P5",All!$AE171="RMS"),Ruler!J$18,IF(AND(All!$V171="P6",All!$AE171="RMS"),Ruler!J$19,IF(AND(All!$V171="P7",All!$AE171="RMS"),Ruler!J$20,IF(AND(All!$V171="P8",All!$AE171="RMS"),Ruler!J$21,IF(AND(All!$V171="P9",All!$AE171="RMS"),Ruler!J$22,IF(AND(All!$V171="P1",All!$AE171="RSS"),Ruler!J$6,IF(AND(All!$V171="P2",All!$AE171="RSS"),Ruler!J$23,IF(AND(All!$V171="P3",All!$AE171="RSS"),Ruler!J$24,IF(AND(All!$V171="P4",All!$AE171="RSS"),Ruler!J$25,IF(AND(All!$V171="P5",All!$AE171="RSS"),Ruler!J$26,IF(AND(All!$V171="P6",All!$AE171="RSS"),Ruler!J$27,IF(AND(All!$V171="P7",All!$AE171="RSS"),Ruler!J$28,IF(AND(All!$V171="P8",All!$AE171="RSS"),Ruler!J$29,IF(AND(All!$V171="P9",All!$AE171="RSS"),Ruler!J$30,0)))))))))))))))))))))))))))</f>
        <v>5</v>
      </c>
      <c r="BR171" s="325">
        <f>IF(AND(All!$V171="P1",All!$AE171="RDP"),Ruler!K$6,IF(AND(All!$V171="P2",All!$AE171="RDP"),Ruler!K$7,IF(AND(All!$V171="P3",All!$AE171="RDP"),Ruler!K$8,IF(AND(All!$V171="P4",All!$AE171="RDP"),Ruler!K$9,IF(AND(All!$V171="P5",All!$AE171="RDP"),Ruler!K$10,IF(AND(All!$V171="P6",All!$AE171="RDP"),Ruler!K$11,IF(AND(All!$V171="P7",All!$AE171="RDP"),Ruler!K$12,IF(AND(All!$V171="P8",All!$AE171="RDP"),Ruler!K$13,IF(AND(All!$V171="P9",All!$AE171="RDP"),Ruler!K$14,IF(AND(All!$V171="P1",All!$AE171="RMS"),Ruler!K$6,IF(AND(All!$V171="P2",All!$AE171="RMS"),Ruler!K$15,IF(AND(All!$V171="P3",All!$AE171="RMS"),Ruler!K$16,IF(AND(All!$V171="P4",All!$AE171="RMS"),Ruler!K$17,IF(AND(All!$V171="P5",All!$AE171="RMS"),Ruler!K$18,IF(AND(All!$V171="P6",All!$AE171="RMS"),Ruler!K$19,IF(AND(All!$V171="P7",All!$AE171="RMS"),Ruler!K$20,IF(AND(All!$V171="P8",All!$AE171="RMS"),Ruler!K$21,IF(AND(All!$V171="P9",All!$AE171="RMS"),Ruler!K$22,IF(AND(All!$V171="P1",All!$AE171="RSS"),Ruler!K$6,IF(AND(All!$V171="P2",All!$AE171="RSS"),Ruler!K$23,IF(AND(All!$V171="P3",All!$AE171="RSS"),Ruler!K$24,IF(AND(All!$V171="P4",All!$AE171="RSS"),Ruler!K$25,IF(AND(All!$V171="P5",All!$AE171="RSS"),Ruler!K$26,IF(AND(All!$V171="P6",All!$AE171="RSS"),Ruler!K$27,IF(AND(All!$V171="P7",All!$AE171="RSS"),Ruler!K$28,IF(AND(All!$V171="P8",All!$AE171="RSS"),Ruler!K$29,IF(AND(All!$V171="P9",All!$AE171="RSS"),Ruler!K$30,0)))))))))))))))))))))))))))</f>
        <v>4</v>
      </c>
      <c r="BS171" s="325">
        <f>IF(AND(All!$V171="P1",All!$AE171="RDP"),Ruler!L$6,IF(AND(All!$V171="P2",All!$AE171="RDP"),Ruler!L$7,IF(AND(All!$V171="P3",All!$AE171="RDP"),Ruler!L$8,IF(AND(All!$V171="P4",All!$AE171="RDP"),Ruler!L$9,IF(AND(All!$V171="P5",All!$AE171="RDP"),Ruler!L$10,IF(AND(All!$V171="P6",All!$AE171="RDP"),Ruler!L$11,IF(AND(All!$V171="P7",All!$AE171="RDP"),Ruler!L$12,IF(AND(All!$V171="P8",All!$AE171="RDP"),Ruler!L$13,IF(AND(All!$V171="P9",All!$AE171="RDP"),Ruler!L$14,IF(AND(All!$V171="P1",All!$AE171="RMS"),Ruler!L$6,IF(AND(All!$V171="P2",All!$AE171="RMS"),Ruler!L$15,IF(AND(All!$V171="P3",All!$AE171="RMS"),Ruler!L$16,IF(AND(All!$V171="P4",All!$AE171="RMS"),Ruler!L$17,IF(AND(All!$V171="P5",All!$AE171="RMS"),Ruler!L$18,IF(AND(All!$V171="P6",All!$AE171="RMS"),Ruler!L$19,IF(AND(All!$V171="P7",All!$AE171="RMS"),Ruler!L$20,IF(AND(All!$V171="P8",All!$AE171="RMS"),Ruler!L$21,IF(AND(All!$V171="P9",All!$AE171="RMS"),Ruler!L$22,IF(AND(All!$V171="P1",All!$AE171="RSS"),Ruler!L$6,IF(AND(All!$V171="P2",All!$AE171="RSS"),Ruler!L$23,IF(AND(All!$V171="P3",All!$AE171="RSS"),Ruler!L$24,IF(AND(All!$V171="P4",All!$AE171="RSS"),Ruler!L$25,IF(AND(All!$V171="P5",All!$AE171="RSS"),Ruler!L$26,IF(AND(All!$V171="P6",All!$AE171="RSS"),Ruler!L$27,IF(AND(All!$V171="P7",All!$AE171="RSS"),Ruler!L$28,IF(AND(All!$V171="P8",All!$AE171="RSS"),Ruler!L$29,IF(AND(All!$V171="P9",All!$AE171="RSS"),Ruler!L$30,0)))))))))))))))))))))))))))</f>
        <v>3</v>
      </c>
      <c r="BT171" s="325">
        <f>IF(AND(All!$V171="P1",All!$AE171="RDP"),Ruler!M$6,IF(AND(All!$V171="P2",All!$AE171="RDP"),Ruler!M$7,IF(AND(All!$V171="P3",All!$AE171="RDP"),Ruler!M$8,IF(AND(All!$V171="P4",All!$AE171="RDP"),Ruler!M$9,IF(AND(All!$V171="P5",All!$AE171="RDP"),Ruler!M$10,IF(AND(All!$V171="P6",All!$AE171="RDP"),Ruler!M$11,IF(AND(All!$V171="P7",All!$AE171="RDP"),Ruler!M$12,IF(AND(All!$V171="P8",All!$AE171="RDP"),Ruler!M$13,IF(AND(All!$V171="P9",All!$AE171="RDP"),Ruler!M$14,IF(AND(All!$V171="P1",All!$AE171="RMS"),Ruler!M$6,IF(AND(All!$V171="P2",All!$AE171="RMS"),Ruler!M$15,IF(AND(All!$V171="P3",All!$AE171="RMS"),Ruler!M$16,IF(AND(All!$V171="P4",All!$AE171="RMS"),Ruler!M$17,IF(AND(All!$V171="P5",All!$AE171="RMS"),Ruler!M$18,IF(AND(All!$V171="P6",All!$AE171="RMS"),Ruler!M$19,IF(AND(All!$V171="P7",All!$AE171="RMS"),Ruler!M$20,IF(AND(All!$V171="P8",All!$AE171="RMS"),Ruler!M$21,IF(AND(All!$V171="P9",All!$AE171="RMS"),Ruler!M$22,IF(AND(All!$V171="P1",All!$AE171="RSS"),Ruler!M$6,IF(AND(All!$V171="P2",All!$AE171="RSS"),Ruler!M$23,IF(AND(All!$V171="P3",All!$AE171="RSS"),Ruler!M$24,IF(AND(All!$V171="P4",All!$AE171="RSS"),Ruler!M$25,IF(AND(All!$V171="P5",All!$AE171="RSS"),Ruler!M$26,IF(AND(All!$V171="P6",All!$AE171="RSS"),Ruler!M$27,IF(AND(All!$V171="P7",All!$AE171="RSS"),Ruler!M$28,IF(AND(All!$V171="P8",All!$AE171="RSS"),Ruler!M$29,IF(AND(All!$V171="P9",All!$AE171="RSS"),Ruler!M$30,0)))))))))))))))))))))))))))</f>
        <v>3</v>
      </c>
      <c r="BU171" s="325">
        <f>IF(AND(All!$V171="P1",All!$AE171="RDP"),Ruler!N$6,IF(AND(All!$V171="P2",All!$AE171="RDP"),Ruler!N$7,IF(AND(All!$V171="P3",All!$AE171="RDP"),Ruler!N$8,IF(AND(All!$V171="P4",All!$AE171="RDP"),Ruler!N$9,IF(AND(All!$V171="P5",All!$AE171="RDP"),Ruler!N$10,IF(AND(All!$V171="P6",All!$AE171="RDP"),Ruler!N$11,IF(AND(All!$V171="P7",All!$AE171="RDP"),Ruler!N$12,IF(AND(All!$V171="P8",All!$AE171="RDP"),Ruler!N$13,IF(AND(All!$V171="P9",All!$AE171="RDP"),Ruler!N$14,IF(AND(All!$V171="P1",All!$AE171="RMS"),Ruler!N$6,IF(AND(All!$V171="P2",All!$AE171="RMS"),Ruler!N$15,IF(AND(All!$V171="P3",All!$AE171="RMS"),Ruler!N$16,IF(AND(All!$V171="P4",All!$AE171="RMS"),Ruler!N$17,IF(AND(All!$V171="P5",All!$AE171="RMS"),Ruler!N$18,IF(AND(All!$V171="P6",All!$AE171="RMS"),Ruler!N$19,IF(AND(All!$V171="P7",All!$AE171="RMS"),Ruler!N$20,IF(AND(All!$V171="P8",All!$AE171="RMS"),Ruler!N$21,IF(AND(All!$V171="P9",All!$AE171="RMS"),Ruler!N$22,IF(AND(All!$V171="P1",All!$AE171="RSS"),Ruler!N$6,IF(AND(All!$V171="P2",All!$AE171="RSS"),Ruler!N$23,IF(AND(All!$V171="P3",All!$AE171="RSS"),Ruler!N$24,IF(AND(All!$V171="P4",All!$AE171="RSS"),Ruler!N$25,IF(AND(All!$V171="P5",All!$AE171="RSS"),Ruler!N$26,IF(AND(All!$V171="P6",All!$AE171="RSS"),Ruler!N$27,IF(AND(All!$V171="P7",All!$AE171="RSS"),Ruler!N$28,IF(AND(All!$V171="P8",All!$AE171="RSS"),Ruler!N$29,IF(AND(All!$V171="P9",All!$AE171="RSS"),Ruler!N$30,0)))))))))))))))))))))))))))</f>
        <v>2</v>
      </c>
      <c r="BV171" s="325">
        <f>IF(AND(All!$V171="P1",All!$AE171="RDP"),Ruler!O$6,IF(AND(All!$V171="P2",All!$AE171="RDP"),Ruler!O$7,IF(AND(All!$V171="P3",All!$AE171="RDP"),Ruler!O$8,IF(AND(All!$V171="P4",All!$AE171="RDP"),Ruler!O$9,IF(AND(All!$V171="P5",All!$AE171="RDP"),Ruler!O$10,IF(AND(All!$V171="P6",All!$AE171="RDP"),Ruler!O$11,IF(AND(All!$V171="P7",All!$AE171="RDP"),Ruler!O$12,IF(AND(All!$V171="P8",All!$AE171="RDP"),Ruler!O$13,IF(AND(All!$V171="P9",All!$AE171="RDP"),Ruler!O$14,IF(AND(All!$V171="P1",All!$AE171="RMS"),Ruler!O$6,IF(AND(All!$V171="P2",All!$AE171="RMS"),Ruler!O$15,IF(AND(All!$V171="P3",All!$AE171="RMS"),Ruler!O$16,IF(AND(All!$V171="P4",All!$AE171="RMS"),Ruler!O$17,IF(AND(All!$V171="P5",All!$AE171="RMS"),Ruler!O$18,IF(AND(All!$V171="P6",All!$AE171="RMS"),Ruler!O$19,IF(AND(All!$V171="P7",All!$AE171="RMS"),Ruler!O$20,IF(AND(All!$V171="P8",All!$AE171="RMS"),Ruler!O$21,IF(AND(All!$V171="P9",All!$AE171="RMS"),Ruler!O$22,IF(AND(All!$V171="P1",All!$AE171="RSS"),Ruler!O$6,IF(AND(All!$V171="P2",All!$AE171="RSS"),Ruler!O$23,IF(AND(All!$V171="P3",All!$AE171="RSS"),Ruler!O$24,IF(AND(All!$V171="P4",All!$AE171="RSS"),Ruler!O$25,IF(AND(All!$V171="P5",All!$AE171="RSS"),Ruler!O$26,IF(AND(All!$V171="P6",All!$AE171="RSS"),Ruler!O$27,IF(AND(All!$V171="P7",All!$AE171="RSS"),Ruler!O$28,IF(AND(All!$V171="P8",All!$AE171="RSS"),Ruler!O$29,IF(AND(All!$V171="P9",All!$AE171="RSS"),Ruler!O$30,0)))))))))))))))))))))))))))</f>
        <v>4</v>
      </c>
      <c r="BW171" s="325">
        <f>IF(AND(All!$V171="P1",All!$AE171="RDP"),Ruler!P$6,IF(AND(All!$V171="P2",All!$AE171="RDP"),Ruler!P$7,IF(AND(All!$V171="P3",All!$AE171="RDP"),Ruler!P$8,IF(AND(All!$V171="P4",All!$AE171="RDP"),Ruler!P$9,IF(AND(All!$V171="P5",All!$AE171="RDP"),Ruler!P$10,IF(AND(All!$V171="P6",All!$AE171="RDP"),Ruler!P$11,IF(AND(All!$V171="P7",All!$AE171="RDP"),Ruler!P$12,IF(AND(All!$V171="P8",All!$AE171="RDP"),Ruler!P$13,IF(AND(All!$V171="P9",All!$AE171="RDP"),Ruler!P$14,IF(AND(All!$V171="P1",All!$AE171="RMS"),Ruler!P$6,IF(AND(All!$V171="P2",All!$AE171="RMS"),Ruler!P$15,IF(AND(All!$V171="P3",All!$AE171="RMS"),Ruler!P$16,IF(AND(All!$V171="P4",All!$AE171="RMS"),Ruler!P$17,IF(AND(All!$V171="P5",All!$AE171="RMS"),Ruler!P$18,IF(AND(All!$V171="P6",All!$AE171="RMS"),Ruler!P$19,IF(AND(All!$V171="P7",All!$AE171="RMS"),Ruler!P$20,IF(AND(All!$V171="P8",All!$AE171="RMS"),Ruler!P$21,IF(AND(All!$V171="P9",All!$AE171="RMS"),Ruler!P$22,IF(AND(All!$V171="P1",All!$AE171="RSS"),Ruler!P$6,IF(AND(All!$V171="P2",All!$AE171="RSS"),Ruler!P$23,IF(AND(All!$V171="P3",All!$AE171="RSS"),Ruler!P$24,IF(AND(All!$V171="P4",All!$AE171="RSS"),Ruler!P$25,IF(AND(All!$V171="P5",All!$AE171="RSS"),Ruler!P$26,IF(AND(All!$V171="P6",All!$AE171="RSS"),Ruler!P$27,IF(AND(All!$V171="P7",All!$AE171="RSS"),Ruler!P$28,IF(AND(All!$V171="P8",All!$AE171="RSS"),Ruler!P$29,IF(AND(All!$V171="P9",All!$AE171="RSS"),Ruler!P$30,0)))))))))))))))))))))))))))</f>
        <v>3</v>
      </c>
      <c r="BX171" s="325">
        <f>IF(AND(All!$V171="P1",All!$AE171="RDP"),Ruler!Q$6,IF(AND(All!$V171="P2",All!$AE171="RDP"),Ruler!Q$7,IF(AND(All!$V171="P3",All!$AE171="RDP"),Ruler!Q$8,IF(AND(All!$V171="P4",All!$AE171="RDP"),Ruler!Q$9,IF(AND(All!$V171="P5",All!$AE171="RDP"),Ruler!Q$10,IF(AND(All!$V171="P6",All!$AE171="RDP"),Ruler!Q$11,IF(AND(All!$V171="P7",All!$AE171="RDP"),Ruler!Q$12,IF(AND(All!$V171="P8",All!$AE171="RDP"),Ruler!Q$13,IF(AND(All!$V171="P9",All!$AE171="RDP"),Ruler!Q$14,IF(AND(All!$V171="P1",All!$AE171="RMS"),Ruler!Q$6,IF(AND(All!$V171="P2",All!$AE171="RMS"),Ruler!Q$15,IF(AND(All!$V171="P3",All!$AE171="RMS"),Ruler!Q$16,IF(AND(All!$V171="P4",All!$AE171="RMS"),Ruler!Q$17,IF(AND(All!$V171="P5",All!$AE171="RMS"),Ruler!Q$18,IF(AND(All!$V171="P6",All!$AE171="RMS"),Ruler!Q$19,IF(AND(All!$V171="P7",All!$AE171="RMS"),Ruler!Q$20,IF(AND(All!$V171="P8",All!$AE171="RMS"),Ruler!Q$21,IF(AND(All!$V171="P9",All!$AE171="RMS"),Ruler!Q$22,IF(AND(All!$V171="P1",All!$AE171="RSS"),Ruler!Q$6,IF(AND(All!$V171="P2",All!$AE171="RSS"),Ruler!Q$23,IF(AND(All!$V171="P3",All!$AE171="RSS"),Ruler!Q$24,IF(AND(All!$V171="P4",All!$AE171="RSS"),Ruler!Q$25,IF(AND(All!$V171="P5",All!$AE171="RSS"),Ruler!Q$26,IF(AND(All!$V171="P6",All!$AE171="RSS"),Ruler!Q$27,IF(AND(All!$V171="P7",All!$AE171="RSS"),Ruler!Q$28,IF(AND(All!$V171="P8",All!$AE171="RSS"),Ruler!Q$29,IF(AND(All!$V171="P9",All!$AE171="RSS"),Ruler!Q$30,0)))))))))))))))))))))))))))</f>
        <v>3</v>
      </c>
      <c r="BY171" s="325">
        <f>IF(AND(All!$V171="P1",All!$AE171="RDP"),Ruler!R$6,IF(AND(All!$V171="P2",All!$AE171="RDP"),Ruler!R$7,IF(AND(All!$V171="P3",All!$AE171="RDP"),Ruler!R$8,IF(AND(All!$V171="P4",All!$AE171="RDP"),Ruler!R$9,IF(AND(All!$V171="P5",All!$AE171="RDP"),Ruler!R$10,IF(AND(All!$V171="P6",All!$AE171="RDP"),Ruler!R$11,IF(AND(All!$V171="P7",All!$AE171="RDP"),Ruler!R$12,IF(AND(All!$V171="P8",All!$AE171="RDP"),Ruler!R$13,IF(AND(All!$V171="P9",All!$AE171="RDP"),Ruler!R$14,IF(AND(All!$V171="P1",All!$AE171="RMS"),Ruler!R$6,IF(AND(All!$V171="P2",All!$AE171="RMS"),Ruler!R$15,IF(AND(All!$V171="P3",All!$AE171="RMS"),Ruler!R$16,IF(AND(All!$V171="P4",All!$AE171="RMS"),Ruler!R$17,IF(AND(All!$V171="P5",All!$AE171="RMS"),Ruler!R$18,IF(AND(All!$V171="P6",All!$AE171="RMS"),Ruler!R$19,IF(AND(All!$V171="P7",All!$AE171="RMS"),Ruler!R$20,IF(AND(All!$V171="P8",All!$AE171="RMS"),Ruler!R$21,IF(AND(All!$V171="P9",All!$AE171="RMS"),Ruler!R$22,IF(AND(All!$V171="P1",All!$AE171="RSS"),Ruler!R$6,IF(AND(All!$V171="P2",All!$AE171="RSS"),Ruler!R$23,IF(AND(All!$V171="P3",All!$AE171="RSS"),Ruler!R$24,IF(AND(All!$V171="P4",All!$AE171="RSS"),Ruler!R$25,IF(AND(All!$V171="P5",All!$AE171="RSS"),Ruler!R$26,IF(AND(All!$V171="P6",All!$AE171="RSS"),Ruler!R$27,IF(AND(All!$V171="P7",All!$AE171="RSS"),Ruler!R$28,IF(AND(All!$V171="P8",All!$AE171="RSS"),Ruler!R$29,IF(AND(All!$V171="P9",All!$AE171="RSS"),Ruler!R$30,0)))))))))))))))))))))))))))</f>
        <v>3</v>
      </c>
      <c r="BZ171" s="325">
        <f>IF(AND(All!$V171="P1",All!$AE171="RDP"),Ruler!S$6,IF(AND(All!$V171="P2",All!$AE171="RDP"),Ruler!S$7,IF(AND(All!$V171="P3",All!$AE171="RDP"),Ruler!S$8,IF(AND(All!$V171="P4",All!$AE171="RDP"),Ruler!S$9,IF(AND(All!$V171="P5",All!$AE171="RDP"),Ruler!S$10,IF(AND(All!$V171="P6",All!$AE171="RDP"),Ruler!S$11,IF(AND(All!$V171="P7",All!$AE171="RDP"),Ruler!S$12,IF(AND(All!$V171="P8",All!$AE171="RDP"),Ruler!S$13,IF(AND(All!$V171="P9",All!$AE171="RDP"),Ruler!S$14,IF(AND(All!$V171="P1",All!$AE171="RMS"),Ruler!S$6,IF(AND(All!$V171="P2",All!$AE171="RMS"),Ruler!S$15,IF(AND(All!$V171="P3",All!$AE171="RMS"),Ruler!S$16,IF(AND(All!$V171="P4",All!$AE171="RMS"),Ruler!S$17,IF(AND(All!$V171="P5",All!$AE171="RMS"),Ruler!S$18,IF(AND(All!$V171="P6",All!$AE171="RMS"),Ruler!S$19,IF(AND(All!$V171="P7",All!$AE171="RMS"),Ruler!S$20,IF(AND(All!$V171="P8",All!$AE171="RMS"),Ruler!S$21,IF(AND(All!$V171="P9",All!$AE171="RMS"),Ruler!S$22,IF(AND(All!$V171="P1",All!$AE171="RSS"),Ruler!S$6,IF(AND(All!$V171="P2",All!$AE171="RSS"),Ruler!S$23,IF(AND(All!$V171="P3",All!$AE171="RSS"),Ruler!S$24,IF(AND(All!$V171="P4",All!$AE171="RSS"),Ruler!S$25,IF(AND(All!$V171="P5",All!$AE171="RSS"),Ruler!S$26,IF(AND(All!$V171="P6",All!$AE171="RSS"),Ruler!S$27,IF(AND(All!$V171="P7",All!$AE171="RSS"),Ruler!S$28,IF(AND(All!$V171="P8",All!$AE171="RSS"),Ruler!S$29,IF(AND(All!$V171="P9",All!$AE171="RSS"),Ruler!S$30,0)))))))))))))))))))))))))))</f>
        <v>3</v>
      </c>
      <c r="CA171" s="325">
        <f>IF(AND(All!$V171="P1",All!$AE171="RDP"),Ruler!T$6,IF(AND(All!$V171="P2",All!$AE171="RDP"),Ruler!T$7,IF(AND(All!$V171="P3",All!$AE171="RDP"),Ruler!T$8,IF(AND(All!$V171="P4",All!$AE171="RDP"),Ruler!T$9,IF(AND(All!$V171="P5",All!$AE171="RDP"),Ruler!T$10,IF(AND(All!$V171="P6",All!$AE171="RDP"),Ruler!T$11,IF(AND(All!$V171="P7",All!$AE171="RDP"),Ruler!T$12,IF(AND(All!$V171="P8",All!$AE171="RDP"),Ruler!T$13,IF(AND(All!$V171="P9",All!$AE171="RDP"),Ruler!T$14,IF(AND(All!$V171="P1",All!$AE171="RMS"),Ruler!T$6,IF(AND(All!$V171="P2",All!$AE171="RMS"),Ruler!T$15,IF(AND(All!$V171="P3",All!$AE171="RMS"),Ruler!T$16,IF(AND(All!$V171="P4",All!$AE171="RMS"),Ruler!T$17,IF(AND(All!$V171="P5",All!$AE171="RMS"),Ruler!T$18,IF(AND(All!$V171="P6",All!$AE171="RMS"),Ruler!T$19,IF(AND(All!$V171="P7",All!$AE171="RMS"),Ruler!T$20,IF(AND(All!$V171="P8",All!$AE171="RMS"),Ruler!T$21,IF(AND(All!$V171="P9",All!$AE171="RMS"),Ruler!T$22,IF(AND(All!$V171="P1",All!$AE171="RSS"),Ruler!T$6,IF(AND(All!$V171="P2",All!$AE171="RSS"),Ruler!T$23,IF(AND(All!$V171="P3",All!$AE171="RSS"),Ruler!T$24,IF(AND(All!$V171="P4",All!$AE171="RSS"),Ruler!T$25,IF(AND(All!$V171="P5",All!$AE171="RSS"),Ruler!T$26,IF(AND(All!$V171="P6",All!$AE171="RSS"),Ruler!T$27,IF(AND(All!$V171="P7",All!$AE171="RSS"),Ruler!T$28,IF(AND(All!$V171="P8",All!$AE171="RSS"),Ruler!T$29,IF(AND(All!$V171="P9",All!$AE171="RSS"),Ruler!T$30,0)))))))))))))))))))))))))))</f>
        <v>2</v>
      </c>
      <c r="CB171" s="325">
        <f>IF(AND(All!$V171="P1",All!$AE171="RDP"),Ruler!U$6,IF(AND(All!$V171="P2",All!$AE171="RDP"),Ruler!U$7,IF(AND(All!$V171="P3",All!$AE171="RDP"),Ruler!U$8,IF(AND(All!$V171="P4",All!$AE171="RDP"),Ruler!U$9,IF(AND(All!$V171="P5",All!$AE171="RDP"),Ruler!U$10,IF(AND(All!$V171="P6",All!$AE171="RDP"),Ruler!U$11,IF(AND(All!$V171="P7",All!$AE171="RDP"),Ruler!U$12,IF(AND(All!$V171="P8",All!$AE171="RDP"),Ruler!U$13,IF(AND(All!$V171="P9",All!$AE171="RDP"),Ruler!U$14,IF(AND(All!$V171="P1",All!$AE171="RMS"),Ruler!U$6,IF(AND(All!$V171="P2",All!$AE171="RMS"),Ruler!U$15,IF(AND(All!$V171="P3",All!$AE171="RMS"),Ruler!U$16,IF(AND(All!$V171="P4",All!$AE171="RMS"),Ruler!U$17,IF(AND(All!$V171="P5",All!$AE171="RMS"),Ruler!U$18,IF(AND(All!$V171="P6",All!$AE171="RMS"),Ruler!U$19,IF(AND(All!$V171="P7",All!$AE171="RMS"),Ruler!U$20,IF(AND(All!$V171="P8",All!$AE171="RMS"),Ruler!U$21,IF(AND(All!$V171="P9",All!$AE171="RMS"),Ruler!U$22,IF(AND(All!$V171="P1",All!$AE171="RSS"),Ruler!U$6,IF(AND(All!$V171="P2",All!$AE171="RSS"),Ruler!U$23,IF(AND(All!$V171="P3",All!$AE171="RSS"),Ruler!U$24,IF(AND(All!$V171="P4",All!$AE171="RSS"),Ruler!U$25,IF(AND(All!$V171="P5",All!$AE171="RSS"),Ruler!U$26,IF(AND(All!$V171="P6",All!$AE171="RSS"),Ruler!U$27,IF(AND(All!$V171="P7",All!$AE171="RSS"),Ruler!U$28,IF(AND(All!$V171="P8",All!$AE171="RSS"),Ruler!U$29,IF(AND(All!$V171="P9",All!$AE171="RSS"),Ruler!U$30,0)))))))))))))))))))))))))))</f>
        <v>3</v>
      </c>
      <c r="CC171" s="325">
        <f>IF(AND(All!$V171="P1",All!$AE171="RDP"),Ruler!V$6,IF(AND(All!$V171="P2",All!$AE171="RDP"),Ruler!V$7,IF(AND(All!$V171="P3",All!$AE171="RDP"),Ruler!V$8,IF(AND(All!$V171="P4",All!$AE171="RDP"),Ruler!V$9,IF(AND(All!$V171="P5",All!$AE171="RDP"),Ruler!V$10,IF(AND(All!$V171="P6",All!$AE171="RDP"),Ruler!V$11,IF(AND(All!$V171="P7",All!$AE171="RDP"),Ruler!V$12,IF(AND(All!$V171="P8",All!$AE171="RDP"),Ruler!V$13,IF(AND(All!$V171="P9",All!$AE171="RDP"),Ruler!V$14,IF(AND(All!$V171="P1",All!$AE171="RMS"),Ruler!V$6,IF(AND(All!$V171="P2",All!$AE171="RMS"),Ruler!V$15,IF(AND(All!$V171="P3",All!$AE171="RMS"),Ruler!V$16,IF(AND(All!$V171="P4",All!$AE171="RMS"),Ruler!V$17,IF(AND(All!$V171="P5",All!$AE171="RMS"),Ruler!V$18,IF(AND(All!$V171="P6",All!$AE171="RMS"),Ruler!V$19,IF(AND(All!$V171="P7",All!$AE171="RMS"),Ruler!V$20,IF(AND(All!$V171="P8",All!$AE171="RMS"),Ruler!V$21,IF(AND(All!$V171="P9",All!$AE171="RMS"),Ruler!V$22,IF(AND(All!$V171="P1",All!$AE171="RSS"),Ruler!V$6,IF(AND(All!$V171="P2",All!$AE171="RSS"),Ruler!V$23,IF(AND(All!$V171="P3",All!$AE171="RSS"),Ruler!V$24,IF(AND(All!$V171="P4",All!$AE171="RSS"),Ruler!V$25,IF(AND(All!$V171="P5",All!$AE171="RSS"),Ruler!V$26,IF(AND(All!$V171="P6",All!$AE171="RSS"),Ruler!V$27,IF(AND(All!$V171="P7",All!$AE171="RSS"),Ruler!V$28,IF(AND(All!$V171="P8",All!$AE171="RSS"),Ruler!V$29,IF(AND(All!$V171="P9",All!$AE171="RSS"),Ruler!V$30,0)))))))))))))))))))))))))))</f>
        <v>3</v>
      </c>
      <c r="CD171" s="325">
        <f>IF(AND(All!$V171="P1",All!$AE171="RDP"),Ruler!W$6,IF(AND(All!$V171="P2",All!$AE171="RDP"),Ruler!W$7,IF(AND(All!$V171="P3",All!$AE171="RDP"),Ruler!W$8,IF(AND(All!$V171="P4",All!$AE171="RDP"),Ruler!W$9,IF(AND(All!$V171="P5",All!$AE171="RDP"),Ruler!W$10,IF(AND(All!$V171="P6",All!$AE171="RDP"),Ruler!W$11,IF(AND(All!$V171="P7",All!$AE171="RDP"),Ruler!W$12,IF(AND(All!$V171="P8",All!$AE171="RDP"),Ruler!W$13,IF(AND(All!$V171="P9",All!$AE171="RDP"),Ruler!W$14,IF(AND(All!$V171="P1",All!$AE171="RMS"),Ruler!W$6,IF(AND(All!$V171="P2",All!$AE171="RMS"),Ruler!W$15,IF(AND(All!$V171="P3",All!$AE171="RMS"),Ruler!W$16,IF(AND(All!$V171="P4",All!$AE171="RMS"),Ruler!W$17,IF(AND(All!$V171="P5",All!$AE171="RMS"),Ruler!W$18,IF(AND(All!$V171="P6",All!$AE171="RMS"),Ruler!W$19,IF(AND(All!$V171="P7",All!$AE171="RMS"),Ruler!W$20,IF(AND(All!$V171="P8",All!$AE171="RMS"),Ruler!W$21,IF(AND(All!$V171="P9",All!$AE171="RMS"),Ruler!W$22,IF(AND(All!$V171="P1",All!$AE171="RSS"),Ruler!W$6,IF(AND(All!$V171="P2",All!$AE171="RSS"),Ruler!W$23,IF(AND(All!$V171="P3",All!$AE171="RSS"),Ruler!W$24,IF(AND(All!$V171="P4",All!$AE171="RSS"),Ruler!W$25,IF(AND(All!$V171="P5",All!$AE171="RSS"),Ruler!W$26,IF(AND(All!$V171="P6",All!$AE171="RSS"),Ruler!W$27,IF(AND(All!$V171="P7",All!$AE171="RSS"),Ruler!W$28,IF(AND(All!$V171="P8",All!$AE171="RSS"),Ruler!W$29,IF(AND(All!$V171="P9",All!$AE171="RSS"),Ruler!W$30,0)))))))))))))))))))))))))))</f>
        <v>3</v>
      </c>
      <c r="CE171" s="325">
        <f>IF(AND(All!$V171="P1",All!$AE171="RDP"),Ruler!X$6,IF(AND(All!$V171="P2",All!$AE171="RDP"),Ruler!X$7,IF(AND(All!$V171="P3",All!$AE171="RDP"),Ruler!X$8,IF(AND(All!$V171="P4",All!$AE171="RDP"),Ruler!X$9,IF(AND(All!$V171="P5",All!$AE171="RDP"),Ruler!X$10,IF(AND(All!$V171="P6",All!$AE171="RDP"),Ruler!X$11,IF(AND(All!$V171="P7",All!$AE171="RDP"),Ruler!X$12,IF(AND(All!$V171="P8",All!$AE171="RDP"),Ruler!X$13,IF(AND(All!$V171="P9",All!$AE171="RDP"),Ruler!X$14,IF(AND(All!$V171="P1",All!$AE171="RMS"),Ruler!X$6,IF(AND(All!$V171="P2",All!$AE171="RMS"),Ruler!X$15,IF(AND(All!$V171="P3",All!$AE171="RMS"),Ruler!X$16,IF(AND(All!$V171="P4",All!$AE171="RMS"),Ruler!X$17,IF(AND(All!$V171="P5",All!$AE171="RMS"),Ruler!X$18,IF(AND(All!$V171="P6",All!$AE171="RMS"),Ruler!X$19,IF(AND(All!$V171="P7",All!$AE171="RMS"),Ruler!X$20,IF(AND(All!$V171="P8",All!$AE171="RMS"),Ruler!X$21,IF(AND(All!$V171="P9",All!$AE171="RMS"),Ruler!X$22,IF(AND(All!$V171="P1",All!$AE171="RSS"),Ruler!X$6,IF(AND(All!$V171="P2",All!$AE171="RSS"),Ruler!X$23,IF(AND(All!$V171="P3",All!$AE171="RSS"),Ruler!X$24,IF(AND(All!$V171="P4",All!$AE171="RSS"),Ruler!X$25,IF(AND(All!$V171="P5",All!$AE171="RSS"),Ruler!X$26,IF(AND(All!$V171="P6",All!$AE171="RSS"),Ruler!X$27,IF(AND(All!$V171="P7",All!$AE171="RSS"),Ruler!X$28,IF(AND(All!$V171="P8",All!$AE171="RSS"),Ruler!X$29,IF(AND(All!$V171="P9",All!$AE171="RSS"),Ruler!X$30,0)))))))))))))))))))))))))))</f>
        <v>2</v>
      </c>
      <c r="CF171" s="325">
        <f>IF(AND(All!$V171="P1",All!$AE171="RDP"),Ruler!Y$6,IF(AND(All!$V171="P2",All!$AE171="RDP"),Ruler!Y$7,IF(AND(All!$V171="P3",All!$AE171="RDP"),Ruler!Y$8,IF(AND(All!$V171="P4",All!$AE171="RDP"),Ruler!Y$9,IF(AND(All!$V171="P5",All!$AE171="RDP"),Ruler!Y$10,IF(AND(All!$V171="P6",All!$AE171="RDP"),Ruler!Y$11,IF(AND(All!$V171="P7",All!$AE171="RDP"),Ruler!Y$12,IF(AND(All!$V171="P8",All!$AE171="RDP"),Ruler!Y$13,IF(AND(All!$V171="P9",All!$AE171="RDP"),Ruler!Y$14,IF(AND(All!$V171="P1",All!$AE171="RMS"),Ruler!Y$6,IF(AND(All!$V171="P2",All!$AE171="RMS"),Ruler!Y$15,IF(AND(All!$V171="P3",All!$AE171="RMS"),Ruler!Y$16,IF(AND(All!$V171="P4",All!$AE171="RMS"),Ruler!Y$17,IF(AND(All!$V171="P5",All!$AE171="RMS"),Ruler!Y$18,IF(AND(All!$V171="P6",All!$AE171="RMS"),Ruler!Y$19,IF(AND(All!$V171="P7",All!$AE171="RMS"),Ruler!Y$20,IF(AND(All!$V171="P8",All!$AE171="RMS"),Ruler!Y$21,IF(AND(All!$V171="P9",All!$AE171="RMS"),Ruler!Y$22,IF(AND(All!$V171="P1",All!$AE171="RSS"),Ruler!Y$6,IF(AND(All!$V171="P2",All!$AE171="RSS"),Ruler!Y$23,IF(AND(All!$V171="P3",All!$AE171="RSS"),Ruler!Y$24,IF(AND(All!$V171="P4",All!$AE171="RSS"),Ruler!Y$25,IF(AND(All!$V171="P5",All!$AE171="RSS"),Ruler!Y$26,IF(AND(All!$V171="P6",All!$AE171="RSS"),Ruler!Y$27,IF(AND(All!$V171="P7",All!$AE171="RSS"),Ruler!Y$28,IF(AND(All!$V171="P8",All!$AE171="RSS"),Ruler!Y$29,IF(AND(All!$V171="P9",All!$AE171="RSS"),Ruler!Y$30,0)))))))))))))))))))))))))))</f>
        <v>2</v>
      </c>
      <c r="CG171" s="325">
        <f>IF(AND(All!$V171="P1",All!$AE171="RDP"),Ruler!Z$6,IF(AND(All!$V171="P2",All!$AE171="RDP"),Ruler!Z$7,IF(AND(All!$V171="P3",All!$AE171="RDP"),Ruler!Z$8,IF(AND(All!$V171="P4",All!$AE171="RDP"),Ruler!Z$9,IF(AND(All!$V171="P5",All!$AE171="RDP"),Ruler!Z$10,IF(AND(All!$V171="P6",All!$AE171="RDP"),Ruler!Z$11,IF(AND(All!$V171="P7",All!$AE171="RDP"),Ruler!Z$12,IF(AND(All!$V171="P8",All!$AE171="RDP"),Ruler!Z$13,IF(AND(All!$V171="P9",All!$AE171="RDP"),Ruler!Z$14,IF(AND(All!$V171="P1",All!$AE171="RMS"),Ruler!Z$6,IF(AND(All!$V171="P2",All!$AE171="RMS"),Ruler!Z$15,IF(AND(All!$V171="P3",All!$AE171="RMS"),Ruler!Z$16,IF(AND(All!$V171="P4",All!$AE171="RMS"),Ruler!Z$17,IF(AND(All!$V171="P5",All!$AE171="RMS"),Ruler!Z$18,IF(AND(All!$V171="P6",All!$AE171="RMS"),Ruler!Z$19,IF(AND(All!$V171="P7",All!$AE171="RMS"),Ruler!Z$20,IF(AND(All!$V171="P8",All!$AE171="RMS"),Ruler!Z$21,IF(AND(All!$V171="P9",All!$AE171="RMS"),Ruler!Z$22,IF(AND(All!$V171="P1",All!$AE171="RSS"),Ruler!Z$6,IF(AND(All!$V171="P2",All!$AE171="RSS"),Ruler!Z$23,IF(AND(All!$V171="P3",All!$AE171="RSS"),Ruler!Z$24,IF(AND(All!$V171="P4",All!$AE171="RSS"),Ruler!Z$25,IF(AND(All!$V171="P5",All!$AE171="RSS"),Ruler!Z$26,IF(AND(All!$V171="P6",All!$AE171="RSS"),Ruler!Z$27,IF(AND(All!$V171="P7",All!$AE171="RSS"),Ruler!Z$28,IF(AND(All!$V171="P8",All!$AE171="RSS"),Ruler!Z$29,IF(AND(All!$V171="P9",All!$AE171="RSS"),Ruler!Z$30,0)))))))))))))))))))))))))))</f>
        <v>2</v>
      </c>
      <c r="CH171" s="325">
        <f>IF(AND(All!$V171="P1",All!$AE171="RDP"),Ruler!AA$6,IF(AND(All!$V171="P2",All!$AE171="RDP"),Ruler!AA$7,IF(AND(All!$V171="P3",All!$AE171="RDP"),Ruler!AA$8,IF(AND(All!$V171="P4",All!$AE171="RDP"),Ruler!AA$9,IF(AND(All!$V171="P5",All!$AE171="RDP"),Ruler!AA$10,IF(AND(All!$V171="P6",All!$AE171="RDP"),Ruler!AA$11,IF(AND(All!$V171="P7",All!$AE171="RDP"),Ruler!AA$12,IF(AND(All!$V171="P8",All!$AE171="RDP"),Ruler!AA$13,IF(AND(All!$V171="P9",All!$AE171="RDP"),Ruler!AA$14,IF(AND(All!$V171="P1",All!$AE171="RMS"),Ruler!AA$6,IF(AND(All!$V171="P2",All!$AE171="RMS"),Ruler!AA$15,IF(AND(All!$V171="P3",All!$AE171="RMS"),Ruler!AA$16,IF(AND(All!$V171="P4",All!$AE171="RMS"),Ruler!AA$17,IF(AND(All!$V171="P5",All!$AE171="RMS"),Ruler!AA$18,IF(AND(All!$V171="P6",All!$AE171="RMS"),Ruler!AA$19,IF(AND(All!$V171="P7",All!$AE171="RMS"),Ruler!AA$20,IF(AND(All!$V171="P8",All!$AE171="RMS"),Ruler!AA$21,IF(AND(All!$V171="P9",All!$AE171="RMS"),Ruler!AA$22,IF(AND(All!$V171="P1",All!$AE171="RSS"),Ruler!AA$6,IF(AND(All!$V171="P2",All!$AE171="RSS"),Ruler!AA$23,IF(AND(All!$V171="P3",All!$AE171="RSS"),Ruler!AA$24,IF(AND(All!$V171="P4",All!$AE171="RSS"),Ruler!AA$25,IF(AND(All!$V171="P5",All!$AE171="RSS"),Ruler!AA$26,IF(AND(All!$V171="P6",All!$AE171="RSS"),Ruler!AA$27,IF(AND(All!$V171="P7",All!$AE171="RSS"),Ruler!AA$28,IF(AND(All!$V171="P8",All!$AE171="RSS"),Ruler!AA$29,IF(AND(All!$V171="P9",All!$AE171="RSS"),Ruler!AA$30,0)))))))))))))))))))))))))))</f>
        <v>2</v>
      </c>
      <c r="CI171" s="325">
        <f>IF(AND(All!$V171="P1",All!$AE171="RDP"),Ruler!AB$6,IF(AND(All!$V171="P2",All!$AE171="RDP"),Ruler!AB$7,IF(AND(All!$V171="P3",All!$AE171="RDP"),Ruler!AB$8,IF(AND(All!$V171="P4",All!$AE171="RDP"),Ruler!AB$9,IF(AND(All!$V171="P5",All!$AE171="RDP"),Ruler!AB$10,IF(AND(All!$V171="P6",All!$AE171="RDP"),Ruler!AB$11,IF(AND(All!$V171="P7",All!$AE171="RDP"),Ruler!AB$12,IF(AND(All!$V171="P8",All!$AE171="RDP"),Ruler!AB$13,IF(AND(All!$V171="P9",All!$AE171="RDP"),Ruler!AB$14,IF(AND(All!$V171="P1",All!$AE171="RMS"),Ruler!AB$6,IF(AND(All!$V171="P2",All!$AE171="RMS"),Ruler!AB$15,IF(AND(All!$V171="P3",All!$AE171="RMS"),Ruler!AB$16,IF(AND(All!$V171="P4",All!$AE171="RMS"),Ruler!AB$17,IF(AND(All!$V171="P5",All!$AE171="RMS"),Ruler!AB$18,IF(AND(All!$V171="P6",All!$AE171="RMS"),Ruler!AB$19,IF(AND(All!$V171="P7",All!$AE171="RMS"),Ruler!AB$20,IF(AND(All!$V171="P8",All!$AE171="RMS"),Ruler!AB$21,IF(AND(All!$V171="P9",All!$AE171="RMS"),Ruler!AB$22,IF(AND(All!$V171="P1",All!$AE171="RSS"),Ruler!AB$6,IF(AND(All!$V171="P2",All!$AE171="RSS"),Ruler!AB$23,IF(AND(All!$V171="P3",All!$AE171="RSS"),Ruler!AB$24,IF(AND(All!$V171="P4",All!$AE171="RSS"),Ruler!AB$25,IF(AND(All!$V171="P5",All!$AE171="RSS"),Ruler!AB$26,IF(AND(All!$V171="P6",All!$AE171="RSS"),Ruler!AB$27,IF(AND(All!$V171="P7",All!$AE171="RSS"),Ruler!AB$28,IF(AND(All!$V171="P8",All!$AE171="RSS"),Ruler!AB$29,IF(AND(All!$V171="P9",All!$AE171="RSS"),Ruler!AB$30,0)))))))))))))))))))))))))))</f>
        <v>2</v>
      </c>
      <c r="CJ171" s="377">
        <f>Table9[[#This Row],[R-B1]]-Table9[[#This Row],[B1]]</f>
        <v>0</v>
      </c>
      <c r="CK171" s="378">
        <f>Table9[[#This Row],[R-B2]]-Table9[[#This Row],[B2]]</f>
        <v>0</v>
      </c>
      <c r="CL171" s="378">
        <f>Table9[[#This Row],[R-B3]]-Table9[[#This Row],[B3]]</f>
        <v>0</v>
      </c>
      <c r="CM171" s="378">
        <f>Table9[[#This Row],[R-B4]]-Table9[[#This Row],[B4]]</f>
        <v>0</v>
      </c>
      <c r="CN171" s="378">
        <f>Table9[[#This Row],[R-B5]]-Table9[[#This Row],[B5]]</f>
        <v>0</v>
      </c>
      <c r="CO171" s="378">
        <f>Table9[[#This Row],[R-B6]]-Table9[[#This Row],[B6]]</f>
        <v>1</v>
      </c>
      <c r="CP171" s="378">
        <f>Table9[[#This Row],[R-B7]]-Table9[[#This Row],[B7]]</f>
        <v>0</v>
      </c>
      <c r="CQ171" s="378">
        <f>Table9[[#This Row],[R-B8]]-Table9[[#This Row],[B8]]</f>
        <v>0</v>
      </c>
      <c r="CR171" s="378">
        <f>Table9[[#This Row],[R-B9]]-Table9[[#This Row],[B9]]</f>
        <v>0</v>
      </c>
      <c r="CS171" s="378">
        <f>Table9[[#This Row],[R-B10]]-Table9[[#This Row],[B10]]</f>
        <v>-1</v>
      </c>
      <c r="CT171" s="378">
        <f>Table9[[#This Row],[R-B11]]-Table9[[#This Row],[B11]]</f>
        <v>0</v>
      </c>
      <c r="CU171" s="378">
        <f>Table9[[#This Row],[R-B12]]-Table9[[#This Row],[B12]]</f>
        <v>0</v>
      </c>
      <c r="CV171" s="378">
        <f>Table9[[#This Row],[R-K1]]-Table9[[#This Row],[K1]]</f>
        <v>0</v>
      </c>
      <c r="CW171" s="378">
        <f>Table9[[#This Row],[R-K2]]-Table9[[#This Row],[K2]]</f>
        <v>0</v>
      </c>
      <c r="CX171" s="378">
        <f>Table9[[#This Row],[R-K3]]-Table9[[#This Row],[K3]]</f>
        <v>0</v>
      </c>
      <c r="CY171" s="378">
        <f>Table9[[#This Row],[R-K4]]-Table9[[#This Row],[K4]]</f>
        <v>-1</v>
      </c>
      <c r="CZ171" s="378">
        <f>Table9[[#This Row],[R-K5]]-Table9[[#This Row],[K5]]</f>
        <v>2</v>
      </c>
      <c r="DA171" s="378">
        <f>Table9[[#This Row],[R-P1]]-Table9[[#This Row],[P1]]</f>
        <v>0</v>
      </c>
      <c r="DB171" s="378">
        <f>Table9[[#This Row],[R-P2]]-Table9[[#This Row],[P2]]</f>
        <v>1</v>
      </c>
      <c r="DC171" s="378">
        <f>Table9[[#This Row],[R-P3]]-Table9[[#This Row],[P3]]</f>
        <v>-1</v>
      </c>
      <c r="DD171" s="378">
        <f>Table9[[#This Row],[R-P4]]-Table9[[#This Row],[P4]]</f>
        <v>-1</v>
      </c>
      <c r="DE171" s="378">
        <f>Table9[[#This Row],[R-P5]]-Table9[[#This Row],[P5]]</f>
        <v>1</v>
      </c>
      <c r="DF171" s="378">
        <f>Table9[[#This Row],[R-E1]]-Table9[[#This Row],[E1]]</f>
        <v>1</v>
      </c>
      <c r="DG171" s="379">
        <f>Table9[[#This Row],[R-E2]]-Table9[[#This Row],[E2]]</f>
        <v>2</v>
      </c>
      <c r="DH171" s="323">
        <f>COUNTIF(Table9[[#This Row],[G-B1]:[G-B12]],"&lt;=0")/12*100</f>
        <v>91.666666666666657</v>
      </c>
      <c r="DI171" s="43">
        <f>COUNTIF(Table9[[#This Row],[G-K1]:[G-K5]],"&lt;=0")/5*100</f>
        <v>80</v>
      </c>
      <c r="DJ171" s="43">
        <f>COUNTIF(Table9[[#This Row],[G-P1]:[G-P5]],"&lt;=0")/5*100</f>
        <v>60</v>
      </c>
      <c r="DK171" s="43">
        <f>COUNTIF(Table9[[#This Row],[G-E1]:[G-E2]],"&lt;=0")/2*100</f>
        <v>0</v>
      </c>
      <c r="DL171" s="450">
        <f>IF(AE171="RDP",(COUNTIF(Table9[[#This Row],[G-B3]],"&lt;=0")+COUNTIF(Table9[[#This Row],[G-B4]],"&lt;=0")+COUNTIF(Table9[[#This Row],[G-B7]],"&lt;=0")+COUNTIF(Table9[[#This Row],[G-B11]],"&lt;=0")+COUNTIF(Table9[[#This Row],[G-K2]],"&lt;=0"))/5*100,IF(AE171="RMS",(COUNTIF(Table9[[#This Row],[G-B4]],"&lt;=0")+COUNTIF(Table9[[#This Row],[G-B5]],"&lt;=0")+COUNTIF(Table9[[#This Row],[G-B10]],"&lt;=0")+COUNTIF(Table9[[#This Row],[G-B12]],"&lt;=0")+COUNTIF(Table9[[#This Row],[G-K2]],"&lt;=0"))/5*100,IF(AE171="RSS",(COUNTIF(Table9[[#This Row],[G-B1]],"&lt;=0")+COUNTIF(Table9[[#This Row],[G-B2]],"&lt;=0")+COUNTIF(Table9[[#This Row],[G-B6]],"&lt;=0")+COUNTIF(Table9[[#This Row],[G-B11]],"&lt;=0")+COUNTIF(Table9[[#This Row],[G-B12]],"&lt;=0"))/5*100,0)))</f>
        <v>80</v>
      </c>
      <c r="DM171" s="42">
        <v>100</v>
      </c>
      <c r="DN171" s="42">
        <v>100</v>
      </c>
      <c r="DO171" s="42">
        <v>100</v>
      </c>
      <c r="DP171" s="42">
        <v>100</v>
      </c>
      <c r="DQ171" s="42">
        <v>100</v>
      </c>
      <c r="DR171" s="380">
        <v>100</v>
      </c>
      <c r="DS171" s="381">
        <v>80</v>
      </c>
      <c r="DT171" s="381">
        <v>80</v>
      </c>
      <c r="DU171" s="381">
        <v>0</v>
      </c>
      <c r="DV171" s="381">
        <v>100</v>
      </c>
      <c r="DW171" s="380">
        <v>75</v>
      </c>
      <c r="DX171" s="381">
        <v>60</v>
      </c>
      <c r="DY171" s="381">
        <v>40</v>
      </c>
      <c r="DZ171" s="381">
        <v>0</v>
      </c>
      <c r="EA171" s="382">
        <v>40</v>
      </c>
      <c r="EB171" s="335" t="s">
        <v>447</v>
      </c>
      <c r="EC171" s="324" t="s">
        <v>747</v>
      </c>
      <c r="ED171" s="324" t="s">
        <v>1405</v>
      </c>
      <c r="EE171" s="397"/>
    </row>
    <row r="172" spans="2:135" ht="58.5" hidden="1" thickBot="1" x14ac:dyDescent="0.35">
      <c r="B172" s="282">
        <v>177</v>
      </c>
      <c r="C172" s="421" t="s">
        <v>134</v>
      </c>
      <c r="D172" s="305">
        <v>46112</v>
      </c>
      <c r="E172" s="306" t="s">
        <v>1406</v>
      </c>
      <c r="F172" s="304">
        <v>1077658</v>
      </c>
      <c r="G172" s="357">
        <f t="shared" ca="1" si="9"/>
        <v>42.078444568112644</v>
      </c>
      <c r="H172" s="283">
        <v>30957</v>
      </c>
      <c r="I172" s="304" t="s">
        <v>136</v>
      </c>
      <c r="J172" s="304" t="s">
        <v>362</v>
      </c>
      <c r="K172" s="304" t="s">
        <v>138</v>
      </c>
      <c r="L172" s="304" t="s">
        <v>147</v>
      </c>
      <c r="M172" s="304" t="s">
        <v>349</v>
      </c>
      <c r="N172" s="304"/>
      <c r="O172" s="304" t="s">
        <v>183</v>
      </c>
      <c r="P172" s="306" t="s">
        <v>1407</v>
      </c>
      <c r="Q172" s="304" t="s">
        <v>177</v>
      </c>
      <c r="R172" s="305">
        <v>46388</v>
      </c>
      <c r="S172" s="305">
        <v>44578</v>
      </c>
      <c r="T172" s="286">
        <f t="shared" ca="1" si="11"/>
        <v>4.7583333333333337</v>
      </c>
      <c r="U172" s="304">
        <v>19</v>
      </c>
      <c r="V172" s="304" t="s">
        <v>59</v>
      </c>
      <c r="W172" s="307">
        <f ca="1">Table9[[#This Row],[Age]]-($T$1-Table9[[#This Row],[Date of Appointment to Current Grade]])/365</f>
        <v>39.043835616438358</v>
      </c>
      <c r="X172" s="308">
        <f ca="1">($T$1-Table9[[#This Row],[Date of Appointment to Current Grade]])/365</f>
        <v>3.0346089516742847</v>
      </c>
      <c r="Y172" s="305">
        <v>45208</v>
      </c>
      <c r="Z172" s="304" t="s">
        <v>187</v>
      </c>
      <c r="AA172" s="305">
        <v>45208</v>
      </c>
      <c r="AB172" s="309">
        <f ca="1">($T$1-Table9[[#This Row],[Date in Position]])/365</f>
        <v>3.0346089516742847</v>
      </c>
      <c r="AC172" s="304" t="s">
        <v>183</v>
      </c>
      <c r="AD172" s="305">
        <v>45208</v>
      </c>
      <c r="AE172" s="304" t="s">
        <v>147</v>
      </c>
      <c r="AF172" s="304" t="s">
        <v>148</v>
      </c>
      <c r="AG172" s="47" t="s">
        <v>708</v>
      </c>
      <c r="AH172" s="47" t="s">
        <v>1408</v>
      </c>
      <c r="AI172" s="47" t="s">
        <v>443</v>
      </c>
      <c r="AJ172" s="42" t="s">
        <v>1409</v>
      </c>
      <c r="AK172" s="42" t="s">
        <v>1410</v>
      </c>
      <c r="AL172" s="42" t="s">
        <v>153</v>
      </c>
      <c r="AM172" s="369" t="s">
        <v>1411</v>
      </c>
      <c r="AN172" s="313">
        <v>2</v>
      </c>
      <c r="AO172" s="304">
        <v>2</v>
      </c>
      <c r="AP172" s="304">
        <v>2</v>
      </c>
      <c r="AQ172" s="304">
        <v>3</v>
      </c>
      <c r="AR172" s="304">
        <v>3</v>
      </c>
      <c r="AS172" s="304">
        <v>2</v>
      </c>
      <c r="AT172" s="304">
        <v>3</v>
      </c>
      <c r="AU172" s="304">
        <v>3</v>
      </c>
      <c r="AV172" s="304">
        <v>3</v>
      </c>
      <c r="AW172" s="304">
        <v>2</v>
      </c>
      <c r="AX172" s="304">
        <v>3</v>
      </c>
      <c r="AY172" s="304">
        <v>2</v>
      </c>
      <c r="AZ172" s="304">
        <v>2</v>
      </c>
      <c r="BA172" s="304">
        <v>3</v>
      </c>
      <c r="BB172" s="304">
        <v>2</v>
      </c>
      <c r="BC172" s="304">
        <v>2</v>
      </c>
      <c r="BD172" s="304">
        <v>2</v>
      </c>
      <c r="BE172" s="304">
        <v>2</v>
      </c>
      <c r="BF172" s="304">
        <v>2</v>
      </c>
      <c r="BG172" s="304">
        <v>2</v>
      </c>
      <c r="BH172" s="304">
        <v>1</v>
      </c>
      <c r="BI172" s="304">
        <v>1</v>
      </c>
      <c r="BJ172" s="304">
        <v>1</v>
      </c>
      <c r="BK172" s="314">
        <v>1</v>
      </c>
      <c r="BL172" s="325">
        <f>IF(AND(All!$V172="P1",All!$AE172="RDP"),Ruler!E$6,IF(AND(All!$V172="P2",All!$AE172="RDP"),Ruler!E$7,IF(AND(All!$V172="P3",All!$AE172="RDP"),Ruler!E$8,IF(AND(All!$V172="P4",All!$AE172="RDP"),Ruler!E$9,IF(AND(All!$V172="P5",All!$AE172="RDP"),Ruler!E$10,IF(AND(All!$V172="P6",All!$AE172="RDP"),Ruler!E$11,IF(AND(All!$V172="P7",All!$AE172="RDP"),Ruler!E$12,IF(AND(All!$V172="P8",All!$AE172="RDP"),Ruler!E$13,IF(AND(All!$V172="P9",All!$AE172="RDP"),Ruler!E$14,IF(AND(All!$V172="P1",All!$AE172="RMS"),Ruler!E$6,IF(AND(All!$V172="P2",All!$AE172="RMS"),Ruler!E$15,IF(AND(All!$V172="P3",All!$AE172="RMS"),Ruler!E$16,IF(AND(All!$V172="P4",All!$AE172="RMS"),Ruler!E$17,IF(AND(All!$V172="P5",All!$AE172="RMS"),Ruler!E$18,IF(AND(All!$V172="P6",All!$AE172="RMS"),Ruler!E$19,IF(AND(All!$V172="P7",All!$AE172="RMS"),Ruler!E$20,IF(AND(All!$V172="P8",All!$AE172="RMS"),Ruler!E$21,IF(AND(All!$V172="P9",All!$AE172="RMS"),Ruler!E$22,IF(AND(All!$V172="P1",All!$AE172="RSS"),Ruler!E$6,IF(AND(All!$V172="P2",All!$AE172="RSS"),Ruler!E$23,IF(AND(All!$V172="P3",All!$AE172="RSS"),Ruler!E$24,IF(AND(All!$V172="P4",All!$AE172="RSS"),Ruler!E$25,IF(AND(All!$V172="P5",All!$AE172="RSS"),Ruler!E$26,IF(AND(All!$V172="P6",All!$AE172="RSS"),Ruler!E$27,IF(AND(All!$V172="P7",All!$AE172="RSS"),Ruler!E$28,IF(AND(All!$V172="P8",All!$AE172="RSS"),Ruler!E$29,IF(AND(All!$V172="P9",All!$AE172="RSS"),Ruler!E$30,0)))))))))))))))))))))))))))</f>
        <v>3</v>
      </c>
      <c r="BM172" s="325">
        <f>IF(AND(All!$V172="P1",All!$AE172="RDP"),Ruler!F$6,IF(AND(All!$V172="P2",All!$AE172="RDP"),Ruler!F$7,IF(AND(All!$V172="P3",All!$AE172="RDP"),Ruler!F$8,IF(AND(All!$V172="P4",All!$AE172="RDP"),Ruler!F$9,IF(AND(All!$V172="P5",All!$AE172="RDP"),Ruler!F$10,IF(AND(All!$V172="P6",All!$AE172="RDP"),Ruler!F$11,IF(AND(All!$V172="P7",All!$AE172="RDP"),Ruler!F$12,IF(AND(All!$V172="P8",All!$AE172="RDP"),Ruler!F$13,IF(AND(All!$V172="P9",All!$AE172="RDP"),Ruler!F$14,IF(AND(All!$V172="P1",All!$AE172="RMS"),Ruler!F$6,IF(AND(All!$V172="P2",All!$AE172="RMS"),Ruler!F$15,IF(AND(All!$V172="P3",All!$AE172="RMS"),Ruler!F$16,IF(AND(All!$V172="P4",All!$AE172="RMS"),Ruler!F$17,IF(AND(All!$V172="P5",All!$AE172="RMS"),Ruler!F$18,IF(AND(All!$V172="P6",All!$AE172="RMS"),Ruler!F$19,IF(AND(All!$V172="P7",All!$AE172="RMS"),Ruler!F$20,IF(AND(All!$V172="P8",All!$AE172="RMS"),Ruler!F$21,IF(AND(All!$V172="P9",All!$AE172="RMS"),Ruler!F$22,IF(AND(All!$V172="P1",All!$AE172="RSS"),Ruler!F$6,IF(AND(All!$V172="P2",All!$AE172="RSS"),Ruler!F$23,IF(AND(All!$V172="P3",All!$AE172="RSS"),Ruler!F$24,IF(AND(All!$V172="P4",All!$AE172="RSS"),Ruler!F$25,IF(AND(All!$V172="P5",All!$AE172="RSS"),Ruler!F$26,IF(AND(All!$V172="P6",All!$AE172="RSS"),Ruler!F$27,IF(AND(All!$V172="P7",All!$AE172="RSS"),Ruler!F$28,IF(AND(All!$V172="P8",All!$AE172="RSS"),Ruler!F$29,IF(AND(All!$V172="P9",All!$AE172="RSS"),Ruler!F$30,0)))))))))))))))))))))))))))</f>
        <v>3</v>
      </c>
      <c r="BN172" s="325">
        <f>IF(AND(All!$V172="P1",All!$AE172="RDP"),Ruler!G$6,IF(AND(All!$V172="P2",All!$AE172="RDP"),Ruler!G$7,IF(AND(All!$V172="P3",All!$AE172="RDP"),Ruler!G$8,IF(AND(All!$V172="P4",All!$AE172="RDP"),Ruler!G$9,IF(AND(All!$V172="P5",All!$AE172="RDP"),Ruler!G$10,IF(AND(All!$V172="P6",All!$AE172="RDP"),Ruler!G$11,IF(AND(All!$V172="P7",All!$AE172="RDP"),Ruler!G$12,IF(AND(All!$V172="P8",All!$AE172="RDP"),Ruler!G$13,IF(AND(All!$V172="P9",All!$AE172="RDP"),Ruler!G$14,IF(AND(All!$V172="P1",All!$AE172="RMS"),Ruler!G$6,IF(AND(All!$V172="P2",All!$AE172="RMS"),Ruler!G$15,IF(AND(All!$V172="P3",All!$AE172="RMS"),Ruler!G$16,IF(AND(All!$V172="P4",All!$AE172="RMS"),Ruler!G$17,IF(AND(All!$V172="P5",All!$AE172="RMS"),Ruler!G$18,IF(AND(All!$V172="P6",All!$AE172="RMS"),Ruler!G$19,IF(AND(All!$V172="P7",All!$AE172="RMS"),Ruler!G$20,IF(AND(All!$V172="P8",All!$AE172="RMS"),Ruler!G$21,IF(AND(All!$V172="P9",All!$AE172="RMS"),Ruler!G$22,IF(AND(All!$V172="P1",All!$AE172="RSS"),Ruler!G$6,IF(AND(All!$V172="P2",All!$AE172="RSS"),Ruler!G$23,IF(AND(All!$V172="P3",All!$AE172="RSS"),Ruler!G$24,IF(AND(All!$V172="P4",All!$AE172="RSS"),Ruler!G$25,IF(AND(All!$V172="P5",All!$AE172="RSS"),Ruler!G$26,IF(AND(All!$V172="P6",All!$AE172="RSS"),Ruler!G$27,IF(AND(All!$V172="P7",All!$AE172="RSS"),Ruler!G$28,IF(AND(All!$V172="P8",All!$AE172="RSS"),Ruler!G$29,IF(AND(All!$V172="P9",All!$AE172="RSS"),Ruler!G$30,0)))))))))))))))))))))))))))</f>
        <v>3</v>
      </c>
      <c r="BO172" s="325">
        <f>IF(AND(All!$V172="P1",All!$AE172="RDP"),Ruler!H$6,IF(AND(All!$V172="P2",All!$AE172="RDP"),Ruler!H$7,IF(AND(All!$V172="P3",All!$AE172="RDP"),Ruler!H$8,IF(AND(All!$V172="P4",All!$AE172="RDP"),Ruler!H$9,IF(AND(All!$V172="P5",All!$AE172="RDP"),Ruler!H$10,IF(AND(All!$V172="P6",All!$AE172="RDP"),Ruler!H$11,IF(AND(All!$V172="P7",All!$AE172="RDP"),Ruler!H$12,IF(AND(All!$V172="P8",All!$AE172="RDP"),Ruler!H$13,IF(AND(All!$V172="P9",All!$AE172="RDP"),Ruler!H$14,IF(AND(All!$V172="P1",All!$AE172="RMS"),Ruler!H$6,IF(AND(All!$V172="P2",All!$AE172="RMS"),Ruler!H$15,IF(AND(All!$V172="P3",All!$AE172="RMS"),Ruler!H$16,IF(AND(All!$V172="P4",All!$AE172="RMS"),Ruler!H$17,IF(AND(All!$V172="P5",All!$AE172="RMS"),Ruler!H$18,IF(AND(All!$V172="P6",All!$AE172="RMS"),Ruler!H$19,IF(AND(All!$V172="P7",All!$AE172="RMS"),Ruler!H$20,IF(AND(All!$V172="P8",All!$AE172="RMS"),Ruler!H$21,IF(AND(All!$V172="P9",All!$AE172="RMS"),Ruler!H$22,IF(AND(All!$V172="P1",All!$AE172="RSS"),Ruler!H$6,IF(AND(All!$V172="P2",All!$AE172="RSS"),Ruler!H$23,IF(AND(All!$V172="P3",All!$AE172="RSS"),Ruler!H$24,IF(AND(All!$V172="P4",All!$AE172="RSS"),Ruler!H$25,IF(AND(All!$V172="P5",All!$AE172="RSS"),Ruler!H$26,IF(AND(All!$V172="P6",All!$AE172="RSS"),Ruler!H$27,IF(AND(All!$V172="P7",All!$AE172="RSS"),Ruler!H$28,IF(AND(All!$V172="P8",All!$AE172="RSS"),Ruler!H$29,IF(AND(All!$V172="P9",All!$AE172="RSS"),Ruler!H$30,0)))))))))))))))))))))))))))</f>
        <v>3</v>
      </c>
      <c r="BP172" s="325">
        <f>IF(AND(All!$V172="P1",All!$AE172="RDP"),Ruler!I$6,IF(AND(All!$V172="P2",All!$AE172="RDP"),Ruler!I$7,IF(AND(All!$V172="P3",All!$AE172="RDP"),Ruler!I$8,IF(AND(All!$V172="P4",All!$AE172="RDP"),Ruler!I$9,IF(AND(All!$V172="P5",All!$AE172="RDP"),Ruler!I$10,IF(AND(All!$V172="P6",All!$AE172="RDP"),Ruler!I$11,IF(AND(All!$V172="P7",All!$AE172="RDP"),Ruler!I$12,IF(AND(All!$V172="P8",All!$AE172="RDP"),Ruler!I$13,IF(AND(All!$V172="P9",All!$AE172="RDP"),Ruler!I$14,IF(AND(All!$V172="P1",All!$AE172="RMS"),Ruler!I$6,IF(AND(All!$V172="P2",All!$AE172="RMS"),Ruler!I$15,IF(AND(All!$V172="P3",All!$AE172="RMS"),Ruler!I$16,IF(AND(All!$V172="P4",All!$AE172="RMS"),Ruler!I$17,IF(AND(All!$V172="P5",All!$AE172="RMS"),Ruler!I$18,IF(AND(All!$V172="P6",All!$AE172="RMS"),Ruler!I$19,IF(AND(All!$V172="P7",All!$AE172="RMS"),Ruler!I$20,IF(AND(All!$V172="P8",All!$AE172="RMS"),Ruler!I$21,IF(AND(All!$V172="P9",All!$AE172="RMS"),Ruler!I$22,IF(AND(All!$V172="P1",All!$AE172="RSS"),Ruler!I$6,IF(AND(All!$V172="P2",All!$AE172="RSS"),Ruler!I$23,IF(AND(All!$V172="P3",All!$AE172="RSS"),Ruler!I$24,IF(AND(All!$V172="P4",All!$AE172="RSS"),Ruler!I$25,IF(AND(All!$V172="P5",All!$AE172="RSS"),Ruler!I$26,IF(AND(All!$V172="P6",All!$AE172="RSS"),Ruler!I$27,IF(AND(All!$V172="P7",All!$AE172="RSS"),Ruler!I$28,IF(AND(All!$V172="P8",All!$AE172="RSS"),Ruler!I$29,IF(AND(All!$V172="P9",All!$AE172="RSS"),Ruler!I$30,0)))))))))))))))))))))))))))</f>
        <v>3</v>
      </c>
      <c r="BQ172" s="325">
        <f>IF(AND(All!$V172="P1",All!$AE172="RDP"),Ruler!J$6,IF(AND(All!$V172="P2",All!$AE172="RDP"),Ruler!J$7,IF(AND(All!$V172="P3",All!$AE172="RDP"),Ruler!J$8,IF(AND(All!$V172="P4",All!$AE172="RDP"),Ruler!J$9,IF(AND(All!$V172="P5",All!$AE172="RDP"),Ruler!J$10,IF(AND(All!$V172="P6",All!$AE172="RDP"),Ruler!J$11,IF(AND(All!$V172="P7",All!$AE172="RDP"),Ruler!J$12,IF(AND(All!$V172="P8",All!$AE172="RDP"),Ruler!J$13,IF(AND(All!$V172="P9",All!$AE172="RDP"),Ruler!J$14,IF(AND(All!$V172="P1",All!$AE172="RMS"),Ruler!J$6,IF(AND(All!$V172="P2",All!$AE172="RMS"),Ruler!J$15,IF(AND(All!$V172="P3",All!$AE172="RMS"),Ruler!J$16,IF(AND(All!$V172="P4",All!$AE172="RMS"),Ruler!J$17,IF(AND(All!$V172="P5",All!$AE172="RMS"),Ruler!J$18,IF(AND(All!$V172="P6",All!$AE172="RMS"),Ruler!J$19,IF(AND(All!$V172="P7",All!$AE172="RMS"),Ruler!J$20,IF(AND(All!$V172="P8",All!$AE172="RMS"),Ruler!J$21,IF(AND(All!$V172="P9",All!$AE172="RMS"),Ruler!J$22,IF(AND(All!$V172="P1",All!$AE172="RSS"),Ruler!J$6,IF(AND(All!$V172="P2",All!$AE172="RSS"),Ruler!J$23,IF(AND(All!$V172="P3",All!$AE172="RSS"),Ruler!J$24,IF(AND(All!$V172="P4",All!$AE172="RSS"),Ruler!J$25,IF(AND(All!$V172="P5",All!$AE172="RSS"),Ruler!J$26,IF(AND(All!$V172="P6",All!$AE172="RSS"),Ruler!J$27,IF(AND(All!$V172="P7",All!$AE172="RSS"),Ruler!J$28,IF(AND(All!$V172="P8",All!$AE172="RSS"),Ruler!J$29,IF(AND(All!$V172="P9",All!$AE172="RSS"),Ruler!J$30,0)))))))))))))))))))))))))))</f>
        <v>2</v>
      </c>
      <c r="BR172" s="325">
        <f>IF(AND(All!$V172="P1",All!$AE172="RDP"),Ruler!K$6,IF(AND(All!$V172="P2",All!$AE172="RDP"),Ruler!K$7,IF(AND(All!$V172="P3",All!$AE172="RDP"),Ruler!K$8,IF(AND(All!$V172="P4",All!$AE172="RDP"),Ruler!K$9,IF(AND(All!$V172="P5",All!$AE172="RDP"),Ruler!K$10,IF(AND(All!$V172="P6",All!$AE172="RDP"),Ruler!K$11,IF(AND(All!$V172="P7",All!$AE172="RDP"),Ruler!K$12,IF(AND(All!$V172="P8",All!$AE172="RDP"),Ruler!K$13,IF(AND(All!$V172="P9",All!$AE172="RDP"),Ruler!K$14,IF(AND(All!$V172="P1",All!$AE172="RMS"),Ruler!K$6,IF(AND(All!$V172="P2",All!$AE172="RMS"),Ruler!K$15,IF(AND(All!$V172="P3",All!$AE172="RMS"),Ruler!K$16,IF(AND(All!$V172="P4",All!$AE172="RMS"),Ruler!K$17,IF(AND(All!$V172="P5",All!$AE172="RMS"),Ruler!K$18,IF(AND(All!$V172="P6",All!$AE172="RMS"),Ruler!K$19,IF(AND(All!$V172="P7",All!$AE172="RMS"),Ruler!K$20,IF(AND(All!$V172="P8",All!$AE172="RMS"),Ruler!K$21,IF(AND(All!$V172="P9",All!$AE172="RMS"),Ruler!K$22,IF(AND(All!$V172="P1",All!$AE172="RSS"),Ruler!K$6,IF(AND(All!$V172="P2",All!$AE172="RSS"),Ruler!K$23,IF(AND(All!$V172="P3",All!$AE172="RSS"),Ruler!K$24,IF(AND(All!$V172="P4",All!$AE172="RSS"),Ruler!K$25,IF(AND(All!$V172="P5",All!$AE172="RSS"),Ruler!K$26,IF(AND(All!$V172="P6",All!$AE172="RSS"),Ruler!K$27,IF(AND(All!$V172="P7",All!$AE172="RSS"),Ruler!K$28,IF(AND(All!$V172="P8",All!$AE172="RSS"),Ruler!K$29,IF(AND(All!$V172="P9",All!$AE172="RSS"),Ruler!K$30,0)))))))))))))))))))))))))))</f>
        <v>3</v>
      </c>
      <c r="BS172" s="325">
        <f>IF(AND(All!$V172="P1",All!$AE172="RDP"),Ruler!L$6,IF(AND(All!$V172="P2",All!$AE172="RDP"),Ruler!L$7,IF(AND(All!$V172="P3",All!$AE172="RDP"),Ruler!L$8,IF(AND(All!$V172="P4",All!$AE172="RDP"),Ruler!L$9,IF(AND(All!$V172="P5",All!$AE172="RDP"),Ruler!L$10,IF(AND(All!$V172="P6",All!$AE172="RDP"),Ruler!L$11,IF(AND(All!$V172="P7",All!$AE172="RDP"),Ruler!L$12,IF(AND(All!$V172="P8",All!$AE172="RDP"),Ruler!L$13,IF(AND(All!$V172="P9",All!$AE172="RDP"),Ruler!L$14,IF(AND(All!$V172="P1",All!$AE172="RMS"),Ruler!L$6,IF(AND(All!$V172="P2",All!$AE172="RMS"),Ruler!L$15,IF(AND(All!$V172="P3",All!$AE172="RMS"),Ruler!L$16,IF(AND(All!$V172="P4",All!$AE172="RMS"),Ruler!L$17,IF(AND(All!$V172="P5",All!$AE172="RMS"),Ruler!L$18,IF(AND(All!$V172="P6",All!$AE172="RMS"),Ruler!L$19,IF(AND(All!$V172="P7",All!$AE172="RMS"),Ruler!L$20,IF(AND(All!$V172="P8",All!$AE172="RMS"),Ruler!L$21,IF(AND(All!$V172="P9",All!$AE172="RMS"),Ruler!L$22,IF(AND(All!$V172="P1",All!$AE172="RSS"),Ruler!L$6,IF(AND(All!$V172="P2",All!$AE172="RSS"),Ruler!L$23,IF(AND(All!$V172="P3",All!$AE172="RSS"),Ruler!L$24,IF(AND(All!$V172="P4",All!$AE172="RSS"),Ruler!L$25,IF(AND(All!$V172="P5",All!$AE172="RSS"),Ruler!L$26,IF(AND(All!$V172="P6",All!$AE172="RSS"),Ruler!L$27,IF(AND(All!$V172="P7",All!$AE172="RSS"),Ruler!L$28,IF(AND(All!$V172="P8",All!$AE172="RSS"),Ruler!L$29,IF(AND(All!$V172="P9",All!$AE172="RSS"),Ruler!L$30,0)))))))))))))))))))))))))))</f>
        <v>3</v>
      </c>
      <c r="BT172" s="325">
        <f>IF(AND(All!$V172="P1",All!$AE172="RDP"),Ruler!M$6,IF(AND(All!$V172="P2",All!$AE172="RDP"),Ruler!M$7,IF(AND(All!$V172="P3",All!$AE172="RDP"),Ruler!M$8,IF(AND(All!$V172="P4",All!$AE172="RDP"),Ruler!M$9,IF(AND(All!$V172="P5",All!$AE172="RDP"),Ruler!M$10,IF(AND(All!$V172="P6",All!$AE172="RDP"),Ruler!M$11,IF(AND(All!$V172="P7",All!$AE172="RDP"),Ruler!M$12,IF(AND(All!$V172="P8",All!$AE172="RDP"),Ruler!M$13,IF(AND(All!$V172="P9",All!$AE172="RDP"),Ruler!M$14,IF(AND(All!$V172="P1",All!$AE172="RMS"),Ruler!M$6,IF(AND(All!$V172="P2",All!$AE172="RMS"),Ruler!M$15,IF(AND(All!$V172="P3",All!$AE172="RMS"),Ruler!M$16,IF(AND(All!$V172="P4",All!$AE172="RMS"),Ruler!M$17,IF(AND(All!$V172="P5",All!$AE172="RMS"),Ruler!M$18,IF(AND(All!$V172="P6",All!$AE172="RMS"),Ruler!M$19,IF(AND(All!$V172="P7",All!$AE172="RMS"),Ruler!M$20,IF(AND(All!$V172="P8",All!$AE172="RMS"),Ruler!M$21,IF(AND(All!$V172="P9",All!$AE172="RMS"),Ruler!M$22,IF(AND(All!$V172="P1",All!$AE172="RSS"),Ruler!M$6,IF(AND(All!$V172="P2",All!$AE172="RSS"),Ruler!M$23,IF(AND(All!$V172="P3",All!$AE172="RSS"),Ruler!M$24,IF(AND(All!$V172="P4",All!$AE172="RSS"),Ruler!M$25,IF(AND(All!$V172="P5",All!$AE172="RSS"),Ruler!M$26,IF(AND(All!$V172="P6",All!$AE172="RSS"),Ruler!M$27,IF(AND(All!$V172="P7",All!$AE172="RSS"),Ruler!M$28,IF(AND(All!$V172="P8",All!$AE172="RSS"),Ruler!M$29,IF(AND(All!$V172="P9",All!$AE172="RSS"),Ruler!M$30,0)))))))))))))))))))))))))))</f>
        <v>3</v>
      </c>
      <c r="BU172" s="325">
        <f>IF(AND(All!$V172="P1",All!$AE172="RDP"),Ruler!N$6,IF(AND(All!$V172="P2",All!$AE172="RDP"),Ruler!N$7,IF(AND(All!$V172="P3",All!$AE172="RDP"),Ruler!N$8,IF(AND(All!$V172="P4",All!$AE172="RDP"),Ruler!N$9,IF(AND(All!$V172="P5",All!$AE172="RDP"),Ruler!N$10,IF(AND(All!$V172="P6",All!$AE172="RDP"),Ruler!N$11,IF(AND(All!$V172="P7",All!$AE172="RDP"),Ruler!N$12,IF(AND(All!$V172="P8",All!$AE172="RDP"),Ruler!N$13,IF(AND(All!$V172="P9",All!$AE172="RDP"),Ruler!N$14,IF(AND(All!$V172="P1",All!$AE172="RMS"),Ruler!N$6,IF(AND(All!$V172="P2",All!$AE172="RMS"),Ruler!N$15,IF(AND(All!$V172="P3",All!$AE172="RMS"),Ruler!N$16,IF(AND(All!$V172="P4",All!$AE172="RMS"),Ruler!N$17,IF(AND(All!$V172="P5",All!$AE172="RMS"),Ruler!N$18,IF(AND(All!$V172="P6",All!$AE172="RMS"),Ruler!N$19,IF(AND(All!$V172="P7",All!$AE172="RMS"),Ruler!N$20,IF(AND(All!$V172="P8",All!$AE172="RMS"),Ruler!N$21,IF(AND(All!$V172="P9",All!$AE172="RMS"),Ruler!N$22,IF(AND(All!$V172="P1",All!$AE172="RSS"),Ruler!N$6,IF(AND(All!$V172="P2",All!$AE172="RSS"),Ruler!N$23,IF(AND(All!$V172="P3",All!$AE172="RSS"),Ruler!N$24,IF(AND(All!$V172="P4",All!$AE172="RSS"),Ruler!N$25,IF(AND(All!$V172="P5",All!$AE172="RSS"),Ruler!N$26,IF(AND(All!$V172="P6",All!$AE172="RSS"),Ruler!N$27,IF(AND(All!$V172="P7",All!$AE172="RSS"),Ruler!N$28,IF(AND(All!$V172="P8",All!$AE172="RSS"),Ruler!N$29,IF(AND(All!$V172="P9",All!$AE172="RSS"),Ruler!N$30,0)))))))))))))))))))))))))))</f>
        <v>2</v>
      </c>
      <c r="BV172" s="325">
        <f>IF(AND(All!$V172="P1",All!$AE172="RDP"),Ruler!O$6,IF(AND(All!$V172="P2",All!$AE172="RDP"),Ruler!O$7,IF(AND(All!$V172="P3",All!$AE172="RDP"),Ruler!O$8,IF(AND(All!$V172="P4",All!$AE172="RDP"),Ruler!O$9,IF(AND(All!$V172="P5",All!$AE172="RDP"),Ruler!O$10,IF(AND(All!$V172="P6",All!$AE172="RDP"),Ruler!O$11,IF(AND(All!$V172="P7",All!$AE172="RDP"),Ruler!O$12,IF(AND(All!$V172="P8",All!$AE172="RDP"),Ruler!O$13,IF(AND(All!$V172="P9",All!$AE172="RDP"),Ruler!O$14,IF(AND(All!$V172="P1",All!$AE172="RMS"),Ruler!O$6,IF(AND(All!$V172="P2",All!$AE172="RMS"),Ruler!O$15,IF(AND(All!$V172="P3",All!$AE172="RMS"),Ruler!O$16,IF(AND(All!$V172="P4",All!$AE172="RMS"),Ruler!O$17,IF(AND(All!$V172="P5",All!$AE172="RMS"),Ruler!O$18,IF(AND(All!$V172="P6",All!$AE172="RMS"),Ruler!O$19,IF(AND(All!$V172="P7",All!$AE172="RMS"),Ruler!O$20,IF(AND(All!$V172="P8",All!$AE172="RMS"),Ruler!O$21,IF(AND(All!$V172="P9",All!$AE172="RMS"),Ruler!O$22,IF(AND(All!$V172="P1",All!$AE172="RSS"),Ruler!O$6,IF(AND(All!$V172="P2",All!$AE172="RSS"),Ruler!O$23,IF(AND(All!$V172="P3",All!$AE172="RSS"),Ruler!O$24,IF(AND(All!$V172="P4",All!$AE172="RSS"),Ruler!O$25,IF(AND(All!$V172="P5",All!$AE172="RSS"),Ruler!O$26,IF(AND(All!$V172="P6",All!$AE172="RSS"),Ruler!O$27,IF(AND(All!$V172="P7",All!$AE172="RSS"),Ruler!O$28,IF(AND(All!$V172="P8",All!$AE172="RSS"),Ruler!O$29,IF(AND(All!$V172="P9",All!$AE172="RSS"),Ruler!O$30,0)))))))))))))))))))))))))))</f>
        <v>3</v>
      </c>
      <c r="BW172" s="325">
        <f>IF(AND(All!$V172="P1",All!$AE172="RDP"),Ruler!P$6,IF(AND(All!$V172="P2",All!$AE172="RDP"),Ruler!P$7,IF(AND(All!$V172="P3",All!$AE172="RDP"),Ruler!P$8,IF(AND(All!$V172="P4",All!$AE172="RDP"),Ruler!P$9,IF(AND(All!$V172="P5",All!$AE172="RDP"),Ruler!P$10,IF(AND(All!$V172="P6",All!$AE172="RDP"),Ruler!P$11,IF(AND(All!$V172="P7",All!$AE172="RDP"),Ruler!P$12,IF(AND(All!$V172="P8",All!$AE172="RDP"),Ruler!P$13,IF(AND(All!$V172="P9",All!$AE172="RDP"),Ruler!P$14,IF(AND(All!$V172="P1",All!$AE172="RMS"),Ruler!P$6,IF(AND(All!$V172="P2",All!$AE172="RMS"),Ruler!P$15,IF(AND(All!$V172="P3",All!$AE172="RMS"),Ruler!P$16,IF(AND(All!$V172="P4",All!$AE172="RMS"),Ruler!P$17,IF(AND(All!$V172="P5",All!$AE172="RMS"),Ruler!P$18,IF(AND(All!$V172="P6",All!$AE172="RMS"),Ruler!P$19,IF(AND(All!$V172="P7",All!$AE172="RMS"),Ruler!P$20,IF(AND(All!$V172="P8",All!$AE172="RMS"),Ruler!P$21,IF(AND(All!$V172="P9",All!$AE172="RMS"),Ruler!P$22,IF(AND(All!$V172="P1",All!$AE172="RSS"),Ruler!P$6,IF(AND(All!$V172="P2",All!$AE172="RSS"),Ruler!P$23,IF(AND(All!$V172="P3",All!$AE172="RSS"),Ruler!P$24,IF(AND(All!$V172="P4",All!$AE172="RSS"),Ruler!P$25,IF(AND(All!$V172="P5",All!$AE172="RSS"),Ruler!P$26,IF(AND(All!$V172="P6",All!$AE172="RSS"),Ruler!P$27,IF(AND(All!$V172="P7",All!$AE172="RSS"),Ruler!P$28,IF(AND(All!$V172="P8",All!$AE172="RSS"),Ruler!P$29,IF(AND(All!$V172="P9",All!$AE172="RSS"),Ruler!P$30,0)))))))))))))))))))))))))))</f>
        <v>3</v>
      </c>
      <c r="BX172" s="325">
        <f>IF(AND(All!$V172="P1",All!$AE172="RDP"),Ruler!Q$6,IF(AND(All!$V172="P2",All!$AE172="RDP"),Ruler!Q$7,IF(AND(All!$V172="P3",All!$AE172="RDP"),Ruler!Q$8,IF(AND(All!$V172="P4",All!$AE172="RDP"),Ruler!Q$9,IF(AND(All!$V172="P5",All!$AE172="RDP"),Ruler!Q$10,IF(AND(All!$V172="P6",All!$AE172="RDP"),Ruler!Q$11,IF(AND(All!$V172="P7",All!$AE172="RDP"),Ruler!Q$12,IF(AND(All!$V172="P8",All!$AE172="RDP"),Ruler!Q$13,IF(AND(All!$V172="P9",All!$AE172="RDP"),Ruler!Q$14,IF(AND(All!$V172="P1",All!$AE172="RMS"),Ruler!Q$6,IF(AND(All!$V172="P2",All!$AE172="RMS"),Ruler!Q$15,IF(AND(All!$V172="P3",All!$AE172="RMS"),Ruler!Q$16,IF(AND(All!$V172="P4",All!$AE172="RMS"),Ruler!Q$17,IF(AND(All!$V172="P5",All!$AE172="RMS"),Ruler!Q$18,IF(AND(All!$V172="P6",All!$AE172="RMS"),Ruler!Q$19,IF(AND(All!$V172="P7",All!$AE172="RMS"),Ruler!Q$20,IF(AND(All!$V172="P8",All!$AE172="RMS"),Ruler!Q$21,IF(AND(All!$V172="P9",All!$AE172="RMS"),Ruler!Q$22,IF(AND(All!$V172="P1",All!$AE172="RSS"),Ruler!Q$6,IF(AND(All!$V172="P2",All!$AE172="RSS"),Ruler!Q$23,IF(AND(All!$V172="P3",All!$AE172="RSS"),Ruler!Q$24,IF(AND(All!$V172="P4",All!$AE172="RSS"),Ruler!Q$25,IF(AND(All!$V172="P5",All!$AE172="RSS"),Ruler!Q$26,IF(AND(All!$V172="P6",All!$AE172="RSS"),Ruler!Q$27,IF(AND(All!$V172="P7",All!$AE172="RSS"),Ruler!Q$28,IF(AND(All!$V172="P8",All!$AE172="RSS"),Ruler!Q$29,IF(AND(All!$V172="P9",All!$AE172="RSS"),Ruler!Q$30,0)))))))))))))))))))))))))))</f>
        <v>3</v>
      </c>
      <c r="BY172" s="325">
        <f>IF(AND(All!$V172="P1",All!$AE172="RDP"),Ruler!R$6,IF(AND(All!$V172="P2",All!$AE172="RDP"),Ruler!R$7,IF(AND(All!$V172="P3",All!$AE172="RDP"),Ruler!R$8,IF(AND(All!$V172="P4",All!$AE172="RDP"),Ruler!R$9,IF(AND(All!$V172="P5",All!$AE172="RDP"),Ruler!R$10,IF(AND(All!$V172="P6",All!$AE172="RDP"),Ruler!R$11,IF(AND(All!$V172="P7",All!$AE172="RDP"),Ruler!R$12,IF(AND(All!$V172="P8",All!$AE172="RDP"),Ruler!R$13,IF(AND(All!$V172="P9",All!$AE172="RDP"),Ruler!R$14,IF(AND(All!$V172="P1",All!$AE172="RMS"),Ruler!R$6,IF(AND(All!$V172="P2",All!$AE172="RMS"),Ruler!R$15,IF(AND(All!$V172="P3",All!$AE172="RMS"),Ruler!R$16,IF(AND(All!$V172="P4",All!$AE172="RMS"),Ruler!R$17,IF(AND(All!$V172="P5",All!$AE172="RMS"),Ruler!R$18,IF(AND(All!$V172="P6",All!$AE172="RMS"),Ruler!R$19,IF(AND(All!$V172="P7",All!$AE172="RMS"),Ruler!R$20,IF(AND(All!$V172="P8",All!$AE172="RMS"),Ruler!R$21,IF(AND(All!$V172="P9",All!$AE172="RMS"),Ruler!R$22,IF(AND(All!$V172="P1",All!$AE172="RSS"),Ruler!R$6,IF(AND(All!$V172="P2",All!$AE172="RSS"),Ruler!R$23,IF(AND(All!$V172="P3",All!$AE172="RSS"),Ruler!R$24,IF(AND(All!$V172="P4",All!$AE172="RSS"),Ruler!R$25,IF(AND(All!$V172="P5",All!$AE172="RSS"),Ruler!R$26,IF(AND(All!$V172="P6",All!$AE172="RSS"),Ruler!R$27,IF(AND(All!$V172="P7",All!$AE172="RSS"),Ruler!R$28,IF(AND(All!$V172="P8",All!$AE172="RSS"),Ruler!R$29,IF(AND(All!$V172="P9",All!$AE172="RSS"),Ruler!R$30,0)))))))))))))))))))))))))))</f>
        <v>3</v>
      </c>
      <c r="BZ172" s="325">
        <f>IF(AND(All!$V172="P1",All!$AE172="RDP"),Ruler!S$6,IF(AND(All!$V172="P2",All!$AE172="RDP"),Ruler!S$7,IF(AND(All!$V172="P3",All!$AE172="RDP"),Ruler!S$8,IF(AND(All!$V172="P4",All!$AE172="RDP"),Ruler!S$9,IF(AND(All!$V172="P5",All!$AE172="RDP"),Ruler!S$10,IF(AND(All!$V172="P6",All!$AE172="RDP"),Ruler!S$11,IF(AND(All!$V172="P7",All!$AE172="RDP"),Ruler!S$12,IF(AND(All!$V172="P8",All!$AE172="RDP"),Ruler!S$13,IF(AND(All!$V172="P9",All!$AE172="RDP"),Ruler!S$14,IF(AND(All!$V172="P1",All!$AE172="RMS"),Ruler!S$6,IF(AND(All!$V172="P2",All!$AE172="RMS"),Ruler!S$15,IF(AND(All!$V172="P3",All!$AE172="RMS"),Ruler!S$16,IF(AND(All!$V172="P4",All!$AE172="RMS"),Ruler!S$17,IF(AND(All!$V172="P5",All!$AE172="RMS"),Ruler!S$18,IF(AND(All!$V172="P6",All!$AE172="RMS"),Ruler!S$19,IF(AND(All!$V172="P7",All!$AE172="RMS"),Ruler!S$20,IF(AND(All!$V172="P8",All!$AE172="RMS"),Ruler!S$21,IF(AND(All!$V172="P9",All!$AE172="RMS"),Ruler!S$22,IF(AND(All!$V172="P1",All!$AE172="RSS"),Ruler!S$6,IF(AND(All!$V172="P2",All!$AE172="RSS"),Ruler!S$23,IF(AND(All!$V172="P3",All!$AE172="RSS"),Ruler!S$24,IF(AND(All!$V172="P4",All!$AE172="RSS"),Ruler!S$25,IF(AND(All!$V172="P5",All!$AE172="RSS"),Ruler!S$26,IF(AND(All!$V172="P6",All!$AE172="RSS"),Ruler!S$27,IF(AND(All!$V172="P7",All!$AE172="RSS"),Ruler!S$28,IF(AND(All!$V172="P8",All!$AE172="RSS"),Ruler!S$29,IF(AND(All!$V172="P9",All!$AE172="RSS"),Ruler!S$30,0)))))))))))))))))))))))))))</f>
        <v>2</v>
      </c>
      <c r="CA172" s="325">
        <f>IF(AND(All!$V172="P1",All!$AE172="RDP"),Ruler!T$6,IF(AND(All!$V172="P2",All!$AE172="RDP"),Ruler!T$7,IF(AND(All!$V172="P3",All!$AE172="RDP"),Ruler!T$8,IF(AND(All!$V172="P4",All!$AE172="RDP"),Ruler!T$9,IF(AND(All!$V172="P5",All!$AE172="RDP"),Ruler!T$10,IF(AND(All!$V172="P6",All!$AE172="RDP"),Ruler!T$11,IF(AND(All!$V172="P7",All!$AE172="RDP"),Ruler!T$12,IF(AND(All!$V172="P8",All!$AE172="RDP"),Ruler!T$13,IF(AND(All!$V172="P9",All!$AE172="RDP"),Ruler!T$14,IF(AND(All!$V172="P1",All!$AE172="RMS"),Ruler!T$6,IF(AND(All!$V172="P2",All!$AE172="RMS"),Ruler!T$15,IF(AND(All!$V172="P3",All!$AE172="RMS"),Ruler!T$16,IF(AND(All!$V172="P4",All!$AE172="RMS"),Ruler!T$17,IF(AND(All!$V172="P5",All!$AE172="RMS"),Ruler!T$18,IF(AND(All!$V172="P6",All!$AE172="RMS"),Ruler!T$19,IF(AND(All!$V172="P7",All!$AE172="RMS"),Ruler!T$20,IF(AND(All!$V172="P8",All!$AE172="RMS"),Ruler!T$21,IF(AND(All!$V172="P9",All!$AE172="RMS"),Ruler!T$22,IF(AND(All!$V172="P1",All!$AE172="RSS"),Ruler!T$6,IF(AND(All!$V172="P2",All!$AE172="RSS"),Ruler!T$23,IF(AND(All!$V172="P3",All!$AE172="RSS"),Ruler!T$24,IF(AND(All!$V172="P4",All!$AE172="RSS"),Ruler!T$25,IF(AND(All!$V172="P5",All!$AE172="RSS"),Ruler!T$26,IF(AND(All!$V172="P6",All!$AE172="RSS"),Ruler!T$27,IF(AND(All!$V172="P7",All!$AE172="RSS"),Ruler!T$28,IF(AND(All!$V172="P8",All!$AE172="RSS"),Ruler!T$29,IF(AND(All!$V172="P9",All!$AE172="RSS"),Ruler!T$30,0)))))))))))))))))))))))))))</f>
        <v>2</v>
      </c>
      <c r="CB172" s="325">
        <f>IF(AND(All!$V172="P1",All!$AE172="RDP"),Ruler!U$6,IF(AND(All!$V172="P2",All!$AE172="RDP"),Ruler!U$7,IF(AND(All!$V172="P3",All!$AE172="RDP"),Ruler!U$8,IF(AND(All!$V172="P4",All!$AE172="RDP"),Ruler!U$9,IF(AND(All!$V172="P5",All!$AE172="RDP"),Ruler!U$10,IF(AND(All!$V172="P6",All!$AE172="RDP"),Ruler!U$11,IF(AND(All!$V172="P7",All!$AE172="RDP"),Ruler!U$12,IF(AND(All!$V172="P8",All!$AE172="RDP"),Ruler!U$13,IF(AND(All!$V172="P9",All!$AE172="RDP"),Ruler!U$14,IF(AND(All!$V172="P1",All!$AE172="RMS"),Ruler!U$6,IF(AND(All!$V172="P2",All!$AE172="RMS"),Ruler!U$15,IF(AND(All!$V172="P3",All!$AE172="RMS"),Ruler!U$16,IF(AND(All!$V172="P4",All!$AE172="RMS"),Ruler!U$17,IF(AND(All!$V172="P5",All!$AE172="RMS"),Ruler!U$18,IF(AND(All!$V172="P6",All!$AE172="RMS"),Ruler!U$19,IF(AND(All!$V172="P7",All!$AE172="RMS"),Ruler!U$20,IF(AND(All!$V172="P8",All!$AE172="RMS"),Ruler!U$21,IF(AND(All!$V172="P9",All!$AE172="RMS"),Ruler!U$22,IF(AND(All!$V172="P1",All!$AE172="RSS"),Ruler!U$6,IF(AND(All!$V172="P2",All!$AE172="RSS"),Ruler!U$23,IF(AND(All!$V172="P3",All!$AE172="RSS"),Ruler!U$24,IF(AND(All!$V172="P4",All!$AE172="RSS"),Ruler!U$25,IF(AND(All!$V172="P5",All!$AE172="RSS"),Ruler!U$26,IF(AND(All!$V172="P6",All!$AE172="RSS"),Ruler!U$27,IF(AND(All!$V172="P7",All!$AE172="RSS"),Ruler!U$28,IF(AND(All!$V172="P8",All!$AE172="RSS"),Ruler!U$29,IF(AND(All!$V172="P9",All!$AE172="RSS"),Ruler!U$30,0)))))))))))))))))))))))))))</f>
        <v>2</v>
      </c>
      <c r="CC172" s="325">
        <f>IF(AND(All!$V172="P1",All!$AE172="RDP"),Ruler!V$6,IF(AND(All!$V172="P2",All!$AE172="RDP"),Ruler!V$7,IF(AND(All!$V172="P3",All!$AE172="RDP"),Ruler!V$8,IF(AND(All!$V172="P4",All!$AE172="RDP"),Ruler!V$9,IF(AND(All!$V172="P5",All!$AE172="RDP"),Ruler!V$10,IF(AND(All!$V172="P6",All!$AE172="RDP"),Ruler!V$11,IF(AND(All!$V172="P7",All!$AE172="RDP"),Ruler!V$12,IF(AND(All!$V172="P8",All!$AE172="RDP"),Ruler!V$13,IF(AND(All!$V172="P9",All!$AE172="RDP"),Ruler!V$14,IF(AND(All!$V172="P1",All!$AE172="RMS"),Ruler!V$6,IF(AND(All!$V172="P2",All!$AE172="RMS"),Ruler!V$15,IF(AND(All!$V172="P3",All!$AE172="RMS"),Ruler!V$16,IF(AND(All!$V172="P4",All!$AE172="RMS"),Ruler!V$17,IF(AND(All!$V172="P5",All!$AE172="RMS"),Ruler!V$18,IF(AND(All!$V172="P6",All!$AE172="RMS"),Ruler!V$19,IF(AND(All!$V172="P7",All!$AE172="RMS"),Ruler!V$20,IF(AND(All!$V172="P8",All!$AE172="RMS"),Ruler!V$21,IF(AND(All!$V172="P9",All!$AE172="RMS"),Ruler!V$22,IF(AND(All!$V172="P1",All!$AE172="RSS"),Ruler!V$6,IF(AND(All!$V172="P2",All!$AE172="RSS"),Ruler!V$23,IF(AND(All!$V172="P3",All!$AE172="RSS"),Ruler!V$24,IF(AND(All!$V172="P4",All!$AE172="RSS"),Ruler!V$25,IF(AND(All!$V172="P5",All!$AE172="RSS"),Ruler!V$26,IF(AND(All!$V172="P6",All!$AE172="RSS"),Ruler!V$27,IF(AND(All!$V172="P7",All!$AE172="RSS"),Ruler!V$28,IF(AND(All!$V172="P8",All!$AE172="RSS"),Ruler!V$29,IF(AND(All!$V172="P9",All!$AE172="RSS"),Ruler!V$30,0)))))))))))))))))))))))))))</f>
        <v>2</v>
      </c>
      <c r="CD172" s="325">
        <f>IF(AND(All!$V172="P1",All!$AE172="RDP"),Ruler!W$6,IF(AND(All!$V172="P2",All!$AE172="RDP"),Ruler!W$7,IF(AND(All!$V172="P3",All!$AE172="RDP"),Ruler!W$8,IF(AND(All!$V172="P4",All!$AE172="RDP"),Ruler!W$9,IF(AND(All!$V172="P5",All!$AE172="RDP"),Ruler!W$10,IF(AND(All!$V172="P6",All!$AE172="RDP"),Ruler!W$11,IF(AND(All!$V172="P7",All!$AE172="RDP"),Ruler!W$12,IF(AND(All!$V172="P8",All!$AE172="RDP"),Ruler!W$13,IF(AND(All!$V172="P9",All!$AE172="RDP"),Ruler!W$14,IF(AND(All!$V172="P1",All!$AE172="RMS"),Ruler!W$6,IF(AND(All!$V172="P2",All!$AE172="RMS"),Ruler!W$15,IF(AND(All!$V172="P3",All!$AE172="RMS"),Ruler!W$16,IF(AND(All!$V172="P4",All!$AE172="RMS"),Ruler!W$17,IF(AND(All!$V172="P5",All!$AE172="RMS"),Ruler!W$18,IF(AND(All!$V172="P6",All!$AE172="RMS"),Ruler!W$19,IF(AND(All!$V172="P7",All!$AE172="RMS"),Ruler!W$20,IF(AND(All!$V172="P8",All!$AE172="RMS"),Ruler!W$21,IF(AND(All!$V172="P9",All!$AE172="RMS"),Ruler!W$22,IF(AND(All!$V172="P1",All!$AE172="RSS"),Ruler!W$6,IF(AND(All!$V172="P2",All!$AE172="RSS"),Ruler!W$23,IF(AND(All!$V172="P3",All!$AE172="RSS"),Ruler!W$24,IF(AND(All!$V172="P4",All!$AE172="RSS"),Ruler!W$25,IF(AND(All!$V172="P5",All!$AE172="RSS"),Ruler!W$26,IF(AND(All!$V172="P6",All!$AE172="RSS"),Ruler!W$27,IF(AND(All!$V172="P7",All!$AE172="RSS"),Ruler!W$28,IF(AND(All!$V172="P8",All!$AE172="RSS"),Ruler!W$29,IF(AND(All!$V172="P9",All!$AE172="RSS"),Ruler!W$30,0)))))))))))))))))))))))))))</f>
        <v>2</v>
      </c>
      <c r="CE172" s="325">
        <f>IF(AND(All!$V172="P1",All!$AE172="RDP"),Ruler!X$6,IF(AND(All!$V172="P2",All!$AE172="RDP"),Ruler!X$7,IF(AND(All!$V172="P3",All!$AE172="RDP"),Ruler!X$8,IF(AND(All!$V172="P4",All!$AE172="RDP"),Ruler!X$9,IF(AND(All!$V172="P5",All!$AE172="RDP"),Ruler!X$10,IF(AND(All!$V172="P6",All!$AE172="RDP"),Ruler!X$11,IF(AND(All!$V172="P7",All!$AE172="RDP"),Ruler!X$12,IF(AND(All!$V172="P8",All!$AE172="RDP"),Ruler!X$13,IF(AND(All!$V172="P9",All!$AE172="RDP"),Ruler!X$14,IF(AND(All!$V172="P1",All!$AE172="RMS"),Ruler!X$6,IF(AND(All!$V172="P2",All!$AE172="RMS"),Ruler!X$15,IF(AND(All!$V172="P3",All!$AE172="RMS"),Ruler!X$16,IF(AND(All!$V172="P4",All!$AE172="RMS"),Ruler!X$17,IF(AND(All!$V172="P5",All!$AE172="RMS"),Ruler!X$18,IF(AND(All!$V172="P6",All!$AE172="RMS"),Ruler!X$19,IF(AND(All!$V172="P7",All!$AE172="RMS"),Ruler!X$20,IF(AND(All!$V172="P8",All!$AE172="RMS"),Ruler!X$21,IF(AND(All!$V172="P9",All!$AE172="RMS"),Ruler!X$22,IF(AND(All!$V172="P1",All!$AE172="RSS"),Ruler!X$6,IF(AND(All!$V172="P2",All!$AE172="RSS"),Ruler!X$23,IF(AND(All!$V172="P3",All!$AE172="RSS"),Ruler!X$24,IF(AND(All!$V172="P4",All!$AE172="RSS"),Ruler!X$25,IF(AND(All!$V172="P5",All!$AE172="RSS"),Ruler!X$26,IF(AND(All!$V172="P6",All!$AE172="RSS"),Ruler!X$27,IF(AND(All!$V172="P7",All!$AE172="RSS"),Ruler!X$28,IF(AND(All!$V172="P8",All!$AE172="RSS"),Ruler!X$29,IF(AND(All!$V172="P9",All!$AE172="RSS"),Ruler!X$30,0)))))))))))))))))))))))))))</f>
        <v>2</v>
      </c>
      <c r="CF172" s="325">
        <f>IF(AND(All!$V172="P1",All!$AE172="RDP"),Ruler!Y$6,IF(AND(All!$V172="P2",All!$AE172="RDP"),Ruler!Y$7,IF(AND(All!$V172="P3",All!$AE172="RDP"),Ruler!Y$8,IF(AND(All!$V172="P4",All!$AE172="RDP"),Ruler!Y$9,IF(AND(All!$V172="P5",All!$AE172="RDP"),Ruler!Y$10,IF(AND(All!$V172="P6",All!$AE172="RDP"),Ruler!Y$11,IF(AND(All!$V172="P7",All!$AE172="RDP"),Ruler!Y$12,IF(AND(All!$V172="P8",All!$AE172="RDP"),Ruler!Y$13,IF(AND(All!$V172="P9",All!$AE172="RDP"),Ruler!Y$14,IF(AND(All!$V172="P1",All!$AE172="RMS"),Ruler!Y$6,IF(AND(All!$V172="P2",All!$AE172="RMS"),Ruler!Y$15,IF(AND(All!$V172="P3",All!$AE172="RMS"),Ruler!Y$16,IF(AND(All!$V172="P4",All!$AE172="RMS"),Ruler!Y$17,IF(AND(All!$V172="P5",All!$AE172="RMS"),Ruler!Y$18,IF(AND(All!$V172="P6",All!$AE172="RMS"),Ruler!Y$19,IF(AND(All!$V172="P7",All!$AE172="RMS"),Ruler!Y$20,IF(AND(All!$V172="P8",All!$AE172="RMS"),Ruler!Y$21,IF(AND(All!$V172="P9",All!$AE172="RMS"),Ruler!Y$22,IF(AND(All!$V172="P1",All!$AE172="RSS"),Ruler!Y$6,IF(AND(All!$V172="P2",All!$AE172="RSS"),Ruler!Y$23,IF(AND(All!$V172="P3",All!$AE172="RSS"),Ruler!Y$24,IF(AND(All!$V172="P4",All!$AE172="RSS"),Ruler!Y$25,IF(AND(All!$V172="P5",All!$AE172="RSS"),Ruler!Y$26,IF(AND(All!$V172="P6",All!$AE172="RSS"),Ruler!Y$27,IF(AND(All!$V172="P7",All!$AE172="RSS"),Ruler!Y$28,IF(AND(All!$V172="P8",All!$AE172="RSS"),Ruler!Y$29,IF(AND(All!$V172="P9",All!$AE172="RSS"),Ruler!Y$30,0)))))))))))))))))))))))))))</f>
        <v>1</v>
      </c>
      <c r="CG172" s="325">
        <f>IF(AND(All!$V172="P1",All!$AE172="RDP"),Ruler!Z$6,IF(AND(All!$V172="P2",All!$AE172="RDP"),Ruler!Z$7,IF(AND(All!$V172="P3",All!$AE172="RDP"),Ruler!Z$8,IF(AND(All!$V172="P4",All!$AE172="RDP"),Ruler!Z$9,IF(AND(All!$V172="P5",All!$AE172="RDP"),Ruler!Z$10,IF(AND(All!$V172="P6",All!$AE172="RDP"),Ruler!Z$11,IF(AND(All!$V172="P7",All!$AE172="RDP"),Ruler!Z$12,IF(AND(All!$V172="P8",All!$AE172="RDP"),Ruler!Z$13,IF(AND(All!$V172="P9",All!$AE172="RDP"),Ruler!Z$14,IF(AND(All!$V172="P1",All!$AE172="RMS"),Ruler!Z$6,IF(AND(All!$V172="P2",All!$AE172="RMS"),Ruler!Z$15,IF(AND(All!$V172="P3",All!$AE172="RMS"),Ruler!Z$16,IF(AND(All!$V172="P4",All!$AE172="RMS"),Ruler!Z$17,IF(AND(All!$V172="P5",All!$AE172="RMS"),Ruler!Z$18,IF(AND(All!$V172="P6",All!$AE172="RMS"),Ruler!Z$19,IF(AND(All!$V172="P7",All!$AE172="RMS"),Ruler!Z$20,IF(AND(All!$V172="P8",All!$AE172="RMS"),Ruler!Z$21,IF(AND(All!$V172="P9",All!$AE172="RMS"),Ruler!Z$22,IF(AND(All!$V172="P1",All!$AE172="RSS"),Ruler!Z$6,IF(AND(All!$V172="P2",All!$AE172="RSS"),Ruler!Z$23,IF(AND(All!$V172="P3",All!$AE172="RSS"),Ruler!Z$24,IF(AND(All!$V172="P4",All!$AE172="RSS"),Ruler!Z$25,IF(AND(All!$V172="P5",All!$AE172="RSS"),Ruler!Z$26,IF(AND(All!$V172="P6",All!$AE172="RSS"),Ruler!Z$27,IF(AND(All!$V172="P7",All!$AE172="RSS"),Ruler!Z$28,IF(AND(All!$V172="P8",All!$AE172="RSS"),Ruler!Z$29,IF(AND(All!$V172="P9",All!$AE172="RSS"),Ruler!Z$30,0)))))))))))))))))))))))))))</f>
        <v>2</v>
      </c>
      <c r="CH172" s="325">
        <f>IF(AND(All!$V172="P1",All!$AE172="RDP"),Ruler!AA$6,IF(AND(All!$V172="P2",All!$AE172="RDP"),Ruler!AA$7,IF(AND(All!$V172="P3",All!$AE172="RDP"),Ruler!AA$8,IF(AND(All!$V172="P4",All!$AE172="RDP"),Ruler!AA$9,IF(AND(All!$V172="P5",All!$AE172="RDP"),Ruler!AA$10,IF(AND(All!$V172="P6",All!$AE172="RDP"),Ruler!AA$11,IF(AND(All!$V172="P7",All!$AE172="RDP"),Ruler!AA$12,IF(AND(All!$V172="P8",All!$AE172="RDP"),Ruler!AA$13,IF(AND(All!$V172="P9",All!$AE172="RDP"),Ruler!AA$14,IF(AND(All!$V172="P1",All!$AE172="RMS"),Ruler!AA$6,IF(AND(All!$V172="P2",All!$AE172="RMS"),Ruler!AA$15,IF(AND(All!$V172="P3",All!$AE172="RMS"),Ruler!AA$16,IF(AND(All!$V172="P4",All!$AE172="RMS"),Ruler!AA$17,IF(AND(All!$V172="P5",All!$AE172="RMS"),Ruler!AA$18,IF(AND(All!$V172="P6",All!$AE172="RMS"),Ruler!AA$19,IF(AND(All!$V172="P7",All!$AE172="RMS"),Ruler!AA$20,IF(AND(All!$V172="P8",All!$AE172="RMS"),Ruler!AA$21,IF(AND(All!$V172="P9",All!$AE172="RMS"),Ruler!AA$22,IF(AND(All!$V172="P1",All!$AE172="RSS"),Ruler!AA$6,IF(AND(All!$V172="P2",All!$AE172="RSS"),Ruler!AA$23,IF(AND(All!$V172="P3",All!$AE172="RSS"),Ruler!AA$24,IF(AND(All!$V172="P4",All!$AE172="RSS"),Ruler!AA$25,IF(AND(All!$V172="P5",All!$AE172="RSS"),Ruler!AA$26,IF(AND(All!$V172="P6",All!$AE172="RSS"),Ruler!AA$27,IF(AND(All!$V172="P7",All!$AE172="RSS"),Ruler!AA$28,IF(AND(All!$V172="P8",All!$AE172="RSS"),Ruler!AA$29,IF(AND(All!$V172="P9",All!$AE172="RSS"),Ruler!AA$30,0)))))))))))))))))))))))))))</f>
        <v>1</v>
      </c>
      <c r="CI172" s="325">
        <f>IF(AND(All!$V172="P1",All!$AE172="RDP"),Ruler!AB$6,IF(AND(All!$V172="P2",All!$AE172="RDP"),Ruler!AB$7,IF(AND(All!$V172="P3",All!$AE172="RDP"),Ruler!AB$8,IF(AND(All!$V172="P4",All!$AE172="RDP"),Ruler!AB$9,IF(AND(All!$V172="P5",All!$AE172="RDP"),Ruler!AB$10,IF(AND(All!$V172="P6",All!$AE172="RDP"),Ruler!AB$11,IF(AND(All!$V172="P7",All!$AE172="RDP"),Ruler!AB$12,IF(AND(All!$V172="P8",All!$AE172="RDP"),Ruler!AB$13,IF(AND(All!$V172="P9",All!$AE172="RDP"),Ruler!AB$14,IF(AND(All!$V172="P1",All!$AE172="RMS"),Ruler!AB$6,IF(AND(All!$V172="P2",All!$AE172="RMS"),Ruler!AB$15,IF(AND(All!$V172="P3",All!$AE172="RMS"),Ruler!AB$16,IF(AND(All!$V172="P4",All!$AE172="RMS"),Ruler!AB$17,IF(AND(All!$V172="P5",All!$AE172="RMS"),Ruler!AB$18,IF(AND(All!$V172="P6",All!$AE172="RMS"),Ruler!AB$19,IF(AND(All!$V172="P7",All!$AE172="RMS"),Ruler!AB$20,IF(AND(All!$V172="P8",All!$AE172="RMS"),Ruler!AB$21,IF(AND(All!$V172="P9",All!$AE172="RMS"),Ruler!AB$22,IF(AND(All!$V172="P1",All!$AE172="RSS"),Ruler!AB$6,IF(AND(All!$V172="P2",All!$AE172="RSS"),Ruler!AB$23,IF(AND(All!$V172="P3",All!$AE172="RSS"),Ruler!AB$24,IF(AND(All!$V172="P4",All!$AE172="RSS"),Ruler!AB$25,IF(AND(All!$V172="P5",All!$AE172="RSS"),Ruler!AB$26,IF(AND(All!$V172="P6",All!$AE172="RSS"),Ruler!AB$27,IF(AND(All!$V172="P7",All!$AE172="RSS"),Ruler!AB$28,IF(AND(All!$V172="P8",All!$AE172="RSS"),Ruler!AB$29,IF(AND(All!$V172="P9",All!$AE172="RSS"),Ruler!AB$30,0)))))))))))))))))))))))))))</f>
        <v>1</v>
      </c>
      <c r="CJ172" s="377">
        <f>Table9[[#This Row],[R-B1]]-Table9[[#This Row],[B1]]</f>
        <v>1</v>
      </c>
      <c r="CK172" s="378">
        <f>Table9[[#This Row],[R-B2]]-Table9[[#This Row],[B2]]</f>
        <v>1</v>
      </c>
      <c r="CL172" s="378">
        <f>Table9[[#This Row],[R-B3]]-Table9[[#This Row],[B3]]</f>
        <v>1</v>
      </c>
      <c r="CM172" s="378">
        <f>Table9[[#This Row],[R-B4]]-Table9[[#This Row],[B4]]</f>
        <v>0</v>
      </c>
      <c r="CN172" s="378">
        <f>Table9[[#This Row],[R-B5]]-Table9[[#This Row],[B5]]</f>
        <v>0</v>
      </c>
      <c r="CO172" s="378">
        <f>Table9[[#This Row],[R-B6]]-Table9[[#This Row],[B6]]</f>
        <v>0</v>
      </c>
      <c r="CP172" s="378">
        <f>Table9[[#This Row],[R-B7]]-Table9[[#This Row],[B7]]</f>
        <v>0</v>
      </c>
      <c r="CQ172" s="378">
        <f>Table9[[#This Row],[R-B8]]-Table9[[#This Row],[B8]]</f>
        <v>0</v>
      </c>
      <c r="CR172" s="378">
        <f>Table9[[#This Row],[R-B9]]-Table9[[#This Row],[B9]]</f>
        <v>0</v>
      </c>
      <c r="CS172" s="378">
        <f>Table9[[#This Row],[R-B10]]-Table9[[#This Row],[B10]]</f>
        <v>0</v>
      </c>
      <c r="CT172" s="378">
        <f>Table9[[#This Row],[R-B11]]-Table9[[#This Row],[B11]]</f>
        <v>0</v>
      </c>
      <c r="CU172" s="378">
        <f>Table9[[#This Row],[R-B12]]-Table9[[#This Row],[B12]]</f>
        <v>1</v>
      </c>
      <c r="CV172" s="378">
        <f>Table9[[#This Row],[R-K1]]-Table9[[#This Row],[K1]]</f>
        <v>1</v>
      </c>
      <c r="CW172" s="378">
        <f>Table9[[#This Row],[R-K2]]-Table9[[#This Row],[K2]]</f>
        <v>0</v>
      </c>
      <c r="CX172" s="378">
        <f>Table9[[#This Row],[R-K3]]-Table9[[#This Row],[K3]]</f>
        <v>0</v>
      </c>
      <c r="CY172" s="378">
        <f>Table9[[#This Row],[R-K4]]-Table9[[#This Row],[K4]]</f>
        <v>0</v>
      </c>
      <c r="CZ172" s="378">
        <f>Table9[[#This Row],[R-K5]]-Table9[[#This Row],[K5]]</f>
        <v>0</v>
      </c>
      <c r="DA172" s="378">
        <f>Table9[[#This Row],[R-P1]]-Table9[[#This Row],[P1]]</f>
        <v>0</v>
      </c>
      <c r="DB172" s="378">
        <f>Table9[[#This Row],[R-P2]]-Table9[[#This Row],[P2]]</f>
        <v>0</v>
      </c>
      <c r="DC172" s="378">
        <f>Table9[[#This Row],[R-P3]]-Table9[[#This Row],[P3]]</f>
        <v>0</v>
      </c>
      <c r="DD172" s="378">
        <f>Table9[[#This Row],[R-P4]]-Table9[[#This Row],[P4]]</f>
        <v>0</v>
      </c>
      <c r="DE172" s="378">
        <f>Table9[[#This Row],[R-P5]]-Table9[[#This Row],[P5]]</f>
        <v>1</v>
      </c>
      <c r="DF172" s="378">
        <f>Table9[[#This Row],[R-E1]]-Table9[[#This Row],[E1]]</f>
        <v>0</v>
      </c>
      <c r="DG172" s="379">
        <f>Table9[[#This Row],[R-E2]]-Table9[[#This Row],[E2]]</f>
        <v>0</v>
      </c>
      <c r="DH172" s="323">
        <f>COUNTIF(Table9[[#This Row],[G-B1]:[G-B12]],"&lt;=0")/12*100</f>
        <v>66.666666666666657</v>
      </c>
      <c r="DI172" s="43">
        <f>COUNTIF(Table9[[#This Row],[G-K1]:[G-K5]],"&lt;=0")/5*100</f>
        <v>80</v>
      </c>
      <c r="DJ172" s="43">
        <f>COUNTIF(Table9[[#This Row],[G-P1]:[G-P5]],"&lt;=0")/5*100</f>
        <v>80</v>
      </c>
      <c r="DK172" s="43">
        <f>COUNTIF(Table9[[#This Row],[G-E1]:[G-E2]],"&lt;=0")/2*100</f>
        <v>100</v>
      </c>
      <c r="DL172" s="450">
        <f>IF(AE172="RDP",(COUNTIF(Table9[[#This Row],[G-B3]],"&lt;=0")+COUNTIF(Table9[[#This Row],[G-B4]],"&lt;=0")+COUNTIF(Table9[[#This Row],[G-B7]],"&lt;=0")+COUNTIF(Table9[[#This Row],[G-B11]],"&lt;=0")+COUNTIF(Table9[[#This Row],[G-K2]],"&lt;=0"))/5*100,IF(AE172="RMS",(COUNTIF(Table9[[#This Row],[G-B4]],"&lt;=0")+COUNTIF(Table9[[#This Row],[G-B5]],"&lt;=0")+COUNTIF(Table9[[#This Row],[G-B10]],"&lt;=0")+COUNTIF(Table9[[#This Row],[G-B12]],"&lt;=0")+COUNTIF(Table9[[#This Row],[G-K2]],"&lt;=0"))/5*100,IF(AE172="RSS",(COUNTIF(Table9[[#This Row],[G-B1]],"&lt;=0")+COUNTIF(Table9[[#This Row],[G-B2]],"&lt;=0")+COUNTIF(Table9[[#This Row],[G-B6]],"&lt;=0")+COUNTIF(Table9[[#This Row],[G-B11]],"&lt;=0")+COUNTIF(Table9[[#This Row],[G-B12]],"&lt;=0"))/5*100,0)))</f>
        <v>80</v>
      </c>
      <c r="DM172" s="381">
        <v>83</v>
      </c>
      <c r="DN172" s="381">
        <v>80</v>
      </c>
      <c r="DO172" s="381">
        <v>80</v>
      </c>
      <c r="DP172" s="381">
        <v>100</v>
      </c>
      <c r="DQ172" s="381">
        <v>100</v>
      </c>
      <c r="DR172" s="380">
        <v>17</v>
      </c>
      <c r="DS172" s="381">
        <v>20</v>
      </c>
      <c r="DT172" s="381">
        <v>40</v>
      </c>
      <c r="DU172" s="381">
        <v>0</v>
      </c>
      <c r="DV172" s="381">
        <v>0</v>
      </c>
      <c r="DW172" s="380">
        <v>17</v>
      </c>
      <c r="DX172" s="381">
        <v>0</v>
      </c>
      <c r="DY172" s="381">
        <v>0</v>
      </c>
      <c r="DZ172" s="381">
        <v>0</v>
      </c>
      <c r="EA172" s="382">
        <v>0</v>
      </c>
      <c r="EB172" s="335" t="s">
        <v>195</v>
      </c>
      <c r="EC172" s="324" t="s">
        <v>747</v>
      </c>
      <c r="ED172" s="324" t="s">
        <v>1412</v>
      </c>
      <c r="EE172" s="338"/>
    </row>
    <row r="173" spans="2:135" ht="111" hidden="1" customHeight="1" thickBot="1" x14ac:dyDescent="0.35">
      <c r="B173" s="282">
        <v>178</v>
      </c>
      <c r="C173" s="421" t="s">
        <v>134</v>
      </c>
      <c r="D173" s="376">
        <v>46129</v>
      </c>
      <c r="E173" s="306" t="s">
        <v>470</v>
      </c>
      <c r="F173" s="304">
        <v>1075163</v>
      </c>
      <c r="G173" s="308">
        <f t="shared" ca="1" si="9"/>
        <v>45.418170595509899</v>
      </c>
      <c r="H173" s="283">
        <v>29738</v>
      </c>
      <c r="I173" s="304" t="s">
        <v>136</v>
      </c>
      <c r="J173" s="304" t="s">
        <v>362</v>
      </c>
      <c r="K173" s="304" t="s">
        <v>138</v>
      </c>
      <c r="L173" s="304" t="s">
        <v>147</v>
      </c>
      <c r="M173" s="304" t="s">
        <v>228</v>
      </c>
      <c r="N173" s="304"/>
      <c r="O173" s="304" t="s">
        <v>229</v>
      </c>
      <c r="P173" s="432" t="s">
        <v>1413</v>
      </c>
      <c r="Q173" s="304" t="s">
        <v>177</v>
      </c>
      <c r="R173" s="453">
        <v>46342</v>
      </c>
      <c r="S173" s="305">
        <v>44516</v>
      </c>
      <c r="T173" s="286">
        <f t="shared" ca="1" si="11"/>
        <v>4.927777777777778</v>
      </c>
      <c r="U173" s="304">
        <v>23</v>
      </c>
      <c r="V173" s="304" t="s">
        <v>231</v>
      </c>
      <c r="W173" s="307">
        <f ca="1">Table9[[#This Row],[Age]]-($T$1-Table9[[#This Row],[Date of Appointment to Current Grade]])/365</f>
        <v>40.487671232876707</v>
      </c>
      <c r="X173" s="309">
        <f ca="1">($T$1-Table9[[#This Row],[Date of Appointment to Current Grade]])/365</f>
        <v>4.9304993626331886</v>
      </c>
      <c r="Y173" s="305">
        <v>44516</v>
      </c>
      <c r="Z173" s="304" t="s">
        <v>187</v>
      </c>
      <c r="AA173" s="305">
        <v>45505</v>
      </c>
      <c r="AB173" s="309">
        <f ca="1">($T$1-Table9[[#This Row],[Date in Position]])/365</f>
        <v>2.2209103215372985</v>
      </c>
      <c r="AC173" s="304" t="s">
        <v>229</v>
      </c>
      <c r="AD173" s="305">
        <v>44909</v>
      </c>
      <c r="AE173" s="304" t="s">
        <v>147</v>
      </c>
      <c r="AF173" s="304" t="s">
        <v>148</v>
      </c>
      <c r="AG173" s="47" t="s">
        <v>1414</v>
      </c>
      <c r="AH173" s="47" t="s">
        <v>1415</v>
      </c>
      <c r="AI173" s="47" t="s">
        <v>280</v>
      </c>
      <c r="AJ173" s="48" t="s">
        <v>1416</v>
      </c>
      <c r="AK173" s="48" t="s">
        <v>1417</v>
      </c>
      <c r="AL173" s="42" t="s">
        <v>153</v>
      </c>
      <c r="AM173" s="414" t="s">
        <v>1418</v>
      </c>
      <c r="AN173" s="313">
        <v>3</v>
      </c>
      <c r="AO173" s="304">
        <v>3</v>
      </c>
      <c r="AP173" s="304">
        <v>4</v>
      </c>
      <c r="AQ173" s="304">
        <v>4</v>
      </c>
      <c r="AR173" s="304">
        <v>4</v>
      </c>
      <c r="AS173" s="304">
        <v>3</v>
      </c>
      <c r="AT173" s="304">
        <v>4</v>
      </c>
      <c r="AU173" s="304">
        <v>3</v>
      </c>
      <c r="AV173" s="304">
        <v>3</v>
      </c>
      <c r="AW173" s="304">
        <v>3</v>
      </c>
      <c r="AX173" s="304">
        <v>4</v>
      </c>
      <c r="AY173" s="304">
        <v>3</v>
      </c>
      <c r="AZ173" s="304">
        <v>3</v>
      </c>
      <c r="BA173" s="304">
        <v>4</v>
      </c>
      <c r="BB173" s="304">
        <v>3</v>
      </c>
      <c r="BC173" s="304">
        <v>2</v>
      </c>
      <c r="BD173" s="304">
        <v>2</v>
      </c>
      <c r="BE173" s="304">
        <v>3</v>
      </c>
      <c r="BF173" s="304">
        <v>2</v>
      </c>
      <c r="BG173" s="304">
        <v>3</v>
      </c>
      <c r="BH173" s="304">
        <v>2</v>
      </c>
      <c r="BI173" s="304">
        <v>2</v>
      </c>
      <c r="BJ173" s="304">
        <v>2</v>
      </c>
      <c r="BK173" s="314">
        <v>2</v>
      </c>
      <c r="BL173" s="325">
        <f>IF(AND(All!$V173="P1",All!$AE173="RDP"),Ruler!E$6,IF(AND(All!$V173="P2",All!$AE173="RDP"),Ruler!E$7,IF(AND(All!$V173="P3",All!$AE173="RDP"),Ruler!E$8,IF(AND(All!$V173="P4",All!$AE173="RDP"),Ruler!E$9,IF(AND(All!$V173="P5",All!$AE173="RDP"),Ruler!E$10,IF(AND(All!$V173="P6",All!$AE173="RDP"),Ruler!E$11,IF(AND(All!$V173="P7",All!$AE173="RDP"),Ruler!E$12,IF(AND(All!$V173="P8",All!$AE173="RDP"),Ruler!E$13,IF(AND(All!$V173="P9",All!$AE173="RDP"),Ruler!E$14,IF(AND(All!$V173="P1",All!$AE173="RMS"),Ruler!E$6,IF(AND(All!$V173="P2",All!$AE173="RMS"),Ruler!E$15,IF(AND(All!$V173="P3",All!$AE173="RMS"),Ruler!E$16,IF(AND(All!$V173="P4",All!$AE173="RMS"),Ruler!E$17,IF(AND(All!$V173="P5",All!$AE173="RMS"),Ruler!E$18,IF(AND(All!$V173="P6",All!$AE173="RMS"),Ruler!E$19,IF(AND(All!$V173="P7",All!$AE173="RMS"),Ruler!E$20,IF(AND(All!$V173="P8",All!$AE173="RMS"),Ruler!E$21,IF(AND(All!$V173="P9",All!$AE173="RMS"),Ruler!E$22,IF(AND(All!$V173="P1",All!$AE173="RSS"),Ruler!E$6,IF(AND(All!$V173="P2",All!$AE173="RSS"),Ruler!E$23,IF(AND(All!$V173="P3",All!$AE173="RSS"),Ruler!E$24,IF(AND(All!$V173="P4",All!$AE173="RSS"),Ruler!E$25,IF(AND(All!$V173="P5",All!$AE173="RSS"),Ruler!E$26,IF(AND(All!$V173="P6",All!$AE173="RSS"),Ruler!E$27,IF(AND(All!$V173="P7",All!$AE173="RSS"),Ruler!E$28,IF(AND(All!$V173="P8",All!$AE173="RSS"),Ruler!E$29,IF(AND(All!$V173="P9",All!$AE173="RSS"),Ruler!E$30,0)))))))))))))))))))))))))))</f>
        <v>3</v>
      </c>
      <c r="BM173" s="325">
        <f>IF(AND(All!$V173="P1",All!$AE173="RDP"),Ruler!F$6,IF(AND(All!$V173="P2",All!$AE173="RDP"),Ruler!F$7,IF(AND(All!$V173="P3",All!$AE173="RDP"),Ruler!F$8,IF(AND(All!$V173="P4",All!$AE173="RDP"),Ruler!F$9,IF(AND(All!$V173="P5",All!$AE173="RDP"),Ruler!F$10,IF(AND(All!$V173="P6",All!$AE173="RDP"),Ruler!F$11,IF(AND(All!$V173="P7",All!$AE173="RDP"),Ruler!F$12,IF(AND(All!$V173="P8",All!$AE173="RDP"),Ruler!F$13,IF(AND(All!$V173="P9",All!$AE173="RDP"),Ruler!F$14,IF(AND(All!$V173="P1",All!$AE173="RMS"),Ruler!F$6,IF(AND(All!$V173="P2",All!$AE173="RMS"),Ruler!F$15,IF(AND(All!$V173="P3",All!$AE173="RMS"),Ruler!F$16,IF(AND(All!$V173="P4",All!$AE173="RMS"),Ruler!F$17,IF(AND(All!$V173="P5",All!$AE173="RMS"),Ruler!F$18,IF(AND(All!$V173="P6",All!$AE173="RMS"),Ruler!F$19,IF(AND(All!$V173="P7",All!$AE173="RMS"),Ruler!F$20,IF(AND(All!$V173="P8",All!$AE173="RMS"),Ruler!F$21,IF(AND(All!$V173="P9",All!$AE173="RMS"),Ruler!F$22,IF(AND(All!$V173="P1",All!$AE173="RSS"),Ruler!F$6,IF(AND(All!$V173="P2",All!$AE173="RSS"),Ruler!F$23,IF(AND(All!$V173="P3",All!$AE173="RSS"),Ruler!F$24,IF(AND(All!$V173="P4",All!$AE173="RSS"),Ruler!F$25,IF(AND(All!$V173="P5",All!$AE173="RSS"),Ruler!F$26,IF(AND(All!$V173="P6",All!$AE173="RSS"),Ruler!F$27,IF(AND(All!$V173="P7",All!$AE173="RSS"),Ruler!F$28,IF(AND(All!$V173="P8",All!$AE173="RSS"),Ruler!F$29,IF(AND(All!$V173="P9",All!$AE173="RSS"),Ruler!F$30,0)))))))))))))))))))))))))))</f>
        <v>3</v>
      </c>
      <c r="BN173" s="325">
        <f>IF(AND(All!$V173="P1",All!$AE173="RDP"),Ruler!G$6,IF(AND(All!$V173="P2",All!$AE173="RDP"),Ruler!G$7,IF(AND(All!$V173="P3",All!$AE173="RDP"),Ruler!G$8,IF(AND(All!$V173="P4",All!$AE173="RDP"),Ruler!G$9,IF(AND(All!$V173="P5",All!$AE173="RDP"),Ruler!G$10,IF(AND(All!$V173="P6",All!$AE173="RDP"),Ruler!G$11,IF(AND(All!$V173="P7",All!$AE173="RDP"),Ruler!G$12,IF(AND(All!$V173="P8",All!$AE173="RDP"),Ruler!G$13,IF(AND(All!$V173="P9",All!$AE173="RDP"),Ruler!G$14,IF(AND(All!$V173="P1",All!$AE173="RMS"),Ruler!G$6,IF(AND(All!$V173="P2",All!$AE173="RMS"),Ruler!G$15,IF(AND(All!$V173="P3",All!$AE173="RMS"),Ruler!G$16,IF(AND(All!$V173="P4",All!$AE173="RMS"),Ruler!G$17,IF(AND(All!$V173="P5",All!$AE173="RMS"),Ruler!G$18,IF(AND(All!$V173="P6",All!$AE173="RMS"),Ruler!G$19,IF(AND(All!$V173="P7",All!$AE173="RMS"),Ruler!G$20,IF(AND(All!$V173="P8",All!$AE173="RMS"),Ruler!G$21,IF(AND(All!$V173="P9",All!$AE173="RMS"),Ruler!G$22,IF(AND(All!$V173="P1",All!$AE173="RSS"),Ruler!G$6,IF(AND(All!$V173="P2",All!$AE173="RSS"),Ruler!G$23,IF(AND(All!$V173="P3",All!$AE173="RSS"),Ruler!G$24,IF(AND(All!$V173="P4",All!$AE173="RSS"),Ruler!G$25,IF(AND(All!$V173="P5",All!$AE173="RSS"),Ruler!G$26,IF(AND(All!$V173="P6",All!$AE173="RSS"),Ruler!G$27,IF(AND(All!$V173="P7",All!$AE173="RSS"),Ruler!G$28,IF(AND(All!$V173="P8",All!$AE173="RSS"),Ruler!G$29,IF(AND(All!$V173="P9",All!$AE173="RSS"),Ruler!G$30,0)))))))))))))))))))))))))))</f>
        <v>4</v>
      </c>
      <c r="BO173" s="325">
        <f>IF(AND(All!$V173="P1",All!$AE173="RDP"),Ruler!H$6,IF(AND(All!$V173="P2",All!$AE173="RDP"),Ruler!H$7,IF(AND(All!$V173="P3",All!$AE173="RDP"),Ruler!H$8,IF(AND(All!$V173="P4",All!$AE173="RDP"),Ruler!H$9,IF(AND(All!$V173="P5",All!$AE173="RDP"),Ruler!H$10,IF(AND(All!$V173="P6",All!$AE173="RDP"),Ruler!H$11,IF(AND(All!$V173="P7",All!$AE173="RDP"),Ruler!H$12,IF(AND(All!$V173="P8",All!$AE173="RDP"),Ruler!H$13,IF(AND(All!$V173="P9",All!$AE173="RDP"),Ruler!H$14,IF(AND(All!$V173="P1",All!$AE173="RMS"),Ruler!H$6,IF(AND(All!$V173="P2",All!$AE173="RMS"),Ruler!H$15,IF(AND(All!$V173="P3",All!$AE173="RMS"),Ruler!H$16,IF(AND(All!$V173="P4",All!$AE173="RMS"),Ruler!H$17,IF(AND(All!$V173="P5",All!$AE173="RMS"),Ruler!H$18,IF(AND(All!$V173="P6",All!$AE173="RMS"),Ruler!H$19,IF(AND(All!$V173="P7",All!$AE173="RMS"),Ruler!H$20,IF(AND(All!$V173="P8",All!$AE173="RMS"),Ruler!H$21,IF(AND(All!$V173="P9",All!$AE173="RMS"),Ruler!H$22,IF(AND(All!$V173="P1",All!$AE173="RSS"),Ruler!H$6,IF(AND(All!$V173="P2",All!$AE173="RSS"),Ruler!H$23,IF(AND(All!$V173="P3",All!$AE173="RSS"),Ruler!H$24,IF(AND(All!$V173="P4",All!$AE173="RSS"),Ruler!H$25,IF(AND(All!$V173="P5",All!$AE173="RSS"),Ruler!H$26,IF(AND(All!$V173="P6",All!$AE173="RSS"),Ruler!H$27,IF(AND(All!$V173="P7",All!$AE173="RSS"),Ruler!H$28,IF(AND(All!$V173="P8",All!$AE173="RSS"),Ruler!H$29,IF(AND(All!$V173="P9",All!$AE173="RSS"),Ruler!H$30,0)))))))))))))))))))))))))))</f>
        <v>4</v>
      </c>
      <c r="BP173" s="325">
        <f>IF(AND(All!$V173="P1",All!$AE173="RDP"),Ruler!I$6,IF(AND(All!$V173="P2",All!$AE173="RDP"),Ruler!I$7,IF(AND(All!$V173="P3",All!$AE173="RDP"),Ruler!I$8,IF(AND(All!$V173="P4",All!$AE173="RDP"),Ruler!I$9,IF(AND(All!$V173="P5",All!$AE173="RDP"),Ruler!I$10,IF(AND(All!$V173="P6",All!$AE173="RDP"),Ruler!I$11,IF(AND(All!$V173="P7",All!$AE173="RDP"),Ruler!I$12,IF(AND(All!$V173="P8",All!$AE173="RDP"),Ruler!I$13,IF(AND(All!$V173="P9",All!$AE173="RDP"),Ruler!I$14,IF(AND(All!$V173="P1",All!$AE173="RMS"),Ruler!I$6,IF(AND(All!$V173="P2",All!$AE173="RMS"),Ruler!I$15,IF(AND(All!$V173="P3",All!$AE173="RMS"),Ruler!I$16,IF(AND(All!$V173="P4",All!$AE173="RMS"),Ruler!I$17,IF(AND(All!$V173="P5",All!$AE173="RMS"),Ruler!I$18,IF(AND(All!$V173="P6",All!$AE173="RMS"),Ruler!I$19,IF(AND(All!$V173="P7",All!$AE173="RMS"),Ruler!I$20,IF(AND(All!$V173="P8",All!$AE173="RMS"),Ruler!I$21,IF(AND(All!$V173="P9",All!$AE173="RMS"),Ruler!I$22,IF(AND(All!$V173="P1",All!$AE173="RSS"),Ruler!I$6,IF(AND(All!$V173="P2",All!$AE173="RSS"),Ruler!I$23,IF(AND(All!$V173="P3",All!$AE173="RSS"),Ruler!I$24,IF(AND(All!$V173="P4",All!$AE173="RSS"),Ruler!I$25,IF(AND(All!$V173="P5",All!$AE173="RSS"),Ruler!I$26,IF(AND(All!$V173="P6",All!$AE173="RSS"),Ruler!I$27,IF(AND(All!$V173="P7",All!$AE173="RSS"),Ruler!I$28,IF(AND(All!$V173="P8",All!$AE173="RSS"),Ruler!I$29,IF(AND(All!$V173="P9",All!$AE173="RSS"),Ruler!I$30,0)))))))))))))))))))))))))))</f>
        <v>4</v>
      </c>
      <c r="BQ173" s="325">
        <f>IF(AND(All!$V173="P1",All!$AE173="RDP"),Ruler!J$6,IF(AND(All!$V173="P2",All!$AE173="RDP"),Ruler!J$7,IF(AND(All!$V173="P3",All!$AE173="RDP"),Ruler!J$8,IF(AND(All!$V173="P4",All!$AE173="RDP"),Ruler!J$9,IF(AND(All!$V173="P5",All!$AE173="RDP"),Ruler!J$10,IF(AND(All!$V173="P6",All!$AE173="RDP"),Ruler!J$11,IF(AND(All!$V173="P7",All!$AE173="RDP"),Ruler!J$12,IF(AND(All!$V173="P8",All!$AE173="RDP"),Ruler!J$13,IF(AND(All!$V173="P9",All!$AE173="RDP"),Ruler!J$14,IF(AND(All!$V173="P1",All!$AE173="RMS"),Ruler!J$6,IF(AND(All!$V173="P2",All!$AE173="RMS"),Ruler!J$15,IF(AND(All!$V173="P3",All!$AE173="RMS"),Ruler!J$16,IF(AND(All!$V173="P4",All!$AE173="RMS"),Ruler!J$17,IF(AND(All!$V173="P5",All!$AE173="RMS"),Ruler!J$18,IF(AND(All!$V173="P6",All!$AE173="RMS"),Ruler!J$19,IF(AND(All!$V173="P7",All!$AE173="RMS"),Ruler!J$20,IF(AND(All!$V173="P8",All!$AE173="RMS"),Ruler!J$21,IF(AND(All!$V173="P9",All!$AE173="RMS"),Ruler!J$22,IF(AND(All!$V173="P1",All!$AE173="RSS"),Ruler!J$6,IF(AND(All!$V173="P2",All!$AE173="RSS"),Ruler!J$23,IF(AND(All!$V173="P3",All!$AE173="RSS"),Ruler!J$24,IF(AND(All!$V173="P4",All!$AE173="RSS"),Ruler!J$25,IF(AND(All!$V173="P5",All!$AE173="RSS"),Ruler!J$26,IF(AND(All!$V173="P6",All!$AE173="RSS"),Ruler!J$27,IF(AND(All!$V173="P7",All!$AE173="RSS"),Ruler!J$28,IF(AND(All!$V173="P8",All!$AE173="RSS"),Ruler!J$29,IF(AND(All!$V173="P9",All!$AE173="RSS"),Ruler!J$30,0)))))))))))))))))))))))))))</f>
        <v>3</v>
      </c>
      <c r="BR173" s="325">
        <f>IF(AND(All!$V173="P1",All!$AE173="RDP"),Ruler!K$6,IF(AND(All!$V173="P2",All!$AE173="RDP"),Ruler!K$7,IF(AND(All!$V173="P3",All!$AE173="RDP"),Ruler!K$8,IF(AND(All!$V173="P4",All!$AE173="RDP"),Ruler!K$9,IF(AND(All!$V173="P5",All!$AE173="RDP"),Ruler!K$10,IF(AND(All!$V173="P6",All!$AE173="RDP"),Ruler!K$11,IF(AND(All!$V173="P7",All!$AE173="RDP"),Ruler!K$12,IF(AND(All!$V173="P8",All!$AE173="RDP"),Ruler!K$13,IF(AND(All!$V173="P9",All!$AE173="RDP"),Ruler!K$14,IF(AND(All!$V173="P1",All!$AE173="RMS"),Ruler!K$6,IF(AND(All!$V173="P2",All!$AE173="RMS"),Ruler!K$15,IF(AND(All!$V173="P3",All!$AE173="RMS"),Ruler!K$16,IF(AND(All!$V173="P4",All!$AE173="RMS"),Ruler!K$17,IF(AND(All!$V173="P5",All!$AE173="RMS"),Ruler!K$18,IF(AND(All!$V173="P6",All!$AE173="RMS"),Ruler!K$19,IF(AND(All!$V173="P7",All!$AE173="RMS"),Ruler!K$20,IF(AND(All!$V173="P8",All!$AE173="RMS"),Ruler!K$21,IF(AND(All!$V173="P9",All!$AE173="RMS"),Ruler!K$22,IF(AND(All!$V173="P1",All!$AE173="RSS"),Ruler!K$6,IF(AND(All!$V173="P2",All!$AE173="RSS"),Ruler!K$23,IF(AND(All!$V173="P3",All!$AE173="RSS"),Ruler!K$24,IF(AND(All!$V173="P4",All!$AE173="RSS"),Ruler!K$25,IF(AND(All!$V173="P5",All!$AE173="RSS"),Ruler!K$26,IF(AND(All!$V173="P6",All!$AE173="RSS"),Ruler!K$27,IF(AND(All!$V173="P7",All!$AE173="RSS"),Ruler!K$28,IF(AND(All!$V173="P8",All!$AE173="RSS"),Ruler!K$29,IF(AND(All!$V173="P9",All!$AE173="RSS"),Ruler!K$30,0)))))))))))))))))))))))))))</f>
        <v>4</v>
      </c>
      <c r="BS173" s="325">
        <f>IF(AND(All!$V173="P1",All!$AE173="RDP"),Ruler!L$6,IF(AND(All!$V173="P2",All!$AE173="RDP"),Ruler!L$7,IF(AND(All!$V173="P3",All!$AE173="RDP"),Ruler!L$8,IF(AND(All!$V173="P4",All!$AE173="RDP"),Ruler!L$9,IF(AND(All!$V173="P5",All!$AE173="RDP"),Ruler!L$10,IF(AND(All!$V173="P6",All!$AE173="RDP"),Ruler!L$11,IF(AND(All!$V173="P7",All!$AE173="RDP"),Ruler!L$12,IF(AND(All!$V173="P8",All!$AE173="RDP"),Ruler!L$13,IF(AND(All!$V173="P9",All!$AE173="RDP"),Ruler!L$14,IF(AND(All!$V173="P1",All!$AE173="RMS"),Ruler!L$6,IF(AND(All!$V173="P2",All!$AE173="RMS"),Ruler!L$15,IF(AND(All!$V173="P3",All!$AE173="RMS"),Ruler!L$16,IF(AND(All!$V173="P4",All!$AE173="RMS"),Ruler!L$17,IF(AND(All!$V173="P5",All!$AE173="RMS"),Ruler!L$18,IF(AND(All!$V173="P6",All!$AE173="RMS"),Ruler!L$19,IF(AND(All!$V173="P7",All!$AE173="RMS"),Ruler!L$20,IF(AND(All!$V173="P8",All!$AE173="RMS"),Ruler!L$21,IF(AND(All!$V173="P9",All!$AE173="RMS"),Ruler!L$22,IF(AND(All!$V173="P1",All!$AE173="RSS"),Ruler!L$6,IF(AND(All!$V173="P2",All!$AE173="RSS"),Ruler!L$23,IF(AND(All!$V173="P3",All!$AE173="RSS"),Ruler!L$24,IF(AND(All!$V173="P4",All!$AE173="RSS"),Ruler!L$25,IF(AND(All!$V173="P5",All!$AE173="RSS"),Ruler!L$26,IF(AND(All!$V173="P6",All!$AE173="RSS"),Ruler!L$27,IF(AND(All!$V173="P7",All!$AE173="RSS"),Ruler!L$28,IF(AND(All!$V173="P8",All!$AE173="RSS"),Ruler!L$29,IF(AND(All!$V173="P9",All!$AE173="RSS"),Ruler!L$30,0)))))))))))))))))))))))))))</f>
        <v>3</v>
      </c>
      <c r="BT173" s="325">
        <f>IF(AND(All!$V173="P1",All!$AE173="RDP"),Ruler!M$6,IF(AND(All!$V173="P2",All!$AE173="RDP"),Ruler!M$7,IF(AND(All!$V173="P3",All!$AE173="RDP"),Ruler!M$8,IF(AND(All!$V173="P4",All!$AE173="RDP"),Ruler!M$9,IF(AND(All!$V173="P5",All!$AE173="RDP"),Ruler!M$10,IF(AND(All!$V173="P6",All!$AE173="RDP"),Ruler!M$11,IF(AND(All!$V173="P7",All!$AE173="RDP"),Ruler!M$12,IF(AND(All!$V173="P8",All!$AE173="RDP"),Ruler!M$13,IF(AND(All!$V173="P9",All!$AE173="RDP"),Ruler!M$14,IF(AND(All!$V173="P1",All!$AE173="RMS"),Ruler!M$6,IF(AND(All!$V173="P2",All!$AE173="RMS"),Ruler!M$15,IF(AND(All!$V173="P3",All!$AE173="RMS"),Ruler!M$16,IF(AND(All!$V173="P4",All!$AE173="RMS"),Ruler!M$17,IF(AND(All!$V173="P5",All!$AE173="RMS"),Ruler!M$18,IF(AND(All!$V173="P6",All!$AE173="RMS"),Ruler!M$19,IF(AND(All!$V173="P7",All!$AE173="RMS"),Ruler!M$20,IF(AND(All!$V173="P8",All!$AE173="RMS"),Ruler!M$21,IF(AND(All!$V173="P9",All!$AE173="RMS"),Ruler!M$22,IF(AND(All!$V173="P1",All!$AE173="RSS"),Ruler!M$6,IF(AND(All!$V173="P2",All!$AE173="RSS"),Ruler!M$23,IF(AND(All!$V173="P3",All!$AE173="RSS"),Ruler!M$24,IF(AND(All!$V173="P4",All!$AE173="RSS"),Ruler!M$25,IF(AND(All!$V173="P5",All!$AE173="RSS"),Ruler!M$26,IF(AND(All!$V173="P6",All!$AE173="RSS"),Ruler!M$27,IF(AND(All!$V173="P7",All!$AE173="RSS"),Ruler!M$28,IF(AND(All!$V173="P8",All!$AE173="RSS"),Ruler!M$29,IF(AND(All!$V173="P9",All!$AE173="RSS"),Ruler!M$30,0)))))))))))))))))))))))))))</f>
        <v>3</v>
      </c>
      <c r="BU173" s="325">
        <f>IF(AND(All!$V173="P1",All!$AE173="RDP"),Ruler!N$6,IF(AND(All!$V173="P2",All!$AE173="RDP"),Ruler!N$7,IF(AND(All!$V173="P3",All!$AE173="RDP"),Ruler!N$8,IF(AND(All!$V173="P4",All!$AE173="RDP"),Ruler!N$9,IF(AND(All!$V173="P5",All!$AE173="RDP"),Ruler!N$10,IF(AND(All!$V173="P6",All!$AE173="RDP"),Ruler!N$11,IF(AND(All!$V173="P7",All!$AE173="RDP"),Ruler!N$12,IF(AND(All!$V173="P8",All!$AE173="RDP"),Ruler!N$13,IF(AND(All!$V173="P9",All!$AE173="RDP"),Ruler!N$14,IF(AND(All!$V173="P1",All!$AE173="RMS"),Ruler!N$6,IF(AND(All!$V173="P2",All!$AE173="RMS"),Ruler!N$15,IF(AND(All!$V173="P3",All!$AE173="RMS"),Ruler!N$16,IF(AND(All!$V173="P4",All!$AE173="RMS"),Ruler!N$17,IF(AND(All!$V173="P5",All!$AE173="RMS"),Ruler!N$18,IF(AND(All!$V173="P6",All!$AE173="RMS"),Ruler!N$19,IF(AND(All!$V173="P7",All!$AE173="RMS"),Ruler!N$20,IF(AND(All!$V173="P8",All!$AE173="RMS"),Ruler!N$21,IF(AND(All!$V173="P9",All!$AE173="RMS"),Ruler!N$22,IF(AND(All!$V173="P1",All!$AE173="RSS"),Ruler!N$6,IF(AND(All!$V173="P2",All!$AE173="RSS"),Ruler!N$23,IF(AND(All!$V173="P3",All!$AE173="RSS"),Ruler!N$24,IF(AND(All!$V173="P4",All!$AE173="RSS"),Ruler!N$25,IF(AND(All!$V173="P5",All!$AE173="RSS"),Ruler!N$26,IF(AND(All!$V173="P6",All!$AE173="RSS"),Ruler!N$27,IF(AND(All!$V173="P7",All!$AE173="RSS"),Ruler!N$28,IF(AND(All!$V173="P8",All!$AE173="RSS"),Ruler!N$29,IF(AND(All!$V173="P9",All!$AE173="RSS"),Ruler!N$30,0)))))))))))))))))))))))))))</f>
        <v>3</v>
      </c>
      <c r="BV173" s="325">
        <f>IF(AND(All!$V173="P1",All!$AE173="RDP"),Ruler!O$6,IF(AND(All!$V173="P2",All!$AE173="RDP"),Ruler!O$7,IF(AND(All!$V173="P3",All!$AE173="RDP"),Ruler!O$8,IF(AND(All!$V173="P4",All!$AE173="RDP"),Ruler!O$9,IF(AND(All!$V173="P5",All!$AE173="RDP"),Ruler!O$10,IF(AND(All!$V173="P6",All!$AE173="RDP"),Ruler!O$11,IF(AND(All!$V173="P7",All!$AE173="RDP"),Ruler!O$12,IF(AND(All!$V173="P8",All!$AE173="RDP"),Ruler!O$13,IF(AND(All!$V173="P9",All!$AE173="RDP"),Ruler!O$14,IF(AND(All!$V173="P1",All!$AE173="RMS"),Ruler!O$6,IF(AND(All!$V173="P2",All!$AE173="RMS"),Ruler!O$15,IF(AND(All!$V173="P3",All!$AE173="RMS"),Ruler!O$16,IF(AND(All!$V173="P4",All!$AE173="RMS"),Ruler!O$17,IF(AND(All!$V173="P5",All!$AE173="RMS"),Ruler!O$18,IF(AND(All!$V173="P6",All!$AE173="RMS"),Ruler!O$19,IF(AND(All!$V173="P7",All!$AE173="RMS"),Ruler!O$20,IF(AND(All!$V173="P8",All!$AE173="RMS"),Ruler!O$21,IF(AND(All!$V173="P9",All!$AE173="RMS"),Ruler!O$22,IF(AND(All!$V173="P1",All!$AE173="RSS"),Ruler!O$6,IF(AND(All!$V173="P2",All!$AE173="RSS"),Ruler!O$23,IF(AND(All!$V173="P3",All!$AE173="RSS"),Ruler!O$24,IF(AND(All!$V173="P4",All!$AE173="RSS"),Ruler!O$25,IF(AND(All!$V173="P5",All!$AE173="RSS"),Ruler!O$26,IF(AND(All!$V173="P6",All!$AE173="RSS"),Ruler!O$27,IF(AND(All!$V173="P7",All!$AE173="RSS"),Ruler!O$28,IF(AND(All!$V173="P8",All!$AE173="RSS"),Ruler!O$29,IF(AND(All!$V173="P9",All!$AE173="RSS"),Ruler!O$30,0)))))))))))))))))))))))))))</f>
        <v>4</v>
      </c>
      <c r="BW173" s="325">
        <f>IF(AND(All!$V173="P1",All!$AE173="RDP"),Ruler!P$6,IF(AND(All!$V173="P2",All!$AE173="RDP"),Ruler!P$7,IF(AND(All!$V173="P3",All!$AE173="RDP"),Ruler!P$8,IF(AND(All!$V173="P4",All!$AE173="RDP"),Ruler!P$9,IF(AND(All!$V173="P5",All!$AE173="RDP"),Ruler!P$10,IF(AND(All!$V173="P6",All!$AE173="RDP"),Ruler!P$11,IF(AND(All!$V173="P7",All!$AE173="RDP"),Ruler!P$12,IF(AND(All!$V173="P8",All!$AE173="RDP"),Ruler!P$13,IF(AND(All!$V173="P9",All!$AE173="RDP"),Ruler!P$14,IF(AND(All!$V173="P1",All!$AE173="RMS"),Ruler!P$6,IF(AND(All!$V173="P2",All!$AE173="RMS"),Ruler!P$15,IF(AND(All!$V173="P3",All!$AE173="RMS"),Ruler!P$16,IF(AND(All!$V173="P4",All!$AE173="RMS"),Ruler!P$17,IF(AND(All!$V173="P5",All!$AE173="RMS"),Ruler!P$18,IF(AND(All!$V173="P6",All!$AE173="RMS"),Ruler!P$19,IF(AND(All!$V173="P7",All!$AE173="RMS"),Ruler!P$20,IF(AND(All!$V173="P8",All!$AE173="RMS"),Ruler!P$21,IF(AND(All!$V173="P9",All!$AE173="RMS"),Ruler!P$22,IF(AND(All!$V173="P1",All!$AE173="RSS"),Ruler!P$6,IF(AND(All!$V173="P2",All!$AE173="RSS"),Ruler!P$23,IF(AND(All!$V173="P3",All!$AE173="RSS"),Ruler!P$24,IF(AND(All!$V173="P4",All!$AE173="RSS"),Ruler!P$25,IF(AND(All!$V173="P5",All!$AE173="RSS"),Ruler!P$26,IF(AND(All!$V173="P6",All!$AE173="RSS"),Ruler!P$27,IF(AND(All!$V173="P7",All!$AE173="RSS"),Ruler!P$28,IF(AND(All!$V173="P8",All!$AE173="RSS"),Ruler!P$29,IF(AND(All!$V173="P9",All!$AE173="RSS"),Ruler!P$30,0)))))))))))))))))))))))))))</f>
        <v>4</v>
      </c>
      <c r="BX173" s="325">
        <f>IF(AND(All!$V173="P1",All!$AE173="RDP"),Ruler!Q$6,IF(AND(All!$V173="P2",All!$AE173="RDP"),Ruler!Q$7,IF(AND(All!$V173="P3",All!$AE173="RDP"),Ruler!Q$8,IF(AND(All!$V173="P4",All!$AE173="RDP"),Ruler!Q$9,IF(AND(All!$V173="P5",All!$AE173="RDP"),Ruler!Q$10,IF(AND(All!$V173="P6",All!$AE173="RDP"),Ruler!Q$11,IF(AND(All!$V173="P7",All!$AE173="RDP"),Ruler!Q$12,IF(AND(All!$V173="P8",All!$AE173="RDP"),Ruler!Q$13,IF(AND(All!$V173="P9",All!$AE173="RDP"),Ruler!Q$14,IF(AND(All!$V173="P1",All!$AE173="RMS"),Ruler!Q$6,IF(AND(All!$V173="P2",All!$AE173="RMS"),Ruler!Q$15,IF(AND(All!$V173="P3",All!$AE173="RMS"),Ruler!Q$16,IF(AND(All!$V173="P4",All!$AE173="RMS"),Ruler!Q$17,IF(AND(All!$V173="P5",All!$AE173="RMS"),Ruler!Q$18,IF(AND(All!$V173="P6",All!$AE173="RMS"),Ruler!Q$19,IF(AND(All!$V173="P7",All!$AE173="RMS"),Ruler!Q$20,IF(AND(All!$V173="P8",All!$AE173="RMS"),Ruler!Q$21,IF(AND(All!$V173="P9",All!$AE173="RMS"),Ruler!Q$22,IF(AND(All!$V173="P1",All!$AE173="RSS"),Ruler!Q$6,IF(AND(All!$V173="P2",All!$AE173="RSS"),Ruler!Q$23,IF(AND(All!$V173="P3",All!$AE173="RSS"),Ruler!Q$24,IF(AND(All!$V173="P4",All!$AE173="RSS"),Ruler!Q$25,IF(AND(All!$V173="P5",All!$AE173="RSS"),Ruler!Q$26,IF(AND(All!$V173="P6",All!$AE173="RSS"),Ruler!Q$27,IF(AND(All!$V173="P7",All!$AE173="RSS"),Ruler!Q$28,IF(AND(All!$V173="P8",All!$AE173="RSS"),Ruler!Q$29,IF(AND(All!$V173="P9",All!$AE173="RSS"),Ruler!Q$30,0)))))))))))))))))))))))))))</f>
        <v>3</v>
      </c>
      <c r="BY173" s="325">
        <f>IF(AND(All!$V173="P1",All!$AE173="RDP"),Ruler!R$6,IF(AND(All!$V173="P2",All!$AE173="RDP"),Ruler!R$7,IF(AND(All!$V173="P3",All!$AE173="RDP"),Ruler!R$8,IF(AND(All!$V173="P4",All!$AE173="RDP"),Ruler!R$9,IF(AND(All!$V173="P5",All!$AE173="RDP"),Ruler!R$10,IF(AND(All!$V173="P6",All!$AE173="RDP"),Ruler!R$11,IF(AND(All!$V173="P7",All!$AE173="RDP"),Ruler!R$12,IF(AND(All!$V173="P8",All!$AE173="RDP"),Ruler!R$13,IF(AND(All!$V173="P9",All!$AE173="RDP"),Ruler!R$14,IF(AND(All!$V173="P1",All!$AE173="RMS"),Ruler!R$6,IF(AND(All!$V173="P2",All!$AE173="RMS"),Ruler!R$15,IF(AND(All!$V173="P3",All!$AE173="RMS"),Ruler!R$16,IF(AND(All!$V173="P4",All!$AE173="RMS"),Ruler!R$17,IF(AND(All!$V173="P5",All!$AE173="RMS"),Ruler!R$18,IF(AND(All!$V173="P6",All!$AE173="RMS"),Ruler!R$19,IF(AND(All!$V173="P7",All!$AE173="RMS"),Ruler!R$20,IF(AND(All!$V173="P8",All!$AE173="RMS"),Ruler!R$21,IF(AND(All!$V173="P9",All!$AE173="RMS"),Ruler!R$22,IF(AND(All!$V173="P1",All!$AE173="RSS"),Ruler!R$6,IF(AND(All!$V173="P2",All!$AE173="RSS"),Ruler!R$23,IF(AND(All!$V173="P3",All!$AE173="RSS"),Ruler!R$24,IF(AND(All!$V173="P4",All!$AE173="RSS"),Ruler!R$25,IF(AND(All!$V173="P5",All!$AE173="RSS"),Ruler!R$26,IF(AND(All!$V173="P6",All!$AE173="RSS"),Ruler!R$27,IF(AND(All!$V173="P7",All!$AE173="RSS"),Ruler!R$28,IF(AND(All!$V173="P8",All!$AE173="RSS"),Ruler!R$29,IF(AND(All!$V173="P9",All!$AE173="RSS"),Ruler!R$30,0)))))))))))))))))))))))))))</f>
        <v>4</v>
      </c>
      <c r="BZ173" s="325">
        <f>IF(AND(All!$V173="P1",All!$AE173="RDP"),Ruler!S$6,IF(AND(All!$V173="P2",All!$AE173="RDP"),Ruler!S$7,IF(AND(All!$V173="P3",All!$AE173="RDP"),Ruler!S$8,IF(AND(All!$V173="P4",All!$AE173="RDP"),Ruler!S$9,IF(AND(All!$V173="P5",All!$AE173="RDP"),Ruler!S$10,IF(AND(All!$V173="P6",All!$AE173="RDP"),Ruler!S$11,IF(AND(All!$V173="P7",All!$AE173="RDP"),Ruler!S$12,IF(AND(All!$V173="P8",All!$AE173="RDP"),Ruler!S$13,IF(AND(All!$V173="P9",All!$AE173="RDP"),Ruler!S$14,IF(AND(All!$V173="P1",All!$AE173="RMS"),Ruler!S$6,IF(AND(All!$V173="P2",All!$AE173="RMS"),Ruler!S$15,IF(AND(All!$V173="P3",All!$AE173="RMS"),Ruler!S$16,IF(AND(All!$V173="P4",All!$AE173="RMS"),Ruler!S$17,IF(AND(All!$V173="P5",All!$AE173="RMS"),Ruler!S$18,IF(AND(All!$V173="P6",All!$AE173="RMS"),Ruler!S$19,IF(AND(All!$V173="P7",All!$AE173="RMS"),Ruler!S$20,IF(AND(All!$V173="P8",All!$AE173="RMS"),Ruler!S$21,IF(AND(All!$V173="P9",All!$AE173="RMS"),Ruler!S$22,IF(AND(All!$V173="P1",All!$AE173="RSS"),Ruler!S$6,IF(AND(All!$V173="P2",All!$AE173="RSS"),Ruler!S$23,IF(AND(All!$V173="P3",All!$AE173="RSS"),Ruler!S$24,IF(AND(All!$V173="P4",All!$AE173="RSS"),Ruler!S$25,IF(AND(All!$V173="P5",All!$AE173="RSS"),Ruler!S$26,IF(AND(All!$V173="P6",All!$AE173="RSS"),Ruler!S$27,IF(AND(All!$V173="P7",All!$AE173="RSS"),Ruler!S$28,IF(AND(All!$V173="P8",All!$AE173="RSS"),Ruler!S$29,IF(AND(All!$V173="P9",All!$AE173="RSS"),Ruler!S$30,0)))))))))))))))))))))))))))</f>
        <v>3</v>
      </c>
      <c r="CA173" s="325">
        <f>IF(AND(All!$V173="P1",All!$AE173="RDP"),Ruler!T$6,IF(AND(All!$V173="P2",All!$AE173="RDP"),Ruler!T$7,IF(AND(All!$V173="P3",All!$AE173="RDP"),Ruler!T$8,IF(AND(All!$V173="P4",All!$AE173="RDP"),Ruler!T$9,IF(AND(All!$V173="P5",All!$AE173="RDP"),Ruler!T$10,IF(AND(All!$V173="P6",All!$AE173="RDP"),Ruler!T$11,IF(AND(All!$V173="P7",All!$AE173="RDP"),Ruler!T$12,IF(AND(All!$V173="P8",All!$AE173="RDP"),Ruler!T$13,IF(AND(All!$V173="P9",All!$AE173="RDP"),Ruler!T$14,IF(AND(All!$V173="P1",All!$AE173="RMS"),Ruler!T$6,IF(AND(All!$V173="P2",All!$AE173="RMS"),Ruler!T$15,IF(AND(All!$V173="P3",All!$AE173="RMS"),Ruler!T$16,IF(AND(All!$V173="P4",All!$AE173="RMS"),Ruler!T$17,IF(AND(All!$V173="P5",All!$AE173="RMS"),Ruler!T$18,IF(AND(All!$V173="P6",All!$AE173="RMS"),Ruler!T$19,IF(AND(All!$V173="P7",All!$AE173="RMS"),Ruler!T$20,IF(AND(All!$V173="P8",All!$AE173="RMS"),Ruler!T$21,IF(AND(All!$V173="P9",All!$AE173="RMS"),Ruler!T$22,IF(AND(All!$V173="P1",All!$AE173="RSS"),Ruler!T$6,IF(AND(All!$V173="P2",All!$AE173="RSS"),Ruler!T$23,IF(AND(All!$V173="P3",All!$AE173="RSS"),Ruler!T$24,IF(AND(All!$V173="P4",All!$AE173="RSS"),Ruler!T$25,IF(AND(All!$V173="P5",All!$AE173="RSS"),Ruler!T$26,IF(AND(All!$V173="P6",All!$AE173="RSS"),Ruler!T$27,IF(AND(All!$V173="P7",All!$AE173="RSS"),Ruler!T$28,IF(AND(All!$V173="P8",All!$AE173="RSS"),Ruler!T$29,IF(AND(All!$V173="P9",All!$AE173="RSS"),Ruler!T$30,0)))))))))))))))))))))))))))</f>
        <v>3</v>
      </c>
      <c r="CB173" s="325">
        <f>IF(AND(All!$V173="P1",All!$AE173="RDP"),Ruler!U$6,IF(AND(All!$V173="P2",All!$AE173="RDP"),Ruler!U$7,IF(AND(All!$V173="P3",All!$AE173="RDP"),Ruler!U$8,IF(AND(All!$V173="P4",All!$AE173="RDP"),Ruler!U$9,IF(AND(All!$V173="P5",All!$AE173="RDP"),Ruler!U$10,IF(AND(All!$V173="P6",All!$AE173="RDP"),Ruler!U$11,IF(AND(All!$V173="P7",All!$AE173="RDP"),Ruler!U$12,IF(AND(All!$V173="P8",All!$AE173="RDP"),Ruler!U$13,IF(AND(All!$V173="P9",All!$AE173="RDP"),Ruler!U$14,IF(AND(All!$V173="P1",All!$AE173="RMS"),Ruler!U$6,IF(AND(All!$V173="P2",All!$AE173="RMS"),Ruler!U$15,IF(AND(All!$V173="P3",All!$AE173="RMS"),Ruler!U$16,IF(AND(All!$V173="P4",All!$AE173="RMS"),Ruler!U$17,IF(AND(All!$V173="P5",All!$AE173="RMS"),Ruler!U$18,IF(AND(All!$V173="P6",All!$AE173="RMS"),Ruler!U$19,IF(AND(All!$V173="P7",All!$AE173="RMS"),Ruler!U$20,IF(AND(All!$V173="P8",All!$AE173="RMS"),Ruler!U$21,IF(AND(All!$V173="P9",All!$AE173="RMS"),Ruler!U$22,IF(AND(All!$V173="P1",All!$AE173="RSS"),Ruler!U$6,IF(AND(All!$V173="P2",All!$AE173="RSS"),Ruler!U$23,IF(AND(All!$V173="P3",All!$AE173="RSS"),Ruler!U$24,IF(AND(All!$V173="P4",All!$AE173="RSS"),Ruler!U$25,IF(AND(All!$V173="P5",All!$AE173="RSS"),Ruler!U$26,IF(AND(All!$V173="P6",All!$AE173="RSS"),Ruler!U$27,IF(AND(All!$V173="P7",All!$AE173="RSS"),Ruler!U$28,IF(AND(All!$V173="P8",All!$AE173="RSS"),Ruler!U$29,IF(AND(All!$V173="P9",All!$AE173="RSS"),Ruler!U$30,0)))))))))))))))))))))))))))</f>
        <v>3</v>
      </c>
      <c r="CC173" s="325">
        <f>IF(AND(All!$V173="P1",All!$AE173="RDP"),Ruler!V$6,IF(AND(All!$V173="P2",All!$AE173="RDP"),Ruler!V$7,IF(AND(All!$V173="P3",All!$AE173="RDP"),Ruler!V$8,IF(AND(All!$V173="P4",All!$AE173="RDP"),Ruler!V$9,IF(AND(All!$V173="P5",All!$AE173="RDP"),Ruler!V$10,IF(AND(All!$V173="P6",All!$AE173="RDP"),Ruler!V$11,IF(AND(All!$V173="P7",All!$AE173="RDP"),Ruler!V$12,IF(AND(All!$V173="P8",All!$AE173="RDP"),Ruler!V$13,IF(AND(All!$V173="P9",All!$AE173="RDP"),Ruler!V$14,IF(AND(All!$V173="P1",All!$AE173="RMS"),Ruler!V$6,IF(AND(All!$V173="P2",All!$AE173="RMS"),Ruler!V$15,IF(AND(All!$V173="P3",All!$AE173="RMS"),Ruler!V$16,IF(AND(All!$V173="P4",All!$AE173="RMS"),Ruler!V$17,IF(AND(All!$V173="P5",All!$AE173="RMS"),Ruler!V$18,IF(AND(All!$V173="P6",All!$AE173="RMS"),Ruler!V$19,IF(AND(All!$V173="P7",All!$AE173="RMS"),Ruler!V$20,IF(AND(All!$V173="P8",All!$AE173="RMS"),Ruler!V$21,IF(AND(All!$V173="P9",All!$AE173="RMS"),Ruler!V$22,IF(AND(All!$V173="P1",All!$AE173="RSS"),Ruler!V$6,IF(AND(All!$V173="P2",All!$AE173="RSS"),Ruler!V$23,IF(AND(All!$V173="P3",All!$AE173="RSS"),Ruler!V$24,IF(AND(All!$V173="P4",All!$AE173="RSS"),Ruler!V$25,IF(AND(All!$V173="P5",All!$AE173="RSS"),Ruler!V$26,IF(AND(All!$V173="P6",All!$AE173="RSS"),Ruler!V$27,IF(AND(All!$V173="P7",All!$AE173="RSS"),Ruler!V$28,IF(AND(All!$V173="P8",All!$AE173="RSS"),Ruler!V$29,IF(AND(All!$V173="P9",All!$AE173="RSS"),Ruler!V$30,0)))))))))))))))))))))))))))</f>
        <v>3</v>
      </c>
      <c r="CD173" s="325">
        <f>IF(AND(All!$V173="P1",All!$AE173="RDP"),Ruler!W$6,IF(AND(All!$V173="P2",All!$AE173="RDP"),Ruler!W$7,IF(AND(All!$V173="P3",All!$AE173="RDP"),Ruler!W$8,IF(AND(All!$V173="P4",All!$AE173="RDP"),Ruler!W$9,IF(AND(All!$V173="P5",All!$AE173="RDP"),Ruler!W$10,IF(AND(All!$V173="P6",All!$AE173="RDP"),Ruler!W$11,IF(AND(All!$V173="P7",All!$AE173="RDP"),Ruler!W$12,IF(AND(All!$V173="P8",All!$AE173="RDP"),Ruler!W$13,IF(AND(All!$V173="P9",All!$AE173="RDP"),Ruler!W$14,IF(AND(All!$V173="P1",All!$AE173="RMS"),Ruler!W$6,IF(AND(All!$V173="P2",All!$AE173="RMS"),Ruler!W$15,IF(AND(All!$V173="P3",All!$AE173="RMS"),Ruler!W$16,IF(AND(All!$V173="P4",All!$AE173="RMS"),Ruler!W$17,IF(AND(All!$V173="P5",All!$AE173="RMS"),Ruler!W$18,IF(AND(All!$V173="P6",All!$AE173="RMS"),Ruler!W$19,IF(AND(All!$V173="P7",All!$AE173="RMS"),Ruler!W$20,IF(AND(All!$V173="P8",All!$AE173="RMS"),Ruler!W$21,IF(AND(All!$V173="P9",All!$AE173="RMS"),Ruler!W$22,IF(AND(All!$V173="P1",All!$AE173="RSS"),Ruler!W$6,IF(AND(All!$V173="P2",All!$AE173="RSS"),Ruler!W$23,IF(AND(All!$V173="P3",All!$AE173="RSS"),Ruler!W$24,IF(AND(All!$V173="P4",All!$AE173="RSS"),Ruler!W$25,IF(AND(All!$V173="P5",All!$AE173="RSS"),Ruler!W$26,IF(AND(All!$V173="P6",All!$AE173="RSS"),Ruler!W$27,IF(AND(All!$V173="P7",All!$AE173="RSS"),Ruler!W$28,IF(AND(All!$V173="P8",All!$AE173="RSS"),Ruler!W$29,IF(AND(All!$V173="P9",All!$AE173="RSS"),Ruler!W$30,0)))))))))))))))))))))))))))</f>
        <v>2</v>
      </c>
      <c r="CE173" s="325">
        <f>IF(AND(All!$V173="P1",All!$AE173="RDP"),Ruler!X$6,IF(AND(All!$V173="P2",All!$AE173="RDP"),Ruler!X$7,IF(AND(All!$V173="P3",All!$AE173="RDP"),Ruler!X$8,IF(AND(All!$V173="P4",All!$AE173="RDP"),Ruler!X$9,IF(AND(All!$V173="P5",All!$AE173="RDP"),Ruler!X$10,IF(AND(All!$V173="P6",All!$AE173="RDP"),Ruler!X$11,IF(AND(All!$V173="P7",All!$AE173="RDP"),Ruler!X$12,IF(AND(All!$V173="P8",All!$AE173="RDP"),Ruler!X$13,IF(AND(All!$V173="P9",All!$AE173="RDP"),Ruler!X$14,IF(AND(All!$V173="P1",All!$AE173="RMS"),Ruler!X$6,IF(AND(All!$V173="P2",All!$AE173="RMS"),Ruler!X$15,IF(AND(All!$V173="P3",All!$AE173="RMS"),Ruler!X$16,IF(AND(All!$V173="P4",All!$AE173="RMS"),Ruler!X$17,IF(AND(All!$V173="P5",All!$AE173="RMS"),Ruler!X$18,IF(AND(All!$V173="P6",All!$AE173="RMS"),Ruler!X$19,IF(AND(All!$V173="P7",All!$AE173="RMS"),Ruler!X$20,IF(AND(All!$V173="P8",All!$AE173="RMS"),Ruler!X$21,IF(AND(All!$V173="P9",All!$AE173="RMS"),Ruler!X$22,IF(AND(All!$V173="P1",All!$AE173="RSS"),Ruler!X$6,IF(AND(All!$V173="P2",All!$AE173="RSS"),Ruler!X$23,IF(AND(All!$V173="P3",All!$AE173="RSS"),Ruler!X$24,IF(AND(All!$V173="P4",All!$AE173="RSS"),Ruler!X$25,IF(AND(All!$V173="P5",All!$AE173="RSS"),Ruler!X$26,IF(AND(All!$V173="P6",All!$AE173="RSS"),Ruler!X$27,IF(AND(All!$V173="P7",All!$AE173="RSS"),Ruler!X$28,IF(AND(All!$V173="P8",All!$AE173="RSS"),Ruler!X$29,IF(AND(All!$V173="P9",All!$AE173="RSS"),Ruler!X$30,0)))))))))))))))))))))))))))</f>
        <v>3</v>
      </c>
      <c r="CF173" s="325">
        <f>IF(AND(All!$V173="P1",All!$AE173="RDP"),Ruler!Y$6,IF(AND(All!$V173="P2",All!$AE173="RDP"),Ruler!Y$7,IF(AND(All!$V173="P3",All!$AE173="RDP"),Ruler!Y$8,IF(AND(All!$V173="P4",All!$AE173="RDP"),Ruler!Y$9,IF(AND(All!$V173="P5",All!$AE173="RDP"),Ruler!Y$10,IF(AND(All!$V173="P6",All!$AE173="RDP"),Ruler!Y$11,IF(AND(All!$V173="P7",All!$AE173="RDP"),Ruler!Y$12,IF(AND(All!$V173="P8",All!$AE173="RDP"),Ruler!Y$13,IF(AND(All!$V173="P9",All!$AE173="RDP"),Ruler!Y$14,IF(AND(All!$V173="P1",All!$AE173="RMS"),Ruler!Y$6,IF(AND(All!$V173="P2",All!$AE173="RMS"),Ruler!Y$15,IF(AND(All!$V173="P3",All!$AE173="RMS"),Ruler!Y$16,IF(AND(All!$V173="P4",All!$AE173="RMS"),Ruler!Y$17,IF(AND(All!$V173="P5",All!$AE173="RMS"),Ruler!Y$18,IF(AND(All!$V173="P6",All!$AE173="RMS"),Ruler!Y$19,IF(AND(All!$V173="P7",All!$AE173="RMS"),Ruler!Y$20,IF(AND(All!$V173="P8",All!$AE173="RMS"),Ruler!Y$21,IF(AND(All!$V173="P9",All!$AE173="RMS"),Ruler!Y$22,IF(AND(All!$V173="P1",All!$AE173="RSS"),Ruler!Y$6,IF(AND(All!$V173="P2",All!$AE173="RSS"),Ruler!Y$23,IF(AND(All!$V173="P3",All!$AE173="RSS"),Ruler!Y$24,IF(AND(All!$V173="P4",All!$AE173="RSS"),Ruler!Y$25,IF(AND(All!$V173="P5",All!$AE173="RSS"),Ruler!Y$26,IF(AND(All!$V173="P6",All!$AE173="RSS"),Ruler!Y$27,IF(AND(All!$V173="P7",All!$AE173="RSS"),Ruler!Y$28,IF(AND(All!$V173="P8",All!$AE173="RSS"),Ruler!Y$29,IF(AND(All!$V173="P9",All!$AE173="RSS"),Ruler!Y$30,0)))))))))))))))))))))))))))</f>
        <v>2</v>
      </c>
      <c r="CG173" s="325">
        <f>IF(AND(All!$V173="P1",All!$AE173="RDP"),Ruler!Z$6,IF(AND(All!$V173="P2",All!$AE173="RDP"),Ruler!Z$7,IF(AND(All!$V173="P3",All!$AE173="RDP"),Ruler!Z$8,IF(AND(All!$V173="P4",All!$AE173="RDP"),Ruler!Z$9,IF(AND(All!$V173="P5",All!$AE173="RDP"),Ruler!Z$10,IF(AND(All!$V173="P6",All!$AE173="RDP"),Ruler!Z$11,IF(AND(All!$V173="P7",All!$AE173="RDP"),Ruler!Z$12,IF(AND(All!$V173="P8",All!$AE173="RDP"),Ruler!Z$13,IF(AND(All!$V173="P9",All!$AE173="RDP"),Ruler!Z$14,IF(AND(All!$V173="P1",All!$AE173="RMS"),Ruler!Z$6,IF(AND(All!$V173="P2",All!$AE173="RMS"),Ruler!Z$15,IF(AND(All!$V173="P3",All!$AE173="RMS"),Ruler!Z$16,IF(AND(All!$V173="P4",All!$AE173="RMS"),Ruler!Z$17,IF(AND(All!$V173="P5",All!$AE173="RMS"),Ruler!Z$18,IF(AND(All!$V173="P6",All!$AE173="RMS"),Ruler!Z$19,IF(AND(All!$V173="P7",All!$AE173="RMS"),Ruler!Z$20,IF(AND(All!$V173="P8",All!$AE173="RMS"),Ruler!Z$21,IF(AND(All!$V173="P9",All!$AE173="RMS"),Ruler!Z$22,IF(AND(All!$V173="P1",All!$AE173="RSS"),Ruler!Z$6,IF(AND(All!$V173="P2",All!$AE173="RSS"),Ruler!Z$23,IF(AND(All!$V173="P3",All!$AE173="RSS"),Ruler!Z$24,IF(AND(All!$V173="P4",All!$AE173="RSS"),Ruler!Z$25,IF(AND(All!$V173="P5",All!$AE173="RSS"),Ruler!Z$26,IF(AND(All!$V173="P6",All!$AE173="RSS"),Ruler!Z$27,IF(AND(All!$V173="P7",All!$AE173="RSS"),Ruler!Z$28,IF(AND(All!$V173="P8",All!$AE173="RSS"),Ruler!Z$29,IF(AND(All!$V173="P9",All!$AE173="RSS"),Ruler!Z$30,0)))))))))))))))))))))))))))</f>
        <v>2</v>
      </c>
      <c r="CH173" s="325">
        <f>IF(AND(All!$V173="P1",All!$AE173="RDP"),Ruler!AA$6,IF(AND(All!$V173="P2",All!$AE173="RDP"),Ruler!AA$7,IF(AND(All!$V173="P3",All!$AE173="RDP"),Ruler!AA$8,IF(AND(All!$V173="P4",All!$AE173="RDP"),Ruler!AA$9,IF(AND(All!$V173="P5",All!$AE173="RDP"),Ruler!AA$10,IF(AND(All!$V173="P6",All!$AE173="RDP"),Ruler!AA$11,IF(AND(All!$V173="P7",All!$AE173="RDP"),Ruler!AA$12,IF(AND(All!$V173="P8",All!$AE173="RDP"),Ruler!AA$13,IF(AND(All!$V173="P9",All!$AE173="RDP"),Ruler!AA$14,IF(AND(All!$V173="P1",All!$AE173="RMS"),Ruler!AA$6,IF(AND(All!$V173="P2",All!$AE173="RMS"),Ruler!AA$15,IF(AND(All!$V173="P3",All!$AE173="RMS"),Ruler!AA$16,IF(AND(All!$V173="P4",All!$AE173="RMS"),Ruler!AA$17,IF(AND(All!$V173="P5",All!$AE173="RMS"),Ruler!AA$18,IF(AND(All!$V173="P6",All!$AE173="RMS"),Ruler!AA$19,IF(AND(All!$V173="P7",All!$AE173="RMS"),Ruler!AA$20,IF(AND(All!$V173="P8",All!$AE173="RMS"),Ruler!AA$21,IF(AND(All!$V173="P9",All!$AE173="RMS"),Ruler!AA$22,IF(AND(All!$V173="P1",All!$AE173="RSS"),Ruler!AA$6,IF(AND(All!$V173="P2",All!$AE173="RSS"),Ruler!AA$23,IF(AND(All!$V173="P3",All!$AE173="RSS"),Ruler!AA$24,IF(AND(All!$V173="P4",All!$AE173="RSS"),Ruler!AA$25,IF(AND(All!$V173="P5",All!$AE173="RSS"),Ruler!AA$26,IF(AND(All!$V173="P6",All!$AE173="RSS"),Ruler!AA$27,IF(AND(All!$V173="P7",All!$AE173="RSS"),Ruler!AA$28,IF(AND(All!$V173="P8",All!$AE173="RSS"),Ruler!AA$29,IF(AND(All!$V173="P9",All!$AE173="RSS"),Ruler!AA$30,0)))))))))))))))))))))))))))</f>
        <v>2</v>
      </c>
      <c r="CI173" s="325">
        <f>IF(AND(All!$V173="P1",All!$AE173="RDP"),Ruler!AB$6,IF(AND(All!$V173="P2",All!$AE173="RDP"),Ruler!AB$7,IF(AND(All!$V173="P3",All!$AE173="RDP"),Ruler!AB$8,IF(AND(All!$V173="P4",All!$AE173="RDP"),Ruler!AB$9,IF(AND(All!$V173="P5",All!$AE173="RDP"),Ruler!AB$10,IF(AND(All!$V173="P6",All!$AE173="RDP"),Ruler!AB$11,IF(AND(All!$V173="P7",All!$AE173="RDP"),Ruler!AB$12,IF(AND(All!$V173="P8",All!$AE173="RDP"),Ruler!AB$13,IF(AND(All!$V173="P9",All!$AE173="RDP"),Ruler!AB$14,IF(AND(All!$V173="P1",All!$AE173="RMS"),Ruler!AB$6,IF(AND(All!$V173="P2",All!$AE173="RMS"),Ruler!AB$15,IF(AND(All!$V173="P3",All!$AE173="RMS"),Ruler!AB$16,IF(AND(All!$V173="P4",All!$AE173="RMS"),Ruler!AB$17,IF(AND(All!$V173="P5",All!$AE173="RMS"),Ruler!AB$18,IF(AND(All!$V173="P6",All!$AE173="RMS"),Ruler!AB$19,IF(AND(All!$V173="P7",All!$AE173="RMS"),Ruler!AB$20,IF(AND(All!$V173="P8",All!$AE173="RMS"),Ruler!AB$21,IF(AND(All!$V173="P9",All!$AE173="RMS"),Ruler!AB$22,IF(AND(All!$V173="P1",All!$AE173="RSS"),Ruler!AB$6,IF(AND(All!$V173="P2",All!$AE173="RSS"),Ruler!AB$23,IF(AND(All!$V173="P3",All!$AE173="RSS"),Ruler!AB$24,IF(AND(All!$V173="P4",All!$AE173="RSS"),Ruler!AB$25,IF(AND(All!$V173="P5",All!$AE173="RSS"),Ruler!AB$26,IF(AND(All!$V173="P6",All!$AE173="RSS"),Ruler!AB$27,IF(AND(All!$V173="P7",All!$AE173="RSS"),Ruler!AB$28,IF(AND(All!$V173="P8",All!$AE173="RSS"),Ruler!AB$29,IF(AND(All!$V173="P9",All!$AE173="RSS"),Ruler!AB$30,0)))))))))))))))))))))))))))</f>
        <v>2</v>
      </c>
      <c r="CJ173" s="377">
        <f>Table9[[#This Row],[R-B1]]-Table9[[#This Row],[B1]]</f>
        <v>0</v>
      </c>
      <c r="CK173" s="378">
        <f>Table9[[#This Row],[R-B2]]-Table9[[#This Row],[B2]]</f>
        <v>0</v>
      </c>
      <c r="CL173" s="378">
        <f>Table9[[#This Row],[R-B3]]-Table9[[#This Row],[B3]]</f>
        <v>0</v>
      </c>
      <c r="CM173" s="378">
        <f>Table9[[#This Row],[R-B4]]-Table9[[#This Row],[B4]]</f>
        <v>0</v>
      </c>
      <c r="CN173" s="378">
        <f>Table9[[#This Row],[R-B5]]-Table9[[#This Row],[B5]]</f>
        <v>0</v>
      </c>
      <c r="CO173" s="378">
        <f>Table9[[#This Row],[R-B6]]-Table9[[#This Row],[B6]]</f>
        <v>0</v>
      </c>
      <c r="CP173" s="378">
        <f>Table9[[#This Row],[R-B7]]-Table9[[#This Row],[B7]]</f>
        <v>0</v>
      </c>
      <c r="CQ173" s="378">
        <f>Table9[[#This Row],[R-B8]]-Table9[[#This Row],[B8]]</f>
        <v>0</v>
      </c>
      <c r="CR173" s="378">
        <f>Table9[[#This Row],[R-B9]]-Table9[[#This Row],[B9]]</f>
        <v>0</v>
      </c>
      <c r="CS173" s="378">
        <f>Table9[[#This Row],[R-B10]]-Table9[[#This Row],[B10]]</f>
        <v>0</v>
      </c>
      <c r="CT173" s="378">
        <f>Table9[[#This Row],[R-B11]]-Table9[[#This Row],[B11]]</f>
        <v>0</v>
      </c>
      <c r="CU173" s="378">
        <f>Table9[[#This Row],[R-B12]]-Table9[[#This Row],[B12]]</f>
        <v>1</v>
      </c>
      <c r="CV173" s="378">
        <f>Table9[[#This Row],[R-K1]]-Table9[[#This Row],[K1]]</f>
        <v>0</v>
      </c>
      <c r="CW173" s="378">
        <f>Table9[[#This Row],[R-K2]]-Table9[[#This Row],[K2]]</f>
        <v>0</v>
      </c>
      <c r="CX173" s="378">
        <f>Table9[[#This Row],[R-K3]]-Table9[[#This Row],[K3]]</f>
        <v>0</v>
      </c>
      <c r="CY173" s="378">
        <f>Table9[[#This Row],[R-K4]]-Table9[[#This Row],[K4]]</f>
        <v>1</v>
      </c>
      <c r="CZ173" s="378">
        <f>Table9[[#This Row],[R-K5]]-Table9[[#This Row],[K5]]</f>
        <v>1</v>
      </c>
      <c r="DA173" s="378">
        <f>Table9[[#This Row],[R-P1]]-Table9[[#This Row],[P1]]</f>
        <v>0</v>
      </c>
      <c r="DB173" s="378">
        <f>Table9[[#This Row],[R-P2]]-Table9[[#This Row],[P2]]</f>
        <v>0</v>
      </c>
      <c r="DC173" s="378">
        <f>Table9[[#This Row],[R-P3]]-Table9[[#This Row],[P3]]</f>
        <v>0</v>
      </c>
      <c r="DD173" s="378">
        <f>Table9[[#This Row],[R-P4]]-Table9[[#This Row],[P4]]</f>
        <v>0</v>
      </c>
      <c r="DE173" s="378">
        <f>Table9[[#This Row],[R-P5]]-Table9[[#This Row],[P5]]</f>
        <v>0</v>
      </c>
      <c r="DF173" s="378">
        <f>Table9[[#This Row],[R-E1]]-Table9[[#This Row],[E1]]</f>
        <v>0</v>
      </c>
      <c r="DG173" s="379">
        <f>Table9[[#This Row],[R-E2]]-Table9[[#This Row],[E2]]</f>
        <v>0</v>
      </c>
      <c r="DH173" s="323">
        <f>COUNTIF(Table9[[#This Row],[G-B1]:[G-B12]],"&lt;=0")/12*100</f>
        <v>91.666666666666657</v>
      </c>
      <c r="DI173" s="43">
        <f>COUNTIF(Table9[[#This Row],[G-K1]:[G-K5]],"&lt;=0")/5*100</f>
        <v>60</v>
      </c>
      <c r="DJ173" s="43">
        <f>COUNTIF(Table9[[#This Row],[G-P1]:[G-P5]],"&lt;=0")/5*100</f>
        <v>100</v>
      </c>
      <c r="DK173" s="43">
        <f>COUNTIF(Table9[[#This Row],[G-E1]:[G-E2]],"&lt;=0")/2*100</f>
        <v>100</v>
      </c>
      <c r="DL173" s="450">
        <f>IF(AE173="RDP",(COUNTIF(Table9[[#This Row],[G-B3]],"&lt;=0")+COUNTIF(Table9[[#This Row],[G-B4]],"&lt;=0")+COUNTIF(Table9[[#This Row],[G-B7]],"&lt;=0")+COUNTIF(Table9[[#This Row],[G-B11]],"&lt;=0")+COUNTIF(Table9[[#This Row],[G-K2]],"&lt;=0"))/5*100,IF(AE173="RMS",(COUNTIF(Table9[[#This Row],[G-B4]],"&lt;=0")+COUNTIF(Table9[[#This Row],[G-B5]],"&lt;=0")+COUNTIF(Table9[[#This Row],[G-B10]],"&lt;=0")+COUNTIF(Table9[[#This Row],[G-B12]],"&lt;=0")+COUNTIF(Table9[[#This Row],[G-K2]],"&lt;=0"))/5*100,IF(AE173="RSS",(COUNTIF(Table9[[#This Row],[G-B1]],"&lt;=0")+COUNTIF(Table9[[#This Row],[G-B2]],"&lt;=0")+COUNTIF(Table9[[#This Row],[G-B6]],"&lt;=0")+COUNTIF(Table9[[#This Row],[G-B11]],"&lt;=0")+COUNTIF(Table9[[#This Row],[G-B12]],"&lt;=0"))/5*100,0)))</f>
        <v>100</v>
      </c>
      <c r="DM173" s="42">
        <v>100</v>
      </c>
      <c r="DN173" s="42">
        <v>100</v>
      </c>
      <c r="DO173" s="42">
        <v>100</v>
      </c>
      <c r="DP173" s="42">
        <v>100</v>
      </c>
      <c r="DQ173" s="42">
        <v>100</v>
      </c>
      <c r="DR173" s="380">
        <v>100</v>
      </c>
      <c r="DS173" s="381">
        <v>80</v>
      </c>
      <c r="DT173" s="381">
        <v>100</v>
      </c>
      <c r="DU173" s="381">
        <v>100</v>
      </c>
      <c r="DV173" s="381">
        <v>100</v>
      </c>
      <c r="DW173" s="380">
        <v>75</v>
      </c>
      <c r="DX173" s="381">
        <v>60</v>
      </c>
      <c r="DY173" s="381">
        <v>60</v>
      </c>
      <c r="DZ173" s="381">
        <v>100</v>
      </c>
      <c r="EA173" s="382">
        <v>60</v>
      </c>
      <c r="EB173" s="335" t="s">
        <v>1133</v>
      </c>
      <c r="EC173" s="324" t="s">
        <v>544</v>
      </c>
      <c r="ED173" s="324" t="s">
        <v>1419</v>
      </c>
      <c r="EE173" s="397"/>
    </row>
    <row r="174" spans="2:135" ht="87.5" hidden="1" thickBot="1" x14ac:dyDescent="0.35">
      <c r="B174" s="282">
        <v>179</v>
      </c>
      <c r="C174" s="421" t="s">
        <v>134</v>
      </c>
      <c r="D174" s="305">
        <v>46085</v>
      </c>
      <c r="E174" s="312" t="s">
        <v>1420</v>
      </c>
      <c r="F174" s="304">
        <v>1059537</v>
      </c>
      <c r="G174" s="308">
        <f t="shared" ca="1" si="9"/>
        <v>50.672965116057846</v>
      </c>
      <c r="H174" s="283">
        <v>27820</v>
      </c>
      <c r="I174" s="304" t="s">
        <v>136</v>
      </c>
      <c r="J174" s="304" t="s">
        <v>1421</v>
      </c>
      <c r="K174" s="304" t="s">
        <v>138</v>
      </c>
      <c r="L174" s="304" t="s">
        <v>162</v>
      </c>
      <c r="M174" s="304"/>
      <c r="N174" s="304"/>
      <c r="O174" s="304" t="s">
        <v>183</v>
      </c>
      <c r="P174" s="306" t="s">
        <v>1422</v>
      </c>
      <c r="Q174" s="304" t="s">
        <v>144</v>
      </c>
      <c r="R174" s="304" t="s">
        <v>185</v>
      </c>
      <c r="S174" s="305">
        <v>43831</v>
      </c>
      <c r="T174" s="286">
        <f t="shared" ca="1" si="11"/>
        <v>6.802777777777778</v>
      </c>
      <c r="U174" s="304">
        <v>22</v>
      </c>
      <c r="V174" s="304" t="s">
        <v>186</v>
      </c>
      <c r="W174" s="307">
        <f ca="1">Table9[[#This Row],[Age]]-($T$1-Table9[[#This Row],[Date of Appointment to Current Grade]])/365</f>
        <v>46.030136986301372</v>
      </c>
      <c r="X174" s="309">
        <f ca="1">($T$1-Table9[[#This Row],[Date of Appointment to Current Grade]])/365</f>
        <v>4.6428281297564764</v>
      </c>
      <c r="Y174" s="305">
        <v>44621</v>
      </c>
      <c r="Z174" s="305" t="s">
        <v>187</v>
      </c>
      <c r="AA174" s="305">
        <v>45717</v>
      </c>
      <c r="AB174" s="309">
        <f ca="1">($T$1-Table9[[#This Row],[Date in Position]])/365</f>
        <v>1.6400884037290793</v>
      </c>
      <c r="AC174" s="304" t="s">
        <v>1423</v>
      </c>
      <c r="AD174" s="305">
        <v>44044</v>
      </c>
      <c r="AE174" s="304" t="s">
        <v>162</v>
      </c>
      <c r="AF174" s="304" t="s">
        <v>188</v>
      </c>
      <c r="AG174" s="47" t="s">
        <v>1424</v>
      </c>
      <c r="AH174" s="47" t="s">
        <v>1425</v>
      </c>
      <c r="AI174" s="47" t="s">
        <v>1426</v>
      </c>
      <c r="AJ174" s="48" t="s">
        <v>1427</v>
      </c>
      <c r="AK174" s="48" t="s">
        <v>1428</v>
      </c>
      <c r="AL174" s="42" t="s">
        <v>153</v>
      </c>
      <c r="AM174" s="334" t="s">
        <v>696</v>
      </c>
      <c r="AN174" s="313">
        <v>4</v>
      </c>
      <c r="AO174" s="304">
        <v>3</v>
      </c>
      <c r="AP174" s="304">
        <v>3</v>
      </c>
      <c r="AQ174" s="304">
        <v>3</v>
      </c>
      <c r="AR174" s="304">
        <v>3</v>
      </c>
      <c r="AS174" s="304">
        <v>4</v>
      </c>
      <c r="AT174" s="304">
        <v>3</v>
      </c>
      <c r="AU174" s="304">
        <v>3</v>
      </c>
      <c r="AV174" s="304">
        <v>3</v>
      </c>
      <c r="AW174" s="304">
        <v>2</v>
      </c>
      <c r="AX174" s="304">
        <v>3</v>
      </c>
      <c r="AY174" s="304">
        <v>2</v>
      </c>
      <c r="AZ174" s="304">
        <v>3</v>
      </c>
      <c r="BA174" s="304">
        <v>3</v>
      </c>
      <c r="BB174" s="304">
        <v>2</v>
      </c>
      <c r="BC174" s="304">
        <v>2</v>
      </c>
      <c r="BD174" s="304">
        <v>2</v>
      </c>
      <c r="BE174" s="304">
        <v>3</v>
      </c>
      <c r="BF174" s="304">
        <v>3</v>
      </c>
      <c r="BG174" s="304">
        <v>3</v>
      </c>
      <c r="BH174" s="304">
        <v>3</v>
      </c>
      <c r="BI174" s="304">
        <v>2</v>
      </c>
      <c r="BJ174" s="304">
        <v>2</v>
      </c>
      <c r="BK174" s="314">
        <v>1</v>
      </c>
      <c r="BL174" s="325">
        <f>IF(AND(All!$V174="P1",All!$AE174="RDP"),Ruler!E$6,IF(AND(All!$V174="P2",All!$AE174="RDP"),Ruler!E$7,IF(AND(All!$V174="P3",All!$AE174="RDP"),Ruler!E$8,IF(AND(All!$V174="P4",All!$AE174="RDP"),Ruler!E$9,IF(AND(All!$V174="P5",All!$AE174="RDP"),Ruler!E$10,IF(AND(All!$V174="P6",All!$AE174="RDP"),Ruler!E$11,IF(AND(All!$V174="P7",All!$AE174="RDP"),Ruler!E$12,IF(AND(All!$V174="P8",All!$AE174="RDP"),Ruler!E$13,IF(AND(All!$V174="P9",All!$AE174="RDP"),Ruler!E$14,IF(AND(All!$V174="P1",All!$AE174="RMS"),Ruler!E$6,IF(AND(All!$V174="P2",All!$AE174="RMS"),Ruler!E$15,IF(AND(All!$V174="P3",All!$AE174="RMS"),Ruler!E$16,IF(AND(All!$V174="P4",All!$AE174="RMS"),Ruler!E$17,IF(AND(All!$V174="P5",All!$AE174="RMS"),Ruler!E$18,IF(AND(All!$V174="P6",All!$AE174="RMS"),Ruler!E$19,IF(AND(All!$V174="P7",All!$AE174="RMS"),Ruler!E$20,IF(AND(All!$V174="P8",All!$AE174="RMS"),Ruler!E$21,IF(AND(All!$V174="P9",All!$AE174="RMS"),Ruler!E$22,IF(AND(All!$V174="P1",All!$AE174="RSS"),Ruler!E$6,IF(AND(All!$V174="P2",All!$AE174="RSS"),Ruler!E$23,IF(AND(All!$V174="P3",All!$AE174="RSS"),Ruler!E$24,IF(AND(All!$V174="P4",All!$AE174="RSS"),Ruler!E$25,IF(AND(All!$V174="P5",All!$AE174="RSS"),Ruler!E$26,IF(AND(All!$V174="P6",All!$AE174="RSS"),Ruler!E$27,IF(AND(All!$V174="P7",All!$AE174="RSS"),Ruler!E$28,IF(AND(All!$V174="P8",All!$AE174="RSS"),Ruler!E$29,IF(AND(All!$V174="P9",All!$AE174="RSS"),Ruler!E$30,0)))))))))))))))))))))))))))</f>
        <v>4</v>
      </c>
      <c r="BM174" s="325">
        <f>IF(AND(All!$V174="P1",All!$AE174="RDP"),Ruler!F$6,IF(AND(All!$V174="P2",All!$AE174="RDP"),Ruler!F$7,IF(AND(All!$V174="P3",All!$AE174="RDP"),Ruler!F$8,IF(AND(All!$V174="P4",All!$AE174="RDP"),Ruler!F$9,IF(AND(All!$V174="P5",All!$AE174="RDP"),Ruler!F$10,IF(AND(All!$V174="P6",All!$AE174="RDP"),Ruler!F$11,IF(AND(All!$V174="P7",All!$AE174="RDP"),Ruler!F$12,IF(AND(All!$V174="P8",All!$AE174="RDP"),Ruler!F$13,IF(AND(All!$V174="P9",All!$AE174="RDP"),Ruler!F$14,IF(AND(All!$V174="P1",All!$AE174="RMS"),Ruler!F$6,IF(AND(All!$V174="P2",All!$AE174="RMS"),Ruler!F$15,IF(AND(All!$V174="P3",All!$AE174="RMS"),Ruler!F$16,IF(AND(All!$V174="P4",All!$AE174="RMS"),Ruler!F$17,IF(AND(All!$V174="P5",All!$AE174="RMS"),Ruler!F$18,IF(AND(All!$V174="P6",All!$AE174="RMS"),Ruler!F$19,IF(AND(All!$V174="P7",All!$AE174="RMS"),Ruler!F$20,IF(AND(All!$V174="P8",All!$AE174="RMS"),Ruler!F$21,IF(AND(All!$V174="P9",All!$AE174="RMS"),Ruler!F$22,IF(AND(All!$V174="P1",All!$AE174="RSS"),Ruler!F$6,IF(AND(All!$V174="P2",All!$AE174="RSS"),Ruler!F$23,IF(AND(All!$V174="P3",All!$AE174="RSS"),Ruler!F$24,IF(AND(All!$V174="P4",All!$AE174="RSS"),Ruler!F$25,IF(AND(All!$V174="P5",All!$AE174="RSS"),Ruler!F$26,IF(AND(All!$V174="P6",All!$AE174="RSS"),Ruler!F$27,IF(AND(All!$V174="P7",All!$AE174="RSS"),Ruler!F$28,IF(AND(All!$V174="P8",All!$AE174="RSS"),Ruler!F$29,IF(AND(All!$V174="P9",All!$AE174="RSS"),Ruler!F$30,0)))))))))))))))))))))))))))</f>
        <v>4</v>
      </c>
      <c r="BN174" s="325">
        <f>IF(AND(All!$V174="P1",All!$AE174="RDP"),Ruler!G$6,IF(AND(All!$V174="P2",All!$AE174="RDP"),Ruler!G$7,IF(AND(All!$V174="P3",All!$AE174="RDP"),Ruler!G$8,IF(AND(All!$V174="P4",All!$AE174="RDP"),Ruler!G$9,IF(AND(All!$V174="P5",All!$AE174="RDP"),Ruler!G$10,IF(AND(All!$V174="P6",All!$AE174="RDP"),Ruler!G$11,IF(AND(All!$V174="P7",All!$AE174="RDP"),Ruler!G$12,IF(AND(All!$V174="P8",All!$AE174="RDP"),Ruler!G$13,IF(AND(All!$V174="P9",All!$AE174="RDP"),Ruler!G$14,IF(AND(All!$V174="P1",All!$AE174="RMS"),Ruler!G$6,IF(AND(All!$V174="P2",All!$AE174="RMS"),Ruler!G$15,IF(AND(All!$V174="P3",All!$AE174="RMS"),Ruler!G$16,IF(AND(All!$V174="P4",All!$AE174="RMS"),Ruler!G$17,IF(AND(All!$V174="P5",All!$AE174="RMS"),Ruler!G$18,IF(AND(All!$V174="P6",All!$AE174="RMS"),Ruler!G$19,IF(AND(All!$V174="P7",All!$AE174="RMS"),Ruler!G$20,IF(AND(All!$V174="P8",All!$AE174="RMS"),Ruler!G$21,IF(AND(All!$V174="P9",All!$AE174="RMS"),Ruler!G$22,IF(AND(All!$V174="P1",All!$AE174="RSS"),Ruler!G$6,IF(AND(All!$V174="P2",All!$AE174="RSS"),Ruler!G$23,IF(AND(All!$V174="P3",All!$AE174="RSS"),Ruler!G$24,IF(AND(All!$V174="P4",All!$AE174="RSS"),Ruler!G$25,IF(AND(All!$V174="P5",All!$AE174="RSS"),Ruler!G$26,IF(AND(All!$V174="P6",All!$AE174="RSS"),Ruler!G$27,IF(AND(All!$V174="P7",All!$AE174="RSS"),Ruler!G$28,IF(AND(All!$V174="P8",All!$AE174="RSS"),Ruler!G$29,IF(AND(All!$V174="P9",All!$AE174="RSS"),Ruler!G$30,0)))))))))))))))))))))))))))</f>
        <v>3</v>
      </c>
      <c r="BO174" s="325">
        <f>IF(AND(All!$V174="P1",All!$AE174="RDP"),Ruler!H$6,IF(AND(All!$V174="P2",All!$AE174="RDP"),Ruler!H$7,IF(AND(All!$V174="P3",All!$AE174="RDP"),Ruler!H$8,IF(AND(All!$V174="P4",All!$AE174="RDP"),Ruler!H$9,IF(AND(All!$V174="P5",All!$AE174="RDP"),Ruler!H$10,IF(AND(All!$V174="P6",All!$AE174="RDP"),Ruler!H$11,IF(AND(All!$V174="P7",All!$AE174="RDP"),Ruler!H$12,IF(AND(All!$V174="P8",All!$AE174="RDP"),Ruler!H$13,IF(AND(All!$V174="P9",All!$AE174="RDP"),Ruler!H$14,IF(AND(All!$V174="P1",All!$AE174="RMS"),Ruler!H$6,IF(AND(All!$V174="P2",All!$AE174="RMS"),Ruler!H$15,IF(AND(All!$V174="P3",All!$AE174="RMS"),Ruler!H$16,IF(AND(All!$V174="P4",All!$AE174="RMS"),Ruler!H$17,IF(AND(All!$V174="P5",All!$AE174="RMS"),Ruler!H$18,IF(AND(All!$V174="P6",All!$AE174="RMS"),Ruler!H$19,IF(AND(All!$V174="P7",All!$AE174="RMS"),Ruler!H$20,IF(AND(All!$V174="P8",All!$AE174="RMS"),Ruler!H$21,IF(AND(All!$V174="P9",All!$AE174="RMS"),Ruler!H$22,IF(AND(All!$V174="P1",All!$AE174="RSS"),Ruler!H$6,IF(AND(All!$V174="P2",All!$AE174="RSS"),Ruler!H$23,IF(AND(All!$V174="P3",All!$AE174="RSS"),Ruler!H$24,IF(AND(All!$V174="P4",All!$AE174="RSS"),Ruler!H$25,IF(AND(All!$V174="P5",All!$AE174="RSS"),Ruler!H$26,IF(AND(All!$V174="P6",All!$AE174="RSS"),Ruler!H$27,IF(AND(All!$V174="P7",All!$AE174="RSS"),Ruler!H$28,IF(AND(All!$V174="P8",All!$AE174="RSS"),Ruler!H$29,IF(AND(All!$V174="P9",All!$AE174="RSS"),Ruler!H$30,0)))))))))))))))))))))))))))</f>
        <v>3</v>
      </c>
      <c r="BP174" s="325">
        <f>IF(AND(All!$V174="P1",All!$AE174="RDP"),Ruler!I$6,IF(AND(All!$V174="P2",All!$AE174="RDP"),Ruler!I$7,IF(AND(All!$V174="P3",All!$AE174="RDP"),Ruler!I$8,IF(AND(All!$V174="P4",All!$AE174="RDP"),Ruler!I$9,IF(AND(All!$V174="P5",All!$AE174="RDP"),Ruler!I$10,IF(AND(All!$V174="P6",All!$AE174="RDP"),Ruler!I$11,IF(AND(All!$V174="P7",All!$AE174="RDP"),Ruler!I$12,IF(AND(All!$V174="P8",All!$AE174="RDP"),Ruler!I$13,IF(AND(All!$V174="P9",All!$AE174="RDP"),Ruler!I$14,IF(AND(All!$V174="P1",All!$AE174="RMS"),Ruler!I$6,IF(AND(All!$V174="P2",All!$AE174="RMS"),Ruler!I$15,IF(AND(All!$V174="P3",All!$AE174="RMS"),Ruler!I$16,IF(AND(All!$V174="P4",All!$AE174="RMS"),Ruler!I$17,IF(AND(All!$V174="P5",All!$AE174="RMS"),Ruler!I$18,IF(AND(All!$V174="P6",All!$AE174="RMS"),Ruler!I$19,IF(AND(All!$V174="P7",All!$AE174="RMS"),Ruler!I$20,IF(AND(All!$V174="P8",All!$AE174="RMS"),Ruler!I$21,IF(AND(All!$V174="P9",All!$AE174="RMS"),Ruler!I$22,IF(AND(All!$V174="P1",All!$AE174="RSS"),Ruler!I$6,IF(AND(All!$V174="P2",All!$AE174="RSS"),Ruler!I$23,IF(AND(All!$V174="P3",All!$AE174="RSS"),Ruler!I$24,IF(AND(All!$V174="P4",All!$AE174="RSS"),Ruler!I$25,IF(AND(All!$V174="P5",All!$AE174="RSS"),Ruler!I$26,IF(AND(All!$V174="P6",All!$AE174="RSS"),Ruler!I$27,IF(AND(All!$V174="P7",All!$AE174="RSS"),Ruler!I$28,IF(AND(All!$V174="P8",All!$AE174="RSS"),Ruler!I$29,IF(AND(All!$V174="P9",All!$AE174="RSS"),Ruler!I$30,0)))))))))))))))))))))))))))</f>
        <v>3</v>
      </c>
      <c r="BQ174" s="325">
        <f>IF(AND(All!$V174="P1",All!$AE174="RDP"),Ruler!J$6,IF(AND(All!$V174="P2",All!$AE174="RDP"),Ruler!J$7,IF(AND(All!$V174="P3",All!$AE174="RDP"),Ruler!J$8,IF(AND(All!$V174="P4",All!$AE174="RDP"),Ruler!J$9,IF(AND(All!$V174="P5",All!$AE174="RDP"),Ruler!J$10,IF(AND(All!$V174="P6",All!$AE174="RDP"),Ruler!J$11,IF(AND(All!$V174="P7",All!$AE174="RDP"),Ruler!J$12,IF(AND(All!$V174="P8",All!$AE174="RDP"),Ruler!J$13,IF(AND(All!$V174="P9",All!$AE174="RDP"),Ruler!J$14,IF(AND(All!$V174="P1",All!$AE174="RMS"),Ruler!J$6,IF(AND(All!$V174="P2",All!$AE174="RMS"),Ruler!J$15,IF(AND(All!$V174="P3",All!$AE174="RMS"),Ruler!J$16,IF(AND(All!$V174="P4",All!$AE174="RMS"),Ruler!J$17,IF(AND(All!$V174="P5",All!$AE174="RMS"),Ruler!J$18,IF(AND(All!$V174="P6",All!$AE174="RMS"),Ruler!J$19,IF(AND(All!$V174="P7",All!$AE174="RMS"),Ruler!J$20,IF(AND(All!$V174="P8",All!$AE174="RMS"),Ruler!J$21,IF(AND(All!$V174="P9",All!$AE174="RMS"),Ruler!J$22,IF(AND(All!$V174="P1",All!$AE174="RSS"),Ruler!J$6,IF(AND(All!$V174="P2",All!$AE174="RSS"),Ruler!J$23,IF(AND(All!$V174="P3",All!$AE174="RSS"),Ruler!J$24,IF(AND(All!$V174="P4",All!$AE174="RSS"),Ruler!J$25,IF(AND(All!$V174="P5",All!$AE174="RSS"),Ruler!J$26,IF(AND(All!$V174="P6",All!$AE174="RSS"),Ruler!J$27,IF(AND(All!$V174="P7",All!$AE174="RSS"),Ruler!J$28,IF(AND(All!$V174="P8",All!$AE174="RSS"),Ruler!J$29,IF(AND(All!$V174="P9",All!$AE174="RSS"),Ruler!J$30,0)))))))))))))))))))))))))))</f>
        <v>4</v>
      </c>
      <c r="BR174" s="325">
        <f>IF(AND(All!$V174="P1",All!$AE174="RDP"),Ruler!K$6,IF(AND(All!$V174="P2",All!$AE174="RDP"),Ruler!K$7,IF(AND(All!$V174="P3",All!$AE174="RDP"),Ruler!K$8,IF(AND(All!$V174="P4",All!$AE174="RDP"),Ruler!K$9,IF(AND(All!$V174="P5",All!$AE174="RDP"),Ruler!K$10,IF(AND(All!$V174="P6",All!$AE174="RDP"),Ruler!K$11,IF(AND(All!$V174="P7",All!$AE174="RDP"),Ruler!K$12,IF(AND(All!$V174="P8",All!$AE174="RDP"),Ruler!K$13,IF(AND(All!$V174="P9",All!$AE174="RDP"),Ruler!K$14,IF(AND(All!$V174="P1",All!$AE174="RMS"),Ruler!K$6,IF(AND(All!$V174="P2",All!$AE174="RMS"),Ruler!K$15,IF(AND(All!$V174="P3",All!$AE174="RMS"),Ruler!K$16,IF(AND(All!$V174="P4",All!$AE174="RMS"),Ruler!K$17,IF(AND(All!$V174="P5",All!$AE174="RMS"),Ruler!K$18,IF(AND(All!$V174="P6",All!$AE174="RMS"),Ruler!K$19,IF(AND(All!$V174="P7",All!$AE174="RMS"),Ruler!K$20,IF(AND(All!$V174="P8",All!$AE174="RMS"),Ruler!K$21,IF(AND(All!$V174="P9",All!$AE174="RMS"),Ruler!K$22,IF(AND(All!$V174="P1",All!$AE174="RSS"),Ruler!K$6,IF(AND(All!$V174="P2",All!$AE174="RSS"),Ruler!K$23,IF(AND(All!$V174="P3",All!$AE174="RSS"),Ruler!K$24,IF(AND(All!$V174="P4",All!$AE174="RSS"),Ruler!K$25,IF(AND(All!$V174="P5",All!$AE174="RSS"),Ruler!K$26,IF(AND(All!$V174="P6",All!$AE174="RSS"),Ruler!K$27,IF(AND(All!$V174="P7",All!$AE174="RSS"),Ruler!K$28,IF(AND(All!$V174="P8",All!$AE174="RSS"),Ruler!K$29,IF(AND(All!$V174="P9",All!$AE174="RSS"),Ruler!K$30,0)))))))))))))))))))))))))))</f>
        <v>4</v>
      </c>
      <c r="BS174" s="325">
        <f>IF(AND(All!$V174="P1",All!$AE174="RDP"),Ruler!L$6,IF(AND(All!$V174="P2",All!$AE174="RDP"),Ruler!L$7,IF(AND(All!$V174="P3",All!$AE174="RDP"),Ruler!L$8,IF(AND(All!$V174="P4",All!$AE174="RDP"),Ruler!L$9,IF(AND(All!$V174="P5",All!$AE174="RDP"),Ruler!L$10,IF(AND(All!$V174="P6",All!$AE174="RDP"),Ruler!L$11,IF(AND(All!$V174="P7",All!$AE174="RDP"),Ruler!L$12,IF(AND(All!$V174="P8",All!$AE174="RDP"),Ruler!L$13,IF(AND(All!$V174="P9",All!$AE174="RDP"),Ruler!L$14,IF(AND(All!$V174="P1",All!$AE174="RMS"),Ruler!L$6,IF(AND(All!$V174="P2",All!$AE174="RMS"),Ruler!L$15,IF(AND(All!$V174="P3",All!$AE174="RMS"),Ruler!L$16,IF(AND(All!$V174="P4",All!$AE174="RMS"),Ruler!L$17,IF(AND(All!$V174="P5",All!$AE174="RMS"),Ruler!L$18,IF(AND(All!$V174="P6",All!$AE174="RMS"),Ruler!L$19,IF(AND(All!$V174="P7",All!$AE174="RMS"),Ruler!L$20,IF(AND(All!$V174="P8",All!$AE174="RMS"),Ruler!L$21,IF(AND(All!$V174="P9",All!$AE174="RMS"),Ruler!L$22,IF(AND(All!$V174="P1",All!$AE174="RSS"),Ruler!L$6,IF(AND(All!$V174="P2",All!$AE174="RSS"),Ruler!L$23,IF(AND(All!$V174="P3",All!$AE174="RSS"),Ruler!L$24,IF(AND(All!$V174="P4",All!$AE174="RSS"),Ruler!L$25,IF(AND(All!$V174="P5",All!$AE174="RSS"),Ruler!L$26,IF(AND(All!$V174="P6",All!$AE174="RSS"),Ruler!L$27,IF(AND(All!$V174="P7",All!$AE174="RSS"),Ruler!L$28,IF(AND(All!$V174="P8",All!$AE174="RSS"),Ruler!L$29,IF(AND(All!$V174="P9",All!$AE174="RSS"),Ruler!L$30,0)))))))))))))))))))))))))))</f>
        <v>3</v>
      </c>
      <c r="BT174" s="325">
        <f>IF(AND(All!$V174="P1",All!$AE174="RDP"),Ruler!M$6,IF(AND(All!$V174="P2",All!$AE174="RDP"),Ruler!M$7,IF(AND(All!$V174="P3",All!$AE174="RDP"),Ruler!M$8,IF(AND(All!$V174="P4",All!$AE174="RDP"),Ruler!M$9,IF(AND(All!$V174="P5",All!$AE174="RDP"),Ruler!M$10,IF(AND(All!$V174="P6",All!$AE174="RDP"),Ruler!M$11,IF(AND(All!$V174="P7",All!$AE174="RDP"),Ruler!M$12,IF(AND(All!$V174="P8",All!$AE174="RDP"),Ruler!M$13,IF(AND(All!$V174="P9",All!$AE174="RDP"),Ruler!M$14,IF(AND(All!$V174="P1",All!$AE174="RMS"),Ruler!M$6,IF(AND(All!$V174="P2",All!$AE174="RMS"),Ruler!M$15,IF(AND(All!$V174="P3",All!$AE174="RMS"),Ruler!M$16,IF(AND(All!$V174="P4",All!$AE174="RMS"),Ruler!M$17,IF(AND(All!$V174="P5",All!$AE174="RMS"),Ruler!M$18,IF(AND(All!$V174="P6",All!$AE174="RMS"),Ruler!M$19,IF(AND(All!$V174="P7",All!$AE174="RMS"),Ruler!M$20,IF(AND(All!$V174="P8",All!$AE174="RMS"),Ruler!M$21,IF(AND(All!$V174="P9",All!$AE174="RMS"),Ruler!M$22,IF(AND(All!$V174="P1",All!$AE174="RSS"),Ruler!M$6,IF(AND(All!$V174="P2",All!$AE174="RSS"),Ruler!M$23,IF(AND(All!$V174="P3",All!$AE174="RSS"),Ruler!M$24,IF(AND(All!$V174="P4",All!$AE174="RSS"),Ruler!M$25,IF(AND(All!$V174="P5",All!$AE174="RSS"),Ruler!M$26,IF(AND(All!$V174="P6",All!$AE174="RSS"),Ruler!M$27,IF(AND(All!$V174="P7",All!$AE174="RSS"),Ruler!M$28,IF(AND(All!$V174="P8",All!$AE174="RSS"),Ruler!M$29,IF(AND(All!$V174="P9",All!$AE174="RSS"),Ruler!M$30,0)))))))))))))))))))))))))))</f>
        <v>3</v>
      </c>
      <c r="BU174" s="325">
        <f>IF(AND(All!$V174="P1",All!$AE174="RDP"),Ruler!N$6,IF(AND(All!$V174="P2",All!$AE174="RDP"),Ruler!N$7,IF(AND(All!$V174="P3",All!$AE174="RDP"),Ruler!N$8,IF(AND(All!$V174="P4",All!$AE174="RDP"),Ruler!N$9,IF(AND(All!$V174="P5",All!$AE174="RDP"),Ruler!N$10,IF(AND(All!$V174="P6",All!$AE174="RDP"),Ruler!N$11,IF(AND(All!$V174="P7",All!$AE174="RDP"),Ruler!N$12,IF(AND(All!$V174="P8",All!$AE174="RDP"),Ruler!N$13,IF(AND(All!$V174="P9",All!$AE174="RDP"),Ruler!N$14,IF(AND(All!$V174="P1",All!$AE174="RMS"),Ruler!N$6,IF(AND(All!$V174="P2",All!$AE174="RMS"),Ruler!N$15,IF(AND(All!$V174="P3",All!$AE174="RMS"),Ruler!N$16,IF(AND(All!$V174="P4",All!$AE174="RMS"),Ruler!N$17,IF(AND(All!$V174="P5",All!$AE174="RMS"),Ruler!N$18,IF(AND(All!$V174="P6",All!$AE174="RMS"),Ruler!N$19,IF(AND(All!$V174="P7",All!$AE174="RMS"),Ruler!N$20,IF(AND(All!$V174="P8",All!$AE174="RMS"),Ruler!N$21,IF(AND(All!$V174="P9",All!$AE174="RMS"),Ruler!N$22,IF(AND(All!$V174="P1",All!$AE174="RSS"),Ruler!N$6,IF(AND(All!$V174="P2",All!$AE174="RSS"),Ruler!N$23,IF(AND(All!$V174="P3",All!$AE174="RSS"),Ruler!N$24,IF(AND(All!$V174="P4",All!$AE174="RSS"),Ruler!N$25,IF(AND(All!$V174="P5",All!$AE174="RSS"),Ruler!N$26,IF(AND(All!$V174="P6",All!$AE174="RSS"),Ruler!N$27,IF(AND(All!$V174="P7",All!$AE174="RSS"),Ruler!N$28,IF(AND(All!$V174="P8",All!$AE174="RSS"),Ruler!N$29,IF(AND(All!$V174="P9",All!$AE174="RSS"),Ruler!N$30,0)))))))))))))))))))))))))))</f>
        <v>2</v>
      </c>
      <c r="BV174" s="325">
        <f>IF(AND(All!$V174="P1",All!$AE174="RDP"),Ruler!O$6,IF(AND(All!$V174="P2",All!$AE174="RDP"),Ruler!O$7,IF(AND(All!$V174="P3",All!$AE174="RDP"),Ruler!O$8,IF(AND(All!$V174="P4",All!$AE174="RDP"),Ruler!O$9,IF(AND(All!$V174="P5",All!$AE174="RDP"),Ruler!O$10,IF(AND(All!$V174="P6",All!$AE174="RDP"),Ruler!O$11,IF(AND(All!$V174="P7",All!$AE174="RDP"),Ruler!O$12,IF(AND(All!$V174="P8",All!$AE174="RDP"),Ruler!O$13,IF(AND(All!$V174="P9",All!$AE174="RDP"),Ruler!O$14,IF(AND(All!$V174="P1",All!$AE174="RMS"),Ruler!O$6,IF(AND(All!$V174="P2",All!$AE174="RMS"),Ruler!O$15,IF(AND(All!$V174="P3",All!$AE174="RMS"),Ruler!O$16,IF(AND(All!$V174="P4",All!$AE174="RMS"),Ruler!O$17,IF(AND(All!$V174="P5",All!$AE174="RMS"),Ruler!O$18,IF(AND(All!$V174="P6",All!$AE174="RMS"),Ruler!O$19,IF(AND(All!$V174="P7",All!$AE174="RMS"),Ruler!O$20,IF(AND(All!$V174="P8",All!$AE174="RMS"),Ruler!O$21,IF(AND(All!$V174="P9",All!$AE174="RMS"),Ruler!O$22,IF(AND(All!$V174="P1",All!$AE174="RSS"),Ruler!O$6,IF(AND(All!$V174="P2",All!$AE174="RSS"),Ruler!O$23,IF(AND(All!$V174="P3",All!$AE174="RSS"),Ruler!O$24,IF(AND(All!$V174="P4",All!$AE174="RSS"),Ruler!O$25,IF(AND(All!$V174="P5",All!$AE174="RSS"),Ruler!O$26,IF(AND(All!$V174="P6",All!$AE174="RSS"),Ruler!O$27,IF(AND(All!$V174="P7",All!$AE174="RSS"),Ruler!O$28,IF(AND(All!$V174="P8",All!$AE174="RSS"),Ruler!O$29,IF(AND(All!$V174="P9",All!$AE174="RSS"),Ruler!O$30,0)))))))))))))))))))))))))))</f>
        <v>4</v>
      </c>
      <c r="BW174" s="325">
        <f>IF(AND(All!$V174="P1",All!$AE174="RDP"),Ruler!P$6,IF(AND(All!$V174="P2",All!$AE174="RDP"),Ruler!P$7,IF(AND(All!$V174="P3",All!$AE174="RDP"),Ruler!P$8,IF(AND(All!$V174="P4",All!$AE174="RDP"),Ruler!P$9,IF(AND(All!$V174="P5",All!$AE174="RDP"),Ruler!P$10,IF(AND(All!$V174="P6",All!$AE174="RDP"),Ruler!P$11,IF(AND(All!$V174="P7",All!$AE174="RDP"),Ruler!P$12,IF(AND(All!$V174="P8",All!$AE174="RDP"),Ruler!P$13,IF(AND(All!$V174="P9",All!$AE174="RDP"),Ruler!P$14,IF(AND(All!$V174="P1",All!$AE174="RMS"),Ruler!P$6,IF(AND(All!$V174="P2",All!$AE174="RMS"),Ruler!P$15,IF(AND(All!$V174="P3",All!$AE174="RMS"),Ruler!P$16,IF(AND(All!$V174="P4",All!$AE174="RMS"),Ruler!P$17,IF(AND(All!$V174="P5",All!$AE174="RMS"),Ruler!P$18,IF(AND(All!$V174="P6",All!$AE174="RMS"),Ruler!P$19,IF(AND(All!$V174="P7",All!$AE174="RMS"),Ruler!P$20,IF(AND(All!$V174="P8",All!$AE174="RMS"),Ruler!P$21,IF(AND(All!$V174="P9",All!$AE174="RMS"),Ruler!P$22,IF(AND(All!$V174="P1",All!$AE174="RSS"),Ruler!P$6,IF(AND(All!$V174="P2",All!$AE174="RSS"),Ruler!P$23,IF(AND(All!$V174="P3",All!$AE174="RSS"),Ruler!P$24,IF(AND(All!$V174="P4",All!$AE174="RSS"),Ruler!P$25,IF(AND(All!$V174="P5",All!$AE174="RSS"),Ruler!P$26,IF(AND(All!$V174="P6",All!$AE174="RSS"),Ruler!P$27,IF(AND(All!$V174="P7",All!$AE174="RSS"),Ruler!P$28,IF(AND(All!$V174="P8",All!$AE174="RSS"),Ruler!P$29,IF(AND(All!$V174="P9",All!$AE174="RSS"),Ruler!P$30,0)))))))))))))))))))))))))))</f>
        <v>3</v>
      </c>
      <c r="BX174" s="325">
        <f>IF(AND(All!$V174="P1",All!$AE174="RDP"),Ruler!Q$6,IF(AND(All!$V174="P2",All!$AE174="RDP"),Ruler!Q$7,IF(AND(All!$V174="P3",All!$AE174="RDP"),Ruler!Q$8,IF(AND(All!$V174="P4",All!$AE174="RDP"),Ruler!Q$9,IF(AND(All!$V174="P5",All!$AE174="RDP"),Ruler!Q$10,IF(AND(All!$V174="P6",All!$AE174="RDP"),Ruler!Q$11,IF(AND(All!$V174="P7",All!$AE174="RDP"),Ruler!Q$12,IF(AND(All!$V174="P8",All!$AE174="RDP"),Ruler!Q$13,IF(AND(All!$V174="P9",All!$AE174="RDP"),Ruler!Q$14,IF(AND(All!$V174="P1",All!$AE174="RMS"),Ruler!Q$6,IF(AND(All!$V174="P2",All!$AE174="RMS"),Ruler!Q$15,IF(AND(All!$V174="P3",All!$AE174="RMS"),Ruler!Q$16,IF(AND(All!$V174="P4",All!$AE174="RMS"),Ruler!Q$17,IF(AND(All!$V174="P5",All!$AE174="RMS"),Ruler!Q$18,IF(AND(All!$V174="P6",All!$AE174="RMS"),Ruler!Q$19,IF(AND(All!$V174="P7",All!$AE174="RMS"),Ruler!Q$20,IF(AND(All!$V174="P8",All!$AE174="RMS"),Ruler!Q$21,IF(AND(All!$V174="P9",All!$AE174="RMS"),Ruler!Q$22,IF(AND(All!$V174="P1",All!$AE174="RSS"),Ruler!Q$6,IF(AND(All!$V174="P2",All!$AE174="RSS"),Ruler!Q$23,IF(AND(All!$V174="P3",All!$AE174="RSS"),Ruler!Q$24,IF(AND(All!$V174="P4",All!$AE174="RSS"),Ruler!Q$25,IF(AND(All!$V174="P5",All!$AE174="RSS"),Ruler!Q$26,IF(AND(All!$V174="P6",All!$AE174="RSS"),Ruler!Q$27,IF(AND(All!$V174="P7",All!$AE174="RSS"),Ruler!Q$28,IF(AND(All!$V174="P8",All!$AE174="RSS"),Ruler!Q$29,IF(AND(All!$V174="P9",All!$AE174="RSS"),Ruler!Q$30,0)))))))))))))))))))))))))))</f>
        <v>3</v>
      </c>
      <c r="BY174" s="325">
        <f>IF(AND(All!$V174="P1",All!$AE174="RDP"),Ruler!R$6,IF(AND(All!$V174="P2",All!$AE174="RDP"),Ruler!R$7,IF(AND(All!$V174="P3",All!$AE174="RDP"),Ruler!R$8,IF(AND(All!$V174="P4",All!$AE174="RDP"),Ruler!R$9,IF(AND(All!$V174="P5",All!$AE174="RDP"),Ruler!R$10,IF(AND(All!$V174="P6",All!$AE174="RDP"),Ruler!R$11,IF(AND(All!$V174="P7",All!$AE174="RDP"),Ruler!R$12,IF(AND(All!$V174="P8",All!$AE174="RDP"),Ruler!R$13,IF(AND(All!$V174="P9",All!$AE174="RDP"),Ruler!R$14,IF(AND(All!$V174="P1",All!$AE174="RMS"),Ruler!R$6,IF(AND(All!$V174="P2",All!$AE174="RMS"),Ruler!R$15,IF(AND(All!$V174="P3",All!$AE174="RMS"),Ruler!R$16,IF(AND(All!$V174="P4",All!$AE174="RMS"),Ruler!R$17,IF(AND(All!$V174="P5",All!$AE174="RMS"),Ruler!R$18,IF(AND(All!$V174="P6",All!$AE174="RMS"),Ruler!R$19,IF(AND(All!$V174="P7",All!$AE174="RMS"),Ruler!R$20,IF(AND(All!$V174="P8",All!$AE174="RMS"),Ruler!R$21,IF(AND(All!$V174="P9",All!$AE174="RMS"),Ruler!R$22,IF(AND(All!$V174="P1",All!$AE174="RSS"),Ruler!R$6,IF(AND(All!$V174="P2",All!$AE174="RSS"),Ruler!R$23,IF(AND(All!$V174="P3",All!$AE174="RSS"),Ruler!R$24,IF(AND(All!$V174="P4",All!$AE174="RSS"),Ruler!R$25,IF(AND(All!$V174="P5",All!$AE174="RSS"),Ruler!R$26,IF(AND(All!$V174="P6",All!$AE174="RSS"),Ruler!R$27,IF(AND(All!$V174="P7",All!$AE174="RSS"),Ruler!R$28,IF(AND(All!$V174="P8",All!$AE174="RSS"),Ruler!R$29,IF(AND(All!$V174="P9",All!$AE174="RSS"),Ruler!R$30,0)))))))))))))))))))))))))))</f>
        <v>3</v>
      </c>
      <c r="BZ174" s="325">
        <f>IF(AND(All!$V174="P1",All!$AE174="RDP"),Ruler!S$6,IF(AND(All!$V174="P2",All!$AE174="RDP"),Ruler!S$7,IF(AND(All!$V174="P3",All!$AE174="RDP"),Ruler!S$8,IF(AND(All!$V174="P4",All!$AE174="RDP"),Ruler!S$9,IF(AND(All!$V174="P5",All!$AE174="RDP"),Ruler!S$10,IF(AND(All!$V174="P6",All!$AE174="RDP"),Ruler!S$11,IF(AND(All!$V174="P7",All!$AE174="RDP"),Ruler!S$12,IF(AND(All!$V174="P8",All!$AE174="RDP"),Ruler!S$13,IF(AND(All!$V174="P9",All!$AE174="RDP"),Ruler!S$14,IF(AND(All!$V174="P1",All!$AE174="RMS"),Ruler!S$6,IF(AND(All!$V174="P2",All!$AE174="RMS"),Ruler!S$15,IF(AND(All!$V174="P3",All!$AE174="RMS"),Ruler!S$16,IF(AND(All!$V174="P4",All!$AE174="RMS"),Ruler!S$17,IF(AND(All!$V174="P5",All!$AE174="RMS"),Ruler!S$18,IF(AND(All!$V174="P6",All!$AE174="RMS"),Ruler!S$19,IF(AND(All!$V174="P7",All!$AE174="RMS"),Ruler!S$20,IF(AND(All!$V174="P8",All!$AE174="RMS"),Ruler!S$21,IF(AND(All!$V174="P9",All!$AE174="RMS"),Ruler!S$22,IF(AND(All!$V174="P1",All!$AE174="RSS"),Ruler!S$6,IF(AND(All!$V174="P2",All!$AE174="RSS"),Ruler!S$23,IF(AND(All!$V174="P3",All!$AE174="RSS"),Ruler!S$24,IF(AND(All!$V174="P4",All!$AE174="RSS"),Ruler!S$25,IF(AND(All!$V174="P5",All!$AE174="RSS"),Ruler!S$26,IF(AND(All!$V174="P6",All!$AE174="RSS"),Ruler!S$27,IF(AND(All!$V174="P7",All!$AE174="RSS"),Ruler!S$28,IF(AND(All!$V174="P8",All!$AE174="RSS"),Ruler!S$29,IF(AND(All!$V174="P9",All!$AE174="RSS"),Ruler!S$30,0)))))))))))))))))))))))))))</f>
        <v>3</v>
      </c>
      <c r="CA174" s="325">
        <f>IF(AND(All!$V174="P1",All!$AE174="RDP"),Ruler!T$6,IF(AND(All!$V174="P2",All!$AE174="RDP"),Ruler!T$7,IF(AND(All!$V174="P3",All!$AE174="RDP"),Ruler!T$8,IF(AND(All!$V174="P4",All!$AE174="RDP"),Ruler!T$9,IF(AND(All!$V174="P5",All!$AE174="RDP"),Ruler!T$10,IF(AND(All!$V174="P6",All!$AE174="RDP"),Ruler!T$11,IF(AND(All!$V174="P7",All!$AE174="RDP"),Ruler!T$12,IF(AND(All!$V174="P8",All!$AE174="RDP"),Ruler!T$13,IF(AND(All!$V174="P9",All!$AE174="RDP"),Ruler!T$14,IF(AND(All!$V174="P1",All!$AE174="RMS"),Ruler!T$6,IF(AND(All!$V174="P2",All!$AE174="RMS"),Ruler!T$15,IF(AND(All!$V174="P3",All!$AE174="RMS"),Ruler!T$16,IF(AND(All!$V174="P4",All!$AE174="RMS"),Ruler!T$17,IF(AND(All!$V174="P5",All!$AE174="RMS"),Ruler!T$18,IF(AND(All!$V174="P6",All!$AE174="RMS"),Ruler!T$19,IF(AND(All!$V174="P7",All!$AE174="RMS"),Ruler!T$20,IF(AND(All!$V174="P8",All!$AE174="RMS"),Ruler!T$21,IF(AND(All!$V174="P9",All!$AE174="RMS"),Ruler!T$22,IF(AND(All!$V174="P1",All!$AE174="RSS"),Ruler!T$6,IF(AND(All!$V174="P2",All!$AE174="RSS"),Ruler!T$23,IF(AND(All!$V174="P3",All!$AE174="RSS"),Ruler!T$24,IF(AND(All!$V174="P4",All!$AE174="RSS"),Ruler!T$25,IF(AND(All!$V174="P5",All!$AE174="RSS"),Ruler!T$26,IF(AND(All!$V174="P6",All!$AE174="RSS"),Ruler!T$27,IF(AND(All!$V174="P7",All!$AE174="RSS"),Ruler!T$28,IF(AND(All!$V174="P8",All!$AE174="RSS"),Ruler!T$29,IF(AND(All!$V174="P9",All!$AE174="RSS"),Ruler!T$30,0)))))))))))))))))))))))))))</f>
        <v>2</v>
      </c>
      <c r="CB174" s="325">
        <f>IF(AND(All!$V174="P1",All!$AE174="RDP"),Ruler!U$6,IF(AND(All!$V174="P2",All!$AE174="RDP"),Ruler!U$7,IF(AND(All!$V174="P3",All!$AE174="RDP"),Ruler!U$8,IF(AND(All!$V174="P4",All!$AE174="RDP"),Ruler!U$9,IF(AND(All!$V174="P5",All!$AE174="RDP"),Ruler!U$10,IF(AND(All!$V174="P6",All!$AE174="RDP"),Ruler!U$11,IF(AND(All!$V174="P7",All!$AE174="RDP"),Ruler!U$12,IF(AND(All!$V174="P8",All!$AE174="RDP"),Ruler!U$13,IF(AND(All!$V174="P9",All!$AE174="RDP"),Ruler!U$14,IF(AND(All!$V174="P1",All!$AE174="RMS"),Ruler!U$6,IF(AND(All!$V174="P2",All!$AE174="RMS"),Ruler!U$15,IF(AND(All!$V174="P3",All!$AE174="RMS"),Ruler!U$16,IF(AND(All!$V174="P4",All!$AE174="RMS"),Ruler!U$17,IF(AND(All!$V174="P5",All!$AE174="RMS"),Ruler!U$18,IF(AND(All!$V174="P6",All!$AE174="RMS"),Ruler!U$19,IF(AND(All!$V174="P7",All!$AE174="RMS"),Ruler!U$20,IF(AND(All!$V174="P8",All!$AE174="RMS"),Ruler!U$21,IF(AND(All!$V174="P9",All!$AE174="RMS"),Ruler!U$22,IF(AND(All!$V174="P1",All!$AE174="RSS"),Ruler!U$6,IF(AND(All!$V174="P2",All!$AE174="RSS"),Ruler!U$23,IF(AND(All!$V174="P3",All!$AE174="RSS"),Ruler!U$24,IF(AND(All!$V174="P4",All!$AE174="RSS"),Ruler!U$25,IF(AND(All!$V174="P5",All!$AE174="RSS"),Ruler!U$26,IF(AND(All!$V174="P6",All!$AE174="RSS"),Ruler!U$27,IF(AND(All!$V174="P7",All!$AE174="RSS"),Ruler!U$28,IF(AND(All!$V174="P8",All!$AE174="RSS"),Ruler!U$29,IF(AND(All!$V174="P9",All!$AE174="RSS"),Ruler!U$30,0)))))))))))))))))))))))))))</f>
        <v>3</v>
      </c>
      <c r="CC174" s="325">
        <f>IF(AND(All!$V174="P1",All!$AE174="RDP"),Ruler!V$6,IF(AND(All!$V174="P2",All!$AE174="RDP"),Ruler!V$7,IF(AND(All!$V174="P3",All!$AE174="RDP"),Ruler!V$8,IF(AND(All!$V174="P4",All!$AE174="RDP"),Ruler!V$9,IF(AND(All!$V174="P5",All!$AE174="RDP"),Ruler!V$10,IF(AND(All!$V174="P6",All!$AE174="RDP"),Ruler!V$11,IF(AND(All!$V174="P7",All!$AE174="RDP"),Ruler!V$12,IF(AND(All!$V174="P8",All!$AE174="RDP"),Ruler!V$13,IF(AND(All!$V174="P9",All!$AE174="RDP"),Ruler!V$14,IF(AND(All!$V174="P1",All!$AE174="RMS"),Ruler!V$6,IF(AND(All!$V174="P2",All!$AE174="RMS"),Ruler!V$15,IF(AND(All!$V174="P3",All!$AE174="RMS"),Ruler!V$16,IF(AND(All!$V174="P4",All!$AE174="RMS"),Ruler!V$17,IF(AND(All!$V174="P5",All!$AE174="RMS"),Ruler!V$18,IF(AND(All!$V174="P6",All!$AE174="RMS"),Ruler!V$19,IF(AND(All!$V174="P7",All!$AE174="RMS"),Ruler!V$20,IF(AND(All!$V174="P8",All!$AE174="RMS"),Ruler!V$21,IF(AND(All!$V174="P9",All!$AE174="RMS"),Ruler!V$22,IF(AND(All!$V174="P1",All!$AE174="RSS"),Ruler!V$6,IF(AND(All!$V174="P2",All!$AE174="RSS"),Ruler!V$23,IF(AND(All!$V174="P3",All!$AE174="RSS"),Ruler!V$24,IF(AND(All!$V174="P4",All!$AE174="RSS"),Ruler!V$25,IF(AND(All!$V174="P5",All!$AE174="RSS"),Ruler!V$26,IF(AND(All!$V174="P6",All!$AE174="RSS"),Ruler!V$27,IF(AND(All!$V174="P7",All!$AE174="RSS"),Ruler!V$28,IF(AND(All!$V174="P8",All!$AE174="RSS"),Ruler!V$29,IF(AND(All!$V174="P9",All!$AE174="RSS"),Ruler!V$30,0)))))))))))))))))))))))))))</f>
        <v>3</v>
      </c>
      <c r="CD174" s="325">
        <f>IF(AND(All!$V174="P1",All!$AE174="RDP"),Ruler!W$6,IF(AND(All!$V174="P2",All!$AE174="RDP"),Ruler!W$7,IF(AND(All!$V174="P3",All!$AE174="RDP"),Ruler!W$8,IF(AND(All!$V174="P4",All!$AE174="RDP"),Ruler!W$9,IF(AND(All!$V174="P5",All!$AE174="RDP"),Ruler!W$10,IF(AND(All!$V174="P6",All!$AE174="RDP"),Ruler!W$11,IF(AND(All!$V174="P7",All!$AE174="RDP"),Ruler!W$12,IF(AND(All!$V174="P8",All!$AE174="RDP"),Ruler!W$13,IF(AND(All!$V174="P9",All!$AE174="RDP"),Ruler!W$14,IF(AND(All!$V174="P1",All!$AE174="RMS"),Ruler!W$6,IF(AND(All!$V174="P2",All!$AE174="RMS"),Ruler!W$15,IF(AND(All!$V174="P3",All!$AE174="RMS"),Ruler!W$16,IF(AND(All!$V174="P4",All!$AE174="RMS"),Ruler!W$17,IF(AND(All!$V174="P5",All!$AE174="RMS"),Ruler!W$18,IF(AND(All!$V174="P6",All!$AE174="RMS"),Ruler!W$19,IF(AND(All!$V174="P7",All!$AE174="RMS"),Ruler!W$20,IF(AND(All!$V174="P8",All!$AE174="RMS"),Ruler!W$21,IF(AND(All!$V174="P9",All!$AE174="RMS"),Ruler!W$22,IF(AND(All!$V174="P1",All!$AE174="RSS"),Ruler!W$6,IF(AND(All!$V174="P2",All!$AE174="RSS"),Ruler!W$23,IF(AND(All!$V174="P3",All!$AE174="RSS"),Ruler!W$24,IF(AND(All!$V174="P4",All!$AE174="RSS"),Ruler!W$25,IF(AND(All!$V174="P5",All!$AE174="RSS"),Ruler!W$26,IF(AND(All!$V174="P6",All!$AE174="RSS"),Ruler!W$27,IF(AND(All!$V174="P7",All!$AE174="RSS"),Ruler!W$28,IF(AND(All!$V174="P8",All!$AE174="RSS"),Ruler!W$29,IF(AND(All!$V174="P9",All!$AE174="RSS"),Ruler!W$30,0)))))))))))))))))))))))))))</f>
        <v>2</v>
      </c>
      <c r="CE174" s="325">
        <f>IF(AND(All!$V174="P1",All!$AE174="RDP"),Ruler!X$6,IF(AND(All!$V174="P2",All!$AE174="RDP"),Ruler!X$7,IF(AND(All!$V174="P3",All!$AE174="RDP"),Ruler!X$8,IF(AND(All!$V174="P4",All!$AE174="RDP"),Ruler!X$9,IF(AND(All!$V174="P5",All!$AE174="RDP"),Ruler!X$10,IF(AND(All!$V174="P6",All!$AE174="RDP"),Ruler!X$11,IF(AND(All!$V174="P7",All!$AE174="RDP"),Ruler!X$12,IF(AND(All!$V174="P8",All!$AE174="RDP"),Ruler!X$13,IF(AND(All!$V174="P9",All!$AE174="RDP"),Ruler!X$14,IF(AND(All!$V174="P1",All!$AE174="RMS"),Ruler!X$6,IF(AND(All!$V174="P2",All!$AE174="RMS"),Ruler!X$15,IF(AND(All!$V174="P3",All!$AE174="RMS"),Ruler!X$16,IF(AND(All!$V174="P4",All!$AE174="RMS"),Ruler!X$17,IF(AND(All!$V174="P5",All!$AE174="RMS"),Ruler!X$18,IF(AND(All!$V174="P6",All!$AE174="RMS"),Ruler!X$19,IF(AND(All!$V174="P7",All!$AE174="RMS"),Ruler!X$20,IF(AND(All!$V174="P8",All!$AE174="RMS"),Ruler!X$21,IF(AND(All!$V174="P9",All!$AE174="RMS"),Ruler!X$22,IF(AND(All!$V174="P1",All!$AE174="RSS"),Ruler!X$6,IF(AND(All!$V174="P2",All!$AE174="RSS"),Ruler!X$23,IF(AND(All!$V174="P3",All!$AE174="RSS"),Ruler!X$24,IF(AND(All!$V174="P4",All!$AE174="RSS"),Ruler!X$25,IF(AND(All!$V174="P5",All!$AE174="RSS"),Ruler!X$26,IF(AND(All!$V174="P6",All!$AE174="RSS"),Ruler!X$27,IF(AND(All!$V174="P7",All!$AE174="RSS"),Ruler!X$28,IF(AND(All!$V174="P8",All!$AE174="RSS"),Ruler!X$29,IF(AND(All!$V174="P9",All!$AE174="RSS"),Ruler!X$30,0)))))))))))))))))))))))))))</f>
        <v>2</v>
      </c>
      <c r="CF174" s="325">
        <f>IF(AND(All!$V174="P1",All!$AE174="RDP"),Ruler!Y$6,IF(AND(All!$V174="P2",All!$AE174="RDP"),Ruler!Y$7,IF(AND(All!$V174="P3",All!$AE174="RDP"),Ruler!Y$8,IF(AND(All!$V174="P4",All!$AE174="RDP"),Ruler!Y$9,IF(AND(All!$V174="P5",All!$AE174="RDP"),Ruler!Y$10,IF(AND(All!$V174="P6",All!$AE174="RDP"),Ruler!Y$11,IF(AND(All!$V174="P7",All!$AE174="RDP"),Ruler!Y$12,IF(AND(All!$V174="P8",All!$AE174="RDP"),Ruler!Y$13,IF(AND(All!$V174="P9",All!$AE174="RDP"),Ruler!Y$14,IF(AND(All!$V174="P1",All!$AE174="RMS"),Ruler!Y$6,IF(AND(All!$V174="P2",All!$AE174="RMS"),Ruler!Y$15,IF(AND(All!$V174="P3",All!$AE174="RMS"),Ruler!Y$16,IF(AND(All!$V174="P4",All!$AE174="RMS"),Ruler!Y$17,IF(AND(All!$V174="P5",All!$AE174="RMS"),Ruler!Y$18,IF(AND(All!$V174="P6",All!$AE174="RMS"),Ruler!Y$19,IF(AND(All!$V174="P7",All!$AE174="RMS"),Ruler!Y$20,IF(AND(All!$V174="P8",All!$AE174="RMS"),Ruler!Y$21,IF(AND(All!$V174="P9",All!$AE174="RMS"),Ruler!Y$22,IF(AND(All!$V174="P1",All!$AE174="RSS"),Ruler!Y$6,IF(AND(All!$V174="P2",All!$AE174="RSS"),Ruler!Y$23,IF(AND(All!$V174="P3",All!$AE174="RSS"),Ruler!Y$24,IF(AND(All!$V174="P4",All!$AE174="RSS"),Ruler!Y$25,IF(AND(All!$V174="P5",All!$AE174="RSS"),Ruler!Y$26,IF(AND(All!$V174="P6",All!$AE174="RSS"),Ruler!Y$27,IF(AND(All!$V174="P7",All!$AE174="RSS"),Ruler!Y$28,IF(AND(All!$V174="P8",All!$AE174="RSS"),Ruler!Y$29,IF(AND(All!$V174="P9",All!$AE174="RSS"),Ruler!Y$30,0)))))))))))))))))))))))))))</f>
        <v>2</v>
      </c>
      <c r="CG174" s="325">
        <f>IF(AND(All!$V174="P1",All!$AE174="RDP"),Ruler!Z$6,IF(AND(All!$V174="P2",All!$AE174="RDP"),Ruler!Z$7,IF(AND(All!$V174="P3",All!$AE174="RDP"),Ruler!Z$8,IF(AND(All!$V174="P4",All!$AE174="RDP"),Ruler!Z$9,IF(AND(All!$V174="P5",All!$AE174="RDP"),Ruler!Z$10,IF(AND(All!$V174="P6",All!$AE174="RDP"),Ruler!Z$11,IF(AND(All!$V174="P7",All!$AE174="RDP"),Ruler!Z$12,IF(AND(All!$V174="P8",All!$AE174="RDP"),Ruler!Z$13,IF(AND(All!$V174="P9",All!$AE174="RDP"),Ruler!Z$14,IF(AND(All!$V174="P1",All!$AE174="RMS"),Ruler!Z$6,IF(AND(All!$V174="P2",All!$AE174="RMS"),Ruler!Z$15,IF(AND(All!$V174="P3",All!$AE174="RMS"),Ruler!Z$16,IF(AND(All!$V174="P4",All!$AE174="RMS"),Ruler!Z$17,IF(AND(All!$V174="P5",All!$AE174="RMS"),Ruler!Z$18,IF(AND(All!$V174="P6",All!$AE174="RMS"),Ruler!Z$19,IF(AND(All!$V174="P7",All!$AE174="RMS"),Ruler!Z$20,IF(AND(All!$V174="P8",All!$AE174="RMS"),Ruler!Z$21,IF(AND(All!$V174="P9",All!$AE174="RMS"),Ruler!Z$22,IF(AND(All!$V174="P1",All!$AE174="RSS"),Ruler!Z$6,IF(AND(All!$V174="P2",All!$AE174="RSS"),Ruler!Z$23,IF(AND(All!$V174="P3",All!$AE174="RSS"),Ruler!Z$24,IF(AND(All!$V174="P4",All!$AE174="RSS"),Ruler!Z$25,IF(AND(All!$V174="P5",All!$AE174="RSS"),Ruler!Z$26,IF(AND(All!$V174="P6",All!$AE174="RSS"),Ruler!Z$27,IF(AND(All!$V174="P7",All!$AE174="RSS"),Ruler!Z$28,IF(AND(All!$V174="P8",All!$AE174="RSS"),Ruler!Z$29,IF(AND(All!$V174="P9",All!$AE174="RSS"),Ruler!Z$30,0)))))))))))))))))))))))))))</f>
        <v>2</v>
      </c>
      <c r="CH174" s="325">
        <f>IF(AND(All!$V174="P1",All!$AE174="RDP"),Ruler!AA$6,IF(AND(All!$V174="P2",All!$AE174="RDP"),Ruler!AA$7,IF(AND(All!$V174="P3",All!$AE174="RDP"),Ruler!AA$8,IF(AND(All!$V174="P4",All!$AE174="RDP"),Ruler!AA$9,IF(AND(All!$V174="P5",All!$AE174="RDP"),Ruler!AA$10,IF(AND(All!$V174="P6",All!$AE174="RDP"),Ruler!AA$11,IF(AND(All!$V174="P7",All!$AE174="RDP"),Ruler!AA$12,IF(AND(All!$V174="P8",All!$AE174="RDP"),Ruler!AA$13,IF(AND(All!$V174="P9",All!$AE174="RDP"),Ruler!AA$14,IF(AND(All!$V174="P1",All!$AE174="RMS"),Ruler!AA$6,IF(AND(All!$V174="P2",All!$AE174="RMS"),Ruler!AA$15,IF(AND(All!$V174="P3",All!$AE174="RMS"),Ruler!AA$16,IF(AND(All!$V174="P4",All!$AE174="RMS"),Ruler!AA$17,IF(AND(All!$V174="P5",All!$AE174="RMS"),Ruler!AA$18,IF(AND(All!$V174="P6",All!$AE174="RMS"),Ruler!AA$19,IF(AND(All!$V174="P7",All!$AE174="RMS"),Ruler!AA$20,IF(AND(All!$V174="P8",All!$AE174="RMS"),Ruler!AA$21,IF(AND(All!$V174="P9",All!$AE174="RMS"),Ruler!AA$22,IF(AND(All!$V174="P1",All!$AE174="RSS"),Ruler!AA$6,IF(AND(All!$V174="P2",All!$AE174="RSS"),Ruler!AA$23,IF(AND(All!$V174="P3",All!$AE174="RSS"),Ruler!AA$24,IF(AND(All!$V174="P4",All!$AE174="RSS"),Ruler!AA$25,IF(AND(All!$V174="P5",All!$AE174="RSS"),Ruler!AA$26,IF(AND(All!$V174="P6",All!$AE174="RSS"),Ruler!AA$27,IF(AND(All!$V174="P7",All!$AE174="RSS"),Ruler!AA$28,IF(AND(All!$V174="P8",All!$AE174="RSS"),Ruler!AA$29,IF(AND(All!$V174="P9",All!$AE174="RSS"),Ruler!AA$30,0)))))))))))))))))))))))))))</f>
        <v>2</v>
      </c>
      <c r="CI174" s="325">
        <f>IF(AND(All!$V174="P1",All!$AE174="RDP"),Ruler!AB$6,IF(AND(All!$V174="P2",All!$AE174="RDP"),Ruler!AB$7,IF(AND(All!$V174="P3",All!$AE174="RDP"),Ruler!AB$8,IF(AND(All!$V174="P4",All!$AE174="RDP"),Ruler!AB$9,IF(AND(All!$V174="P5",All!$AE174="RDP"),Ruler!AB$10,IF(AND(All!$V174="P6",All!$AE174="RDP"),Ruler!AB$11,IF(AND(All!$V174="P7",All!$AE174="RDP"),Ruler!AB$12,IF(AND(All!$V174="P8",All!$AE174="RDP"),Ruler!AB$13,IF(AND(All!$V174="P9",All!$AE174="RDP"),Ruler!AB$14,IF(AND(All!$V174="P1",All!$AE174="RMS"),Ruler!AB$6,IF(AND(All!$V174="P2",All!$AE174="RMS"),Ruler!AB$15,IF(AND(All!$V174="P3",All!$AE174="RMS"),Ruler!AB$16,IF(AND(All!$V174="P4",All!$AE174="RMS"),Ruler!AB$17,IF(AND(All!$V174="P5",All!$AE174="RMS"),Ruler!AB$18,IF(AND(All!$V174="P6",All!$AE174="RMS"),Ruler!AB$19,IF(AND(All!$V174="P7",All!$AE174="RMS"),Ruler!AB$20,IF(AND(All!$V174="P8",All!$AE174="RMS"),Ruler!AB$21,IF(AND(All!$V174="P9",All!$AE174="RMS"),Ruler!AB$22,IF(AND(All!$V174="P1",All!$AE174="RSS"),Ruler!AB$6,IF(AND(All!$V174="P2",All!$AE174="RSS"),Ruler!AB$23,IF(AND(All!$V174="P3",All!$AE174="RSS"),Ruler!AB$24,IF(AND(All!$V174="P4",All!$AE174="RSS"),Ruler!AB$25,IF(AND(All!$V174="P5",All!$AE174="RSS"),Ruler!AB$26,IF(AND(All!$V174="P6",All!$AE174="RSS"),Ruler!AB$27,IF(AND(All!$V174="P7",All!$AE174="RSS"),Ruler!AB$28,IF(AND(All!$V174="P8",All!$AE174="RSS"),Ruler!AB$29,IF(AND(All!$V174="P9",All!$AE174="RSS"),Ruler!AB$30,0)))))))))))))))))))))))))))</f>
        <v>2</v>
      </c>
      <c r="CJ174" s="377">
        <f>Table9[[#This Row],[R-B1]]-Table9[[#This Row],[B1]]</f>
        <v>0</v>
      </c>
      <c r="CK174" s="378">
        <f>Table9[[#This Row],[R-B2]]-Table9[[#This Row],[B2]]</f>
        <v>1</v>
      </c>
      <c r="CL174" s="378">
        <f>Table9[[#This Row],[R-B3]]-Table9[[#This Row],[B3]]</f>
        <v>0</v>
      </c>
      <c r="CM174" s="378">
        <f>Table9[[#This Row],[R-B4]]-Table9[[#This Row],[B4]]</f>
        <v>0</v>
      </c>
      <c r="CN174" s="378">
        <f>Table9[[#This Row],[R-B5]]-Table9[[#This Row],[B5]]</f>
        <v>0</v>
      </c>
      <c r="CO174" s="378">
        <f>Table9[[#This Row],[R-B6]]-Table9[[#This Row],[B6]]</f>
        <v>0</v>
      </c>
      <c r="CP174" s="378">
        <f>Table9[[#This Row],[R-B7]]-Table9[[#This Row],[B7]]</f>
        <v>1</v>
      </c>
      <c r="CQ174" s="378">
        <f>Table9[[#This Row],[R-B8]]-Table9[[#This Row],[B8]]</f>
        <v>0</v>
      </c>
      <c r="CR174" s="378">
        <f>Table9[[#This Row],[R-B9]]-Table9[[#This Row],[B9]]</f>
        <v>0</v>
      </c>
      <c r="CS174" s="378">
        <f>Table9[[#This Row],[R-B10]]-Table9[[#This Row],[B10]]</f>
        <v>0</v>
      </c>
      <c r="CT174" s="378">
        <f>Table9[[#This Row],[R-B11]]-Table9[[#This Row],[B11]]</f>
        <v>1</v>
      </c>
      <c r="CU174" s="378">
        <f>Table9[[#This Row],[R-B12]]-Table9[[#This Row],[B12]]</f>
        <v>1</v>
      </c>
      <c r="CV174" s="378">
        <f>Table9[[#This Row],[R-K1]]-Table9[[#This Row],[K1]]</f>
        <v>0</v>
      </c>
      <c r="CW174" s="378">
        <f>Table9[[#This Row],[R-K2]]-Table9[[#This Row],[K2]]</f>
        <v>0</v>
      </c>
      <c r="CX174" s="378">
        <f>Table9[[#This Row],[R-K3]]-Table9[[#This Row],[K3]]</f>
        <v>1</v>
      </c>
      <c r="CY174" s="378">
        <f>Table9[[#This Row],[R-K4]]-Table9[[#This Row],[K4]]</f>
        <v>0</v>
      </c>
      <c r="CZ174" s="378">
        <f>Table9[[#This Row],[R-K5]]-Table9[[#This Row],[K5]]</f>
        <v>1</v>
      </c>
      <c r="DA174" s="378">
        <f>Table9[[#This Row],[R-P1]]-Table9[[#This Row],[P1]]</f>
        <v>0</v>
      </c>
      <c r="DB174" s="378">
        <f>Table9[[#This Row],[R-P2]]-Table9[[#This Row],[P2]]</f>
        <v>-1</v>
      </c>
      <c r="DC174" s="378">
        <f>Table9[[#This Row],[R-P3]]-Table9[[#This Row],[P3]]</f>
        <v>-1</v>
      </c>
      <c r="DD174" s="378">
        <f>Table9[[#This Row],[R-P4]]-Table9[[#This Row],[P4]]</f>
        <v>-1</v>
      </c>
      <c r="DE174" s="378">
        <f>Table9[[#This Row],[R-P5]]-Table9[[#This Row],[P5]]</f>
        <v>0</v>
      </c>
      <c r="DF174" s="378">
        <f>Table9[[#This Row],[R-E1]]-Table9[[#This Row],[E1]]</f>
        <v>0</v>
      </c>
      <c r="DG174" s="379">
        <f>Table9[[#This Row],[R-E2]]-Table9[[#This Row],[E2]]</f>
        <v>1</v>
      </c>
      <c r="DH174" s="323">
        <f>COUNTIF(Table9[[#This Row],[G-B1]:[G-B12]],"&lt;=0")/12*100</f>
        <v>66.666666666666657</v>
      </c>
      <c r="DI174" s="43">
        <f>COUNTIF(Table9[[#This Row],[G-K1]:[G-K5]],"&lt;=0")/5*100</f>
        <v>60</v>
      </c>
      <c r="DJ174" s="43">
        <f>COUNTIF(Table9[[#This Row],[G-P1]:[G-P5]],"&lt;=0")/5*100</f>
        <v>100</v>
      </c>
      <c r="DK174" s="43">
        <f>COUNTIF(Table9[[#This Row],[G-E1]:[G-E2]],"&lt;=0")/2*100</f>
        <v>50</v>
      </c>
      <c r="DL174" s="450">
        <f>IF(AE174="RDP",(COUNTIF(Table9[[#This Row],[G-B3]],"&lt;=0")+COUNTIF(Table9[[#This Row],[G-B4]],"&lt;=0")+COUNTIF(Table9[[#This Row],[G-B7]],"&lt;=0")+COUNTIF(Table9[[#This Row],[G-B11]],"&lt;=0")+COUNTIF(Table9[[#This Row],[G-K2]],"&lt;=0"))/5*100,IF(AE174="RMS",(COUNTIF(Table9[[#This Row],[G-B4]],"&lt;=0")+COUNTIF(Table9[[#This Row],[G-B5]],"&lt;=0")+COUNTIF(Table9[[#This Row],[G-B10]],"&lt;=0")+COUNTIF(Table9[[#This Row],[G-B12]],"&lt;=0")+COUNTIF(Table9[[#This Row],[G-K2]],"&lt;=0"))/5*100,IF(AE174="RSS",(COUNTIF(Table9[[#This Row],[G-B1]],"&lt;=0")+COUNTIF(Table9[[#This Row],[G-B2]],"&lt;=0")+COUNTIF(Table9[[#This Row],[G-B6]],"&lt;=0")+COUNTIF(Table9[[#This Row],[G-B11]],"&lt;=0")+COUNTIF(Table9[[#This Row],[G-B12]],"&lt;=0"))/5*100,0)))</f>
        <v>40</v>
      </c>
      <c r="DM174" s="381">
        <v>100</v>
      </c>
      <c r="DN174" s="381">
        <v>100</v>
      </c>
      <c r="DO174" s="381">
        <v>100</v>
      </c>
      <c r="DP174" s="381">
        <v>100</v>
      </c>
      <c r="DQ174" s="381">
        <v>100</v>
      </c>
      <c r="DR174" s="380">
        <v>67</v>
      </c>
      <c r="DS174" s="381">
        <v>60</v>
      </c>
      <c r="DT174" s="381">
        <v>100</v>
      </c>
      <c r="DU174" s="381">
        <v>50</v>
      </c>
      <c r="DV174" s="381">
        <f>3/5*100</f>
        <v>60</v>
      </c>
      <c r="DW174" s="380">
        <v>67</v>
      </c>
      <c r="DX174" s="381">
        <v>60</v>
      </c>
      <c r="DY174" s="381">
        <v>100</v>
      </c>
      <c r="DZ174" s="381">
        <v>50</v>
      </c>
      <c r="EA174" s="382">
        <v>60</v>
      </c>
      <c r="EB174" s="335" t="s">
        <v>447</v>
      </c>
      <c r="EC174" s="324" t="s">
        <v>543</v>
      </c>
      <c r="ED174" s="324" t="s">
        <v>1429</v>
      </c>
      <c r="EE174" s="338" t="s">
        <v>1430</v>
      </c>
    </row>
    <row r="175" spans="2:135" ht="120" hidden="1" customHeight="1" thickBot="1" x14ac:dyDescent="0.35">
      <c r="B175" s="282">
        <v>180</v>
      </c>
      <c r="C175" s="421" t="s">
        <v>134</v>
      </c>
      <c r="D175" s="305">
        <v>46066</v>
      </c>
      <c r="E175" s="306" t="s">
        <v>1431</v>
      </c>
      <c r="F175" s="304">
        <v>141487</v>
      </c>
      <c r="G175" s="357">
        <f t="shared" ca="1" si="9"/>
        <v>38.541458266742779</v>
      </c>
      <c r="H175" s="283">
        <v>32248</v>
      </c>
      <c r="I175" s="304" t="s">
        <v>136</v>
      </c>
      <c r="J175" s="304" t="s">
        <v>137</v>
      </c>
      <c r="K175" s="304" t="s">
        <v>138</v>
      </c>
      <c r="L175" s="304" t="s">
        <v>175</v>
      </c>
      <c r="M175" s="304" t="s">
        <v>644</v>
      </c>
      <c r="N175" s="304"/>
      <c r="O175" s="304" t="s">
        <v>183</v>
      </c>
      <c r="P175" s="306" t="s">
        <v>1432</v>
      </c>
      <c r="Q175" s="304" t="s">
        <v>144</v>
      </c>
      <c r="R175" s="304" t="s">
        <v>185</v>
      </c>
      <c r="S175" s="305">
        <v>40787</v>
      </c>
      <c r="T175" s="286">
        <f t="shared" ca="1" si="11"/>
        <v>15.136111111111111</v>
      </c>
      <c r="U175" s="308">
        <f ca="1">Table9[[#This Row],[Years in PET]]</f>
        <v>15.136111111111111</v>
      </c>
      <c r="V175" s="304" t="s">
        <v>59</v>
      </c>
      <c r="W175" s="307">
        <f ca="1">Table9[[#This Row],[Age]]-($T$1-Table9[[#This Row],[Date of Appointment to Current Grade]])/365</f>
        <v>37.06849315068493</v>
      </c>
      <c r="X175" s="309">
        <f ca="1">($T$1-Table9[[#This Row],[Date of Appointment to Current Grade]])/365</f>
        <v>1.4729651160578463</v>
      </c>
      <c r="Y175" s="305">
        <v>45778</v>
      </c>
      <c r="Z175" s="304" t="s">
        <v>187</v>
      </c>
      <c r="AA175" s="305">
        <v>45778</v>
      </c>
      <c r="AB175" s="309">
        <f ca="1">($T$1-Table9[[#This Row],[Date in Position]])/365</f>
        <v>1.4729651160578463</v>
      </c>
      <c r="AC175" s="304" t="s">
        <v>183</v>
      </c>
      <c r="AD175" s="305">
        <v>45614</v>
      </c>
      <c r="AE175" s="304" t="s">
        <v>147</v>
      </c>
      <c r="AF175" s="304" t="s">
        <v>188</v>
      </c>
      <c r="AG175" s="47" t="s">
        <v>1433</v>
      </c>
      <c r="AH175" s="47" t="s">
        <v>1434</v>
      </c>
      <c r="AI175" s="53" t="s">
        <v>1435</v>
      </c>
      <c r="AJ175" s="48" t="s">
        <v>1436</v>
      </c>
      <c r="AK175" s="48" t="s">
        <v>1437</v>
      </c>
      <c r="AL175" s="42" t="s">
        <v>153</v>
      </c>
      <c r="AM175" s="369"/>
      <c r="AN175" s="313">
        <v>3</v>
      </c>
      <c r="AO175" s="304">
        <v>2</v>
      </c>
      <c r="AP175" s="304">
        <v>2</v>
      </c>
      <c r="AQ175" s="304">
        <v>3</v>
      </c>
      <c r="AR175" s="304">
        <v>3</v>
      </c>
      <c r="AS175" s="304">
        <v>2</v>
      </c>
      <c r="AT175" s="304">
        <v>3</v>
      </c>
      <c r="AU175" s="304">
        <v>3</v>
      </c>
      <c r="AV175" s="304">
        <v>2</v>
      </c>
      <c r="AW175" s="304">
        <v>2</v>
      </c>
      <c r="AX175" s="304">
        <v>3</v>
      </c>
      <c r="AY175" s="304">
        <v>2</v>
      </c>
      <c r="AZ175" s="304">
        <v>3</v>
      </c>
      <c r="BA175" s="304">
        <v>3</v>
      </c>
      <c r="BB175" s="304">
        <v>2</v>
      </c>
      <c r="BC175" s="304">
        <v>2</v>
      </c>
      <c r="BD175" s="304">
        <v>2</v>
      </c>
      <c r="BE175" s="304">
        <v>2</v>
      </c>
      <c r="BF175" s="304">
        <v>2</v>
      </c>
      <c r="BG175" s="304">
        <v>2</v>
      </c>
      <c r="BH175" s="304">
        <v>1</v>
      </c>
      <c r="BI175" s="304">
        <v>2</v>
      </c>
      <c r="BJ175" s="304">
        <v>2</v>
      </c>
      <c r="BK175" s="314">
        <v>1</v>
      </c>
      <c r="BL175" s="325">
        <f>IF(AND(All!$V175="P1",All!$AE175="RDP"),Ruler!E$6,IF(AND(All!$V175="P2",All!$AE175="RDP"),Ruler!E$7,IF(AND(All!$V175="P3",All!$AE175="RDP"),Ruler!E$8,IF(AND(All!$V175="P4",All!$AE175="RDP"),Ruler!E$9,IF(AND(All!$V175="P5",All!$AE175="RDP"),Ruler!E$10,IF(AND(All!$V175="P6",All!$AE175="RDP"),Ruler!E$11,IF(AND(All!$V175="P7",All!$AE175="RDP"),Ruler!E$12,IF(AND(All!$V175="P8",All!$AE175="RDP"),Ruler!E$13,IF(AND(All!$V175="P9",All!$AE175="RDP"),Ruler!E$14,IF(AND(All!$V175="P1",All!$AE175="RMS"),Ruler!E$6,IF(AND(All!$V175="P2",All!$AE175="RMS"),Ruler!E$15,IF(AND(All!$V175="P3",All!$AE175="RMS"),Ruler!E$16,IF(AND(All!$V175="P4",All!$AE175="RMS"),Ruler!E$17,IF(AND(All!$V175="P5",All!$AE175="RMS"),Ruler!E$18,IF(AND(All!$V175="P6",All!$AE175="RMS"),Ruler!E$19,IF(AND(All!$V175="P7",All!$AE175="RMS"),Ruler!E$20,IF(AND(All!$V175="P8",All!$AE175="RMS"),Ruler!E$21,IF(AND(All!$V175="P9",All!$AE175="RMS"),Ruler!E$22,IF(AND(All!$V175="P1",All!$AE175="RSS"),Ruler!E$6,IF(AND(All!$V175="P2",All!$AE175="RSS"),Ruler!E$23,IF(AND(All!$V175="P3",All!$AE175="RSS"),Ruler!E$24,IF(AND(All!$V175="P4",All!$AE175="RSS"),Ruler!E$25,IF(AND(All!$V175="P5",All!$AE175="RSS"),Ruler!E$26,IF(AND(All!$V175="P6",All!$AE175="RSS"),Ruler!E$27,IF(AND(All!$V175="P7",All!$AE175="RSS"),Ruler!E$28,IF(AND(All!$V175="P8",All!$AE175="RSS"),Ruler!E$29,IF(AND(All!$V175="P9",All!$AE175="RSS"),Ruler!E$30,0)))))))))))))))))))))))))))</f>
        <v>3</v>
      </c>
      <c r="BM175" s="325">
        <f>IF(AND(All!$V175="P1",All!$AE175="RDP"),Ruler!F$6,IF(AND(All!$V175="P2",All!$AE175="RDP"),Ruler!F$7,IF(AND(All!$V175="P3",All!$AE175="RDP"),Ruler!F$8,IF(AND(All!$V175="P4",All!$AE175="RDP"),Ruler!F$9,IF(AND(All!$V175="P5",All!$AE175="RDP"),Ruler!F$10,IF(AND(All!$V175="P6",All!$AE175="RDP"),Ruler!F$11,IF(AND(All!$V175="P7",All!$AE175="RDP"),Ruler!F$12,IF(AND(All!$V175="P8",All!$AE175="RDP"),Ruler!F$13,IF(AND(All!$V175="P9",All!$AE175="RDP"),Ruler!F$14,IF(AND(All!$V175="P1",All!$AE175="RMS"),Ruler!F$6,IF(AND(All!$V175="P2",All!$AE175="RMS"),Ruler!F$15,IF(AND(All!$V175="P3",All!$AE175="RMS"),Ruler!F$16,IF(AND(All!$V175="P4",All!$AE175="RMS"),Ruler!F$17,IF(AND(All!$V175="P5",All!$AE175="RMS"),Ruler!F$18,IF(AND(All!$V175="P6",All!$AE175="RMS"),Ruler!F$19,IF(AND(All!$V175="P7",All!$AE175="RMS"),Ruler!F$20,IF(AND(All!$V175="P8",All!$AE175="RMS"),Ruler!F$21,IF(AND(All!$V175="P9",All!$AE175="RMS"),Ruler!F$22,IF(AND(All!$V175="P1",All!$AE175="RSS"),Ruler!F$6,IF(AND(All!$V175="P2",All!$AE175="RSS"),Ruler!F$23,IF(AND(All!$V175="P3",All!$AE175="RSS"),Ruler!F$24,IF(AND(All!$V175="P4",All!$AE175="RSS"),Ruler!F$25,IF(AND(All!$V175="P5",All!$AE175="RSS"),Ruler!F$26,IF(AND(All!$V175="P6",All!$AE175="RSS"),Ruler!F$27,IF(AND(All!$V175="P7",All!$AE175="RSS"),Ruler!F$28,IF(AND(All!$V175="P8",All!$AE175="RSS"),Ruler!F$29,IF(AND(All!$V175="P9",All!$AE175="RSS"),Ruler!F$30,0)))))))))))))))))))))))))))</f>
        <v>3</v>
      </c>
      <c r="BN175" s="325">
        <f>IF(AND(All!$V175="P1",All!$AE175="RDP"),Ruler!G$6,IF(AND(All!$V175="P2",All!$AE175="RDP"),Ruler!G$7,IF(AND(All!$V175="P3",All!$AE175="RDP"),Ruler!G$8,IF(AND(All!$V175="P4",All!$AE175="RDP"),Ruler!G$9,IF(AND(All!$V175="P5",All!$AE175="RDP"),Ruler!G$10,IF(AND(All!$V175="P6",All!$AE175="RDP"),Ruler!G$11,IF(AND(All!$V175="P7",All!$AE175="RDP"),Ruler!G$12,IF(AND(All!$V175="P8",All!$AE175="RDP"),Ruler!G$13,IF(AND(All!$V175="P9",All!$AE175="RDP"),Ruler!G$14,IF(AND(All!$V175="P1",All!$AE175="RMS"),Ruler!G$6,IF(AND(All!$V175="P2",All!$AE175="RMS"),Ruler!G$15,IF(AND(All!$V175="P3",All!$AE175="RMS"),Ruler!G$16,IF(AND(All!$V175="P4",All!$AE175="RMS"),Ruler!G$17,IF(AND(All!$V175="P5",All!$AE175="RMS"),Ruler!G$18,IF(AND(All!$V175="P6",All!$AE175="RMS"),Ruler!G$19,IF(AND(All!$V175="P7",All!$AE175="RMS"),Ruler!G$20,IF(AND(All!$V175="P8",All!$AE175="RMS"),Ruler!G$21,IF(AND(All!$V175="P9",All!$AE175="RMS"),Ruler!G$22,IF(AND(All!$V175="P1",All!$AE175="RSS"),Ruler!G$6,IF(AND(All!$V175="P2",All!$AE175="RSS"),Ruler!G$23,IF(AND(All!$V175="P3",All!$AE175="RSS"),Ruler!G$24,IF(AND(All!$V175="P4",All!$AE175="RSS"),Ruler!G$25,IF(AND(All!$V175="P5",All!$AE175="RSS"),Ruler!G$26,IF(AND(All!$V175="P6",All!$AE175="RSS"),Ruler!G$27,IF(AND(All!$V175="P7",All!$AE175="RSS"),Ruler!G$28,IF(AND(All!$V175="P8",All!$AE175="RSS"),Ruler!G$29,IF(AND(All!$V175="P9",All!$AE175="RSS"),Ruler!G$30,0)))))))))))))))))))))))))))</f>
        <v>3</v>
      </c>
      <c r="BO175" s="325">
        <f>IF(AND(All!$V175="P1",All!$AE175="RDP"),Ruler!H$6,IF(AND(All!$V175="P2",All!$AE175="RDP"),Ruler!H$7,IF(AND(All!$V175="P3",All!$AE175="RDP"),Ruler!H$8,IF(AND(All!$V175="P4",All!$AE175="RDP"),Ruler!H$9,IF(AND(All!$V175="P5",All!$AE175="RDP"),Ruler!H$10,IF(AND(All!$V175="P6",All!$AE175="RDP"),Ruler!H$11,IF(AND(All!$V175="P7",All!$AE175="RDP"),Ruler!H$12,IF(AND(All!$V175="P8",All!$AE175="RDP"),Ruler!H$13,IF(AND(All!$V175="P9",All!$AE175="RDP"),Ruler!H$14,IF(AND(All!$V175="P1",All!$AE175="RMS"),Ruler!H$6,IF(AND(All!$V175="P2",All!$AE175="RMS"),Ruler!H$15,IF(AND(All!$V175="P3",All!$AE175="RMS"),Ruler!H$16,IF(AND(All!$V175="P4",All!$AE175="RMS"),Ruler!H$17,IF(AND(All!$V175="P5",All!$AE175="RMS"),Ruler!H$18,IF(AND(All!$V175="P6",All!$AE175="RMS"),Ruler!H$19,IF(AND(All!$V175="P7",All!$AE175="RMS"),Ruler!H$20,IF(AND(All!$V175="P8",All!$AE175="RMS"),Ruler!H$21,IF(AND(All!$V175="P9",All!$AE175="RMS"),Ruler!H$22,IF(AND(All!$V175="P1",All!$AE175="RSS"),Ruler!H$6,IF(AND(All!$V175="P2",All!$AE175="RSS"),Ruler!H$23,IF(AND(All!$V175="P3",All!$AE175="RSS"),Ruler!H$24,IF(AND(All!$V175="P4",All!$AE175="RSS"),Ruler!H$25,IF(AND(All!$V175="P5",All!$AE175="RSS"),Ruler!H$26,IF(AND(All!$V175="P6",All!$AE175="RSS"),Ruler!H$27,IF(AND(All!$V175="P7",All!$AE175="RSS"),Ruler!H$28,IF(AND(All!$V175="P8",All!$AE175="RSS"),Ruler!H$29,IF(AND(All!$V175="P9",All!$AE175="RSS"),Ruler!H$30,0)))))))))))))))))))))))))))</f>
        <v>3</v>
      </c>
      <c r="BP175" s="325">
        <f>IF(AND(All!$V175="P1",All!$AE175="RDP"),Ruler!I$6,IF(AND(All!$V175="P2",All!$AE175="RDP"),Ruler!I$7,IF(AND(All!$V175="P3",All!$AE175="RDP"),Ruler!I$8,IF(AND(All!$V175="P4",All!$AE175="RDP"),Ruler!I$9,IF(AND(All!$V175="P5",All!$AE175="RDP"),Ruler!I$10,IF(AND(All!$V175="P6",All!$AE175="RDP"),Ruler!I$11,IF(AND(All!$V175="P7",All!$AE175="RDP"),Ruler!I$12,IF(AND(All!$V175="P8",All!$AE175="RDP"),Ruler!I$13,IF(AND(All!$V175="P9",All!$AE175="RDP"),Ruler!I$14,IF(AND(All!$V175="P1",All!$AE175="RMS"),Ruler!I$6,IF(AND(All!$V175="P2",All!$AE175="RMS"),Ruler!I$15,IF(AND(All!$V175="P3",All!$AE175="RMS"),Ruler!I$16,IF(AND(All!$V175="P4",All!$AE175="RMS"),Ruler!I$17,IF(AND(All!$V175="P5",All!$AE175="RMS"),Ruler!I$18,IF(AND(All!$V175="P6",All!$AE175="RMS"),Ruler!I$19,IF(AND(All!$V175="P7",All!$AE175="RMS"),Ruler!I$20,IF(AND(All!$V175="P8",All!$AE175="RMS"),Ruler!I$21,IF(AND(All!$V175="P9",All!$AE175="RMS"),Ruler!I$22,IF(AND(All!$V175="P1",All!$AE175="RSS"),Ruler!I$6,IF(AND(All!$V175="P2",All!$AE175="RSS"),Ruler!I$23,IF(AND(All!$V175="P3",All!$AE175="RSS"),Ruler!I$24,IF(AND(All!$V175="P4",All!$AE175="RSS"),Ruler!I$25,IF(AND(All!$V175="P5",All!$AE175="RSS"),Ruler!I$26,IF(AND(All!$V175="P6",All!$AE175="RSS"),Ruler!I$27,IF(AND(All!$V175="P7",All!$AE175="RSS"),Ruler!I$28,IF(AND(All!$V175="P8",All!$AE175="RSS"),Ruler!I$29,IF(AND(All!$V175="P9",All!$AE175="RSS"),Ruler!I$30,0)))))))))))))))))))))))))))</f>
        <v>3</v>
      </c>
      <c r="BQ175" s="325">
        <f>IF(AND(All!$V175="P1",All!$AE175="RDP"),Ruler!J$6,IF(AND(All!$V175="P2",All!$AE175="RDP"),Ruler!J$7,IF(AND(All!$V175="P3",All!$AE175="RDP"),Ruler!J$8,IF(AND(All!$V175="P4",All!$AE175="RDP"),Ruler!J$9,IF(AND(All!$V175="P5",All!$AE175="RDP"),Ruler!J$10,IF(AND(All!$V175="P6",All!$AE175="RDP"),Ruler!J$11,IF(AND(All!$V175="P7",All!$AE175="RDP"),Ruler!J$12,IF(AND(All!$V175="P8",All!$AE175="RDP"),Ruler!J$13,IF(AND(All!$V175="P9",All!$AE175="RDP"),Ruler!J$14,IF(AND(All!$V175="P1",All!$AE175="RMS"),Ruler!J$6,IF(AND(All!$V175="P2",All!$AE175="RMS"),Ruler!J$15,IF(AND(All!$V175="P3",All!$AE175="RMS"),Ruler!J$16,IF(AND(All!$V175="P4",All!$AE175="RMS"),Ruler!J$17,IF(AND(All!$V175="P5",All!$AE175="RMS"),Ruler!J$18,IF(AND(All!$V175="P6",All!$AE175="RMS"),Ruler!J$19,IF(AND(All!$V175="P7",All!$AE175="RMS"),Ruler!J$20,IF(AND(All!$V175="P8",All!$AE175="RMS"),Ruler!J$21,IF(AND(All!$V175="P9",All!$AE175="RMS"),Ruler!J$22,IF(AND(All!$V175="P1",All!$AE175="RSS"),Ruler!J$6,IF(AND(All!$V175="P2",All!$AE175="RSS"),Ruler!J$23,IF(AND(All!$V175="P3",All!$AE175="RSS"),Ruler!J$24,IF(AND(All!$V175="P4",All!$AE175="RSS"),Ruler!J$25,IF(AND(All!$V175="P5",All!$AE175="RSS"),Ruler!J$26,IF(AND(All!$V175="P6",All!$AE175="RSS"),Ruler!J$27,IF(AND(All!$V175="P7",All!$AE175="RSS"),Ruler!J$28,IF(AND(All!$V175="P8",All!$AE175="RSS"),Ruler!J$29,IF(AND(All!$V175="P9",All!$AE175="RSS"),Ruler!J$30,0)))))))))))))))))))))))))))</f>
        <v>2</v>
      </c>
      <c r="BR175" s="325">
        <f>IF(AND(All!$V175="P1",All!$AE175="RDP"),Ruler!K$6,IF(AND(All!$V175="P2",All!$AE175="RDP"),Ruler!K$7,IF(AND(All!$V175="P3",All!$AE175="RDP"),Ruler!K$8,IF(AND(All!$V175="P4",All!$AE175="RDP"),Ruler!K$9,IF(AND(All!$V175="P5",All!$AE175="RDP"),Ruler!K$10,IF(AND(All!$V175="P6",All!$AE175="RDP"),Ruler!K$11,IF(AND(All!$V175="P7",All!$AE175="RDP"),Ruler!K$12,IF(AND(All!$V175="P8",All!$AE175="RDP"),Ruler!K$13,IF(AND(All!$V175="P9",All!$AE175="RDP"),Ruler!K$14,IF(AND(All!$V175="P1",All!$AE175="RMS"),Ruler!K$6,IF(AND(All!$V175="P2",All!$AE175="RMS"),Ruler!K$15,IF(AND(All!$V175="P3",All!$AE175="RMS"),Ruler!K$16,IF(AND(All!$V175="P4",All!$AE175="RMS"),Ruler!K$17,IF(AND(All!$V175="P5",All!$AE175="RMS"),Ruler!K$18,IF(AND(All!$V175="P6",All!$AE175="RMS"),Ruler!K$19,IF(AND(All!$V175="P7",All!$AE175="RMS"),Ruler!K$20,IF(AND(All!$V175="P8",All!$AE175="RMS"),Ruler!K$21,IF(AND(All!$V175="P9",All!$AE175="RMS"),Ruler!K$22,IF(AND(All!$V175="P1",All!$AE175="RSS"),Ruler!K$6,IF(AND(All!$V175="P2",All!$AE175="RSS"),Ruler!K$23,IF(AND(All!$V175="P3",All!$AE175="RSS"),Ruler!K$24,IF(AND(All!$V175="P4",All!$AE175="RSS"),Ruler!K$25,IF(AND(All!$V175="P5",All!$AE175="RSS"),Ruler!K$26,IF(AND(All!$V175="P6",All!$AE175="RSS"),Ruler!K$27,IF(AND(All!$V175="P7",All!$AE175="RSS"),Ruler!K$28,IF(AND(All!$V175="P8",All!$AE175="RSS"),Ruler!K$29,IF(AND(All!$V175="P9",All!$AE175="RSS"),Ruler!K$30,0)))))))))))))))))))))))))))</f>
        <v>3</v>
      </c>
      <c r="BS175" s="325">
        <f>IF(AND(All!$V175="P1",All!$AE175="RDP"),Ruler!L$6,IF(AND(All!$V175="P2",All!$AE175="RDP"),Ruler!L$7,IF(AND(All!$V175="P3",All!$AE175="RDP"),Ruler!L$8,IF(AND(All!$V175="P4",All!$AE175="RDP"),Ruler!L$9,IF(AND(All!$V175="P5",All!$AE175="RDP"),Ruler!L$10,IF(AND(All!$V175="P6",All!$AE175="RDP"),Ruler!L$11,IF(AND(All!$V175="P7",All!$AE175="RDP"),Ruler!L$12,IF(AND(All!$V175="P8",All!$AE175="RDP"),Ruler!L$13,IF(AND(All!$V175="P9",All!$AE175="RDP"),Ruler!L$14,IF(AND(All!$V175="P1",All!$AE175="RMS"),Ruler!L$6,IF(AND(All!$V175="P2",All!$AE175="RMS"),Ruler!L$15,IF(AND(All!$V175="P3",All!$AE175="RMS"),Ruler!L$16,IF(AND(All!$V175="P4",All!$AE175="RMS"),Ruler!L$17,IF(AND(All!$V175="P5",All!$AE175="RMS"),Ruler!L$18,IF(AND(All!$V175="P6",All!$AE175="RMS"),Ruler!L$19,IF(AND(All!$V175="P7",All!$AE175="RMS"),Ruler!L$20,IF(AND(All!$V175="P8",All!$AE175="RMS"),Ruler!L$21,IF(AND(All!$V175="P9",All!$AE175="RMS"),Ruler!L$22,IF(AND(All!$V175="P1",All!$AE175="RSS"),Ruler!L$6,IF(AND(All!$V175="P2",All!$AE175="RSS"),Ruler!L$23,IF(AND(All!$V175="P3",All!$AE175="RSS"),Ruler!L$24,IF(AND(All!$V175="P4",All!$AE175="RSS"),Ruler!L$25,IF(AND(All!$V175="P5",All!$AE175="RSS"),Ruler!L$26,IF(AND(All!$V175="P6",All!$AE175="RSS"),Ruler!L$27,IF(AND(All!$V175="P7",All!$AE175="RSS"),Ruler!L$28,IF(AND(All!$V175="P8",All!$AE175="RSS"),Ruler!L$29,IF(AND(All!$V175="P9",All!$AE175="RSS"),Ruler!L$30,0)))))))))))))))))))))))))))</f>
        <v>3</v>
      </c>
      <c r="BT175" s="325">
        <f>IF(AND(All!$V175="P1",All!$AE175="RDP"),Ruler!M$6,IF(AND(All!$V175="P2",All!$AE175="RDP"),Ruler!M$7,IF(AND(All!$V175="P3",All!$AE175="RDP"),Ruler!M$8,IF(AND(All!$V175="P4",All!$AE175="RDP"),Ruler!M$9,IF(AND(All!$V175="P5",All!$AE175="RDP"),Ruler!M$10,IF(AND(All!$V175="P6",All!$AE175="RDP"),Ruler!M$11,IF(AND(All!$V175="P7",All!$AE175="RDP"),Ruler!M$12,IF(AND(All!$V175="P8",All!$AE175="RDP"),Ruler!M$13,IF(AND(All!$V175="P9",All!$AE175="RDP"),Ruler!M$14,IF(AND(All!$V175="P1",All!$AE175="RMS"),Ruler!M$6,IF(AND(All!$V175="P2",All!$AE175="RMS"),Ruler!M$15,IF(AND(All!$V175="P3",All!$AE175="RMS"),Ruler!M$16,IF(AND(All!$V175="P4",All!$AE175="RMS"),Ruler!M$17,IF(AND(All!$V175="P5",All!$AE175="RMS"),Ruler!M$18,IF(AND(All!$V175="P6",All!$AE175="RMS"),Ruler!M$19,IF(AND(All!$V175="P7",All!$AE175="RMS"),Ruler!M$20,IF(AND(All!$V175="P8",All!$AE175="RMS"),Ruler!M$21,IF(AND(All!$V175="P9",All!$AE175="RMS"),Ruler!M$22,IF(AND(All!$V175="P1",All!$AE175="RSS"),Ruler!M$6,IF(AND(All!$V175="P2",All!$AE175="RSS"),Ruler!M$23,IF(AND(All!$V175="P3",All!$AE175="RSS"),Ruler!M$24,IF(AND(All!$V175="P4",All!$AE175="RSS"),Ruler!M$25,IF(AND(All!$V175="P5",All!$AE175="RSS"),Ruler!M$26,IF(AND(All!$V175="P6",All!$AE175="RSS"),Ruler!M$27,IF(AND(All!$V175="P7",All!$AE175="RSS"),Ruler!M$28,IF(AND(All!$V175="P8",All!$AE175="RSS"),Ruler!M$29,IF(AND(All!$V175="P9",All!$AE175="RSS"),Ruler!M$30,0)))))))))))))))))))))))))))</f>
        <v>3</v>
      </c>
      <c r="BU175" s="325">
        <f>IF(AND(All!$V175="P1",All!$AE175="RDP"),Ruler!N$6,IF(AND(All!$V175="P2",All!$AE175="RDP"),Ruler!N$7,IF(AND(All!$V175="P3",All!$AE175="RDP"),Ruler!N$8,IF(AND(All!$V175="P4",All!$AE175="RDP"),Ruler!N$9,IF(AND(All!$V175="P5",All!$AE175="RDP"),Ruler!N$10,IF(AND(All!$V175="P6",All!$AE175="RDP"),Ruler!N$11,IF(AND(All!$V175="P7",All!$AE175="RDP"),Ruler!N$12,IF(AND(All!$V175="P8",All!$AE175="RDP"),Ruler!N$13,IF(AND(All!$V175="P9",All!$AE175="RDP"),Ruler!N$14,IF(AND(All!$V175="P1",All!$AE175="RMS"),Ruler!N$6,IF(AND(All!$V175="P2",All!$AE175="RMS"),Ruler!N$15,IF(AND(All!$V175="P3",All!$AE175="RMS"),Ruler!N$16,IF(AND(All!$V175="P4",All!$AE175="RMS"),Ruler!N$17,IF(AND(All!$V175="P5",All!$AE175="RMS"),Ruler!N$18,IF(AND(All!$V175="P6",All!$AE175="RMS"),Ruler!N$19,IF(AND(All!$V175="P7",All!$AE175="RMS"),Ruler!N$20,IF(AND(All!$V175="P8",All!$AE175="RMS"),Ruler!N$21,IF(AND(All!$V175="P9",All!$AE175="RMS"),Ruler!N$22,IF(AND(All!$V175="P1",All!$AE175="RSS"),Ruler!N$6,IF(AND(All!$V175="P2",All!$AE175="RSS"),Ruler!N$23,IF(AND(All!$V175="P3",All!$AE175="RSS"),Ruler!N$24,IF(AND(All!$V175="P4",All!$AE175="RSS"),Ruler!N$25,IF(AND(All!$V175="P5",All!$AE175="RSS"),Ruler!N$26,IF(AND(All!$V175="P6",All!$AE175="RSS"),Ruler!N$27,IF(AND(All!$V175="P7",All!$AE175="RSS"),Ruler!N$28,IF(AND(All!$V175="P8",All!$AE175="RSS"),Ruler!N$29,IF(AND(All!$V175="P9",All!$AE175="RSS"),Ruler!N$30,0)))))))))))))))))))))))))))</f>
        <v>2</v>
      </c>
      <c r="BV175" s="325">
        <f>IF(AND(All!$V175="P1",All!$AE175="RDP"),Ruler!O$6,IF(AND(All!$V175="P2",All!$AE175="RDP"),Ruler!O$7,IF(AND(All!$V175="P3",All!$AE175="RDP"),Ruler!O$8,IF(AND(All!$V175="P4",All!$AE175="RDP"),Ruler!O$9,IF(AND(All!$V175="P5",All!$AE175="RDP"),Ruler!O$10,IF(AND(All!$V175="P6",All!$AE175="RDP"),Ruler!O$11,IF(AND(All!$V175="P7",All!$AE175="RDP"),Ruler!O$12,IF(AND(All!$V175="P8",All!$AE175="RDP"),Ruler!O$13,IF(AND(All!$V175="P9",All!$AE175="RDP"),Ruler!O$14,IF(AND(All!$V175="P1",All!$AE175="RMS"),Ruler!O$6,IF(AND(All!$V175="P2",All!$AE175="RMS"),Ruler!O$15,IF(AND(All!$V175="P3",All!$AE175="RMS"),Ruler!O$16,IF(AND(All!$V175="P4",All!$AE175="RMS"),Ruler!O$17,IF(AND(All!$V175="P5",All!$AE175="RMS"),Ruler!O$18,IF(AND(All!$V175="P6",All!$AE175="RMS"),Ruler!O$19,IF(AND(All!$V175="P7",All!$AE175="RMS"),Ruler!O$20,IF(AND(All!$V175="P8",All!$AE175="RMS"),Ruler!O$21,IF(AND(All!$V175="P9",All!$AE175="RMS"),Ruler!O$22,IF(AND(All!$V175="P1",All!$AE175="RSS"),Ruler!O$6,IF(AND(All!$V175="P2",All!$AE175="RSS"),Ruler!O$23,IF(AND(All!$V175="P3",All!$AE175="RSS"),Ruler!O$24,IF(AND(All!$V175="P4",All!$AE175="RSS"),Ruler!O$25,IF(AND(All!$V175="P5",All!$AE175="RSS"),Ruler!O$26,IF(AND(All!$V175="P6",All!$AE175="RSS"),Ruler!O$27,IF(AND(All!$V175="P7",All!$AE175="RSS"),Ruler!O$28,IF(AND(All!$V175="P8",All!$AE175="RSS"),Ruler!O$29,IF(AND(All!$V175="P9",All!$AE175="RSS"),Ruler!O$30,0)))))))))))))))))))))))))))</f>
        <v>3</v>
      </c>
      <c r="BW175" s="325">
        <f>IF(AND(All!$V175="P1",All!$AE175="RDP"),Ruler!P$6,IF(AND(All!$V175="P2",All!$AE175="RDP"),Ruler!P$7,IF(AND(All!$V175="P3",All!$AE175="RDP"),Ruler!P$8,IF(AND(All!$V175="P4",All!$AE175="RDP"),Ruler!P$9,IF(AND(All!$V175="P5",All!$AE175="RDP"),Ruler!P$10,IF(AND(All!$V175="P6",All!$AE175="RDP"),Ruler!P$11,IF(AND(All!$V175="P7",All!$AE175="RDP"),Ruler!P$12,IF(AND(All!$V175="P8",All!$AE175="RDP"),Ruler!P$13,IF(AND(All!$V175="P9",All!$AE175="RDP"),Ruler!P$14,IF(AND(All!$V175="P1",All!$AE175="RMS"),Ruler!P$6,IF(AND(All!$V175="P2",All!$AE175="RMS"),Ruler!P$15,IF(AND(All!$V175="P3",All!$AE175="RMS"),Ruler!P$16,IF(AND(All!$V175="P4",All!$AE175="RMS"),Ruler!P$17,IF(AND(All!$V175="P5",All!$AE175="RMS"),Ruler!P$18,IF(AND(All!$V175="P6",All!$AE175="RMS"),Ruler!P$19,IF(AND(All!$V175="P7",All!$AE175="RMS"),Ruler!P$20,IF(AND(All!$V175="P8",All!$AE175="RMS"),Ruler!P$21,IF(AND(All!$V175="P9",All!$AE175="RMS"),Ruler!P$22,IF(AND(All!$V175="P1",All!$AE175="RSS"),Ruler!P$6,IF(AND(All!$V175="P2",All!$AE175="RSS"),Ruler!P$23,IF(AND(All!$V175="P3",All!$AE175="RSS"),Ruler!P$24,IF(AND(All!$V175="P4",All!$AE175="RSS"),Ruler!P$25,IF(AND(All!$V175="P5",All!$AE175="RSS"),Ruler!P$26,IF(AND(All!$V175="P6",All!$AE175="RSS"),Ruler!P$27,IF(AND(All!$V175="P7",All!$AE175="RSS"),Ruler!P$28,IF(AND(All!$V175="P8",All!$AE175="RSS"),Ruler!P$29,IF(AND(All!$V175="P9",All!$AE175="RSS"),Ruler!P$30,0)))))))))))))))))))))))))))</f>
        <v>3</v>
      </c>
      <c r="BX175" s="325">
        <f>IF(AND(All!$V175="P1",All!$AE175="RDP"),Ruler!Q$6,IF(AND(All!$V175="P2",All!$AE175="RDP"),Ruler!Q$7,IF(AND(All!$V175="P3",All!$AE175="RDP"),Ruler!Q$8,IF(AND(All!$V175="P4",All!$AE175="RDP"),Ruler!Q$9,IF(AND(All!$V175="P5",All!$AE175="RDP"),Ruler!Q$10,IF(AND(All!$V175="P6",All!$AE175="RDP"),Ruler!Q$11,IF(AND(All!$V175="P7",All!$AE175="RDP"),Ruler!Q$12,IF(AND(All!$V175="P8",All!$AE175="RDP"),Ruler!Q$13,IF(AND(All!$V175="P9",All!$AE175="RDP"),Ruler!Q$14,IF(AND(All!$V175="P1",All!$AE175="RMS"),Ruler!Q$6,IF(AND(All!$V175="P2",All!$AE175="RMS"),Ruler!Q$15,IF(AND(All!$V175="P3",All!$AE175="RMS"),Ruler!Q$16,IF(AND(All!$V175="P4",All!$AE175="RMS"),Ruler!Q$17,IF(AND(All!$V175="P5",All!$AE175="RMS"),Ruler!Q$18,IF(AND(All!$V175="P6",All!$AE175="RMS"),Ruler!Q$19,IF(AND(All!$V175="P7",All!$AE175="RMS"),Ruler!Q$20,IF(AND(All!$V175="P8",All!$AE175="RMS"),Ruler!Q$21,IF(AND(All!$V175="P9",All!$AE175="RMS"),Ruler!Q$22,IF(AND(All!$V175="P1",All!$AE175="RSS"),Ruler!Q$6,IF(AND(All!$V175="P2",All!$AE175="RSS"),Ruler!Q$23,IF(AND(All!$V175="P3",All!$AE175="RSS"),Ruler!Q$24,IF(AND(All!$V175="P4",All!$AE175="RSS"),Ruler!Q$25,IF(AND(All!$V175="P5",All!$AE175="RSS"),Ruler!Q$26,IF(AND(All!$V175="P6",All!$AE175="RSS"),Ruler!Q$27,IF(AND(All!$V175="P7",All!$AE175="RSS"),Ruler!Q$28,IF(AND(All!$V175="P8",All!$AE175="RSS"),Ruler!Q$29,IF(AND(All!$V175="P9",All!$AE175="RSS"),Ruler!Q$30,0)))))))))))))))))))))))))))</f>
        <v>3</v>
      </c>
      <c r="BY175" s="325">
        <f>IF(AND(All!$V175="P1",All!$AE175="RDP"),Ruler!R$6,IF(AND(All!$V175="P2",All!$AE175="RDP"),Ruler!R$7,IF(AND(All!$V175="P3",All!$AE175="RDP"),Ruler!R$8,IF(AND(All!$V175="P4",All!$AE175="RDP"),Ruler!R$9,IF(AND(All!$V175="P5",All!$AE175="RDP"),Ruler!R$10,IF(AND(All!$V175="P6",All!$AE175="RDP"),Ruler!R$11,IF(AND(All!$V175="P7",All!$AE175="RDP"),Ruler!R$12,IF(AND(All!$V175="P8",All!$AE175="RDP"),Ruler!R$13,IF(AND(All!$V175="P9",All!$AE175="RDP"),Ruler!R$14,IF(AND(All!$V175="P1",All!$AE175="RMS"),Ruler!R$6,IF(AND(All!$V175="P2",All!$AE175="RMS"),Ruler!R$15,IF(AND(All!$V175="P3",All!$AE175="RMS"),Ruler!R$16,IF(AND(All!$V175="P4",All!$AE175="RMS"),Ruler!R$17,IF(AND(All!$V175="P5",All!$AE175="RMS"),Ruler!R$18,IF(AND(All!$V175="P6",All!$AE175="RMS"),Ruler!R$19,IF(AND(All!$V175="P7",All!$AE175="RMS"),Ruler!R$20,IF(AND(All!$V175="P8",All!$AE175="RMS"),Ruler!R$21,IF(AND(All!$V175="P9",All!$AE175="RMS"),Ruler!R$22,IF(AND(All!$V175="P1",All!$AE175="RSS"),Ruler!R$6,IF(AND(All!$V175="P2",All!$AE175="RSS"),Ruler!R$23,IF(AND(All!$V175="P3",All!$AE175="RSS"),Ruler!R$24,IF(AND(All!$V175="P4",All!$AE175="RSS"),Ruler!R$25,IF(AND(All!$V175="P5",All!$AE175="RSS"),Ruler!R$26,IF(AND(All!$V175="P6",All!$AE175="RSS"),Ruler!R$27,IF(AND(All!$V175="P7",All!$AE175="RSS"),Ruler!R$28,IF(AND(All!$V175="P8",All!$AE175="RSS"),Ruler!R$29,IF(AND(All!$V175="P9",All!$AE175="RSS"),Ruler!R$30,0)))))))))))))))))))))))))))</f>
        <v>3</v>
      </c>
      <c r="BZ175" s="325">
        <f>IF(AND(All!$V175="P1",All!$AE175="RDP"),Ruler!S$6,IF(AND(All!$V175="P2",All!$AE175="RDP"),Ruler!S$7,IF(AND(All!$V175="P3",All!$AE175="RDP"),Ruler!S$8,IF(AND(All!$V175="P4",All!$AE175="RDP"),Ruler!S$9,IF(AND(All!$V175="P5",All!$AE175="RDP"),Ruler!S$10,IF(AND(All!$V175="P6",All!$AE175="RDP"),Ruler!S$11,IF(AND(All!$V175="P7",All!$AE175="RDP"),Ruler!S$12,IF(AND(All!$V175="P8",All!$AE175="RDP"),Ruler!S$13,IF(AND(All!$V175="P9",All!$AE175="RDP"),Ruler!S$14,IF(AND(All!$V175="P1",All!$AE175="RMS"),Ruler!S$6,IF(AND(All!$V175="P2",All!$AE175="RMS"),Ruler!S$15,IF(AND(All!$V175="P3",All!$AE175="RMS"),Ruler!S$16,IF(AND(All!$V175="P4",All!$AE175="RMS"),Ruler!S$17,IF(AND(All!$V175="P5",All!$AE175="RMS"),Ruler!S$18,IF(AND(All!$V175="P6",All!$AE175="RMS"),Ruler!S$19,IF(AND(All!$V175="P7",All!$AE175="RMS"),Ruler!S$20,IF(AND(All!$V175="P8",All!$AE175="RMS"),Ruler!S$21,IF(AND(All!$V175="P9",All!$AE175="RMS"),Ruler!S$22,IF(AND(All!$V175="P1",All!$AE175="RSS"),Ruler!S$6,IF(AND(All!$V175="P2",All!$AE175="RSS"),Ruler!S$23,IF(AND(All!$V175="P3",All!$AE175="RSS"),Ruler!S$24,IF(AND(All!$V175="P4",All!$AE175="RSS"),Ruler!S$25,IF(AND(All!$V175="P5",All!$AE175="RSS"),Ruler!S$26,IF(AND(All!$V175="P6",All!$AE175="RSS"),Ruler!S$27,IF(AND(All!$V175="P7",All!$AE175="RSS"),Ruler!S$28,IF(AND(All!$V175="P8",All!$AE175="RSS"),Ruler!S$29,IF(AND(All!$V175="P9",All!$AE175="RSS"),Ruler!S$30,0)))))))))))))))))))))))))))</f>
        <v>2</v>
      </c>
      <c r="CA175" s="325">
        <f>IF(AND(All!$V175="P1",All!$AE175="RDP"),Ruler!T$6,IF(AND(All!$V175="P2",All!$AE175="RDP"),Ruler!T$7,IF(AND(All!$V175="P3",All!$AE175="RDP"),Ruler!T$8,IF(AND(All!$V175="P4",All!$AE175="RDP"),Ruler!T$9,IF(AND(All!$V175="P5",All!$AE175="RDP"),Ruler!T$10,IF(AND(All!$V175="P6",All!$AE175="RDP"),Ruler!T$11,IF(AND(All!$V175="P7",All!$AE175="RDP"),Ruler!T$12,IF(AND(All!$V175="P8",All!$AE175="RDP"),Ruler!T$13,IF(AND(All!$V175="P9",All!$AE175="RDP"),Ruler!T$14,IF(AND(All!$V175="P1",All!$AE175="RMS"),Ruler!T$6,IF(AND(All!$V175="P2",All!$AE175="RMS"),Ruler!T$15,IF(AND(All!$V175="P3",All!$AE175="RMS"),Ruler!T$16,IF(AND(All!$V175="P4",All!$AE175="RMS"),Ruler!T$17,IF(AND(All!$V175="P5",All!$AE175="RMS"),Ruler!T$18,IF(AND(All!$V175="P6",All!$AE175="RMS"),Ruler!T$19,IF(AND(All!$V175="P7",All!$AE175="RMS"),Ruler!T$20,IF(AND(All!$V175="P8",All!$AE175="RMS"),Ruler!T$21,IF(AND(All!$V175="P9",All!$AE175="RMS"),Ruler!T$22,IF(AND(All!$V175="P1",All!$AE175="RSS"),Ruler!T$6,IF(AND(All!$V175="P2",All!$AE175="RSS"),Ruler!T$23,IF(AND(All!$V175="P3",All!$AE175="RSS"),Ruler!T$24,IF(AND(All!$V175="P4",All!$AE175="RSS"),Ruler!T$25,IF(AND(All!$V175="P5",All!$AE175="RSS"),Ruler!T$26,IF(AND(All!$V175="P6",All!$AE175="RSS"),Ruler!T$27,IF(AND(All!$V175="P7",All!$AE175="RSS"),Ruler!T$28,IF(AND(All!$V175="P8",All!$AE175="RSS"),Ruler!T$29,IF(AND(All!$V175="P9",All!$AE175="RSS"),Ruler!T$30,0)))))))))))))))))))))))))))</f>
        <v>2</v>
      </c>
      <c r="CB175" s="325">
        <f>IF(AND(All!$V175="P1",All!$AE175="RDP"),Ruler!U$6,IF(AND(All!$V175="P2",All!$AE175="RDP"),Ruler!U$7,IF(AND(All!$V175="P3",All!$AE175="RDP"),Ruler!U$8,IF(AND(All!$V175="P4",All!$AE175="RDP"),Ruler!U$9,IF(AND(All!$V175="P5",All!$AE175="RDP"),Ruler!U$10,IF(AND(All!$V175="P6",All!$AE175="RDP"),Ruler!U$11,IF(AND(All!$V175="P7",All!$AE175="RDP"),Ruler!U$12,IF(AND(All!$V175="P8",All!$AE175="RDP"),Ruler!U$13,IF(AND(All!$V175="P9",All!$AE175="RDP"),Ruler!U$14,IF(AND(All!$V175="P1",All!$AE175="RMS"),Ruler!U$6,IF(AND(All!$V175="P2",All!$AE175="RMS"),Ruler!U$15,IF(AND(All!$V175="P3",All!$AE175="RMS"),Ruler!U$16,IF(AND(All!$V175="P4",All!$AE175="RMS"),Ruler!U$17,IF(AND(All!$V175="P5",All!$AE175="RMS"),Ruler!U$18,IF(AND(All!$V175="P6",All!$AE175="RMS"),Ruler!U$19,IF(AND(All!$V175="P7",All!$AE175="RMS"),Ruler!U$20,IF(AND(All!$V175="P8",All!$AE175="RMS"),Ruler!U$21,IF(AND(All!$V175="P9",All!$AE175="RMS"),Ruler!U$22,IF(AND(All!$V175="P1",All!$AE175="RSS"),Ruler!U$6,IF(AND(All!$V175="P2",All!$AE175="RSS"),Ruler!U$23,IF(AND(All!$V175="P3",All!$AE175="RSS"),Ruler!U$24,IF(AND(All!$V175="P4",All!$AE175="RSS"),Ruler!U$25,IF(AND(All!$V175="P5",All!$AE175="RSS"),Ruler!U$26,IF(AND(All!$V175="P6",All!$AE175="RSS"),Ruler!U$27,IF(AND(All!$V175="P7",All!$AE175="RSS"),Ruler!U$28,IF(AND(All!$V175="P8",All!$AE175="RSS"),Ruler!U$29,IF(AND(All!$V175="P9",All!$AE175="RSS"),Ruler!U$30,0)))))))))))))))))))))))))))</f>
        <v>2</v>
      </c>
      <c r="CC175" s="325">
        <f>IF(AND(All!$V175="P1",All!$AE175="RDP"),Ruler!V$6,IF(AND(All!$V175="P2",All!$AE175="RDP"),Ruler!V$7,IF(AND(All!$V175="P3",All!$AE175="RDP"),Ruler!V$8,IF(AND(All!$V175="P4",All!$AE175="RDP"),Ruler!V$9,IF(AND(All!$V175="P5",All!$AE175="RDP"),Ruler!V$10,IF(AND(All!$V175="P6",All!$AE175="RDP"),Ruler!V$11,IF(AND(All!$V175="P7",All!$AE175="RDP"),Ruler!V$12,IF(AND(All!$V175="P8",All!$AE175="RDP"),Ruler!V$13,IF(AND(All!$V175="P9",All!$AE175="RDP"),Ruler!V$14,IF(AND(All!$V175="P1",All!$AE175="RMS"),Ruler!V$6,IF(AND(All!$V175="P2",All!$AE175="RMS"),Ruler!V$15,IF(AND(All!$V175="P3",All!$AE175="RMS"),Ruler!V$16,IF(AND(All!$V175="P4",All!$AE175="RMS"),Ruler!V$17,IF(AND(All!$V175="P5",All!$AE175="RMS"),Ruler!V$18,IF(AND(All!$V175="P6",All!$AE175="RMS"),Ruler!V$19,IF(AND(All!$V175="P7",All!$AE175="RMS"),Ruler!V$20,IF(AND(All!$V175="P8",All!$AE175="RMS"),Ruler!V$21,IF(AND(All!$V175="P9",All!$AE175="RMS"),Ruler!V$22,IF(AND(All!$V175="P1",All!$AE175="RSS"),Ruler!V$6,IF(AND(All!$V175="P2",All!$AE175="RSS"),Ruler!V$23,IF(AND(All!$V175="P3",All!$AE175="RSS"),Ruler!V$24,IF(AND(All!$V175="P4",All!$AE175="RSS"),Ruler!V$25,IF(AND(All!$V175="P5",All!$AE175="RSS"),Ruler!V$26,IF(AND(All!$V175="P6",All!$AE175="RSS"),Ruler!V$27,IF(AND(All!$V175="P7",All!$AE175="RSS"),Ruler!V$28,IF(AND(All!$V175="P8",All!$AE175="RSS"),Ruler!V$29,IF(AND(All!$V175="P9",All!$AE175="RSS"),Ruler!V$30,0)))))))))))))))))))))))))))</f>
        <v>2</v>
      </c>
      <c r="CD175" s="325">
        <f>IF(AND(All!$V175="P1",All!$AE175="RDP"),Ruler!W$6,IF(AND(All!$V175="P2",All!$AE175="RDP"),Ruler!W$7,IF(AND(All!$V175="P3",All!$AE175="RDP"),Ruler!W$8,IF(AND(All!$V175="P4",All!$AE175="RDP"),Ruler!W$9,IF(AND(All!$V175="P5",All!$AE175="RDP"),Ruler!W$10,IF(AND(All!$V175="P6",All!$AE175="RDP"),Ruler!W$11,IF(AND(All!$V175="P7",All!$AE175="RDP"),Ruler!W$12,IF(AND(All!$V175="P8",All!$AE175="RDP"),Ruler!W$13,IF(AND(All!$V175="P9",All!$AE175="RDP"),Ruler!W$14,IF(AND(All!$V175="P1",All!$AE175="RMS"),Ruler!W$6,IF(AND(All!$V175="P2",All!$AE175="RMS"),Ruler!W$15,IF(AND(All!$V175="P3",All!$AE175="RMS"),Ruler!W$16,IF(AND(All!$V175="P4",All!$AE175="RMS"),Ruler!W$17,IF(AND(All!$V175="P5",All!$AE175="RMS"),Ruler!W$18,IF(AND(All!$V175="P6",All!$AE175="RMS"),Ruler!W$19,IF(AND(All!$V175="P7",All!$AE175="RMS"),Ruler!W$20,IF(AND(All!$V175="P8",All!$AE175="RMS"),Ruler!W$21,IF(AND(All!$V175="P9",All!$AE175="RMS"),Ruler!W$22,IF(AND(All!$V175="P1",All!$AE175="RSS"),Ruler!W$6,IF(AND(All!$V175="P2",All!$AE175="RSS"),Ruler!W$23,IF(AND(All!$V175="P3",All!$AE175="RSS"),Ruler!W$24,IF(AND(All!$V175="P4",All!$AE175="RSS"),Ruler!W$25,IF(AND(All!$V175="P5",All!$AE175="RSS"),Ruler!W$26,IF(AND(All!$V175="P6",All!$AE175="RSS"),Ruler!W$27,IF(AND(All!$V175="P7",All!$AE175="RSS"),Ruler!W$28,IF(AND(All!$V175="P8",All!$AE175="RSS"),Ruler!W$29,IF(AND(All!$V175="P9",All!$AE175="RSS"),Ruler!W$30,0)))))))))))))))))))))))))))</f>
        <v>2</v>
      </c>
      <c r="CE175" s="325">
        <f>IF(AND(All!$V175="P1",All!$AE175="RDP"),Ruler!X$6,IF(AND(All!$V175="P2",All!$AE175="RDP"),Ruler!X$7,IF(AND(All!$V175="P3",All!$AE175="RDP"),Ruler!X$8,IF(AND(All!$V175="P4",All!$AE175="RDP"),Ruler!X$9,IF(AND(All!$V175="P5",All!$AE175="RDP"),Ruler!X$10,IF(AND(All!$V175="P6",All!$AE175="RDP"),Ruler!X$11,IF(AND(All!$V175="P7",All!$AE175="RDP"),Ruler!X$12,IF(AND(All!$V175="P8",All!$AE175="RDP"),Ruler!X$13,IF(AND(All!$V175="P9",All!$AE175="RDP"),Ruler!X$14,IF(AND(All!$V175="P1",All!$AE175="RMS"),Ruler!X$6,IF(AND(All!$V175="P2",All!$AE175="RMS"),Ruler!X$15,IF(AND(All!$V175="P3",All!$AE175="RMS"),Ruler!X$16,IF(AND(All!$V175="P4",All!$AE175="RMS"),Ruler!X$17,IF(AND(All!$V175="P5",All!$AE175="RMS"),Ruler!X$18,IF(AND(All!$V175="P6",All!$AE175="RMS"),Ruler!X$19,IF(AND(All!$V175="P7",All!$AE175="RMS"),Ruler!X$20,IF(AND(All!$V175="P8",All!$AE175="RMS"),Ruler!X$21,IF(AND(All!$V175="P9",All!$AE175="RMS"),Ruler!X$22,IF(AND(All!$V175="P1",All!$AE175="RSS"),Ruler!X$6,IF(AND(All!$V175="P2",All!$AE175="RSS"),Ruler!X$23,IF(AND(All!$V175="P3",All!$AE175="RSS"),Ruler!X$24,IF(AND(All!$V175="P4",All!$AE175="RSS"),Ruler!X$25,IF(AND(All!$V175="P5",All!$AE175="RSS"),Ruler!X$26,IF(AND(All!$V175="P6",All!$AE175="RSS"),Ruler!X$27,IF(AND(All!$V175="P7",All!$AE175="RSS"),Ruler!X$28,IF(AND(All!$V175="P8",All!$AE175="RSS"),Ruler!X$29,IF(AND(All!$V175="P9",All!$AE175="RSS"),Ruler!X$30,0)))))))))))))))))))))))))))</f>
        <v>2</v>
      </c>
      <c r="CF175" s="325">
        <f>IF(AND(All!$V175="P1",All!$AE175="RDP"),Ruler!Y$6,IF(AND(All!$V175="P2",All!$AE175="RDP"),Ruler!Y$7,IF(AND(All!$V175="P3",All!$AE175="RDP"),Ruler!Y$8,IF(AND(All!$V175="P4",All!$AE175="RDP"),Ruler!Y$9,IF(AND(All!$V175="P5",All!$AE175="RDP"),Ruler!Y$10,IF(AND(All!$V175="P6",All!$AE175="RDP"),Ruler!Y$11,IF(AND(All!$V175="P7",All!$AE175="RDP"),Ruler!Y$12,IF(AND(All!$V175="P8",All!$AE175="RDP"),Ruler!Y$13,IF(AND(All!$V175="P9",All!$AE175="RDP"),Ruler!Y$14,IF(AND(All!$V175="P1",All!$AE175="RMS"),Ruler!Y$6,IF(AND(All!$V175="P2",All!$AE175="RMS"),Ruler!Y$15,IF(AND(All!$V175="P3",All!$AE175="RMS"),Ruler!Y$16,IF(AND(All!$V175="P4",All!$AE175="RMS"),Ruler!Y$17,IF(AND(All!$V175="P5",All!$AE175="RMS"),Ruler!Y$18,IF(AND(All!$V175="P6",All!$AE175="RMS"),Ruler!Y$19,IF(AND(All!$V175="P7",All!$AE175="RMS"),Ruler!Y$20,IF(AND(All!$V175="P8",All!$AE175="RMS"),Ruler!Y$21,IF(AND(All!$V175="P9",All!$AE175="RMS"),Ruler!Y$22,IF(AND(All!$V175="P1",All!$AE175="RSS"),Ruler!Y$6,IF(AND(All!$V175="P2",All!$AE175="RSS"),Ruler!Y$23,IF(AND(All!$V175="P3",All!$AE175="RSS"),Ruler!Y$24,IF(AND(All!$V175="P4",All!$AE175="RSS"),Ruler!Y$25,IF(AND(All!$V175="P5",All!$AE175="RSS"),Ruler!Y$26,IF(AND(All!$V175="P6",All!$AE175="RSS"),Ruler!Y$27,IF(AND(All!$V175="P7",All!$AE175="RSS"),Ruler!Y$28,IF(AND(All!$V175="P8",All!$AE175="RSS"),Ruler!Y$29,IF(AND(All!$V175="P9",All!$AE175="RSS"),Ruler!Y$30,0)))))))))))))))))))))))))))</f>
        <v>1</v>
      </c>
      <c r="CG175" s="325">
        <f>IF(AND(All!$V175="P1",All!$AE175="RDP"),Ruler!Z$6,IF(AND(All!$V175="P2",All!$AE175="RDP"),Ruler!Z$7,IF(AND(All!$V175="P3",All!$AE175="RDP"),Ruler!Z$8,IF(AND(All!$V175="P4",All!$AE175="RDP"),Ruler!Z$9,IF(AND(All!$V175="P5",All!$AE175="RDP"),Ruler!Z$10,IF(AND(All!$V175="P6",All!$AE175="RDP"),Ruler!Z$11,IF(AND(All!$V175="P7",All!$AE175="RDP"),Ruler!Z$12,IF(AND(All!$V175="P8",All!$AE175="RDP"),Ruler!Z$13,IF(AND(All!$V175="P9",All!$AE175="RDP"),Ruler!Z$14,IF(AND(All!$V175="P1",All!$AE175="RMS"),Ruler!Z$6,IF(AND(All!$V175="P2",All!$AE175="RMS"),Ruler!Z$15,IF(AND(All!$V175="P3",All!$AE175="RMS"),Ruler!Z$16,IF(AND(All!$V175="P4",All!$AE175="RMS"),Ruler!Z$17,IF(AND(All!$V175="P5",All!$AE175="RMS"),Ruler!Z$18,IF(AND(All!$V175="P6",All!$AE175="RMS"),Ruler!Z$19,IF(AND(All!$V175="P7",All!$AE175="RMS"),Ruler!Z$20,IF(AND(All!$V175="P8",All!$AE175="RMS"),Ruler!Z$21,IF(AND(All!$V175="P9",All!$AE175="RMS"),Ruler!Z$22,IF(AND(All!$V175="P1",All!$AE175="RSS"),Ruler!Z$6,IF(AND(All!$V175="P2",All!$AE175="RSS"),Ruler!Z$23,IF(AND(All!$V175="P3",All!$AE175="RSS"),Ruler!Z$24,IF(AND(All!$V175="P4",All!$AE175="RSS"),Ruler!Z$25,IF(AND(All!$V175="P5",All!$AE175="RSS"),Ruler!Z$26,IF(AND(All!$V175="P6",All!$AE175="RSS"),Ruler!Z$27,IF(AND(All!$V175="P7",All!$AE175="RSS"),Ruler!Z$28,IF(AND(All!$V175="P8",All!$AE175="RSS"),Ruler!Z$29,IF(AND(All!$V175="P9",All!$AE175="RSS"),Ruler!Z$30,0)))))))))))))))))))))))))))</f>
        <v>2</v>
      </c>
      <c r="CH175" s="325">
        <f>IF(AND(All!$V175="P1",All!$AE175="RDP"),Ruler!AA$6,IF(AND(All!$V175="P2",All!$AE175="RDP"),Ruler!AA$7,IF(AND(All!$V175="P3",All!$AE175="RDP"),Ruler!AA$8,IF(AND(All!$V175="P4",All!$AE175="RDP"),Ruler!AA$9,IF(AND(All!$V175="P5",All!$AE175="RDP"),Ruler!AA$10,IF(AND(All!$V175="P6",All!$AE175="RDP"),Ruler!AA$11,IF(AND(All!$V175="P7",All!$AE175="RDP"),Ruler!AA$12,IF(AND(All!$V175="P8",All!$AE175="RDP"),Ruler!AA$13,IF(AND(All!$V175="P9",All!$AE175="RDP"),Ruler!AA$14,IF(AND(All!$V175="P1",All!$AE175="RMS"),Ruler!AA$6,IF(AND(All!$V175="P2",All!$AE175="RMS"),Ruler!AA$15,IF(AND(All!$V175="P3",All!$AE175="RMS"),Ruler!AA$16,IF(AND(All!$V175="P4",All!$AE175="RMS"),Ruler!AA$17,IF(AND(All!$V175="P5",All!$AE175="RMS"),Ruler!AA$18,IF(AND(All!$V175="P6",All!$AE175="RMS"),Ruler!AA$19,IF(AND(All!$V175="P7",All!$AE175="RMS"),Ruler!AA$20,IF(AND(All!$V175="P8",All!$AE175="RMS"),Ruler!AA$21,IF(AND(All!$V175="P9",All!$AE175="RMS"),Ruler!AA$22,IF(AND(All!$V175="P1",All!$AE175="RSS"),Ruler!AA$6,IF(AND(All!$V175="P2",All!$AE175="RSS"),Ruler!AA$23,IF(AND(All!$V175="P3",All!$AE175="RSS"),Ruler!AA$24,IF(AND(All!$V175="P4",All!$AE175="RSS"),Ruler!AA$25,IF(AND(All!$V175="P5",All!$AE175="RSS"),Ruler!AA$26,IF(AND(All!$V175="P6",All!$AE175="RSS"),Ruler!AA$27,IF(AND(All!$V175="P7",All!$AE175="RSS"),Ruler!AA$28,IF(AND(All!$V175="P8",All!$AE175="RSS"),Ruler!AA$29,IF(AND(All!$V175="P9",All!$AE175="RSS"),Ruler!AA$30,0)))))))))))))))))))))))))))</f>
        <v>1</v>
      </c>
      <c r="CI175" s="325">
        <f>IF(AND(All!$V175="P1",All!$AE175="RDP"),Ruler!AB$6,IF(AND(All!$V175="P2",All!$AE175="RDP"),Ruler!AB$7,IF(AND(All!$V175="P3",All!$AE175="RDP"),Ruler!AB$8,IF(AND(All!$V175="P4",All!$AE175="RDP"),Ruler!AB$9,IF(AND(All!$V175="P5",All!$AE175="RDP"),Ruler!AB$10,IF(AND(All!$V175="P6",All!$AE175="RDP"),Ruler!AB$11,IF(AND(All!$V175="P7",All!$AE175="RDP"),Ruler!AB$12,IF(AND(All!$V175="P8",All!$AE175="RDP"),Ruler!AB$13,IF(AND(All!$V175="P9",All!$AE175="RDP"),Ruler!AB$14,IF(AND(All!$V175="P1",All!$AE175="RMS"),Ruler!AB$6,IF(AND(All!$V175="P2",All!$AE175="RMS"),Ruler!AB$15,IF(AND(All!$V175="P3",All!$AE175="RMS"),Ruler!AB$16,IF(AND(All!$V175="P4",All!$AE175="RMS"),Ruler!AB$17,IF(AND(All!$V175="P5",All!$AE175="RMS"),Ruler!AB$18,IF(AND(All!$V175="P6",All!$AE175="RMS"),Ruler!AB$19,IF(AND(All!$V175="P7",All!$AE175="RMS"),Ruler!AB$20,IF(AND(All!$V175="P8",All!$AE175="RMS"),Ruler!AB$21,IF(AND(All!$V175="P9",All!$AE175="RMS"),Ruler!AB$22,IF(AND(All!$V175="P1",All!$AE175="RSS"),Ruler!AB$6,IF(AND(All!$V175="P2",All!$AE175="RSS"),Ruler!AB$23,IF(AND(All!$V175="P3",All!$AE175="RSS"),Ruler!AB$24,IF(AND(All!$V175="P4",All!$AE175="RSS"),Ruler!AB$25,IF(AND(All!$V175="P5",All!$AE175="RSS"),Ruler!AB$26,IF(AND(All!$V175="P6",All!$AE175="RSS"),Ruler!AB$27,IF(AND(All!$V175="P7",All!$AE175="RSS"),Ruler!AB$28,IF(AND(All!$V175="P8",All!$AE175="RSS"),Ruler!AB$29,IF(AND(All!$V175="P9",All!$AE175="RSS"),Ruler!AB$30,0)))))))))))))))))))))))))))</f>
        <v>1</v>
      </c>
      <c r="CJ175" s="377">
        <f>Table9[[#This Row],[R-B1]]-Table9[[#This Row],[B1]]</f>
        <v>0</v>
      </c>
      <c r="CK175" s="378">
        <f>Table9[[#This Row],[R-B2]]-Table9[[#This Row],[B2]]</f>
        <v>1</v>
      </c>
      <c r="CL175" s="378">
        <f>Table9[[#This Row],[R-B3]]-Table9[[#This Row],[B3]]</f>
        <v>1</v>
      </c>
      <c r="CM175" s="378">
        <f>Table9[[#This Row],[R-B4]]-Table9[[#This Row],[B4]]</f>
        <v>0</v>
      </c>
      <c r="CN175" s="378">
        <f>Table9[[#This Row],[R-B5]]-Table9[[#This Row],[B5]]</f>
        <v>0</v>
      </c>
      <c r="CO175" s="378">
        <f>Table9[[#This Row],[R-B6]]-Table9[[#This Row],[B6]]</f>
        <v>0</v>
      </c>
      <c r="CP175" s="378">
        <f>Table9[[#This Row],[R-B7]]-Table9[[#This Row],[B7]]</f>
        <v>0</v>
      </c>
      <c r="CQ175" s="378">
        <f>Table9[[#This Row],[R-B8]]-Table9[[#This Row],[B8]]</f>
        <v>0</v>
      </c>
      <c r="CR175" s="378">
        <f>Table9[[#This Row],[R-B9]]-Table9[[#This Row],[B9]]</f>
        <v>1</v>
      </c>
      <c r="CS175" s="378">
        <f>Table9[[#This Row],[R-B10]]-Table9[[#This Row],[B10]]</f>
        <v>0</v>
      </c>
      <c r="CT175" s="378">
        <f>Table9[[#This Row],[R-B11]]-Table9[[#This Row],[B11]]</f>
        <v>0</v>
      </c>
      <c r="CU175" s="378">
        <f>Table9[[#This Row],[R-B12]]-Table9[[#This Row],[B12]]</f>
        <v>1</v>
      </c>
      <c r="CV175" s="378">
        <f>Table9[[#This Row],[R-K1]]-Table9[[#This Row],[K1]]</f>
        <v>0</v>
      </c>
      <c r="CW175" s="378">
        <f>Table9[[#This Row],[R-K2]]-Table9[[#This Row],[K2]]</f>
        <v>0</v>
      </c>
      <c r="CX175" s="378">
        <f>Table9[[#This Row],[R-K3]]-Table9[[#This Row],[K3]]</f>
        <v>0</v>
      </c>
      <c r="CY175" s="378">
        <f>Table9[[#This Row],[R-K4]]-Table9[[#This Row],[K4]]</f>
        <v>0</v>
      </c>
      <c r="CZ175" s="378">
        <f>Table9[[#This Row],[R-K5]]-Table9[[#This Row],[K5]]</f>
        <v>0</v>
      </c>
      <c r="DA175" s="378">
        <f>Table9[[#This Row],[R-P1]]-Table9[[#This Row],[P1]]</f>
        <v>0</v>
      </c>
      <c r="DB175" s="378">
        <f>Table9[[#This Row],[R-P2]]-Table9[[#This Row],[P2]]</f>
        <v>0</v>
      </c>
      <c r="DC175" s="378">
        <f>Table9[[#This Row],[R-P3]]-Table9[[#This Row],[P3]]</f>
        <v>0</v>
      </c>
      <c r="DD175" s="378">
        <f>Table9[[#This Row],[R-P4]]-Table9[[#This Row],[P4]]</f>
        <v>0</v>
      </c>
      <c r="DE175" s="378">
        <f>Table9[[#This Row],[R-P5]]-Table9[[#This Row],[P5]]</f>
        <v>0</v>
      </c>
      <c r="DF175" s="378">
        <f>Table9[[#This Row],[R-E1]]-Table9[[#This Row],[E1]]</f>
        <v>-1</v>
      </c>
      <c r="DG175" s="379">
        <f>Table9[[#This Row],[R-E2]]-Table9[[#This Row],[E2]]</f>
        <v>0</v>
      </c>
      <c r="DH175" s="323">
        <f>COUNTIF(Table9[[#This Row],[G-B1]:[G-B12]],"&lt;=0")/12*100</f>
        <v>66.666666666666657</v>
      </c>
      <c r="DI175" s="43">
        <f>COUNTIF(Table9[[#This Row],[G-K1]:[G-K5]],"&lt;=0")/5*100</f>
        <v>100</v>
      </c>
      <c r="DJ175" s="43">
        <f>COUNTIF(Table9[[#This Row],[G-P1]:[G-P5]],"&lt;=0")/5*100</f>
        <v>100</v>
      </c>
      <c r="DK175" s="43">
        <f>COUNTIF(Table9[[#This Row],[G-E1]:[G-E2]],"&lt;=0")/2*100</f>
        <v>100</v>
      </c>
      <c r="DL175" s="450">
        <f>IF(AE175="RDP",(COUNTIF(Table9[[#This Row],[G-B3]],"&lt;=0")+COUNTIF(Table9[[#This Row],[G-B4]],"&lt;=0")+COUNTIF(Table9[[#This Row],[G-B7]],"&lt;=0")+COUNTIF(Table9[[#This Row],[G-B11]],"&lt;=0")+COUNTIF(Table9[[#This Row],[G-K2]],"&lt;=0"))/5*100,IF(AE175="RMS",(COUNTIF(Table9[[#This Row],[G-B4]],"&lt;=0")+COUNTIF(Table9[[#This Row],[G-B5]],"&lt;=0")+COUNTIF(Table9[[#This Row],[G-B10]],"&lt;=0")+COUNTIF(Table9[[#This Row],[G-B12]],"&lt;=0")+COUNTIF(Table9[[#This Row],[G-K2]],"&lt;=0"))/5*100,IF(AE175="RSS",(COUNTIF(Table9[[#This Row],[G-B1]],"&lt;=0")+COUNTIF(Table9[[#This Row],[G-B2]],"&lt;=0")+COUNTIF(Table9[[#This Row],[G-B6]],"&lt;=0")+COUNTIF(Table9[[#This Row],[G-B11]],"&lt;=0")+COUNTIF(Table9[[#This Row],[G-B12]],"&lt;=0"))/5*100,0)))</f>
        <v>80</v>
      </c>
      <c r="DM175" s="381">
        <v>83</v>
      </c>
      <c r="DN175" s="381">
        <v>100</v>
      </c>
      <c r="DO175" s="381">
        <v>100</v>
      </c>
      <c r="DP175" s="381">
        <v>100</v>
      </c>
      <c r="DQ175" s="381">
        <v>100</v>
      </c>
      <c r="DR175" s="380">
        <v>17</v>
      </c>
      <c r="DS175" s="381">
        <v>40</v>
      </c>
      <c r="DT175" s="381">
        <v>60</v>
      </c>
      <c r="DU175" s="381">
        <v>50</v>
      </c>
      <c r="DV175" s="381">
        <v>0</v>
      </c>
      <c r="DW175" s="380">
        <v>17</v>
      </c>
      <c r="DX175" s="381">
        <v>20</v>
      </c>
      <c r="DY175" s="381">
        <v>20</v>
      </c>
      <c r="DZ175" s="381">
        <v>50</v>
      </c>
      <c r="EA175" s="382">
        <v>0</v>
      </c>
      <c r="EB175" s="335" t="s">
        <v>470</v>
      </c>
      <c r="EC175" s="324" t="s">
        <v>185</v>
      </c>
      <c r="ED175" s="324" t="s">
        <v>1438</v>
      </c>
      <c r="EE175" s="338"/>
    </row>
    <row r="176" spans="2:135" ht="73" hidden="1" thickBot="1" x14ac:dyDescent="0.35">
      <c r="B176" s="282">
        <v>181</v>
      </c>
      <c r="C176" s="42" t="s">
        <v>134</v>
      </c>
      <c r="D176" s="45">
        <v>46191</v>
      </c>
      <c r="E176" s="44" t="s">
        <v>1439</v>
      </c>
      <c r="F176" s="43">
        <v>130170</v>
      </c>
      <c r="G176" s="357">
        <f t="shared" ca="1" si="9"/>
        <v>37.330499362633191</v>
      </c>
      <c r="H176" s="283">
        <v>32690</v>
      </c>
      <c r="I176" s="43" t="s">
        <v>179</v>
      </c>
      <c r="J176" s="43" t="s">
        <v>137</v>
      </c>
      <c r="K176" s="43" t="s">
        <v>138</v>
      </c>
      <c r="L176" s="43" t="s">
        <v>175</v>
      </c>
      <c r="M176" s="42" t="s">
        <v>298</v>
      </c>
      <c r="N176" s="43"/>
      <c r="O176" s="43" t="s">
        <v>159</v>
      </c>
      <c r="P176" s="44" t="s">
        <v>1440</v>
      </c>
      <c r="Q176" s="43" t="s">
        <v>144</v>
      </c>
      <c r="R176" s="43" t="s">
        <v>185</v>
      </c>
      <c r="S176" s="45">
        <v>41229</v>
      </c>
      <c r="T176" s="286">
        <f t="shared" ca="1" si="11"/>
        <v>13.927777777777777</v>
      </c>
      <c r="U176" s="46">
        <f ca="1">Table9[[#This Row],[Years in PET]]</f>
        <v>13.927777777777777</v>
      </c>
      <c r="V176" s="43" t="s">
        <v>58</v>
      </c>
      <c r="W176" s="46"/>
      <c r="X176" s="46">
        <f ca="1">($T$1-Table9[[#This Row],[Date of Appointment to Current Grade]])/365</f>
        <v>0.96885552701675048</v>
      </c>
      <c r="Y176" s="45">
        <v>45962</v>
      </c>
      <c r="Z176" s="43" t="s">
        <v>187</v>
      </c>
      <c r="AA176" s="45">
        <v>45505</v>
      </c>
      <c r="AB176" s="46">
        <f ca="1">($T$1-Table9[[#This Row],[Date in Position]])/365</f>
        <v>2.2209103215372985</v>
      </c>
      <c r="AC176" s="43" t="s">
        <v>146</v>
      </c>
      <c r="AD176" s="45">
        <v>45896</v>
      </c>
      <c r="AE176" s="43" t="s">
        <v>147</v>
      </c>
      <c r="AF176" s="43" t="s">
        <v>148</v>
      </c>
      <c r="AG176" s="47" t="s">
        <v>1441</v>
      </c>
      <c r="AH176" s="47" t="s">
        <v>1442</v>
      </c>
      <c r="AI176" s="47" t="s">
        <v>1443</v>
      </c>
      <c r="AJ176" s="42" t="s">
        <v>1444</v>
      </c>
      <c r="AK176" s="48" t="s">
        <v>1445</v>
      </c>
      <c r="AL176" s="42" t="s">
        <v>153</v>
      </c>
      <c r="AM176" s="369" t="s">
        <v>1446</v>
      </c>
      <c r="AN176" s="323">
        <v>2</v>
      </c>
      <c r="AO176" s="43">
        <v>1</v>
      </c>
      <c r="AP176" s="43">
        <v>1</v>
      </c>
      <c r="AQ176" s="43">
        <v>2</v>
      </c>
      <c r="AR176" s="43">
        <v>2</v>
      </c>
      <c r="AS176" s="43">
        <v>2</v>
      </c>
      <c r="AT176" s="43">
        <v>2</v>
      </c>
      <c r="AU176" s="43">
        <v>2</v>
      </c>
      <c r="AV176" s="43">
        <v>1</v>
      </c>
      <c r="AW176" s="43">
        <v>2</v>
      </c>
      <c r="AX176" s="43">
        <v>2</v>
      </c>
      <c r="AY176" s="43">
        <v>2</v>
      </c>
      <c r="AZ176" s="43">
        <v>2</v>
      </c>
      <c r="BA176" s="43">
        <v>2</v>
      </c>
      <c r="BB176" s="43">
        <v>0</v>
      </c>
      <c r="BC176" s="43">
        <v>1</v>
      </c>
      <c r="BD176" s="43">
        <v>0</v>
      </c>
      <c r="BE176" s="43">
        <v>1</v>
      </c>
      <c r="BF176" s="43">
        <v>1</v>
      </c>
      <c r="BG176" s="43">
        <v>1</v>
      </c>
      <c r="BH176" s="43">
        <v>1</v>
      </c>
      <c r="BI176" s="43">
        <v>0</v>
      </c>
      <c r="BJ176" s="43">
        <v>0</v>
      </c>
      <c r="BK176" s="328">
        <v>0</v>
      </c>
      <c r="BL176" s="325">
        <f>IF(AND(All!$V176="P1",All!$AE176="RDP"),Ruler!E$6,IF(AND(All!$V176="P2",All!$AE176="RDP"),Ruler!E$7,IF(AND(All!$V176="P3",All!$AE176="RDP"),Ruler!E$8,IF(AND(All!$V176="P4",All!$AE176="RDP"),Ruler!E$9,IF(AND(All!$V176="P5",All!$AE176="RDP"),Ruler!E$10,IF(AND(All!$V176="P6",All!$AE176="RDP"),Ruler!E$11,IF(AND(All!$V176="P7",All!$AE176="RDP"),Ruler!E$12,IF(AND(All!$V176="P8",All!$AE176="RDP"),Ruler!E$13,IF(AND(All!$V176="P9",All!$AE176="RDP"),Ruler!E$14,IF(AND(All!$V176="P1",All!$AE176="RMS"),Ruler!E$6,IF(AND(All!$V176="P2",All!$AE176="RMS"),Ruler!E$15,IF(AND(All!$V176="P3",All!$AE176="RMS"),Ruler!E$16,IF(AND(All!$V176="P4",All!$AE176="RMS"),Ruler!E$17,IF(AND(All!$V176="P5",All!$AE176="RMS"),Ruler!E$18,IF(AND(All!$V176="P6",All!$AE176="RMS"),Ruler!E$19,IF(AND(All!$V176="P7",All!$AE176="RMS"),Ruler!E$20,IF(AND(All!$V176="P8",All!$AE176="RMS"),Ruler!E$21,IF(AND(All!$V176="P9",All!$AE176="RMS"),Ruler!E$22,IF(AND(All!$V176="P1",All!$AE176="RSS"),Ruler!E$6,IF(AND(All!$V176="P2",All!$AE176="RSS"),Ruler!E$23,IF(AND(All!$V176="P3",All!$AE176="RSS"),Ruler!E$24,IF(AND(All!$V176="P4",All!$AE176="RSS"),Ruler!E$25,IF(AND(All!$V176="P5",All!$AE176="RSS"),Ruler!E$26,IF(AND(All!$V176="P6",All!$AE176="RSS"),Ruler!E$27,IF(AND(All!$V176="P7",All!$AE176="RSS"),Ruler!E$28,IF(AND(All!$V176="P8",All!$AE176="RSS"),Ruler!E$29,IF(AND(All!$V176="P9",All!$AE176="RSS"),Ruler!E$30,0)))))))))))))))))))))))))))</f>
        <v>3</v>
      </c>
      <c r="BM176" s="325">
        <f>IF(AND(All!$V176="P1",All!$AE176="RDP"),Ruler!F$6,IF(AND(All!$V176="P2",All!$AE176="RDP"),Ruler!F$7,IF(AND(All!$V176="P3",All!$AE176="RDP"),Ruler!F$8,IF(AND(All!$V176="P4",All!$AE176="RDP"),Ruler!F$9,IF(AND(All!$V176="P5",All!$AE176="RDP"),Ruler!F$10,IF(AND(All!$V176="P6",All!$AE176="RDP"),Ruler!F$11,IF(AND(All!$V176="P7",All!$AE176="RDP"),Ruler!F$12,IF(AND(All!$V176="P8",All!$AE176="RDP"),Ruler!F$13,IF(AND(All!$V176="P9",All!$AE176="RDP"),Ruler!F$14,IF(AND(All!$V176="P1",All!$AE176="RMS"),Ruler!F$6,IF(AND(All!$V176="P2",All!$AE176="RMS"),Ruler!F$15,IF(AND(All!$V176="P3",All!$AE176="RMS"),Ruler!F$16,IF(AND(All!$V176="P4",All!$AE176="RMS"),Ruler!F$17,IF(AND(All!$V176="P5",All!$AE176="RMS"),Ruler!F$18,IF(AND(All!$V176="P6",All!$AE176="RMS"),Ruler!F$19,IF(AND(All!$V176="P7",All!$AE176="RMS"),Ruler!F$20,IF(AND(All!$V176="P8",All!$AE176="RMS"),Ruler!F$21,IF(AND(All!$V176="P9",All!$AE176="RMS"),Ruler!F$22,IF(AND(All!$V176="P1",All!$AE176="RSS"),Ruler!F$6,IF(AND(All!$V176="P2",All!$AE176="RSS"),Ruler!F$23,IF(AND(All!$V176="P3",All!$AE176="RSS"),Ruler!F$24,IF(AND(All!$V176="P4",All!$AE176="RSS"),Ruler!F$25,IF(AND(All!$V176="P5",All!$AE176="RSS"),Ruler!F$26,IF(AND(All!$V176="P6",All!$AE176="RSS"),Ruler!F$27,IF(AND(All!$V176="P7",All!$AE176="RSS"),Ruler!F$28,IF(AND(All!$V176="P8",All!$AE176="RSS"),Ruler!F$29,IF(AND(All!$V176="P9",All!$AE176="RSS"),Ruler!F$30,0)))))))))))))))))))))))))))</f>
        <v>3</v>
      </c>
      <c r="BN176" s="325">
        <f>IF(AND(All!$V176="P1",All!$AE176="RDP"),Ruler!G$6,IF(AND(All!$V176="P2",All!$AE176="RDP"),Ruler!G$7,IF(AND(All!$V176="P3",All!$AE176="RDP"),Ruler!G$8,IF(AND(All!$V176="P4",All!$AE176="RDP"),Ruler!G$9,IF(AND(All!$V176="P5",All!$AE176="RDP"),Ruler!G$10,IF(AND(All!$V176="P6",All!$AE176="RDP"),Ruler!G$11,IF(AND(All!$V176="P7",All!$AE176="RDP"),Ruler!G$12,IF(AND(All!$V176="P8",All!$AE176="RDP"),Ruler!G$13,IF(AND(All!$V176="P9",All!$AE176="RDP"),Ruler!G$14,IF(AND(All!$V176="P1",All!$AE176="RMS"),Ruler!G$6,IF(AND(All!$V176="P2",All!$AE176="RMS"),Ruler!G$15,IF(AND(All!$V176="P3",All!$AE176="RMS"),Ruler!G$16,IF(AND(All!$V176="P4",All!$AE176="RMS"),Ruler!G$17,IF(AND(All!$V176="P5",All!$AE176="RMS"),Ruler!G$18,IF(AND(All!$V176="P6",All!$AE176="RMS"),Ruler!G$19,IF(AND(All!$V176="P7",All!$AE176="RMS"),Ruler!G$20,IF(AND(All!$V176="P8",All!$AE176="RMS"),Ruler!G$21,IF(AND(All!$V176="P9",All!$AE176="RMS"),Ruler!G$22,IF(AND(All!$V176="P1",All!$AE176="RSS"),Ruler!G$6,IF(AND(All!$V176="P2",All!$AE176="RSS"),Ruler!G$23,IF(AND(All!$V176="P3",All!$AE176="RSS"),Ruler!G$24,IF(AND(All!$V176="P4",All!$AE176="RSS"),Ruler!G$25,IF(AND(All!$V176="P5",All!$AE176="RSS"),Ruler!G$26,IF(AND(All!$V176="P6",All!$AE176="RSS"),Ruler!G$27,IF(AND(All!$V176="P7",All!$AE176="RSS"),Ruler!G$28,IF(AND(All!$V176="P8",All!$AE176="RSS"),Ruler!G$29,IF(AND(All!$V176="P9",All!$AE176="RSS"),Ruler!G$30,0)))))))))))))))))))))))))))</f>
        <v>2</v>
      </c>
      <c r="BO176" s="325">
        <f>IF(AND(All!$V176="P1",All!$AE176="RDP"),Ruler!H$6,IF(AND(All!$V176="P2",All!$AE176="RDP"),Ruler!H$7,IF(AND(All!$V176="P3",All!$AE176="RDP"),Ruler!H$8,IF(AND(All!$V176="P4",All!$AE176="RDP"),Ruler!H$9,IF(AND(All!$V176="P5",All!$AE176="RDP"),Ruler!H$10,IF(AND(All!$V176="P6",All!$AE176="RDP"),Ruler!H$11,IF(AND(All!$V176="P7",All!$AE176="RDP"),Ruler!H$12,IF(AND(All!$V176="P8",All!$AE176="RDP"),Ruler!H$13,IF(AND(All!$V176="P9",All!$AE176="RDP"),Ruler!H$14,IF(AND(All!$V176="P1",All!$AE176="RMS"),Ruler!H$6,IF(AND(All!$V176="P2",All!$AE176="RMS"),Ruler!H$15,IF(AND(All!$V176="P3",All!$AE176="RMS"),Ruler!H$16,IF(AND(All!$V176="P4",All!$AE176="RMS"),Ruler!H$17,IF(AND(All!$V176="P5",All!$AE176="RMS"),Ruler!H$18,IF(AND(All!$V176="P6",All!$AE176="RMS"),Ruler!H$19,IF(AND(All!$V176="P7",All!$AE176="RMS"),Ruler!H$20,IF(AND(All!$V176="P8",All!$AE176="RMS"),Ruler!H$21,IF(AND(All!$V176="P9",All!$AE176="RMS"),Ruler!H$22,IF(AND(All!$V176="P1",All!$AE176="RSS"),Ruler!H$6,IF(AND(All!$V176="P2",All!$AE176="RSS"),Ruler!H$23,IF(AND(All!$V176="P3",All!$AE176="RSS"),Ruler!H$24,IF(AND(All!$V176="P4",All!$AE176="RSS"),Ruler!H$25,IF(AND(All!$V176="P5",All!$AE176="RSS"),Ruler!H$26,IF(AND(All!$V176="P6",All!$AE176="RSS"),Ruler!H$27,IF(AND(All!$V176="P7",All!$AE176="RSS"),Ruler!H$28,IF(AND(All!$V176="P8",All!$AE176="RSS"),Ruler!H$29,IF(AND(All!$V176="P9",All!$AE176="RSS"),Ruler!H$30,0)))))))))))))))))))))))))))</f>
        <v>3</v>
      </c>
      <c r="BP176" s="325">
        <f>IF(AND(All!$V176="P1",All!$AE176="RDP"),Ruler!I$6,IF(AND(All!$V176="P2",All!$AE176="RDP"),Ruler!I$7,IF(AND(All!$V176="P3",All!$AE176="RDP"),Ruler!I$8,IF(AND(All!$V176="P4",All!$AE176="RDP"),Ruler!I$9,IF(AND(All!$V176="P5",All!$AE176="RDP"),Ruler!I$10,IF(AND(All!$V176="P6",All!$AE176="RDP"),Ruler!I$11,IF(AND(All!$V176="P7",All!$AE176="RDP"),Ruler!I$12,IF(AND(All!$V176="P8",All!$AE176="RDP"),Ruler!I$13,IF(AND(All!$V176="P9",All!$AE176="RDP"),Ruler!I$14,IF(AND(All!$V176="P1",All!$AE176="RMS"),Ruler!I$6,IF(AND(All!$V176="P2",All!$AE176="RMS"),Ruler!I$15,IF(AND(All!$V176="P3",All!$AE176="RMS"),Ruler!I$16,IF(AND(All!$V176="P4",All!$AE176="RMS"),Ruler!I$17,IF(AND(All!$V176="P5",All!$AE176="RMS"),Ruler!I$18,IF(AND(All!$V176="P6",All!$AE176="RMS"),Ruler!I$19,IF(AND(All!$V176="P7",All!$AE176="RMS"),Ruler!I$20,IF(AND(All!$V176="P8",All!$AE176="RMS"),Ruler!I$21,IF(AND(All!$V176="P9",All!$AE176="RMS"),Ruler!I$22,IF(AND(All!$V176="P1",All!$AE176="RSS"),Ruler!I$6,IF(AND(All!$V176="P2",All!$AE176="RSS"),Ruler!I$23,IF(AND(All!$V176="P3",All!$AE176="RSS"),Ruler!I$24,IF(AND(All!$V176="P4",All!$AE176="RSS"),Ruler!I$25,IF(AND(All!$V176="P5",All!$AE176="RSS"),Ruler!I$26,IF(AND(All!$V176="P6",All!$AE176="RSS"),Ruler!I$27,IF(AND(All!$V176="P7",All!$AE176="RSS"),Ruler!I$28,IF(AND(All!$V176="P8",All!$AE176="RSS"),Ruler!I$29,IF(AND(All!$V176="P9",All!$AE176="RSS"),Ruler!I$30,0)))))))))))))))))))))))))))</f>
        <v>3</v>
      </c>
      <c r="BQ176" s="325">
        <f>IF(AND(All!$V176="P1",All!$AE176="RDP"),Ruler!J$6,IF(AND(All!$V176="P2",All!$AE176="RDP"),Ruler!J$7,IF(AND(All!$V176="P3",All!$AE176="RDP"),Ruler!J$8,IF(AND(All!$V176="P4",All!$AE176="RDP"),Ruler!J$9,IF(AND(All!$V176="P5",All!$AE176="RDP"),Ruler!J$10,IF(AND(All!$V176="P6",All!$AE176="RDP"),Ruler!J$11,IF(AND(All!$V176="P7",All!$AE176="RDP"),Ruler!J$12,IF(AND(All!$V176="P8",All!$AE176="RDP"),Ruler!J$13,IF(AND(All!$V176="P9",All!$AE176="RDP"),Ruler!J$14,IF(AND(All!$V176="P1",All!$AE176="RMS"),Ruler!J$6,IF(AND(All!$V176="P2",All!$AE176="RMS"),Ruler!J$15,IF(AND(All!$V176="P3",All!$AE176="RMS"),Ruler!J$16,IF(AND(All!$V176="P4",All!$AE176="RMS"),Ruler!J$17,IF(AND(All!$V176="P5",All!$AE176="RMS"),Ruler!J$18,IF(AND(All!$V176="P6",All!$AE176="RMS"),Ruler!J$19,IF(AND(All!$V176="P7",All!$AE176="RMS"),Ruler!J$20,IF(AND(All!$V176="P8",All!$AE176="RMS"),Ruler!J$21,IF(AND(All!$V176="P9",All!$AE176="RMS"),Ruler!J$22,IF(AND(All!$V176="P1",All!$AE176="RSS"),Ruler!J$6,IF(AND(All!$V176="P2",All!$AE176="RSS"),Ruler!J$23,IF(AND(All!$V176="P3",All!$AE176="RSS"),Ruler!J$24,IF(AND(All!$V176="P4",All!$AE176="RSS"),Ruler!J$25,IF(AND(All!$V176="P5",All!$AE176="RSS"),Ruler!J$26,IF(AND(All!$V176="P6",All!$AE176="RSS"),Ruler!J$27,IF(AND(All!$V176="P7",All!$AE176="RSS"),Ruler!J$28,IF(AND(All!$V176="P8",All!$AE176="RSS"),Ruler!J$29,IF(AND(All!$V176="P9",All!$AE176="RSS"),Ruler!J$30,0)))))))))))))))))))))))))))</f>
        <v>2</v>
      </c>
      <c r="BR176" s="325">
        <f>IF(AND(All!$V176="P1",All!$AE176="RDP"),Ruler!K$6,IF(AND(All!$V176="P2",All!$AE176="RDP"),Ruler!K$7,IF(AND(All!$V176="P3",All!$AE176="RDP"),Ruler!K$8,IF(AND(All!$V176="P4",All!$AE176="RDP"),Ruler!K$9,IF(AND(All!$V176="P5",All!$AE176="RDP"),Ruler!K$10,IF(AND(All!$V176="P6",All!$AE176="RDP"),Ruler!K$11,IF(AND(All!$V176="P7",All!$AE176="RDP"),Ruler!K$12,IF(AND(All!$V176="P8",All!$AE176="RDP"),Ruler!K$13,IF(AND(All!$V176="P9",All!$AE176="RDP"),Ruler!K$14,IF(AND(All!$V176="P1",All!$AE176="RMS"),Ruler!K$6,IF(AND(All!$V176="P2",All!$AE176="RMS"),Ruler!K$15,IF(AND(All!$V176="P3",All!$AE176="RMS"),Ruler!K$16,IF(AND(All!$V176="P4",All!$AE176="RMS"),Ruler!K$17,IF(AND(All!$V176="P5",All!$AE176="RMS"),Ruler!K$18,IF(AND(All!$V176="P6",All!$AE176="RMS"),Ruler!K$19,IF(AND(All!$V176="P7",All!$AE176="RMS"),Ruler!K$20,IF(AND(All!$V176="P8",All!$AE176="RMS"),Ruler!K$21,IF(AND(All!$V176="P9",All!$AE176="RMS"),Ruler!K$22,IF(AND(All!$V176="P1",All!$AE176="RSS"),Ruler!K$6,IF(AND(All!$V176="P2",All!$AE176="RSS"),Ruler!K$23,IF(AND(All!$V176="P3",All!$AE176="RSS"),Ruler!K$24,IF(AND(All!$V176="P4",All!$AE176="RSS"),Ruler!K$25,IF(AND(All!$V176="P5",All!$AE176="RSS"),Ruler!K$26,IF(AND(All!$V176="P6",All!$AE176="RSS"),Ruler!K$27,IF(AND(All!$V176="P7",All!$AE176="RSS"),Ruler!K$28,IF(AND(All!$V176="P8",All!$AE176="RSS"),Ruler!K$29,IF(AND(All!$V176="P9",All!$AE176="RSS"),Ruler!K$30,0)))))))))))))))))))))))))))</f>
        <v>3</v>
      </c>
      <c r="BS176" s="325">
        <f>IF(AND(All!$V176="P1",All!$AE176="RDP"),Ruler!L$6,IF(AND(All!$V176="P2",All!$AE176="RDP"),Ruler!L$7,IF(AND(All!$V176="P3",All!$AE176="RDP"),Ruler!L$8,IF(AND(All!$V176="P4",All!$AE176="RDP"),Ruler!L$9,IF(AND(All!$V176="P5",All!$AE176="RDP"),Ruler!L$10,IF(AND(All!$V176="P6",All!$AE176="RDP"),Ruler!L$11,IF(AND(All!$V176="P7",All!$AE176="RDP"),Ruler!L$12,IF(AND(All!$V176="P8",All!$AE176="RDP"),Ruler!L$13,IF(AND(All!$V176="P9",All!$AE176="RDP"),Ruler!L$14,IF(AND(All!$V176="P1",All!$AE176="RMS"),Ruler!L$6,IF(AND(All!$V176="P2",All!$AE176="RMS"),Ruler!L$15,IF(AND(All!$V176="P3",All!$AE176="RMS"),Ruler!L$16,IF(AND(All!$V176="P4",All!$AE176="RMS"),Ruler!L$17,IF(AND(All!$V176="P5",All!$AE176="RMS"),Ruler!L$18,IF(AND(All!$V176="P6",All!$AE176="RMS"),Ruler!L$19,IF(AND(All!$V176="P7",All!$AE176="RMS"),Ruler!L$20,IF(AND(All!$V176="P8",All!$AE176="RMS"),Ruler!L$21,IF(AND(All!$V176="P9",All!$AE176="RMS"),Ruler!L$22,IF(AND(All!$V176="P1",All!$AE176="RSS"),Ruler!L$6,IF(AND(All!$V176="P2",All!$AE176="RSS"),Ruler!L$23,IF(AND(All!$V176="P3",All!$AE176="RSS"),Ruler!L$24,IF(AND(All!$V176="P4",All!$AE176="RSS"),Ruler!L$25,IF(AND(All!$V176="P5",All!$AE176="RSS"),Ruler!L$26,IF(AND(All!$V176="P6",All!$AE176="RSS"),Ruler!L$27,IF(AND(All!$V176="P7",All!$AE176="RSS"),Ruler!L$28,IF(AND(All!$V176="P8",All!$AE176="RSS"),Ruler!L$29,IF(AND(All!$V176="P9",All!$AE176="RSS"),Ruler!L$30,0)))))))))))))))))))))))))))</f>
        <v>3</v>
      </c>
      <c r="BT176" s="325">
        <f>IF(AND(All!$V176="P1",All!$AE176="RDP"),Ruler!M$6,IF(AND(All!$V176="P2",All!$AE176="RDP"),Ruler!M$7,IF(AND(All!$V176="P3",All!$AE176="RDP"),Ruler!M$8,IF(AND(All!$V176="P4",All!$AE176="RDP"),Ruler!M$9,IF(AND(All!$V176="P5",All!$AE176="RDP"),Ruler!M$10,IF(AND(All!$V176="P6",All!$AE176="RDP"),Ruler!M$11,IF(AND(All!$V176="P7",All!$AE176="RDP"),Ruler!M$12,IF(AND(All!$V176="P8",All!$AE176="RDP"),Ruler!M$13,IF(AND(All!$V176="P9",All!$AE176="RDP"),Ruler!M$14,IF(AND(All!$V176="P1",All!$AE176="RMS"),Ruler!M$6,IF(AND(All!$V176="P2",All!$AE176="RMS"),Ruler!M$15,IF(AND(All!$V176="P3",All!$AE176="RMS"),Ruler!M$16,IF(AND(All!$V176="P4",All!$AE176="RMS"),Ruler!M$17,IF(AND(All!$V176="P5",All!$AE176="RMS"),Ruler!M$18,IF(AND(All!$V176="P6",All!$AE176="RMS"),Ruler!M$19,IF(AND(All!$V176="P7",All!$AE176="RMS"),Ruler!M$20,IF(AND(All!$V176="P8",All!$AE176="RMS"),Ruler!M$21,IF(AND(All!$V176="P9",All!$AE176="RMS"),Ruler!M$22,IF(AND(All!$V176="P1",All!$AE176="RSS"),Ruler!M$6,IF(AND(All!$V176="P2",All!$AE176="RSS"),Ruler!M$23,IF(AND(All!$V176="P3",All!$AE176="RSS"),Ruler!M$24,IF(AND(All!$V176="P4",All!$AE176="RSS"),Ruler!M$25,IF(AND(All!$V176="P5",All!$AE176="RSS"),Ruler!M$26,IF(AND(All!$V176="P6",All!$AE176="RSS"),Ruler!M$27,IF(AND(All!$V176="P7",All!$AE176="RSS"),Ruler!M$28,IF(AND(All!$V176="P8",All!$AE176="RSS"),Ruler!M$29,IF(AND(All!$V176="P9",All!$AE176="RSS"),Ruler!M$30,0)))))))))))))))))))))))))))</f>
        <v>3</v>
      </c>
      <c r="BU176" s="325">
        <f>IF(AND(All!$V176="P1",All!$AE176="RDP"),Ruler!N$6,IF(AND(All!$V176="P2",All!$AE176="RDP"),Ruler!N$7,IF(AND(All!$V176="P3",All!$AE176="RDP"),Ruler!N$8,IF(AND(All!$V176="P4",All!$AE176="RDP"),Ruler!N$9,IF(AND(All!$V176="P5",All!$AE176="RDP"),Ruler!N$10,IF(AND(All!$V176="P6",All!$AE176="RDP"),Ruler!N$11,IF(AND(All!$V176="P7",All!$AE176="RDP"),Ruler!N$12,IF(AND(All!$V176="P8",All!$AE176="RDP"),Ruler!N$13,IF(AND(All!$V176="P9",All!$AE176="RDP"),Ruler!N$14,IF(AND(All!$V176="P1",All!$AE176="RMS"),Ruler!N$6,IF(AND(All!$V176="P2",All!$AE176="RMS"),Ruler!N$15,IF(AND(All!$V176="P3",All!$AE176="RMS"),Ruler!N$16,IF(AND(All!$V176="P4",All!$AE176="RMS"),Ruler!N$17,IF(AND(All!$V176="P5",All!$AE176="RMS"),Ruler!N$18,IF(AND(All!$V176="P6",All!$AE176="RMS"),Ruler!N$19,IF(AND(All!$V176="P7",All!$AE176="RMS"),Ruler!N$20,IF(AND(All!$V176="P8",All!$AE176="RMS"),Ruler!N$21,IF(AND(All!$V176="P9",All!$AE176="RMS"),Ruler!N$22,IF(AND(All!$V176="P1",All!$AE176="RSS"),Ruler!N$6,IF(AND(All!$V176="P2",All!$AE176="RSS"),Ruler!N$23,IF(AND(All!$V176="P3",All!$AE176="RSS"),Ruler!N$24,IF(AND(All!$V176="P4",All!$AE176="RSS"),Ruler!N$25,IF(AND(All!$V176="P5",All!$AE176="RSS"),Ruler!N$26,IF(AND(All!$V176="P6",All!$AE176="RSS"),Ruler!N$27,IF(AND(All!$V176="P7",All!$AE176="RSS"),Ruler!N$28,IF(AND(All!$V176="P8",All!$AE176="RSS"),Ruler!N$29,IF(AND(All!$V176="P9",All!$AE176="RSS"),Ruler!N$30,0)))))))))))))))))))))))))))</f>
        <v>2</v>
      </c>
      <c r="BV176" s="325">
        <f>IF(AND(All!$V176="P1",All!$AE176="RDP"),Ruler!O$6,IF(AND(All!$V176="P2",All!$AE176="RDP"),Ruler!O$7,IF(AND(All!$V176="P3",All!$AE176="RDP"),Ruler!O$8,IF(AND(All!$V176="P4",All!$AE176="RDP"),Ruler!O$9,IF(AND(All!$V176="P5",All!$AE176="RDP"),Ruler!O$10,IF(AND(All!$V176="P6",All!$AE176="RDP"),Ruler!O$11,IF(AND(All!$V176="P7",All!$AE176="RDP"),Ruler!O$12,IF(AND(All!$V176="P8",All!$AE176="RDP"),Ruler!O$13,IF(AND(All!$V176="P9",All!$AE176="RDP"),Ruler!O$14,IF(AND(All!$V176="P1",All!$AE176="RMS"),Ruler!O$6,IF(AND(All!$V176="P2",All!$AE176="RMS"),Ruler!O$15,IF(AND(All!$V176="P3",All!$AE176="RMS"),Ruler!O$16,IF(AND(All!$V176="P4",All!$AE176="RMS"),Ruler!O$17,IF(AND(All!$V176="P5",All!$AE176="RMS"),Ruler!O$18,IF(AND(All!$V176="P6",All!$AE176="RMS"),Ruler!O$19,IF(AND(All!$V176="P7",All!$AE176="RMS"),Ruler!O$20,IF(AND(All!$V176="P8",All!$AE176="RMS"),Ruler!O$21,IF(AND(All!$V176="P9",All!$AE176="RMS"),Ruler!O$22,IF(AND(All!$V176="P1",All!$AE176="RSS"),Ruler!O$6,IF(AND(All!$V176="P2",All!$AE176="RSS"),Ruler!O$23,IF(AND(All!$V176="P3",All!$AE176="RSS"),Ruler!O$24,IF(AND(All!$V176="P4",All!$AE176="RSS"),Ruler!O$25,IF(AND(All!$V176="P5",All!$AE176="RSS"),Ruler!O$26,IF(AND(All!$V176="P6",All!$AE176="RSS"),Ruler!O$27,IF(AND(All!$V176="P7",All!$AE176="RSS"),Ruler!O$28,IF(AND(All!$V176="P8",All!$AE176="RSS"),Ruler!O$29,IF(AND(All!$V176="P9",All!$AE176="RSS"),Ruler!O$30,0)))))))))))))))))))))))))))</f>
        <v>3</v>
      </c>
      <c r="BW176" s="325">
        <f>IF(AND(All!$V176="P1",All!$AE176="RDP"),Ruler!P$6,IF(AND(All!$V176="P2",All!$AE176="RDP"),Ruler!P$7,IF(AND(All!$V176="P3",All!$AE176="RDP"),Ruler!P$8,IF(AND(All!$V176="P4",All!$AE176="RDP"),Ruler!P$9,IF(AND(All!$V176="P5",All!$AE176="RDP"),Ruler!P$10,IF(AND(All!$V176="P6",All!$AE176="RDP"),Ruler!P$11,IF(AND(All!$V176="P7",All!$AE176="RDP"),Ruler!P$12,IF(AND(All!$V176="P8",All!$AE176="RDP"),Ruler!P$13,IF(AND(All!$V176="P9",All!$AE176="RDP"),Ruler!P$14,IF(AND(All!$V176="P1",All!$AE176="RMS"),Ruler!P$6,IF(AND(All!$V176="P2",All!$AE176="RMS"),Ruler!P$15,IF(AND(All!$V176="P3",All!$AE176="RMS"),Ruler!P$16,IF(AND(All!$V176="P4",All!$AE176="RMS"),Ruler!P$17,IF(AND(All!$V176="P5",All!$AE176="RMS"),Ruler!P$18,IF(AND(All!$V176="P6",All!$AE176="RMS"),Ruler!P$19,IF(AND(All!$V176="P7",All!$AE176="RMS"),Ruler!P$20,IF(AND(All!$V176="P8",All!$AE176="RMS"),Ruler!P$21,IF(AND(All!$V176="P9",All!$AE176="RMS"),Ruler!P$22,IF(AND(All!$V176="P1",All!$AE176="RSS"),Ruler!P$6,IF(AND(All!$V176="P2",All!$AE176="RSS"),Ruler!P$23,IF(AND(All!$V176="P3",All!$AE176="RSS"),Ruler!P$24,IF(AND(All!$V176="P4",All!$AE176="RSS"),Ruler!P$25,IF(AND(All!$V176="P5",All!$AE176="RSS"),Ruler!P$26,IF(AND(All!$V176="P6",All!$AE176="RSS"),Ruler!P$27,IF(AND(All!$V176="P7",All!$AE176="RSS"),Ruler!P$28,IF(AND(All!$V176="P8",All!$AE176="RSS"),Ruler!P$29,IF(AND(All!$V176="P9",All!$AE176="RSS"),Ruler!P$30,0)))))))))))))))))))))))))))</f>
        <v>2</v>
      </c>
      <c r="BX176" s="325">
        <f>IF(AND(All!$V176="P1",All!$AE176="RDP"),Ruler!Q$6,IF(AND(All!$V176="P2",All!$AE176="RDP"),Ruler!Q$7,IF(AND(All!$V176="P3",All!$AE176="RDP"),Ruler!Q$8,IF(AND(All!$V176="P4",All!$AE176="RDP"),Ruler!Q$9,IF(AND(All!$V176="P5",All!$AE176="RDP"),Ruler!Q$10,IF(AND(All!$V176="P6",All!$AE176="RDP"),Ruler!Q$11,IF(AND(All!$V176="P7",All!$AE176="RDP"),Ruler!Q$12,IF(AND(All!$V176="P8",All!$AE176="RDP"),Ruler!Q$13,IF(AND(All!$V176="P9",All!$AE176="RDP"),Ruler!Q$14,IF(AND(All!$V176="P1",All!$AE176="RMS"),Ruler!Q$6,IF(AND(All!$V176="P2",All!$AE176="RMS"),Ruler!Q$15,IF(AND(All!$V176="P3",All!$AE176="RMS"),Ruler!Q$16,IF(AND(All!$V176="P4",All!$AE176="RMS"),Ruler!Q$17,IF(AND(All!$V176="P5",All!$AE176="RMS"),Ruler!Q$18,IF(AND(All!$V176="P6",All!$AE176="RMS"),Ruler!Q$19,IF(AND(All!$V176="P7",All!$AE176="RMS"),Ruler!Q$20,IF(AND(All!$V176="P8",All!$AE176="RMS"),Ruler!Q$21,IF(AND(All!$V176="P9",All!$AE176="RMS"),Ruler!Q$22,IF(AND(All!$V176="P1",All!$AE176="RSS"),Ruler!Q$6,IF(AND(All!$V176="P2",All!$AE176="RSS"),Ruler!Q$23,IF(AND(All!$V176="P3",All!$AE176="RSS"),Ruler!Q$24,IF(AND(All!$V176="P4",All!$AE176="RSS"),Ruler!Q$25,IF(AND(All!$V176="P5",All!$AE176="RSS"),Ruler!Q$26,IF(AND(All!$V176="P6",All!$AE176="RSS"),Ruler!Q$27,IF(AND(All!$V176="P7",All!$AE176="RSS"),Ruler!Q$28,IF(AND(All!$V176="P8",All!$AE176="RSS"),Ruler!Q$29,IF(AND(All!$V176="P9",All!$AE176="RSS"),Ruler!Q$30,0)))))))))))))))))))))))))))</f>
        <v>3</v>
      </c>
      <c r="BY176" s="325">
        <f>IF(AND(All!$V176="P1",All!$AE176="RDP"),Ruler!R$6,IF(AND(All!$V176="P2",All!$AE176="RDP"),Ruler!R$7,IF(AND(All!$V176="P3",All!$AE176="RDP"),Ruler!R$8,IF(AND(All!$V176="P4",All!$AE176="RDP"),Ruler!R$9,IF(AND(All!$V176="P5",All!$AE176="RDP"),Ruler!R$10,IF(AND(All!$V176="P6",All!$AE176="RDP"),Ruler!R$11,IF(AND(All!$V176="P7",All!$AE176="RDP"),Ruler!R$12,IF(AND(All!$V176="P8",All!$AE176="RDP"),Ruler!R$13,IF(AND(All!$V176="P9",All!$AE176="RDP"),Ruler!R$14,IF(AND(All!$V176="P1",All!$AE176="RMS"),Ruler!R$6,IF(AND(All!$V176="P2",All!$AE176="RMS"),Ruler!R$15,IF(AND(All!$V176="P3",All!$AE176="RMS"),Ruler!R$16,IF(AND(All!$V176="P4",All!$AE176="RMS"),Ruler!R$17,IF(AND(All!$V176="P5",All!$AE176="RMS"),Ruler!R$18,IF(AND(All!$V176="P6",All!$AE176="RMS"),Ruler!R$19,IF(AND(All!$V176="P7",All!$AE176="RMS"),Ruler!R$20,IF(AND(All!$V176="P8",All!$AE176="RMS"),Ruler!R$21,IF(AND(All!$V176="P9",All!$AE176="RMS"),Ruler!R$22,IF(AND(All!$V176="P1",All!$AE176="RSS"),Ruler!R$6,IF(AND(All!$V176="P2",All!$AE176="RSS"),Ruler!R$23,IF(AND(All!$V176="P3",All!$AE176="RSS"),Ruler!R$24,IF(AND(All!$V176="P4",All!$AE176="RSS"),Ruler!R$25,IF(AND(All!$V176="P5",All!$AE176="RSS"),Ruler!R$26,IF(AND(All!$V176="P6",All!$AE176="RSS"),Ruler!R$27,IF(AND(All!$V176="P7",All!$AE176="RSS"),Ruler!R$28,IF(AND(All!$V176="P8",All!$AE176="RSS"),Ruler!R$29,IF(AND(All!$V176="P9",All!$AE176="RSS"),Ruler!R$30,0)))))))))))))))))))))))))))</f>
        <v>3</v>
      </c>
      <c r="BZ176" s="325">
        <f>IF(AND(All!$V176="P1",All!$AE176="RDP"),Ruler!S$6,IF(AND(All!$V176="P2",All!$AE176="RDP"),Ruler!S$7,IF(AND(All!$V176="P3",All!$AE176="RDP"),Ruler!S$8,IF(AND(All!$V176="P4",All!$AE176="RDP"),Ruler!S$9,IF(AND(All!$V176="P5",All!$AE176="RDP"),Ruler!S$10,IF(AND(All!$V176="P6",All!$AE176="RDP"),Ruler!S$11,IF(AND(All!$V176="P7",All!$AE176="RDP"),Ruler!S$12,IF(AND(All!$V176="P8",All!$AE176="RDP"),Ruler!S$13,IF(AND(All!$V176="P9",All!$AE176="RDP"),Ruler!S$14,IF(AND(All!$V176="P1",All!$AE176="RMS"),Ruler!S$6,IF(AND(All!$V176="P2",All!$AE176="RMS"),Ruler!S$15,IF(AND(All!$V176="P3",All!$AE176="RMS"),Ruler!S$16,IF(AND(All!$V176="P4",All!$AE176="RMS"),Ruler!S$17,IF(AND(All!$V176="P5",All!$AE176="RMS"),Ruler!S$18,IF(AND(All!$V176="P6",All!$AE176="RMS"),Ruler!S$19,IF(AND(All!$V176="P7",All!$AE176="RMS"),Ruler!S$20,IF(AND(All!$V176="P8",All!$AE176="RMS"),Ruler!S$21,IF(AND(All!$V176="P9",All!$AE176="RMS"),Ruler!S$22,IF(AND(All!$V176="P1",All!$AE176="RSS"),Ruler!S$6,IF(AND(All!$V176="P2",All!$AE176="RSS"),Ruler!S$23,IF(AND(All!$V176="P3",All!$AE176="RSS"),Ruler!S$24,IF(AND(All!$V176="P4",All!$AE176="RSS"),Ruler!S$25,IF(AND(All!$V176="P5",All!$AE176="RSS"),Ruler!S$26,IF(AND(All!$V176="P6",All!$AE176="RSS"),Ruler!S$27,IF(AND(All!$V176="P7",All!$AE176="RSS"),Ruler!S$28,IF(AND(All!$V176="P8",All!$AE176="RSS"),Ruler!S$29,IF(AND(All!$V176="P9",All!$AE176="RSS"),Ruler!S$30,0)))))))))))))))))))))))))))</f>
        <v>2</v>
      </c>
      <c r="CA176" s="325">
        <f>IF(AND(All!$V176="P1",All!$AE176="RDP"),Ruler!T$6,IF(AND(All!$V176="P2",All!$AE176="RDP"),Ruler!T$7,IF(AND(All!$V176="P3",All!$AE176="RDP"),Ruler!T$8,IF(AND(All!$V176="P4",All!$AE176="RDP"),Ruler!T$9,IF(AND(All!$V176="P5",All!$AE176="RDP"),Ruler!T$10,IF(AND(All!$V176="P6",All!$AE176="RDP"),Ruler!T$11,IF(AND(All!$V176="P7",All!$AE176="RDP"),Ruler!T$12,IF(AND(All!$V176="P8",All!$AE176="RDP"),Ruler!T$13,IF(AND(All!$V176="P9",All!$AE176="RDP"),Ruler!T$14,IF(AND(All!$V176="P1",All!$AE176="RMS"),Ruler!T$6,IF(AND(All!$V176="P2",All!$AE176="RMS"),Ruler!T$15,IF(AND(All!$V176="P3",All!$AE176="RMS"),Ruler!T$16,IF(AND(All!$V176="P4",All!$AE176="RMS"),Ruler!T$17,IF(AND(All!$V176="P5",All!$AE176="RMS"),Ruler!T$18,IF(AND(All!$V176="P6",All!$AE176="RMS"),Ruler!T$19,IF(AND(All!$V176="P7",All!$AE176="RMS"),Ruler!T$20,IF(AND(All!$V176="P8",All!$AE176="RMS"),Ruler!T$21,IF(AND(All!$V176="P9",All!$AE176="RMS"),Ruler!T$22,IF(AND(All!$V176="P1",All!$AE176="RSS"),Ruler!T$6,IF(AND(All!$V176="P2",All!$AE176="RSS"),Ruler!T$23,IF(AND(All!$V176="P3",All!$AE176="RSS"),Ruler!T$24,IF(AND(All!$V176="P4",All!$AE176="RSS"),Ruler!T$25,IF(AND(All!$V176="P5",All!$AE176="RSS"),Ruler!T$26,IF(AND(All!$V176="P6",All!$AE176="RSS"),Ruler!T$27,IF(AND(All!$V176="P7",All!$AE176="RSS"),Ruler!T$28,IF(AND(All!$V176="P8",All!$AE176="RSS"),Ruler!T$29,IF(AND(All!$V176="P9",All!$AE176="RSS"),Ruler!T$30,0)))))))))))))))))))))))))))</f>
        <v>2</v>
      </c>
      <c r="CB176" s="325">
        <f>IF(AND(All!$V176="P1",All!$AE176="RDP"),Ruler!U$6,IF(AND(All!$V176="P2",All!$AE176="RDP"),Ruler!U$7,IF(AND(All!$V176="P3",All!$AE176="RDP"),Ruler!U$8,IF(AND(All!$V176="P4",All!$AE176="RDP"),Ruler!U$9,IF(AND(All!$V176="P5",All!$AE176="RDP"),Ruler!U$10,IF(AND(All!$V176="P6",All!$AE176="RDP"),Ruler!U$11,IF(AND(All!$V176="P7",All!$AE176="RDP"),Ruler!U$12,IF(AND(All!$V176="P8",All!$AE176="RDP"),Ruler!U$13,IF(AND(All!$V176="P9",All!$AE176="RDP"),Ruler!U$14,IF(AND(All!$V176="P1",All!$AE176="RMS"),Ruler!U$6,IF(AND(All!$V176="P2",All!$AE176="RMS"),Ruler!U$15,IF(AND(All!$V176="P3",All!$AE176="RMS"),Ruler!U$16,IF(AND(All!$V176="P4",All!$AE176="RMS"),Ruler!U$17,IF(AND(All!$V176="P5",All!$AE176="RMS"),Ruler!U$18,IF(AND(All!$V176="P6",All!$AE176="RMS"),Ruler!U$19,IF(AND(All!$V176="P7",All!$AE176="RMS"),Ruler!U$20,IF(AND(All!$V176="P8",All!$AE176="RMS"),Ruler!U$21,IF(AND(All!$V176="P9",All!$AE176="RMS"),Ruler!U$22,IF(AND(All!$V176="P1",All!$AE176="RSS"),Ruler!U$6,IF(AND(All!$V176="P2",All!$AE176="RSS"),Ruler!U$23,IF(AND(All!$V176="P3",All!$AE176="RSS"),Ruler!U$24,IF(AND(All!$V176="P4",All!$AE176="RSS"),Ruler!U$25,IF(AND(All!$V176="P5",All!$AE176="RSS"),Ruler!U$26,IF(AND(All!$V176="P6",All!$AE176="RSS"),Ruler!U$27,IF(AND(All!$V176="P7",All!$AE176="RSS"),Ruler!U$28,IF(AND(All!$V176="P8",All!$AE176="RSS"),Ruler!U$29,IF(AND(All!$V176="P9",All!$AE176="RSS"),Ruler!U$30,0)))))))))))))))))))))))))))</f>
        <v>2</v>
      </c>
      <c r="CC176" s="325">
        <f>IF(AND(All!$V176="P1",All!$AE176="RDP"),Ruler!V$6,IF(AND(All!$V176="P2",All!$AE176="RDP"),Ruler!V$7,IF(AND(All!$V176="P3",All!$AE176="RDP"),Ruler!V$8,IF(AND(All!$V176="P4",All!$AE176="RDP"),Ruler!V$9,IF(AND(All!$V176="P5",All!$AE176="RDP"),Ruler!V$10,IF(AND(All!$V176="P6",All!$AE176="RDP"),Ruler!V$11,IF(AND(All!$V176="P7",All!$AE176="RDP"),Ruler!V$12,IF(AND(All!$V176="P8",All!$AE176="RDP"),Ruler!V$13,IF(AND(All!$V176="P9",All!$AE176="RDP"),Ruler!V$14,IF(AND(All!$V176="P1",All!$AE176="RMS"),Ruler!V$6,IF(AND(All!$V176="P2",All!$AE176="RMS"),Ruler!V$15,IF(AND(All!$V176="P3",All!$AE176="RMS"),Ruler!V$16,IF(AND(All!$V176="P4",All!$AE176="RMS"),Ruler!V$17,IF(AND(All!$V176="P5",All!$AE176="RMS"),Ruler!V$18,IF(AND(All!$V176="P6",All!$AE176="RMS"),Ruler!V$19,IF(AND(All!$V176="P7",All!$AE176="RMS"),Ruler!V$20,IF(AND(All!$V176="P8",All!$AE176="RMS"),Ruler!V$21,IF(AND(All!$V176="P9",All!$AE176="RMS"),Ruler!V$22,IF(AND(All!$V176="P1",All!$AE176="RSS"),Ruler!V$6,IF(AND(All!$V176="P2",All!$AE176="RSS"),Ruler!V$23,IF(AND(All!$V176="P3",All!$AE176="RSS"),Ruler!V$24,IF(AND(All!$V176="P4",All!$AE176="RSS"),Ruler!V$25,IF(AND(All!$V176="P5",All!$AE176="RSS"),Ruler!V$26,IF(AND(All!$V176="P6",All!$AE176="RSS"),Ruler!V$27,IF(AND(All!$V176="P7",All!$AE176="RSS"),Ruler!V$28,IF(AND(All!$V176="P8",All!$AE176="RSS"),Ruler!V$29,IF(AND(All!$V176="P9",All!$AE176="RSS"),Ruler!V$30,0)))))))))))))))))))))))))))</f>
        <v>2</v>
      </c>
      <c r="CD176" s="325">
        <f>IF(AND(All!$V176="P1",All!$AE176="RDP"),Ruler!W$6,IF(AND(All!$V176="P2",All!$AE176="RDP"),Ruler!W$7,IF(AND(All!$V176="P3",All!$AE176="RDP"),Ruler!W$8,IF(AND(All!$V176="P4",All!$AE176="RDP"),Ruler!W$9,IF(AND(All!$V176="P5",All!$AE176="RDP"),Ruler!W$10,IF(AND(All!$V176="P6",All!$AE176="RDP"),Ruler!W$11,IF(AND(All!$V176="P7",All!$AE176="RDP"),Ruler!W$12,IF(AND(All!$V176="P8",All!$AE176="RDP"),Ruler!W$13,IF(AND(All!$V176="P9",All!$AE176="RDP"),Ruler!W$14,IF(AND(All!$V176="P1",All!$AE176="RMS"),Ruler!W$6,IF(AND(All!$V176="P2",All!$AE176="RMS"),Ruler!W$15,IF(AND(All!$V176="P3",All!$AE176="RMS"),Ruler!W$16,IF(AND(All!$V176="P4",All!$AE176="RMS"),Ruler!W$17,IF(AND(All!$V176="P5",All!$AE176="RMS"),Ruler!W$18,IF(AND(All!$V176="P6",All!$AE176="RMS"),Ruler!W$19,IF(AND(All!$V176="P7",All!$AE176="RMS"),Ruler!W$20,IF(AND(All!$V176="P8",All!$AE176="RMS"),Ruler!W$21,IF(AND(All!$V176="P9",All!$AE176="RMS"),Ruler!W$22,IF(AND(All!$V176="P1",All!$AE176="RSS"),Ruler!W$6,IF(AND(All!$V176="P2",All!$AE176="RSS"),Ruler!W$23,IF(AND(All!$V176="P3",All!$AE176="RSS"),Ruler!W$24,IF(AND(All!$V176="P4",All!$AE176="RSS"),Ruler!W$25,IF(AND(All!$V176="P5",All!$AE176="RSS"),Ruler!W$26,IF(AND(All!$V176="P6",All!$AE176="RSS"),Ruler!W$27,IF(AND(All!$V176="P7",All!$AE176="RSS"),Ruler!W$28,IF(AND(All!$V176="P8",All!$AE176="RSS"),Ruler!W$29,IF(AND(All!$V176="P9",All!$AE176="RSS"),Ruler!W$30,0)))))))))))))))))))))))))))</f>
        <v>2</v>
      </c>
      <c r="CE176" s="325">
        <f>IF(AND(All!$V176="P1",All!$AE176="RDP"),Ruler!X$6,IF(AND(All!$V176="P2",All!$AE176="RDP"),Ruler!X$7,IF(AND(All!$V176="P3",All!$AE176="RDP"),Ruler!X$8,IF(AND(All!$V176="P4",All!$AE176="RDP"),Ruler!X$9,IF(AND(All!$V176="P5",All!$AE176="RDP"),Ruler!X$10,IF(AND(All!$V176="P6",All!$AE176="RDP"),Ruler!X$11,IF(AND(All!$V176="P7",All!$AE176="RDP"),Ruler!X$12,IF(AND(All!$V176="P8",All!$AE176="RDP"),Ruler!X$13,IF(AND(All!$V176="P9",All!$AE176="RDP"),Ruler!X$14,IF(AND(All!$V176="P1",All!$AE176="RMS"),Ruler!X$6,IF(AND(All!$V176="P2",All!$AE176="RMS"),Ruler!X$15,IF(AND(All!$V176="P3",All!$AE176="RMS"),Ruler!X$16,IF(AND(All!$V176="P4",All!$AE176="RMS"),Ruler!X$17,IF(AND(All!$V176="P5",All!$AE176="RMS"),Ruler!X$18,IF(AND(All!$V176="P6",All!$AE176="RMS"),Ruler!X$19,IF(AND(All!$V176="P7",All!$AE176="RMS"),Ruler!X$20,IF(AND(All!$V176="P8",All!$AE176="RMS"),Ruler!X$21,IF(AND(All!$V176="P9",All!$AE176="RMS"),Ruler!X$22,IF(AND(All!$V176="P1",All!$AE176="RSS"),Ruler!X$6,IF(AND(All!$V176="P2",All!$AE176="RSS"),Ruler!X$23,IF(AND(All!$V176="P3",All!$AE176="RSS"),Ruler!X$24,IF(AND(All!$V176="P4",All!$AE176="RSS"),Ruler!X$25,IF(AND(All!$V176="P5",All!$AE176="RSS"),Ruler!X$26,IF(AND(All!$V176="P6",All!$AE176="RSS"),Ruler!X$27,IF(AND(All!$V176="P7",All!$AE176="RSS"),Ruler!X$28,IF(AND(All!$V176="P8",All!$AE176="RSS"),Ruler!X$29,IF(AND(All!$V176="P9",All!$AE176="RSS"),Ruler!X$30,0)))))))))))))))))))))))))))</f>
        <v>2</v>
      </c>
      <c r="CF176" s="325">
        <f>IF(AND(All!$V176="P1",All!$AE176="RDP"),Ruler!Y$6,IF(AND(All!$V176="P2",All!$AE176="RDP"),Ruler!Y$7,IF(AND(All!$V176="P3",All!$AE176="RDP"),Ruler!Y$8,IF(AND(All!$V176="P4",All!$AE176="RDP"),Ruler!Y$9,IF(AND(All!$V176="P5",All!$AE176="RDP"),Ruler!Y$10,IF(AND(All!$V176="P6",All!$AE176="RDP"),Ruler!Y$11,IF(AND(All!$V176="P7",All!$AE176="RDP"),Ruler!Y$12,IF(AND(All!$V176="P8",All!$AE176="RDP"),Ruler!Y$13,IF(AND(All!$V176="P9",All!$AE176="RDP"),Ruler!Y$14,IF(AND(All!$V176="P1",All!$AE176="RMS"),Ruler!Y$6,IF(AND(All!$V176="P2",All!$AE176="RMS"),Ruler!Y$15,IF(AND(All!$V176="P3",All!$AE176="RMS"),Ruler!Y$16,IF(AND(All!$V176="P4",All!$AE176="RMS"),Ruler!Y$17,IF(AND(All!$V176="P5",All!$AE176="RMS"),Ruler!Y$18,IF(AND(All!$V176="P6",All!$AE176="RMS"),Ruler!Y$19,IF(AND(All!$V176="P7",All!$AE176="RMS"),Ruler!Y$20,IF(AND(All!$V176="P8",All!$AE176="RMS"),Ruler!Y$21,IF(AND(All!$V176="P9",All!$AE176="RMS"),Ruler!Y$22,IF(AND(All!$V176="P1",All!$AE176="RSS"),Ruler!Y$6,IF(AND(All!$V176="P2",All!$AE176="RSS"),Ruler!Y$23,IF(AND(All!$V176="P3",All!$AE176="RSS"),Ruler!Y$24,IF(AND(All!$V176="P4",All!$AE176="RSS"),Ruler!Y$25,IF(AND(All!$V176="P5",All!$AE176="RSS"),Ruler!Y$26,IF(AND(All!$V176="P6",All!$AE176="RSS"),Ruler!Y$27,IF(AND(All!$V176="P7",All!$AE176="RSS"),Ruler!Y$28,IF(AND(All!$V176="P8",All!$AE176="RSS"),Ruler!Y$29,IF(AND(All!$V176="P9",All!$AE176="RSS"),Ruler!Y$30,0)))))))))))))))))))))))))))</f>
        <v>1</v>
      </c>
      <c r="CG176" s="325">
        <f>IF(AND(All!$V176="P1",All!$AE176="RDP"),Ruler!Z$6,IF(AND(All!$V176="P2",All!$AE176="RDP"),Ruler!Z$7,IF(AND(All!$V176="P3",All!$AE176="RDP"),Ruler!Z$8,IF(AND(All!$V176="P4",All!$AE176="RDP"),Ruler!Z$9,IF(AND(All!$V176="P5",All!$AE176="RDP"),Ruler!Z$10,IF(AND(All!$V176="P6",All!$AE176="RDP"),Ruler!Z$11,IF(AND(All!$V176="P7",All!$AE176="RDP"),Ruler!Z$12,IF(AND(All!$V176="P8",All!$AE176="RDP"),Ruler!Z$13,IF(AND(All!$V176="P9",All!$AE176="RDP"),Ruler!Z$14,IF(AND(All!$V176="P1",All!$AE176="RMS"),Ruler!Z$6,IF(AND(All!$V176="P2",All!$AE176="RMS"),Ruler!Z$15,IF(AND(All!$V176="P3",All!$AE176="RMS"),Ruler!Z$16,IF(AND(All!$V176="P4",All!$AE176="RMS"),Ruler!Z$17,IF(AND(All!$V176="P5",All!$AE176="RMS"),Ruler!Z$18,IF(AND(All!$V176="P6",All!$AE176="RMS"),Ruler!Z$19,IF(AND(All!$V176="P7",All!$AE176="RMS"),Ruler!Z$20,IF(AND(All!$V176="P8",All!$AE176="RMS"),Ruler!Z$21,IF(AND(All!$V176="P9",All!$AE176="RMS"),Ruler!Z$22,IF(AND(All!$V176="P1",All!$AE176="RSS"),Ruler!Z$6,IF(AND(All!$V176="P2",All!$AE176="RSS"),Ruler!Z$23,IF(AND(All!$V176="P3",All!$AE176="RSS"),Ruler!Z$24,IF(AND(All!$V176="P4",All!$AE176="RSS"),Ruler!Z$25,IF(AND(All!$V176="P5",All!$AE176="RSS"),Ruler!Z$26,IF(AND(All!$V176="P6",All!$AE176="RSS"),Ruler!Z$27,IF(AND(All!$V176="P7",All!$AE176="RSS"),Ruler!Z$28,IF(AND(All!$V176="P8",All!$AE176="RSS"),Ruler!Z$29,IF(AND(All!$V176="P9",All!$AE176="RSS"),Ruler!Z$30,0)))))))))))))))))))))))))))</f>
        <v>2</v>
      </c>
      <c r="CH176" s="325">
        <f>IF(AND(All!$V176="P1",All!$AE176="RDP"),Ruler!AA$6,IF(AND(All!$V176="P2",All!$AE176="RDP"),Ruler!AA$7,IF(AND(All!$V176="P3",All!$AE176="RDP"),Ruler!AA$8,IF(AND(All!$V176="P4",All!$AE176="RDP"),Ruler!AA$9,IF(AND(All!$V176="P5",All!$AE176="RDP"),Ruler!AA$10,IF(AND(All!$V176="P6",All!$AE176="RDP"),Ruler!AA$11,IF(AND(All!$V176="P7",All!$AE176="RDP"),Ruler!AA$12,IF(AND(All!$V176="P8",All!$AE176="RDP"),Ruler!AA$13,IF(AND(All!$V176="P9",All!$AE176="RDP"),Ruler!AA$14,IF(AND(All!$V176="P1",All!$AE176="RMS"),Ruler!AA$6,IF(AND(All!$V176="P2",All!$AE176="RMS"),Ruler!AA$15,IF(AND(All!$V176="P3",All!$AE176="RMS"),Ruler!AA$16,IF(AND(All!$V176="P4",All!$AE176="RMS"),Ruler!AA$17,IF(AND(All!$V176="P5",All!$AE176="RMS"),Ruler!AA$18,IF(AND(All!$V176="P6",All!$AE176="RMS"),Ruler!AA$19,IF(AND(All!$V176="P7",All!$AE176="RMS"),Ruler!AA$20,IF(AND(All!$V176="P8",All!$AE176="RMS"),Ruler!AA$21,IF(AND(All!$V176="P9",All!$AE176="RMS"),Ruler!AA$22,IF(AND(All!$V176="P1",All!$AE176="RSS"),Ruler!AA$6,IF(AND(All!$V176="P2",All!$AE176="RSS"),Ruler!AA$23,IF(AND(All!$V176="P3",All!$AE176="RSS"),Ruler!AA$24,IF(AND(All!$V176="P4",All!$AE176="RSS"),Ruler!AA$25,IF(AND(All!$V176="P5",All!$AE176="RSS"),Ruler!AA$26,IF(AND(All!$V176="P6",All!$AE176="RSS"),Ruler!AA$27,IF(AND(All!$V176="P7",All!$AE176="RSS"),Ruler!AA$28,IF(AND(All!$V176="P8",All!$AE176="RSS"),Ruler!AA$29,IF(AND(All!$V176="P9",All!$AE176="RSS"),Ruler!AA$30,0)))))))))))))))))))))))))))</f>
        <v>1</v>
      </c>
      <c r="CI176" s="325">
        <f>IF(AND(All!$V176="P1",All!$AE176="RDP"),Ruler!AB$6,IF(AND(All!$V176="P2",All!$AE176="RDP"),Ruler!AB$7,IF(AND(All!$V176="P3",All!$AE176="RDP"),Ruler!AB$8,IF(AND(All!$V176="P4",All!$AE176="RDP"),Ruler!AB$9,IF(AND(All!$V176="P5",All!$AE176="RDP"),Ruler!AB$10,IF(AND(All!$V176="P6",All!$AE176="RDP"),Ruler!AB$11,IF(AND(All!$V176="P7",All!$AE176="RDP"),Ruler!AB$12,IF(AND(All!$V176="P8",All!$AE176="RDP"),Ruler!AB$13,IF(AND(All!$V176="P9",All!$AE176="RDP"),Ruler!AB$14,IF(AND(All!$V176="P1",All!$AE176="RMS"),Ruler!AB$6,IF(AND(All!$V176="P2",All!$AE176="RMS"),Ruler!AB$15,IF(AND(All!$V176="P3",All!$AE176="RMS"),Ruler!AB$16,IF(AND(All!$V176="P4",All!$AE176="RMS"),Ruler!AB$17,IF(AND(All!$V176="P5",All!$AE176="RMS"),Ruler!AB$18,IF(AND(All!$V176="P6",All!$AE176="RMS"),Ruler!AB$19,IF(AND(All!$V176="P7",All!$AE176="RMS"),Ruler!AB$20,IF(AND(All!$V176="P8",All!$AE176="RMS"),Ruler!AB$21,IF(AND(All!$V176="P9",All!$AE176="RMS"),Ruler!AB$22,IF(AND(All!$V176="P1",All!$AE176="RSS"),Ruler!AB$6,IF(AND(All!$V176="P2",All!$AE176="RSS"),Ruler!AB$23,IF(AND(All!$V176="P3",All!$AE176="RSS"),Ruler!AB$24,IF(AND(All!$V176="P4",All!$AE176="RSS"),Ruler!AB$25,IF(AND(All!$V176="P5",All!$AE176="RSS"),Ruler!AB$26,IF(AND(All!$V176="P6",All!$AE176="RSS"),Ruler!AB$27,IF(AND(All!$V176="P7",All!$AE176="RSS"),Ruler!AB$28,IF(AND(All!$V176="P8",All!$AE176="RSS"),Ruler!AB$29,IF(AND(All!$V176="P9",All!$AE176="RSS"),Ruler!AB$30,0)))))))))))))))))))))))))))</f>
        <v>1</v>
      </c>
      <c r="CJ176" s="323">
        <f>Table9[[#This Row],[R-B1]]-Table9[[#This Row],[B1]]</f>
        <v>1</v>
      </c>
      <c r="CK176" s="43">
        <f>Table9[[#This Row],[R-B2]]-Table9[[#This Row],[B2]]</f>
        <v>2</v>
      </c>
      <c r="CL176" s="43">
        <f>Table9[[#This Row],[R-B3]]-Table9[[#This Row],[B3]]</f>
        <v>1</v>
      </c>
      <c r="CM176" s="43">
        <f>Table9[[#This Row],[R-B4]]-Table9[[#This Row],[B4]]</f>
        <v>1</v>
      </c>
      <c r="CN176" s="43">
        <f>Table9[[#This Row],[R-B5]]-Table9[[#This Row],[B5]]</f>
        <v>1</v>
      </c>
      <c r="CO176" s="43">
        <f>Table9[[#This Row],[R-B6]]-Table9[[#This Row],[B6]]</f>
        <v>0</v>
      </c>
      <c r="CP176" s="43">
        <f>Table9[[#This Row],[R-B7]]-Table9[[#This Row],[B7]]</f>
        <v>1</v>
      </c>
      <c r="CQ176" s="43">
        <f>Table9[[#This Row],[R-B8]]-Table9[[#This Row],[B8]]</f>
        <v>1</v>
      </c>
      <c r="CR176" s="43">
        <f>Table9[[#This Row],[R-B9]]-Table9[[#This Row],[B9]]</f>
        <v>2</v>
      </c>
      <c r="CS176" s="43">
        <f>Table9[[#This Row],[R-B10]]-Table9[[#This Row],[B10]]</f>
        <v>0</v>
      </c>
      <c r="CT176" s="43">
        <f>Table9[[#This Row],[R-B11]]-Table9[[#This Row],[B11]]</f>
        <v>1</v>
      </c>
      <c r="CU176" s="43">
        <f>Table9[[#This Row],[R-B12]]-Table9[[#This Row],[B12]]</f>
        <v>0</v>
      </c>
      <c r="CV176" s="43">
        <f>Table9[[#This Row],[R-K1]]-Table9[[#This Row],[K1]]</f>
        <v>1</v>
      </c>
      <c r="CW176" s="43">
        <f>Table9[[#This Row],[R-K2]]-Table9[[#This Row],[K2]]</f>
        <v>1</v>
      </c>
      <c r="CX176" s="43">
        <f>Table9[[#This Row],[R-K3]]-Table9[[#This Row],[K3]]</f>
        <v>2</v>
      </c>
      <c r="CY176" s="43">
        <f>Table9[[#This Row],[R-K4]]-Table9[[#This Row],[K4]]</f>
        <v>1</v>
      </c>
      <c r="CZ176" s="43">
        <f>Table9[[#This Row],[R-K5]]-Table9[[#This Row],[K5]]</f>
        <v>2</v>
      </c>
      <c r="DA176" s="43">
        <f>Table9[[#This Row],[R-P1]]-Table9[[#This Row],[P1]]</f>
        <v>1</v>
      </c>
      <c r="DB176" s="43">
        <f>Table9[[#This Row],[R-P2]]-Table9[[#This Row],[P2]]</f>
        <v>1</v>
      </c>
      <c r="DC176" s="43">
        <f>Table9[[#This Row],[R-P3]]-Table9[[#This Row],[P3]]</f>
        <v>1</v>
      </c>
      <c r="DD176" s="43">
        <f>Table9[[#This Row],[R-P4]]-Table9[[#This Row],[P4]]</f>
        <v>0</v>
      </c>
      <c r="DE176" s="43">
        <f>Table9[[#This Row],[R-P5]]-Table9[[#This Row],[P5]]</f>
        <v>2</v>
      </c>
      <c r="DF176" s="43">
        <f>Table9[[#This Row],[R-E1]]-Table9[[#This Row],[E1]]</f>
        <v>1</v>
      </c>
      <c r="DG176" s="328">
        <f>Table9[[#This Row],[R-E2]]-Table9[[#This Row],[E2]]</f>
        <v>1</v>
      </c>
      <c r="DH176" s="323">
        <f>COUNTIF(Table9[[#This Row],[G-B1]:[G-B12]],"&lt;=0")/12*100</f>
        <v>25</v>
      </c>
      <c r="DI176" s="43">
        <f>COUNTIF(Table9[[#This Row],[G-K1]:[G-K5]],"&lt;=0")/5*100</f>
        <v>0</v>
      </c>
      <c r="DJ176" s="43">
        <f>COUNTIF(Table9[[#This Row],[G-P1]:[G-P5]],"&lt;=0")/5*100</f>
        <v>20</v>
      </c>
      <c r="DK176" s="43">
        <f>COUNTIF(Table9[[#This Row],[G-E1]:[G-E2]],"&lt;=0")/2*100</f>
        <v>0</v>
      </c>
      <c r="DL176" s="450">
        <f>IF(AE176="RDP",(COUNTIF(Table9[[#This Row],[G-B3]],"&lt;=0")+COUNTIF(Table9[[#This Row],[G-B4]],"&lt;=0")+COUNTIF(Table9[[#This Row],[G-B7]],"&lt;=0")+COUNTIF(Table9[[#This Row],[G-B11]],"&lt;=0")+COUNTIF(Table9[[#This Row],[G-K2]],"&lt;=0"))/5*100,IF(AE176="RMS",(COUNTIF(Table9[[#This Row],[G-B4]],"&lt;=0")+COUNTIF(Table9[[#This Row],[G-B5]],"&lt;=0")+COUNTIF(Table9[[#This Row],[G-B10]],"&lt;=0")+COUNTIF(Table9[[#This Row],[G-B12]],"&lt;=0")+COUNTIF(Table9[[#This Row],[G-K2]],"&lt;=0"))/5*100,IF(AE176="RSS",(COUNTIF(Table9[[#This Row],[G-B1]],"&lt;=0")+COUNTIF(Table9[[#This Row],[G-B2]],"&lt;=0")+COUNTIF(Table9[[#This Row],[G-B6]],"&lt;=0")+COUNTIF(Table9[[#This Row],[G-B11]],"&lt;=0")+COUNTIF(Table9[[#This Row],[G-B12]],"&lt;=0"))/5*100,0)))</f>
        <v>0</v>
      </c>
      <c r="DR176" s="332"/>
      <c r="DW176" s="332"/>
      <c r="DX176" s="42"/>
      <c r="DY176" s="42"/>
      <c r="DZ176" s="42"/>
      <c r="EA176" s="333"/>
      <c r="EB176" s="342"/>
      <c r="EC176" s="339"/>
      <c r="ED176" s="339"/>
      <c r="EE176" s="338"/>
    </row>
    <row r="177" spans="2:135" ht="58.5" hidden="1" thickBot="1" x14ac:dyDescent="0.4">
      <c r="B177" s="282">
        <v>182</v>
      </c>
      <c r="C177" s="42" t="s">
        <v>134</v>
      </c>
      <c r="D177" s="45">
        <v>46161</v>
      </c>
      <c r="E177" s="44" t="s">
        <v>1447</v>
      </c>
      <c r="F177" s="43">
        <v>1020612</v>
      </c>
      <c r="G177" s="357">
        <f t="shared" ca="1" si="9"/>
        <v>35.911321280441406</v>
      </c>
      <c r="H177" s="283">
        <v>33208</v>
      </c>
      <c r="I177" s="43" t="s">
        <v>179</v>
      </c>
      <c r="J177" s="43" t="s">
        <v>137</v>
      </c>
      <c r="K177" s="43" t="s">
        <v>241</v>
      </c>
      <c r="L177" s="43" t="s">
        <v>242</v>
      </c>
      <c r="M177" s="42"/>
      <c r="N177" s="43"/>
      <c r="O177" s="43" t="s">
        <v>142</v>
      </c>
      <c r="P177" s="44" t="s">
        <v>1448</v>
      </c>
      <c r="Q177" s="43" t="s">
        <v>144</v>
      </c>
      <c r="R177" s="282" t="s">
        <v>185</v>
      </c>
      <c r="S177" s="45">
        <v>41775</v>
      </c>
      <c r="T177" s="286">
        <f t="shared" ca="1" si="11"/>
        <v>12.427777777777777</v>
      </c>
      <c r="U177" s="46">
        <f ca="1">Table9[[#This Row],[Years in PET]]</f>
        <v>12.427777777777777</v>
      </c>
      <c r="V177" s="43" t="s">
        <v>57</v>
      </c>
      <c r="W177" s="46"/>
      <c r="X177" s="46">
        <f ca="1">($T$1-Table9[[#This Row],[Date of Appointment to Current Grade]])/365</f>
        <v>2.3880336092085312</v>
      </c>
      <c r="Y177" s="45">
        <v>45444</v>
      </c>
      <c r="Z177" s="343" t="s">
        <v>244</v>
      </c>
      <c r="AA177" s="45">
        <v>45839</v>
      </c>
      <c r="AB177" s="46">
        <f ca="1">($T$1-Table9[[#This Row],[Date in Position]])/365</f>
        <v>1.3058418283866136</v>
      </c>
      <c r="AC177" s="43" t="s">
        <v>146</v>
      </c>
      <c r="AD177" s="43">
        <v>2025</v>
      </c>
      <c r="AE177" s="43" t="s">
        <v>147</v>
      </c>
      <c r="AF177" s="43" t="s">
        <v>188</v>
      </c>
      <c r="AG177" s="47" t="s">
        <v>1449</v>
      </c>
      <c r="AH177" s="47" t="s">
        <v>1450</v>
      </c>
      <c r="AI177" s="47" t="s">
        <v>1451</v>
      </c>
      <c r="AJ177" s="42" t="s">
        <v>1452</v>
      </c>
      <c r="AK177" s="48" t="s">
        <v>618</v>
      </c>
      <c r="AL177" s="42" t="s">
        <v>380</v>
      </c>
      <c r="AM177" s="255" t="s">
        <v>1453</v>
      </c>
      <c r="AN177" s="323">
        <v>1</v>
      </c>
      <c r="AO177" s="43">
        <v>1</v>
      </c>
      <c r="AP177" s="43">
        <v>1</v>
      </c>
      <c r="AQ177" s="43">
        <v>2</v>
      </c>
      <c r="AR177" s="43">
        <v>2</v>
      </c>
      <c r="AS177" s="43">
        <v>2</v>
      </c>
      <c r="AT177" s="43">
        <v>2</v>
      </c>
      <c r="AU177" s="43">
        <v>2</v>
      </c>
      <c r="AV177" s="43">
        <v>1</v>
      </c>
      <c r="AW177" s="43">
        <v>2</v>
      </c>
      <c r="AX177" s="43">
        <v>2</v>
      </c>
      <c r="AY177" s="43">
        <v>2</v>
      </c>
      <c r="AZ177" s="43">
        <v>2</v>
      </c>
      <c r="BA177" s="43">
        <v>2</v>
      </c>
      <c r="BB177" s="43">
        <v>0</v>
      </c>
      <c r="BC177" s="43">
        <v>1</v>
      </c>
      <c r="BD177" s="43">
        <v>0</v>
      </c>
      <c r="BE177" s="43">
        <v>1</v>
      </c>
      <c r="BF177" s="43">
        <v>1</v>
      </c>
      <c r="BG177" s="43">
        <v>2</v>
      </c>
      <c r="BH177" s="43">
        <v>1</v>
      </c>
      <c r="BI177" s="43">
        <v>0</v>
      </c>
      <c r="BJ177" s="43">
        <v>0</v>
      </c>
      <c r="BK177" s="328">
        <v>0</v>
      </c>
      <c r="BL177" s="325">
        <f>IF(AND(All!$V177="P1",All!$AE177="RDP"),Ruler!E$6,IF(AND(All!$V177="P2",All!$AE177="RDP"),Ruler!E$7,IF(AND(All!$V177="P3",All!$AE177="RDP"),Ruler!E$8,IF(AND(All!$V177="P4",All!$AE177="RDP"),Ruler!E$9,IF(AND(All!$V177="P5",All!$AE177="RDP"),Ruler!E$10,IF(AND(All!$V177="P6",All!$AE177="RDP"),Ruler!E$11,IF(AND(All!$V177="P7",All!$AE177="RDP"),Ruler!E$12,IF(AND(All!$V177="P8",All!$AE177="RDP"),Ruler!E$13,IF(AND(All!$V177="P9",All!$AE177="RDP"),Ruler!E$14,IF(AND(All!$V177="P1",All!$AE177="RMS"),Ruler!E$6,IF(AND(All!$V177="P2",All!$AE177="RMS"),Ruler!E$15,IF(AND(All!$V177="P3",All!$AE177="RMS"),Ruler!E$16,IF(AND(All!$V177="P4",All!$AE177="RMS"),Ruler!E$17,IF(AND(All!$V177="P5",All!$AE177="RMS"),Ruler!E$18,IF(AND(All!$V177="P6",All!$AE177="RMS"),Ruler!E$19,IF(AND(All!$V177="P7",All!$AE177="RMS"),Ruler!E$20,IF(AND(All!$V177="P8",All!$AE177="RMS"),Ruler!E$21,IF(AND(All!$V177="P9",All!$AE177="RMS"),Ruler!E$22,IF(AND(All!$V177="P1",All!$AE177="RSS"),Ruler!E$6,IF(AND(All!$V177="P2",All!$AE177="RSS"),Ruler!E$23,IF(AND(All!$V177="P3",All!$AE177="RSS"),Ruler!E$24,IF(AND(All!$V177="P4",All!$AE177="RSS"),Ruler!E$25,IF(AND(All!$V177="P5",All!$AE177="RSS"),Ruler!E$26,IF(AND(All!$V177="P6",All!$AE177="RSS"),Ruler!E$27,IF(AND(All!$V177="P7",All!$AE177="RSS"),Ruler!E$28,IF(AND(All!$V177="P8",All!$AE177="RSS"),Ruler!E$29,IF(AND(All!$V177="P9",All!$AE177="RSS"),Ruler!E$30,0)))))))))))))))))))))))))))</f>
        <v>2</v>
      </c>
      <c r="BM177" s="325">
        <f>IF(AND(All!$V177="P1",All!$AE177="RDP"),Ruler!F$6,IF(AND(All!$V177="P2",All!$AE177="RDP"),Ruler!F$7,IF(AND(All!$V177="P3",All!$AE177="RDP"),Ruler!F$8,IF(AND(All!$V177="P4",All!$AE177="RDP"),Ruler!F$9,IF(AND(All!$V177="P5",All!$AE177="RDP"),Ruler!F$10,IF(AND(All!$V177="P6",All!$AE177="RDP"),Ruler!F$11,IF(AND(All!$V177="P7",All!$AE177="RDP"),Ruler!F$12,IF(AND(All!$V177="P8",All!$AE177="RDP"),Ruler!F$13,IF(AND(All!$V177="P9",All!$AE177="RDP"),Ruler!F$14,IF(AND(All!$V177="P1",All!$AE177="RMS"),Ruler!F$6,IF(AND(All!$V177="P2",All!$AE177="RMS"),Ruler!F$15,IF(AND(All!$V177="P3",All!$AE177="RMS"),Ruler!F$16,IF(AND(All!$V177="P4",All!$AE177="RMS"),Ruler!F$17,IF(AND(All!$V177="P5",All!$AE177="RMS"),Ruler!F$18,IF(AND(All!$V177="P6",All!$AE177="RMS"),Ruler!F$19,IF(AND(All!$V177="P7",All!$AE177="RMS"),Ruler!F$20,IF(AND(All!$V177="P8",All!$AE177="RMS"),Ruler!F$21,IF(AND(All!$V177="P9",All!$AE177="RMS"),Ruler!F$22,IF(AND(All!$V177="P1",All!$AE177="RSS"),Ruler!F$6,IF(AND(All!$V177="P2",All!$AE177="RSS"),Ruler!F$23,IF(AND(All!$V177="P3",All!$AE177="RSS"),Ruler!F$24,IF(AND(All!$V177="P4",All!$AE177="RSS"),Ruler!F$25,IF(AND(All!$V177="P5",All!$AE177="RSS"),Ruler!F$26,IF(AND(All!$V177="P6",All!$AE177="RSS"),Ruler!F$27,IF(AND(All!$V177="P7",All!$AE177="RSS"),Ruler!F$28,IF(AND(All!$V177="P8",All!$AE177="RSS"),Ruler!F$29,IF(AND(All!$V177="P9",All!$AE177="RSS"),Ruler!F$30,0)))))))))))))))))))))))))))</f>
        <v>2</v>
      </c>
      <c r="BN177" s="325">
        <f>IF(AND(All!$V177="P1",All!$AE177="RDP"),Ruler!G$6,IF(AND(All!$V177="P2",All!$AE177="RDP"),Ruler!G$7,IF(AND(All!$V177="P3",All!$AE177="RDP"),Ruler!G$8,IF(AND(All!$V177="P4",All!$AE177="RDP"),Ruler!G$9,IF(AND(All!$V177="P5",All!$AE177="RDP"),Ruler!G$10,IF(AND(All!$V177="P6",All!$AE177="RDP"),Ruler!G$11,IF(AND(All!$V177="P7",All!$AE177="RDP"),Ruler!G$12,IF(AND(All!$V177="P8",All!$AE177="RDP"),Ruler!G$13,IF(AND(All!$V177="P9",All!$AE177="RDP"),Ruler!G$14,IF(AND(All!$V177="P1",All!$AE177="RMS"),Ruler!G$6,IF(AND(All!$V177="P2",All!$AE177="RMS"),Ruler!G$15,IF(AND(All!$V177="P3",All!$AE177="RMS"),Ruler!G$16,IF(AND(All!$V177="P4",All!$AE177="RMS"),Ruler!G$17,IF(AND(All!$V177="P5",All!$AE177="RMS"),Ruler!G$18,IF(AND(All!$V177="P6",All!$AE177="RMS"),Ruler!G$19,IF(AND(All!$V177="P7",All!$AE177="RMS"),Ruler!G$20,IF(AND(All!$V177="P8",All!$AE177="RMS"),Ruler!G$21,IF(AND(All!$V177="P9",All!$AE177="RMS"),Ruler!G$22,IF(AND(All!$V177="P1",All!$AE177="RSS"),Ruler!G$6,IF(AND(All!$V177="P2",All!$AE177="RSS"),Ruler!G$23,IF(AND(All!$V177="P3",All!$AE177="RSS"),Ruler!G$24,IF(AND(All!$V177="P4",All!$AE177="RSS"),Ruler!G$25,IF(AND(All!$V177="P5",All!$AE177="RSS"),Ruler!G$26,IF(AND(All!$V177="P6",All!$AE177="RSS"),Ruler!G$27,IF(AND(All!$V177="P7",All!$AE177="RSS"),Ruler!G$28,IF(AND(All!$V177="P8",All!$AE177="RSS"),Ruler!G$29,IF(AND(All!$V177="P9",All!$AE177="RSS"),Ruler!G$30,0)))))))))))))))))))))))))))</f>
        <v>1</v>
      </c>
      <c r="BO177" s="325">
        <f>IF(AND(All!$V177="P1",All!$AE177="RDP"),Ruler!H$6,IF(AND(All!$V177="P2",All!$AE177="RDP"),Ruler!H$7,IF(AND(All!$V177="P3",All!$AE177="RDP"),Ruler!H$8,IF(AND(All!$V177="P4",All!$AE177="RDP"),Ruler!H$9,IF(AND(All!$V177="P5",All!$AE177="RDP"),Ruler!H$10,IF(AND(All!$V177="P6",All!$AE177="RDP"),Ruler!H$11,IF(AND(All!$V177="P7",All!$AE177="RDP"),Ruler!H$12,IF(AND(All!$V177="P8",All!$AE177="RDP"),Ruler!H$13,IF(AND(All!$V177="P9",All!$AE177="RDP"),Ruler!H$14,IF(AND(All!$V177="P1",All!$AE177="RMS"),Ruler!H$6,IF(AND(All!$V177="P2",All!$AE177="RMS"),Ruler!H$15,IF(AND(All!$V177="P3",All!$AE177="RMS"),Ruler!H$16,IF(AND(All!$V177="P4",All!$AE177="RMS"),Ruler!H$17,IF(AND(All!$V177="P5",All!$AE177="RMS"),Ruler!H$18,IF(AND(All!$V177="P6",All!$AE177="RMS"),Ruler!H$19,IF(AND(All!$V177="P7",All!$AE177="RMS"),Ruler!H$20,IF(AND(All!$V177="P8",All!$AE177="RMS"),Ruler!H$21,IF(AND(All!$V177="P9",All!$AE177="RMS"),Ruler!H$22,IF(AND(All!$V177="P1",All!$AE177="RSS"),Ruler!H$6,IF(AND(All!$V177="P2",All!$AE177="RSS"),Ruler!H$23,IF(AND(All!$V177="P3",All!$AE177="RSS"),Ruler!H$24,IF(AND(All!$V177="P4",All!$AE177="RSS"),Ruler!H$25,IF(AND(All!$V177="P5",All!$AE177="RSS"),Ruler!H$26,IF(AND(All!$V177="P6",All!$AE177="RSS"),Ruler!H$27,IF(AND(All!$V177="P7",All!$AE177="RSS"),Ruler!H$28,IF(AND(All!$V177="P8",All!$AE177="RSS"),Ruler!H$29,IF(AND(All!$V177="P9",All!$AE177="RSS"),Ruler!H$30,0)))))))))))))))))))))))))))</f>
        <v>2</v>
      </c>
      <c r="BP177" s="325">
        <f>IF(AND(All!$V177="P1",All!$AE177="RDP"),Ruler!I$6,IF(AND(All!$V177="P2",All!$AE177="RDP"),Ruler!I$7,IF(AND(All!$V177="P3",All!$AE177="RDP"),Ruler!I$8,IF(AND(All!$V177="P4",All!$AE177="RDP"),Ruler!I$9,IF(AND(All!$V177="P5",All!$AE177="RDP"),Ruler!I$10,IF(AND(All!$V177="P6",All!$AE177="RDP"),Ruler!I$11,IF(AND(All!$V177="P7",All!$AE177="RDP"),Ruler!I$12,IF(AND(All!$V177="P8",All!$AE177="RDP"),Ruler!I$13,IF(AND(All!$V177="P9",All!$AE177="RDP"),Ruler!I$14,IF(AND(All!$V177="P1",All!$AE177="RMS"),Ruler!I$6,IF(AND(All!$V177="P2",All!$AE177="RMS"),Ruler!I$15,IF(AND(All!$V177="P3",All!$AE177="RMS"),Ruler!I$16,IF(AND(All!$V177="P4",All!$AE177="RMS"),Ruler!I$17,IF(AND(All!$V177="P5",All!$AE177="RMS"),Ruler!I$18,IF(AND(All!$V177="P6",All!$AE177="RMS"),Ruler!I$19,IF(AND(All!$V177="P7",All!$AE177="RMS"),Ruler!I$20,IF(AND(All!$V177="P8",All!$AE177="RMS"),Ruler!I$21,IF(AND(All!$V177="P9",All!$AE177="RMS"),Ruler!I$22,IF(AND(All!$V177="P1",All!$AE177="RSS"),Ruler!I$6,IF(AND(All!$V177="P2",All!$AE177="RSS"),Ruler!I$23,IF(AND(All!$V177="P3",All!$AE177="RSS"),Ruler!I$24,IF(AND(All!$V177="P4",All!$AE177="RSS"),Ruler!I$25,IF(AND(All!$V177="P5",All!$AE177="RSS"),Ruler!I$26,IF(AND(All!$V177="P6",All!$AE177="RSS"),Ruler!I$27,IF(AND(All!$V177="P7",All!$AE177="RSS"),Ruler!I$28,IF(AND(All!$V177="P8",All!$AE177="RSS"),Ruler!I$29,IF(AND(All!$V177="P9",All!$AE177="RSS"),Ruler!I$30,0)))))))))))))))))))))))))))</f>
        <v>2</v>
      </c>
      <c r="BQ177" s="325">
        <f>IF(AND(All!$V177="P1",All!$AE177="RDP"),Ruler!J$6,IF(AND(All!$V177="P2",All!$AE177="RDP"),Ruler!J$7,IF(AND(All!$V177="P3",All!$AE177="RDP"),Ruler!J$8,IF(AND(All!$V177="P4",All!$AE177="RDP"),Ruler!J$9,IF(AND(All!$V177="P5",All!$AE177="RDP"),Ruler!J$10,IF(AND(All!$V177="P6",All!$AE177="RDP"),Ruler!J$11,IF(AND(All!$V177="P7",All!$AE177="RDP"),Ruler!J$12,IF(AND(All!$V177="P8",All!$AE177="RDP"),Ruler!J$13,IF(AND(All!$V177="P9",All!$AE177="RDP"),Ruler!J$14,IF(AND(All!$V177="P1",All!$AE177="RMS"),Ruler!J$6,IF(AND(All!$V177="P2",All!$AE177="RMS"),Ruler!J$15,IF(AND(All!$V177="P3",All!$AE177="RMS"),Ruler!J$16,IF(AND(All!$V177="P4",All!$AE177="RMS"),Ruler!J$17,IF(AND(All!$V177="P5",All!$AE177="RMS"),Ruler!J$18,IF(AND(All!$V177="P6",All!$AE177="RMS"),Ruler!J$19,IF(AND(All!$V177="P7",All!$AE177="RMS"),Ruler!J$20,IF(AND(All!$V177="P8",All!$AE177="RMS"),Ruler!J$21,IF(AND(All!$V177="P9",All!$AE177="RMS"),Ruler!J$22,IF(AND(All!$V177="P1",All!$AE177="RSS"),Ruler!J$6,IF(AND(All!$V177="P2",All!$AE177="RSS"),Ruler!J$23,IF(AND(All!$V177="P3",All!$AE177="RSS"),Ruler!J$24,IF(AND(All!$V177="P4",All!$AE177="RSS"),Ruler!J$25,IF(AND(All!$V177="P5",All!$AE177="RSS"),Ruler!J$26,IF(AND(All!$V177="P6",All!$AE177="RSS"),Ruler!J$27,IF(AND(All!$V177="P7",All!$AE177="RSS"),Ruler!J$28,IF(AND(All!$V177="P8",All!$AE177="RSS"),Ruler!J$29,IF(AND(All!$V177="P9",All!$AE177="RSS"),Ruler!J$30,0)))))))))))))))))))))))))))</f>
        <v>2</v>
      </c>
      <c r="BR177" s="325">
        <f>IF(AND(All!$V177="P1",All!$AE177="RDP"),Ruler!K$6,IF(AND(All!$V177="P2",All!$AE177="RDP"),Ruler!K$7,IF(AND(All!$V177="P3",All!$AE177="RDP"),Ruler!K$8,IF(AND(All!$V177="P4",All!$AE177="RDP"),Ruler!K$9,IF(AND(All!$V177="P5",All!$AE177="RDP"),Ruler!K$10,IF(AND(All!$V177="P6",All!$AE177="RDP"),Ruler!K$11,IF(AND(All!$V177="P7",All!$AE177="RDP"),Ruler!K$12,IF(AND(All!$V177="P8",All!$AE177="RDP"),Ruler!K$13,IF(AND(All!$V177="P9",All!$AE177="RDP"),Ruler!K$14,IF(AND(All!$V177="P1",All!$AE177="RMS"),Ruler!K$6,IF(AND(All!$V177="P2",All!$AE177="RMS"),Ruler!K$15,IF(AND(All!$V177="P3",All!$AE177="RMS"),Ruler!K$16,IF(AND(All!$V177="P4",All!$AE177="RMS"),Ruler!K$17,IF(AND(All!$V177="P5",All!$AE177="RMS"),Ruler!K$18,IF(AND(All!$V177="P6",All!$AE177="RMS"),Ruler!K$19,IF(AND(All!$V177="P7",All!$AE177="RMS"),Ruler!K$20,IF(AND(All!$V177="P8",All!$AE177="RMS"),Ruler!K$21,IF(AND(All!$V177="P9",All!$AE177="RMS"),Ruler!K$22,IF(AND(All!$V177="P1",All!$AE177="RSS"),Ruler!K$6,IF(AND(All!$V177="P2",All!$AE177="RSS"),Ruler!K$23,IF(AND(All!$V177="P3",All!$AE177="RSS"),Ruler!K$24,IF(AND(All!$V177="P4",All!$AE177="RSS"),Ruler!K$25,IF(AND(All!$V177="P5",All!$AE177="RSS"),Ruler!K$26,IF(AND(All!$V177="P6",All!$AE177="RSS"),Ruler!K$27,IF(AND(All!$V177="P7",All!$AE177="RSS"),Ruler!K$28,IF(AND(All!$V177="P8",All!$AE177="RSS"),Ruler!K$29,IF(AND(All!$V177="P9",All!$AE177="RSS"),Ruler!K$30,0)))))))))))))))))))))))))))</f>
        <v>3</v>
      </c>
      <c r="BS177" s="325">
        <f>IF(AND(All!$V177="P1",All!$AE177="RDP"),Ruler!L$6,IF(AND(All!$V177="P2",All!$AE177="RDP"),Ruler!L$7,IF(AND(All!$V177="P3",All!$AE177="RDP"),Ruler!L$8,IF(AND(All!$V177="P4",All!$AE177="RDP"),Ruler!L$9,IF(AND(All!$V177="P5",All!$AE177="RDP"),Ruler!L$10,IF(AND(All!$V177="P6",All!$AE177="RDP"),Ruler!L$11,IF(AND(All!$V177="P7",All!$AE177="RDP"),Ruler!L$12,IF(AND(All!$V177="P8",All!$AE177="RDP"),Ruler!L$13,IF(AND(All!$V177="P9",All!$AE177="RDP"),Ruler!L$14,IF(AND(All!$V177="P1",All!$AE177="RMS"),Ruler!L$6,IF(AND(All!$V177="P2",All!$AE177="RMS"),Ruler!L$15,IF(AND(All!$V177="P3",All!$AE177="RMS"),Ruler!L$16,IF(AND(All!$V177="P4",All!$AE177="RMS"),Ruler!L$17,IF(AND(All!$V177="P5",All!$AE177="RMS"),Ruler!L$18,IF(AND(All!$V177="P6",All!$AE177="RMS"),Ruler!L$19,IF(AND(All!$V177="P7",All!$AE177="RMS"),Ruler!L$20,IF(AND(All!$V177="P8",All!$AE177="RMS"),Ruler!L$21,IF(AND(All!$V177="P9",All!$AE177="RMS"),Ruler!L$22,IF(AND(All!$V177="P1",All!$AE177="RSS"),Ruler!L$6,IF(AND(All!$V177="P2",All!$AE177="RSS"),Ruler!L$23,IF(AND(All!$V177="P3",All!$AE177="RSS"),Ruler!L$24,IF(AND(All!$V177="P4",All!$AE177="RSS"),Ruler!L$25,IF(AND(All!$V177="P5",All!$AE177="RSS"),Ruler!L$26,IF(AND(All!$V177="P6",All!$AE177="RSS"),Ruler!L$27,IF(AND(All!$V177="P7",All!$AE177="RSS"),Ruler!L$28,IF(AND(All!$V177="P8",All!$AE177="RSS"),Ruler!L$29,IF(AND(All!$V177="P9",All!$AE177="RSS"),Ruler!L$30,0)))))))))))))))))))))))))))</f>
        <v>2</v>
      </c>
      <c r="BT177" s="325">
        <f>IF(AND(All!$V177="P1",All!$AE177="RDP"),Ruler!M$6,IF(AND(All!$V177="P2",All!$AE177="RDP"),Ruler!M$7,IF(AND(All!$V177="P3",All!$AE177="RDP"),Ruler!M$8,IF(AND(All!$V177="P4",All!$AE177="RDP"),Ruler!M$9,IF(AND(All!$V177="P5",All!$AE177="RDP"),Ruler!M$10,IF(AND(All!$V177="P6",All!$AE177="RDP"),Ruler!M$11,IF(AND(All!$V177="P7",All!$AE177="RDP"),Ruler!M$12,IF(AND(All!$V177="P8",All!$AE177="RDP"),Ruler!M$13,IF(AND(All!$V177="P9",All!$AE177="RDP"),Ruler!M$14,IF(AND(All!$V177="P1",All!$AE177="RMS"),Ruler!M$6,IF(AND(All!$V177="P2",All!$AE177="RMS"),Ruler!M$15,IF(AND(All!$V177="P3",All!$AE177="RMS"),Ruler!M$16,IF(AND(All!$V177="P4",All!$AE177="RMS"),Ruler!M$17,IF(AND(All!$V177="P5",All!$AE177="RMS"),Ruler!M$18,IF(AND(All!$V177="P6",All!$AE177="RMS"),Ruler!M$19,IF(AND(All!$V177="P7",All!$AE177="RMS"),Ruler!M$20,IF(AND(All!$V177="P8",All!$AE177="RMS"),Ruler!M$21,IF(AND(All!$V177="P9",All!$AE177="RMS"),Ruler!M$22,IF(AND(All!$V177="P1",All!$AE177="RSS"),Ruler!M$6,IF(AND(All!$V177="P2",All!$AE177="RSS"),Ruler!M$23,IF(AND(All!$V177="P3",All!$AE177="RSS"),Ruler!M$24,IF(AND(All!$V177="P4",All!$AE177="RSS"),Ruler!M$25,IF(AND(All!$V177="P5",All!$AE177="RSS"),Ruler!M$26,IF(AND(All!$V177="P6",All!$AE177="RSS"),Ruler!M$27,IF(AND(All!$V177="P7",All!$AE177="RSS"),Ruler!M$28,IF(AND(All!$V177="P8",All!$AE177="RSS"),Ruler!M$29,IF(AND(All!$V177="P9",All!$AE177="RSS"),Ruler!M$30,0)))))))))))))))))))))))))))</f>
        <v>2</v>
      </c>
      <c r="BU177" s="325">
        <f>IF(AND(All!$V177="P1",All!$AE177="RDP"),Ruler!N$6,IF(AND(All!$V177="P2",All!$AE177="RDP"),Ruler!N$7,IF(AND(All!$V177="P3",All!$AE177="RDP"),Ruler!N$8,IF(AND(All!$V177="P4",All!$AE177="RDP"),Ruler!N$9,IF(AND(All!$V177="P5",All!$AE177="RDP"),Ruler!N$10,IF(AND(All!$V177="P6",All!$AE177="RDP"),Ruler!N$11,IF(AND(All!$V177="P7",All!$AE177="RDP"),Ruler!N$12,IF(AND(All!$V177="P8",All!$AE177="RDP"),Ruler!N$13,IF(AND(All!$V177="P9",All!$AE177="RDP"),Ruler!N$14,IF(AND(All!$V177="P1",All!$AE177="RMS"),Ruler!N$6,IF(AND(All!$V177="P2",All!$AE177="RMS"),Ruler!N$15,IF(AND(All!$V177="P3",All!$AE177="RMS"),Ruler!N$16,IF(AND(All!$V177="P4",All!$AE177="RMS"),Ruler!N$17,IF(AND(All!$V177="P5",All!$AE177="RMS"),Ruler!N$18,IF(AND(All!$V177="P6",All!$AE177="RMS"),Ruler!N$19,IF(AND(All!$V177="P7",All!$AE177="RMS"),Ruler!N$20,IF(AND(All!$V177="P8",All!$AE177="RMS"),Ruler!N$21,IF(AND(All!$V177="P9",All!$AE177="RMS"),Ruler!N$22,IF(AND(All!$V177="P1",All!$AE177="RSS"),Ruler!N$6,IF(AND(All!$V177="P2",All!$AE177="RSS"),Ruler!N$23,IF(AND(All!$V177="P3",All!$AE177="RSS"),Ruler!N$24,IF(AND(All!$V177="P4",All!$AE177="RSS"),Ruler!N$25,IF(AND(All!$V177="P5",All!$AE177="RSS"),Ruler!N$26,IF(AND(All!$V177="P6",All!$AE177="RSS"),Ruler!N$27,IF(AND(All!$V177="P7",All!$AE177="RSS"),Ruler!N$28,IF(AND(All!$V177="P8",All!$AE177="RSS"),Ruler!N$29,IF(AND(All!$V177="P9",All!$AE177="RSS"),Ruler!N$30,0)))))))))))))))))))))))))))</f>
        <v>2</v>
      </c>
      <c r="BV177" s="325">
        <f>IF(AND(All!$V177="P1",All!$AE177="RDP"),Ruler!O$6,IF(AND(All!$V177="P2",All!$AE177="RDP"),Ruler!O$7,IF(AND(All!$V177="P3",All!$AE177="RDP"),Ruler!O$8,IF(AND(All!$V177="P4",All!$AE177="RDP"),Ruler!O$9,IF(AND(All!$V177="P5",All!$AE177="RDP"),Ruler!O$10,IF(AND(All!$V177="P6",All!$AE177="RDP"),Ruler!O$11,IF(AND(All!$V177="P7",All!$AE177="RDP"),Ruler!O$12,IF(AND(All!$V177="P8",All!$AE177="RDP"),Ruler!O$13,IF(AND(All!$V177="P9",All!$AE177="RDP"),Ruler!O$14,IF(AND(All!$V177="P1",All!$AE177="RMS"),Ruler!O$6,IF(AND(All!$V177="P2",All!$AE177="RMS"),Ruler!O$15,IF(AND(All!$V177="P3",All!$AE177="RMS"),Ruler!O$16,IF(AND(All!$V177="P4",All!$AE177="RMS"),Ruler!O$17,IF(AND(All!$V177="P5",All!$AE177="RMS"),Ruler!O$18,IF(AND(All!$V177="P6",All!$AE177="RMS"),Ruler!O$19,IF(AND(All!$V177="P7",All!$AE177="RMS"),Ruler!O$20,IF(AND(All!$V177="P8",All!$AE177="RMS"),Ruler!O$21,IF(AND(All!$V177="P9",All!$AE177="RMS"),Ruler!O$22,IF(AND(All!$V177="P1",All!$AE177="RSS"),Ruler!O$6,IF(AND(All!$V177="P2",All!$AE177="RSS"),Ruler!O$23,IF(AND(All!$V177="P3",All!$AE177="RSS"),Ruler!O$24,IF(AND(All!$V177="P4",All!$AE177="RSS"),Ruler!O$25,IF(AND(All!$V177="P5",All!$AE177="RSS"),Ruler!O$26,IF(AND(All!$V177="P6",All!$AE177="RSS"),Ruler!O$27,IF(AND(All!$V177="P7",All!$AE177="RSS"),Ruler!O$28,IF(AND(All!$V177="P8",All!$AE177="RSS"),Ruler!O$29,IF(AND(All!$V177="P9",All!$AE177="RSS"),Ruler!O$30,0)))))))))))))))))))))))))))</f>
        <v>2</v>
      </c>
      <c r="BW177" s="325">
        <f>IF(AND(All!$V177="P1",All!$AE177="RDP"),Ruler!P$6,IF(AND(All!$V177="P2",All!$AE177="RDP"),Ruler!P$7,IF(AND(All!$V177="P3",All!$AE177="RDP"),Ruler!P$8,IF(AND(All!$V177="P4",All!$AE177="RDP"),Ruler!P$9,IF(AND(All!$V177="P5",All!$AE177="RDP"),Ruler!P$10,IF(AND(All!$V177="P6",All!$AE177="RDP"),Ruler!P$11,IF(AND(All!$V177="P7",All!$AE177="RDP"),Ruler!P$12,IF(AND(All!$V177="P8",All!$AE177="RDP"),Ruler!P$13,IF(AND(All!$V177="P9",All!$AE177="RDP"),Ruler!P$14,IF(AND(All!$V177="P1",All!$AE177="RMS"),Ruler!P$6,IF(AND(All!$V177="P2",All!$AE177="RMS"),Ruler!P$15,IF(AND(All!$V177="P3",All!$AE177="RMS"),Ruler!P$16,IF(AND(All!$V177="P4",All!$AE177="RMS"),Ruler!P$17,IF(AND(All!$V177="P5",All!$AE177="RMS"),Ruler!P$18,IF(AND(All!$V177="P6",All!$AE177="RMS"),Ruler!P$19,IF(AND(All!$V177="P7",All!$AE177="RMS"),Ruler!P$20,IF(AND(All!$V177="P8",All!$AE177="RMS"),Ruler!P$21,IF(AND(All!$V177="P9",All!$AE177="RMS"),Ruler!P$22,IF(AND(All!$V177="P1",All!$AE177="RSS"),Ruler!P$6,IF(AND(All!$V177="P2",All!$AE177="RSS"),Ruler!P$23,IF(AND(All!$V177="P3",All!$AE177="RSS"),Ruler!P$24,IF(AND(All!$V177="P4",All!$AE177="RSS"),Ruler!P$25,IF(AND(All!$V177="P5",All!$AE177="RSS"),Ruler!P$26,IF(AND(All!$V177="P6",All!$AE177="RSS"),Ruler!P$27,IF(AND(All!$V177="P7",All!$AE177="RSS"),Ruler!P$28,IF(AND(All!$V177="P8",All!$AE177="RSS"),Ruler!P$29,IF(AND(All!$V177="P9",All!$AE177="RSS"),Ruler!P$30,0)))))))))))))))))))))))))))</f>
        <v>2</v>
      </c>
      <c r="BX177" s="325">
        <f>IF(AND(All!$V177="P1",All!$AE177="RDP"),Ruler!Q$6,IF(AND(All!$V177="P2",All!$AE177="RDP"),Ruler!Q$7,IF(AND(All!$V177="P3",All!$AE177="RDP"),Ruler!Q$8,IF(AND(All!$V177="P4",All!$AE177="RDP"),Ruler!Q$9,IF(AND(All!$V177="P5",All!$AE177="RDP"),Ruler!Q$10,IF(AND(All!$V177="P6",All!$AE177="RDP"),Ruler!Q$11,IF(AND(All!$V177="P7",All!$AE177="RDP"),Ruler!Q$12,IF(AND(All!$V177="P8",All!$AE177="RDP"),Ruler!Q$13,IF(AND(All!$V177="P9",All!$AE177="RDP"),Ruler!Q$14,IF(AND(All!$V177="P1",All!$AE177="RMS"),Ruler!Q$6,IF(AND(All!$V177="P2",All!$AE177="RMS"),Ruler!Q$15,IF(AND(All!$V177="P3",All!$AE177="RMS"),Ruler!Q$16,IF(AND(All!$V177="P4",All!$AE177="RMS"),Ruler!Q$17,IF(AND(All!$V177="P5",All!$AE177="RMS"),Ruler!Q$18,IF(AND(All!$V177="P6",All!$AE177="RMS"),Ruler!Q$19,IF(AND(All!$V177="P7",All!$AE177="RMS"),Ruler!Q$20,IF(AND(All!$V177="P8",All!$AE177="RMS"),Ruler!Q$21,IF(AND(All!$V177="P9",All!$AE177="RMS"),Ruler!Q$22,IF(AND(All!$V177="P1",All!$AE177="RSS"),Ruler!Q$6,IF(AND(All!$V177="P2",All!$AE177="RSS"),Ruler!Q$23,IF(AND(All!$V177="P3",All!$AE177="RSS"),Ruler!Q$24,IF(AND(All!$V177="P4",All!$AE177="RSS"),Ruler!Q$25,IF(AND(All!$V177="P5",All!$AE177="RSS"),Ruler!Q$26,IF(AND(All!$V177="P6",All!$AE177="RSS"),Ruler!Q$27,IF(AND(All!$V177="P7",All!$AE177="RSS"),Ruler!Q$28,IF(AND(All!$V177="P8",All!$AE177="RSS"),Ruler!Q$29,IF(AND(All!$V177="P9",All!$AE177="RSS"),Ruler!Q$30,0)))))))))))))))))))))))))))</f>
        <v>2</v>
      </c>
      <c r="BY177" s="325">
        <f>IF(AND(All!$V177="P1",All!$AE177="RDP"),Ruler!R$6,IF(AND(All!$V177="P2",All!$AE177="RDP"),Ruler!R$7,IF(AND(All!$V177="P3",All!$AE177="RDP"),Ruler!R$8,IF(AND(All!$V177="P4",All!$AE177="RDP"),Ruler!R$9,IF(AND(All!$V177="P5",All!$AE177="RDP"),Ruler!R$10,IF(AND(All!$V177="P6",All!$AE177="RDP"),Ruler!R$11,IF(AND(All!$V177="P7",All!$AE177="RDP"),Ruler!R$12,IF(AND(All!$V177="P8",All!$AE177="RDP"),Ruler!R$13,IF(AND(All!$V177="P9",All!$AE177="RDP"),Ruler!R$14,IF(AND(All!$V177="P1",All!$AE177="RMS"),Ruler!R$6,IF(AND(All!$V177="P2",All!$AE177="RMS"),Ruler!R$15,IF(AND(All!$V177="P3",All!$AE177="RMS"),Ruler!R$16,IF(AND(All!$V177="P4",All!$AE177="RMS"),Ruler!R$17,IF(AND(All!$V177="P5",All!$AE177="RMS"),Ruler!R$18,IF(AND(All!$V177="P6",All!$AE177="RMS"),Ruler!R$19,IF(AND(All!$V177="P7",All!$AE177="RMS"),Ruler!R$20,IF(AND(All!$V177="P8",All!$AE177="RMS"),Ruler!R$21,IF(AND(All!$V177="P9",All!$AE177="RMS"),Ruler!R$22,IF(AND(All!$V177="P1",All!$AE177="RSS"),Ruler!R$6,IF(AND(All!$V177="P2",All!$AE177="RSS"),Ruler!R$23,IF(AND(All!$V177="P3",All!$AE177="RSS"),Ruler!R$24,IF(AND(All!$V177="P4",All!$AE177="RSS"),Ruler!R$25,IF(AND(All!$V177="P5",All!$AE177="RSS"),Ruler!R$26,IF(AND(All!$V177="P6",All!$AE177="RSS"),Ruler!R$27,IF(AND(All!$V177="P7",All!$AE177="RSS"),Ruler!R$28,IF(AND(All!$V177="P8",All!$AE177="RSS"),Ruler!R$29,IF(AND(All!$V177="P9",All!$AE177="RSS"),Ruler!R$30,0)))))))))))))))))))))))))))</f>
        <v>2</v>
      </c>
      <c r="BZ177" s="325">
        <f>IF(AND(All!$V177="P1",All!$AE177="RDP"),Ruler!S$6,IF(AND(All!$V177="P2",All!$AE177="RDP"),Ruler!S$7,IF(AND(All!$V177="P3",All!$AE177="RDP"),Ruler!S$8,IF(AND(All!$V177="P4",All!$AE177="RDP"),Ruler!S$9,IF(AND(All!$V177="P5",All!$AE177="RDP"),Ruler!S$10,IF(AND(All!$V177="P6",All!$AE177="RDP"),Ruler!S$11,IF(AND(All!$V177="P7",All!$AE177="RDP"),Ruler!S$12,IF(AND(All!$V177="P8",All!$AE177="RDP"),Ruler!S$13,IF(AND(All!$V177="P9",All!$AE177="RDP"),Ruler!S$14,IF(AND(All!$V177="P1",All!$AE177="RMS"),Ruler!S$6,IF(AND(All!$V177="P2",All!$AE177="RMS"),Ruler!S$15,IF(AND(All!$V177="P3",All!$AE177="RMS"),Ruler!S$16,IF(AND(All!$V177="P4",All!$AE177="RMS"),Ruler!S$17,IF(AND(All!$V177="P5",All!$AE177="RMS"),Ruler!S$18,IF(AND(All!$V177="P6",All!$AE177="RMS"),Ruler!S$19,IF(AND(All!$V177="P7",All!$AE177="RMS"),Ruler!S$20,IF(AND(All!$V177="P8",All!$AE177="RMS"),Ruler!S$21,IF(AND(All!$V177="P9",All!$AE177="RMS"),Ruler!S$22,IF(AND(All!$V177="P1",All!$AE177="RSS"),Ruler!S$6,IF(AND(All!$V177="P2",All!$AE177="RSS"),Ruler!S$23,IF(AND(All!$V177="P3",All!$AE177="RSS"),Ruler!S$24,IF(AND(All!$V177="P4",All!$AE177="RSS"),Ruler!S$25,IF(AND(All!$V177="P5",All!$AE177="RSS"),Ruler!S$26,IF(AND(All!$V177="P6",All!$AE177="RSS"),Ruler!S$27,IF(AND(All!$V177="P7",All!$AE177="RSS"),Ruler!S$28,IF(AND(All!$V177="P8",All!$AE177="RSS"),Ruler!S$29,IF(AND(All!$V177="P9",All!$AE177="RSS"),Ruler!S$30,0)))))))))))))))))))))))))))</f>
        <v>1</v>
      </c>
      <c r="CA177" s="325">
        <f>IF(AND(All!$V177="P1",All!$AE177="RDP"),Ruler!T$6,IF(AND(All!$V177="P2",All!$AE177="RDP"),Ruler!T$7,IF(AND(All!$V177="P3",All!$AE177="RDP"),Ruler!T$8,IF(AND(All!$V177="P4",All!$AE177="RDP"),Ruler!T$9,IF(AND(All!$V177="P5",All!$AE177="RDP"),Ruler!T$10,IF(AND(All!$V177="P6",All!$AE177="RDP"),Ruler!T$11,IF(AND(All!$V177="P7",All!$AE177="RDP"),Ruler!T$12,IF(AND(All!$V177="P8",All!$AE177="RDP"),Ruler!T$13,IF(AND(All!$V177="P9",All!$AE177="RDP"),Ruler!T$14,IF(AND(All!$V177="P1",All!$AE177="RMS"),Ruler!T$6,IF(AND(All!$V177="P2",All!$AE177="RMS"),Ruler!T$15,IF(AND(All!$V177="P3",All!$AE177="RMS"),Ruler!T$16,IF(AND(All!$V177="P4",All!$AE177="RMS"),Ruler!T$17,IF(AND(All!$V177="P5",All!$AE177="RMS"),Ruler!T$18,IF(AND(All!$V177="P6",All!$AE177="RMS"),Ruler!T$19,IF(AND(All!$V177="P7",All!$AE177="RMS"),Ruler!T$20,IF(AND(All!$V177="P8",All!$AE177="RMS"),Ruler!T$21,IF(AND(All!$V177="P9",All!$AE177="RMS"),Ruler!T$22,IF(AND(All!$V177="P1",All!$AE177="RSS"),Ruler!T$6,IF(AND(All!$V177="P2",All!$AE177="RSS"),Ruler!T$23,IF(AND(All!$V177="P3",All!$AE177="RSS"),Ruler!T$24,IF(AND(All!$V177="P4",All!$AE177="RSS"),Ruler!T$25,IF(AND(All!$V177="P5",All!$AE177="RSS"),Ruler!T$26,IF(AND(All!$V177="P6",All!$AE177="RSS"),Ruler!T$27,IF(AND(All!$V177="P7",All!$AE177="RSS"),Ruler!T$28,IF(AND(All!$V177="P8",All!$AE177="RSS"),Ruler!T$29,IF(AND(All!$V177="P9",All!$AE177="RSS"),Ruler!T$30,0)))))))))))))))))))))))))))</f>
        <v>1</v>
      </c>
      <c r="CB177" s="325">
        <f>IF(AND(All!$V177="P1",All!$AE177="RDP"),Ruler!U$6,IF(AND(All!$V177="P2",All!$AE177="RDP"),Ruler!U$7,IF(AND(All!$V177="P3",All!$AE177="RDP"),Ruler!U$8,IF(AND(All!$V177="P4",All!$AE177="RDP"),Ruler!U$9,IF(AND(All!$V177="P5",All!$AE177="RDP"),Ruler!U$10,IF(AND(All!$V177="P6",All!$AE177="RDP"),Ruler!U$11,IF(AND(All!$V177="P7",All!$AE177="RDP"),Ruler!U$12,IF(AND(All!$V177="P8",All!$AE177="RDP"),Ruler!U$13,IF(AND(All!$V177="P9",All!$AE177="RDP"),Ruler!U$14,IF(AND(All!$V177="P1",All!$AE177="RMS"),Ruler!U$6,IF(AND(All!$V177="P2",All!$AE177="RMS"),Ruler!U$15,IF(AND(All!$V177="P3",All!$AE177="RMS"),Ruler!U$16,IF(AND(All!$V177="P4",All!$AE177="RMS"),Ruler!U$17,IF(AND(All!$V177="P5",All!$AE177="RMS"),Ruler!U$18,IF(AND(All!$V177="P6",All!$AE177="RMS"),Ruler!U$19,IF(AND(All!$V177="P7",All!$AE177="RMS"),Ruler!U$20,IF(AND(All!$V177="P8",All!$AE177="RMS"),Ruler!U$21,IF(AND(All!$V177="P9",All!$AE177="RMS"),Ruler!U$22,IF(AND(All!$V177="P1",All!$AE177="RSS"),Ruler!U$6,IF(AND(All!$V177="P2",All!$AE177="RSS"),Ruler!U$23,IF(AND(All!$V177="P3",All!$AE177="RSS"),Ruler!U$24,IF(AND(All!$V177="P4",All!$AE177="RSS"),Ruler!U$25,IF(AND(All!$V177="P5",All!$AE177="RSS"),Ruler!U$26,IF(AND(All!$V177="P6",All!$AE177="RSS"),Ruler!U$27,IF(AND(All!$V177="P7",All!$AE177="RSS"),Ruler!U$28,IF(AND(All!$V177="P8",All!$AE177="RSS"),Ruler!U$29,IF(AND(All!$V177="P9",All!$AE177="RSS"),Ruler!U$30,0)))))))))))))))))))))))))))</f>
        <v>1</v>
      </c>
      <c r="CC177" s="325">
        <f>IF(AND(All!$V177="P1",All!$AE177="RDP"),Ruler!V$6,IF(AND(All!$V177="P2",All!$AE177="RDP"),Ruler!V$7,IF(AND(All!$V177="P3",All!$AE177="RDP"),Ruler!V$8,IF(AND(All!$V177="P4",All!$AE177="RDP"),Ruler!V$9,IF(AND(All!$V177="P5",All!$AE177="RDP"),Ruler!V$10,IF(AND(All!$V177="P6",All!$AE177="RDP"),Ruler!V$11,IF(AND(All!$V177="P7",All!$AE177="RDP"),Ruler!V$12,IF(AND(All!$V177="P8",All!$AE177="RDP"),Ruler!V$13,IF(AND(All!$V177="P9",All!$AE177="RDP"),Ruler!V$14,IF(AND(All!$V177="P1",All!$AE177="RMS"),Ruler!V$6,IF(AND(All!$V177="P2",All!$AE177="RMS"),Ruler!V$15,IF(AND(All!$V177="P3",All!$AE177="RMS"),Ruler!V$16,IF(AND(All!$V177="P4",All!$AE177="RMS"),Ruler!V$17,IF(AND(All!$V177="P5",All!$AE177="RMS"),Ruler!V$18,IF(AND(All!$V177="P6",All!$AE177="RMS"),Ruler!V$19,IF(AND(All!$V177="P7",All!$AE177="RMS"),Ruler!V$20,IF(AND(All!$V177="P8",All!$AE177="RMS"),Ruler!V$21,IF(AND(All!$V177="P9",All!$AE177="RMS"),Ruler!V$22,IF(AND(All!$V177="P1",All!$AE177="RSS"),Ruler!V$6,IF(AND(All!$V177="P2",All!$AE177="RSS"),Ruler!V$23,IF(AND(All!$V177="P3",All!$AE177="RSS"),Ruler!V$24,IF(AND(All!$V177="P4",All!$AE177="RSS"),Ruler!V$25,IF(AND(All!$V177="P5",All!$AE177="RSS"),Ruler!V$26,IF(AND(All!$V177="P6",All!$AE177="RSS"),Ruler!V$27,IF(AND(All!$V177="P7",All!$AE177="RSS"),Ruler!V$28,IF(AND(All!$V177="P8",All!$AE177="RSS"),Ruler!V$29,IF(AND(All!$V177="P9",All!$AE177="RSS"),Ruler!V$30,0)))))))))))))))))))))))))))</f>
        <v>1</v>
      </c>
      <c r="CD177" s="325">
        <f>IF(AND(All!$V177="P1",All!$AE177="RDP"),Ruler!W$6,IF(AND(All!$V177="P2",All!$AE177="RDP"),Ruler!W$7,IF(AND(All!$V177="P3",All!$AE177="RDP"),Ruler!W$8,IF(AND(All!$V177="P4",All!$AE177="RDP"),Ruler!W$9,IF(AND(All!$V177="P5",All!$AE177="RDP"),Ruler!W$10,IF(AND(All!$V177="P6",All!$AE177="RDP"),Ruler!W$11,IF(AND(All!$V177="P7",All!$AE177="RDP"),Ruler!W$12,IF(AND(All!$V177="P8",All!$AE177="RDP"),Ruler!W$13,IF(AND(All!$V177="P9",All!$AE177="RDP"),Ruler!W$14,IF(AND(All!$V177="P1",All!$AE177="RMS"),Ruler!W$6,IF(AND(All!$V177="P2",All!$AE177="RMS"),Ruler!W$15,IF(AND(All!$V177="P3",All!$AE177="RMS"),Ruler!W$16,IF(AND(All!$V177="P4",All!$AE177="RMS"),Ruler!W$17,IF(AND(All!$V177="P5",All!$AE177="RMS"),Ruler!W$18,IF(AND(All!$V177="P6",All!$AE177="RMS"),Ruler!W$19,IF(AND(All!$V177="P7",All!$AE177="RMS"),Ruler!W$20,IF(AND(All!$V177="P8",All!$AE177="RMS"),Ruler!W$21,IF(AND(All!$V177="P9",All!$AE177="RMS"),Ruler!W$22,IF(AND(All!$V177="P1",All!$AE177="RSS"),Ruler!W$6,IF(AND(All!$V177="P2",All!$AE177="RSS"),Ruler!W$23,IF(AND(All!$V177="P3",All!$AE177="RSS"),Ruler!W$24,IF(AND(All!$V177="P4",All!$AE177="RSS"),Ruler!W$25,IF(AND(All!$V177="P5",All!$AE177="RSS"),Ruler!W$26,IF(AND(All!$V177="P6",All!$AE177="RSS"),Ruler!W$27,IF(AND(All!$V177="P7",All!$AE177="RSS"),Ruler!W$28,IF(AND(All!$V177="P8",All!$AE177="RSS"),Ruler!W$29,IF(AND(All!$V177="P9",All!$AE177="RSS"),Ruler!W$30,0)))))))))))))))))))))))))))</f>
        <v>1</v>
      </c>
      <c r="CE177" s="325">
        <f>IF(AND(All!$V177="P1",All!$AE177="RDP"),Ruler!X$6,IF(AND(All!$V177="P2",All!$AE177="RDP"),Ruler!X$7,IF(AND(All!$V177="P3",All!$AE177="RDP"),Ruler!X$8,IF(AND(All!$V177="P4",All!$AE177="RDP"),Ruler!X$9,IF(AND(All!$V177="P5",All!$AE177="RDP"),Ruler!X$10,IF(AND(All!$V177="P6",All!$AE177="RDP"),Ruler!X$11,IF(AND(All!$V177="P7",All!$AE177="RDP"),Ruler!X$12,IF(AND(All!$V177="P8",All!$AE177="RDP"),Ruler!X$13,IF(AND(All!$V177="P9",All!$AE177="RDP"),Ruler!X$14,IF(AND(All!$V177="P1",All!$AE177="RMS"),Ruler!X$6,IF(AND(All!$V177="P2",All!$AE177="RMS"),Ruler!X$15,IF(AND(All!$V177="P3",All!$AE177="RMS"),Ruler!X$16,IF(AND(All!$V177="P4",All!$AE177="RMS"),Ruler!X$17,IF(AND(All!$V177="P5",All!$AE177="RMS"),Ruler!X$18,IF(AND(All!$V177="P6",All!$AE177="RMS"),Ruler!X$19,IF(AND(All!$V177="P7",All!$AE177="RMS"),Ruler!X$20,IF(AND(All!$V177="P8",All!$AE177="RMS"),Ruler!X$21,IF(AND(All!$V177="P9",All!$AE177="RMS"),Ruler!X$22,IF(AND(All!$V177="P1",All!$AE177="RSS"),Ruler!X$6,IF(AND(All!$V177="P2",All!$AE177="RSS"),Ruler!X$23,IF(AND(All!$V177="P3",All!$AE177="RSS"),Ruler!X$24,IF(AND(All!$V177="P4",All!$AE177="RSS"),Ruler!X$25,IF(AND(All!$V177="P5",All!$AE177="RSS"),Ruler!X$26,IF(AND(All!$V177="P6",All!$AE177="RSS"),Ruler!X$27,IF(AND(All!$V177="P7",All!$AE177="RSS"),Ruler!X$28,IF(AND(All!$V177="P8",All!$AE177="RSS"),Ruler!X$29,IF(AND(All!$V177="P9",All!$AE177="RSS"),Ruler!X$30,0)))))))))))))))))))))))))))</f>
        <v>1</v>
      </c>
      <c r="CF177" s="325">
        <f>IF(AND(All!$V177="P1",All!$AE177="RDP"),Ruler!Y$6,IF(AND(All!$V177="P2",All!$AE177="RDP"),Ruler!Y$7,IF(AND(All!$V177="P3",All!$AE177="RDP"),Ruler!Y$8,IF(AND(All!$V177="P4",All!$AE177="RDP"),Ruler!Y$9,IF(AND(All!$V177="P5",All!$AE177="RDP"),Ruler!Y$10,IF(AND(All!$V177="P6",All!$AE177="RDP"),Ruler!Y$11,IF(AND(All!$V177="P7",All!$AE177="RDP"),Ruler!Y$12,IF(AND(All!$V177="P8",All!$AE177="RDP"),Ruler!Y$13,IF(AND(All!$V177="P9",All!$AE177="RDP"),Ruler!Y$14,IF(AND(All!$V177="P1",All!$AE177="RMS"),Ruler!Y$6,IF(AND(All!$V177="P2",All!$AE177="RMS"),Ruler!Y$15,IF(AND(All!$V177="P3",All!$AE177="RMS"),Ruler!Y$16,IF(AND(All!$V177="P4",All!$AE177="RMS"),Ruler!Y$17,IF(AND(All!$V177="P5",All!$AE177="RMS"),Ruler!Y$18,IF(AND(All!$V177="P6",All!$AE177="RMS"),Ruler!Y$19,IF(AND(All!$V177="P7",All!$AE177="RMS"),Ruler!Y$20,IF(AND(All!$V177="P8",All!$AE177="RMS"),Ruler!Y$21,IF(AND(All!$V177="P9",All!$AE177="RMS"),Ruler!Y$22,IF(AND(All!$V177="P1",All!$AE177="RSS"),Ruler!Y$6,IF(AND(All!$V177="P2",All!$AE177="RSS"),Ruler!Y$23,IF(AND(All!$V177="P3",All!$AE177="RSS"),Ruler!Y$24,IF(AND(All!$V177="P4",All!$AE177="RSS"),Ruler!Y$25,IF(AND(All!$V177="P5",All!$AE177="RSS"),Ruler!Y$26,IF(AND(All!$V177="P6",All!$AE177="RSS"),Ruler!Y$27,IF(AND(All!$V177="P7",All!$AE177="RSS"),Ruler!Y$28,IF(AND(All!$V177="P8",All!$AE177="RSS"),Ruler!Y$29,IF(AND(All!$V177="P9",All!$AE177="RSS"),Ruler!Y$30,0)))))))))))))))))))))))))))</f>
        <v>1</v>
      </c>
      <c r="CG177" s="325">
        <f>IF(AND(All!$V177="P1",All!$AE177="RDP"),Ruler!Z$6,IF(AND(All!$V177="P2",All!$AE177="RDP"),Ruler!Z$7,IF(AND(All!$V177="P3",All!$AE177="RDP"),Ruler!Z$8,IF(AND(All!$V177="P4",All!$AE177="RDP"),Ruler!Z$9,IF(AND(All!$V177="P5",All!$AE177="RDP"),Ruler!Z$10,IF(AND(All!$V177="P6",All!$AE177="RDP"),Ruler!Z$11,IF(AND(All!$V177="P7",All!$AE177="RDP"),Ruler!Z$12,IF(AND(All!$V177="P8",All!$AE177="RDP"),Ruler!Z$13,IF(AND(All!$V177="P9",All!$AE177="RDP"),Ruler!Z$14,IF(AND(All!$V177="P1",All!$AE177="RMS"),Ruler!Z$6,IF(AND(All!$V177="P2",All!$AE177="RMS"),Ruler!Z$15,IF(AND(All!$V177="P3",All!$AE177="RMS"),Ruler!Z$16,IF(AND(All!$V177="P4",All!$AE177="RMS"),Ruler!Z$17,IF(AND(All!$V177="P5",All!$AE177="RMS"),Ruler!Z$18,IF(AND(All!$V177="P6",All!$AE177="RMS"),Ruler!Z$19,IF(AND(All!$V177="P7",All!$AE177="RMS"),Ruler!Z$20,IF(AND(All!$V177="P8",All!$AE177="RMS"),Ruler!Z$21,IF(AND(All!$V177="P9",All!$AE177="RMS"),Ruler!Z$22,IF(AND(All!$V177="P1",All!$AE177="RSS"),Ruler!Z$6,IF(AND(All!$V177="P2",All!$AE177="RSS"),Ruler!Z$23,IF(AND(All!$V177="P3",All!$AE177="RSS"),Ruler!Z$24,IF(AND(All!$V177="P4",All!$AE177="RSS"),Ruler!Z$25,IF(AND(All!$V177="P5",All!$AE177="RSS"),Ruler!Z$26,IF(AND(All!$V177="P6",All!$AE177="RSS"),Ruler!Z$27,IF(AND(All!$V177="P7",All!$AE177="RSS"),Ruler!Z$28,IF(AND(All!$V177="P8",All!$AE177="RSS"),Ruler!Z$29,IF(AND(All!$V177="P9",All!$AE177="RSS"),Ruler!Z$30,0)))))))))))))))))))))))))))</f>
        <v>1</v>
      </c>
      <c r="CH177" s="325">
        <f>IF(AND(All!$V177="P1",All!$AE177="RDP"),Ruler!AA$6,IF(AND(All!$V177="P2",All!$AE177="RDP"),Ruler!AA$7,IF(AND(All!$V177="P3",All!$AE177="RDP"),Ruler!AA$8,IF(AND(All!$V177="P4",All!$AE177="RDP"),Ruler!AA$9,IF(AND(All!$V177="P5",All!$AE177="RDP"),Ruler!AA$10,IF(AND(All!$V177="P6",All!$AE177="RDP"),Ruler!AA$11,IF(AND(All!$V177="P7",All!$AE177="RDP"),Ruler!AA$12,IF(AND(All!$V177="P8",All!$AE177="RDP"),Ruler!AA$13,IF(AND(All!$V177="P9",All!$AE177="RDP"),Ruler!AA$14,IF(AND(All!$V177="P1",All!$AE177="RMS"),Ruler!AA$6,IF(AND(All!$V177="P2",All!$AE177="RMS"),Ruler!AA$15,IF(AND(All!$V177="P3",All!$AE177="RMS"),Ruler!AA$16,IF(AND(All!$V177="P4",All!$AE177="RMS"),Ruler!AA$17,IF(AND(All!$V177="P5",All!$AE177="RMS"),Ruler!AA$18,IF(AND(All!$V177="P6",All!$AE177="RMS"),Ruler!AA$19,IF(AND(All!$V177="P7",All!$AE177="RMS"),Ruler!AA$20,IF(AND(All!$V177="P8",All!$AE177="RMS"),Ruler!AA$21,IF(AND(All!$V177="P9",All!$AE177="RMS"),Ruler!AA$22,IF(AND(All!$V177="P1",All!$AE177="RSS"),Ruler!AA$6,IF(AND(All!$V177="P2",All!$AE177="RSS"),Ruler!AA$23,IF(AND(All!$V177="P3",All!$AE177="RSS"),Ruler!AA$24,IF(AND(All!$V177="P4",All!$AE177="RSS"),Ruler!AA$25,IF(AND(All!$V177="P5",All!$AE177="RSS"),Ruler!AA$26,IF(AND(All!$V177="P6",All!$AE177="RSS"),Ruler!AA$27,IF(AND(All!$V177="P7",All!$AE177="RSS"),Ruler!AA$28,IF(AND(All!$V177="P8",All!$AE177="RSS"),Ruler!AA$29,IF(AND(All!$V177="P9",All!$AE177="RSS"),Ruler!AA$30,0)))))))))))))))))))))))))))</f>
        <v>0</v>
      </c>
      <c r="CI177" s="325">
        <f>IF(AND(All!$V177="P1",All!$AE177="RDP"),Ruler!AB$6,IF(AND(All!$V177="P2",All!$AE177="RDP"),Ruler!AB$7,IF(AND(All!$V177="P3",All!$AE177="RDP"),Ruler!AB$8,IF(AND(All!$V177="P4",All!$AE177="RDP"),Ruler!AB$9,IF(AND(All!$V177="P5",All!$AE177="RDP"),Ruler!AB$10,IF(AND(All!$V177="P6",All!$AE177="RDP"),Ruler!AB$11,IF(AND(All!$V177="P7",All!$AE177="RDP"),Ruler!AB$12,IF(AND(All!$V177="P8",All!$AE177="RDP"),Ruler!AB$13,IF(AND(All!$V177="P9",All!$AE177="RDP"),Ruler!AB$14,IF(AND(All!$V177="P1",All!$AE177="RMS"),Ruler!AB$6,IF(AND(All!$V177="P2",All!$AE177="RMS"),Ruler!AB$15,IF(AND(All!$V177="P3",All!$AE177="RMS"),Ruler!AB$16,IF(AND(All!$V177="P4",All!$AE177="RMS"),Ruler!AB$17,IF(AND(All!$V177="P5",All!$AE177="RMS"),Ruler!AB$18,IF(AND(All!$V177="P6",All!$AE177="RMS"),Ruler!AB$19,IF(AND(All!$V177="P7",All!$AE177="RMS"),Ruler!AB$20,IF(AND(All!$V177="P8",All!$AE177="RMS"),Ruler!AB$21,IF(AND(All!$V177="P9",All!$AE177="RMS"),Ruler!AB$22,IF(AND(All!$V177="P1",All!$AE177="RSS"),Ruler!AB$6,IF(AND(All!$V177="P2",All!$AE177="RSS"),Ruler!AB$23,IF(AND(All!$V177="P3",All!$AE177="RSS"),Ruler!AB$24,IF(AND(All!$V177="P4",All!$AE177="RSS"),Ruler!AB$25,IF(AND(All!$V177="P5",All!$AE177="RSS"),Ruler!AB$26,IF(AND(All!$V177="P6",All!$AE177="RSS"),Ruler!AB$27,IF(AND(All!$V177="P7",All!$AE177="RSS"),Ruler!AB$28,IF(AND(All!$V177="P8",All!$AE177="RSS"),Ruler!AB$29,IF(AND(All!$V177="P9",All!$AE177="RSS"),Ruler!AB$30,0)))))))))))))))))))))))))))</f>
        <v>0</v>
      </c>
      <c r="CJ177" s="323">
        <f>Table9[[#This Row],[R-B1]]-Table9[[#This Row],[B1]]</f>
        <v>1</v>
      </c>
      <c r="CK177" s="43">
        <f>Table9[[#This Row],[R-B2]]-Table9[[#This Row],[B2]]</f>
        <v>1</v>
      </c>
      <c r="CL177" s="43">
        <f>Table9[[#This Row],[R-B3]]-Table9[[#This Row],[B3]]</f>
        <v>0</v>
      </c>
      <c r="CM177" s="43">
        <f>Table9[[#This Row],[R-B4]]-Table9[[#This Row],[B4]]</f>
        <v>0</v>
      </c>
      <c r="CN177" s="43">
        <f>Table9[[#This Row],[R-B5]]-Table9[[#This Row],[B5]]</f>
        <v>0</v>
      </c>
      <c r="CO177" s="43">
        <f>Table9[[#This Row],[R-B6]]-Table9[[#This Row],[B6]]</f>
        <v>0</v>
      </c>
      <c r="CP177" s="43">
        <f>Table9[[#This Row],[R-B7]]-Table9[[#This Row],[B7]]</f>
        <v>1</v>
      </c>
      <c r="CQ177" s="43">
        <f>Table9[[#This Row],[R-B8]]-Table9[[#This Row],[B8]]</f>
        <v>0</v>
      </c>
      <c r="CR177" s="43">
        <f>Table9[[#This Row],[R-B9]]-Table9[[#This Row],[B9]]</f>
        <v>1</v>
      </c>
      <c r="CS177" s="43">
        <f>Table9[[#This Row],[R-B10]]-Table9[[#This Row],[B10]]</f>
        <v>0</v>
      </c>
      <c r="CT177" s="43">
        <f>Table9[[#This Row],[R-B11]]-Table9[[#This Row],[B11]]</f>
        <v>0</v>
      </c>
      <c r="CU177" s="43">
        <f>Table9[[#This Row],[R-B12]]-Table9[[#This Row],[B12]]</f>
        <v>0</v>
      </c>
      <c r="CV177" s="43">
        <f>Table9[[#This Row],[R-K1]]-Table9[[#This Row],[K1]]</f>
        <v>0</v>
      </c>
      <c r="CW177" s="43">
        <f>Table9[[#This Row],[R-K2]]-Table9[[#This Row],[K2]]</f>
        <v>0</v>
      </c>
      <c r="CX177" s="43">
        <f>Table9[[#This Row],[R-K3]]-Table9[[#This Row],[K3]]</f>
        <v>1</v>
      </c>
      <c r="CY177" s="43">
        <f>Table9[[#This Row],[R-K4]]-Table9[[#This Row],[K4]]</f>
        <v>0</v>
      </c>
      <c r="CZ177" s="43">
        <f>Table9[[#This Row],[R-K5]]-Table9[[#This Row],[K5]]</f>
        <v>1</v>
      </c>
      <c r="DA177" s="43">
        <f>Table9[[#This Row],[R-P1]]-Table9[[#This Row],[P1]]</f>
        <v>0</v>
      </c>
      <c r="DB177" s="43">
        <f>Table9[[#This Row],[R-P2]]-Table9[[#This Row],[P2]]</f>
        <v>0</v>
      </c>
      <c r="DC177" s="43">
        <f>Table9[[#This Row],[R-P3]]-Table9[[#This Row],[P3]]</f>
        <v>-1</v>
      </c>
      <c r="DD177" s="43">
        <f>Table9[[#This Row],[R-P4]]-Table9[[#This Row],[P4]]</f>
        <v>0</v>
      </c>
      <c r="DE177" s="43">
        <f>Table9[[#This Row],[R-P5]]-Table9[[#This Row],[P5]]</f>
        <v>1</v>
      </c>
      <c r="DF177" s="43">
        <f>Table9[[#This Row],[R-E1]]-Table9[[#This Row],[E1]]</f>
        <v>0</v>
      </c>
      <c r="DG177" s="328">
        <f>Table9[[#This Row],[R-E2]]-Table9[[#This Row],[E2]]</f>
        <v>0</v>
      </c>
      <c r="DH177" s="323">
        <f>COUNTIF(Table9[[#This Row],[G-B1]:[G-B12]],"&lt;=0")/12*100</f>
        <v>66.666666666666657</v>
      </c>
      <c r="DI177" s="43">
        <f>COUNTIF(Table9[[#This Row],[G-K1]:[G-K5]],"&lt;=0")/5*100</f>
        <v>60</v>
      </c>
      <c r="DJ177" s="43">
        <f>COUNTIF(Table9[[#This Row],[G-P1]:[G-P5]],"&lt;=0")/5*100</f>
        <v>80</v>
      </c>
      <c r="DK177" s="43">
        <f>COUNTIF(Table9[[#This Row],[G-E1]:[G-E2]],"&lt;=0")/2*100</f>
        <v>100</v>
      </c>
      <c r="DL177" s="450">
        <f>IF(AE177="RDP",(COUNTIF(Table9[[#This Row],[G-B3]],"&lt;=0")+COUNTIF(Table9[[#This Row],[G-B4]],"&lt;=0")+COUNTIF(Table9[[#This Row],[G-B7]],"&lt;=0")+COUNTIF(Table9[[#This Row],[G-B11]],"&lt;=0")+COUNTIF(Table9[[#This Row],[G-K2]],"&lt;=0"))/5*100,IF(AE177="RMS",(COUNTIF(Table9[[#This Row],[G-B4]],"&lt;=0")+COUNTIF(Table9[[#This Row],[G-B5]],"&lt;=0")+COUNTIF(Table9[[#This Row],[G-B10]],"&lt;=0")+COUNTIF(Table9[[#This Row],[G-B12]],"&lt;=0")+COUNTIF(Table9[[#This Row],[G-K2]],"&lt;=0"))/5*100,IF(AE177="RSS",(COUNTIF(Table9[[#This Row],[G-B1]],"&lt;=0")+COUNTIF(Table9[[#This Row],[G-B2]],"&lt;=0")+COUNTIF(Table9[[#This Row],[G-B6]],"&lt;=0")+COUNTIF(Table9[[#This Row],[G-B11]],"&lt;=0")+COUNTIF(Table9[[#This Row],[G-B12]],"&lt;=0"))/5*100,0)))</f>
        <v>80</v>
      </c>
      <c r="DM177" s="42">
        <v>25</v>
      </c>
      <c r="DN177" s="42">
        <v>0</v>
      </c>
      <c r="DO177" s="42">
        <v>40</v>
      </c>
      <c r="DP177" s="42">
        <v>0</v>
      </c>
      <c r="DQ177" s="42">
        <v>0</v>
      </c>
      <c r="DR177" s="332">
        <v>0</v>
      </c>
      <c r="DS177" s="42">
        <v>0</v>
      </c>
      <c r="DT177" s="42">
        <v>0</v>
      </c>
      <c r="DU177" s="42">
        <v>20</v>
      </c>
      <c r="DV177" s="42">
        <v>0</v>
      </c>
      <c r="DW177" s="332">
        <v>0</v>
      </c>
      <c r="DX177" s="42">
        <v>0</v>
      </c>
      <c r="DY177" s="42">
        <v>0</v>
      </c>
      <c r="DZ177" s="42">
        <v>0</v>
      </c>
      <c r="EA177" s="333">
        <v>0</v>
      </c>
      <c r="EB177" s="342"/>
      <c r="EC177" s="339"/>
      <c r="ED177" s="339"/>
      <c r="EE177" s="338" t="s">
        <v>154</v>
      </c>
    </row>
    <row r="178" spans="2:135" ht="73" hidden="1" thickBot="1" x14ac:dyDescent="0.35">
      <c r="B178" s="282">
        <v>183</v>
      </c>
      <c r="C178" s="421" t="s">
        <v>134</v>
      </c>
      <c r="D178" s="305">
        <v>46140</v>
      </c>
      <c r="E178" s="306" t="s">
        <v>1454</v>
      </c>
      <c r="F178" s="304">
        <v>1112003</v>
      </c>
      <c r="G178" s="308">
        <f t="shared" ca="1" si="9"/>
        <v>54.840088403729077</v>
      </c>
      <c r="H178" s="283">
        <v>26299</v>
      </c>
      <c r="I178" s="304" t="s">
        <v>136</v>
      </c>
      <c r="J178" s="304" t="s">
        <v>591</v>
      </c>
      <c r="K178" s="304" t="s">
        <v>241</v>
      </c>
      <c r="L178" s="304" t="s">
        <v>202</v>
      </c>
      <c r="M178" s="304"/>
      <c r="N178" s="304"/>
      <c r="O178" s="304" t="s">
        <v>183</v>
      </c>
      <c r="P178" s="306" t="s">
        <v>1455</v>
      </c>
      <c r="Q178" s="304" t="s">
        <v>425</v>
      </c>
      <c r="R178" s="415" t="s">
        <v>1456</v>
      </c>
      <c r="S178" s="305">
        <v>45352</v>
      </c>
      <c r="T178" s="286">
        <f t="shared" ca="1" si="11"/>
        <v>2.6361111111111111</v>
      </c>
      <c r="U178" s="304">
        <v>25</v>
      </c>
      <c r="V178" s="304" t="s">
        <v>59</v>
      </c>
      <c r="W178" s="304"/>
      <c r="X178" s="309">
        <f ca="1">($T$1-Table9[[#This Row],[Date of Appointment to Current Grade]])/365</f>
        <v>2.640088403729079</v>
      </c>
      <c r="Y178" s="305">
        <v>45352</v>
      </c>
      <c r="Z178" s="343" t="s">
        <v>244</v>
      </c>
      <c r="AA178" s="305">
        <v>46082</v>
      </c>
      <c r="AB178" s="309">
        <f ca="1">($T$1-Table9[[#This Row],[Date in Position]])/365</f>
        <v>0.64008840372907927</v>
      </c>
      <c r="AC178" s="304" t="s">
        <v>183</v>
      </c>
      <c r="AD178" s="305">
        <v>45953</v>
      </c>
      <c r="AE178" s="304" t="s">
        <v>139</v>
      </c>
      <c r="AF178" s="304" t="s">
        <v>148</v>
      </c>
      <c r="AG178" s="47" t="s">
        <v>1457</v>
      </c>
      <c r="AH178" s="47" t="s">
        <v>1458</v>
      </c>
      <c r="AI178" s="48" t="s">
        <v>1459</v>
      </c>
      <c r="AJ178" s="48" t="s">
        <v>1460</v>
      </c>
      <c r="AK178" s="48" t="s">
        <v>1461</v>
      </c>
      <c r="AL178" s="42" t="s">
        <v>153</v>
      </c>
      <c r="AM178" s="48" t="s">
        <v>1462</v>
      </c>
      <c r="AN178" s="313">
        <v>3</v>
      </c>
      <c r="AO178" s="304">
        <v>2</v>
      </c>
      <c r="AP178" s="304">
        <v>2</v>
      </c>
      <c r="AQ178" s="304">
        <v>3</v>
      </c>
      <c r="AR178" s="304">
        <v>3</v>
      </c>
      <c r="AS178" s="304">
        <v>2</v>
      </c>
      <c r="AT178" s="304">
        <v>3</v>
      </c>
      <c r="AU178" s="304">
        <v>3</v>
      </c>
      <c r="AV178" s="304">
        <v>2</v>
      </c>
      <c r="AW178" s="304">
        <v>2</v>
      </c>
      <c r="AX178" s="304">
        <v>2</v>
      </c>
      <c r="AY178" s="304">
        <v>3</v>
      </c>
      <c r="AZ178" s="304">
        <v>3</v>
      </c>
      <c r="BA178" s="304">
        <v>3</v>
      </c>
      <c r="BB178" s="304">
        <v>2</v>
      </c>
      <c r="BC178" s="304">
        <v>2</v>
      </c>
      <c r="BD178" s="304">
        <v>2</v>
      </c>
      <c r="BE178" s="304">
        <v>2</v>
      </c>
      <c r="BF178" s="304">
        <v>1</v>
      </c>
      <c r="BG178" s="304">
        <v>2</v>
      </c>
      <c r="BH178" s="304">
        <v>2</v>
      </c>
      <c r="BI178" s="304">
        <v>2</v>
      </c>
      <c r="BJ178" s="304">
        <v>1</v>
      </c>
      <c r="BK178" s="314">
        <v>1</v>
      </c>
      <c r="BL178" s="325">
        <f>IF(AND(All!$V178="P1",All!$AE178="RDP"),Ruler!E$6,IF(AND(All!$V178="P2",All!$AE178="RDP"),Ruler!E$7,IF(AND(All!$V178="P3",All!$AE178="RDP"),Ruler!E$8,IF(AND(All!$V178="P4",All!$AE178="RDP"),Ruler!E$9,IF(AND(All!$V178="P5",All!$AE178="RDP"),Ruler!E$10,IF(AND(All!$V178="P6",All!$AE178="RDP"),Ruler!E$11,IF(AND(All!$V178="P7",All!$AE178="RDP"),Ruler!E$12,IF(AND(All!$V178="P8",All!$AE178="RDP"),Ruler!E$13,IF(AND(All!$V178="P9",All!$AE178="RDP"),Ruler!E$14,IF(AND(All!$V178="P1",All!$AE178="RMS"),Ruler!E$6,IF(AND(All!$V178="P2",All!$AE178="RMS"),Ruler!E$15,IF(AND(All!$V178="P3",All!$AE178="RMS"),Ruler!E$16,IF(AND(All!$V178="P4",All!$AE178="RMS"),Ruler!E$17,IF(AND(All!$V178="P5",All!$AE178="RMS"),Ruler!E$18,IF(AND(All!$V178="P6",All!$AE178="RMS"),Ruler!E$19,IF(AND(All!$V178="P7",All!$AE178="RMS"),Ruler!E$20,IF(AND(All!$V178="P8",All!$AE178="RMS"),Ruler!E$21,IF(AND(All!$V178="P9",All!$AE178="RMS"),Ruler!E$22,IF(AND(All!$V178="P1",All!$AE178="RSS"),Ruler!E$6,IF(AND(All!$V178="P2",All!$AE178="RSS"),Ruler!E$23,IF(AND(All!$V178="P3",All!$AE178="RSS"),Ruler!E$24,IF(AND(All!$V178="P4",All!$AE178="RSS"),Ruler!E$25,IF(AND(All!$V178="P5",All!$AE178="RSS"),Ruler!E$26,IF(AND(All!$V178="P6",All!$AE178="RSS"),Ruler!E$27,IF(AND(All!$V178="P7",All!$AE178="RSS"),Ruler!E$28,IF(AND(All!$V178="P8",All!$AE178="RSS"),Ruler!E$29,IF(AND(All!$V178="P9",All!$AE178="RSS"),Ruler!E$30,0)))))))))))))))))))))))))))</f>
        <v>3</v>
      </c>
      <c r="BM178" s="325">
        <f>IF(AND(All!$V178="P1",All!$AE178="RDP"),Ruler!F$6,IF(AND(All!$V178="P2",All!$AE178="RDP"),Ruler!F$7,IF(AND(All!$V178="P3",All!$AE178="RDP"),Ruler!F$8,IF(AND(All!$V178="P4",All!$AE178="RDP"),Ruler!F$9,IF(AND(All!$V178="P5",All!$AE178="RDP"),Ruler!F$10,IF(AND(All!$V178="P6",All!$AE178="RDP"),Ruler!F$11,IF(AND(All!$V178="P7",All!$AE178="RDP"),Ruler!F$12,IF(AND(All!$V178="P8",All!$AE178="RDP"),Ruler!F$13,IF(AND(All!$V178="P9",All!$AE178="RDP"),Ruler!F$14,IF(AND(All!$V178="P1",All!$AE178="RMS"),Ruler!F$6,IF(AND(All!$V178="P2",All!$AE178="RMS"),Ruler!F$15,IF(AND(All!$V178="P3",All!$AE178="RMS"),Ruler!F$16,IF(AND(All!$V178="P4",All!$AE178="RMS"),Ruler!F$17,IF(AND(All!$V178="P5",All!$AE178="RMS"),Ruler!F$18,IF(AND(All!$V178="P6",All!$AE178="RMS"),Ruler!F$19,IF(AND(All!$V178="P7",All!$AE178="RMS"),Ruler!F$20,IF(AND(All!$V178="P8",All!$AE178="RMS"),Ruler!F$21,IF(AND(All!$V178="P9",All!$AE178="RMS"),Ruler!F$22,IF(AND(All!$V178="P1",All!$AE178="RSS"),Ruler!F$6,IF(AND(All!$V178="P2",All!$AE178="RSS"),Ruler!F$23,IF(AND(All!$V178="P3",All!$AE178="RSS"),Ruler!F$24,IF(AND(All!$V178="P4",All!$AE178="RSS"),Ruler!F$25,IF(AND(All!$V178="P5",All!$AE178="RSS"),Ruler!F$26,IF(AND(All!$V178="P6",All!$AE178="RSS"),Ruler!F$27,IF(AND(All!$V178="P7",All!$AE178="RSS"),Ruler!F$28,IF(AND(All!$V178="P8",All!$AE178="RSS"),Ruler!F$29,IF(AND(All!$V178="P9",All!$AE178="RSS"),Ruler!F$30,0)))))))))))))))))))))))))))</f>
        <v>3</v>
      </c>
      <c r="BN178" s="325">
        <f>IF(AND(All!$V178="P1",All!$AE178="RDP"),Ruler!G$6,IF(AND(All!$V178="P2",All!$AE178="RDP"),Ruler!G$7,IF(AND(All!$V178="P3",All!$AE178="RDP"),Ruler!G$8,IF(AND(All!$V178="P4",All!$AE178="RDP"),Ruler!G$9,IF(AND(All!$V178="P5",All!$AE178="RDP"),Ruler!G$10,IF(AND(All!$V178="P6",All!$AE178="RDP"),Ruler!G$11,IF(AND(All!$V178="P7",All!$AE178="RDP"),Ruler!G$12,IF(AND(All!$V178="P8",All!$AE178="RDP"),Ruler!G$13,IF(AND(All!$V178="P9",All!$AE178="RDP"),Ruler!G$14,IF(AND(All!$V178="P1",All!$AE178="RMS"),Ruler!G$6,IF(AND(All!$V178="P2",All!$AE178="RMS"),Ruler!G$15,IF(AND(All!$V178="P3",All!$AE178="RMS"),Ruler!G$16,IF(AND(All!$V178="P4",All!$AE178="RMS"),Ruler!G$17,IF(AND(All!$V178="P5",All!$AE178="RMS"),Ruler!G$18,IF(AND(All!$V178="P6",All!$AE178="RMS"),Ruler!G$19,IF(AND(All!$V178="P7",All!$AE178="RMS"),Ruler!G$20,IF(AND(All!$V178="P8",All!$AE178="RMS"),Ruler!G$21,IF(AND(All!$V178="P9",All!$AE178="RMS"),Ruler!G$22,IF(AND(All!$V178="P1",All!$AE178="RSS"),Ruler!G$6,IF(AND(All!$V178="P2",All!$AE178="RSS"),Ruler!G$23,IF(AND(All!$V178="P3",All!$AE178="RSS"),Ruler!G$24,IF(AND(All!$V178="P4",All!$AE178="RSS"),Ruler!G$25,IF(AND(All!$V178="P5",All!$AE178="RSS"),Ruler!G$26,IF(AND(All!$V178="P6",All!$AE178="RSS"),Ruler!G$27,IF(AND(All!$V178="P7",All!$AE178="RSS"),Ruler!G$28,IF(AND(All!$V178="P8",All!$AE178="RSS"),Ruler!G$29,IF(AND(All!$V178="P9",All!$AE178="RSS"),Ruler!G$30,0)))))))))))))))))))))))))))</f>
        <v>3</v>
      </c>
      <c r="BO178" s="325">
        <f>IF(AND(All!$V178="P1",All!$AE178="RDP"),Ruler!H$6,IF(AND(All!$V178="P2",All!$AE178="RDP"),Ruler!H$7,IF(AND(All!$V178="P3",All!$AE178="RDP"),Ruler!H$8,IF(AND(All!$V178="P4",All!$AE178="RDP"),Ruler!H$9,IF(AND(All!$V178="P5",All!$AE178="RDP"),Ruler!H$10,IF(AND(All!$V178="P6",All!$AE178="RDP"),Ruler!H$11,IF(AND(All!$V178="P7",All!$AE178="RDP"),Ruler!H$12,IF(AND(All!$V178="P8",All!$AE178="RDP"),Ruler!H$13,IF(AND(All!$V178="P9",All!$AE178="RDP"),Ruler!H$14,IF(AND(All!$V178="P1",All!$AE178="RMS"),Ruler!H$6,IF(AND(All!$V178="P2",All!$AE178="RMS"),Ruler!H$15,IF(AND(All!$V178="P3",All!$AE178="RMS"),Ruler!H$16,IF(AND(All!$V178="P4",All!$AE178="RMS"),Ruler!H$17,IF(AND(All!$V178="P5",All!$AE178="RMS"),Ruler!H$18,IF(AND(All!$V178="P6",All!$AE178="RMS"),Ruler!H$19,IF(AND(All!$V178="P7",All!$AE178="RMS"),Ruler!H$20,IF(AND(All!$V178="P8",All!$AE178="RMS"),Ruler!H$21,IF(AND(All!$V178="P9",All!$AE178="RMS"),Ruler!H$22,IF(AND(All!$V178="P1",All!$AE178="RSS"),Ruler!H$6,IF(AND(All!$V178="P2",All!$AE178="RSS"),Ruler!H$23,IF(AND(All!$V178="P3",All!$AE178="RSS"),Ruler!H$24,IF(AND(All!$V178="P4",All!$AE178="RSS"),Ruler!H$25,IF(AND(All!$V178="P5",All!$AE178="RSS"),Ruler!H$26,IF(AND(All!$V178="P6",All!$AE178="RSS"),Ruler!H$27,IF(AND(All!$V178="P7",All!$AE178="RSS"),Ruler!H$28,IF(AND(All!$V178="P8",All!$AE178="RSS"),Ruler!H$29,IF(AND(All!$V178="P9",All!$AE178="RSS"),Ruler!H$30,0)))))))))))))))))))))))))))</f>
        <v>3</v>
      </c>
      <c r="BP178" s="325">
        <f>IF(AND(All!$V178="P1",All!$AE178="RDP"),Ruler!I$6,IF(AND(All!$V178="P2",All!$AE178="RDP"),Ruler!I$7,IF(AND(All!$V178="P3",All!$AE178="RDP"),Ruler!I$8,IF(AND(All!$V178="P4",All!$AE178="RDP"),Ruler!I$9,IF(AND(All!$V178="P5",All!$AE178="RDP"),Ruler!I$10,IF(AND(All!$V178="P6",All!$AE178="RDP"),Ruler!I$11,IF(AND(All!$V178="P7",All!$AE178="RDP"),Ruler!I$12,IF(AND(All!$V178="P8",All!$AE178="RDP"),Ruler!I$13,IF(AND(All!$V178="P9",All!$AE178="RDP"),Ruler!I$14,IF(AND(All!$V178="P1",All!$AE178="RMS"),Ruler!I$6,IF(AND(All!$V178="P2",All!$AE178="RMS"),Ruler!I$15,IF(AND(All!$V178="P3",All!$AE178="RMS"),Ruler!I$16,IF(AND(All!$V178="P4",All!$AE178="RMS"),Ruler!I$17,IF(AND(All!$V178="P5",All!$AE178="RMS"),Ruler!I$18,IF(AND(All!$V178="P6",All!$AE178="RMS"),Ruler!I$19,IF(AND(All!$V178="P7",All!$AE178="RMS"),Ruler!I$20,IF(AND(All!$V178="P8",All!$AE178="RMS"),Ruler!I$21,IF(AND(All!$V178="P9",All!$AE178="RMS"),Ruler!I$22,IF(AND(All!$V178="P1",All!$AE178="RSS"),Ruler!I$6,IF(AND(All!$V178="P2",All!$AE178="RSS"),Ruler!I$23,IF(AND(All!$V178="P3",All!$AE178="RSS"),Ruler!I$24,IF(AND(All!$V178="P4",All!$AE178="RSS"),Ruler!I$25,IF(AND(All!$V178="P5",All!$AE178="RSS"),Ruler!I$26,IF(AND(All!$V178="P6",All!$AE178="RSS"),Ruler!I$27,IF(AND(All!$V178="P7",All!$AE178="RSS"),Ruler!I$28,IF(AND(All!$V178="P8",All!$AE178="RSS"),Ruler!I$29,IF(AND(All!$V178="P9",All!$AE178="RSS"),Ruler!I$30,0)))))))))))))))))))))))))))</f>
        <v>3</v>
      </c>
      <c r="BQ178" s="325">
        <f>IF(AND(All!$V178="P1",All!$AE178="RDP"),Ruler!J$6,IF(AND(All!$V178="P2",All!$AE178="RDP"),Ruler!J$7,IF(AND(All!$V178="P3",All!$AE178="RDP"),Ruler!J$8,IF(AND(All!$V178="P4",All!$AE178="RDP"),Ruler!J$9,IF(AND(All!$V178="P5",All!$AE178="RDP"),Ruler!J$10,IF(AND(All!$V178="P6",All!$AE178="RDP"),Ruler!J$11,IF(AND(All!$V178="P7",All!$AE178="RDP"),Ruler!J$12,IF(AND(All!$V178="P8",All!$AE178="RDP"),Ruler!J$13,IF(AND(All!$V178="P9",All!$AE178="RDP"),Ruler!J$14,IF(AND(All!$V178="P1",All!$AE178="RMS"),Ruler!J$6,IF(AND(All!$V178="P2",All!$AE178="RMS"),Ruler!J$15,IF(AND(All!$V178="P3",All!$AE178="RMS"),Ruler!J$16,IF(AND(All!$V178="P4",All!$AE178="RMS"),Ruler!J$17,IF(AND(All!$V178="P5",All!$AE178="RMS"),Ruler!J$18,IF(AND(All!$V178="P6",All!$AE178="RMS"),Ruler!J$19,IF(AND(All!$V178="P7",All!$AE178="RMS"),Ruler!J$20,IF(AND(All!$V178="P8",All!$AE178="RMS"),Ruler!J$21,IF(AND(All!$V178="P9",All!$AE178="RMS"),Ruler!J$22,IF(AND(All!$V178="P1",All!$AE178="RSS"),Ruler!J$6,IF(AND(All!$V178="P2",All!$AE178="RSS"),Ruler!J$23,IF(AND(All!$V178="P3",All!$AE178="RSS"),Ruler!J$24,IF(AND(All!$V178="P4",All!$AE178="RSS"),Ruler!J$25,IF(AND(All!$V178="P5",All!$AE178="RSS"),Ruler!J$26,IF(AND(All!$V178="P6",All!$AE178="RSS"),Ruler!J$27,IF(AND(All!$V178="P7",All!$AE178="RSS"),Ruler!J$28,IF(AND(All!$V178="P8",All!$AE178="RSS"),Ruler!J$29,IF(AND(All!$V178="P9",All!$AE178="RSS"),Ruler!J$30,0)))))))))))))))))))))))))))</f>
        <v>2</v>
      </c>
      <c r="BR178" s="325">
        <f>IF(AND(All!$V178="P1",All!$AE178="RDP"),Ruler!K$6,IF(AND(All!$V178="P2",All!$AE178="RDP"),Ruler!K$7,IF(AND(All!$V178="P3",All!$AE178="RDP"),Ruler!K$8,IF(AND(All!$V178="P4",All!$AE178="RDP"),Ruler!K$9,IF(AND(All!$V178="P5",All!$AE178="RDP"),Ruler!K$10,IF(AND(All!$V178="P6",All!$AE178="RDP"),Ruler!K$11,IF(AND(All!$V178="P7",All!$AE178="RDP"),Ruler!K$12,IF(AND(All!$V178="P8",All!$AE178="RDP"),Ruler!K$13,IF(AND(All!$V178="P9",All!$AE178="RDP"),Ruler!K$14,IF(AND(All!$V178="P1",All!$AE178="RMS"),Ruler!K$6,IF(AND(All!$V178="P2",All!$AE178="RMS"),Ruler!K$15,IF(AND(All!$V178="P3",All!$AE178="RMS"),Ruler!K$16,IF(AND(All!$V178="P4",All!$AE178="RMS"),Ruler!K$17,IF(AND(All!$V178="P5",All!$AE178="RMS"),Ruler!K$18,IF(AND(All!$V178="P6",All!$AE178="RMS"),Ruler!K$19,IF(AND(All!$V178="P7",All!$AE178="RMS"),Ruler!K$20,IF(AND(All!$V178="P8",All!$AE178="RMS"),Ruler!K$21,IF(AND(All!$V178="P9",All!$AE178="RMS"),Ruler!K$22,IF(AND(All!$V178="P1",All!$AE178="RSS"),Ruler!K$6,IF(AND(All!$V178="P2",All!$AE178="RSS"),Ruler!K$23,IF(AND(All!$V178="P3",All!$AE178="RSS"),Ruler!K$24,IF(AND(All!$V178="P4",All!$AE178="RSS"),Ruler!K$25,IF(AND(All!$V178="P5",All!$AE178="RSS"),Ruler!K$26,IF(AND(All!$V178="P6",All!$AE178="RSS"),Ruler!K$27,IF(AND(All!$V178="P7",All!$AE178="RSS"),Ruler!K$28,IF(AND(All!$V178="P8",All!$AE178="RSS"),Ruler!K$29,IF(AND(All!$V178="P9",All!$AE178="RSS"),Ruler!K$30,0)))))))))))))))))))))))))))</f>
        <v>3</v>
      </c>
      <c r="BS178" s="325">
        <f>IF(AND(All!$V178="P1",All!$AE178="RDP"),Ruler!L$6,IF(AND(All!$V178="P2",All!$AE178="RDP"),Ruler!L$7,IF(AND(All!$V178="P3",All!$AE178="RDP"),Ruler!L$8,IF(AND(All!$V178="P4",All!$AE178="RDP"),Ruler!L$9,IF(AND(All!$V178="P5",All!$AE178="RDP"),Ruler!L$10,IF(AND(All!$V178="P6",All!$AE178="RDP"),Ruler!L$11,IF(AND(All!$V178="P7",All!$AE178="RDP"),Ruler!L$12,IF(AND(All!$V178="P8",All!$AE178="RDP"),Ruler!L$13,IF(AND(All!$V178="P9",All!$AE178="RDP"),Ruler!L$14,IF(AND(All!$V178="P1",All!$AE178="RMS"),Ruler!L$6,IF(AND(All!$V178="P2",All!$AE178="RMS"),Ruler!L$15,IF(AND(All!$V178="P3",All!$AE178="RMS"),Ruler!L$16,IF(AND(All!$V178="P4",All!$AE178="RMS"),Ruler!L$17,IF(AND(All!$V178="P5",All!$AE178="RMS"),Ruler!L$18,IF(AND(All!$V178="P6",All!$AE178="RMS"),Ruler!L$19,IF(AND(All!$V178="P7",All!$AE178="RMS"),Ruler!L$20,IF(AND(All!$V178="P8",All!$AE178="RMS"),Ruler!L$21,IF(AND(All!$V178="P9",All!$AE178="RMS"),Ruler!L$22,IF(AND(All!$V178="P1",All!$AE178="RSS"),Ruler!L$6,IF(AND(All!$V178="P2",All!$AE178="RSS"),Ruler!L$23,IF(AND(All!$V178="P3",All!$AE178="RSS"),Ruler!L$24,IF(AND(All!$V178="P4",All!$AE178="RSS"),Ruler!L$25,IF(AND(All!$V178="P5",All!$AE178="RSS"),Ruler!L$26,IF(AND(All!$V178="P6",All!$AE178="RSS"),Ruler!L$27,IF(AND(All!$V178="P7",All!$AE178="RSS"),Ruler!L$28,IF(AND(All!$V178="P8",All!$AE178="RSS"),Ruler!L$29,IF(AND(All!$V178="P9",All!$AE178="RSS"),Ruler!L$30,0)))))))))))))))))))))))))))</f>
        <v>3</v>
      </c>
      <c r="BT178" s="325">
        <f>IF(AND(All!$V178="P1",All!$AE178="RDP"),Ruler!M$6,IF(AND(All!$V178="P2",All!$AE178="RDP"),Ruler!M$7,IF(AND(All!$V178="P3",All!$AE178="RDP"),Ruler!M$8,IF(AND(All!$V178="P4",All!$AE178="RDP"),Ruler!M$9,IF(AND(All!$V178="P5",All!$AE178="RDP"),Ruler!M$10,IF(AND(All!$V178="P6",All!$AE178="RDP"),Ruler!M$11,IF(AND(All!$V178="P7",All!$AE178="RDP"),Ruler!M$12,IF(AND(All!$V178="P8",All!$AE178="RDP"),Ruler!M$13,IF(AND(All!$V178="P9",All!$AE178="RDP"),Ruler!M$14,IF(AND(All!$V178="P1",All!$AE178="RMS"),Ruler!M$6,IF(AND(All!$V178="P2",All!$AE178="RMS"),Ruler!M$15,IF(AND(All!$V178="P3",All!$AE178="RMS"),Ruler!M$16,IF(AND(All!$V178="P4",All!$AE178="RMS"),Ruler!M$17,IF(AND(All!$V178="P5",All!$AE178="RMS"),Ruler!M$18,IF(AND(All!$V178="P6",All!$AE178="RMS"),Ruler!M$19,IF(AND(All!$V178="P7",All!$AE178="RMS"),Ruler!M$20,IF(AND(All!$V178="P8",All!$AE178="RMS"),Ruler!M$21,IF(AND(All!$V178="P9",All!$AE178="RMS"),Ruler!M$22,IF(AND(All!$V178="P1",All!$AE178="RSS"),Ruler!M$6,IF(AND(All!$V178="P2",All!$AE178="RSS"),Ruler!M$23,IF(AND(All!$V178="P3",All!$AE178="RSS"),Ruler!M$24,IF(AND(All!$V178="P4",All!$AE178="RSS"),Ruler!M$25,IF(AND(All!$V178="P5",All!$AE178="RSS"),Ruler!M$26,IF(AND(All!$V178="P6",All!$AE178="RSS"),Ruler!M$27,IF(AND(All!$V178="P7",All!$AE178="RSS"),Ruler!M$28,IF(AND(All!$V178="P8",All!$AE178="RSS"),Ruler!M$29,IF(AND(All!$V178="P9",All!$AE178="RSS"),Ruler!M$30,0)))))))))))))))))))))))))))</f>
        <v>3</v>
      </c>
      <c r="BU178" s="325">
        <f>IF(AND(All!$V178="P1",All!$AE178="RDP"),Ruler!N$6,IF(AND(All!$V178="P2",All!$AE178="RDP"),Ruler!N$7,IF(AND(All!$V178="P3",All!$AE178="RDP"),Ruler!N$8,IF(AND(All!$V178="P4",All!$AE178="RDP"),Ruler!N$9,IF(AND(All!$V178="P5",All!$AE178="RDP"),Ruler!N$10,IF(AND(All!$V178="P6",All!$AE178="RDP"),Ruler!N$11,IF(AND(All!$V178="P7",All!$AE178="RDP"),Ruler!N$12,IF(AND(All!$V178="P8",All!$AE178="RDP"),Ruler!N$13,IF(AND(All!$V178="P9",All!$AE178="RDP"),Ruler!N$14,IF(AND(All!$V178="P1",All!$AE178="RMS"),Ruler!N$6,IF(AND(All!$V178="P2",All!$AE178="RMS"),Ruler!N$15,IF(AND(All!$V178="P3",All!$AE178="RMS"),Ruler!N$16,IF(AND(All!$V178="P4",All!$AE178="RMS"),Ruler!N$17,IF(AND(All!$V178="P5",All!$AE178="RMS"),Ruler!N$18,IF(AND(All!$V178="P6",All!$AE178="RMS"),Ruler!N$19,IF(AND(All!$V178="P7",All!$AE178="RMS"),Ruler!N$20,IF(AND(All!$V178="P8",All!$AE178="RMS"),Ruler!N$21,IF(AND(All!$V178="P9",All!$AE178="RMS"),Ruler!N$22,IF(AND(All!$V178="P1",All!$AE178="RSS"),Ruler!N$6,IF(AND(All!$V178="P2",All!$AE178="RSS"),Ruler!N$23,IF(AND(All!$V178="P3",All!$AE178="RSS"),Ruler!N$24,IF(AND(All!$V178="P4",All!$AE178="RSS"),Ruler!N$25,IF(AND(All!$V178="P5",All!$AE178="RSS"),Ruler!N$26,IF(AND(All!$V178="P6",All!$AE178="RSS"),Ruler!N$27,IF(AND(All!$V178="P7",All!$AE178="RSS"),Ruler!N$28,IF(AND(All!$V178="P8",All!$AE178="RSS"),Ruler!N$29,IF(AND(All!$V178="P9",All!$AE178="RSS"),Ruler!N$30,0)))))))))))))))))))))))))))</f>
        <v>3</v>
      </c>
      <c r="BV178" s="325">
        <f>IF(AND(All!$V178="P1",All!$AE178="RDP"),Ruler!O$6,IF(AND(All!$V178="P2",All!$AE178="RDP"),Ruler!O$7,IF(AND(All!$V178="P3",All!$AE178="RDP"),Ruler!O$8,IF(AND(All!$V178="P4",All!$AE178="RDP"),Ruler!O$9,IF(AND(All!$V178="P5",All!$AE178="RDP"),Ruler!O$10,IF(AND(All!$V178="P6",All!$AE178="RDP"),Ruler!O$11,IF(AND(All!$V178="P7",All!$AE178="RDP"),Ruler!O$12,IF(AND(All!$V178="P8",All!$AE178="RDP"),Ruler!O$13,IF(AND(All!$V178="P9",All!$AE178="RDP"),Ruler!O$14,IF(AND(All!$V178="P1",All!$AE178="RMS"),Ruler!O$6,IF(AND(All!$V178="P2",All!$AE178="RMS"),Ruler!O$15,IF(AND(All!$V178="P3",All!$AE178="RMS"),Ruler!O$16,IF(AND(All!$V178="P4",All!$AE178="RMS"),Ruler!O$17,IF(AND(All!$V178="P5",All!$AE178="RMS"),Ruler!O$18,IF(AND(All!$V178="P6",All!$AE178="RMS"),Ruler!O$19,IF(AND(All!$V178="P7",All!$AE178="RMS"),Ruler!O$20,IF(AND(All!$V178="P8",All!$AE178="RMS"),Ruler!O$21,IF(AND(All!$V178="P9",All!$AE178="RMS"),Ruler!O$22,IF(AND(All!$V178="P1",All!$AE178="RSS"),Ruler!O$6,IF(AND(All!$V178="P2",All!$AE178="RSS"),Ruler!O$23,IF(AND(All!$V178="P3",All!$AE178="RSS"),Ruler!O$24,IF(AND(All!$V178="P4",All!$AE178="RSS"),Ruler!O$25,IF(AND(All!$V178="P5",All!$AE178="RSS"),Ruler!O$26,IF(AND(All!$V178="P6",All!$AE178="RSS"),Ruler!O$27,IF(AND(All!$V178="P7",All!$AE178="RSS"),Ruler!O$28,IF(AND(All!$V178="P8",All!$AE178="RSS"),Ruler!O$29,IF(AND(All!$V178="P9",All!$AE178="RSS"),Ruler!O$30,0)))))))))))))))))))))))))))</f>
        <v>2</v>
      </c>
      <c r="BW178" s="325">
        <f>IF(AND(All!$V178="P1",All!$AE178="RDP"),Ruler!P$6,IF(AND(All!$V178="P2",All!$AE178="RDP"),Ruler!P$7,IF(AND(All!$V178="P3",All!$AE178="RDP"),Ruler!P$8,IF(AND(All!$V178="P4",All!$AE178="RDP"),Ruler!P$9,IF(AND(All!$V178="P5",All!$AE178="RDP"),Ruler!P$10,IF(AND(All!$V178="P6",All!$AE178="RDP"),Ruler!P$11,IF(AND(All!$V178="P7",All!$AE178="RDP"),Ruler!P$12,IF(AND(All!$V178="P8",All!$AE178="RDP"),Ruler!P$13,IF(AND(All!$V178="P9",All!$AE178="RDP"),Ruler!P$14,IF(AND(All!$V178="P1",All!$AE178="RMS"),Ruler!P$6,IF(AND(All!$V178="P2",All!$AE178="RMS"),Ruler!P$15,IF(AND(All!$V178="P3",All!$AE178="RMS"),Ruler!P$16,IF(AND(All!$V178="P4",All!$AE178="RMS"),Ruler!P$17,IF(AND(All!$V178="P5",All!$AE178="RMS"),Ruler!P$18,IF(AND(All!$V178="P6",All!$AE178="RMS"),Ruler!P$19,IF(AND(All!$V178="P7",All!$AE178="RMS"),Ruler!P$20,IF(AND(All!$V178="P8",All!$AE178="RMS"),Ruler!P$21,IF(AND(All!$V178="P9",All!$AE178="RMS"),Ruler!P$22,IF(AND(All!$V178="P1",All!$AE178="RSS"),Ruler!P$6,IF(AND(All!$V178="P2",All!$AE178="RSS"),Ruler!P$23,IF(AND(All!$V178="P3",All!$AE178="RSS"),Ruler!P$24,IF(AND(All!$V178="P4",All!$AE178="RSS"),Ruler!P$25,IF(AND(All!$V178="P5",All!$AE178="RSS"),Ruler!P$26,IF(AND(All!$V178="P6",All!$AE178="RSS"),Ruler!P$27,IF(AND(All!$V178="P7",All!$AE178="RSS"),Ruler!P$28,IF(AND(All!$V178="P8",All!$AE178="RSS"),Ruler!P$29,IF(AND(All!$V178="P9",All!$AE178="RSS"),Ruler!P$30,0)))))))))))))))))))))))))))</f>
        <v>3</v>
      </c>
      <c r="BX178" s="325">
        <f>IF(AND(All!$V178="P1",All!$AE178="RDP"),Ruler!Q$6,IF(AND(All!$V178="P2",All!$AE178="RDP"),Ruler!Q$7,IF(AND(All!$V178="P3",All!$AE178="RDP"),Ruler!Q$8,IF(AND(All!$V178="P4",All!$AE178="RDP"),Ruler!Q$9,IF(AND(All!$V178="P5",All!$AE178="RDP"),Ruler!Q$10,IF(AND(All!$V178="P6",All!$AE178="RDP"),Ruler!Q$11,IF(AND(All!$V178="P7",All!$AE178="RDP"),Ruler!Q$12,IF(AND(All!$V178="P8",All!$AE178="RDP"),Ruler!Q$13,IF(AND(All!$V178="P9",All!$AE178="RDP"),Ruler!Q$14,IF(AND(All!$V178="P1",All!$AE178="RMS"),Ruler!Q$6,IF(AND(All!$V178="P2",All!$AE178="RMS"),Ruler!Q$15,IF(AND(All!$V178="P3",All!$AE178="RMS"),Ruler!Q$16,IF(AND(All!$V178="P4",All!$AE178="RMS"),Ruler!Q$17,IF(AND(All!$V178="P5",All!$AE178="RMS"),Ruler!Q$18,IF(AND(All!$V178="P6",All!$AE178="RMS"),Ruler!Q$19,IF(AND(All!$V178="P7",All!$AE178="RMS"),Ruler!Q$20,IF(AND(All!$V178="P8",All!$AE178="RMS"),Ruler!Q$21,IF(AND(All!$V178="P9",All!$AE178="RMS"),Ruler!Q$22,IF(AND(All!$V178="P1",All!$AE178="RSS"),Ruler!Q$6,IF(AND(All!$V178="P2",All!$AE178="RSS"),Ruler!Q$23,IF(AND(All!$V178="P3",All!$AE178="RSS"),Ruler!Q$24,IF(AND(All!$V178="P4",All!$AE178="RSS"),Ruler!Q$25,IF(AND(All!$V178="P5",All!$AE178="RSS"),Ruler!Q$26,IF(AND(All!$V178="P6",All!$AE178="RSS"),Ruler!Q$27,IF(AND(All!$V178="P7",All!$AE178="RSS"),Ruler!Q$28,IF(AND(All!$V178="P8",All!$AE178="RSS"),Ruler!Q$29,IF(AND(All!$V178="P9",All!$AE178="RSS"),Ruler!Q$30,0)))))))))))))))))))))))))))</f>
        <v>3</v>
      </c>
      <c r="BY178" s="325">
        <f>IF(AND(All!$V178="P1",All!$AE178="RDP"),Ruler!R$6,IF(AND(All!$V178="P2",All!$AE178="RDP"),Ruler!R$7,IF(AND(All!$V178="P3",All!$AE178="RDP"),Ruler!R$8,IF(AND(All!$V178="P4",All!$AE178="RDP"),Ruler!R$9,IF(AND(All!$V178="P5",All!$AE178="RDP"),Ruler!R$10,IF(AND(All!$V178="P6",All!$AE178="RDP"),Ruler!R$11,IF(AND(All!$V178="P7",All!$AE178="RDP"),Ruler!R$12,IF(AND(All!$V178="P8",All!$AE178="RDP"),Ruler!R$13,IF(AND(All!$V178="P9",All!$AE178="RDP"),Ruler!R$14,IF(AND(All!$V178="P1",All!$AE178="RMS"),Ruler!R$6,IF(AND(All!$V178="P2",All!$AE178="RMS"),Ruler!R$15,IF(AND(All!$V178="P3",All!$AE178="RMS"),Ruler!R$16,IF(AND(All!$V178="P4",All!$AE178="RMS"),Ruler!R$17,IF(AND(All!$V178="P5",All!$AE178="RMS"),Ruler!R$18,IF(AND(All!$V178="P6",All!$AE178="RMS"),Ruler!R$19,IF(AND(All!$V178="P7",All!$AE178="RMS"),Ruler!R$20,IF(AND(All!$V178="P8",All!$AE178="RMS"),Ruler!R$21,IF(AND(All!$V178="P9",All!$AE178="RMS"),Ruler!R$22,IF(AND(All!$V178="P1",All!$AE178="RSS"),Ruler!R$6,IF(AND(All!$V178="P2",All!$AE178="RSS"),Ruler!R$23,IF(AND(All!$V178="P3",All!$AE178="RSS"),Ruler!R$24,IF(AND(All!$V178="P4",All!$AE178="RSS"),Ruler!R$25,IF(AND(All!$V178="P5",All!$AE178="RSS"),Ruler!R$26,IF(AND(All!$V178="P6",All!$AE178="RSS"),Ruler!R$27,IF(AND(All!$V178="P7",All!$AE178="RSS"),Ruler!R$28,IF(AND(All!$V178="P8",All!$AE178="RSS"),Ruler!R$29,IF(AND(All!$V178="P9",All!$AE178="RSS"),Ruler!R$30,0)))))))))))))))))))))))))))</f>
        <v>3</v>
      </c>
      <c r="BZ178" s="325">
        <f>IF(AND(All!$V178="P1",All!$AE178="RDP"),Ruler!S$6,IF(AND(All!$V178="P2",All!$AE178="RDP"),Ruler!S$7,IF(AND(All!$V178="P3",All!$AE178="RDP"),Ruler!S$8,IF(AND(All!$V178="P4",All!$AE178="RDP"),Ruler!S$9,IF(AND(All!$V178="P5",All!$AE178="RDP"),Ruler!S$10,IF(AND(All!$V178="P6",All!$AE178="RDP"),Ruler!S$11,IF(AND(All!$V178="P7",All!$AE178="RDP"),Ruler!S$12,IF(AND(All!$V178="P8",All!$AE178="RDP"),Ruler!S$13,IF(AND(All!$V178="P9",All!$AE178="RDP"),Ruler!S$14,IF(AND(All!$V178="P1",All!$AE178="RMS"),Ruler!S$6,IF(AND(All!$V178="P2",All!$AE178="RMS"),Ruler!S$15,IF(AND(All!$V178="P3",All!$AE178="RMS"),Ruler!S$16,IF(AND(All!$V178="P4",All!$AE178="RMS"),Ruler!S$17,IF(AND(All!$V178="P5",All!$AE178="RMS"),Ruler!S$18,IF(AND(All!$V178="P6",All!$AE178="RMS"),Ruler!S$19,IF(AND(All!$V178="P7",All!$AE178="RMS"),Ruler!S$20,IF(AND(All!$V178="P8",All!$AE178="RMS"),Ruler!S$21,IF(AND(All!$V178="P9",All!$AE178="RMS"),Ruler!S$22,IF(AND(All!$V178="P1",All!$AE178="RSS"),Ruler!S$6,IF(AND(All!$V178="P2",All!$AE178="RSS"),Ruler!S$23,IF(AND(All!$V178="P3",All!$AE178="RSS"),Ruler!S$24,IF(AND(All!$V178="P4",All!$AE178="RSS"),Ruler!S$25,IF(AND(All!$V178="P5",All!$AE178="RSS"),Ruler!S$26,IF(AND(All!$V178="P6",All!$AE178="RSS"),Ruler!S$27,IF(AND(All!$V178="P7",All!$AE178="RSS"),Ruler!S$28,IF(AND(All!$V178="P8",All!$AE178="RSS"),Ruler!S$29,IF(AND(All!$V178="P9",All!$AE178="RSS"),Ruler!S$30,0)))))))))))))))))))))))))))</f>
        <v>2</v>
      </c>
      <c r="CA178" s="325">
        <f>IF(AND(All!$V178="P1",All!$AE178="RDP"),Ruler!T$6,IF(AND(All!$V178="P2",All!$AE178="RDP"),Ruler!T$7,IF(AND(All!$V178="P3",All!$AE178="RDP"),Ruler!T$8,IF(AND(All!$V178="P4",All!$AE178="RDP"),Ruler!T$9,IF(AND(All!$V178="P5",All!$AE178="RDP"),Ruler!T$10,IF(AND(All!$V178="P6",All!$AE178="RDP"),Ruler!T$11,IF(AND(All!$V178="P7",All!$AE178="RDP"),Ruler!T$12,IF(AND(All!$V178="P8",All!$AE178="RDP"),Ruler!T$13,IF(AND(All!$V178="P9",All!$AE178="RDP"),Ruler!T$14,IF(AND(All!$V178="P1",All!$AE178="RMS"),Ruler!T$6,IF(AND(All!$V178="P2",All!$AE178="RMS"),Ruler!T$15,IF(AND(All!$V178="P3",All!$AE178="RMS"),Ruler!T$16,IF(AND(All!$V178="P4",All!$AE178="RMS"),Ruler!T$17,IF(AND(All!$V178="P5",All!$AE178="RMS"),Ruler!T$18,IF(AND(All!$V178="P6",All!$AE178="RMS"),Ruler!T$19,IF(AND(All!$V178="P7",All!$AE178="RMS"),Ruler!T$20,IF(AND(All!$V178="P8",All!$AE178="RMS"),Ruler!T$21,IF(AND(All!$V178="P9",All!$AE178="RMS"),Ruler!T$22,IF(AND(All!$V178="P1",All!$AE178="RSS"),Ruler!T$6,IF(AND(All!$V178="P2",All!$AE178="RSS"),Ruler!T$23,IF(AND(All!$V178="P3",All!$AE178="RSS"),Ruler!T$24,IF(AND(All!$V178="P4",All!$AE178="RSS"),Ruler!T$25,IF(AND(All!$V178="P5",All!$AE178="RSS"),Ruler!T$26,IF(AND(All!$V178="P6",All!$AE178="RSS"),Ruler!T$27,IF(AND(All!$V178="P7",All!$AE178="RSS"),Ruler!T$28,IF(AND(All!$V178="P8",All!$AE178="RSS"),Ruler!T$29,IF(AND(All!$V178="P9",All!$AE178="RSS"),Ruler!T$30,0)))))))))))))))))))))))))))</f>
        <v>3</v>
      </c>
      <c r="CB178" s="325">
        <f>IF(AND(All!$V178="P1",All!$AE178="RDP"),Ruler!U$6,IF(AND(All!$V178="P2",All!$AE178="RDP"),Ruler!U$7,IF(AND(All!$V178="P3",All!$AE178="RDP"),Ruler!U$8,IF(AND(All!$V178="P4",All!$AE178="RDP"),Ruler!U$9,IF(AND(All!$V178="P5",All!$AE178="RDP"),Ruler!U$10,IF(AND(All!$V178="P6",All!$AE178="RDP"),Ruler!U$11,IF(AND(All!$V178="P7",All!$AE178="RDP"),Ruler!U$12,IF(AND(All!$V178="P8",All!$AE178="RDP"),Ruler!U$13,IF(AND(All!$V178="P9",All!$AE178="RDP"),Ruler!U$14,IF(AND(All!$V178="P1",All!$AE178="RMS"),Ruler!U$6,IF(AND(All!$V178="P2",All!$AE178="RMS"),Ruler!U$15,IF(AND(All!$V178="P3",All!$AE178="RMS"),Ruler!U$16,IF(AND(All!$V178="P4",All!$AE178="RMS"),Ruler!U$17,IF(AND(All!$V178="P5",All!$AE178="RMS"),Ruler!U$18,IF(AND(All!$V178="P6",All!$AE178="RMS"),Ruler!U$19,IF(AND(All!$V178="P7",All!$AE178="RMS"),Ruler!U$20,IF(AND(All!$V178="P8",All!$AE178="RMS"),Ruler!U$21,IF(AND(All!$V178="P9",All!$AE178="RMS"),Ruler!U$22,IF(AND(All!$V178="P1",All!$AE178="RSS"),Ruler!U$6,IF(AND(All!$V178="P2",All!$AE178="RSS"),Ruler!U$23,IF(AND(All!$V178="P3",All!$AE178="RSS"),Ruler!U$24,IF(AND(All!$V178="P4",All!$AE178="RSS"),Ruler!U$25,IF(AND(All!$V178="P5",All!$AE178="RSS"),Ruler!U$26,IF(AND(All!$V178="P6",All!$AE178="RSS"),Ruler!U$27,IF(AND(All!$V178="P7",All!$AE178="RSS"),Ruler!U$28,IF(AND(All!$V178="P8",All!$AE178="RSS"),Ruler!U$29,IF(AND(All!$V178="P9",All!$AE178="RSS"),Ruler!U$30,0)))))))))))))))))))))))))))</f>
        <v>2</v>
      </c>
      <c r="CC178" s="325">
        <f>IF(AND(All!$V178="P1",All!$AE178="RDP"),Ruler!V$6,IF(AND(All!$V178="P2",All!$AE178="RDP"),Ruler!V$7,IF(AND(All!$V178="P3",All!$AE178="RDP"),Ruler!V$8,IF(AND(All!$V178="P4",All!$AE178="RDP"),Ruler!V$9,IF(AND(All!$V178="P5",All!$AE178="RDP"),Ruler!V$10,IF(AND(All!$V178="P6",All!$AE178="RDP"),Ruler!V$11,IF(AND(All!$V178="P7",All!$AE178="RDP"),Ruler!V$12,IF(AND(All!$V178="P8",All!$AE178="RDP"),Ruler!V$13,IF(AND(All!$V178="P9",All!$AE178="RDP"),Ruler!V$14,IF(AND(All!$V178="P1",All!$AE178="RMS"),Ruler!V$6,IF(AND(All!$V178="P2",All!$AE178="RMS"),Ruler!V$15,IF(AND(All!$V178="P3",All!$AE178="RMS"),Ruler!V$16,IF(AND(All!$V178="P4",All!$AE178="RMS"),Ruler!V$17,IF(AND(All!$V178="P5",All!$AE178="RMS"),Ruler!V$18,IF(AND(All!$V178="P6",All!$AE178="RMS"),Ruler!V$19,IF(AND(All!$V178="P7",All!$AE178="RMS"),Ruler!V$20,IF(AND(All!$V178="P8",All!$AE178="RMS"),Ruler!V$21,IF(AND(All!$V178="P9",All!$AE178="RMS"),Ruler!V$22,IF(AND(All!$V178="P1",All!$AE178="RSS"),Ruler!V$6,IF(AND(All!$V178="P2",All!$AE178="RSS"),Ruler!V$23,IF(AND(All!$V178="P3",All!$AE178="RSS"),Ruler!V$24,IF(AND(All!$V178="P4",All!$AE178="RSS"),Ruler!V$25,IF(AND(All!$V178="P5",All!$AE178="RSS"),Ruler!V$26,IF(AND(All!$V178="P6",All!$AE178="RSS"),Ruler!V$27,IF(AND(All!$V178="P7",All!$AE178="RSS"),Ruler!V$28,IF(AND(All!$V178="P8",All!$AE178="RSS"),Ruler!V$29,IF(AND(All!$V178="P9",All!$AE178="RSS"),Ruler!V$30,0)))))))))))))))))))))))))))</f>
        <v>2</v>
      </c>
      <c r="CD178" s="325">
        <f>IF(AND(All!$V178="P1",All!$AE178="RDP"),Ruler!W$6,IF(AND(All!$V178="P2",All!$AE178="RDP"),Ruler!W$7,IF(AND(All!$V178="P3",All!$AE178="RDP"),Ruler!W$8,IF(AND(All!$V178="P4",All!$AE178="RDP"),Ruler!W$9,IF(AND(All!$V178="P5",All!$AE178="RDP"),Ruler!W$10,IF(AND(All!$V178="P6",All!$AE178="RDP"),Ruler!W$11,IF(AND(All!$V178="P7",All!$AE178="RDP"),Ruler!W$12,IF(AND(All!$V178="P8",All!$AE178="RDP"),Ruler!W$13,IF(AND(All!$V178="P9",All!$AE178="RDP"),Ruler!W$14,IF(AND(All!$V178="P1",All!$AE178="RMS"),Ruler!W$6,IF(AND(All!$V178="P2",All!$AE178="RMS"),Ruler!W$15,IF(AND(All!$V178="P3",All!$AE178="RMS"),Ruler!W$16,IF(AND(All!$V178="P4",All!$AE178="RMS"),Ruler!W$17,IF(AND(All!$V178="P5",All!$AE178="RMS"),Ruler!W$18,IF(AND(All!$V178="P6",All!$AE178="RMS"),Ruler!W$19,IF(AND(All!$V178="P7",All!$AE178="RMS"),Ruler!W$20,IF(AND(All!$V178="P8",All!$AE178="RMS"),Ruler!W$21,IF(AND(All!$V178="P9",All!$AE178="RMS"),Ruler!W$22,IF(AND(All!$V178="P1",All!$AE178="RSS"),Ruler!W$6,IF(AND(All!$V178="P2",All!$AE178="RSS"),Ruler!W$23,IF(AND(All!$V178="P3",All!$AE178="RSS"),Ruler!W$24,IF(AND(All!$V178="P4",All!$AE178="RSS"),Ruler!W$25,IF(AND(All!$V178="P5",All!$AE178="RSS"),Ruler!W$26,IF(AND(All!$V178="P6",All!$AE178="RSS"),Ruler!W$27,IF(AND(All!$V178="P7",All!$AE178="RSS"),Ruler!W$28,IF(AND(All!$V178="P8",All!$AE178="RSS"),Ruler!W$29,IF(AND(All!$V178="P9",All!$AE178="RSS"),Ruler!W$30,0)))))))))))))))))))))))))))</f>
        <v>1</v>
      </c>
      <c r="CE178" s="325">
        <f>IF(AND(All!$V178="P1",All!$AE178="RDP"),Ruler!X$6,IF(AND(All!$V178="P2",All!$AE178="RDP"),Ruler!X$7,IF(AND(All!$V178="P3",All!$AE178="RDP"),Ruler!X$8,IF(AND(All!$V178="P4",All!$AE178="RDP"),Ruler!X$9,IF(AND(All!$V178="P5",All!$AE178="RDP"),Ruler!X$10,IF(AND(All!$V178="P6",All!$AE178="RDP"),Ruler!X$11,IF(AND(All!$V178="P7",All!$AE178="RDP"),Ruler!X$12,IF(AND(All!$V178="P8",All!$AE178="RDP"),Ruler!X$13,IF(AND(All!$V178="P9",All!$AE178="RDP"),Ruler!X$14,IF(AND(All!$V178="P1",All!$AE178="RMS"),Ruler!X$6,IF(AND(All!$V178="P2",All!$AE178="RMS"),Ruler!X$15,IF(AND(All!$V178="P3",All!$AE178="RMS"),Ruler!X$16,IF(AND(All!$V178="P4",All!$AE178="RMS"),Ruler!X$17,IF(AND(All!$V178="P5",All!$AE178="RMS"),Ruler!X$18,IF(AND(All!$V178="P6",All!$AE178="RMS"),Ruler!X$19,IF(AND(All!$V178="P7",All!$AE178="RMS"),Ruler!X$20,IF(AND(All!$V178="P8",All!$AE178="RMS"),Ruler!X$21,IF(AND(All!$V178="P9",All!$AE178="RMS"),Ruler!X$22,IF(AND(All!$V178="P1",All!$AE178="RSS"),Ruler!X$6,IF(AND(All!$V178="P2",All!$AE178="RSS"),Ruler!X$23,IF(AND(All!$V178="P3",All!$AE178="RSS"),Ruler!X$24,IF(AND(All!$V178="P4",All!$AE178="RSS"),Ruler!X$25,IF(AND(All!$V178="P5",All!$AE178="RSS"),Ruler!X$26,IF(AND(All!$V178="P6",All!$AE178="RSS"),Ruler!X$27,IF(AND(All!$V178="P7",All!$AE178="RSS"),Ruler!X$28,IF(AND(All!$V178="P8",All!$AE178="RSS"),Ruler!X$29,IF(AND(All!$V178="P9",All!$AE178="RSS"),Ruler!X$30,0)))))))))))))))))))))))))))</f>
        <v>3</v>
      </c>
      <c r="CF178" s="325">
        <f>IF(AND(All!$V178="P1",All!$AE178="RDP"),Ruler!Y$6,IF(AND(All!$V178="P2",All!$AE178="RDP"),Ruler!Y$7,IF(AND(All!$V178="P3",All!$AE178="RDP"),Ruler!Y$8,IF(AND(All!$V178="P4",All!$AE178="RDP"),Ruler!Y$9,IF(AND(All!$V178="P5",All!$AE178="RDP"),Ruler!Y$10,IF(AND(All!$V178="P6",All!$AE178="RDP"),Ruler!Y$11,IF(AND(All!$V178="P7",All!$AE178="RDP"),Ruler!Y$12,IF(AND(All!$V178="P8",All!$AE178="RDP"),Ruler!Y$13,IF(AND(All!$V178="P9",All!$AE178="RDP"),Ruler!Y$14,IF(AND(All!$V178="P1",All!$AE178="RMS"),Ruler!Y$6,IF(AND(All!$V178="P2",All!$AE178="RMS"),Ruler!Y$15,IF(AND(All!$V178="P3",All!$AE178="RMS"),Ruler!Y$16,IF(AND(All!$V178="P4",All!$AE178="RMS"),Ruler!Y$17,IF(AND(All!$V178="P5",All!$AE178="RMS"),Ruler!Y$18,IF(AND(All!$V178="P6",All!$AE178="RMS"),Ruler!Y$19,IF(AND(All!$V178="P7",All!$AE178="RMS"),Ruler!Y$20,IF(AND(All!$V178="P8",All!$AE178="RMS"),Ruler!Y$21,IF(AND(All!$V178="P9",All!$AE178="RMS"),Ruler!Y$22,IF(AND(All!$V178="P1",All!$AE178="RSS"),Ruler!Y$6,IF(AND(All!$V178="P2",All!$AE178="RSS"),Ruler!Y$23,IF(AND(All!$V178="P3",All!$AE178="RSS"),Ruler!Y$24,IF(AND(All!$V178="P4",All!$AE178="RSS"),Ruler!Y$25,IF(AND(All!$V178="P5",All!$AE178="RSS"),Ruler!Y$26,IF(AND(All!$V178="P6",All!$AE178="RSS"),Ruler!Y$27,IF(AND(All!$V178="P7",All!$AE178="RSS"),Ruler!Y$28,IF(AND(All!$V178="P8",All!$AE178="RSS"),Ruler!Y$29,IF(AND(All!$V178="P9",All!$AE178="RSS"),Ruler!Y$30,0)))))))))))))))))))))))))))</f>
        <v>2</v>
      </c>
      <c r="CG178" s="325">
        <f>IF(AND(All!$V178="P1",All!$AE178="RDP"),Ruler!Z$6,IF(AND(All!$V178="P2",All!$AE178="RDP"),Ruler!Z$7,IF(AND(All!$V178="P3",All!$AE178="RDP"),Ruler!Z$8,IF(AND(All!$V178="P4",All!$AE178="RDP"),Ruler!Z$9,IF(AND(All!$V178="P5",All!$AE178="RDP"),Ruler!Z$10,IF(AND(All!$V178="P6",All!$AE178="RDP"),Ruler!Z$11,IF(AND(All!$V178="P7",All!$AE178="RDP"),Ruler!Z$12,IF(AND(All!$V178="P8",All!$AE178="RDP"),Ruler!Z$13,IF(AND(All!$V178="P9",All!$AE178="RDP"),Ruler!Z$14,IF(AND(All!$V178="P1",All!$AE178="RMS"),Ruler!Z$6,IF(AND(All!$V178="P2",All!$AE178="RMS"),Ruler!Z$15,IF(AND(All!$V178="P3",All!$AE178="RMS"),Ruler!Z$16,IF(AND(All!$V178="P4",All!$AE178="RMS"),Ruler!Z$17,IF(AND(All!$V178="P5",All!$AE178="RMS"),Ruler!Z$18,IF(AND(All!$V178="P6",All!$AE178="RMS"),Ruler!Z$19,IF(AND(All!$V178="P7",All!$AE178="RMS"),Ruler!Z$20,IF(AND(All!$V178="P8",All!$AE178="RMS"),Ruler!Z$21,IF(AND(All!$V178="P9",All!$AE178="RMS"),Ruler!Z$22,IF(AND(All!$V178="P1",All!$AE178="RSS"),Ruler!Z$6,IF(AND(All!$V178="P2",All!$AE178="RSS"),Ruler!Z$23,IF(AND(All!$V178="P3",All!$AE178="RSS"),Ruler!Z$24,IF(AND(All!$V178="P4",All!$AE178="RSS"),Ruler!Z$25,IF(AND(All!$V178="P5",All!$AE178="RSS"),Ruler!Z$26,IF(AND(All!$V178="P6",All!$AE178="RSS"),Ruler!Z$27,IF(AND(All!$V178="P7",All!$AE178="RSS"),Ruler!Z$28,IF(AND(All!$V178="P8",All!$AE178="RSS"),Ruler!Z$29,IF(AND(All!$V178="P9",All!$AE178="RSS"),Ruler!Z$30,0)))))))))))))))))))))))))))</f>
        <v>2</v>
      </c>
      <c r="CH178" s="325">
        <f>IF(AND(All!$V178="P1",All!$AE178="RDP"),Ruler!AA$6,IF(AND(All!$V178="P2",All!$AE178="RDP"),Ruler!AA$7,IF(AND(All!$V178="P3",All!$AE178="RDP"),Ruler!AA$8,IF(AND(All!$V178="P4",All!$AE178="RDP"),Ruler!AA$9,IF(AND(All!$V178="P5",All!$AE178="RDP"),Ruler!AA$10,IF(AND(All!$V178="P6",All!$AE178="RDP"),Ruler!AA$11,IF(AND(All!$V178="P7",All!$AE178="RDP"),Ruler!AA$12,IF(AND(All!$V178="P8",All!$AE178="RDP"),Ruler!AA$13,IF(AND(All!$V178="P9",All!$AE178="RDP"),Ruler!AA$14,IF(AND(All!$V178="P1",All!$AE178="RMS"),Ruler!AA$6,IF(AND(All!$V178="P2",All!$AE178="RMS"),Ruler!AA$15,IF(AND(All!$V178="P3",All!$AE178="RMS"),Ruler!AA$16,IF(AND(All!$V178="P4",All!$AE178="RMS"),Ruler!AA$17,IF(AND(All!$V178="P5",All!$AE178="RMS"),Ruler!AA$18,IF(AND(All!$V178="P6",All!$AE178="RMS"),Ruler!AA$19,IF(AND(All!$V178="P7",All!$AE178="RMS"),Ruler!AA$20,IF(AND(All!$V178="P8",All!$AE178="RMS"),Ruler!AA$21,IF(AND(All!$V178="P9",All!$AE178="RMS"),Ruler!AA$22,IF(AND(All!$V178="P1",All!$AE178="RSS"),Ruler!AA$6,IF(AND(All!$V178="P2",All!$AE178="RSS"),Ruler!AA$23,IF(AND(All!$V178="P3",All!$AE178="RSS"),Ruler!AA$24,IF(AND(All!$V178="P4",All!$AE178="RSS"),Ruler!AA$25,IF(AND(All!$V178="P5",All!$AE178="RSS"),Ruler!AA$26,IF(AND(All!$V178="P6",All!$AE178="RSS"),Ruler!AA$27,IF(AND(All!$V178="P7",All!$AE178="RSS"),Ruler!AA$28,IF(AND(All!$V178="P8",All!$AE178="RSS"),Ruler!AA$29,IF(AND(All!$V178="P9",All!$AE178="RSS"),Ruler!AA$30,0)))))))))))))))))))))))))))</f>
        <v>1</v>
      </c>
      <c r="CI178" s="325">
        <f>IF(AND(All!$V178="P1",All!$AE178="RDP"),Ruler!AB$6,IF(AND(All!$V178="P2",All!$AE178="RDP"),Ruler!AB$7,IF(AND(All!$V178="P3",All!$AE178="RDP"),Ruler!AB$8,IF(AND(All!$V178="P4",All!$AE178="RDP"),Ruler!AB$9,IF(AND(All!$V178="P5",All!$AE178="RDP"),Ruler!AB$10,IF(AND(All!$V178="P6",All!$AE178="RDP"),Ruler!AB$11,IF(AND(All!$V178="P7",All!$AE178="RDP"),Ruler!AB$12,IF(AND(All!$V178="P8",All!$AE178="RDP"),Ruler!AB$13,IF(AND(All!$V178="P9",All!$AE178="RDP"),Ruler!AB$14,IF(AND(All!$V178="P1",All!$AE178="RMS"),Ruler!AB$6,IF(AND(All!$V178="P2",All!$AE178="RMS"),Ruler!AB$15,IF(AND(All!$V178="P3",All!$AE178="RMS"),Ruler!AB$16,IF(AND(All!$V178="P4",All!$AE178="RMS"),Ruler!AB$17,IF(AND(All!$V178="P5",All!$AE178="RMS"),Ruler!AB$18,IF(AND(All!$V178="P6",All!$AE178="RMS"),Ruler!AB$19,IF(AND(All!$V178="P7",All!$AE178="RMS"),Ruler!AB$20,IF(AND(All!$V178="P8",All!$AE178="RMS"),Ruler!AB$21,IF(AND(All!$V178="P9",All!$AE178="RMS"),Ruler!AB$22,IF(AND(All!$V178="P1",All!$AE178="RSS"),Ruler!AB$6,IF(AND(All!$V178="P2",All!$AE178="RSS"),Ruler!AB$23,IF(AND(All!$V178="P3",All!$AE178="RSS"),Ruler!AB$24,IF(AND(All!$V178="P4",All!$AE178="RSS"),Ruler!AB$25,IF(AND(All!$V178="P5",All!$AE178="RSS"),Ruler!AB$26,IF(AND(All!$V178="P6",All!$AE178="RSS"),Ruler!AB$27,IF(AND(All!$V178="P7",All!$AE178="RSS"),Ruler!AB$28,IF(AND(All!$V178="P8",All!$AE178="RSS"),Ruler!AB$29,IF(AND(All!$V178="P9",All!$AE178="RSS"),Ruler!AB$30,0)))))))))))))))))))))))))))</f>
        <v>1</v>
      </c>
      <c r="CJ178" s="377">
        <f>Table9[[#This Row],[R-B1]]-Table9[[#This Row],[B1]]</f>
        <v>0</v>
      </c>
      <c r="CK178" s="378">
        <f>Table9[[#This Row],[R-B2]]-Table9[[#This Row],[B2]]</f>
        <v>1</v>
      </c>
      <c r="CL178" s="378">
        <f>Table9[[#This Row],[R-B3]]-Table9[[#This Row],[B3]]</f>
        <v>1</v>
      </c>
      <c r="CM178" s="378">
        <f>Table9[[#This Row],[R-B4]]-Table9[[#This Row],[B4]]</f>
        <v>0</v>
      </c>
      <c r="CN178" s="378">
        <f>Table9[[#This Row],[R-B5]]-Table9[[#This Row],[B5]]</f>
        <v>0</v>
      </c>
      <c r="CO178" s="378">
        <f>Table9[[#This Row],[R-B6]]-Table9[[#This Row],[B6]]</f>
        <v>0</v>
      </c>
      <c r="CP178" s="378">
        <f>Table9[[#This Row],[R-B7]]-Table9[[#This Row],[B7]]</f>
        <v>0</v>
      </c>
      <c r="CQ178" s="378">
        <f>Table9[[#This Row],[R-B8]]-Table9[[#This Row],[B8]]</f>
        <v>0</v>
      </c>
      <c r="CR178" s="378">
        <f>Table9[[#This Row],[R-B9]]-Table9[[#This Row],[B9]]</f>
        <v>1</v>
      </c>
      <c r="CS178" s="378">
        <f>Table9[[#This Row],[R-B10]]-Table9[[#This Row],[B10]]</f>
        <v>1</v>
      </c>
      <c r="CT178" s="378">
        <f>Table9[[#This Row],[R-B11]]-Table9[[#This Row],[B11]]</f>
        <v>0</v>
      </c>
      <c r="CU178" s="378">
        <f>Table9[[#This Row],[R-B12]]-Table9[[#This Row],[B12]]</f>
        <v>0</v>
      </c>
      <c r="CV178" s="378">
        <f>Table9[[#This Row],[R-K1]]-Table9[[#This Row],[K1]]</f>
        <v>0</v>
      </c>
      <c r="CW178" s="378">
        <f>Table9[[#This Row],[R-K2]]-Table9[[#This Row],[K2]]</f>
        <v>0</v>
      </c>
      <c r="CX178" s="378">
        <f>Table9[[#This Row],[R-K3]]-Table9[[#This Row],[K3]]</f>
        <v>0</v>
      </c>
      <c r="CY178" s="378">
        <f>Table9[[#This Row],[R-K4]]-Table9[[#This Row],[K4]]</f>
        <v>1</v>
      </c>
      <c r="CZ178" s="378">
        <f>Table9[[#This Row],[R-K5]]-Table9[[#This Row],[K5]]</f>
        <v>0</v>
      </c>
      <c r="DA178" s="378">
        <f>Table9[[#This Row],[R-P1]]-Table9[[#This Row],[P1]]</f>
        <v>0</v>
      </c>
      <c r="DB178" s="378">
        <f>Table9[[#This Row],[R-P2]]-Table9[[#This Row],[P2]]</f>
        <v>0</v>
      </c>
      <c r="DC178" s="378">
        <f>Table9[[#This Row],[R-P3]]-Table9[[#This Row],[P3]]</f>
        <v>1</v>
      </c>
      <c r="DD178" s="378">
        <f>Table9[[#This Row],[R-P4]]-Table9[[#This Row],[P4]]</f>
        <v>0</v>
      </c>
      <c r="DE178" s="378">
        <f>Table9[[#This Row],[R-P5]]-Table9[[#This Row],[P5]]</f>
        <v>0</v>
      </c>
      <c r="DF178" s="378">
        <f>Table9[[#This Row],[R-E1]]-Table9[[#This Row],[E1]]</f>
        <v>0</v>
      </c>
      <c r="DG178" s="379">
        <f>Table9[[#This Row],[R-E2]]-Table9[[#This Row],[E2]]</f>
        <v>0</v>
      </c>
      <c r="DH178" s="323">
        <f>COUNTIF(Table9[[#This Row],[G-B1]:[G-B12]],"&lt;=0")/12*100</f>
        <v>66.666666666666657</v>
      </c>
      <c r="DI178" s="43">
        <f>COUNTIF(Table9[[#This Row],[G-K1]:[G-K5]],"&lt;=0")/5*100</f>
        <v>80</v>
      </c>
      <c r="DJ178" s="43">
        <f>COUNTIF(Table9[[#This Row],[G-P1]:[G-P5]],"&lt;=0")/5*100</f>
        <v>80</v>
      </c>
      <c r="DK178" s="43">
        <f>COUNTIF(Table9[[#This Row],[G-E1]:[G-E2]],"&lt;=0")/2*100</f>
        <v>100</v>
      </c>
      <c r="DL178" s="450">
        <f>IF(AE178="RDP",(COUNTIF(Table9[[#This Row],[G-B3]],"&lt;=0")+COUNTIF(Table9[[#This Row],[G-B4]],"&lt;=0")+COUNTIF(Table9[[#This Row],[G-B7]],"&lt;=0")+COUNTIF(Table9[[#This Row],[G-B11]],"&lt;=0")+COUNTIF(Table9[[#This Row],[G-K2]],"&lt;=0"))/5*100,IF(AE178="RMS",(COUNTIF(Table9[[#This Row],[G-B4]],"&lt;=0")+COUNTIF(Table9[[#This Row],[G-B5]],"&lt;=0")+COUNTIF(Table9[[#This Row],[G-B10]],"&lt;=0")+COUNTIF(Table9[[#This Row],[G-B12]],"&lt;=0")+COUNTIF(Table9[[#This Row],[G-K2]],"&lt;=0"))/5*100,IF(AE178="RSS",(COUNTIF(Table9[[#This Row],[G-B1]],"&lt;=0")+COUNTIF(Table9[[#This Row],[G-B2]],"&lt;=0")+COUNTIF(Table9[[#This Row],[G-B6]],"&lt;=0")+COUNTIF(Table9[[#This Row],[G-B11]],"&lt;=0")+COUNTIF(Table9[[#This Row],[G-B12]],"&lt;=0"))/5*100,0)))</f>
        <v>80</v>
      </c>
      <c r="DM178" s="42">
        <v>83</v>
      </c>
      <c r="DN178" s="42">
        <v>100</v>
      </c>
      <c r="DO178" s="42">
        <v>100</v>
      </c>
      <c r="DP178" s="42">
        <v>100</v>
      </c>
      <c r="DQ178" s="42">
        <v>80</v>
      </c>
      <c r="DR178" s="332">
        <v>25</v>
      </c>
      <c r="DS178" s="42">
        <v>40</v>
      </c>
      <c r="DT178" s="42">
        <v>40</v>
      </c>
      <c r="DU178" s="42">
        <v>0</v>
      </c>
      <c r="DV178" s="42">
        <v>0</v>
      </c>
      <c r="DW178" s="332">
        <v>17</v>
      </c>
      <c r="DX178" s="42">
        <v>20</v>
      </c>
      <c r="DY178" s="42">
        <v>20</v>
      </c>
      <c r="DZ178" s="42">
        <v>0</v>
      </c>
      <c r="EA178" s="333">
        <v>0</v>
      </c>
      <c r="EB178" s="339"/>
      <c r="EC178" s="339"/>
      <c r="ED178" s="339"/>
      <c r="EE178" s="339"/>
    </row>
    <row r="179" spans="2:135" ht="164.5" hidden="1" customHeight="1" thickBot="1" x14ac:dyDescent="0.35">
      <c r="B179" s="282">
        <v>184</v>
      </c>
      <c r="C179" s="421" t="s">
        <v>134</v>
      </c>
      <c r="D179" s="305">
        <v>46134</v>
      </c>
      <c r="E179" s="306" t="s">
        <v>1463</v>
      </c>
      <c r="F179" s="304">
        <v>121790</v>
      </c>
      <c r="G179" s="308">
        <f t="shared" ca="1" si="9"/>
        <v>45.335978814687984</v>
      </c>
      <c r="H179" s="283">
        <v>29768</v>
      </c>
      <c r="I179" s="304" t="s">
        <v>179</v>
      </c>
      <c r="J179" s="304" t="s">
        <v>137</v>
      </c>
      <c r="K179" s="304" t="s">
        <v>395</v>
      </c>
      <c r="L179" s="304"/>
      <c r="M179" s="304"/>
      <c r="N179" s="304"/>
      <c r="O179" s="304" t="s">
        <v>229</v>
      </c>
      <c r="P179" s="432" t="s">
        <v>1464</v>
      </c>
      <c r="Q179" s="304" t="s">
        <v>144</v>
      </c>
      <c r="R179" s="304" t="s">
        <v>185</v>
      </c>
      <c r="S179" s="305">
        <v>38078</v>
      </c>
      <c r="T179" s="286">
        <f t="shared" ca="1" si="11"/>
        <v>22.552777777777777</v>
      </c>
      <c r="U179" s="304">
        <v>21</v>
      </c>
      <c r="V179" s="304" t="s">
        <v>231</v>
      </c>
      <c r="W179" s="307">
        <f ca="1">Table9[[#This Row],[Age]]-($T$1-Table9[[#This Row],[Date of Appointment to Current Grade]])/365</f>
        <v>37.528767123287672</v>
      </c>
      <c r="X179" s="309">
        <f ca="1">($T$1-Table9[[#This Row],[Date of Appointment to Current Grade]])/365</f>
        <v>7.8072116914003118</v>
      </c>
      <c r="Y179" s="305">
        <v>43466</v>
      </c>
      <c r="Z179" s="304" t="s">
        <v>397</v>
      </c>
      <c r="AA179" s="305">
        <v>45931</v>
      </c>
      <c r="AB179" s="309">
        <f ca="1">($T$1-Table9[[#This Row],[Date in Position]])/365</f>
        <v>1.0537870338660655</v>
      </c>
      <c r="AC179" s="304" t="s">
        <v>229</v>
      </c>
      <c r="AD179" s="305">
        <v>43314</v>
      </c>
      <c r="AE179" s="304" t="s">
        <v>147</v>
      </c>
      <c r="AF179" s="304" t="s">
        <v>163</v>
      </c>
      <c r="AG179" s="47" t="s">
        <v>1465</v>
      </c>
      <c r="AH179" s="47" t="s">
        <v>1466</v>
      </c>
      <c r="AI179" s="47" t="s">
        <v>1467</v>
      </c>
      <c r="AJ179" s="48" t="s">
        <v>1468</v>
      </c>
      <c r="AK179" s="48" t="s">
        <v>1469</v>
      </c>
      <c r="AL179" s="42" t="s">
        <v>153</v>
      </c>
      <c r="AM179" s="55" t="s">
        <v>1470</v>
      </c>
      <c r="AN179" s="313">
        <v>3</v>
      </c>
      <c r="AO179" s="304">
        <v>3</v>
      </c>
      <c r="AP179" s="304">
        <v>3</v>
      </c>
      <c r="AQ179" s="304">
        <v>4</v>
      </c>
      <c r="AR179" s="304">
        <v>4</v>
      </c>
      <c r="AS179" s="304">
        <v>3</v>
      </c>
      <c r="AT179" s="304">
        <v>4</v>
      </c>
      <c r="AU179" s="304">
        <v>3</v>
      </c>
      <c r="AV179" s="304">
        <v>3</v>
      </c>
      <c r="AW179" s="304">
        <v>3</v>
      </c>
      <c r="AX179" s="304">
        <v>4</v>
      </c>
      <c r="AY179" s="304">
        <v>3</v>
      </c>
      <c r="AZ179" s="304">
        <v>3</v>
      </c>
      <c r="BA179" s="304">
        <v>4</v>
      </c>
      <c r="BB179" s="304">
        <v>3</v>
      </c>
      <c r="BC179" s="304">
        <v>3</v>
      </c>
      <c r="BD179" s="304">
        <v>1</v>
      </c>
      <c r="BE179" s="304">
        <v>3</v>
      </c>
      <c r="BF179" s="304">
        <v>2</v>
      </c>
      <c r="BG179" s="304">
        <v>2</v>
      </c>
      <c r="BH179" s="304">
        <v>2</v>
      </c>
      <c r="BI179" s="304">
        <v>2</v>
      </c>
      <c r="BJ179" s="304">
        <v>2</v>
      </c>
      <c r="BK179" s="314">
        <v>1</v>
      </c>
      <c r="BL179" s="325">
        <f>IF(AND(All!$V179="P1",All!$AE179="RDP"),Ruler!E$6,IF(AND(All!$V179="P2",All!$AE179="RDP"),Ruler!E$7,IF(AND(All!$V179="P3",All!$AE179="RDP"),Ruler!E$8,IF(AND(All!$V179="P4",All!$AE179="RDP"),Ruler!E$9,IF(AND(All!$V179="P5",All!$AE179="RDP"),Ruler!E$10,IF(AND(All!$V179="P6",All!$AE179="RDP"),Ruler!E$11,IF(AND(All!$V179="P7",All!$AE179="RDP"),Ruler!E$12,IF(AND(All!$V179="P8",All!$AE179="RDP"),Ruler!E$13,IF(AND(All!$V179="P9",All!$AE179="RDP"),Ruler!E$14,IF(AND(All!$V179="P1",All!$AE179="RMS"),Ruler!E$6,IF(AND(All!$V179="P2",All!$AE179="RMS"),Ruler!E$15,IF(AND(All!$V179="P3",All!$AE179="RMS"),Ruler!E$16,IF(AND(All!$V179="P4",All!$AE179="RMS"),Ruler!E$17,IF(AND(All!$V179="P5",All!$AE179="RMS"),Ruler!E$18,IF(AND(All!$V179="P6",All!$AE179="RMS"),Ruler!E$19,IF(AND(All!$V179="P7",All!$AE179="RMS"),Ruler!E$20,IF(AND(All!$V179="P8",All!$AE179="RMS"),Ruler!E$21,IF(AND(All!$V179="P9",All!$AE179="RMS"),Ruler!E$22,IF(AND(All!$V179="P1",All!$AE179="RSS"),Ruler!E$6,IF(AND(All!$V179="P2",All!$AE179="RSS"),Ruler!E$23,IF(AND(All!$V179="P3",All!$AE179="RSS"),Ruler!E$24,IF(AND(All!$V179="P4",All!$AE179="RSS"),Ruler!E$25,IF(AND(All!$V179="P5",All!$AE179="RSS"),Ruler!E$26,IF(AND(All!$V179="P6",All!$AE179="RSS"),Ruler!E$27,IF(AND(All!$V179="P7",All!$AE179="RSS"),Ruler!E$28,IF(AND(All!$V179="P8",All!$AE179="RSS"),Ruler!E$29,IF(AND(All!$V179="P9",All!$AE179="RSS"),Ruler!E$30,0)))))))))))))))))))))))))))</f>
        <v>3</v>
      </c>
      <c r="BM179" s="325">
        <f>IF(AND(All!$V179="P1",All!$AE179="RDP"),Ruler!F$6,IF(AND(All!$V179="P2",All!$AE179="RDP"),Ruler!F$7,IF(AND(All!$V179="P3",All!$AE179="RDP"),Ruler!F$8,IF(AND(All!$V179="P4",All!$AE179="RDP"),Ruler!F$9,IF(AND(All!$V179="P5",All!$AE179="RDP"),Ruler!F$10,IF(AND(All!$V179="P6",All!$AE179="RDP"),Ruler!F$11,IF(AND(All!$V179="P7",All!$AE179="RDP"),Ruler!F$12,IF(AND(All!$V179="P8",All!$AE179="RDP"),Ruler!F$13,IF(AND(All!$V179="P9",All!$AE179="RDP"),Ruler!F$14,IF(AND(All!$V179="P1",All!$AE179="RMS"),Ruler!F$6,IF(AND(All!$V179="P2",All!$AE179="RMS"),Ruler!F$15,IF(AND(All!$V179="P3",All!$AE179="RMS"),Ruler!F$16,IF(AND(All!$V179="P4",All!$AE179="RMS"),Ruler!F$17,IF(AND(All!$V179="P5",All!$AE179="RMS"),Ruler!F$18,IF(AND(All!$V179="P6",All!$AE179="RMS"),Ruler!F$19,IF(AND(All!$V179="P7",All!$AE179="RMS"),Ruler!F$20,IF(AND(All!$V179="P8",All!$AE179="RMS"),Ruler!F$21,IF(AND(All!$V179="P9",All!$AE179="RMS"),Ruler!F$22,IF(AND(All!$V179="P1",All!$AE179="RSS"),Ruler!F$6,IF(AND(All!$V179="P2",All!$AE179="RSS"),Ruler!F$23,IF(AND(All!$V179="P3",All!$AE179="RSS"),Ruler!F$24,IF(AND(All!$V179="P4",All!$AE179="RSS"),Ruler!F$25,IF(AND(All!$V179="P5",All!$AE179="RSS"),Ruler!F$26,IF(AND(All!$V179="P6",All!$AE179="RSS"),Ruler!F$27,IF(AND(All!$V179="P7",All!$AE179="RSS"),Ruler!F$28,IF(AND(All!$V179="P8",All!$AE179="RSS"),Ruler!F$29,IF(AND(All!$V179="P9",All!$AE179="RSS"),Ruler!F$30,0)))))))))))))))))))))))))))</f>
        <v>3</v>
      </c>
      <c r="BN179" s="325">
        <f>IF(AND(All!$V179="P1",All!$AE179="RDP"),Ruler!G$6,IF(AND(All!$V179="P2",All!$AE179="RDP"),Ruler!G$7,IF(AND(All!$V179="P3",All!$AE179="RDP"),Ruler!G$8,IF(AND(All!$V179="P4",All!$AE179="RDP"),Ruler!G$9,IF(AND(All!$V179="P5",All!$AE179="RDP"),Ruler!G$10,IF(AND(All!$V179="P6",All!$AE179="RDP"),Ruler!G$11,IF(AND(All!$V179="P7",All!$AE179="RDP"),Ruler!G$12,IF(AND(All!$V179="P8",All!$AE179="RDP"),Ruler!G$13,IF(AND(All!$V179="P9",All!$AE179="RDP"),Ruler!G$14,IF(AND(All!$V179="P1",All!$AE179="RMS"),Ruler!G$6,IF(AND(All!$V179="P2",All!$AE179="RMS"),Ruler!G$15,IF(AND(All!$V179="P3",All!$AE179="RMS"),Ruler!G$16,IF(AND(All!$V179="P4",All!$AE179="RMS"),Ruler!G$17,IF(AND(All!$V179="P5",All!$AE179="RMS"),Ruler!G$18,IF(AND(All!$V179="P6",All!$AE179="RMS"),Ruler!G$19,IF(AND(All!$V179="P7",All!$AE179="RMS"),Ruler!G$20,IF(AND(All!$V179="P8",All!$AE179="RMS"),Ruler!G$21,IF(AND(All!$V179="P9",All!$AE179="RMS"),Ruler!G$22,IF(AND(All!$V179="P1",All!$AE179="RSS"),Ruler!G$6,IF(AND(All!$V179="P2",All!$AE179="RSS"),Ruler!G$23,IF(AND(All!$V179="P3",All!$AE179="RSS"),Ruler!G$24,IF(AND(All!$V179="P4",All!$AE179="RSS"),Ruler!G$25,IF(AND(All!$V179="P5",All!$AE179="RSS"),Ruler!G$26,IF(AND(All!$V179="P6",All!$AE179="RSS"),Ruler!G$27,IF(AND(All!$V179="P7",All!$AE179="RSS"),Ruler!G$28,IF(AND(All!$V179="P8",All!$AE179="RSS"),Ruler!G$29,IF(AND(All!$V179="P9",All!$AE179="RSS"),Ruler!G$30,0)))))))))))))))))))))))))))</f>
        <v>4</v>
      </c>
      <c r="BO179" s="325">
        <f>IF(AND(All!$V179="P1",All!$AE179="RDP"),Ruler!H$6,IF(AND(All!$V179="P2",All!$AE179="RDP"),Ruler!H$7,IF(AND(All!$V179="P3",All!$AE179="RDP"),Ruler!H$8,IF(AND(All!$V179="P4",All!$AE179="RDP"),Ruler!H$9,IF(AND(All!$V179="P5",All!$AE179="RDP"),Ruler!H$10,IF(AND(All!$V179="P6",All!$AE179="RDP"),Ruler!H$11,IF(AND(All!$V179="P7",All!$AE179="RDP"),Ruler!H$12,IF(AND(All!$V179="P8",All!$AE179="RDP"),Ruler!H$13,IF(AND(All!$V179="P9",All!$AE179="RDP"),Ruler!H$14,IF(AND(All!$V179="P1",All!$AE179="RMS"),Ruler!H$6,IF(AND(All!$V179="P2",All!$AE179="RMS"),Ruler!H$15,IF(AND(All!$V179="P3",All!$AE179="RMS"),Ruler!H$16,IF(AND(All!$V179="P4",All!$AE179="RMS"),Ruler!H$17,IF(AND(All!$V179="P5",All!$AE179="RMS"),Ruler!H$18,IF(AND(All!$V179="P6",All!$AE179="RMS"),Ruler!H$19,IF(AND(All!$V179="P7",All!$AE179="RMS"),Ruler!H$20,IF(AND(All!$V179="P8",All!$AE179="RMS"),Ruler!H$21,IF(AND(All!$V179="P9",All!$AE179="RMS"),Ruler!H$22,IF(AND(All!$V179="P1",All!$AE179="RSS"),Ruler!H$6,IF(AND(All!$V179="P2",All!$AE179="RSS"),Ruler!H$23,IF(AND(All!$V179="P3",All!$AE179="RSS"),Ruler!H$24,IF(AND(All!$V179="P4",All!$AE179="RSS"),Ruler!H$25,IF(AND(All!$V179="P5",All!$AE179="RSS"),Ruler!H$26,IF(AND(All!$V179="P6",All!$AE179="RSS"),Ruler!H$27,IF(AND(All!$V179="P7",All!$AE179="RSS"),Ruler!H$28,IF(AND(All!$V179="P8",All!$AE179="RSS"),Ruler!H$29,IF(AND(All!$V179="P9",All!$AE179="RSS"),Ruler!H$30,0)))))))))))))))))))))))))))</f>
        <v>4</v>
      </c>
      <c r="BP179" s="325">
        <f>IF(AND(All!$V179="P1",All!$AE179="RDP"),Ruler!I$6,IF(AND(All!$V179="P2",All!$AE179="RDP"),Ruler!I$7,IF(AND(All!$V179="P3",All!$AE179="RDP"),Ruler!I$8,IF(AND(All!$V179="P4",All!$AE179="RDP"),Ruler!I$9,IF(AND(All!$V179="P5",All!$AE179="RDP"),Ruler!I$10,IF(AND(All!$V179="P6",All!$AE179="RDP"),Ruler!I$11,IF(AND(All!$V179="P7",All!$AE179="RDP"),Ruler!I$12,IF(AND(All!$V179="P8",All!$AE179="RDP"),Ruler!I$13,IF(AND(All!$V179="P9",All!$AE179="RDP"),Ruler!I$14,IF(AND(All!$V179="P1",All!$AE179="RMS"),Ruler!I$6,IF(AND(All!$V179="P2",All!$AE179="RMS"),Ruler!I$15,IF(AND(All!$V179="P3",All!$AE179="RMS"),Ruler!I$16,IF(AND(All!$V179="P4",All!$AE179="RMS"),Ruler!I$17,IF(AND(All!$V179="P5",All!$AE179="RMS"),Ruler!I$18,IF(AND(All!$V179="P6",All!$AE179="RMS"),Ruler!I$19,IF(AND(All!$V179="P7",All!$AE179="RMS"),Ruler!I$20,IF(AND(All!$V179="P8",All!$AE179="RMS"),Ruler!I$21,IF(AND(All!$V179="P9",All!$AE179="RMS"),Ruler!I$22,IF(AND(All!$V179="P1",All!$AE179="RSS"),Ruler!I$6,IF(AND(All!$V179="P2",All!$AE179="RSS"),Ruler!I$23,IF(AND(All!$V179="P3",All!$AE179="RSS"),Ruler!I$24,IF(AND(All!$V179="P4",All!$AE179="RSS"),Ruler!I$25,IF(AND(All!$V179="P5",All!$AE179="RSS"),Ruler!I$26,IF(AND(All!$V179="P6",All!$AE179="RSS"),Ruler!I$27,IF(AND(All!$V179="P7",All!$AE179="RSS"),Ruler!I$28,IF(AND(All!$V179="P8",All!$AE179="RSS"),Ruler!I$29,IF(AND(All!$V179="P9",All!$AE179="RSS"),Ruler!I$30,0)))))))))))))))))))))))))))</f>
        <v>4</v>
      </c>
      <c r="BQ179" s="325">
        <f>IF(AND(All!$V179="P1",All!$AE179="RDP"),Ruler!J$6,IF(AND(All!$V179="P2",All!$AE179="RDP"),Ruler!J$7,IF(AND(All!$V179="P3",All!$AE179="RDP"),Ruler!J$8,IF(AND(All!$V179="P4",All!$AE179="RDP"),Ruler!J$9,IF(AND(All!$V179="P5",All!$AE179="RDP"),Ruler!J$10,IF(AND(All!$V179="P6",All!$AE179="RDP"),Ruler!J$11,IF(AND(All!$V179="P7",All!$AE179="RDP"),Ruler!J$12,IF(AND(All!$V179="P8",All!$AE179="RDP"),Ruler!J$13,IF(AND(All!$V179="P9",All!$AE179="RDP"),Ruler!J$14,IF(AND(All!$V179="P1",All!$AE179="RMS"),Ruler!J$6,IF(AND(All!$V179="P2",All!$AE179="RMS"),Ruler!J$15,IF(AND(All!$V179="P3",All!$AE179="RMS"),Ruler!J$16,IF(AND(All!$V179="P4",All!$AE179="RMS"),Ruler!J$17,IF(AND(All!$V179="P5",All!$AE179="RMS"),Ruler!J$18,IF(AND(All!$V179="P6",All!$AE179="RMS"),Ruler!J$19,IF(AND(All!$V179="P7",All!$AE179="RMS"),Ruler!J$20,IF(AND(All!$V179="P8",All!$AE179="RMS"),Ruler!J$21,IF(AND(All!$V179="P9",All!$AE179="RMS"),Ruler!J$22,IF(AND(All!$V179="P1",All!$AE179="RSS"),Ruler!J$6,IF(AND(All!$V179="P2",All!$AE179="RSS"),Ruler!J$23,IF(AND(All!$V179="P3",All!$AE179="RSS"),Ruler!J$24,IF(AND(All!$V179="P4",All!$AE179="RSS"),Ruler!J$25,IF(AND(All!$V179="P5",All!$AE179="RSS"),Ruler!J$26,IF(AND(All!$V179="P6",All!$AE179="RSS"),Ruler!J$27,IF(AND(All!$V179="P7",All!$AE179="RSS"),Ruler!J$28,IF(AND(All!$V179="P8",All!$AE179="RSS"),Ruler!J$29,IF(AND(All!$V179="P9",All!$AE179="RSS"),Ruler!J$30,0)))))))))))))))))))))))))))</f>
        <v>3</v>
      </c>
      <c r="BR179" s="325">
        <f>IF(AND(All!$V179="P1",All!$AE179="RDP"),Ruler!K$6,IF(AND(All!$V179="P2",All!$AE179="RDP"),Ruler!K$7,IF(AND(All!$V179="P3",All!$AE179="RDP"),Ruler!K$8,IF(AND(All!$V179="P4",All!$AE179="RDP"),Ruler!K$9,IF(AND(All!$V179="P5",All!$AE179="RDP"),Ruler!K$10,IF(AND(All!$V179="P6",All!$AE179="RDP"),Ruler!K$11,IF(AND(All!$V179="P7",All!$AE179="RDP"),Ruler!K$12,IF(AND(All!$V179="P8",All!$AE179="RDP"),Ruler!K$13,IF(AND(All!$V179="P9",All!$AE179="RDP"),Ruler!K$14,IF(AND(All!$V179="P1",All!$AE179="RMS"),Ruler!K$6,IF(AND(All!$V179="P2",All!$AE179="RMS"),Ruler!K$15,IF(AND(All!$V179="P3",All!$AE179="RMS"),Ruler!K$16,IF(AND(All!$V179="P4",All!$AE179="RMS"),Ruler!K$17,IF(AND(All!$V179="P5",All!$AE179="RMS"),Ruler!K$18,IF(AND(All!$V179="P6",All!$AE179="RMS"),Ruler!K$19,IF(AND(All!$V179="P7",All!$AE179="RMS"),Ruler!K$20,IF(AND(All!$V179="P8",All!$AE179="RMS"),Ruler!K$21,IF(AND(All!$V179="P9",All!$AE179="RMS"),Ruler!K$22,IF(AND(All!$V179="P1",All!$AE179="RSS"),Ruler!K$6,IF(AND(All!$V179="P2",All!$AE179="RSS"),Ruler!K$23,IF(AND(All!$V179="P3",All!$AE179="RSS"),Ruler!K$24,IF(AND(All!$V179="P4",All!$AE179="RSS"),Ruler!K$25,IF(AND(All!$V179="P5",All!$AE179="RSS"),Ruler!K$26,IF(AND(All!$V179="P6",All!$AE179="RSS"),Ruler!K$27,IF(AND(All!$V179="P7",All!$AE179="RSS"),Ruler!K$28,IF(AND(All!$V179="P8",All!$AE179="RSS"),Ruler!K$29,IF(AND(All!$V179="P9",All!$AE179="RSS"),Ruler!K$30,0)))))))))))))))))))))))))))</f>
        <v>4</v>
      </c>
      <c r="BS179" s="325">
        <f>IF(AND(All!$V179="P1",All!$AE179="RDP"),Ruler!L$6,IF(AND(All!$V179="P2",All!$AE179="RDP"),Ruler!L$7,IF(AND(All!$V179="P3",All!$AE179="RDP"),Ruler!L$8,IF(AND(All!$V179="P4",All!$AE179="RDP"),Ruler!L$9,IF(AND(All!$V179="P5",All!$AE179="RDP"),Ruler!L$10,IF(AND(All!$V179="P6",All!$AE179="RDP"),Ruler!L$11,IF(AND(All!$V179="P7",All!$AE179="RDP"),Ruler!L$12,IF(AND(All!$V179="P8",All!$AE179="RDP"),Ruler!L$13,IF(AND(All!$V179="P9",All!$AE179="RDP"),Ruler!L$14,IF(AND(All!$V179="P1",All!$AE179="RMS"),Ruler!L$6,IF(AND(All!$V179="P2",All!$AE179="RMS"),Ruler!L$15,IF(AND(All!$V179="P3",All!$AE179="RMS"),Ruler!L$16,IF(AND(All!$V179="P4",All!$AE179="RMS"),Ruler!L$17,IF(AND(All!$V179="P5",All!$AE179="RMS"),Ruler!L$18,IF(AND(All!$V179="P6",All!$AE179="RMS"),Ruler!L$19,IF(AND(All!$V179="P7",All!$AE179="RMS"),Ruler!L$20,IF(AND(All!$V179="P8",All!$AE179="RMS"),Ruler!L$21,IF(AND(All!$V179="P9",All!$AE179="RMS"),Ruler!L$22,IF(AND(All!$V179="P1",All!$AE179="RSS"),Ruler!L$6,IF(AND(All!$V179="P2",All!$AE179="RSS"),Ruler!L$23,IF(AND(All!$V179="P3",All!$AE179="RSS"),Ruler!L$24,IF(AND(All!$V179="P4",All!$AE179="RSS"),Ruler!L$25,IF(AND(All!$V179="P5",All!$AE179="RSS"),Ruler!L$26,IF(AND(All!$V179="P6",All!$AE179="RSS"),Ruler!L$27,IF(AND(All!$V179="P7",All!$AE179="RSS"),Ruler!L$28,IF(AND(All!$V179="P8",All!$AE179="RSS"),Ruler!L$29,IF(AND(All!$V179="P9",All!$AE179="RSS"),Ruler!L$30,0)))))))))))))))))))))))))))</f>
        <v>3</v>
      </c>
      <c r="BT179" s="325">
        <f>IF(AND(All!$V179="P1",All!$AE179="RDP"),Ruler!M$6,IF(AND(All!$V179="P2",All!$AE179="RDP"),Ruler!M$7,IF(AND(All!$V179="P3",All!$AE179="RDP"),Ruler!M$8,IF(AND(All!$V179="P4",All!$AE179="RDP"),Ruler!M$9,IF(AND(All!$V179="P5",All!$AE179="RDP"),Ruler!M$10,IF(AND(All!$V179="P6",All!$AE179="RDP"),Ruler!M$11,IF(AND(All!$V179="P7",All!$AE179="RDP"),Ruler!M$12,IF(AND(All!$V179="P8",All!$AE179="RDP"),Ruler!M$13,IF(AND(All!$V179="P9",All!$AE179="RDP"),Ruler!M$14,IF(AND(All!$V179="P1",All!$AE179="RMS"),Ruler!M$6,IF(AND(All!$V179="P2",All!$AE179="RMS"),Ruler!M$15,IF(AND(All!$V179="P3",All!$AE179="RMS"),Ruler!M$16,IF(AND(All!$V179="P4",All!$AE179="RMS"),Ruler!M$17,IF(AND(All!$V179="P5",All!$AE179="RMS"),Ruler!M$18,IF(AND(All!$V179="P6",All!$AE179="RMS"),Ruler!M$19,IF(AND(All!$V179="P7",All!$AE179="RMS"),Ruler!M$20,IF(AND(All!$V179="P8",All!$AE179="RMS"),Ruler!M$21,IF(AND(All!$V179="P9",All!$AE179="RMS"),Ruler!M$22,IF(AND(All!$V179="P1",All!$AE179="RSS"),Ruler!M$6,IF(AND(All!$V179="P2",All!$AE179="RSS"),Ruler!M$23,IF(AND(All!$V179="P3",All!$AE179="RSS"),Ruler!M$24,IF(AND(All!$V179="P4",All!$AE179="RSS"),Ruler!M$25,IF(AND(All!$V179="P5",All!$AE179="RSS"),Ruler!M$26,IF(AND(All!$V179="P6",All!$AE179="RSS"),Ruler!M$27,IF(AND(All!$V179="P7",All!$AE179="RSS"),Ruler!M$28,IF(AND(All!$V179="P8",All!$AE179="RSS"),Ruler!M$29,IF(AND(All!$V179="P9",All!$AE179="RSS"),Ruler!M$30,0)))))))))))))))))))))))))))</f>
        <v>3</v>
      </c>
      <c r="BU179" s="325">
        <f>IF(AND(All!$V179="P1",All!$AE179="RDP"),Ruler!N$6,IF(AND(All!$V179="P2",All!$AE179="RDP"),Ruler!N$7,IF(AND(All!$V179="P3",All!$AE179="RDP"),Ruler!N$8,IF(AND(All!$V179="P4",All!$AE179="RDP"),Ruler!N$9,IF(AND(All!$V179="P5",All!$AE179="RDP"),Ruler!N$10,IF(AND(All!$V179="P6",All!$AE179="RDP"),Ruler!N$11,IF(AND(All!$V179="P7",All!$AE179="RDP"),Ruler!N$12,IF(AND(All!$V179="P8",All!$AE179="RDP"),Ruler!N$13,IF(AND(All!$V179="P9",All!$AE179="RDP"),Ruler!N$14,IF(AND(All!$V179="P1",All!$AE179="RMS"),Ruler!N$6,IF(AND(All!$V179="P2",All!$AE179="RMS"),Ruler!N$15,IF(AND(All!$V179="P3",All!$AE179="RMS"),Ruler!N$16,IF(AND(All!$V179="P4",All!$AE179="RMS"),Ruler!N$17,IF(AND(All!$V179="P5",All!$AE179="RMS"),Ruler!N$18,IF(AND(All!$V179="P6",All!$AE179="RMS"),Ruler!N$19,IF(AND(All!$V179="P7",All!$AE179="RMS"),Ruler!N$20,IF(AND(All!$V179="P8",All!$AE179="RMS"),Ruler!N$21,IF(AND(All!$V179="P9",All!$AE179="RMS"),Ruler!N$22,IF(AND(All!$V179="P1",All!$AE179="RSS"),Ruler!N$6,IF(AND(All!$V179="P2",All!$AE179="RSS"),Ruler!N$23,IF(AND(All!$V179="P3",All!$AE179="RSS"),Ruler!N$24,IF(AND(All!$V179="P4",All!$AE179="RSS"),Ruler!N$25,IF(AND(All!$V179="P5",All!$AE179="RSS"),Ruler!N$26,IF(AND(All!$V179="P6",All!$AE179="RSS"),Ruler!N$27,IF(AND(All!$V179="P7",All!$AE179="RSS"),Ruler!N$28,IF(AND(All!$V179="P8",All!$AE179="RSS"),Ruler!N$29,IF(AND(All!$V179="P9",All!$AE179="RSS"),Ruler!N$30,0)))))))))))))))))))))))))))</f>
        <v>3</v>
      </c>
      <c r="BV179" s="325">
        <f>IF(AND(All!$V179="P1",All!$AE179="RDP"),Ruler!O$6,IF(AND(All!$V179="P2",All!$AE179="RDP"),Ruler!O$7,IF(AND(All!$V179="P3",All!$AE179="RDP"),Ruler!O$8,IF(AND(All!$V179="P4",All!$AE179="RDP"),Ruler!O$9,IF(AND(All!$V179="P5",All!$AE179="RDP"),Ruler!O$10,IF(AND(All!$V179="P6",All!$AE179="RDP"),Ruler!O$11,IF(AND(All!$V179="P7",All!$AE179="RDP"),Ruler!O$12,IF(AND(All!$V179="P8",All!$AE179="RDP"),Ruler!O$13,IF(AND(All!$V179="P9",All!$AE179="RDP"),Ruler!O$14,IF(AND(All!$V179="P1",All!$AE179="RMS"),Ruler!O$6,IF(AND(All!$V179="P2",All!$AE179="RMS"),Ruler!O$15,IF(AND(All!$V179="P3",All!$AE179="RMS"),Ruler!O$16,IF(AND(All!$V179="P4",All!$AE179="RMS"),Ruler!O$17,IF(AND(All!$V179="P5",All!$AE179="RMS"),Ruler!O$18,IF(AND(All!$V179="P6",All!$AE179="RMS"),Ruler!O$19,IF(AND(All!$V179="P7",All!$AE179="RMS"),Ruler!O$20,IF(AND(All!$V179="P8",All!$AE179="RMS"),Ruler!O$21,IF(AND(All!$V179="P9",All!$AE179="RMS"),Ruler!O$22,IF(AND(All!$V179="P1",All!$AE179="RSS"),Ruler!O$6,IF(AND(All!$V179="P2",All!$AE179="RSS"),Ruler!O$23,IF(AND(All!$V179="P3",All!$AE179="RSS"),Ruler!O$24,IF(AND(All!$V179="P4",All!$AE179="RSS"),Ruler!O$25,IF(AND(All!$V179="P5",All!$AE179="RSS"),Ruler!O$26,IF(AND(All!$V179="P6",All!$AE179="RSS"),Ruler!O$27,IF(AND(All!$V179="P7",All!$AE179="RSS"),Ruler!O$28,IF(AND(All!$V179="P8",All!$AE179="RSS"),Ruler!O$29,IF(AND(All!$V179="P9",All!$AE179="RSS"),Ruler!O$30,0)))))))))))))))))))))))))))</f>
        <v>4</v>
      </c>
      <c r="BW179" s="325">
        <f>IF(AND(All!$V179="P1",All!$AE179="RDP"),Ruler!P$6,IF(AND(All!$V179="P2",All!$AE179="RDP"),Ruler!P$7,IF(AND(All!$V179="P3",All!$AE179="RDP"),Ruler!P$8,IF(AND(All!$V179="P4",All!$AE179="RDP"),Ruler!P$9,IF(AND(All!$V179="P5",All!$AE179="RDP"),Ruler!P$10,IF(AND(All!$V179="P6",All!$AE179="RDP"),Ruler!P$11,IF(AND(All!$V179="P7",All!$AE179="RDP"),Ruler!P$12,IF(AND(All!$V179="P8",All!$AE179="RDP"),Ruler!P$13,IF(AND(All!$V179="P9",All!$AE179="RDP"),Ruler!P$14,IF(AND(All!$V179="P1",All!$AE179="RMS"),Ruler!P$6,IF(AND(All!$V179="P2",All!$AE179="RMS"),Ruler!P$15,IF(AND(All!$V179="P3",All!$AE179="RMS"),Ruler!P$16,IF(AND(All!$V179="P4",All!$AE179="RMS"),Ruler!P$17,IF(AND(All!$V179="P5",All!$AE179="RMS"),Ruler!P$18,IF(AND(All!$V179="P6",All!$AE179="RMS"),Ruler!P$19,IF(AND(All!$V179="P7",All!$AE179="RMS"),Ruler!P$20,IF(AND(All!$V179="P8",All!$AE179="RMS"),Ruler!P$21,IF(AND(All!$V179="P9",All!$AE179="RMS"),Ruler!P$22,IF(AND(All!$V179="P1",All!$AE179="RSS"),Ruler!P$6,IF(AND(All!$V179="P2",All!$AE179="RSS"),Ruler!P$23,IF(AND(All!$V179="P3",All!$AE179="RSS"),Ruler!P$24,IF(AND(All!$V179="P4",All!$AE179="RSS"),Ruler!P$25,IF(AND(All!$V179="P5",All!$AE179="RSS"),Ruler!P$26,IF(AND(All!$V179="P6",All!$AE179="RSS"),Ruler!P$27,IF(AND(All!$V179="P7",All!$AE179="RSS"),Ruler!P$28,IF(AND(All!$V179="P8",All!$AE179="RSS"),Ruler!P$29,IF(AND(All!$V179="P9",All!$AE179="RSS"),Ruler!P$30,0)))))))))))))))))))))))))))</f>
        <v>4</v>
      </c>
      <c r="BX179" s="325">
        <f>IF(AND(All!$V179="P1",All!$AE179="RDP"),Ruler!Q$6,IF(AND(All!$V179="P2",All!$AE179="RDP"),Ruler!Q$7,IF(AND(All!$V179="P3",All!$AE179="RDP"),Ruler!Q$8,IF(AND(All!$V179="P4",All!$AE179="RDP"),Ruler!Q$9,IF(AND(All!$V179="P5",All!$AE179="RDP"),Ruler!Q$10,IF(AND(All!$V179="P6",All!$AE179="RDP"),Ruler!Q$11,IF(AND(All!$V179="P7",All!$AE179="RDP"),Ruler!Q$12,IF(AND(All!$V179="P8",All!$AE179="RDP"),Ruler!Q$13,IF(AND(All!$V179="P9",All!$AE179="RDP"),Ruler!Q$14,IF(AND(All!$V179="P1",All!$AE179="RMS"),Ruler!Q$6,IF(AND(All!$V179="P2",All!$AE179="RMS"),Ruler!Q$15,IF(AND(All!$V179="P3",All!$AE179="RMS"),Ruler!Q$16,IF(AND(All!$V179="P4",All!$AE179="RMS"),Ruler!Q$17,IF(AND(All!$V179="P5",All!$AE179="RMS"),Ruler!Q$18,IF(AND(All!$V179="P6",All!$AE179="RMS"),Ruler!Q$19,IF(AND(All!$V179="P7",All!$AE179="RMS"),Ruler!Q$20,IF(AND(All!$V179="P8",All!$AE179="RMS"),Ruler!Q$21,IF(AND(All!$V179="P9",All!$AE179="RMS"),Ruler!Q$22,IF(AND(All!$V179="P1",All!$AE179="RSS"),Ruler!Q$6,IF(AND(All!$V179="P2",All!$AE179="RSS"),Ruler!Q$23,IF(AND(All!$V179="P3",All!$AE179="RSS"),Ruler!Q$24,IF(AND(All!$V179="P4",All!$AE179="RSS"),Ruler!Q$25,IF(AND(All!$V179="P5",All!$AE179="RSS"),Ruler!Q$26,IF(AND(All!$V179="P6",All!$AE179="RSS"),Ruler!Q$27,IF(AND(All!$V179="P7",All!$AE179="RSS"),Ruler!Q$28,IF(AND(All!$V179="P8",All!$AE179="RSS"),Ruler!Q$29,IF(AND(All!$V179="P9",All!$AE179="RSS"),Ruler!Q$30,0)))))))))))))))))))))))))))</f>
        <v>3</v>
      </c>
      <c r="BY179" s="325">
        <f>IF(AND(All!$V179="P1",All!$AE179="RDP"),Ruler!R$6,IF(AND(All!$V179="P2",All!$AE179="RDP"),Ruler!R$7,IF(AND(All!$V179="P3",All!$AE179="RDP"),Ruler!R$8,IF(AND(All!$V179="P4",All!$AE179="RDP"),Ruler!R$9,IF(AND(All!$V179="P5",All!$AE179="RDP"),Ruler!R$10,IF(AND(All!$V179="P6",All!$AE179="RDP"),Ruler!R$11,IF(AND(All!$V179="P7",All!$AE179="RDP"),Ruler!R$12,IF(AND(All!$V179="P8",All!$AE179="RDP"),Ruler!R$13,IF(AND(All!$V179="P9",All!$AE179="RDP"),Ruler!R$14,IF(AND(All!$V179="P1",All!$AE179="RMS"),Ruler!R$6,IF(AND(All!$V179="P2",All!$AE179="RMS"),Ruler!R$15,IF(AND(All!$V179="P3",All!$AE179="RMS"),Ruler!R$16,IF(AND(All!$V179="P4",All!$AE179="RMS"),Ruler!R$17,IF(AND(All!$V179="P5",All!$AE179="RMS"),Ruler!R$18,IF(AND(All!$V179="P6",All!$AE179="RMS"),Ruler!R$19,IF(AND(All!$V179="P7",All!$AE179="RMS"),Ruler!R$20,IF(AND(All!$V179="P8",All!$AE179="RMS"),Ruler!R$21,IF(AND(All!$V179="P9",All!$AE179="RMS"),Ruler!R$22,IF(AND(All!$V179="P1",All!$AE179="RSS"),Ruler!R$6,IF(AND(All!$V179="P2",All!$AE179="RSS"),Ruler!R$23,IF(AND(All!$V179="P3",All!$AE179="RSS"),Ruler!R$24,IF(AND(All!$V179="P4",All!$AE179="RSS"),Ruler!R$25,IF(AND(All!$V179="P5",All!$AE179="RSS"),Ruler!R$26,IF(AND(All!$V179="P6",All!$AE179="RSS"),Ruler!R$27,IF(AND(All!$V179="P7",All!$AE179="RSS"),Ruler!R$28,IF(AND(All!$V179="P8",All!$AE179="RSS"),Ruler!R$29,IF(AND(All!$V179="P9",All!$AE179="RSS"),Ruler!R$30,0)))))))))))))))))))))))))))</f>
        <v>4</v>
      </c>
      <c r="BZ179" s="325">
        <f>IF(AND(All!$V179="P1",All!$AE179="RDP"),Ruler!S$6,IF(AND(All!$V179="P2",All!$AE179="RDP"),Ruler!S$7,IF(AND(All!$V179="P3",All!$AE179="RDP"),Ruler!S$8,IF(AND(All!$V179="P4",All!$AE179="RDP"),Ruler!S$9,IF(AND(All!$V179="P5",All!$AE179="RDP"),Ruler!S$10,IF(AND(All!$V179="P6",All!$AE179="RDP"),Ruler!S$11,IF(AND(All!$V179="P7",All!$AE179="RDP"),Ruler!S$12,IF(AND(All!$V179="P8",All!$AE179="RDP"),Ruler!S$13,IF(AND(All!$V179="P9",All!$AE179="RDP"),Ruler!S$14,IF(AND(All!$V179="P1",All!$AE179="RMS"),Ruler!S$6,IF(AND(All!$V179="P2",All!$AE179="RMS"),Ruler!S$15,IF(AND(All!$V179="P3",All!$AE179="RMS"),Ruler!S$16,IF(AND(All!$V179="P4",All!$AE179="RMS"),Ruler!S$17,IF(AND(All!$V179="P5",All!$AE179="RMS"),Ruler!S$18,IF(AND(All!$V179="P6",All!$AE179="RMS"),Ruler!S$19,IF(AND(All!$V179="P7",All!$AE179="RMS"),Ruler!S$20,IF(AND(All!$V179="P8",All!$AE179="RMS"),Ruler!S$21,IF(AND(All!$V179="P9",All!$AE179="RMS"),Ruler!S$22,IF(AND(All!$V179="P1",All!$AE179="RSS"),Ruler!S$6,IF(AND(All!$V179="P2",All!$AE179="RSS"),Ruler!S$23,IF(AND(All!$V179="P3",All!$AE179="RSS"),Ruler!S$24,IF(AND(All!$V179="P4",All!$AE179="RSS"),Ruler!S$25,IF(AND(All!$V179="P5",All!$AE179="RSS"),Ruler!S$26,IF(AND(All!$V179="P6",All!$AE179="RSS"),Ruler!S$27,IF(AND(All!$V179="P7",All!$AE179="RSS"),Ruler!S$28,IF(AND(All!$V179="P8",All!$AE179="RSS"),Ruler!S$29,IF(AND(All!$V179="P9",All!$AE179="RSS"),Ruler!S$30,0)))))))))))))))))))))))))))</f>
        <v>3</v>
      </c>
      <c r="CA179" s="325">
        <f>IF(AND(All!$V179="P1",All!$AE179="RDP"),Ruler!T$6,IF(AND(All!$V179="P2",All!$AE179="RDP"),Ruler!T$7,IF(AND(All!$V179="P3",All!$AE179="RDP"),Ruler!T$8,IF(AND(All!$V179="P4",All!$AE179="RDP"),Ruler!T$9,IF(AND(All!$V179="P5",All!$AE179="RDP"),Ruler!T$10,IF(AND(All!$V179="P6",All!$AE179="RDP"),Ruler!T$11,IF(AND(All!$V179="P7",All!$AE179="RDP"),Ruler!T$12,IF(AND(All!$V179="P8",All!$AE179="RDP"),Ruler!T$13,IF(AND(All!$V179="P9",All!$AE179="RDP"),Ruler!T$14,IF(AND(All!$V179="P1",All!$AE179="RMS"),Ruler!T$6,IF(AND(All!$V179="P2",All!$AE179="RMS"),Ruler!T$15,IF(AND(All!$V179="P3",All!$AE179="RMS"),Ruler!T$16,IF(AND(All!$V179="P4",All!$AE179="RMS"),Ruler!T$17,IF(AND(All!$V179="P5",All!$AE179="RMS"),Ruler!T$18,IF(AND(All!$V179="P6",All!$AE179="RMS"),Ruler!T$19,IF(AND(All!$V179="P7",All!$AE179="RMS"),Ruler!T$20,IF(AND(All!$V179="P8",All!$AE179="RMS"),Ruler!T$21,IF(AND(All!$V179="P9",All!$AE179="RMS"),Ruler!T$22,IF(AND(All!$V179="P1",All!$AE179="RSS"),Ruler!T$6,IF(AND(All!$V179="P2",All!$AE179="RSS"),Ruler!T$23,IF(AND(All!$V179="P3",All!$AE179="RSS"),Ruler!T$24,IF(AND(All!$V179="P4",All!$AE179="RSS"),Ruler!T$25,IF(AND(All!$V179="P5",All!$AE179="RSS"),Ruler!T$26,IF(AND(All!$V179="P6",All!$AE179="RSS"),Ruler!T$27,IF(AND(All!$V179="P7",All!$AE179="RSS"),Ruler!T$28,IF(AND(All!$V179="P8",All!$AE179="RSS"),Ruler!T$29,IF(AND(All!$V179="P9",All!$AE179="RSS"),Ruler!T$30,0)))))))))))))))))))))))))))</f>
        <v>3</v>
      </c>
      <c r="CB179" s="325">
        <f>IF(AND(All!$V179="P1",All!$AE179="RDP"),Ruler!U$6,IF(AND(All!$V179="P2",All!$AE179="RDP"),Ruler!U$7,IF(AND(All!$V179="P3",All!$AE179="RDP"),Ruler!U$8,IF(AND(All!$V179="P4",All!$AE179="RDP"),Ruler!U$9,IF(AND(All!$V179="P5",All!$AE179="RDP"),Ruler!U$10,IF(AND(All!$V179="P6",All!$AE179="RDP"),Ruler!U$11,IF(AND(All!$V179="P7",All!$AE179="RDP"),Ruler!U$12,IF(AND(All!$V179="P8",All!$AE179="RDP"),Ruler!U$13,IF(AND(All!$V179="P9",All!$AE179="RDP"),Ruler!U$14,IF(AND(All!$V179="P1",All!$AE179="RMS"),Ruler!U$6,IF(AND(All!$V179="P2",All!$AE179="RMS"),Ruler!U$15,IF(AND(All!$V179="P3",All!$AE179="RMS"),Ruler!U$16,IF(AND(All!$V179="P4",All!$AE179="RMS"),Ruler!U$17,IF(AND(All!$V179="P5",All!$AE179="RMS"),Ruler!U$18,IF(AND(All!$V179="P6",All!$AE179="RMS"),Ruler!U$19,IF(AND(All!$V179="P7",All!$AE179="RMS"),Ruler!U$20,IF(AND(All!$V179="P8",All!$AE179="RMS"),Ruler!U$21,IF(AND(All!$V179="P9",All!$AE179="RMS"),Ruler!U$22,IF(AND(All!$V179="P1",All!$AE179="RSS"),Ruler!U$6,IF(AND(All!$V179="P2",All!$AE179="RSS"),Ruler!U$23,IF(AND(All!$V179="P3",All!$AE179="RSS"),Ruler!U$24,IF(AND(All!$V179="P4",All!$AE179="RSS"),Ruler!U$25,IF(AND(All!$V179="P5",All!$AE179="RSS"),Ruler!U$26,IF(AND(All!$V179="P6",All!$AE179="RSS"),Ruler!U$27,IF(AND(All!$V179="P7",All!$AE179="RSS"),Ruler!U$28,IF(AND(All!$V179="P8",All!$AE179="RSS"),Ruler!U$29,IF(AND(All!$V179="P9",All!$AE179="RSS"),Ruler!U$30,0)))))))))))))))))))))))))))</f>
        <v>3</v>
      </c>
      <c r="CC179" s="325">
        <f>IF(AND(All!$V179="P1",All!$AE179="RDP"),Ruler!V$6,IF(AND(All!$V179="P2",All!$AE179="RDP"),Ruler!V$7,IF(AND(All!$V179="P3",All!$AE179="RDP"),Ruler!V$8,IF(AND(All!$V179="P4",All!$AE179="RDP"),Ruler!V$9,IF(AND(All!$V179="P5",All!$AE179="RDP"),Ruler!V$10,IF(AND(All!$V179="P6",All!$AE179="RDP"),Ruler!V$11,IF(AND(All!$V179="P7",All!$AE179="RDP"),Ruler!V$12,IF(AND(All!$V179="P8",All!$AE179="RDP"),Ruler!V$13,IF(AND(All!$V179="P9",All!$AE179="RDP"),Ruler!V$14,IF(AND(All!$V179="P1",All!$AE179="RMS"),Ruler!V$6,IF(AND(All!$V179="P2",All!$AE179="RMS"),Ruler!V$15,IF(AND(All!$V179="P3",All!$AE179="RMS"),Ruler!V$16,IF(AND(All!$V179="P4",All!$AE179="RMS"),Ruler!V$17,IF(AND(All!$V179="P5",All!$AE179="RMS"),Ruler!V$18,IF(AND(All!$V179="P6",All!$AE179="RMS"),Ruler!V$19,IF(AND(All!$V179="P7",All!$AE179="RMS"),Ruler!V$20,IF(AND(All!$V179="P8",All!$AE179="RMS"),Ruler!V$21,IF(AND(All!$V179="P9",All!$AE179="RMS"),Ruler!V$22,IF(AND(All!$V179="P1",All!$AE179="RSS"),Ruler!V$6,IF(AND(All!$V179="P2",All!$AE179="RSS"),Ruler!V$23,IF(AND(All!$V179="P3",All!$AE179="RSS"),Ruler!V$24,IF(AND(All!$V179="P4",All!$AE179="RSS"),Ruler!V$25,IF(AND(All!$V179="P5",All!$AE179="RSS"),Ruler!V$26,IF(AND(All!$V179="P6",All!$AE179="RSS"),Ruler!V$27,IF(AND(All!$V179="P7",All!$AE179="RSS"),Ruler!V$28,IF(AND(All!$V179="P8",All!$AE179="RSS"),Ruler!V$29,IF(AND(All!$V179="P9",All!$AE179="RSS"),Ruler!V$30,0)))))))))))))))))))))))))))</f>
        <v>3</v>
      </c>
      <c r="CD179" s="325">
        <f>IF(AND(All!$V179="P1",All!$AE179="RDP"),Ruler!W$6,IF(AND(All!$V179="P2",All!$AE179="RDP"),Ruler!W$7,IF(AND(All!$V179="P3",All!$AE179="RDP"),Ruler!W$8,IF(AND(All!$V179="P4",All!$AE179="RDP"),Ruler!W$9,IF(AND(All!$V179="P5",All!$AE179="RDP"),Ruler!W$10,IF(AND(All!$V179="P6",All!$AE179="RDP"),Ruler!W$11,IF(AND(All!$V179="P7",All!$AE179="RDP"),Ruler!W$12,IF(AND(All!$V179="P8",All!$AE179="RDP"),Ruler!W$13,IF(AND(All!$V179="P9",All!$AE179="RDP"),Ruler!W$14,IF(AND(All!$V179="P1",All!$AE179="RMS"),Ruler!W$6,IF(AND(All!$V179="P2",All!$AE179="RMS"),Ruler!W$15,IF(AND(All!$V179="P3",All!$AE179="RMS"),Ruler!W$16,IF(AND(All!$V179="P4",All!$AE179="RMS"),Ruler!W$17,IF(AND(All!$V179="P5",All!$AE179="RMS"),Ruler!W$18,IF(AND(All!$V179="P6",All!$AE179="RMS"),Ruler!W$19,IF(AND(All!$V179="P7",All!$AE179="RMS"),Ruler!W$20,IF(AND(All!$V179="P8",All!$AE179="RMS"),Ruler!W$21,IF(AND(All!$V179="P9",All!$AE179="RMS"),Ruler!W$22,IF(AND(All!$V179="P1",All!$AE179="RSS"),Ruler!W$6,IF(AND(All!$V179="P2",All!$AE179="RSS"),Ruler!W$23,IF(AND(All!$V179="P3",All!$AE179="RSS"),Ruler!W$24,IF(AND(All!$V179="P4",All!$AE179="RSS"),Ruler!W$25,IF(AND(All!$V179="P5",All!$AE179="RSS"),Ruler!W$26,IF(AND(All!$V179="P6",All!$AE179="RSS"),Ruler!W$27,IF(AND(All!$V179="P7",All!$AE179="RSS"),Ruler!W$28,IF(AND(All!$V179="P8",All!$AE179="RSS"),Ruler!W$29,IF(AND(All!$V179="P9",All!$AE179="RSS"),Ruler!W$30,0)))))))))))))))))))))))))))</f>
        <v>2</v>
      </c>
      <c r="CE179" s="325">
        <f>IF(AND(All!$V179="P1",All!$AE179="RDP"),Ruler!X$6,IF(AND(All!$V179="P2",All!$AE179="RDP"),Ruler!X$7,IF(AND(All!$V179="P3",All!$AE179="RDP"),Ruler!X$8,IF(AND(All!$V179="P4",All!$AE179="RDP"),Ruler!X$9,IF(AND(All!$V179="P5",All!$AE179="RDP"),Ruler!X$10,IF(AND(All!$V179="P6",All!$AE179="RDP"),Ruler!X$11,IF(AND(All!$V179="P7",All!$AE179="RDP"),Ruler!X$12,IF(AND(All!$V179="P8",All!$AE179="RDP"),Ruler!X$13,IF(AND(All!$V179="P9",All!$AE179="RDP"),Ruler!X$14,IF(AND(All!$V179="P1",All!$AE179="RMS"),Ruler!X$6,IF(AND(All!$V179="P2",All!$AE179="RMS"),Ruler!X$15,IF(AND(All!$V179="P3",All!$AE179="RMS"),Ruler!X$16,IF(AND(All!$V179="P4",All!$AE179="RMS"),Ruler!X$17,IF(AND(All!$V179="P5",All!$AE179="RMS"),Ruler!X$18,IF(AND(All!$V179="P6",All!$AE179="RMS"),Ruler!X$19,IF(AND(All!$V179="P7",All!$AE179="RMS"),Ruler!X$20,IF(AND(All!$V179="P8",All!$AE179="RMS"),Ruler!X$21,IF(AND(All!$V179="P9",All!$AE179="RMS"),Ruler!X$22,IF(AND(All!$V179="P1",All!$AE179="RSS"),Ruler!X$6,IF(AND(All!$V179="P2",All!$AE179="RSS"),Ruler!X$23,IF(AND(All!$V179="P3",All!$AE179="RSS"),Ruler!X$24,IF(AND(All!$V179="P4",All!$AE179="RSS"),Ruler!X$25,IF(AND(All!$V179="P5",All!$AE179="RSS"),Ruler!X$26,IF(AND(All!$V179="P6",All!$AE179="RSS"),Ruler!X$27,IF(AND(All!$V179="P7",All!$AE179="RSS"),Ruler!X$28,IF(AND(All!$V179="P8",All!$AE179="RSS"),Ruler!X$29,IF(AND(All!$V179="P9",All!$AE179="RSS"),Ruler!X$30,0)))))))))))))))))))))))))))</f>
        <v>3</v>
      </c>
      <c r="CF179" s="325">
        <f>IF(AND(All!$V179="P1",All!$AE179="RDP"),Ruler!Y$6,IF(AND(All!$V179="P2",All!$AE179="RDP"),Ruler!Y$7,IF(AND(All!$V179="P3",All!$AE179="RDP"),Ruler!Y$8,IF(AND(All!$V179="P4",All!$AE179="RDP"),Ruler!Y$9,IF(AND(All!$V179="P5",All!$AE179="RDP"),Ruler!Y$10,IF(AND(All!$V179="P6",All!$AE179="RDP"),Ruler!Y$11,IF(AND(All!$V179="P7",All!$AE179="RDP"),Ruler!Y$12,IF(AND(All!$V179="P8",All!$AE179="RDP"),Ruler!Y$13,IF(AND(All!$V179="P9",All!$AE179="RDP"),Ruler!Y$14,IF(AND(All!$V179="P1",All!$AE179="RMS"),Ruler!Y$6,IF(AND(All!$V179="P2",All!$AE179="RMS"),Ruler!Y$15,IF(AND(All!$V179="P3",All!$AE179="RMS"),Ruler!Y$16,IF(AND(All!$V179="P4",All!$AE179="RMS"),Ruler!Y$17,IF(AND(All!$V179="P5",All!$AE179="RMS"),Ruler!Y$18,IF(AND(All!$V179="P6",All!$AE179="RMS"),Ruler!Y$19,IF(AND(All!$V179="P7",All!$AE179="RMS"),Ruler!Y$20,IF(AND(All!$V179="P8",All!$AE179="RMS"),Ruler!Y$21,IF(AND(All!$V179="P9",All!$AE179="RMS"),Ruler!Y$22,IF(AND(All!$V179="P1",All!$AE179="RSS"),Ruler!Y$6,IF(AND(All!$V179="P2",All!$AE179="RSS"),Ruler!Y$23,IF(AND(All!$V179="P3",All!$AE179="RSS"),Ruler!Y$24,IF(AND(All!$V179="P4",All!$AE179="RSS"),Ruler!Y$25,IF(AND(All!$V179="P5",All!$AE179="RSS"),Ruler!Y$26,IF(AND(All!$V179="P6",All!$AE179="RSS"),Ruler!Y$27,IF(AND(All!$V179="P7",All!$AE179="RSS"),Ruler!Y$28,IF(AND(All!$V179="P8",All!$AE179="RSS"),Ruler!Y$29,IF(AND(All!$V179="P9",All!$AE179="RSS"),Ruler!Y$30,0)))))))))))))))))))))))))))</f>
        <v>2</v>
      </c>
      <c r="CG179" s="325">
        <f>IF(AND(All!$V179="P1",All!$AE179="RDP"),Ruler!Z$6,IF(AND(All!$V179="P2",All!$AE179="RDP"),Ruler!Z$7,IF(AND(All!$V179="P3",All!$AE179="RDP"),Ruler!Z$8,IF(AND(All!$V179="P4",All!$AE179="RDP"),Ruler!Z$9,IF(AND(All!$V179="P5",All!$AE179="RDP"),Ruler!Z$10,IF(AND(All!$V179="P6",All!$AE179="RDP"),Ruler!Z$11,IF(AND(All!$V179="P7",All!$AE179="RDP"),Ruler!Z$12,IF(AND(All!$V179="P8",All!$AE179="RDP"),Ruler!Z$13,IF(AND(All!$V179="P9",All!$AE179="RDP"),Ruler!Z$14,IF(AND(All!$V179="P1",All!$AE179="RMS"),Ruler!Z$6,IF(AND(All!$V179="P2",All!$AE179="RMS"),Ruler!Z$15,IF(AND(All!$V179="P3",All!$AE179="RMS"),Ruler!Z$16,IF(AND(All!$V179="P4",All!$AE179="RMS"),Ruler!Z$17,IF(AND(All!$V179="P5",All!$AE179="RMS"),Ruler!Z$18,IF(AND(All!$V179="P6",All!$AE179="RMS"),Ruler!Z$19,IF(AND(All!$V179="P7",All!$AE179="RMS"),Ruler!Z$20,IF(AND(All!$V179="P8",All!$AE179="RMS"),Ruler!Z$21,IF(AND(All!$V179="P9",All!$AE179="RMS"),Ruler!Z$22,IF(AND(All!$V179="P1",All!$AE179="RSS"),Ruler!Z$6,IF(AND(All!$V179="P2",All!$AE179="RSS"),Ruler!Z$23,IF(AND(All!$V179="P3",All!$AE179="RSS"),Ruler!Z$24,IF(AND(All!$V179="P4",All!$AE179="RSS"),Ruler!Z$25,IF(AND(All!$V179="P5",All!$AE179="RSS"),Ruler!Z$26,IF(AND(All!$V179="P6",All!$AE179="RSS"),Ruler!Z$27,IF(AND(All!$V179="P7",All!$AE179="RSS"),Ruler!Z$28,IF(AND(All!$V179="P8",All!$AE179="RSS"),Ruler!Z$29,IF(AND(All!$V179="P9",All!$AE179="RSS"),Ruler!Z$30,0)))))))))))))))))))))))))))</f>
        <v>2</v>
      </c>
      <c r="CH179" s="325">
        <f>IF(AND(All!$V179="P1",All!$AE179="RDP"),Ruler!AA$6,IF(AND(All!$V179="P2",All!$AE179="RDP"),Ruler!AA$7,IF(AND(All!$V179="P3",All!$AE179="RDP"),Ruler!AA$8,IF(AND(All!$V179="P4",All!$AE179="RDP"),Ruler!AA$9,IF(AND(All!$V179="P5",All!$AE179="RDP"),Ruler!AA$10,IF(AND(All!$V179="P6",All!$AE179="RDP"),Ruler!AA$11,IF(AND(All!$V179="P7",All!$AE179="RDP"),Ruler!AA$12,IF(AND(All!$V179="P8",All!$AE179="RDP"),Ruler!AA$13,IF(AND(All!$V179="P9",All!$AE179="RDP"),Ruler!AA$14,IF(AND(All!$V179="P1",All!$AE179="RMS"),Ruler!AA$6,IF(AND(All!$V179="P2",All!$AE179="RMS"),Ruler!AA$15,IF(AND(All!$V179="P3",All!$AE179="RMS"),Ruler!AA$16,IF(AND(All!$V179="P4",All!$AE179="RMS"),Ruler!AA$17,IF(AND(All!$V179="P5",All!$AE179="RMS"),Ruler!AA$18,IF(AND(All!$V179="P6",All!$AE179="RMS"),Ruler!AA$19,IF(AND(All!$V179="P7",All!$AE179="RMS"),Ruler!AA$20,IF(AND(All!$V179="P8",All!$AE179="RMS"),Ruler!AA$21,IF(AND(All!$V179="P9",All!$AE179="RMS"),Ruler!AA$22,IF(AND(All!$V179="P1",All!$AE179="RSS"),Ruler!AA$6,IF(AND(All!$V179="P2",All!$AE179="RSS"),Ruler!AA$23,IF(AND(All!$V179="P3",All!$AE179="RSS"),Ruler!AA$24,IF(AND(All!$V179="P4",All!$AE179="RSS"),Ruler!AA$25,IF(AND(All!$V179="P5",All!$AE179="RSS"),Ruler!AA$26,IF(AND(All!$V179="P6",All!$AE179="RSS"),Ruler!AA$27,IF(AND(All!$V179="P7",All!$AE179="RSS"),Ruler!AA$28,IF(AND(All!$V179="P8",All!$AE179="RSS"),Ruler!AA$29,IF(AND(All!$V179="P9",All!$AE179="RSS"),Ruler!AA$30,0)))))))))))))))))))))))))))</f>
        <v>2</v>
      </c>
      <c r="CI179" s="325">
        <f>IF(AND(All!$V179="P1",All!$AE179="RDP"),Ruler!AB$6,IF(AND(All!$V179="P2",All!$AE179="RDP"),Ruler!AB$7,IF(AND(All!$V179="P3",All!$AE179="RDP"),Ruler!AB$8,IF(AND(All!$V179="P4",All!$AE179="RDP"),Ruler!AB$9,IF(AND(All!$V179="P5",All!$AE179="RDP"),Ruler!AB$10,IF(AND(All!$V179="P6",All!$AE179="RDP"),Ruler!AB$11,IF(AND(All!$V179="P7",All!$AE179="RDP"),Ruler!AB$12,IF(AND(All!$V179="P8",All!$AE179="RDP"),Ruler!AB$13,IF(AND(All!$V179="P9",All!$AE179="RDP"),Ruler!AB$14,IF(AND(All!$V179="P1",All!$AE179="RMS"),Ruler!AB$6,IF(AND(All!$V179="P2",All!$AE179="RMS"),Ruler!AB$15,IF(AND(All!$V179="P3",All!$AE179="RMS"),Ruler!AB$16,IF(AND(All!$V179="P4",All!$AE179="RMS"),Ruler!AB$17,IF(AND(All!$V179="P5",All!$AE179="RMS"),Ruler!AB$18,IF(AND(All!$V179="P6",All!$AE179="RMS"),Ruler!AB$19,IF(AND(All!$V179="P7",All!$AE179="RMS"),Ruler!AB$20,IF(AND(All!$V179="P8",All!$AE179="RMS"),Ruler!AB$21,IF(AND(All!$V179="P9",All!$AE179="RMS"),Ruler!AB$22,IF(AND(All!$V179="P1",All!$AE179="RSS"),Ruler!AB$6,IF(AND(All!$V179="P2",All!$AE179="RSS"),Ruler!AB$23,IF(AND(All!$V179="P3",All!$AE179="RSS"),Ruler!AB$24,IF(AND(All!$V179="P4",All!$AE179="RSS"),Ruler!AB$25,IF(AND(All!$V179="P5",All!$AE179="RSS"),Ruler!AB$26,IF(AND(All!$V179="P6",All!$AE179="RSS"),Ruler!AB$27,IF(AND(All!$V179="P7",All!$AE179="RSS"),Ruler!AB$28,IF(AND(All!$V179="P8",All!$AE179="RSS"),Ruler!AB$29,IF(AND(All!$V179="P9",All!$AE179="RSS"),Ruler!AB$30,0)))))))))))))))))))))))))))</f>
        <v>2</v>
      </c>
      <c r="CJ179" s="377">
        <f>Table9[[#This Row],[R-B1]]-Table9[[#This Row],[B1]]</f>
        <v>0</v>
      </c>
      <c r="CK179" s="378">
        <f>Table9[[#This Row],[R-B2]]-Table9[[#This Row],[B2]]</f>
        <v>0</v>
      </c>
      <c r="CL179" s="378">
        <f>Table9[[#This Row],[R-B3]]-Table9[[#This Row],[B3]]</f>
        <v>1</v>
      </c>
      <c r="CM179" s="378">
        <f>Table9[[#This Row],[R-B4]]-Table9[[#This Row],[B4]]</f>
        <v>0</v>
      </c>
      <c r="CN179" s="378">
        <f>Table9[[#This Row],[R-B5]]-Table9[[#This Row],[B5]]</f>
        <v>0</v>
      </c>
      <c r="CO179" s="378">
        <f>Table9[[#This Row],[R-B6]]-Table9[[#This Row],[B6]]</f>
        <v>0</v>
      </c>
      <c r="CP179" s="378">
        <f>Table9[[#This Row],[R-B7]]-Table9[[#This Row],[B7]]</f>
        <v>0</v>
      </c>
      <c r="CQ179" s="378">
        <f>Table9[[#This Row],[R-B8]]-Table9[[#This Row],[B8]]</f>
        <v>0</v>
      </c>
      <c r="CR179" s="378">
        <f>Table9[[#This Row],[R-B9]]-Table9[[#This Row],[B9]]</f>
        <v>0</v>
      </c>
      <c r="CS179" s="378">
        <f>Table9[[#This Row],[R-B10]]-Table9[[#This Row],[B10]]</f>
        <v>0</v>
      </c>
      <c r="CT179" s="378">
        <f>Table9[[#This Row],[R-B11]]-Table9[[#This Row],[B11]]</f>
        <v>0</v>
      </c>
      <c r="CU179" s="378">
        <f>Table9[[#This Row],[R-B12]]-Table9[[#This Row],[B12]]</f>
        <v>1</v>
      </c>
      <c r="CV179" s="378">
        <f>Table9[[#This Row],[R-K1]]-Table9[[#This Row],[K1]]</f>
        <v>0</v>
      </c>
      <c r="CW179" s="378">
        <f>Table9[[#This Row],[R-K2]]-Table9[[#This Row],[K2]]</f>
        <v>0</v>
      </c>
      <c r="CX179" s="378">
        <f>Table9[[#This Row],[R-K3]]-Table9[[#This Row],[K3]]</f>
        <v>0</v>
      </c>
      <c r="CY179" s="378">
        <f>Table9[[#This Row],[R-K4]]-Table9[[#This Row],[K4]]</f>
        <v>0</v>
      </c>
      <c r="CZ179" s="378">
        <f>Table9[[#This Row],[R-K5]]-Table9[[#This Row],[K5]]</f>
        <v>2</v>
      </c>
      <c r="DA179" s="378">
        <f>Table9[[#This Row],[R-P1]]-Table9[[#This Row],[P1]]</f>
        <v>0</v>
      </c>
      <c r="DB179" s="378">
        <f>Table9[[#This Row],[R-P2]]-Table9[[#This Row],[P2]]</f>
        <v>0</v>
      </c>
      <c r="DC179" s="378">
        <f>Table9[[#This Row],[R-P3]]-Table9[[#This Row],[P3]]</f>
        <v>1</v>
      </c>
      <c r="DD179" s="378">
        <f>Table9[[#This Row],[R-P4]]-Table9[[#This Row],[P4]]</f>
        <v>0</v>
      </c>
      <c r="DE179" s="378">
        <f>Table9[[#This Row],[R-P5]]-Table9[[#This Row],[P5]]</f>
        <v>0</v>
      </c>
      <c r="DF179" s="378">
        <f>Table9[[#This Row],[R-E1]]-Table9[[#This Row],[E1]]</f>
        <v>0</v>
      </c>
      <c r="DG179" s="379">
        <f>Table9[[#This Row],[R-E2]]-Table9[[#This Row],[E2]]</f>
        <v>1</v>
      </c>
      <c r="DH179" s="323">
        <f>COUNTIF(Table9[[#This Row],[G-B1]:[G-B12]],"&lt;=0")/12*100</f>
        <v>83.333333333333343</v>
      </c>
      <c r="DI179" s="43">
        <f>COUNTIF(Table9[[#This Row],[G-K1]:[G-K5]],"&lt;=0")/5*100</f>
        <v>80</v>
      </c>
      <c r="DJ179" s="43">
        <f>COUNTIF(Table9[[#This Row],[G-P1]:[G-P5]],"&lt;=0")/5*100</f>
        <v>80</v>
      </c>
      <c r="DK179" s="43">
        <f>COUNTIF(Table9[[#This Row],[G-E1]:[G-E2]],"&lt;=0")/2*100</f>
        <v>50</v>
      </c>
      <c r="DL179" s="450">
        <f>IF(AE179="RDP",(COUNTIF(Table9[[#This Row],[G-B3]],"&lt;=0")+COUNTIF(Table9[[#This Row],[G-B4]],"&lt;=0")+COUNTIF(Table9[[#This Row],[G-B7]],"&lt;=0")+COUNTIF(Table9[[#This Row],[G-B11]],"&lt;=0")+COUNTIF(Table9[[#This Row],[G-K2]],"&lt;=0"))/5*100,IF(AE179="RMS",(COUNTIF(Table9[[#This Row],[G-B4]],"&lt;=0")+COUNTIF(Table9[[#This Row],[G-B5]],"&lt;=0")+COUNTIF(Table9[[#This Row],[G-B10]],"&lt;=0")+COUNTIF(Table9[[#This Row],[G-B12]],"&lt;=0")+COUNTIF(Table9[[#This Row],[G-K2]],"&lt;=0"))/5*100,IF(AE179="RSS",(COUNTIF(Table9[[#This Row],[G-B1]],"&lt;=0")+COUNTIF(Table9[[#This Row],[G-B2]],"&lt;=0")+COUNTIF(Table9[[#This Row],[G-B6]],"&lt;=0")+COUNTIF(Table9[[#This Row],[G-B11]],"&lt;=0")+COUNTIF(Table9[[#This Row],[G-B12]],"&lt;=0"))/5*100,0)))</f>
        <v>80</v>
      </c>
      <c r="DM179" s="42">
        <v>100</v>
      </c>
      <c r="DN179" s="42">
        <v>100</v>
      </c>
      <c r="DO179" s="42">
        <v>100</v>
      </c>
      <c r="DP179" s="42">
        <v>100</v>
      </c>
      <c r="DQ179" s="42">
        <v>100</v>
      </c>
      <c r="DR179" s="380">
        <v>100</v>
      </c>
      <c r="DS179" s="381">
        <v>100</v>
      </c>
      <c r="DT179" s="381">
        <v>100</v>
      </c>
      <c r="DU179" s="381">
        <v>100</v>
      </c>
      <c r="DV179" s="381">
        <v>100</v>
      </c>
      <c r="DW179" s="380">
        <v>67</v>
      </c>
      <c r="DX179" s="381">
        <v>80</v>
      </c>
      <c r="DY179" s="381">
        <v>40</v>
      </c>
      <c r="DZ179" s="381">
        <v>50</v>
      </c>
      <c r="EA179" s="382">
        <v>40</v>
      </c>
      <c r="EB179" s="324" t="s">
        <v>1471</v>
      </c>
      <c r="EC179" s="324" t="s">
        <v>747</v>
      </c>
      <c r="ED179" s="324" t="s">
        <v>544</v>
      </c>
      <c r="EE179" s="324"/>
    </row>
    <row r="180" spans="2:135" ht="160" hidden="1" thickBot="1" x14ac:dyDescent="0.35">
      <c r="B180" s="282">
        <v>185</v>
      </c>
      <c r="C180" s="421" t="s">
        <v>134</v>
      </c>
      <c r="D180" s="376">
        <v>46100</v>
      </c>
      <c r="E180" s="306" t="s">
        <v>196</v>
      </c>
      <c r="F180" s="304">
        <v>1000029</v>
      </c>
      <c r="G180" s="308">
        <f t="shared" ca="1" si="9"/>
        <v>49.420910321537299</v>
      </c>
      <c r="H180" s="283">
        <v>28277</v>
      </c>
      <c r="I180" s="304" t="s">
        <v>136</v>
      </c>
      <c r="J180" s="304" t="s">
        <v>362</v>
      </c>
      <c r="K180" s="304" t="s">
        <v>138</v>
      </c>
      <c r="L180" s="304" t="s">
        <v>162</v>
      </c>
      <c r="M180" s="304" t="s">
        <v>228</v>
      </c>
      <c r="N180" s="304"/>
      <c r="O180" s="304" t="s">
        <v>229</v>
      </c>
      <c r="P180" s="310" t="s">
        <v>1472</v>
      </c>
      <c r="Q180" s="304" t="s">
        <v>144</v>
      </c>
      <c r="R180" s="304" t="s">
        <v>185</v>
      </c>
      <c r="S180" s="305">
        <v>40878</v>
      </c>
      <c r="T180" s="286">
        <f t="shared" ca="1" si="11"/>
        <v>14.886111111111111</v>
      </c>
      <c r="U180" s="304">
        <v>28.7</v>
      </c>
      <c r="V180" s="304" t="s">
        <v>1473</v>
      </c>
      <c r="W180" s="307">
        <f ca="1">Table9[[#This Row],[Age]]-($T$1-Table9[[#This Row],[Date of Appointment to Current Grade]])/365</f>
        <v>42.613698630136987</v>
      </c>
      <c r="X180" s="309">
        <f ca="1">($T$1-Table9[[#This Row],[Date of Appointment to Current Grade]])/365</f>
        <v>6.8072116914003118</v>
      </c>
      <c r="Y180" s="305">
        <v>43831</v>
      </c>
      <c r="Z180" s="304" t="s">
        <v>187</v>
      </c>
      <c r="AA180" s="305">
        <v>44317</v>
      </c>
      <c r="AB180" s="309">
        <f ca="1">($T$1-Table9[[#This Row],[Date in Position]])/365</f>
        <v>5.4757048420852437</v>
      </c>
      <c r="AC180" s="304" t="s">
        <v>229</v>
      </c>
      <c r="AD180" s="305">
        <v>43313</v>
      </c>
      <c r="AE180" s="304" t="s">
        <v>147</v>
      </c>
      <c r="AF180" s="304" t="s">
        <v>163</v>
      </c>
      <c r="AG180" s="47" t="s">
        <v>1474</v>
      </c>
      <c r="AH180" s="47" t="s">
        <v>1475</v>
      </c>
      <c r="AI180" s="47" t="s">
        <v>1476</v>
      </c>
      <c r="AJ180" s="48" t="s">
        <v>1477</v>
      </c>
      <c r="AK180" s="48" t="s">
        <v>1478</v>
      </c>
      <c r="AL180" s="42" t="s">
        <v>153</v>
      </c>
      <c r="AM180" s="48" t="s">
        <v>1479</v>
      </c>
      <c r="AN180" s="313">
        <v>4</v>
      </c>
      <c r="AO180" s="304">
        <v>3</v>
      </c>
      <c r="AP180" s="304">
        <v>4</v>
      </c>
      <c r="AQ180" s="304">
        <v>4</v>
      </c>
      <c r="AR180" s="304">
        <v>4</v>
      </c>
      <c r="AS180" s="304">
        <v>4</v>
      </c>
      <c r="AT180" s="304">
        <v>4</v>
      </c>
      <c r="AU180" s="304">
        <v>3</v>
      </c>
      <c r="AV180" s="304">
        <v>3</v>
      </c>
      <c r="AW180" s="304">
        <v>3</v>
      </c>
      <c r="AX180" s="304">
        <v>4</v>
      </c>
      <c r="AY180" s="304">
        <v>3</v>
      </c>
      <c r="AZ180" s="304">
        <v>3</v>
      </c>
      <c r="BA180" s="304">
        <v>4</v>
      </c>
      <c r="BB180" s="304">
        <v>3</v>
      </c>
      <c r="BC180" s="304">
        <v>3</v>
      </c>
      <c r="BD180" s="304">
        <v>1</v>
      </c>
      <c r="BE180" s="304">
        <v>3</v>
      </c>
      <c r="BF180" s="304">
        <v>2</v>
      </c>
      <c r="BG180" s="304">
        <v>3</v>
      </c>
      <c r="BH180" s="304">
        <v>2</v>
      </c>
      <c r="BI180" s="304">
        <v>2</v>
      </c>
      <c r="BJ180" s="304">
        <v>2</v>
      </c>
      <c r="BK180" s="314">
        <v>0</v>
      </c>
      <c r="BL180" s="325">
        <f>IF(AND(All!$V180="P1",All!$AE180="RDP"),Ruler!E$6,IF(AND(All!$V180="P2",All!$AE180="RDP"),Ruler!E$7,IF(AND(All!$V180="P3",All!$AE180="RDP"),Ruler!E$8,IF(AND(All!$V180="P4",All!$AE180="RDP"),Ruler!E$9,IF(AND(All!$V180="P5",All!$AE180="RDP"),Ruler!E$10,IF(AND(All!$V180="P6",All!$AE180="RDP"),Ruler!E$11,IF(AND(All!$V180="P7",All!$AE180="RDP"),Ruler!E$12,IF(AND(All!$V180="P8",All!$AE180="RDP"),Ruler!E$13,IF(AND(All!$V180="P9",All!$AE180="RDP"),Ruler!E$14,IF(AND(All!$V180="P1",All!$AE180="RMS"),Ruler!E$6,IF(AND(All!$V180="P2",All!$AE180="RMS"),Ruler!E$15,IF(AND(All!$V180="P3",All!$AE180="RMS"),Ruler!E$16,IF(AND(All!$V180="P4",All!$AE180="RMS"),Ruler!E$17,IF(AND(All!$V180="P5",All!$AE180="RMS"),Ruler!E$18,IF(AND(All!$V180="P6",All!$AE180="RMS"),Ruler!E$19,IF(AND(All!$V180="P7",All!$AE180="RMS"),Ruler!E$20,IF(AND(All!$V180="P8",All!$AE180="RMS"),Ruler!E$21,IF(AND(All!$V180="P9",All!$AE180="RMS"),Ruler!E$22,IF(AND(All!$V180="P1",All!$AE180="RSS"),Ruler!E$6,IF(AND(All!$V180="P2",All!$AE180="RSS"),Ruler!E$23,IF(AND(All!$V180="P3",All!$AE180="RSS"),Ruler!E$24,IF(AND(All!$V180="P4",All!$AE180="RSS"),Ruler!E$25,IF(AND(All!$V180="P5",All!$AE180="RSS"),Ruler!E$26,IF(AND(All!$V180="P6",All!$AE180="RSS"),Ruler!E$27,IF(AND(All!$V180="P7",All!$AE180="RSS"),Ruler!E$28,IF(AND(All!$V180="P8",All!$AE180="RSS"),Ruler!E$29,IF(AND(All!$V180="P9",All!$AE180="RSS"),Ruler!E$30,0)))))))))))))))))))))))))))</f>
        <v>3</v>
      </c>
      <c r="BM180" s="325">
        <f>IF(AND(All!$V180="P1",All!$AE180="RDP"),Ruler!F$6,IF(AND(All!$V180="P2",All!$AE180="RDP"),Ruler!F$7,IF(AND(All!$V180="P3",All!$AE180="RDP"),Ruler!F$8,IF(AND(All!$V180="P4",All!$AE180="RDP"),Ruler!F$9,IF(AND(All!$V180="P5",All!$AE180="RDP"),Ruler!F$10,IF(AND(All!$V180="P6",All!$AE180="RDP"),Ruler!F$11,IF(AND(All!$V180="P7",All!$AE180="RDP"),Ruler!F$12,IF(AND(All!$V180="P8",All!$AE180="RDP"),Ruler!F$13,IF(AND(All!$V180="P9",All!$AE180="RDP"),Ruler!F$14,IF(AND(All!$V180="P1",All!$AE180="RMS"),Ruler!F$6,IF(AND(All!$V180="P2",All!$AE180="RMS"),Ruler!F$15,IF(AND(All!$V180="P3",All!$AE180="RMS"),Ruler!F$16,IF(AND(All!$V180="P4",All!$AE180="RMS"),Ruler!F$17,IF(AND(All!$V180="P5",All!$AE180="RMS"),Ruler!F$18,IF(AND(All!$V180="P6",All!$AE180="RMS"),Ruler!F$19,IF(AND(All!$V180="P7",All!$AE180="RMS"),Ruler!F$20,IF(AND(All!$V180="P8",All!$AE180="RMS"),Ruler!F$21,IF(AND(All!$V180="P9",All!$AE180="RMS"),Ruler!F$22,IF(AND(All!$V180="P1",All!$AE180="RSS"),Ruler!F$6,IF(AND(All!$V180="P2",All!$AE180="RSS"),Ruler!F$23,IF(AND(All!$V180="P3",All!$AE180="RSS"),Ruler!F$24,IF(AND(All!$V180="P4",All!$AE180="RSS"),Ruler!F$25,IF(AND(All!$V180="P5",All!$AE180="RSS"),Ruler!F$26,IF(AND(All!$V180="P6",All!$AE180="RSS"),Ruler!F$27,IF(AND(All!$V180="P7",All!$AE180="RSS"),Ruler!F$28,IF(AND(All!$V180="P8",All!$AE180="RSS"),Ruler!F$29,IF(AND(All!$V180="P9",All!$AE180="RSS"),Ruler!F$30,0)))))))))))))))))))))))))))</f>
        <v>3</v>
      </c>
      <c r="BN180" s="325">
        <f>IF(AND(All!$V180="P1",All!$AE180="RDP"),Ruler!G$6,IF(AND(All!$V180="P2",All!$AE180="RDP"),Ruler!G$7,IF(AND(All!$V180="P3",All!$AE180="RDP"),Ruler!G$8,IF(AND(All!$V180="P4",All!$AE180="RDP"),Ruler!G$9,IF(AND(All!$V180="P5",All!$AE180="RDP"),Ruler!G$10,IF(AND(All!$V180="P6",All!$AE180="RDP"),Ruler!G$11,IF(AND(All!$V180="P7",All!$AE180="RDP"),Ruler!G$12,IF(AND(All!$V180="P8",All!$AE180="RDP"),Ruler!G$13,IF(AND(All!$V180="P9",All!$AE180="RDP"),Ruler!G$14,IF(AND(All!$V180="P1",All!$AE180="RMS"),Ruler!G$6,IF(AND(All!$V180="P2",All!$AE180="RMS"),Ruler!G$15,IF(AND(All!$V180="P3",All!$AE180="RMS"),Ruler!G$16,IF(AND(All!$V180="P4",All!$AE180="RMS"),Ruler!G$17,IF(AND(All!$V180="P5",All!$AE180="RMS"),Ruler!G$18,IF(AND(All!$V180="P6",All!$AE180="RMS"),Ruler!G$19,IF(AND(All!$V180="P7",All!$AE180="RMS"),Ruler!G$20,IF(AND(All!$V180="P8",All!$AE180="RMS"),Ruler!G$21,IF(AND(All!$V180="P9",All!$AE180="RMS"),Ruler!G$22,IF(AND(All!$V180="P1",All!$AE180="RSS"),Ruler!G$6,IF(AND(All!$V180="P2",All!$AE180="RSS"),Ruler!G$23,IF(AND(All!$V180="P3",All!$AE180="RSS"),Ruler!G$24,IF(AND(All!$V180="P4",All!$AE180="RSS"),Ruler!G$25,IF(AND(All!$V180="P5",All!$AE180="RSS"),Ruler!G$26,IF(AND(All!$V180="P6",All!$AE180="RSS"),Ruler!G$27,IF(AND(All!$V180="P7",All!$AE180="RSS"),Ruler!G$28,IF(AND(All!$V180="P8",All!$AE180="RSS"),Ruler!G$29,IF(AND(All!$V180="P9",All!$AE180="RSS"),Ruler!G$30,0)))))))))))))))))))))))))))</f>
        <v>4</v>
      </c>
      <c r="BO180" s="325">
        <f>IF(AND(All!$V180="P1",All!$AE180="RDP"),Ruler!H$6,IF(AND(All!$V180="P2",All!$AE180="RDP"),Ruler!H$7,IF(AND(All!$V180="P3",All!$AE180="RDP"),Ruler!H$8,IF(AND(All!$V180="P4",All!$AE180="RDP"),Ruler!H$9,IF(AND(All!$V180="P5",All!$AE180="RDP"),Ruler!H$10,IF(AND(All!$V180="P6",All!$AE180="RDP"),Ruler!H$11,IF(AND(All!$V180="P7",All!$AE180="RDP"),Ruler!H$12,IF(AND(All!$V180="P8",All!$AE180="RDP"),Ruler!H$13,IF(AND(All!$V180="P9",All!$AE180="RDP"),Ruler!H$14,IF(AND(All!$V180="P1",All!$AE180="RMS"),Ruler!H$6,IF(AND(All!$V180="P2",All!$AE180="RMS"),Ruler!H$15,IF(AND(All!$V180="P3",All!$AE180="RMS"),Ruler!H$16,IF(AND(All!$V180="P4",All!$AE180="RMS"),Ruler!H$17,IF(AND(All!$V180="P5",All!$AE180="RMS"),Ruler!H$18,IF(AND(All!$V180="P6",All!$AE180="RMS"),Ruler!H$19,IF(AND(All!$V180="P7",All!$AE180="RMS"),Ruler!H$20,IF(AND(All!$V180="P8",All!$AE180="RMS"),Ruler!H$21,IF(AND(All!$V180="P9",All!$AE180="RMS"),Ruler!H$22,IF(AND(All!$V180="P1",All!$AE180="RSS"),Ruler!H$6,IF(AND(All!$V180="P2",All!$AE180="RSS"),Ruler!H$23,IF(AND(All!$V180="P3",All!$AE180="RSS"),Ruler!H$24,IF(AND(All!$V180="P4",All!$AE180="RSS"),Ruler!H$25,IF(AND(All!$V180="P5",All!$AE180="RSS"),Ruler!H$26,IF(AND(All!$V180="P6",All!$AE180="RSS"),Ruler!H$27,IF(AND(All!$V180="P7",All!$AE180="RSS"),Ruler!H$28,IF(AND(All!$V180="P8",All!$AE180="RSS"),Ruler!H$29,IF(AND(All!$V180="P9",All!$AE180="RSS"),Ruler!H$30,0)))))))))))))))))))))))))))</f>
        <v>4</v>
      </c>
      <c r="BP180" s="325">
        <f>IF(AND(All!$V180="P1",All!$AE180="RDP"),Ruler!I$6,IF(AND(All!$V180="P2",All!$AE180="RDP"),Ruler!I$7,IF(AND(All!$V180="P3",All!$AE180="RDP"),Ruler!I$8,IF(AND(All!$V180="P4",All!$AE180="RDP"),Ruler!I$9,IF(AND(All!$V180="P5",All!$AE180="RDP"),Ruler!I$10,IF(AND(All!$V180="P6",All!$AE180="RDP"),Ruler!I$11,IF(AND(All!$V180="P7",All!$AE180="RDP"),Ruler!I$12,IF(AND(All!$V180="P8",All!$AE180="RDP"),Ruler!I$13,IF(AND(All!$V180="P9",All!$AE180="RDP"),Ruler!I$14,IF(AND(All!$V180="P1",All!$AE180="RMS"),Ruler!I$6,IF(AND(All!$V180="P2",All!$AE180="RMS"),Ruler!I$15,IF(AND(All!$V180="P3",All!$AE180="RMS"),Ruler!I$16,IF(AND(All!$V180="P4",All!$AE180="RMS"),Ruler!I$17,IF(AND(All!$V180="P5",All!$AE180="RMS"),Ruler!I$18,IF(AND(All!$V180="P6",All!$AE180="RMS"),Ruler!I$19,IF(AND(All!$V180="P7",All!$AE180="RMS"),Ruler!I$20,IF(AND(All!$V180="P8",All!$AE180="RMS"),Ruler!I$21,IF(AND(All!$V180="P9",All!$AE180="RMS"),Ruler!I$22,IF(AND(All!$V180="P1",All!$AE180="RSS"),Ruler!I$6,IF(AND(All!$V180="P2",All!$AE180="RSS"),Ruler!I$23,IF(AND(All!$V180="P3",All!$AE180="RSS"),Ruler!I$24,IF(AND(All!$V180="P4",All!$AE180="RSS"),Ruler!I$25,IF(AND(All!$V180="P5",All!$AE180="RSS"),Ruler!I$26,IF(AND(All!$V180="P6",All!$AE180="RSS"),Ruler!I$27,IF(AND(All!$V180="P7",All!$AE180="RSS"),Ruler!I$28,IF(AND(All!$V180="P8",All!$AE180="RSS"),Ruler!I$29,IF(AND(All!$V180="P9",All!$AE180="RSS"),Ruler!I$30,0)))))))))))))))))))))))))))</f>
        <v>4</v>
      </c>
      <c r="BQ180" s="325">
        <f>IF(AND(All!$V180="P1",All!$AE180="RDP"),Ruler!J$6,IF(AND(All!$V180="P2",All!$AE180="RDP"),Ruler!J$7,IF(AND(All!$V180="P3",All!$AE180="RDP"),Ruler!J$8,IF(AND(All!$V180="P4",All!$AE180="RDP"),Ruler!J$9,IF(AND(All!$V180="P5",All!$AE180="RDP"),Ruler!J$10,IF(AND(All!$V180="P6",All!$AE180="RDP"),Ruler!J$11,IF(AND(All!$V180="P7",All!$AE180="RDP"),Ruler!J$12,IF(AND(All!$V180="P8",All!$AE180="RDP"),Ruler!J$13,IF(AND(All!$V180="P9",All!$AE180="RDP"),Ruler!J$14,IF(AND(All!$V180="P1",All!$AE180="RMS"),Ruler!J$6,IF(AND(All!$V180="P2",All!$AE180="RMS"),Ruler!J$15,IF(AND(All!$V180="P3",All!$AE180="RMS"),Ruler!J$16,IF(AND(All!$V180="P4",All!$AE180="RMS"),Ruler!J$17,IF(AND(All!$V180="P5",All!$AE180="RMS"),Ruler!J$18,IF(AND(All!$V180="P6",All!$AE180="RMS"),Ruler!J$19,IF(AND(All!$V180="P7",All!$AE180="RMS"),Ruler!J$20,IF(AND(All!$V180="P8",All!$AE180="RMS"),Ruler!J$21,IF(AND(All!$V180="P9",All!$AE180="RMS"),Ruler!J$22,IF(AND(All!$V180="P1",All!$AE180="RSS"),Ruler!J$6,IF(AND(All!$V180="P2",All!$AE180="RSS"),Ruler!J$23,IF(AND(All!$V180="P3",All!$AE180="RSS"),Ruler!J$24,IF(AND(All!$V180="P4",All!$AE180="RSS"),Ruler!J$25,IF(AND(All!$V180="P5",All!$AE180="RSS"),Ruler!J$26,IF(AND(All!$V180="P6",All!$AE180="RSS"),Ruler!J$27,IF(AND(All!$V180="P7",All!$AE180="RSS"),Ruler!J$28,IF(AND(All!$V180="P8",All!$AE180="RSS"),Ruler!J$29,IF(AND(All!$V180="P9",All!$AE180="RSS"),Ruler!J$30,0)))))))))))))))))))))))))))</f>
        <v>3</v>
      </c>
      <c r="BR180" s="325">
        <f>IF(AND(All!$V180="P1",All!$AE180="RDP"),Ruler!K$6,IF(AND(All!$V180="P2",All!$AE180="RDP"),Ruler!K$7,IF(AND(All!$V180="P3",All!$AE180="RDP"),Ruler!K$8,IF(AND(All!$V180="P4",All!$AE180="RDP"),Ruler!K$9,IF(AND(All!$V180="P5",All!$AE180="RDP"),Ruler!K$10,IF(AND(All!$V180="P6",All!$AE180="RDP"),Ruler!K$11,IF(AND(All!$V180="P7",All!$AE180="RDP"),Ruler!K$12,IF(AND(All!$V180="P8",All!$AE180="RDP"),Ruler!K$13,IF(AND(All!$V180="P9",All!$AE180="RDP"),Ruler!K$14,IF(AND(All!$V180="P1",All!$AE180="RMS"),Ruler!K$6,IF(AND(All!$V180="P2",All!$AE180="RMS"),Ruler!K$15,IF(AND(All!$V180="P3",All!$AE180="RMS"),Ruler!K$16,IF(AND(All!$V180="P4",All!$AE180="RMS"),Ruler!K$17,IF(AND(All!$V180="P5",All!$AE180="RMS"),Ruler!K$18,IF(AND(All!$V180="P6",All!$AE180="RMS"),Ruler!K$19,IF(AND(All!$V180="P7",All!$AE180="RMS"),Ruler!K$20,IF(AND(All!$V180="P8",All!$AE180="RMS"),Ruler!K$21,IF(AND(All!$V180="P9",All!$AE180="RMS"),Ruler!K$22,IF(AND(All!$V180="P1",All!$AE180="RSS"),Ruler!K$6,IF(AND(All!$V180="P2",All!$AE180="RSS"),Ruler!K$23,IF(AND(All!$V180="P3",All!$AE180="RSS"),Ruler!K$24,IF(AND(All!$V180="P4",All!$AE180="RSS"),Ruler!K$25,IF(AND(All!$V180="P5",All!$AE180="RSS"),Ruler!K$26,IF(AND(All!$V180="P6",All!$AE180="RSS"),Ruler!K$27,IF(AND(All!$V180="P7",All!$AE180="RSS"),Ruler!K$28,IF(AND(All!$V180="P8",All!$AE180="RSS"),Ruler!K$29,IF(AND(All!$V180="P9",All!$AE180="RSS"),Ruler!K$30,0)))))))))))))))))))))))))))</f>
        <v>5</v>
      </c>
      <c r="BS180" s="325">
        <f>IF(AND(All!$V180="P1",All!$AE180="RDP"),Ruler!L$6,IF(AND(All!$V180="P2",All!$AE180="RDP"),Ruler!L$7,IF(AND(All!$V180="P3",All!$AE180="RDP"),Ruler!L$8,IF(AND(All!$V180="P4",All!$AE180="RDP"),Ruler!L$9,IF(AND(All!$V180="P5",All!$AE180="RDP"),Ruler!L$10,IF(AND(All!$V180="P6",All!$AE180="RDP"),Ruler!L$11,IF(AND(All!$V180="P7",All!$AE180="RDP"),Ruler!L$12,IF(AND(All!$V180="P8",All!$AE180="RDP"),Ruler!L$13,IF(AND(All!$V180="P9",All!$AE180="RDP"),Ruler!L$14,IF(AND(All!$V180="P1",All!$AE180="RMS"),Ruler!L$6,IF(AND(All!$V180="P2",All!$AE180="RMS"),Ruler!L$15,IF(AND(All!$V180="P3",All!$AE180="RMS"),Ruler!L$16,IF(AND(All!$V180="P4",All!$AE180="RMS"),Ruler!L$17,IF(AND(All!$V180="P5",All!$AE180="RMS"),Ruler!L$18,IF(AND(All!$V180="P6",All!$AE180="RMS"),Ruler!L$19,IF(AND(All!$V180="P7",All!$AE180="RMS"),Ruler!L$20,IF(AND(All!$V180="P8",All!$AE180="RMS"),Ruler!L$21,IF(AND(All!$V180="P9",All!$AE180="RMS"),Ruler!L$22,IF(AND(All!$V180="P1",All!$AE180="RSS"),Ruler!L$6,IF(AND(All!$V180="P2",All!$AE180="RSS"),Ruler!L$23,IF(AND(All!$V180="P3",All!$AE180="RSS"),Ruler!L$24,IF(AND(All!$V180="P4",All!$AE180="RSS"),Ruler!L$25,IF(AND(All!$V180="P5",All!$AE180="RSS"),Ruler!L$26,IF(AND(All!$V180="P6",All!$AE180="RSS"),Ruler!L$27,IF(AND(All!$V180="P7",All!$AE180="RSS"),Ruler!L$28,IF(AND(All!$V180="P8",All!$AE180="RSS"),Ruler!L$29,IF(AND(All!$V180="P9",All!$AE180="RSS"),Ruler!L$30,0)))))))))))))))))))))))))))</f>
        <v>3</v>
      </c>
      <c r="BT180" s="325">
        <f>IF(AND(All!$V180="P1",All!$AE180="RDP"),Ruler!M$6,IF(AND(All!$V180="P2",All!$AE180="RDP"),Ruler!M$7,IF(AND(All!$V180="P3",All!$AE180="RDP"),Ruler!M$8,IF(AND(All!$V180="P4",All!$AE180="RDP"),Ruler!M$9,IF(AND(All!$V180="P5",All!$AE180="RDP"),Ruler!M$10,IF(AND(All!$V180="P6",All!$AE180="RDP"),Ruler!M$11,IF(AND(All!$V180="P7",All!$AE180="RDP"),Ruler!M$12,IF(AND(All!$V180="P8",All!$AE180="RDP"),Ruler!M$13,IF(AND(All!$V180="P9",All!$AE180="RDP"),Ruler!M$14,IF(AND(All!$V180="P1",All!$AE180="RMS"),Ruler!M$6,IF(AND(All!$V180="P2",All!$AE180="RMS"),Ruler!M$15,IF(AND(All!$V180="P3",All!$AE180="RMS"),Ruler!M$16,IF(AND(All!$V180="P4",All!$AE180="RMS"),Ruler!M$17,IF(AND(All!$V180="P5",All!$AE180="RMS"),Ruler!M$18,IF(AND(All!$V180="P6",All!$AE180="RMS"),Ruler!M$19,IF(AND(All!$V180="P7",All!$AE180="RMS"),Ruler!M$20,IF(AND(All!$V180="P8",All!$AE180="RMS"),Ruler!M$21,IF(AND(All!$V180="P9",All!$AE180="RMS"),Ruler!M$22,IF(AND(All!$V180="P1",All!$AE180="RSS"),Ruler!M$6,IF(AND(All!$V180="P2",All!$AE180="RSS"),Ruler!M$23,IF(AND(All!$V180="P3",All!$AE180="RSS"),Ruler!M$24,IF(AND(All!$V180="P4",All!$AE180="RSS"),Ruler!M$25,IF(AND(All!$V180="P5",All!$AE180="RSS"),Ruler!M$26,IF(AND(All!$V180="P6",All!$AE180="RSS"),Ruler!M$27,IF(AND(All!$V180="P7",All!$AE180="RSS"),Ruler!M$28,IF(AND(All!$V180="P8",All!$AE180="RSS"),Ruler!M$29,IF(AND(All!$V180="P9",All!$AE180="RSS"),Ruler!M$30,0)))))))))))))))))))))))))))</f>
        <v>3</v>
      </c>
      <c r="BU180" s="325">
        <f>IF(AND(All!$V180="P1",All!$AE180="RDP"),Ruler!N$6,IF(AND(All!$V180="P2",All!$AE180="RDP"),Ruler!N$7,IF(AND(All!$V180="P3",All!$AE180="RDP"),Ruler!N$8,IF(AND(All!$V180="P4",All!$AE180="RDP"),Ruler!N$9,IF(AND(All!$V180="P5",All!$AE180="RDP"),Ruler!N$10,IF(AND(All!$V180="P6",All!$AE180="RDP"),Ruler!N$11,IF(AND(All!$V180="P7",All!$AE180="RDP"),Ruler!N$12,IF(AND(All!$V180="P8",All!$AE180="RDP"),Ruler!N$13,IF(AND(All!$V180="P9",All!$AE180="RDP"),Ruler!N$14,IF(AND(All!$V180="P1",All!$AE180="RMS"),Ruler!N$6,IF(AND(All!$V180="P2",All!$AE180="RMS"),Ruler!N$15,IF(AND(All!$V180="P3",All!$AE180="RMS"),Ruler!N$16,IF(AND(All!$V180="P4",All!$AE180="RMS"),Ruler!N$17,IF(AND(All!$V180="P5",All!$AE180="RMS"),Ruler!N$18,IF(AND(All!$V180="P6",All!$AE180="RMS"),Ruler!N$19,IF(AND(All!$V180="P7",All!$AE180="RMS"),Ruler!N$20,IF(AND(All!$V180="P8",All!$AE180="RMS"),Ruler!N$21,IF(AND(All!$V180="P9",All!$AE180="RMS"),Ruler!N$22,IF(AND(All!$V180="P1",All!$AE180="RSS"),Ruler!N$6,IF(AND(All!$V180="P2",All!$AE180="RSS"),Ruler!N$23,IF(AND(All!$V180="P3",All!$AE180="RSS"),Ruler!N$24,IF(AND(All!$V180="P4",All!$AE180="RSS"),Ruler!N$25,IF(AND(All!$V180="P5",All!$AE180="RSS"),Ruler!N$26,IF(AND(All!$V180="P6",All!$AE180="RSS"),Ruler!N$27,IF(AND(All!$V180="P7",All!$AE180="RSS"),Ruler!N$28,IF(AND(All!$V180="P8",All!$AE180="RSS"),Ruler!N$29,IF(AND(All!$V180="P9",All!$AE180="RSS"),Ruler!N$30,0)))))))))))))))))))))))))))</f>
        <v>3</v>
      </c>
      <c r="BV180" s="325">
        <f>IF(AND(All!$V180="P1",All!$AE180="RDP"),Ruler!O$6,IF(AND(All!$V180="P2",All!$AE180="RDP"),Ruler!O$7,IF(AND(All!$V180="P3",All!$AE180="RDP"),Ruler!O$8,IF(AND(All!$V180="P4",All!$AE180="RDP"),Ruler!O$9,IF(AND(All!$V180="P5",All!$AE180="RDP"),Ruler!O$10,IF(AND(All!$V180="P6",All!$AE180="RDP"),Ruler!O$11,IF(AND(All!$V180="P7",All!$AE180="RDP"),Ruler!O$12,IF(AND(All!$V180="P8",All!$AE180="RDP"),Ruler!O$13,IF(AND(All!$V180="P9",All!$AE180="RDP"),Ruler!O$14,IF(AND(All!$V180="P1",All!$AE180="RMS"),Ruler!O$6,IF(AND(All!$V180="P2",All!$AE180="RMS"),Ruler!O$15,IF(AND(All!$V180="P3",All!$AE180="RMS"),Ruler!O$16,IF(AND(All!$V180="P4",All!$AE180="RMS"),Ruler!O$17,IF(AND(All!$V180="P5",All!$AE180="RMS"),Ruler!O$18,IF(AND(All!$V180="P6",All!$AE180="RMS"),Ruler!O$19,IF(AND(All!$V180="P7",All!$AE180="RMS"),Ruler!O$20,IF(AND(All!$V180="P8",All!$AE180="RMS"),Ruler!O$21,IF(AND(All!$V180="P9",All!$AE180="RMS"),Ruler!O$22,IF(AND(All!$V180="P1",All!$AE180="RSS"),Ruler!O$6,IF(AND(All!$V180="P2",All!$AE180="RSS"),Ruler!O$23,IF(AND(All!$V180="P3",All!$AE180="RSS"),Ruler!O$24,IF(AND(All!$V180="P4",All!$AE180="RSS"),Ruler!O$25,IF(AND(All!$V180="P5",All!$AE180="RSS"),Ruler!O$26,IF(AND(All!$V180="P6",All!$AE180="RSS"),Ruler!O$27,IF(AND(All!$V180="P7",All!$AE180="RSS"),Ruler!O$28,IF(AND(All!$V180="P8",All!$AE180="RSS"),Ruler!O$29,IF(AND(All!$V180="P9",All!$AE180="RSS"),Ruler!O$30,0)))))))))))))))))))))))))))</f>
        <v>5</v>
      </c>
      <c r="BW180" s="325">
        <f>IF(AND(All!$V180="P1",All!$AE180="RDP"),Ruler!P$6,IF(AND(All!$V180="P2",All!$AE180="RDP"),Ruler!P$7,IF(AND(All!$V180="P3",All!$AE180="RDP"),Ruler!P$8,IF(AND(All!$V180="P4",All!$AE180="RDP"),Ruler!P$9,IF(AND(All!$V180="P5",All!$AE180="RDP"),Ruler!P$10,IF(AND(All!$V180="P6",All!$AE180="RDP"),Ruler!P$11,IF(AND(All!$V180="P7",All!$AE180="RDP"),Ruler!P$12,IF(AND(All!$V180="P8",All!$AE180="RDP"),Ruler!P$13,IF(AND(All!$V180="P9",All!$AE180="RDP"),Ruler!P$14,IF(AND(All!$V180="P1",All!$AE180="RMS"),Ruler!P$6,IF(AND(All!$V180="P2",All!$AE180="RMS"),Ruler!P$15,IF(AND(All!$V180="P3",All!$AE180="RMS"),Ruler!P$16,IF(AND(All!$V180="P4",All!$AE180="RMS"),Ruler!P$17,IF(AND(All!$V180="P5",All!$AE180="RMS"),Ruler!P$18,IF(AND(All!$V180="P6",All!$AE180="RMS"),Ruler!P$19,IF(AND(All!$V180="P7",All!$AE180="RMS"),Ruler!P$20,IF(AND(All!$V180="P8",All!$AE180="RMS"),Ruler!P$21,IF(AND(All!$V180="P9",All!$AE180="RMS"),Ruler!P$22,IF(AND(All!$V180="P1",All!$AE180="RSS"),Ruler!P$6,IF(AND(All!$V180="P2",All!$AE180="RSS"),Ruler!P$23,IF(AND(All!$V180="P3",All!$AE180="RSS"),Ruler!P$24,IF(AND(All!$V180="P4",All!$AE180="RSS"),Ruler!P$25,IF(AND(All!$V180="P5",All!$AE180="RSS"),Ruler!P$26,IF(AND(All!$V180="P6",All!$AE180="RSS"),Ruler!P$27,IF(AND(All!$V180="P7",All!$AE180="RSS"),Ruler!P$28,IF(AND(All!$V180="P8",All!$AE180="RSS"),Ruler!P$29,IF(AND(All!$V180="P9",All!$AE180="RSS"),Ruler!P$30,0)))))))))))))))))))))))))))</f>
        <v>4</v>
      </c>
      <c r="BX180" s="325">
        <f>IF(AND(All!$V180="P1",All!$AE180="RDP"),Ruler!Q$6,IF(AND(All!$V180="P2",All!$AE180="RDP"),Ruler!Q$7,IF(AND(All!$V180="P3",All!$AE180="RDP"),Ruler!Q$8,IF(AND(All!$V180="P4",All!$AE180="RDP"),Ruler!Q$9,IF(AND(All!$V180="P5",All!$AE180="RDP"),Ruler!Q$10,IF(AND(All!$V180="P6",All!$AE180="RDP"),Ruler!Q$11,IF(AND(All!$V180="P7",All!$AE180="RDP"),Ruler!Q$12,IF(AND(All!$V180="P8",All!$AE180="RDP"),Ruler!Q$13,IF(AND(All!$V180="P9",All!$AE180="RDP"),Ruler!Q$14,IF(AND(All!$V180="P1",All!$AE180="RMS"),Ruler!Q$6,IF(AND(All!$V180="P2",All!$AE180="RMS"),Ruler!Q$15,IF(AND(All!$V180="P3",All!$AE180="RMS"),Ruler!Q$16,IF(AND(All!$V180="P4",All!$AE180="RMS"),Ruler!Q$17,IF(AND(All!$V180="P5",All!$AE180="RMS"),Ruler!Q$18,IF(AND(All!$V180="P6",All!$AE180="RMS"),Ruler!Q$19,IF(AND(All!$V180="P7",All!$AE180="RMS"),Ruler!Q$20,IF(AND(All!$V180="P8",All!$AE180="RMS"),Ruler!Q$21,IF(AND(All!$V180="P9",All!$AE180="RMS"),Ruler!Q$22,IF(AND(All!$V180="P1",All!$AE180="RSS"),Ruler!Q$6,IF(AND(All!$V180="P2",All!$AE180="RSS"),Ruler!Q$23,IF(AND(All!$V180="P3",All!$AE180="RSS"),Ruler!Q$24,IF(AND(All!$V180="P4",All!$AE180="RSS"),Ruler!Q$25,IF(AND(All!$V180="P5",All!$AE180="RSS"),Ruler!Q$26,IF(AND(All!$V180="P6",All!$AE180="RSS"),Ruler!Q$27,IF(AND(All!$V180="P7",All!$AE180="RSS"),Ruler!Q$28,IF(AND(All!$V180="P8",All!$AE180="RSS"),Ruler!Q$29,IF(AND(All!$V180="P9",All!$AE180="RSS"),Ruler!Q$30,0)))))))))))))))))))))))))))</f>
        <v>3</v>
      </c>
      <c r="BY180" s="325">
        <f>IF(AND(All!$V180="P1",All!$AE180="RDP"),Ruler!R$6,IF(AND(All!$V180="P2",All!$AE180="RDP"),Ruler!R$7,IF(AND(All!$V180="P3",All!$AE180="RDP"),Ruler!R$8,IF(AND(All!$V180="P4",All!$AE180="RDP"),Ruler!R$9,IF(AND(All!$V180="P5",All!$AE180="RDP"),Ruler!R$10,IF(AND(All!$V180="P6",All!$AE180="RDP"),Ruler!R$11,IF(AND(All!$V180="P7",All!$AE180="RDP"),Ruler!R$12,IF(AND(All!$V180="P8",All!$AE180="RDP"),Ruler!R$13,IF(AND(All!$V180="P9",All!$AE180="RDP"),Ruler!R$14,IF(AND(All!$V180="P1",All!$AE180="RMS"),Ruler!R$6,IF(AND(All!$V180="P2",All!$AE180="RMS"),Ruler!R$15,IF(AND(All!$V180="P3",All!$AE180="RMS"),Ruler!R$16,IF(AND(All!$V180="P4",All!$AE180="RMS"),Ruler!R$17,IF(AND(All!$V180="P5",All!$AE180="RMS"),Ruler!R$18,IF(AND(All!$V180="P6",All!$AE180="RMS"),Ruler!R$19,IF(AND(All!$V180="P7",All!$AE180="RMS"),Ruler!R$20,IF(AND(All!$V180="P8",All!$AE180="RMS"),Ruler!R$21,IF(AND(All!$V180="P9",All!$AE180="RMS"),Ruler!R$22,IF(AND(All!$V180="P1",All!$AE180="RSS"),Ruler!R$6,IF(AND(All!$V180="P2",All!$AE180="RSS"),Ruler!R$23,IF(AND(All!$V180="P3",All!$AE180="RSS"),Ruler!R$24,IF(AND(All!$V180="P4",All!$AE180="RSS"),Ruler!R$25,IF(AND(All!$V180="P5",All!$AE180="RSS"),Ruler!R$26,IF(AND(All!$V180="P6",All!$AE180="RSS"),Ruler!R$27,IF(AND(All!$V180="P7",All!$AE180="RSS"),Ruler!R$28,IF(AND(All!$V180="P8",All!$AE180="RSS"),Ruler!R$29,IF(AND(All!$V180="P9",All!$AE180="RSS"),Ruler!R$30,0)))))))))))))))))))))))))))</f>
        <v>4</v>
      </c>
      <c r="BZ180" s="325">
        <f>IF(AND(All!$V180="P1",All!$AE180="RDP"),Ruler!S$6,IF(AND(All!$V180="P2",All!$AE180="RDP"),Ruler!S$7,IF(AND(All!$V180="P3",All!$AE180="RDP"),Ruler!S$8,IF(AND(All!$V180="P4",All!$AE180="RDP"),Ruler!S$9,IF(AND(All!$V180="P5",All!$AE180="RDP"),Ruler!S$10,IF(AND(All!$V180="P6",All!$AE180="RDP"),Ruler!S$11,IF(AND(All!$V180="P7",All!$AE180="RDP"),Ruler!S$12,IF(AND(All!$V180="P8",All!$AE180="RDP"),Ruler!S$13,IF(AND(All!$V180="P9",All!$AE180="RDP"),Ruler!S$14,IF(AND(All!$V180="P1",All!$AE180="RMS"),Ruler!S$6,IF(AND(All!$V180="P2",All!$AE180="RMS"),Ruler!S$15,IF(AND(All!$V180="P3",All!$AE180="RMS"),Ruler!S$16,IF(AND(All!$V180="P4",All!$AE180="RMS"),Ruler!S$17,IF(AND(All!$V180="P5",All!$AE180="RMS"),Ruler!S$18,IF(AND(All!$V180="P6",All!$AE180="RMS"),Ruler!S$19,IF(AND(All!$V180="P7",All!$AE180="RMS"),Ruler!S$20,IF(AND(All!$V180="P8",All!$AE180="RMS"),Ruler!S$21,IF(AND(All!$V180="P9",All!$AE180="RMS"),Ruler!S$22,IF(AND(All!$V180="P1",All!$AE180="RSS"),Ruler!S$6,IF(AND(All!$V180="P2",All!$AE180="RSS"),Ruler!S$23,IF(AND(All!$V180="P3",All!$AE180="RSS"),Ruler!S$24,IF(AND(All!$V180="P4",All!$AE180="RSS"),Ruler!S$25,IF(AND(All!$V180="P5",All!$AE180="RSS"),Ruler!S$26,IF(AND(All!$V180="P6",All!$AE180="RSS"),Ruler!S$27,IF(AND(All!$V180="P7",All!$AE180="RSS"),Ruler!S$28,IF(AND(All!$V180="P8",All!$AE180="RSS"),Ruler!S$29,IF(AND(All!$V180="P9",All!$AE180="RSS"),Ruler!S$30,0)))))))))))))))))))))))))))</f>
        <v>3</v>
      </c>
      <c r="CA180" s="325">
        <f>IF(AND(All!$V180="P1",All!$AE180="RDP"),Ruler!T$6,IF(AND(All!$V180="P2",All!$AE180="RDP"),Ruler!T$7,IF(AND(All!$V180="P3",All!$AE180="RDP"),Ruler!T$8,IF(AND(All!$V180="P4",All!$AE180="RDP"),Ruler!T$9,IF(AND(All!$V180="P5",All!$AE180="RDP"),Ruler!T$10,IF(AND(All!$V180="P6",All!$AE180="RDP"),Ruler!T$11,IF(AND(All!$V180="P7",All!$AE180="RDP"),Ruler!T$12,IF(AND(All!$V180="P8",All!$AE180="RDP"),Ruler!T$13,IF(AND(All!$V180="P9",All!$AE180="RDP"),Ruler!T$14,IF(AND(All!$V180="P1",All!$AE180="RMS"),Ruler!T$6,IF(AND(All!$V180="P2",All!$AE180="RMS"),Ruler!T$15,IF(AND(All!$V180="P3",All!$AE180="RMS"),Ruler!T$16,IF(AND(All!$V180="P4",All!$AE180="RMS"),Ruler!T$17,IF(AND(All!$V180="P5",All!$AE180="RMS"),Ruler!T$18,IF(AND(All!$V180="P6",All!$AE180="RMS"),Ruler!T$19,IF(AND(All!$V180="P7",All!$AE180="RMS"),Ruler!T$20,IF(AND(All!$V180="P8",All!$AE180="RMS"),Ruler!T$21,IF(AND(All!$V180="P9",All!$AE180="RMS"),Ruler!T$22,IF(AND(All!$V180="P1",All!$AE180="RSS"),Ruler!T$6,IF(AND(All!$V180="P2",All!$AE180="RSS"),Ruler!T$23,IF(AND(All!$V180="P3",All!$AE180="RSS"),Ruler!T$24,IF(AND(All!$V180="P4",All!$AE180="RSS"),Ruler!T$25,IF(AND(All!$V180="P5",All!$AE180="RSS"),Ruler!T$26,IF(AND(All!$V180="P6",All!$AE180="RSS"),Ruler!T$27,IF(AND(All!$V180="P7",All!$AE180="RSS"),Ruler!T$28,IF(AND(All!$V180="P8",All!$AE180="RSS"),Ruler!T$29,IF(AND(All!$V180="P9",All!$AE180="RSS"),Ruler!T$30,0)))))))))))))))))))))))))))</f>
        <v>3</v>
      </c>
      <c r="CB180" s="325">
        <f>IF(AND(All!$V180="P1",All!$AE180="RDP"),Ruler!U$6,IF(AND(All!$V180="P2",All!$AE180="RDP"),Ruler!U$7,IF(AND(All!$V180="P3",All!$AE180="RDP"),Ruler!U$8,IF(AND(All!$V180="P4",All!$AE180="RDP"),Ruler!U$9,IF(AND(All!$V180="P5",All!$AE180="RDP"),Ruler!U$10,IF(AND(All!$V180="P6",All!$AE180="RDP"),Ruler!U$11,IF(AND(All!$V180="P7",All!$AE180="RDP"),Ruler!U$12,IF(AND(All!$V180="P8",All!$AE180="RDP"),Ruler!U$13,IF(AND(All!$V180="P9",All!$AE180="RDP"),Ruler!U$14,IF(AND(All!$V180="P1",All!$AE180="RMS"),Ruler!U$6,IF(AND(All!$V180="P2",All!$AE180="RMS"),Ruler!U$15,IF(AND(All!$V180="P3",All!$AE180="RMS"),Ruler!U$16,IF(AND(All!$V180="P4",All!$AE180="RMS"),Ruler!U$17,IF(AND(All!$V180="P5",All!$AE180="RMS"),Ruler!U$18,IF(AND(All!$V180="P6",All!$AE180="RMS"),Ruler!U$19,IF(AND(All!$V180="P7",All!$AE180="RMS"),Ruler!U$20,IF(AND(All!$V180="P8",All!$AE180="RMS"),Ruler!U$21,IF(AND(All!$V180="P9",All!$AE180="RMS"),Ruler!U$22,IF(AND(All!$V180="P1",All!$AE180="RSS"),Ruler!U$6,IF(AND(All!$V180="P2",All!$AE180="RSS"),Ruler!U$23,IF(AND(All!$V180="P3",All!$AE180="RSS"),Ruler!U$24,IF(AND(All!$V180="P4",All!$AE180="RSS"),Ruler!U$25,IF(AND(All!$V180="P5",All!$AE180="RSS"),Ruler!U$26,IF(AND(All!$V180="P6",All!$AE180="RSS"),Ruler!U$27,IF(AND(All!$V180="P7",All!$AE180="RSS"),Ruler!U$28,IF(AND(All!$V180="P8",All!$AE180="RSS"),Ruler!U$29,IF(AND(All!$V180="P9",All!$AE180="RSS"),Ruler!U$30,0)))))))))))))))))))))))))))</f>
        <v>3</v>
      </c>
      <c r="CC180" s="325">
        <f>IF(AND(All!$V180="P1",All!$AE180="RDP"),Ruler!V$6,IF(AND(All!$V180="P2",All!$AE180="RDP"),Ruler!V$7,IF(AND(All!$V180="P3",All!$AE180="RDP"),Ruler!V$8,IF(AND(All!$V180="P4",All!$AE180="RDP"),Ruler!V$9,IF(AND(All!$V180="P5",All!$AE180="RDP"),Ruler!V$10,IF(AND(All!$V180="P6",All!$AE180="RDP"),Ruler!V$11,IF(AND(All!$V180="P7",All!$AE180="RDP"),Ruler!V$12,IF(AND(All!$V180="P8",All!$AE180="RDP"),Ruler!V$13,IF(AND(All!$V180="P9",All!$AE180="RDP"),Ruler!V$14,IF(AND(All!$V180="P1",All!$AE180="RMS"),Ruler!V$6,IF(AND(All!$V180="P2",All!$AE180="RMS"),Ruler!V$15,IF(AND(All!$V180="P3",All!$AE180="RMS"),Ruler!V$16,IF(AND(All!$V180="P4",All!$AE180="RMS"),Ruler!V$17,IF(AND(All!$V180="P5",All!$AE180="RMS"),Ruler!V$18,IF(AND(All!$V180="P6",All!$AE180="RMS"),Ruler!V$19,IF(AND(All!$V180="P7",All!$AE180="RMS"),Ruler!V$20,IF(AND(All!$V180="P8",All!$AE180="RMS"),Ruler!V$21,IF(AND(All!$V180="P9",All!$AE180="RMS"),Ruler!V$22,IF(AND(All!$V180="P1",All!$AE180="RSS"),Ruler!V$6,IF(AND(All!$V180="P2",All!$AE180="RSS"),Ruler!V$23,IF(AND(All!$V180="P3",All!$AE180="RSS"),Ruler!V$24,IF(AND(All!$V180="P4",All!$AE180="RSS"),Ruler!V$25,IF(AND(All!$V180="P5",All!$AE180="RSS"),Ruler!V$26,IF(AND(All!$V180="P6",All!$AE180="RSS"),Ruler!V$27,IF(AND(All!$V180="P7",All!$AE180="RSS"),Ruler!V$28,IF(AND(All!$V180="P8",All!$AE180="RSS"),Ruler!V$29,IF(AND(All!$V180="P9",All!$AE180="RSS"),Ruler!V$30,0)))))))))))))))))))))))))))</f>
        <v>3</v>
      </c>
      <c r="CD180" s="325">
        <f>IF(AND(All!$V180="P1",All!$AE180="RDP"),Ruler!W$6,IF(AND(All!$V180="P2",All!$AE180="RDP"),Ruler!W$7,IF(AND(All!$V180="P3",All!$AE180="RDP"),Ruler!W$8,IF(AND(All!$V180="P4",All!$AE180="RDP"),Ruler!W$9,IF(AND(All!$V180="P5",All!$AE180="RDP"),Ruler!W$10,IF(AND(All!$V180="P6",All!$AE180="RDP"),Ruler!W$11,IF(AND(All!$V180="P7",All!$AE180="RDP"),Ruler!W$12,IF(AND(All!$V180="P8",All!$AE180="RDP"),Ruler!W$13,IF(AND(All!$V180="P9",All!$AE180="RDP"),Ruler!W$14,IF(AND(All!$V180="P1",All!$AE180="RMS"),Ruler!W$6,IF(AND(All!$V180="P2",All!$AE180="RMS"),Ruler!W$15,IF(AND(All!$V180="P3",All!$AE180="RMS"),Ruler!W$16,IF(AND(All!$V180="P4",All!$AE180="RMS"),Ruler!W$17,IF(AND(All!$V180="P5",All!$AE180="RMS"),Ruler!W$18,IF(AND(All!$V180="P6",All!$AE180="RMS"),Ruler!W$19,IF(AND(All!$V180="P7",All!$AE180="RMS"),Ruler!W$20,IF(AND(All!$V180="P8",All!$AE180="RMS"),Ruler!W$21,IF(AND(All!$V180="P9",All!$AE180="RMS"),Ruler!W$22,IF(AND(All!$V180="P1",All!$AE180="RSS"),Ruler!W$6,IF(AND(All!$V180="P2",All!$AE180="RSS"),Ruler!W$23,IF(AND(All!$V180="P3",All!$AE180="RSS"),Ruler!W$24,IF(AND(All!$V180="P4",All!$AE180="RSS"),Ruler!W$25,IF(AND(All!$V180="P5",All!$AE180="RSS"),Ruler!W$26,IF(AND(All!$V180="P6",All!$AE180="RSS"),Ruler!W$27,IF(AND(All!$V180="P7",All!$AE180="RSS"),Ruler!W$28,IF(AND(All!$V180="P8",All!$AE180="RSS"),Ruler!W$29,IF(AND(All!$V180="P9",All!$AE180="RSS"),Ruler!W$30,0)))))))))))))))))))))))))))</f>
        <v>3</v>
      </c>
      <c r="CE180" s="325">
        <f>IF(AND(All!$V180="P1",All!$AE180="RDP"),Ruler!X$6,IF(AND(All!$V180="P2",All!$AE180="RDP"),Ruler!X$7,IF(AND(All!$V180="P3",All!$AE180="RDP"),Ruler!X$8,IF(AND(All!$V180="P4",All!$AE180="RDP"),Ruler!X$9,IF(AND(All!$V180="P5",All!$AE180="RDP"),Ruler!X$10,IF(AND(All!$V180="P6",All!$AE180="RDP"),Ruler!X$11,IF(AND(All!$V180="P7",All!$AE180="RDP"),Ruler!X$12,IF(AND(All!$V180="P8",All!$AE180="RDP"),Ruler!X$13,IF(AND(All!$V180="P9",All!$AE180="RDP"),Ruler!X$14,IF(AND(All!$V180="P1",All!$AE180="RMS"),Ruler!X$6,IF(AND(All!$V180="P2",All!$AE180="RMS"),Ruler!X$15,IF(AND(All!$V180="P3",All!$AE180="RMS"),Ruler!X$16,IF(AND(All!$V180="P4",All!$AE180="RMS"),Ruler!X$17,IF(AND(All!$V180="P5",All!$AE180="RMS"),Ruler!X$18,IF(AND(All!$V180="P6",All!$AE180="RMS"),Ruler!X$19,IF(AND(All!$V180="P7",All!$AE180="RMS"),Ruler!X$20,IF(AND(All!$V180="P8",All!$AE180="RMS"),Ruler!X$21,IF(AND(All!$V180="P9",All!$AE180="RMS"),Ruler!X$22,IF(AND(All!$V180="P1",All!$AE180="RSS"),Ruler!X$6,IF(AND(All!$V180="P2",All!$AE180="RSS"),Ruler!X$23,IF(AND(All!$V180="P3",All!$AE180="RSS"),Ruler!X$24,IF(AND(All!$V180="P4",All!$AE180="RSS"),Ruler!X$25,IF(AND(All!$V180="P5",All!$AE180="RSS"),Ruler!X$26,IF(AND(All!$V180="P6",All!$AE180="RSS"),Ruler!X$27,IF(AND(All!$V180="P7",All!$AE180="RSS"),Ruler!X$28,IF(AND(All!$V180="P8",All!$AE180="RSS"),Ruler!X$29,IF(AND(All!$V180="P9",All!$AE180="RSS"),Ruler!X$30,0)))))))))))))))))))))))))))</f>
        <v>3</v>
      </c>
      <c r="CF180" s="325">
        <f>IF(AND(All!$V180="P1",All!$AE180="RDP"),Ruler!Y$6,IF(AND(All!$V180="P2",All!$AE180="RDP"),Ruler!Y$7,IF(AND(All!$V180="P3",All!$AE180="RDP"),Ruler!Y$8,IF(AND(All!$V180="P4",All!$AE180="RDP"),Ruler!Y$9,IF(AND(All!$V180="P5",All!$AE180="RDP"),Ruler!Y$10,IF(AND(All!$V180="P6",All!$AE180="RDP"),Ruler!Y$11,IF(AND(All!$V180="P7",All!$AE180="RDP"),Ruler!Y$12,IF(AND(All!$V180="P8",All!$AE180="RDP"),Ruler!Y$13,IF(AND(All!$V180="P9",All!$AE180="RDP"),Ruler!Y$14,IF(AND(All!$V180="P1",All!$AE180="RMS"),Ruler!Y$6,IF(AND(All!$V180="P2",All!$AE180="RMS"),Ruler!Y$15,IF(AND(All!$V180="P3",All!$AE180="RMS"),Ruler!Y$16,IF(AND(All!$V180="P4",All!$AE180="RMS"),Ruler!Y$17,IF(AND(All!$V180="P5",All!$AE180="RMS"),Ruler!Y$18,IF(AND(All!$V180="P6",All!$AE180="RMS"),Ruler!Y$19,IF(AND(All!$V180="P7",All!$AE180="RMS"),Ruler!Y$20,IF(AND(All!$V180="P8",All!$AE180="RMS"),Ruler!Y$21,IF(AND(All!$V180="P9",All!$AE180="RMS"),Ruler!Y$22,IF(AND(All!$V180="P1",All!$AE180="RSS"),Ruler!Y$6,IF(AND(All!$V180="P2",All!$AE180="RSS"),Ruler!Y$23,IF(AND(All!$V180="P3",All!$AE180="RSS"),Ruler!Y$24,IF(AND(All!$V180="P4",All!$AE180="RSS"),Ruler!Y$25,IF(AND(All!$V180="P5",All!$AE180="RSS"),Ruler!Y$26,IF(AND(All!$V180="P6",All!$AE180="RSS"),Ruler!Y$27,IF(AND(All!$V180="P7",All!$AE180="RSS"),Ruler!Y$28,IF(AND(All!$V180="P8",All!$AE180="RSS"),Ruler!Y$29,IF(AND(All!$V180="P9",All!$AE180="RSS"),Ruler!Y$30,0)))))))))))))))))))))))))))</f>
        <v>3</v>
      </c>
      <c r="CG180" s="325">
        <f>IF(AND(All!$V180="P1",All!$AE180="RDP"),Ruler!Z$6,IF(AND(All!$V180="P2",All!$AE180="RDP"),Ruler!Z$7,IF(AND(All!$V180="P3",All!$AE180="RDP"),Ruler!Z$8,IF(AND(All!$V180="P4",All!$AE180="RDP"),Ruler!Z$9,IF(AND(All!$V180="P5",All!$AE180="RDP"),Ruler!Z$10,IF(AND(All!$V180="P6",All!$AE180="RDP"),Ruler!Z$11,IF(AND(All!$V180="P7",All!$AE180="RDP"),Ruler!Z$12,IF(AND(All!$V180="P8",All!$AE180="RDP"),Ruler!Z$13,IF(AND(All!$V180="P9",All!$AE180="RDP"),Ruler!Z$14,IF(AND(All!$V180="P1",All!$AE180="RMS"),Ruler!Z$6,IF(AND(All!$V180="P2",All!$AE180="RMS"),Ruler!Z$15,IF(AND(All!$V180="P3",All!$AE180="RMS"),Ruler!Z$16,IF(AND(All!$V180="P4",All!$AE180="RMS"),Ruler!Z$17,IF(AND(All!$V180="P5",All!$AE180="RMS"),Ruler!Z$18,IF(AND(All!$V180="P6",All!$AE180="RMS"),Ruler!Z$19,IF(AND(All!$V180="P7",All!$AE180="RMS"),Ruler!Z$20,IF(AND(All!$V180="P8",All!$AE180="RMS"),Ruler!Z$21,IF(AND(All!$V180="P9",All!$AE180="RMS"),Ruler!Z$22,IF(AND(All!$V180="P1",All!$AE180="RSS"),Ruler!Z$6,IF(AND(All!$V180="P2",All!$AE180="RSS"),Ruler!Z$23,IF(AND(All!$V180="P3",All!$AE180="RSS"),Ruler!Z$24,IF(AND(All!$V180="P4",All!$AE180="RSS"),Ruler!Z$25,IF(AND(All!$V180="P5",All!$AE180="RSS"),Ruler!Z$26,IF(AND(All!$V180="P6",All!$AE180="RSS"),Ruler!Z$27,IF(AND(All!$V180="P7",All!$AE180="RSS"),Ruler!Z$28,IF(AND(All!$V180="P8",All!$AE180="RSS"),Ruler!Z$29,IF(AND(All!$V180="P9",All!$AE180="RSS"),Ruler!Z$30,0)))))))))))))))))))))))))))</f>
        <v>2</v>
      </c>
      <c r="CH180" s="325">
        <f>IF(AND(All!$V180="P1",All!$AE180="RDP"),Ruler!AA$6,IF(AND(All!$V180="P2",All!$AE180="RDP"),Ruler!AA$7,IF(AND(All!$V180="P3",All!$AE180="RDP"),Ruler!AA$8,IF(AND(All!$V180="P4",All!$AE180="RDP"),Ruler!AA$9,IF(AND(All!$V180="P5",All!$AE180="RDP"),Ruler!AA$10,IF(AND(All!$V180="P6",All!$AE180="RDP"),Ruler!AA$11,IF(AND(All!$V180="P7",All!$AE180="RDP"),Ruler!AA$12,IF(AND(All!$V180="P8",All!$AE180="RDP"),Ruler!AA$13,IF(AND(All!$V180="P9",All!$AE180="RDP"),Ruler!AA$14,IF(AND(All!$V180="P1",All!$AE180="RMS"),Ruler!AA$6,IF(AND(All!$V180="P2",All!$AE180="RMS"),Ruler!AA$15,IF(AND(All!$V180="P3",All!$AE180="RMS"),Ruler!AA$16,IF(AND(All!$V180="P4",All!$AE180="RMS"),Ruler!AA$17,IF(AND(All!$V180="P5",All!$AE180="RMS"),Ruler!AA$18,IF(AND(All!$V180="P6",All!$AE180="RMS"),Ruler!AA$19,IF(AND(All!$V180="P7",All!$AE180="RMS"),Ruler!AA$20,IF(AND(All!$V180="P8",All!$AE180="RMS"),Ruler!AA$21,IF(AND(All!$V180="P9",All!$AE180="RMS"),Ruler!AA$22,IF(AND(All!$V180="P1",All!$AE180="RSS"),Ruler!AA$6,IF(AND(All!$V180="P2",All!$AE180="RSS"),Ruler!AA$23,IF(AND(All!$V180="P3",All!$AE180="RSS"),Ruler!AA$24,IF(AND(All!$V180="P4",All!$AE180="RSS"),Ruler!AA$25,IF(AND(All!$V180="P5",All!$AE180="RSS"),Ruler!AA$26,IF(AND(All!$V180="P6",All!$AE180="RSS"),Ruler!AA$27,IF(AND(All!$V180="P7",All!$AE180="RSS"),Ruler!AA$28,IF(AND(All!$V180="P8",All!$AE180="RSS"),Ruler!AA$29,IF(AND(All!$V180="P9",All!$AE180="RSS"),Ruler!AA$30,0)))))))))))))))))))))))))))</f>
        <v>2</v>
      </c>
      <c r="CI180" s="325">
        <f>IF(AND(All!$V180="P1",All!$AE180="RDP"),Ruler!AB$6,IF(AND(All!$V180="P2",All!$AE180="RDP"),Ruler!AB$7,IF(AND(All!$V180="P3",All!$AE180="RDP"),Ruler!AB$8,IF(AND(All!$V180="P4",All!$AE180="RDP"),Ruler!AB$9,IF(AND(All!$V180="P5",All!$AE180="RDP"),Ruler!AB$10,IF(AND(All!$V180="P6",All!$AE180="RDP"),Ruler!AB$11,IF(AND(All!$V180="P7",All!$AE180="RDP"),Ruler!AB$12,IF(AND(All!$V180="P8",All!$AE180="RDP"),Ruler!AB$13,IF(AND(All!$V180="P9",All!$AE180="RDP"),Ruler!AB$14,IF(AND(All!$V180="P1",All!$AE180="RMS"),Ruler!AB$6,IF(AND(All!$V180="P2",All!$AE180="RMS"),Ruler!AB$15,IF(AND(All!$V180="P3",All!$AE180="RMS"),Ruler!AB$16,IF(AND(All!$V180="P4",All!$AE180="RMS"),Ruler!AB$17,IF(AND(All!$V180="P5",All!$AE180="RMS"),Ruler!AB$18,IF(AND(All!$V180="P6",All!$AE180="RMS"),Ruler!AB$19,IF(AND(All!$V180="P7",All!$AE180="RMS"),Ruler!AB$20,IF(AND(All!$V180="P8",All!$AE180="RMS"),Ruler!AB$21,IF(AND(All!$V180="P9",All!$AE180="RMS"),Ruler!AB$22,IF(AND(All!$V180="P1",All!$AE180="RSS"),Ruler!AB$6,IF(AND(All!$V180="P2",All!$AE180="RSS"),Ruler!AB$23,IF(AND(All!$V180="P3",All!$AE180="RSS"),Ruler!AB$24,IF(AND(All!$V180="P4",All!$AE180="RSS"),Ruler!AB$25,IF(AND(All!$V180="P5",All!$AE180="RSS"),Ruler!AB$26,IF(AND(All!$V180="P6",All!$AE180="RSS"),Ruler!AB$27,IF(AND(All!$V180="P7",All!$AE180="RSS"),Ruler!AB$28,IF(AND(All!$V180="P8",All!$AE180="RSS"),Ruler!AB$29,IF(AND(All!$V180="P9",All!$AE180="RSS"),Ruler!AB$30,0)))))))))))))))))))))))))))</f>
        <v>2</v>
      </c>
      <c r="CJ180" s="377">
        <f>Table9[[#This Row],[R-B1]]-Table9[[#This Row],[B1]]</f>
        <v>-1</v>
      </c>
      <c r="CK180" s="378">
        <f>Table9[[#This Row],[R-B2]]-Table9[[#This Row],[B2]]</f>
        <v>0</v>
      </c>
      <c r="CL180" s="378">
        <f>Table9[[#This Row],[R-B3]]-Table9[[#This Row],[B3]]</f>
        <v>0</v>
      </c>
      <c r="CM180" s="378">
        <f>Table9[[#This Row],[R-B4]]-Table9[[#This Row],[B4]]</f>
        <v>0</v>
      </c>
      <c r="CN180" s="378">
        <f>Table9[[#This Row],[R-B5]]-Table9[[#This Row],[B5]]</f>
        <v>0</v>
      </c>
      <c r="CO180" s="378">
        <f>Table9[[#This Row],[R-B6]]-Table9[[#This Row],[B6]]</f>
        <v>-1</v>
      </c>
      <c r="CP180" s="378">
        <f>Table9[[#This Row],[R-B7]]-Table9[[#This Row],[B7]]</f>
        <v>1</v>
      </c>
      <c r="CQ180" s="378">
        <f>Table9[[#This Row],[R-B8]]-Table9[[#This Row],[B8]]</f>
        <v>0</v>
      </c>
      <c r="CR180" s="378">
        <f>Table9[[#This Row],[R-B9]]-Table9[[#This Row],[B9]]</f>
        <v>0</v>
      </c>
      <c r="CS180" s="378">
        <f>Table9[[#This Row],[R-B10]]-Table9[[#This Row],[B10]]</f>
        <v>0</v>
      </c>
      <c r="CT180" s="378">
        <f>Table9[[#This Row],[R-B11]]-Table9[[#This Row],[B11]]</f>
        <v>1</v>
      </c>
      <c r="CU180" s="378">
        <f>Table9[[#This Row],[R-B12]]-Table9[[#This Row],[B12]]</f>
        <v>1</v>
      </c>
      <c r="CV180" s="378">
        <f>Table9[[#This Row],[R-K1]]-Table9[[#This Row],[K1]]</f>
        <v>0</v>
      </c>
      <c r="CW180" s="378">
        <f>Table9[[#This Row],[R-K2]]-Table9[[#This Row],[K2]]</f>
        <v>0</v>
      </c>
      <c r="CX180" s="378">
        <f>Table9[[#This Row],[R-K3]]-Table9[[#This Row],[K3]]</f>
        <v>0</v>
      </c>
      <c r="CY180" s="378">
        <f>Table9[[#This Row],[R-K4]]-Table9[[#This Row],[K4]]</f>
        <v>0</v>
      </c>
      <c r="CZ180" s="378">
        <f>Table9[[#This Row],[R-K5]]-Table9[[#This Row],[K5]]</f>
        <v>2</v>
      </c>
      <c r="DA180" s="378">
        <f>Table9[[#This Row],[R-P1]]-Table9[[#This Row],[P1]]</f>
        <v>0</v>
      </c>
      <c r="DB180" s="378">
        <f>Table9[[#This Row],[R-P2]]-Table9[[#This Row],[P2]]</f>
        <v>1</v>
      </c>
      <c r="DC180" s="378">
        <f>Table9[[#This Row],[R-P3]]-Table9[[#This Row],[P3]]</f>
        <v>0</v>
      </c>
      <c r="DD180" s="378">
        <f>Table9[[#This Row],[R-P4]]-Table9[[#This Row],[P4]]</f>
        <v>1</v>
      </c>
      <c r="DE180" s="378">
        <f>Table9[[#This Row],[R-P5]]-Table9[[#This Row],[P5]]</f>
        <v>0</v>
      </c>
      <c r="DF180" s="378">
        <f>Table9[[#This Row],[R-E1]]-Table9[[#This Row],[E1]]</f>
        <v>0</v>
      </c>
      <c r="DG180" s="379">
        <f>Table9[[#This Row],[R-E2]]-Table9[[#This Row],[E2]]</f>
        <v>2</v>
      </c>
      <c r="DH180" s="323">
        <f>COUNTIF(Table9[[#This Row],[G-B1]:[G-B12]],"&lt;=0")/12*100</f>
        <v>75</v>
      </c>
      <c r="DI180" s="43">
        <f>COUNTIF(Table9[[#This Row],[G-K1]:[G-K5]],"&lt;=0")/5*100</f>
        <v>80</v>
      </c>
      <c r="DJ180" s="43">
        <f>COUNTIF(Table9[[#This Row],[G-P1]:[G-P5]],"&lt;=0")/5*100</f>
        <v>60</v>
      </c>
      <c r="DK180" s="43">
        <f>COUNTIF(Table9[[#This Row],[G-E1]:[G-E2]],"&lt;=0")/2*100</f>
        <v>50</v>
      </c>
      <c r="DL180" s="450">
        <f>IF(AE180="RDP",(COUNTIF(Table9[[#This Row],[G-B3]],"&lt;=0")+COUNTIF(Table9[[#This Row],[G-B4]],"&lt;=0")+COUNTIF(Table9[[#This Row],[G-B7]],"&lt;=0")+COUNTIF(Table9[[#This Row],[G-B11]],"&lt;=0")+COUNTIF(Table9[[#This Row],[G-K2]],"&lt;=0"))/5*100,IF(AE180="RMS",(COUNTIF(Table9[[#This Row],[G-B4]],"&lt;=0")+COUNTIF(Table9[[#This Row],[G-B5]],"&lt;=0")+COUNTIF(Table9[[#This Row],[G-B10]],"&lt;=0")+COUNTIF(Table9[[#This Row],[G-B12]],"&lt;=0")+COUNTIF(Table9[[#This Row],[G-K2]],"&lt;=0"))/5*100,IF(AE180="RSS",(COUNTIF(Table9[[#This Row],[G-B1]],"&lt;=0")+COUNTIF(Table9[[#This Row],[G-B2]],"&lt;=0")+COUNTIF(Table9[[#This Row],[G-B6]],"&lt;=0")+COUNTIF(Table9[[#This Row],[G-B11]],"&lt;=0")+COUNTIF(Table9[[#This Row],[G-B12]],"&lt;=0"))/5*100,0)))</f>
        <v>60</v>
      </c>
      <c r="DM180" s="42">
        <v>100</v>
      </c>
      <c r="DN180" s="42">
        <v>100</v>
      </c>
      <c r="DO180" s="42">
        <v>100</v>
      </c>
      <c r="DP180" s="42">
        <v>100</v>
      </c>
      <c r="DQ180" s="42">
        <v>100</v>
      </c>
      <c r="DR180" s="380">
        <v>100</v>
      </c>
      <c r="DS180" s="381">
        <v>80</v>
      </c>
      <c r="DT180" s="381">
        <v>100</v>
      </c>
      <c r="DU180" s="381">
        <v>50</v>
      </c>
      <c r="DV180" s="381">
        <v>100</v>
      </c>
      <c r="DW180" s="380">
        <v>75</v>
      </c>
      <c r="DX180" s="381">
        <v>80</v>
      </c>
      <c r="DY180" s="381">
        <v>60</v>
      </c>
      <c r="DZ180" s="381">
        <v>50</v>
      </c>
      <c r="EA180" s="382">
        <v>60</v>
      </c>
      <c r="EB180" s="324" t="s">
        <v>1471</v>
      </c>
      <c r="EC180" s="324" t="s">
        <v>544</v>
      </c>
      <c r="ED180" s="324" t="s">
        <v>1480</v>
      </c>
      <c r="EE180" s="324"/>
    </row>
    <row r="181" spans="2:135" ht="131" hidden="1" thickBot="1" x14ac:dyDescent="0.35">
      <c r="B181" s="282">
        <v>186</v>
      </c>
      <c r="C181" s="421" t="s">
        <v>134</v>
      </c>
      <c r="D181" s="305">
        <v>46125</v>
      </c>
      <c r="E181" s="312" t="s">
        <v>1481</v>
      </c>
      <c r="F181" s="304">
        <v>1096693</v>
      </c>
      <c r="G181" s="308">
        <f t="shared" ca="1" si="9"/>
        <v>47.672965116057846</v>
      </c>
      <c r="H181" s="283">
        <v>28915</v>
      </c>
      <c r="I181" s="304" t="s">
        <v>136</v>
      </c>
      <c r="J181" s="304" t="s">
        <v>227</v>
      </c>
      <c r="K181" s="304" t="s">
        <v>138</v>
      </c>
      <c r="L181" s="304" t="s">
        <v>175</v>
      </c>
      <c r="M181" s="304" t="s">
        <v>298</v>
      </c>
      <c r="N181" s="304"/>
      <c r="O181" s="304" t="s">
        <v>183</v>
      </c>
      <c r="P181" s="306" t="s">
        <v>1482</v>
      </c>
      <c r="Q181" s="304" t="s">
        <v>177</v>
      </c>
      <c r="R181" s="45">
        <v>46512</v>
      </c>
      <c r="S181" s="305">
        <v>45048</v>
      </c>
      <c r="T181" s="286">
        <f t="shared" ca="1" si="11"/>
        <v>3.4666666666666668</v>
      </c>
      <c r="U181" s="304">
        <v>20</v>
      </c>
      <c r="V181" s="304" t="s">
        <v>59</v>
      </c>
      <c r="W181" s="307">
        <f ca="1">Table9[[#This Row],[Age]]-($T$1-Table9[[#This Row],[Date of Appointment to Current Grade]])/365</f>
        <v>44.2</v>
      </c>
      <c r="X181" s="309">
        <f ca="1">($T$1-Table9[[#This Row],[Date of Appointment to Current Grade]])/365</f>
        <v>3.4729651160578463</v>
      </c>
      <c r="Y181" s="305">
        <v>45048</v>
      </c>
      <c r="Z181" s="304" t="s">
        <v>187</v>
      </c>
      <c r="AA181" s="305">
        <v>45048</v>
      </c>
      <c r="AB181" s="309">
        <f ca="1">($T$1-Table9[[#This Row],[Date in Position]])/365</f>
        <v>3.4729651160578463</v>
      </c>
      <c r="AC181" s="304" t="s">
        <v>183</v>
      </c>
      <c r="AD181" s="305">
        <v>45611</v>
      </c>
      <c r="AE181" s="304" t="s">
        <v>759</v>
      </c>
      <c r="AF181" s="304" t="s">
        <v>148</v>
      </c>
      <c r="AG181" s="47" t="s">
        <v>1483</v>
      </c>
      <c r="AH181" s="47" t="s">
        <v>1484</v>
      </c>
      <c r="AI181" s="47" t="s">
        <v>1485</v>
      </c>
      <c r="AJ181" s="48" t="s">
        <v>444</v>
      </c>
      <c r="AK181" s="48" t="s">
        <v>1486</v>
      </c>
      <c r="AL181" s="42" t="s">
        <v>153</v>
      </c>
      <c r="AM181" s="48" t="s">
        <v>1487</v>
      </c>
      <c r="AN181" s="313">
        <v>3</v>
      </c>
      <c r="AO181" s="304">
        <v>4</v>
      </c>
      <c r="AP181" s="304">
        <v>2</v>
      </c>
      <c r="AQ181" s="304">
        <v>3</v>
      </c>
      <c r="AR181" s="304">
        <v>3</v>
      </c>
      <c r="AS181" s="304">
        <v>2</v>
      </c>
      <c r="AT181" s="304">
        <v>4</v>
      </c>
      <c r="AU181" s="304">
        <v>4</v>
      </c>
      <c r="AV181" s="304">
        <v>3</v>
      </c>
      <c r="AW181" s="304">
        <v>3</v>
      </c>
      <c r="AX181" s="304">
        <v>2</v>
      </c>
      <c r="AY181" s="304">
        <v>3</v>
      </c>
      <c r="AZ181" s="304">
        <v>3</v>
      </c>
      <c r="BA181" s="304">
        <v>4</v>
      </c>
      <c r="BB181" s="304">
        <v>3</v>
      </c>
      <c r="BC181" s="304">
        <v>3</v>
      </c>
      <c r="BD181" s="304">
        <v>4</v>
      </c>
      <c r="BE181" s="304">
        <v>2</v>
      </c>
      <c r="BF181" s="304">
        <v>1</v>
      </c>
      <c r="BG181" s="304">
        <v>3</v>
      </c>
      <c r="BH181" s="304">
        <v>3</v>
      </c>
      <c r="BI181" s="304">
        <v>2</v>
      </c>
      <c r="BJ181" s="304">
        <v>2</v>
      </c>
      <c r="BK181" s="314">
        <v>2</v>
      </c>
      <c r="BL181" s="325">
        <f>IF(AND(All!$V181="P1",All!$AE181="RDP"),Ruler!E$6,IF(AND(All!$V181="P2",All!$AE181="RDP"),Ruler!E$7,IF(AND(All!$V181="P3",All!$AE181="RDP"),Ruler!E$8,IF(AND(All!$V181="P4",All!$AE181="RDP"),Ruler!E$9,IF(AND(All!$V181="P5",All!$AE181="RDP"),Ruler!E$10,IF(AND(All!$V181="P6",All!$AE181="RDP"),Ruler!E$11,IF(AND(All!$V181="P7",All!$AE181="RDP"),Ruler!E$12,IF(AND(All!$V181="P8",All!$AE181="RDP"),Ruler!E$13,IF(AND(All!$V181="P9",All!$AE181="RDP"),Ruler!E$14,IF(AND(All!$V181="P1",All!$AE181="RMS"),Ruler!E$6,IF(AND(All!$V181="P2",All!$AE181="RMS"),Ruler!E$15,IF(AND(All!$V181="P3",All!$AE181="RMS"),Ruler!E$16,IF(AND(All!$V181="P4",All!$AE181="RMS"),Ruler!E$17,IF(AND(All!$V181="P5",All!$AE181="RMS"),Ruler!E$18,IF(AND(All!$V181="P6",All!$AE181="RMS"),Ruler!E$19,IF(AND(All!$V181="P7",All!$AE181="RMS"),Ruler!E$20,IF(AND(All!$V181="P8",All!$AE181="RMS"),Ruler!E$21,IF(AND(All!$V181="P9",All!$AE181="RMS"),Ruler!E$22,IF(AND(All!$V181="P1",All!$AE181="RSS"),Ruler!E$6,IF(AND(All!$V181="P2",All!$AE181="RSS"),Ruler!E$23,IF(AND(All!$V181="P3",All!$AE181="RSS"),Ruler!E$24,IF(AND(All!$V181="P4",All!$AE181="RSS"),Ruler!E$25,IF(AND(All!$V181="P5",All!$AE181="RSS"),Ruler!E$26,IF(AND(All!$V181="P6",All!$AE181="RSS"),Ruler!E$27,IF(AND(All!$V181="P7",All!$AE181="RSS"),Ruler!E$28,IF(AND(All!$V181="P8",All!$AE181="RSS"),Ruler!E$29,IF(AND(All!$V181="P9",All!$AE181="RSS"),Ruler!E$30,0)))))))))))))))))))))))))))</f>
        <v>0</v>
      </c>
      <c r="BM181" s="325">
        <f>IF(AND(All!$V181="P1",All!$AE181="RDP"),Ruler!F$6,IF(AND(All!$V181="P2",All!$AE181="RDP"),Ruler!F$7,IF(AND(All!$V181="P3",All!$AE181="RDP"),Ruler!F$8,IF(AND(All!$V181="P4",All!$AE181="RDP"),Ruler!F$9,IF(AND(All!$V181="P5",All!$AE181="RDP"),Ruler!F$10,IF(AND(All!$V181="P6",All!$AE181="RDP"),Ruler!F$11,IF(AND(All!$V181="P7",All!$AE181="RDP"),Ruler!F$12,IF(AND(All!$V181="P8",All!$AE181="RDP"),Ruler!F$13,IF(AND(All!$V181="P9",All!$AE181="RDP"),Ruler!F$14,IF(AND(All!$V181="P1",All!$AE181="RMS"),Ruler!F$6,IF(AND(All!$V181="P2",All!$AE181="RMS"),Ruler!F$15,IF(AND(All!$V181="P3",All!$AE181="RMS"),Ruler!F$16,IF(AND(All!$V181="P4",All!$AE181="RMS"),Ruler!F$17,IF(AND(All!$V181="P5",All!$AE181="RMS"),Ruler!F$18,IF(AND(All!$V181="P6",All!$AE181="RMS"),Ruler!F$19,IF(AND(All!$V181="P7",All!$AE181="RMS"),Ruler!F$20,IF(AND(All!$V181="P8",All!$AE181="RMS"),Ruler!F$21,IF(AND(All!$V181="P9",All!$AE181="RMS"),Ruler!F$22,IF(AND(All!$V181="P1",All!$AE181="RSS"),Ruler!F$6,IF(AND(All!$V181="P2",All!$AE181="RSS"),Ruler!F$23,IF(AND(All!$V181="P3",All!$AE181="RSS"),Ruler!F$24,IF(AND(All!$V181="P4",All!$AE181="RSS"),Ruler!F$25,IF(AND(All!$V181="P5",All!$AE181="RSS"),Ruler!F$26,IF(AND(All!$V181="P6",All!$AE181="RSS"),Ruler!F$27,IF(AND(All!$V181="P7",All!$AE181="RSS"),Ruler!F$28,IF(AND(All!$V181="P8",All!$AE181="RSS"),Ruler!F$29,IF(AND(All!$V181="P9",All!$AE181="RSS"),Ruler!F$30,0)))))))))))))))))))))))))))</f>
        <v>0</v>
      </c>
      <c r="BN181" s="325">
        <f>IF(AND(All!$V181="P1",All!$AE181="RDP"),Ruler!G$6,IF(AND(All!$V181="P2",All!$AE181="RDP"),Ruler!G$7,IF(AND(All!$V181="P3",All!$AE181="RDP"),Ruler!G$8,IF(AND(All!$V181="P4",All!$AE181="RDP"),Ruler!G$9,IF(AND(All!$V181="P5",All!$AE181="RDP"),Ruler!G$10,IF(AND(All!$V181="P6",All!$AE181="RDP"),Ruler!G$11,IF(AND(All!$V181="P7",All!$AE181="RDP"),Ruler!G$12,IF(AND(All!$V181="P8",All!$AE181="RDP"),Ruler!G$13,IF(AND(All!$V181="P9",All!$AE181="RDP"),Ruler!G$14,IF(AND(All!$V181="P1",All!$AE181="RMS"),Ruler!G$6,IF(AND(All!$V181="P2",All!$AE181="RMS"),Ruler!G$15,IF(AND(All!$V181="P3",All!$AE181="RMS"),Ruler!G$16,IF(AND(All!$V181="P4",All!$AE181="RMS"),Ruler!G$17,IF(AND(All!$V181="P5",All!$AE181="RMS"),Ruler!G$18,IF(AND(All!$V181="P6",All!$AE181="RMS"),Ruler!G$19,IF(AND(All!$V181="P7",All!$AE181="RMS"),Ruler!G$20,IF(AND(All!$V181="P8",All!$AE181="RMS"),Ruler!G$21,IF(AND(All!$V181="P9",All!$AE181="RMS"),Ruler!G$22,IF(AND(All!$V181="P1",All!$AE181="RSS"),Ruler!G$6,IF(AND(All!$V181="P2",All!$AE181="RSS"),Ruler!G$23,IF(AND(All!$V181="P3",All!$AE181="RSS"),Ruler!G$24,IF(AND(All!$V181="P4",All!$AE181="RSS"),Ruler!G$25,IF(AND(All!$V181="P5",All!$AE181="RSS"),Ruler!G$26,IF(AND(All!$V181="P6",All!$AE181="RSS"),Ruler!G$27,IF(AND(All!$V181="P7",All!$AE181="RSS"),Ruler!G$28,IF(AND(All!$V181="P8",All!$AE181="RSS"),Ruler!G$29,IF(AND(All!$V181="P9",All!$AE181="RSS"),Ruler!G$30,0)))))))))))))))))))))))))))</f>
        <v>0</v>
      </c>
      <c r="BO181" s="325">
        <f>IF(AND(All!$V181="P1",All!$AE181="RDP"),Ruler!H$6,IF(AND(All!$V181="P2",All!$AE181="RDP"),Ruler!H$7,IF(AND(All!$V181="P3",All!$AE181="RDP"),Ruler!H$8,IF(AND(All!$V181="P4",All!$AE181="RDP"),Ruler!H$9,IF(AND(All!$V181="P5",All!$AE181="RDP"),Ruler!H$10,IF(AND(All!$V181="P6",All!$AE181="RDP"),Ruler!H$11,IF(AND(All!$V181="P7",All!$AE181="RDP"),Ruler!H$12,IF(AND(All!$V181="P8",All!$AE181="RDP"),Ruler!H$13,IF(AND(All!$V181="P9",All!$AE181="RDP"),Ruler!H$14,IF(AND(All!$V181="P1",All!$AE181="RMS"),Ruler!H$6,IF(AND(All!$V181="P2",All!$AE181="RMS"),Ruler!H$15,IF(AND(All!$V181="P3",All!$AE181="RMS"),Ruler!H$16,IF(AND(All!$V181="P4",All!$AE181="RMS"),Ruler!H$17,IF(AND(All!$V181="P5",All!$AE181="RMS"),Ruler!H$18,IF(AND(All!$V181="P6",All!$AE181="RMS"),Ruler!H$19,IF(AND(All!$V181="P7",All!$AE181="RMS"),Ruler!H$20,IF(AND(All!$V181="P8",All!$AE181="RMS"),Ruler!H$21,IF(AND(All!$V181="P9",All!$AE181="RMS"),Ruler!H$22,IF(AND(All!$V181="P1",All!$AE181="RSS"),Ruler!H$6,IF(AND(All!$V181="P2",All!$AE181="RSS"),Ruler!H$23,IF(AND(All!$V181="P3",All!$AE181="RSS"),Ruler!H$24,IF(AND(All!$V181="P4",All!$AE181="RSS"),Ruler!H$25,IF(AND(All!$V181="P5",All!$AE181="RSS"),Ruler!H$26,IF(AND(All!$V181="P6",All!$AE181="RSS"),Ruler!H$27,IF(AND(All!$V181="P7",All!$AE181="RSS"),Ruler!H$28,IF(AND(All!$V181="P8",All!$AE181="RSS"),Ruler!H$29,IF(AND(All!$V181="P9",All!$AE181="RSS"),Ruler!H$30,0)))))))))))))))))))))))))))</f>
        <v>0</v>
      </c>
      <c r="BP181" s="325">
        <f>IF(AND(All!$V181="P1",All!$AE181="RDP"),Ruler!I$6,IF(AND(All!$V181="P2",All!$AE181="RDP"),Ruler!I$7,IF(AND(All!$V181="P3",All!$AE181="RDP"),Ruler!I$8,IF(AND(All!$V181="P4",All!$AE181="RDP"),Ruler!I$9,IF(AND(All!$V181="P5",All!$AE181="RDP"),Ruler!I$10,IF(AND(All!$V181="P6",All!$AE181="RDP"),Ruler!I$11,IF(AND(All!$V181="P7",All!$AE181="RDP"),Ruler!I$12,IF(AND(All!$V181="P8",All!$AE181="RDP"),Ruler!I$13,IF(AND(All!$V181="P9",All!$AE181="RDP"),Ruler!I$14,IF(AND(All!$V181="P1",All!$AE181="RMS"),Ruler!I$6,IF(AND(All!$V181="P2",All!$AE181="RMS"),Ruler!I$15,IF(AND(All!$V181="P3",All!$AE181="RMS"),Ruler!I$16,IF(AND(All!$V181="P4",All!$AE181="RMS"),Ruler!I$17,IF(AND(All!$V181="P5",All!$AE181="RMS"),Ruler!I$18,IF(AND(All!$V181="P6",All!$AE181="RMS"),Ruler!I$19,IF(AND(All!$V181="P7",All!$AE181="RMS"),Ruler!I$20,IF(AND(All!$V181="P8",All!$AE181="RMS"),Ruler!I$21,IF(AND(All!$V181="P9",All!$AE181="RMS"),Ruler!I$22,IF(AND(All!$V181="P1",All!$AE181="RSS"),Ruler!I$6,IF(AND(All!$V181="P2",All!$AE181="RSS"),Ruler!I$23,IF(AND(All!$V181="P3",All!$AE181="RSS"),Ruler!I$24,IF(AND(All!$V181="P4",All!$AE181="RSS"),Ruler!I$25,IF(AND(All!$V181="P5",All!$AE181="RSS"),Ruler!I$26,IF(AND(All!$V181="P6",All!$AE181="RSS"),Ruler!I$27,IF(AND(All!$V181="P7",All!$AE181="RSS"),Ruler!I$28,IF(AND(All!$V181="P8",All!$AE181="RSS"),Ruler!I$29,IF(AND(All!$V181="P9",All!$AE181="RSS"),Ruler!I$30,0)))))))))))))))))))))))))))</f>
        <v>0</v>
      </c>
      <c r="BQ181" s="325">
        <f>IF(AND(All!$V181="P1",All!$AE181="RDP"),Ruler!J$6,IF(AND(All!$V181="P2",All!$AE181="RDP"),Ruler!J$7,IF(AND(All!$V181="P3",All!$AE181="RDP"),Ruler!J$8,IF(AND(All!$V181="P4",All!$AE181="RDP"),Ruler!J$9,IF(AND(All!$V181="P5",All!$AE181="RDP"),Ruler!J$10,IF(AND(All!$V181="P6",All!$AE181="RDP"),Ruler!J$11,IF(AND(All!$V181="P7",All!$AE181="RDP"),Ruler!J$12,IF(AND(All!$V181="P8",All!$AE181="RDP"),Ruler!J$13,IF(AND(All!$V181="P9",All!$AE181="RDP"),Ruler!J$14,IF(AND(All!$V181="P1",All!$AE181="RMS"),Ruler!J$6,IF(AND(All!$V181="P2",All!$AE181="RMS"),Ruler!J$15,IF(AND(All!$V181="P3",All!$AE181="RMS"),Ruler!J$16,IF(AND(All!$V181="P4",All!$AE181="RMS"),Ruler!J$17,IF(AND(All!$V181="P5",All!$AE181="RMS"),Ruler!J$18,IF(AND(All!$V181="P6",All!$AE181="RMS"),Ruler!J$19,IF(AND(All!$V181="P7",All!$AE181="RMS"),Ruler!J$20,IF(AND(All!$V181="P8",All!$AE181="RMS"),Ruler!J$21,IF(AND(All!$V181="P9",All!$AE181="RMS"),Ruler!J$22,IF(AND(All!$V181="P1",All!$AE181="RSS"),Ruler!J$6,IF(AND(All!$V181="P2",All!$AE181="RSS"),Ruler!J$23,IF(AND(All!$V181="P3",All!$AE181="RSS"),Ruler!J$24,IF(AND(All!$V181="P4",All!$AE181="RSS"),Ruler!J$25,IF(AND(All!$V181="P5",All!$AE181="RSS"),Ruler!J$26,IF(AND(All!$V181="P6",All!$AE181="RSS"),Ruler!J$27,IF(AND(All!$V181="P7",All!$AE181="RSS"),Ruler!J$28,IF(AND(All!$V181="P8",All!$AE181="RSS"),Ruler!J$29,IF(AND(All!$V181="P9",All!$AE181="RSS"),Ruler!J$30,0)))))))))))))))))))))))))))</f>
        <v>0</v>
      </c>
      <c r="BR181" s="325">
        <f>IF(AND(All!$V181="P1",All!$AE181="RDP"),Ruler!K$6,IF(AND(All!$V181="P2",All!$AE181="RDP"),Ruler!K$7,IF(AND(All!$V181="P3",All!$AE181="RDP"),Ruler!K$8,IF(AND(All!$V181="P4",All!$AE181="RDP"),Ruler!K$9,IF(AND(All!$V181="P5",All!$AE181="RDP"),Ruler!K$10,IF(AND(All!$V181="P6",All!$AE181="RDP"),Ruler!K$11,IF(AND(All!$V181="P7",All!$AE181="RDP"),Ruler!K$12,IF(AND(All!$V181="P8",All!$AE181="RDP"),Ruler!K$13,IF(AND(All!$V181="P9",All!$AE181="RDP"),Ruler!K$14,IF(AND(All!$V181="P1",All!$AE181="RMS"),Ruler!K$6,IF(AND(All!$V181="P2",All!$AE181="RMS"),Ruler!K$15,IF(AND(All!$V181="P3",All!$AE181="RMS"),Ruler!K$16,IF(AND(All!$V181="P4",All!$AE181="RMS"),Ruler!K$17,IF(AND(All!$V181="P5",All!$AE181="RMS"),Ruler!K$18,IF(AND(All!$V181="P6",All!$AE181="RMS"),Ruler!K$19,IF(AND(All!$V181="P7",All!$AE181="RMS"),Ruler!K$20,IF(AND(All!$V181="P8",All!$AE181="RMS"),Ruler!K$21,IF(AND(All!$V181="P9",All!$AE181="RMS"),Ruler!K$22,IF(AND(All!$V181="P1",All!$AE181="RSS"),Ruler!K$6,IF(AND(All!$V181="P2",All!$AE181="RSS"),Ruler!K$23,IF(AND(All!$V181="P3",All!$AE181="RSS"),Ruler!K$24,IF(AND(All!$V181="P4",All!$AE181="RSS"),Ruler!K$25,IF(AND(All!$V181="P5",All!$AE181="RSS"),Ruler!K$26,IF(AND(All!$V181="P6",All!$AE181="RSS"),Ruler!K$27,IF(AND(All!$V181="P7",All!$AE181="RSS"),Ruler!K$28,IF(AND(All!$V181="P8",All!$AE181="RSS"),Ruler!K$29,IF(AND(All!$V181="P9",All!$AE181="RSS"),Ruler!K$30,0)))))))))))))))))))))))))))</f>
        <v>0</v>
      </c>
      <c r="BS181" s="325">
        <f>IF(AND(All!$V181="P1",All!$AE181="RDP"),Ruler!L$6,IF(AND(All!$V181="P2",All!$AE181="RDP"),Ruler!L$7,IF(AND(All!$V181="P3",All!$AE181="RDP"),Ruler!L$8,IF(AND(All!$V181="P4",All!$AE181="RDP"),Ruler!L$9,IF(AND(All!$V181="P5",All!$AE181="RDP"),Ruler!L$10,IF(AND(All!$V181="P6",All!$AE181="RDP"),Ruler!L$11,IF(AND(All!$V181="P7",All!$AE181="RDP"),Ruler!L$12,IF(AND(All!$V181="P8",All!$AE181="RDP"),Ruler!L$13,IF(AND(All!$V181="P9",All!$AE181="RDP"),Ruler!L$14,IF(AND(All!$V181="P1",All!$AE181="RMS"),Ruler!L$6,IF(AND(All!$V181="P2",All!$AE181="RMS"),Ruler!L$15,IF(AND(All!$V181="P3",All!$AE181="RMS"),Ruler!L$16,IF(AND(All!$V181="P4",All!$AE181="RMS"),Ruler!L$17,IF(AND(All!$V181="P5",All!$AE181="RMS"),Ruler!L$18,IF(AND(All!$V181="P6",All!$AE181="RMS"),Ruler!L$19,IF(AND(All!$V181="P7",All!$AE181="RMS"),Ruler!L$20,IF(AND(All!$V181="P8",All!$AE181="RMS"),Ruler!L$21,IF(AND(All!$V181="P9",All!$AE181="RMS"),Ruler!L$22,IF(AND(All!$V181="P1",All!$AE181="RSS"),Ruler!L$6,IF(AND(All!$V181="P2",All!$AE181="RSS"),Ruler!L$23,IF(AND(All!$V181="P3",All!$AE181="RSS"),Ruler!L$24,IF(AND(All!$V181="P4",All!$AE181="RSS"),Ruler!L$25,IF(AND(All!$V181="P5",All!$AE181="RSS"),Ruler!L$26,IF(AND(All!$V181="P6",All!$AE181="RSS"),Ruler!L$27,IF(AND(All!$V181="P7",All!$AE181="RSS"),Ruler!L$28,IF(AND(All!$V181="P8",All!$AE181="RSS"),Ruler!L$29,IF(AND(All!$V181="P9",All!$AE181="RSS"),Ruler!L$30,0)))))))))))))))))))))))))))</f>
        <v>0</v>
      </c>
      <c r="BT181" s="325">
        <f>IF(AND(All!$V181="P1",All!$AE181="RDP"),Ruler!M$6,IF(AND(All!$V181="P2",All!$AE181="RDP"),Ruler!M$7,IF(AND(All!$V181="P3",All!$AE181="RDP"),Ruler!M$8,IF(AND(All!$V181="P4",All!$AE181="RDP"),Ruler!M$9,IF(AND(All!$V181="P5",All!$AE181="RDP"),Ruler!M$10,IF(AND(All!$V181="P6",All!$AE181="RDP"),Ruler!M$11,IF(AND(All!$V181="P7",All!$AE181="RDP"),Ruler!M$12,IF(AND(All!$V181="P8",All!$AE181="RDP"),Ruler!M$13,IF(AND(All!$V181="P9",All!$AE181="RDP"),Ruler!M$14,IF(AND(All!$V181="P1",All!$AE181="RMS"),Ruler!M$6,IF(AND(All!$V181="P2",All!$AE181="RMS"),Ruler!M$15,IF(AND(All!$V181="P3",All!$AE181="RMS"),Ruler!M$16,IF(AND(All!$V181="P4",All!$AE181="RMS"),Ruler!M$17,IF(AND(All!$V181="P5",All!$AE181="RMS"),Ruler!M$18,IF(AND(All!$V181="P6",All!$AE181="RMS"),Ruler!M$19,IF(AND(All!$V181="P7",All!$AE181="RMS"),Ruler!M$20,IF(AND(All!$V181="P8",All!$AE181="RMS"),Ruler!M$21,IF(AND(All!$V181="P9",All!$AE181="RMS"),Ruler!M$22,IF(AND(All!$V181="P1",All!$AE181="RSS"),Ruler!M$6,IF(AND(All!$V181="P2",All!$AE181="RSS"),Ruler!M$23,IF(AND(All!$V181="P3",All!$AE181="RSS"),Ruler!M$24,IF(AND(All!$V181="P4",All!$AE181="RSS"),Ruler!M$25,IF(AND(All!$V181="P5",All!$AE181="RSS"),Ruler!M$26,IF(AND(All!$V181="P6",All!$AE181="RSS"),Ruler!M$27,IF(AND(All!$V181="P7",All!$AE181="RSS"),Ruler!M$28,IF(AND(All!$V181="P8",All!$AE181="RSS"),Ruler!M$29,IF(AND(All!$V181="P9",All!$AE181="RSS"),Ruler!M$30,0)))))))))))))))))))))))))))</f>
        <v>0</v>
      </c>
      <c r="BU181" s="325">
        <f>IF(AND(All!$V181="P1",All!$AE181="RDP"),Ruler!N$6,IF(AND(All!$V181="P2",All!$AE181="RDP"),Ruler!N$7,IF(AND(All!$V181="P3",All!$AE181="RDP"),Ruler!N$8,IF(AND(All!$V181="P4",All!$AE181="RDP"),Ruler!N$9,IF(AND(All!$V181="P5",All!$AE181="RDP"),Ruler!N$10,IF(AND(All!$V181="P6",All!$AE181="RDP"),Ruler!N$11,IF(AND(All!$V181="P7",All!$AE181="RDP"),Ruler!N$12,IF(AND(All!$V181="P8",All!$AE181="RDP"),Ruler!N$13,IF(AND(All!$V181="P9",All!$AE181="RDP"),Ruler!N$14,IF(AND(All!$V181="P1",All!$AE181="RMS"),Ruler!N$6,IF(AND(All!$V181="P2",All!$AE181="RMS"),Ruler!N$15,IF(AND(All!$V181="P3",All!$AE181="RMS"),Ruler!N$16,IF(AND(All!$V181="P4",All!$AE181="RMS"),Ruler!N$17,IF(AND(All!$V181="P5",All!$AE181="RMS"),Ruler!N$18,IF(AND(All!$V181="P6",All!$AE181="RMS"),Ruler!N$19,IF(AND(All!$V181="P7",All!$AE181="RMS"),Ruler!N$20,IF(AND(All!$V181="P8",All!$AE181="RMS"),Ruler!N$21,IF(AND(All!$V181="P9",All!$AE181="RMS"),Ruler!N$22,IF(AND(All!$V181="P1",All!$AE181="RSS"),Ruler!N$6,IF(AND(All!$V181="P2",All!$AE181="RSS"),Ruler!N$23,IF(AND(All!$V181="P3",All!$AE181="RSS"),Ruler!N$24,IF(AND(All!$V181="P4",All!$AE181="RSS"),Ruler!N$25,IF(AND(All!$V181="P5",All!$AE181="RSS"),Ruler!N$26,IF(AND(All!$V181="P6",All!$AE181="RSS"),Ruler!N$27,IF(AND(All!$V181="P7",All!$AE181="RSS"),Ruler!N$28,IF(AND(All!$V181="P8",All!$AE181="RSS"),Ruler!N$29,IF(AND(All!$V181="P9",All!$AE181="RSS"),Ruler!N$30,0)))))))))))))))))))))))))))</f>
        <v>0</v>
      </c>
      <c r="BV181" s="325">
        <f>IF(AND(All!$V181="P1",All!$AE181="RDP"),Ruler!O$6,IF(AND(All!$V181="P2",All!$AE181="RDP"),Ruler!O$7,IF(AND(All!$V181="P3",All!$AE181="RDP"),Ruler!O$8,IF(AND(All!$V181="P4",All!$AE181="RDP"),Ruler!O$9,IF(AND(All!$V181="P5",All!$AE181="RDP"),Ruler!O$10,IF(AND(All!$V181="P6",All!$AE181="RDP"),Ruler!O$11,IF(AND(All!$V181="P7",All!$AE181="RDP"),Ruler!O$12,IF(AND(All!$V181="P8",All!$AE181="RDP"),Ruler!O$13,IF(AND(All!$V181="P9",All!$AE181="RDP"),Ruler!O$14,IF(AND(All!$V181="P1",All!$AE181="RMS"),Ruler!O$6,IF(AND(All!$V181="P2",All!$AE181="RMS"),Ruler!O$15,IF(AND(All!$V181="P3",All!$AE181="RMS"),Ruler!O$16,IF(AND(All!$V181="P4",All!$AE181="RMS"),Ruler!O$17,IF(AND(All!$V181="P5",All!$AE181="RMS"),Ruler!O$18,IF(AND(All!$V181="P6",All!$AE181="RMS"),Ruler!O$19,IF(AND(All!$V181="P7",All!$AE181="RMS"),Ruler!O$20,IF(AND(All!$V181="P8",All!$AE181="RMS"),Ruler!O$21,IF(AND(All!$V181="P9",All!$AE181="RMS"),Ruler!O$22,IF(AND(All!$V181="P1",All!$AE181="RSS"),Ruler!O$6,IF(AND(All!$V181="P2",All!$AE181="RSS"),Ruler!O$23,IF(AND(All!$V181="P3",All!$AE181="RSS"),Ruler!O$24,IF(AND(All!$V181="P4",All!$AE181="RSS"),Ruler!O$25,IF(AND(All!$V181="P5",All!$AE181="RSS"),Ruler!O$26,IF(AND(All!$V181="P6",All!$AE181="RSS"),Ruler!O$27,IF(AND(All!$V181="P7",All!$AE181="RSS"),Ruler!O$28,IF(AND(All!$V181="P8",All!$AE181="RSS"),Ruler!O$29,IF(AND(All!$V181="P9",All!$AE181="RSS"),Ruler!O$30,0)))))))))))))))))))))))))))</f>
        <v>0</v>
      </c>
      <c r="BW181" s="325">
        <f>IF(AND(All!$V181="P1",All!$AE181="RDP"),Ruler!P$6,IF(AND(All!$V181="P2",All!$AE181="RDP"),Ruler!P$7,IF(AND(All!$V181="P3",All!$AE181="RDP"),Ruler!P$8,IF(AND(All!$V181="P4",All!$AE181="RDP"),Ruler!P$9,IF(AND(All!$V181="P5",All!$AE181="RDP"),Ruler!P$10,IF(AND(All!$V181="P6",All!$AE181="RDP"),Ruler!P$11,IF(AND(All!$V181="P7",All!$AE181="RDP"),Ruler!P$12,IF(AND(All!$V181="P8",All!$AE181="RDP"),Ruler!P$13,IF(AND(All!$V181="P9",All!$AE181="RDP"),Ruler!P$14,IF(AND(All!$V181="P1",All!$AE181="RMS"),Ruler!P$6,IF(AND(All!$V181="P2",All!$AE181="RMS"),Ruler!P$15,IF(AND(All!$V181="P3",All!$AE181="RMS"),Ruler!P$16,IF(AND(All!$V181="P4",All!$AE181="RMS"),Ruler!P$17,IF(AND(All!$V181="P5",All!$AE181="RMS"),Ruler!P$18,IF(AND(All!$V181="P6",All!$AE181="RMS"),Ruler!P$19,IF(AND(All!$V181="P7",All!$AE181="RMS"),Ruler!P$20,IF(AND(All!$V181="P8",All!$AE181="RMS"),Ruler!P$21,IF(AND(All!$V181="P9",All!$AE181="RMS"),Ruler!P$22,IF(AND(All!$V181="P1",All!$AE181="RSS"),Ruler!P$6,IF(AND(All!$V181="P2",All!$AE181="RSS"),Ruler!P$23,IF(AND(All!$V181="P3",All!$AE181="RSS"),Ruler!P$24,IF(AND(All!$V181="P4",All!$AE181="RSS"),Ruler!P$25,IF(AND(All!$V181="P5",All!$AE181="RSS"),Ruler!P$26,IF(AND(All!$V181="P6",All!$AE181="RSS"),Ruler!P$27,IF(AND(All!$V181="P7",All!$AE181="RSS"),Ruler!P$28,IF(AND(All!$V181="P8",All!$AE181="RSS"),Ruler!P$29,IF(AND(All!$V181="P9",All!$AE181="RSS"),Ruler!P$30,0)))))))))))))))))))))))))))</f>
        <v>0</v>
      </c>
      <c r="BX181" s="325">
        <f>IF(AND(All!$V181="P1",All!$AE181="RDP"),Ruler!Q$6,IF(AND(All!$V181="P2",All!$AE181="RDP"),Ruler!Q$7,IF(AND(All!$V181="P3",All!$AE181="RDP"),Ruler!Q$8,IF(AND(All!$V181="P4",All!$AE181="RDP"),Ruler!Q$9,IF(AND(All!$V181="P5",All!$AE181="RDP"),Ruler!Q$10,IF(AND(All!$V181="P6",All!$AE181="RDP"),Ruler!Q$11,IF(AND(All!$V181="P7",All!$AE181="RDP"),Ruler!Q$12,IF(AND(All!$V181="P8",All!$AE181="RDP"),Ruler!Q$13,IF(AND(All!$V181="P9",All!$AE181="RDP"),Ruler!Q$14,IF(AND(All!$V181="P1",All!$AE181="RMS"),Ruler!Q$6,IF(AND(All!$V181="P2",All!$AE181="RMS"),Ruler!Q$15,IF(AND(All!$V181="P3",All!$AE181="RMS"),Ruler!Q$16,IF(AND(All!$V181="P4",All!$AE181="RMS"),Ruler!Q$17,IF(AND(All!$V181="P5",All!$AE181="RMS"),Ruler!Q$18,IF(AND(All!$V181="P6",All!$AE181="RMS"),Ruler!Q$19,IF(AND(All!$V181="P7",All!$AE181="RMS"),Ruler!Q$20,IF(AND(All!$V181="P8",All!$AE181="RMS"),Ruler!Q$21,IF(AND(All!$V181="P9",All!$AE181="RMS"),Ruler!Q$22,IF(AND(All!$V181="P1",All!$AE181="RSS"),Ruler!Q$6,IF(AND(All!$V181="P2",All!$AE181="RSS"),Ruler!Q$23,IF(AND(All!$V181="P3",All!$AE181="RSS"),Ruler!Q$24,IF(AND(All!$V181="P4",All!$AE181="RSS"),Ruler!Q$25,IF(AND(All!$V181="P5",All!$AE181="RSS"),Ruler!Q$26,IF(AND(All!$V181="P6",All!$AE181="RSS"),Ruler!Q$27,IF(AND(All!$V181="P7",All!$AE181="RSS"),Ruler!Q$28,IF(AND(All!$V181="P8",All!$AE181="RSS"),Ruler!Q$29,IF(AND(All!$V181="P9",All!$AE181="RSS"),Ruler!Q$30,0)))))))))))))))))))))))))))</f>
        <v>0</v>
      </c>
      <c r="BY181" s="325">
        <f>IF(AND(All!$V181="P1",All!$AE181="RDP"),Ruler!R$6,IF(AND(All!$V181="P2",All!$AE181="RDP"),Ruler!R$7,IF(AND(All!$V181="P3",All!$AE181="RDP"),Ruler!R$8,IF(AND(All!$V181="P4",All!$AE181="RDP"),Ruler!R$9,IF(AND(All!$V181="P5",All!$AE181="RDP"),Ruler!R$10,IF(AND(All!$V181="P6",All!$AE181="RDP"),Ruler!R$11,IF(AND(All!$V181="P7",All!$AE181="RDP"),Ruler!R$12,IF(AND(All!$V181="P8",All!$AE181="RDP"),Ruler!R$13,IF(AND(All!$V181="P9",All!$AE181="RDP"),Ruler!R$14,IF(AND(All!$V181="P1",All!$AE181="RMS"),Ruler!R$6,IF(AND(All!$V181="P2",All!$AE181="RMS"),Ruler!R$15,IF(AND(All!$V181="P3",All!$AE181="RMS"),Ruler!R$16,IF(AND(All!$V181="P4",All!$AE181="RMS"),Ruler!R$17,IF(AND(All!$V181="P5",All!$AE181="RMS"),Ruler!R$18,IF(AND(All!$V181="P6",All!$AE181="RMS"),Ruler!R$19,IF(AND(All!$V181="P7",All!$AE181="RMS"),Ruler!R$20,IF(AND(All!$V181="P8",All!$AE181="RMS"),Ruler!R$21,IF(AND(All!$V181="P9",All!$AE181="RMS"),Ruler!R$22,IF(AND(All!$V181="P1",All!$AE181="RSS"),Ruler!R$6,IF(AND(All!$V181="P2",All!$AE181="RSS"),Ruler!R$23,IF(AND(All!$V181="P3",All!$AE181="RSS"),Ruler!R$24,IF(AND(All!$V181="P4",All!$AE181="RSS"),Ruler!R$25,IF(AND(All!$V181="P5",All!$AE181="RSS"),Ruler!R$26,IF(AND(All!$V181="P6",All!$AE181="RSS"),Ruler!R$27,IF(AND(All!$V181="P7",All!$AE181="RSS"),Ruler!R$28,IF(AND(All!$V181="P8",All!$AE181="RSS"),Ruler!R$29,IF(AND(All!$V181="P9",All!$AE181="RSS"),Ruler!R$30,0)))))))))))))))))))))))))))</f>
        <v>0</v>
      </c>
      <c r="BZ181" s="325">
        <f>IF(AND(All!$V181="P1",All!$AE181="RDP"),Ruler!S$6,IF(AND(All!$V181="P2",All!$AE181="RDP"),Ruler!S$7,IF(AND(All!$V181="P3",All!$AE181="RDP"),Ruler!S$8,IF(AND(All!$V181="P4",All!$AE181="RDP"),Ruler!S$9,IF(AND(All!$V181="P5",All!$AE181="RDP"),Ruler!S$10,IF(AND(All!$V181="P6",All!$AE181="RDP"),Ruler!S$11,IF(AND(All!$V181="P7",All!$AE181="RDP"),Ruler!S$12,IF(AND(All!$V181="P8",All!$AE181="RDP"),Ruler!S$13,IF(AND(All!$V181="P9",All!$AE181="RDP"),Ruler!S$14,IF(AND(All!$V181="P1",All!$AE181="RMS"),Ruler!S$6,IF(AND(All!$V181="P2",All!$AE181="RMS"),Ruler!S$15,IF(AND(All!$V181="P3",All!$AE181="RMS"),Ruler!S$16,IF(AND(All!$V181="P4",All!$AE181="RMS"),Ruler!S$17,IF(AND(All!$V181="P5",All!$AE181="RMS"),Ruler!S$18,IF(AND(All!$V181="P6",All!$AE181="RMS"),Ruler!S$19,IF(AND(All!$V181="P7",All!$AE181="RMS"),Ruler!S$20,IF(AND(All!$V181="P8",All!$AE181="RMS"),Ruler!S$21,IF(AND(All!$V181="P9",All!$AE181="RMS"),Ruler!S$22,IF(AND(All!$V181="P1",All!$AE181="RSS"),Ruler!S$6,IF(AND(All!$V181="P2",All!$AE181="RSS"),Ruler!S$23,IF(AND(All!$V181="P3",All!$AE181="RSS"),Ruler!S$24,IF(AND(All!$V181="P4",All!$AE181="RSS"),Ruler!S$25,IF(AND(All!$V181="P5",All!$AE181="RSS"),Ruler!S$26,IF(AND(All!$V181="P6",All!$AE181="RSS"),Ruler!S$27,IF(AND(All!$V181="P7",All!$AE181="RSS"),Ruler!S$28,IF(AND(All!$V181="P8",All!$AE181="RSS"),Ruler!S$29,IF(AND(All!$V181="P9",All!$AE181="RSS"),Ruler!S$30,0)))))))))))))))))))))))))))</f>
        <v>0</v>
      </c>
      <c r="CA181" s="325">
        <f>IF(AND(All!$V181="P1",All!$AE181="RDP"),Ruler!T$6,IF(AND(All!$V181="P2",All!$AE181="RDP"),Ruler!T$7,IF(AND(All!$V181="P3",All!$AE181="RDP"),Ruler!T$8,IF(AND(All!$V181="P4",All!$AE181="RDP"),Ruler!T$9,IF(AND(All!$V181="P5",All!$AE181="RDP"),Ruler!T$10,IF(AND(All!$V181="P6",All!$AE181="RDP"),Ruler!T$11,IF(AND(All!$V181="P7",All!$AE181="RDP"),Ruler!T$12,IF(AND(All!$V181="P8",All!$AE181="RDP"),Ruler!T$13,IF(AND(All!$V181="P9",All!$AE181="RDP"),Ruler!T$14,IF(AND(All!$V181="P1",All!$AE181="RMS"),Ruler!T$6,IF(AND(All!$V181="P2",All!$AE181="RMS"),Ruler!T$15,IF(AND(All!$V181="P3",All!$AE181="RMS"),Ruler!T$16,IF(AND(All!$V181="P4",All!$AE181="RMS"),Ruler!T$17,IF(AND(All!$V181="P5",All!$AE181="RMS"),Ruler!T$18,IF(AND(All!$V181="P6",All!$AE181="RMS"),Ruler!T$19,IF(AND(All!$V181="P7",All!$AE181="RMS"),Ruler!T$20,IF(AND(All!$V181="P8",All!$AE181="RMS"),Ruler!T$21,IF(AND(All!$V181="P9",All!$AE181="RMS"),Ruler!T$22,IF(AND(All!$V181="P1",All!$AE181="RSS"),Ruler!T$6,IF(AND(All!$V181="P2",All!$AE181="RSS"),Ruler!T$23,IF(AND(All!$V181="P3",All!$AE181="RSS"),Ruler!T$24,IF(AND(All!$V181="P4",All!$AE181="RSS"),Ruler!T$25,IF(AND(All!$V181="P5",All!$AE181="RSS"),Ruler!T$26,IF(AND(All!$V181="P6",All!$AE181="RSS"),Ruler!T$27,IF(AND(All!$V181="P7",All!$AE181="RSS"),Ruler!T$28,IF(AND(All!$V181="P8",All!$AE181="RSS"),Ruler!T$29,IF(AND(All!$V181="P9",All!$AE181="RSS"),Ruler!T$30,0)))))))))))))))))))))))))))</f>
        <v>0</v>
      </c>
      <c r="CB181" s="325">
        <f>IF(AND(All!$V181="P1",All!$AE181="RDP"),Ruler!U$6,IF(AND(All!$V181="P2",All!$AE181="RDP"),Ruler!U$7,IF(AND(All!$V181="P3",All!$AE181="RDP"),Ruler!U$8,IF(AND(All!$V181="P4",All!$AE181="RDP"),Ruler!U$9,IF(AND(All!$V181="P5",All!$AE181="RDP"),Ruler!U$10,IF(AND(All!$V181="P6",All!$AE181="RDP"),Ruler!U$11,IF(AND(All!$V181="P7",All!$AE181="RDP"),Ruler!U$12,IF(AND(All!$V181="P8",All!$AE181="RDP"),Ruler!U$13,IF(AND(All!$V181="P9",All!$AE181="RDP"),Ruler!U$14,IF(AND(All!$V181="P1",All!$AE181="RMS"),Ruler!U$6,IF(AND(All!$V181="P2",All!$AE181="RMS"),Ruler!U$15,IF(AND(All!$V181="P3",All!$AE181="RMS"),Ruler!U$16,IF(AND(All!$V181="P4",All!$AE181="RMS"),Ruler!U$17,IF(AND(All!$V181="P5",All!$AE181="RMS"),Ruler!U$18,IF(AND(All!$V181="P6",All!$AE181="RMS"),Ruler!U$19,IF(AND(All!$V181="P7",All!$AE181="RMS"),Ruler!U$20,IF(AND(All!$V181="P8",All!$AE181="RMS"),Ruler!U$21,IF(AND(All!$V181="P9",All!$AE181="RMS"),Ruler!U$22,IF(AND(All!$V181="P1",All!$AE181="RSS"),Ruler!U$6,IF(AND(All!$V181="P2",All!$AE181="RSS"),Ruler!U$23,IF(AND(All!$V181="P3",All!$AE181="RSS"),Ruler!U$24,IF(AND(All!$V181="P4",All!$AE181="RSS"),Ruler!U$25,IF(AND(All!$V181="P5",All!$AE181="RSS"),Ruler!U$26,IF(AND(All!$V181="P6",All!$AE181="RSS"),Ruler!U$27,IF(AND(All!$V181="P7",All!$AE181="RSS"),Ruler!U$28,IF(AND(All!$V181="P8",All!$AE181="RSS"),Ruler!U$29,IF(AND(All!$V181="P9",All!$AE181="RSS"),Ruler!U$30,0)))))))))))))))))))))))))))</f>
        <v>0</v>
      </c>
      <c r="CC181" s="325">
        <f>IF(AND(All!$V181="P1",All!$AE181="RDP"),Ruler!V$6,IF(AND(All!$V181="P2",All!$AE181="RDP"),Ruler!V$7,IF(AND(All!$V181="P3",All!$AE181="RDP"),Ruler!V$8,IF(AND(All!$V181="P4",All!$AE181="RDP"),Ruler!V$9,IF(AND(All!$V181="P5",All!$AE181="RDP"),Ruler!V$10,IF(AND(All!$V181="P6",All!$AE181="RDP"),Ruler!V$11,IF(AND(All!$V181="P7",All!$AE181="RDP"),Ruler!V$12,IF(AND(All!$V181="P8",All!$AE181="RDP"),Ruler!V$13,IF(AND(All!$V181="P9",All!$AE181="RDP"),Ruler!V$14,IF(AND(All!$V181="P1",All!$AE181="RMS"),Ruler!V$6,IF(AND(All!$V181="P2",All!$AE181="RMS"),Ruler!V$15,IF(AND(All!$V181="P3",All!$AE181="RMS"),Ruler!V$16,IF(AND(All!$V181="P4",All!$AE181="RMS"),Ruler!V$17,IF(AND(All!$V181="P5",All!$AE181="RMS"),Ruler!V$18,IF(AND(All!$V181="P6",All!$AE181="RMS"),Ruler!V$19,IF(AND(All!$V181="P7",All!$AE181="RMS"),Ruler!V$20,IF(AND(All!$V181="P8",All!$AE181="RMS"),Ruler!V$21,IF(AND(All!$V181="P9",All!$AE181="RMS"),Ruler!V$22,IF(AND(All!$V181="P1",All!$AE181="RSS"),Ruler!V$6,IF(AND(All!$V181="P2",All!$AE181="RSS"),Ruler!V$23,IF(AND(All!$V181="P3",All!$AE181="RSS"),Ruler!V$24,IF(AND(All!$V181="P4",All!$AE181="RSS"),Ruler!V$25,IF(AND(All!$V181="P5",All!$AE181="RSS"),Ruler!V$26,IF(AND(All!$V181="P6",All!$AE181="RSS"),Ruler!V$27,IF(AND(All!$V181="P7",All!$AE181="RSS"),Ruler!V$28,IF(AND(All!$V181="P8",All!$AE181="RSS"),Ruler!V$29,IF(AND(All!$V181="P9",All!$AE181="RSS"),Ruler!V$30,0)))))))))))))))))))))))))))</f>
        <v>0</v>
      </c>
      <c r="CD181" s="325">
        <f>IF(AND(All!$V181="P1",All!$AE181="RDP"),Ruler!W$6,IF(AND(All!$V181="P2",All!$AE181="RDP"),Ruler!W$7,IF(AND(All!$V181="P3",All!$AE181="RDP"),Ruler!W$8,IF(AND(All!$V181="P4",All!$AE181="RDP"),Ruler!W$9,IF(AND(All!$V181="P5",All!$AE181="RDP"),Ruler!W$10,IF(AND(All!$V181="P6",All!$AE181="RDP"),Ruler!W$11,IF(AND(All!$V181="P7",All!$AE181="RDP"),Ruler!W$12,IF(AND(All!$V181="P8",All!$AE181="RDP"),Ruler!W$13,IF(AND(All!$V181="P9",All!$AE181="RDP"),Ruler!W$14,IF(AND(All!$V181="P1",All!$AE181="RMS"),Ruler!W$6,IF(AND(All!$V181="P2",All!$AE181="RMS"),Ruler!W$15,IF(AND(All!$V181="P3",All!$AE181="RMS"),Ruler!W$16,IF(AND(All!$V181="P4",All!$AE181="RMS"),Ruler!W$17,IF(AND(All!$V181="P5",All!$AE181="RMS"),Ruler!W$18,IF(AND(All!$V181="P6",All!$AE181="RMS"),Ruler!W$19,IF(AND(All!$V181="P7",All!$AE181="RMS"),Ruler!W$20,IF(AND(All!$V181="P8",All!$AE181="RMS"),Ruler!W$21,IF(AND(All!$V181="P9",All!$AE181="RMS"),Ruler!W$22,IF(AND(All!$V181="P1",All!$AE181="RSS"),Ruler!W$6,IF(AND(All!$V181="P2",All!$AE181="RSS"),Ruler!W$23,IF(AND(All!$V181="P3",All!$AE181="RSS"),Ruler!W$24,IF(AND(All!$V181="P4",All!$AE181="RSS"),Ruler!W$25,IF(AND(All!$V181="P5",All!$AE181="RSS"),Ruler!W$26,IF(AND(All!$V181="P6",All!$AE181="RSS"),Ruler!W$27,IF(AND(All!$V181="P7",All!$AE181="RSS"),Ruler!W$28,IF(AND(All!$V181="P8",All!$AE181="RSS"),Ruler!W$29,IF(AND(All!$V181="P9",All!$AE181="RSS"),Ruler!W$30,0)))))))))))))))))))))))))))</f>
        <v>0</v>
      </c>
      <c r="CE181" s="325">
        <f>IF(AND(All!$V181="P1",All!$AE181="RDP"),Ruler!X$6,IF(AND(All!$V181="P2",All!$AE181="RDP"),Ruler!X$7,IF(AND(All!$V181="P3",All!$AE181="RDP"),Ruler!X$8,IF(AND(All!$V181="P4",All!$AE181="RDP"),Ruler!X$9,IF(AND(All!$V181="P5",All!$AE181="RDP"),Ruler!X$10,IF(AND(All!$V181="P6",All!$AE181="RDP"),Ruler!X$11,IF(AND(All!$V181="P7",All!$AE181="RDP"),Ruler!X$12,IF(AND(All!$V181="P8",All!$AE181="RDP"),Ruler!X$13,IF(AND(All!$V181="P9",All!$AE181="RDP"),Ruler!X$14,IF(AND(All!$V181="P1",All!$AE181="RMS"),Ruler!X$6,IF(AND(All!$V181="P2",All!$AE181="RMS"),Ruler!X$15,IF(AND(All!$V181="P3",All!$AE181="RMS"),Ruler!X$16,IF(AND(All!$V181="P4",All!$AE181="RMS"),Ruler!X$17,IF(AND(All!$V181="P5",All!$AE181="RMS"),Ruler!X$18,IF(AND(All!$V181="P6",All!$AE181="RMS"),Ruler!X$19,IF(AND(All!$V181="P7",All!$AE181="RMS"),Ruler!X$20,IF(AND(All!$V181="P8",All!$AE181="RMS"),Ruler!X$21,IF(AND(All!$V181="P9",All!$AE181="RMS"),Ruler!X$22,IF(AND(All!$V181="P1",All!$AE181="RSS"),Ruler!X$6,IF(AND(All!$V181="P2",All!$AE181="RSS"),Ruler!X$23,IF(AND(All!$V181="P3",All!$AE181="RSS"),Ruler!X$24,IF(AND(All!$V181="P4",All!$AE181="RSS"),Ruler!X$25,IF(AND(All!$V181="P5",All!$AE181="RSS"),Ruler!X$26,IF(AND(All!$V181="P6",All!$AE181="RSS"),Ruler!X$27,IF(AND(All!$V181="P7",All!$AE181="RSS"),Ruler!X$28,IF(AND(All!$V181="P8",All!$AE181="RSS"),Ruler!X$29,IF(AND(All!$V181="P9",All!$AE181="RSS"),Ruler!X$30,0)))))))))))))))))))))))))))</f>
        <v>0</v>
      </c>
      <c r="CF181" s="325">
        <f>IF(AND(All!$V181="P1",All!$AE181="RDP"),Ruler!Y$6,IF(AND(All!$V181="P2",All!$AE181="RDP"),Ruler!Y$7,IF(AND(All!$V181="P3",All!$AE181="RDP"),Ruler!Y$8,IF(AND(All!$V181="P4",All!$AE181="RDP"),Ruler!Y$9,IF(AND(All!$V181="P5",All!$AE181="RDP"),Ruler!Y$10,IF(AND(All!$V181="P6",All!$AE181="RDP"),Ruler!Y$11,IF(AND(All!$V181="P7",All!$AE181="RDP"),Ruler!Y$12,IF(AND(All!$V181="P8",All!$AE181="RDP"),Ruler!Y$13,IF(AND(All!$V181="P9",All!$AE181="RDP"),Ruler!Y$14,IF(AND(All!$V181="P1",All!$AE181="RMS"),Ruler!Y$6,IF(AND(All!$V181="P2",All!$AE181="RMS"),Ruler!Y$15,IF(AND(All!$V181="P3",All!$AE181="RMS"),Ruler!Y$16,IF(AND(All!$V181="P4",All!$AE181="RMS"),Ruler!Y$17,IF(AND(All!$V181="P5",All!$AE181="RMS"),Ruler!Y$18,IF(AND(All!$V181="P6",All!$AE181="RMS"),Ruler!Y$19,IF(AND(All!$V181="P7",All!$AE181="RMS"),Ruler!Y$20,IF(AND(All!$V181="P8",All!$AE181="RMS"),Ruler!Y$21,IF(AND(All!$V181="P9",All!$AE181="RMS"),Ruler!Y$22,IF(AND(All!$V181="P1",All!$AE181="RSS"),Ruler!Y$6,IF(AND(All!$V181="P2",All!$AE181="RSS"),Ruler!Y$23,IF(AND(All!$V181="P3",All!$AE181="RSS"),Ruler!Y$24,IF(AND(All!$V181="P4",All!$AE181="RSS"),Ruler!Y$25,IF(AND(All!$V181="P5",All!$AE181="RSS"),Ruler!Y$26,IF(AND(All!$V181="P6",All!$AE181="RSS"),Ruler!Y$27,IF(AND(All!$V181="P7",All!$AE181="RSS"),Ruler!Y$28,IF(AND(All!$V181="P8",All!$AE181="RSS"),Ruler!Y$29,IF(AND(All!$V181="P9",All!$AE181="RSS"),Ruler!Y$30,0)))))))))))))))))))))))))))</f>
        <v>0</v>
      </c>
      <c r="CG181" s="325">
        <f>IF(AND(All!$V181="P1",All!$AE181="RDP"),Ruler!Z$6,IF(AND(All!$V181="P2",All!$AE181="RDP"),Ruler!Z$7,IF(AND(All!$V181="P3",All!$AE181="RDP"),Ruler!Z$8,IF(AND(All!$V181="P4",All!$AE181="RDP"),Ruler!Z$9,IF(AND(All!$V181="P5",All!$AE181="RDP"),Ruler!Z$10,IF(AND(All!$V181="P6",All!$AE181="RDP"),Ruler!Z$11,IF(AND(All!$V181="P7",All!$AE181="RDP"),Ruler!Z$12,IF(AND(All!$V181="P8",All!$AE181="RDP"),Ruler!Z$13,IF(AND(All!$V181="P9",All!$AE181="RDP"),Ruler!Z$14,IF(AND(All!$V181="P1",All!$AE181="RMS"),Ruler!Z$6,IF(AND(All!$V181="P2",All!$AE181="RMS"),Ruler!Z$15,IF(AND(All!$V181="P3",All!$AE181="RMS"),Ruler!Z$16,IF(AND(All!$V181="P4",All!$AE181="RMS"),Ruler!Z$17,IF(AND(All!$V181="P5",All!$AE181="RMS"),Ruler!Z$18,IF(AND(All!$V181="P6",All!$AE181="RMS"),Ruler!Z$19,IF(AND(All!$V181="P7",All!$AE181="RMS"),Ruler!Z$20,IF(AND(All!$V181="P8",All!$AE181="RMS"),Ruler!Z$21,IF(AND(All!$V181="P9",All!$AE181="RMS"),Ruler!Z$22,IF(AND(All!$V181="P1",All!$AE181="RSS"),Ruler!Z$6,IF(AND(All!$V181="P2",All!$AE181="RSS"),Ruler!Z$23,IF(AND(All!$V181="P3",All!$AE181="RSS"),Ruler!Z$24,IF(AND(All!$V181="P4",All!$AE181="RSS"),Ruler!Z$25,IF(AND(All!$V181="P5",All!$AE181="RSS"),Ruler!Z$26,IF(AND(All!$V181="P6",All!$AE181="RSS"),Ruler!Z$27,IF(AND(All!$V181="P7",All!$AE181="RSS"),Ruler!Z$28,IF(AND(All!$V181="P8",All!$AE181="RSS"),Ruler!Z$29,IF(AND(All!$V181="P9",All!$AE181="RSS"),Ruler!Z$30,0)))))))))))))))))))))))))))</f>
        <v>0</v>
      </c>
      <c r="CH181" s="325">
        <f>IF(AND(All!$V181="P1",All!$AE181="RDP"),Ruler!AA$6,IF(AND(All!$V181="P2",All!$AE181="RDP"),Ruler!AA$7,IF(AND(All!$V181="P3",All!$AE181="RDP"),Ruler!AA$8,IF(AND(All!$V181="P4",All!$AE181="RDP"),Ruler!AA$9,IF(AND(All!$V181="P5",All!$AE181="RDP"),Ruler!AA$10,IF(AND(All!$V181="P6",All!$AE181="RDP"),Ruler!AA$11,IF(AND(All!$V181="P7",All!$AE181="RDP"),Ruler!AA$12,IF(AND(All!$V181="P8",All!$AE181="RDP"),Ruler!AA$13,IF(AND(All!$V181="P9",All!$AE181="RDP"),Ruler!AA$14,IF(AND(All!$V181="P1",All!$AE181="RMS"),Ruler!AA$6,IF(AND(All!$V181="P2",All!$AE181="RMS"),Ruler!AA$15,IF(AND(All!$V181="P3",All!$AE181="RMS"),Ruler!AA$16,IF(AND(All!$V181="P4",All!$AE181="RMS"),Ruler!AA$17,IF(AND(All!$V181="P5",All!$AE181="RMS"),Ruler!AA$18,IF(AND(All!$V181="P6",All!$AE181="RMS"),Ruler!AA$19,IF(AND(All!$V181="P7",All!$AE181="RMS"),Ruler!AA$20,IF(AND(All!$V181="P8",All!$AE181="RMS"),Ruler!AA$21,IF(AND(All!$V181="P9",All!$AE181="RMS"),Ruler!AA$22,IF(AND(All!$V181="P1",All!$AE181="RSS"),Ruler!AA$6,IF(AND(All!$V181="P2",All!$AE181="RSS"),Ruler!AA$23,IF(AND(All!$V181="P3",All!$AE181="RSS"),Ruler!AA$24,IF(AND(All!$V181="P4",All!$AE181="RSS"),Ruler!AA$25,IF(AND(All!$V181="P5",All!$AE181="RSS"),Ruler!AA$26,IF(AND(All!$V181="P6",All!$AE181="RSS"),Ruler!AA$27,IF(AND(All!$V181="P7",All!$AE181="RSS"),Ruler!AA$28,IF(AND(All!$V181="P8",All!$AE181="RSS"),Ruler!AA$29,IF(AND(All!$V181="P9",All!$AE181="RSS"),Ruler!AA$30,0)))))))))))))))))))))))))))</f>
        <v>0</v>
      </c>
      <c r="CI181" s="325">
        <f>IF(AND(All!$V181="P1",All!$AE181="RDP"),Ruler!AB$6,IF(AND(All!$V181="P2",All!$AE181="RDP"),Ruler!AB$7,IF(AND(All!$V181="P3",All!$AE181="RDP"),Ruler!AB$8,IF(AND(All!$V181="P4",All!$AE181="RDP"),Ruler!AB$9,IF(AND(All!$V181="P5",All!$AE181="RDP"),Ruler!AB$10,IF(AND(All!$V181="P6",All!$AE181="RDP"),Ruler!AB$11,IF(AND(All!$V181="P7",All!$AE181="RDP"),Ruler!AB$12,IF(AND(All!$V181="P8",All!$AE181="RDP"),Ruler!AB$13,IF(AND(All!$V181="P9",All!$AE181="RDP"),Ruler!AB$14,IF(AND(All!$V181="P1",All!$AE181="RMS"),Ruler!AB$6,IF(AND(All!$V181="P2",All!$AE181="RMS"),Ruler!AB$15,IF(AND(All!$V181="P3",All!$AE181="RMS"),Ruler!AB$16,IF(AND(All!$V181="P4",All!$AE181="RMS"),Ruler!AB$17,IF(AND(All!$V181="P5",All!$AE181="RMS"),Ruler!AB$18,IF(AND(All!$V181="P6",All!$AE181="RMS"),Ruler!AB$19,IF(AND(All!$V181="P7",All!$AE181="RMS"),Ruler!AB$20,IF(AND(All!$V181="P8",All!$AE181="RMS"),Ruler!AB$21,IF(AND(All!$V181="P9",All!$AE181="RMS"),Ruler!AB$22,IF(AND(All!$V181="P1",All!$AE181="RSS"),Ruler!AB$6,IF(AND(All!$V181="P2",All!$AE181="RSS"),Ruler!AB$23,IF(AND(All!$V181="P3",All!$AE181="RSS"),Ruler!AB$24,IF(AND(All!$V181="P4",All!$AE181="RSS"),Ruler!AB$25,IF(AND(All!$V181="P5",All!$AE181="RSS"),Ruler!AB$26,IF(AND(All!$V181="P6",All!$AE181="RSS"),Ruler!AB$27,IF(AND(All!$V181="P7",All!$AE181="RSS"),Ruler!AB$28,IF(AND(All!$V181="P8",All!$AE181="RSS"),Ruler!AB$29,IF(AND(All!$V181="P9",All!$AE181="RSS"),Ruler!AB$30,0)))))))))))))))))))))))))))</f>
        <v>0</v>
      </c>
      <c r="CJ181" s="377">
        <f>Table9[[#This Row],[R-B1]]-Table9[[#This Row],[B1]]</f>
        <v>-3</v>
      </c>
      <c r="CK181" s="378">
        <f>Table9[[#This Row],[R-B2]]-Table9[[#This Row],[B2]]</f>
        <v>-4</v>
      </c>
      <c r="CL181" s="378">
        <f>Table9[[#This Row],[R-B3]]-Table9[[#This Row],[B3]]</f>
        <v>-2</v>
      </c>
      <c r="CM181" s="378">
        <f>Table9[[#This Row],[R-B4]]-Table9[[#This Row],[B4]]</f>
        <v>-3</v>
      </c>
      <c r="CN181" s="378">
        <f>Table9[[#This Row],[R-B5]]-Table9[[#This Row],[B5]]</f>
        <v>-3</v>
      </c>
      <c r="CO181" s="378">
        <f>Table9[[#This Row],[R-B6]]-Table9[[#This Row],[B6]]</f>
        <v>-2</v>
      </c>
      <c r="CP181" s="378">
        <f>Table9[[#This Row],[R-B7]]-Table9[[#This Row],[B7]]</f>
        <v>-4</v>
      </c>
      <c r="CQ181" s="378">
        <f>Table9[[#This Row],[R-B8]]-Table9[[#This Row],[B8]]</f>
        <v>-4</v>
      </c>
      <c r="CR181" s="378">
        <f>Table9[[#This Row],[R-B9]]-Table9[[#This Row],[B9]]</f>
        <v>-3</v>
      </c>
      <c r="CS181" s="378">
        <f>Table9[[#This Row],[R-B10]]-Table9[[#This Row],[B10]]</f>
        <v>-3</v>
      </c>
      <c r="CT181" s="378">
        <f>Table9[[#This Row],[R-B11]]-Table9[[#This Row],[B11]]</f>
        <v>-2</v>
      </c>
      <c r="CU181" s="378">
        <f>Table9[[#This Row],[R-B12]]-Table9[[#This Row],[B12]]</f>
        <v>-3</v>
      </c>
      <c r="CV181" s="378">
        <f>Table9[[#This Row],[R-K1]]-Table9[[#This Row],[K1]]</f>
        <v>-3</v>
      </c>
      <c r="CW181" s="378">
        <f>Table9[[#This Row],[R-K2]]-Table9[[#This Row],[K2]]</f>
        <v>-4</v>
      </c>
      <c r="CX181" s="378">
        <f>Table9[[#This Row],[R-K3]]-Table9[[#This Row],[K3]]</f>
        <v>-3</v>
      </c>
      <c r="CY181" s="378">
        <f>Table9[[#This Row],[R-K4]]-Table9[[#This Row],[K4]]</f>
        <v>-3</v>
      </c>
      <c r="CZ181" s="378">
        <f>Table9[[#This Row],[R-K5]]-Table9[[#This Row],[K5]]</f>
        <v>-4</v>
      </c>
      <c r="DA181" s="378">
        <f>Table9[[#This Row],[R-P1]]-Table9[[#This Row],[P1]]</f>
        <v>-2</v>
      </c>
      <c r="DB181" s="378">
        <f>Table9[[#This Row],[R-P2]]-Table9[[#This Row],[P2]]</f>
        <v>-1</v>
      </c>
      <c r="DC181" s="378">
        <f>Table9[[#This Row],[R-P3]]-Table9[[#This Row],[P3]]</f>
        <v>-3</v>
      </c>
      <c r="DD181" s="378">
        <f>Table9[[#This Row],[R-P4]]-Table9[[#This Row],[P4]]</f>
        <v>-3</v>
      </c>
      <c r="DE181" s="378">
        <f>Table9[[#This Row],[R-P5]]-Table9[[#This Row],[P5]]</f>
        <v>-2</v>
      </c>
      <c r="DF181" s="378">
        <f>Table9[[#This Row],[R-E1]]-Table9[[#This Row],[E1]]</f>
        <v>-2</v>
      </c>
      <c r="DG181" s="379">
        <f>Table9[[#This Row],[R-E2]]-Table9[[#This Row],[E2]]</f>
        <v>-2</v>
      </c>
      <c r="DH181" s="323">
        <f>COUNTIF(Table9[[#This Row],[G-B1]:[G-B12]],"&lt;=0")/12*100</f>
        <v>100</v>
      </c>
      <c r="DI181" s="43">
        <f>COUNTIF(Table9[[#This Row],[G-K1]:[G-K5]],"&lt;=0")/5*100</f>
        <v>100</v>
      </c>
      <c r="DJ181" s="43">
        <f>COUNTIF(Table9[[#This Row],[G-P1]:[G-P5]],"&lt;=0")/5*100</f>
        <v>100</v>
      </c>
      <c r="DK181" s="43">
        <f>COUNTIF(Table9[[#This Row],[G-E1]:[G-E2]],"&lt;=0")/2*100</f>
        <v>100</v>
      </c>
      <c r="DL181" s="450">
        <f>IF(AE181="RDP",(COUNTIF(Table9[[#This Row],[G-B3]],"&lt;=0")+COUNTIF(Table9[[#This Row],[G-B4]],"&lt;=0")+COUNTIF(Table9[[#This Row],[G-B7]],"&lt;=0")+COUNTIF(Table9[[#This Row],[G-B11]],"&lt;=0")+COUNTIF(Table9[[#This Row],[G-K2]],"&lt;=0"))/5*100,IF(AE181="RMS",(COUNTIF(Table9[[#This Row],[G-B4]],"&lt;=0")+COUNTIF(Table9[[#This Row],[G-B5]],"&lt;=0")+COUNTIF(Table9[[#This Row],[G-B10]],"&lt;=0")+COUNTIF(Table9[[#This Row],[G-B12]],"&lt;=0")+COUNTIF(Table9[[#This Row],[G-K2]],"&lt;=0"))/5*100,IF(AE181="RSS",(COUNTIF(Table9[[#This Row],[G-B1]],"&lt;=0")+COUNTIF(Table9[[#This Row],[G-B2]],"&lt;=0")+COUNTIF(Table9[[#This Row],[G-B6]],"&lt;=0")+COUNTIF(Table9[[#This Row],[G-B11]],"&lt;=0")+COUNTIF(Table9[[#This Row],[G-B12]],"&lt;=0"))/5*100,0)))</f>
        <v>0</v>
      </c>
      <c r="DM181" s="381">
        <v>100</v>
      </c>
      <c r="DN181" s="381">
        <v>100</v>
      </c>
      <c r="DO181" s="381">
        <v>100</v>
      </c>
      <c r="DP181" s="381">
        <v>100</v>
      </c>
      <c r="DQ181" s="381">
        <v>100</v>
      </c>
      <c r="DR181" s="380">
        <v>85</v>
      </c>
      <c r="DS181" s="381">
        <v>38</v>
      </c>
      <c r="DT181" s="381">
        <v>50</v>
      </c>
      <c r="DU181" s="381">
        <v>100</v>
      </c>
      <c r="DV181" s="381">
        <v>86</v>
      </c>
      <c r="DW181" s="380"/>
      <c r="DX181" s="381"/>
      <c r="DY181" s="381"/>
      <c r="DZ181" s="381"/>
      <c r="EA181" s="382"/>
      <c r="EB181" s="324" t="s">
        <v>285</v>
      </c>
      <c r="EC181" s="324" t="s">
        <v>185</v>
      </c>
      <c r="ED181" s="324" t="s">
        <v>1488</v>
      </c>
      <c r="EE181" s="339" t="s">
        <v>1489</v>
      </c>
    </row>
    <row r="182" spans="2:135" ht="131" hidden="1" thickBot="1" x14ac:dyDescent="0.35">
      <c r="B182" s="282">
        <v>187</v>
      </c>
      <c r="C182" s="421" t="s">
        <v>134</v>
      </c>
      <c r="D182" s="305">
        <v>46069</v>
      </c>
      <c r="E182" s="306" t="s">
        <v>1490</v>
      </c>
      <c r="F182" s="304">
        <v>130094</v>
      </c>
      <c r="G182" s="357">
        <f t="shared" ca="1" si="9"/>
        <v>41.996252787290722</v>
      </c>
      <c r="H182" s="283">
        <v>30987</v>
      </c>
      <c r="I182" s="304" t="s">
        <v>179</v>
      </c>
      <c r="J182" s="304" t="s">
        <v>137</v>
      </c>
      <c r="K182" s="304" t="s">
        <v>241</v>
      </c>
      <c r="L182" s="304" t="s">
        <v>263</v>
      </c>
      <c r="M182" s="304"/>
      <c r="N182" s="304"/>
      <c r="O182" s="304" t="s">
        <v>183</v>
      </c>
      <c r="P182" s="306" t="s">
        <v>1491</v>
      </c>
      <c r="Q182" s="304" t="s">
        <v>144</v>
      </c>
      <c r="R182" s="304" t="s">
        <v>185</v>
      </c>
      <c r="S182" s="305">
        <v>39326</v>
      </c>
      <c r="T182" s="286">
        <f t="shared" ca="1" si="11"/>
        <v>19.136111111111113</v>
      </c>
      <c r="U182" s="308">
        <f ca="1">Table9[[#This Row],[Years in PET]]</f>
        <v>19.136111111111113</v>
      </c>
      <c r="V182" s="304" t="s">
        <v>59</v>
      </c>
      <c r="W182" s="307">
        <f ca="1">Table9[[#This Row],[Age]]-($T$1-Table9[[#This Row],[Date of Appointment to Current Grade]])/365</f>
        <v>38.438356164383563</v>
      </c>
      <c r="X182" s="309">
        <f ca="1">($T$1-Table9[[#This Row],[Date of Appointment to Current Grade]])/365</f>
        <v>3.5578966229071614</v>
      </c>
      <c r="Y182" s="305">
        <v>45017</v>
      </c>
      <c r="Z182" s="304" t="s">
        <v>674</v>
      </c>
      <c r="AA182" s="305">
        <v>45017</v>
      </c>
      <c r="AB182" s="309">
        <f ca="1">($T$1-Table9[[#This Row],[Date in Position]])/365</f>
        <v>3.5578966229071614</v>
      </c>
      <c r="AC182" s="304" t="s">
        <v>183</v>
      </c>
      <c r="AD182" s="305">
        <v>44914</v>
      </c>
      <c r="AE182" s="304" t="s">
        <v>162</v>
      </c>
      <c r="AF182" s="304" t="s">
        <v>148</v>
      </c>
      <c r="AG182" s="47" t="s">
        <v>1492</v>
      </c>
      <c r="AH182" s="47" t="s">
        <v>1493</v>
      </c>
      <c r="AI182" s="47" t="s">
        <v>1494</v>
      </c>
      <c r="AJ182" s="48" t="s">
        <v>1495</v>
      </c>
      <c r="AK182" s="48" t="s">
        <v>1496</v>
      </c>
      <c r="AL182" s="42" t="s">
        <v>153</v>
      </c>
      <c r="AM182" s="48" t="s">
        <v>1497</v>
      </c>
      <c r="AN182" s="313">
        <v>3</v>
      </c>
      <c r="AO182" s="304">
        <v>3</v>
      </c>
      <c r="AP182" s="304">
        <v>2</v>
      </c>
      <c r="AQ182" s="304">
        <v>2</v>
      </c>
      <c r="AR182" s="304">
        <v>2</v>
      </c>
      <c r="AS182" s="304">
        <v>3</v>
      </c>
      <c r="AT182" s="304">
        <v>3</v>
      </c>
      <c r="AU182" s="304">
        <v>2</v>
      </c>
      <c r="AV182" s="304">
        <v>2</v>
      </c>
      <c r="AW182" s="304">
        <v>1</v>
      </c>
      <c r="AX182" s="304">
        <v>3</v>
      </c>
      <c r="AY182" s="304">
        <v>2</v>
      </c>
      <c r="AZ182" s="304">
        <v>2</v>
      </c>
      <c r="BA182" s="304">
        <v>2</v>
      </c>
      <c r="BB182" s="304">
        <v>2</v>
      </c>
      <c r="BC182" s="304">
        <v>1</v>
      </c>
      <c r="BD182" s="304">
        <v>1</v>
      </c>
      <c r="BE182" s="304">
        <v>1</v>
      </c>
      <c r="BF182" s="304">
        <v>2</v>
      </c>
      <c r="BG182" s="304">
        <v>1</v>
      </c>
      <c r="BH182" s="304">
        <v>1</v>
      </c>
      <c r="BI182" s="304">
        <v>2</v>
      </c>
      <c r="BJ182" s="304">
        <v>2</v>
      </c>
      <c r="BK182" s="314">
        <v>1</v>
      </c>
      <c r="BL182" s="325">
        <f>IF(AND(All!$V182="P1",All!$AE182="RDP"),Ruler!E$6,IF(AND(All!$V182="P2",All!$AE182="RDP"),Ruler!E$7,IF(AND(All!$V182="P3",All!$AE182="RDP"),Ruler!E$8,IF(AND(All!$V182="P4",All!$AE182="RDP"),Ruler!E$9,IF(AND(All!$V182="P5",All!$AE182="RDP"),Ruler!E$10,IF(AND(All!$V182="P6",All!$AE182="RDP"),Ruler!E$11,IF(AND(All!$V182="P7",All!$AE182="RDP"),Ruler!E$12,IF(AND(All!$V182="P8",All!$AE182="RDP"),Ruler!E$13,IF(AND(All!$V182="P9",All!$AE182="RDP"),Ruler!E$14,IF(AND(All!$V182="P1",All!$AE182="RMS"),Ruler!E$6,IF(AND(All!$V182="P2",All!$AE182="RMS"),Ruler!E$15,IF(AND(All!$V182="P3",All!$AE182="RMS"),Ruler!E$16,IF(AND(All!$V182="P4",All!$AE182="RMS"),Ruler!E$17,IF(AND(All!$V182="P5",All!$AE182="RMS"),Ruler!E$18,IF(AND(All!$V182="P6",All!$AE182="RMS"),Ruler!E$19,IF(AND(All!$V182="P7",All!$AE182="RMS"),Ruler!E$20,IF(AND(All!$V182="P8",All!$AE182="RMS"),Ruler!E$21,IF(AND(All!$V182="P9",All!$AE182="RMS"),Ruler!E$22,IF(AND(All!$V182="P1",All!$AE182="RSS"),Ruler!E$6,IF(AND(All!$V182="P2",All!$AE182="RSS"),Ruler!E$23,IF(AND(All!$V182="P3",All!$AE182="RSS"),Ruler!E$24,IF(AND(All!$V182="P4",All!$AE182="RSS"),Ruler!E$25,IF(AND(All!$V182="P5",All!$AE182="RSS"),Ruler!E$26,IF(AND(All!$V182="P6",All!$AE182="RSS"),Ruler!E$27,IF(AND(All!$V182="P7",All!$AE182="RSS"),Ruler!E$28,IF(AND(All!$V182="P8",All!$AE182="RSS"),Ruler!E$29,IF(AND(All!$V182="P9",All!$AE182="RSS"),Ruler!E$30,0)))))))))))))))))))))))))))</f>
        <v>3</v>
      </c>
      <c r="BM182" s="325">
        <f>IF(AND(All!$V182="P1",All!$AE182="RDP"),Ruler!F$6,IF(AND(All!$V182="P2",All!$AE182="RDP"),Ruler!F$7,IF(AND(All!$V182="P3",All!$AE182="RDP"),Ruler!F$8,IF(AND(All!$V182="P4",All!$AE182="RDP"),Ruler!F$9,IF(AND(All!$V182="P5",All!$AE182="RDP"),Ruler!F$10,IF(AND(All!$V182="P6",All!$AE182="RDP"),Ruler!F$11,IF(AND(All!$V182="P7",All!$AE182="RDP"),Ruler!F$12,IF(AND(All!$V182="P8",All!$AE182="RDP"),Ruler!F$13,IF(AND(All!$V182="P9",All!$AE182="RDP"),Ruler!F$14,IF(AND(All!$V182="P1",All!$AE182="RMS"),Ruler!F$6,IF(AND(All!$V182="P2",All!$AE182="RMS"),Ruler!F$15,IF(AND(All!$V182="P3",All!$AE182="RMS"),Ruler!F$16,IF(AND(All!$V182="P4",All!$AE182="RMS"),Ruler!F$17,IF(AND(All!$V182="P5",All!$AE182="RMS"),Ruler!F$18,IF(AND(All!$V182="P6",All!$AE182="RMS"),Ruler!F$19,IF(AND(All!$V182="P7",All!$AE182="RMS"),Ruler!F$20,IF(AND(All!$V182="P8",All!$AE182="RMS"),Ruler!F$21,IF(AND(All!$V182="P9",All!$AE182="RMS"),Ruler!F$22,IF(AND(All!$V182="P1",All!$AE182="RSS"),Ruler!F$6,IF(AND(All!$V182="P2",All!$AE182="RSS"),Ruler!F$23,IF(AND(All!$V182="P3",All!$AE182="RSS"),Ruler!F$24,IF(AND(All!$V182="P4",All!$AE182="RSS"),Ruler!F$25,IF(AND(All!$V182="P5",All!$AE182="RSS"),Ruler!F$26,IF(AND(All!$V182="P6",All!$AE182="RSS"),Ruler!F$27,IF(AND(All!$V182="P7",All!$AE182="RSS"),Ruler!F$28,IF(AND(All!$V182="P8",All!$AE182="RSS"),Ruler!F$29,IF(AND(All!$V182="P9",All!$AE182="RSS"),Ruler!F$30,0)))))))))))))))))))))))))))</f>
        <v>3</v>
      </c>
      <c r="BN182" s="325">
        <f>IF(AND(All!$V182="P1",All!$AE182="RDP"),Ruler!G$6,IF(AND(All!$V182="P2",All!$AE182="RDP"),Ruler!G$7,IF(AND(All!$V182="P3",All!$AE182="RDP"),Ruler!G$8,IF(AND(All!$V182="P4",All!$AE182="RDP"),Ruler!G$9,IF(AND(All!$V182="P5",All!$AE182="RDP"),Ruler!G$10,IF(AND(All!$V182="P6",All!$AE182="RDP"),Ruler!G$11,IF(AND(All!$V182="P7",All!$AE182="RDP"),Ruler!G$12,IF(AND(All!$V182="P8",All!$AE182="RDP"),Ruler!G$13,IF(AND(All!$V182="P9",All!$AE182="RDP"),Ruler!G$14,IF(AND(All!$V182="P1",All!$AE182="RMS"),Ruler!G$6,IF(AND(All!$V182="P2",All!$AE182="RMS"),Ruler!G$15,IF(AND(All!$V182="P3",All!$AE182="RMS"),Ruler!G$16,IF(AND(All!$V182="P4",All!$AE182="RMS"),Ruler!G$17,IF(AND(All!$V182="P5",All!$AE182="RMS"),Ruler!G$18,IF(AND(All!$V182="P6",All!$AE182="RMS"),Ruler!G$19,IF(AND(All!$V182="P7",All!$AE182="RMS"),Ruler!G$20,IF(AND(All!$V182="P8",All!$AE182="RMS"),Ruler!G$21,IF(AND(All!$V182="P9",All!$AE182="RMS"),Ruler!G$22,IF(AND(All!$V182="P1",All!$AE182="RSS"),Ruler!G$6,IF(AND(All!$V182="P2",All!$AE182="RSS"),Ruler!G$23,IF(AND(All!$V182="P3",All!$AE182="RSS"),Ruler!G$24,IF(AND(All!$V182="P4",All!$AE182="RSS"),Ruler!G$25,IF(AND(All!$V182="P5",All!$AE182="RSS"),Ruler!G$26,IF(AND(All!$V182="P6",All!$AE182="RSS"),Ruler!G$27,IF(AND(All!$V182="P7",All!$AE182="RSS"),Ruler!G$28,IF(AND(All!$V182="P8",All!$AE182="RSS"),Ruler!G$29,IF(AND(All!$V182="P9",All!$AE182="RSS"),Ruler!G$30,0)))))))))))))))))))))))))))</f>
        <v>3</v>
      </c>
      <c r="BO182" s="325">
        <f>IF(AND(All!$V182="P1",All!$AE182="RDP"),Ruler!H$6,IF(AND(All!$V182="P2",All!$AE182="RDP"),Ruler!H$7,IF(AND(All!$V182="P3",All!$AE182="RDP"),Ruler!H$8,IF(AND(All!$V182="P4",All!$AE182="RDP"),Ruler!H$9,IF(AND(All!$V182="P5",All!$AE182="RDP"),Ruler!H$10,IF(AND(All!$V182="P6",All!$AE182="RDP"),Ruler!H$11,IF(AND(All!$V182="P7",All!$AE182="RDP"),Ruler!H$12,IF(AND(All!$V182="P8",All!$AE182="RDP"),Ruler!H$13,IF(AND(All!$V182="P9",All!$AE182="RDP"),Ruler!H$14,IF(AND(All!$V182="P1",All!$AE182="RMS"),Ruler!H$6,IF(AND(All!$V182="P2",All!$AE182="RMS"),Ruler!H$15,IF(AND(All!$V182="P3",All!$AE182="RMS"),Ruler!H$16,IF(AND(All!$V182="P4",All!$AE182="RMS"),Ruler!H$17,IF(AND(All!$V182="P5",All!$AE182="RMS"),Ruler!H$18,IF(AND(All!$V182="P6",All!$AE182="RMS"),Ruler!H$19,IF(AND(All!$V182="P7",All!$AE182="RMS"),Ruler!H$20,IF(AND(All!$V182="P8",All!$AE182="RMS"),Ruler!H$21,IF(AND(All!$V182="P9",All!$AE182="RMS"),Ruler!H$22,IF(AND(All!$V182="P1",All!$AE182="RSS"),Ruler!H$6,IF(AND(All!$V182="P2",All!$AE182="RSS"),Ruler!H$23,IF(AND(All!$V182="P3",All!$AE182="RSS"),Ruler!H$24,IF(AND(All!$V182="P4",All!$AE182="RSS"),Ruler!H$25,IF(AND(All!$V182="P5",All!$AE182="RSS"),Ruler!H$26,IF(AND(All!$V182="P6",All!$AE182="RSS"),Ruler!H$27,IF(AND(All!$V182="P7",All!$AE182="RSS"),Ruler!H$28,IF(AND(All!$V182="P8",All!$AE182="RSS"),Ruler!H$29,IF(AND(All!$V182="P9",All!$AE182="RSS"),Ruler!H$30,0)))))))))))))))))))))))))))</f>
        <v>3</v>
      </c>
      <c r="BP182" s="325">
        <f>IF(AND(All!$V182="P1",All!$AE182="RDP"),Ruler!I$6,IF(AND(All!$V182="P2",All!$AE182="RDP"),Ruler!I$7,IF(AND(All!$V182="P3",All!$AE182="RDP"),Ruler!I$8,IF(AND(All!$V182="P4",All!$AE182="RDP"),Ruler!I$9,IF(AND(All!$V182="P5",All!$AE182="RDP"),Ruler!I$10,IF(AND(All!$V182="P6",All!$AE182="RDP"),Ruler!I$11,IF(AND(All!$V182="P7",All!$AE182="RDP"),Ruler!I$12,IF(AND(All!$V182="P8",All!$AE182="RDP"),Ruler!I$13,IF(AND(All!$V182="P9",All!$AE182="RDP"),Ruler!I$14,IF(AND(All!$V182="P1",All!$AE182="RMS"),Ruler!I$6,IF(AND(All!$V182="P2",All!$AE182="RMS"),Ruler!I$15,IF(AND(All!$V182="P3",All!$AE182="RMS"),Ruler!I$16,IF(AND(All!$V182="P4",All!$AE182="RMS"),Ruler!I$17,IF(AND(All!$V182="P5",All!$AE182="RMS"),Ruler!I$18,IF(AND(All!$V182="P6",All!$AE182="RMS"),Ruler!I$19,IF(AND(All!$V182="P7",All!$AE182="RMS"),Ruler!I$20,IF(AND(All!$V182="P8",All!$AE182="RMS"),Ruler!I$21,IF(AND(All!$V182="P9",All!$AE182="RMS"),Ruler!I$22,IF(AND(All!$V182="P1",All!$AE182="RSS"),Ruler!I$6,IF(AND(All!$V182="P2",All!$AE182="RSS"),Ruler!I$23,IF(AND(All!$V182="P3",All!$AE182="RSS"),Ruler!I$24,IF(AND(All!$V182="P4",All!$AE182="RSS"),Ruler!I$25,IF(AND(All!$V182="P5",All!$AE182="RSS"),Ruler!I$26,IF(AND(All!$V182="P6",All!$AE182="RSS"),Ruler!I$27,IF(AND(All!$V182="P7",All!$AE182="RSS"),Ruler!I$28,IF(AND(All!$V182="P8",All!$AE182="RSS"),Ruler!I$29,IF(AND(All!$V182="P9",All!$AE182="RSS"),Ruler!I$30,0)))))))))))))))))))))))))))</f>
        <v>3</v>
      </c>
      <c r="BQ182" s="325">
        <f>IF(AND(All!$V182="P1",All!$AE182="RDP"),Ruler!J$6,IF(AND(All!$V182="P2",All!$AE182="RDP"),Ruler!J$7,IF(AND(All!$V182="P3",All!$AE182="RDP"),Ruler!J$8,IF(AND(All!$V182="P4",All!$AE182="RDP"),Ruler!J$9,IF(AND(All!$V182="P5",All!$AE182="RDP"),Ruler!J$10,IF(AND(All!$V182="P6",All!$AE182="RDP"),Ruler!J$11,IF(AND(All!$V182="P7",All!$AE182="RDP"),Ruler!J$12,IF(AND(All!$V182="P8",All!$AE182="RDP"),Ruler!J$13,IF(AND(All!$V182="P9",All!$AE182="RDP"),Ruler!J$14,IF(AND(All!$V182="P1",All!$AE182="RMS"),Ruler!J$6,IF(AND(All!$V182="P2",All!$AE182="RMS"),Ruler!J$15,IF(AND(All!$V182="P3",All!$AE182="RMS"),Ruler!J$16,IF(AND(All!$V182="P4",All!$AE182="RMS"),Ruler!J$17,IF(AND(All!$V182="P5",All!$AE182="RMS"),Ruler!J$18,IF(AND(All!$V182="P6",All!$AE182="RMS"),Ruler!J$19,IF(AND(All!$V182="P7",All!$AE182="RMS"),Ruler!J$20,IF(AND(All!$V182="P8",All!$AE182="RMS"),Ruler!J$21,IF(AND(All!$V182="P9",All!$AE182="RMS"),Ruler!J$22,IF(AND(All!$V182="P1",All!$AE182="RSS"),Ruler!J$6,IF(AND(All!$V182="P2",All!$AE182="RSS"),Ruler!J$23,IF(AND(All!$V182="P3",All!$AE182="RSS"),Ruler!J$24,IF(AND(All!$V182="P4",All!$AE182="RSS"),Ruler!J$25,IF(AND(All!$V182="P5",All!$AE182="RSS"),Ruler!J$26,IF(AND(All!$V182="P6",All!$AE182="RSS"),Ruler!J$27,IF(AND(All!$V182="P7",All!$AE182="RSS"),Ruler!J$28,IF(AND(All!$V182="P8",All!$AE182="RSS"),Ruler!J$29,IF(AND(All!$V182="P9",All!$AE182="RSS"),Ruler!J$30,0)))))))))))))))))))))))))))</f>
        <v>3</v>
      </c>
      <c r="BR182" s="325">
        <f>IF(AND(All!$V182="P1",All!$AE182="RDP"),Ruler!K$6,IF(AND(All!$V182="P2",All!$AE182="RDP"),Ruler!K$7,IF(AND(All!$V182="P3",All!$AE182="RDP"),Ruler!K$8,IF(AND(All!$V182="P4",All!$AE182="RDP"),Ruler!K$9,IF(AND(All!$V182="P5",All!$AE182="RDP"),Ruler!K$10,IF(AND(All!$V182="P6",All!$AE182="RDP"),Ruler!K$11,IF(AND(All!$V182="P7",All!$AE182="RDP"),Ruler!K$12,IF(AND(All!$V182="P8",All!$AE182="RDP"),Ruler!K$13,IF(AND(All!$V182="P9",All!$AE182="RDP"),Ruler!K$14,IF(AND(All!$V182="P1",All!$AE182="RMS"),Ruler!K$6,IF(AND(All!$V182="P2",All!$AE182="RMS"),Ruler!K$15,IF(AND(All!$V182="P3",All!$AE182="RMS"),Ruler!K$16,IF(AND(All!$V182="P4",All!$AE182="RMS"),Ruler!K$17,IF(AND(All!$V182="P5",All!$AE182="RMS"),Ruler!K$18,IF(AND(All!$V182="P6",All!$AE182="RMS"),Ruler!K$19,IF(AND(All!$V182="P7",All!$AE182="RMS"),Ruler!K$20,IF(AND(All!$V182="P8",All!$AE182="RMS"),Ruler!K$21,IF(AND(All!$V182="P9",All!$AE182="RMS"),Ruler!K$22,IF(AND(All!$V182="P1",All!$AE182="RSS"),Ruler!K$6,IF(AND(All!$V182="P2",All!$AE182="RSS"),Ruler!K$23,IF(AND(All!$V182="P3",All!$AE182="RSS"),Ruler!K$24,IF(AND(All!$V182="P4",All!$AE182="RSS"),Ruler!K$25,IF(AND(All!$V182="P5",All!$AE182="RSS"),Ruler!K$26,IF(AND(All!$V182="P6",All!$AE182="RSS"),Ruler!K$27,IF(AND(All!$V182="P7",All!$AE182="RSS"),Ruler!K$28,IF(AND(All!$V182="P8",All!$AE182="RSS"),Ruler!K$29,IF(AND(All!$V182="P9",All!$AE182="RSS"),Ruler!K$30,0)))))))))))))))))))))))))))</f>
        <v>3</v>
      </c>
      <c r="BS182" s="325">
        <f>IF(AND(All!$V182="P1",All!$AE182="RDP"),Ruler!L$6,IF(AND(All!$V182="P2",All!$AE182="RDP"),Ruler!L$7,IF(AND(All!$V182="P3",All!$AE182="RDP"),Ruler!L$8,IF(AND(All!$V182="P4",All!$AE182="RDP"),Ruler!L$9,IF(AND(All!$V182="P5",All!$AE182="RDP"),Ruler!L$10,IF(AND(All!$V182="P6",All!$AE182="RDP"),Ruler!L$11,IF(AND(All!$V182="P7",All!$AE182="RDP"),Ruler!L$12,IF(AND(All!$V182="P8",All!$AE182="RDP"),Ruler!L$13,IF(AND(All!$V182="P9",All!$AE182="RDP"),Ruler!L$14,IF(AND(All!$V182="P1",All!$AE182="RMS"),Ruler!L$6,IF(AND(All!$V182="P2",All!$AE182="RMS"),Ruler!L$15,IF(AND(All!$V182="P3",All!$AE182="RMS"),Ruler!L$16,IF(AND(All!$V182="P4",All!$AE182="RMS"),Ruler!L$17,IF(AND(All!$V182="P5",All!$AE182="RMS"),Ruler!L$18,IF(AND(All!$V182="P6",All!$AE182="RMS"),Ruler!L$19,IF(AND(All!$V182="P7",All!$AE182="RMS"),Ruler!L$20,IF(AND(All!$V182="P8",All!$AE182="RMS"),Ruler!L$21,IF(AND(All!$V182="P9",All!$AE182="RMS"),Ruler!L$22,IF(AND(All!$V182="P1",All!$AE182="RSS"),Ruler!L$6,IF(AND(All!$V182="P2",All!$AE182="RSS"),Ruler!L$23,IF(AND(All!$V182="P3",All!$AE182="RSS"),Ruler!L$24,IF(AND(All!$V182="P4",All!$AE182="RSS"),Ruler!L$25,IF(AND(All!$V182="P5",All!$AE182="RSS"),Ruler!L$26,IF(AND(All!$V182="P6",All!$AE182="RSS"),Ruler!L$27,IF(AND(All!$V182="P7",All!$AE182="RSS"),Ruler!L$28,IF(AND(All!$V182="P8",All!$AE182="RSS"),Ruler!L$29,IF(AND(All!$V182="P9",All!$AE182="RSS"),Ruler!L$30,0)))))))))))))))))))))))))))</f>
        <v>3</v>
      </c>
      <c r="BT182" s="325">
        <f>IF(AND(All!$V182="P1",All!$AE182="RDP"),Ruler!M$6,IF(AND(All!$V182="P2",All!$AE182="RDP"),Ruler!M$7,IF(AND(All!$V182="P3",All!$AE182="RDP"),Ruler!M$8,IF(AND(All!$V182="P4",All!$AE182="RDP"),Ruler!M$9,IF(AND(All!$V182="P5",All!$AE182="RDP"),Ruler!M$10,IF(AND(All!$V182="P6",All!$AE182="RDP"),Ruler!M$11,IF(AND(All!$V182="P7",All!$AE182="RDP"),Ruler!M$12,IF(AND(All!$V182="P8",All!$AE182="RDP"),Ruler!M$13,IF(AND(All!$V182="P9",All!$AE182="RDP"),Ruler!M$14,IF(AND(All!$V182="P1",All!$AE182="RMS"),Ruler!M$6,IF(AND(All!$V182="P2",All!$AE182="RMS"),Ruler!M$15,IF(AND(All!$V182="P3",All!$AE182="RMS"),Ruler!M$16,IF(AND(All!$V182="P4",All!$AE182="RMS"),Ruler!M$17,IF(AND(All!$V182="P5",All!$AE182="RMS"),Ruler!M$18,IF(AND(All!$V182="P6",All!$AE182="RMS"),Ruler!M$19,IF(AND(All!$V182="P7",All!$AE182="RMS"),Ruler!M$20,IF(AND(All!$V182="P8",All!$AE182="RMS"),Ruler!M$21,IF(AND(All!$V182="P9",All!$AE182="RMS"),Ruler!M$22,IF(AND(All!$V182="P1",All!$AE182="RSS"),Ruler!M$6,IF(AND(All!$V182="P2",All!$AE182="RSS"),Ruler!M$23,IF(AND(All!$V182="P3",All!$AE182="RSS"),Ruler!M$24,IF(AND(All!$V182="P4",All!$AE182="RSS"),Ruler!M$25,IF(AND(All!$V182="P5",All!$AE182="RSS"),Ruler!M$26,IF(AND(All!$V182="P6",All!$AE182="RSS"),Ruler!M$27,IF(AND(All!$V182="P7",All!$AE182="RSS"),Ruler!M$28,IF(AND(All!$V182="P8",All!$AE182="RSS"),Ruler!M$29,IF(AND(All!$V182="P9",All!$AE182="RSS"),Ruler!M$30,0)))))))))))))))))))))))))))</f>
        <v>3</v>
      </c>
      <c r="BU182" s="325">
        <f>IF(AND(All!$V182="P1",All!$AE182="RDP"),Ruler!N$6,IF(AND(All!$V182="P2",All!$AE182="RDP"),Ruler!N$7,IF(AND(All!$V182="P3",All!$AE182="RDP"),Ruler!N$8,IF(AND(All!$V182="P4",All!$AE182="RDP"),Ruler!N$9,IF(AND(All!$V182="P5",All!$AE182="RDP"),Ruler!N$10,IF(AND(All!$V182="P6",All!$AE182="RDP"),Ruler!N$11,IF(AND(All!$V182="P7",All!$AE182="RDP"),Ruler!N$12,IF(AND(All!$V182="P8",All!$AE182="RDP"),Ruler!N$13,IF(AND(All!$V182="P9",All!$AE182="RDP"),Ruler!N$14,IF(AND(All!$V182="P1",All!$AE182="RMS"),Ruler!N$6,IF(AND(All!$V182="P2",All!$AE182="RMS"),Ruler!N$15,IF(AND(All!$V182="P3",All!$AE182="RMS"),Ruler!N$16,IF(AND(All!$V182="P4",All!$AE182="RMS"),Ruler!N$17,IF(AND(All!$V182="P5",All!$AE182="RMS"),Ruler!N$18,IF(AND(All!$V182="P6",All!$AE182="RMS"),Ruler!N$19,IF(AND(All!$V182="P7",All!$AE182="RMS"),Ruler!N$20,IF(AND(All!$V182="P8",All!$AE182="RMS"),Ruler!N$21,IF(AND(All!$V182="P9",All!$AE182="RMS"),Ruler!N$22,IF(AND(All!$V182="P1",All!$AE182="RSS"),Ruler!N$6,IF(AND(All!$V182="P2",All!$AE182="RSS"),Ruler!N$23,IF(AND(All!$V182="P3",All!$AE182="RSS"),Ruler!N$24,IF(AND(All!$V182="P4",All!$AE182="RSS"),Ruler!N$25,IF(AND(All!$V182="P5",All!$AE182="RSS"),Ruler!N$26,IF(AND(All!$V182="P6",All!$AE182="RSS"),Ruler!N$27,IF(AND(All!$V182="P7",All!$AE182="RSS"),Ruler!N$28,IF(AND(All!$V182="P8",All!$AE182="RSS"),Ruler!N$29,IF(AND(All!$V182="P9",All!$AE182="RSS"),Ruler!N$30,0)))))))))))))))))))))))))))</f>
        <v>1</v>
      </c>
      <c r="BV182" s="325">
        <f>IF(AND(All!$V182="P1",All!$AE182="RDP"),Ruler!O$6,IF(AND(All!$V182="P2",All!$AE182="RDP"),Ruler!O$7,IF(AND(All!$V182="P3",All!$AE182="RDP"),Ruler!O$8,IF(AND(All!$V182="P4",All!$AE182="RDP"),Ruler!O$9,IF(AND(All!$V182="P5",All!$AE182="RDP"),Ruler!O$10,IF(AND(All!$V182="P6",All!$AE182="RDP"),Ruler!O$11,IF(AND(All!$V182="P7",All!$AE182="RDP"),Ruler!O$12,IF(AND(All!$V182="P8",All!$AE182="RDP"),Ruler!O$13,IF(AND(All!$V182="P9",All!$AE182="RDP"),Ruler!O$14,IF(AND(All!$V182="P1",All!$AE182="RMS"),Ruler!O$6,IF(AND(All!$V182="P2",All!$AE182="RMS"),Ruler!O$15,IF(AND(All!$V182="P3",All!$AE182="RMS"),Ruler!O$16,IF(AND(All!$V182="P4",All!$AE182="RMS"),Ruler!O$17,IF(AND(All!$V182="P5",All!$AE182="RMS"),Ruler!O$18,IF(AND(All!$V182="P6",All!$AE182="RMS"),Ruler!O$19,IF(AND(All!$V182="P7",All!$AE182="RMS"),Ruler!O$20,IF(AND(All!$V182="P8",All!$AE182="RMS"),Ruler!O$21,IF(AND(All!$V182="P9",All!$AE182="RMS"),Ruler!O$22,IF(AND(All!$V182="P1",All!$AE182="RSS"),Ruler!O$6,IF(AND(All!$V182="P2",All!$AE182="RSS"),Ruler!O$23,IF(AND(All!$V182="P3",All!$AE182="RSS"),Ruler!O$24,IF(AND(All!$V182="P4",All!$AE182="RSS"),Ruler!O$25,IF(AND(All!$V182="P5",All!$AE182="RSS"),Ruler!O$26,IF(AND(All!$V182="P6",All!$AE182="RSS"),Ruler!O$27,IF(AND(All!$V182="P7",All!$AE182="RSS"),Ruler!O$28,IF(AND(All!$V182="P8",All!$AE182="RSS"),Ruler!O$29,IF(AND(All!$V182="P9",All!$AE182="RSS"),Ruler!O$30,0)))))))))))))))))))))))))))</f>
        <v>3</v>
      </c>
      <c r="BW182" s="325">
        <f>IF(AND(All!$V182="P1",All!$AE182="RDP"),Ruler!P$6,IF(AND(All!$V182="P2",All!$AE182="RDP"),Ruler!P$7,IF(AND(All!$V182="P3",All!$AE182="RDP"),Ruler!P$8,IF(AND(All!$V182="P4",All!$AE182="RDP"),Ruler!P$9,IF(AND(All!$V182="P5",All!$AE182="RDP"),Ruler!P$10,IF(AND(All!$V182="P6",All!$AE182="RDP"),Ruler!P$11,IF(AND(All!$V182="P7",All!$AE182="RDP"),Ruler!P$12,IF(AND(All!$V182="P8",All!$AE182="RDP"),Ruler!P$13,IF(AND(All!$V182="P9",All!$AE182="RDP"),Ruler!P$14,IF(AND(All!$V182="P1",All!$AE182="RMS"),Ruler!P$6,IF(AND(All!$V182="P2",All!$AE182="RMS"),Ruler!P$15,IF(AND(All!$V182="P3",All!$AE182="RMS"),Ruler!P$16,IF(AND(All!$V182="P4",All!$AE182="RMS"),Ruler!P$17,IF(AND(All!$V182="P5",All!$AE182="RMS"),Ruler!P$18,IF(AND(All!$V182="P6",All!$AE182="RMS"),Ruler!P$19,IF(AND(All!$V182="P7",All!$AE182="RMS"),Ruler!P$20,IF(AND(All!$V182="P8",All!$AE182="RMS"),Ruler!P$21,IF(AND(All!$V182="P9",All!$AE182="RMS"),Ruler!P$22,IF(AND(All!$V182="P1",All!$AE182="RSS"),Ruler!P$6,IF(AND(All!$V182="P2",All!$AE182="RSS"),Ruler!P$23,IF(AND(All!$V182="P3",All!$AE182="RSS"),Ruler!P$24,IF(AND(All!$V182="P4",All!$AE182="RSS"),Ruler!P$25,IF(AND(All!$V182="P5",All!$AE182="RSS"),Ruler!P$26,IF(AND(All!$V182="P6",All!$AE182="RSS"),Ruler!P$27,IF(AND(All!$V182="P7",All!$AE182="RSS"),Ruler!P$28,IF(AND(All!$V182="P8",All!$AE182="RSS"),Ruler!P$29,IF(AND(All!$V182="P9",All!$AE182="RSS"),Ruler!P$30,0)))))))))))))))))))))))))))</f>
        <v>3</v>
      </c>
      <c r="BX182" s="325">
        <f>IF(AND(All!$V182="P1",All!$AE182="RDP"),Ruler!Q$6,IF(AND(All!$V182="P2",All!$AE182="RDP"),Ruler!Q$7,IF(AND(All!$V182="P3",All!$AE182="RDP"),Ruler!Q$8,IF(AND(All!$V182="P4",All!$AE182="RDP"),Ruler!Q$9,IF(AND(All!$V182="P5",All!$AE182="RDP"),Ruler!Q$10,IF(AND(All!$V182="P6",All!$AE182="RDP"),Ruler!Q$11,IF(AND(All!$V182="P7",All!$AE182="RDP"),Ruler!Q$12,IF(AND(All!$V182="P8",All!$AE182="RDP"),Ruler!Q$13,IF(AND(All!$V182="P9",All!$AE182="RDP"),Ruler!Q$14,IF(AND(All!$V182="P1",All!$AE182="RMS"),Ruler!Q$6,IF(AND(All!$V182="P2",All!$AE182="RMS"),Ruler!Q$15,IF(AND(All!$V182="P3",All!$AE182="RMS"),Ruler!Q$16,IF(AND(All!$V182="P4",All!$AE182="RMS"),Ruler!Q$17,IF(AND(All!$V182="P5",All!$AE182="RMS"),Ruler!Q$18,IF(AND(All!$V182="P6",All!$AE182="RMS"),Ruler!Q$19,IF(AND(All!$V182="P7",All!$AE182="RMS"),Ruler!Q$20,IF(AND(All!$V182="P8",All!$AE182="RMS"),Ruler!Q$21,IF(AND(All!$V182="P9",All!$AE182="RMS"),Ruler!Q$22,IF(AND(All!$V182="P1",All!$AE182="RSS"),Ruler!Q$6,IF(AND(All!$V182="P2",All!$AE182="RSS"),Ruler!Q$23,IF(AND(All!$V182="P3",All!$AE182="RSS"),Ruler!Q$24,IF(AND(All!$V182="P4",All!$AE182="RSS"),Ruler!Q$25,IF(AND(All!$V182="P5",All!$AE182="RSS"),Ruler!Q$26,IF(AND(All!$V182="P6",All!$AE182="RSS"),Ruler!Q$27,IF(AND(All!$V182="P7",All!$AE182="RSS"),Ruler!Q$28,IF(AND(All!$V182="P8",All!$AE182="RSS"),Ruler!Q$29,IF(AND(All!$V182="P9",All!$AE182="RSS"),Ruler!Q$30,0)))))))))))))))))))))))))))</f>
        <v>3</v>
      </c>
      <c r="BY182" s="325">
        <f>IF(AND(All!$V182="P1",All!$AE182="RDP"),Ruler!R$6,IF(AND(All!$V182="P2",All!$AE182="RDP"),Ruler!R$7,IF(AND(All!$V182="P3",All!$AE182="RDP"),Ruler!R$8,IF(AND(All!$V182="P4",All!$AE182="RDP"),Ruler!R$9,IF(AND(All!$V182="P5",All!$AE182="RDP"),Ruler!R$10,IF(AND(All!$V182="P6",All!$AE182="RDP"),Ruler!R$11,IF(AND(All!$V182="P7",All!$AE182="RDP"),Ruler!R$12,IF(AND(All!$V182="P8",All!$AE182="RDP"),Ruler!R$13,IF(AND(All!$V182="P9",All!$AE182="RDP"),Ruler!R$14,IF(AND(All!$V182="P1",All!$AE182="RMS"),Ruler!R$6,IF(AND(All!$V182="P2",All!$AE182="RMS"),Ruler!R$15,IF(AND(All!$V182="P3",All!$AE182="RMS"),Ruler!R$16,IF(AND(All!$V182="P4",All!$AE182="RMS"),Ruler!R$17,IF(AND(All!$V182="P5",All!$AE182="RMS"),Ruler!R$18,IF(AND(All!$V182="P6",All!$AE182="RMS"),Ruler!R$19,IF(AND(All!$V182="P7",All!$AE182="RMS"),Ruler!R$20,IF(AND(All!$V182="P8",All!$AE182="RMS"),Ruler!R$21,IF(AND(All!$V182="P9",All!$AE182="RMS"),Ruler!R$22,IF(AND(All!$V182="P1",All!$AE182="RSS"),Ruler!R$6,IF(AND(All!$V182="P2",All!$AE182="RSS"),Ruler!R$23,IF(AND(All!$V182="P3",All!$AE182="RSS"),Ruler!R$24,IF(AND(All!$V182="P4",All!$AE182="RSS"),Ruler!R$25,IF(AND(All!$V182="P5",All!$AE182="RSS"),Ruler!R$26,IF(AND(All!$V182="P6",All!$AE182="RSS"),Ruler!R$27,IF(AND(All!$V182="P7",All!$AE182="RSS"),Ruler!R$28,IF(AND(All!$V182="P8",All!$AE182="RSS"),Ruler!R$29,IF(AND(All!$V182="P9",All!$AE182="RSS"),Ruler!R$30,0)))))))))))))))))))))))))))</f>
        <v>3</v>
      </c>
      <c r="BZ182" s="325">
        <f>IF(AND(All!$V182="P1",All!$AE182="RDP"),Ruler!S$6,IF(AND(All!$V182="P2",All!$AE182="RDP"),Ruler!S$7,IF(AND(All!$V182="P3",All!$AE182="RDP"),Ruler!S$8,IF(AND(All!$V182="P4",All!$AE182="RDP"),Ruler!S$9,IF(AND(All!$V182="P5",All!$AE182="RDP"),Ruler!S$10,IF(AND(All!$V182="P6",All!$AE182="RDP"),Ruler!S$11,IF(AND(All!$V182="P7",All!$AE182="RDP"),Ruler!S$12,IF(AND(All!$V182="P8",All!$AE182="RDP"),Ruler!S$13,IF(AND(All!$V182="P9",All!$AE182="RDP"),Ruler!S$14,IF(AND(All!$V182="P1",All!$AE182="RMS"),Ruler!S$6,IF(AND(All!$V182="P2",All!$AE182="RMS"),Ruler!S$15,IF(AND(All!$V182="P3",All!$AE182="RMS"),Ruler!S$16,IF(AND(All!$V182="P4",All!$AE182="RMS"),Ruler!S$17,IF(AND(All!$V182="P5",All!$AE182="RMS"),Ruler!S$18,IF(AND(All!$V182="P6",All!$AE182="RMS"),Ruler!S$19,IF(AND(All!$V182="P7",All!$AE182="RMS"),Ruler!S$20,IF(AND(All!$V182="P8",All!$AE182="RMS"),Ruler!S$21,IF(AND(All!$V182="P9",All!$AE182="RMS"),Ruler!S$22,IF(AND(All!$V182="P1",All!$AE182="RSS"),Ruler!S$6,IF(AND(All!$V182="P2",All!$AE182="RSS"),Ruler!S$23,IF(AND(All!$V182="P3",All!$AE182="RSS"),Ruler!S$24,IF(AND(All!$V182="P4",All!$AE182="RSS"),Ruler!S$25,IF(AND(All!$V182="P5",All!$AE182="RSS"),Ruler!S$26,IF(AND(All!$V182="P6",All!$AE182="RSS"),Ruler!S$27,IF(AND(All!$V182="P7",All!$AE182="RSS"),Ruler!S$28,IF(AND(All!$V182="P8",All!$AE182="RSS"),Ruler!S$29,IF(AND(All!$V182="P9",All!$AE182="RSS"),Ruler!S$30,0)))))))))))))))))))))))))))</f>
        <v>2</v>
      </c>
      <c r="CA182" s="325">
        <f>IF(AND(All!$V182="P1",All!$AE182="RDP"),Ruler!T$6,IF(AND(All!$V182="P2",All!$AE182="RDP"),Ruler!T$7,IF(AND(All!$V182="P3",All!$AE182="RDP"),Ruler!T$8,IF(AND(All!$V182="P4",All!$AE182="RDP"),Ruler!T$9,IF(AND(All!$V182="P5",All!$AE182="RDP"),Ruler!T$10,IF(AND(All!$V182="P6",All!$AE182="RDP"),Ruler!T$11,IF(AND(All!$V182="P7",All!$AE182="RDP"),Ruler!T$12,IF(AND(All!$V182="P8",All!$AE182="RDP"),Ruler!T$13,IF(AND(All!$V182="P9",All!$AE182="RDP"),Ruler!T$14,IF(AND(All!$V182="P1",All!$AE182="RMS"),Ruler!T$6,IF(AND(All!$V182="P2",All!$AE182="RMS"),Ruler!T$15,IF(AND(All!$V182="P3",All!$AE182="RMS"),Ruler!T$16,IF(AND(All!$V182="P4",All!$AE182="RMS"),Ruler!T$17,IF(AND(All!$V182="P5",All!$AE182="RMS"),Ruler!T$18,IF(AND(All!$V182="P6",All!$AE182="RMS"),Ruler!T$19,IF(AND(All!$V182="P7",All!$AE182="RMS"),Ruler!T$20,IF(AND(All!$V182="P8",All!$AE182="RMS"),Ruler!T$21,IF(AND(All!$V182="P9",All!$AE182="RMS"),Ruler!T$22,IF(AND(All!$V182="P1",All!$AE182="RSS"),Ruler!T$6,IF(AND(All!$V182="P2",All!$AE182="RSS"),Ruler!T$23,IF(AND(All!$V182="P3",All!$AE182="RSS"),Ruler!T$24,IF(AND(All!$V182="P4",All!$AE182="RSS"),Ruler!T$25,IF(AND(All!$V182="P5",All!$AE182="RSS"),Ruler!T$26,IF(AND(All!$V182="P6",All!$AE182="RSS"),Ruler!T$27,IF(AND(All!$V182="P7",All!$AE182="RSS"),Ruler!T$28,IF(AND(All!$V182="P8",All!$AE182="RSS"),Ruler!T$29,IF(AND(All!$V182="P9",All!$AE182="RSS"),Ruler!T$30,0)))))))))))))))))))))))))))</f>
        <v>2</v>
      </c>
      <c r="CB182" s="325">
        <f>IF(AND(All!$V182="P1",All!$AE182="RDP"),Ruler!U$6,IF(AND(All!$V182="P2",All!$AE182="RDP"),Ruler!U$7,IF(AND(All!$V182="P3",All!$AE182="RDP"),Ruler!U$8,IF(AND(All!$V182="P4",All!$AE182="RDP"),Ruler!U$9,IF(AND(All!$V182="P5",All!$AE182="RDP"),Ruler!U$10,IF(AND(All!$V182="P6",All!$AE182="RDP"),Ruler!U$11,IF(AND(All!$V182="P7",All!$AE182="RDP"),Ruler!U$12,IF(AND(All!$V182="P8",All!$AE182="RDP"),Ruler!U$13,IF(AND(All!$V182="P9",All!$AE182="RDP"),Ruler!U$14,IF(AND(All!$V182="P1",All!$AE182="RMS"),Ruler!U$6,IF(AND(All!$V182="P2",All!$AE182="RMS"),Ruler!U$15,IF(AND(All!$V182="P3",All!$AE182="RMS"),Ruler!U$16,IF(AND(All!$V182="P4",All!$AE182="RMS"),Ruler!U$17,IF(AND(All!$V182="P5",All!$AE182="RMS"),Ruler!U$18,IF(AND(All!$V182="P6",All!$AE182="RMS"),Ruler!U$19,IF(AND(All!$V182="P7",All!$AE182="RMS"),Ruler!U$20,IF(AND(All!$V182="P8",All!$AE182="RMS"),Ruler!U$21,IF(AND(All!$V182="P9",All!$AE182="RMS"),Ruler!U$22,IF(AND(All!$V182="P1",All!$AE182="RSS"),Ruler!U$6,IF(AND(All!$V182="P2",All!$AE182="RSS"),Ruler!U$23,IF(AND(All!$V182="P3",All!$AE182="RSS"),Ruler!U$24,IF(AND(All!$V182="P4",All!$AE182="RSS"),Ruler!U$25,IF(AND(All!$V182="P5",All!$AE182="RSS"),Ruler!U$26,IF(AND(All!$V182="P6",All!$AE182="RSS"),Ruler!U$27,IF(AND(All!$V182="P7",All!$AE182="RSS"),Ruler!U$28,IF(AND(All!$V182="P8",All!$AE182="RSS"),Ruler!U$29,IF(AND(All!$V182="P9",All!$AE182="RSS"),Ruler!U$30,0)))))))))))))))))))))))))))</f>
        <v>2</v>
      </c>
      <c r="CC182" s="325">
        <f>IF(AND(All!$V182="P1",All!$AE182="RDP"),Ruler!V$6,IF(AND(All!$V182="P2",All!$AE182="RDP"),Ruler!V$7,IF(AND(All!$V182="P3",All!$AE182="RDP"),Ruler!V$8,IF(AND(All!$V182="P4",All!$AE182="RDP"),Ruler!V$9,IF(AND(All!$V182="P5",All!$AE182="RDP"),Ruler!V$10,IF(AND(All!$V182="P6",All!$AE182="RDP"),Ruler!V$11,IF(AND(All!$V182="P7",All!$AE182="RDP"),Ruler!V$12,IF(AND(All!$V182="P8",All!$AE182="RDP"),Ruler!V$13,IF(AND(All!$V182="P9",All!$AE182="RDP"),Ruler!V$14,IF(AND(All!$V182="P1",All!$AE182="RMS"),Ruler!V$6,IF(AND(All!$V182="P2",All!$AE182="RMS"),Ruler!V$15,IF(AND(All!$V182="P3",All!$AE182="RMS"),Ruler!V$16,IF(AND(All!$V182="P4",All!$AE182="RMS"),Ruler!V$17,IF(AND(All!$V182="P5",All!$AE182="RMS"),Ruler!V$18,IF(AND(All!$V182="P6",All!$AE182="RMS"),Ruler!V$19,IF(AND(All!$V182="P7",All!$AE182="RMS"),Ruler!V$20,IF(AND(All!$V182="P8",All!$AE182="RMS"),Ruler!V$21,IF(AND(All!$V182="P9",All!$AE182="RMS"),Ruler!V$22,IF(AND(All!$V182="P1",All!$AE182="RSS"),Ruler!V$6,IF(AND(All!$V182="P2",All!$AE182="RSS"),Ruler!V$23,IF(AND(All!$V182="P3",All!$AE182="RSS"),Ruler!V$24,IF(AND(All!$V182="P4",All!$AE182="RSS"),Ruler!V$25,IF(AND(All!$V182="P5",All!$AE182="RSS"),Ruler!V$26,IF(AND(All!$V182="P6",All!$AE182="RSS"),Ruler!V$27,IF(AND(All!$V182="P7",All!$AE182="RSS"),Ruler!V$28,IF(AND(All!$V182="P8",All!$AE182="RSS"),Ruler!V$29,IF(AND(All!$V182="P9",All!$AE182="RSS"),Ruler!V$30,0)))))))))))))))))))))))))))</f>
        <v>2</v>
      </c>
      <c r="CD182" s="325">
        <f>IF(AND(All!$V182="P1",All!$AE182="RDP"),Ruler!W$6,IF(AND(All!$V182="P2",All!$AE182="RDP"),Ruler!W$7,IF(AND(All!$V182="P3",All!$AE182="RDP"),Ruler!W$8,IF(AND(All!$V182="P4",All!$AE182="RDP"),Ruler!W$9,IF(AND(All!$V182="P5",All!$AE182="RDP"),Ruler!W$10,IF(AND(All!$V182="P6",All!$AE182="RDP"),Ruler!W$11,IF(AND(All!$V182="P7",All!$AE182="RDP"),Ruler!W$12,IF(AND(All!$V182="P8",All!$AE182="RDP"),Ruler!W$13,IF(AND(All!$V182="P9",All!$AE182="RDP"),Ruler!W$14,IF(AND(All!$V182="P1",All!$AE182="RMS"),Ruler!W$6,IF(AND(All!$V182="P2",All!$AE182="RMS"),Ruler!W$15,IF(AND(All!$V182="P3",All!$AE182="RMS"),Ruler!W$16,IF(AND(All!$V182="P4",All!$AE182="RMS"),Ruler!W$17,IF(AND(All!$V182="P5",All!$AE182="RMS"),Ruler!W$18,IF(AND(All!$V182="P6",All!$AE182="RMS"),Ruler!W$19,IF(AND(All!$V182="P7",All!$AE182="RMS"),Ruler!W$20,IF(AND(All!$V182="P8",All!$AE182="RMS"),Ruler!W$21,IF(AND(All!$V182="P9",All!$AE182="RMS"),Ruler!W$22,IF(AND(All!$V182="P1",All!$AE182="RSS"),Ruler!W$6,IF(AND(All!$V182="P2",All!$AE182="RSS"),Ruler!W$23,IF(AND(All!$V182="P3",All!$AE182="RSS"),Ruler!W$24,IF(AND(All!$V182="P4",All!$AE182="RSS"),Ruler!W$25,IF(AND(All!$V182="P5",All!$AE182="RSS"),Ruler!W$26,IF(AND(All!$V182="P6",All!$AE182="RSS"),Ruler!W$27,IF(AND(All!$V182="P7",All!$AE182="RSS"),Ruler!W$28,IF(AND(All!$V182="P8",All!$AE182="RSS"),Ruler!W$29,IF(AND(All!$V182="P9",All!$AE182="RSS"),Ruler!W$30,0)))))))))))))))))))))))))))</f>
        <v>2</v>
      </c>
      <c r="CE182" s="325">
        <f>IF(AND(All!$V182="P1",All!$AE182="RDP"),Ruler!X$6,IF(AND(All!$V182="P2",All!$AE182="RDP"),Ruler!X$7,IF(AND(All!$V182="P3",All!$AE182="RDP"),Ruler!X$8,IF(AND(All!$V182="P4",All!$AE182="RDP"),Ruler!X$9,IF(AND(All!$V182="P5",All!$AE182="RDP"),Ruler!X$10,IF(AND(All!$V182="P6",All!$AE182="RDP"),Ruler!X$11,IF(AND(All!$V182="P7",All!$AE182="RDP"),Ruler!X$12,IF(AND(All!$V182="P8",All!$AE182="RDP"),Ruler!X$13,IF(AND(All!$V182="P9",All!$AE182="RDP"),Ruler!X$14,IF(AND(All!$V182="P1",All!$AE182="RMS"),Ruler!X$6,IF(AND(All!$V182="P2",All!$AE182="RMS"),Ruler!X$15,IF(AND(All!$V182="P3",All!$AE182="RMS"),Ruler!X$16,IF(AND(All!$V182="P4",All!$AE182="RMS"),Ruler!X$17,IF(AND(All!$V182="P5",All!$AE182="RMS"),Ruler!X$18,IF(AND(All!$V182="P6",All!$AE182="RMS"),Ruler!X$19,IF(AND(All!$V182="P7",All!$AE182="RMS"),Ruler!X$20,IF(AND(All!$V182="P8",All!$AE182="RMS"),Ruler!X$21,IF(AND(All!$V182="P9",All!$AE182="RMS"),Ruler!X$22,IF(AND(All!$V182="P1",All!$AE182="RSS"),Ruler!X$6,IF(AND(All!$V182="P2",All!$AE182="RSS"),Ruler!X$23,IF(AND(All!$V182="P3",All!$AE182="RSS"),Ruler!X$24,IF(AND(All!$V182="P4",All!$AE182="RSS"),Ruler!X$25,IF(AND(All!$V182="P5",All!$AE182="RSS"),Ruler!X$26,IF(AND(All!$V182="P6",All!$AE182="RSS"),Ruler!X$27,IF(AND(All!$V182="P7",All!$AE182="RSS"),Ruler!X$28,IF(AND(All!$V182="P8",All!$AE182="RSS"),Ruler!X$29,IF(AND(All!$V182="P9",All!$AE182="RSS"),Ruler!X$30,0)))))))))))))))))))))))))))</f>
        <v>2</v>
      </c>
      <c r="CF182" s="325">
        <f>IF(AND(All!$V182="P1",All!$AE182="RDP"),Ruler!Y$6,IF(AND(All!$V182="P2",All!$AE182="RDP"),Ruler!Y$7,IF(AND(All!$V182="P3",All!$AE182="RDP"),Ruler!Y$8,IF(AND(All!$V182="P4",All!$AE182="RDP"),Ruler!Y$9,IF(AND(All!$V182="P5",All!$AE182="RDP"),Ruler!Y$10,IF(AND(All!$V182="P6",All!$AE182="RDP"),Ruler!Y$11,IF(AND(All!$V182="P7",All!$AE182="RDP"),Ruler!Y$12,IF(AND(All!$V182="P8",All!$AE182="RDP"),Ruler!Y$13,IF(AND(All!$V182="P9",All!$AE182="RDP"),Ruler!Y$14,IF(AND(All!$V182="P1",All!$AE182="RMS"),Ruler!Y$6,IF(AND(All!$V182="P2",All!$AE182="RMS"),Ruler!Y$15,IF(AND(All!$V182="P3",All!$AE182="RMS"),Ruler!Y$16,IF(AND(All!$V182="P4",All!$AE182="RMS"),Ruler!Y$17,IF(AND(All!$V182="P5",All!$AE182="RMS"),Ruler!Y$18,IF(AND(All!$V182="P6",All!$AE182="RMS"),Ruler!Y$19,IF(AND(All!$V182="P7",All!$AE182="RMS"),Ruler!Y$20,IF(AND(All!$V182="P8",All!$AE182="RMS"),Ruler!Y$21,IF(AND(All!$V182="P9",All!$AE182="RMS"),Ruler!Y$22,IF(AND(All!$V182="P1",All!$AE182="RSS"),Ruler!Y$6,IF(AND(All!$V182="P2",All!$AE182="RSS"),Ruler!Y$23,IF(AND(All!$V182="P3",All!$AE182="RSS"),Ruler!Y$24,IF(AND(All!$V182="P4",All!$AE182="RSS"),Ruler!Y$25,IF(AND(All!$V182="P5",All!$AE182="RSS"),Ruler!Y$26,IF(AND(All!$V182="P6",All!$AE182="RSS"),Ruler!Y$27,IF(AND(All!$V182="P7",All!$AE182="RSS"),Ruler!Y$28,IF(AND(All!$V182="P8",All!$AE182="RSS"),Ruler!Y$29,IF(AND(All!$V182="P9",All!$AE182="RSS"),Ruler!Y$30,0)))))))))))))))))))))))))))</f>
        <v>1</v>
      </c>
      <c r="CG182" s="325">
        <f>IF(AND(All!$V182="P1",All!$AE182="RDP"),Ruler!Z$6,IF(AND(All!$V182="P2",All!$AE182="RDP"),Ruler!Z$7,IF(AND(All!$V182="P3",All!$AE182="RDP"),Ruler!Z$8,IF(AND(All!$V182="P4",All!$AE182="RDP"),Ruler!Z$9,IF(AND(All!$V182="P5",All!$AE182="RDP"),Ruler!Z$10,IF(AND(All!$V182="P6",All!$AE182="RDP"),Ruler!Z$11,IF(AND(All!$V182="P7",All!$AE182="RDP"),Ruler!Z$12,IF(AND(All!$V182="P8",All!$AE182="RDP"),Ruler!Z$13,IF(AND(All!$V182="P9",All!$AE182="RDP"),Ruler!Z$14,IF(AND(All!$V182="P1",All!$AE182="RMS"),Ruler!Z$6,IF(AND(All!$V182="P2",All!$AE182="RMS"),Ruler!Z$15,IF(AND(All!$V182="P3",All!$AE182="RMS"),Ruler!Z$16,IF(AND(All!$V182="P4",All!$AE182="RMS"),Ruler!Z$17,IF(AND(All!$V182="P5",All!$AE182="RMS"),Ruler!Z$18,IF(AND(All!$V182="P6",All!$AE182="RMS"),Ruler!Z$19,IF(AND(All!$V182="P7",All!$AE182="RMS"),Ruler!Z$20,IF(AND(All!$V182="P8",All!$AE182="RMS"),Ruler!Z$21,IF(AND(All!$V182="P9",All!$AE182="RMS"),Ruler!Z$22,IF(AND(All!$V182="P1",All!$AE182="RSS"),Ruler!Z$6,IF(AND(All!$V182="P2",All!$AE182="RSS"),Ruler!Z$23,IF(AND(All!$V182="P3",All!$AE182="RSS"),Ruler!Z$24,IF(AND(All!$V182="P4",All!$AE182="RSS"),Ruler!Z$25,IF(AND(All!$V182="P5",All!$AE182="RSS"),Ruler!Z$26,IF(AND(All!$V182="P6",All!$AE182="RSS"),Ruler!Z$27,IF(AND(All!$V182="P7",All!$AE182="RSS"),Ruler!Z$28,IF(AND(All!$V182="P8",All!$AE182="RSS"),Ruler!Z$29,IF(AND(All!$V182="P9",All!$AE182="RSS"),Ruler!Z$30,0)))))))))))))))))))))))))))</f>
        <v>2</v>
      </c>
      <c r="CH182" s="325">
        <f>IF(AND(All!$V182="P1",All!$AE182="RDP"),Ruler!AA$6,IF(AND(All!$V182="P2",All!$AE182="RDP"),Ruler!AA$7,IF(AND(All!$V182="P3",All!$AE182="RDP"),Ruler!AA$8,IF(AND(All!$V182="P4",All!$AE182="RDP"),Ruler!AA$9,IF(AND(All!$V182="P5",All!$AE182="RDP"),Ruler!AA$10,IF(AND(All!$V182="P6",All!$AE182="RDP"),Ruler!AA$11,IF(AND(All!$V182="P7",All!$AE182="RDP"),Ruler!AA$12,IF(AND(All!$V182="P8",All!$AE182="RDP"),Ruler!AA$13,IF(AND(All!$V182="P9",All!$AE182="RDP"),Ruler!AA$14,IF(AND(All!$V182="P1",All!$AE182="RMS"),Ruler!AA$6,IF(AND(All!$V182="P2",All!$AE182="RMS"),Ruler!AA$15,IF(AND(All!$V182="P3",All!$AE182="RMS"),Ruler!AA$16,IF(AND(All!$V182="P4",All!$AE182="RMS"),Ruler!AA$17,IF(AND(All!$V182="P5",All!$AE182="RMS"),Ruler!AA$18,IF(AND(All!$V182="P6",All!$AE182="RMS"),Ruler!AA$19,IF(AND(All!$V182="P7",All!$AE182="RMS"),Ruler!AA$20,IF(AND(All!$V182="P8",All!$AE182="RMS"),Ruler!AA$21,IF(AND(All!$V182="P9",All!$AE182="RMS"),Ruler!AA$22,IF(AND(All!$V182="P1",All!$AE182="RSS"),Ruler!AA$6,IF(AND(All!$V182="P2",All!$AE182="RSS"),Ruler!AA$23,IF(AND(All!$V182="P3",All!$AE182="RSS"),Ruler!AA$24,IF(AND(All!$V182="P4",All!$AE182="RSS"),Ruler!AA$25,IF(AND(All!$V182="P5",All!$AE182="RSS"),Ruler!AA$26,IF(AND(All!$V182="P6",All!$AE182="RSS"),Ruler!AA$27,IF(AND(All!$V182="P7",All!$AE182="RSS"),Ruler!AA$28,IF(AND(All!$V182="P8",All!$AE182="RSS"),Ruler!AA$29,IF(AND(All!$V182="P9",All!$AE182="RSS"),Ruler!AA$30,0)))))))))))))))))))))))))))</f>
        <v>1</v>
      </c>
      <c r="CI182" s="325">
        <f>IF(AND(All!$V182="P1",All!$AE182="RDP"),Ruler!AB$6,IF(AND(All!$V182="P2",All!$AE182="RDP"),Ruler!AB$7,IF(AND(All!$V182="P3",All!$AE182="RDP"),Ruler!AB$8,IF(AND(All!$V182="P4",All!$AE182="RDP"),Ruler!AB$9,IF(AND(All!$V182="P5",All!$AE182="RDP"),Ruler!AB$10,IF(AND(All!$V182="P6",All!$AE182="RDP"),Ruler!AB$11,IF(AND(All!$V182="P7",All!$AE182="RDP"),Ruler!AB$12,IF(AND(All!$V182="P8",All!$AE182="RDP"),Ruler!AB$13,IF(AND(All!$V182="P9",All!$AE182="RDP"),Ruler!AB$14,IF(AND(All!$V182="P1",All!$AE182="RMS"),Ruler!AB$6,IF(AND(All!$V182="P2",All!$AE182="RMS"),Ruler!AB$15,IF(AND(All!$V182="P3",All!$AE182="RMS"),Ruler!AB$16,IF(AND(All!$V182="P4",All!$AE182="RMS"),Ruler!AB$17,IF(AND(All!$V182="P5",All!$AE182="RMS"),Ruler!AB$18,IF(AND(All!$V182="P6",All!$AE182="RMS"),Ruler!AB$19,IF(AND(All!$V182="P7",All!$AE182="RMS"),Ruler!AB$20,IF(AND(All!$V182="P8",All!$AE182="RMS"),Ruler!AB$21,IF(AND(All!$V182="P9",All!$AE182="RMS"),Ruler!AB$22,IF(AND(All!$V182="P1",All!$AE182="RSS"),Ruler!AB$6,IF(AND(All!$V182="P2",All!$AE182="RSS"),Ruler!AB$23,IF(AND(All!$V182="P3",All!$AE182="RSS"),Ruler!AB$24,IF(AND(All!$V182="P4",All!$AE182="RSS"),Ruler!AB$25,IF(AND(All!$V182="P5",All!$AE182="RSS"),Ruler!AB$26,IF(AND(All!$V182="P6",All!$AE182="RSS"),Ruler!AB$27,IF(AND(All!$V182="P7",All!$AE182="RSS"),Ruler!AB$28,IF(AND(All!$V182="P8",All!$AE182="RSS"),Ruler!AB$29,IF(AND(All!$V182="P9",All!$AE182="RSS"),Ruler!AB$30,0)))))))))))))))))))))))))))</f>
        <v>1</v>
      </c>
      <c r="CJ182" s="377">
        <f>Table9[[#This Row],[R-B1]]-Table9[[#This Row],[B1]]</f>
        <v>0</v>
      </c>
      <c r="CK182" s="378">
        <f>Table9[[#This Row],[R-B2]]-Table9[[#This Row],[B2]]</f>
        <v>0</v>
      </c>
      <c r="CL182" s="378">
        <f>Table9[[#This Row],[R-B3]]-Table9[[#This Row],[B3]]</f>
        <v>1</v>
      </c>
      <c r="CM182" s="378">
        <f>Table9[[#This Row],[R-B4]]-Table9[[#This Row],[B4]]</f>
        <v>1</v>
      </c>
      <c r="CN182" s="378">
        <f>Table9[[#This Row],[R-B5]]-Table9[[#This Row],[B5]]</f>
        <v>1</v>
      </c>
      <c r="CO182" s="378">
        <f>Table9[[#This Row],[R-B6]]-Table9[[#This Row],[B6]]</f>
        <v>0</v>
      </c>
      <c r="CP182" s="378">
        <f>Table9[[#This Row],[R-B7]]-Table9[[#This Row],[B7]]</f>
        <v>0</v>
      </c>
      <c r="CQ182" s="378">
        <f>Table9[[#This Row],[R-B8]]-Table9[[#This Row],[B8]]</f>
        <v>1</v>
      </c>
      <c r="CR182" s="378">
        <f>Table9[[#This Row],[R-B9]]-Table9[[#This Row],[B9]]</f>
        <v>1</v>
      </c>
      <c r="CS182" s="378">
        <f>Table9[[#This Row],[R-B10]]-Table9[[#This Row],[B10]]</f>
        <v>0</v>
      </c>
      <c r="CT182" s="378">
        <f>Table9[[#This Row],[R-B11]]-Table9[[#This Row],[B11]]</f>
        <v>0</v>
      </c>
      <c r="CU182" s="378">
        <f>Table9[[#This Row],[R-B12]]-Table9[[#This Row],[B12]]</f>
        <v>1</v>
      </c>
      <c r="CV182" s="378">
        <f>Table9[[#This Row],[R-K1]]-Table9[[#This Row],[K1]]</f>
        <v>1</v>
      </c>
      <c r="CW182" s="378">
        <f>Table9[[#This Row],[R-K2]]-Table9[[#This Row],[K2]]</f>
        <v>1</v>
      </c>
      <c r="CX182" s="378">
        <f>Table9[[#This Row],[R-K3]]-Table9[[#This Row],[K3]]</f>
        <v>0</v>
      </c>
      <c r="CY182" s="378">
        <f>Table9[[#This Row],[R-K4]]-Table9[[#This Row],[K4]]</f>
        <v>1</v>
      </c>
      <c r="CZ182" s="378">
        <f>Table9[[#This Row],[R-K5]]-Table9[[#This Row],[K5]]</f>
        <v>1</v>
      </c>
      <c r="DA182" s="378">
        <f>Table9[[#This Row],[R-P1]]-Table9[[#This Row],[P1]]</f>
        <v>1</v>
      </c>
      <c r="DB182" s="378">
        <f>Table9[[#This Row],[R-P2]]-Table9[[#This Row],[P2]]</f>
        <v>0</v>
      </c>
      <c r="DC182" s="378">
        <f>Table9[[#This Row],[R-P3]]-Table9[[#This Row],[P3]]</f>
        <v>1</v>
      </c>
      <c r="DD182" s="378">
        <f>Table9[[#This Row],[R-P4]]-Table9[[#This Row],[P4]]</f>
        <v>0</v>
      </c>
      <c r="DE182" s="378">
        <f>Table9[[#This Row],[R-P5]]-Table9[[#This Row],[P5]]</f>
        <v>0</v>
      </c>
      <c r="DF182" s="378">
        <f>Table9[[#This Row],[R-E1]]-Table9[[#This Row],[E1]]</f>
        <v>-1</v>
      </c>
      <c r="DG182" s="379">
        <f>Table9[[#This Row],[R-E2]]-Table9[[#This Row],[E2]]</f>
        <v>0</v>
      </c>
      <c r="DH182" s="323">
        <f>COUNTIF(Table9[[#This Row],[G-B1]:[G-B12]],"&lt;=0")/12*100</f>
        <v>50</v>
      </c>
      <c r="DI182" s="43">
        <f>COUNTIF(Table9[[#This Row],[G-K1]:[G-K5]],"&lt;=0")/5*100</f>
        <v>20</v>
      </c>
      <c r="DJ182" s="43">
        <f>COUNTIF(Table9[[#This Row],[G-P1]:[G-P5]],"&lt;=0")/5*100</f>
        <v>60</v>
      </c>
      <c r="DK182" s="43">
        <f>COUNTIF(Table9[[#This Row],[G-E1]:[G-E2]],"&lt;=0")/2*100</f>
        <v>100</v>
      </c>
      <c r="DL182" s="450">
        <f>IF(AE182="RDP",(COUNTIF(Table9[[#This Row],[G-B3]],"&lt;=0")+COUNTIF(Table9[[#This Row],[G-B4]],"&lt;=0")+COUNTIF(Table9[[#This Row],[G-B7]],"&lt;=0")+COUNTIF(Table9[[#This Row],[G-B11]],"&lt;=0")+COUNTIF(Table9[[#This Row],[G-K2]],"&lt;=0"))/5*100,IF(AE182="RMS",(COUNTIF(Table9[[#This Row],[G-B4]],"&lt;=0")+COUNTIF(Table9[[#This Row],[G-B5]],"&lt;=0")+COUNTIF(Table9[[#This Row],[G-B10]],"&lt;=0")+COUNTIF(Table9[[#This Row],[G-B12]],"&lt;=0")+COUNTIF(Table9[[#This Row],[G-K2]],"&lt;=0"))/5*100,IF(AE182="RSS",(COUNTIF(Table9[[#This Row],[G-B1]],"&lt;=0")+COUNTIF(Table9[[#This Row],[G-B2]],"&lt;=0")+COUNTIF(Table9[[#This Row],[G-B6]],"&lt;=0")+COUNTIF(Table9[[#This Row],[G-B11]],"&lt;=0")+COUNTIF(Table9[[#This Row],[G-B12]],"&lt;=0"))/5*100,0)))</f>
        <v>80</v>
      </c>
      <c r="DM182" s="381">
        <v>82</v>
      </c>
      <c r="DN182" s="381">
        <v>83</v>
      </c>
      <c r="DO182" s="381">
        <v>80</v>
      </c>
      <c r="DP182" s="381">
        <v>100</v>
      </c>
      <c r="DQ182" s="381">
        <v>100</v>
      </c>
      <c r="DR182" s="380">
        <v>0</v>
      </c>
      <c r="DS182" s="381">
        <v>0</v>
      </c>
      <c r="DT182" s="381">
        <v>40</v>
      </c>
      <c r="DU182" s="381">
        <v>50</v>
      </c>
      <c r="DV182" s="381">
        <v>0</v>
      </c>
      <c r="DW182" s="380">
        <v>0</v>
      </c>
      <c r="DX182" s="381">
        <v>0</v>
      </c>
      <c r="DY182" s="381">
        <v>20</v>
      </c>
      <c r="DZ182" s="381">
        <v>50</v>
      </c>
      <c r="EA182" s="382">
        <v>0</v>
      </c>
      <c r="EB182" s="324" t="s">
        <v>195</v>
      </c>
      <c r="EC182" s="324" t="s">
        <v>651</v>
      </c>
      <c r="ED182" s="324" t="s">
        <v>1498</v>
      </c>
      <c r="EE182" s="339"/>
    </row>
    <row r="183" spans="2:135" ht="135.75" hidden="1" customHeight="1" thickBot="1" x14ac:dyDescent="0.35">
      <c r="B183" s="282">
        <v>188</v>
      </c>
      <c r="C183" s="421" t="s">
        <v>134</v>
      </c>
      <c r="D183" s="305">
        <v>46129</v>
      </c>
      <c r="E183" s="306" t="s">
        <v>1499</v>
      </c>
      <c r="F183" s="304">
        <v>1119045</v>
      </c>
      <c r="G183" s="357">
        <f t="shared" ca="1" si="9"/>
        <v>41.163376074961953</v>
      </c>
      <c r="H183" s="283">
        <v>31291</v>
      </c>
      <c r="I183" s="304" t="s">
        <v>179</v>
      </c>
      <c r="J183" s="304" t="s">
        <v>137</v>
      </c>
      <c r="K183" s="304" t="s">
        <v>138</v>
      </c>
      <c r="L183" s="304" t="s">
        <v>139</v>
      </c>
      <c r="M183" s="304" t="s">
        <v>1022</v>
      </c>
      <c r="N183" s="304"/>
      <c r="O183" s="304" t="s">
        <v>183</v>
      </c>
      <c r="P183" s="306" t="s">
        <v>1500</v>
      </c>
      <c r="Q183" s="304" t="s">
        <v>425</v>
      </c>
      <c r="R183" s="455">
        <v>47013</v>
      </c>
      <c r="S183" s="305">
        <v>45536</v>
      </c>
      <c r="T183" s="286">
        <f t="shared" ca="1" si="11"/>
        <v>2.1361111111111111</v>
      </c>
      <c r="U183" s="304">
        <v>19</v>
      </c>
      <c r="V183" s="304" t="s">
        <v>59</v>
      </c>
      <c r="W183" s="307">
        <f ca="1">Table9[[#This Row],[Age]]-($T$1-Table9[[#This Row],[Date of Appointment to Current Grade]])/365</f>
        <v>39.027397260273972</v>
      </c>
      <c r="X183" s="309">
        <f ca="1">($T$1-Table9[[#This Row],[Date of Appointment to Current Grade]])/365</f>
        <v>2.1359788146879835</v>
      </c>
      <c r="Y183" s="305">
        <v>45536</v>
      </c>
      <c r="Z183" s="304" t="s">
        <v>187</v>
      </c>
      <c r="AA183" s="305">
        <v>45536</v>
      </c>
      <c r="AB183" s="309">
        <f ca="1">($T$1-Table9[[#This Row],[Date in Position]])/365</f>
        <v>2.1359788146879835</v>
      </c>
      <c r="AC183" s="304" t="s">
        <v>183</v>
      </c>
      <c r="AD183" s="305">
        <v>45932</v>
      </c>
      <c r="AE183" s="304" t="s">
        <v>139</v>
      </c>
      <c r="AF183" s="304" t="s">
        <v>148</v>
      </c>
      <c r="AG183" s="47" t="s">
        <v>1501</v>
      </c>
      <c r="AH183" s="47" t="s">
        <v>1502</v>
      </c>
      <c r="AI183" s="47" t="s">
        <v>1503</v>
      </c>
      <c r="AJ183" s="48" t="s">
        <v>1504</v>
      </c>
      <c r="AK183" s="48" t="s">
        <v>1505</v>
      </c>
      <c r="AL183" s="42" t="s">
        <v>153</v>
      </c>
      <c r="AM183" s="42"/>
      <c r="AN183" s="313">
        <v>3</v>
      </c>
      <c r="AO183" s="304">
        <v>2</v>
      </c>
      <c r="AP183" s="304">
        <v>2</v>
      </c>
      <c r="AQ183" s="304">
        <v>3</v>
      </c>
      <c r="AR183" s="304">
        <v>3</v>
      </c>
      <c r="AS183" s="304">
        <v>2</v>
      </c>
      <c r="AT183" s="304">
        <v>2</v>
      </c>
      <c r="AU183" s="304">
        <v>3</v>
      </c>
      <c r="AV183" s="304">
        <v>2</v>
      </c>
      <c r="AW183" s="304">
        <v>3</v>
      </c>
      <c r="AX183" s="304">
        <v>2</v>
      </c>
      <c r="AY183" s="304">
        <v>3</v>
      </c>
      <c r="AZ183" s="304">
        <v>2</v>
      </c>
      <c r="BA183" s="304">
        <v>3</v>
      </c>
      <c r="BB183" s="304">
        <v>2</v>
      </c>
      <c r="BC183" s="304">
        <v>2</v>
      </c>
      <c r="BD183" s="304">
        <v>2</v>
      </c>
      <c r="BE183" s="304">
        <v>2</v>
      </c>
      <c r="BF183" s="304">
        <v>1</v>
      </c>
      <c r="BG183" s="304">
        <v>2</v>
      </c>
      <c r="BH183" s="304">
        <v>3</v>
      </c>
      <c r="BI183" s="304">
        <v>1</v>
      </c>
      <c r="BJ183" s="304">
        <v>1</v>
      </c>
      <c r="BK183" s="314">
        <v>1</v>
      </c>
      <c r="BL183" s="325">
        <f>IF(AND(All!$V183="P1",All!$AE183="RDP"),Ruler!E$6,IF(AND(All!$V183="P2",All!$AE183="RDP"),Ruler!E$7,IF(AND(All!$V183="P3",All!$AE183="RDP"),Ruler!E$8,IF(AND(All!$V183="P4",All!$AE183="RDP"),Ruler!E$9,IF(AND(All!$V183="P5",All!$AE183="RDP"),Ruler!E$10,IF(AND(All!$V183="P6",All!$AE183="RDP"),Ruler!E$11,IF(AND(All!$V183="P7",All!$AE183="RDP"),Ruler!E$12,IF(AND(All!$V183="P8",All!$AE183="RDP"),Ruler!E$13,IF(AND(All!$V183="P9",All!$AE183="RDP"),Ruler!E$14,IF(AND(All!$V183="P1",All!$AE183="RMS"),Ruler!E$6,IF(AND(All!$V183="P2",All!$AE183="RMS"),Ruler!E$15,IF(AND(All!$V183="P3",All!$AE183="RMS"),Ruler!E$16,IF(AND(All!$V183="P4",All!$AE183="RMS"),Ruler!E$17,IF(AND(All!$V183="P5",All!$AE183="RMS"),Ruler!E$18,IF(AND(All!$V183="P6",All!$AE183="RMS"),Ruler!E$19,IF(AND(All!$V183="P7",All!$AE183="RMS"),Ruler!E$20,IF(AND(All!$V183="P8",All!$AE183="RMS"),Ruler!E$21,IF(AND(All!$V183="P9",All!$AE183="RMS"),Ruler!E$22,IF(AND(All!$V183="P1",All!$AE183="RSS"),Ruler!E$6,IF(AND(All!$V183="P2",All!$AE183="RSS"),Ruler!E$23,IF(AND(All!$V183="P3",All!$AE183="RSS"),Ruler!E$24,IF(AND(All!$V183="P4",All!$AE183="RSS"),Ruler!E$25,IF(AND(All!$V183="P5",All!$AE183="RSS"),Ruler!E$26,IF(AND(All!$V183="P6",All!$AE183="RSS"),Ruler!E$27,IF(AND(All!$V183="P7",All!$AE183="RSS"),Ruler!E$28,IF(AND(All!$V183="P8",All!$AE183="RSS"),Ruler!E$29,IF(AND(All!$V183="P9",All!$AE183="RSS"),Ruler!E$30,0)))))))))))))))))))))))))))</f>
        <v>3</v>
      </c>
      <c r="BM183" s="325">
        <f>IF(AND(All!$V183="P1",All!$AE183="RDP"),Ruler!F$6,IF(AND(All!$V183="P2",All!$AE183="RDP"),Ruler!F$7,IF(AND(All!$V183="P3",All!$AE183="RDP"),Ruler!F$8,IF(AND(All!$V183="P4",All!$AE183="RDP"),Ruler!F$9,IF(AND(All!$V183="P5",All!$AE183="RDP"),Ruler!F$10,IF(AND(All!$V183="P6",All!$AE183="RDP"),Ruler!F$11,IF(AND(All!$V183="P7",All!$AE183="RDP"),Ruler!F$12,IF(AND(All!$V183="P8",All!$AE183="RDP"),Ruler!F$13,IF(AND(All!$V183="P9",All!$AE183="RDP"),Ruler!F$14,IF(AND(All!$V183="P1",All!$AE183="RMS"),Ruler!F$6,IF(AND(All!$V183="P2",All!$AE183="RMS"),Ruler!F$15,IF(AND(All!$V183="P3",All!$AE183="RMS"),Ruler!F$16,IF(AND(All!$V183="P4",All!$AE183="RMS"),Ruler!F$17,IF(AND(All!$V183="P5",All!$AE183="RMS"),Ruler!F$18,IF(AND(All!$V183="P6",All!$AE183="RMS"),Ruler!F$19,IF(AND(All!$V183="P7",All!$AE183="RMS"),Ruler!F$20,IF(AND(All!$V183="P8",All!$AE183="RMS"),Ruler!F$21,IF(AND(All!$V183="P9",All!$AE183="RMS"),Ruler!F$22,IF(AND(All!$V183="P1",All!$AE183="RSS"),Ruler!F$6,IF(AND(All!$V183="P2",All!$AE183="RSS"),Ruler!F$23,IF(AND(All!$V183="P3",All!$AE183="RSS"),Ruler!F$24,IF(AND(All!$V183="P4",All!$AE183="RSS"),Ruler!F$25,IF(AND(All!$V183="P5",All!$AE183="RSS"),Ruler!F$26,IF(AND(All!$V183="P6",All!$AE183="RSS"),Ruler!F$27,IF(AND(All!$V183="P7",All!$AE183="RSS"),Ruler!F$28,IF(AND(All!$V183="P8",All!$AE183="RSS"),Ruler!F$29,IF(AND(All!$V183="P9",All!$AE183="RSS"),Ruler!F$30,0)))))))))))))))))))))))))))</f>
        <v>3</v>
      </c>
      <c r="BN183" s="325">
        <f>IF(AND(All!$V183="P1",All!$AE183="RDP"),Ruler!G$6,IF(AND(All!$V183="P2",All!$AE183="RDP"),Ruler!G$7,IF(AND(All!$V183="P3",All!$AE183="RDP"),Ruler!G$8,IF(AND(All!$V183="P4",All!$AE183="RDP"),Ruler!G$9,IF(AND(All!$V183="P5",All!$AE183="RDP"),Ruler!G$10,IF(AND(All!$V183="P6",All!$AE183="RDP"),Ruler!G$11,IF(AND(All!$V183="P7",All!$AE183="RDP"),Ruler!G$12,IF(AND(All!$V183="P8",All!$AE183="RDP"),Ruler!G$13,IF(AND(All!$V183="P9",All!$AE183="RDP"),Ruler!G$14,IF(AND(All!$V183="P1",All!$AE183="RMS"),Ruler!G$6,IF(AND(All!$V183="P2",All!$AE183="RMS"),Ruler!G$15,IF(AND(All!$V183="P3",All!$AE183="RMS"),Ruler!G$16,IF(AND(All!$V183="P4",All!$AE183="RMS"),Ruler!G$17,IF(AND(All!$V183="P5",All!$AE183="RMS"),Ruler!G$18,IF(AND(All!$V183="P6",All!$AE183="RMS"),Ruler!G$19,IF(AND(All!$V183="P7",All!$AE183="RMS"),Ruler!G$20,IF(AND(All!$V183="P8",All!$AE183="RMS"),Ruler!G$21,IF(AND(All!$V183="P9",All!$AE183="RMS"),Ruler!G$22,IF(AND(All!$V183="P1",All!$AE183="RSS"),Ruler!G$6,IF(AND(All!$V183="P2",All!$AE183="RSS"),Ruler!G$23,IF(AND(All!$V183="P3",All!$AE183="RSS"),Ruler!G$24,IF(AND(All!$V183="P4",All!$AE183="RSS"),Ruler!G$25,IF(AND(All!$V183="P5",All!$AE183="RSS"),Ruler!G$26,IF(AND(All!$V183="P6",All!$AE183="RSS"),Ruler!G$27,IF(AND(All!$V183="P7",All!$AE183="RSS"),Ruler!G$28,IF(AND(All!$V183="P8",All!$AE183="RSS"),Ruler!G$29,IF(AND(All!$V183="P9",All!$AE183="RSS"),Ruler!G$30,0)))))))))))))))))))))))))))</f>
        <v>3</v>
      </c>
      <c r="BO183" s="325">
        <f>IF(AND(All!$V183="P1",All!$AE183="RDP"),Ruler!H$6,IF(AND(All!$V183="P2",All!$AE183="RDP"),Ruler!H$7,IF(AND(All!$V183="P3",All!$AE183="RDP"),Ruler!H$8,IF(AND(All!$V183="P4",All!$AE183="RDP"),Ruler!H$9,IF(AND(All!$V183="P5",All!$AE183="RDP"),Ruler!H$10,IF(AND(All!$V183="P6",All!$AE183="RDP"),Ruler!H$11,IF(AND(All!$V183="P7",All!$AE183="RDP"),Ruler!H$12,IF(AND(All!$V183="P8",All!$AE183="RDP"),Ruler!H$13,IF(AND(All!$V183="P9",All!$AE183="RDP"),Ruler!H$14,IF(AND(All!$V183="P1",All!$AE183="RMS"),Ruler!H$6,IF(AND(All!$V183="P2",All!$AE183="RMS"),Ruler!H$15,IF(AND(All!$V183="P3",All!$AE183="RMS"),Ruler!H$16,IF(AND(All!$V183="P4",All!$AE183="RMS"),Ruler!H$17,IF(AND(All!$V183="P5",All!$AE183="RMS"),Ruler!H$18,IF(AND(All!$V183="P6",All!$AE183="RMS"),Ruler!H$19,IF(AND(All!$V183="P7",All!$AE183="RMS"),Ruler!H$20,IF(AND(All!$V183="P8",All!$AE183="RMS"),Ruler!H$21,IF(AND(All!$V183="P9",All!$AE183="RMS"),Ruler!H$22,IF(AND(All!$V183="P1",All!$AE183="RSS"),Ruler!H$6,IF(AND(All!$V183="P2",All!$AE183="RSS"),Ruler!H$23,IF(AND(All!$V183="P3",All!$AE183="RSS"),Ruler!H$24,IF(AND(All!$V183="P4",All!$AE183="RSS"),Ruler!H$25,IF(AND(All!$V183="P5",All!$AE183="RSS"),Ruler!H$26,IF(AND(All!$V183="P6",All!$AE183="RSS"),Ruler!H$27,IF(AND(All!$V183="P7",All!$AE183="RSS"),Ruler!H$28,IF(AND(All!$V183="P8",All!$AE183="RSS"),Ruler!H$29,IF(AND(All!$V183="P9",All!$AE183="RSS"),Ruler!H$30,0)))))))))))))))))))))))))))</f>
        <v>3</v>
      </c>
      <c r="BP183" s="325">
        <f>IF(AND(All!$V183="P1",All!$AE183="RDP"),Ruler!I$6,IF(AND(All!$V183="P2",All!$AE183="RDP"),Ruler!I$7,IF(AND(All!$V183="P3",All!$AE183="RDP"),Ruler!I$8,IF(AND(All!$V183="P4",All!$AE183="RDP"),Ruler!I$9,IF(AND(All!$V183="P5",All!$AE183="RDP"),Ruler!I$10,IF(AND(All!$V183="P6",All!$AE183="RDP"),Ruler!I$11,IF(AND(All!$V183="P7",All!$AE183="RDP"),Ruler!I$12,IF(AND(All!$V183="P8",All!$AE183="RDP"),Ruler!I$13,IF(AND(All!$V183="P9",All!$AE183="RDP"),Ruler!I$14,IF(AND(All!$V183="P1",All!$AE183="RMS"),Ruler!I$6,IF(AND(All!$V183="P2",All!$AE183="RMS"),Ruler!I$15,IF(AND(All!$V183="P3",All!$AE183="RMS"),Ruler!I$16,IF(AND(All!$V183="P4",All!$AE183="RMS"),Ruler!I$17,IF(AND(All!$V183="P5",All!$AE183="RMS"),Ruler!I$18,IF(AND(All!$V183="P6",All!$AE183="RMS"),Ruler!I$19,IF(AND(All!$V183="P7",All!$AE183="RMS"),Ruler!I$20,IF(AND(All!$V183="P8",All!$AE183="RMS"),Ruler!I$21,IF(AND(All!$V183="P9",All!$AE183="RMS"),Ruler!I$22,IF(AND(All!$V183="P1",All!$AE183="RSS"),Ruler!I$6,IF(AND(All!$V183="P2",All!$AE183="RSS"),Ruler!I$23,IF(AND(All!$V183="P3",All!$AE183="RSS"),Ruler!I$24,IF(AND(All!$V183="P4",All!$AE183="RSS"),Ruler!I$25,IF(AND(All!$V183="P5",All!$AE183="RSS"),Ruler!I$26,IF(AND(All!$V183="P6",All!$AE183="RSS"),Ruler!I$27,IF(AND(All!$V183="P7",All!$AE183="RSS"),Ruler!I$28,IF(AND(All!$V183="P8",All!$AE183="RSS"),Ruler!I$29,IF(AND(All!$V183="P9",All!$AE183="RSS"),Ruler!I$30,0)))))))))))))))))))))))))))</f>
        <v>3</v>
      </c>
      <c r="BQ183" s="325">
        <f>IF(AND(All!$V183="P1",All!$AE183="RDP"),Ruler!J$6,IF(AND(All!$V183="P2",All!$AE183="RDP"),Ruler!J$7,IF(AND(All!$V183="P3",All!$AE183="RDP"),Ruler!J$8,IF(AND(All!$V183="P4",All!$AE183="RDP"),Ruler!J$9,IF(AND(All!$V183="P5",All!$AE183="RDP"),Ruler!J$10,IF(AND(All!$V183="P6",All!$AE183="RDP"),Ruler!J$11,IF(AND(All!$V183="P7",All!$AE183="RDP"),Ruler!J$12,IF(AND(All!$V183="P8",All!$AE183="RDP"),Ruler!J$13,IF(AND(All!$V183="P9",All!$AE183="RDP"),Ruler!J$14,IF(AND(All!$V183="P1",All!$AE183="RMS"),Ruler!J$6,IF(AND(All!$V183="P2",All!$AE183="RMS"),Ruler!J$15,IF(AND(All!$V183="P3",All!$AE183="RMS"),Ruler!J$16,IF(AND(All!$V183="P4",All!$AE183="RMS"),Ruler!J$17,IF(AND(All!$V183="P5",All!$AE183="RMS"),Ruler!J$18,IF(AND(All!$V183="P6",All!$AE183="RMS"),Ruler!J$19,IF(AND(All!$V183="P7",All!$AE183="RMS"),Ruler!J$20,IF(AND(All!$V183="P8",All!$AE183="RMS"),Ruler!J$21,IF(AND(All!$V183="P9",All!$AE183="RMS"),Ruler!J$22,IF(AND(All!$V183="P1",All!$AE183="RSS"),Ruler!J$6,IF(AND(All!$V183="P2",All!$AE183="RSS"),Ruler!J$23,IF(AND(All!$V183="P3",All!$AE183="RSS"),Ruler!J$24,IF(AND(All!$V183="P4",All!$AE183="RSS"),Ruler!J$25,IF(AND(All!$V183="P5",All!$AE183="RSS"),Ruler!J$26,IF(AND(All!$V183="P6",All!$AE183="RSS"),Ruler!J$27,IF(AND(All!$V183="P7",All!$AE183="RSS"),Ruler!J$28,IF(AND(All!$V183="P8",All!$AE183="RSS"),Ruler!J$29,IF(AND(All!$V183="P9",All!$AE183="RSS"),Ruler!J$30,0)))))))))))))))))))))))))))</f>
        <v>2</v>
      </c>
      <c r="BR183" s="325">
        <f>IF(AND(All!$V183="P1",All!$AE183="RDP"),Ruler!K$6,IF(AND(All!$V183="P2",All!$AE183="RDP"),Ruler!K$7,IF(AND(All!$V183="P3",All!$AE183="RDP"),Ruler!K$8,IF(AND(All!$V183="P4",All!$AE183="RDP"),Ruler!K$9,IF(AND(All!$V183="P5",All!$AE183="RDP"),Ruler!K$10,IF(AND(All!$V183="P6",All!$AE183="RDP"),Ruler!K$11,IF(AND(All!$V183="P7",All!$AE183="RDP"),Ruler!K$12,IF(AND(All!$V183="P8",All!$AE183="RDP"),Ruler!K$13,IF(AND(All!$V183="P9",All!$AE183="RDP"),Ruler!K$14,IF(AND(All!$V183="P1",All!$AE183="RMS"),Ruler!K$6,IF(AND(All!$V183="P2",All!$AE183="RMS"),Ruler!K$15,IF(AND(All!$V183="P3",All!$AE183="RMS"),Ruler!K$16,IF(AND(All!$V183="P4",All!$AE183="RMS"),Ruler!K$17,IF(AND(All!$V183="P5",All!$AE183="RMS"),Ruler!K$18,IF(AND(All!$V183="P6",All!$AE183="RMS"),Ruler!K$19,IF(AND(All!$V183="P7",All!$AE183="RMS"),Ruler!K$20,IF(AND(All!$V183="P8",All!$AE183="RMS"),Ruler!K$21,IF(AND(All!$V183="P9",All!$AE183="RMS"),Ruler!K$22,IF(AND(All!$V183="P1",All!$AE183="RSS"),Ruler!K$6,IF(AND(All!$V183="P2",All!$AE183="RSS"),Ruler!K$23,IF(AND(All!$V183="P3",All!$AE183="RSS"),Ruler!K$24,IF(AND(All!$V183="P4",All!$AE183="RSS"),Ruler!K$25,IF(AND(All!$V183="P5",All!$AE183="RSS"),Ruler!K$26,IF(AND(All!$V183="P6",All!$AE183="RSS"),Ruler!K$27,IF(AND(All!$V183="P7",All!$AE183="RSS"),Ruler!K$28,IF(AND(All!$V183="P8",All!$AE183="RSS"),Ruler!K$29,IF(AND(All!$V183="P9",All!$AE183="RSS"),Ruler!K$30,0)))))))))))))))))))))))))))</f>
        <v>3</v>
      </c>
      <c r="BS183" s="325">
        <f>IF(AND(All!$V183="P1",All!$AE183="RDP"),Ruler!L$6,IF(AND(All!$V183="P2",All!$AE183="RDP"),Ruler!L$7,IF(AND(All!$V183="P3",All!$AE183="RDP"),Ruler!L$8,IF(AND(All!$V183="P4",All!$AE183="RDP"),Ruler!L$9,IF(AND(All!$V183="P5",All!$AE183="RDP"),Ruler!L$10,IF(AND(All!$V183="P6",All!$AE183="RDP"),Ruler!L$11,IF(AND(All!$V183="P7",All!$AE183="RDP"),Ruler!L$12,IF(AND(All!$V183="P8",All!$AE183="RDP"),Ruler!L$13,IF(AND(All!$V183="P9",All!$AE183="RDP"),Ruler!L$14,IF(AND(All!$V183="P1",All!$AE183="RMS"),Ruler!L$6,IF(AND(All!$V183="P2",All!$AE183="RMS"),Ruler!L$15,IF(AND(All!$V183="P3",All!$AE183="RMS"),Ruler!L$16,IF(AND(All!$V183="P4",All!$AE183="RMS"),Ruler!L$17,IF(AND(All!$V183="P5",All!$AE183="RMS"),Ruler!L$18,IF(AND(All!$V183="P6",All!$AE183="RMS"),Ruler!L$19,IF(AND(All!$V183="P7",All!$AE183="RMS"),Ruler!L$20,IF(AND(All!$V183="P8",All!$AE183="RMS"),Ruler!L$21,IF(AND(All!$V183="P9",All!$AE183="RMS"),Ruler!L$22,IF(AND(All!$V183="P1",All!$AE183="RSS"),Ruler!L$6,IF(AND(All!$V183="P2",All!$AE183="RSS"),Ruler!L$23,IF(AND(All!$V183="P3",All!$AE183="RSS"),Ruler!L$24,IF(AND(All!$V183="P4",All!$AE183="RSS"),Ruler!L$25,IF(AND(All!$V183="P5",All!$AE183="RSS"),Ruler!L$26,IF(AND(All!$V183="P6",All!$AE183="RSS"),Ruler!L$27,IF(AND(All!$V183="P7",All!$AE183="RSS"),Ruler!L$28,IF(AND(All!$V183="P8",All!$AE183="RSS"),Ruler!L$29,IF(AND(All!$V183="P9",All!$AE183="RSS"),Ruler!L$30,0)))))))))))))))))))))))))))</f>
        <v>3</v>
      </c>
      <c r="BT183" s="325">
        <f>IF(AND(All!$V183="P1",All!$AE183="RDP"),Ruler!M$6,IF(AND(All!$V183="P2",All!$AE183="RDP"),Ruler!M$7,IF(AND(All!$V183="P3",All!$AE183="RDP"),Ruler!M$8,IF(AND(All!$V183="P4",All!$AE183="RDP"),Ruler!M$9,IF(AND(All!$V183="P5",All!$AE183="RDP"),Ruler!M$10,IF(AND(All!$V183="P6",All!$AE183="RDP"),Ruler!M$11,IF(AND(All!$V183="P7",All!$AE183="RDP"),Ruler!M$12,IF(AND(All!$V183="P8",All!$AE183="RDP"),Ruler!M$13,IF(AND(All!$V183="P9",All!$AE183="RDP"),Ruler!M$14,IF(AND(All!$V183="P1",All!$AE183="RMS"),Ruler!M$6,IF(AND(All!$V183="P2",All!$AE183="RMS"),Ruler!M$15,IF(AND(All!$V183="P3",All!$AE183="RMS"),Ruler!M$16,IF(AND(All!$V183="P4",All!$AE183="RMS"),Ruler!M$17,IF(AND(All!$V183="P5",All!$AE183="RMS"),Ruler!M$18,IF(AND(All!$V183="P6",All!$AE183="RMS"),Ruler!M$19,IF(AND(All!$V183="P7",All!$AE183="RMS"),Ruler!M$20,IF(AND(All!$V183="P8",All!$AE183="RMS"),Ruler!M$21,IF(AND(All!$V183="P9",All!$AE183="RMS"),Ruler!M$22,IF(AND(All!$V183="P1",All!$AE183="RSS"),Ruler!M$6,IF(AND(All!$V183="P2",All!$AE183="RSS"),Ruler!M$23,IF(AND(All!$V183="P3",All!$AE183="RSS"),Ruler!M$24,IF(AND(All!$V183="P4",All!$AE183="RSS"),Ruler!M$25,IF(AND(All!$V183="P5",All!$AE183="RSS"),Ruler!M$26,IF(AND(All!$V183="P6",All!$AE183="RSS"),Ruler!M$27,IF(AND(All!$V183="P7",All!$AE183="RSS"),Ruler!M$28,IF(AND(All!$V183="P8",All!$AE183="RSS"),Ruler!M$29,IF(AND(All!$V183="P9",All!$AE183="RSS"),Ruler!M$30,0)))))))))))))))))))))))))))</f>
        <v>3</v>
      </c>
      <c r="BU183" s="325">
        <f>IF(AND(All!$V183="P1",All!$AE183="RDP"),Ruler!N$6,IF(AND(All!$V183="P2",All!$AE183="RDP"),Ruler!N$7,IF(AND(All!$V183="P3",All!$AE183="RDP"),Ruler!N$8,IF(AND(All!$V183="P4",All!$AE183="RDP"),Ruler!N$9,IF(AND(All!$V183="P5",All!$AE183="RDP"),Ruler!N$10,IF(AND(All!$V183="P6",All!$AE183="RDP"),Ruler!N$11,IF(AND(All!$V183="P7",All!$AE183="RDP"),Ruler!N$12,IF(AND(All!$V183="P8",All!$AE183="RDP"),Ruler!N$13,IF(AND(All!$V183="P9",All!$AE183="RDP"),Ruler!N$14,IF(AND(All!$V183="P1",All!$AE183="RMS"),Ruler!N$6,IF(AND(All!$V183="P2",All!$AE183="RMS"),Ruler!N$15,IF(AND(All!$V183="P3",All!$AE183="RMS"),Ruler!N$16,IF(AND(All!$V183="P4",All!$AE183="RMS"),Ruler!N$17,IF(AND(All!$V183="P5",All!$AE183="RMS"),Ruler!N$18,IF(AND(All!$V183="P6",All!$AE183="RMS"),Ruler!N$19,IF(AND(All!$V183="P7",All!$AE183="RMS"),Ruler!N$20,IF(AND(All!$V183="P8",All!$AE183="RMS"),Ruler!N$21,IF(AND(All!$V183="P9",All!$AE183="RMS"),Ruler!N$22,IF(AND(All!$V183="P1",All!$AE183="RSS"),Ruler!N$6,IF(AND(All!$V183="P2",All!$AE183="RSS"),Ruler!N$23,IF(AND(All!$V183="P3",All!$AE183="RSS"),Ruler!N$24,IF(AND(All!$V183="P4",All!$AE183="RSS"),Ruler!N$25,IF(AND(All!$V183="P5",All!$AE183="RSS"),Ruler!N$26,IF(AND(All!$V183="P6",All!$AE183="RSS"),Ruler!N$27,IF(AND(All!$V183="P7",All!$AE183="RSS"),Ruler!N$28,IF(AND(All!$V183="P8",All!$AE183="RSS"),Ruler!N$29,IF(AND(All!$V183="P9",All!$AE183="RSS"),Ruler!N$30,0)))))))))))))))))))))))))))</f>
        <v>3</v>
      </c>
      <c r="BV183" s="325">
        <f>IF(AND(All!$V183="P1",All!$AE183="RDP"),Ruler!O$6,IF(AND(All!$V183="P2",All!$AE183="RDP"),Ruler!O$7,IF(AND(All!$V183="P3",All!$AE183="RDP"),Ruler!O$8,IF(AND(All!$V183="P4",All!$AE183="RDP"),Ruler!O$9,IF(AND(All!$V183="P5",All!$AE183="RDP"),Ruler!O$10,IF(AND(All!$V183="P6",All!$AE183="RDP"),Ruler!O$11,IF(AND(All!$V183="P7",All!$AE183="RDP"),Ruler!O$12,IF(AND(All!$V183="P8",All!$AE183="RDP"),Ruler!O$13,IF(AND(All!$V183="P9",All!$AE183="RDP"),Ruler!O$14,IF(AND(All!$V183="P1",All!$AE183="RMS"),Ruler!O$6,IF(AND(All!$V183="P2",All!$AE183="RMS"),Ruler!O$15,IF(AND(All!$V183="P3",All!$AE183="RMS"),Ruler!O$16,IF(AND(All!$V183="P4",All!$AE183="RMS"),Ruler!O$17,IF(AND(All!$V183="P5",All!$AE183="RMS"),Ruler!O$18,IF(AND(All!$V183="P6",All!$AE183="RMS"),Ruler!O$19,IF(AND(All!$V183="P7",All!$AE183="RMS"),Ruler!O$20,IF(AND(All!$V183="P8",All!$AE183="RMS"),Ruler!O$21,IF(AND(All!$V183="P9",All!$AE183="RMS"),Ruler!O$22,IF(AND(All!$V183="P1",All!$AE183="RSS"),Ruler!O$6,IF(AND(All!$V183="P2",All!$AE183="RSS"),Ruler!O$23,IF(AND(All!$V183="P3",All!$AE183="RSS"),Ruler!O$24,IF(AND(All!$V183="P4",All!$AE183="RSS"),Ruler!O$25,IF(AND(All!$V183="P5",All!$AE183="RSS"),Ruler!O$26,IF(AND(All!$V183="P6",All!$AE183="RSS"),Ruler!O$27,IF(AND(All!$V183="P7",All!$AE183="RSS"),Ruler!O$28,IF(AND(All!$V183="P8",All!$AE183="RSS"),Ruler!O$29,IF(AND(All!$V183="P9",All!$AE183="RSS"),Ruler!O$30,0)))))))))))))))))))))))))))</f>
        <v>2</v>
      </c>
      <c r="BW183" s="325">
        <f>IF(AND(All!$V183="P1",All!$AE183="RDP"),Ruler!P$6,IF(AND(All!$V183="P2",All!$AE183="RDP"),Ruler!P$7,IF(AND(All!$V183="P3",All!$AE183="RDP"),Ruler!P$8,IF(AND(All!$V183="P4",All!$AE183="RDP"),Ruler!P$9,IF(AND(All!$V183="P5",All!$AE183="RDP"),Ruler!P$10,IF(AND(All!$V183="P6",All!$AE183="RDP"),Ruler!P$11,IF(AND(All!$V183="P7",All!$AE183="RDP"),Ruler!P$12,IF(AND(All!$V183="P8",All!$AE183="RDP"),Ruler!P$13,IF(AND(All!$V183="P9",All!$AE183="RDP"),Ruler!P$14,IF(AND(All!$V183="P1",All!$AE183="RMS"),Ruler!P$6,IF(AND(All!$V183="P2",All!$AE183="RMS"),Ruler!P$15,IF(AND(All!$V183="P3",All!$AE183="RMS"),Ruler!P$16,IF(AND(All!$V183="P4",All!$AE183="RMS"),Ruler!P$17,IF(AND(All!$V183="P5",All!$AE183="RMS"),Ruler!P$18,IF(AND(All!$V183="P6",All!$AE183="RMS"),Ruler!P$19,IF(AND(All!$V183="P7",All!$AE183="RMS"),Ruler!P$20,IF(AND(All!$V183="P8",All!$AE183="RMS"),Ruler!P$21,IF(AND(All!$V183="P9",All!$AE183="RMS"),Ruler!P$22,IF(AND(All!$V183="P1",All!$AE183="RSS"),Ruler!P$6,IF(AND(All!$V183="P2",All!$AE183="RSS"),Ruler!P$23,IF(AND(All!$V183="P3",All!$AE183="RSS"),Ruler!P$24,IF(AND(All!$V183="P4",All!$AE183="RSS"),Ruler!P$25,IF(AND(All!$V183="P5",All!$AE183="RSS"),Ruler!P$26,IF(AND(All!$V183="P6",All!$AE183="RSS"),Ruler!P$27,IF(AND(All!$V183="P7",All!$AE183="RSS"),Ruler!P$28,IF(AND(All!$V183="P8",All!$AE183="RSS"),Ruler!P$29,IF(AND(All!$V183="P9",All!$AE183="RSS"),Ruler!P$30,0)))))))))))))))))))))))))))</f>
        <v>3</v>
      </c>
      <c r="BX183" s="325">
        <f>IF(AND(All!$V183="P1",All!$AE183="RDP"),Ruler!Q$6,IF(AND(All!$V183="P2",All!$AE183="RDP"),Ruler!Q$7,IF(AND(All!$V183="P3",All!$AE183="RDP"),Ruler!Q$8,IF(AND(All!$V183="P4",All!$AE183="RDP"),Ruler!Q$9,IF(AND(All!$V183="P5",All!$AE183="RDP"),Ruler!Q$10,IF(AND(All!$V183="P6",All!$AE183="RDP"),Ruler!Q$11,IF(AND(All!$V183="P7",All!$AE183="RDP"),Ruler!Q$12,IF(AND(All!$V183="P8",All!$AE183="RDP"),Ruler!Q$13,IF(AND(All!$V183="P9",All!$AE183="RDP"),Ruler!Q$14,IF(AND(All!$V183="P1",All!$AE183="RMS"),Ruler!Q$6,IF(AND(All!$V183="P2",All!$AE183="RMS"),Ruler!Q$15,IF(AND(All!$V183="P3",All!$AE183="RMS"),Ruler!Q$16,IF(AND(All!$V183="P4",All!$AE183="RMS"),Ruler!Q$17,IF(AND(All!$V183="P5",All!$AE183="RMS"),Ruler!Q$18,IF(AND(All!$V183="P6",All!$AE183="RMS"),Ruler!Q$19,IF(AND(All!$V183="P7",All!$AE183="RMS"),Ruler!Q$20,IF(AND(All!$V183="P8",All!$AE183="RMS"),Ruler!Q$21,IF(AND(All!$V183="P9",All!$AE183="RMS"),Ruler!Q$22,IF(AND(All!$V183="P1",All!$AE183="RSS"),Ruler!Q$6,IF(AND(All!$V183="P2",All!$AE183="RSS"),Ruler!Q$23,IF(AND(All!$V183="P3",All!$AE183="RSS"),Ruler!Q$24,IF(AND(All!$V183="P4",All!$AE183="RSS"),Ruler!Q$25,IF(AND(All!$V183="P5",All!$AE183="RSS"),Ruler!Q$26,IF(AND(All!$V183="P6",All!$AE183="RSS"),Ruler!Q$27,IF(AND(All!$V183="P7",All!$AE183="RSS"),Ruler!Q$28,IF(AND(All!$V183="P8",All!$AE183="RSS"),Ruler!Q$29,IF(AND(All!$V183="P9",All!$AE183="RSS"),Ruler!Q$30,0)))))))))))))))))))))))))))</f>
        <v>3</v>
      </c>
      <c r="BY183" s="325">
        <f>IF(AND(All!$V183="P1",All!$AE183="RDP"),Ruler!R$6,IF(AND(All!$V183="P2",All!$AE183="RDP"),Ruler!R$7,IF(AND(All!$V183="P3",All!$AE183="RDP"),Ruler!R$8,IF(AND(All!$V183="P4",All!$AE183="RDP"),Ruler!R$9,IF(AND(All!$V183="P5",All!$AE183="RDP"),Ruler!R$10,IF(AND(All!$V183="P6",All!$AE183="RDP"),Ruler!R$11,IF(AND(All!$V183="P7",All!$AE183="RDP"),Ruler!R$12,IF(AND(All!$V183="P8",All!$AE183="RDP"),Ruler!R$13,IF(AND(All!$V183="P9",All!$AE183="RDP"),Ruler!R$14,IF(AND(All!$V183="P1",All!$AE183="RMS"),Ruler!R$6,IF(AND(All!$V183="P2",All!$AE183="RMS"),Ruler!R$15,IF(AND(All!$V183="P3",All!$AE183="RMS"),Ruler!R$16,IF(AND(All!$V183="P4",All!$AE183="RMS"),Ruler!R$17,IF(AND(All!$V183="P5",All!$AE183="RMS"),Ruler!R$18,IF(AND(All!$V183="P6",All!$AE183="RMS"),Ruler!R$19,IF(AND(All!$V183="P7",All!$AE183="RMS"),Ruler!R$20,IF(AND(All!$V183="P8",All!$AE183="RMS"),Ruler!R$21,IF(AND(All!$V183="P9",All!$AE183="RMS"),Ruler!R$22,IF(AND(All!$V183="P1",All!$AE183="RSS"),Ruler!R$6,IF(AND(All!$V183="P2",All!$AE183="RSS"),Ruler!R$23,IF(AND(All!$V183="P3",All!$AE183="RSS"),Ruler!R$24,IF(AND(All!$V183="P4",All!$AE183="RSS"),Ruler!R$25,IF(AND(All!$V183="P5",All!$AE183="RSS"),Ruler!R$26,IF(AND(All!$V183="P6",All!$AE183="RSS"),Ruler!R$27,IF(AND(All!$V183="P7",All!$AE183="RSS"),Ruler!R$28,IF(AND(All!$V183="P8",All!$AE183="RSS"),Ruler!R$29,IF(AND(All!$V183="P9",All!$AE183="RSS"),Ruler!R$30,0)))))))))))))))))))))))))))</f>
        <v>3</v>
      </c>
      <c r="BZ183" s="325">
        <f>IF(AND(All!$V183="P1",All!$AE183="RDP"),Ruler!S$6,IF(AND(All!$V183="P2",All!$AE183="RDP"),Ruler!S$7,IF(AND(All!$V183="P3",All!$AE183="RDP"),Ruler!S$8,IF(AND(All!$V183="P4",All!$AE183="RDP"),Ruler!S$9,IF(AND(All!$V183="P5",All!$AE183="RDP"),Ruler!S$10,IF(AND(All!$V183="P6",All!$AE183="RDP"),Ruler!S$11,IF(AND(All!$V183="P7",All!$AE183="RDP"),Ruler!S$12,IF(AND(All!$V183="P8",All!$AE183="RDP"),Ruler!S$13,IF(AND(All!$V183="P9",All!$AE183="RDP"),Ruler!S$14,IF(AND(All!$V183="P1",All!$AE183="RMS"),Ruler!S$6,IF(AND(All!$V183="P2",All!$AE183="RMS"),Ruler!S$15,IF(AND(All!$V183="P3",All!$AE183="RMS"),Ruler!S$16,IF(AND(All!$V183="P4",All!$AE183="RMS"),Ruler!S$17,IF(AND(All!$V183="P5",All!$AE183="RMS"),Ruler!S$18,IF(AND(All!$V183="P6",All!$AE183="RMS"),Ruler!S$19,IF(AND(All!$V183="P7",All!$AE183="RMS"),Ruler!S$20,IF(AND(All!$V183="P8",All!$AE183="RMS"),Ruler!S$21,IF(AND(All!$V183="P9",All!$AE183="RMS"),Ruler!S$22,IF(AND(All!$V183="P1",All!$AE183="RSS"),Ruler!S$6,IF(AND(All!$V183="P2",All!$AE183="RSS"),Ruler!S$23,IF(AND(All!$V183="P3",All!$AE183="RSS"),Ruler!S$24,IF(AND(All!$V183="P4",All!$AE183="RSS"),Ruler!S$25,IF(AND(All!$V183="P5",All!$AE183="RSS"),Ruler!S$26,IF(AND(All!$V183="P6",All!$AE183="RSS"),Ruler!S$27,IF(AND(All!$V183="P7",All!$AE183="RSS"),Ruler!S$28,IF(AND(All!$V183="P8",All!$AE183="RSS"),Ruler!S$29,IF(AND(All!$V183="P9",All!$AE183="RSS"),Ruler!S$30,0)))))))))))))))))))))))))))</f>
        <v>2</v>
      </c>
      <c r="CA183" s="325">
        <f>IF(AND(All!$V183="P1",All!$AE183="RDP"),Ruler!T$6,IF(AND(All!$V183="P2",All!$AE183="RDP"),Ruler!T$7,IF(AND(All!$V183="P3",All!$AE183="RDP"),Ruler!T$8,IF(AND(All!$V183="P4",All!$AE183="RDP"),Ruler!T$9,IF(AND(All!$V183="P5",All!$AE183="RDP"),Ruler!T$10,IF(AND(All!$V183="P6",All!$AE183="RDP"),Ruler!T$11,IF(AND(All!$V183="P7",All!$AE183="RDP"),Ruler!T$12,IF(AND(All!$V183="P8",All!$AE183="RDP"),Ruler!T$13,IF(AND(All!$V183="P9",All!$AE183="RDP"),Ruler!T$14,IF(AND(All!$V183="P1",All!$AE183="RMS"),Ruler!T$6,IF(AND(All!$V183="P2",All!$AE183="RMS"),Ruler!T$15,IF(AND(All!$V183="P3",All!$AE183="RMS"),Ruler!T$16,IF(AND(All!$V183="P4",All!$AE183="RMS"),Ruler!T$17,IF(AND(All!$V183="P5",All!$AE183="RMS"),Ruler!T$18,IF(AND(All!$V183="P6",All!$AE183="RMS"),Ruler!T$19,IF(AND(All!$V183="P7",All!$AE183="RMS"),Ruler!T$20,IF(AND(All!$V183="P8",All!$AE183="RMS"),Ruler!T$21,IF(AND(All!$V183="P9",All!$AE183="RMS"),Ruler!T$22,IF(AND(All!$V183="P1",All!$AE183="RSS"),Ruler!T$6,IF(AND(All!$V183="P2",All!$AE183="RSS"),Ruler!T$23,IF(AND(All!$V183="P3",All!$AE183="RSS"),Ruler!T$24,IF(AND(All!$V183="P4",All!$AE183="RSS"),Ruler!T$25,IF(AND(All!$V183="P5",All!$AE183="RSS"),Ruler!T$26,IF(AND(All!$V183="P6",All!$AE183="RSS"),Ruler!T$27,IF(AND(All!$V183="P7",All!$AE183="RSS"),Ruler!T$28,IF(AND(All!$V183="P8",All!$AE183="RSS"),Ruler!T$29,IF(AND(All!$V183="P9",All!$AE183="RSS"),Ruler!T$30,0)))))))))))))))))))))))))))</f>
        <v>3</v>
      </c>
      <c r="CB183" s="325">
        <f>IF(AND(All!$V183="P1",All!$AE183="RDP"),Ruler!U$6,IF(AND(All!$V183="P2",All!$AE183="RDP"),Ruler!U$7,IF(AND(All!$V183="P3",All!$AE183="RDP"),Ruler!U$8,IF(AND(All!$V183="P4",All!$AE183="RDP"),Ruler!U$9,IF(AND(All!$V183="P5",All!$AE183="RDP"),Ruler!U$10,IF(AND(All!$V183="P6",All!$AE183="RDP"),Ruler!U$11,IF(AND(All!$V183="P7",All!$AE183="RDP"),Ruler!U$12,IF(AND(All!$V183="P8",All!$AE183="RDP"),Ruler!U$13,IF(AND(All!$V183="P9",All!$AE183="RDP"),Ruler!U$14,IF(AND(All!$V183="P1",All!$AE183="RMS"),Ruler!U$6,IF(AND(All!$V183="P2",All!$AE183="RMS"),Ruler!U$15,IF(AND(All!$V183="P3",All!$AE183="RMS"),Ruler!U$16,IF(AND(All!$V183="P4",All!$AE183="RMS"),Ruler!U$17,IF(AND(All!$V183="P5",All!$AE183="RMS"),Ruler!U$18,IF(AND(All!$V183="P6",All!$AE183="RMS"),Ruler!U$19,IF(AND(All!$V183="P7",All!$AE183="RMS"),Ruler!U$20,IF(AND(All!$V183="P8",All!$AE183="RMS"),Ruler!U$21,IF(AND(All!$V183="P9",All!$AE183="RMS"),Ruler!U$22,IF(AND(All!$V183="P1",All!$AE183="RSS"),Ruler!U$6,IF(AND(All!$V183="P2",All!$AE183="RSS"),Ruler!U$23,IF(AND(All!$V183="P3",All!$AE183="RSS"),Ruler!U$24,IF(AND(All!$V183="P4",All!$AE183="RSS"),Ruler!U$25,IF(AND(All!$V183="P5",All!$AE183="RSS"),Ruler!U$26,IF(AND(All!$V183="P6",All!$AE183="RSS"),Ruler!U$27,IF(AND(All!$V183="P7",All!$AE183="RSS"),Ruler!U$28,IF(AND(All!$V183="P8",All!$AE183="RSS"),Ruler!U$29,IF(AND(All!$V183="P9",All!$AE183="RSS"),Ruler!U$30,0)))))))))))))))))))))))))))</f>
        <v>2</v>
      </c>
      <c r="CC183" s="325">
        <f>IF(AND(All!$V183="P1",All!$AE183="RDP"),Ruler!V$6,IF(AND(All!$V183="P2",All!$AE183="RDP"),Ruler!V$7,IF(AND(All!$V183="P3",All!$AE183="RDP"),Ruler!V$8,IF(AND(All!$V183="P4",All!$AE183="RDP"),Ruler!V$9,IF(AND(All!$V183="P5",All!$AE183="RDP"),Ruler!V$10,IF(AND(All!$V183="P6",All!$AE183="RDP"),Ruler!V$11,IF(AND(All!$V183="P7",All!$AE183="RDP"),Ruler!V$12,IF(AND(All!$V183="P8",All!$AE183="RDP"),Ruler!V$13,IF(AND(All!$V183="P9",All!$AE183="RDP"),Ruler!V$14,IF(AND(All!$V183="P1",All!$AE183="RMS"),Ruler!V$6,IF(AND(All!$V183="P2",All!$AE183="RMS"),Ruler!V$15,IF(AND(All!$V183="P3",All!$AE183="RMS"),Ruler!V$16,IF(AND(All!$V183="P4",All!$AE183="RMS"),Ruler!V$17,IF(AND(All!$V183="P5",All!$AE183="RMS"),Ruler!V$18,IF(AND(All!$V183="P6",All!$AE183="RMS"),Ruler!V$19,IF(AND(All!$V183="P7",All!$AE183="RMS"),Ruler!V$20,IF(AND(All!$V183="P8",All!$AE183="RMS"),Ruler!V$21,IF(AND(All!$V183="P9",All!$AE183="RMS"),Ruler!V$22,IF(AND(All!$V183="P1",All!$AE183="RSS"),Ruler!V$6,IF(AND(All!$V183="P2",All!$AE183="RSS"),Ruler!V$23,IF(AND(All!$V183="P3",All!$AE183="RSS"),Ruler!V$24,IF(AND(All!$V183="P4",All!$AE183="RSS"),Ruler!V$25,IF(AND(All!$V183="P5",All!$AE183="RSS"),Ruler!V$26,IF(AND(All!$V183="P6",All!$AE183="RSS"),Ruler!V$27,IF(AND(All!$V183="P7",All!$AE183="RSS"),Ruler!V$28,IF(AND(All!$V183="P8",All!$AE183="RSS"),Ruler!V$29,IF(AND(All!$V183="P9",All!$AE183="RSS"),Ruler!V$30,0)))))))))))))))))))))))))))</f>
        <v>2</v>
      </c>
      <c r="CD183" s="325">
        <f>IF(AND(All!$V183="P1",All!$AE183="RDP"),Ruler!W$6,IF(AND(All!$V183="P2",All!$AE183="RDP"),Ruler!W$7,IF(AND(All!$V183="P3",All!$AE183="RDP"),Ruler!W$8,IF(AND(All!$V183="P4",All!$AE183="RDP"),Ruler!W$9,IF(AND(All!$V183="P5",All!$AE183="RDP"),Ruler!W$10,IF(AND(All!$V183="P6",All!$AE183="RDP"),Ruler!W$11,IF(AND(All!$V183="P7",All!$AE183="RDP"),Ruler!W$12,IF(AND(All!$V183="P8",All!$AE183="RDP"),Ruler!W$13,IF(AND(All!$V183="P9",All!$AE183="RDP"),Ruler!W$14,IF(AND(All!$V183="P1",All!$AE183="RMS"),Ruler!W$6,IF(AND(All!$V183="P2",All!$AE183="RMS"),Ruler!W$15,IF(AND(All!$V183="P3",All!$AE183="RMS"),Ruler!W$16,IF(AND(All!$V183="P4",All!$AE183="RMS"),Ruler!W$17,IF(AND(All!$V183="P5",All!$AE183="RMS"),Ruler!W$18,IF(AND(All!$V183="P6",All!$AE183="RMS"),Ruler!W$19,IF(AND(All!$V183="P7",All!$AE183="RMS"),Ruler!W$20,IF(AND(All!$V183="P8",All!$AE183="RMS"),Ruler!W$21,IF(AND(All!$V183="P9",All!$AE183="RMS"),Ruler!W$22,IF(AND(All!$V183="P1",All!$AE183="RSS"),Ruler!W$6,IF(AND(All!$V183="P2",All!$AE183="RSS"),Ruler!W$23,IF(AND(All!$V183="P3",All!$AE183="RSS"),Ruler!W$24,IF(AND(All!$V183="P4",All!$AE183="RSS"),Ruler!W$25,IF(AND(All!$V183="P5",All!$AE183="RSS"),Ruler!W$26,IF(AND(All!$V183="P6",All!$AE183="RSS"),Ruler!W$27,IF(AND(All!$V183="P7",All!$AE183="RSS"),Ruler!W$28,IF(AND(All!$V183="P8",All!$AE183="RSS"),Ruler!W$29,IF(AND(All!$V183="P9",All!$AE183="RSS"),Ruler!W$30,0)))))))))))))))))))))))))))</f>
        <v>1</v>
      </c>
      <c r="CE183" s="325">
        <f>IF(AND(All!$V183="P1",All!$AE183="RDP"),Ruler!X$6,IF(AND(All!$V183="P2",All!$AE183="RDP"),Ruler!X$7,IF(AND(All!$V183="P3",All!$AE183="RDP"),Ruler!X$8,IF(AND(All!$V183="P4",All!$AE183="RDP"),Ruler!X$9,IF(AND(All!$V183="P5",All!$AE183="RDP"),Ruler!X$10,IF(AND(All!$V183="P6",All!$AE183="RDP"),Ruler!X$11,IF(AND(All!$V183="P7",All!$AE183="RDP"),Ruler!X$12,IF(AND(All!$V183="P8",All!$AE183="RDP"),Ruler!X$13,IF(AND(All!$V183="P9",All!$AE183="RDP"),Ruler!X$14,IF(AND(All!$V183="P1",All!$AE183="RMS"),Ruler!X$6,IF(AND(All!$V183="P2",All!$AE183="RMS"),Ruler!X$15,IF(AND(All!$V183="P3",All!$AE183="RMS"),Ruler!X$16,IF(AND(All!$V183="P4",All!$AE183="RMS"),Ruler!X$17,IF(AND(All!$V183="P5",All!$AE183="RMS"),Ruler!X$18,IF(AND(All!$V183="P6",All!$AE183="RMS"),Ruler!X$19,IF(AND(All!$V183="P7",All!$AE183="RMS"),Ruler!X$20,IF(AND(All!$V183="P8",All!$AE183="RMS"),Ruler!X$21,IF(AND(All!$V183="P9",All!$AE183="RMS"),Ruler!X$22,IF(AND(All!$V183="P1",All!$AE183="RSS"),Ruler!X$6,IF(AND(All!$V183="P2",All!$AE183="RSS"),Ruler!X$23,IF(AND(All!$V183="P3",All!$AE183="RSS"),Ruler!X$24,IF(AND(All!$V183="P4",All!$AE183="RSS"),Ruler!X$25,IF(AND(All!$V183="P5",All!$AE183="RSS"),Ruler!X$26,IF(AND(All!$V183="P6",All!$AE183="RSS"),Ruler!X$27,IF(AND(All!$V183="P7",All!$AE183="RSS"),Ruler!X$28,IF(AND(All!$V183="P8",All!$AE183="RSS"),Ruler!X$29,IF(AND(All!$V183="P9",All!$AE183="RSS"),Ruler!X$30,0)))))))))))))))))))))))))))</f>
        <v>3</v>
      </c>
      <c r="CF183" s="325">
        <f>IF(AND(All!$V183="P1",All!$AE183="RDP"),Ruler!Y$6,IF(AND(All!$V183="P2",All!$AE183="RDP"),Ruler!Y$7,IF(AND(All!$V183="P3",All!$AE183="RDP"),Ruler!Y$8,IF(AND(All!$V183="P4",All!$AE183="RDP"),Ruler!Y$9,IF(AND(All!$V183="P5",All!$AE183="RDP"),Ruler!Y$10,IF(AND(All!$V183="P6",All!$AE183="RDP"),Ruler!Y$11,IF(AND(All!$V183="P7",All!$AE183="RDP"),Ruler!Y$12,IF(AND(All!$V183="P8",All!$AE183="RDP"),Ruler!Y$13,IF(AND(All!$V183="P9",All!$AE183="RDP"),Ruler!Y$14,IF(AND(All!$V183="P1",All!$AE183="RMS"),Ruler!Y$6,IF(AND(All!$V183="P2",All!$AE183="RMS"),Ruler!Y$15,IF(AND(All!$V183="P3",All!$AE183="RMS"),Ruler!Y$16,IF(AND(All!$V183="P4",All!$AE183="RMS"),Ruler!Y$17,IF(AND(All!$V183="P5",All!$AE183="RMS"),Ruler!Y$18,IF(AND(All!$V183="P6",All!$AE183="RMS"),Ruler!Y$19,IF(AND(All!$V183="P7",All!$AE183="RMS"),Ruler!Y$20,IF(AND(All!$V183="P8",All!$AE183="RMS"),Ruler!Y$21,IF(AND(All!$V183="P9",All!$AE183="RMS"),Ruler!Y$22,IF(AND(All!$V183="P1",All!$AE183="RSS"),Ruler!Y$6,IF(AND(All!$V183="P2",All!$AE183="RSS"),Ruler!Y$23,IF(AND(All!$V183="P3",All!$AE183="RSS"),Ruler!Y$24,IF(AND(All!$V183="P4",All!$AE183="RSS"),Ruler!Y$25,IF(AND(All!$V183="P5",All!$AE183="RSS"),Ruler!Y$26,IF(AND(All!$V183="P6",All!$AE183="RSS"),Ruler!Y$27,IF(AND(All!$V183="P7",All!$AE183="RSS"),Ruler!Y$28,IF(AND(All!$V183="P8",All!$AE183="RSS"),Ruler!Y$29,IF(AND(All!$V183="P9",All!$AE183="RSS"),Ruler!Y$30,0)))))))))))))))))))))))))))</f>
        <v>2</v>
      </c>
      <c r="CG183" s="325">
        <f>IF(AND(All!$V183="P1",All!$AE183="RDP"),Ruler!Z$6,IF(AND(All!$V183="P2",All!$AE183="RDP"),Ruler!Z$7,IF(AND(All!$V183="P3",All!$AE183="RDP"),Ruler!Z$8,IF(AND(All!$V183="P4",All!$AE183="RDP"),Ruler!Z$9,IF(AND(All!$V183="P5",All!$AE183="RDP"),Ruler!Z$10,IF(AND(All!$V183="P6",All!$AE183="RDP"),Ruler!Z$11,IF(AND(All!$V183="P7",All!$AE183="RDP"),Ruler!Z$12,IF(AND(All!$V183="P8",All!$AE183="RDP"),Ruler!Z$13,IF(AND(All!$V183="P9",All!$AE183="RDP"),Ruler!Z$14,IF(AND(All!$V183="P1",All!$AE183="RMS"),Ruler!Z$6,IF(AND(All!$V183="P2",All!$AE183="RMS"),Ruler!Z$15,IF(AND(All!$V183="P3",All!$AE183="RMS"),Ruler!Z$16,IF(AND(All!$V183="P4",All!$AE183="RMS"),Ruler!Z$17,IF(AND(All!$V183="P5",All!$AE183="RMS"),Ruler!Z$18,IF(AND(All!$V183="P6",All!$AE183="RMS"),Ruler!Z$19,IF(AND(All!$V183="P7",All!$AE183="RMS"),Ruler!Z$20,IF(AND(All!$V183="P8",All!$AE183="RMS"),Ruler!Z$21,IF(AND(All!$V183="P9",All!$AE183="RMS"),Ruler!Z$22,IF(AND(All!$V183="P1",All!$AE183="RSS"),Ruler!Z$6,IF(AND(All!$V183="P2",All!$AE183="RSS"),Ruler!Z$23,IF(AND(All!$V183="P3",All!$AE183="RSS"),Ruler!Z$24,IF(AND(All!$V183="P4",All!$AE183="RSS"),Ruler!Z$25,IF(AND(All!$V183="P5",All!$AE183="RSS"),Ruler!Z$26,IF(AND(All!$V183="P6",All!$AE183="RSS"),Ruler!Z$27,IF(AND(All!$V183="P7",All!$AE183="RSS"),Ruler!Z$28,IF(AND(All!$V183="P8",All!$AE183="RSS"),Ruler!Z$29,IF(AND(All!$V183="P9",All!$AE183="RSS"),Ruler!Z$30,0)))))))))))))))))))))))))))</f>
        <v>2</v>
      </c>
      <c r="CH183" s="325">
        <f>IF(AND(All!$V183="P1",All!$AE183="RDP"),Ruler!AA$6,IF(AND(All!$V183="P2",All!$AE183="RDP"),Ruler!AA$7,IF(AND(All!$V183="P3",All!$AE183="RDP"),Ruler!AA$8,IF(AND(All!$V183="P4",All!$AE183="RDP"),Ruler!AA$9,IF(AND(All!$V183="P5",All!$AE183="RDP"),Ruler!AA$10,IF(AND(All!$V183="P6",All!$AE183="RDP"),Ruler!AA$11,IF(AND(All!$V183="P7",All!$AE183="RDP"),Ruler!AA$12,IF(AND(All!$V183="P8",All!$AE183="RDP"),Ruler!AA$13,IF(AND(All!$V183="P9",All!$AE183="RDP"),Ruler!AA$14,IF(AND(All!$V183="P1",All!$AE183="RMS"),Ruler!AA$6,IF(AND(All!$V183="P2",All!$AE183="RMS"),Ruler!AA$15,IF(AND(All!$V183="P3",All!$AE183="RMS"),Ruler!AA$16,IF(AND(All!$V183="P4",All!$AE183="RMS"),Ruler!AA$17,IF(AND(All!$V183="P5",All!$AE183="RMS"),Ruler!AA$18,IF(AND(All!$V183="P6",All!$AE183="RMS"),Ruler!AA$19,IF(AND(All!$V183="P7",All!$AE183="RMS"),Ruler!AA$20,IF(AND(All!$V183="P8",All!$AE183="RMS"),Ruler!AA$21,IF(AND(All!$V183="P9",All!$AE183="RMS"),Ruler!AA$22,IF(AND(All!$V183="P1",All!$AE183="RSS"),Ruler!AA$6,IF(AND(All!$V183="P2",All!$AE183="RSS"),Ruler!AA$23,IF(AND(All!$V183="P3",All!$AE183="RSS"),Ruler!AA$24,IF(AND(All!$V183="P4",All!$AE183="RSS"),Ruler!AA$25,IF(AND(All!$V183="P5",All!$AE183="RSS"),Ruler!AA$26,IF(AND(All!$V183="P6",All!$AE183="RSS"),Ruler!AA$27,IF(AND(All!$V183="P7",All!$AE183="RSS"),Ruler!AA$28,IF(AND(All!$V183="P8",All!$AE183="RSS"),Ruler!AA$29,IF(AND(All!$V183="P9",All!$AE183="RSS"),Ruler!AA$30,0)))))))))))))))))))))))))))</f>
        <v>1</v>
      </c>
      <c r="CI183" s="325">
        <f>IF(AND(All!$V183="P1",All!$AE183="RDP"),Ruler!AB$6,IF(AND(All!$V183="P2",All!$AE183="RDP"),Ruler!AB$7,IF(AND(All!$V183="P3",All!$AE183="RDP"),Ruler!AB$8,IF(AND(All!$V183="P4",All!$AE183="RDP"),Ruler!AB$9,IF(AND(All!$V183="P5",All!$AE183="RDP"),Ruler!AB$10,IF(AND(All!$V183="P6",All!$AE183="RDP"),Ruler!AB$11,IF(AND(All!$V183="P7",All!$AE183="RDP"),Ruler!AB$12,IF(AND(All!$V183="P8",All!$AE183="RDP"),Ruler!AB$13,IF(AND(All!$V183="P9",All!$AE183="RDP"),Ruler!AB$14,IF(AND(All!$V183="P1",All!$AE183="RMS"),Ruler!AB$6,IF(AND(All!$V183="P2",All!$AE183="RMS"),Ruler!AB$15,IF(AND(All!$V183="P3",All!$AE183="RMS"),Ruler!AB$16,IF(AND(All!$V183="P4",All!$AE183="RMS"),Ruler!AB$17,IF(AND(All!$V183="P5",All!$AE183="RMS"),Ruler!AB$18,IF(AND(All!$V183="P6",All!$AE183="RMS"),Ruler!AB$19,IF(AND(All!$V183="P7",All!$AE183="RMS"),Ruler!AB$20,IF(AND(All!$V183="P8",All!$AE183="RMS"),Ruler!AB$21,IF(AND(All!$V183="P9",All!$AE183="RMS"),Ruler!AB$22,IF(AND(All!$V183="P1",All!$AE183="RSS"),Ruler!AB$6,IF(AND(All!$V183="P2",All!$AE183="RSS"),Ruler!AB$23,IF(AND(All!$V183="P3",All!$AE183="RSS"),Ruler!AB$24,IF(AND(All!$V183="P4",All!$AE183="RSS"),Ruler!AB$25,IF(AND(All!$V183="P5",All!$AE183="RSS"),Ruler!AB$26,IF(AND(All!$V183="P6",All!$AE183="RSS"),Ruler!AB$27,IF(AND(All!$V183="P7",All!$AE183="RSS"),Ruler!AB$28,IF(AND(All!$V183="P8",All!$AE183="RSS"),Ruler!AB$29,IF(AND(All!$V183="P9",All!$AE183="RSS"),Ruler!AB$30,0)))))))))))))))))))))))))))</f>
        <v>1</v>
      </c>
      <c r="CJ183" s="377">
        <f>Table9[[#This Row],[R-B1]]-Table9[[#This Row],[B1]]</f>
        <v>0</v>
      </c>
      <c r="CK183" s="378">
        <f>Table9[[#This Row],[R-B2]]-Table9[[#This Row],[B2]]</f>
        <v>1</v>
      </c>
      <c r="CL183" s="378">
        <f>Table9[[#This Row],[R-B3]]-Table9[[#This Row],[B3]]</f>
        <v>1</v>
      </c>
      <c r="CM183" s="378">
        <f>Table9[[#This Row],[R-B4]]-Table9[[#This Row],[B4]]</f>
        <v>0</v>
      </c>
      <c r="CN183" s="378">
        <f>Table9[[#This Row],[R-B5]]-Table9[[#This Row],[B5]]</f>
        <v>0</v>
      </c>
      <c r="CO183" s="378">
        <f>Table9[[#This Row],[R-B6]]-Table9[[#This Row],[B6]]</f>
        <v>0</v>
      </c>
      <c r="CP183" s="378">
        <f>Table9[[#This Row],[R-B7]]-Table9[[#This Row],[B7]]</f>
        <v>1</v>
      </c>
      <c r="CQ183" s="378">
        <f>Table9[[#This Row],[R-B8]]-Table9[[#This Row],[B8]]</f>
        <v>0</v>
      </c>
      <c r="CR183" s="378">
        <f>Table9[[#This Row],[R-B9]]-Table9[[#This Row],[B9]]</f>
        <v>1</v>
      </c>
      <c r="CS183" s="378">
        <f>Table9[[#This Row],[R-B10]]-Table9[[#This Row],[B10]]</f>
        <v>0</v>
      </c>
      <c r="CT183" s="378">
        <f>Table9[[#This Row],[R-B11]]-Table9[[#This Row],[B11]]</f>
        <v>0</v>
      </c>
      <c r="CU183" s="378">
        <f>Table9[[#This Row],[R-B12]]-Table9[[#This Row],[B12]]</f>
        <v>0</v>
      </c>
      <c r="CV183" s="378">
        <f>Table9[[#This Row],[R-K1]]-Table9[[#This Row],[K1]]</f>
        <v>1</v>
      </c>
      <c r="CW183" s="378">
        <f>Table9[[#This Row],[R-K2]]-Table9[[#This Row],[K2]]</f>
        <v>0</v>
      </c>
      <c r="CX183" s="378">
        <f>Table9[[#This Row],[R-K3]]-Table9[[#This Row],[K3]]</f>
        <v>0</v>
      </c>
      <c r="CY183" s="378">
        <f>Table9[[#This Row],[R-K4]]-Table9[[#This Row],[K4]]</f>
        <v>1</v>
      </c>
      <c r="CZ183" s="378">
        <f>Table9[[#This Row],[R-K5]]-Table9[[#This Row],[K5]]</f>
        <v>0</v>
      </c>
      <c r="DA183" s="378">
        <f>Table9[[#This Row],[R-P1]]-Table9[[#This Row],[P1]]</f>
        <v>0</v>
      </c>
      <c r="DB183" s="378">
        <f>Table9[[#This Row],[R-P2]]-Table9[[#This Row],[P2]]</f>
        <v>0</v>
      </c>
      <c r="DC183" s="378">
        <f>Table9[[#This Row],[R-P3]]-Table9[[#This Row],[P3]]</f>
        <v>1</v>
      </c>
      <c r="DD183" s="378">
        <f>Table9[[#This Row],[R-P4]]-Table9[[#This Row],[P4]]</f>
        <v>-1</v>
      </c>
      <c r="DE183" s="378">
        <f>Table9[[#This Row],[R-P5]]-Table9[[#This Row],[P5]]</f>
        <v>1</v>
      </c>
      <c r="DF183" s="378">
        <f>Table9[[#This Row],[R-E1]]-Table9[[#This Row],[E1]]</f>
        <v>0</v>
      </c>
      <c r="DG183" s="379">
        <f>Table9[[#This Row],[R-E2]]-Table9[[#This Row],[E2]]</f>
        <v>0</v>
      </c>
      <c r="DH183" s="323">
        <f>COUNTIF(Table9[[#This Row],[G-B1]:[G-B12]],"&lt;=0")/12*100</f>
        <v>66.666666666666657</v>
      </c>
      <c r="DI183" s="43">
        <f>COUNTIF(Table9[[#This Row],[G-K1]:[G-K5]],"&lt;=0")/5*100</f>
        <v>60</v>
      </c>
      <c r="DJ183" s="43">
        <f>COUNTIF(Table9[[#This Row],[G-P1]:[G-P5]],"&lt;=0")/5*100</f>
        <v>60</v>
      </c>
      <c r="DK183" s="43">
        <f>COUNTIF(Table9[[#This Row],[G-E1]:[G-E2]],"&lt;=0")/2*100</f>
        <v>100</v>
      </c>
      <c r="DL183" s="450">
        <f>IF(AE183="RDP",(COUNTIF(Table9[[#This Row],[G-B3]],"&lt;=0")+COUNTIF(Table9[[#This Row],[G-B4]],"&lt;=0")+COUNTIF(Table9[[#This Row],[G-B7]],"&lt;=0")+COUNTIF(Table9[[#This Row],[G-B11]],"&lt;=0")+COUNTIF(Table9[[#This Row],[G-K2]],"&lt;=0"))/5*100,IF(AE183="RMS",(COUNTIF(Table9[[#This Row],[G-B4]],"&lt;=0")+COUNTIF(Table9[[#This Row],[G-B5]],"&lt;=0")+COUNTIF(Table9[[#This Row],[G-B10]],"&lt;=0")+COUNTIF(Table9[[#This Row],[G-B12]],"&lt;=0")+COUNTIF(Table9[[#This Row],[G-K2]],"&lt;=0"))/5*100,IF(AE183="RSS",(COUNTIF(Table9[[#This Row],[G-B1]],"&lt;=0")+COUNTIF(Table9[[#This Row],[G-B2]],"&lt;=0")+COUNTIF(Table9[[#This Row],[G-B6]],"&lt;=0")+COUNTIF(Table9[[#This Row],[G-B11]],"&lt;=0")+COUNTIF(Table9[[#This Row],[G-B12]],"&lt;=0"))/5*100,0)))</f>
        <v>100</v>
      </c>
      <c r="DM183" s="42">
        <v>83</v>
      </c>
      <c r="DN183" s="42">
        <v>80</v>
      </c>
      <c r="DO183" s="42">
        <v>80</v>
      </c>
      <c r="DP183" s="42">
        <v>100</v>
      </c>
      <c r="DQ183" s="42">
        <v>100</v>
      </c>
      <c r="DR183" s="332">
        <v>25</v>
      </c>
      <c r="DS183" s="42">
        <v>20</v>
      </c>
      <c r="DT183" s="42">
        <v>20</v>
      </c>
      <c r="DU183" s="42">
        <v>0</v>
      </c>
      <c r="DV183" s="42">
        <v>0</v>
      </c>
      <c r="DW183" s="332">
        <v>17</v>
      </c>
      <c r="DX183" s="42">
        <v>0</v>
      </c>
      <c r="DY183" s="42">
        <v>20</v>
      </c>
      <c r="DZ183" s="42">
        <v>0</v>
      </c>
      <c r="EA183" s="333">
        <v>0</v>
      </c>
      <c r="EB183" s="339" t="s">
        <v>886</v>
      </c>
      <c r="EC183" s="339" t="s">
        <v>185</v>
      </c>
      <c r="ED183" s="339" t="s">
        <v>833</v>
      </c>
      <c r="EE183" s="339"/>
    </row>
    <row r="184" spans="2:135" ht="76.5" hidden="1" customHeight="1" thickBot="1" x14ac:dyDescent="0.35">
      <c r="B184" s="282">
        <v>189</v>
      </c>
      <c r="C184" s="42" t="s">
        <v>134</v>
      </c>
      <c r="D184" s="283">
        <v>46204</v>
      </c>
      <c r="E184" s="433" t="s">
        <v>1506</v>
      </c>
      <c r="F184" s="43">
        <v>1042594</v>
      </c>
      <c r="G184" s="357">
        <f t="shared" ca="1" si="9"/>
        <v>31.925019910578396</v>
      </c>
      <c r="H184" s="283">
        <v>34663</v>
      </c>
      <c r="I184" s="43" t="s">
        <v>136</v>
      </c>
      <c r="J184" s="43" t="s">
        <v>137</v>
      </c>
      <c r="K184" s="43" t="s">
        <v>241</v>
      </c>
      <c r="L184" s="43" t="s">
        <v>263</v>
      </c>
      <c r="M184" s="42"/>
      <c r="N184" s="43" t="s">
        <v>1507</v>
      </c>
      <c r="O184" s="43" t="s">
        <v>142</v>
      </c>
      <c r="P184" s="44" t="s">
        <v>1508</v>
      </c>
      <c r="Q184" s="43" t="s">
        <v>144</v>
      </c>
      <c r="R184" s="282" t="s">
        <v>185</v>
      </c>
      <c r="S184" s="45">
        <v>42982</v>
      </c>
      <c r="T184" s="286">
        <f t="shared" ca="1" si="11"/>
        <v>9.1277777777777782</v>
      </c>
      <c r="U184" s="46">
        <f ca="1">Table9[[#This Row],[Years in PET]]-3</f>
        <v>6.1277777777777782</v>
      </c>
      <c r="V184" s="43" t="s">
        <v>57</v>
      </c>
      <c r="W184" s="46"/>
      <c r="X184" s="46">
        <f ca="1">($T$1-Table9[[#This Row],[Date of Appointment to Current Grade]])/365</f>
        <v>2.3880336092085312</v>
      </c>
      <c r="Y184" s="45">
        <v>45444</v>
      </c>
      <c r="Z184" s="43" t="s">
        <v>318</v>
      </c>
      <c r="AA184" s="45">
        <v>45383</v>
      </c>
      <c r="AB184" s="46">
        <f ca="1">($T$1-Table9[[#This Row],[Date in Position]])/365</f>
        <v>2.555156896879764</v>
      </c>
      <c r="AC184" s="43" t="s">
        <v>146</v>
      </c>
      <c r="AD184" s="45">
        <v>46023</v>
      </c>
      <c r="AE184" s="43" t="s">
        <v>139</v>
      </c>
      <c r="AF184" s="43" t="s">
        <v>148</v>
      </c>
      <c r="AG184" s="47" t="s">
        <v>1509</v>
      </c>
      <c r="AH184" s="47" t="s">
        <v>1510</v>
      </c>
      <c r="AI184" s="47" t="s">
        <v>488</v>
      </c>
      <c r="AJ184" s="42" t="s">
        <v>1511</v>
      </c>
      <c r="AK184" s="48" t="s">
        <v>1512</v>
      </c>
      <c r="AL184" s="42" t="s">
        <v>380</v>
      </c>
      <c r="AM184" s="48" t="s">
        <v>1513</v>
      </c>
      <c r="AN184" s="323"/>
      <c r="BK184" s="328"/>
      <c r="BL184" s="325">
        <f>IF(AND(All!$V184="P1",All!$AE184="RDP"),Ruler!E$6,IF(AND(All!$V184="P2",All!$AE184="RDP"),Ruler!E$7,IF(AND(All!$V184="P3",All!$AE184="RDP"),Ruler!E$8,IF(AND(All!$V184="P4",All!$AE184="RDP"),Ruler!E$9,IF(AND(All!$V184="P5",All!$AE184="RDP"),Ruler!E$10,IF(AND(All!$V184="P6",All!$AE184="RDP"),Ruler!E$11,IF(AND(All!$V184="P7",All!$AE184="RDP"),Ruler!E$12,IF(AND(All!$V184="P8",All!$AE184="RDP"),Ruler!E$13,IF(AND(All!$V184="P9",All!$AE184="RDP"),Ruler!E$14,IF(AND(All!$V184="P1",All!$AE184="RMS"),Ruler!E$6,IF(AND(All!$V184="P2",All!$AE184="RMS"),Ruler!E$15,IF(AND(All!$V184="P3",All!$AE184="RMS"),Ruler!E$16,IF(AND(All!$V184="P4",All!$AE184="RMS"),Ruler!E$17,IF(AND(All!$V184="P5",All!$AE184="RMS"),Ruler!E$18,IF(AND(All!$V184="P6",All!$AE184="RMS"),Ruler!E$19,IF(AND(All!$V184="P7",All!$AE184="RMS"),Ruler!E$20,IF(AND(All!$V184="P8",All!$AE184="RMS"),Ruler!E$21,IF(AND(All!$V184="P9",All!$AE184="RMS"),Ruler!E$22,IF(AND(All!$V184="P1",All!$AE184="RSS"),Ruler!E$6,IF(AND(All!$V184="P2",All!$AE184="RSS"),Ruler!E$23,IF(AND(All!$V184="P3",All!$AE184="RSS"),Ruler!E$24,IF(AND(All!$V184="P4",All!$AE184="RSS"),Ruler!E$25,IF(AND(All!$V184="P5",All!$AE184="RSS"),Ruler!E$26,IF(AND(All!$V184="P6",All!$AE184="RSS"),Ruler!E$27,IF(AND(All!$V184="P7",All!$AE184="RSS"),Ruler!E$28,IF(AND(All!$V184="P8",All!$AE184="RSS"),Ruler!E$29,IF(AND(All!$V184="P9",All!$AE184="RSS"),Ruler!E$30,0)))))))))))))))))))))))))))</f>
        <v>2</v>
      </c>
      <c r="BM184" s="325">
        <f>IF(AND(All!$V184="P1",All!$AE184="RDP"),Ruler!F$6,IF(AND(All!$V184="P2",All!$AE184="RDP"),Ruler!F$7,IF(AND(All!$V184="P3",All!$AE184="RDP"),Ruler!F$8,IF(AND(All!$V184="P4",All!$AE184="RDP"),Ruler!F$9,IF(AND(All!$V184="P5",All!$AE184="RDP"),Ruler!F$10,IF(AND(All!$V184="P6",All!$AE184="RDP"),Ruler!F$11,IF(AND(All!$V184="P7",All!$AE184="RDP"),Ruler!F$12,IF(AND(All!$V184="P8",All!$AE184="RDP"),Ruler!F$13,IF(AND(All!$V184="P9",All!$AE184="RDP"),Ruler!F$14,IF(AND(All!$V184="P1",All!$AE184="RMS"),Ruler!F$6,IF(AND(All!$V184="P2",All!$AE184="RMS"),Ruler!F$15,IF(AND(All!$V184="P3",All!$AE184="RMS"),Ruler!F$16,IF(AND(All!$V184="P4",All!$AE184="RMS"),Ruler!F$17,IF(AND(All!$V184="P5",All!$AE184="RMS"),Ruler!F$18,IF(AND(All!$V184="P6",All!$AE184="RMS"),Ruler!F$19,IF(AND(All!$V184="P7",All!$AE184="RMS"),Ruler!F$20,IF(AND(All!$V184="P8",All!$AE184="RMS"),Ruler!F$21,IF(AND(All!$V184="P9",All!$AE184="RMS"),Ruler!F$22,IF(AND(All!$V184="P1",All!$AE184="RSS"),Ruler!F$6,IF(AND(All!$V184="P2",All!$AE184="RSS"),Ruler!F$23,IF(AND(All!$V184="P3",All!$AE184="RSS"),Ruler!F$24,IF(AND(All!$V184="P4",All!$AE184="RSS"),Ruler!F$25,IF(AND(All!$V184="P5",All!$AE184="RSS"),Ruler!F$26,IF(AND(All!$V184="P6",All!$AE184="RSS"),Ruler!F$27,IF(AND(All!$V184="P7",All!$AE184="RSS"),Ruler!F$28,IF(AND(All!$V184="P8",All!$AE184="RSS"),Ruler!F$29,IF(AND(All!$V184="P9",All!$AE184="RSS"),Ruler!F$30,0)))))))))))))))))))))))))))</f>
        <v>2</v>
      </c>
      <c r="BN184" s="325">
        <f>IF(AND(All!$V184="P1",All!$AE184="RDP"),Ruler!G$6,IF(AND(All!$V184="P2",All!$AE184="RDP"),Ruler!G$7,IF(AND(All!$V184="P3",All!$AE184="RDP"),Ruler!G$8,IF(AND(All!$V184="P4",All!$AE184="RDP"),Ruler!G$9,IF(AND(All!$V184="P5",All!$AE184="RDP"),Ruler!G$10,IF(AND(All!$V184="P6",All!$AE184="RDP"),Ruler!G$11,IF(AND(All!$V184="P7",All!$AE184="RDP"),Ruler!G$12,IF(AND(All!$V184="P8",All!$AE184="RDP"),Ruler!G$13,IF(AND(All!$V184="P9",All!$AE184="RDP"),Ruler!G$14,IF(AND(All!$V184="P1",All!$AE184="RMS"),Ruler!G$6,IF(AND(All!$V184="P2",All!$AE184="RMS"),Ruler!G$15,IF(AND(All!$V184="P3",All!$AE184="RMS"),Ruler!G$16,IF(AND(All!$V184="P4",All!$AE184="RMS"),Ruler!G$17,IF(AND(All!$V184="P5",All!$AE184="RMS"),Ruler!G$18,IF(AND(All!$V184="P6",All!$AE184="RMS"),Ruler!G$19,IF(AND(All!$V184="P7",All!$AE184="RMS"),Ruler!G$20,IF(AND(All!$V184="P8",All!$AE184="RMS"),Ruler!G$21,IF(AND(All!$V184="P9",All!$AE184="RMS"),Ruler!G$22,IF(AND(All!$V184="P1",All!$AE184="RSS"),Ruler!G$6,IF(AND(All!$V184="P2",All!$AE184="RSS"),Ruler!G$23,IF(AND(All!$V184="P3",All!$AE184="RSS"),Ruler!G$24,IF(AND(All!$V184="P4",All!$AE184="RSS"),Ruler!G$25,IF(AND(All!$V184="P5",All!$AE184="RSS"),Ruler!G$26,IF(AND(All!$V184="P6",All!$AE184="RSS"),Ruler!G$27,IF(AND(All!$V184="P7",All!$AE184="RSS"),Ruler!G$28,IF(AND(All!$V184="P8",All!$AE184="RSS"),Ruler!G$29,IF(AND(All!$V184="P9",All!$AE184="RSS"),Ruler!G$30,0)))))))))))))))))))))))))))</f>
        <v>2</v>
      </c>
      <c r="BO184" s="325">
        <f>IF(AND(All!$V184="P1",All!$AE184="RDP"),Ruler!H$6,IF(AND(All!$V184="P2",All!$AE184="RDP"),Ruler!H$7,IF(AND(All!$V184="P3",All!$AE184="RDP"),Ruler!H$8,IF(AND(All!$V184="P4",All!$AE184="RDP"),Ruler!H$9,IF(AND(All!$V184="P5",All!$AE184="RDP"),Ruler!H$10,IF(AND(All!$V184="P6",All!$AE184="RDP"),Ruler!H$11,IF(AND(All!$V184="P7",All!$AE184="RDP"),Ruler!H$12,IF(AND(All!$V184="P8",All!$AE184="RDP"),Ruler!H$13,IF(AND(All!$V184="P9",All!$AE184="RDP"),Ruler!H$14,IF(AND(All!$V184="P1",All!$AE184="RMS"),Ruler!H$6,IF(AND(All!$V184="P2",All!$AE184="RMS"),Ruler!H$15,IF(AND(All!$V184="P3",All!$AE184="RMS"),Ruler!H$16,IF(AND(All!$V184="P4",All!$AE184="RMS"),Ruler!H$17,IF(AND(All!$V184="P5",All!$AE184="RMS"),Ruler!H$18,IF(AND(All!$V184="P6",All!$AE184="RMS"),Ruler!H$19,IF(AND(All!$V184="P7",All!$AE184="RMS"),Ruler!H$20,IF(AND(All!$V184="P8",All!$AE184="RMS"),Ruler!H$21,IF(AND(All!$V184="P9",All!$AE184="RMS"),Ruler!H$22,IF(AND(All!$V184="P1",All!$AE184="RSS"),Ruler!H$6,IF(AND(All!$V184="P2",All!$AE184="RSS"),Ruler!H$23,IF(AND(All!$V184="P3",All!$AE184="RSS"),Ruler!H$24,IF(AND(All!$V184="P4",All!$AE184="RSS"),Ruler!H$25,IF(AND(All!$V184="P5",All!$AE184="RSS"),Ruler!H$26,IF(AND(All!$V184="P6",All!$AE184="RSS"),Ruler!H$27,IF(AND(All!$V184="P7",All!$AE184="RSS"),Ruler!H$28,IF(AND(All!$V184="P8",All!$AE184="RSS"),Ruler!H$29,IF(AND(All!$V184="P9",All!$AE184="RSS"),Ruler!H$30,0)))))))))))))))))))))))))))</f>
        <v>2</v>
      </c>
      <c r="BP184" s="325">
        <f>IF(AND(All!$V184="P1",All!$AE184="RDP"),Ruler!I$6,IF(AND(All!$V184="P2",All!$AE184="RDP"),Ruler!I$7,IF(AND(All!$V184="P3",All!$AE184="RDP"),Ruler!I$8,IF(AND(All!$V184="P4",All!$AE184="RDP"),Ruler!I$9,IF(AND(All!$V184="P5",All!$AE184="RDP"),Ruler!I$10,IF(AND(All!$V184="P6",All!$AE184="RDP"),Ruler!I$11,IF(AND(All!$V184="P7",All!$AE184="RDP"),Ruler!I$12,IF(AND(All!$V184="P8",All!$AE184="RDP"),Ruler!I$13,IF(AND(All!$V184="P9",All!$AE184="RDP"),Ruler!I$14,IF(AND(All!$V184="P1",All!$AE184="RMS"),Ruler!I$6,IF(AND(All!$V184="P2",All!$AE184="RMS"),Ruler!I$15,IF(AND(All!$V184="P3",All!$AE184="RMS"),Ruler!I$16,IF(AND(All!$V184="P4",All!$AE184="RMS"),Ruler!I$17,IF(AND(All!$V184="P5",All!$AE184="RMS"),Ruler!I$18,IF(AND(All!$V184="P6",All!$AE184="RMS"),Ruler!I$19,IF(AND(All!$V184="P7",All!$AE184="RMS"),Ruler!I$20,IF(AND(All!$V184="P8",All!$AE184="RMS"),Ruler!I$21,IF(AND(All!$V184="P9",All!$AE184="RMS"),Ruler!I$22,IF(AND(All!$V184="P1",All!$AE184="RSS"),Ruler!I$6,IF(AND(All!$V184="P2",All!$AE184="RSS"),Ruler!I$23,IF(AND(All!$V184="P3",All!$AE184="RSS"),Ruler!I$24,IF(AND(All!$V184="P4",All!$AE184="RSS"),Ruler!I$25,IF(AND(All!$V184="P5",All!$AE184="RSS"),Ruler!I$26,IF(AND(All!$V184="P6",All!$AE184="RSS"),Ruler!I$27,IF(AND(All!$V184="P7",All!$AE184="RSS"),Ruler!I$28,IF(AND(All!$V184="P8",All!$AE184="RSS"),Ruler!I$29,IF(AND(All!$V184="P9",All!$AE184="RSS"),Ruler!I$30,0)))))))))))))))))))))))))))</f>
        <v>3</v>
      </c>
      <c r="BQ184" s="325">
        <f>IF(AND(All!$V184="P1",All!$AE184="RDP"),Ruler!J$6,IF(AND(All!$V184="P2",All!$AE184="RDP"),Ruler!J$7,IF(AND(All!$V184="P3",All!$AE184="RDP"),Ruler!J$8,IF(AND(All!$V184="P4",All!$AE184="RDP"),Ruler!J$9,IF(AND(All!$V184="P5",All!$AE184="RDP"),Ruler!J$10,IF(AND(All!$V184="P6",All!$AE184="RDP"),Ruler!J$11,IF(AND(All!$V184="P7",All!$AE184="RDP"),Ruler!J$12,IF(AND(All!$V184="P8",All!$AE184="RDP"),Ruler!J$13,IF(AND(All!$V184="P9",All!$AE184="RDP"),Ruler!J$14,IF(AND(All!$V184="P1",All!$AE184="RMS"),Ruler!J$6,IF(AND(All!$V184="P2",All!$AE184="RMS"),Ruler!J$15,IF(AND(All!$V184="P3",All!$AE184="RMS"),Ruler!J$16,IF(AND(All!$V184="P4",All!$AE184="RMS"),Ruler!J$17,IF(AND(All!$V184="P5",All!$AE184="RMS"),Ruler!J$18,IF(AND(All!$V184="P6",All!$AE184="RMS"),Ruler!J$19,IF(AND(All!$V184="P7",All!$AE184="RMS"),Ruler!J$20,IF(AND(All!$V184="P8",All!$AE184="RMS"),Ruler!J$21,IF(AND(All!$V184="P9",All!$AE184="RMS"),Ruler!J$22,IF(AND(All!$V184="P1",All!$AE184="RSS"),Ruler!J$6,IF(AND(All!$V184="P2",All!$AE184="RSS"),Ruler!J$23,IF(AND(All!$V184="P3",All!$AE184="RSS"),Ruler!J$24,IF(AND(All!$V184="P4",All!$AE184="RSS"),Ruler!J$25,IF(AND(All!$V184="P5",All!$AE184="RSS"),Ruler!J$26,IF(AND(All!$V184="P6",All!$AE184="RSS"),Ruler!J$27,IF(AND(All!$V184="P7",All!$AE184="RSS"),Ruler!J$28,IF(AND(All!$V184="P8",All!$AE184="RSS"),Ruler!J$29,IF(AND(All!$V184="P9",All!$AE184="RSS"),Ruler!J$30,0)))))))))))))))))))))))))))</f>
        <v>1</v>
      </c>
      <c r="BR184" s="325">
        <f>IF(AND(All!$V184="P1",All!$AE184="RDP"),Ruler!K$6,IF(AND(All!$V184="P2",All!$AE184="RDP"),Ruler!K$7,IF(AND(All!$V184="P3",All!$AE184="RDP"),Ruler!K$8,IF(AND(All!$V184="P4",All!$AE184="RDP"),Ruler!K$9,IF(AND(All!$V184="P5",All!$AE184="RDP"),Ruler!K$10,IF(AND(All!$V184="P6",All!$AE184="RDP"),Ruler!K$11,IF(AND(All!$V184="P7",All!$AE184="RDP"),Ruler!K$12,IF(AND(All!$V184="P8",All!$AE184="RDP"),Ruler!K$13,IF(AND(All!$V184="P9",All!$AE184="RDP"),Ruler!K$14,IF(AND(All!$V184="P1",All!$AE184="RMS"),Ruler!K$6,IF(AND(All!$V184="P2",All!$AE184="RMS"),Ruler!K$15,IF(AND(All!$V184="P3",All!$AE184="RMS"),Ruler!K$16,IF(AND(All!$V184="P4",All!$AE184="RMS"),Ruler!K$17,IF(AND(All!$V184="P5",All!$AE184="RMS"),Ruler!K$18,IF(AND(All!$V184="P6",All!$AE184="RMS"),Ruler!K$19,IF(AND(All!$V184="P7",All!$AE184="RMS"),Ruler!K$20,IF(AND(All!$V184="P8",All!$AE184="RMS"),Ruler!K$21,IF(AND(All!$V184="P9",All!$AE184="RMS"),Ruler!K$22,IF(AND(All!$V184="P1",All!$AE184="RSS"),Ruler!K$6,IF(AND(All!$V184="P2",All!$AE184="RSS"),Ruler!K$23,IF(AND(All!$V184="P3",All!$AE184="RSS"),Ruler!K$24,IF(AND(All!$V184="P4",All!$AE184="RSS"),Ruler!K$25,IF(AND(All!$V184="P5",All!$AE184="RSS"),Ruler!K$26,IF(AND(All!$V184="P6",All!$AE184="RSS"),Ruler!K$27,IF(AND(All!$V184="P7",All!$AE184="RSS"),Ruler!K$28,IF(AND(All!$V184="P8",All!$AE184="RSS"),Ruler!K$29,IF(AND(All!$V184="P9",All!$AE184="RSS"),Ruler!K$30,0)))))))))))))))))))))))))))</f>
        <v>2</v>
      </c>
      <c r="BS184" s="325">
        <f>IF(AND(All!$V184="P1",All!$AE184="RDP"),Ruler!L$6,IF(AND(All!$V184="P2",All!$AE184="RDP"),Ruler!L$7,IF(AND(All!$V184="P3",All!$AE184="RDP"),Ruler!L$8,IF(AND(All!$V184="P4",All!$AE184="RDP"),Ruler!L$9,IF(AND(All!$V184="P5",All!$AE184="RDP"),Ruler!L$10,IF(AND(All!$V184="P6",All!$AE184="RDP"),Ruler!L$11,IF(AND(All!$V184="P7",All!$AE184="RDP"),Ruler!L$12,IF(AND(All!$V184="P8",All!$AE184="RDP"),Ruler!L$13,IF(AND(All!$V184="P9",All!$AE184="RDP"),Ruler!L$14,IF(AND(All!$V184="P1",All!$AE184="RMS"),Ruler!L$6,IF(AND(All!$V184="P2",All!$AE184="RMS"),Ruler!L$15,IF(AND(All!$V184="P3",All!$AE184="RMS"),Ruler!L$16,IF(AND(All!$V184="P4",All!$AE184="RMS"),Ruler!L$17,IF(AND(All!$V184="P5",All!$AE184="RMS"),Ruler!L$18,IF(AND(All!$V184="P6",All!$AE184="RMS"),Ruler!L$19,IF(AND(All!$V184="P7",All!$AE184="RMS"),Ruler!L$20,IF(AND(All!$V184="P8",All!$AE184="RMS"),Ruler!L$21,IF(AND(All!$V184="P9",All!$AE184="RMS"),Ruler!L$22,IF(AND(All!$V184="P1",All!$AE184="RSS"),Ruler!L$6,IF(AND(All!$V184="P2",All!$AE184="RSS"),Ruler!L$23,IF(AND(All!$V184="P3",All!$AE184="RSS"),Ruler!L$24,IF(AND(All!$V184="P4",All!$AE184="RSS"),Ruler!L$25,IF(AND(All!$V184="P5",All!$AE184="RSS"),Ruler!L$26,IF(AND(All!$V184="P6",All!$AE184="RSS"),Ruler!L$27,IF(AND(All!$V184="P7",All!$AE184="RSS"),Ruler!L$28,IF(AND(All!$V184="P8",All!$AE184="RSS"),Ruler!L$29,IF(AND(All!$V184="P9",All!$AE184="RSS"),Ruler!L$30,0)))))))))))))))))))))))))))</f>
        <v>2</v>
      </c>
      <c r="BT184" s="325">
        <f>IF(AND(All!$V184="P1",All!$AE184="RDP"),Ruler!M$6,IF(AND(All!$V184="P2",All!$AE184="RDP"),Ruler!M$7,IF(AND(All!$V184="P3",All!$AE184="RDP"),Ruler!M$8,IF(AND(All!$V184="P4",All!$AE184="RDP"),Ruler!M$9,IF(AND(All!$V184="P5",All!$AE184="RDP"),Ruler!M$10,IF(AND(All!$V184="P6",All!$AE184="RDP"),Ruler!M$11,IF(AND(All!$V184="P7",All!$AE184="RDP"),Ruler!M$12,IF(AND(All!$V184="P8",All!$AE184="RDP"),Ruler!M$13,IF(AND(All!$V184="P9",All!$AE184="RDP"),Ruler!M$14,IF(AND(All!$V184="P1",All!$AE184="RMS"),Ruler!M$6,IF(AND(All!$V184="P2",All!$AE184="RMS"),Ruler!M$15,IF(AND(All!$V184="P3",All!$AE184="RMS"),Ruler!M$16,IF(AND(All!$V184="P4",All!$AE184="RMS"),Ruler!M$17,IF(AND(All!$V184="P5",All!$AE184="RMS"),Ruler!M$18,IF(AND(All!$V184="P6",All!$AE184="RMS"),Ruler!M$19,IF(AND(All!$V184="P7",All!$AE184="RMS"),Ruler!M$20,IF(AND(All!$V184="P8",All!$AE184="RMS"),Ruler!M$21,IF(AND(All!$V184="P9",All!$AE184="RMS"),Ruler!M$22,IF(AND(All!$V184="P1",All!$AE184="RSS"),Ruler!M$6,IF(AND(All!$V184="P2",All!$AE184="RSS"),Ruler!M$23,IF(AND(All!$V184="P3",All!$AE184="RSS"),Ruler!M$24,IF(AND(All!$V184="P4",All!$AE184="RSS"),Ruler!M$25,IF(AND(All!$V184="P5",All!$AE184="RSS"),Ruler!M$26,IF(AND(All!$V184="P6",All!$AE184="RSS"),Ruler!M$27,IF(AND(All!$V184="P7",All!$AE184="RSS"),Ruler!M$28,IF(AND(All!$V184="P8",All!$AE184="RSS"),Ruler!M$29,IF(AND(All!$V184="P9",All!$AE184="RSS"),Ruler!M$30,0)))))))))))))))))))))))))))</f>
        <v>2</v>
      </c>
      <c r="BU184" s="325">
        <f>IF(AND(All!$V184="P1",All!$AE184="RDP"),Ruler!N$6,IF(AND(All!$V184="P2",All!$AE184="RDP"),Ruler!N$7,IF(AND(All!$V184="P3",All!$AE184="RDP"),Ruler!N$8,IF(AND(All!$V184="P4",All!$AE184="RDP"),Ruler!N$9,IF(AND(All!$V184="P5",All!$AE184="RDP"),Ruler!N$10,IF(AND(All!$V184="P6",All!$AE184="RDP"),Ruler!N$11,IF(AND(All!$V184="P7",All!$AE184="RDP"),Ruler!N$12,IF(AND(All!$V184="P8",All!$AE184="RDP"),Ruler!N$13,IF(AND(All!$V184="P9",All!$AE184="RDP"),Ruler!N$14,IF(AND(All!$V184="P1",All!$AE184="RMS"),Ruler!N$6,IF(AND(All!$V184="P2",All!$AE184="RMS"),Ruler!N$15,IF(AND(All!$V184="P3",All!$AE184="RMS"),Ruler!N$16,IF(AND(All!$V184="P4",All!$AE184="RMS"),Ruler!N$17,IF(AND(All!$V184="P5",All!$AE184="RMS"),Ruler!N$18,IF(AND(All!$V184="P6",All!$AE184="RMS"),Ruler!N$19,IF(AND(All!$V184="P7",All!$AE184="RMS"),Ruler!N$20,IF(AND(All!$V184="P8",All!$AE184="RMS"),Ruler!N$21,IF(AND(All!$V184="P9",All!$AE184="RMS"),Ruler!N$22,IF(AND(All!$V184="P1",All!$AE184="RSS"),Ruler!N$6,IF(AND(All!$V184="P2",All!$AE184="RSS"),Ruler!N$23,IF(AND(All!$V184="P3",All!$AE184="RSS"),Ruler!N$24,IF(AND(All!$V184="P4",All!$AE184="RSS"),Ruler!N$25,IF(AND(All!$V184="P5",All!$AE184="RSS"),Ruler!N$26,IF(AND(All!$V184="P6",All!$AE184="RSS"),Ruler!N$27,IF(AND(All!$V184="P7",All!$AE184="RSS"),Ruler!N$28,IF(AND(All!$V184="P8",All!$AE184="RSS"),Ruler!N$29,IF(AND(All!$V184="P9",All!$AE184="RSS"),Ruler!N$30,0)))))))))))))))))))))))))))</f>
        <v>2</v>
      </c>
      <c r="BV184" s="325">
        <f>IF(AND(All!$V184="P1",All!$AE184="RDP"),Ruler!O$6,IF(AND(All!$V184="P2",All!$AE184="RDP"),Ruler!O$7,IF(AND(All!$V184="P3",All!$AE184="RDP"),Ruler!O$8,IF(AND(All!$V184="P4",All!$AE184="RDP"),Ruler!O$9,IF(AND(All!$V184="P5",All!$AE184="RDP"),Ruler!O$10,IF(AND(All!$V184="P6",All!$AE184="RDP"),Ruler!O$11,IF(AND(All!$V184="P7",All!$AE184="RDP"),Ruler!O$12,IF(AND(All!$V184="P8",All!$AE184="RDP"),Ruler!O$13,IF(AND(All!$V184="P9",All!$AE184="RDP"),Ruler!O$14,IF(AND(All!$V184="P1",All!$AE184="RMS"),Ruler!O$6,IF(AND(All!$V184="P2",All!$AE184="RMS"),Ruler!O$15,IF(AND(All!$V184="P3",All!$AE184="RMS"),Ruler!O$16,IF(AND(All!$V184="P4",All!$AE184="RMS"),Ruler!O$17,IF(AND(All!$V184="P5",All!$AE184="RMS"),Ruler!O$18,IF(AND(All!$V184="P6",All!$AE184="RMS"),Ruler!O$19,IF(AND(All!$V184="P7",All!$AE184="RMS"),Ruler!O$20,IF(AND(All!$V184="P8",All!$AE184="RMS"),Ruler!O$21,IF(AND(All!$V184="P9",All!$AE184="RMS"),Ruler!O$22,IF(AND(All!$V184="P1",All!$AE184="RSS"),Ruler!O$6,IF(AND(All!$V184="P2",All!$AE184="RSS"),Ruler!O$23,IF(AND(All!$V184="P3",All!$AE184="RSS"),Ruler!O$24,IF(AND(All!$V184="P4",All!$AE184="RSS"),Ruler!O$25,IF(AND(All!$V184="P5",All!$AE184="RSS"),Ruler!O$26,IF(AND(All!$V184="P6",All!$AE184="RSS"),Ruler!O$27,IF(AND(All!$V184="P7",All!$AE184="RSS"),Ruler!O$28,IF(AND(All!$V184="P8",All!$AE184="RSS"),Ruler!O$29,IF(AND(All!$V184="P9",All!$AE184="RSS"),Ruler!O$30,0)))))))))))))))))))))))))))</f>
        <v>1</v>
      </c>
      <c r="BW184" s="325">
        <f>IF(AND(All!$V184="P1",All!$AE184="RDP"),Ruler!P$6,IF(AND(All!$V184="P2",All!$AE184="RDP"),Ruler!P$7,IF(AND(All!$V184="P3",All!$AE184="RDP"),Ruler!P$8,IF(AND(All!$V184="P4",All!$AE184="RDP"),Ruler!P$9,IF(AND(All!$V184="P5",All!$AE184="RDP"),Ruler!P$10,IF(AND(All!$V184="P6",All!$AE184="RDP"),Ruler!P$11,IF(AND(All!$V184="P7",All!$AE184="RDP"),Ruler!P$12,IF(AND(All!$V184="P8",All!$AE184="RDP"),Ruler!P$13,IF(AND(All!$V184="P9",All!$AE184="RDP"),Ruler!P$14,IF(AND(All!$V184="P1",All!$AE184="RMS"),Ruler!P$6,IF(AND(All!$V184="P2",All!$AE184="RMS"),Ruler!P$15,IF(AND(All!$V184="P3",All!$AE184="RMS"),Ruler!P$16,IF(AND(All!$V184="P4",All!$AE184="RMS"),Ruler!P$17,IF(AND(All!$V184="P5",All!$AE184="RMS"),Ruler!P$18,IF(AND(All!$V184="P6",All!$AE184="RMS"),Ruler!P$19,IF(AND(All!$V184="P7",All!$AE184="RMS"),Ruler!P$20,IF(AND(All!$V184="P8",All!$AE184="RMS"),Ruler!P$21,IF(AND(All!$V184="P9",All!$AE184="RMS"),Ruler!P$22,IF(AND(All!$V184="P1",All!$AE184="RSS"),Ruler!P$6,IF(AND(All!$V184="P2",All!$AE184="RSS"),Ruler!P$23,IF(AND(All!$V184="P3",All!$AE184="RSS"),Ruler!P$24,IF(AND(All!$V184="P4",All!$AE184="RSS"),Ruler!P$25,IF(AND(All!$V184="P5",All!$AE184="RSS"),Ruler!P$26,IF(AND(All!$V184="P6",All!$AE184="RSS"),Ruler!P$27,IF(AND(All!$V184="P7",All!$AE184="RSS"),Ruler!P$28,IF(AND(All!$V184="P8",All!$AE184="RSS"),Ruler!P$29,IF(AND(All!$V184="P9",All!$AE184="RSS"),Ruler!P$30,0)))))))))))))))))))))))))))</f>
        <v>2</v>
      </c>
      <c r="BX184" s="325">
        <f>IF(AND(All!$V184="P1",All!$AE184="RDP"),Ruler!Q$6,IF(AND(All!$V184="P2",All!$AE184="RDP"),Ruler!Q$7,IF(AND(All!$V184="P3",All!$AE184="RDP"),Ruler!Q$8,IF(AND(All!$V184="P4",All!$AE184="RDP"),Ruler!Q$9,IF(AND(All!$V184="P5",All!$AE184="RDP"),Ruler!Q$10,IF(AND(All!$V184="P6",All!$AE184="RDP"),Ruler!Q$11,IF(AND(All!$V184="P7",All!$AE184="RDP"),Ruler!Q$12,IF(AND(All!$V184="P8",All!$AE184="RDP"),Ruler!Q$13,IF(AND(All!$V184="P9",All!$AE184="RDP"),Ruler!Q$14,IF(AND(All!$V184="P1",All!$AE184="RMS"),Ruler!Q$6,IF(AND(All!$V184="P2",All!$AE184="RMS"),Ruler!Q$15,IF(AND(All!$V184="P3",All!$AE184="RMS"),Ruler!Q$16,IF(AND(All!$V184="P4",All!$AE184="RMS"),Ruler!Q$17,IF(AND(All!$V184="P5",All!$AE184="RMS"),Ruler!Q$18,IF(AND(All!$V184="P6",All!$AE184="RMS"),Ruler!Q$19,IF(AND(All!$V184="P7",All!$AE184="RMS"),Ruler!Q$20,IF(AND(All!$V184="P8",All!$AE184="RMS"),Ruler!Q$21,IF(AND(All!$V184="P9",All!$AE184="RMS"),Ruler!Q$22,IF(AND(All!$V184="P1",All!$AE184="RSS"),Ruler!Q$6,IF(AND(All!$V184="P2",All!$AE184="RSS"),Ruler!Q$23,IF(AND(All!$V184="P3",All!$AE184="RSS"),Ruler!Q$24,IF(AND(All!$V184="P4",All!$AE184="RSS"),Ruler!Q$25,IF(AND(All!$V184="P5",All!$AE184="RSS"),Ruler!Q$26,IF(AND(All!$V184="P6",All!$AE184="RSS"),Ruler!Q$27,IF(AND(All!$V184="P7",All!$AE184="RSS"),Ruler!Q$28,IF(AND(All!$V184="P8",All!$AE184="RSS"),Ruler!Q$29,IF(AND(All!$V184="P9",All!$AE184="RSS"),Ruler!Q$30,0)))))))))))))))))))))))))))</f>
        <v>2</v>
      </c>
      <c r="BY184" s="325">
        <f>IF(AND(All!$V184="P1",All!$AE184="RDP"),Ruler!R$6,IF(AND(All!$V184="P2",All!$AE184="RDP"),Ruler!R$7,IF(AND(All!$V184="P3",All!$AE184="RDP"),Ruler!R$8,IF(AND(All!$V184="P4",All!$AE184="RDP"),Ruler!R$9,IF(AND(All!$V184="P5",All!$AE184="RDP"),Ruler!R$10,IF(AND(All!$V184="P6",All!$AE184="RDP"),Ruler!R$11,IF(AND(All!$V184="P7",All!$AE184="RDP"),Ruler!R$12,IF(AND(All!$V184="P8",All!$AE184="RDP"),Ruler!R$13,IF(AND(All!$V184="P9",All!$AE184="RDP"),Ruler!R$14,IF(AND(All!$V184="P1",All!$AE184="RMS"),Ruler!R$6,IF(AND(All!$V184="P2",All!$AE184="RMS"),Ruler!R$15,IF(AND(All!$V184="P3",All!$AE184="RMS"),Ruler!R$16,IF(AND(All!$V184="P4",All!$AE184="RMS"),Ruler!R$17,IF(AND(All!$V184="P5",All!$AE184="RMS"),Ruler!R$18,IF(AND(All!$V184="P6",All!$AE184="RMS"),Ruler!R$19,IF(AND(All!$V184="P7",All!$AE184="RMS"),Ruler!R$20,IF(AND(All!$V184="P8",All!$AE184="RMS"),Ruler!R$21,IF(AND(All!$V184="P9",All!$AE184="RMS"),Ruler!R$22,IF(AND(All!$V184="P1",All!$AE184="RSS"),Ruler!R$6,IF(AND(All!$V184="P2",All!$AE184="RSS"),Ruler!R$23,IF(AND(All!$V184="P3",All!$AE184="RSS"),Ruler!R$24,IF(AND(All!$V184="P4",All!$AE184="RSS"),Ruler!R$25,IF(AND(All!$V184="P5",All!$AE184="RSS"),Ruler!R$26,IF(AND(All!$V184="P6",All!$AE184="RSS"),Ruler!R$27,IF(AND(All!$V184="P7",All!$AE184="RSS"),Ruler!R$28,IF(AND(All!$V184="P8",All!$AE184="RSS"),Ruler!R$29,IF(AND(All!$V184="P9",All!$AE184="RSS"),Ruler!R$30,0)))))))))))))))))))))))))))</f>
        <v>2</v>
      </c>
      <c r="BZ184" s="325">
        <f>IF(AND(All!$V184="P1",All!$AE184="RDP"),Ruler!S$6,IF(AND(All!$V184="P2",All!$AE184="RDP"),Ruler!S$7,IF(AND(All!$V184="P3",All!$AE184="RDP"),Ruler!S$8,IF(AND(All!$V184="P4",All!$AE184="RDP"),Ruler!S$9,IF(AND(All!$V184="P5",All!$AE184="RDP"),Ruler!S$10,IF(AND(All!$V184="P6",All!$AE184="RDP"),Ruler!S$11,IF(AND(All!$V184="P7",All!$AE184="RDP"),Ruler!S$12,IF(AND(All!$V184="P8",All!$AE184="RDP"),Ruler!S$13,IF(AND(All!$V184="P9",All!$AE184="RDP"),Ruler!S$14,IF(AND(All!$V184="P1",All!$AE184="RMS"),Ruler!S$6,IF(AND(All!$V184="P2",All!$AE184="RMS"),Ruler!S$15,IF(AND(All!$V184="P3",All!$AE184="RMS"),Ruler!S$16,IF(AND(All!$V184="P4",All!$AE184="RMS"),Ruler!S$17,IF(AND(All!$V184="P5",All!$AE184="RMS"),Ruler!S$18,IF(AND(All!$V184="P6",All!$AE184="RMS"),Ruler!S$19,IF(AND(All!$V184="P7",All!$AE184="RMS"),Ruler!S$20,IF(AND(All!$V184="P8",All!$AE184="RMS"),Ruler!S$21,IF(AND(All!$V184="P9",All!$AE184="RMS"),Ruler!S$22,IF(AND(All!$V184="P1",All!$AE184="RSS"),Ruler!S$6,IF(AND(All!$V184="P2",All!$AE184="RSS"),Ruler!S$23,IF(AND(All!$V184="P3",All!$AE184="RSS"),Ruler!S$24,IF(AND(All!$V184="P4",All!$AE184="RSS"),Ruler!S$25,IF(AND(All!$V184="P5",All!$AE184="RSS"),Ruler!S$26,IF(AND(All!$V184="P6",All!$AE184="RSS"),Ruler!S$27,IF(AND(All!$V184="P7",All!$AE184="RSS"),Ruler!S$28,IF(AND(All!$V184="P8",All!$AE184="RSS"),Ruler!S$29,IF(AND(All!$V184="P9",All!$AE184="RSS"),Ruler!S$30,0)))))))))))))))))))))))))))</f>
        <v>1</v>
      </c>
      <c r="CA184" s="325">
        <f>IF(AND(All!$V184="P1",All!$AE184="RDP"),Ruler!T$6,IF(AND(All!$V184="P2",All!$AE184="RDP"),Ruler!T$7,IF(AND(All!$V184="P3",All!$AE184="RDP"),Ruler!T$8,IF(AND(All!$V184="P4",All!$AE184="RDP"),Ruler!T$9,IF(AND(All!$V184="P5",All!$AE184="RDP"),Ruler!T$10,IF(AND(All!$V184="P6",All!$AE184="RDP"),Ruler!T$11,IF(AND(All!$V184="P7",All!$AE184="RDP"),Ruler!T$12,IF(AND(All!$V184="P8",All!$AE184="RDP"),Ruler!T$13,IF(AND(All!$V184="P9",All!$AE184="RDP"),Ruler!T$14,IF(AND(All!$V184="P1",All!$AE184="RMS"),Ruler!T$6,IF(AND(All!$V184="P2",All!$AE184="RMS"),Ruler!T$15,IF(AND(All!$V184="P3",All!$AE184="RMS"),Ruler!T$16,IF(AND(All!$V184="P4",All!$AE184="RMS"),Ruler!T$17,IF(AND(All!$V184="P5",All!$AE184="RMS"),Ruler!T$18,IF(AND(All!$V184="P6",All!$AE184="RMS"),Ruler!T$19,IF(AND(All!$V184="P7",All!$AE184="RMS"),Ruler!T$20,IF(AND(All!$V184="P8",All!$AE184="RMS"),Ruler!T$21,IF(AND(All!$V184="P9",All!$AE184="RMS"),Ruler!T$22,IF(AND(All!$V184="P1",All!$AE184="RSS"),Ruler!T$6,IF(AND(All!$V184="P2",All!$AE184="RSS"),Ruler!T$23,IF(AND(All!$V184="P3",All!$AE184="RSS"),Ruler!T$24,IF(AND(All!$V184="P4",All!$AE184="RSS"),Ruler!T$25,IF(AND(All!$V184="P5",All!$AE184="RSS"),Ruler!T$26,IF(AND(All!$V184="P6",All!$AE184="RSS"),Ruler!T$27,IF(AND(All!$V184="P7",All!$AE184="RSS"),Ruler!T$28,IF(AND(All!$V184="P8",All!$AE184="RSS"),Ruler!T$29,IF(AND(All!$V184="P9",All!$AE184="RSS"),Ruler!T$30,0)))))))))))))))))))))))))))</f>
        <v>2</v>
      </c>
      <c r="CB184" s="325">
        <f>IF(AND(All!$V184="P1",All!$AE184="RDP"),Ruler!U$6,IF(AND(All!$V184="P2",All!$AE184="RDP"),Ruler!U$7,IF(AND(All!$V184="P3",All!$AE184="RDP"),Ruler!U$8,IF(AND(All!$V184="P4",All!$AE184="RDP"),Ruler!U$9,IF(AND(All!$V184="P5",All!$AE184="RDP"),Ruler!U$10,IF(AND(All!$V184="P6",All!$AE184="RDP"),Ruler!U$11,IF(AND(All!$V184="P7",All!$AE184="RDP"),Ruler!U$12,IF(AND(All!$V184="P8",All!$AE184="RDP"),Ruler!U$13,IF(AND(All!$V184="P9",All!$AE184="RDP"),Ruler!U$14,IF(AND(All!$V184="P1",All!$AE184="RMS"),Ruler!U$6,IF(AND(All!$V184="P2",All!$AE184="RMS"),Ruler!U$15,IF(AND(All!$V184="P3",All!$AE184="RMS"),Ruler!U$16,IF(AND(All!$V184="P4",All!$AE184="RMS"),Ruler!U$17,IF(AND(All!$V184="P5",All!$AE184="RMS"),Ruler!U$18,IF(AND(All!$V184="P6",All!$AE184="RMS"),Ruler!U$19,IF(AND(All!$V184="P7",All!$AE184="RMS"),Ruler!U$20,IF(AND(All!$V184="P8",All!$AE184="RMS"),Ruler!U$21,IF(AND(All!$V184="P9",All!$AE184="RMS"),Ruler!U$22,IF(AND(All!$V184="P1",All!$AE184="RSS"),Ruler!U$6,IF(AND(All!$V184="P2",All!$AE184="RSS"),Ruler!U$23,IF(AND(All!$V184="P3",All!$AE184="RSS"),Ruler!U$24,IF(AND(All!$V184="P4",All!$AE184="RSS"),Ruler!U$25,IF(AND(All!$V184="P5",All!$AE184="RSS"),Ruler!U$26,IF(AND(All!$V184="P6",All!$AE184="RSS"),Ruler!U$27,IF(AND(All!$V184="P7",All!$AE184="RSS"),Ruler!U$28,IF(AND(All!$V184="P8",All!$AE184="RSS"),Ruler!U$29,IF(AND(All!$V184="P9",All!$AE184="RSS"),Ruler!U$30,0)))))))))))))))))))))))))))</f>
        <v>1</v>
      </c>
      <c r="CC184" s="325">
        <f>IF(AND(All!$V184="P1",All!$AE184="RDP"),Ruler!V$6,IF(AND(All!$V184="P2",All!$AE184="RDP"),Ruler!V$7,IF(AND(All!$V184="P3",All!$AE184="RDP"),Ruler!V$8,IF(AND(All!$V184="P4",All!$AE184="RDP"),Ruler!V$9,IF(AND(All!$V184="P5",All!$AE184="RDP"),Ruler!V$10,IF(AND(All!$V184="P6",All!$AE184="RDP"),Ruler!V$11,IF(AND(All!$V184="P7",All!$AE184="RDP"),Ruler!V$12,IF(AND(All!$V184="P8",All!$AE184="RDP"),Ruler!V$13,IF(AND(All!$V184="P9",All!$AE184="RDP"),Ruler!V$14,IF(AND(All!$V184="P1",All!$AE184="RMS"),Ruler!V$6,IF(AND(All!$V184="P2",All!$AE184="RMS"),Ruler!V$15,IF(AND(All!$V184="P3",All!$AE184="RMS"),Ruler!V$16,IF(AND(All!$V184="P4",All!$AE184="RMS"),Ruler!V$17,IF(AND(All!$V184="P5",All!$AE184="RMS"),Ruler!V$18,IF(AND(All!$V184="P6",All!$AE184="RMS"),Ruler!V$19,IF(AND(All!$V184="P7",All!$AE184="RMS"),Ruler!V$20,IF(AND(All!$V184="P8",All!$AE184="RMS"),Ruler!V$21,IF(AND(All!$V184="P9",All!$AE184="RMS"),Ruler!V$22,IF(AND(All!$V184="P1",All!$AE184="RSS"),Ruler!V$6,IF(AND(All!$V184="P2",All!$AE184="RSS"),Ruler!V$23,IF(AND(All!$V184="P3",All!$AE184="RSS"),Ruler!V$24,IF(AND(All!$V184="P4",All!$AE184="RSS"),Ruler!V$25,IF(AND(All!$V184="P5",All!$AE184="RSS"),Ruler!V$26,IF(AND(All!$V184="P6",All!$AE184="RSS"),Ruler!V$27,IF(AND(All!$V184="P7",All!$AE184="RSS"),Ruler!V$28,IF(AND(All!$V184="P8",All!$AE184="RSS"),Ruler!V$29,IF(AND(All!$V184="P9",All!$AE184="RSS"),Ruler!V$30,0)))))))))))))))))))))))))))</f>
        <v>2</v>
      </c>
      <c r="CD184" s="325">
        <f>IF(AND(All!$V184="P1",All!$AE184="RDP"),Ruler!W$6,IF(AND(All!$V184="P2",All!$AE184="RDP"),Ruler!W$7,IF(AND(All!$V184="P3",All!$AE184="RDP"),Ruler!W$8,IF(AND(All!$V184="P4",All!$AE184="RDP"),Ruler!W$9,IF(AND(All!$V184="P5",All!$AE184="RDP"),Ruler!W$10,IF(AND(All!$V184="P6",All!$AE184="RDP"),Ruler!W$11,IF(AND(All!$V184="P7",All!$AE184="RDP"),Ruler!W$12,IF(AND(All!$V184="P8",All!$AE184="RDP"),Ruler!W$13,IF(AND(All!$V184="P9",All!$AE184="RDP"),Ruler!W$14,IF(AND(All!$V184="P1",All!$AE184="RMS"),Ruler!W$6,IF(AND(All!$V184="P2",All!$AE184="RMS"),Ruler!W$15,IF(AND(All!$V184="P3",All!$AE184="RMS"),Ruler!W$16,IF(AND(All!$V184="P4",All!$AE184="RMS"),Ruler!W$17,IF(AND(All!$V184="P5",All!$AE184="RMS"),Ruler!W$18,IF(AND(All!$V184="P6",All!$AE184="RMS"),Ruler!W$19,IF(AND(All!$V184="P7",All!$AE184="RMS"),Ruler!W$20,IF(AND(All!$V184="P8",All!$AE184="RMS"),Ruler!W$21,IF(AND(All!$V184="P9",All!$AE184="RMS"),Ruler!W$22,IF(AND(All!$V184="P1",All!$AE184="RSS"),Ruler!W$6,IF(AND(All!$V184="P2",All!$AE184="RSS"),Ruler!W$23,IF(AND(All!$V184="P3",All!$AE184="RSS"),Ruler!W$24,IF(AND(All!$V184="P4",All!$AE184="RSS"),Ruler!W$25,IF(AND(All!$V184="P5",All!$AE184="RSS"),Ruler!W$26,IF(AND(All!$V184="P6",All!$AE184="RSS"),Ruler!W$27,IF(AND(All!$V184="P7",All!$AE184="RSS"),Ruler!W$28,IF(AND(All!$V184="P8",All!$AE184="RSS"),Ruler!W$29,IF(AND(All!$V184="P9",All!$AE184="RSS"),Ruler!W$30,0)))))))))))))))))))))))))))</f>
        <v>1</v>
      </c>
      <c r="CE184" s="325">
        <f>IF(AND(All!$V184="P1",All!$AE184="RDP"),Ruler!X$6,IF(AND(All!$V184="P2",All!$AE184="RDP"),Ruler!X$7,IF(AND(All!$V184="P3",All!$AE184="RDP"),Ruler!X$8,IF(AND(All!$V184="P4",All!$AE184="RDP"),Ruler!X$9,IF(AND(All!$V184="P5",All!$AE184="RDP"),Ruler!X$10,IF(AND(All!$V184="P6",All!$AE184="RDP"),Ruler!X$11,IF(AND(All!$V184="P7",All!$AE184="RDP"),Ruler!X$12,IF(AND(All!$V184="P8",All!$AE184="RDP"),Ruler!X$13,IF(AND(All!$V184="P9",All!$AE184="RDP"),Ruler!X$14,IF(AND(All!$V184="P1",All!$AE184="RMS"),Ruler!X$6,IF(AND(All!$V184="P2",All!$AE184="RMS"),Ruler!X$15,IF(AND(All!$V184="P3",All!$AE184="RMS"),Ruler!X$16,IF(AND(All!$V184="P4",All!$AE184="RMS"),Ruler!X$17,IF(AND(All!$V184="P5",All!$AE184="RMS"),Ruler!X$18,IF(AND(All!$V184="P6",All!$AE184="RMS"),Ruler!X$19,IF(AND(All!$V184="P7",All!$AE184="RMS"),Ruler!X$20,IF(AND(All!$V184="P8",All!$AE184="RMS"),Ruler!X$21,IF(AND(All!$V184="P9",All!$AE184="RMS"),Ruler!X$22,IF(AND(All!$V184="P1",All!$AE184="RSS"),Ruler!X$6,IF(AND(All!$V184="P2",All!$AE184="RSS"),Ruler!X$23,IF(AND(All!$V184="P3",All!$AE184="RSS"),Ruler!X$24,IF(AND(All!$V184="P4",All!$AE184="RSS"),Ruler!X$25,IF(AND(All!$V184="P5",All!$AE184="RSS"),Ruler!X$26,IF(AND(All!$V184="P6",All!$AE184="RSS"),Ruler!X$27,IF(AND(All!$V184="P7",All!$AE184="RSS"),Ruler!X$28,IF(AND(All!$V184="P8",All!$AE184="RSS"),Ruler!X$29,IF(AND(All!$V184="P9",All!$AE184="RSS"),Ruler!X$30,0)))))))))))))))))))))))))))</f>
        <v>1</v>
      </c>
      <c r="CF184" s="325">
        <f>IF(AND(All!$V184="P1",All!$AE184="RDP"),Ruler!Y$6,IF(AND(All!$V184="P2",All!$AE184="RDP"),Ruler!Y$7,IF(AND(All!$V184="P3",All!$AE184="RDP"),Ruler!Y$8,IF(AND(All!$V184="P4",All!$AE184="RDP"),Ruler!Y$9,IF(AND(All!$V184="P5",All!$AE184="RDP"),Ruler!Y$10,IF(AND(All!$V184="P6",All!$AE184="RDP"),Ruler!Y$11,IF(AND(All!$V184="P7",All!$AE184="RDP"),Ruler!Y$12,IF(AND(All!$V184="P8",All!$AE184="RDP"),Ruler!Y$13,IF(AND(All!$V184="P9",All!$AE184="RDP"),Ruler!Y$14,IF(AND(All!$V184="P1",All!$AE184="RMS"),Ruler!Y$6,IF(AND(All!$V184="P2",All!$AE184="RMS"),Ruler!Y$15,IF(AND(All!$V184="P3",All!$AE184="RMS"),Ruler!Y$16,IF(AND(All!$V184="P4",All!$AE184="RMS"),Ruler!Y$17,IF(AND(All!$V184="P5",All!$AE184="RMS"),Ruler!Y$18,IF(AND(All!$V184="P6",All!$AE184="RMS"),Ruler!Y$19,IF(AND(All!$V184="P7",All!$AE184="RMS"),Ruler!Y$20,IF(AND(All!$V184="P8",All!$AE184="RMS"),Ruler!Y$21,IF(AND(All!$V184="P9",All!$AE184="RMS"),Ruler!Y$22,IF(AND(All!$V184="P1",All!$AE184="RSS"),Ruler!Y$6,IF(AND(All!$V184="P2",All!$AE184="RSS"),Ruler!Y$23,IF(AND(All!$V184="P3",All!$AE184="RSS"),Ruler!Y$24,IF(AND(All!$V184="P4",All!$AE184="RSS"),Ruler!Y$25,IF(AND(All!$V184="P5",All!$AE184="RSS"),Ruler!Y$26,IF(AND(All!$V184="P6",All!$AE184="RSS"),Ruler!Y$27,IF(AND(All!$V184="P7",All!$AE184="RSS"),Ruler!Y$28,IF(AND(All!$V184="P8",All!$AE184="RSS"),Ruler!Y$29,IF(AND(All!$V184="P9",All!$AE184="RSS"),Ruler!Y$30,0)))))))))))))))))))))))))))</f>
        <v>1</v>
      </c>
      <c r="CG184" s="325">
        <f>IF(AND(All!$V184="P1",All!$AE184="RDP"),Ruler!Z$6,IF(AND(All!$V184="P2",All!$AE184="RDP"),Ruler!Z$7,IF(AND(All!$V184="P3",All!$AE184="RDP"),Ruler!Z$8,IF(AND(All!$V184="P4",All!$AE184="RDP"),Ruler!Z$9,IF(AND(All!$V184="P5",All!$AE184="RDP"),Ruler!Z$10,IF(AND(All!$V184="P6",All!$AE184="RDP"),Ruler!Z$11,IF(AND(All!$V184="P7",All!$AE184="RDP"),Ruler!Z$12,IF(AND(All!$V184="P8",All!$AE184="RDP"),Ruler!Z$13,IF(AND(All!$V184="P9",All!$AE184="RDP"),Ruler!Z$14,IF(AND(All!$V184="P1",All!$AE184="RMS"),Ruler!Z$6,IF(AND(All!$V184="P2",All!$AE184="RMS"),Ruler!Z$15,IF(AND(All!$V184="P3",All!$AE184="RMS"),Ruler!Z$16,IF(AND(All!$V184="P4",All!$AE184="RMS"),Ruler!Z$17,IF(AND(All!$V184="P5",All!$AE184="RMS"),Ruler!Z$18,IF(AND(All!$V184="P6",All!$AE184="RMS"),Ruler!Z$19,IF(AND(All!$V184="P7",All!$AE184="RMS"),Ruler!Z$20,IF(AND(All!$V184="P8",All!$AE184="RMS"),Ruler!Z$21,IF(AND(All!$V184="P9",All!$AE184="RMS"),Ruler!Z$22,IF(AND(All!$V184="P1",All!$AE184="RSS"),Ruler!Z$6,IF(AND(All!$V184="P2",All!$AE184="RSS"),Ruler!Z$23,IF(AND(All!$V184="P3",All!$AE184="RSS"),Ruler!Z$24,IF(AND(All!$V184="P4",All!$AE184="RSS"),Ruler!Z$25,IF(AND(All!$V184="P5",All!$AE184="RSS"),Ruler!Z$26,IF(AND(All!$V184="P6",All!$AE184="RSS"),Ruler!Z$27,IF(AND(All!$V184="P7",All!$AE184="RSS"),Ruler!Z$28,IF(AND(All!$V184="P8",All!$AE184="RSS"),Ruler!Z$29,IF(AND(All!$V184="P9",All!$AE184="RSS"),Ruler!Z$30,0)))))))))))))))))))))))))))</f>
        <v>1</v>
      </c>
      <c r="CH184" s="325">
        <f>IF(AND(All!$V184="P1",All!$AE184="RDP"),Ruler!AA$6,IF(AND(All!$V184="P2",All!$AE184="RDP"),Ruler!AA$7,IF(AND(All!$V184="P3",All!$AE184="RDP"),Ruler!AA$8,IF(AND(All!$V184="P4",All!$AE184="RDP"),Ruler!AA$9,IF(AND(All!$V184="P5",All!$AE184="RDP"),Ruler!AA$10,IF(AND(All!$V184="P6",All!$AE184="RDP"),Ruler!AA$11,IF(AND(All!$V184="P7",All!$AE184="RDP"),Ruler!AA$12,IF(AND(All!$V184="P8",All!$AE184="RDP"),Ruler!AA$13,IF(AND(All!$V184="P9",All!$AE184="RDP"),Ruler!AA$14,IF(AND(All!$V184="P1",All!$AE184="RMS"),Ruler!AA$6,IF(AND(All!$V184="P2",All!$AE184="RMS"),Ruler!AA$15,IF(AND(All!$V184="P3",All!$AE184="RMS"),Ruler!AA$16,IF(AND(All!$V184="P4",All!$AE184="RMS"),Ruler!AA$17,IF(AND(All!$V184="P5",All!$AE184="RMS"),Ruler!AA$18,IF(AND(All!$V184="P6",All!$AE184="RMS"),Ruler!AA$19,IF(AND(All!$V184="P7",All!$AE184="RMS"),Ruler!AA$20,IF(AND(All!$V184="P8",All!$AE184="RMS"),Ruler!AA$21,IF(AND(All!$V184="P9",All!$AE184="RMS"),Ruler!AA$22,IF(AND(All!$V184="P1",All!$AE184="RSS"),Ruler!AA$6,IF(AND(All!$V184="P2",All!$AE184="RSS"),Ruler!AA$23,IF(AND(All!$V184="P3",All!$AE184="RSS"),Ruler!AA$24,IF(AND(All!$V184="P4",All!$AE184="RSS"),Ruler!AA$25,IF(AND(All!$V184="P5",All!$AE184="RSS"),Ruler!AA$26,IF(AND(All!$V184="P6",All!$AE184="RSS"),Ruler!AA$27,IF(AND(All!$V184="P7",All!$AE184="RSS"),Ruler!AA$28,IF(AND(All!$V184="P8",All!$AE184="RSS"),Ruler!AA$29,IF(AND(All!$V184="P9",All!$AE184="RSS"),Ruler!AA$30,0)))))))))))))))))))))))))))</f>
        <v>0</v>
      </c>
      <c r="CI184" s="325">
        <f>IF(AND(All!$V184="P1",All!$AE184="RDP"),Ruler!AB$6,IF(AND(All!$V184="P2",All!$AE184="RDP"),Ruler!AB$7,IF(AND(All!$V184="P3",All!$AE184="RDP"),Ruler!AB$8,IF(AND(All!$V184="P4",All!$AE184="RDP"),Ruler!AB$9,IF(AND(All!$V184="P5",All!$AE184="RDP"),Ruler!AB$10,IF(AND(All!$V184="P6",All!$AE184="RDP"),Ruler!AB$11,IF(AND(All!$V184="P7",All!$AE184="RDP"),Ruler!AB$12,IF(AND(All!$V184="P8",All!$AE184="RDP"),Ruler!AB$13,IF(AND(All!$V184="P9",All!$AE184="RDP"),Ruler!AB$14,IF(AND(All!$V184="P1",All!$AE184="RMS"),Ruler!AB$6,IF(AND(All!$V184="P2",All!$AE184="RMS"),Ruler!AB$15,IF(AND(All!$V184="P3",All!$AE184="RMS"),Ruler!AB$16,IF(AND(All!$V184="P4",All!$AE184="RMS"),Ruler!AB$17,IF(AND(All!$V184="P5",All!$AE184="RMS"),Ruler!AB$18,IF(AND(All!$V184="P6",All!$AE184="RMS"),Ruler!AB$19,IF(AND(All!$V184="P7",All!$AE184="RMS"),Ruler!AB$20,IF(AND(All!$V184="P8",All!$AE184="RMS"),Ruler!AB$21,IF(AND(All!$V184="P9",All!$AE184="RMS"),Ruler!AB$22,IF(AND(All!$V184="P1",All!$AE184="RSS"),Ruler!AB$6,IF(AND(All!$V184="P2",All!$AE184="RSS"),Ruler!AB$23,IF(AND(All!$V184="P3",All!$AE184="RSS"),Ruler!AB$24,IF(AND(All!$V184="P4",All!$AE184="RSS"),Ruler!AB$25,IF(AND(All!$V184="P5",All!$AE184="RSS"),Ruler!AB$26,IF(AND(All!$V184="P6",All!$AE184="RSS"),Ruler!AB$27,IF(AND(All!$V184="P7",All!$AE184="RSS"),Ruler!AB$28,IF(AND(All!$V184="P8",All!$AE184="RSS"),Ruler!AB$29,IF(AND(All!$V184="P9",All!$AE184="RSS"),Ruler!AB$30,0)))))))))))))))))))))))))))</f>
        <v>0</v>
      </c>
      <c r="CJ184" s="323">
        <f>Table9[[#This Row],[R-B1]]-Table9[[#This Row],[B1]]</f>
        <v>2</v>
      </c>
      <c r="CK184" s="43">
        <f>Table9[[#This Row],[R-B2]]-Table9[[#This Row],[B2]]</f>
        <v>2</v>
      </c>
      <c r="CL184" s="43">
        <f>Table9[[#This Row],[R-B3]]-Table9[[#This Row],[B3]]</f>
        <v>2</v>
      </c>
      <c r="CM184" s="43">
        <f>Table9[[#This Row],[R-B4]]-Table9[[#This Row],[B4]]</f>
        <v>2</v>
      </c>
      <c r="CN184" s="43">
        <f>Table9[[#This Row],[R-B5]]-Table9[[#This Row],[B5]]</f>
        <v>3</v>
      </c>
      <c r="CO184" s="43">
        <f>Table9[[#This Row],[R-B6]]-Table9[[#This Row],[B6]]</f>
        <v>1</v>
      </c>
      <c r="CP184" s="43">
        <f>Table9[[#This Row],[R-B7]]-Table9[[#This Row],[B7]]</f>
        <v>2</v>
      </c>
      <c r="CQ184" s="43">
        <f>Table9[[#This Row],[R-B8]]-Table9[[#This Row],[B8]]</f>
        <v>2</v>
      </c>
      <c r="CR184" s="43">
        <f>Table9[[#This Row],[R-B9]]-Table9[[#This Row],[B9]]</f>
        <v>2</v>
      </c>
      <c r="CS184" s="43">
        <f>Table9[[#This Row],[R-B10]]-Table9[[#This Row],[B10]]</f>
        <v>2</v>
      </c>
      <c r="CT184" s="43">
        <f>Table9[[#This Row],[R-B11]]-Table9[[#This Row],[B11]]</f>
        <v>1</v>
      </c>
      <c r="CU184" s="43">
        <f>Table9[[#This Row],[R-B12]]-Table9[[#This Row],[B12]]</f>
        <v>2</v>
      </c>
      <c r="CV184" s="43">
        <f>Table9[[#This Row],[R-K1]]-Table9[[#This Row],[K1]]</f>
        <v>2</v>
      </c>
      <c r="CW184" s="43">
        <f>Table9[[#This Row],[R-K2]]-Table9[[#This Row],[K2]]</f>
        <v>2</v>
      </c>
      <c r="CX184" s="43">
        <f>Table9[[#This Row],[R-K3]]-Table9[[#This Row],[K3]]</f>
        <v>1</v>
      </c>
      <c r="CY184" s="43">
        <f>Table9[[#This Row],[R-K4]]-Table9[[#This Row],[K4]]</f>
        <v>2</v>
      </c>
      <c r="CZ184" s="43">
        <f>Table9[[#This Row],[R-K5]]-Table9[[#This Row],[K5]]</f>
        <v>1</v>
      </c>
      <c r="DA184" s="43">
        <f>Table9[[#This Row],[R-P1]]-Table9[[#This Row],[P1]]</f>
        <v>2</v>
      </c>
      <c r="DB184" s="43">
        <f>Table9[[#This Row],[R-P2]]-Table9[[#This Row],[P2]]</f>
        <v>1</v>
      </c>
      <c r="DC184" s="43">
        <f>Table9[[#This Row],[R-P3]]-Table9[[#This Row],[P3]]</f>
        <v>1</v>
      </c>
      <c r="DD184" s="43">
        <f>Table9[[#This Row],[R-P4]]-Table9[[#This Row],[P4]]</f>
        <v>1</v>
      </c>
      <c r="DE184" s="43">
        <f>Table9[[#This Row],[R-P5]]-Table9[[#This Row],[P5]]</f>
        <v>1</v>
      </c>
      <c r="DF184" s="43">
        <f>Table9[[#This Row],[R-E1]]-Table9[[#This Row],[E1]]</f>
        <v>0</v>
      </c>
      <c r="DG184" s="328">
        <f>Table9[[#This Row],[R-E2]]-Table9[[#This Row],[E2]]</f>
        <v>0</v>
      </c>
      <c r="DH184" s="43">
        <f>COUNTIF(Table9[[#This Row],[G-B1]:[G-B12]],"&lt;=0")/12*100</f>
        <v>0</v>
      </c>
      <c r="DI184" s="43">
        <f>COUNTIF(Table9[[#This Row],[G-K1]:[G-K5]],"&lt;=0")/5*100</f>
        <v>0</v>
      </c>
      <c r="DJ184" s="43">
        <f>COUNTIF(Table9[[#This Row],[G-P1]:[G-P5]],"&lt;=0")/5*100</f>
        <v>0</v>
      </c>
      <c r="DK184" s="43">
        <f>COUNTIF(Table9[[#This Row],[G-E1]:[G-E2]],"&lt;=0")/2*100</f>
        <v>100</v>
      </c>
      <c r="DL184" s="450">
        <f>IF(AE184="RDP",(COUNTIF(Table9[[#This Row],[G-B3]],"&lt;=0")+COUNTIF(Table9[[#This Row],[G-B4]],"&lt;=0")+COUNTIF(Table9[[#This Row],[G-B7]],"&lt;=0")+COUNTIF(Table9[[#This Row],[G-B11]],"&lt;=0")+COUNTIF(Table9[[#This Row],[G-K2]],"&lt;=0"))/5*100,IF(AE184="RMS",(COUNTIF(Table9[[#This Row],[G-B4]],"&lt;=0")+COUNTIF(Table9[[#This Row],[G-B5]],"&lt;=0")+COUNTIF(Table9[[#This Row],[G-B10]],"&lt;=0")+COUNTIF(Table9[[#This Row],[G-B12]],"&lt;=0")+COUNTIF(Table9[[#This Row],[G-K2]],"&lt;=0"))/5*100,IF(AE184="RSS",(COUNTIF(Table9[[#This Row],[G-B1]],"&lt;=0")+COUNTIF(Table9[[#This Row],[G-B2]],"&lt;=0")+COUNTIF(Table9[[#This Row],[G-B6]],"&lt;=0")+COUNTIF(Table9[[#This Row],[G-B11]],"&lt;=0")+COUNTIF(Table9[[#This Row],[G-B12]],"&lt;=0"))/5*100,0)))</f>
        <v>0</v>
      </c>
      <c r="DR184" s="332"/>
      <c r="DW184" s="332"/>
      <c r="DX184" s="42"/>
      <c r="DY184" s="42"/>
      <c r="DZ184" s="42"/>
      <c r="EA184" s="333"/>
      <c r="EB184" s="339"/>
      <c r="EC184" s="339"/>
      <c r="ED184" s="339"/>
      <c r="EE184" s="339"/>
    </row>
    <row r="185" spans="2:135" ht="15" hidden="1" thickBot="1" x14ac:dyDescent="0.4">
      <c r="B185" s="282">
        <v>190</v>
      </c>
      <c r="C185" s="42" t="s">
        <v>198</v>
      </c>
      <c r="E185" s="44" t="s">
        <v>1514</v>
      </c>
      <c r="F185" s="43"/>
      <c r="G185" s="357">
        <f t="shared" ca="1" si="9"/>
        <v>26.820910321537298</v>
      </c>
      <c r="H185" s="492">
        <v>36526</v>
      </c>
      <c r="I185" s="43" t="s">
        <v>136</v>
      </c>
      <c r="J185" s="43" t="s">
        <v>137</v>
      </c>
      <c r="K185" s="43" t="s">
        <v>241</v>
      </c>
      <c r="L185" s="43"/>
      <c r="M185" s="43"/>
      <c r="N185" s="43"/>
      <c r="O185" s="43" t="s">
        <v>200</v>
      </c>
      <c r="P185" s="43"/>
      <c r="Q185" s="43" t="s">
        <v>144</v>
      </c>
      <c r="R185" s="43"/>
      <c r="S185" s="43"/>
      <c r="T185" s="286"/>
      <c r="U185" s="43"/>
      <c r="V185" s="282" t="s">
        <v>55</v>
      </c>
      <c r="W185" s="43"/>
      <c r="X185" s="51">
        <f ca="1">($T$1-Table9[[#This Row],[Date of Appointment to Current Grade]])/365</f>
        <v>126.89214319824963</v>
      </c>
      <c r="Y185" s="43"/>
      <c r="Z185" s="43" t="s">
        <v>241</v>
      </c>
      <c r="AA185" s="43"/>
      <c r="AB185" s="43"/>
      <c r="AC185" s="43"/>
      <c r="AD185" s="43"/>
      <c r="AE185" s="43"/>
      <c r="AF185" s="43"/>
      <c r="AG185" s="43"/>
      <c r="AH185" s="43"/>
      <c r="AI185" s="43"/>
      <c r="AJ185" s="43"/>
      <c r="AK185" s="43"/>
      <c r="AL185" s="43"/>
      <c r="AM185" s="43"/>
      <c r="AN185" s="323"/>
      <c r="BK185" s="328"/>
      <c r="BL185" s="325">
        <f>IF(AND(All!$V185="P1",All!$AE185="RDP"),Ruler!E$6,IF(AND(All!$V185="P2",All!$AE185="RDP"),Ruler!E$7,IF(AND(All!$V185="P3",All!$AE185="RDP"),Ruler!E$8,IF(AND(All!$V185="P4",All!$AE185="RDP"),Ruler!E$9,IF(AND(All!$V185="P5",All!$AE185="RDP"),Ruler!E$10,IF(AND(All!$V185="P6",All!$AE185="RDP"),Ruler!E$11,IF(AND(All!$V185="P7",All!$AE185="RDP"),Ruler!E$12,IF(AND(All!$V185="P8",All!$AE185="RDP"),Ruler!E$13,IF(AND(All!$V185="P9",All!$AE185="RDP"),Ruler!E$14,IF(AND(All!$V185="P1",All!$AE185="RMS"),Ruler!E$6,IF(AND(All!$V185="P2",All!$AE185="RMS"),Ruler!E$15,IF(AND(All!$V185="P3",All!$AE185="RMS"),Ruler!E$16,IF(AND(All!$V185="P4",All!$AE185="RMS"),Ruler!E$17,IF(AND(All!$V185="P5",All!$AE185="RMS"),Ruler!E$18,IF(AND(All!$V185="P6",All!$AE185="RMS"),Ruler!E$19,IF(AND(All!$V185="P7",All!$AE185="RMS"),Ruler!E$20,IF(AND(All!$V185="P8",All!$AE185="RMS"),Ruler!E$21,IF(AND(All!$V185="P9",All!$AE185="RMS"),Ruler!E$22,IF(AND(All!$V185="P1",All!$AE185="RSS"),Ruler!E$6,IF(AND(All!$V185="P2",All!$AE185="RSS"),Ruler!E$23,IF(AND(All!$V185="P3",All!$AE185="RSS"),Ruler!E$24,IF(AND(All!$V185="P4",All!$AE185="RSS"),Ruler!E$25,IF(AND(All!$V185="P5",All!$AE185="RSS"),Ruler!E$26,IF(AND(All!$V185="P6",All!$AE185="RSS"),Ruler!E$27,IF(AND(All!$V185="P7",All!$AE185="RSS"),Ruler!E$28,IF(AND(All!$V185="P8",All!$AE185="RSS"),Ruler!E$29,IF(AND(All!$V185="P9",All!$AE185="RSS"),Ruler!E$30,0)))))))))))))))))))))))))))</f>
        <v>0</v>
      </c>
      <c r="BM185" s="325">
        <f>IF(AND(All!$V185="P1",All!$AE185="RDP"),Ruler!F$6,IF(AND(All!$V185="P2",All!$AE185="RDP"),Ruler!F$7,IF(AND(All!$V185="P3",All!$AE185="RDP"),Ruler!F$8,IF(AND(All!$V185="P4",All!$AE185="RDP"),Ruler!F$9,IF(AND(All!$V185="P5",All!$AE185="RDP"),Ruler!F$10,IF(AND(All!$V185="P6",All!$AE185="RDP"),Ruler!F$11,IF(AND(All!$V185="P7",All!$AE185="RDP"),Ruler!F$12,IF(AND(All!$V185="P8",All!$AE185="RDP"),Ruler!F$13,IF(AND(All!$V185="P9",All!$AE185="RDP"),Ruler!F$14,IF(AND(All!$V185="P1",All!$AE185="RMS"),Ruler!F$6,IF(AND(All!$V185="P2",All!$AE185="RMS"),Ruler!F$15,IF(AND(All!$V185="P3",All!$AE185="RMS"),Ruler!F$16,IF(AND(All!$V185="P4",All!$AE185="RMS"),Ruler!F$17,IF(AND(All!$V185="P5",All!$AE185="RMS"),Ruler!F$18,IF(AND(All!$V185="P6",All!$AE185="RMS"),Ruler!F$19,IF(AND(All!$V185="P7",All!$AE185="RMS"),Ruler!F$20,IF(AND(All!$V185="P8",All!$AE185="RMS"),Ruler!F$21,IF(AND(All!$V185="P9",All!$AE185="RMS"),Ruler!F$22,IF(AND(All!$V185="P1",All!$AE185="RSS"),Ruler!F$6,IF(AND(All!$V185="P2",All!$AE185="RSS"),Ruler!F$23,IF(AND(All!$V185="P3",All!$AE185="RSS"),Ruler!F$24,IF(AND(All!$V185="P4",All!$AE185="RSS"),Ruler!F$25,IF(AND(All!$V185="P5",All!$AE185="RSS"),Ruler!F$26,IF(AND(All!$V185="P6",All!$AE185="RSS"),Ruler!F$27,IF(AND(All!$V185="P7",All!$AE185="RSS"),Ruler!F$28,IF(AND(All!$V185="P8",All!$AE185="RSS"),Ruler!F$29,IF(AND(All!$V185="P9",All!$AE185="RSS"),Ruler!F$30,0)))))))))))))))))))))))))))</f>
        <v>0</v>
      </c>
      <c r="BN185" s="325">
        <f>IF(AND(All!$V185="P1",All!$AE185="RDP"),Ruler!G$6,IF(AND(All!$V185="P2",All!$AE185="RDP"),Ruler!G$7,IF(AND(All!$V185="P3",All!$AE185="RDP"),Ruler!G$8,IF(AND(All!$V185="P4",All!$AE185="RDP"),Ruler!G$9,IF(AND(All!$V185="P5",All!$AE185="RDP"),Ruler!G$10,IF(AND(All!$V185="P6",All!$AE185="RDP"),Ruler!G$11,IF(AND(All!$V185="P7",All!$AE185="RDP"),Ruler!G$12,IF(AND(All!$V185="P8",All!$AE185="RDP"),Ruler!G$13,IF(AND(All!$V185="P9",All!$AE185="RDP"),Ruler!G$14,IF(AND(All!$V185="P1",All!$AE185="RMS"),Ruler!G$6,IF(AND(All!$V185="P2",All!$AE185="RMS"),Ruler!G$15,IF(AND(All!$V185="P3",All!$AE185="RMS"),Ruler!G$16,IF(AND(All!$V185="P4",All!$AE185="RMS"),Ruler!G$17,IF(AND(All!$V185="P5",All!$AE185="RMS"),Ruler!G$18,IF(AND(All!$V185="P6",All!$AE185="RMS"),Ruler!G$19,IF(AND(All!$V185="P7",All!$AE185="RMS"),Ruler!G$20,IF(AND(All!$V185="P8",All!$AE185="RMS"),Ruler!G$21,IF(AND(All!$V185="P9",All!$AE185="RMS"),Ruler!G$22,IF(AND(All!$V185="P1",All!$AE185="RSS"),Ruler!G$6,IF(AND(All!$V185="P2",All!$AE185="RSS"),Ruler!G$23,IF(AND(All!$V185="P3",All!$AE185="RSS"),Ruler!G$24,IF(AND(All!$V185="P4",All!$AE185="RSS"),Ruler!G$25,IF(AND(All!$V185="P5",All!$AE185="RSS"),Ruler!G$26,IF(AND(All!$V185="P6",All!$AE185="RSS"),Ruler!G$27,IF(AND(All!$V185="P7",All!$AE185="RSS"),Ruler!G$28,IF(AND(All!$V185="P8",All!$AE185="RSS"),Ruler!G$29,IF(AND(All!$V185="P9",All!$AE185="RSS"),Ruler!G$30,0)))))))))))))))))))))))))))</f>
        <v>0</v>
      </c>
      <c r="BO185" s="325">
        <f>IF(AND(All!$V185="P1",All!$AE185="RDP"),Ruler!H$6,IF(AND(All!$V185="P2",All!$AE185="RDP"),Ruler!H$7,IF(AND(All!$V185="P3",All!$AE185="RDP"),Ruler!H$8,IF(AND(All!$V185="P4",All!$AE185="RDP"),Ruler!H$9,IF(AND(All!$V185="P5",All!$AE185="RDP"),Ruler!H$10,IF(AND(All!$V185="P6",All!$AE185="RDP"),Ruler!H$11,IF(AND(All!$V185="P7",All!$AE185="RDP"),Ruler!H$12,IF(AND(All!$V185="P8",All!$AE185="RDP"),Ruler!H$13,IF(AND(All!$V185="P9",All!$AE185="RDP"),Ruler!H$14,IF(AND(All!$V185="P1",All!$AE185="RMS"),Ruler!H$6,IF(AND(All!$V185="P2",All!$AE185="RMS"),Ruler!H$15,IF(AND(All!$V185="P3",All!$AE185="RMS"),Ruler!H$16,IF(AND(All!$V185="P4",All!$AE185="RMS"),Ruler!H$17,IF(AND(All!$V185="P5",All!$AE185="RMS"),Ruler!H$18,IF(AND(All!$V185="P6",All!$AE185="RMS"),Ruler!H$19,IF(AND(All!$V185="P7",All!$AE185="RMS"),Ruler!H$20,IF(AND(All!$V185="P8",All!$AE185="RMS"),Ruler!H$21,IF(AND(All!$V185="P9",All!$AE185="RMS"),Ruler!H$22,IF(AND(All!$V185="P1",All!$AE185="RSS"),Ruler!H$6,IF(AND(All!$V185="P2",All!$AE185="RSS"),Ruler!H$23,IF(AND(All!$V185="P3",All!$AE185="RSS"),Ruler!H$24,IF(AND(All!$V185="P4",All!$AE185="RSS"),Ruler!H$25,IF(AND(All!$V185="P5",All!$AE185="RSS"),Ruler!H$26,IF(AND(All!$V185="P6",All!$AE185="RSS"),Ruler!H$27,IF(AND(All!$V185="P7",All!$AE185="RSS"),Ruler!H$28,IF(AND(All!$V185="P8",All!$AE185="RSS"),Ruler!H$29,IF(AND(All!$V185="P9",All!$AE185="RSS"),Ruler!H$30,0)))))))))))))))))))))))))))</f>
        <v>0</v>
      </c>
      <c r="BP185" s="325">
        <f>IF(AND(All!$V185="P1",All!$AE185="RDP"),Ruler!I$6,IF(AND(All!$V185="P2",All!$AE185="RDP"),Ruler!I$7,IF(AND(All!$V185="P3",All!$AE185="RDP"),Ruler!I$8,IF(AND(All!$V185="P4",All!$AE185="RDP"),Ruler!I$9,IF(AND(All!$V185="P5",All!$AE185="RDP"),Ruler!I$10,IF(AND(All!$V185="P6",All!$AE185="RDP"),Ruler!I$11,IF(AND(All!$V185="P7",All!$AE185="RDP"),Ruler!I$12,IF(AND(All!$V185="P8",All!$AE185="RDP"),Ruler!I$13,IF(AND(All!$V185="P9",All!$AE185="RDP"),Ruler!I$14,IF(AND(All!$V185="P1",All!$AE185="RMS"),Ruler!I$6,IF(AND(All!$V185="P2",All!$AE185="RMS"),Ruler!I$15,IF(AND(All!$V185="P3",All!$AE185="RMS"),Ruler!I$16,IF(AND(All!$V185="P4",All!$AE185="RMS"),Ruler!I$17,IF(AND(All!$V185="P5",All!$AE185="RMS"),Ruler!I$18,IF(AND(All!$V185="P6",All!$AE185="RMS"),Ruler!I$19,IF(AND(All!$V185="P7",All!$AE185="RMS"),Ruler!I$20,IF(AND(All!$V185="P8",All!$AE185="RMS"),Ruler!I$21,IF(AND(All!$V185="P9",All!$AE185="RMS"),Ruler!I$22,IF(AND(All!$V185="P1",All!$AE185="RSS"),Ruler!I$6,IF(AND(All!$V185="P2",All!$AE185="RSS"),Ruler!I$23,IF(AND(All!$V185="P3",All!$AE185="RSS"),Ruler!I$24,IF(AND(All!$V185="P4",All!$AE185="RSS"),Ruler!I$25,IF(AND(All!$V185="P5",All!$AE185="RSS"),Ruler!I$26,IF(AND(All!$V185="P6",All!$AE185="RSS"),Ruler!I$27,IF(AND(All!$V185="P7",All!$AE185="RSS"),Ruler!I$28,IF(AND(All!$V185="P8",All!$AE185="RSS"),Ruler!I$29,IF(AND(All!$V185="P9",All!$AE185="RSS"),Ruler!I$30,0)))))))))))))))))))))))))))</f>
        <v>0</v>
      </c>
      <c r="BQ185" s="325">
        <f>IF(AND(All!$V185="P1",All!$AE185="RDP"),Ruler!J$6,IF(AND(All!$V185="P2",All!$AE185="RDP"),Ruler!J$7,IF(AND(All!$V185="P3",All!$AE185="RDP"),Ruler!J$8,IF(AND(All!$V185="P4",All!$AE185="RDP"),Ruler!J$9,IF(AND(All!$V185="P5",All!$AE185="RDP"),Ruler!J$10,IF(AND(All!$V185="P6",All!$AE185="RDP"),Ruler!J$11,IF(AND(All!$V185="P7",All!$AE185="RDP"),Ruler!J$12,IF(AND(All!$V185="P8",All!$AE185="RDP"),Ruler!J$13,IF(AND(All!$V185="P9",All!$AE185="RDP"),Ruler!J$14,IF(AND(All!$V185="P1",All!$AE185="RMS"),Ruler!J$6,IF(AND(All!$V185="P2",All!$AE185="RMS"),Ruler!J$15,IF(AND(All!$V185="P3",All!$AE185="RMS"),Ruler!J$16,IF(AND(All!$V185="P4",All!$AE185="RMS"),Ruler!J$17,IF(AND(All!$V185="P5",All!$AE185="RMS"),Ruler!J$18,IF(AND(All!$V185="P6",All!$AE185="RMS"),Ruler!J$19,IF(AND(All!$V185="P7",All!$AE185="RMS"),Ruler!J$20,IF(AND(All!$V185="P8",All!$AE185="RMS"),Ruler!J$21,IF(AND(All!$V185="P9",All!$AE185="RMS"),Ruler!J$22,IF(AND(All!$V185="P1",All!$AE185="RSS"),Ruler!J$6,IF(AND(All!$V185="P2",All!$AE185="RSS"),Ruler!J$23,IF(AND(All!$V185="P3",All!$AE185="RSS"),Ruler!J$24,IF(AND(All!$V185="P4",All!$AE185="RSS"),Ruler!J$25,IF(AND(All!$V185="P5",All!$AE185="RSS"),Ruler!J$26,IF(AND(All!$V185="P6",All!$AE185="RSS"),Ruler!J$27,IF(AND(All!$V185="P7",All!$AE185="RSS"),Ruler!J$28,IF(AND(All!$V185="P8",All!$AE185="RSS"),Ruler!J$29,IF(AND(All!$V185="P9",All!$AE185="RSS"),Ruler!J$30,0)))))))))))))))))))))))))))</f>
        <v>0</v>
      </c>
      <c r="BR185" s="325">
        <f>IF(AND(All!$V185="P1",All!$AE185="RDP"),Ruler!K$6,IF(AND(All!$V185="P2",All!$AE185="RDP"),Ruler!K$7,IF(AND(All!$V185="P3",All!$AE185="RDP"),Ruler!K$8,IF(AND(All!$V185="P4",All!$AE185="RDP"),Ruler!K$9,IF(AND(All!$V185="P5",All!$AE185="RDP"),Ruler!K$10,IF(AND(All!$V185="P6",All!$AE185="RDP"),Ruler!K$11,IF(AND(All!$V185="P7",All!$AE185="RDP"),Ruler!K$12,IF(AND(All!$V185="P8",All!$AE185="RDP"),Ruler!K$13,IF(AND(All!$V185="P9",All!$AE185="RDP"),Ruler!K$14,IF(AND(All!$V185="P1",All!$AE185="RMS"),Ruler!K$6,IF(AND(All!$V185="P2",All!$AE185="RMS"),Ruler!K$15,IF(AND(All!$V185="P3",All!$AE185="RMS"),Ruler!K$16,IF(AND(All!$V185="P4",All!$AE185="RMS"),Ruler!K$17,IF(AND(All!$V185="P5",All!$AE185="RMS"),Ruler!K$18,IF(AND(All!$V185="P6",All!$AE185="RMS"),Ruler!K$19,IF(AND(All!$V185="P7",All!$AE185="RMS"),Ruler!K$20,IF(AND(All!$V185="P8",All!$AE185="RMS"),Ruler!K$21,IF(AND(All!$V185="P9",All!$AE185="RMS"),Ruler!K$22,IF(AND(All!$V185="P1",All!$AE185="RSS"),Ruler!K$6,IF(AND(All!$V185="P2",All!$AE185="RSS"),Ruler!K$23,IF(AND(All!$V185="P3",All!$AE185="RSS"),Ruler!K$24,IF(AND(All!$V185="P4",All!$AE185="RSS"),Ruler!K$25,IF(AND(All!$V185="P5",All!$AE185="RSS"),Ruler!K$26,IF(AND(All!$V185="P6",All!$AE185="RSS"),Ruler!K$27,IF(AND(All!$V185="P7",All!$AE185="RSS"),Ruler!K$28,IF(AND(All!$V185="P8",All!$AE185="RSS"),Ruler!K$29,IF(AND(All!$V185="P9",All!$AE185="RSS"),Ruler!K$30,0)))))))))))))))))))))))))))</f>
        <v>0</v>
      </c>
      <c r="BS185" s="325">
        <f>IF(AND(All!$V185="P1",All!$AE185="RDP"),Ruler!L$6,IF(AND(All!$V185="P2",All!$AE185="RDP"),Ruler!L$7,IF(AND(All!$V185="P3",All!$AE185="RDP"),Ruler!L$8,IF(AND(All!$V185="P4",All!$AE185="RDP"),Ruler!L$9,IF(AND(All!$V185="P5",All!$AE185="RDP"),Ruler!L$10,IF(AND(All!$V185="P6",All!$AE185="RDP"),Ruler!L$11,IF(AND(All!$V185="P7",All!$AE185="RDP"),Ruler!L$12,IF(AND(All!$V185="P8",All!$AE185="RDP"),Ruler!L$13,IF(AND(All!$V185="P9",All!$AE185="RDP"),Ruler!L$14,IF(AND(All!$V185="P1",All!$AE185="RMS"),Ruler!L$6,IF(AND(All!$V185="P2",All!$AE185="RMS"),Ruler!L$15,IF(AND(All!$V185="P3",All!$AE185="RMS"),Ruler!L$16,IF(AND(All!$V185="P4",All!$AE185="RMS"),Ruler!L$17,IF(AND(All!$V185="P5",All!$AE185="RMS"),Ruler!L$18,IF(AND(All!$V185="P6",All!$AE185="RMS"),Ruler!L$19,IF(AND(All!$V185="P7",All!$AE185="RMS"),Ruler!L$20,IF(AND(All!$V185="P8",All!$AE185="RMS"),Ruler!L$21,IF(AND(All!$V185="P9",All!$AE185="RMS"),Ruler!L$22,IF(AND(All!$V185="P1",All!$AE185="RSS"),Ruler!L$6,IF(AND(All!$V185="P2",All!$AE185="RSS"),Ruler!L$23,IF(AND(All!$V185="P3",All!$AE185="RSS"),Ruler!L$24,IF(AND(All!$V185="P4",All!$AE185="RSS"),Ruler!L$25,IF(AND(All!$V185="P5",All!$AE185="RSS"),Ruler!L$26,IF(AND(All!$V185="P6",All!$AE185="RSS"),Ruler!L$27,IF(AND(All!$V185="P7",All!$AE185="RSS"),Ruler!L$28,IF(AND(All!$V185="P8",All!$AE185="RSS"),Ruler!L$29,IF(AND(All!$V185="P9",All!$AE185="RSS"),Ruler!L$30,0)))))))))))))))))))))))))))</f>
        <v>0</v>
      </c>
      <c r="BT185" s="325">
        <f>IF(AND(All!$V185="P1",All!$AE185="RDP"),Ruler!M$6,IF(AND(All!$V185="P2",All!$AE185="RDP"),Ruler!M$7,IF(AND(All!$V185="P3",All!$AE185="RDP"),Ruler!M$8,IF(AND(All!$V185="P4",All!$AE185="RDP"),Ruler!M$9,IF(AND(All!$V185="P5",All!$AE185="RDP"),Ruler!M$10,IF(AND(All!$V185="P6",All!$AE185="RDP"),Ruler!M$11,IF(AND(All!$V185="P7",All!$AE185="RDP"),Ruler!M$12,IF(AND(All!$V185="P8",All!$AE185="RDP"),Ruler!M$13,IF(AND(All!$V185="P9",All!$AE185="RDP"),Ruler!M$14,IF(AND(All!$V185="P1",All!$AE185="RMS"),Ruler!M$6,IF(AND(All!$V185="P2",All!$AE185="RMS"),Ruler!M$15,IF(AND(All!$V185="P3",All!$AE185="RMS"),Ruler!M$16,IF(AND(All!$V185="P4",All!$AE185="RMS"),Ruler!M$17,IF(AND(All!$V185="P5",All!$AE185="RMS"),Ruler!M$18,IF(AND(All!$V185="P6",All!$AE185="RMS"),Ruler!M$19,IF(AND(All!$V185="P7",All!$AE185="RMS"),Ruler!M$20,IF(AND(All!$V185="P8",All!$AE185="RMS"),Ruler!M$21,IF(AND(All!$V185="P9",All!$AE185="RMS"),Ruler!M$22,IF(AND(All!$V185="P1",All!$AE185="RSS"),Ruler!M$6,IF(AND(All!$V185="P2",All!$AE185="RSS"),Ruler!M$23,IF(AND(All!$V185="P3",All!$AE185="RSS"),Ruler!M$24,IF(AND(All!$V185="P4",All!$AE185="RSS"),Ruler!M$25,IF(AND(All!$V185="P5",All!$AE185="RSS"),Ruler!M$26,IF(AND(All!$V185="P6",All!$AE185="RSS"),Ruler!M$27,IF(AND(All!$V185="P7",All!$AE185="RSS"),Ruler!M$28,IF(AND(All!$V185="P8",All!$AE185="RSS"),Ruler!M$29,IF(AND(All!$V185="P9",All!$AE185="RSS"),Ruler!M$30,0)))))))))))))))))))))))))))</f>
        <v>0</v>
      </c>
      <c r="BU185" s="325">
        <f>IF(AND(All!$V185="P1",All!$AE185="RDP"),Ruler!N$6,IF(AND(All!$V185="P2",All!$AE185="RDP"),Ruler!N$7,IF(AND(All!$V185="P3",All!$AE185="RDP"),Ruler!N$8,IF(AND(All!$V185="P4",All!$AE185="RDP"),Ruler!N$9,IF(AND(All!$V185="P5",All!$AE185="RDP"),Ruler!N$10,IF(AND(All!$V185="P6",All!$AE185="RDP"),Ruler!N$11,IF(AND(All!$V185="P7",All!$AE185="RDP"),Ruler!N$12,IF(AND(All!$V185="P8",All!$AE185="RDP"),Ruler!N$13,IF(AND(All!$V185="P9",All!$AE185="RDP"),Ruler!N$14,IF(AND(All!$V185="P1",All!$AE185="RMS"),Ruler!N$6,IF(AND(All!$V185="P2",All!$AE185="RMS"),Ruler!N$15,IF(AND(All!$V185="P3",All!$AE185="RMS"),Ruler!N$16,IF(AND(All!$V185="P4",All!$AE185="RMS"),Ruler!N$17,IF(AND(All!$V185="P5",All!$AE185="RMS"),Ruler!N$18,IF(AND(All!$V185="P6",All!$AE185="RMS"),Ruler!N$19,IF(AND(All!$V185="P7",All!$AE185="RMS"),Ruler!N$20,IF(AND(All!$V185="P8",All!$AE185="RMS"),Ruler!N$21,IF(AND(All!$V185="P9",All!$AE185="RMS"),Ruler!N$22,IF(AND(All!$V185="P1",All!$AE185="RSS"),Ruler!N$6,IF(AND(All!$V185="P2",All!$AE185="RSS"),Ruler!N$23,IF(AND(All!$V185="P3",All!$AE185="RSS"),Ruler!N$24,IF(AND(All!$V185="P4",All!$AE185="RSS"),Ruler!N$25,IF(AND(All!$V185="P5",All!$AE185="RSS"),Ruler!N$26,IF(AND(All!$V185="P6",All!$AE185="RSS"),Ruler!N$27,IF(AND(All!$V185="P7",All!$AE185="RSS"),Ruler!N$28,IF(AND(All!$V185="P8",All!$AE185="RSS"),Ruler!N$29,IF(AND(All!$V185="P9",All!$AE185="RSS"),Ruler!N$30,0)))))))))))))))))))))))))))</f>
        <v>0</v>
      </c>
      <c r="BV185" s="325">
        <f>IF(AND(All!$V185="P1",All!$AE185="RDP"),Ruler!O$6,IF(AND(All!$V185="P2",All!$AE185="RDP"),Ruler!O$7,IF(AND(All!$V185="P3",All!$AE185="RDP"),Ruler!O$8,IF(AND(All!$V185="P4",All!$AE185="RDP"),Ruler!O$9,IF(AND(All!$V185="P5",All!$AE185="RDP"),Ruler!O$10,IF(AND(All!$V185="P6",All!$AE185="RDP"),Ruler!O$11,IF(AND(All!$V185="P7",All!$AE185="RDP"),Ruler!O$12,IF(AND(All!$V185="P8",All!$AE185="RDP"),Ruler!O$13,IF(AND(All!$V185="P9",All!$AE185="RDP"),Ruler!O$14,IF(AND(All!$V185="P1",All!$AE185="RMS"),Ruler!O$6,IF(AND(All!$V185="P2",All!$AE185="RMS"),Ruler!O$15,IF(AND(All!$V185="P3",All!$AE185="RMS"),Ruler!O$16,IF(AND(All!$V185="P4",All!$AE185="RMS"),Ruler!O$17,IF(AND(All!$V185="P5",All!$AE185="RMS"),Ruler!O$18,IF(AND(All!$V185="P6",All!$AE185="RMS"),Ruler!O$19,IF(AND(All!$V185="P7",All!$AE185="RMS"),Ruler!O$20,IF(AND(All!$V185="P8",All!$AE185="RMS"),Ruler!O$21,IF(AND(All!$V185="P9",All!$AE185="RMS"),Ruler!O$22,IF(AND(All!$V185="P1",All!$AE185="RSS"),Ruler!O$6,IF(AND(All!$V185="P2",All!$AE185="RSS"),Ruler!O$23,IF(AND(All!$V185="P3",All!$AE185="RSS"),Ruler!O$24,IF(AND(All!$V185="P4",All!$AE185="RSS"),Ruler!O$25,IF(AND(All!$V185="P5",All!$AE185="RSS"),Ruler!O$26,IF(AND(All!$V185="P6",All!$AE185="RSS"),Ruler!O$27,IF(AND(All!$V185="P7",All!$AE185="RSS"),Ruler!O$28,IF(AND(All!$V185="P8",All!$AE185="RSS"),Ruler!O$29,IF(AND(All!$V185="P9",All!$AE185="RSS"),Ruler!O$30,0)))))))))))))))))))))))))))</f>
        <v>0</v>
      </c>
      <c r="BW185" s="325">
        <f>IF(AND(All!$V185="P1",All!$AE185="RDP"),Ruler!P$6,IF(AND(All!$V185="P2",All!$AE185="RDP"),Ruler!P$7,IF(AND(All!$V185="P3",All!$AE185="RDP"),Ruler!P$8,IF(AND(All!$V185="P4",All!$AE185="RDP"),Ruler!P$9,IF(AND(All!$V185="P5",All!$AE185="RDP"),Ruler!P$10,IF(AND(All!$V185="P6",All!$AE185="RDP"),Ruler!P$11,IF(AND(All!$V185="P7",All!$AE185="RDP"),Ruler!P$12,IF(AND(All!$V185="P8",All!$AE185="RDP"),Ruler!P$13,IF(AND(All!$V185="P9",All!$AE185="RDP"),Ruler!P$14,IF(AND(All!$V185="P1",All!$AE185="RMS"),Ruler!P$6,IF(AND(All!$V185="P2",All!$AE185="RMS"),Ruler!P$15,IF(AND(All!$V185="P3",All!$AE185="RMS"),Ruler!P$16,IF(AND(All!$V185="P4",All!$AE185="RMS"),Ruler!P$17,IF(AND(All!$V185="P5",All!$AE185="RMS"),Ruler!P$18,IF(AND(All!$V185="P6",All!$AE185="RMS"),Ruler!P$19,IF(AND(All!$V185="P7",All!$AE185="RMS"),Ruler!P$20,IF(AND(All!$V185="P8",All!$AE185="RMS"),Ruler!P$21,IF(AND(All!$V185="P9",All!$AE185="RMS"),Ruler!P$22,IF(AND(All!$V185="P1",All!$AE185="RSS"),Ruler!P$6,IF(AND(All!$V185="P2",All!$AE185="RSS"),Ruler!P$23,IF(AND(All!$V185="P3",All!$AE185="RSS"),Ruler!P$24,IF(AND(All!$V185="P4",All!$AE185="RSS"),Ruler!P$25,IF(AND(All!$V185="P5",All!$AE185="RSS"),Ruler!P$26,IF(AND(All!$V185="P6",All!$AE185="RSS"),Ruler!P$27,IF(AND(All!$V185="P7",All!$AE185="RSS"),Ruler!P$28,IF(AND(All!$V185="P8",All!$AE185="RSS"),Ruler!P$29,IF(AND(All!$V185="P9",All!$AE185="RSS"),Ruler!P$30,0)))))))))))))))))))))))))))</f>
        <v>0</v>
      </c>
      <c r="BX185" s="325">
        <f>IF(AND(All!$V185="P1",All!$AE185="RDP"),Ruler!Q$6,IF(AND(All!$V185="P2",All!$AE185="RDP"),Ruler!Q$7,IF(AND(All!$V185="P3",All!$AE185="RDP"),Ruler!Q$8,IF(AND(All!$V185="P4",All!$AE185="RDP"),Ruler!Q$9,IF(AND(All!$V185="P5",All!$AE185="RDP"),Ruler!Q$10,IF(AND(All!$V185="P6",All!$AE185="RDP"),Ruler!Q$11,IF(AND(All!$V185="P7",All!$AE185="RDP"),Ruler!Q$12,IF(AND(All!$V185="P8",All!$AE185="RDP"),Ruler!Q$13,IF(AND(All!$V185="P9",All!$AE185="RDP"),Ruler!Q$14,IF(AND(All!$V185="P1",All!$AE185="RMS"),Ruler!Q$6,IF(AND(All!$V185="P2",All!$AE185="RMS"),Ruler!Q$15,IF(AND(All!$V185="P3",All!$AE185="RMS"),Ruler!Q$16,IF(AND(All!$V185="P4",All!$AE185="RMS"),Ruler!Q$17,IF(AND(All!$V185="P5",All!$AE185="RMS"),Ruler!Q$18,IF(AND(All!$V185="P6",All!$AE185="RMS"),Ruler!Q$19,IF(AND(All!$V185="P7",All!$AE185="RMS"),Ruler!Q$20,IF(AND(All!$V185="P8",All!$AE185="RMS"),Ruler!Q$21,IF(AND(All!$V185="P9",All!$AE185="RMS"),Ruler!Q$22,IF(AND(All!$V185="P1",All!$AE185="RSS"),Ruler!Q$6,IF(AND(All!$V185="P2",All!$AE185="RSS"),Ruler!Q$23,IF(AND(All!$V185="P3",All!$AE185="RSS"),Ruler!Q$24,IF(AND(All!$V185="P4",All!$AE185="RSS"),Ruler!Q$25,IF(AND(All!$V185="P5",All!$AE185="RSS"),Ruler!Q$26,IF(AND(All!$V185="P6",All!$AE185="RSS"),Ruler!Q$27,IF(AND(All!$V185="P7",All!$AE185="RSS"),Ruler!Q$28,IF(AND(All!$V185="P8",All!$AE185="RSS"),Ruler!Q$29,IF(AND(All!$V185="P9",All!$AE185="RSS"),Ruler!Q$30,0)))))))))))))))))))))))))))</f>
        <v>0</v>
      </c>
      <c r="BY185" s="325">
        <f>IF(AND(All!$V185="P1",All!$AE185="RDP"),Ruler!R$6,IF(AND(All!$V185="P2",All!$AE185="RDP"),Ruler!R$7,IF(AND(All!$V185="P3",All!$AE185="RDP"),Ruler!R$8,IF(AND(All!$V185="P4",All!$AE185="RDP"),Ruler!R$9,IF(AND(All!$V185="P5",All!$AE185="RDP"),Ruler!R$10,IF(AND(All!$V185="P6",All!$AE185="RDP"),Ruler!R$11,IF(AND(All!$V185="P7",All!$AE185="RDP"),Ruler!R$12,IF(AND(All!$V185="P8",All!$AE185="RDP"),Ruler!R$13,IF(AND(All!$V185="P9",All!$AE185="RDP"),Ruler!R$14,IF(AND(All!$V185="P1",All!$AE185="RMS"),Ruler!R$6,IF(AND(All!$V185="P2",All!$AE185="RMS"),Ruler!R$15,IF(AND(All!$V185="P3",All!$AE185="RMS"),Ruler!R$16,IF(AND(All!$V185="P4",All!$AE185="RMS"),Ruler!R$17,IF(AND(All!$V185="P5",All!$AE185="RMS"),Ruler!R$18,IF(AND(All!$V185="P6",All!$AE185="RMS"),Ruler!R$19,IF(AND(All!$V185="P7",All!$AE185="RMS"),Ruler!R$20,IF(AND(All!$V185="P8",All!$AE185="RMS"),Ruler!R$21,IF(AND(All!$V185="P9",All!$AE185="RMS"),Ruler!R$22,IF(AND(All!$V185="P1",All!$AE185="RSS"),Ruler!R$6,IF(AND(All!$V185="P2",All!$AE185="RSS"),Ruler!R$23,IF(AND(All!$V185="P3",All!$AE185="RSS"),Ruler!R$24,IF(AND(All!$V185="P4",All!$AE185="RSS"),Ruler!R$25,IF(AND(All!$V185="P5",All!$AE185="RSS"),Ruler!R$26,IF(AND(All!$V185="P6",All!$AE185="RSS"),Ruler!R$27,IF(AND(All!$V185="P7",All!$AE185="RSS"),Ruler!R$28,IF(AND(All!$V185="P8",All!$AE185="RSS"),Ruler!R$29,IF(AND(All!$V185="P9",All!$AE185="RSS"),Ruler!R$30,0)))))))))))))))))))))))))))</f>
        <v>0</v>
      </c>
      <c r="BZ185" s="325">
        <f>IF(AND(All!$V185="P1",All!$AE185="RDP"),Ruler!S$6,IF(AND(All!$V185="P2",All!$AE185="RDP"),Ruler!S$7,IF(AND(All!$V185="P3",All!$AE185="RDP"),Ruler!S$8,IF(AND(All!$V185="P4",All!$AE185="RDP"),Ruler!S$9,IF(AND(All!$V185="P5",All!$AE185="RDP"),Ruler!S$10,IF(AND(All!$V185="P6",All!$AE185="RDP"),Ruler!S$11,IF(AND(All!$V185="P7",All!$AE185="RDP"),Ruler!S$12,IF(AND(All!$V185="P8",All!$AE185="RDP"),Ruler!S$13,IF(AND(All!$V185="P9",All!$AE185="RDP"),Ruler!S$14,IF(AND(All!$V185="P1",All!$AE185="RMS"),Ruler!S$6,IF(AND(All!$V185="P2",All!$AE185="RMS"),Ruler!S$15,IF(AND(All!$V185="P3",All!$AE185="RMS"),Ruler!S$16,IF(AND(All!$V185="P4",All!$AE185="RMS"),Ruler!S$17,IF(AND(All!$V185="P5",All!$AE185="RMS"),Ruler!S$18,IF(AND(All!$V185="P6",All!$AE185="RMS"),Ruler!S$19,IF(AND(All!$V185="P7",All!$AE185="RMS"),Ruler!S$20,IF(AND(All!$V185="P8",All!$AE185="RMS"),Ruler!S$21,IF(AND(All!$V185="P9",All!$AE185="RMS"),Ruler!S$22,IF(AND(All!$V185="P1",All!$AE185="RSS"),Ruler!S$6,IF(AND(All!$V185="P2",All!$AE185="RSS"),Ruler!S$23,IF(AND(All!$V185="P3",All!$AE185="RSS"),Ruler!S$24,IF(AND(All!$V185="P4",All!$AE185="RSS"),Ruler!S$25,IF(AND(All!$V185="P5",All!$AE185="RSS"),Ruler!S$26,IF(AND(All!$V185="P6",All!$AE185="RSS"),Ruler!S$27,IF(AND(All!$V185="P7",All!$AE185="RSS"),Ruler!S$28,IF(AND(All!$V185="P8",All!$AE185="RSS"),Ruler!S$29,IF(AND(All!$V185="P9",All!$AE185="RSS"),Ruler!S$30,0)))))))))))))))))))))))))))</f>
        <v>0</v>
      </c>
      <c r="CA185" s="325">
        <f>IF(AND(All!$V185="P1",All!$AE185="RDP"),Ruler!T$6,IF(AND(All!$V185="P2",All!$AE185="RDP"),Ruler!T$7,IF(AND(All!$V185="P3",All!$AE185="RDP"),Ruler!T$8,IF(AND(All!$V185="P4",All!$AE185="RDP"),Ruler!T$9,IF(AND(All!$V185="P5",All!$AE185="RDP"),Ruler!T$10,IF(AND(All!$V185="P6",All!$AE185="RDP"),Ruler!T$11,IF(AND(All!$V185="P7",All!$AE185="RDP"),Ruler!T$12,IF(AND(All!$V185="P8",All!$AE185="RDP"),Ruler!T$13,IF(AND(All!$V185="P9",All!$AE185="RDP"),Ruler!T$14,IF(AND(All!$V185="P1",All!$AE185="RMS"),Ruler!T$6,IF(AND(All!$V185="P2",All!$AE185="RMS"),Ruler!T$15,IF(AND(All!$V185="P3",All!$AE185="RMS"),Ruler!T$16,IF(AND(All!$V185="P4",All!$AE185="RMS"),Ruler!T$17,IF(AND(All!$V185="P5",All!$AE185="RMS"),Ruler!T$18,IF(AND(All!$V185="P6",All!$AE185="RMS"),Ruler!T$19,IF(AND(All!$V185="P7",All!$AE185="RMS"),Ruler!T$20,IF(AND(All!$V185="P8",All!$AE185="RMS"),Ruler!T$21,IF(AND(All!$V185="P9",All!$AE185="RMS"),Ruler!T$22,IF(AND(All!$V185="P1",All!$AE185="RSS"),Ruler!T$6,IF(AND(All!$V185="P2",All!$AE185="RSS"),Ruler!T$23,IF(AND(All!$V185="P3",All!$AE185="RSS"),Ruler!T$24,IF(AND(All!$V185="P4",All!$AE185="RSS"),Ruler!T$25,IF(AND(All!$V185="P5",All!$AE185="RSS"),Ruler!T$26,IF(AND(All!$V185="P6",All!$AE185="RSS"),Ruler!T$27,IF(AND(All!$V185="P7",All!$AE185="RSS"),Ruler!T$28,IF(AND(All!$V185="P8",All!$AE185="RSS"),Ruler!T$29,IF(AND(All!$V185="P9",All!$AE185="RSS"),Ruler!T$30,0)))))))))))))))))))))))))))</f>
        <v>0</v>
      </c>
      <c r="CB185" s="325">
        <f>IF(AND(All!$V185="P1",All!$AE185="RDP"),Ruler!U$6,IF(AND(All!$V185="P2",All!$AE185="RDP"),Ruler!U$7,IF(AND(All!$V185="P3",All!$AE185="RDP"),Ruler!U$8,IF(AND(All!$V185="P4",All!$AE185="RDP"),Ruler!U$9,IF(AND(All!$V185="P5",All!$AE185="RDP"),Ruler!U$10,IF(AND(All!$V185="P6",All!$AE185="RDP"),Ruler!U$11,IF(AND(All!$V185="P7",All!$AE185="RDP"),Ruler!U$12,IF(AND(All!$V185="P8",All!$AE185="RDP"),Ruler!U$13,IF(AND(All!$V185="P9",All!$AE185="RDP"),Ruler!U$14,IF(AND(All!$V185="P1",All!$AE185="RMS"),Ruler!U$6,IF(AND(All!$V185="P2",All!$AE185="RMS"),Ruler!U$15,IF(AND(All!$V185="P3",All!$AE185="RMS"),Ruler!U$16,IF(AND(All!$V185="P4",All!$AE185="RMS"),Ruler!U$17,IF(AND(All!$V185="P5",All!$AE185="RMS"),Ruler!U$18,IF(AND(All!$V185="P6",All!$AE185="RMS"),Ruler!U$19,IF(AND(All!$V185="P7",All!$AE185="RMS"),Ruler!U$20,IF(AND(All!$V185="P8",All!$AE185="RMS"),Ruler!U$21,IF(AND(All!$V185="P9",All!$AE185="RMS"),Ruler!U$22,IF(AND(All!$V185="P1",All!$AE185="RSS"),Ruler!U$6,IF(AND(All!$V185="P2",All!$AE185="RSS"),Ruler!U$23,IF(AND(All!$V185="P3",All!$AE185="RSS"),Ruler!U$24,IF(AND(All!$V185="P4",All!$AE185="RSS"),Ruler!U$25,IF(AND(All!$V185="P5",All!$AE185="RSS"),Ruler!U$26,IF(AND(All!$V185="P6",All!$AE185="RSS"),Ruler!U$27,IF(AND(All!$V185="P7",All!$AE185="RSS"),Ruler!U$28,IF(AND(All!$V185="P8",All!$AE185="RSS"),Ruler!U$29,IF(AND(All!$V185="P9",All!$AE185="RSS"),Ruler!U$30,0)))))))))))))))))))))))))))</f>
        <v>0</v>
      </c>
      <c r="CC185" s="325">
        <f>IF(AND(All!$V185="P1",All!$AE185="RDP"),Ruler!V$6,IF(AND(All!$V185="P2",All!$AE185="RDP"),Ruler!V$7,IF(AND(All!$V185="P3",All!$AE185="RDP"),Ruler!V$8,IF(AND(All!$V185="P4",All!$AE185="RDP"),Ruler!V$9,IF(AND(All!$V185="P5",All!$AE185="RDP"),Ruler!V$10,IF(AND(All!$V185="P6",All!$AE185="RDP"),Ruler!V$11,IF(AND(All!$V185="P7",All!$AE185="RDP"),Ruler!V$12,IF(AND(All!$V185="P8",All!$AE185="RDP"),Ruler!V$13,IF(AND(All!$V185="P9",All!$AE185="RDP"),Ruler!V$14,IF(AND(All!$V185="P1",All!$AE185="RMS"),Ruler!V$6,IF(AND(All!$V185="P2",All!$AE185="RMS"),Ruler!V$15,IF(AND(All!$V185="P3",All!$AE185="RMS"),Ruler!V$16,IF(AND(All!$V185="P4",All!$AE185="RMS"),Ruler!V$17,IF(AND(All!$V185="P5",All!$AE185="RMS"),Ruler!V$18,IF(AND(All!$V185="P6",All!$AE185="RMS"),Ruler!V$19,IF(AND(All!$V185="P7",All!$AE185="RMS"),Ruler!V$20,IF(AND(All!$V185="P8",All!$AE185="RMS"),Ruler!V$21,IF(AND(All!$V185="P9",All!$AE185="RMS"),Ruler!V$22,IF(AND(All!$V185="P1",All!$AE185="RSS"),Ruler!V$6,IF(AND(All!$V185="P2",All!$AE185="RSS"),Ruler!V$23,IF(AND(All!$V185="P3",All!$AE185="RSS"),Ruler!V$24,IF(AND(All!$V185="P4",All!$AE185="RSS"),Ruler!V$25,IF(AND(All!$V185="P5",All!$AE185="RSS"),Ruler!V$26,IF(AND(All!$V185="P6",All!$AE185="RSS"),Ruler!V$27,IF(AND(All!$V185="P7",All!$AE185="RSS"),Ruler!V$28,IF(AND(All!$V185="P8",All!$AE185="RSS"),Ruler!V$29,IF(AND(All!$V185="P9",All!$AE185="RSS"),Ruler!V$30,0)))))))))))))))))))))))))))</f>
        <v>0</v>
      </c>
      <c r="CD185" s="325">
        <f>IF(AND(All!$V185="P1",All!$AE185="RDP"),Ruler!W$6,IF(AND(All!$V185="P2",All!$AE185="RDP"),Ruler!W$7,IF(AND(All!$V185="P3",All!$AE185="RDP"),Ruler!W$8,IF(AND(All!$V185="P4",All!$AE185="RDP"),Ruler!W$9,IF(AND(All!$V185="P5",All!$AE185="RDP"),Ruler!W$10,IF(AND(All!$V185="P6",All!$AE185="RDP"),Ruler!W$11,IF(AND(All!$V185="P7",All!$AE185="RDP"),Ruler!W$12,IF(AND(All!$V185="P8",All!$AE185="RDP"),Ruler!W$13,IF(AND(All!$V185="P9",All!$AE185="RDP"),Ruler!W$14,IF(AND(All!$V185="P1",All!$AE185="RMS"),Ruler!W$6,IF(AND(All!$V185="P2",All!$AE185="RMS"),Ruler!W$15,IF(AND(All!$V185="P3",All!$AE185="RMS"),Ruler!W$16,IF(AND(All!$V185="P4",All!$AE185="RMS"),Ruler!W$17,IF(AND(All!$V185="P5",All!$AE185="RMS"),Ruler!W$18,IF(AND(All!$V185="P6",All!$AE185="RMS"),Ruler!W$19,IF(AND(All!$V185="P7",All!$AE185="RMS"),Ruler!W$20,IF(AND(All!$V185="P8",All!$AE185="RMS"),Ruler!W$21,IF(AND(All!$V185="P9",All!$AE185="RMS"),Ruler!W$22,IF(AND(All!$V185="P1",All!$AE185="RSS"),Ruler!W$6,IF(AND(All!$V185="P2",All!$AE185="RSS"),Ruler!W$23,IF(AND(All!$V185="P3",All!$AE185="RSS"),Ruler!W$24,IF(AND(All!$V185="P4",All!$AE185="RSS"),Ruler!W$25,IF(AND(All!$V185="P5",All!$AE185="RSS"),Ruler!W$26,IF(AND(All!$V185="P6",All!$AE185="RSS"),Ruler!W$27,IF(AND(All!$V185="P7",All!$AE185="RSS"),Ruler!W$28,IF(AND(All!$V185="P8",All!$AE185="RSS"),Ruler!W$29,IF(AND(All!$V185="P9",All!$AE185="RSS"),Ruler!W$30,0)))))))))))))))))))))))))))</f>
        <v>0</v>
      </c>
      <c r="CE185" s="325">
        <f>IF(AND(All!$V185="P1",All!$AE185="RDP"),Ruler!X$6,IF(AND(All!$V185="P2",All!$AE185="RDP"),Ruler!X$7,IF(AND(All!$V185="P3",All!$AE185="RDP"),Ruler!X$8,IF(AND(All!$V185="P4",All!$AE185="RDP"),Ruler!X$9,IF(AND(All!$V185="P5",All!$AE185="RDP"),Ruler!X$10,IF(AND(All!$V185="P6",All!$AE185="RDP"),Ruler!X$11,IF(AND(All!$V185="P7",All!$AE185="RDP"),Ruler!X$12,IF(AND(All!$V185="P8",All!$AE185="RDP"),Ruler!X$13,IF(AND(All!$V185="P9",All!$AE185="RDP"),Ruler!X$14,IF(AND(All!$V185="P1",All!$AE185="RMS"),Ruler!X$6,IF(AND(All!$V185="P2",All!$AE185="RMS"),Ruler!X$15,IF(AND(All!$V185="P3",All!$AE185="RMS"),Ruler!X$16,IF(AND(All!$V185="P4",All!$AE185="RMS"),Ruler!X$17,IF(AND(All!$V185="P5",All!$AE185="RMS"),Ruler!X$18,IF(AND(All!$V185="P6",All!$AE185="RMS"),Ruler!X$19,IF(AND(All!$V185="P7",All!$AE185="RMS"),Ruler!X$20,IF(AND(All!$V185="P8",All!$AE185="RMS"),Ruler!X$21,IF(AND(All!$V185="P9",All!$AE185="RMS"),Ruler!X$22,IF(AND(All!$V185="P1",All!$AE185="RSS"),Ruler!X$6,IF(AND(All!$V185="P2",All!$AE185="RSS"),Ruler!X$23,IF(AND(All!$V185="P3",All!$AE185="RSS"),Ruler!X$24,IF(AND(All!$V185="P4",All!$AE185="RSS"),Ruler!X$25,IF(AND(All!$V185="P5",All!$AE185="RSS"),Ruler!X$26,IF(AND(All!$V185="P6",All!$AE185="RSS"),Ruler!X$27,IF(AND(All!$V185="P7",All!$AE185="RSS"),Ruler!X$28,IF(AND(All!$V185="P8",All!$AE185="RSS"),Ruler!X$29,IF(AND(All!$V185="P9",All!$AE185="RSS"),Ruler!X$30,0)))))))))))))))))))))))))))</f>
        <v>0</v>
      </c>
      <c r="CF185" s="325">
        <f>IF(AND(All!$V185="P1",All!$AE185="RDP"),Ruler!Y$6,IF(AND(All!$V185="P2",All!$AE185="RDP"),Ruler!Y$7,IF(AND(All!$V185="P3",All!$AE185="RDP"),Ruler!Y$8,IF(AND(All!$V185="P4",All!$AE185="RDP"),Ruler!Y$9,IF(AND(All!$V185="P5",All!$AE185="RDP"),Ruler!Y$10,IF(AND(All!$V185="P6",All!$AE185="RDP"),Ruler!Y$11,IF(AND(All!$V185="P7",All!$AE185="RDP"),Ruler!Y$12,IF(AND(All!$V185="P8",All!$AE185="RDP"),Ruler!Y$13,IF(AND(All!$V185="P9",All!$AE185="RDP"),Ruler!Y$14,IF(AND(All!$V185="P1",All!$AE185="RMS"),Ruler!Y$6,IF(AND(All!$V185="P2",All!$AE185="RMS"),Ruler!Y$15,IF(AND(All!$V185="P3",All!$AE185="RMS"),Ruler!Y$16,IF(AND(All!$V185="P4",All!$AE185="RMS"),Ruler!Y$17,IF(AND(All!$V185="P5",All!$AE185="RMS"),Ruler!Y$18,IF(AND(All!$V185="P6",All!$AE185="RMS"),Ruler!Y$19,IF(AND(All!$V185="P7",All!$AE185="RMS"),Ruler!Y$20,IF(AND(All!$V185="P8",All!$AE185="RMS"),Ruler!Y$21,IF(AND(All!$V185="P9",All!$AE185="RMS"),Ruler!Y$22,IF(AND(All!$V185="P1",All!$AE185="RSS"),Ruler!Y$6,IF(AND(All!$V185="P2",All!$AE185="RSS"),Ruler!Y$23,IF(AND(All!$V185="P3",All!$AE185="RSS"),Ruler!Y$24,IF(AND(All!$V185="P4",All!$AE185="RSS"),Ruler!Y$25,IF(AND(All!$V185="P5",All!$AE185="RSS"),Ruler!Y$26,IF(AND(All!$V185="P6",All!$AE185="RSS"),Ruler!Y$27,IF(AND(All!$V185="P7",All!$AE185="RSS"),Ruler!Y$28,IF(AND(All!$V185="P8",All!$AE185="RSS"),Ruler!Y$29,IF(AND(All!$V185="P9",All!$AE185="RSS"),Ruler!Y$30,0)))))))))))))))))))))))))))</f>
        <v>0</v>
      </c>
      <c r="CG185" s="325">
        <f>IF(AND(All!$V185="P1",All!$AE185="RDP"),Ruler!Z$6,IF(AND(All!$V185="P2",All!$AE185="RDP"),Ruler!Z$7,IF(AND(All!$V185="P3",All!$AE185="RDP"),Ruler!Z$8,IF(AND(All!$V185="P4",All!$AE185="RDP"),Ruler!Z$9,IF(AND(All!$V185="P5",All!$AE185="RDP"),Ruler!Z$10,IF(AND(All!$V185="P6",All!$AE185="RDP"),Ruler!Z$11,IF(AND(All!$V185="P7",All!$AE185="RDP"),Ruler!Z$12,IF(AND(All!$V185="P8",All!$AE185="RDP"),Ruler!Z$13,IF(AND(All!$V185="P9",All!$AE185="RDP"),Ruler!Z$14,IF(AND(All!$V185="P1",All!$AE185="RMS"),Ruler!Z$6,IF(AND(All!$V185="P2",All!$AE185="RMS"),Ruler!Z$15,IF(AND(All!$V185="P3",All!$AE185="RMS"),Ruler!Z$16,IF(AND(All!$V185="P4",All!$AE185="RMS"),Ruler!Z$17,IF(AND(All!$V185="P5",All!$AE185="RMS"),Ruler!Z$18,IF(AND(All!$V185="P6",All!$AE185="RMS"),Ruler!Z$19,IF(AND(All!$V185="P7",All!$AE185="RMS"),Ruler!Z$20,IF(AND(All!$V185="P8",All!$AE185="RMS"),Ruler!Z$21,IF(AND(All!$V185="P9",All!$AE185="RMS"),Ruler!Z$22,IF(AND(All!$V185="P1",All!$AE185="RSS"),Ruler!Z$6,IF(AND(All!$V185="P2",All!$AE185="RSS"),Ruler!Z$23,IF(AND(All!$V185="P3",All!$AE185="RSS"),Ruler!Z$24,IF(AND(All!$V185="P4",All!$AE185="RSS"),Ruler!Z$25,IF(AND(All!$V185="P5",All!$AE185="RSS"),Ruler!Z$26,IF(AND(All!$V185="P6",All!$AE185="RSS"),Ruler!Z$27,IF(AND(All!$V185="P7",All!$AE185="RSS"),Ruler!Z$28,IF(AND(All!$V185="P8",All!$AE185="RSS"),Ruler!Z$29,IF(AND(All!$V185="P9",All!$AE185="RSS"),Ruler!Z$30,0)))))))))))))))))))))))))))</f>
        <v>0</v>
      </c>
      <c r="CH185" s="325">
        <f>IF(AND(All!$V185="P1",All!$AE185="RDP"),Ruler!AA$6,IF(AND(All!$V185="P2",All!$AE185="RDP"),Ruler!AA$7,IF(AND(All!$V185="P3",All!$AE185="RDP"),Ruler!AA$8,IF(AND(All!$V185="P4",All!$AE185="RDP"),Ruler!AA$9,IF(AND(All!$V185="P5",All!$AE185="RDP"),Ruler!AA$10,IF(AND(All!$V185="P6",All!$AE185="RDP"),Ruler!AA$11,IF(AND(All!$V185="P7",All!$AE185="RDP"),Ruler!AA$12,IF(AND(All!$V185="P8",All!$AE185="RDP"),Ruler!AA$13,IF(AND(All!$V185="P9",All!$AE185="RDP"),Ruler!AA$14,IF(AND(All!$V185="P1",All!$AE185="RMS"),Ruler!AA$6,IF(AND(All!$V185="P2",All!$AE185="RMS"),Ruler!AA$15,IF(AND(All!$V185="P3",All!$AE185="RMS"),Ruler!AA$16,IF(AND(All!$V185="P4",All!$AE185="RMS"),Ruler!AA$17,IF(AND(All!$V185="P5",All!$AE185="RMS"),Ruler!AA$18,IF(AND(All!$V185="P6",All!$AE185="RMS"),Ruler!AA$19,IF(AND(All!$V185="P7",All!$AE185="RMS"),Ruler!AA$20,IF(AND(All!$V185="P8",All!$AE185="RMS"),Ruler!AA$21,IF(AND(All!$V185="P9",All!$AE185="RMS"),Ruler!AA$22,IF(AND(All!$V185="P1",All!$AE185="RSS"),Ruler!AA$6,IF(AND(All!$V185="P2",All!$AE185="RSS"),Ruler!AA$23,IF(AND(All!$V185="P3",All!$AE185="RSS"),Ruler!AA$24,IF(AND(All!$V185="P4",All!$AE185="RSS"),Ruler!AA$25,IF(AND(All!$V185="P5",All!$AE185="RSS"),Ruler!AA$26,IF(AND(All!$V185="P6",All!$AE185="RSS"),Ruler!AA$27,IF(AND(All!$V185="P7",All!$AE185="RSS"),Ruler!AA$28,IF(AND(All!$V185="P8",All!$AE185="RSS"),Ruler!AA$29,IF(AND(All!$V185="P9",All!$AE185="RSS"),Ruler!AA$30,0)))))))))))))))))))))))))))</f>
        <v>0</v>
      </c>
      <c r="CI185" s="325">
        <f>IF(AND(All!$V185="P1",All!$AE185="RDP"),Ruler!AB$6,IF(AND(All!$V185="P2",All!$AE185="RDP"),Ruler!AB$7,IF(AND(All!$V185="P3",All!$AE185="RDP"),Ruler!AB$8,IF(AND(All!$V185="P4",All!$AE185="RDP"),Ruler!AB$9,IF(AND(All!$V185="P5",All!$AE185="RDP"),Ruler!AB$10,IF(AND(All!$V185="P6",All!$AE185="RDP"),Ruler!AB$11,IF(AND(All!$V185="P7",All!$AE185="RDP"),Ruler!AB$12,IF(AND(All!$V185="P8",All!$AE185="RDP"),Ruler!AB$13,IF(AND(All!$V185="P9",All!$AE185="RDP"),Ruler!AB$14,IF(AND(All!$V185="P1",All!$AE185="RMS"),Ruler!AB$6,IF(AND(All!$V185="P2",All!$AE185="RMS"),Ruler!AB$15,IF(AND(All!$V185="P3",All!$AE185="RMS"),Ruler!AB$16,IF(AND(All!$V185="P4",All!$AE185="RMS"),Ruler!AB$17,IF(AND(All!$V185="P5",All!$AE185="RMS"),Ruler!AB$18,IF(AND(All!$V185="P6",All!$AE185="RMS"),Ruler!AB$19,IF(AND(All!$V185="P7",All!$AE185="RMS"),Ruler!AB$20,IF(AND(All!$V185="P8",All!$AE185="RMS"),Ruler!AB$21,IF(AND(All!$V185="P9",All!$AE185="RMS"),Ruler!AB$22,IF(AND(All!$V185="P1",All!$AE185="RSS"),Ruler!AB$6,IF(AND(All!$V185="P2",All!$AE185="RSS"),Ruler!AB$23,IF(AND(All!$V185="P3",All!$AE185="RSS"),Ruler!AB$24,IF(AND(All!$V185="P4",All!$AE185="RSS"),Ruler!AB$25,IF(AND(All!$V185="P5",All!$AE185="RSS"),Ruler!AB$26,IF(AND(All!$V185="P6",All!$AE185="RSS"),Ruler!AB$27,IF(AND(All!$V185="P7",All!$AE185="RSS"),Ruler!AB$28,IF(AND(All!$V185="P8",All!$AE185="RSS"),Ruler!AB$29,IF(AND(All!$V185="P9",All!$AE185="RSS"),Ruler!AB$30,0)))))))))))))))))))))))))))</f>
        <v>0</v>
      </c>
      <c r="CJ185" s="323">
        <f>Table9[[#This Row],[R-B1]]-Table9[[#This Row],[B1]]</f>
        <v>0</v>
      </c>
      <c r="CK185" s="43">
        <f>Table9[[#This Row],[R-B2]]-Table9[[#This Row],[B2]]</f>
        <v>0</v>
      </c>
      <c r="CL185" s="43">
        <f>Table9[[#This Row],[R-B3]]-Table9[[#This Row],[B3]]</f>
        <v>0</v>
      </c>
      <c r="CM185" s="43">
        <f>Table9[[#This Row],[R-B4]]-Table9[[#This Row],[B4]]</f>
        <v>0</v>
      </c>
      <c r="CN185" s="43">
        <f>Table9[[#This Row],[R-B5]]-Table9[[#This Row],[B5]]</f>
        <v>0</v>
      </c>
      <c r="CO185" s="43">
        <f>Table9[[#This Row],[R-B6]]-Table9[[#This Row],[B6]]</f>
        <v>0</v>
      </c>
      <c r="CP185" s="43">
        <f>Table9[[#This Row],[R-B7]]-Table9[[#This Row],[B7]]</f>
        <v>0</v>
      </c>
      <c r="CQ185" s="43">
        <f>Table9[[#This Row],[R-B8]]-Table9[[#This Row],[B8]]</f>
        <v>0</v>
      </c>
      <c r="CR185" s="43">
        <f>Table9[[#This Row],[R-B9]]-Table9[[#This Row],[B9]]</f>
        <v>0</v>
      </c>
      <c r="CS185" s="43">
        <f>Table9[[#This Row],[R-B10]]-Table9[[#This Row],[B10]]</f>
        <v>0</v>
      </c>
      <c r="CT185" s="43">
        <f>Table9[[#This Row],[R-B11]]-Table9[[#This Row],[B11]]</f>
        <v>0</v>
      </c>
      <c r="CU185" s="43">
        <f>Table9[[#This Row],[R-B12]]-Table9[[#This Row],[B12]]</f>
        <v>0</v>
      </c>
      <c r="CV185" s="43">
        <f>Table9[[#This Row],[R-K1]]-Table9[[#This Row],[K1]]</f>
        <v>0</v>
      </c>
      <c r="CW185" s="43">
        <f>Table9[[#This Row],[R-K2]]-Table9[[#This Row],[K2]]</f>
        <v>0</v>
      </c>
      <c r="CX185" s="43">
        <f>Table9[[#This Row],[R-K3]]-Table9[[#This Row],[K3]]</f>
        <v>0</v>
      </c>
      <c r="CY185" s="43">
        <f>Table9[[#This Row],[R-K4]]-Table9[[#This Row],[K4]]</f>
        <v>0</v>
      </c>
      <c r="CZ185" s="43">
        <f>Table9[[#This Row],[R-K5]]-Table9[[#This Row],[K5]]</f>
        <v>0</v>
      </c>
      <c r="DA185" s="43">
        <f>Table9[[#This Row],[R-P1]]-Table9[[#This Row],[P1]]</f>
        <v>0</v>
      </c>
      <c r="DB185" s="43">
        <f>Table9[[#This Row],[R-P2]]-Table9[[#This Row],[P2]]</f>
        <v>0</v>
      </c>
      <c r="DC185" s="43">
        <f>Table9[[#This Row],[R-P3]]-Table9[[#This Row],[P3]]</f>
        <v>0</v>
      </c>
      <c r="DD185" s="43">
        <f>Table9[[#This Row],[R-P4]]-Table9[[#This Row],[P4]]</f>
        <v>0</v>
      </c>
      <c r="DE185" s="43">
        <f>Table9[[#This Row],[R-P5]]-Table9[[#This Row],[P5]]</f>
        <v>0</v>
      </c>
      <c r="DF185" s="43">
        <f>Table9[[#This Row],[R-E1]]-Table9[[#This Row],[E1]]</f>
        <v>0</v>
      </c>
      <c r="DG185" s="328">
        <f>Table9[[#This Row],[R-E2]]-Table9[[#This Row],[E2]]</f>
        <v>0</v>
      </c>
      <c r="DH185" s="43">
        <f>COUNTIF(Table9[[#This Row],[G-B1]:[G-B12]],"&lt;=0")/12*100</f>
        <v>100</v>
      </c>
      <c r="DI185" s="43">
        <f>COUNTIF(Table9[[#This Row],[G-K1]:[G-K5]],"&lt;=0")/5*100</f>
        <v>100</v>
      </c>
      <c r="DJ185" s="43">
        <f>COUNTIF(Table9[[#This Row],[G-P1]:[G-P5]],"&lt;=0")/5*100</f>
        <v>100</v>
      </c>
      <c r="DK185" s="43">
        <f>COUNTIF(Table9[[#This Row],[G-E1]:[G-E2]],"&lt;=0")/2*100</f>
        <v>100</v>
      </c>
      <c r="DL185" s="450">
        <f>IF(AE185="RDP",(COUNTIF(Table9[[#This Row],[G-B3]],"&lt;=0")+COUNTIF(Table9[[#This Row],[G-B4]],"&lt;=0")+COUNTIF(Table9[[#This Row],[G-B7]],"&lt;=0")+COUNTIF(Table9[[#This Row],[G-B11]],"&lt;=0")+COUNTIF(Table9[[#This Row],[G-K2]],"&lt;=0"))/5*100,IF(AE185="RMS",(COUNTIF(Table9[[#This Row],[G-B4]],"&lt;=0")+COUNTIF(Table9[[#This Row],[G-B5]],"&lt;=0")+COUNTIF(Table9[[#This Row],[G-B10]],"&lt;=0")+COUNTIF(Table9[[#This Row],[G-B12]],"&lt;=0")+COUNTIF(Table9[[#This Row],[G-K2]],"&lt;=0"))/5*100,IF(AE185="RSS",(COUNTIF(Table9[[#This Row],[G-B1]],"&lt;=0")+COUNTIF(Table9[[#This Row],[G-B2]],"&lt;=0")+COUNTIF(Table9[[#This Row],[G-B6]],"&lt;=0")+COUNTIF(Table9[[#This Row],[G-B11]],"&lt;=0")+COUNTIF(Table9[[#This Row],[G-B12]],"&lt;=0"))/5*100,0)))</f>
        <v>0</v>
      </c>
      <c r="DR185" s="332"/>
      <c r="DW185" s="332"/>
      <c r="DX185" s="42"/>
      <c r="DY185" s="42"/>
      <c r="DZ185" s="42"/>
      <c r="EA185" s="333"/>
      <c r="EB185" s="339"/>
      <c r="EC185" s="339"/>
      <c r="ED185" s="339"/>
      <c r="EE185" s="339"/>
    </row>
    <row r="186" spans="2:135" ht="43.5" x14ac:dyDescent="0.3">
      <c r="B186" s="282">
        <v>191</v>
      </c>
      <c r="C186" s="42" t="s">
        <v>134</v>
      </c>
      <c r="D186" s="45">
        <v>46079</v>
      </c>
      <c r="E186" s="44" t="s">
        <v>1515</v>
      </c>
      <c r="F186" s="43">
        <v>1031872</v>
      </c>
      <c r="G186" s="357">
        <f t="shared" ca="1" si="9"/>
        <v>41.914061006468806</v>
      </c>
      <c r="H186" s="283">
        <v>31017</v>
      </c>
      <c r="I186" s="43" t="s">
        <v>136</v>
      </c>
      <c r="J186" s="43" t="s">
        <v>137</v>
      </c>
      <c r="K186" s="43" t="s">
        <v>138</v>
      </c>
      <c r="L186" s="43" t="s">
        <v>162</v>
      </c>
      <c r="M186" s="42"/>
      <c r="N186" s="43"/>
      <c r="O186" s="43" t="s">
        <v>159</v>
      </c>
      <c r="P186" s="44" t="s">
        <v>1516</v>
      </c>
      <c r="Q186" s="43" t="s">
        <v>144</v>
      </c>
      <c r="R186" s="343" t="s">
        <v>185</v>
      </c>
      <c r="S186" s="45">
        <v>43437</v>
      </c>
      <c r="T186" s="286">
        <f ca="1">YEARFRAC(S186,$T$1)</f>
        <v>7.8805555555555555</v>
      </c>
      <c r="U186" s="43">
        <v>13</v>
      </c>
      <c r="V186" s="43" t="s">
        <v>58</v>
      </c>
      <c r="W186" s="46"/>
      <c r="X186" s="46">
        <f ca="1">($T$1-Table9[[#This Row],[Date of Appointment to Current Grade]])/365</f>
        <v>1.4729651160578463</v>
      </c>
      <c r="Y186" s="45">
        <v>45778</v>
      </c>
      <c r="Z186" s="43" t="s">
        <v>187</v>
      </c>
      <c r="AA186" s="45">
        <v>45383</v>
      </c>
      <c r="AB186" s="46">
        <f ca="1">($T$1-Table9[[#This Row],[Date in Position]])/365</f>
        <v>2.555156896879764</v>
      </c>
      <c r="AC186" s="43" t="s">
        <v>146</v>
      </c>
      <c r="AD186" s="45">
        <v>45717</v>
      </c>
      <c r="AE186" s="43" t="s">
        <v>162</v>
      </c>
      <c r="AF186" s="43" t="s">
        <v>188</v>
      </c>
      <c r="AG186" s="47"/>
      <c r="AH186" s="47" t="s">
        <v>1517</v>
      </c>
      <c r="AI186" s="47" t="s">
        <v>1518</v>
      </c>
      <c r="AJ186" s="42" t="s">
        <v>1519</v>
      </c>
      <c r="AK186" s="48" t="s">
        <v>1520</v>
      </c>
      <c r="AL186" s="42" t="s">
        <v>153</v>
      </c>
      <c r="AM186" s="53" t="s">
        <v>1521</v>
      </c>
      <c r="AN186" s="323">
        <v>2</v>
      </c>
      <c r="AO186" s="43">
        <v>2</v>
      </c>
      <c r="AP186" s="43">
        <v>2</v>
      </c>
      <c r="AQ186" s="43">
        <v>2</v>
      </c>
      <c r="AR186" s="43">
        <v>2</v>
      </c>
      <c r="AS186" s="43">
        <v>3</v>
      </c>
      <c r="AT186" s="43">
        <v>2</v>
      </c>
      <c r="AU186" s="43">
        <v>2</v>
      </c>
      <c r="AV186" s="43">
        <v>1</v>
      </c>
      <c r="AW186" s="43">
        <v>1</v>
      </c>
      <c r="AX186" s="43">
        <v>2</v>
      </c>
      <c r="AY186" s="43">
        <v>2</v>
      </c>
      <c r="AZ186" s="43">
        <v>2</v>
      </c>
      <c r="BA186" s="43">
        <v>2</v>
      </c>
      <c r="BB186" s="43">
        <v>3</v>
      </c>
      <c r="BC186" s="43">
        <v>1</v>
      </c>
      <c r="BD186" s="43">
        <v>2</v>
      </c>
      <c r="BE186" s="43">
        <v>1</v>
      </c>
      <c r="BF186" s="43">
        <v>1</v>
      </c>
      <c r="BG186" s="43">
        <v>2</v>
      </c>
      <c r="BH186" s="43">
        <v>1</v>
      </c>
      <c r="BI186" s="43">
        <v>1</v>
      </c>
      <c r="BJ186" s="43">
        <v>1</v>
      </c>
      <c r="BK186" s="328">
        <v>1</v>
      </c>
      <c r="BL186" s="325">
        <f>IF(AND(All!$V186="P1",All!$AE186="RDP"),Ruler!E$6,IF(AND(All!$V186="P2",All!$AE186="RDP"),Ruler!E$7,IF(AND(All!$V186="P3",All!$AE186="RDP"),Ruler!E$8,IF(AND(All!$V186="P4",All!$AE186="RDP"),Ruler!E$9,IF(AND(All!$V186="P5",All!$AE186="RDP"),Ruler!E$10,IF(AND(All!$V186="P6",All!$AE186="RDP"),Ruler!E$11,IF(AND(All!$V186="P7",All!$AE186="RDP"),Ruler!E$12,IF(AND(All!$V186="P8",All!$AE186="RDP"),Ruler!E$13,IF(AND(All!$V186="P9",All!$AE186="RDP"),Ruler!E$14,IF(AND(All!$V186="P1",All!$AE186="RMS"),Ruler!E$6,IF(AND(All!$V186="P2",All!$AE186="RMS"),Ruler!E$15,IF(AND(All!$V186="P3",All!$AE186="RMS"),Ruler!E$16,IF(AND(All!$V186="P4",All!$AE186="RMS"),Ruler!E$17,IF(AND(All!$V186="P5",All!$AE186="RMS"),Ruler!E$18,IF(AND(All!$V186="P6",All!$AE186="RMS"),Ruler!E$19,IF(AND(All!$V186="P7",All!$AE186="RMS"),Ruler!E$20,IF(AND(All!$V186="P8",All!$AE186="RMS"),Ruler!E$21,IF(AND(All!$V186="P9",All!$AE186="RMS"),Ruler!E$22,IF(AND(All!$V186="P1",All!$AE186="RSS"),Ruler!E$6,IF(AND(All!$V186="P2",All!$AE186="RSS"),Ruler!E$23,IF(AND(All!$V186="P3",All!$AE186="RSS"),Ruler!E$24,IF(AND(All!$V186="P4",All!$AE186="RSS"),Ruler!E$25,IF(AND(All!$V186="P5",All!$AE186="RSS"),Ruler!E$26,IF(AND(All!$V186="P6",All!$AE186="RSS"),Ruler!E$27,IF(AND(All!$V186="P7",All!$AE186="RSS"),Ruler!E$28,IF(AND(All!$V186="P8",All!$AE186="RSS"),Ruler!E$29,IF(AND(All!$V186="P9",All!$AE186="RSS"),Ruler!E$30,0)))))))))))))))))))))))))))</f>
        <v>3</v>
      </c>
      <c r="BM186" s="325">
        <f>IF(AND(All!$V186="P1",All!$AE186="RDP"),Ruler!F$6,IF(AND(All!$V186="P2",All!$AE186="RDP"),Ruler!F$7,IF(AND(All!$V186="P3",All!$AE186="RDP"),Ruler!F$8,IF(AND(All!$V186="P4",All!$AE186="RDP"),Ruler!F$9,IF(AND(All!$V186="P5",All!$AE186="RDP"),Ruler!F$10,IF(AND(All!$V186="P6",All!$AE186="RDP"),Ruler!F$11,IF(AND(All!$V186="P7",All!$AE186="RDP"),Ruler!F$12,IF(AND(All!$V186="P8",All!$AE186="RDP"),Ruler!F$13,IF(AND(All!$V186="P9",All!$AE186="RDP"),Ruler!F$14,IF(AND(All!$V186="P1",All!$AE186="RMS"),Ruler!F$6,IF(AND(All!$V186="P2",All!$AE186="RMS"),Ruler!F$15,IF(AND(All!$V186="P3",All!$AE186="RMS"),Ruler!F$16,IF(AND(All!$V186="P4",All!$AE186="RMS"),Ruler!F$17,IF(AND(All!$V186="P5",All!$AE186="RMS"),Ruler!F$18,IF(AND(All!$V186="P6",All!$AE186="RMS"),Ruler!F$19,IF(AND(All!$V186="P7",All!$AE186="RMS"),Ruler!F$20,IF(AND(All!$V186="P8",All!$AE186="RMS"),Ruler!F$21,IF(AND(All!$V186="P9",All!$AE186="RMS"),Ruler!F$22,IF(AND(All!$V186="P1",All!$AE186="RSS"),Ruler!F$6,IF(AND(All!$V186="P2",All!$AE186="RSS"),Ruler!F$23,IF(AND(All!$V186="P3",All!$AE186="RSS"),Ruler!F$24,IF(AND(All!$V186="P4",All!$AE186="RSS"),Ruler!F$25,IF(AND(All!$V186="P5",All!$AE186="RSS"),Ruler!F$26,IF(AND(All!$V186="P6",All!$AE186="RSS"),Ruler!F$27,IF(AND(All!$V186="P7",All!$AE186="RSS"),Ruler!F$28,IF(AND(All!$V186="P8",All!$AE186="RSS"),Ruler!F$29,IF(AND(All!$V186="P9",All!$AE186="RSS"),Ruler!F$30,0)))))))))))))))))))))))))))</f>
        <v>3</v>
      </c>
      <c r="BN186" s="325">
        <f>IF(AND(All!$V186="P1",All!$AE186="RDP"),Ruler!G$6,IF(AND(All!$V186="P2",All!$AE186="RDP"),Ruler!G$7,IF(AND(All!$V186="P3",All!$AE186="RDP"),Ruler!G$8,IF(AND(All!$V186="P4",All!$AE186="RDP"),Ruler!G$9,IF(AND(All!$V186="P5",All!$AE186="RDP"),Ruler!G$10,IF(AND(All!$V186="P6",All!$AE186="RDP"),Ruler!G$11,IF(AND(All!$V186="P7",All!$AE186="RDP"),Ruler!G$12,IF(AND(All!$V186="P8",All!$AE186="RDP"),Ruler!G$13,IF(AND(All!$V186="P9",All!$AE186="RDP"),Ruler!G$14,IF(AND(All!$V186="P1",All!$AE186="RMS"),Ruler!G$6,IF(AND(All!$V186="P2",All!$AE186="RMS"),Ruler!G$15,IF(AND(All!$V186="P3",All!$AE186="RMS"),Ruler!G$16,IF(AND(All!$V186="P4",All!$AE186="RMS"),Ruler!G$17,IF(AND(All!$V186="P5",All!$AE186="RMS"),Ruler!G$18,IF(AND(All!$V186="P6",All!$AE186="RMS"),Ruler!G$19,IF(AND(All!$V186="P7",All!$AE186="RMS"),Ruler!G$20,IF(AND(All!$V186="P8",All!$AE186="RMS"),Ruler!G$21,IF(AND(All!$V186="P9",All!$AE186="RMS"),Ruler!G$22,IF(AND(All!$V186="P1",All!$AE186="RSS"),Ruler!G$6,IF(AND(All!$V186="P2",All!$AE186="RSS"),Ruler!G$23,IF(AND(All!$V186="P3",All!$AE186="RSS"),Ruler!G$24,IF(AND(All!$V186="P4",All!$AE186="RSS"),Ruler!G$25,IF(AND(All!$V186="P5",All!$AE186="RSS"),Ruler!G$26,IF(AND(All!$V186="P6",All!$AE186="RSS"),Ruler!G$27,IF(AND(All!$V186="P7",All!$AE186="RSS"),Ruler!G$28,IF(AND(All!$V186="P8",All!$AE186="RSS"),Ruler!G$29,IF(AND(All!$V186="P9",All!$AE186="RSS"),Ruler!G$30,0)))))))))))))))))))))))))))</f>
        <v>2</v>
      </c>
      <c r="BO186" s="325">
        <f>IF(AND(All!$V186="P1",All!$AE186="RDP"),Ruler!H$6,IF(AND(All!$V186="P2",All!$AE186="RDP"),Ruler!H$7,IF(AND(All!$V186="P3",All!$AE186="RDP"),Ruler!H$8,IF(AND(All!$V186="P4",All!$AE186="RDP"),Ruler!H$9,IF(AND(All!$V186="P5",All!$AE186="RDP"),Ruler!H$10,IF(AND(All!$V186="P6",All!$AE186="RDP"),Ruler!H$11,IF(AND(All!$V186="P7",All!$AE186="RDP"),Ruler!H$12,IF(AND(All!$V186="P8",All!$AE186="RDP"),Ruler!H$13,IF(AND(All!$V186="P9",All!$AE186="RDP"),Ruler!H$14,IF(AND(All!$V186="P1",All!$AE186="RMS"),Ruler!H$6,IF(AND(All!$V186="P2",All!$AE186="RMS"),Ruler!H$15,IF(AND(All!$V186="P3",All!$AE186="RMS"),Ruler!H$16,IF(AND(All!$V186="P4",All!$AE186="RMS"),Ruler!H$17,IF(AND(All!$V186="P5",All!$AE186="RMS"),Ruler!H$18,IF(AND(All!$V186="P6",All!$AE186="RMS"),Ruler!H$19,IF(AND(All!$V186="P7",All!$AE186="RMS"),Ruler!H$20,IF(AND(All!$V186="P8",All!$AE186="RMS"),Ruler!H$21,IF(AND(All!$V186="P9",All!$AE186="RMS"),Ruler!H$22,IF(AND(All!$V186="P1",All!$AE186="RSS"),Ruler!H$6,IF(AND(All!$V186="P2",All!$AE186="RSS"),Ruler!H$23,IF(AND(All!$V186="P3",All!$AE186="RSS"),Ruler!H$24,IF(AND(All!$V186="P4",All!$AE186="RSS"),Ruler!H$25,IF(AND(All!$V186="P5",All!$AE186="RSS"),Ruler!H$26,IF(AND(All!$V186="P6",All!$AE186="RSS"),Ruler!H$27,IF(AND(All!$V186="P7",All!$AE186="RSS"),Ruler!H$28,IF(AND(All!$V186="P8",All!$AE186="RSS"),Ruler!H$29,IF(AND(All!$V186="P9",All!$AE186="RSS"),Ruler!H$30,0)))))))))))))))))))))))))))</f>
        <v>3</v>
      </c>
      <c r="BP186" s="325">
        <f>IF(AND(All!$V186="P1",All!$AE186="RDP"),Ruler!I$6,IF(AND(All!$V186="P2",All!$AE186="RDP"),Ruler!I$7,IF(AND(All!$V186="P3",All!$AE186="RDP"),Ruler!I$8,IF(AND(All!$V186="P4",All!$AE186="RDP"),Ruler!I$9,IF(AND(All!$V186="P5",All!$AE186="RDP"),Ruler!I$10,IF(AND(All!$V186="P6",All!$AE186="RDP"),Ruler!I$11,IF(AND(All!$V186="P7",All!$AE186="RDP"),Ruler!I$12,IF(AND(All!$V186="P8",All!$AE186="RDP"),Ruler!I$13,IF(AND(All!$V186="P9",All!$AE186="RDP"),Ruler!I$14,IF(AND(All!$V186="P1",All!$AE186="RMS"),Ruler!I$6,IF(AND(All!$V186="P2",All!$AE186="RMS"),Ruler!I$15,IF(AND(All!$V186="P3",All!$AE186="RMS"),Ruler!I$16,IF(AND(All!$V186="P4",All!$AE186="RMS"),Ruler!I$17,IF(AND(All!$V186="P5",All!$AE186="RMS"),Ruler!I$18,IF(AND(All!$V186="P6",All!$AE186="RMS"),Ruler!I$19,IF(AND(All!$V186="P7",All!$AE186="RMS"),Ruler!I$20,IF(AND(All!$V186="P8",All!$AE186="RMS"),Ruler!I$21,IF(AND(All!$V186="P9",All!$AE186="RMS"),Ruler!I$22,IF(AND(All!$V186="P1",All!$AE186="RSS"),Ruler!I$6,IF(AND(All!$V186="P2",All!$AE186="RSS"),Ruler!I$23,IF(AND(All!$V186="P3",All!$AE186="RSS"),Ruler!I$24,IF(AND(All!$V186="P4",All!$AE186="RSS"),Ruler!I$25,IF(AND(All!$V186="P5",All!$AE186="RSS"),Ruler!I$26,IF(AND(All!$V186="P6",All!$AE186="RSS"),Ruler!I$27,IF(AND(All!$V186="P7",All!$AE186="RSS"),Ruler!I$28,IF(AND(All!$V186="P8",All!$AE186="RSS"),Ruler!I$29,IF(AND(All!$V186="P9",All!$AE186="RSS"),Ruler!I$30,0)))))))))))))))))))))))))))</f>
        <v>3</v>
      </c>
      <c r="BQ186" s="325">
        <f>IF(AND(All!$V186="P1",All!$AE186="RDP"),Ruler!J$6,IF(AND(All!$V186="P2",All!$AE186="RDP"),Ruler!J$7,IF(AND(All!$V186="P3",All!$AE186="RDP"),Ruler!J$8,IF(AND(All!$V186="P4",All!$AE186="RDP"),Ruler!J$9,IF(AND(All!$V186="P5",All!$AE186="RDP"),Ruler!J$10,IF(AND(All!$V186="P6",All!$AE186="RDP"),Ruler!J$11,IF(AND(All!$V186="P7",All!$AE186="RDP"),Ruler!J$12,IF(AND(All!$V186="P8",All!$AE186="RDP"),Ruler!J$13,IF(AND(All!$V186="P9",All!$AE186="RDP"),Ruler!J$14,IF(AND(All!$V186="P1",All!$AE186="RMS"),Ruler!J$6,IF(AND(All!$V186="P2",All!$AE186="RMS"),Ruler!J$15,IF(AND(All!$V186="P3",All!$AE186="RMS"),Ruler!J$16,IF(AND(All!$V186="P4",All!$AE186="RMS"),Ruler!J$17,IF(AND(All!$V186="P5",All!$AE186="RMS"),Ruler!J$18,IF(AND(All!$V186="P6",All!$AE186="RMS"),Ruler!J$19,IF(AND(All!$V186="P7",All!$AE186="RMS"),Ruler!J$20,IF(AND(All!$V186="P8",All!$AE186="RMS"),Ruler!J$21,IF(AND(All!$V186="P9",All!$AE186="RMS"),Ruler!J$22,IF(AND(All!$V186="P1",All!$AE186="RSS"),Ruler!J$6,IF(AND(All!$V186="P2",All!$AE186="RSS"),Ruler!J$23,IF(AND(All!$V186="P3",All!$AE186="RSS"),Ruler!J$24,IF(AND(All!$V186="P4",All!$AE186="RSS"),Ruler!J$25,IF(AND(All!$V186="P5",All!$AE186="RSS"),Ruler!J$26,IF(AND(All!$V186="P6",All!$AE186="RSS"),Ruler!J$27,IF(AND(All!$V186="P7",All!$AE186="RSS"),Ruler!J$28,IF(AND(All!$V186="P8",All!$AE186="RSS"),Ruler!J$29,IF(AND(All!$V186="P9",All!$AE186="RSS"),Ruler!J$30,0)))))))))))))))))))))))))))</f>
        <v>3</v>
      </c>
      <c r="BR186" s="325">
        <f>IF(AND(All!$V186="P1",All!$AE186="RDP"),Ruler!K$6,IF(AND(All!$V186="P2",All!$AE186="RDP"),Ruler!K$7,IF(AND(All!$V186="P3",All!$AE186="RDP"),Ruler!K$8,IF(AND(All!$V186="P4",All!$AE186="RDP"),Ruler!K$9,IF(AND(All!$V186="P5",All!$AE186="RDP"),Ruler!K$10,IF(AND(All!$V186="P6",All!$AE186="RDP"),Ruler!K$11,IF(AND(All!$V186="P7",All!$AE186="RDP"),Ruler!K$12,IF(AND(All!$V186="P8",All!$AE186="RDP"),Ruler!K$13,IF(AND(All!$V186="P9",All!$AE186="RDP"),Ruler!K$14,IF(AND(All!$V186="P1",All!$AE186="RMS"),Ruler!K$6,IF(AND(All!$V186="P2",All!$AE186="RMS"),Ruler!K$15,IF(AND(All!$V186="P3",All!$AE186="RMS"),Ruler!K$16,IF(AND(All!$V186="P4",All!$AE186="RMS"),Ruler!K$17,IF(AND(All!$V186="P5",All!$AE186="RMS"),Ruler!K$18,IF(AND(All!$V186="P6",All!$AE186="RMS"),Ruler!K$19,IF(AND(All!$V186="P7",All!$AE186="RMS"),Ruler!K$20,IF(AND(All!$V186="P8",All!$AE186="RMS"),Ruler!K$21,IF(AND(All!$V186="P9",All!$AE186="RMS"),Ruler!K$22,IF(AND(All!$V186="P1",All!$AE186="RSS"),Ruler!K$6,IF(AND(All!$V186="P2",All!$AE186="RSS"),Ruler!K$23,IF(AND(All!$V186="P3",All!$AE186="RSS"),Ruler!K$24,IF(AND(All!$V186="P4",All!$AE186="RSS"),Ruler!K$25,IF(AND(All!$V186="P5",All!$AE186="RSS"),Ruler!K$26,IF(AND(All!$V186="P6",All!$AE186="RSS"),Ruler!K$27,IF(AND(All!$V186="P7",All!$AE186="RSS"),Ruler!K$28,IF(AND(All!$V186="P8",All!$AE186="RSS"),Ruler!K$29,IF(AND(All!$V186="P9",All!$AE186="RSS"),Ruler!K$30,0)))))))))))))))))))))))))))</f>
        <v>3</v>
      </c>
      <c r="BS186" s="325">
        <f>IF(AND(All!$V186="P1",All!$AE186="RDP"),Ruler!L$6,IF(AND(All!$V186="P2",All!$AE186="RDP"),Ruler!L$7,IF(AND(All!$V186="P3",All!$AE186="RDP"),Ruler!L$8,IF(AND(All!$V186="P4",All!$AE186="RDP"),Ruler!L$9,IF(AND(All!$V186="P5",All!$AE186="RDP"),Ruler!L$10,IF(AND(All!$V186="P6",All!$AE186="RDP"),Ruler!L$11,IF(AND(All!$V186="P7",All!$AE186="RDP"),Ruler!L$12,IF(AND(All!$V186="P8",All!$AE186="RDP"),Ruler!L$13,IF(AND(All!$V186="P9",All!$AE186="RDP"),Ruler!L$14,IF(AND(All!$V186="P1",All!$AE186="RMS"),Ruler!L$6,IF(AND(All!$V186="P2",All!$AE186="RMS"),Ruler!L$15,IF(AND(All!$V186="P3",All!$AE186="RMS"),Ruler!L$16,IF(AND(All!$V186="P4",All!$AE186="RMS"),Ruler!L$17,IF(AND(All!$V186="P5",All!$AE186="RMS"),Ruler!L$18,IF(AND(All!$V186="P6",All!$AE186="RMS"),Ruler!L$19,IF(AND(All!$V186="P7",All!$AE186="RMS"),Ruler!L$20,IF(AND(All!$V186="P8",All!$AE186="RMS"),Ruler!L$21,IF(AND(All!$V186="P9",All!$AE186="RMS"),Ruler!L$22,IF(AND(All!$V186="P1",All!$AE186="RSS"),Ruler!L$6,IF(AND(All!$V186="P2",All!$AE186="RSS"),Ruler!L$23,IF(AND(All!$V186="P3",All!$AE186="RSS"),Ruler!L$24,IF(AND(All!$V186="P4",All!$AE186="RSS"),Ruler!L$25,IF(AND(All!$V186="P5",All!$AE186="RSS"),Ruler!L$26,IF(AND(All!$V186="P6",All!$AE186="RSS"),Ruler!L$27,IF(AND(All!$V186="P7",All!$AE186="RSS"),Ruler!L$28,IF(AND(All!$V186="P8",All!$AE186="RSS"),Ruler!L$29,IF(AND(All!$V186="P9",All!$AE186="RSS"),Ruler!L$30,0)))))))))))))))))))))))))))</f>
        <v>2</v>
      </c>
      <c r="BT186" s="325">
        <f>IF(AND(All!$V186="P1",All!$AE186="RDP"),Ruler!M$6,IF(AND(All!$V186="P2",All!$AE186="RDP"),Ruler!M$7,IF(AND(All!$V186="P3",All!$AE186="RDP"),Ruler!M$8,IF(AND(All!$V186="P4",All!$AE186="RDP"),Ruler!M$9,IF(AND(All!$V186="P5",All!$AE186="RDP"),Ruler!M$10,IF(AND(All!$V186="P6",All!$AE186="RDP"),Ruler!M$11,IF(AND(All!$V186="P7",All!$AE186="RDP"),Ruler!M$12,IF(AND(All!$V186="P8",All!$AE186="RDP"),Ruler!M$13,IF(AND(All!$V186="P9",All!$AE186="RDP"),Ruler!M$14,IF(AND(All!$V186="P1",All!$AE186="RMS"),Ruler!M$6,IF(AND(All!$V186="P2",All!$AE186="RMS"),Ruler!M$15,IF(AND(All!$V186="P3",All!$AE186="RMS"),Ruler!M$16,IF(AND(All!$V186="P4",All!$AE186="RMS"),Ruler!M$17,IF(AND(All!$V186="P5",All!$AE186="RMS"),Ruler!M$18,IF(AND(All!$V186="P6",All!$AE186="RMS"),Ruler!M$19,IF(AND(All!$V186="P7",All!$AE186="RMS"),Ruler!M$20,IF(AND(All!$V186="P8",All!$AE186="RMS"),Ruler!M$21,IF(AND(All!$V186="P9",All!$AE186="RMS"),Ruler!M$22,IF(AND(All!$V186="P1",All!$AE186="RSS"),Ruler!M$6,IF(AND(All!$V186="P2",All!$AE186="RSS"),Ruler!M$23,IF(AND(All!$V186="P3",All!$AE186="RSS"),Ruler!M$24,IF(AND(All!$V186="P4",All!$AE186="RSS"),Ruler!M$25,IF(AND(All!$V186="P5",All!$AE186="RSS"),Ruler!M$26,IF(AND(All!$V186="P6",All!$AE186="RSS"),Ruler!M$27,IF(AND(All!$V186="P7",All!$AE186="RSS"),Ruler!M$28,IF(AND(All!$V186="P8",All!$AE186="RSS"),Ruler!M$29,IF(AND(All!$V186="P9",All!$AE186="RSS"),Ruler!M$30,0)))))))))))))))))))))))))))</f>
        <v>3</v>
      </c>
      <c r="BU186" s="325">
        <f>IF(AND(All!$V186="P1",All!$AE186="RDP"),Ruler!N$6,IF(AND(All!$V186="P2",All!$AE186="RDP"),Ruler!N$7,IF(AND(All!$V186="P3",All!$AE186="RDP"),Ruler!N$8,IF(AND(All!$V186="P4",All!$AE186="RDP"),Ruler!N$9,IF(AND(All!$V186="P5",All!$AE186="RDP"),Ruler!N$10,IF(AND(All!$V186="P6",All!$AE186="RDP"),Ruler!N$11,IF(AND(All!$V186="P7",All!$AE186="RDP"),Ruler!N$12,IF(AND(All!$V186="P8",All!$AE186="RDP"),Ruler!N$13,IF(AND(All!$V186="P9",All!$AE186="RDP"),Ruler!N$14,IF(AND(All!$V186="P1",All!$AE186="RMS"),Ruler!N$6,IF(AND(All!$V186="P2",All!$AE186="RMS"),Ruler!N$15,IF(AND(All!$V186="P3",All!$AE186="RMS"),Ruler!N$16,IF(AND(All!$V186="P4",All!$AE186="RMS"),Ruler!N$17,IF(AND(All!$V186="P5",All!$AE186="RMS"),Ruler!N$18,IF(AND(All!$V186="P6",All!$AE186="RMS"),Ruler!N$19,IF(AND(All!$V186="P7",All!$AE186="RMS"),Ruler!N$20,IF(AND(All!$V186="P8",All!$AE186="RMS"),Ruler!N$21,IF(AND(All!$V186="P9",All!$AE186="RMS"),Ruler!N$22,IF(AND(All!$V186="P1",All!$AE186="RSS"),Ruler!N$6,IF(AND(All!$V186="P2",All!$AE186="RSS"),Ruler!N$23,IF(AND(All!$V186="P3",All!$AE186="RSS"),Ruler!N$24,IF(AND(All!$V186="P4",All!$AE186="RSS"),Ruler!N$25,IF(AND(All!$V186="P5",All!$AE186="RSS"),Ruler!N$26,IF(AND(All!$V186="P6",All!$AE186="RSS"),Ruler!N$27,IF(AND(All!$V186="P7",All!$AE186="RSS"),Ruler!N$28,IF(AND(All!$V186="P8",All!$AE186="RSS"),Ruler!N$29,IF(AND(All!$V186="P9",All!$AE186="RSS"),Ruler!N$30,0)))))))))))))))))))))))))))</f>
        <v>1</v>
      </c>
      <c r="BV186" s="325">
        <f>IF(AND(All!$V186="P1",All!$AE186="RDP"),Ruler!O$6,IF(AND(All!$V186="P2",All!$AE186="RDP"),Ruler!O$7,IF(AND(All!$V186="P3",All!$AE186="RDP"),Ruler!O$8,IF(AND(All!$V186="P4",All!$AE186="RDP"),Ruler!O$9,IF(AND(All!$V186="P5",All!$AE186="RDP"),Ruler!O$10,IF(AND(All!$V186="P6",All!$AE186="RDP"),Ruler!O$11,IF(AND(All!$V186="P7",All!$AE186="RDP"),Ruler!O$12,IF(AND(All!$V186="P8",All!$AE186="RDP"),Ruler!O$13,IF(AND(All!$V186="P9",All!$AE186="RDP"),Ruler!O$14,IF(AND(All!$V186="P1",All!$AE186="RMS"),Ruler!O$6,IF(AND(All!$V186="P2",All!$AE186="RMS"),Ruler!O$15,IF(AND(All!$V186="P3",All!$AE186="RMS"),Ruler!O$16,IF(AND(All!$V186="P4",All!$AE186="RMS"),Ruler!O$17,IF(AND(All!$V186="P5",All!$AE186="RMS"),Ruler!O$18,IF(AND(All!$V186="P6",All!$AE186="RMS"),Ruler!O$19,IF(AND(All!$V186="P7",All!$AE186="RMS"),Ruler!O$20,IF(AND(All!$V186="P8",All!$AE186="RMS"),Ruler!O$21,IF(AND(All!$V186="P9",All!$AE186="RMS"),Ruler!O$22,IF(AND(All!$V186="P1",All!$AE186="RSS"),Ruler!O$6,IF(AND(All!$V186="P2",All!$AE186="RSS"),Ruler!O$23,IF(AND(All!$V186="P3",All!$AE186="RSS"),Ruler!O$24,IF(AND(All!$V186="P4",All!$AE186="RSS"),Ruler!O$25,IF(AND(All!$V186="P5",All!$AE186="RSS"),Ruler!O$26,IF(AND(All!$V186="P6",All!$AE186="RSS"),Ruler!O$27,IF(AND(All!$V186="P7",All!$AE186="RSS"),Ruler!O$28,IF(AND(All!$V186="P8",All!$AE186="RSS"),Ruler!O$29,IF(AND(All!$V186="P9",All!$AE186="RSS"),Ruler!O$30,0)))))))))))))))))))))))))))</f>
        <v>3</v>
      </c>
      <c r="BW186" s="325">
        <f>IF(AND(All!$V186="P1",All!$AE186="RDP"),Ruler!P$6,IF(AND(All!$V186="P2",All!$AE186="RDP"),Ruler!P$7,IF(AND(All!$V186="P3",All!$AE186="RDP"),Ruler!P$8,IF(AND(All!$V186="P4",All!$AE186="RDP"),Ruler!P$9,IF(AND(All!$V186="P5",All!$AE186="RDP"),Ruler!P$10,IF(AND(All!$V186="P6",All!$AE186="RDP"),Ruler!P$11,IF(AND(All!$V186="P7",All!$AE186="RDP"),Ruler!P$12,IF(AND(All!$V186="P8",All!$AE186="RDP"),Ruler!P$13,IF(AND(All!$V186="P9",All!$AE186="RDP"),Ruler!P$14,IF(AND(All!$V186="P1",All!$AE186="RMS"),Ruler!P$6,IF(AND(All!$V186="P2",All!$AE186="RMS"),Ruler!P$15,IF(AND(All!$V186="P3",All!$AE186="RMS"),Ruler!P$16,IF(AND(All!$V186="P4",All!$AE186="RMS"),Ruler!P$17,IF(AND(All!$V186="P5",All!$AE186="RMS"),Ruler!P$18,IF(AND(All!$V186="P6",All!$AE186="RMS"),Ruler!P$19,IF(AND(All!$V186="P7",All!$AE186="RMS"),Ruler!P$20,IF(AND(All!$V186="P8",All!$AE186="RMS"),Ruler!P$21,IF(AND(All!$V186="P9",All!$AE186="RMS"),Ruler!P$22,IF(AND(All!$V186="P1",All!$AE186="RSS"),Ruler!P$6,IF(AND(All!$V186="P2",All!$AE186="RSS"),Ruler!P$23,IF(AND(All!$V186="P3",All!$AE186="RSS"),Ruler!P$24,IF(AND(All!$V186="P4",All!$AE186="RSS"),Ruler!P$25,IF(AND(All!$V186="P5",All!$AE186="RSS"),Ruler!P$26,IF(AND(All!$V186="P6",All!$AE186="RSS"),Ruler!P$27,IF(AND(All!$V186="P7",All!$AE186="RSS"),Ruler!P$28,IF(AND(All!$V186="P8",All!$AE186="RSS"),Ruler!P$29,IF(AND(All!$V186="P9",All!$AE186="RSS"),Ruler!P$30,0)))))))))))))))))))))))))))</f>
        <v>2</v>
      </c>
      <c r="BX186" s="325">
        <f>IF(AND(All!$V186="P1",All!$AE186="RDP"),Ruler!Q$6,IF(AND(All!$V186="P2",All!$AE186="RDP"),Ruler!Q$7,IF(AND(All!$V186="P3",All!$AE186="RDP"),Ruler!Q$8,IF(AND(All!$V186="P4",All!$AE186="RDP"),Ruler!Q$9,IF(AND(All!$V186="P5",All!$AE186="RDP"),Ruler!Q$10,IF(AND(All!$V186="P6",All!$AE186="RDP"),Ruler!Q$11,IF(AND(All!$V186="P7",All!$AE186="RDP"),Ruler!Q$12,IF(AND(All!$V186="P8",All!$AE186="RDP"),Ruler!Q$13,IF(AND(All!$V186="P9",All!$AE186="RDP"),Ruler!Q$14,IF(AND(All!$V186="P1",All!$AE186="RMS"),Ruler!Q$6,IF(AND(All!$V186="P2",All!$AE186="RMS"),Ruler!Q$15,IF(AND(All!$V186="P3",All!$AE186="RMS"),Ruler!Q$16,IF(AND(All!$V186="P4",All!$AE186="RMS"),Ruler!Q$17,IF(AND(All!$V186="P5",All!$AE186="RMS"),Ruler!Q$18,IF(AND(All!$V186="P6",All!$AE186="RMS"),Ruler!Q$19,IF(AND(All!$V186="P7",All!$AE186="RMS"),Ruler!Q$20,IF(AND(All!$V186="P8",All!$AE186="RMS"),Ruler!Q$21,IF(AND(All!$V186="P9",All!$AE186="RMS"),Ruler!Q$22,IF(AND(All!$V186="P1",All!$AE186="RSS"),Ruler!Q$6,IF(AND(All!$V186="P2",All!$AE186="RSS"),Ruler!Q$23,IF(AND(All!$V186="P3",All!$AE186="RSS"),Ruler!Q$24,IF(AND(All!$V186="P4",All!$AE186="RSS"),Ruler!Q$25,IF(AND(All!$V186="P5",All!$AE186="RSS"),Ruler!Q$26,IF(AND(All!$V186="P6",All!$AE186="RSS"),Ruler!Q$27,IF(AND(All!$V186="P7",All!$AE186="RSS"),Ruler!Q$28,IF(AND(All!$V186="P8",All!$AE186="RSS"),Ruler!Q$29,IF(AND(All!$V186="P9",All!$AE186="RSS"),Ruler!Q$30,0)))))))))))))))))))))))))))</f>
        <v>3</v>
      </c>
      <c r="BY186" s="325">
        <f>IF(AND(All!$V186="P1",All!$AE186="RDP"),Ruler!R$6,IF(AND(All!$V186="P2",All!$AE186="RDP"),Ruler!R$7,IF(AND(All!$V186="P3",All!$AE186="RDP"),Ruler!R$8,IF(AND(All!$V186="P4",All!$AE186="RDP"),Ruler!R$9,IF(AND(All!$V186="P5",All!$AE186="RDP"),Ruler!R$10,IF(AND(All!$V186="P6",All!$AE186="RDP"),Ruler!R$11,IF(AND(All!$V186="P7",All!$AE186="RDP"),Ruler!R$12,IF(AND(All!$V186="P8",All!$AE186="RDP"),Ruler!R$13,IF(AND(All!$V186="P9",All!$AE186="RDP"),Ruler!R$14,IF(AND(All!$V186="P1",All!$AE186="RMS"),Ruler!R$6,IF(AND(All!$V186="P2",All!$AE186="RMS"),Ruler!R$15,IF(AND(All!$V186="P3",All!$AE186="RMS"),Ruler!R$16,IF(AND(All!$V186="P4",All!$AE186="RMS"),Ruler!R$17,IF(AND(All!$V186="P5",All!$AE186="RMS"),Ruler!R$18,IF(AND(All!$V186="P6",All!$AE186="RMS"),Ruler!R$19,IF(AND(All!$V186="P7",All!$AE186="RMS"),Ruler!R$20,IF(AND(All!$V186="P8",All!$AE186="RMS"),Ruler!R$21,IF(AND(All!$V186="P9",All!$AE186="RMS"),Ruler!R$22,IF(AND(All!$V186="P1",All!$AE186="RSS"),Ruler!R$6,IF(AND(All!$V186="P2",All!$AE186="RSS"),Ruler!R$23,IF(AND(All!$V186="P3",All!$AE186="RSS"),Ruler!R$24,IF(AND(All!$V186="P4",All!$AE186="RSS"),Ruler!R$25,IF(AND(All!$V186="P5",All!$AE186="RSS"),Ruler!R$26,IF(AND(All!$V186="P6",All!$AE186="RSS"),Ruler!R$27,IF(AND(All!$V186="P7",All!$AE186="RSS"),Ruler!R$28,IF(AND(All!$V186="P8",All!$AE186="RSS"),Ruler!R$29,IF(AND(All!$V186="P9",All!$AE186="RSS"),Ruler!R$30,0)))))))))))))))))))))))))))</f>
        <v>2</v>
      </c>
      <c r="BZ186" s="325">
        <f>IF(AND(All!$V186="P1",All!$AE186="RDP"),Ruler!S$6,IF(AND(All!$V186="P2",All!$AE186="RDP"),Ruler!S$7,IF(AND(All!$V186="P3",All!$AE186="RDP"),Ruler!S$8,IF(AND(All!$V186="P4",All!$AE186="RDP"),Ruler!S$9,IF(AND(All!$V186="P5",All!$AE186="RDP"),Ruler!S$10,IF(AND(All!$V186="P6",All!$AE186="RDP"),Ruler!S$11,IF(AND(All!$V186="P7",All!$AE186="RDP"),Ruler!S$12,IF(AND(All!$V186="P8",All!$AE186="RDP"),Ruler!S$13,IF(AND(All!$V186="P9",All!$AE186="RDP"),Ruler!S$14,IF(AND(All!$V186="P1",All!$AE186="RMS"),Ruler!S$6,IF(AND(All!$V186="P2",All!$AE186="RMS"),Ruler!S$15,IF(AND(All!$V186="P3",All!$AE186="RMS"),Ruler!S$16,IF(AND(All!$V186="P4",All!$AE186="RMS"),Ruler!S$17,IF(AND(All!$V186="P5",All!$AE186="RMS"),Ruler!S$18,IF(AND(All!$V186="P6",All!$AE186="RMS"),Ruler!S$19,IF(AND(All!$V186="P7",All!$AE186="RMS"),Ruler!S$20,IF(AND(All!$V186="P8",All!$AE186="RMS"),Ruler!S$21,IF(AND(All!$V186="P9",All!$AE186="RMS"),Ruler!S$22,IF(AND(All!$V186="P1",All!$AE186="RSS"),Ruler!S$6,IF(AND(All!$V186="P2",All!$AE186="RSS"),Ruler!S$23,IF(AND(All!$V186="P3",All!$AE186="RSS"),Ruler!S$24,IF(AND(All!$V186="P4",All!$AE186="RSS"),Ruler!S$25,IF(AND(All!$V186="P5",All!$AE186="RSS"),Ruler!S$26,IF(AND(All!$V186="P6",All!$AE186="RSS"),Ruler!S$27,IF(AND(All!$V186="P7",All!$AE186="RSS"),Ruler!S$28,IF(AND(All!$V186="P8",All!$AE186="RSS"),Ruler!S$29,IF(AND(All!$V186="P9",All!$AE186="RSS"),Ruler!S$30,0)))))))))))))))))))))))))))</f>
        <v>2</v>
      </c>
      <c r="CA186" s="325">
        <f>IF(AND(All!$V186="P1",All!$AE186="RDP"),Ruler!T$6,IF(AND(All!$V186="P2",All!$AE186="RDP"),Ruler!T$7,IF(AND(All!$V186="P3",All!$AE186="RDP"),Ruler!T$8,IF(AND(All!$V186="P4",All!$AE186="RDP"),Ruler!T$9,IF(AND(All!$V186="P5",All!$AE186="RDP"),Ruler!T$10,IF(AND(All!$V186="P6",All!$AE186="RDP"),Ruler!T$11,IF(AND(All!$V186="P7",All!$AE186="RDP"),Ruler!T$12,IF(AND(All!$V186="P8",All!$AE186="RDP"),Ruler!T$13,IF(AND(All!$V186="P9",All!$AE186="RDP"),Ruler!T$14,IF(AND(All!$V186="P1",All!$AE186="RMS"),Ruler!T$6,IF(AND(All!$V186="P2",All!$AE186="RMS"),Ruler!T$15,IF(AND(All!$V186="P3",All!$AE186="RMS"),Ruler!T$16,IF(AND(All!$V186="P4",All!$AE186="RMS"),Ruler!T$17,IF(AND(All!$V186="P5",All!$AE186="RMS"),Ruler!T$18,IF(AND(All!$V186="P6",All!$AE186="RMS"),Ruler!T$19,IF(AND(All!$V186="P7",All!$AE186="RMS"),Ruler!T$20,IF(AND(All!$V186="P8",All!$AE186="RMS"),Ruler!T$21,IF(AND(All!$V186="P9",All!$AE186="RMS"),Ruler!T$22,IF(AND(All!$V186="P1",All!$AE186="RSS"),Ruler!T$6,IF(AND(All!$V186="P2",All!$AE186="RSS"),Ruler!T$23,IF(AND(All!$V186="P3",All!$AE186="RSS"),Ruler!T$24,IF(AND(All!$V186="P4",All!$AE186="RSS"),Ruler!T$25,IF(AND(All!$V186="P5",All!$AE186="RSS"),Ruler!T$26,IF(AND(All!$V186="P6",All!$AE186="RSS"),Ruler!T$27,IF(AND(All!$V186="P7",All!$AE186="RSS"),Ruler!T$28,IF(AND(All!$V186="P8",All!$AE186="RSS"),Ruler!T$29,IF(AND(All!$V186="P9",All!$AE186="RSS"),Ruler!T$30,0)))))))))))))))))))))))))))</f>
        <v>2</v>
      </c>
      <c r="CB186" s="325">
        <f>IF(AND(All!$V186="P1",All!$AE186="RDP"),Ruler!U$6,IF(AND(All!$V186="P2",All!$AE186="RDP"),Ruler!U$7,IF(AND(All!$V186="P3",All!$AE186="RDP"),Ruler!U$8,IF(AND(All!$V186="P4",All!$AE186="RDP"),Ruler!U$9,IF(AND(All!$V186="P5",All!$AE186="RDP"),Ruler!U$10,IF(AND(All!$V186="P6",All!$AE186="RDP"),Ruler!U$11,IF(AND(All!$V186="P7",All!$AE186="RDP"),Ruler!U$12,IF(AND(All!$V186="P8",All!$AE186="RDP"),Ruler!U$13,IF(AND(All!$V186="P9",All!$AE186="RDP"),Ruler!U$14,IF(AND(All!$V186="P1",All!$AE186="RMS"),Ruler!U$6,IF(AND(All!$V186="P2",All!$AE186="RMS"),Ruler!U$15,IF(AND(All!$V186="P3",All!$AE186="RMS"),Ruler!U$16,IF(AND(All!$V186="P4",All!$AE186="RMS"),Ruler!U$17,IF(AND(All!$V186="P5",All!$AE186="RMS"),Ruler!U$18,IF(AND(All!$V186="P6",All!$AE186="RMS"),Ruler!U$19,IF(AND(All!$V186="P7",All!$AE186="RMS"),Ruler!U$20,IF(AND(All!$V186="P8",All!$AE186="RMS"),Ruler!U$21,IF(AND(All!$V186="P9",All!$AE186="RMS"),Ruler!U$22,IF(AND(All!$V186="P1",All!$AE186="RSS"),Ruler!U$6,IF(AND(All!$V186="P2",All!$AE186="RSS"),Ruler!U$23,IF(AND(All!$V186="P3",All!$AE186="RSS"),Ruler!U$24,IF(AND(All!$V186="P4",All!$AE186="RSS"),Ruler!U$25,IF(AND(All!$V186="P5",All!$AE186="RSS"),Ruler!U$26,IF(AND(All!$V186="P6",All!$AE186="RSS"),Ruler!U$27,IF(AND(All!$V186="P7",All!$AE186="RSS"),Ruler!U$28,IF(AND(All!$V186="P8",All!$AE186="RSS"),Ruler!U$29,IF(AND(All!$V186="P9",All!$AE186="RSS"),Ruler!U$30,0)))))))))))))))))))))))))))</f>
        <v>2</v>
      </c>
      <c r="CC186" s="325">
        <f>IF(AND(All!$V186="P1",All!$AE186="RDP"),Ruler!V$6,IF(AND(All!$V186="P2",All!$AE186="RDP"),Ruler!V$7,IF(AND(All!$V186="P3",All!$AE186="RDP"),Ruler!V$8,IF(AND(All!$V186="P4",All!$AE186="RDP"),Ruler!V$9,IF(AND(All!$V186="P5",All!$AE186="RDP"),Ruler!V$10,IF(AND(All!$V186="P6",All!$AE186="RDP"),Ruler!V$11,IF(AND(All!$V186="P7",All!$AE186="RDP"),Ruler!V$12,IF(AND(All!$V186="P8",All!$AE186="RDP"),Ruler!V$13,IF(AND(All!$V186="P9",All!$AE186="RDP"),Ruler!V$14,IF(AND(All!$V186="P1",All!$AE186="RMS"),Ruler!V$6,IF(AND(All!$V186="P2",All!$AE186="RMS"),Ruler!V$15,IF(AND(All!$V186="P3",All!$AE186="RMS"),Ruler!V$16,IF(AND(All!$V186="P4",All!$AE186="RMS"),Ruler!V$17,IF(AND(All!$V186="P5",All!$AE186="RMS"),Ruler!V$18,IF(AND(All!$V186="P6",All!$AE186="RMS"),Ruler!V$19,IF(AND(All!$V186="P7",All!$AE186="RMS"),Ruler!V$20,IF(AND(All!$V186="P8",All!$AE186="RMS"),Ruler!V$21,IF(AND(All!$V186="P9",All!$AE186="RMS"),Ruler!V$22,IF(AND(All!$V186="P1",All!$AE186="RSS"),Ruler!V$6,IF(AND(All!$V186="P2",All!$AE186="RSS"),Ruler!V$23,IF(AND(All!$V186="P3",All!$AE186="RSS"),Ruler!V$24,IF(AND(All!$V186="P4",All!$AE186="RSS"),Ruler!V$25,IF(AND(All!$V186="P5",All!$AE186="RSS"),Ruler!V$26,IF(AND(All!$V186="P6",All!$AE186="RSS"),Ruler!V$27,IF(AND(All!$V186="P7",All!$AE186="RSS"),Ruler!V$28,IF(AND(All!$V186="P8",All!$AE186="RSS"),Ruler!V$29,IF(AND(All!$V186="P9",All!$AE186="RSS"),Ruler!V$30,0)))))))))))))))))))))))))))</f>
        <v>2</v>
      </c>
      <c r="CD186" s="325">
        <f>IF(AND(All!$V186="P1",All!$AE186="RDP"),Ruler!W$6,IF(AND(All!$V186="P2",All!$AE186="RDP"),Ruler!W$7,IF(AND(All!$V186="P3",All!$AE186="RDP"),Ruler!W$8,IF(AND(All!$V186="P4",All!$AE186="RDP"),Ruler!W$9,IF(AND(All!$V186="P5",All!$AE186="RDP"),Ruler!W$10,IF(AND(All!$V186="P6",All!$AE186="RDP"),Ruler!W$11,IF(AND(All!$V186="P7",All!$AE186="RDP"),Ruler!W$12,IF(AND(All!$V186="P8",All!$AE186="RDP"),Ruler!W$13,IF(AND(All!$V186="P9",All!$AE186="RDP"),Ruler!W$14,IF(AND(All!$V186="P1",All!$AE186="RMS"),Ruler!W$6,IF(AND(All!$V186="P2",All!$AE186="RMS"),Ruler!W$15,IF(AND(All!$V186="P3",All!$AE186="RMS"),Ruler!W$16,IF(AND(All!$V186="P4",All!$AE186="RMS"),Ruler!W$17,IF(AND(All!$V186="P5",All!$AE186="RMS"),Ruler!W$18,IF(AND(All!$V186="P6",All!$AE186="RMS"),Ruler!W$19,IF(AND(All!$V186="P7",All!$AE186="RMS"),Ruler!W$20,IF(AND(All!$V186="P8",All!$AE186="RMS"),Ruler!W$21,IF(AND(All!$V186="P9",All!$AE186="RMS"),Ruler!W$22,IF(AND(All!$V186="P1",All!$AE186="RSS"),Ruler!W$6,IF(AND(All!$V186="P2",All!$AE186="RSS"),Ruler!W$23,IF(AND(All!$V186="P3",All!$AE186="RSS"),Ruler!W$24,IF(AND(All!$V186="P4",All!$AE186="RSS"),Ruler!W$25,IF(AND(All!$V186="P5",All!$AE186="RSS"),Ruler!W$26,IF(AND(All!$V186="P6",All!$AE186="RSS"),Ruler!W$27,IF(AND(All!$V186="P7",All!$AE186="RSS"),Ruler!W$28,IF(AND(All!$V186="P8",All!$AE186="RSS"),Ruler!W$29,IF(AND(All!$V186="P9",All!$AE186="RSS"),Ruler!W$30,0)))))))))))))))))))))))))))</f>
        <v>2</v>
      </c>
      <c r="CE186" s="325">
        <f>IF(AND(All!$V186="P1",All!$AE186="RDP"),Ruler!X$6,IF(AND(All!$V186="P2",All!$AE186="RDP"),Ruler!X$7,IF(AND(All!$V186="P3",All!$AE186="RDP"),Ruler!X$8,IF(AND(All!$V186="P4",All!$AE186="RDP"),Ruler!X$9,IF(AND(All!$V186="P5",All!$AE186="RDP"),Ruler!X$10,IF(AND(All!$V186="P6",All!$AE186="RDP"),Ruler!X$11,IF(AND(All!$V186="P7",All!$AE186="RDP"),Ruler!X$12,IF(AND(All!$V186="P8",All!$AE186="RDP"),Ruler!X$13,IF(AND(All!$V186="P9",All!$AE186="RDP"),Ruler!X$14,IF(AND(All!$V186="P1",All!$AE186="RMS"),Ruler!X$6,IF(AND(All!$V186="P2",All!$AE186="RMS"),Ruler!X$15,IF(AND(All!$V186="P3",All!$AE186="RMS"),Ruler!X$16,IF(AND(All!$V186="P4",All!$AE186="RMS"),Ruler!X$17,IF(AND(All!$V186="P5",All!$AE186="RMS"),Ruler!X$18,IF(AND(All!$V186="P6",All!$AE186="RMS"),Ruler!X$19,IF(AND(All!$V186="P7",All!$AE186="RMS"),Ruler!X$20,IF(AND(All!$V186="P8",All!$AE186="RMS"),Ruler!X$21,IF(AND(All!$V186="P9",All!$AE186="RMS"),Ruler!X$22,IF(AND(All!$V186="P1",All!$AE186="RSS"),Ruler!X$6,IF(AND(All!$V186="P2",All!$AE186="RSS"),Ruler!X$23,IF(AND(All!$V186="P3",All!$AE186="RSS"),Ruler!X$24,IF(AND(All!$V186="P4",All!$AE186="RSS"),Ruler!X$25,IF(AND(All!$V186="P5",All!$AE186="RSS"),Ruler!X$26,IF(AND(All!$V186="P6",All!$AE186="RSS"),Ruler!X$27,IF(AND(All!$V186="P7",All!$AE186="RSS"),Ruler!X$28,IF(AND(All!$V186="P8",All!$AE186="RSS"),Ruler!X$29,IF(AND(All!$V186="P9",All!$AE186="RSS"),Ruler!X$30,0)))))))))))))))))))))))))))</f>
        <v>2</v>
      </c>
      <c r="CF186" s="325">
        <f>IF(AND(All!$V186="P1",All!$AE186="RDP"),Ruler!Y$6,IF(AND(All!$V186="P2",All!$AE186="RDP"),Ruler!Y$7,IF(AND(All!$V186="P3",All!$AE186="RDP"),Ruler!Y$8,IF(AND(All!$V186="P4",All!$AE186="RDP"),Ruler!Y$9,IF(AND(All!$V186="P5",All!$AE186="RDP"),Ruler!Y$10,IF(AND(All!$V186="P6",All!$AE186="RDP"),Ruler!Y$11,IF(AND(All!$V186="P7",All!$AE186="RDP"),Ruler!Y$12,IF(AND(All!$V186="P8",All!$AE186="RDP"),Ruler!Y$13,IF(AND(All!$V186="P9",All!$AE186="RDP"),Ruler!Y$14,IF(AND(All!$V186="P1",All!$AE186="RMS"),Ruler!Y$6,IF(AND(All!$V186="P2",All!$AE186="RMS"),Ruler!Y$15,IF(AND(All!$V186="P3",All!$AE186="RMS"),Ruler!Y$16,IF(AND(All!$V186="P4",All!$AE186="RMS"),Ruler!Y$17,IF(AND(All!$V186="P5",All!$AE186="RMS"),Ruler!Y$18,IF(AND(All!$V186="P6",All!$AE186="RMS"),Ruler!Y$19,IF(AND(All!$V186="P7",All!$AE186="RMS"),Ruler!Y$20,IF(AND(All!$V186="P8",All!$AE186="RMS"),Ruler!Y$21,IF(AND(All!$V186="P9",All!$AE186="RMS"),Ruler!Y$22,IF(AND(All!$V186="P1",All!$AE186="RSS"),Ruler!Y$6,IF(AND(All!$V186="P2",All!$AE186="RSS"),Ruler!Y$23,IF(AND(All!$V186="P3",All!$AE186="RSS"),Ruler!Y$24,IF(AND(All!$V186="P4",All!$AE186="RSS"),Ruler!Y$25,IF(AND(All!$V186="P5",All!$AE186="RSS"),Ruler!Y$26,IF(AND(All!$V186="P6",All!$AE186="RSS"),Ruler!Y$27,IF(AND(All!$V186="P7",All!$AE186="RSS"),Ruler!Y$28,IF(AND(All!$V186="P8",All!$AE186="RSS"),Ruler!Y$29,IF(AND(All!$V186="P9",All!$AE186="RSS"),Ruler!Y$30,0)))))))))))))))))))))))))))</f>
        <v>1</v>
      </c>
      <c r="CG186" s="325">
        <f>IF(AND(All!$V186="P1",All!$AE186="RDP"),Ruler!Z$6,IF(AND(All!$V186="P2",All!$AE186="RDP"),Ruler!Z$7,IF(AND(All!$V186="P3",All!$AE186="RDP"),Ruler!Z$8,IF(AND(All!$V186="P4",All!$AE186="RDP"),Ruler!Z$9,IF(AND(All!$V186="P5",All!$AE186="RDP"),Ruler!Z$10,IF(AND(All!$V186="P6",All!$AE186="RDP"),Ruler!Z$11,IF(AND(All!$V186="P7",All!$AE186="RDP"),Ruler!Z$12,IF(AND(All!$V186="P8",All!$AE186="RDP"),Ruler!Z$13,IF(AND(All!$V186="P9",All!$AE186="RDP"),Ruler!Z$14,IF(AND(All!$V186="P1",All!$AE186="RMS"),Ruler!Z$6,IF(AND(All!$V186="P2",All!$AE186="RMS"),Ruler!Z$15,IF(AND(All!$V186="P3",All!$AE186="RMS"),Ruler!Z$16,IF(AND(All!$V186="P4",All!$AE186="RMS"),Ruler!Z$17,IF(AND(All!$V186="P5",All!$AE186="RMS"),Ruler!Z$18,IF(AND(All!$V186="P6",All!$AE186="RMS"),Ruler!Z$19,IF(AND(All!$V186="P7",All!$AE186="RMS"),Ruler!Z$20,IF(AND(All!$V186="P8",All!$AE186="RMS"),Ruler!Z$21,IF(AND(All!$V186="P9",All!$AE186="RMS"),Ruler!Z$22,IF(AND(All!$V186="P1",All!$AE186="RSS"),Ruler!Z$6,IF(AND(All!$V186="P2",All!$AE186="RSS"),Ruler!Z$23,IF(AND(All!$V186="P3",All!$AE186="RSS"),Ruler!Z$24,IF(AND(All!$V186="P4",All!$AE186="RSS"),Ruler!Z$25,IF(AND(All!$V186="P5",All!$AE186="RSS"),Ruler!Z$26,IF(AND(All!$V186="P6",All!$AE186="RSS"),Ruler!Z$27,IF(AND(All!$V186="P7",All!$AE186="RSS"),Ruler!Z$28,IF(AND(All!$V186="P8",All!$AE186="RSS"),Ruler!Z$29,IF(AND(All!$V186="P9",All!$AE186="RSS"),Ruler!Z$30,0)))))))))))))))))))))))))))</f>
        <v>2</v>
      </c>
      <c r="CH186" s="325">
        <f>IF(AND(All!$V186="P1",All!$AE186="RDP"),Ruler!AA$6,IF(AND(All!$V186="P2",All!$AE186="RDP"),Ruler!AA$7,IF(AND(All!$V186="P3",All!$AE186="RDP"),Ruler!AA$8,IF(AND(All!$V186="P4",All!$AE186="RDP"),Ruler!AA$9,IF(AND(All!$V186="P5",All!$AE186="RDP"),Ruler!AA$10,IF(AND(All!$V186="P6",All!$AE186="RDP"),Ruler!AA$11,IF(AND(All!$V186="P7",All!$AE186="RDP"),Ruler!AA$12,IF(AND(All!$V186="P8",All!$AE186="RDP"),Ruler!AA$13,IF(AND(All!$V186="P9",All!$AE186="RDP"),Ruler!AA$14,IF(AND(All!$V186="P1",All!$AE186="RMS"),Ruler!AA$6,IF(AND(All!$V186="P2",All!$AE186="RMS"),Ruler!AA$15,IF(AND(All!$V186="P3",All!$AE186="RMS"),Ruler!AA$16,IF(AND(All!$V186="P4",All!$AE186="RMS"),Ruler!AA$17,IF(AND(All!$V186="P5",All!$AE186="RMS"),Ruler!AA$18,IF(AND(All!$V186="P6",All!$AE186="RMS"),Ruler!AA$19,IF(AND(All!$V186="P7",All!$AE186="RMS"),Ruler!AA$20,IF(AND(All!$V186="P8",All!$AE186="RMS"),Ruler!AA$21,IF(AND(All!$V186="P9",All!$AE186="RMS"),Ruler!AA$22,IF(AND(All!$V186="P1",All!$AE186="RSS"),Ruler!AA$6,IF(AND(All!$V186="P2",All!$AE186="RSS"),Ruler!AA$23,IF(AND(All!$V186="P3",All!$AE186="RSS"),Ruler!AA$24,IF(AND(All!$V186="P4",All!$AE186="RSS"),Ruler!AA$25,IF(AND(All!$V186="P5",All!$AE186="RSS"),Ruler!AA$26,IF(AND(All!$V186="P6",All!$AE186="RSS"),Ruler!AA$27,IF(AND(All!$V186="P7",All!$AE186="RSS"),Ruler!AA$28,IF(AND(All!$V186="P8",All!$AE186="RSS"),Ruler!AA$29,IF(AND(All!$V186="P9",All!$AE186="RSS"),Ruler!AA$30,0)))))))))))))))))))))))))))</f>
        <v>1</v>
      </c>
      <c r="CI186" s="325">
        <f>IF(AND(All!$V186="P1",All!$AE186="RDP"),Ruler!AB$6,IF(AND(All!$V186="P2",All!$AE186="RDP"),Ruler!AB$7,IF(AND(All!$V186="P3",All!$AE186="RDP"),Ruler!AB$8,IF(AND(All!$V186="P4",All!$AE186="RDP"),Ruler!AB$9,IF(AND(All!$V186="P5",All!$AE186="RDP"),Ruler!AB$10,IF(AND(All!$V186="P6",All!$AE186="RDP"),Ruler!AB$11,IF(AND(All!$V186="P7",All!$AE186="RDP"),Ruler!AB$12,IF(AND(All!$V186="P8",All!$AE186="RDP"),Ruler!AB$13,IF(AND(All!$V186="P9",All!$AE186="RDP"),Ruler!AB$14,IF(AND(All!$V186="P1",All!$AE186="RMS"),Ruler!AB$6,IF(AND(All!$V186="P2",All!$AE186="RMS"),Ruler!AB$15,IF(AND(All!$V186="P3",All!$AE186="RMS"),Ruler!AB$16,IF(AND(All!$V186="P4",All!$AE186="RMS"),Ruler!AB$17,IF(AND(All!$V186="P5",All!$AE186="RMS"),Ruler!AB$18,IF(AND(All!$V186="P6",All!$AE186="RMS"),Ruler!AB$19,IF(AND(All!$V186="P7",All!$AE186="RMS"),Ruler!AB$20,IF(AND(All!$V186="P8",All!$AE186="RMS"),Ruler!AB$21,IF(AND(All!$V186="P9",All!$AE186="RMS"),Ruler!AB$22,IF(AND(All!$V186="P1",All!$AE186="RSS"),Ruler!AB$6,IF(AND(All!$V186="P2",All!$AE186="RSS"),Ruler!AB$23,IF(AND(All!$V186="P3",All!$AE186="RSS"),Ruler!AB$24,IF(AND(All!$V186="P4",All!$AE186="RSS"),Ruler!AB$25,IF(AND(All!$V186="P5",All!$AE186="RSS"),Ruler!AB$26,IF(AND(All!$V186="P6",All!$AE186="RSS"),Ruler!AB$27,IF(AND(All!$V186="P7",All!$AE186="RSS"),Ruler!AB$28,IF(AND(All!$V186="P8",All!$AE186="RSS"),Ruler!AB$29,IF(AND(All!$V186="P9",All!$AE186="RSS"),Ruler!AB$30,0)))))))))))))))))))))))))))</f>
        <v>1</v>
      </c>
      <c r="CJ186" s="323">
        <f>Table9[[#This Row],[R-B1]]-Table9[[#This Row],[B1]]</f>
        <v>1</v>
      </c>
      <c r="CK186" s="43">
        <f>Table9[[#This Row],[R-B2]]-Table9[[#This Row],[B2]]</f>
        <v>1</v>
      </c>
      <c r="CL186" s="43">
        <f>Table9[[#This Row],[R-B3]]-Table9[[#This Row],[B3]]</f>
        <v>0</v>
      </c>
      <c r="CM186" s="43">
        <f>Table9[[#This Row],[R-B4]]-Table9[[#This Row],[B4]]</f>
        <v>1</v>
      </c>
      <c r="CN186" s="43">
        <f>Table9[[#This Row],[R-B5]]-Table9[[#This Row],[B5]]</f>
        <v>1</v>
      </c>
      <c r="CO186" s="43">
        <f>Table9[[#This Row],[R-B6]]-Table9[[#This Row],[B6]]</f>
        <v>0</v>
      </c>
      <c r="CP186" s="43">
        <f>Table9[[#This Row],[R-B7]]-Table9[[#This Row],[B7]]</f>
        <v>1</v>
      </c>
      <c r="CQ186" s="43">
        <f>Table9[[#This Row],[R-B8]]-Table9[[#This Row],[B8]]</f>
        <v>0</v>
      </c>
      <c r="CR186" s="43">
        <f>Table9[[#This Row],[R-B9]]-Table9[[#This Row],[B9]]</f>
        <v>2</v>
      </c>
      <c r="CS186" s="43">
        <f>Table9[[#This Row],[R-B10]]-Table9[[#This Row],[B10]]</f>
        <v>0</v>
      </c>
      <c r="CT186" s="43">
        <f>Table9[[#This Row],[R-B11]]-Table9[[#This Row],[B11]]</f>
        <v>1</v>
      </c>
      <c r="CU186" s="43">
        <f>Table9[[#This Row],[R-B12]]-Table9[[#This Row],[B12]]</f>
        <v>0</v>
      </c>
      <c r="CV186" s="43">
        <f>Table9[[#This Row],[R-K1]]-Table9[[#This Row],[K1]]</f>
        <v>1</v>
      </c>
      <c r="CW186" s="43">
        <f>Table9[[#This Row],[R-K2]]-Table9[[#This Row],[K2]]</f>
        <v>0</v>
      </c>
      <c r="CX186" s="43">
        <f>Table9[[#This Row],[R-K3]]-Table9[[#This Row],[K3]]</f>
        <v>-1</v>
      </c>
      <c r="CY186" s="43">
        <f>Table9[[#This Row],[R-K4]]-Table9[[#This Row],[K4]]</f>
        <v>1</v>
      </c>
      <c r="CZ186" s="43">
        <f>Table9[[#This Row],[R-K5]]-Table9[[#This Row],[K5]]</f>
        <v>0</v>
      </c>
      <c r="DA186" s="43">
        <f>Table9[[#This Row],[R-P1]]-Table9[[#This Row],[P1]]</f>
        <v>1</v>
      </c>
      <c r="DB186" s="43">
        <f>Table9[[#This Row],[R-P2]]-Table9[[#This Row],[P2]]</f>
        <v>1</v>
      </c>
      <c r="DC186" s="43">
        <f>Table9[[#This Row],[R-P3]]-Table9[[#This Row],[P3]]</f>
        <v>0</v>
      </c>
      <c r="DD186" s="43">
        <f>Table9[[#This Row],[R-P4]]-Table9[[#This Row],[P4]]</f>
        <v>0</v>
      </c>
      <c r="DE186" s="43">
        <f>Table9[[#This Row],[R-P5]]-Table9[[#This Row],[P5]]</f>
        <v>1</v>
      </c>
      <c r="DF186" s="43">
        <f>Table9[[#This Row],[R-E1]]-Table9[[#This Row],[E1]]</f>
        <v>0</v>
      </c>
      <c r="DG186" s="328">
        <f>Table9[[#This Row],[R-E2]]-Table9[[#This Row],[E2]]</f>
        <v>0</v>
      </c>
      <c r="DH186" s="323">
        <f>COUNTIF(Table9[[#This Row],[G-B1]:[G-B12]],"&lt;=0")/12*100</f>
        <v>41.666666666666671</v>
      </c>
      <c r="DI186" s="43">
        <f>COUNTIF(Table9[[#This Row],[G-K1]:[G-K5]],"&lt;=0")/5*100</f>
        <v>60</v>
      </c>
      <c r="DJ186" s="43">
        <f>COUNTIF(Table9[[#This Row],[G-P1]:[G-P5]],"&lt;=0")/5*100</f>
        <v>40</v>
      </c>
      <c r="DK186" s="43">
        <f>COUNTIF(Table9[[#This Row],[G-E1]:[G-E2]],"&lt;=0")/2*100</f>
        <v>100</v>
      </c>
      <c r="DL186" s="450">
        <f>IF(AE186="RDP",(COUNTIF(Table9[[#This Row],[G-B3]],"&lt;=0")+COUNTIF(Table9[[#This Row],[G-B4]],"&lt;=0")+COUNTIF(Table9[[#This Row],[G-B7]],"&lt;=0")+COUNTIF(Table9[[#This Row],[G-B11]],"&lt;=0")+COUNTIF(Table9[[#This Row],[G-K2]],"&lt;=0"))/5*100,IF(AE186="RMS",(COUNTIF(Table9[[#This Row],[G-B4]],"&lt;=0")+COUNTIF(Table9[[#This Row],[G-B5]],"&lt;=0")+COUNTIF(Table9[[#This Row],[G-B10]],"&lt;=0")+COUNTIF(Table9[[#This Row],[G-B12]],"&lt;=0")+COUNTIF(Table9[[#This Row],[G-K2]],"&lt;=0"))/5*100,IF(AE186="RSS",(COUNTIF(Table9[[#This Row],[G-B1]],"&lt;=0")+COUNTIF(Table9[[#This Row],[G-B2]],"&lt;=0")+COUNTIF(Table9[[#This Row],[G-B6]],"&lt;=0")+COUNTIF(Table9[[#This Row],[G-B11]],"&lt;=0")+COUNTIF(Table9[[#This Row],[G-B12]],"&lt;=0"))/5*100,0)))</f>
        <v>40</v>
      </c>
      <c r="DM186" s="42">
        <v>42</v>
      </c>
      <c r="DN186" s="42">
        <v>60</v>
      </c>
      <c r="DO186" s="42">
        <v>40</v>
      </c>
      <c r="DP186" s="42">
        <v>100</v>
      </c>
      <c r="DQ186" s="42">
        <v>40</v>
      </c>
      <c r="DR186" s="332">
        <v>0</v>
      </c>
      <c r="DS186" s="42">
        <v>20</v>
      </c>
      <c r="DT186" s="42">
        <v>20</v>
      </c>
      <c r="DU186" s="42">
        <v>0</v>
      </c>
      <c r="DV186" s="42">
        <v>0</v>
      </c>
      <c r="DW186" s="332">
        <v>0</v>
      </c>
      <c r="DX186" s="42">
        <v>0</v>
      </c>
      <c r="DY186" s="42">
        <v>0</v>
      </c>
      <c r="DZ186" s="42">
        <v>0</v>
      </c>
      <c r="EA186" s="333">
        <v>0</v>
      </c>
      <c r="EB186" s="339"/>
      <c r="EC186" s="339"/>
      <c r="ED186" s="339"/>
      <c r="EE186" s="339"/>
    </row>
    <row r="187" spans="2:135" ht="43.5" hidden="1" x14ac:dyDescent="0.3">
      <c r="B187" s="282">
        <v>192</v>
      </c>
      <c r="C187" s="42" t="s">
        <v>134</v>
      </c>
      <c r="D187" s="45">
        <v>46155</v>
      </c>
      <c r="E187" s="44" t="s">
        <v>1522</v>
      </c>
      <c r="F187" s="43">
        <v>1028571</v>
      </c>
      <c r="G187" s="357">
        <f t="shared" ca="1" si="9"/>
        <v>41.081184294140037</v>
      </c>
      <c r="H187" s="283">
        <v>31321</v>
      </c>
      <c r="I187" s="43" t="s">
        <v>136</v>
      </c>
      <c r="J187" s="43" t="s">
        <v>137</v>
      </c>
      <c r="K187" s="43" t="s">
        <v>138</v>
      </c>
      <c r="L187" s="282" t="s">
        <v>139</v>
      </c>
      <c r="M187" s="282" t="s">
        <v>140</v>
      </c>
      <c r="N187" s="43" t="s">
        <v>141</v>
      </c>
      <c r="O187" s="43" t="s">
        <v>159</v>
      </c>
      <c r="P187" s="44" t="s">
        <v>1523</v>
      </c>
      <c r="Q187" s="43" t="s">
        <v>144</v>
      </c>
      <c r="R187" s="343" t="s">
        <v>185</v>
      </c>
      <c r="S187" s="45">
        <v>39630</v>
      </c>
      <c r="T187" s="286">
        <f ca="1">YEARFRAC(S187,$T$1)</f>
        <v>18.302777777777777</v>
      </c>
      <c r="U187" s="46">
        <f ca="1">Table9[[#This Row],[Years in PET]]</f>
        <v>18.302777777777777</v>
      </c>
      <c r="V187" s="43" t="s">
        <v>58</v>
      </c>
      <c r="W187" s="46"/>
      <c r="X187" s="46">
        <f ca="1">($T$1-Table9[[#This Row],[Date of Appointment to Current Grade]])/365</f>
        <v>4.4757048420852437</v>
      </c>
      <c r="Y187" s="45">
        <v>44682</v>
      </c>
      <c r="Z187" s="43" t="s">
        <v>187</v>
      </c>
      <c r="AA187" s="45">
        <v>45383</v>
      </c>
      <c r="AB187" s="46">
        <f ca="1">($T$1-Table9[[#This Row],[Date in Position]])/365</f>
        <v>2.555156896879764</v>
      </c>
      <c r="AC187" s="43" t="s">
        <v>146</v>
      </c>
      <c r="AD187" s="43"/>
      <c r="AE187" s="43"/>
      <c r="AF187" s="43" t="s">
        <v>148</v>
      </c>
      <c r="AG187" s="47"/>
      <c r="AH187" s="47" t="s">
        <v>1524</v>
      </c>
      <c r="AI187" s="47" t="s">
        <v>1525</v>
      </c>
      <c r="AJ187" s="42" t="s">
        <v>497</v>
      </c>
      <c r="AK187" s="48"/>
      <c r="AL187" s="42" t="s">
        <v>153</v>
      </c>
      <c r="AM187" s="48" t="s">
        <v>1526</v>
      </c>
      <c r="AN187" s="323">
        <v>2</v>
      </c>
      <c r="AO187" s="43">
        <v>2</v>
      </c>
      <c r="AP187" s="43">
        <v>1</v>
      </c>
      <c r="AQ187" s="43">
        <v>2</v>
      </c>
      <c r="AR187" s="43">
        <v>1</v>
      </c>
      <c r="AS187" s="43">
        <v>2</v>
      </c>
      <c r="AT187" s="43">
        <v>2</v>
      </c>
      <c r="AU187" s="43">
        <v>2</v>
      </c>
      <c r="AV187" s="43">
        <v>2</v>
      </c>
      <c r="AW187" s="43">
        <v>2</v>
      </c>
      <c r="AX187" s="43">
        <v>2</v>
      </c>
      <c r="AY187" s="43">
        <v>0</v>
      </c>
      <c r="AZ187" s="43">
        <v>2</v>
      </c>
      <c r="BA187" s="43">
        <v>2</v>
      </c>
      <c r="BB187" s="43">
        <v>1</v>
      </c>
      <c r="BC187" s="43">
        <v>0</v>
      </c>
      <c r="BD187" s="43">
        <v>0</v>
      </c>
      <c r="BE187" s="43">
        <v>0</v>
      </c>
      <c r="BF187" s="43">
        <v>0</v>
      </c>
      <c r="BG187" s="43">
        <v>0</v>
      </c>
      <c r="BH187" s="43">
        <v>0</v>
      </c>
      <c r="BI187" s="43">
        <v>0</v>
      </c>
      <c r="BJ187" s="43">
        <v>0</v>
      </c>
      <c r="BK187" s="328">
        <v>0</v>
      </c>
      <c r="BL187" s="325">
        <f>IF(AND(All!$V187="P1",All!$AE187="RDP"),Ruler!E$6,IF(AND(All!$V187="P2",All!$AE187="RDP"),Ruler!E$7,IF(AND(All!$V187="P3",All!$AE187="RDP"),Ruler!E$8,IF(AND(All!$V187="P4",All!$AE187="RDP"),Ruler!E$9,IF(AND(All!$V187="P5",All!$AE187="RDP"),Ruler!E$10,IF(AND(All!$V187="P6",All!$AE187="RDP"),Ruler!E$11,IF(AND(All!$V187="P7",All!$AE187="RDP"),Ruler!E$12,IF(AND(All!$V187="P8",All!$AE187="RDP"),Ruler!E$13,IF(AND(All!$V187="P9",All!$AE187="RDP"),Ruler!E$14,IF(AND(All!$V187="P1",All!$AE187="RMS"),Ruler!E$6,IF(AND(All!$V187="P2",All!$AE187="RMS"),Ruler!E$15,IF(AND(All!$V187="P3",All!$AE187="RMS"),Ruler!E$16,IF(AND(All!$V187="P4",All!$AE187="RMS"),Ruler!E$17,IF(AND(All!$V187="P5",All!$AE187="RMS"),Ruler!E$18,IF(AND(All!$V187="P6",All!$AE187="RMS"),Ruler!E$19,IF(AND(All!$V187="P7",All!$AE187="RMS"),Ruler!E$20,IF(AND(All!$V187="P8",All!$AE187="RMS"),Ruler!E$21,IF(AND(All!$V187="P9",All!$AE187="RMS"),Ruler!E$22,IF(AND(All!$V187="P1",All!$AE187="RSS"),Ruler!E$6,IF(AND(All!$V187="P2",All!$AE187="RSS"),Ruler!E$23,IF(AND(All!$V187="P3",All!$AE187="RSS"),Ruler!E$24,IF(AND(All!$V187="P4",All!$AE187="RSS"),Ruler!E$25,IF(AND(All!$V187="P5",All!$AE187="RSS"),Ruler!E$26,IF(AND(All!$V187="P6",All!$AE187="RSS"),Ruler!E$27,IF(AND(All!$V187="P7",All!$AE187="RSS"),Ruler!E$28,IF(AND(All!$V187="P8",All!$AE187="RSS"),Ruler!E$29,IF(AND(All!$V187="P9",All!$AE187="RSS"),Ruler!E$30,0)))))))))))))))))))))))))))</f>
        <v>0</v>
      </c>
      <c r="BM187" s="325">
        <f>IF(AND(All!$V187="P1",All!$AE187="RDP"),Ruler!F$6,IF(AND(All!$V187="P2",All!$AE187="RDP"),Ruler!F$7,IF(AND(All!$V187="P3",All!$AE187="RDP"),Ruler!F$8,IF(AND(All!$V187="P4",All!$AE187="RDP"),Ruler!F$9,IF(AND(All!$V187="P5",All!$AE187="RDP"),Ruler!F$10,IF(AND(All!$V187="P6",All!$AE187="RDP"),Ruler!F$11,IF(AND(All!$V187="P7",All!$AE187="RDP"),Ruler!F$12,IF(AND(All!$V187="P8",All!$AE187="RDP"),Ruler!F$13,IF(AND(All!$V187="P9",All!$AE187="RDP"),Ruler!F$14,IF(AND(All!$V187="P1",All!$AE187="RMS"),Ruler!F$6,IF(AND(All!$V187="P2",All!$AE187="RMS"),Ruler!F$15,IF(AND(All!$V187="P3",All!$AE187="RMS"),Ruler!F$16,IF(AND(All!$V187="P4",All!$AE187="RMS"),Ruler!F$17,IF(AND(All!$V187="P5",All!$AE187="RMS"),Ruler!F$18,IF(AND(All!$V187="P6",All!$AE187="RMS"),Ruler!F$19,IF(AND(All!$V187="P7",All!$AE187="RMS"),Ruler!F$20,IF(AND(All!$V187="P8",All!$AE187="RMS"),Ruler!F$21,IF(AND(All!$V187="P9",All!$AE187="RMS"),Ruler!F$22,IF(AND(All!$V187="P1",All!$AE187="RSS"),Ruler!F$6,IF(AND(All!$V187="P2",All!$AE187="RSS"),Ruler!F$23,IF(AND(All!$V187="P3",All!$AE187="RSS"),Ruler!F$24,IF(AND(All!$V187="P4",All!$AE187="RSS"),Ruler!F$25,IF(AND(All!$V187="P5",All!$AE187="RSS"),Ruler!F$26,IF(AND(All!$V187="P6",All!$AE187="RSS"),Ruler!F$27,IF(AND(All!$V187="P7",All!$AE187="RSS"),Ruler!F$28,IF(AND(All!$V187="P8",All!$AE187="RSS"),Ruler!F$29,IF(AND(All!$V187="P9",All!$AE187="RSS"),Ruler!F$30,0)))))))))))))))))))))))))))</f>
        <v>0</v>
      </c>
      <c r="BN187" s="325">
        <f>IF(AND(All!$V187="P1",All!$AE187="RDP"),Ruler!G$6,IF(AND(All!$V187="P2",All!$AE187="RDP"),Ruler!G$7,IF(AND(All!$V187="P3",All!$AE187="RDP"),Ruler!G$8,IF(AND(All!$V187="P4",All!$AE187="RDP"),Ruler!G$9,IF(AND(All!$V187="P5",All!$AE187="RDP"),Ruler!G$10,IF(AND(All!$V187="P6",All!$AE187="RDP"),Ruler!G$11,IF(AND(All!$V187="P7",All!$AE187="RDP"),Ruler!G$12,IF(AND(All!$V187="P8",All!$AE187="RDP"),Ruler!G$13,IF(AND(All!$V187="P9",All!$AE187="RDP"),Ruler!G$14,IF(AND(All!$V187="P1",All!$AE187="RMS"),Ruler!G$6,IF(AND(All!$V187="P2",All!$AE187="RMS"),Ruler!G$15,IF(AND(All!$V187="P3",All!$AE187="RMS"),Ruler!G$16,IF(AND(All!$V187="P4",All!$AE187="RMS"),Ruler!G$17,IF(AND(All!$V187="P5",All!$AE187="RMS"),Ruler!G$18,IF(AND(All!$V187="P6",All!$AE187="RMS"),Ruler!G$19,IF(AND(All!$V187="P7",All!$AE187="RMS"),Ruler!G$20,IF(AND(All!$V187="P8",All!$AE187="RMS"),Ruler!G$21,IF(AND(All!$V187="P9",All!$AE187="RMS"),Ruler!G$22,IF(AND(All!$V187="P1",All!$AE187="RSS"),Ruler!G$6,IF(AND(All!$V187="P2",All!$AE187="RSS"),Ruler!G$23,IF(AND(All!$V187="P3",All!$AE187="RSS"),Ruler!G$24,IF(AND(All!$V187="P4",All!$AE187="RSS"),Ruler!G$25,IF(AND(All!$V187="P5",All!$AE187="RSS"),Ruler!G$26,IF(AND(All!$V187="P6",All!$AE187="RSS"),Ruler!G$27,IF(AND(All!$V187="P7",All!$AE187="RSS"),Ruler!G$28,IF(AND(All!$V187="P8",All!$AE187="RSS"),Ruler!G$29,IF(AND(All!$V187="P9",All!$AE187="RSS"),Ruler!G$30,0)))))))))))))))))))))))))))</f>
        <v>0</v>
      </c>
      <c r="BO187" s="325">
        <f>IF(AND(All!$V187="P1",All!$AE187="RDP"),Ruler!H$6,IF(AND(All!$V187="P2",All!$AE187="RDP"),Ruler!H$7,IF(AND(All!$V187="P3",All!$AE187="RDP"),Ruler!H$8,IF(AND(All!$V187="P4",All!$AE187="RDP"),Ruler!H$9,IF(AND(All!$V187="P5",All!$AE187="RDP"),Ruler!H$10,IF(AND(All!$V187="P6",All!$AE187="RDP"),Ruler!H$11,IF(AND(All!$V187="P7",All!$AE187="RDP"),Ruler!H$12,IF(AND(All!$V187="P8",All!$AE187="RDP"),Ruler!H$13,IF(AND(All!$V187="P9",All!$AE187="RDP"),Ruler!H$14,IF(AND(All!$V187="P1",All!$AE187="RMS"),Ruler!H$6,IF(AND(All!$V187="P2",All!$AE187="RMS"),Ruler!H$15,IF(AND(All!$V187="P3",All!$AE187="RMS"),Ruler!H$16,IF(AND(All!$V187="P4",All!$AE187="RMS"),Ruler!H$17,IF(AND(All!$V187="P5",All!$AE187="RMS"),Ruler!H$18,IF(AND(All!$V187="P6",All!$AE187="RMS"),Ruler!H$19,IF(AND(All!$V187="P7",All!$AE187="RMS"),Ruler!H$20,IF(AND(All!$V187="P8",All!$AE187="RMS"),Ruler!H$21,IF(AND(All!$V187="P9",All!$AE187="RMS"),Ruler!H$22,IF(AND(All!$V187="P1",All!$AE187="RSS"),Ruler!H$6,IF(AND(All!$V187="P2",All!$AE187="RSS"),Ruler!H$23,IF(AND(All!$V187="P3",All!$AE187="RSS"),Ruler!H$24,IF(AND(All!$V187="P4",All!$AE187="RSS"),Ruler!H$25,IF(AND(All!$V187="P5",All!$AE187="RSS"),Ruler!H$26,IF(AND(All!$V187="P6",All!$AE187="RSS"),Ruler!H$27,IF(AND(All!$V187="P7",All!$AE187="RSS"),Ruler!H$28,IF(AND(All!$V187="P8",All!$AE187="RSS"),Ruler!H$29,IF(AND(All!$V187="P9",All!$AE187="RSS"),Ruler!H$30,0)))))))))))))))))))))))))))</f>
        <v>0</v>
      </c>
      <c r="BP187" s="325">
        <f>IF(AND(All!$V187="P1",All!$AE187="RDP"),Ruler!I$6,IF(AND(All!$V187="P2",All!$AE187="RDP"),Ruler!I$7,IF(AND(All!$V187="P3",All!$AE187="RDP"),Ruler!I$8,IF(AND(All!$V187="P4",All!$AE187="RDP"),Ruler!I$9,IF(AND(All!$V187="P5",All!$AE187="RDP"),Ruler!I$10,IF(AND(All!$V187="P6",All!$AE187="RDP"),Ruler!I$11,IF(AND(All!$V187="P7",All!$AE187="RDP"),Ruler!I$12,IF(AND(All!$V187="P8",All!$AE187="RDP"),Ruler!I$13,IF(AND(All!$V187="P9",All!$AE187="RDP"),Ruler!I$14,IF(AND(All!$V187="P1",All!$AE187="RMS"),Ruler!I$6,IF(AND(All!$V187="P2",All!$AE187="RMS"),Ruler!I$15,IF(AND(All!$V187="P3",All!$AE187="RMS"),Ruler!I$16,IF(AND(All!$V187="P4",All!$AE187="RMS"),Ruler!I$17,IF(AND(All!$V187="P5",All!$AE187="RMS"),Ruler!I$18,IF(AND(All!$V187="P6",All!$AE187="RMS"),Ruler!I$19,IF(AND(All!$V187="P7",All!$AE187="RMS"),Ruler!I$20,IF(AND(All!$V187="P8",All!$AE187="RMS"),Ruler!I$21,IF(AND(All!$V187="P9",All!$AE187="RMS"),Ruler!I$22,IF(AND(All!$V187="P1",All!$AE187="RSS"),Ruler!I$6,IF(AND(All!$V187="P2",All!$AE187="RSS"),Ruler!I$23,IF(AND(All!$V187="P3",All!$AE187="RSS"),Ruler!I$24,IF(AND(All!$V187="P4",All!$AE187="RSS"),Ruler!I$25,IF(AND(All!$V187="P5",All!$AE187="RSS"),Ruler!I$26,IF(AND(All!$V187="P6",All!$AE187="RSS"),Ruler!I$27,IF(AND(All!$V187="P7",All!$AE187="RSS"),Ruler!I$28,IF(AND(All!$V187="P8",All!$AE187="RSS"),Ruler!I$29,IF(AND(All!$V187="P9",All!$AE187="RSS"),Ruler!I$30,0)))))))))))))))))))))))))))</f>
        <v>0</v>
      </c>
      <c r="BQ187" s="325">
        <f>IF(AND(All!$V187="P1",All!$AE187="RDP"),Ruler!J$6,IF(AND(All!$V187="P2",All!$AE187="RDP"),Ruler!J$7,IF(AND(All!$V187="P3",All!$AE187="RDP"),Ruler!J$8,IF(AND(All!$V187="P4",All!$AE187="RDP"),Ruler!J$9,IF(AND(All!$V187="P5",All!$AE187="RDP"),Ruler!J$10,IF(AND(All!$V187="P6",All!$AE187="RDP"),Ruler!J$11,IF(AND(All!$V187="P7",All!$AE187="RDP"),Ruler!J$12,IF(AND(All!$V187="P8",All!$AE187="RDP"),Ruler!J$13,IF(AND(All!$V187="P9",All!$AE187="RDP"),Ruler!J$14,IF(AND(All!$V187="P1",All!$AE187="RMS"),Ruler!J$6,IF(AND(All!$V187="P2",All!$AE187="RMS"),Ruler!J$15,IF(AND(All!$V187="P3",All!$AE187="RMS"),Ruler!J$16,IF(AND(All!$V187="P4",All!$AE187="RMS"),Ruler!J$17,IF(AND(All!$V187="P5",All!$AE187="RMS"),Ruler!J$18,IF(AND(All!$V187="P6",All!$AE187="RMS"),Ruler!J$19,IF(AND(All!$V187="P7",All!$AE187="RMS"),Ruler!J$20,IF(AND(All!$V187="P8",All!$AE187="RMS"),Ruler!J$21,IF(AND(All!$V187="P9",All!$AE187="RMS"),Ruler!J$22,IF(AND(All!$V187="P1",All!$AE187="RSS"),Ruler!J$6,IF(AND(All!$V187="P2",All!$AE187="RSS"),Ruler!J$23,IF(AND(All!$V187="P3",All!$AE187="RSS"),Ruler!J$24,IF(AND(All!$V187="P4",All!$AE187="RSS"),Ruler!J$25,IF(AND(All!$V187="P5",All!$AE187="RSS"),Ruler!J$26,IF(AND(All!$V187="P6",All!$AE187="RSS"),Ruler!J$27,IF(AND(All!$V187="P7",All!$AE187="RSS"),Ruler!J$28,IF(AND(All!$V187="P8",All!$AE187="RSS"),Ruler!J$29,IF(AND(All!$V187="P9",All!$AE187="RSS"),Ruler!J$30,0)))))))))))))))))))))))))))</f>
        <v>0</v>
      </c>
      <c r="BR187" s="325">
        <f>IF(AND(All!$V187="P1",All!$AE187="RDP"),Ruler!K$6,IF(AND(All!$V187="P2",All!$AE187="RDP"),Ruler!K$7,IF(AND(All!$V187="P3",All!$AE187="RDP"),Ruler!K$8,IF(AND(All!$V187="P4",All!$AE187="RDP"),Ruler!K$9,IF(AND(All!$V187="P5",All!$AE187="RDP"),Ruler!K$10,IF(AND(All!$V187="P6",All!$AE187="RDP"),Ruler!K$11,IF(AND(All!$V187="P7",All!$AE187="RDP"),Ruler!K$12,IF(AND(All!$V187="P8",All!$AE187="RDP"),Ruler!K$13,IF(AND(All!$V187="P9",All!$AE187="RDP"),Ruler!K$14,IF(AND(All!$V187="P1",All!$AE187="RMS"),Ruler!K$6,IF(AND(All!$V187="P2",All!$AE187="RMS"),Ruler!K$15,IF(AND(All!$V187="P3",All!$AE187="RMS"),Ruler!K$16,IF(AND(All!$V187="P4",All!$AE187="RMS"),Ruler!K$17,IF(AND(All!$V187="P5",All!$AE187="RMS"),Ruler!K$18,IF(AND(All!$V187="P6",All!$AE187="RMS"),Ruler!K$19,IF(AND(All!$V187="P7",All!$AE187="RMS"),Ruler!K$20,IF(AND(All!$V187="P8",All!$AE187="RMS"),Ruler!K$21,IF(AND(All!$V187="P9",All!$AE187="RMS"),Ruler!K$22,IF(AND(All!$V187="P1",All!$AE187="RSS"),Ruler!K$6,IF(AND(All!$V187="P2",All!$AE187="RSS"),Ruler!K$23,IF(AND(All!$V187="P3",All!$AE187="RSS"),Ruler!K$24,IF(AND(All!$V187="P4",All!$AE187="RSS"),Ruler!K$25,IF(AND(All!$V187="P5",All!$AE187="RSS"),Ruler!K$26,IF(AND(All!$V187="P6",All!$AE187="RSS"),Ruler!K$27,IF(AND(All!$V187="P7",All!$AE187="RSS"),Ruler!K$28,IF(AND(All!$V187="P8",All!$AE187="RSS"),Ruler!K$29,IF(AND(All!$V187="P9",All!$AE187="RSS"),Ruler!K$30,0)))))))))))))))))))))))))))</f>
        <v>0</v>
      </c>
      <c r="BS187" s="325">
        <f>IF(AND(All!$V187="P1",All!$AE187="RDP"),Ruler!L$6,IF(AND(All!$V187="P2",All!$AE187="RDP"),Ruler!L$7,IF(AND(All!$V187="P3",All!$AE187="RDP"),Ruler!L$8,IF(AND(All!$V187="P4",All!$AE187="RDP"),Ruler!L$9,IF(AND(All!$V187="P5",All!$AE187="RDP"),Ruler!L$10,IF(AND(All!$V187="P6",All!$AE187="RDP"),Ruler!L$11,IF(AND(All!$V187="P7",All!$AE187="RDP"),Ruler!L$12,IF(AND(All!$V187="P8",All!$AE187="RDP"),Ruler!L$13,IF(AND(All!$V187="P9",All!$AE187="RDP"),Ruler!L$14,IF(AND(All!$V187="P1",All!$AE187="RMS"),Ruler!L$6,IF(AND(All!$V187="P2",All!$AE187="RMS"),Ruler!L$15,IF(AND(All!$V187="P3",All!$AE187="RMS"),Ruler!L$16,IF(AND(All!$V187="P4",All!$AE187="RMS"),Ruler!L$17,IF(AND(All!$V187="P5",All!$AE187="RMS"),Ruler!L$18,IF(AND(All!$V187="P6",All!$AE187="RMS"),Ruler!L$19,IF(AND(All!$V187="P7",All!$AE187="RMS"),Ruler!L$20,IF(AND(All!$V187="P8",All!$AE187="RMS"),Ruler!L$21,IF(AND(All!$V187="P9",All!$AE187="RMS"),Ruler!L$22,IF(AND(All!$V187="P1",All!$AE187="RSS"),Ruler!L$6,IF(AND(All!$V187="P2",All!$AE187="RSS"),Ruler!L$23,IF(AND(All!$V187="P3",All!$AE187="RSS"),Ruler!L$24,IF(AND(All!$V187="P4",All!$AE187="RSS"),Ruler!L$25,IF(AND(All!$V187="P5",All!$AE187="RSS"),Ruler!L$26,IF(AND(All!$V187="P6",All!$AE187="RSS"),Ruler!L$27,IF(AND(All!$V187="P7",All!$AE187="RSS"),Ruler!L$28,IF(AND(All!$V187="P8",All!$AE187="RSS"),Ruler!L$29,IF(AND(All!$V187="P9",All!$AE187="RSS"),Ruler!L$30,0)))))))))))))))))))))))))))</f>
        <v>0</v>
      </c>
      <c r="BT187" s="325">
        <f>IF(AND(All!$V187="P1",All!$AE187="RDP"),Ruler!M$6,IF(AND(All!$V187="P2",All!$AE187="RDP"),Ruler!M$7,IF(AND(All!$V187="P3",All!$AE187="RDP"),Ruler!M$8,IF(AND(All!$V187="P4",All!$AE187="RDP"),Ruler!M$9,IF(AND(All!$V187="P5",All!$AE187="RDP"),Ruler!M$10,IF(AND(All!$V187="P6",All!$AE187="RDP"),Ruler!M$11,IF(AND(All!$V187="P7",All!$AE187="RDP"),Ruler!M$12,IF(AND(All!$V187="P8",All!$AE187="RDP"),Ruler!M$13,IF(AND(All!$V187="P9",All!$AE187="RDP"),Ruler!M$14,IF(AND(All!$V187="P1",All!$AE187="RMS"),Ruler!M$6,IF(AND(All!$V187="P2",All!$AE187="RMS"),Ruler!M$15,IF(AND(All!$V187="P3",All!$AE187="RMS"),Ruler!M$16,IF(AND(All!$V187="P4",All!$AE187="RMS"),Ruler!M$17,IF(AND(All!$V187="P5",All!$AE187="RMS"),Ruler!M$18,IF(AND(All!$V187="P6",All!$AE187="RMS"),Ruler!M$19,IF(AND(All!$V187="P7",All!$AE187="RMS"),Ruler!M$20,IF(AND(All!$V187="P8",All!$AE187="RMS"),Ruler!M$21,IF(AND(All!$V187="P9",All!$AE187="RMS"),Ruler!M$22,IF(AND(All!$V187="P1",All!$AE187="RSS"),Ruler!M$6,IF(AND(All!$V187="P2",All!$AE187="RSS"),Ruler!M$23,IF(AND(All!$V187="P3",All!$AE187="RSS"),Ruler!M$24,IF(AND(All!$V187="P4",All!$AE187="RSS"),Ruler!M$25,IF(AND(All!$V187="P5",All!$AE187="RSS"),Ruler!M$26,IF(AND(All!$V187="P6",All!$AE187="RSS"),Ruler!M$27,IF(AND(All!$V187="P7",All!$AE187="RSS"),Ruler!M$28,IF(AND(All!$V187="P8",All!$AE187="RSS"),Ruler!M$29,IF(AND(All!$V187="P9",All!$AE187="RSS"),Ruler!M$30,0)))))))))))))))))))))))))))</f>
        <v>0</v>
      </c>
      <c r="BU187" s="325">
        <f>IF(AND(All!$V187="P1",All!$AE187="RDP"),Ruler!N$6,IF(AND(All!$V187="P2",All!$AE187="RDP"),Ruler!N$7,IF(AND(All!$V187="P3",All!$AE187="RDP"),Ruler!N$8,IF(AND(All!$V187="P4",All!$AE187="RDP"),Ruler!N$9,IF(AND(All!$V187="P5",All!$AE187="RDP"),Ruler!N$10,IF(AND(All!$V187="P6",All!$AE187="RDP"),Ruler!N$11,IF(AND(All!$V187="P7",All!$AE187="RDP"),Ruler!N$12,IF(AND(All!$V187="P8",All!$AE187="RDP"),Ruler!N$13,IF(AND(All!$V187="P9",All!$AE187="RDP"),Ruler!N$14,IF(AND(All!$V187="P1",All!$AE187="RMS"),Ruler!N$6,IF(AND(All!$V187="P2",All!$AE187="RMS"),Ruler!N$15,IF(AND(All!$V187="P3",All!$AE187="RMS"),Ruler!N$16,IF(AND(All!$V187="P4",All!$AE187="RMS"),Ruler!N$17,IF(AND(All!$V187="P5",All!$AE187="RMS"),Ruler!N$18,IF(AND(All!$V187="P6",All!$AE187="RMS"),Ruler!N$19,IF(AND(All!$V187="P7",All!$AE187="RMS"),Ruler!N$20,IF(AND(All!$V187="P8",All!$AE187="RMS"),Ruler!N$21,IF(AND(All!$V187="P9",All!$AE187="RMS"),Ruler!N$22,IF(AND(All!$V187="P1",All!$AE187="RSS"),Ruler!N$6,IF(AND(All!$V187="P2",All!$AE187="RSS"),Ruler!N$23,IF(AND(All!$V187="P3",All!$AE187="RSS"),Ruler!N$24,IF(AND(All!$V187="P4",All!$AE187="RSS"),Ruler!N$25,IF(AND(All!$V187="P5",All!$AE187="RSS"),Ruler!N$26,IF(AND(All!$V187="P6",All!$AE187="RSS"),Ruler!N$27,IF(AND(All!$V187="P7",All!$AE187="RSS"),Ruler!N$28,IF(AND(All!$V187="P8",All!$AE187="RSS"),Ruler!N$29,IF(AND(All!$V187="P9",All!$AE187="RSS"),Ruler!N$30,0)))))))))))))))))))))))))))</f>
        <v>0</v>
      </c>
      <c r="BV187" s="325">
        <f>IF(AND(All!$V187="P1",All!$AE187="RDP"),Ruler!O$6,IF(AND(All!$V187="P2",All!$AE187="RDP"),Ruler!O$7,IF(AND(All!$V187="P3",All!$AE187="RDP"),Ruler!O$8,IF(AND(All!$V187="P4",All!$AE187="RDP"),Ruler!O$9,IF(AND(All!$V187="P5",All!$AE187="RDP"),Ruler!O$10,IF(AND(All!$V187="P6",All!$AE187="RDP"),Ruler!O$11,IF(AND(All!$V187="P7",All!$AE187="RDP"),Ruler!O$12,IF(AND(All!$V187="P8",All!$AE187="RDP"),Ruler!O$13,IF(AND(All!$V187="P9",All!$AE187="RDP"),Ruler!O$14,IF(AND(All!$V187="P1",All!$AE187="RMS"),Ruler!O$6,IF(AND(All!$V187="P2",All!$AE187="RMS"),Ruler!O$15,IF(AND(All!$V187="P3",All!$AE187="RMS"),Ruler!O$16,IF(AND(All!$V187="P4",All!$AE187="RMS"),Ruler!O$17,IF(AND(All!$V187="P5",All!$AE187="RMS"),Ruler!O$18,IF(AND(All!$V187="P6",All!$AE187="RMS"),Ruler!O$19,IF(AND(All!$V187="P7",All!$AE187="RMS"),Ruler!O$20,IF(AND(All!$V187="P8",All!$AE187="RMS"),Ruler!O$21,IF(AND(All!$V187="P9",All!$AE187="RMS"),Ruler!O$22,IF(AND(All!$V187="P1",All!$AE187="RSS"),Ruler!O$6,IF(AND(All!$V187="P2",All!$AE187="RSS"),Ruler!O$23,IF(AND(All!$V187="P3",All!$AE187="RSS"),Ruler!O$24,IF(AND(All!$V187="P4",All!$AE187="RSS"),Ruler!O$25,IF(AND(All!$V187="P5",All!$AE187="RSS"),Ruler!O$26,IF(AND(All!$V187="P6",All!$AE187="RSS"),Ruler!O$27,IF(AND(All!$V187="P7",All!$AE187="RSS"),Ruler!O$28,IF(AND(All!$V187="P8",All!$AE187="RSS"),Ruler!O$29,IF(AND(All!$V187="P9",All!$AE187="RSS"),Ruler!O$30,0)))))))))))))))))))))))))))</f>
        <v>0</v>
      </c>
      <c r="BW187" s="325">
        <f>IF(AND(All!$V187="P1",All!$AE187="RDP"),Ruler!P$6,IF(AND(All!$V187="P2",All!$AE187="RDP"),Ruler!P$7,IF(AND(All!$V187="P3",All!$AE187="RDP"),Ruler!P$8,IF(AND(All!$V187="P4",All!$AE187="RDP"),Ruler!P$9,IF(AND(All!$V187="P5",All!$AE187="RDP"),Ruler!P$10,IF(AND(All!$V187="P6",All!$AE187="RDP"),Ruler!P$11,IF(AND(All!$V187="P7",All!$AE187="RDP"),Ruler!P$12,IF(AND(All!$V187="P8",All!$AE187="RDP"),Ruler!P$13,IF(AND(All!$V187="P9",All!$AE187="RDP"),Ruler!P$14,IF(AND(All!$V187="P1",All!$AE187="RMS"),Ruler!P$6,IF(AND(All!$V187="P2",All!$AE187="RMS"),Ruler!P$15,IF(AND(All!$V187="P3",All!$AE187="RMS"),Ruler!P$16,IF(AND(All!$V187="P4",All!$AE187="RMS"),Ruler!P$17,IF(AND(All!$V187="P5",All!$AE187="RMS"),Ruler!P$18,IF(AND(All!$V187="P6",All!$AE187="RMS"),Ruler!P$19,IF(AND(All!$V187="P7",All!$AE187="RMS"),Ruler!P$20,IF(AND(All!$V187="P8",All!$AE187="RMS"),Ruler!P$21,IF(AND(All!$V187="P9",All!$AE187="RMS"),Ruler!P$22,IF(AND(All!$V187="P1",All!$AE187="RSS"),Ruler!P$6,IF(AND(All!$V187="P2",All!$AE187="RSS"),Ruler!P$23,IF(AND(All!$V187="P3",All!$AE187="RSS"),Ruler!P$24,IF(AND(All!$V187="P4",All!$AE187="RSS"),Ruler!P$25,IF(AND(All!$V187="P5",All!$AE187="RSS"),Ruler!P$26,IF(AND(All!$V187="P6",All!$AE187="RSS"),Ruler!P$27,IF(AND(All!$V187="P7",All!$AE187="RSS"),Ruler!P$28,IF(AND(All!$V187="P8",All!$AE187="RSS"),Ruler!P$29,IF(AND(All!$V187="P9",All!$AE187="RSS"),Ruler!P$30,0)))))))))))))))))))))))))))</f>
        <v>0</v>
      </c>
      <c r="BX187" s="325">
        <f>IF(AND(All!$V187="P1",All!$AE187="RDP"),Ruler!Q$6,IF(AND(All!$V187="P2",All!$AE187="RDP"),Ruler!Q$7,IF(AND(All!$V187="P3",All!$AE187="RDP"),Ruler!Q$8,IF(AND(All!$V187="P4",All!$AE187="RDP"),Ruler!Q$9,IF(AND(All!$V187="P5",All!$AE187="RDP"),Ruler!Q$10,IF(AND(All!$V187="P6",All!$AE187="RDP"),Ruler!Q$11,IF(AND(All!$V187="P7",All!$AE187="RDP"),Ruler!Q$12,IF(AND(All!$V187="P8",All!$AE187="RDP"),Ruler!Q$13,IF(AND(All!$V187="P9",All!$AE187="RDP"),Ruler!Q$14,IF(AND(All!$V187="P1",All!$AE187="RMS"),Ruler!Q$6,IF(AND(All!$V187="P2",All!$AE187="RMS"),Ruler!Q$15,IF(AND(All!$V187="P3",All!$AE187="RMS"),Ruler!Q$16,IF(AND(All!$V187="P4",All!$AE187="RMS"),Ruler!Q$17,IF(AND(All!$V187="P5",All!$AE187="RMS"),Ruler!Q$18,IF(AND(All!$V187="P6",All!$AE187="RMS"),Ruler!Q$19,IF(AND(All!$V187="P7",All!$AE187="RMS"),Ruler!Q$20,IF(AND(All!$V187="P8",All!$AE187="RMS"),Ruler!Q$21,IF(AND(All!$V187="P9",All!$AE187="RMS"),Ruler!Q$22,IF(AND(All!$V187="P1",All!$AE187="RSS"),Ruler!Q$6,IF(AND(All!$V187="P2",All!$AE187="RSS"),Ruler!Q$23,IF(AND(All!$V187="P3",All!$AE187="RSS"),Ruler!Q$24,IF(AND(All!$V187="P4",All!$AE187="RSS"),Ruler!Q$25,IF(AND(All!$V187="P5",All!$AE187="RSS"),Ruler!Q$26,IF(AND(All!$V187="P6",All!$AE187="RSS"),Ruler!Q$27,IF(AND(All!$V187="P7",All!$AE187="RSS"),Ruler!Q$28,IF(AND(All!$V187="P8",All!$AE187="RSS"),Ruler!Q$29,IF(AND(All!$V187="P9",All!$AE187="RSS"),Ruler!Q$30,0)))))))))))))))))))))))))))</f>
        <v>0</v>
      </c>
      <c r="BY187" s="325">
        <f>IF(AND(All!$V187="P1",All!$AE187="RDP"),Ruler!R$6,IF(AND(All!$V187="P2",All!$AE187="RDP"),Ruler!R$7,IF(AND(All!$V187="P3",All!$AE187="RDP"),Ruler!R$8,IF(AND(All!$V187="P4",All!$AE187="RDP"),Ruler!R$9,IF(AND(All!$V187="P5",All!$AE187="RDP"),Ruler!R$10,IF(AND(All!$V187="P6",All!$AE187="RDP"),Ruler!R$11,IF(AND(All!$V187="P7",All!$AE187="RDP"),Ruler!R$12,IF(AND(All!$V187="P8",All!$AE187="RDP"),Ruler!R$13,IF(AND(All!$V187="P9",All!$AE187="RDP"),Ruler!R$14,IF(AND(All!$V187="P1",All!$AE187="RMS"),Ruler!R$6,IF(AND(All!$V187="P2",All!$AE187="RMS"),Ruler!R$15,IF(AND(All!$V187="P3",All!$AE187="RMS"),Ruler!R$16,IF(AND(All!$V187="P4",All!$AE187="RMS"),Ruler!R$17,IF(AND(All!$V187="P5",All!$AE187="RMS"),Ruler!R$18,IF(AND(All!$V187="P6",All!$AE187="RMS"),Ruler!R$19,IF(AND(All!$V187="P7",All!$AE187="RMS"),Ruler!R$20,IF(AND(All!$V187="P8",All!$AE187="RMS"),Ruler!R$21,IF(AND(All!$V187="P9",All!$AE187="RMS"),Ruler!R$22,IF(AND(All!$V187="P1",All!$AE187="RSS"),Ruler!R$6,IF(AND(All!$V187="P2",All!$AE187="RSS"),Ruler!R$23,IF(AND(All!$V187="P3",All!$AE187="RSS"),Ruler!R$24,IF(AND(All!$V187="P4",All!$AE187="RSS"),Ruler!R$25,IF(AND(All!$V187="P5",All!$AE187="RSS"),Ruler!R$26,IF(AND(All!$V187="P6",All!$AE187="RSS"),Ruler!R$27,IF(AND(All!$V187="P7",All!$AE187="RSS"),Ruler!R$28,IF(AND(All!$V187="P8",All!$AE187="RSS"),Ruler!R$29,IF(AND(All!$V187="P9",All!$AE187="RSS"),Ruler!R$30,0)))))))))))))))))))))))))))</f>
        <v>0</v>
      </c>
      <c r="BZ187" s="325">
        <f>IF(AND(All!$V187="P1",All!$AE187="RDP"),Ruler!S$6,IF(AND(All!$V187="P2",All!$AE187="RDP"),Ruler!S$7,IF(AND(All!$V187="P3",All!$AE187="RDP"),Ruler!S$8,IF(AND(All!$V187="P4",All!$AE187="RDP"),Ruler!S$9,IF(AND(All!$V187="P5",All!$AE187="RDP"),Ruler!S$10,IF(AND(All!$V187="P6",All!$AE187="RDP"),Ruler!S$11,IF(AND(All!$V187="P7",All!$AE187="RDP"),Ruler!S$12,IF(AND(All!$V187="P8",All!$AE187="RDP"),Ruler!S$13,IF(AND(All!$V187="P9",All!$AE187="RDP"),Ruler!S$14,IF(AND(All!$V187="P1",All!$AE187="RMS"),Ruler!S$6,IF(AND(All!$V187="P2",All!$AE187="RMS"),Ruler!S$15,IF(AND(All!$V187="P3",All!$AE187="RMS"),Ruler!S$16,IF(AND(All!$V187="P4",All!$AE187="RMS"),Ruler!S$17,IF(AND(All!$V187="P5",All!$AE187="RMS"),Ruler!S$18,IF(AND(All!$V187="P6",All!$AE187="RMS"),Ruler!S$19,IF(AND(All!$V187="P7",All!$AE187="RMS"),Ruler!S$20,IF(AND(All!$V187="P8",All!$AE187="RMS"),Ruler!S$21,IF(AND(All!$V187="P9",All!$AE187="RMS"),Ruler!S$22,IF(AND(All!$V187="P1",All!$AE187="RSS"),Ruler!S$6,IF(AND(All!$V187="P2",All!$AE187="RSS"),Ruler!S$23,IF(AND(All!$V187="P3",All!$AE187="RSS"),Ruler!S$24,IF(AND(All!$V187="P4",All!$AE187="RSS"),Ruler!S$25,IF(AND(All!$V187="P5",All!$AE187="RSS"),Ruler!S$26,IF(AND(All!$V187="P6",All!$AE187="RSS"),Ruler!S$27,IF(AND(All!$V187="P7",All!$AE187="RSS"),Ruler!S$28,IF(AND(All!$V187="P8",All!$AE187="RSS"),Ruler!S$29,IF(AND(All!$V187="P9",All!$AE187="RSS"),Ruler!S$30,0)))))))))))))))))))))))))))</f>
        <v>0</v>
      </c>
      <c r="CA187" s="325">
        <f>IF(AND(All!$V187="P1",All!$AE187="RDP"),Ruler!T$6,IF(AND(All!$V187="P2",All!$AE187="RDP"),Ruler!T$7,IF(AND(All!$V187="P3",All!$AE187="RDP"),Ruler!T$8,IF(AND(All!$V187="P4",All!$AE187="RDP"),Ruler!T$9,IF(AND(All!$V187="P5",All!$AE187="RDP"),Ruler!T$10,IF(AND(All!$V187="P6",All!$AE187="RDP"),Ruler!T$11,IF(AND(All!$V187="P7",All!$AE187="RDP"),Ruler!T$12,IF(AND(All!$V187="P8",All!$AE187="RDP"),Ruler!T$13,IF(AND(All!$V187="P9",All!$AE187="RDP"),Ruler!T$14,IF(AND(All!$V187="P1",All!$AE187="RMS"),Ruler!T$6,IF(AND(All!$V187="P2",All!$AE187="RMS"),Ruler!T$15,IF(AND(All!$V187="P3",All!$AE187="RMS"),Ruler!T$16,IF(AND(All!$V187="P4",All!$AE187="RMS"),Ruler!T$17,IF(AND(All!$V187="P5",All!$AE187="RMS"),Ruler!T$18,IF(AND(All!$V187="P6",All!$AE187="RMS"),Ruler!T$19,IF(AND(All!$V187="P7",All!$AE187="RMS"),Ruler!T$20,IF(AND(All!$V187="P8",All!$AE187="RMS"),Ruler!T$21,IF(AND(All!$V187="P9",All!$AE187="RMS"),Ruler!T$22,IF(AND(All!$V187="P1",All!$AE187="RSS"),Ruler!T$6,IF(AND(All!$V187="P2",All!$AE187="RSS"),Ruler!T$23,IF(AND(All!$V187="P3",All!$AE187="RSS"),Ruler!T$24,IF(AND(All!$V187="P4",All!$AE187="RSS"),Ruler!T$25,IF(AND(All!$V187="P5",All!$AE187="RSS"),Ruler!T$26,IF(AND(All!$V187="P6",All!$AE187="RSS"),Ruler!T$27,IF(AND(All!$V187="P7",All!$AE187="RSS"),Ruler!T$28,IF(AND(All!$V187="P8",All!$AE187="RSS"),Ruler!T$29,IF(AND(All!$V187="P9",All!$AE187="RSS"),Ruler!T$30,0)))))))))))))))))))))))))))</f>
        <v>0</v>
      </c>
      <c r="CB187" s="325">
        <f>IF(AND(All!$V187="P1",All!$AE187="RDP"),Ruler!U$6,IF(AND(All!$V187="P2",All!$AE187="RDP"),Ruler!U$7,IF(AND(All!$V187="P3",All!$AE187="RDP"),Ruler!U$8,IF(AND(All!$V187="P4",All!$AE187="RDP"),Ruler!U$9,IF(AND(All!$V187="P5",All!$AE187="RDP"),Ruler!U$10,IF(AND(All!$V187="P6",All!$AE187="RDP"),Ruler!U$11,IF(AND(All!$V187="P7",All!$AE187="RDP"),Ruler!U$12,IF(AND(All!$V187="P8",All!$AE187="RDP"),Ruler!U$13,IF(AND(All!$V187="P9",All!$AE187="RDP"),Ruler!U$14,IF(AND(All!$V187="P1",All!$AE187="RMS"),Ruler!U$6,IF(AND(All!$V187="P2",All!$AE187="RMS"),Ruler!U$15,IF(AND(All!$V187="P3",All!$AE187="RMS"),Ruler!U$16,IF(AND(All!$V187="P4",All!$AE187="RMS"),Ruler!U$17,IF(AND(All!$V187="P5",All!$AE187="RMS"),Ruler!U$18,IF(AND(All!$V187="P6",All!$AE187="RMS"),Ruler!U$19,IF(AND(All!$V187="P7",All!$AE187="RMS"),Ruler!U$20,IF(AND(All!$V187="P8",All!$AE187="RMS"),Ruler!U$21,IF(AND(All!$V187="P9",All!$AE187="RMS"),Ruler!U$22,IF(AND(All!$V187="P1",All!$AE187="RSS"),Ruler!U$6,IF(AND(All!$V187="P2",All!$AE187="RSS"),Ruler!U$23,IF(AND(All!$V187="P3",All!$AE187="RSS"),Ruler!U$24,IF(AND(All!$V187="P4",All!$AE187="RSS"),Ruler!U$25,IF(AND(All!$V187="P5",All!$AE187="RSS"),Ruler!U$26,IF(AND(All!$V187="P6",All!$AE187="RSS"),Ruler!U$27,IF(AND(All!$V187="P7",All!$AE187="RSS"),Ruler!U$28,IF(AND(All!$V187="P8",All!$AE187="RSS"),Ruler!U$29,IF(AND(All!$V187="P9",All!$AE187="RSS"),Ruler!U$30,0)))))))))))))))))))))))))))</f>
        <v>0</v>
      </c>
      <c r="CC187" s="325">
        <f>IF(AND(All!$V187="P1",All!$AE187="RDP"),Ruler!V$6,IF(AND(All!$V187="P2",All!$AE187="RDP"),Ruler!V$7,IF(AND(All!$V187="P3",All!$AE187="RDP"),Ruler!V$8,IF(AND(All!$V187="P4",All!$AE187="RDP"),Ruler!V$9,IF(AND(All!$V187="P5",All!$AE187="RDP"),Ruler!V$10,IF(AND(All!$V187="P6",All!$AE187="RDP"),Ruler!V$11,IF(AND(All!$V187="P7",All!$AE187="RDP"),Ruler!V$12,IF(AND(All!$V187="P8",All!$AE187="RDP"),Ruler!V$13,IF(AND(All!$V187="P9",All!$AE187="RDP"),Ruler!V$14,IF(AND(All!$V187="P1",All!$AE187="RMS"),Ruler!V$6,IF(AND(All!$V187="P2",All!$AE187="RMS"),Ruler!V$15,IF(AND(All!$V187="P3",All!$AE187="RMS"),Ruler!V$16,IF(AND(All!$V187="P4",All!$AE187="RMS"),Ruler!V$17,IF(AND(All!$V187="P5",All!$AE187="RMS"),Ruler!V$18,IF(AND(All!$V187="P6",All!$AE187="RMS"),Ruler!V$19,IF(AND(All!$V187="P7",All!$AE187="RMS"),Ruler!V$20,IF(AND(All!$V187="P8",All!$AE187="RMS"),Ruler!V$21,IF(AND(All!$V187="P9",All!$AE187="RMS"),Ruler!V$22,IF(AND(All!$V187="P1",All!$AE187="RSS"),Ruler!V$6,IF(AND(All!$V187="P2",All!$AE187="RSS"),Ruler!V$23,IF(AND(All!$V187="P3",All!$AE187="RSS"),Ruler!V$24,IF(AND(All!$V187="P4",All!$AE187="RSS"),Ruler!V$25,IF(AND(All!$V187="P5",All!$AE187="RSS"),Ruler!V$26,IF(AND(All!$V187="P6",All!$AE187="RSS"),Ruler!V$27,IF(AND(All!$V187="P7",All!$AE187="RSS"),Ruler!V$28,IF(AND(All!$V187="P8",All!$AE187="RSS"),Ruler!V$29,IF(AND(All!$V187="P9",All!$AE187="RSS"),Ruler!V$30,0)))))))))))))))))))))))))))</f>
        <v>0</v>
      </c>
      <c r="CD187" s="325">
        <f>IF(AND(All!$V187="P1",All!$AE187="RDP"),Ruler!W$6,IF(AND(All!$V187="P2",All!$AE187="RDP"),Ruler!W$7,IF(AND(All!$V187="P3",All!$AE187="RDP"),Ruler!W$8,IF(AND(All!$V187="P4",All!$AE187="RDP"),Ruler!W$9,IF(AND(All!$V187="P5",All!$AE187="RDP"),Ruler!W$10,IF(AND(All!$V187="P6",All!$AE187="RDP"),Ruler!W$11,IF(AND(All!$V187="P7",All!$AE187="RDP"),Ruler!W$12,IF(AND(All!$V187="P8",All!$AE187="RDP"),Ruler!W$13,IF(AND(All!$V187="P9",All!$AE187="RDP"),Ruler!W$14,IF(AND(All!$V187="P1",All!$AE187="RMS"),Ruler!W$6,IF(AND(All!$V187="P2",All!$AE187="RMS"),Ruler!W$15,IF(AND(All!$V187="P3",All!$AE187="RMS"),Ruler!W$16,IF(AND(All!$V187="P4",All!$AE187="RMS"),Ruler!W$17,IF(AND(All!$V187="P5",All!$AE187="RMS"),Ruler!W$18,IF(AND(All!$V187="P6",All!$AE187="RMS"),Ruler!W$19,IF(AND(All!$V187="P7",All!$AE187="RMS"),Ruler!W$20,IF(AND(All!$V187="P8",All!$AE187="RMS"),Ruler!W$21,IF(AND(All!$V187="P9",All!$AE187="RMS"),Ruler!W$22,IF(AND(All!$V187="P1",All!$AE187="RSS"),Ruler!W$6,IF(AND(All!$V187="P2",All!$AE187="RSS"),Ruler!W$23,IF(AND(All!$V187="P3",All!$AE187="RSS"),Ruler!W$24,IF(AND(All!$V187="P4",All!$AE187="RSS"),Ruler!W$25,IF(AND(All!$V187="P5",All!$AE187="RSS"),Ruler!W$26,IF(AND(All!$V187="P6",All!$AE187="RSS"),Ruler!W$27,IF(AND(All!$V187="P7",All!$AE187="RSS"),Ruler!W$28,IF(AND(All!$V187="P8",All!$AE187="RSS"),Ruler!W$29,IF(AND(All!$V187="P9",All!$AE187="RSS"),Ruler!W$30,0)))))))))))))))))))))))))))</f>
        <v>0</v>
      </c>
      <c r="CE187" s="325">
        <f>IF(AND(All!$V187="P1",All!$AE187="RDP"),Ruler!X$6,IF(AND(All!$V187="P2",All!$AE187="RDP"),Ruler!X$7,IF(AND(All!$V187="P3",All!$AE187="RDP"),Ruler!X$8,IF(AND(All!$V187="P4",All!$AE187="RDP"),Ruler!X$9,IF(AND(All!$V187="P5",All!$AE187="RDP"),Ruler!X$10,IF(AND(All!$V187="P6",All!$AE187="RDP"),Ruler!X$11,IF(AND(All!$V187="P7",All!$AE187="RDP"),Ruler!X$12,IF(AND(All!$V187="P8",All!$AE187="RDP"),Ruler!X$13,IF(AND(All!$V187="P9",All!$AE187="RDP"),Ruler!X$14,IF(AND(All!$V187="P1",All!$AE187="RMS"),Ruler!X$6,IF(AND(All!$V187="P2",All!$AE187="RMS"),Ruler!X$15,IF(AND(All!$V187="P3",All!$AE187="RMS"),Ruler!X$16,IF(AND(All!$V187="P4",All!$AE187="RMS"),Ruler!X$17,IF(AND(All!$V187="P5",All!$AE187="RMS"),Ruler!X$18,IF(AND(All!$V187="P6",All!$AE187="RMS"),Ruler!X$19,IF(AND(All!$V187="P7",All!$AE187="RMS"),Ruler!X$20,IF(AND(All!$V187="P8",All!$AE187="RMS"),Ruler!X$21,IF(AND(All!$V187="P9",All!$AE187="RMS"),Ruler!X$22,IF(AND(All!$V187="P1",All!$AE187="RSS"),Ruler!X$6,IF(AND(All!$V187="P2",All!$AE187="RSS"),Ruler!X$23,IF(AND(All!$V187="P3",All!$AE187="RSS"),Ruler!X$24,IF(AND(All!$V187="P4",All!$AE187="RSS"),Ruler!X$25,IF(AND(All!$V187="P5",All!$AE187="RSS"),Ruler!X$26,IF(AND(All!$V187="P6",All!$AE187="RSS"),Ruler!X$27,IF(AND(All!$V187="P7",All!$AE187="RSS"),Ruler!X$28,IF(AND(All!$V187="P8",All!$AE187="RSS"),Ruler!X$29,IF(AND(All!$V187="P9",All!$AE187="RSS"),Ruler!X$30,0)))))))))))))))))))))))))))</f>
        <v>0</v>
      </c>
      <c r="CF187" s="325">
        <f>IF(AND(All!$V187="P1",All!$AE187="RDP"),Ruler!Y$6,IF(AND(All!$V187="P2",All!$AE187="RDP"),Ruler!Y$7,IF(AND(All!$V187="P3",All!$AE187="RDP"),Ruler!Y$8,IF(AND(All!$V187="P4",All!$AE187="RDP"),Ruler!Y$9,IF(AND(All!$V187="P5",All!$AE187="RDP"),Ruler!Y$10,IF(AND(All!$V187="P6",All!$AE187="RDP"),Ruler!Y$11,IF(AND(All!$V187="P7",All!$AE187="RDP"),Ruler!Y$12,IF(AND(All!$V187="P8",All!$AE187="RDP"),Ruler!Y$13,IF(AND(All!$V187="P9",All!$AE187="RDP"),Ruler!Y$14,IF(AND(All!$V187="P1",All!$AE187="RMS"),Ruler!Y$6,IF(AND(All!$V187="P2",All!$AE187="RMS"),Ruler!Y$15,IF(AND(All!$V187="P3",All!$AE187="RMS"),Ruler!Y$16,IF(AND(All!$V187="P4",All!$AE187="RMS"),Ruler!Y$17,IF(AND(All!$V187="P5",All!$AE187="RMS"),Ruler!Y$18,IF(AND(All!$V187="P6",All!$AE187="RMS"),Ruler!Y$19,IF(AND(All!$V187="P7",All!$AE187="RMS"),Ruler!Y$20,IF(AND(All!$V187="P8",All!$AE187="RMS"),Ruler!Y$21,IF(AND(All!$V187="P9",All!$AE187="RMS"),Ruler!Y$22,IF(AND(All!$V187="P1",All!$AE187="RSS"),Ruler!Y$6,IF(AND(All!$V187="P2",All!$AE187="RSS"),Ruler!Y$23,IF(AND(All!$V187="P3",All!$AE187="RSS"),Ruler!Y$24,IF(AND(All!$V187="P4",All!$AE187="RSS"),Ruler!Y$25,IF(AND(All!$V187="P5",All!$AE187="RSS"),Ruler!Y$26,IF(AND(All!$V187="P6",All!$AE187="RSS"),Ruler!Y$27,IF(AND(All!$V187="P7",All!$AE187="RSS"),Ruler!Y$28,IF(AND(All!$V187="P8",All!$AE187="RSS"),Ruler!Y$29,IF(AND(All!$V187="P9",All!$AE187="RSS"),Ruler!Y$30,0)))))))))))))))))))))))))))</f>
        <v>0</v>
      </c>
      <c r="CG187" s="325">
        <f>IF(AND(All!$V187="P1",All!$AE187="RDP"),Ruler!Z$6,IF(AND(All!$V187="P2",All!$AE187="RDP"),Ruler!Z$7,IF(AND(All!$V187="P3",All!$AE187="RDP"),Ruler!Z$8,IF(AND(All!$V187="P4",All!$AE187="RDP"),Ruler!Z$9,IF(AND(All!$V187="P5",All!$AE187="RDP"),Ruler!Z$10,IF(AND(All!$V187="P6",All!$AE187="RDP"),Ruler!Z$11,IF(AND(All!$V187="P7",All!$AE187="RDP"),Ruler!Z$12,IF(AND(All!$V187="P8",All!$AE187="RDP"),Ruler!Z$13,IF(AND(All!$V187="P9",All!$AE187="RDP"),Ruler!Z$14,IF(AND(All!$V187="P1",All!$AE187="RMS"),Ruler!Z$6,IF(AND(All!$V187="P2",All!$AE187="RMS"),Ruler!Z$15,IF(AND(All!$V187="P3",All!$AE187="RMS"),Ruler!Z$16,IF(AND(All!$V187="P4",All!$AE187="RMS"),Ruler!Z$17,IF(AND(All!$V187="P5",All!$AE187="RMS"),Ruler!Z$18,IF(AND(All!$V187="P6",All!$AE187="RMS"),Ruler!Z$19,IF(AND(All!$V187="P7",All!$AE187="RMS"),Ruler!Z$20,IF(AND(All!$V187="P8",All!$AE187="RMS"),Ruler!Z$21,IF(AND(All!$V187="P9",All!$AE187="RMS"),Ruler!Z$22,IF(AND(All!$V187="P1",All!$AE187="RSS"),Ruler!Z$6,IF(AND(All!$V187="P2",All!$AE187="RSS"),Ruler!Z$23,IF(AND(All!$V187="P3",All!$AE187="RSS"),Ruler!Z$24,IF(AND(All!$V187="P4",All!$AE187="RSS"),Ruler!Z$25,IF(AND(All!$V187="P5",All!$AE187="RSS"),Ruler!Z$26,IF(AND(All!$V187="P6",All!$AE187="RSS"),Ruler!Z$27,IF(AND(All!$V187="P7",All!$AE187="RSS"),Ruler!Z$28,IF(AND(All!$V187="P8",All!$AE187="RSS"),Ruler!Z$29,IF(AND(All!$V187="P9",All!$AE187="RSS"),Ruler!Z$30,0)))))))))))))))))))))))))))</f>
        <v>0</v>
      </c>
      <c r="CH187" s="325">
        <f>IF(AND(All!$V187="P1",All!$AE187="RDP"),Ruler!AA$6,IF(AND(All!$V187="P2",All!$AE187="RDP"),Ruler!AA$7,IF(AND(All!$V187="P3",All!$AE187="RDP"),Ruler!AA$8,IF(AND(All!$V187="P4",All!$AE187="RDP"),Ruler!AA$9,IF(AND(All!$V187="P5",All!$AE187="RDP"),Ruler!AA$10,IF(AND(All!$V187="P6",All!$AE187="RDP"),Ruler!AA$11,IF(AND(All!$V187="P7",All!$AE187="RDP"),Ruler!AA$12,IF(AND(All!$V187="P8",All!$AE187="RDP"),Ruler!AA$13,IF(AND(All!$V187="P9",All!$AE187="RDP"),Ruler!AA$14,IF(AND(All!$V187="P1",All!$AE187="RMS"),Ruler!AA$6,IF(AND(All!$V187="P2",All!$AE187="RMS"),Ruler!AA$15,IF(AND(All!$V187="P3",All!$AE187="RMS"),Ruler!AA$16,IF(AND(All!$V187="P4",All!$AE187="RMS"),Ruler!AA$17,IF(AND(All!$V187="P5",All!$AE187="RMS"),Ruler!AA$18,IF(AND(All!$V187="P6",All!$AE187="RMS"),Ruler!AA$19,IF(AND(All!$V187="P7",All!$AE187="RMS"),Ruler!AA$20,IF(AND(All!$V187="P8",All!$AE187="RMS"),Ruler!AA$21,IF(AND(All!$V187="P9",All!$AE187="RMS"),Ruler!AA$22,IF(AND(All!$V187="P1",All!$AE187="RSS"),Ruler!AA$6,IF(AND(All!$V187="P2",All!$AE187="RSS"),Ruler!AA$23,IF(AND(All!$V187="P3",All!$AE187="RSS"),Ruler!AA$24,IF(AND(All!$V187="P4",All!$AE187="RSS"),Ruler!AA$25,IF(AND(All!$V187="P5",All!$AE187="RSS"),Ruler!AA$26,IF(AND(All!$V187="P6",All!$AE187="RSS"),Ruler!AA$27,IF(AND(All!$V187="P7",All!$AE187="RSS"),Ruler!AA$28,IF(AND(All!$V187="P8",All!$AE187="RSS"),Ruler!AA$29,IF(AND(All!$V187="P9",All!$AE187="RSS"),Ruler!AA$30,0)))))))))))))))))))))))))))</f>
        <v>0</v>
      </c>
      <c r="CI187" s="325">
        <f>IF(AND(All!$V187="P1",All!$AE187="RDP"),Ruler!AB$6,IF(AND(All!$V187="P2",All!$AE187="RDP"),Ruler!AB$7,IF(AND(All!$V187="P3",All!$AE187="RDP"),Ruler!AB$8,IF(AND(All!$V187="P4",All!$AE187="RDP"),Ruler!AB$9,IF(AND(All!$V187="P5",All!$AE187="RDP"),Ruler!AB$10,IF(AND(All!$V187="P6",All!$AE187="RDP"),Ruler!AB$11,IF(AND(All!$V187="P7",All!$AE187="RDP"),Ruler!AB$12,IF(AND(All!$V187="P8",All!$AE187="RDP"),Ruler!AB$13,IF(AND(All!$V187="P9",All!$AE187="RDP"),Ruler!AB$14,IF(AND(All!$V187="P1",All!$AE187="RMS"),Ruler!AB$6,IF(AND(All!$V187="P2",All!$AE187="RMS"),Ruler!AB$15,IF(AND(All!$V187="P3",All!$AE187="RMS"),Ruler!AB$16,IF(AND(All!$V187="P4",All!$AE187="RMS"),Ruler!AB$17,IF(AND(All!$V187="P5",All!$AE187="RMS"),Ruler!AB$18,IF(AND(All!$V187="P6",All!$AE187="RMS"),Ruler!AB$19,IF(AND(All!$V187="P7",All!$AE187="RMS"),Ruler!AB$20,IF(AND(All!$V187="P8",All!$AE187="RMS"),Ruler!AB$21,IF(AND(All!$V187="P9",All!$AE187="RMS"),Ruler!AB$22,IF(AND(All!$V187="P1",All!$AE187="RSS"),Ruler!AB$6,IF(AND(All!$V187="P2",All!$AE187="RSS"),Ruler!AB$23,IF(AND(All!$V187="P3",All!$AE187="RSS"),Ruler!AB$24,IF(AND(All!$V187="P4",All!$AE187="RSS"),Ruler!AB$25,IF(AND(All!$V187="P5",All!$AE187="RSS"),Ruler!AB$26,IF(AND(All!$V187="P6",All!$AE187="RSS"),Ruler!AB$27,IF(AND(All!$V187="P7",All!$AE187="RSS"),Ruler!AB$28,IF(AND(All!$V187="P8",All!$AE187="RSS"),Ruler!AB$29,IF(AND(All!$V187="P9",All!$AE187="RSS"),Ruler!AB$30,0)))))))))))))))))))))))))))</f>
        <v>0</v>
      </c>
      <c r="CJ187" s="323">
        <f>Table9[[#This Row],[R-B1]]-Table9[[#This Row],[B1]]</f>
        <v>-2</v>
      </c>
      <c r="CK187" s="43">
        <f>Table9[[#This Row],[R-B2]]-Table9[[#This Row],[B2]]</f>
        <v>-2</v>
      </c>
      <c r="CL187" s="43">
        <f>Table9[[#This Row],[R-B3]]-Table9[[#This Row],[B3]]</f>
        <v>-1</v>
      </c>
      <c r="CM187" s="43">
        <f>Table9[[#This Row],[R-B4]]-Table9[[#This Row],[B4]]</f>
        <v>-2</v>
      </c>
      <c r="CN187" s="43">
        <f>Table9[[#This Row],[R-B5]]-Table9[[#This Row],[B5]]</f>
        <v>-1</v>
      </c>
      <c r="CO187" s="43">
        <f>Table9[[#This Row],[R-B6]]-Table9[[#This Row],[B6]]</f>
        <v>-2</v>
      </c>
      <c r="CP187" s="43">
        <f>Table9[[#This Row],[R-B7]]-Table9[[#This Row],[B7]]</f>
        <v>-2</v>
      </c>
      <c r="CQ187" s="43">
        <f>Table9[[#This Row],[R-B8]]-Table9[[#This Row],[B8]]</f>
        <v>-2</v>
      </c>
      <c r="CR187" s="43">
        <f>Table9[[#This Row],[R-B9]]-Table9[[#This Row],[B9]]</f>
        <v>-2</v>
      </c>
      <c r="CS187" s="43">
        <f>Table9[[#This Row],[R-B10]]-Table9[[#This Row],[B10]]</f>
        <v>-2</v>
      </c>
      <c r="CT187" s="43">
        <f>Table9[[#This Row],[R-B11]]-Table9[[#This Row],[B11]]</f>
        <v>-2</v>
      </c>
      <c r="CU187" s="43">
        <f>Table9[[#This Row],[R-B12]]-Table9[[#This Row],[B12]]</f>
        <v>0</v>
      </c>
      <c r="CV187" s="43">
        <f>Table9[[#This Row],[R-K1]]-Table9[[#This Row],[K1]]</f>
        <v>-2</v>
      </c>
      <c r="CW187" s="43">
        <f>Table9[[#This Row],[R-K2]]-Table9[[#This Row],[K2]]</f>
        <v>-2</v>
      </c>
      <c r="CX187" s="43">
        <f>Table9[[#This Row],[R-K3]]-Table9[[#This Row],[K3]]</f>
        <v>-1</v>
      </c>
      <c r="CY187" s="43">
        <f>Table9[[#This Row],[R-K4]]-Table9[[#This Row],[K4]]</f>
        <v>0</v>
      </c>
      <c r="CZ187" s="43">
        <f>Table9[[#This Row],[R-K5]]-Table9[[#This Row],[K5]]</f>
        <v>0</v>
      </c>
      <c r="DA187" s="43">
        <f>Table9[[#This Row],[R-P1]]-Table9[[#This Row],[P1]]</f>
        <v>0</v>
      </c>
      <c r="DB187" s="43">
        <f>Table9[[#This Row],[R-P2]]-Table9[[#This Row],[P2]]</f>
        <v>0</v>
      </c>
      <c r="DC187" s="43">
        <f>Table9[[#This Row],[R-P3]]-Table9[[#This Row],[P3]]</f>
        <v>0</v>
      </c>
      <c r="DD187" s="43">
        <f>Table9[[#This Row],[R-P4]]-Table9[[#This Row],[P4]]</f>
        <v>0</v>
      </c>
      <c r="DE187" s="43">
        <f>Table9[[#This Row],[R-P5]]-Table9[[#This Row],[P5]]</f>
        <v>0</v>
      </c>
      <c r="DF187" s="43">
        <f>Table9[[#This Row],[R-E1]]-Table9[[#This Row],[E1]]</f>
        <v>0</v>
      </c>
      <c r="DG187" s="328">
        <f>Table9[[#This Row],[R-E2]]-Table9[[#This Row],[E2]]</f>
        <v>0</v>
      </c>
      <c r="DH187" s="323">
        <f>COUNTIF(Table9[[#This Row],[G-B1]:[G-B12]],"&lt;=0")/12*100</f>
        <v>100</v>
      </c>
      <c r="DI187" s="43">
        <f>COUNTIF(Table9[[#This Row],[G-K1]:[G-K5]],"&lt;=0")/5*100</f>
        <v>100</v>
      </c>
      <c r="DJ187" s="43">
        <f>COUNTIF(Table9[[#This Row],[G-P1]:[G-P5]],"&lt;=0")/5*100</f>
        <v>100</v>
      </c>
      <c r="DK187" s="43">
        <f>COUNTIF(Table9[[#This Row],[G-E1]:[G-E2]],"&lt;=0")/2*100</f>
        <v>100</v>
      </c>
      <c r="DL187" s="450">
        <f>IF(AE187="RDP",(COUNTIF(Table9[[#This Row],[G-B3]],"&lt;=0")+COUNTIF(Table9[[#This Row],[G-B4]],"&lt;=0")+COUNTIF(Table9[[#This Row],[G-B7]],"&lt;=0")+COUNTIF(Table9[[#This Row],[G-B11]],"&lt;=0")+COUNTIF(Table9[[#This Row],[G-K2]],"&lt;=0"))/5*100,IF(AE187="RMS",(COUNTIF(Table9[[#This Row],[G-B4]],"&lt;=0")+COUNTIF(Table9[[#This Row],[G-B5]],"&lt;=0")+COUNTIF(Table9[[#This Row],[G-B10]],"&lt;=0")+COUNTIF(Table9[[#This Row],[G-B12]],"&lt;=0")+COUNTIF(Table9[[#This Row],[G-K2]],"&lt;=0"))/5*100,IF(AE187="RSS",(COUNTIF(Table9[[#This Row],[G-B1]],"&lt;=0")+COUNTIF(Table9[[#This Row],[G-B2]],"&lt;=0")+COUNTIF(Table9[[#This Row],[G-B6]],"&lt;=0")+COUNTIF(Table9[[#This Row],[G-B11]],"&lt;=0")+COUNTIF(Table9[[#This Row],[G-B12]],"&lt;=0"))/5*100,0)))</f>
        <v>0</v>
      </c>
      <c r="DM187" s="42">
        <v>17</v>
      </c>
      <c r="DN187" s="42">
        <v>0</v>
      </c>
      <c r="DO187" s="42">
        <v>0</v>
      </c>
      <c r="DP187" s="42">
        <v>0</v>
      </c>
      <c r="DQ187" s="42">
        <v>0</v>
      </c>
      <c r="DR187" s="332">
        <v>0</v>
      </c>
      <c r="DS187" s="42">
        <v>0</v>
      </c>
      <c r="DT187" s="42">
        <v>0</v>
      </c>
      <c r="DU187" s="42">
        <v>0</v>
      </c>
      <c r="DV187" s="42">
        <v>0</v>
      </c>
      <c r="DW187" s="332">
        <v>0</v>
      </c>
      <c r="DX187" s="42">
        <v>0</v>
      </c>
      <c r="DY187" s="42">
        <v>0</v>
      </c>
      <c r="DZ187" s="42">
        <v>0</v>
      </c>
      <c r="EA187" s="333">
        <v>0</v>
      </c>
      <c r="EB187" s="339"/>
      <c r="EC187" s="339"/>
      <c r="ED187" s="339"/>
      <c r="EE187" s="339" t="s">
        <v>1527</v>
      </c>
    </row>
    <row r="188" spans="2:135" ht="58" hidden="1" x14ac:dyDescent="0.3">
      <c r="B188" s="282">
        <v>193</v>
      </c>
      <c r="C188" s="42" t="s">
        <v>134</v>
      </c>
      <c r="D188" s="45">
        <v>46220</v>
      </c>
      <c r="E188" s="433" t="s">
        <v>1528</v>
      </c>
      <c r="F188" s="43">
        <v>1028555</v>
      </c>
      <c r="G188" s="357">
        <f t="shared" ref="G188:G220" ca="1" si="12">($T$1-H188)/365</f>
        <v>35.579814431126337</v>
      </c>
      <c r="H188" s="283">
        <v>33329</v>
      </c>
      <c r="I188" s="43" t="s">
        <v>179</v>
      </c>
      <c r="J188" s="43" t="s">
        <v>137</v>
      </c>
      <c r="K188" s="43" t="s">
        <v>138</v>
      </c>
      <c r="L188" s="43" t="s">
        <v>180</v>
      </c>
      <c r="M188" s="42" t="s">
        <v>204</v>
      </c>
      <c r="N188" s="43"/>
      <c r="O188" s="43" t="s">
        <v>142</v>
      </c>
      <c r="P188" s="44" t="s">
        <v>1529</v>
      </c>
      <c r="Q188" s="43" t="s">
        <v>144</v>
      </c>
      <c r="R188" s="43"/>
      <c r="S188" s="45">
        <v>42110</v>
      </c>
      <c r="T188" s="286">
        <f ca="1">YEARFRAC(S188,$T$1)</f>
        <v>11.511111111111111</v>
      </c>
      <c r="U188" s="46">
        <f ca="1">Table9[[#This Row],[Years in PET]]</f>
        <v>11.511111111111111</v>
      </c>
      <c r="V188" s="43" t="s">
        <v>56</v>
      </c>
      <c r="W188" s="46"/>
      <c r="X188" s="46">
        <f ca="1">($T$1-Table9[[#This Row],[Date of Appointment to Current Grade]])/365</f>
        <v>4.4757048420852437</v>
      </c>
      <c r="Y188" s="45">
        <v>44682</v>
      </c>
      <c r="Z188" s="43" t="s">
        <v>187</v>
      </c>
      <c r="AA188" s="45">
        <v>45383</v>
      </c>
      <c r="AB188" s="46">
        <f ca="1">($T$1-Table9[[#This Row],[Date in Position]])/365</f>
        <v>2.555156896879764</v>
      </c>
      <c r="AC188" s="43" t="s">
        <v>146</v>
      </c>
      <c r="AD188" s="45">
        <v>45809</v>
      </c>
      <c r="AE188" s="43"/>
      <c r="AF188" s="43" t="s">
        <v>188</v>
      </c>
      <c r="AG188" s="47" t="s">
        <v>1530</v>
      </c>
      <c r="AH188" s="47" t="s">
        <v>1531</v>
      </c>
      <c r="AI188" s="47" t="s">
        <v>1532</v>
      </c>
      <c r="AJ188" s="42"/>
      <c r="AK188" s="48" t="s">
        <v>1533</v>
      </c>
      <c r="AL188" s="42" t="s">
        <v>153</v>
      </c>
      <c r="AM188" s="48" t="s">
        <v>1534</v>
      </c>
      <c r="AN188" s="323"/>
      <c r="BK188" s="328"/>
      <c r="BL188" s="325">
        <f>IF(AND(All!$V188="P1",All!$AE188="RDP"),Ruler!E$6,IF(AND(All!$V188="P2",All!$AE188="RDP"),Ruler!E$7,IF(AND(All!$V188="P3",All!$AE188="RDP"),Ruler!E$8,IF(AND(All!$V188="P4",All!$AE188="RDP"),Ruler!E$9,IF(AND(All!$V188="P5",All!$AE188="RDP"),Ruler!E$10,IF(AND(All!$V188="P6",All!$AE188="RDP"),Ruler!E$11,IF(AND(All!$V188="P7",All!$AE188="RDP"),Ruler!E$12,IF(AND(All!$V188="P8",All!$AE188="RDP"),Ruler!E$13,IF(AND(All!$V188="P9",All!$AE188="RDP"),Ruler!E$14,IF(AND(All!$V188="P1",All!$AE188="RMS"),Ruler!E$6,IF(AND(All!$V188="P2",All!$AE188="RMS"),Ruler!E$15,IF(AND(All!$V188="P3",All!$AE188="RMS"),Ruler!E$16,IF(AND(All!$V188="P4",All!$AE188="RMS"),Ruler!E$17,IF(AND(All!$V188="P5",All!$AE188="RMS"),Ruler!E$18,IF(AND(All!$V188="P6",All!$AE188="RMS"),Ruler!E$19,IF(AND(All!$V188="P7",All!$AE188="RMS"),Ruler!E$20,IF(AND(All!$V188="P8",All!$AE188="RMS"),Ruler!E$21,IF(AND(All!$V188="P9",All!$AE188="RMS"),Ruler!E$22,IF(AND(All!$V188="P1",All!$AE188="RSS"),Ruler!E$6,IF(AND(All!$V188="P2",All!$AE188="RSS"),Ruler!E$23,IF(AND(All!$V188="P3",All!$AE188="RSS"),Ruler!E$24,IF(AND(All!$V188="P4",All!$AE188="RSS"),Ruler!E$25,IF(AND(All!$V188="P5",All!$AE188="RSS"),Ruler!E$26,IF(AND(All!$V188="P6",All!$AE188="RSS"),Ruler!E$27,IF(AND(All!$V188="P7",All!$AE188="RSS"),Ruler!E$28,IF(AND(All!$V188="P8",All!$AE188="RSS"),Ruler!E$29,IF(AND(All!$V188="P9",All!$AE188="RSS"),Ruler!E$30,0)))))))))))))))))))))))))))</f>
        <v>0</v>
      </c>
      <c r="BM188" s="325">
        <f>IF(AND(All!$V188="P1",All!$AE188="RDP"),Ruler!F$6,IF(AND(All!$V188="P2",All!$AE188="RDP"),Ruler!F$7,IF(AND(All!$V188="P3",All!$AE188="RDP"),Ruler!F$8,IF(AND(All!$V188="P4",All!$AE188="RDP"),Ruler!F$9,IF(AND(All!$V188="P5",All!$AE188="RDP"),Ruler!F$10,IF(AND(All!$V188="P6",All!$AE188="RDP"),Ruler!F$11,IF(AND(All!$V188="P7",All!$AE188="RDP"),Ruler!F$12,IF(AND(All!$V188="P8",All!$AE188="RDP"),Ruler!F$13,IF(AND(All!$V188="P9",All!$AE188="RDP"),Ruler!F$14,IF(AND(All!$V188="P1",All!$AE188="RMS"),Ruler!F$6,IF(AND(All!$V188="P2",All!$AE188="RMS"),Ruler!F$15,IF(AND(All!$V188="P3",All!$AE188="RMS"),Ruler!F$16,IF(AND(All!$V188="P4",All!$AE188="RMS"),Ruler!F$17,IF(AND(All!$V188="P5",All!$AE188="RMS"),Ruler!F$18,IF(AND(All!$V188="P6",All!$AE188="RMS"),Ruler!F$19,IF(AND(All!$V188="P7",All!$AE188="RMS"),Ruler!F$20,IF(AND(All!$V188="P8",All!$AE188="RMS"),Ruler!F$21,IF(AND(All!$V188="P9",All!$AE188="RMS"),Ruler!F$22,IF(AND(All!$V188="P1",All!$AE188="RSS"),Ruler!F$6,IF(AND(All!$V188="P2",All!$AE188="RSS"),Ruler!F$23,IF(AND(All!$V188="P3",All!$AE188="RSS"),Ruler!F$24,IF(AND(All!$V188="P4",All!$AE188="RSS"),Ruler!F$25,IF(AND(All!$V188="P5",All!$AE188="RSS"),Ruler!F$26,IF(AND(All!$V188="P6",All!$AE188="RSS"),Ruler!F$27,IF(AND(All!$V188="P7",All!$AE188="RSS"),Ruler!F$28,IF(AND(All!$V188="P8",All!$AE188="RSS"),Ruler!F$29,IF(AND(All!$V188="P9",All!$AE188="RSS"),Ruler!F$30,0)))))))))))))))))))))))))))</f>
        <v>0</v>
      </c>
      <c r="BN188" s="325">
        <f>IF(AND(All!$V188="P1",All!$AE188="RDP"),Ruler!G$6,IF(AND(All!$V188="P2",All!$AE188="RDP"),Ruler!G$7,IF(AND(All!$V188="P3",All!$AE188="RDP"),Ruler!G$8,IF(AND(All!$V188="P4",All!$AE188="RDP"),Ruler!G$9,IF(AND(All!$V188="P5",All!$AE188="RDP"),Ruler!G$10,IF(AND(All!$V188="P6",All!$AE188="RDP"),Ruler!G$11,IF(AND(All!$V188="P7",All!$AE188="RDP"),Ruler!G$12,IF(AND(All!$V188="P8",All!$AE188="RDP"),Ruler!G$13,IF(AND(All!$V188="P9",All!$AE188="RDP"),Ruler!G$14,IF(AND(All!$V188="P1",All!$AE188="RMS"),Ruler!G$6,IF(AND(All!$V188="P2",All!$AE188="RMS"),Ruler!G$15,IF(AND(All!$V188="P3",All!$AE188="RMS"),Ruler!G$16,IF(AND(All!$V188="P4",All!$AE188="RMS"),Ruler!G$17,IF(AND(All!$V188="P5",All!$AE188="RMS"),Ruler!G$18,IF(AND(All!$V188="P6",All!$AE188="RMS"),Ruler!G$19,IF(AND(All!$V188="P7",All!$AE188="RMS"),Ruler!G$20,IF(AND(All!$V188="P8",All!$AE188="RMS"),Ruler!G$21,IF(AND(All!$V188="P9",All!$AE188="RMS"),Ruler!G$22,IF(AND(All!$V188="P1",All!$AE188="RSS"),Ruler!G$6,IF(AND(All!$V188="P2",All!$AE188="RSS"),Ruler!G$23,IF(AND(All!$V188="P3",All!$AE188="RSS"),Ruler!G$24,IF(AND(All!$V188="P4",All!$AE188="RSS"),Ruler!G$25,IF(AND(All!$V188="P5",All!$AE188="RSS"),Ruler!G$26,IF(AND(All!$V188="P6",All!$AE188="RSS"),Ruler!G$27,IF(AND(All!$V188="P7",All!$AE188="RSS"),Ruler!G$28,IF(AND(All!$V188="P8",All!$AE188="RSS"),Ruler!G$29,IF(AND(All!$V188="P9",All!$AE188="RSS"),Ruler!G$30,0)))))))))))))))))))))))))))</f>
        <v>0</v>
      </c>
      <c r="BO188" s="325">
        <f>IF(AND(All!$V188="P1",All!$AE188="RDP"),Ruler!H$6,IF(AND(All!$V188="P2",All!$AE188="RDP"),Ruler!H$7,IF(AND(All!$V188="P3",All!$AE188="RDP"),Ruler!H$8,IF(AND(All!$V188="P4",All!$AE188="RDP"),Ruler!H$9,IF(AND(All!$V188="P5",All!$AE188="RDP"),Ruler!H$10,IF(AND(All!$V188="P6",All!$AE188="RDP"),Ruler!H$11,IF(AND(All!$V188="P7",All!$AE188="RDP"),Ruler!H$12,IF(AND(All!$V188="P8",All!$AE188="RDP"),Ruler!H$13,IF(AND(All!$V188="P9",All!$AE188="RDP"),Ruler!H$14,IF(AND(All!$V188="P1",All!$AE188="RMS"),Ruler!H$6,IF(AND(All!$V188="P2",All!$AE188="RMS"),Ruler!H$15,IF(AND(All!$V188="P3",All!$AE188="RMS"),Ruler!H$16,IF(AND(All!$V188="P4",All!$AE188="RMS"),Ruler!H$17,IF(AND(All!$V188="P5",All!$AE188="RMS"),Ruler!H$18,IF(AND(All!$V188="P6",All!$AE188="RMS"),Ruler!H$19,IF(AND(All!$V188="P7",All!$AE188="RMS"),Ruler!H$20,IF(AND(All!$V188="P8",All!$AE188="RMS"),Ruler!H$21,IF(AND(All!$V188="P9",All!$AE188="RMS"),Ruler!H$22,IF(AND(All!$V188="P1",All!$AE188="RSS"),Ruler!H$6,IF(AND(All!$V188="P2",All!$AE188="RSS"),Ruler!H$23,IF(AND(All!$V188="P3",All!$AE188="RSS"),Ruler!H$24,IF(AND(All!$V188="P4",All!$AE188="RSS"),Ruler!H$25,IF(AND(All!$V188="P5",All!$AE188="RSS"),Ruler!H$26,IF(AND(All!$V188="P6",All!$AE188="RSS"),Ruler!H$27,IF(AND(All!$V188="P7",All!$AE188="RSS"),Ruler!H$28,IF(AND(All!$V188="P8",All!$AE188="RSS"),Ruler!H$29,IF(AND(All!$V188="P9",All!$AE188="RSS"),Ruler!H$30,0)))))))))))))))))))))))))))</f>
        <v>0</v>
      </c>
      <c r="BP188" s="325">
        <f>IF(AND(All!$V188="P1",All!$AE188="RDP"),Ruler!I$6,IF(AND(All!$V188="P2",All!$AE188="RDP"),Ruler!I$7,IF(AND(All!$V188="P3",All!$AE188="RDP"),Ruler!I$8,IF(AND(All!$V188="P4",All!$AE188="RDP"),Ruler!I$9,IF(AND(All!$V188="P5",All!$AE188="RDP"),Ruler!I$10,IF(AND(All!$V188="P6",All!$AE188="RDP"),Ruler!I$11,IF(AND(All!$V188="P7",All!$AE188="RDP"),Ruler!I$12,IF(AND(All!$V188="P8",All!$AE188="RDP"),Ruler!I$13,IF(AND(All!$V188="P9",All!$AE188="RDP"),Ruler!I$14,IF(AND(All!$V188="P1",All!$AE188="RMS"),Ruler!I$6,IF(AND(All!$V188="P2",All!$AE188="RMS"),Ruler!I$15,IF(AND(All!$V188="P3",All!$AE188="RMS"),Ruler!I$16,IF(AND(All!$V188="P4",All!$AE188="RMS"),Ruler!I$17,IF(AND(All!$V188="P5",All!$AE188="RMS"),Ruler!I$18,IF(AND(All!$V188="P6",All!$AE188="RMS"),Ruler!I$19,IF(AND(All!$V188="P7",All!$AE188="RMS"),Ruler!I$20,IF(AND(All!$V188="P8",All!$AE188="RMS"),Ruler!I$21,IF(AND(All!$V188="P9",All!$AE188="RMS"),Ruler!I$22,IF(AND(All!$V188="P1",All!$AE188="RSS"),Ruler!I$6,IF(AND(All!$V188="P2",All!$AE188="RSS"),Ruler!I$23,IF(AND(All!$V188="P3",All!$AE188="RSS"),Ruler!I$24,IF(AND(All!$V188="P4",All!$AE188="RSS"),Ruler!I$25,IF(AND(All!$V188="P5",All!$AE188="RSS"),Ruler!I$26,IF(AND(All!$V188="P6",All!$AE188="RSS"),Ruler!I$27,IF(AND(All!$V188="P7",All!$AE188="RSS"),Ruler!I$28,IF(AND(All!$V188="P8",All!$AE188="RSS"),Ruler!I$29,IF(AND(All!$V188="P9",All!$AE188="RSS"),Ruler!I$30,0)))))))))))))))))))))))))))</f>
        <v>0</v>
      </c>
      <c r="BQ188" s="325">
        <f>IF(AND(All!$V188="P1",All!$AE188="RDP"),Ruler!J$6,IF(AND(All!$V188="P2",All!$AE188="RDP"),Ruler!J$7,IF(AND(All!$V188="P3",All!$AE188="RDP"),Ruler!J$8,IF(AND(All!$V188="P4",All!$AE188="RDP"),Ruler!J$9,IF(AND(All!$V188="P5",All!$AE188="RDP"),Ruler!J$10,IF(AND(All!$V188="P6",All!$AE188="RDP"),Ruler!J$11,IF(AND(All!$V188="P7",All!$AE188="RDP"),Ruler!J$12,IF(AND(All!$V188="P8",All!$AE188="RDP"),Ruler!J$13,IF(AND(All!$V188="P9",All!$AE188="RDP"),Ruler!J$14,IF(AND(All!$V188="P1",All!$AE188="RMS"),Ruler!J$6,IF(AND(All!$V188="P2",All!$AE188="RMS"),Ruler!J$15,IF(AND(All!$V188="P3",All!$AE188="RMS"),Ruler!J$16,IF(AND(All!$V188="P4",All!$AE188="RMS"),Ruler!J$17,IF(AND(All!$V188="P5",All!$AE188="RMS"),Ruler!J$18,IF(AND(All!$V188="P6",All!$AE188="RMS"),Ruler!J$19,IF(AND(All!$V188="P7",All!$AE188="RMS"),Ruler!J$20,IF(AND(All!$V188="P8",All!$AE188="RMS"),Ruler!J$21,IF(AND(All!$V188="P9",All!$AE188="RMS"),Ruler!J$22,IF(AND(All!$V188="P1",All!$AE188="RSS"),Ruler!J$6,IF(AND(All!$V188="P2",All!$AE188="RSS"),Ruler!J$23,IF(AND(All!$V188="P3",All!$AE188="RSS"),Ruler!J$24,IF(AND(All!$V188="P4",All!$AE188="RSS"),Ruler!J$25,IF(AND(All!$V188="P5",All!$AE188="RSS"),Ruler!J$26,IF(AND(All!$V188="P6",All!$AE188="RSS"),Ruler!J$27,IF(AND(All!$V188="P7",All!$AE188="RSS"),Ruler!J$28,IF(AND(All!$V188="P8",All!$AE188="RSS"),Ruler!J$29,IF(AND(All!$V188="P9",All!$AE188="RSS"),Ruler!J$30,0)))))))))))))))))))))))))))</f>
        <v>0</v>
      </c>
      <c r="BR188" s="325">
        <f>IF(AND(All!$V188="P1",All!$AE188="RDP"),Ruler!K$6,IF(AND(All!$V188="P2",All!$AE188="RDP"),Ruler!K$7,IF(AND(All!$V188="P3",All!$AE188="RDP"),Ruler!K$8,IF(AND(All!$V188="P4",All!$AE188="RDP"),Ruler!K$9,IF(AND(All!$V188="P5",All!$AE188="RDP"),Ruler!K$10,IF(AND(All!$V188="P6",All!$AE188="RDP"),Ruler!K$11,IF(AND(All!$V188="P7",All!$AE188="RDP"),Ruler!K$12,IF(AND(All!$V188="P8",All!$AE188="RDP"),Ruler!K$13,IF(AND(All!$V188="P9",All!$AE188="RDP"),Ruler!K$14,IF(AND(All!$V188="P1",All!$AE188="RMS"),Ruler!K$6,IF(AND(All!$V188="P2",All!$AE188="RMS"),Ruler!K$15,IF(AND(All!$V188="P3",All!$AE188="RMS"),Ruler!K$16,IF(AND(All!$V188="P4",All!$AE188="RMS"),Ruler!K$17,IF(AND(All!$V188="P5",All!$AE188="RMS"),Ruler!K$18,IF(AND(All!$V188="P6",All!$AE188="RMS"),Ruler!K$19,IF(AND(All!$V188="P7",All!$AE188="RMS"),Ruler!K$20,IF(AND(All!$V188="P8",All!$AE188="RMS"),Ruler!K$21,IF(AND(All!$V188="P9",All!$AE188="RMS"),Ruler!K$22,IF(AND(All!$V188="P1",All!$AE188="RSS"),Ruler!K$6,IF(AND(All!$V188="P2",All!$AE188="RSS"),Ruler!K$23,IF(AND(All!$V188="P3",All!$AE188="RSS"),Ruler!K$24,IF(AND(All!$V188="P4",All!$AE188="RSS"),Ruler!K$25,IF(AND(All!$V188="P5",All!$AE188="RSS"),Ruler!K$26,IF(AND(All!$V188="P6",All!$AE188="RSS"),Ruler!K$27,IF(AND(All!$V188="P7",All!$AE188="RSS"),Ruler!K$28,IF(AND(All!$V188="P8",All!$AE188="RSS"),Ruler!K$29,IF(AND(All!$V188="P9",All!$AE188="RSS"),Ruler!K$30,0)))))))))))))))))))))))))))</f>
        <v>0</v>
      </c>
      <c r="BS188" s="325">
        <f>IF(AND(All!$V188="P1",All!$AE188="RDP"),Ruler!L$6,IF(AND(All!$V188="P2",All!$AE188="RDP"),Ruler!L$7,IF(AND(All!$V188="P3",All!$AE188="RDP"),Ruler!L$8,IF(AND(All!$V188="P4",All!$AE188="RDP"),Ruler!L$9,IF(AND(All!$V188="P5",All!$AE188="RDP"),Ruler!L$10,IF(AND(All!$V188="P6",All!$AE188="RDP"),Ruler!L$11,IF(AND(All!$V188="P7",All!$AE188="RDP"),Ruler!L$12,IF(AND(All!$V188="P8",All!$AE188="RDP"),Ruler!L$13,IF(AND(All!$V188="P9",All!$AE188="RDP"),Ruler!L$14,IF(AND(All!$V188="P1",All!$AE188="RMS"),Ruler!L$6,IF(AND(All!$V188="P2",All!$AE188="RMS"),Ruler!L$15,IF(AND(All!$V188="P3",All!$AE188="RMS"),Ruler!L$16,IF(AND(All!$V188="P4",All!$AE188="RMS"),Ruler!L$17,IF(AND(All!$V188="P5",All!$AE188="RMS"),Ruler!L$18,IF(AND(All!$V188="P6",All!$AE188="RMS"),Ruler!L$19,IF(AND(All!$V188="P7",All!$AE188="RMS"),Ruler!L$20,IF(AND(All!$V188="P8",All!$AE188="RMS"),Ruler!L$21,IF(AND(All!$V188="P9",All!$AE188="RMS"),Ruler!L$22,IF(AND(All!$V188="P1",All!$AE188="RSS"),Ruler!L$6,IF(AND(All!$V188="P2",All!$AE188="RSS"),Ruler!L$23,IF(AND(All!$V188="P3",All!$AE188="RSS"),Ruler!L$24,IF(AND(All!$V188="P4",All!$AE188="RSS"),Ruler!L$25,IF(AND(All!$V188="P5",All!$AE188="RSS"),Ruler!L$26,IF(AND(All!$V188="P6",All!$AE188="RSS"),Ruler!L$27,IF(AND(All!$V188="P7",All!$AE188="RSS"),Ruler!L$28,IF(AND(All!$V188="P8",All!$AE188="RSS"),Ruler!L$29,IF(AND(All!$V188="P9",All!$AE188="RSS"),Ruler!L$30,0)))))))))))))))))))))))))))</f>
        <v>0</v>
      </c>
      <c r="BT188" s="325">
        <f>IF(AND(All!$V188="P1",All!$AE188="RDP"),Ruler!M$6,IF(AND(All!$V188="P2",All!$AE188="RDP"),Ruler!M$7,IF(AND(All!$V188="P3",All!$AE188="RDP"),Ruler!M$8,IF(AND(All!$V188="P4",All!$AE188="RDP"),Ruler!M$9,IF(AND(All!$V188="P5",All!$AE188="RDP"),Ruler!M$10,IF(AND(All!$V188="P6",All!$AE188="RDP"),Ruler!M$11,IF(AND(All!$V188="P7",All!$AE188="RDP"),Ruler!M$12,IF(AND(All!$V188="P8",All!$AE188="RDP"),Ruler!M$13,IF(AND(All!$V188="P9",All!$AE188="RDP"),Ruler!M$14,IF(AND(All!$V188="P1",All!$AE188="RMS"),Ruler!M$6,IF(AND(All!$V188="P2",All!$AE188="RMS"),Ruler!M$15,IF(AND(All!$V188="P3",All!$AE188="RMS"),Ruler!M$16,IF(AND(All!$V188="P4",All!$AE188="RMS"),Ruler!M$17,IF(AND(All!$V188="P5",All!$AE188="RMS"),Ruler!M$18,IF(AND(All!$V188="P6",All!$AE188="RMS"),Ruler!M$19,IF(AND(All!$V188="P7",All!$AE188="RMS"),Ruler!M$20,IF(AND(All!$V188="P8",All!$AE188="RMS"),Ruler!M$21,IF(AND(All!$V188="P9",All!$AE188="RMS"),Ruler!M$22,IF(AND(All!$V188="P1",All!$AE188="RSS"),Ruler!M$6,IF(AND(All!$V188="P2",All!$AE188="RSS"),Ruler!M$23,IF(AND(All!$V188="P3",All!$AE188="RSS"),Ruler!M$24,IF(AND(All!$V188="P4",All!$AE188="RSS"),Ruler!M$25,IF(AND(All!$V188="P5",All!$AE188="RSS"),Ruler!M$26,IF(AND(All!$V188="P6",All!$AE188="RSS"),Ruler!M$27,IF(AND(All!$V188="P7",All!$AE188="RSS"),Ruler!M$28,IF(AND(All!$V188="P8",All!$AE188="RSS"),Ruler!M$29,IF(AND(All!$V188="P9",All!$AE188="RSS"),Ruler!M$30,0)))))))))))))))))))))))))))</f>
        <v>0</v>
      </c>
      <c r="BU188" s="325">
        <f>IF(AND(All!$V188="P1",All!$AE188="RDP"),Ruler!N$6,IF(AND(All!$V188="P2",All!$AE188="RDP"),Ruler!N$7,IF(AND(All!$V188="P3",All!$AE188="RDP"),Ruler!N$8,IF(AND(All!$V188="P4",All!$AE188="RDP"),Ruler!N$9,IF(AND(All!$V188="P5",All!$AE188="RDP"),Ruler!N$10,IF(AND(All!$V188="P6",All!$AE188="RDP"),Ruler!N$11,IF(AND(All!$V188="P7",All!$AE188="RDP"),Ruler!N$12,IF(AND(All!$V188="P8",All!$AE188="RDP"),Ruler!N$13,IF(AND(All!$V188="P9",All!$AE188="RDP"),Ruler!N$14,IF(AND(All!$V188="P1",All!$AE188="RMS"),Ruler!N$6,IF(AND(All!$V188="P2",All!$AE188="RMS"),Ruler!N$15,IF(AND(All!$V188="P3",All!$AE188="RMS"),Ruler!N$16,IF(AND(All!$V188="P4",All!$AE188="RMS"),Ruler!N$17,IF(AND(All!$V188="P5",All!$AE188="RMS"),Ruler!N$18,IF(AND(All!$V188="P6",All!$AE188="RMS"),Ruler!N$19,IF(AND(All!$V188="P7",All!$AE188="RMS"),Ruler!N$20,IF(AND(All!$V188="P8",All!$AE188="RMS"),Ruler!N$21,IF(AND(All!$V188="P9",All!$AE188="RMS"),Ruler!N$22,IF(AND(All!$V188="P1",All!$AE188="RSS"),Ruler!N$6,IF(AND(All!$V188="P2",All!$AE188="RSS"),Ruler!N$23,IF(AND(All!$V188="P3",All!$AE188="RSS"),Ruler!N$24,IF(AND(All!$V188="P4",All!$AE188="RSS"),Ruler!N$25,IF(AND(All!$V188="P5",All!$AE188="RSS"),Ruler!N$26,IF(AND(All!$V188="P6",All!$AE188="RSS"),Ruler!N$27,IF(AND(All!$V188="P7",All!$AE188="RSS"),Ruler!N$28,IF(AND(All!$V188="P8",All!$AE188="RSS"),Ruler!N$29,IF(AND(All!$V188="P9",All!$AE188="RSS"),Ruler!N$30,0)))))))))))))))))))))))))))</f>
        <v>0</v>
      </c>
      <c r="BV188" s="325">
        <f>IF(AND(All!$V188="P1",All!$AE188="RDP"),Ruler!O$6,IF(AND(All!$V188="P2",All!$AE188="RDP"),Ruler!O$7,IF(AND(All!$V188="P3",All!$AE188="RDP"),Ruler!O$8,IF(AND(All!$V188="P4",All!$AE188="RDP"),Ruler!O$9,IF(AND(All!$V188="P5",All!$AE188="RDP"),Ruler!O$10,IF(AND(All!$V188="P6",All!$AE188="RDP"),Ruler!O$11,IF(AND(All!$V188="P7",All!$AE188="RDP"),Ruler!O$12,IF(AND(All!$V188="P8",All!$AE188="RDP"),Ruler!O$13,IF(AND(All!$V188="P9",All!$AE188="RDP"),Ruler!O$14,IF(AND(All!$V188="P1",All!$AE188="RMS"),Ruler!O$6,IF(AND(All!$V188="P2",All!$AE188="RMS"),Ruler!O$15,IF(AND(All!$V188="P3",All!$AE188="RMS"),Ruler!O$16,IF(AND(All!$V188="P4",All!$AE188="RMS"),Ruler!O$17,IF(AND(All!$V188="P5",All!$AE188="RMS"),Ruler!O$18,IF(AND(All!$V188="P6",All!$AE188="RMS"),Ruler!O$19,IF(AND(All!$V188="P7",All!$AE188="RMS"),Ruler!O$20,IF(AND(All!$V188="P8",All!$AE188="RMS"),Ruler!O$21,IF(AND(All!$V188="P9",All!$AE188="RMS"),Ruler!O$22,IF(AND(All!$V188="P1",All!$AE188="RSS"),Ruler!O$6,IF(AND(All!$V188="P2",All!$AE188="RSS"),Ruler!O$23,IF(AND(All!$V188="P3",All!$AE188="RSS"),Ruler!O$24,IF(AND(All!$V188="P4",All!$AE188="RSS"),Ruler!O$25,IF(AND(All!$V188="P5",All!$AE188="RSS"),Ruler!O$26,IF(AND(All!$V188="P6",All!$AE188="RSS"),Ruler!O$27,IF(AND(All!$V188="P7",All!$AE188="RSS"),Ruler!O$28,IF(AND(All!$V188="P8",All!$AE188="RSS"),Ruler!O$29,IF(AND(All!$V188="P9",All!$AE188="RSS"),Ruler!O$30,0)))))))))))))))))))))))))))</f>
        <v>0</v>
      </c>
      <c r="BW188" s="325">
        <f>IF(AND(All!$V188="P1",All!$AE188="RDP"),Ruler!P$6,IF(AND(All!$V188="P2",All!$AE188="RDP"),Ruler!P$7,IF(AND(All!$V188="P3",All!$AE188="RDP"),Ruler!P$8,IF(AND(All!$V188="P4",All!$AE188="RDP"),Ruler!P$9,IF(AND(All!$V188="P5",All!$AE188="RDP"),Ruler!P$10,IF(AND(All!$V188="P6",All!$AE188="RDP"),Ruler!P$11,IF(AND(All!$V188="P7",All!$AE188="RDP"),Ruler!P$12,IF(AND(All!$V188="P8",All!$AE188="RDP"),Ruler!P$13,IF(AND(All!$V188="P9",All!$AE188="RDP"),Ruler!P$14,IF(AND(All!$V188="P1",All!$AE188="RMS"),Ruler!P$6,IF(AND(All!$V188="P2",All!$AE188="RMS"),Ruler!P$15,IF(AND(All!$V188="P3",All!$AE188="RMS"),Ruler!P$16,IF(AND(All!$V188="P4",All!$AE188="RMS"),Ruler!P$17,IF(AND(All!$V188="P5",All!$AE188="RMS"),Ruler!P$18,IF(AND(All!$V188="P6",All!$AE188="RMS"),Ruler!P$19,IF(AND(All!$V188="P7",All!$AE188="RMS"),Ruler!P$20,IF(AND(All!$V188="P8",All!$AE188="RMS"),Ruler!P$21,IF(AND(All!$V188="P9",All!$AE188="RMS"),Ruler!P$22,IF(AND(All!$V188="P1",All!$AE188="RSS"),Ruler!P$6,IF(AND(All!$V188="P2",All!$AE188="RSS"),Ruler!P$23,IF(AND(All!$V188="P3",All!$AE188="RSS"),Ruler!P$24,IF(AND(All!$V188="P4",All!$AE188="RSS"),Ruler!P$25,IF(AND(All!$V188="P5",All!$AE188="RSS"),Ruler!P$26,IF(AND(All!$V188="P6",All!$AE188="RSS"),Ruler!P$27,IF(AND(All!$V188="P7",All!$AE188="RSS"),Ruler!P$28,IF(AND(All!$V188="P8",All!$AE188="RSS"),Ruler!P$29,IF(AND(All!$V188="P9",All!$AE188="RSS"),Ruler!P$30,0)))))))))))))))))))))))))))</f>
        <v>0</v>
      </c>
      <c r="BX188" s="325">
        <f>IF(AND(All!$V188="P1",All!$AE188="RDP"),Ruler!Q$6,IF(AND(All!$V188="P2",All!$AE188="RDP"),Ruler!Q$7,IF(AND(All!$V188="P3",All!$AE188="RDP"),Ruler!Q$8,IF(AND(All!$V188="P4",All!$AE188="RDP"),Ruler!Q$9,IF(AND(All!$V188="P5",All!$AE188="RDP"),Ruler!Q$10,IF(AND(All!$V188="P6",All!$AE188="RDP"),Ruler!Q$11,IF(AND(All!$V188="P7",All!$AE188="RDP"),Ruler!Q$12,IF(AND(All!$V188="P8",All!$AE188="RDP"),Ruler!Q$13,IF(AND(All!$V188="P9",All!$AE188="RDP"),Ruler!Q$14,IF(AND(All!$V188="P1",All!$AE188="RMS"),Ruler!Q$6,IF(AND(All!$V188="P2",All!$AE188="RMS"),Ruler!Q$15,IF(AND(All!$V188="P3",All!$AE188="RMS"),Ruler!Q$16,IF(AND(All!$V188="P4",All!$AE188="RMS"),Ruler!Q$17,IF(AND(All!$V188="P5",All!$AE188="RMS"),Ruler!Q$18,IF(AND(All!$V188="P6",All!$AE188="RMS"),Ruler!Q$19,IF(AND(All!$V188="P7",All!$AE188="RMS"),Ruler!Q$20,IF(AND(All!$V188="P8",All!$AE188="RMS"),Ruler!Q$21,IF(AND(All!$V188="P9",All!$AE188="RMS"),Ruler!Q$22,IF(AND(All!$V188="P1",All!$AE188="RSS"),Ruler!Q$6,IF(AND(All!$V188="P2",All!$AE188="RSS"),Ruler!Q$23,IF(AND(All!$V188="P3",All!$AE188="RSS"),Ruler!Q$24,IF(AND(All!$V188="P4",All!$AE188="RSS"),Ruler!Q$25,IF(AND(All!$V188="P5",All!$AE188="RSS"),Ruler!Q$26,IF(AND(All!$V188="P6",All!$AE188="RSS"),Ruler!Q$27,IF(AND(All!$V188="P7",All!$AE188="RSS"),Ruler!Q$28,IF(AND(All!$V188="P8",All!$AE188="RSS"),Ruler!Q$29,IF(AND(All!$V188="P9",All!$AE188="RSS"),Ruler!Q$30,0)))))))))))))))))))))))))))</f>
        <v>0</v>
      </c>
      <c r="BY188" s="325">
        <f>IF(AND(All!$V188="P1",All!$AE188="RDP"),Ruler!R$6,IF(AND(All!$V188="P2",All!$AE188="RDP"),Ruler!R$7,IF(AND(All!$V188="P3",All!$AE188="RDP"),Ruler!R$8,IF(AND(All!$V188="P4",All!$AE188="RDP"),Ruler!R$9,IF(AND(All!$V188="P5",All!$AE188="RDP"),Ruler!R$10,IF(AND(All!$V188="P6",All!$AE188="RDP"),Ruler!R$11,IF(AND(All!$V188="P7",All!$AE188="RDP"),Ruler!R$12,IF(AND(All!$V188="P8",All!$AE188="RDP"),Ruler!R$13,IF(AND(All!$V188="P9",All!$AE188="RDP"),Ruler!R$14,IF(AND(All!$V188="P1",All!$AE188="RMS"),Ruler!R$6,IF(AND(All!$V188="P2",All!$AE188="RMS"),Ruler!R$15,IF(AND(All!$V188="P3",All!$AE188="RMS"),Ruler!R$16,IF(AND(All!$V188="P4",All!$AE188="RMS"),Ruler!R$17,IF(AND(All!$V188="P5",All!$AE188="RMS"),Ruler!R$18,IF(AND(All!$V188="P6",All!$AE188="RMS"),Ruler!R$19,IF(AND(All!$V188="P7",All!$AE188="RMS"),Ruler!R$20,IF(AND(All!$V188="P8",All!$AE188="RMS"),Ruler!R$21,IF(AND(All!$V188="P9",All!$AE188="RMS"),Ruler!R$22,IF(AND(All!$V188="P1",All!$AE188="RSS"),Ruler!R$6,IF(AND(All!$V188="P2",All!$AE188="RSS"),Ruler!R$23,IF(AND(All!$V188="P3",All!$AE188="RSS"),Ruler!R$24,IF(AND(All!$V188="P4",All!$AE188="RSS"),Ruler!R$25,IF(AND(All!$V188="P5",All!$AE188="RSS"),Ruler!R$26,IF(AND(All!$V188="P6",All!$AE188="RSS"),Ruler!R$27,IF(AND(All!$V188="P7",All!$AE188="RSS"),Ruler!R$28,IF(AND(All!$V188="P8",All!$AE188="RSS"),Ruler!R$29,IF(AND(All!$V188="P9",All!$AE188="RSS"),Ruler!R$30,0)))))))))))))))))))))))))))</f>
        <v>0</v>
      </c>
      <c r="BZ188" s="325">
        <f>IF(AND(All!$V188="P1",All!$AE188="RDP"),Ruler!S$6,IF(AND(All!$V188="P2",All!$AE188="RDP"),Ruler!S$7,IF(AND(All!$V188="P3",All!$AE188="RDP"),Ruler!S$8,IF(AND(All!$V188="P4",All!$AE188="RDP"),Ruler!S$9,IF(AND(All!$V188="P5",All!$AE188="RDP"),Ruler!S$10,IF(AND(All!$V188="P6",All!$AE188="RDP"),Ruler!S$11,IF(AND(All!$V188="P7",All!$AE188="RDP"),Ruler!S$12,IF(AND(All!$V188="P8",All!$AE188="RDP"),Ruler!S$13,IF(AND(All!$V188="P9",All!$AE188="RDP"),Ruler!S$14,IF(AND(All!$V188="P1",All!$AE188="RMS"),Ruler!S$6,IF(AND(All!$V188="P2",All!$AE188="RMS"),Ruler!S$15,IF(AND(All!$V188="P3",All!$AE188="RMS"),Ruler!S$16,IF(AND(All!$V188="P4",All!$AE188="RMS"),Ruler!S$17,IF(AND(All!$V188="P5",All!$AE188="RMS"),Ruler!S$18,IF(AND(All!$V188="P6",All!$AE188="RMS"),Ruler!S$19,IF(AND(All!$V188="P7",All!$AE188="RMS"),Ruler!S$20,IF(AND(All!$V188="P8",All!$AE188="RMS"),Ruler!S$21,IF(AND(All!$V188="P9",All!$AE188="RMS"),Ruler!S$22,IF(AND(All!$V188="P1",All!$AE188="RSS"),Ruler!S$6,IF(AND(All!$V188="P2",All!$AE188="RSS"),Ruler!S$23,IF(AND(All!$V188="P3",All!$AE188="RSS"),Ruler!S$24,IF(AND(All!$V188="P4",All!$AE188="RSS"),Ruler!S$25,IF(AND(All!$V188="P5",All!$AE188="RSS"),Ruler!S$26,IF(AND(All!$V188="P6",All!$AE188="RSS"),Ruler!S$27,IF(AND(All!$V188="P7",All!$AE188="RSS"),Ruler!S$28,IF(AND(All!$V188="P8",All!$AE188="RSS"),Ruler!S$29,IF(AND(All!$V188="P9",All!$AE188="RSS"),Ruler!S$30,0)))))))))))))))))))))))))))</f>
        <v>0</v>
      </c>
      <c r="CA188" s="325">
        <f>IF(AND(All!$V188="P1",All!$AE188="RDP"),Ruler!T$6,IF(AND(All!$V188="P2",All!$AE188="RDP"),Ruler!T$7,IF(AND(All!$V188="P3",All!$AE188="RDP"),Ruler!T$8,IF(AND(All!$V188="P4",All!$AE188="RDP"),Ruler!T$9,IF(AND(All!$V188="P5",All!$AE188="RDP"),Ruler!T$10,IF(AND(All!$V188="P6",All!$AE188="RDP"),Ruler!T$11,IF(AND(All!$V188="P7",All!$AE188="RDP"),Ruler!T$12,IF(AND(All!$V188="P8",All!$AE188="RDP"),Ruler!T$13,IF(AND(All!$V188="P9",All!$AE188="RDP"),Ruler!T$14,IF(AND(All!$V188="P1",All!$AE188="RMS"),Ruler!T$6,IF(AND(All!$V188="P2",All!$AE188="RMS"),Ruler!T$15,IF(AND(All!$V188="P3",All!$AE188="RMS"),Ruler!T$16,IF(AND(All!$V188="P4",All!$AE188="RMS"),Ruler!T$17,IF(AND(All!$V188="P5",All!$AE188="RMS"),Ruler!T$18,IF(AND(All!$V188="P6",All!$AE188="RMS"),Ruler!T$19,IF(AND(All!$V188="P7",All!$AE188="RMS"),Ruler!T$20,IF(AND(All!$V188="P8",All!$AE188="RMS"),Ruler!T$21,IF(AND(All!$V188="P9",All!$AE188="RMS"),Ruler!T$22,IF(AND(All!$V188="P1",All!$AE188="RSS"),Ruler!T$6,IF(AND(All!$V188="P2",All!$AE188="RSS"),Ruler!T$23,IF(AND(All!$V188="P3",All!$AE188="RSS"),Ruler!T$24,IF(AND(All!$V188="P4",All!$AE188="RSS"),Ruler!T$25,IF(AND(All!$V188="P5",All!$AE188="RSS"),Ruler!T$26,IF(AND(All!$V188="P6",All!$AE188="RSS"),Ruler!T$27,IF(AND(All!$V188="P7",All!$AE188="RSS"),Ruler!T$28,IF(AND(All!$V188="P8",All!$AE188="RSS"),Ruler!T$29,IF(AND(All!$V188="P9",All!$AE188="RSS"),Ruler!T$30,0)))))))))))))))))))))))))))</f>
        <v>0</v>
      </c>
      <c r="CB188" s="325">
        <f>IF(AND(All!$V188="P1",All!$AE188="RDP"),Ruler!U$6,IF(AND(All!$V188="P2",All!$AE188="RDP"),Ruler!U$7,IF(AND(All!$V188="P3",All!$AE188="RDP"),Ruler!U$8,IF(AND(All!$V188="P4",All!$AE188="RDP"),Ruler!U$9,IF(AND(All!$V188="P5",All!$AE188="RDP"),Ruler!U$10,IF(AND(All!$V188="P6",All!$AE188="RDP"),Ruler!U$11,IF(AND(All!$V188="P7",All!$AE188="RDP"),Ruler!U$12,IF(AND(All!$V188="P8",All!$AE188="RDP"),Ruler!U$13,IF(AND(All!$V188="P9",All!$AE188="RDP"),Ruler!U$14,IF(AND(All!$V188="P1",All!$AE188="RMS"),Ruler!U$6,IF(AND(All!$V188="P2",All!$AE188="RMS"),Ruler!U$15,IF(AND(All!$V188="P3",All!$AE188="RMS"),Ruler!U$16,IF(AND(All!$V188="P4",All!$AE188="RMS"),Ruler!U$17,IF(AND(All!$V188="P5",All!$AE188="RMS"),Ruler!U$18,IF(AND(All!$V188="P6",All!$AE188="RMS"),Ruler!U$19,IF(AND(All!$V188="P7",All!$AE188="RMS"),Ruler!U$20,IF(AND(All!$V188="P8",All!$AE188="RMS"),Ruler!U$21,IF(AND(All!$V188="P9",All!$AE188="RMS"),Ruler!U$22,IF(AND(All!$V188="P1",All!$AE188="RSS"),Ruler!U$6,IF(AND(All!$V188="P2",All!$AE188="RSS"),Ruler!U$23,IF(AND(All!$V188="P3",All!$AE188="RSS"),Ruler!U$24,IF(AND(All!$V188="P4",All!$AE188="RSS"),Ruler!U$25,IF(AND(All!$V188="P5",All!$AE188="RSS"),Ruler!U$26,IF(AND(All!$V188="P6",All!$AE188="RSS"),Ruler!U$27,IF(AND(All!$V188="P7",All!$AE188="RSS"),Ruler!U$28,IF(AND(All!$V188="P8",All!$AE188="RSS"),Ruler!U$29,IF(AND(All!$V188="P9",All!$AE188="RSS"),Ruler!U$30,0)))))))))))))))))))))))))))</f>
        <v>0</v>
      </c>
      <c r="CC188" s="325">
        <f>IF(AND(All!$V188="P1",All!$AE188="RDP"),Ruler!V$6,IF(AND(All!$V188="P2",All!$AE188="RDP"),Ruler!V$7,IF(AND(All!$V188="P3",All!$AE188="RDP"),Ruler!V$8,IF(AND(All!$V188="P4",All!$AE188="RDP"),Ruler!V$9,IF(AND(All!$V188="P5",All!$AE188="RDP"),Ruler!V$10,IF(AND(All!$V188="P6",All!$AE188="RDP"),Ruler!V$11,IF(AND(All!$V188="P7",All!$AE188="RDP"),Ruler!V$12,IF(AND(All!$V188="P8",All!$AE188="RDP"),Ruler!V$13,IF(AND(All!$V188="P9",All!$AE188="RDP"),Ruler!V$14,IF(AND(All!$V188="P1",All!$AE188="RMS"),Ruler!V$6,IF(AND(All!$V188="P2",All!$AE188="RMS"),Ruler!V$15,IF(AND(All!$V188="P3",All!$AE188="RMS"),Ruler!V$16,IF(AND(All!$V188="P4",All!$AE188="RMS"),Ruler!V$17,IF(AND(All!$V188="P5",All!$AE188="RMS"),Ruler!V$18,IF(AND(All!$V188="P6",All!$AE188="RMS"),Ruler!V$19,IF(AND(All!$V188="P7",All!$AE188="RMS"),Ruler!V$20,IF(AND(All!$V188="P8",All!$AE188="RMS"),Ruler!V$21,IF(AND(All!$V188="P9",All!$AE188="RMS"),Ruler!V$22,IF(AND(All!$V188="P1",All!$AE188="RSS"),Ruler!V$6,IF(AND(All!$V188="P2",All!$AE188="RSS"),Ruler!V$23,IF(AND(All!$V188="P3",All!$AE188="RSS"),Ruler!V$24,IF(AND(All!$V188="P4",All!$AE188="RSS"),Ruler!V$25,IF(AND(All!$V188="P5",All!$AE188="RSS"),Ruler!V$26,IF(AND(All!$V188="P6",All!$AE188="RSS"),Ruler!V$27,IF(AND(All!$V188="P7",All!$AE188="RSS"),Ruler!V$28,IF(AND(All!$V188="P8",All!$AE188="RSS"),Ruler!V$29,IF(AND(All!$V188="P9",All!$AE188="RSS"),Ruler!V$30,0)))))))))))))))))))))))))))</f>
        <v>0</v>
      </c>
      <c r="CD188" s="325">
        <f>IF(AND(All!$V188="P1",All!$AE188="RDP"),Ruler!W$6,IF(AND(All!$V188="P2",All!$AE188="RDP"),Ruler!W$7,IF(AND(All!$V188="P3",All!$AE188="RDP"),Ruler!W$8,IF(AND(All!$V188="P4",All!$AE188="RDP"),Ruler!W$9,IF(AND(All!$V188="P5",All!$AE188="RDP"),Ruler!W$10,IF(AND(All!$V188="P6",All!$AE188="RDP"),Ruler!W$11,IF(AND(All!$V188="P7",All!$AE188="RDP"),Ruler!W$12,IF(AND(All!$V188="P8",All!$AE188="RDP"),Ruler!W$13,IF(AND(All!$V188="P9",All!$AE188="RDP"),Ruler!W$14,IF(AND(All!$V188="P1",All!$AE188="RMS"),Ruler!W$6,IF(AND(All!$V188="P2",All!$AE188="RMS"),Ruler!W$15,IF(AND(All!$V188="P3",All!$AE188="RMS"),Ruler!W$16,IF(AND(All!$V188="P4",All!$AE188="RMS"),Ruler!W$17,IF(AND(All!$V188="P5",All!$AE188="RMS"),Ruler!W$18,IF(AND(All!$V188="P6",All!$AE188="RMS"),Ruler!W$19,IF(AND(All!$V188="P7",All!$AE188="RMS"),Ruler!W$20,IF(AND(All!$V188="P8",All!$AE188="RMS"),Ruler!W$21,IF(AND(All!$V188="P9",All!$AE188="RMS"),Ruler!W$22,IF(AND(All!$V188="P1",All!$AE188="RSS"),Ruler!W$6,IF(AND(All!$V188="P2",All!$AE188="RSS"),Ruler!W$23,IF(AND(All!$V188="P3",All!$AE188="RSS"),Ruler!W$24,IF(AND(All!$V188="P4",All!$AE188="RSS"),Ruler!W$25,IF(AND(All!$V188="P5",All!$AE188="RSS"),Ruler!W$26,IF(AND(All!$V188="P6",All!$AE188="RSS"),Ruler!W$27,IF(AND(All!$V188="P7",All!$AE188="RSS"),Ruler!W$28,IF(AND(All!$V188="P8",All!$AE188="RSS"),Ruler!W$29,IF(AND(All!$V188="P9",All!$AE188="RSS"),Ruler!W$30,0)))))))))))))))))))))))))))</f>
        <v>0</v>
      </c>
      <c r="CE188" s="325">
        <f>IF(AND(All!$V188="P1",All!$AE188="RDP"),Ruler!X$6,IF(AND(All!$V188="P2",All!$AE188="RDP"),Ruler!X$7,IF(AND(All!$V188="P3",All!$AE188="RDP"),Ruler!X$8,IF(AND(All!$V188="P4",All!$AE188="RDP"),Ruler!X$9,IF(AND(All!$V188="P5",All!$AE188="RDP"),Ruler!X$10,IF(AND(All!$V188="P6",All!$AE188="RDP"),Ruler!X$11,IF(AND(All!$V188="P7",All!$AE188="RDP"),Ruler!X$12,IF(AND(All!$V188="P8",All!$AE188="RDP"),Ruler!X$13,IF(AND(All!$V188="P9",All!$AE188="RDP"),Ruler!X$14,IF(AND(All!$V188="P1",All!$AE188="RMS"),Ruler!X$6,IF(AND(All!$V188="P2",All!$AE188="RMS"),Ruler!X$15,IF(AND(All!$V188="P3",All!$AE188="RMS"),Ruler!X$16,IF(AND(All!$V188="P4",All!$AE188="RMS"),Ruler!X$17,IF(AND(All!$V188="P5",All!$AE188="RMS"),Ruler!X$18,IF(AND(All!$V188="P6",All!$AE188="RMS"),Ruler!X$19,IF(AND(All!$V188="P7",All!$AE188="RMS"),Ruler!X$20,IF(AND(All!$V188="P8",All!$AE188="RMS"),Ruler!X$21,IF(AND(All!$V188="P9",All!$AE188="RMS"),Ruler!X$22,IF(AND(All!$V188="P1",All!$AE188="RSS"),Ruler!X$6,IF(AND(All!$V188="P2",All!$AE188="RSS"),Ruler!X$23,IF(AND(All!$V188="P3",All!$AE188="RSS"),Ruler!X$24,IF(AND(All!$V188="P4",All!$AE188="RSS"),Ruler!X$25,IF(AND(All!$V188="P5",All!$AE188="RSS"),Ruler!X$26,IF(AND(All!$V188="P6",All!$AE188="RSS"),Ruler!X$27,IF(AND(All!$V188="P7",All!$AE188="RSS"),Ruler!X$28,IF(AND(All!$V188="P8",All!$AE188="RSS"),Ruler!X$29,IF(AND(All!$V188="P9",All!$AE188="RSS"),Ruler!X$30,0)))))))))))))))))))))))))))</f>
        <v>0</v>
      </c>
      <c r="CF188" s="325">
        <f>IF(AND(All!$V188="P1",All!$AE188="RDP"),Ruler!Y$6,IF(AND(All!$V188="P2",All!$AE188="RDP"),Ruler!Y$7,IF(AND(All!$V188="P3",All!$AE188="RDP"),Ruler!Y$8,IF(AND(All!$V188="P4",All!$AE188="RDP"),Ruler!Y$9,IF(AND(All!$V188="P5",All!$AE188="RDP"),Ruler!Y$10,IF(AND(All!$V188="P6",All!$AE188="RDP"),Ruler!Y$11,IF(AND(All!$V188="P7",All!$AE188="RDP"),Ruler!Y$12,IF(AND(All!$V188="P8",All!$AE188="RDP"),Ruler!Y$13,IF(AND(All!$V188="P9",All!$AE188="RDP"),Ruler!Y$14,IF(AND(All!$V188="P1",All!$AE188="RMS"),Ruler!Y$6,IF(AND(All!$V188="P2",All!$AE188="RMS"),Ruler!Y$15,IF(AND(All!$V188="P3",All!$AE188="RMS"),Ruler!Y$16,IF(AND(All!$V188="P4",All!$AE188="RMS"),Ruler!Y$17,IF(AND(All!$V188="P5",All!$AE188="RMS"),Ruler!Y$18,IF(AND(All!$V188="P6",All!$AE188="RMS"),Ruler!Y$19,IF(AND(All!$V188="P7",All!$AE188="RMS"),Ruler!Y$20,IF(AND(All!$V188="P8",All!$AE188="RMS"),Ruler!Y$21,IF(AND(All!$V188="P9",All!$AE188="RMS"),Ruler!Y$22,IF(AND(All!$V188="P1",All!$AE188="RSS"),Ruler!Y$6,IF(AND(All!$V188="P2",All!$AE188="RSS"),Ruler!Y$23,IF(AND(All!$V188="P3",All!$AE188="RSS"),Ruler!Y$24,IF(AND(All!$V188="P4",All!$AE188="RSS"),Ruler!Y$25,IF(AND(All!$V188="P5",All!$AE188="RSS"),Ruler!Y$26,IF(AND(All!$V188="P6",All!$AE188="RSS"),Ruler!Y$27,IF(AND(All!$V188="P7",All!$AE188="RSS"),Ruler!Y$28,IF(AND(All!$V188="P8",All!$AE188="RSS"),Ruler!Y$29,IF(AND(All!$V188="P9",All!$AE188="RSS"),Ruler!Y$30,0)))))))))))))))))))))))))))</f>
        <v>0</v>
      </c>
      <c r="CG188" s="325">
        <f>IF(AND(All!$V188="P1",All!$AE188="RDP"),Ruler!Z$6,IF(AND(All!$V188="P2",All!$AE188="RDP"),Ruler!Z$7,IF(AND(All!$V188="P3",All!$AE188="RDP"),Ruler!Z$8,IF(AND(All!$V188="P4",All!$AE188="RDP"),Ruler!Z$9,IF(AND(All!$V188="P5",All!$AE188="RDP"),Ruler!Z$10,IF(AND(All!$V188="P6",All!$AE188="RDP"),Ruler!Z$11,IF(AND(All!$V188="P7",All!$AE188="RDP"),Ruler!Z$12,IF(AND(All!$V188="P8",All!$AE188="RDP"),Ruler!Z$13,IF(AND(All!$V188="P9",All!$AE188="RDP"),Ruler!Z$14,IF(AND(All!$V188="P1",All!$AE188="RMS"),Ruler!Z$6,IF(AND(All!$V188="P2",All!$AE188="RMS"),Ruler!Z$15,IF(AND(All!$V188="P3",All!$AE188="RMS"),Ruler!Z$16,IF(AND(All!$V188="P4",All!$AE188="RMS"),Ruler!Z$17,IF(AND(All!$V188="P5",All!$AE188="RMS"),Ruler!Z$18,IF(AND(All!$V188="P6",All!$AE188="RMS"),Ruler!Z$19,IF(AND(All!$V188="P7",All!$AE188="RMS"),Ruler!Z$20,IF(AND(All!$V188="P8",All!$AE188="RMS"),Ruler!Z$21,IF(AND(All!$V188="P9",All!$AE188="RMS"),Ruler!Z$22,IF(AND(All!$V188="P1",All!$AE188="RSS"),Ruler!Z$6,IF(AND(All!$V188="P2",All!$AE188="RSS"),Ruler!Z$23,IF(AND(All!$V188="P3",All!$AE188="RSS"),Ruler!Z$24,IF(AND(All!$V188="P4",All!$AE188="RSS"),Ruler!Z$25,IF(AND(All!$V188="P5",All!$AE188="RSS"),Ruler!Z$26,IF(AND(All!$V188="P6",All!$AE188="RSS"),Ruler!Z$27,IF(AND(All!$V188="P7",All!$AE188="RSS"),Ruler!Z$28,IF(AND(All!$V188="P8",All!$AE188="RSS"),Ruler!Z$29,IF(AND(All!$V188="P9",All!$AE188="RSS"),Ruler!Z$30,0)))))))))))))))))))))))))))</f>
        <v>0</v>
      </c>
      <c r="CH188" s="325">
        <f>IF(AND(All!$V188="P1",All!$AE188="RDP"),Ruler!AA$6,IF(AND(All!$V188="P2",All!$AE188="RDP"),Ruler!AA$7,IF(AND(All!$V188="P3",All!$AE188="RDP"),Ruler!AA$8,IF(AND(All!$V188="P4",All!$AE188="RDP"),Ruler!AA$9,IF(AND(All!$V188="P5",All!$AE188="RDP"),Ruler!AA$10,IF(AND(All!$V188="P6",All!$AE188="RDP"),Ruler!AA$11,IF(AND(All!$V188="P7",All!$AE188="RDP"),Ruler!AA$12,IF(AND(All!$V188="P8",All!$AE188="RDP"),Ruler!AA$13,IF(AND(All!$V188="P9",All!$AE188="RDP"),Ruler!AA$14,IF(AND(All!$V188="P1",All!$AE188="RMS"),Ruler!AA$6,IF(AND(All!$V188="P2",All!$AE188="RMS"),Ruler!AA$15,IF(AND(All!$V188="P3",All!$AE188="RMS"),Ruler!AA$16,IF(AND(All!$V188="P4",All!$AE188="RMS"),Ruler!AA$17,IF(AND(All!$V188="P5",All!$AE188="RMS"),Ruler!AA$18,IF(AND(All!$V188="P6",All!$AE188="RMS"),Ruler!AA$19,IF(AND(All!$V188="P7",All!$AE188="RMS"),Ruler!AA$20,IF(AND(All!$V188="P8",All!$AE188="RMS"),Ruler!AA$21,IF(AND(All!$V188="P9",All!$AE188="RMS"),Ruler!AA$22,IF(AND(All!$V188="P1",All!$AE188="RSS"),Ruler!AA$6,IF(AND(All!$V188="P2",All!$AE188="RSS"),Ruler!AA$23,IF(AND(All!$V188="P3",All!$AE188="RSS"),Ruler!AA$24,IF(AND(All!$V188="P4",All!$AE188="RSS"),Ruler!AA$25,IF(AND(All!$V188="P5",All!$AE188="RSS"),Ruler!AA$26,IF(AND(All!$V188="P6",All!$AE188="RSS"),Ruler!AA$27,IF(AND(All!$V188="P7",All!$AE188="RSS"),Ruler!AA$28,IF(AND(All!$V188="P8",All!$AE188="RSS"),Ruler!AA$29,IF(AND(All!$V188="P9",All!$AE188="RSS"),Ruler!AA$30,0)))))))))))))))))))))))))))</f>
        <v>0</v>
      </c>
      <c r="CI188" s="325">
        <f>IF(AND(All!$V188="P1",All!$AE188="RDP"),Ruler!AB$6,IF(AND(All!$V188="P2",All!$AE188="RDP"),Ruler!AB$7,IF(AND(All!$V188="P3",All!$AE188="RDP"),Ruler!AB$8,IF(AND(All!$V188="P4",All!$AE188="RDP"),Ruler!AB$9,IF(AND(All!$V188="P5",All!$AE188="RDP"),Ruler!AB$10,IF(AND(All!$V188="P6",All!$AE188="RDP"),Ruler!AB$11,IF(AND(All!$V188="P7",All!$AE188="RDP"),Ruler!AB$12,IF(AND(All!$V188="P8",All!$AE188="RDP"),Ruler!AB$13,IF(AND(All!$V188="P9",All!$AE188="RDP"),Ruler!AB$14,IF(AND(All!$V188="P1",All!$AE188="RMS"),Ruler!AB$6,IF(AND(All!$V188="P2",All!$AE188="RMS"),Ruler!AB$15,IF(AND(All!$V188="P3",All!$AE188="RMS"),Ruler!AB$16,IF(AND(All!$V188="P4",All!$AE188="RMS"),Ruler!AB$17,IF(AND(All!$V188="P5",All!$AE188="RMS"),Ruler!AB$18,IF(AND(All!$V188="P6",All!$AE188="RMS"),Ruler!AB$19,IF(AND(All!$V188="P7",All!$AE188="RMS"),Ruler!AB$20,IF(AND(All!$V188="P8",All!$AE188="RMS"),Ruler!AB$21,IF(AND(All!$V188="P9",All!$AE188="RMS"),Ruler!AB$22,IF(AND(All!$V188="P1",All!$AE188="RSS"),Ruler!AB$6,IF(AND(All!$V188="P2",All!$AE188="RSS"),Ruler!AB$23,IF(AND(All!$V188="P3",All!$AE188="RSS"),Ruler!AB$24,IF(AND(All!$V188="P4",All!$AE188="RSS"),Ruler!AB$25,IF(AND(All!$V188="P5",All!$AE188="RSS"),Ruler!AB$26,IF(AND(All!$V188="P6",All!$AE188="RSS"),Ruler!AB$27,IF(AND(All!$V188="P7",All!$AE188="RSS"),Ruler!AB$28,IF(AND(All!$V188="P8",All!$AE188="RSS"),Ruler!AB$29,IF(AND(All!$V188="P9",All!$AE188="RSS"),Ruler!AB$30,0)))))))))))))))))))))))))))</f>
        <v>0</v>
      </c>
      <c r="CJ188" s="323">
        <f>Table9[[#This Row],[R-B1]]-Table9[[#This Row],[B1]]</f>
        <v>0</v>
      </c>
      <c r="CK188" s="43">
        <f>Table9[[#This Row],[R-B2]]-Table9[[#This Row],[B2]]</f>
        <v>0</v>
      </c>
      <c r="CL188" s="43">
        <f>Table9[[#This Row],[R-B3]]-Table9[[#This Row],[B3]]</f>
        <v>0</v>
      </c>
      <c r="CM188" s="43">
        <f>Table9[[#This Row],[R-B4]]-Table9[[#This Row],[B4]]</f>
        <v>0</v>
      </c>
      <c r="CN188" s="43">
        <f>Table9[[#This Row],[R-B5]]-Table9[[#This Row],[B5]]</f>
        <v>0</v>
      </c>
      <c r="CO188" s="43">
        <f>Table9[[#This Row],[R-B6]]-Table9[[#This Row],[B6]]</f>
        <v>0</v>
      </c>
      <c r="CP188" s="43">
        <f>Table9[[#This Row],[R-B7]]-Table9[[#This Row],[B7]]</f>
        <v>0</v>
      </c>
      <c r="CQ188" s="43">
        <f>Table9[[#This Row],[R-B8]]-Table9[[#This Row],[B8]]</f>
        <v>0</v>
      </c>
      <c r="CR188" s="43">
        <f>Table9[[#This Row],[R-B9]]-Table9[[#This Row],[B9]]</f>
        <v>0</v>
      </c>
      <c r="CS188" s="43">
        <f>Table9[[#This Row],[R-B10]]-Table9[[#This Row],[B10]]</f>
        <v>0</v>
      </c>
      <c r="CT188" s="43">
        <f>Table9[[#This Row],[R-B11]]-Table9[[#This Row],[B11]]</f>
        <v>0</v>
      </c>
      <c r="CU188" s="43">
        <f>Table9[[#This Row],[R-B12]]-Table9[[#This Row],[B12]]</f>
        <v>0</v>
      </c>
      <c r="CV188" s="43">
        <f>Table9[[#This Row],[R-K1]]-Table9[[#This Row],[K1]]</f>
        <v>0</v>
      </c>
      <c r="CW188" s="43">
        <f>Table9[[#This Row],[R-K2]]-Table9[[#This Row],[K2]]</f>
        <v>0</v>
      </c>
      <c r="CX188" s="43">
        <f>Table9[[#This Row],[R-K3]]-Table9[[#This Row],[K3]]</f>
        <v>0</v>
      </c>
      <c r="CY188" s="43">
        <f>Table9[[#This Row],[R-K4]]-Table9[[#This Row],[K4]]</f>
        <v>0</v>
      </c>
      <c r="CZ188" s="43">
        <f>Table9[[#This Row],[R-K5]]-Table9[[#This Row],[K5]]</f>
        <v>0</v>
      </c>
      <c r="DA188" s="43">
        <f>Table9[[#This Row],[R-P1]]-Table9[[#This Row],[P1]]</f>
        <v>0</v>
      </c>
      <c r="DB188" s="43">
        <f>Table9[[#This Row],[R-P2]]-Table9[[#This Row],[P2]]</f>
        <v>0</v>
      </c>
      <c r="DC188" s="43">
        <f>Table9[[#This Row],[R-P3]]-Table9[[#This Row],[P3]]</f>
        <v>0</v>
      </c>
      <c r="DD188" s="43">
        <f>Table9[[#This Row],[R-P4]]-Table9[[#This Row],[P4]]</f>
        <v>0</v>
      </c>
      <c r="DE188" s="43">
        <f>Table9[[#This Row],[R-P5]]-Table9[[#This Row],[P5]]</f>
        <v>0</v>
      </c>
      <c r="DF188" s="43">
        <f>Table9[[#This Row],[R-E1]]-Table9[[#This Row],[E1]]</f>
        <v>0</v>
      </c>
      <c r="DG188" s="328">
        <f>Table9[[#This Row],[R-E2]]-Table9[[#This Row],[E2]]</f>
        <v>0</v>
      </c>
      <c r="DH188" s="43">
        <f>COUNTIF(Table9[[#This Row],[G-B1]:[G-B12]],"&lt;=0")/12*100</f>
        <v>100</v>
      </c>
      <c r="DI188" s="43">
        <f>COUNTIF(Table9[[#This Row],[G-K1]:[G-K5]],"&lt;=0")/5*100</f>
        <v>100</v>
      </c>
      <c r="DJ188" s="43">
        <f>COUNTIF(Table9[[#This Row],[G-P1]:[G-P5]],"&lt;=0")/5*100</f>
        <v>100</v>
      </c>
      <c r="DK188" s="43">
        <f>COUNTIF(Table9[[#This Row],[G-E1]:[G-E2]],"&lt;=0")/2*100</f>
        <v>100</v>
      </c>
      <c r="DL188" s="450">
        <f>IF(AE188="RDP",(COUNTIF(Table9[[#This Row],[G-B3]],"&lt;=0")+COUNTIF(Table9[[#This Row],[G-B4]],"&lt;=0")+COUNTIF(Table9[[#This Row],[G-B7]],"&lt;=0")+COUNTIF(Table9[[#This Row],[G-B11]],"&lt;=0")+COUNTIF(Table9[[#This Row],[G-K2]],"&lt;=0"))/5*100,IF(AE188="RMS",(COUNTIF(Table9[[#This Row],[G-B4]],"&lt;=0")+COUNTIF(Table9[[#This Row],[G-B5]],"&lt;=0")+COUNTIF(Table9[[#This Row],[G-B10]],"&lt;=0")+COUNTIF(Table9[[#This Row],[G-B12]],"&lt;=0")+COUNTIF(Table9[[#This Row],[G-K2]],"&lt;=0"))/5*100,IF(AE188="RSS",(COUNTIF(Table9[[#This Row],[G-B1]],"&lt;=0")+COUNTIF(Table9[[#This Row],[G-B2]],"&lt;=0")+COUNTIF(Table9[[#This Row],[G-B6]],"&lt;=0")+COUNTIF(Table9[[#This Row],[G-B11]],"&lt;=0")+COUNTIF(Table9[[#This Row],[G-B12]],"&lt;=0"))/5*100,0)))</f>
        <v>0</v>
      </c>
      <c r="DR188" s="332"/>
      <c r="DW188" s="332"/>
      <c r="DX188" s="42"/>
      <c r="DY188" s="42"/>
      <c r="DZ188" s="42"/>
      <c r="EA188" s="333"/>
      <c r="EB188" s="339"/>
      <c r="EC188" s="339"/>
      <c r="ED188" s="339"/>
      <c r="EE188" s="339"/>
    </row>
    <row r="189" spans="2:135" ht="29" hidden="1" x14ac:dyDescent="0.35">
      <c r="B189" s="282">
        <v>194</v>
      </c>
      <c r="C189" s="285" t="s">
        <v>171</v>
      </c>
      <c r="D189" s="43"/>
      <c r="E189" s="44" t="s">
        <v>1535</v>
      </c>
      <c r="F189" s="43"/>
      <c r="G189" s="357">
        <f t="shared" ca="1" si="12"/>
        <v>26.820910321537298</v>
      </c>
      <c r="H189" s="492">
        <v>36526</v>
      </c>
      <c r="I189" s="43" t="s">
        <v>179</v>
      </c>
      <c r="J189" s="43" t="s">
        <v>173</v>
      </c>
      <c r="K189" s="43" t="s">
        <v>174</v>
      </c>
      <c r="L189" s="43" t="s">
        <v>157</v>
      </c>
      <c r="M189" s="42"/>
      <c r="N189" s="43"/>
      <c r="O189" s="43" t="s">
        <v>142</v>
      </c>
      <c r="P189" s="44" t="s">
        <v>1536</v>
      </c>
      <c r="Q189" s="43" t="s">
        <v>144</v>
      </c>
      <c r="R189" s="43"/>
      <c r="S189" s="43"/>
      <c r="T189" s="286"/>
      <c r="U189" s="43"/>
      <c r="V189" s="43"/>
      <c r="X189" s="46">
        <f ca="1">($T$1-Table9[[#This Row],[Date of Appointment to Current Grade]])/365</f>
        <v>126.89214319824963</v>
      </c>
      <c r="Y189" s="43"/>
      <c r="Z189" s="43" t="s">
        <v>173</v>
      </c>
      <c r="AA189" s="43"/>
      <c r="AB189" s="43"/>
      <c r="AC189" s="43"/>
      <c r="AD189" s="43"/>
      <c r="AE189" s="43"/>
      <c r="AF189" s="43"/>
      <c r="AG189" s="49"/>
      <c r="AH189" s="49"/>
      <c r="AI189" s="49"/>
      <c r="AJ189" s="43"/>
      <c r="AK189" s="50"/>
      <c r="AL189" s="50"/>
      <c r="AM189" s="50"/>
      <c r="AN189" s="323"/>
      <c r="BK189" s="328"/>
      <c r="BL189" s="325">
        <f>IF(AND(All!$V189="P1",All!$AE189="RDP"),Ruler!E$6,IF(AND(All!$V189="P2",All!$AE189="RDP"),Ruler!E$7,IF(AND(All!$V189="P3",All!$AE189="RDP"),Ruler!E$8,IF(AND(All!$V189="P4",All!$AE189="RDP"),Ruler!E$9,IF(AND(All!$V189="P5",All!$AE189="RDP"),Ruler!E$10,IF(AND(All!$V189="P6",All!$AE189="RDP"),Ruler!E$11,IF(AND(All!$V189="P7",All!$AE189="RDP"),Ruler!E$12,IF(AND(All!$V189="P8",All!$AE189="RDP"),Ruler!E$13,IF(AND(All!$V189="P9",All!$AE189="RDP"),Ruler!E$14,IF(AND(All!$V189="P1",All!$AE189="RMS"),Ruler!E$6,IF(AND(All!$V189="P2",All!$AE189="RMS"),Ruler!E$15,IF(AND(All!$V189="P3",All!$AE189="RMS"),Ruler!E$16,IF(AND(All!$V189="P4",All!$AE189="RMS"),Ruler!E$17,IF(AND(All!$V189="P5",All!$AE189="RMS"),Ruler!E$18,IF(AND(All!$V189="P6",All!$AE189="RMS"),Ruler!E$19,IF(AND(All!$V189="P7",All!$AE189="RMS"),Ruler!E$20,IF(AND(All!$V189="P8",All!$AE189="RMS"),Ruler!E$21,IF(AND(All!$V189="P9",All!$AE189="RMS"),Ruler!E$22,IF(AND(All!$V189="P1",All!$AE189="RSS"),Ruler!E$6,IF(AND(All!$V189="P2",All!$AE189="RSS"),Ruler!E$23,IF(AND(All!$V189="P3",All!$AE189="RSS"),Ruler!E$24,IF(AND(All!$V189="P4",All!$AE189="RSS"),Ruler!E$25,IF(AND(All!$V189="P5",All!$AE189="RSS"),Ruler!E$26,IF(AND(All!$V189="P6",All!$AE189="RSS"),Ruler!E$27,IF(AND(All!$V189="P7",All!$AE189="RSS"),Ruler!E$28,IF(AND(All!$V189="P8",All!$AE189="RSS"),Ruler!E$29,IF(AND(All!$V189="P9",All!$AE189="RSS"),Ruler!E$30,0)))))))))))))))))))))))))))</f>
        <v>0</v>
      </c>
      <c r="BM189" s="325">
        <f>IF(AND(All!$V189="P1",All!$AE189="RDP"),Ruler!F$6,IF(AND(All!$V189="P2",All!$AE189="RDP"),Ruler!F$7,IF(AND(All!$V189="P3",All!$AE189="RDP"),Ruler!F$8,IF(AND(All!$V189="P4",All!$AE189="RDP"),Ruler!F$9,IF(AND(All!$V189="P5",All!$AE189="RDP"),Ruler!F$10,IF(AND(All!$V189="P6",All!$AE189="RDP"),Ruler!F$11,IF(AND(All!$V189="P7",All!$AE189="RDP"),Ruler!F$12,IF(AND(All!$V189="P8",All!$AE189="RDP"),Ruler!F$13,IF(AND(All!$V189="P9",All!$AE189="RDP"),Ruler!F$14,IF(AND(All!$V189="P1",All!$AE189="RMS"),Ruler!F$6,IF(AND(All!$V189="P2",All!$AE189="RMS"),Ruler!F$15,IF(AND(All!$V189="P3",All!$AE189="RMS"),Ruler!F$16,IF(AND(All!$V189="P4",All!$AE189="RMS"),Ruler!F$17,IF(AND(All!$V189="P5",All!$AE189="RMS"),Ruler!F$18,IF(AND(All!$V189="P6",All!$AE189="RMS"),Ruler!F$19,IF(AND(All!$V189="P7",All!$AE189="RMS"),Ruler!F$20,IF(AND(All!$V189="P8",All!$AE189="RMS"),Ruler!F$21,IF(AND(All!$V189="P9",All!$AE189="RMS"),Ruler!F$22,IF(AND(All!$V189="P1",All!$AE189="RSS"),Ruler!F$6,IF(AND(All!$V189="P2",All!$AE189="RSS"),Ruler!F$23,IF(AND(All!$V189="P3",All!$AE189="RSS"),Ruler!F$24,IF(AND(All!$V189="P4",All!$AE189="RSS"),Ruler!F$25,IF(AND(All!$V189="P5",All!$AE189="RSS"),Ruler!F$26,IF(AND(All!$V189="P6",All!$AE189="RSS"),Ruler!F$27,IF(AND(All!$V189="P7",All!$AE189="RSS"),Ruler!F$28,IF(AND(All!$V189="P8",All!$AE189="RSS"),Ruler!F$29,IF(AND(All!$V189="P9",All!$AE189="RSS"),Ruler!F$30,0)))))))))))))))))))))))))))</f>
        <v>0</v>
      </c>
      <c r="BN189" s="325">
        <f>IF(AND(All!$V189="P1",All!$AE189="RDP"),Ruler!G$6,IF(AND(All!$V189="P2",All!$AE189="RDP"),Ruler!G$7,IF(AND(All!$V189="P3",All!$AE189="RDP"),Ruler!G$8,IF(AND(All!$V189="P4",All!$AE189="RDP"),Ruler!G$9,IF(AND(All!$V189="P5",All!$AE189="RDP"),Ruler!G$10,IF(AND(All!$V189="P6",All!$AE189="RDP"),Ruler!G$11,IF(AND(All!$V189="P7",All!$AE189="RDP"),Ruler!G$12,IF(AND(All!$V189="P8",All!$AE189="RDP"),Ruler!G$13,IF(AND(All!$V189="P9",All!$AE189="RDP"),Ruler!G$14,IF(AND(All!$V189="P1",All!$AE189="RMS"),Ruler!G$6,IF(AND(All!$V189="P2",All!$AE189="RMS"),Ruler!G$15,IF(AND(All!$V189="P3",All!$AE189="RMS"),Ruler!G$16,IF(AND(All!$V189="P4",All!$AE189="RMS"),Ruler!G$17,IF(AND(All!$V189="P5",All!$AE189="RMS"),Ruler!G$18,IF(AND(All!$V189="P6",All!$AE189="RMS"),Ruler!G$19,IF(AND(All!$V189="P7",All!$AE189="RMS"),Ruler!G$20,IF(AND(All!$V189="P8",All!$AE189="RMS"),Ruler!G$21,IF(AND(All!$V189="P9",All!$AE189="RMS"),Ruler!G$22,IF(AND(All!$V189="P1",All!$AE189="RSS"),Ruler!G$6,IF(AND(All!$V189="P2",All!$AE189="RSS"),Ruler!G$23,IF(AND(All!$V189="P3",All!$AE189="RSS"),Ruler!G$24,IF(AND(All!$V189="P4",All!$AE189="RSS"),Ruler!G$25,IF(AND(All!$V189="P5",All!$AE189="RSS"),Ruler!G$26,IF(AND(All!$V189="P6",All!$AE189="RSS"),Ruler!G$27,IF(AND(All!$V189="P7",All!$AE189="RSS"),Ruler!G$28,IF(AND(All!$V189="P8",All!$AE189="RSS"),Ruler!G$29,IF(AND(All!$V189="P9",All!$AE189="RSS"),Ruler!G$30,0)))))))))))))))))))))))))))</f>
        <v>0</v>
      </c>
      <c r="BO189" s="325">
        <f>IF(AND(All!$V189="P1",All!$AE189="RDP"),Ruler!H$6,IF(AND(All!$V189="P2",All!$AE189="RDP"),Ruler!H$7,IF(AND(All!$V189="P3",All!$AE189="RDP"),Ruler!H$8,IF(AND(All!$V189="P4",All!$AE189="RDP"),Ruler!H$9,IF(AND(All!$V189="P5",All!$AE189="RDP"),Ruler!H$10,IF(AND(All!$V189="P6",All!$AE189="RDP"),Ruler!H$11,IF(AND(All!$V189="P7",All!$AE189="RDP"),Ruler!H$12,IF(AND(All!$V189="P8",All!$AE189="RDP"),Ruler!H$13,IF(AND(All!$V189="P9",All!$AE189="RDP"),Ruler!H$14,IF(AND(All!$V189="P1",All!$AE189="RMS"),Ruler!H$6,IF(AND(All!$V189="P2",All!$AE189="RMS"),Ruler!H$15,IF(AND(All!$V189="P3",All!$AE189="RMS"),Ruler!H$16,IF(AND(All!$V189="P4",All!$AE189="RMS"),Ruler!H$17,IF(AND(All!$V189="P5",All!$AE189="RMS"),Ruler!H$18,IF(AND(All!$V189="P6",All!$AE189="RMS"),Ruler!H$19,IF(AND(All!$V189="P7",All!$AE189="RMS"),Ruler!H$20,IF(AND(All!$V189="P8",All!$AE189="RMS"),Ruler!H$21,IF(AND(All!$V189="P9",All!$AE189="RMS"),Ruler!H$22,IF(AND(All!$V189="P1",All!$AE189="RSS"),Ruler!H$6,IF(AND(All!$V189="P2",All!$AE189="RSS"),Ruler!H$23,IF(AND(All!$V189="P3",All!$AE189="RSS"),Ruler!H$24,IF(AND(All!$V189="P4",All!$AE189="RSS"),Ruler!H$25,IF(AND(All!$V189="P5",All!$AE189="RSS"),Ruler!H$26,IF(AND(All!$V189="P6",All!$AE189="RSS"),Ruler!H$27,IF(AND(All!$V189="P7",All!$AE189="RSS"),Ruler!H$28,IF(AND(All!$V189="P8",All!$AE189="RSS"),Ruler!H$29,IF(AND(All!$V189="P9",All!$AE189="RSS"),Ruler!H$30,0)))))))))))))))))))))))))))</f>
        <v>0</v>
      </c>
      <c r="BP189" s="325">
        <f>IF(AND(All!$V189="P1",All!$AE189="RDP"),Ruler!I$6,IF(AND(All!$V189="P2",All!$AE189="RDP"),Ruler!I$7,IF(AND(All!$V189="P3",All!$AE189="RDP"),Ruler!I$8,IF(AND(All!$V189="P4",All!$AE189="RDP"),Ruler!I$9,IF(AND(All!$V189="P5",All!$AE189="RDP"),Ruler!I$10,IF(AND(All!$V189="P6",All!$AE189="RDP"),Ruler!I$11,IF(AND(All!$V189="P7",All!$AE189="RDP"),Ruler!I$12,IF(AND(All!$V189="P8",All!$AE189="RDP"),Ruler!I$13,IF(AND(All!$V189="P9",All!$AE189="RDP"),Ruler!I$14,IF(AND(All!$V189="P1",All!$AE189="RMS"),Ruler!I$6,IF(AND(All!$V189="P2",All!$AE189="RMS"),Ruler!I$15,IF(AND(All!$V189="P3",All!$AE189="RMS"),Ruler!I$16,IF(AND(All!$V189="P4",All!$AE189="RMS"),Ruler!I$17,IF(AND(All!$V189="P5",All!$AE189="RMS"),Ruler!I$18,IF(AND(All!$V189="P6",All!$AE189="RMS"),Ruler!I$19,IF(AND(All!$V189="P7",All!$AE189="RMS"),Ruler!I$20,IF(AND(All!$V189="P8",All!$AE189="RMS"),Ruler!I$21,IF(AND(All!$V189="P9",All!$AE189="RMS"),Ruler!I$22,IF(AND(All!$V189="P1",All!$AE189="RSS"),Ruler!I$6,IF(AND(All!$V189="P2",All!$AE189="RSS"),Ruler!I$23,IF(AND(All!$V189="P3",All!$AE189="RSS"),Ruler!I$24,IF(AND(All!$V189="P4",All!$AE189="RSS"),Ruler!I$25,IF(AND(All!$V189="P5",All!$AE189="RSS"),Ruler!I$26,IF(AND(All!$V189="P6",All!$AE189="RSS"),Ruler!I$27,IF(AND(All!$V189="P7",All!$AE189="RSS"),Ruler!I$28,IF(AND(All!$V189="P8",All!$AE189="RSS"),Ruler!I$29,IF(AND(All!$V189="P9",All!$AE189="RSS"),Ruler!I$30,0)))))))))))))))))))))))))))</f>
        <v>0</v>
      </c>
      <c r="BQ189" s="325">
        <f>IF(AND(All!$V189="P1",All!$AE189="RDP"),Ruler!J$6,IF(AND(All!$V189="P2",All!$AE189="RDP"),Ruler!J$7,IF(AND(All!$V189="P3",All!$AE189="RDP"),Ruler!J$8,IF(AND(All!$V189="P4",All!$AE189="RDP"),Ruler!J$9,IF(AND(All!$V189="P5",All!$AE189="RDP"),Ruler!J$10,IF(AND(All!$V189="P6",All!$AE189="RDP"),Ruler!J$11,IF(AND(All!$V189="P7",All!$AE189="RDP"),Ruler!J$12,IF(AND(All!$V189="P8",All!$AE189="RDP"),Ruler!J$13,IF(AND(All!$V189="P9",All!$AE189="RDP"),Ruler!J$14,IF(AND(All!$V189="P1",All!$AE189="RMS"),Ruler!J$6,IF(AND(All!$V189="P2",All!$AE189="RMS"),Ruler!J$15,IF(AND(All!$V189="P3",All!$AE189="RMS"),Ruler!J$16,IF(AND(All!$V189="P4",All!$AE189="RMS"),Ruler!J$17,IF(AND(All!$V189="P5",All!$AE189="RMS"),Ruler!J$18,IF(AND(All!$V189="P6",All!$AE189="RMS"),Ruler!J$19,IF(AND(All!$V189="P7",All!$AE189="RMS"),Ruler!J$20,IF(AND(All!$V189="P8",All!$AE189="RMS"),Ruler!J$21,IF(AND(All!$V189="P9",All!$AE189="RMS"),Ruler!J$22,IF(AND(All!$V189="P1",All!$AE189="RSS"),Ruler!J$6,IF(AND(All!$V189="P2",All!$AE189="RSS"),Ruler!J$23,IF(AND(All!$V189="P3",All!$AE189="RSS"),Ruler!J$24,IF(AND(All!$V189="P4",All!$AE189="RSS"),Ruler!J$25,IF(AND(All!$V189="P5",All!$AE189="RSS"),Ruler!J$26,IF(AND(All!$V189="P6",All!$AE189="RSS"),Ruler!J$27,IF(AND(All!$V189="P7",All!$AE189="RSS"),Ruler!J$28,IF(AND(All!$V189="P8",All!$AE189="RSS"),Ruler!J$29,IF(AND(All!$V189="P9",All!$AE189="RSS"),Ruler!J$30,0)))))))))))))))))))))))))))</f>
        <v>0</v>
      </c>
      <c r="BR189" s="325">
        <f>IF(AND(All!$V189="P1",All!$AE189="RDP"),Ruler!K$6,IF(AND(All!$V189="P2",All!$AE189="RDP"),Ruler!K$7,IF(AND(All!$V189="P3",All!$AE189="RDP"),Ruler!K$8,IF(AND(All!$V189="P4",All!$AE189="RDP"),Ruler!K$9,IF(AND(All!$V189="P5",All!$AE189="RDP"),Ruler!K$10,IF(AND(All!$V189="P6",All!$AE189="RDP"),Ruler!K$11,IF(AND(All!$V189="P7",All!$AE189="RDP"),Ruler!K$12,IF(AND(All!$V189="P8",All!$AE189="RDP"),Ruler!K$13,IF(AND(All!$V189="P9",All!$AE189="RDP"),Ruler!K$14,IF(AND(All!$V189="P1",All!$AE189="RMS"),Ruler!K$6,IF(AND(All!$V189="P2",All!$AE189="RMS"),Ruler!K$15,IF(AND(All!$V189="P3",All!$AE189="RMS"),Ruler!K$16,IF(AND(All!$V189="P4",All!$AE189="RMS"),Ruler!K$17,IF(AND(All!$V189="P5",All!$AE189="RMS"),Ruler!K$18,IF(AND(All!$V189="P6",All!$AE189="RMS"),Ruler!K$19,IF(AND(All!$V189="P7",All!$AE189="RMS"),Ruler!K$20,IF(AND(All!$V189="P8",All!$AE189="RMS"),Ruler!K$21,IF(AND(All!$V189="P9",All!$AE189="RMS"),Ruler!K$22,IF(AND(All!$V189="P1",All!$AE189="RSS"),Ruler!K$6,IF(AND(All!$V189="P2",All!$AE189="RSS"),Ruler!K$23,IF(AND(All!$V189="P3",All!$AE189="RSS"),Ruler!K$24,IF(AND(All!$V189="P4",All!$AE189="RSS"),Ruler!K$25,IF(AND(All!$V189="P5",All!$AE189="RSS"),Ruler!K$26,IF(AND(All!$V189="P6",All!$AE189="RSS"),Ruler!K$27,IF(AND(All!$V189="P7",All!$AE189="RSS"),Ruler!K$28,IF(AND(All!$V189="P8",All!$AE189="RSS"),Ruler!K$29,IF(AND(All!$V189="P9",All!$AE189="RSS"),Ruler!K$30,0)))))))))))))))))))))))))))</f>
        <v>0</v>
      </c>
      <c r="BS189" s="325">
        <f>IF(AND(All!$V189="P1",All!$AE189="RDP"),Ruler!L$6,IF(AND(All!$V189="P2",All!$AE189="RDP"),Ruler!L$7,IF(AND(All!$V189="P3",All!$AE189="RDP"),Ruler!L$8,IF(AND(All!$V189="P4",All!$AE189="RDP"),Ruler!L$9,IF(AND(All!$V189="P5",All!$AE189="RDP"),Ruler!L$10,IF(AND(All!$V189="P6",All!$AE189="RDP"),Ruler!L$11,IF(AND(All!$V189="P7",All!$AE189="RDP"),Ruler!L$12,IF(AND(All!$V189="P8",All!$AE189="RDP"),Ruler!L$13,IF(AND(All!$V189="P9",All!$AE189="RDP"),Ruler!L$14,IF(AND(All!$V189="P1",All!$AE189="RMS"),Ruler!L$6,IF(AND(All!$V189="P2",All!$AE189="RMS"),Ruler!L$15,IF(AND(All!$V189="P3",All!$AE189="RMS"),Ruler!L$16,IF(AND(All!$V189="P4",All!$AE189="RMS"),Ruler!L$17,IF(AND(All!$V189="P5",All!$AE189="RMS"),Ruler!L$18,IF(AND(All!$V189="P6",All!$AE189="RMS"),Ruler!L$19,IF(AND(All!$V189="P7",All!$AE189="RMS"),Ruler!L$20,IF(AND(All!$V189="P8",All!$AE189="RMS"),Ruler!L$21,IF(AND(All!$V189="P9",All!$AE189="RMS"),Ruler!L$22,IF(AND(All!$V189="P1",All!$AE189="RSS"),Ruler!L$6,IF(AND(All!$V189="P2",All!$AE189="RSS"),Ruler!L$23,IF(AND(All!$V189="P3",All!$AE189="RSS"),Ruler!L$24,IF(AND(All!$V189="P4",All!$AE189="RSS"),Ruler!L$25,IF(AND(All!$V189="P5",All!$AE189="RSS"),Ruler!L$26,IF(AND(All!$V189="P6",All!$AE189="RSS"),Ruler!L$27,IF(AND(All!$V189="P7",All!$AE189="RSS"),Ruler!L$28,IF(AND(All!$V189="P8",All!$AE189="RSS"),Ruler!L$29,IF(AND(All!$V189="P9",All!$AE189="RSS"),Ruler!L$30,0)))))))))))))))))))))))))))</f>
        <v>0</v>
      </c>
      <c r="BT189" s="325">
        <f>IF(AND(All!$V189="P1",All!$AE189="RDP"),Ruler!M$6,IF(AND(All!$V189="P2",All!$AE189="RDP"),Ruler!M$7,IF(AND(All!$V189="P3",All!$AE189="RDP"),Ruler!M$8,IF(AND(All!$V189="P4",All!$AE189="RDP"),Ruler!M$9,IF(AND(All!$V189="P5",All!$AE189="RDP"),Ruler!M$10,IF(AND(All!$V189="P6",All!$AE189="RDP"),Ruler!M$11,IF(AND(All!$V189="P7",All!$AE189="RDP"),Ruler!M$12,IF(AND(All!$V189="P8",All!$AE189="RDP"),Ruler!M$13,IF(AND(All!$V189="P9",All!$AE189="RDP"),Ruler!M$14,IF(AND(All!$V189="P1",All!$AE189="RMS"),Ruler!M$6,IF(AND(All!$V189="P2",All!$AE189="RMS"),Ruler!M$15,IF(AND(All!$V189="P3",All!$AE189="RMS"),Ruler!M$16,IF(AND(All!$V189="P4",All!$AE189="RMS"),Ruler!M$17,IF(AND(All!$V189="P5",All!$AE189="RMS"),Ruler!M$18,IF(AND(All!$V189="P6",All!$AE189="RMS"),Ruler!M$19,IF(AND(All!$V189="P7",All!$AE189="RMS"),Ruler!M$20,IF(AND(All!$V189="P8",All!$AE189="RMS"),Ruler!M$21,IF(AND(All!$V189="P9",All!$AE189="RMS"),Ruler!M$22,IF(AND(All!$V189="P1",All!$AE189="RSS"),Ruler!M$6,IF(AND(All!$V189="P2",All!$AE189="RSS"),Ruler!M$23,IF(AND(All!$V189="P3",All!$AE189="RSS"),Ruler!M$24,IF(AND(All!$V189="P4",All!$AE189="RSS"),Ruler!M$25,IF(AND(All!$V189="P5",All!$AE189="RSS"),Ruler!M$26,IF(AND(All!$V189="P6",All!$AE189="RSS"),Ruler!M$27,IF(AND(All!$V189="P7",All!$AE189="RSS"),Ruler!M$28,IF(AND(All!$V189="P8",All!$AE189="RSS"),Ruler!M$29,IF(AND(All!$V189="P9",All!$AE189="RSS"),Ruler!M$30,0)))))))))))))))))))))))))))</f>
        <v>0</v>
      </c>
      <c r="BU189" s="325">
        <f>IF(AND(All!$V189="P1",All!$AE189="RDP"),Ruler!N$6,IF(AND(All!$V189="P2",All!$AE189="RDP"),Ruler!N$7,IF(AND(All!$V189="P3",All!$AE189="RDP"),Ruler!N$8,IF(AND(All!$V189="P4",All!$AE189="RDP"),Ruler!N$9,IF(AND(All!$V189="P5",All!$AE189="RDP"),Ruler!N$10,IF(AND(All!$V189="P6",All!$AE189="RDP"),Ruler!N$11,IF(AND(All!$V189="P7",All!$AE189="RDP"),Ruler!N$12,IF(AND(All!$V189="P8",All!$AE189="RDP"),Ruler!N$13,IF(AND(All!$V189="P9",All!$AE189="RDP"),Ruler!N$14,IF(AND(All!$V189="P1",All!$AE189="RMS"),Ruler!N$6,IF(AND(All!$V189="P2",All!$AE189="RMS"),Ruler!N$15,IF(AND(All!$V189="P3",All!$AE189="RMS"),Ruler!N$16,IF(AND(All!$V189="P4",All!$AE189="RMS"),Ruler!N$17,IF(AND(All!$V189="P5",All!$AE189="RMS"),Ruler!N$18,IF(AND(All!$V189="P6",All!$AE189="RMS"),Ruler!N$19,IF(AND(All!$V189="P7",All!$AE189="RMS"),Ruler!N$20,IF(AND(All!$V189="P8",All!$AE189="RMS"),Ruler!N$21,IF(AND(All!$V189="P9",All!$AE189="RMS"),Ruler!N$22,IF(AND(All!$V189="P1",All!$AE189="RSS"),Ruler!N$6,IF(AND(All!$V189="P2",All!$AE189="RSS"),Ruler!N$23,IF(AND(All!$V189="P3",All!$AE189="RSS"),Ruler!N$24,IF(AND(All!$V189="P4",All!$AE189="RSS"),Ruler!N$25,IF(AND(All!$V189="P5",All!$AE189="RSS"),Ruler!N$26,IF(AND(All!$V189="P6",All!$AE189="RSS"),Ruler!N$27,IF(AND(All!$V189="P7",All!$AE189="RSS"),Ruler!N$28,IF(AND(All!$V189="P8",All!$AE189="RSS"),Ruler!N$29,IF(AND(All!$V189="P9",All!$AE189="RSS"),Ruler!N$30,0)))))))))))))))))))))))))))</f>
        <v>0</v>
      </c>
      <c r="BV189" s="325">
        <f>IF(AND(All!$V189="P1",All!$AE189="RDP"),Ruler!O$6,IF(AND(All!$V189="P2",All!$AE189="RDP"),Ruler!O$7,IF(AND(All!$V189="P3",All!$AE189="RDP"),Ruler!O$8,IF(AND(All!$V189="P4",All!$AE189="RDP"),Ruler!O$9,IF(AND(All!$V189="P5",All!$AE189="RDP"),Ruler!O$10,IF(AND(All!$V189="P6",All!$AE189="RDP"),Ruler!O$11,IF(AND(All!$V189="P7",All!$AE189="RDP"),Ruler!O$12,IF(AND(All!$V189="P8",All!$AE189="RDP"),Ruler!O$13,IF(AND(All!$V189="P9",All!$AE189="RDP"),Ruler!O$14,IF(AND(All!$V189="P1",All!$AE189="RMS"),Ruler!O$6,IF(AND(All!$V189="P2",All!$AE189="RMS"),Ruler!O$15,IF(AND(All!$V189="P3",All!$AE189="RMS"),Ruler!O$16,IF(AND(All!$V189="P4",All!$AE189="RMS"),Ruler!O$17,IF(AND(All!$V189="P5",All!$AE189="RMS"),Ruler!O$18,IF(AND(All!$V189="P6",All!$AE189="RMS"),Ruler!O$19,IF(AND(All!$V189="P7",All!$AE189="RMS"),Ruler!O$20,IF(AND(All!$V189="P8",All!$AE189="RMS"),Ruler!O$21,IF(AND(All!$V189="P9",All!$AE189="RMS"),Ruler!O$22,IF(AND(All!$V189="P1",All!$AE189="RSS"),Ruler!O$6,IF(AND(All!$V189="P2",All!$AE189="RSS"),Ruler!O$23,IF(AND(All!$V189="P3",All!$AE189="RSS"),Ruler!O$24,IF(AND(All!$V189="P4",All!$AE189="RSS"),Ruler!O$25,IF(AND(All!$V189="P5",All!$AE189="RSS"),Ruler!O$26,IF(AND(All!$V189="P6",All!$AE189="RSS"),Ruler!O$27,IF(AND(All!$V189="P7",All!$AE189="RSS"),Ruler!O$28,IF(AND(All!$V189="P8",All!$AE189="RSS"),Ruler!O$29,IF(AND(All!$V189="P9",All!$AE189="RSS"),Ruler!O$30,0)))))))))))))))))))))))))))</f>
        <v>0</v>
      </c>
      <c r="BW189" s="325">
        <f>IF(AND(All!$V189="P1",All!$AE189="RDP"),Ruler!P$6,IF(AND(All!$V189="P2",All!$AE189="RDP"),Ruler!P$7,IF(AND(All!$V189="P3",All!$AE189="RDP"),Ruler!P$8,IF(AND(All!$V189="P4",All!$AE189="RDP"),Ruler!P$9,IF(AND(All!$V189="P5",All!$AE189="RDP"),Ruler!P$10,IF(AND(All!$V189="P6",All!$AE189="RDP"),Ruler!P$11,IF(AND(All!$V189="P7",All!$AE189="RDP"),Ruler!P$12,IF(AND(All!$V189="P8",All!$AE189="RDP"),Ruler!P$13,IF(AND(All!$V189="P9",All!$AE189="RDP"),Ruler!P$14,IF(AND(All!$V189="P1",All!$AE189="RMS"),Ruler!P$6,IF(AND(All!$V189="P2",All!$AE189="RMS"),Ruler!P$15,IF(AND(All!$V189="P3",All!$AE189="RMS"),Ruler!P$16,IF(AND(All!$V189="P4",All!$AE189="RMS"),Ruler!P$17,IF(AND(All!$V189="P5",All!$AE189="RMS"),Ruler!P$18,IF(AND(All!$V189="P6",All!$AE189="RMS"),Ruler!P$19,IF(AND(All!$V189="P7",All!$AE189="RMS"),Ruler!P$20,IF(AND(All!$V189="P8",All!$AE189="RMS"),Ruler!P$21,IF(AND(All!$V189="P9",All!$AE189="RMS"),Ruler!P$22,IF(AND(All!$V189="P1",All!$AE189="RSS"),Ruler!P$6,IF(AND(All!$V189="P2",All!$AE189="RSS"),Ruler!P$23,IF(AND(All!$V189="P3",All!$AE189="RSS"),Ruler!P$24,IF(AND(All!$V189="P4",All!$AE189="RSS"),Ruler!P$25,IF(AND(All!$V189="P5",All!$AE189="RSS"),Ruler!P$26,IF(AND(All!$V189="P6",All!$AE189="RSS"),Ruler!P$27,IF(AND(All!$V189="P7",All!$AE189="RSS"),Ruler!P$28,IF(AND(All!$V189="P8",All!$AE189="RSS"),Ruler!P$29,IF(AND(All!$V189="P9",All!$AE189="RSS"),Ruler!P$30,0)))))))))))))))))))))))))))</f>
        <v>0</v>
      </c>
      <c r="BX189" s="325">
        <f>IF(AND(All!$V189="P1",All!$AE189="RDP"),Ruler!Q$6,IF(AND(All!$V189="P2",All!$AE189="RDP"),Ruler!Q$7,IF(AND(All!$V189="P3",All!$AE189="RDP"),Ruler!Q$8,IF(AND(All!$V189="P4",All!$AE189="RDP"),Ruler!Q$9,IF(AND(All!$V189="P5",All!$AE189="RDP"),Ruler!Q$10,IF(AND(All!$V189="P6",All!$AE189="RDP"),Ruler!Q$11,IF(AND(All!$V189="P7",All!$AE189="RDP"),Ruler!Q$12,IF(AND(All!$V189="P8",All!$AE189="RDP"),Ruler!Q$13,IF(AND(All!$V189="P9",All!$AE189="RDP"),Ruler!Q$14,IF(AND(All!$V189="P1",All!$AE189="RMS"),Ruler!Q$6,IF(AND(All!$V189="P2",All!$AE189="RMS"),Ruler!Q$15,IF(AND(All!$V189="P3",All!$AE189="RMS"),Ruler!Q$16,IF(AND(All!$V189="P4",All!$AE189="RMS"),Ruler!Q$17,IF(AND(All!$V189="P5",All!$AE189="RMS"),Ruler!Q$18,IF(AND(All!$V189="P6",All!$AE189="RMS"),Ruler!Q$19,IF(AND(All!$V189="P7",All!$AE189="RMS"),Ruler!Q$20,IF(AND(All!$V189="P8",All!$AE189="RMS"),Ruler!Q$21,IF(AND(All!$V189="P9",All!$AE189="RMS"),Ruler!Q$22,IF(AND(All!$V189="P1",All!$AE189="RSS"),Ruler!Q$6,IF(AND(All!$V189="P2",All!$AE189="RSS"),Ruler!Q$23,IF(AND(All!$V189="P3",All!$AE189="RSS"),Ruler!Q$24,IF(AND(All!$V189="P4",All!$AE189="RSS"),Ruler!Q$25,IF(AND(All!$V189="P5",All!$AE189="RSS"),Ruler!Q$26,IF(AND(All!$V189="P6",All!$AE189="RSS"),Ruler!Q$27,IF(AND(All!$V189="P7",All!$AE189="RSS"),Ruler!Q$28,IF(AND(All!$V189="P8",All!$AE189="RSS"),Ruler!Q$29,IF(AND(All!$V189="P9",All!$AE189="RSS"),Ruler!Q$30,0)))))))))))))))))))))))))))</f>
        <v>0</v>
      </c>
      <c r="BY189" s="325">
        <f>IF(AND(All!$V189="P1",All!$AE189="RDP"),Ruler!R$6,IF(AND(All!$V189="P2",All!$AE189="RDP"),Ruler!R$7,IF(AND(All!$V189="P3",All!$AE189="RDP"),Ruler!R$8,IF(AND(All!$V189="P4",All!$AE189="RDP"),Ruler!R$9,IF(AND(All!$V189="P5",All!$AE189="RDP"),Ruler!R$10,IF(AND(All!$V189="P6",All!$AE189="RDP"),Ruler!R$11,IF(AND(All!$V189="P7",All!$AE189="RDP"),Ruler!R$12,IF(AND(All!$V189="P8",All!$AE189="RDP"),Ruler!R$13,IF(AND(All!$V189="P9",All!$AE189="RDP"),Ruler!R$14,IF(AND(All!$V189="P1",All!$AE189="RMS"),Ruler!R$6,IF(AND(All!$V189="P2",All!$AE189="RMS"),Ruler!R$15,IF(AND(All!$V189="P3",All!$AE189="RMS"),Ruler!R$16,IF(AND(All!$V189="P4",All!$AE189="RMS"),Ruler!R$17,IF(AND(All!$V189="P5",All!$AE189="RMS"),Ruler!R$18,IF(AND(All!$V189="P6",All!$AE189="RMS"),Ruler!R$19,IF(AND(All!$V189="P7",All!$AE189="RMS"),Ruler!R$20,IF(AND(All!$V189="P8",All!$AE189="RMS"),Ruler!R$21,IF(AND(All!$V189="P9",All!$AE189="RMS"),Ruler!R$22,IF(AND(All!$V189="P1",All!$AE189="RSS"),Ruler!R$6,IF(AND(All!$V189="P2",All!$AE189="RSS"),Ruler!R$23,IF(AND(All!$V189="P3",All!$AE189="RSS"),Ruler!R$24,IF(AND(All!$V189="P4",All!$AE189="RSS"),Ruler!R$25,IF(AND(All!$V189="P5",All!$AE189="RSS"),Ruler!R$26,IF(AND(All!$V189="P6",All!$AE189="RSS"),Ruler!R$27,IF(AND(All!$V189="P7",All!$AE189="RSS"),Ruler!R$28,IF(AND(All!$V189="P8",All!$AE189="RSS"),Ruler!R$29,IF(AND(All!$V189="P9",All!$AE189="RSS"),Ruler!R$30,0)))))))))))))))))))))))))))</f>
        <v>0</v>
      </c>
      <c r="BZ189" s="325">
        <f>IF(AND(All!$V189="P1",All!$AE189="RDP"),Ruler!S$6,IF(AND(All!$V189="P2",All!$AE189="RDP"),Ruler!S$7,IF(AND(All!$V189="P3",All!$AE189="RDP"),Ruler!S$8,IF(AND(All!$V189="P4",All!$AE189="RDP"),Ruler!S$9,IF(AND(All!$V189="P5",All!$AE189="RDP"),Ruler!S$10,IF(AND(All!$V189="P6",All!$AE189="RDP"),Ruler!S$11,IF(AND(All!$V189="P7",All!$AE189="RDP"),Ruler!S$12,IF(AND(All!$V189="P8",All!$AE189="RDP"),Ruler!S$13,IF(AND(All!$V189="P9",All!$AE189="RDP"),Ruler!S$14,IF(AND(All!$V189="P1",All!$AE189="RMS"),Ruler!S$6,IF(AND(All!$V189="P2",All!$AE189="RMS"),Ruler!S$15,IF(AND(All!$V189="P3",All!$AE189="RMS"),Ruler!S$16,IF(AND(All!$V189="P4",All!$AE189="RMS"),Ruler!S$17,IF(AND(All!$V189="P5",All!$AE189="RMS"),Ruler!S$18,IF(AND(All!$V189="P6",All!$AE189="RMS"),Ruler!S$19,IF(AND(All!$V189="P7",All!$AE189="RMS"),Ruler!S$20,IF(AND(All!$V189="P8",All!$AE189="RMS"),Ruler!S$21,IF(AND(All!$V189="P9",All!$AE189="RMS"),Ruler!S$22,IF(AND(All!$V189="P1",All!$AE189="RSS"),Ruler!S$6,IF(AND(All!$V189="P2",All!$AE189="RSS"),Ruler!S$23,IF(AND(All!$V189="P3",All!$AE189="RSS"),Ruler!S$24,IF(AND(All!$V189="P4",All!$AE189="RSS"),Ruler!S$25,IF(AND(All!$V189="P5",All!$AE189="RSS"),Ruler!S$26,IF(AND(All!$V189="P6",All!$AE189="RSS"),Ruler!S$27,IF(AND(All!$V189="P7",All!$AE189="RSS"),Ruler!S$28,IF(AND(All!$V189="P8",All!$AE189="RSS"),Ruler!S$29,IF(AND(All!$V189="P9",All!$AE189="RSS"),Ruler!S$30,0)))))))))))))))))))))))))))</f>
        <v>0</v>
      </c>
      <c r="CA189" s="325">
        <f>IF(AND(All!$V189="P1",All!$AE189="RDP"),Ruler!T$6,IF(AND(All!$V189="P2",All!$AE189="RDP"),Ruler!T$7,IF(AND(All!$V189="P3",All!$AE189="RDP"),Ruler!T$8,IF(AND(All!$V189="P4",All!$AE189="RDP"),Ruler!T$9,IF(AND(All!$V189="P5",All!$AE189="RDP"),Ruler!T$10,IF(AND(All!$V189="P6",All!$AE189="RDP"),Ruler!T$11,IF(AND(All!$V189="P7",All!$AE189="RDP"),Ruler!T$12,IF(AND(All!$V189="P8",All!$AE189="RDP"),Ruler!T$13,IF(AND(All!$V189="P9",All!$AE189="RDP"),Ruler!T$14,IF(AND(All!$V189="P1",All!$AE189="RMS"),Ruler!T$6,IF(AND(All!$V189="P2",All!$AE189="RMS"),Ruler!T$15,IF(AND(All!$V189="P3",All!$AE189="RMS"),Ruler!T$16,IF(AND(All!$V189="P4",All!$AE189="RMS"),Ruler!T$17,IF(AND(All!$V189="P5",All!$AE189="RMS"),Ruler!T$18,IF(AND(All!$V189="P6",All!$AE189="RMS"),Ruler!T$19,IF(AND(All!$V189="P7",All!$AE189="RMS"),Ruler!T$20,IF(AND(All!$V189="P8",All!$AE189="RMS"),Ruler!T$21,IF(AND(All!$V189="P9",All!$AE189="RMS"),Ruler!T$22,IF(AND(All!$V189="P1",All!$AE189="RSS"),Ruler!T$6,IF(AND(All!$V189="P2",All!$AE189="RSS"),Ruler!T$23,IF(AND(All!$V189="P3",All!$AE189="RSS"),Ruler!T$24,IF(AND(All!$V189="P4",All!$AE189="RSS"),Ruler!T$25,IF(AND(All!$V189="P5",All!$AE189="RSS"),Ruler!T$26,IF(AND(All!$V189="P6",All!$AE189="RSS"),Ruler!T$27,IF(AND(All!$V189="P7",All!$AE189="RSS"),Ruler!T$28,IF(AND(All!$V189="P8",All!$AE189="RSS"),Ruler!T$29,IF(AND(All!$V189="P9",All!$AE189="RSS"),Ruler!T$30,0)))))))))))))))))))))))))))</f>
        <v>0</v>
      </c>
      <c r="CB189" s="325">
        <f>IF(AND(All!$V189="P1",All!$AE189="RDP"),Ruler!U$6,IF(AND(All!$V189="P2",All!$AE189="RDP"),Ruler!U$7,IF(AND(All!$V189="P3",All!$AE189="RDP"),Ruler!U$8,IF(AND(All!$V189="P4",All!$AE189="RDP"),Ruler!U$9,IF(AND(All!$V189="P5",All!$AE189="RDP"),Ruler!U$10,IF(AND(All!$V189="P6",All!$AE189="RDP"),Ruler!U$11,IF(AND(All!$V189="P7",All!$AE189="RDP"),Ruler!U$12,IF(AND(All!$V189="P8",All!$AE189="RDP"),Ruler!U$13,IF(AND(All!$V189="P9",All!$AE189="RDP"),Ruler!U$14,IF(AND(All!$V189="P1",All!$AE189="RMS"),Ruler!U$6,IF(AND(All!$V189="P2",All!$AE189="RMS"),Ruler!U$15,IF(AND(All!$V189="P3",All!$AE189="RMS"),Ruler!U$16,IF(AND(All!$V189="P4",All!$AE189="RMS"),Ruler!U$17,IF(AND(All!$V189="P5",All!$AE189="RMS"),Ruler!U$18,IF(AND(All!$V189="P6",All!$AE189="RMS"),Ruler!U$19,IF(AND(All!$V189="P7",All!$AE189="RMS"),Ruler!U$20,IF(AND(All!$V189="P8",All!$AE189="RMS"),Ruler!U$21,IF(AND(All!$V189="P9",All!$AE189="RMS"),Ruler!U$22,IF(AND(All!$V189="P1",All!$AE189="RSS"),Ruler!U$6,IF(AND(All!$V189="P2",All!$AE189="RSS"),Ruler!U$23,IF(AND(All!$V189="P3",All!$AE189="RSS"),Ruler!U$24,IF(AND(All!$V189="P4",All!$AE189="RSS"),Ruler!U$25,IF(AND(All!$V189="P5",All!$AE189="RSS"),Ruler!U$26,IF(AND(All!$V189="P6",All!$AE189="RSS"),Ruler!U$27,IF(AND(All!$V189="P7",All!$AE189="RSS"),Ruler!U$28,IF(AND(All!$V189="P8",All!$AE189="RSS"),Ruler!U$29,IF(AND(All!$V189="P9",All!$AE189="RSS"),Ruler!U$30,0)))))))))))))))))))))))))))</f>
        <v>0</v>
      </c>
      <c r="CC189" s="325">
        <f>IF(AND(All!$V189="P1",All!$AE189="RDP"),Ruler!V$6,IF(AND(All!$V189="P2",All!$AE189="RDP"),Ruler!V$7,IF(AND(All!$V189="P3",All!$AE189="RDP"),Ruler!V$8,IF(AND(All!$V189="P4",All!$AE189="RDP"),Ruler!V$9,IF(AND(All!$V189="P5",All!$AE189="RDP"),Ruler!V$10,IF(AND(All!$V189="P6",All!$AE189="RDP"),Ruler!V$11,IF(AND(All!$V189="P7",All!$AE189="RDP"),Ruler!V$12,IF(AND(All!$V189="P8",All!$AE189="RDP"),Ruler!V$13,IF(AND(All!$V189="P9",All!$AE189="RDP"),Ruler!V$14,IF(AND(All!$V189="P1",All!$AE189="RMS"),Ruler!V$6,IF(AND(All!$V189="P2",All!$AE189="RMS"),Ruler!V$15,IF(AND(All!$V189="P3",All!$AE189="RMS"),Ruler!V$16,IF(AND(All!$V189="P4",All!$AE189="RMS"),Ruler!V$17,IF(AND(All!$V189="P5",All!$AE189="RMS"),Ruler!V$18,IF(AND(All!$V189="P6",All!$AE189="RMS"),Ruler!V$19,IF(AND(All!$V189="P7",All!$AE189="RMS"),Ruler!V$20,IF(AND(All!$V189="P8",All!$AE189="RMS"),Ruler!V$21,IF(AND(All!$V189="P9",All!$AE189="RMS"),Ruler!V$22,IF(AND(All!$V189="P1",All!$AE189="RSS"),Ruler!V$6,IF(AND(All!$V189="P2",All!$AE189="RSS"),Ruler!V$23,IF(AND(All!$V189="P3",All!$AE189="RSS"),Ruler!V$24,IF(AND(All!$V189="P4",All!$AE189="RSS"),Ruler!V$25,IF(AND(All!$V189="P5",All!$AE189="RSS"),Ruler!V$26,IF(AND(All!$V189="P6",All!$AE189="RSS"),Ruler!V$27,IF(AND(All!$V189="P7",All!$AE189="RSS"),Ruler!V$28,IF(AND(All!$V189="P8",All!$AE189="RSS"),Ruler!V$29,IF(AND(All!$V189="P9",All!$AE189="RSS"),Ruler!V$30,0)))))))))))))))))))))))))))</f>
        <v>0</v>
      </c>
      <c r="CD189" s="325">
        <f>IF(AND(All!$V189="P1",All!$AE189="RDP"),Ruler!W$6,IF(AND(All!$V189="P2",All!$AE189="RDP"),Ruler!W$7,IF(AND(All!$V189="P3",All!$AE189="RDP"),Ruler!W$8,IF(AND(All!$V189="P4",All!$AE189="RDP"),Ruler!W$9,IF(AND(All!$V189="P5",All!$AE189="RDP"),Ruler!W$10,IF(AND(All!$V189="P6",All!$AE189="RDP"),Ruler!W$11,IF(AND(All!$V189="P7",All!$AE189="RDP"),Ruler!W$12,IF(AND(All!$V189="P8",All!$AE189="RDP"),Ruler!W$13,IF(AND(All!$V189="P9",All!$AE189="RDP"),Ruler!W$14,IF(AND(All!$V189="P1",All!$AE189="RMS"),Ruler!W$6,IF(AND(All!$V189="P2",All!$AE189="RMS"),Ruler!W$15,IF(AND(All!$V189="P3",All!$AE189="RMS"),Ruler!W$16,IF(AND(All!$V189="P4",All!$AE189="RMS"),Ruler!W$17,IF(AND(All!$V189="P5",All!$AE189="RMS"),Ruler!W$18,IF(AND(All!$V189="P6",All!$AE189="RMS"),Ruler!W$19,IF(AND(All!$V189="P7",All!$AE189="RMS"),Ruler!W$20,IF(AND(All!$V189="P8",All!$AE189="RMS"),Ruler!W$21,IF(AND(All!$V189="P9",All!$AE189="RMS"),Ruler!W$22,IF(AND(All!$V189="P1",All!$AE189="RSS"),Ruler!W$6,IF(AND(All!$V189="P2",All!$AE189="RSS"),Ruler!W$23,IF(AND(All!$V189="P3",All!$AE189="RSS"),Ruler!W$24,IF(AND(All!$V189="P4",All!$AE189="RSS"),Ruler!W$25,IF(AND(All!$V189="P5",All!$AE189="RSS"),Ruler!W$26,IF(AND(All!$V189="P6",All!$AE189="RSS"),Ruler!W$27,IF(AND(All!$V189="P7",All!$AE189="RSS"),Ruler!W$28,IF(AND(All!$V189="P8",All!$AE189="RSS"),Ruler!W$29,IF(AND(All!$V189="P9",All!$AE189="RSS"),Ruler!W$30,0)))))))))))))))))))))))))))</f>
        <v>0</v>
      </c>
      <c r="CE189" s="325">
        <f>IF(AND(All!$V189="P1",All!$AE189="RDP"),Ruler!X$6,IF(AND(All!$V189="P2",All!$AE189="RDP"),Ruler!X$7,IF(AND(All!$V189="P3",All!$AE189="RDP"),Ruler!X$8,IF(AND(All!$V189="P4",All!$AE189="RDP"),Ruler!X$9,IF(AND(All!$V189="P5",All!$AE189="RDP"),Ruler!X$10,IF(AND(All!$V189="P6",All!$AE189="RDP"),Ruler!X$11,IF(AND(All!$V189="P7",All!$AE189="RDP"),Ruler!X$12,IF(AND(All!$V189="P8",All!$AE189="RDP"),Ruler!X$13,IF(AND(All!$V189="P9",All!$AE189="RDP"),Ruler!X$14,IF(AND(All!$V189="P1",All!$AE189="RMS"),Ruler!X$6,IF(AND(All!$V189="P2",All!$AE189="RMS"),Ruler!X$15,IF(AND(All!$V189="P3",All!$AE189="RMS"),Ruler!X$16,IF(AND(All!$V189="P4",All!$AE189="RMS"),Ruler!X$17,IF(AND(All!$V189="P5",All!$AE189="RMS"),Ruler!X$18,IF(AND(All!$V189="P6",All!$AE189="RMS"),Ruler!X$19,IF(AND(All!$V189="P7",All!$AE189="RMS"),Ruler!X$20,IF(AND(All!$V189="P8",All!$AE189="RMS"),Ruler!X$21,IF(AND(All!$V189="P9",All!$AE189="RMS"),Ruler!X$22,IF(AND(All!$V189="P1",All!$AE189="RSS"),Ruler!X$6,IF(AND(All!$V189="P2",All!$AE189="RSS"),Ruler!X$23,IF(AND(All!$V189="P3",All!$AE189="RSS"),Ruler!X$24,IF(AND(All!$V189="P4",All!$AE189="RSS"),Ruler!X$25,IF(AND(All!$V189="P5",All!$AE189="RSS"),Ruler!X$26,IF(AND(All!$V189="P6",All!$AE189="RSS"),Ruler!X$27,IF(AND(All!$V189="P7",All!$AE189="RSS"),Ruler!X$28,IF(AND(All!$V189="P8",All!$AE189="RSS"),Ruler!X$29,IF(AND(All!$V189="P9",All!$AE189="RSS"),Ruler!X$30,0)))))))))))))))))))))))))))</f>
        <v>0</v>
      </c>
      <c r="CF189" s="325">
        <f>IF(AND(All!$V189="P1",All!$AE189="RDP"),Ruler!Y$6,IF(AND(All!$V189="P2",All!$AE189="RDP"),Ruler!Y$7,IF(AND(All!$V189="P3",All!$AE189="RDP"),Ruler!Y$8,IF(AND(All!$V189="P4",All!$AE189="RDP"),Ruler!Y$9,IF(AND(All!$V189="P5",All!$AE189="RDP"),Ruler!Y$10,IF(AND(All!$V189="P6",All!$AE189="RDP"),Ruler!Y$11,IF(AND(All!$V189="P7",All!$AE189="RDP"),Ruler!Y$12,IF(AND(All!$V189="P8",All!$AE189="RDP"),Ruler!Y$13,IF(AND(All!$V189="P9",All!$AE189="RDP"),Ruler!Y$14,IF(AND(All!$V189="P1",All!$AE189="RMS"),Ruler!Y$6,IF(AND(All!$V189="P2",All!$AE189="RMS"),Ruler!Y$15,IF(AND(All!$V189="P3",All!$AE189="RMS"),Ruler!Y$16,IF(AND(All!$V189="P4",All!$AE189="RMS"),Ruler!Y$17,IF(AND(All!$V189="P5",All!$AE189="RMS"),Ruler!Y$18,IF(AND(All!$V189="P6",All!$AE189="RMS"),Ruler!Y$19,IF(AND(All!$V189="P7",All!$AE189="RMS"),Ruler!Y$20,IF(AND(All!$V189="P8",All!$AE189="RMS"),Ruler!Y$21,IF(AND(All!$V189="P9",All!$AE189="RMS"),Ruler!Y$22,IF(AND(All!$V189="P1",All!$AE189="RSS"),Ruler!Y$6,IF(AND(All!$V189="P2",All!$AE189="RSS"),Ruler!Y$23,IF(AND(All!$V189="P3",All!$AE189="RSS"),Ruler!Y$24,IF(AND(All!$V189="P4",All!$AE189="RSS"),Ruler!Y$25,IF(AND(All!$V189="P5",All!$AE189="RSS"),Ruler!Y$26,IF(AND(All!$V189="P6",All!$AE189="RSS"),Ruler!Y$27,IF(AND(All!$V189="P7",All!$AE189="RSS"),Ruler!Y$28,IF(AND(All!$V189="P8",All!$AE189="RSS"),Ruler!Y$29,IF(AND(All!$V189="P9",All!$AE189="RSS"),Ruler!Y$30,0)))))))))))))))))))))))))))</f>
        <v>0</v>
      </c>
      <c r="CG189" s="325">
        <f>IF(AND(All!$V189="P1",All!$AE189="RDP"),Ruler!Z$6,IF(AND(All!$V189="P2",All!$AE189="RDP"),Ruler!Z$7,IF(AND(All!$V189="P3",All!$AE189="RDP"),Ruler!Z$8,IF(AND(All!$V189="P4",All!$AE189="RDP"),Ruler!Z$9,IF(AND(All!$V189="P5",All!$AE189="RDP"),Ruler!Z$10,IF(AND(All!$V189="P6",All!$AE189="RDP"),Ruler!Z$11,IF(AND(All!$V189="P7",All!$AE189="RDP"),Ruler!Z$12,IF(AND(All!$V189="P8",All!$AE189="RDP"),Ruler!Z$13,IF(AND(All!$V189="P9",All!$AE189="RDP"),Ruler!Z$14,IF(AND(All!$V189="P1",All!$AE189="RMS"),Ruler!Z$6,IF(AND(All!$V189="P2",All!$AE189="RMS"),Ruler!Z$15,IF(AND(All!$V189="P3",All!$AE189="RMS"),Ruler!Z$16,IF(AND(All!$V189="P4",All!$AE189="RMS"),Ruler!Z$17,IF(AND(All!$V189="P5",All!$AE189="RMS"),Ruler!Z$18,IF(AND(All!$V189="P6",All!$AE189="RMS"),Ruler!Z$19,IF(AND(All!$V189="P7",All!$AE189="RMS"),Ruler!Z$20,IF(AND(All!$V189="P8",All!$AE189="RMS"),Ruler!Z$21,IF(AND(All!$V189="P9",All!$AE189="RMS"),Ruler!Z$22,IF(AND(All!$V189="P1",All!$AE189="RSS"),Ruler!Z$6,IF(AND(All!$V189="P2",All!$AE189="RSS"),Ruler!Z$23,IF(AND(All!$V189="P3",All!$AE189="RSS"),Ruler!Z$24,IF(AND(All!$V189="P4",All!$AE189="RSS"),Ruler!Z$25,IF(AND(All!$V189="P5",All!$AE189="RSS"),Ruler!Z$26,IF(AND(All!$V189="P6",All!$AE189="RSS"),Ruler!Z$27,IF(AND(All!$V189="P7",All!$AE189="RSS"),Ruler!Z$28,IF(AND(All!$V189="P8",All!$AE189="RSS"),Ruler!Z$29,IF(AND(All!$V189="P9",All!$AE189="RSS"),Ruler!Z$30,0)))))))))))))))))))))))))))</f>
        <v>0</v>
      </c>
      <c r="CH189" s="325">
        <f>IF(AND(All!$V189="P1",All!$AE189="RDP"),Ruler!AA$6,IF(AND(All!$V189="P2",All!$AE189="RDP"),Ruler!AA$7,IF(AND(All!$V189="P3",All!$AE189="RDP"),Ruler!AA$8,IF(AND(All!$V189="P4",All!$AE189="RDP"),Ruler!AA$9,IF(AND(All!$V189="P5",All!$AE189="RDP"),Ruler!AA$10,IF(AND(All!$V189="P6",All!$AE189="RDP"),Ruler!AA$11,IF(AND(All!$V189="P7",All!$AE189="RDP"),Ruler!AA$12,IF(AND(All!$V189="P8",All!$AE189="RDP"),Ruler!AA$13,IF(AND(All!$V189="P9",All!$AE189="RDP"),Ruler!AA$14,IF(AND(All!$V189="P1",All!$AE189="RMS"),Ruler!AA$6,IF(AND(All!$V189="P2",All!$AE189="RMS"),Ruler!AA$15,IF(AND(All!$V189="P3",All!$AE189="RMS"),Ruler!AA$16,IF(AND(All!$V189="P4",All!$AE189="RMS"),Ruler!AA$17,IF(AND(All!$V189="P5",All!$AE189="RMS"),Ruler!AA$18,IF(AND(All!$V189="P6",All!$AE189="RMS"),Ruler!AA$19,IF(AND(All!$V189="P7",All!$AE189="RMS"),Ruler!AA$20,IF(AND(All!$V189="P8",All!$AE189="RMS"),Ruler!AA$21,IF(AND(All!$V189="P9",All!$AE189="RMS"),Ruler!AA$22,IF(AND(All!$V189="P1",All!$AE189="RSS"),Ruler!AA$6,IF(AND(All!$V189="P2",All!$AE189="RSS"),Ruler!AA$23,IF(AND(All!$V189="P3",All!$AE189="RSS"),Ruler!AA$24,IF(AND(All!$V189="P4",All!$AE189="RSS"),Ruler!AA$25,IF(AND(All!$V189="P5",All!$AE189="RSS"),Ruler!AA$26,IF(AND(All!$V189="P6",All!$AE189="RSS"),Ruler!AA$27,IF(AND(All!$V189="P7",All!$AE189="RSS"),Ruler!AA$28,IF(AND(All!$V189="P8",All!$AE189="RSS"),Ruler!AA$29,IF(AND(All!$V189="P9",All!$AE189="RSS"),Ruler!AA$30,0)))))))))))))))))))))))))))</f>
        <v>0</v>
      </c>
      <c r="CI189" s="325">
        <f>IF(AND(All!$V189="P1",All!$AE189="RDP"),Ruler!AB$6,IF(AND(All!$V189="P2",All!$AE189="RDP"),Ruler!AB$7,IF(AND(All!$V189="P3",All!$AE189="RDP"),Ruler!AB$8,IF(AND(All!$V189="P4",All!$AE189="RDP"),Ruler!AB$9,IF(AND(All!$V189="P5",All!$AE189="RDP"),Ruler!AB$10,IF(AND(All!$V189="P6",All!$AE189="RDP"),Ruler!AB$11,IF(AND(All!$V189="P7",All!$AE189="RDP"),Ruler!AB$12,IF(AND(All!$V189="P8",All!$AE189="RDP"),Ruler!AB$13,IF(AND(All!$V189="P9",All!$AE189="RDP"),Ruler!AB$14,IF(AND(All!$V189="P1",All!$AE189="RMS"),Ruler!AB$6,IF(AND(All!$V189="P2",All!$AE189="RMS"),Ruler!AB$15,IF(AND(All!$V189="P3",All!$AE189="RMS"),Ruler!AB$16,IF(AND(All!$V189="P4",All!$AE189="RMS"),Ruler!AB$17,IF(AND(All!$V189="P5",All!$AE189="RMS"),Ruler!AB$18,IF(AND(All!$V189="P6",All!$AE189="RMS"),Ruler!AB$19,IF(AND(All!$V189="P7",All!$AE189="RMS"),Ruler!AB$20,IF(AND(All!$V189="P8",All!$AE189="RMS"),Ruler!AB$21,IF(AND(All!$V189="P9",All!$AE189="RMS"),Ruler!AB$22,IF(AND(All!$V189="P1",All!$AE189="RSS"),Ruler!AB$6,IF(AND(All!$V189="P2",All!$AE189="RSS"),Ruler!AB$23,IF(AND(All!$V189="P3",All!$AE189="RSS"),Ruler!AB$24,IF(AND(All!$V189="P4",All!$AE189="RSS"),Ruler!AB$25,IF(AND(All!$V189="P5",All!$AE189="RSS"),Ruler!AB$26,IF(AND(All!$V189="P6",All!$AE189="RSS"),Ruler!AB$27,IF(AND(All!$V189="P7",All!$AE189="RSS"),Ruler!AB$28,IF(AND(All!$V189="P8",All!$AE189="RSS"),Ruler!AB$29,IF(AND(All!$V189="P9",All!$AE189="RSS"),Ruler!AB$30,0)))))))))))))))))))))))))))</f>
        <v>0</v>
      </c>
      <c r="CJ189" s="323"/>
      <c r="DG189" s="328"/>
      <c r="DH189" s="43">
        <f>COUNTIF(Table9[[#This Row],[G-B1]:[G-B12]],"&lt;=0")/12*100</f>
        <v>0</v>
      </c>
      <c r="DI189" s="43">
        <f>COUNTIF(Table9[[#This Row],[G-K1]:[G-K5]],"&lt;=0")/5*100</f>
        <v>0</v>
      </c>
      <c r="DJ189" s="43">
        <f>COUNTIF(Table9[[#This Row],[G-P1]:[G-P5]],"&lt;=0")/5*100</f>
        <v>0</v>
      </c>
      <c r="DK189" s="43">
        <f>COUNTIF(Table9[[#This Row],[G-E1]:[G-E2]],"&lt;=0")/2*100</f>
        <v>0</v>
      </c>
      <c r="DL189" s="450">
        <f>IF(AE189="RDP",(COUNTIF(Table9[[#This Row],[G-B3]],"&lt;=0")+COUNTIF(Table9[[#This Row],[G-B4]],"&lt;=0")+COUNTIF(Table9[[#This Row],[G-B7]],"&lt;=0")+COUNTIF(Table9[[#This Row],[G-B11]],"&lt;=0")+COUNTIF(Table9[[#This Row],[G-K2]],"&lt;=0"))/5*100,IF(AE189="RMS",(COUNTIF(Table9[[#This Row],[G-B4]],"&lt;=0")+COUNTIF(Table9[[#This Row],[G-B5]],"&lt;=0")+COUNTIF(Table9[[#This Row],[G-B10]],"&lt;=0")+COUNTIF(Table9[[#This Row],[G-B12]],"&lt;=0")+COUNTIF(Table9[[#This Row],[G-K2]],"&lt;=0"))/5*100,IF(AE189="RSS",(COUNTIF(Table9[[#This Row],[G-B1]],"&lt;=0")+COUNTIF(Table9[[#This Row],[G-B2]],"&lt;=0")+COUNTIF(Table9[[#This Row],[G-B6]],"&lt;=0")+COUNTIF(Table9[[#This Row],[G-B11]],"&lt;=0")+COUNTIF(Table9[[#This Row],[G-B12]],"&lt;=0"))/5*100,0)))</f>
        <v>0</v>
      </c>
      <c r="DR189" s="332"/>
      <c r="DW189" s="332"/>
      <c r="DX189" s="42"/>
      <c r="DY189" s="42"/>
      <c r="DZ189" s="42"/>
      <c r="EA189" s="333"/>
      <c r="EB189" s="339"/>
      <c r="EC189" s="339"/>
      <c r="ED189" s="339"/>
      <c r="EE189" s="339"/>
    </row>
    <row r="190" spans="2:135" ht="58" hidden="1" x14ac:dyDescent="0.3">
      <c r="B190" s="282">
        <v>195</v>
      </c>
      <c r="C190" s="42" t="s">
        <v>134</v>
      </c>
      <c r="D190" s="45">
        <v>46168</v>
      </c>
      <c r="E190" s="44" t="s">
        <v>1537</v>
      </c>
      <c r="F190" s="43">
        <v>124733</v>
      </c>
      <c r="G190" s="357">
        <f t="shared" ca="1" si="12"/>
        <v>40.996252787290722</v>
      </c>
      <c r="H190" s="283">
        <v>31352</v>
      </c>
      <c r="I190" s="43" t="s">
        <v>179</v>
      </c>
      <c r="J190" s="43" t="s">
        <v>137</v>
      </c>
      <c r="K190" s="43" t="s">
        <v>138</v>
      </c>
      <c r="L190" s="43" t="s">
        <v>175</v>
      </c>
      <c r="M190" s="42" t="s">
        <v>592</v>
      </c>
      <c r="N190" s="43"/>
      <c r="O190" s="43" t="s">
        <v>159</v>
      </c>
      <c r="P190" s="44" t="s">
        <v>1538</v>
      </c>
      <c r="Q190" s="43" t="s">
        <v>144</v>
      </c>
      <c r="R190" s="343" t="s">
        <v>185</v>
      </c>
      <c r="S190" s="45">
        <v>39678</v>
      </c>
      <c r="T190" s="286">
        <f ca="1">YEARFRAC(S190,$T$1)</f>
        <v>18.172222222222221</v>
      </c>
      <c r="U190" s="43">
        <v>17</v>
      </c>
      <c r="V190" s="43" t="s">
        <v>58</v>
      </c>
      <c r="W190" s="46"/>
      <c r="X190" s="46">
        <f ca="1">($T$1-Table9[[#This Row],[Date of Appointment to Current Grade]])/365</f>
        <v>8.5606363489345583</v>
      </c>
      <c r="Y190" s="45">
        <v>43191</v>
      </c>
      <c r="Z190" s="43" t="s">
        <v>187</v>
      </c>
      <c r="AA190" s="45">
        <v>45383</v>
      </c>
      <c r="AB190" s="46">
        <f ca="1">($T$1-Table9[[#This Row],[Date in Position]])/365</f>
        <v>2.555156896879764</v>
      </c>
      <c r="AC190" s="43" t="s">
        <v>183</v>
      </c>
      <c r="AD190" s="45">
        <v>45209</v>
      </c>
      <c r="AE190" s="43" t="s">
        <v>162</v>
      </c>
      <c r="AF190" s="43" t="s">
        <v>148</v>
      </c>
      <c r="AG190" s="47" t="s">
        <v>1539</v>
      </c>
      <c r="AH190" s="47" t="s">
        <v>1540</v>
      </c>
      <c r="AI190" s="47" t="s">
        <v>1541</v>
      </c>
      <c r="AJ190" s="42" t="s">
        <v>1542</v>
      </c>
      <c r="AK190" s="48" t="s">
        <v>1543</v>
      </c>
      <c r="AL190" s="42" t="s">
        <v>380</v>
      </c>
      <c r="AM190" s="48" t="s">
        <v>1544</v>
      </c>
      <c r="AN190" s="323">
        <v>3</v>
      </c>
      <c r="AO190" s="43">
        <v>3</v>
      </c>
      <c r="AP190" s="43">
        <v>3</v>
      </c>
      <c r="AQ190" s="43">
        <v>3</v>
      </c>
      <c r="AR190" s="43">
        <v>2</v>
      </c>
      <c r="AS190" s="43">
        <v>3</v>
      </c>
      <c r="AT190" s="43">
        <v>3</v>
      </c>
      <c r="AU190" s="43">
        <v>2</v>
      </c>
      <c r="AV190" s="43">
        <v>1</v>
      </c>
      <c r="AW190" s="43">
        <v>2</v>
      </c>
      <c r="AX190" s="43">
        <v>3</v>
      </c>
      <c r="AY190" s="43">
        <v>2</v>
      </c>
      <c r="AZ190" s="43">
        <v>3</v>
      </c>
      <c r="BA190" s="43">
        <v>2</v>
      </c>
      <c r="BB190" s="43">
        <v>2</v>
      </c>
      <c r="BC190" s="43">
        <v>2</v>
      </c>
      <c r="BD190" s="43">
        <v>0</v>
      </c>
      <c r="BE190" s="43">
        <v>2</v>
      </c>
      <c r="BF190" s="43">
        <v>2</v>
      </c>
      <c r="BG190" s="43">
        <v>0</v>
      </c>
      <c r="BH190" s="43">
        <v>2</v>
      </c>
      <c r="BI190" s="43">
        <v>2</v>
      </c>
      <c r="BJ190" s="43">
        <v>1</v>
      </c>
      <c r="BK190" s="328">
        <v>1</v>
      </c>
      <c r="BL190" s="325">
        <f>IF(AND(All!$V190="P1",All!$AE190="RDP"),Ruler!E$6,IF(AND(All!$V190="P2",All!$AE190="RDP"),Ruler!E$7,IF(AND(All!$V190="P3",All!$AE190="RDP"),Ruler!E$8,IF(AND(All!$V190="P4",All!$AE190="RDP"),Ruler!E$9,IF(AND(All!$V190="P5",All!$AE190="RDP"),Ruler!E$10,IF(AND(All!$V190="P6",All!$AE190="RDP"),Ruler!E$11,IF(AND(All!$V190="P7",All!$AE190="RDP"),Ruler!E$12,IF(AND(All!$V190="P8",All!$AE190="RDP"),Ruler!E$13,IF(AND(All!$V190="P9",All!$AE190="RDP"),Ruler!E$14,IF(AND(All!$V190="P1",All!$AE190="RMS"),Ruler!E$6,IF(AND(All!$V190="P2",All!$AE190="RMS"),Ruler!E$15,IF(AND(All!$V190="P3",All!$AE190="RMS"),Ruler!E$16,IF(AND(All!$V190="P4",All!$AE190="RMS"),Ruler!E$17,IF(AND(All!$V190="P5",All!$AE190="RMS"),Ruler!E$18,IF(AND(All!$V190="P6",All!$AE190="RMS"),Ruler!E$19,IF(AND(All!$V190="P7",All!$AE190="RMS"),Ruler!E$20,IF(AND(All!$V190="P8",All!$AE190="RMS"),Ruler!E$21,IF(AND(All!$V190="P9",All!$AE190="RMS"),Ruler!E$22,IF(AND(All!$V190="P1",All!$AE190="RSS"),Ruler!E$6,IF(AND(All!$V190="P2",All!$AE190="RSS"),Ruler!E$23,IF(AND(All!$V190="P3",All!$AE190="RSS"),Ruler!E$24,IF(AND(All!$V190="P4",All!$AE190="RSS"),Ruler!E$25,IF(AND(All!$V190="P5",All!$AE190="RSS"),Ruler!E$26,IF(AND(All!$V190="P6",All!$AE190="RSS"),Ruler!E$27,IF(AND(All!$V190="P7",All!$AE190="RSS"),Ruler!E$28,IF(AND(All!$V190="P8",All!$AE190="RSS"),Ruler!E$29,IF(AND(All!$V190="P9",All!$AE190="RSS"),Ruler!E$30,0)))))))))))))))))))))))))))</f>
        <v>3</v>
      </c>
      <c r="BM190" s="325">
        <f>IF(AND(All!$V190="P1",All!$AE190="RDP"),Ruler!F$6,IF(AND(All!$V190="P2",All!$AE190="RDP"),Ruler!F$7,IF(AND(All!$V190="P3",All!$AE190="RDP"),Ruler!F$8,IF(AND(All!$V190="P4",All!$AE190="RDP"),Ruler!F$9,IF(AND(All!$V190="P5",All!$AE190="RDP"),Ruler!F$10,IF(AND(All!$V190="P6",All!$AE190="RDP"),Ruler!F$11,IF(AND(All!$V190="P7",All!$AE190="RDP"),Ruler!F$12,IF(AND(All!$V190="P8",All!$AE190="RDP"),Ruler!F$13,IF(AND(All!$V190="P9",All!$AE190="RDP"),Ruler!F$14,IF(AND(All!$V190="P1",All!$AE190="RMS"),Ruler!F$6,IF(AND(All!$V190="P2",All!$AE190="RMS"),Ruler!F$15,IF(AND(All!$V190="P3",All!$AE190="RMS"),Ruler!F$16,IF(AND(All!$V190="P4",All!$AE190="RMS"),Ruler!F$17,IF(AND(All!$V190="P5",All!$AE190="RMS"),Ruler!F$18,IF(AND(All!$V190="P6",All!$AE190="RMS"),Ruler!F$19,IF(AND(All!$V190="P7",All!$AE190="RMS"),Ruler!F$20,IF(AND(All!$V190="P8",All!$AE190="RMS"),Ruler!F$21,IF(AND(All!$V190="P9",All!$AE190="RMS"),Ruler!F$22,IF(AND(All!$V190="P1",All!$AE190="RSS"),Ruler!F$6,IF(AND(All!$V190="P2",All!$AE190="RSS"),Ruler!F$23,IF(AND(All!$V190="P3",All!$AE190="RSS"),Ruler!F$24,IF(AND(All!$V190="P4",All!$AE190="RSS"),Ruler!F$25,IF(AND(All!$V190="P5",All!$AE190="RSS"),Ruler!F$26,IF(AND(All!$V190="P6",All!$AE190="RSS"),Ruler!F$27,IF(AND(All!$V190="P7",All!$AE190="RSS"),Ruler!F$28,IF(AND(All!$V190="P8",All!$AE190="RSS"),Ruler!F$29,IF(AND(All!$V190="P9",All!$AE190="RSS"),Ruler!F$30,0)))))))))))))))))))))))))))</f>
        <v>3</v>
      </c>
      <c r="BN190" s="325">
        <f>IF(AND(All!$V190="P1",All!$AE190="RDP"),Ruler!G$6,IF(AND(All!$V190="P2",All!$AE190="RDP"),Ruler!G$7,IF(AND(All!$V190="P3",All!$AE190="RDP"),Ruler!G$8,IF(AND(All!$V190="P4",All!$AE190="RDP"),Ruler!G$9,IF(AND(All!$V190="P5",All!$AE190="RDP"),Ruler!G$10,IF(AND(All!$V190="P6",All!$AE190="RDP"),Ruler!G$11,IF(AND(All!$V190="P7",All!$AE190="RDP"),Ruler!G$12,IF(AND(All!$V190="P8",All!$AE190="RDP"),Ruler!G$13,IF(AND(All!$V190="P9",All!$AE190="RDP"),Ruler!G$14,IF(AND(All!$V190="P1",All!$AE190="RMS"),Ruler!G$6,IF(AND(All!$V190="P2",All!$AE190="RMS"),Ruler!G$15,IF(AND(All!$V190="P3",All!$AE190="RMS"),Ruler!G$16,IF(AND(All!$V190="P4",All!$AE190="RMS"),Ruler!G$17,IF(AND(All!$V190="P5",All!$AE190="RMS"),Ruler!G$18,IF(AND(All!$V190="P6",All!$AE190="RMS"),Ruler!G$19,IF(AND(All!$V190="P7",All!$AE190="RMS"),Ruler!G$20,IF(AND(All!$V190="P8",All!$AE190="RMS"),Ruler!G$21,IF(AND(All!$V190="P9",All!$AE190="RMS"),Ruler!G$22,IF(AND(All!$V190="P1",All!$AE190="RSS"),Ruler!G$6,IF(AND(All!$V190="P2",All!$AE190="RSS"),Ruler!G$23,IF(AND(All!$V190="P3",All!$AE190="RSS"),Ruler!G$24,IF(AND(All!$V190="P4",All!$AE190="RSS"),Ruler!G$25,IF(AND(All!$V190="P5",All!$AE190="RSS"),Ruler!G$26,IF(AND(All!$V190="P6",All!$AE190="RSS"),Ruler!G$27,IF(AND(All!$V190="P7",All!$AE190="RSS"),Ruler!G$28,IF(AND(All!$V190="P8",All!$AE190="RSS"),Ruler!G$29,IF(AND(All!$V190="P9",All!$AE190="RSS"),Ruler!G$30,0)))))))))))))))))))))))))))</f>
        <v>2</v>
      </c>
      <c r="BO190" s="325">
        <f>IF(AND(All!$V190="P1",All!$AE190="RDP"),Ruler!H$6,IF(AND(All!$V190="P2",All!$AE190="RDP"),Ruler!H$7,IF(AND(All!$V190="P3",All!$AE190="RDP"),Ruler!H$8,IF(AND(All!$V190="P4",All!$AE190="RDP"),Ruler!H$9,IF(AND(All!$V190="P5",All!$AE190="RDP"),Ruler!H$10,IF(AND(All!$V190="P6",All!$AE190="RDP"),Ruler!H$11,IF(AND(All!$V190="P7",All!$AE190="RDP"),Ruler!H$12,IF(AND(All!$V190="P8",All!$AE190="RDP"),Ruler!H$13,IF(AND(All!$V190="P9",All!$AE190="RDP"),Ruler!H$14,IF(AND(All!$V190="P1",All!$AE190="RMS"),Ruler!H$6,IF(AND(All!$V190="P2",All!$AE190="RMS"),Ruler!H$15,IF(AND(All!$V190="P3",All!$AE190="RMS"),Ruler!H$16,IF(AND(All!$V190="P4",All!$AE190="RMS"),Ruler!H$17,IF(AND(All!$V190="P5",All!$AE190="RMS"),Ruler!H$18,IF(AND(All!$V190="P6",All!$AE190="RMS"),Ruler!H$19,IF(AND(All!$V190="P7",All!$AE190="RMS"),Ruler!H$20,IF(AND(All!$V190="P8",All!$AE190="RMS"),Ruler!H$21,IF(AND(All!$V190="P9",All!$AE190="RMS"),Ruler!H$22,IF(AND(All!$V190="P1",All!$AE190="RSS"),Ruler!H$6,IF(AND(All!$V190="P2",All!$AE190="RSS"),Ruler!H$23,IF(AND(All!$V190="P3",All!$AE190="RSS"),Ruler!H$24,IF(AND(All!$V190="P4",All!$AE190="RSS"),Ruler!H$25,IF(AND(All!$V190="P5",All!$AE190="RSS"),Ruler!H$26,IF(AND(All!$V190="P6",All!$AE190="RSS"),Ruler!H$27,IF(AND(All!$V190="P7",All!$AE190="RSS"),Ruler!H$28,IF(AND(All!$V190="P8",All!$AE190="RSS"),Ruler!H$29,IF(AND(All!$V190="P9",All!$AE190="RSS"),Ruler!H$30,0)))))))))))))))))))))))))))</f>
        <v>3</v>
      </c>
      <c r="BP190" s="325">
        <f>IF(AND(All!$V190="P1",All!$AE190="RDP"),Ruler!I$6,IF(AND(All!$V190="P2",All!$AE190="RDP"),Ruler!I$7,IF(AND(All!$V190="P3",All!$AE190="RDP"),Ruler!I$8,IF(AND(All!$V190="P4",All!$AE190="RDP"),Ruler!I$9,IF(AND(All!$V190="P5",All!$AE190="RDP"),Ruler!I$10,IF(AND(All!$V190="P6",All!$AE190="RDP"),Ruler!I$11,IF(AND(All!$V190="P7",All!$AE190="RDP"),Ruler!I$12,IF(AND(All!$V190="P8",All!$AE190="RDP"),Ruler!I$13,IF(AND(All!$V190="P9",All!$AE190="RDP"),Ruler!I$14,IF(AND(All!$V190="P1",All!$AE190="RMS"),Ruler!I$6,IF(AND(All!$V190="P2",All!$AE190="RMS"),Ruler!I$15,IF(AND(All!$V190="P3",All!$AE190="RMS"),Ruler!I$16,IF(AND(All!$V190="P4",All!$AE190="RMS"),Ruler!I$17,IF(AND(All!$V190="P5",All!$AE190="RMS"),Ruler!I$18,IF(AND(All!$V190="P6",All!$AE190="RMS"),Ruler!I$19,IF(AND(All!$V190="P7",All!$AE190="RMS"),Ruler!I$20,IF(AND(All!$V190="P8",All!$AE190="RMS"),Ruler!I$21,IF(AND(All!$V190="P9",All!$AE190="RMS"),Ruler!I$22,IF(AND(All!$V190="P1",All!$AE190="RSS"),Ruler!I$6,IF(AND(All!$V190="P2",All!$AE190="RSS"),Ruler!I$23,IF(AND(All!$V190="P3",All!$AE190="RSS"),Ruler!I$24,IF(AND(All!$V190="P4",All!$AE190="RSS"),Ruler!I$25,IF(AND(All!$V190="P5",All!$AE190="RSS"),Ruler!I$26,IF(AND(All!$V190="P6",All!$AE190="RSS"),Ruler!I$27,IF(AND(All!$V190="P7",All!$AE190="RSS"),Ruler!I$28,IF(AND(All!$V190="P8",All!$AE190="RSS"),Ruler!I$29,IF(AND(All!$V190="P9",All!$AE190="RSS"),Ruler!I$30,0)))))))))))))))))))))))))))</f>
        <v>3</v>
      </c>
      <c r="BQ190" s="325">
        <f>IF(AND(All!$V190="P1",All!$AE190="RDP"),Ruler!J$6,IF(AND(All!$V190="P2",All!$AE190="RDP"),Ruler!J$7,IF(AND(All!$V190="P3",All!$AE190="RDP"),Ruler!J$8,IF(AND(All!$V190="P4",All!$AE190="RDP"),Ruler!J$9,IF(AND(All!$V190="P5",All!$AE190="RDP"),Ruler!J$10,IF(AND(All!$V190="P6",All!$AE190="RDP"),Ruler!J$11,IF(AND(All!$V190="P7",All!$AE190="RDP"),Ruler!J$12,IF(AND(All!$V190="P8",All!$AE190="RDP"),Ruler!J$13,IF(AND(All!$V190="P9",All!$AE190="RDP"),Ruler!J$14,IF(AND(All!$V190="P1",All!$AE190="RMS"),Ruler!J$6,IF(AND(All!$V190="P2",All!$AE190="RMS"),Ruler!J$15,IF(AND(All!$V190="P3",All!$AE190="RMS"),Ruler!J$16,IF(AND(All!$V190="P4",All!$AE190="RMS"),Ruler!J$17,IF(AND(All!$V190="P5",All!$AE190="RMS"),Ruler!J$18,IF(AND(All!$V190="P6",All!$AE190="RMS"),Ruler!J$19,IF(AND(All!$V190="P7",All!$AE190="RMS"),Ruler!J$20,IF(AND(All!$V190="P8",All!$AE190="RMS"),Ruler!J$21,IF(AND(All!$V190="P9",All!$AE190="RMS"),Ruler!J$22,IF(AND(All!$V190="P1",All!$AE190="RSS"),Ruler!J$6,IF(AND(All!$V190="P2",All!$AE190="RSS"),Ruler!J$23,IF(AND(All!$V190="P3",All!$AE190="RSS"),Ruler!J$24,IF(AND(All!$V190="P4",All!$AE190="RSS"),Ruler!J$25,IF(AND(All!$V190="P5",All!$AE190="RSS"),Ruler!J$26,IF(AND(All!$V190="P6",All!$AE190="RSS"),Ruler!J$27,IF(AND(All!$V190="P7",All!$AE190="RSS"),Ruler!J$28,IF(AND(All!$V190="P8",All!$AE190="RSS"),Ruler!J$29,IF(AND(All!$V190="P9",All!$AE190="RSS"),Ruler!J$30,0)))))))))))))))))))))))))))</f>
        <v>3</v>
      </c>
      <c r="BR190" s="325">
        <f>IF(AND(All!$V190="P1",All!$AE190="RDP"),Ruler!K$6,IF(AND(All!$V190="P2",All!$AE190="RDP"),Ruler!K$7,IF(AND(All!$V190="P3",All!$AE190="RDP"),Ruler!K$8,IF(AND(All!$V190="P4",All!$AE190="RDP"),Ruler!K$9,IF(AND(All!$V190="P5",All!$AE190="RDP"),Ruler!K$10,IF(AND(All!$V190="P6",All!$AE190="RDP"),Ruler!K$11,IF(AND(All!$V190="P7",All!$AE190="RDP"),Ruler!K$12,IF(AND(All!$V190="P8",All!$AE190="RDP"),Ruler!K$13,IF(AND(All!$V190="P9",All!$AE190="RDP"),Ruler!K$14,IF(AND(All!$V190="P1",All!$AE190="RMS"),Ruler!K$6,IF(AND(All!$V190="P2",All!$AE190="RMS"),Ruler!K$15,IF(AND(All!$V190="P3",All!$AE190="RMS"),Ruler!K$16,IF(AND(All!$V190="P4",All!$AE190="RMS"),Ruler!K$17,IF(AND(All!$V190="P5",All!$AE190="RMS"),Ruler!K$18,IF(AND(All!$V190="P6",All!$AE190="RMS"),Ruler!K$19,IF(AND(All!$V190="P7",All!$AE190="RMS"),Ruler!K$20,IF(AND(All!$V190="P8",All!$AE190="RMS"),Ruler!K$21,IF(AND(All!$V190="P9",All!$AE190="RMS"),Ruler!K$22,IF(AND(All!$V190="P1",All!$AE190="RSS"),Ruler!K$6,IF(AND(All!$V190="P2",All!$AE190="RSS"),Ruler!K$23,IF(AND(All!$V190="P3",All!$AE190="RSS"),Ruler!K$24,IF(AND(All!$V190="P4",All!$AE190="RSS"),Ruler!K$25,IF(AND(All!$V190="P5",All!$AE190="RSS"),Ruler!K$26,IF(AND(All!$V190="P6",All!$AE190="RSS"),Ruler!K$27,IF(AND(All!$V190="P7",All!$AE190="RSS"),Ruler!K$28,IF(AND(All!$V190="P8",All!$AE190="RSS"),Ruler!K$29,IF(AND(All!$V190="P9",All!$AE190="RSS"),Ruler!K$30,0)))))))))))))))))))))))))))</f>
        <v>3</v>
      </c>
      <c r="BS190" s="325">
        <f>IF(AND(All!$V190="P1",All!$AE190="RDP"),Ruler!L$6,IF(AND(All!$V190="P2",All!$AE190="RDP"),Ruler!L$7,IF(AND(All!$V190="P3",All!$AE190="RDP"),Ruler!L$8,IF(AND(All!$V190="P4",All!$AE190="RDP"),Ruler!L$9,IF(AND(All!$V190="P5",All!$AE190="RDP"),Ruler!L$10,IF(AND(All!$V190="P6",All!$AE190="RDP"),Ruler!L$11,IF(AND(All!$V190="P7",All!$AE190="RDP"),Ruler!L$12,IF(AND(All!$V190="P8",All!$AE190="RDP"),Ruler!L$13,IF(AND(All!$V190="P9",All!$AE190="RDP"),Ruler!L$14,IF(AND(All!$V190="P1",All!$AE190="RMS"),Ruler!L$6,IF(AND(All!$V190="P2",All!$AE190="RMS"),Ruler!L$15,IF(AND(All!$V190="P3",All!$AE190="RMS"),Ruler!L$16,IF(AND(All!$V190="P4",All!$AE190="RMS"),Ruler!L$17,IF(AND(All!$V190="P5",All!$AE190="RMS"),Ruler!L$18,IF(AND(All!$V190="P6",All!$AE190="RMS"),Ruler!L$19,IF(AND(All!$V190="P7",All!$AE190="RMS"),Ruler!L$20,IF(AND(All!$V190="P8",All!$AE190="RMS"),Ruler!L$21,IF(AND(All!$V190="P9",All!$AE190="RMS"),Ruler!L$22,IF(AND(All!$V190="P1",All!$AE190="RSS"),Ruler!L$6,IF(AND(All!$V190="P2",All!$AE190="RSS"),Ruler!L$23,IF(AND(All!$V190="P3",All!$AE190="RSS"),Ruler!L$24,IF(AND(All!$V190="P4",All!$AE190="RSS"),Ruler!L$25,IF(AND(All!$V190="P5",All!$AE190="RSS"),Ruler!L$26,IF(AND(All!$V190="P6",All!$AE190="RSS"),Ruler!L$27,IF(AND(All!$V190="P7",All!$AE190="RSS"),Ruler!L$28,IF(AND(All!$V190="P8",All!$AE190="RSS"),Ruler!L$29,IF(AND(All!$V190="P9",All!$AE190="RSS"),Ruler!L$30,0)))))))))))))))))))))))))))</f>
        <v>2</v>
      </c>
      <c r="BT190" s="325">
        <f>IF(AND(All!$V190="P1",All!$AE190="RDP"),Ruler!M$6,IF(AND(All!$V190="P2",All!$AE190="RDP"),Ruler!M$7,IF(AND(All!$V190="P3",All!$AE190="RDP"),Ruler!M$8,IF(AND(All!$V190="P4",All!$AE190="RDP"),Ruler!M$9,IF(AND(All!$V190="P5",All!$AE190="RDP"),Ruler!M$10,IF(AND(All!$V190="P6",All!$AE190="RDP"),Ruler!M$11,IF(AND(All!$V190="P7",All!$AE190="RDP"),Ruler!M$12,IF(AND(All!$V190="P8",All!$AE190="RDP"),Ruler!M$13,IF(AND(All!$V190="P9",All!$AE190="RDP"),Ruler!M$14,IF(AND(All!$V190="P1",All!$AE190="RMS"),Ruler!M$6,IF(AND(All!$V190="P2",All!$AE190="RMS"),Ruler!M$15,IF(AND(All!$V190="P3",All!$AE190="RMS"),Ruler!M$16,IF(AND(All!$V190="P4",All!$AE190="RMS"),Ruler!M$17,IF(AND(All!$V190="P5",All!$AE190="RMS"),Ruler!M$18,IF(AND(All!$V190="P6",All!$AE190="RMS"),Ruler!M$19,IF(AND(All!$V190="P7",All!$AE190="RMS"),Ruler!M$20,IF(AND(All!$V190="P8",All!$AE190="RMS"),Ruler!M$21,IF(AND(All!$V190="P9",All!$AE190="RMS"),Ruler!M$22,IF(AND(All!$V190="P1",All!$AE190="RSS"),Ruler!M$6,IF(AND(All!$V190="P2",All!$AE190="RSS"),Ruler!M$23,IF(AND(All!$V190="P3",All!$AE190="RSS"),Ruler!M$24,IF(AND(All!$V190="P4",All!$AE190="RSS"),Ruler!M$25,IF(AND(All!$V190="P5",All!$AE190="RSS"),Ruler!M$26,IF(AND(All!$V190="P6",All!$AE190="RSS"),Ruler!M$27,IF(AND(All!$V190="P7",All!$AE190="RSS"),Ruler!M$28,IF(AND(All!$V190="P8",All!$AE190="RSS"),Ruler!M$29,IF(AND(All!$V190="P9",All!$AE190="RSS"),Ruler!M$30,0)))))))))))))))))))))))))))</f>
        <v>3</v>
      </c>
      <c r="BU190" s="325">
        <f>IF(AND(All!$V190="P1",All!$AE190="RDP"),Ruler!N$6,IF(AND(All!$V190="P2",All!$AE190="RDP"),Ruler!N$7,IF(AND(All!$V190="P3",All!$AE190="RDP"),Ruler!N$8,IF(AND(All!$V190="P4",All!$AE190="RDP"),Ruler!N$9,IF(AND(All!$V190="P5",All!$AE190="RDP"),Ruler!N$10,IF(AND(All!$V190="P6",All!$AE190="RDP"),Ruler!N$11,IF(AND(All!$V190="P7",All!$AE190="RDP"),Ruler!N$12,IF(AND(All!$V190="P8",All!$AE190="RDP"),Ruler!N$13,IF(AND(All!$V190="P9",All!$AE190="RDP"),Ruler!N$14,IF(AND(All!$V190="P1",All!$AE190="RMS"),Ruler!N$6,IF(AND(All!$V190="P2",All!$AE190="RMS"),Ruler!N$15,IF(AND(All!$V190="P3",All!$AE190="RMS"),Ruler!N$16,IF(AND(All!$V190="P4",All!$AE190="RMS"),Ruler!N$17,IF(AND(All!$V190="P5",All!$AE190="RMS"),Ruler!N$18,IF(AND(All!$V190="P6",All!$AE190="RMS"),Ruler!N$19,IF(AND(All!$V190="P7",All!$AE190="RMS"),Ruler!N$20,IF(AND(All!$V190="P8",All!$AE190="RMS"),Ruler!N$21,IF(AND(All!$V190="P9",All!$AE190="RMS"),Ruler!N$22,IF(AND(All!$V190="P1",All!$AE190="RSS"),Ruler!N$6,IF(AND(All!$V190="P2",All!$AE190="RSS"),Ruler!N$23,IF(AND(All!$V190="P3",All!$AE190="RSS"),Ruler!N$24,IF(AND(All!$V190="P4",All!$AE190="RSS"),Ruler!N$25,IF(AND(All!$V190="P5",All!$AE190="RSS"),Ruler!N$26,IF(AND(All!$V190="P6",All!$AE190="RSS"),Ruler!N$27,IF(AND(All!$V190="P7",All!$AE190="RSS"),Ruler!N$28,IF(AND(All!$V190="P8",All!$AE190="RSS"),Ruler!N$29,IF(AND(All!$V190="P9",All!$AE190="RSS"),Ruler!N$30,0)))))))))))))))))))))))))))</f>
        <v>1</v>
      </c>
      <c r="BV190" s="325">
        <f>IF(AND(All!$V190="P1",All!$AE190="RDP"),Ruler!O$6,IF(AND(All!$V190="P2",All!$AE190="RDP"),Ruler!O$7,IF(AND(All!$V190="P3",All!$AE190="RDP"),Ruler!O$8,IF(AND(All!$V190="P4",All!$AE190="RDP"),Ruler!O$9,IF(AND(All!$V190="P5",All!$AE190="RDP"),Ruler!O$10,IF(AND(All!$V190="P6",All!$AE190="RDP"),Ruler!O$11,IF(AND(All!$V190="P7",All!$AE190="RDP"),Ruler!O$12,IF(AND(All!$V190="P8",All!$AE190="RDP"),Ruler!O$13,IF(AND(All!$V190="P9",All!$AE190="RDP"),Ruler!O$14,IF(AND(All!$V190="P1",All!$AE190="RMS"),Ruler!O$6,IF(AND(All!$V190="P2",All!$AE190="RMS"),Ruler!O$15,IF(AND(All!$V190="P3",All!$AE190="RMS"),Ruler!O$16,IF(AND(All!$V190="P4",All!$AE190="RMS"),Ruler!O$17,IF(AND(All!$V190="P5",All!$AE190="RMS"),Ruler!O$18,IF(AND(All!$V190="P6",All!$AE190="RMS"),Ruler!O$19,IF(AND(All!$V190="P7",All!$AE190="RMS"),Ruler!O$20,IF(AND(All!$V190="P8",All!$AE190="RMS"),Ruler!O$21,IF(AND(All!$V190="P9",All!$AE190="RMS"),Ruler!O$22,IF(AND(All!$V190="P1",All!$AE190="RSS"),Ruler!O$6,IF(AND(All!$V190="P2",All!$AE190="RSS"),Ruler!O$23,IF(AND(All!$V190="P3",All!$AE190="RSS"),Ruler!O$24,IF(AND(All!$V190="P4",All!$AE190="RSS"),Ruler!O$25,IF(AND(All!$V190="P5",All!$AE190="RSS"),Ruler!O$26,IF(AND(All!$V190="P6",All!$AE190="RSS"),Ruler!O$27,IF(AND(All!$V190="P7",All!$AE190="RSS"),Ruler!O$28,IF(AND(All!$V190="P8",All!$AE190="RSS"),Ruler!O$29,IF(AND(All!$V190="P9",All!$AE190="RSS"),Ruler!O$30,0)))))))))))))))))))))))))))</f>
        <v>3</v>
      </c>
      <c r="BW190" s="325">
        <f>IF(AND(All!$V190="P1",All!$AE190="RDP"),Ruler!P$6,IF(AND(All!$V190="P2",All!$AE190="RDP"),Ruler!P$7,IF(AND(All!$V190="P3",All!$AE190="RDP"),Ruler!P$8,IF(AND(All!$V190="P4",All!$AE190="RDP"),Ruler!P$9,IF(AND(All!$V190="P5",All!$AE190="RDP"),Ruler!P$10,IF(AND(All!$V190="P6",All!$AE190="RDP"),Ruler!P$11,IF(AND(All!$V190="P7",All!$AE190="RDP"),Ruler!P$12,IF(AND(All!$V190="P8",All!$AE190="RDP"),Ruler!P$13,IF(AND(All!$V190="P9",All!$AE190="RDP"),Ruler!P$14,IF(AND(All!$V190="P1",All!$AE190="RMS"),Ruler!P$6,IF(AND(All!$V190="P2",All!$AE190="RMS"),Ruler!P$15,IF(AND(All!$V190="P3",All!$AE190="RMS"),Ruler!P$16,IF(AND(All!$V190="P4",All!$AE190="RMS"),Ruler!P$17,IF(AND(All!$V190="P5",All!$AE190="RMS"),Ruler!P$18,IF(AND(All!$V190="P6",All!$AE190="RMS"),Ruler!P$19,IF(AND(All!$V190="P7",All!$AE190="RMS"),Ruler!P$20,IF(AND(All!$V190="P8",All!$AE190="RMS"),Ruler!P$21,IF(AND(All!$V190="P9",All!$AE190="RMS"),Ruler!P$22,IF(AND(All!$V190="P1",All!$AE190="RSS"),Ruler!P$6,IF(AND(All!$V190="P2",All!$AE190="RSS"),Ruler!P$23,IF(AND(All!$V190="P3",All!$AE190="RSS"),Ruler!P$24,IF(AND(All!$V190="P4",All!$AE190="RSS"),Ruler!P$25,IF(AND(All!$V190="P5",All!$AE190="RSS"),Ruler!P$26,IF(AND(All!$V190="P6",All!$AE190="RSS"),Ruler!P$27,IF(AND(All!$V190="P7",All!$AE190="RSS"),Ruler!P$28,IF(AND(All!$V190="P8",All!$AE190="RSS"),Ruler!P$29,IF(AND(All!$V190="P9",All!$AE190="RSS"),Ruler!P$30,0)))))))))))))))))))))))))))</f>
        <v>2</v>
      </c>
      <c r="BX190" s="325">
        <f>IF(AND(All!$V190="P1",All!$AE190="RDP"),Ruler!Q$6,IF(AND(All!$V190="P2",All!$AE190="RDP"),Ruler!Q$7,IF(AND(All!$V190="P3",All!$AE190="RDP"),Ruler!Q$8,IF(AND(All!$V190="P4",All!$AE190="RDP"),Ruler!Q$9,IF(AND(All!$V190="P5",All!$AE190="RDP"),Ruler!Q$10,IF(AND(All!$V190="P6",All!$AE190="RDP"),Ruler!Q$11,IF(AND(All!$V190="P7",All!$AE190="RDP"),Ruler!Q$12,IF(AND(All!$V190="P8",All!$AE190="RDP"),Ruler!Q$13,IF(AND(All!$V190="P9",All!$AE190="RDP"),Ruler!Q$14,IF(AND(All!$V190="P1",All!$AE190="RMS"),Ruler!Q$6,IF(AND(All!$V190="P2",All!$AE190="RMS"),Ruler!Q$15,IF(AND(All!$V190="P3",All!$AE190="RMS"),Ruler!Q$16,IF(AND(All!$V190="P4",All!$AE190="RMS"),Ruler!Q$17,IF(AND(All!$V190="P5",All!$AE190="RMS"),Ruler!Q$18,IF(AND(All!$V190="P6",All!$AE190="RMS"),Ruler!Q$19,IF(AND(All!$V190="P7",All!$AE190="RMS"),Ruler!Q$20,IF(AND(All!$V190="P8",All!$AE190="RMS"),Ruler!Q$21,IF(AND(All!$V190="P9",All!$AE190="RMS"),Ruler!Q$22,IF(AND(All!$V190="P1",All!$AE190="RSS"),Ruler!Q$6,IF(AND(All!$V190="P2",All!$AE190="RSS"),Ruler!Q$23,IF(AND(All!$V190="P3",All!$AE190="RSS"),Ruler!Q$24,IF(AND(All!$V190="P4",All!$AE190="RSS"),Ruler!Q$25,IF(AND(All!$V190="P5",All!$AE190="RSS"),Ruler!Q$26,IF(AND(All!$V190="P6",All!$AE190="RSS"),Ruler!Q$27,IF(AND(All!$V190="P7",All!$AE190="RSS"),Ruler!Q$28,IF(AND(All!$V190="P8",All!$AE190="RSS"),Ruler!Q$29,IF(AND(All!$V190="P9",All!$AE190="RSS"),Ruler!Q$30,0)))))))))))))))))))))))))))</f>
        <v>3</v>
      </c>
      <c r="BY190" s="325">
        <f>IF(AND(All!$V190="P1",All!$AE190="RDP"),Ruler!R$6,IF(AND(All!$V190="P2",All!$AE190="RDP"),Ruler!R$7,IF(AND(All!$V190="P3",All!$AE190="RDP"),Ruler!R$8,IF(AND(All!$V190="P4",All!$AE190="RDP"),Ruler!R$9,IF(AND(All!$V190="P5",All!$AE190="RDP"),Ruler!R$10,IF(AND(All!$V190="P6",All!$AE190="RDP"),Ruler!R$11,IF(AND(All!$V190="P7",All!$AE190="RDP"),Ruler!R$12,IF(AND(All!$V190="P8",All!$AE190="RDP"),Ruler!R$13,IF(AND(All!$V190="P9",All!$AE190="RDP"),Ruler!R$14,IF(AND(All!$V190="P1",All!$AE190="RMS"),Ruler!R$6,IF(AND(All!$V190="P2",All!$AE190="RMS"),Ruler!R$15,IF(AND(All!$V190="P3",All!$AE190="RMS"),Ruler!R$16,IF(AND(All!$V190="P4",All!$AE190="RMS"),Ruler!R$17,IF(AND(All!$V190="P5",All!$AE190="RMS"),Ruler!R$18,IF(AND(All!$V190="P6",All!$AE190="RMS"),Ruler!R$19,IF(AND(All!$V190="P7",All!$AE190="RMS"),Ruler!R$20,IF(AND(All!$V190="P8",All!$AE190="RMS"),Ruler!R$21,IF(AND(All!$V190="P9",All!$AE190="RMS"),Ruler!R$22,IF(AND(All!$V190="P1",All!$AE190="RSS"),Ruler!R$6,IF(AND(All!$V190="P2",All!$AE190="RSS"),Ruler!R$23,IF(AND(All!$V190="P3",All!$AE190="RSS"),Ruler!R$24,IF(AND(All!$V190="P4",All!$AE190="RSS"),Ruler!R$25,IF(AND(All!$V190="P5",All!$AE190="RSS"),Ruler!R$26,IF(AND(All!$V190="P6",All!$AE190="RSS"),Ruler!R$27,IF(AND(All!$V190="P7",All!$AE190="RSS"),Ruler!R$28,IF(AND(All!$V190="P8",All!$AE190="RSS"),Ruler!R$29,IF(AND(All!$V190="P9",All!$AE190="RSS"),Ruler!R$30,0)))))))))))))))))))))))))))</f>
        <v>2</v>
      </c>
      <c r="BZ190" s="325">
        <f>IF(AND(All!$V190="P1",All!$AE190="RDP"),Ruler!S$6,IF(AND(All!$V190="P2",All!$AE190="RDP"),Ruler!S$7,IF(AND(All!$V190="P3",All!$AE190="RDP"),Ruler!S$8,IF(AND(All!$V190="P4",All!$AE190="RDP"),Ruler!S$9,IF(AND(All!$V190="P5",All!$AE190="RDP"),Ruler!S$10,IF(AND(All!$V190="P6",All!$AE190="RDP"),Ruler!S$11,IF(AND(All!$V190="P7",All!$AE190="RDP"),Ruler!S$12,IF(AND(All!$V190="P8",All!$AE190="RDP"),Ruler!S$13,IF(AND(All!$V190="P9",All!$AE190="RDP"),Ruler!S$14,IF(AND(All!$V190="P1",All!$AE190="RMS"),Ruler!S$6,IF(AND(All!$V190="P2",All!$AE190="RMS"),Ruler!S$15,IF(AND(All!$V190="P3",All!$AE190="RMS"),Ruler!S$16,IF(AND(All!$V190="P4",All!$AE190="RMS"),Ruler!S$17,IF(AND(All!$V190="P5",All!$AE190="RMS"),Ruler!S$18,IF(AND(All!$V190="P6",All!$AE190="RMS"),Ruler!S$19,IF(AND(All!$V190="P7",All!$AE190="RMS"),Ruler!S$20,IF(AND(All!$V190="P8",All!$AE190="RMS"),Ruler!S$21,IF(AND(All!$V190="P9",All!$AE190="RMS"),Ruler!S$22,IF(AND(All!$V190="P1",All!$AE190="RSS"),Ruler!S$6,IF(AND(All!$V190="P2",All!$AE190="RSS"),Ruler!S$23,IF(AND(All!$V190="P3",All!$AE190="RSS"),Ruler!S$24,IF(AND(All!$V190="P4",All!$AE190="RSS"),Ruler!S$25,IF(AND(All!$V190="P5",All!$AE190="RSS"),Ruler!S$26,IF(AND(All!$V190="P6",All!$AE190="RSS"),Ruler!S$27,IF(AND(All!$V190="P7",All!$AE190="RSS"),Ruler!S$28,IF(AND(All!$V190="P8",All!$AE190="RSS"),Ruler!S$29,IF(AND(All!$V190="P9",All!$AE190="RSS"),Ruler!S$30,0)))))))))))))))))))))))))))</f>
        <v>2</v>
      </c>
      <c r="CA190" s="325">
        <f>IF(AND(All!$V190="P1",All!$AE190="RDP"),Ruler!T$6,IF(AND(All!$V190="P2",All!$AE190="RDP"),Ruler!T$7,IF(AND(All!$V190="P3",All!$AE190="RDP"),Ruler!T$8,IF(AND(All!$V190="P4",All!$AE190="RDP"),Ruler!T$9,IF(AND(All!$V190="P5",All!$AE190="RDP"),Ruler!T$10,IF(AND(All!$V190="P6",All!$AE190="RDP"),Ruler!T$11,IF(AND(All!$V190="P7",All!$AE190="RDP"),Ruler!T$12,IF(AND(All!$V190="P8",All!$AE190="RDP"),Ruler!T$13,IF(AND(All!$V190="P9",All!$AE190="RDP"),Ruler!T$14,IF(AND(All!$V190="P1",All!$AE190="RMS"),Ruler!T$6,IF(AND(All!$V190="P2",All!$AE190="RMS"),Ruler!T$15,IF(AND(All!$V190="P3",All!$AE190="RMS"),Ruler!T$16,IF(AND(All!$V190="P4",All!$AE190="RMS"),Ruler!T$17,IF(AND(All!$V190="P5",All!$AE190="RMS"),Ruler!T$18,IF(AND(All!$V190="P6",All!$AE190="RMS"),Ruler!T$19,IF(AND(All!$V190="P7",All!$AE190="RMS"),Ruler!T$20,IF(AND(All!$V190="P8",All!$AE190="RMS"),Ruler!T$21,IF(AND(All!$V190="P9",All!$AE190="RMS"),Ruler!T$22,IF(AND(All!$V190="P1",All!$AE190="RSS"),Ruler!T$6,IF(AND(All!$V190="P2",All!$AE190="RSS"),Ruler!T$23,IF(AND(All!$V190="P3",All!$AE190="RSS"),Ruler!T$24,IF(AND(All!$V190="P4",All!$AE190="RSS"),Ruler!T$25,IF(AND(All!$V190="P5",All!$AE190="RSS"),Ruler!T$26,IF(AND(All!$V190="P6",All!$AE190="RSS"),Ruler!T$27,IF(AND(All!$V190="P7",All!$AE190="RSS"),Ruler!T$28,IF(AND(All!$V190="P8",All!$AE190="RSS"),Ruler!T$29,IF(AND(All!$V190="P9",All!$AE190="RSS"),Ruler!T$30,0)))))))))))))))))))))))))))</f>
        <v>2</v>
      </c>
      <c r="CB190" s="325">
        <f>IF(AND(All!$V190="P1",All!$AE190="RDP"),Ruler!U$6,IF(AND(All!$V190="P2",All!$AE190="RDP"),Ruler!U$7,IF(AND(All!$V190="P3",All!$AE190="RDP"),Ruler!U$8,IF(AND(All!$V190="P4",All!$AE190="RDP"),Ruler!U$9,IF(AND(All!$V190="P5",All!$AE190="RDP"),Ruler!U$10,IF(AND(All!$V190="P6",All!$AE190="RDP"),Ruler!U$11,IF(AND(All!$V190="P7",All!$AE190="RDP"),Ruler!U$12,IF(AND(All!$V190="P8",All!$AE190="RDP"),Ruler!U$13,IF(AND(All!$V190="P9",All!$AE190="RDP"),Ruler!U$14,IF(AND(All!$V190="P1",All!$AE190="RMS"),Ruler!U$6,IF(AND(All!$V190="P2",All!$AE190="RMS"),Ruler!U$15,IF(AND(All!$V190="P3",All!$AE190="RMS"),Ruler!U$16,IF(AND(All!$V190="P4",All!$AE190="RMS"),Ruler!U$17,IF(AND(All!$V190="P5",All!$AE190="RMS"),Ruler!U$18,IF(AND(All!$V190="P6",All!$AE190="RMS"),Ruler!U$19,IF(AND(All!$V190="P7",All!$AE190="RMS"),Ruler!U$20,IF(AND(All!$V190="P8",All!$AE190="RMS"),Ruler!U$21,IF(AND(All!$V190="P9",All!$AE190="RMS"),Ruler!U$22,IF(AND(All!$V190="P1",All!$AE190="RSS"),Ruler!U$6,IF(AND(All!$V190="P2",All!$AE190="RSS"),Ruler!U$23,IF(AND(All!$V190="P3",All!$AE190="RSS"),Ruler!U$24,IF(AND(All!$V190="P4",All!$AE190="RSS"),Ruler!U$25,IF(AND(All!$V190="P5",All!$AE190="RSS"),Ruler!U$26,IF(AND(All!$V190="P6",All!$AE190="RSS"),Ruler!U$27,IF(AND(All!$V190="P7",All!$AE190="RSS"),Ruler!U$28,IF(AND(All!$V190="P8",All!$AE190="RSS"),Ruler!U$29,IF(AND(All!$V190="P9",All!$AE190="RSS"),Ruler!U$30,0)))))))))))))))))))))))))))</f>
        <v>2</v>
      </c>
      <c r="CC190" s="325">
        <f>IF(AND(All!$V190="P1",All!$AE190="RDP"),Ruler!V$6,IF(AND(All!$V190="P2",All!$AE190="RDP"),Ruler!V$7,IF(AND(All!$V190="P3",All!$AE190="RDP"),Ruler!V$8,IF(AND(All!$V190="P4",All!$AE190="RDP"),Ruler!V$9,IF(AND(All!$V190="P5",All!$AE190="RDP"),Ruler!V$10,IF(AND(All!$V190="P6",All!$AE190="RDP"),Ruler!V$11,IF(AND(All!$V190="P7",All!$AE190="RDP"),Ruler!V$12,IF(AND(All!$V190="P8",All!$AE190="RDP"),Ruler!V$13,IF(AND(All!$V190="P9",All!$AE190="RDP"),Ruler!V$14,IF(AND(All!$V190="P1",All!$AE190="RMS"),Ruler!V$6,IF(AND(All!$V190="P2",All!$AE190="RMS"),Ruler!V$15,IF(AND(All!$V190="P3",All!$AE190="RMS"),Ruler!V$16,IF(AND(All!$V190="P4",All!$AE190="RMS"),Ruler!V$17,IF(AND(All!$V190="P5",All!$AE190="RMS"),Ruler!V$18,IF(AND(All!$V190="P6",All!$AE190="RMS"),Ruler!V$19,IF(AND(All!$V190="P7",All!$AE190="RMS"),Ruler!V$20,IF(AND(All!$V190="P8",All!$AE190="RMS"),Ruler!V$21,IF(AND(All!$V190="P9",All!$AE190="RMS"),Ruler!V$22,IF(AND(All!$V190="P1",All!$AE190="RSS"),Ruler!V$6,IF(AND(All!$V190="P2",All!$AE190="RSS"),Ruler!V$23,IF(AND(All!$V190="P3",All!$AE190="RSS"),Ruler!V$24,IF(AND(All!$V190="P4",All!$AE190="RSS"),Ruler!V$25,IF(AND(All!$V190="P5",All!$AE190="RSS"),Ruler!V$26,IF(AND(All!$V190="P6",All!$AE190="RSS"),Ruler!V$27,IF(AND(All!$V190="P7",All!$AE190="RSS"),Ruler!V$28,IF(AND(All!$V190="P8",All!$AE190="RSS"),Ruler!V$29,IF(AND(All!$V190="P9",All!$AE190="RSS"),Ruler!V$30,0)))))))))))))))))))))))))))</f>
        <v>2</v>
      </c>
      <c r="CD190" s="325">
        <f>IF(AND(All!$V190="P1",All!$AE190="RDP"),Ruler!W$6,IF(AND(All!$V190="P2",All!$AE190="RDP"),Ruler!W$7,IF(AND(All!$V190="P3",All!$AE190="RDP"),Ruler!W$8,IF(AND(All!$V190="P4",All!$AE190="RDP"),Ruler!W$9,IF(AND(All!$V190="P5",All!$AE190="RDP"),Ruler!W$10,IF(AND(All!$V190="P6",All!$AE190="RDP"),Ruler!W$11,IF(AND(All!$V190="P7",All!$AE190="RDP"),Ruler!W$12,IF(AND(All!$V190="P8",All!$AE190="RDP"),Ruler!W$13,IF(AND(All!$V190="P9",All!$AE190="RDP"),Ruler!W$14,IF(AND(All!$V190="P1",All!$AE190="RMS"),Ruler!W$6,IF(AND(All!$V190="P2",All!$AE190="RMS"),Ruler!W$15,IF(AND(All!$V190="P3",All!$AE190="RMS"),Ruler!W$16,IF(AND(All!$V190="P4",All!$AE190="RMS"),Ruler!W$17,IF(AND(All!$V190="P5",All!$AE190="RMS"),Ruler!W$18,IF(AND(All!$V190="P6",All!$AE190="RMS"),Ruler!W$19,IF(AND(All!$V190="P7",All!$AE190="RMS"),Ruler!W$20,IF(AND(All!$V190="P8",All!$AE190="RMS"),Ruler!W$21,IF(AND(All!$V190="P9",All!$AE190="RMS"),Ruler!W$22,IF(AND(All!$V190="P1",All!$AE190="RSS"),Ruler!W$6,IF(AND(All!$V190="P2",All!$AE190="RSS"),Ruler!W$23,IF(AND(All!$V190="P3",All!$AE190="RSS"),Ruler!W$24,IF(AND(All!$V190="P4",All!$AE190="RSS"),Ruler!W$25,IF(AND(All!$V190="P5",All!$AE190="RSS"),Ruler!W$26,IF(AND(All!$V190="P6",All!$AE190="RSS"),Ruler!W$27,IF(AND(All!$V190="P7",All!$AE190="RSS"),Ruler!W$28,IF(AND(All!$V190="P8",All!$AE190="RSS"),Ruler!W$29,IF(AND(All!$V190="P9",All!$AE190="RSS"),Ruler!W$30,0)))))))))))))))))))))))))))</f>
        <v>2</v>
      </c>
      <c r="CE190" s="325">
        <f>IF(AND(All!$V190="P1",All!$AE190="RDP"),Ruler!X$6,IF(AND(All!$V190="P2",All!$AE190="RDP"),Ruler!X$7,IF(AND(All!$V190="P3",All!$AE190="RDP"),Ruler!X$8,IF(AND(All!$V190="P4",All!$AE190="RDP"),Ruler!X$9,IF(AND(All!$V190="P5",All!$AE190="RDP"),Ruler!X$10,IF(AND(All!$V190="P6",All!$AE190="RDP"),Ruler!X$11,IF(AND(All!$V190="P7",All!$AE190="RDP"),Ruler!X$12,IF(AND(All!$V190="P8",All!$AE190="RDP"),Ruler!X$13,IF(AND(All!$V190="P9",All!$AE190="RDP"),Ruler!X$14,IF(AND(All!$V190="P1",All!$AE190="RMS"),Ruler!X$6,IF(AND(All!$V190="P2",All!$AE190="RMS"),Ruler!X$15,IF(AND(All!$V190="P3",All!$AE190="RMS"),Ruler!X$16,IF(AND(All!$V190="P4",All!$AE190="RMS"),Ruler!X$17,IF(AND(All!$V190="P5",All!$AE190="RMS"),Ruler!X$18,IF(AND(All!$V190="P6",All!$AE190="RMS"),Ruler!X$19,IF(AND(All!$V190="P7",All!$AE190="RMS"),Ruler!X$20,IF(AND(All!$V190="P8",All!$AE190="RMS"),Ruler!X$21,IF(AND(All!$V190="P9",All!$AE190="RMS"),Ruler!X$22,IF(AND(All!$V190="P1",All!$AE190="RSS"),Ruler!X$6,IF(AND(All!$V190="P2",All!$AE190="RSS"),Ruler!X$23,IF(AND(All!$V190="P3",All!$AE190="RSS"),Ruler!X$24,IF(AND(All!$V190="P4",All!$AE190="RSS"),Ruler!X$25,IF(AND(All!$V190="P5",All!$AE190="RSS"),Ruler!X$26,IF(AND(All!$V190="P6",All!$AE190="RSS"),Ruler!X$27,IF(AND(All!$V190="P7",All!$AE190="RSS"),Ruler!X$28,IF(AND(All!$V190="P8",All!$AE190="RSS"),Ruler!X$29,IF(AND(All!$V190="P9",All!$AE190="RSS"),Ruler!X$30,0)))))))))))))))))))))))))))</f>
        <v>2</v>
      </c>
      <c r="CF190" s="325">
        <f>IF(AND(All!$V190="P1",All!$AE190="RDP"),Ruler!Y$6,IF(AND(All!$V190="P2",All!$AE190="RDP"),Ruler!Y$7,IF(AND(All!$V190="P3",All!$AE190="RDP"),Ruler!Y$8,IF(AND(All!$V190="P4",All!$AE190="RDP"),Ruler!Y$9,IF(AND(All!$V190="P5",All!$AE190="RDP"),Ruler!Y$10,IF(AND(All!$V190="P6",All!$AE190="RDP"),Ruler!Y$11,IF(AND(All!$V190="P7",All!$AE190="RDP"),Ruler!Y$12,IF(AND(All!$V190="P8",All!$AE190="RDP"),Ruler!Y$13,IF(AND(All!$V190="P9",All!$AE190="RDP"),Ruler!Y$14,IF(AND(All!$V190="P1",All!$AE190="RMS"),Ruler!Y$6,IF(AND(All!$V190="P2",All!$AE190="RMS"),Ruler!Y$15,IF(AND(All!$V190="P3",All!$AE190="RMS"),Ruler!Y$16,IF(AND(All!$V190="P4",All!$AE190="RMS"),Ruler!Y$17,IF(AND(All!$V190="P5",All!$AE190="RMS"),Ruler!Y$18,IF(AND(All!$V190="P6",All!$AE190="RMS"),Ruler!Y$19,IF(AND(All!$V190="P7",All!$AE190="RMS"),Ruler!Y$20,IF(AND(All!$V190="P8",All!$AE190="RMS"),Ruler!Y$21,IF(AND(All!$V190="P9",All!$AE190="RMS"),Ruler!Y$22,IF(AND(All!$V190="P1",All!$AE190="RSS"),Ruler!Y$6,IF(AND(All!$V190="P2",All!$AE190="RSS"),Ruler!Y$23,IF(AND(All!$V190="P3",All!$AE190="RSS"),Ruler!Y$24,IF(AND(All!$V190="P4",All!$AE190="RSS"),Ruler!Y$25,IF(AND(All!$V190="P5",All!$AE190="RSS"),Ruler!Y$26,IF(AND(All!$V190="P6",All!$AE190="RSS"),Ruler!Y$27,IF(AND(All!$V190="P7",All!$AE190="RSS"),Ruler!Y$28,IF(AND(All!$V190="P8",All!$AE190="RSS"),Ruler!Y$29,IF(AND(All!$V190="P9",All!$AE190="RSS"),Ruler!Y$30,0)))))))))))))))))))))))))))</f>
        <v>1</v>
      </c>
      <c r="CG190" s="325">
        <f>IF(AND(All!$V190="P1",All!$AE190="RDP"),Ruler!Z$6,IF(AND(All!$V190="P2",All!$AE190="RDP"),Ruler!Z$7,IF(AND(All!$V190="P3",All!$AE190="RDP"),Ruler!Z$8,IF(AND(All!$V190="P4",All!$AE190="RDP"),Ruler!Z$9,IF(AND(All!$V190="P5",All!$AE190="RDP"),Ruler!Z$10,IF(AND(All!$V190="P6",All!$AE190="RDP"),Ruler!Z$11,IF(AND(All!$V190="P7",All!$AE190="RDP"),Ruler!Z$12,IF(AND(All!$V190="P8",All!$AE190="RDP"),Ruler!Z$13,IF(AND(All!$V190="P9",All!$AE190="RDP"),Ruler!Z$14,IF(AND(All!$V190="P1",All!$AE190="RMS"),Ruler!Z$6,IF(AND(All!$V190="P2",All!$AE190="RMS"),Ruler!Z$15,IF(AND(All!$V190="P3",All!$AE190="RMS"),Ruler!Z$16,IF(AND(All!$V190="P4",All!$AE190="RMS"),Ruler!Z$17,IF(AND(All!$V190="P5",All!$AE190="RMS"),Ruler!Z$18,IF(AND(All!$V190="P6",All!$AE190="RMS"),Ruler!Z$19,IF(AND(All!$V190="P7",All!$AE190="RMS"),Ruler!Z$20,IF(AND(All!$V190="P8",All!$AE190="RMS"),Ruler!Z$21,IF(AND(All!$V190="P9",All!$AE190="RMS"),Ruler!Z$22,IF(AND(All!$V190="P1",All!$AE190="RSS"),Ruler!Z$6,IF(AND(All!$V190="P2",All!$AE190="RSS"),Ruler!Z$23,IF(AND(All!$V190="P3",All!$AE190="RSS"),Ruler!Z$24,IF(AND(All!$V190="P4",All!$AE190="RSS"),Ruler!Z$25,IF(AND(All!$V190="P5",All!$AE190="RSS"),Ruler!Z$26,IF(AND(All!$V190="P6",All!$AE190="RSS"),Ruler!Z$27,IF(AND(All!$V190="P7",All!$AE190="RSS"),Ruler!Z$28,IF(AND(All!$V190="P8",All!$AE190="RSS"),Ruler!Z$29,IF(AND(All!$V190="P9",All!$AE190="RSS"),Ruler!Z$30,0)))))))))))))))))))))))))))</f>
        <v>2</v>
      </c>
      <c r="CH190" s="325">
        <f>IF(AND(All!$V190="P1",All!$AE190="RDP"),Ruler!AA$6,IF(AND(All!$V190="P2",All!$AE190="RDP"),Ruler!AA$7,IF(AND(All!$V190="P3",All!$AE190="RDP"),Ruler!AA$8,IF(AND(All!$V190="P4",All!$AE190="RDP"),Ruler!AA$9,IF(AND(All!$V190="P5",All!$AE190="RDP"),Ruler!AA$10,IF(AND(All!$V190="P6",All!$AE190="RDP"),Ruler!AA$11,IF(AND(All!$V190="P7",All!$AE190="RDP"),Ruler!AA$12,IF(AND(All!$V190="P8",All!$AE190="RDP"),Ruler!AA$13,IF(AND(All!$V190="P9",All!$AE190="RDP"),Ruler!AA$14,IF(AND(All!$V190="P1",All!$AE190="RMS"),Ruler!AA$6,IF(AND(All!$V190="P2",All!$AE190="RMS"),Ruler!AA$15,IF(AND(All!$V190="P3",All!$AE190="RMS"),Ruler!AA$16,IF(AND(All!$V190="P4",All!$AE190="RMS"),Ruler!AA$17,IF(AND(All!$V190="P5",All!$AE190="RMS"),Ruler!AA$18,IF(AND(All!$V190="P6",All!$AE190="RMS"),Ruler!AA$19,IF(AND(All!$V190="P7",All!$AE190="RMS"),Ruler!AA$20,IF(AND(All!$V190="P8",All!$AE190="RMS"),Ruler!AA$21,IF(AND(All!$V190="P9",All!$AE190="RMS"),Ruler!AA$22,IF(AND(All!$V190="P1",All!$AE190="RSS"),Ruler!AA$6,IF(AND(All!$V190="P2",All!$AE190="RSS"),Ruler!AA$23,IF(AND(All!$V190="P3",All!$AE190="RSS"),Ruler!AA$24,IF(AND(All!$V190="P4",All!$AE190="RSS"),Ruler!AA$25,IF(AND(All!$V190="P5",All!$AE190="RSS"),Ruler!AA$26,IF(AND(All!$V190="P6",All!$AE190="RSS"),Ruler!AA$27,IF(AND(All!$V190="P7",All!$AE190="RSS"),Ruler!AA$28,IF(AND(All!$V190="P8",All!$AE190="RSS"),Ruler!AA$29,IF(AND(All!$V190="P9",All!$AE190="RSS"),Ruler!AA$30,0)))))))))))))))))))))))))))</f>
        <v>1</v>
      </c>
      <c r="CI190" s="325">
        <f>IF(AND(All!$V190="P1",All!$AE190="RDP"),Ruler!AB$6,IF(AND(All!$V190="P2",All!$AE190="RDP"),Ruler!AB$7,IF(AND(All!$V190="P3",All!$AE190="RDP"),Ruler!AB$8,IF(AND(All!$V190="P4",All!$AE190="RDP"),Ruler!AB$9,IF(AND(All!$V190="P5",All!$AE190="RDP"),Ruler!AB$10,IF(AND(All!$V190="P6",All!$AE190="RDP"),Ruler!AB$11,IF(AND(All!$V190="P7",All!$AE190="RDP"),Ruler!AB$12,IF(AND(All!$V190="P8",All!$AE190="RDP"),Ruler!AB$13,IF(AND(All!$V190="P9",All!$AE190="RDP"),Ruler!AB$14,IF(AND(All!$V190="P1",All!$AE190="RMS"),Ruler!AB$6,IF(AND(All!$V190="P2",All!$AE190="RMS"),Ruler!AB$15,IF(AND(All!$V190="P3",All!$AE190="RMS"),Ruler!AB$16,IF(AND(All!$V190="P4",All!$AE190="RMS"),Ruler!AB$17,IF(AND(All!$V190="P5",All!$AE190="RMS"),Ruler!AB$18,IF(AND(All!$V190="P6",All!$AE190="RMS"),Ruler!AB$19,IF(AND(All!$V190="P7",All!$AE190="RMS"),Ruler!AB$20,IF(AND(All!$V190="P8",All!$AE190="RMS"),Ruler!AB$21,IF(AND(All!$V190="P9",All!$AE190="RMS"),Ruler!AB$22,IF(AND(All!$V190="P1",All!$AE190="RSS"),Ruler!AB$6,IF(AND(All!$V190="P2",All!$AE190="RSS"),Ruler!AB$23,IF(AND(All!$V190="P3",All!$AE190="RSS"),Ruler!AB$24,IF(AND(All!$V190="P4",All!$AE190="RSS"),Ruler!AB$25,IF(AND(All!$V190="P5",All!$AE190="RSS"),Ruler!AB$26,IF(AND(All!$V190="P6",All!$AE190="RSS"),Ruler!AB$27,IF(AND(All!$V190="P7",All!$AE190="RSS"),Ruler!AB$28,IF(AND(All!$V190="P8",All!$AE190="RSS"),Ruler!AB$29,IF(AND(All!$V190="P9",All!$AE190="RSS"),Ruler!AB$30,0)))))))))))))))))))))))))))</f>
        <v>1</v>
      </c>
      <c r="CJ190" s="323">
        <f>Table9[[#This Row],[R-B1]]-Table9[[#This Row],[B1]]</f>
        <v>0</v>
      </c>
      <c r="CK190" s="43">
        <f>Table9[[#This Row],[R-B2]]-Table9[[#This Row],[B2]]</f>
        <v>0</v>
      </c>
      <c r="CL190" s="43">
        <f>Table9[[#This Row],[R-B3]]-Table9[[#This Row],[B3]]</f>
        <v>-1</v>
      </c>
      <c r="CM190" s="43">
        <f>Table9[[#This Row],[R-B4]]-Table9[[#This Row],[B4]]</f>
        <v>0</v>
      </c>
      <c r="CN190" s="43">
        <f>Table9[[#This Row],[R-B5]]-Table9[[#This Row],[B5]]</f>
        <v>1</v>
      </c>
      <c r="CO190" s="43">
        <f>Table9[[#This Row],[R-B6]]-Table9[[#This Row],[B6]]</f>
        <v>0</v>
      </c>
      <c r="CP190" s="43">
        <f>Table9[[#This Row],[R-B7]]-Table9[[#This Row],[B7]]</f>
        <v>0</v>
      </c>
      <c r="CQ190" s="43">
        <f>Table9[[#This Row],[R-B8]]-Table9[[#This Row],[B8]]</f>
        <v>0</v>
      </c>
      <c r="CR190" s="43">
        <f>Table9[[#This Row],[R-B9]]-Table9[[#This Row],[B9]]</f>
        <v>2</v>
      </c>
      <c r="CS190" s="43">
        <f>Table9[[#This Row],[R-B10]]-Table9[[#This Row],[B10]]</f>
        <v>-1</v>
      </c>
      <c r="CT190" s="43">
        <f>Table9[[#This Row],[R-B11]]-Table9[[#This Row],[B11]]</f>
        <v>0</v>
      </c>
      <c r="CU190" s="43">
        <f>Table9[[#This Row],[R-B12]]-Table9[[#This Row],[B12]]</f>
        <v>0</v>
      </c>
      <c r="CV190" s="43">
        <f>Table9[[#This Row],[R-K1]]-Table9[[#This Row],[K1]]</f>
        <v>0</v>
      </c>
      <c r="CW190" s="43">
        <f>Table9[[#This Row],[R-K2]]-Table9[[#This Row],[K2]]</f>
        <v>0</v>
      </c>
      <c r="CX190" s="43">
        <f>Table9[[#This Row],[R-K3]]-Table9[[#This Row],[K3]]</f>
        <v>0</v>
      </c>
      <c r="CY190" s="43">
        <f>Table9[[#This Row],[R-K4]]-Table9[[#This Row],[K4]]</f>
        <v>0</v>
      </c>
      <c r="CZ190" s="43">
        <f>Table9[[#This Row],[R-K5]]-Table9[[#This Row],[K5]]</f>
        <v>2</v>
      </c>
      <c r="DA190" s="43">
        <f>Table9[[#This Row],[R-P1]]-Table9[[#This Row],[P1]]</f>
        <v>0</v>
      </c>
      <c r="DB190" s="43">
        <f>Table9[[#This Row],[R-P2]]-Table9[[#This Row],[P2]]</f>
        <v>0</v>
      </c>
      <c r="DC190" s="43">
        <f>Table9[[#This Row],[R-P3]]-Table9[[#This Row],[P3]]</f>
        <v>2</v>
      </c>
      <c r="DD190" s="43">
        <f>Table9[[#This Row],[R-P4]]-Table9[[#This Row],[P4]]</f>
        <v>-1</v>
      </c>
      <c r="DE190" s="43">
        <f>Table9[[#This Row],[R-P5]]-Table9[[#This Row],[P5]]</f>
        <v>0</v>
      </c>
      <c r="DF190" s="43">
        <f>Table9[[#This Row],[R-E1]]-Table9[[#This Row],[E1]]</f>
        <v>0</v>
      </c>
      <c r="DG190" s="328">
        <f>Table9[[#This Row],[R-E2]]-Table9[[#This Row],[E2]]</f>
        <v>0</v>
      </c>
      <c r="DH190" s="323">
        <f>COUNTIF(Table9[[#This Row],[G-B1]:[G-B12]],"&lt;=0")/12*100</f>
        <v>83.333333333333343</v>
      </c>
      <c r="DI190" s="43">
        <f>COUNTIF(Table9[[#This Row],[G-K1]:[G-K5]],"&lt;=0")/5*100</f>
        <v>80</v>
      </c>
      <c r="DJ190" s="43">
        <f>COUNTIF(Table9[[#This Row],[G-P1]:[G-P5]],"&lt;=0")/5*100</f>
        <v>80</v>
      </c>
      <c r="DK190" s="43">
        <f>COUNTIF(Table9[[#This Row],[G-E1]:[G-E2]],"&lt;=0")/2*100</f>
        <v>100</v>
      </c>
      <c r="DL190" s="450">
        <f>IF(AE190="RDP",(COUNTIF(Table9[[#This Row],[G-B3]],"&lt;=0")+COUNTIF(Table9[[#This Row],[G-B4]],"&lt;=0")+COUNTIF(Table9[[#This Row],[G-B7]],"&lt;=0")+COUNTIF(Table9[[#This Row],[G-B11]],"&lt;=0")+COUNTIF(Table9[[#This Row],[G-K2]],"&lt;=0"))/5*100,IF(AE190="RMS",(COUNTIF(Table9[[#This Row],[G-B4]],"&lt;=0")+COUNTIF(Table9[[#This Row],[G-B5]],"&lt;=0")+COUNTIF(Table9[[#This Row],[G-B10]],"&lt;=0")+COUNTIF(Table9[[#This Row],[G-B12]],"&lt;=0")+COUNTIF(Table9[[#This Row],[G-K2]],"&lt;=0"))/5*100,IF(AE190="RSS",(COUNTIF(Table9[[#This Row],[G-B1]],"&lt;=0")+COUNTIF(Table9[[#This Row],[G-B2]],"&lt;=0")+COUNTIF(Table9[[#This Row],[G-B6]],"&lt;=0")+COUNTIF(Table9[[#This Row],[G-B11]],"&lt;=0")+COUNTIF(Table9[[#This Row],[G-B12]],"&lt;=0"))/5*100,0)))</f>
        <v>100</v>
      </c>
      <c r="DM190" s="42">
        <v>83</v>
      </c>
      <c r="DN190" s="42">
        <v>80</v>
      </c>
      <c r="DO190" s="42">
        <v>80</v>
      </c>
      <c r="DP190" s="42">
        <v>100</v>
      </c>
      <c r="DQ190" s="42">
        <v>100</v>
      </c>
      <c r="DR190" s="332">
        <v>25</v>
      </c>
      <c r="DS190" s="42">
        <v>40</v>
      </c>
      <c r="DT190" s="42">
        <v>60</v>
      </c>
      <c r="DU190" s="42">
        <v>0</v>
      </c>
      <c r="DV190" s="42">
        <v>0</v>
      </c>
      <c r="DW190" s="332">
        <v>25</v>
      </c>
      <c r="DX190" s="42">
        <v>20</v>
      </c>
      <c r="DY190" s="42">
        <v>40</v>
      </c>
      <c r="DZ190" s="42">
        <v>0</v>
      </c>
      <c r="EA190" s="333">
        <v>0</v>
      </c>
      <c r="EB190" s="339" t="s">
        <v>651</v>
      </c>
      <c r="EC190" s="339" t="s">
        <v>414</v>
      </c>
      <c r="ED190" s="339" t="s">
        <v>1545</v>
      </c>
      <c r="EE190" s="339"/>
    </row>
    <row r="191" spans="2:135" ht="43.5" hidden="1" x14ac:dyDescent="0.3">
      <c r="B191" s="282">
        <v>196</v>
      </c>
      <c r="C191" s="42" t="s">
        <v>134</v>
      </c>
      <c r="D191" s="45">
        <v>46181</v>
      </c>
      <c r="E191" s="44" t="s">
        <v>1546</v>
      </c>
      <c r="F191" s="43">
        <v>1005727</v>
      </c>
      <c r="G191" s="357">
        <f t="shared" ca="1" si="12"/>
        <v>38.459266485920857</v>
      </c>
      <c r="H191" s="283">
        <v>32278</v>
      </c>
      <c r="I191" s="43" t="s">
        <v>179</v>
      </c>
      <c r="J191" s="43" t="s">
        <v>137</v>
      </c>
      <c r="K191" s="43" t="s">
        <v>138</v>
      </c>
      <c r="L191" s="43" t="s">
        <v>162</v>
      </c>
      <c r="M191" s="42" t="s">
        <v>1307</v>
      </c>
      <c r="N191" s="42" t="s">
        <v>1547</v>
      </c>
      <c r="O191" s="43" t="s">
        <v>159</v>
      </c>
      <c r="P191" s="44" t="s">
        <v>1548</v>
      </c>
      <c r="Q191" s="43" t="s">
        <v>144</v>
      </c>
      <c r="R191" s="343" t="s">
        <v>185</v>
      </c>
      <c r="S191" s="45">
        <v>40882</v>
      </c>
      <c r="T191" s="286">
        <f ca="1">YEARFRAC(S191,$T$1)</f>
        <v>14.875</v>
      </c>
      <c r="U191" s="43">
        <v>11</v>
      </c>
      <c r="V191" s="43" t="s">
        <v>58</v>
      </c>
      <c r="W191" s="46"/>
      <c r="X191" s="46">
        <f ca="1">($T$1-Table9[[#This Row],[Date of Appointment to Current Grade]])/365</f>
        <v>4.5578966229071618</v>
      </c>
      <c r="Y191" s="45">
        <v>44652</v>
      </c>
      <c r="Z191" s="43" t="s">
        <v>187</v>
      </c>
      <c r="AA191" s="45">
        <v>45383</v>
      </c>
      <c r="AB191" s="46">
        <f ca="1">($T$1-Table9[[#This Row],[Date in Position]])/365</f>
        <v>2.555156896879764</v>
      </c>
      <c r="AC191" s="43" t="s">
        <v>146</v>
      </c>
      <c r="AD191" s="43"/>
      <c r="AE191" s="43" t="s">
        <v>162</v>
      </c>
      <c r="AF191" s="43" t="s">
        <v>188</v>
      </c>
      <c r="AG191" s="47" t="s">
        <v>1549</v>
      </c>
      <c r="AH191" s="47" t="s">
        <v>1550</v>
      </c>
      <c r="AI191" s="287" t="s">
        <v>1551</v>
      </c>
      <c r="AJ191" s="42" t="s">
        <v>1552</v>
      </c>
      <c r="AK191" s="48" t="s">
        <v>1553</v>
      </c>
      <c r="AL191" s="42" t="s">
        <v>153</v>
      </c>
      <c r="AM191" s="48" t="s">
        <v>1554</v>
      </c>
      <c r="AN191" s="323">
        <v>2</v>
      </c>
      <c r="AO191" s="43">
        <v>2</v>
      </c>
      <c r="AP191" s="43">
        <v>2</v>
      </c>
      <c r="AQ191" s="43">
        <v>1</v>
      </c>
      <c r="AR191" s="43">
        <v>2</v>
      </c>
      <c r="AS191" s="43">
        <v>2</v>
      </c>
      <c r="AT191" s="43">
        <v>2</v>
      </c>
      <c r="AU191" s="43">
        <v>2</v>
      </c>
      <c r="AV191" s="43">
        <v>1</v>
      </c>
      <c r="AW191" s="43">
        <v>1</v>
      </c>
      <c r="AX191" s="43">
        <v>2</v>
      </c>
      <c r="AY191" s="43">
        <v>2</v>
      </c>
      <c r="AZ191" s="43">
        <v>2</v>
      </c>
      <c r="BA191" s="43">
        <v>1</v>
      </c>
      <c r="BB191" s="43">
        <v>2</v>
      </c>
      <c r="BC191" s="43">
        <v>1</v>
      </c>
      <c r="BD191" s="43">
        <v>0</v>
      </c>
      <c r="BE191" s="43">
        <v>1</v>
      </c>
      <c r="BF191" s="43">
        <v>1</v>
      </c>
      <c r="BG191" s="43">
        <v>1</v>
      </c>
      <c r="BH191" s="43">
        <v>0</v>
      </c>
      <c r="BI191" s="43">
        <v>1</v>
      </c>
      <c r="BJ191" s="43">
        <v>0</v>
      </c>
      <c r="BK191" s="328">
        <v>0</v>
      </c>
      <c r="BL191" s="325">
        <f>IF(AND(All!$V191="P1",All!$AE191="RDP"),Ruler!E$6,IF(AND(All!$V191="P2",All!$AE191="RDP"),Ruler!E$7,IF(AND(All!$V191="P3",All!$AE191="RDP"),Ruler!E$8,IF(AND(All!$V191="P4",All!$AE191="RDP"),Ruler!E$9,IF(AND(All!$V191="P5",All!$AE191="RDP"),Ruler!E$10,IF(AND(All!$V191="P6",All!$AE191="RDP"),Ruler!E$11,IF(AND(All!$V191="P7",All!$AE191="RDP"),Ruler!E$12,IF(AND(All!$V191="P8",All!$AE191="RDP"),Ruler!E$13,IF(AND(All!$V191="P9",All!$AE191="RDP"),Ruler!E$14,IF(AND(All!$V191="P1",All!$AE191="RMS"),Ruler!E$6,IF(AND(All!$V191="P2",All!$AE191="RMS"),Ruler!E$15,IF(AND(All!$V191="P3",All!$AE191="RMS"),Ruler!E$16,IF(AND(All!$V191="P4",All!$AE191="RMS"),Ruler!E$17,IF(AND(All!$V191="P5",All!$AE191="RMS"),Ruler!E$18,IF(AND(All!$V191="P6",All!$AE191="RMS"),Ruler!E$19,IF(AND(All!$V191="P7",All!$AE191="RMS"),Ruler!E$20,IF(AND(All!$V191="P8",All!$AE191="RMS"),Ruler!E$21,IF(AND(All!$V191="P9",All!$AE191="RMS"),Ruler!E$22,IF(AND(All!$V191="P1",All!$AE191="RSS"),Ruler!E$6,IF(AND(All!$V191="P2",All!$AE191="RSS"),Ruler!E$23,IF(AND(All!$V191="P3",All!$AE191="RSS"),Ruler!E$24,IF(AND(All!$V191="P4",All!$AE191="RSS"),Ruler!E$25,IF(AND(All!$V191="P5",All!$AE191="RSS"),Ruler!E$26,IF(AND(All!$V191="P6",All!$AE191="RSS"),Ruler!E$27,IF(AND(All!$V191="P7",All!$AE191="RSS"),Ruler!E$28,IF(AND(All!$V191="P8",All!$AE191="RSS"),Ruler!E$29,IF(AND(All!$V191="P9",All!$AE191="RSS"),Ruler!E$30,0)))))))))))))))))))))))))))</f>
        <v>3</v>
      </c>
      <c r="BM191" s="325">
        <f>IF(AND(All!$V191="P1",All!$AE191="RDP"),Ruler!F$6,IF(AND(All!$V191="P2",All!$AE191="RDP"),Ruler!F$7,IF(AND(All!$V191="P3",All!$AE191="RDP"),Ruler!F$8,IF(AND(All!$V191="P4",All!$AE191="RDP"),Ruler!F$9,IF(AND(All!$V191="P5",All!$AE191="RDP"),Ruler!F$10,IF(AND(All!$V191="P6",All!$AE191="RDP"),Ruler!F$11,IF(AND(All!$V191="P7",All!$AE191="RDP"),Ruler!F$12,IF(AND(All!$V191="P8",All!$AE191="RDP"),Ruler!F$13,IF(AND(All!$V191="P9",All!$AE191="RDP"),Ruler!F$14,IF(AND(All!$V191="P1",All!$AE191="RMS"),Ruler!F$6,IF(AND(All!$V191="P2",All!$AE191="RMS"),Ruler!F$15,IF(AND(All!$V191="P3",All!$AE191="RMS"),Ruler!F$16,IF(AND(All!$V191="P4",All!$AE191="RMS"),Ruler!F$17,IF(AND(All!$V191="P5",All!$AE191="RMS"),Ruler!F$18,IF(AND(All!$V191="P6",All!$AE191="RMS"),Ruler!F$19,IF(AND(All!$V191="P7",All!$AE191="RMS"),Ruler!F$20,IF(AND(All!$V191="P8",All!$AE191="RMS"),Ruler!F$21,IF(AND(All!$V191="P9",All!$AE191="RMS"),Ruler!F$22,IF(AND(All!$V191="P1",All!$AE191="RSS"),Ruler!F$6,IF(AND(All!$V191="P2",All!$AE191="RSS"),Ruler!F$23,IF(AND(All!$V191="P3",All!$AE191="RSS"),Ruler!F$24,IF(AND(All!$V191="P4",All!$AE191="RSS"),Ruler!F$25,IF(AND(All!$V191="P5",All!$AE191="RSS"),Ruler!F$26,IF(AND(All!$V191="P6",All!$AE191="RSS"),Ruler!F$27,IF(AND(All!$V191="P7",All!$AE191="RSS"),Ruler!F$28,IF(AND(All!$V191="P8",All!$AE191="RSS"),Ruler!F$29,IF(AND(All!$V191="P9",All!$AE191="RSS"),Ruler!F$30,0)))))))))))))))))))))))))))</f>
        <v>3</v>
      </c>
      <c r="BN191" s="325">
        <f>IF(AND(All!$V191="P1",All!$AE191="RDP"),Ruler!G$6,IF(AND(All!$V191="P2",All!$AE191="RDP"),Ruler!G$7,IF(AND(All!$V191="P3",All!$AE191="RDP"),Ruler!G$8,IF(AND(All!$V191="P4",All!$AE191="RDP"),Ruler!G$9,IF(AND(All!$V191="P5",All!$AE191="RDP"),Ruler!G$10,IF(AND(All!$V191="P6",All!$AE191="RDP"),Ruler!G$11,IF(AND(All!$V191="P7",All!$AE191="RDP"),Ruler!G$12,IF(AND(All!$V191="P8",All!$AE191="RDP"),Ruler!G$13,IF(AND(All!$V191="P9",All!$AE191="RDP"),Ruler!G$14,IF(AND(All!$V191="P1",All!$AE191="RMS"),Ruler!G$6,IF(AND(All!$V191="P2",All!$AE191="RMS"),Ruler!G$15,IF(AND(All!$V191="P3",All!$AE191="RMS"),Ruler!G$16,IF(AND(All!$V191="P4",All!$AE191="RMS"),Ruler!G$17,IF(AND(All!$V191="P5",All!$AE191="RMS"),Ruler!G$18,IF(AND(All!$V191="P6",All!$AE191="RMS"),Ruler!G$19,IF(AND(All!$V191="P7",All!$AE191="RMS"),Ruler!G$20,IF(AND(All!$V191="P8",All!$AE191="RMS"),Ruler!G$21,IF(AND(All!$V191="P9",All!$AE191="RMS"),Ruler!G$22,IF(AND(All!$V191="P1",All!$AE191="RSS"),Ruler!G$6,IF(AND(All!$V191="P2",All!$AE191="RSS"),Ruler!G$23,IF(AND(All!$V191="P3",All!$AE191="RSS"),Ruler!G$24,IF(AND(All!$V191="P4",All!$AE191="RSS"),Ruler!G$25,IF(AND(All!$V191="P5",All!$AE191="RSS"),Ruler!G$26,IF(AND(All!$V191="P6",All!$AE191="RSS"),Ruler!G$27,IF(AND(All!$V191="P7",All!$AE191="RSS"),Ruler!G$28,IF(AND(All!$V191="P8",All!$AE191="RSS"),Ruler!G$29,IF(AND(All!$V191="P9",All!$AE191="RSS"),Ruler!G$30,0)))))))))))))))))))))))))))</f>
        <v>2</v>
      </c>
      <c r="BO191" s="325">
        <f>IF(AND(All!$V191="P1",All!$AE191="RDP"),Ruler!H$6,IF(AND(All!$V191="P2",All!$AE191="RDP"),Ruler!H$7,IF(AND(All!$V191="P3",All!$AE191="RDP"),Ruler!H$8,IF(AND(All!$V191="P4",All!$AE191="RDP"),Ruler!H$9,IF(AND(All!$V191="P5",All!$AE191="RDP"),Ruler!H$10,IF(AND(All!$V191="P6",All!$AE191="RDP"),Ruler!H$11,IF(AND(All!$V191="P7",All!$AE191="RDP"),Ruler!H$12,IF(AND(All!$V191="P8",All!$AE191="RDP"),Ruler!H$13,IF(AND(All!$V191="P9",All!$AE191="RDP"),Ruler!H$14,IF(AND(All!$V191="P1",All!$AE191="RMS"),Ruler!H$6,IF(AND(All!$V191="P2",All!$AE191="RMS"),Ruler!H$15,IF(AND(All!$V191="P3",All!$AE191="RMS"),Ruler!H$16,IF(AND(All!$V191="P4",All!$AE191="RMS"),Ruler!H$17,IF(AND(All!$V191="P5",All!$AE191="RMS"),Ruler!H$18,IF(AND(All!$V191="P6",All!$AE191="RMS"),Ruler!H$19,IF(AND(All!$V191="P7",All!$AE191="RMS"),Ruler!H$20,IF(AND(All!$V191="P8",All!$AE191="RMS"),Ruler!H$21,IF(AND(All!$V191="P9",All!$AE191="RMS"),Ruler!H$22,IF(AND(All!$V191="P1",All!$AE191="RSS"),Ruler!H$6,IF(AND(All!$V191="P2",All!$AE191="RSS"),Ruler!H$23,IF(AND(All!$V191="P3",All!$AE191="RSS"),Ruler!H$24,IF(AND(All!$V191="P4",All!$AE191="RSS"),Ruler!H$25,IF(AND(All!$V191="P5",All!$AE191="RSS"),Ruler!H$26,IF(AND(All!$V191="P6",All!$AE191="RSS"),Ruler!H$27,IF(AND(All!$V191="P7",All!$AE191="RSS"),Ruler!H$28,IF(AND(All!$V191="P8",All!$AE191="RSS"),Ruler!H$29,IF(AND(All!$V191="P9",All!$AE191="RSS"),Ruler!H$30,0)))))))))))))))))))))))))))</f>
        <v>3</v>
      </c>
      <c r="BP191" s="325">
        <f>IF(AND(All!$V191="P1",All!$AE191="RDP"),Ruler!I$6,IF(AND(All!$V191="P2",All!$AE191="RDP"),Ruler!I$7,IF(AND(All!$V191="P3",All!$AE191="RDP"),Ruler!I$8,IF(AND(All!$V191="P4",All!$AE191="RDP"),Ruler!I$9,IF(AND(All!$V191="P5",All!$AE191="RDP"),Ruler!I$10,IF(AND(All!$V191="P6",All!$AE191="RDP"),Ruler!I$11,IF(AND(All!$V191="P7",All!$AE191="RDP"),Ruler!I$12,IF(AND(All!$V191="P8",All!$AE191="RDP"),Ruler!I$13,IF(AND(All!$V191="P9",All!$AE191="RDP"),Ruler!I$14,IF(AND(All!$V191="P1",All!$AE191="RMS"),Ruler!I$6,IF(AND(All!$V191="P2",All!$AE191="RMS"),Ruler!I$15,IF(AND(All!$V191="P3",All!$AE191="RMS"),Ruler!I$16,IF(AND(All!$V191="P4",All!$AE191="RMS"),Ruler!I$17,IF(AND(All!$V191="P5",All!$AE191="RMS"),Ruler!I$18,IF(AND(All!$V191="P6",All!$AE191="RMS"),Ruler!I$19,IF(AND(All!$V191="P7",All!$AE191="RMS"),Ruler!I$20,IF(AND(All!$V191="P8",All!$AE191="RMS"),Ruler!I$21,IF(AND(All!$V191="P9",All!$AE191="RMS"),Ruler!I$22,IF(AND(All!$V191="P1",All!$AE191="RSS"),Ruler!I$6,IF(AND(All!$V191="P2",All!$AE191="RSS"),Ruler!I$23,IF(AND(All!$V191="P3",All!$AE191="RSS"),Ruler!I$24,IF(AND(All!$V191="P4",All!$AE191="RSS"),Ruler!I$25,IF(AND(All!$V191="P5",All!$AE191="RSS"),Ruler!I$26,IF(AND(All!$V191="P6",All!$AE191="RSS"),Ruler!I$27,IF(AND(All!$V191="P7",All!$AE191="RSS"),Ruler!I$28,IF(AND(All!$V191="P8",All!$AE191="RSS"),Ruler!I$29,IF(AND(All!$V191="P9",All!$AE191="RSS"),Ruler!I$30,0)))))))))))))))))))))))))))</f>
        <v>3</v>
      </c>
      <c r="BQ191" s="325">
        <f>IF(AND(All!$V191="P1",All!$AE191="RDP"),Ruler!J$6,IF(AND(All!$V191="P2",All!$AE191="RDP"),Ruler!J$7,IF(AND(All!$V191="P3",All!$AE191="RDP"),Ruler!J$8,IF(AND(All!$V191="P4",All!$AE191="RDP"),Ruler!J$9,IF(AND(All!$V191="P5",All!$AE191="RDP"),Ruler!J$10,IF(AND(All!$V191="P6",All!$AE191="RDP"),Ruler!J$11,IF(AND(All!$V191="P7",All!$AE191="RDP"),Ruler!J$12,IF(AND(All!$V191="P8",All!$AE191="RDP"),Ruler!J$13,IF(AND(All!$V191="P9",All!$AE191="RDP"),Ruler!J$14,IF(AND(All!$V191="P1",All!$AE191="RMS"),Ruler!J$6,IF(AND(All!$V191="P2",All!$AE191="RMS"),Ruler!J$15,IF(AND(All!$V191="P3",All!$AE191="RMS"),Ruler!J$16,IF(AND(All!$V191="P4",All!$AE191="RMS"),Ruler!J$17,IF(AND(All!$V191="P5",All!$AE191="RMS"),Ruler!J$18,IF(AND(All!$V191="P6",All!$AE191="RMS"),Ruler!J$19,IF(AND(All!$V191="P7",All!$AE191="RMS"),Ruler!J$20,IF(AND(All!$V191="P8",All!$AE191="RMS"),Ruler!J$21,IF(AND(All!$V191="P9",All!$AE191="RMS"),Ruler!J$22,IF(AND(All!$V191="P1",All!$AE191="RSS"),Ruler!J$6,IF(AND(All!$V191="P2",All!$AE191="RSS"),Ruler!J$23,IF(AND(All!$V191="P3",All!$AE191="RSS"),Ruler!J$24,IF(AND(All!$V191="P4",All!$AE191="RSS"),Ruler!J$25,IF(AND(All!$V191="P5",All!$AE191="RSS"),Ruler!J$26,IF(AND(All!$V191="P6",All!$AE191="RSS"),Ruler!J$27,IF(AND(All!$V191="P7",All!$AE191="RSS"),Ruler!J$28,IF(AND(All!$V191="P8",All!$AE191="RSS"),Ruler!J$29,IF(AND(All!$V191="P9",All!$AE191="RSS"),Ruler!J$30,0)))))))))))))))))))))))))))</f>
        <v>3</v>
      </c>
      <c r="BR191" s="325">
        <f>IF(AND(All!$V191="P1",All!$AE191="RDP"),Ruler!K$6,IF(AND(All!$V191="P2",All!$AE191="RDP"),Ruler!K$7,IF(AND(All!$V191="P3",All!$AE191="RDP"),Ruler!K$8,IF(AND(All!$V191="P4",All!$AE191="RDP"),Ruler!K$9,IF(AND(All!$V191="P5",All!$AE191="RDP"),Ruler!K$10,IF(AND(All!$V191="P6",All!$AE191="RDP"),Ruler!K$11,IF(AND(All!$V191="P7",All!$AE191="RDP"),Ruler!K$12,IF(AND(All!$V191="P8",All!$AE191="RDP"),Ruler!K$13,IF(AND(All!$V191="P9",All!$AE191="RDP"),Ruler!K$14,IF(AND(All!$V191="P1",All!$AE191="RMS"),Ruler!K$6,IF(AND(All!$V191="P2",All!$AE191="RMS"),Ruler!K$15,IF(AND(All!$V191="P3",All!$AE191="RMS"),Ruler!K$16,IF(AND(All!$V191="P4",All!$AE191="RMS"),Ruler!K$17,IF(AND(All!$V191="P5",All!$AE191="RMS"),Ruler!K$18,IF(AND(All!$V191="P6",All!$AE191="RMS"),Ruler!K$19,IF(AND(All!$V191="P7",All!$AE191="RMS"),Ruler!K$20,IF(AND(All!$V191="P8",All!$AE191="RMS"),Ruler!K$21,IF(AND(All!$V191="P9",All!$AE191="RMS"),Ruler!K$22,IF(AND(All!$V191="P1",All!$AE191="RSS"),Ruler!K$6,IF(AND(All!$V191="P2",All!$AE191="RSS"),Ruler!K$23,IF(AND(All!$V191="P3",All!$AE191="RSS"),Ruler!K$24,IF(AND(All!$V191="P4",All!$AE191="RSS"),Ruler!K$25,IF(AND(All!$V191="P5",All!$AE191="RSS"),Ruler!K$26,IF(AND(All!$V191="P6",All!$AE191="RSS"),Ruler!K$27,IF(AND(All!$V191="P7",All!$AE191="RSS"),Ruler!K$28,IF(AND(All!$V191="P8",All!$AE191="RSS"),Ruler!K$29,IF(AND(All!$V191="P9",All!$AE191="RSS"),Ruler!K$30,0)))))))))))))))))))))))))))</f>
        <v>3</v>
      </c>
      <c r="BS191" s="325">
        <f>IF(AND(All!$V191="P1",All!$AE191="RDP"),Ruler!L$6,IF(AND(All!$V191="P2",All!$AE191="RDP"),Ruler!L$7,IF(AND(All!$V191="P3",All!$AE191="RDP"),Ruler!L$8,IF(AND(All!$V191="P4",All!$AE191="RDP"),Ruler!L$9,IF(AND(All!$V191="P5",All!$AE191="RDP"),Ruler!L$10,IF(AND(All!$V191="P6",All!$AE191="RDP"),Ruler!L$11,IF(AND(All!$V191="P7",All!$AE191="RDP"),Ruler!L$12,IF(AND(All!$V191="P8",All!$AE191="RDP"),Ruler!L$13,IF(AND(All!$V191="P9",All!$AE191="RDP"),Ruler!L$14,IF(AND(All!$V191="P1",All!$AE191="RMS"),Ruler!L$6,IF(AND(All!$V191="P2",All!$AE191="RMS"),Ruler!L$15,IF(AND(All!$V191="P3",All!$AE191="RMS"),Ruler!L$16,IF(AND(All!$V191="P4",All!$AE191="RMS"),Ruler!L$17,IF(AND(All!$V191="P5",All!$AE191="RMS"),Ruler!L$18,IF(AND(All!$V191="P6",All!$AE191="RMS"),Ruler!L$19,IF(AND(All!$V191="P7",All!$AE191="RMS"),Ruler!L$20,IF(AND(All!$V191="P8",All!$AE191="RMS"),Ruler!L$21,IF(AND(All!$V191="P9",All!$AE191="RMS"),Ruler!L$22,IF(AND(All!$V191="P1",All!$AE191="RSS"),Ruler!L$6,IF(AND(All!$V191="P2",All!$AE191="RSS"),Ruler!L$23,IF(AND(All!$V191="P3",All!$AE191="RSS"),Ruler!L$24,IF(AND(All!$V191="P4",All!$AE191="RSS"),Ruler!L$25,IF(AND(All!$V191="P5",All!$AE191="RSS"),Ruler!L$26,IF(AND(All!$V191="P6",All!$AE191="RSS"),Ruler!L$27,IF(AND(All!$V191="P7",All!$AE191="RSS"),Ruler!L$28,IF(AND(All!$V191="P8",All!$AE191="RSS"),Ruler!L$29,IF(AND(All!$V191="P9",All!$AE191="RSS"),Ruler!L$30,0)))))))))))))))))))))))))))</f>
        <v>2</v>
      </c>
      <c r="BT191" s="325">
        <f>IF(AND(All!$V191="P1",All!$AE191="RDP"),Ruler!M$6,IF(AND(All!$V191="P2",All!$AE191="RDP"),Ruler!M$7,IF(AND(All!$V191="P3",All!$AE191="RDP"),Ruler!M$8,IF(AND(All!$V191="P4",All!$AE191="RDP"),Ruler!M$9,IF(AND(All!$V191="P5",All!$AE191="RDP"),Ruler!M$10,IF(AND(All!$V191="P6",All!$AE191="RDP"),Ruler!M$11,IF(AND(All!$V191="P7",All!$AE191="RDP"),Ruler!M$12,IF(AND(All!$V191="P8",All!$AE191="RDP"),Ruler!M$13,IF(AND(All!$V191="P9",All!$AE191="RDP"),Ruler!M$14,IF(AND(All!$V191="P1",All!$AE191="RMS"),Ruler!M$6,IF(AND(All!$V191="P2",All!$AE191="RMS"),Ruler!M$15,IF(AND(All!$V191="P3",All!$AE191="RMS"),Ruler!M$16,IF(AND(All!$V191="P4",All!$AE191="RMS"),Ruler!M$17,IF(AND(All!$V191="P5",All!$AE191="RMS"),Ruler!M$18,IF(AND(All!$V191="P6",All!$AE191="RMS"),Ruler!M$19,IF(AND(All!$V191="P7",All!$AE191="RMS"),Ruler!M$20,IF(AND(All!$V191="P8",All!$AE191="RMS"),Ruler!M$21,IF(AND(All!$V191="P9",All!$AE191="RMS"),Ruler!M$22,IF(AND(All!$V191="P1",All!$AE191="RSS"),Ruler!M$6,IF(AND(All!$V191="P2",All!$AE191="RSS"),Ruler!M$23,IF(AND(All!$V191="P3",All!$AE191="RSS"),Ruler!M$24,IF(AND(All!$V191="P4",All!$AE191="RSS"),Ruler!M$25,IF(AND(All!$V191="P5",All!$AE191="RSS"),Ruler!M$26,IF(AND(All!$V191="P6",All!$AE191="RSS"),Ruler!M$27,IF(AND(All!$V191="P7",All!$AE191="RSS"),Ruler!M$28,IF(AND(All!$V191="P8",All!$AE191="RSS"),Ruler!M$29,IF(AND(All!$V191="P9",All!$AE191="RSS"),Ruler!M$30,0)))))))))))))))))))))))))))</f>
        <v>3</v>
      </c>
      <c r="BU191" s="325">
        <f>IF(AND(All!$V191="P1",All!$AE191="RDP"),Ruler!N$6,IF(AND(All!$V191="P2",All!$AE191="RDP"),Ruler!N$7,IF(AND(All!$V191="P3",All!$AE191="RDP"),Ruler!N$8,IF(AND(All!$V191="P4",All!$AE191="RDP"),Ruler!N$9,IF(AND(All!$V191="P5",All!$AE191="RDP"),Ruler!N$10,IF(AND(All!$V191="P6",All!$AE191="RDP"),Ruler!N$11,IF(AND(All!$V191="P7",All!$AE191="RDP"),Ruler!N$12,IF(AND(All!$V191="P8",All!$AE191="RDP"),Ruler!N$13,IF(AND(All!$V191="P9",All!$AE191="RDP"),Ruler!N$14,IF(AND(All!$V191="P1",All!$AE191="RMS"),Ruler!N$6,IF(AND(All!$V191="P2",All!$AE191="RMS"),Ruler!N$15,IF(AND(All!$V191="P3",All!$AE191="RMS"),Ruler!N$16,IF(AND(All!$V191="P4",All!$AE191="RMS"),Ruler!N$17,IF(AND(All!$V191="P5",All!$AE191="RMS"),Ruler!N$18,IF(AND(All!$V191="P6",All!$AE191="RMS"),Ruler!N$19,IF(AND(All!$V191="P7",All!$AE191="RMS"),Ruler!N$20,IF(AND(All!$V191="P8",All!$AE191="RMS"),Ruler!N$21,IF(AND(All!$V191="P9",All!$AE191="RMS"),Ruler!N$22,IF(AND(All!$V191="P1",All!$AE191="RSS"),Ruler!N$6,IF(AND(All!$V191="P2",All!$AE191="RSS"),Ruler!N$23,IF(AND(All!$V191="P3",All!$AE191="RSS"),Ruler!N$24,IF(AND(All!$V191="P4",All!$AE191="RSS"),Ruler!N$25,IF(AND(All!$V191="P5",All!$AE191="RSS"),Ruler!N$26,IF(AND(All!$V191="P6",All!$AE191="RSS"),Ruler!N$27,IF(AND(All!$V191="P7",All!$AE191="RSS"),Ruler!N$28,IF(AND(All!$V191="P8",All!$AE191="RSS"),Ruler!N$29,IF(AND(All!$V191="P9",All!$AE191="RSS"),Ruler!N$30,0)))))))))))))))))))))))))))</f>
        <v>1</v>
      </c>
      <c r="BV191" s="325">
        <f>IF(AND(All!$V191="P1",All!$AE191="RDP"),Ruler!O$6,IF(AND(All!$V191="P2",All!$AE191="RDP"),Ruler!O$7,IF(AND(All!$V191="P3",All!$AE191="RDP"),Ruler!O$8,IF(AND(All!$V191="P4",All!$AE191="RDP"),Ruler!O$9,IF(AND(All!$V191="P5",All!$AE191="RDP"),Ruler!O$10,IF(AND(All!$V191="P6",All!$AE191="RDP"),Ruler!O$11,IF(AND(All!$V191="P7",All!$AE191="RDP"),Ruler!O$12,IF(AND(All!$V191="P8",All!$AE191="RDP"),Ruler!O$13,IF(AND(All!$V191="P9",All!$AE191="RDP"),Ruler!O$14,IF(AND(All!$V191="P1",All!$AE191="RMS"),Ruler!O$6,IF(AND(All!$V191="P2",All!$AE191="RMS"),Ruler!O$15,IF(AND(All!$V191="P3",All!$AE191="RMS"),Ruler!O$16,IF(AND(All!$V191="P4",All!$AE191="RMS"),Ruler!O$17,IF(AND(All!$V191="P5",All!$AE191="RMS"),Ruler!O$18,IF(AND(All!$V191="P6",All!$AE191="RMS"),Ruler!O$19,IF(AND(All!$V191="P7",All!$AE191="RMS"),Ruler!O$20,IF(AND(All!$V191="P8",All!$AE191="RMS"),Ruler!O$21,IF(AND(All!$V191="P9",All!$AE191="RMS"),Ruler!O$22,IF(AND(All!$V191="P1",All!$AE191="RSS"),Ruler!O$6,IF(AND(All!$V191="P2",All!$AE191="RSS"),Ruler!O$23,IF(AND(All!$V191="P3",All!$AE191="RSS"),Ruler!O$24,IF(AND(All!$V191="P4",All!$AE191="RSS"),Ruler!O$25,IF(AND(All!$V191="P5",All!$AE191="RSS"),Ruler!O$26,IF(AND(All!$V191="P6",All!$AE191="RSS"),Ruler!O$27,IF(AND(All!$V191="P7",All!$AE191="RSS"),Ruler!O$28,IF(AND(All!$V191="P8",All!$AE191="RSS"),Ruler!O$29,IF(AND(All!$V191="P9",All!$AE191="RSS"),Ruler!O$30,0)))))))))))))))))))))))))))</f>
        <v>3</v>
      </c>
      <c r="BW191" s="325">
        <f>IF(AND(All!$V191="P1",All!$AE191="RDP"),Ruler!P$6,IF(AND(All!$V191="P2",All!$AE191="RDP"),Ruler!P$7,IF(AND(All!$V191="P3",All!$AE191="RDP"),Ruler!P$8,IF(AND(All!$V191="P4",All!$AE191="RDP"),Ruler!P$9,IF(AND(All!$V191="P5",All!$AE191="RDP"),Ruler!P$10,IF(AND(All!$V191="P6",All!$AE191="RDP"),Ruler!P$11,IF(AND(All!$V191="P7",All!$AE191="RDP"),Ruler!P$12,IF(AND(All!$V191="P8",All!$AE191="RDP"),Ruler!P$13,IF(AND(All!$V191="P9",All!$AE191="RDP"),Ruler!P$14,IF(AND(All!$V191="P1",All!$AE191="RMS"),Ruler!P$6,IF(AND(All!$V191="P2",All!$AE191="RMS"),Ruler!P$15,IF(AND(All!$V191="P3",All!$AE191="RMS"),Ruler!P$16,IF(AND(All!$V191="P4",All!$AE191="RMS"),Ruler!P$17,IF(AND(All!$V191="P5",All!$AE191="RMS"),Ruler!P$18,IF(AND(All!$V191="P6",All!$AE191="RMS"),Ruler!P$19,IF(AND(All!$V191="P7",All!$AE191="RMS"),Ruler!P$20,IF(AND(All!$V191="P8",All!$AE191="RMS"),Ruler!P$21,IF(AND(All!$V191="P9",All!$AE191="RMS"),Ruler!P$22,IF(AND(All!$V191="P1",All!$AE191="RSS"),Ruler!P$6,IF(AND(All!$V191="P2",All!$AE191="RSS"),Ruler!P$23,IF(AND(All!$V191="P3",All!$AE191="RSS"),Ruler!P$24,IF(AND(All!$V191="P4",All!$AE191="RSS"),Ruler!P$25,IF(AND(All!$V191="P5",All!$AE191="RSS"),Ruler!P$26,IF(AND(All!$V191="P6",All!$AE191="RSS"),Ruler!P$27,IF(AND(All!$V191="P7",All!$AE191="RSS"),Ruler!P$28,IF(AND(All!$V191="P8",All!$AE191="RSS"),Ruler!P$29,IF(AND(All!$V191="P9",All!$AE191="RSS"),Ruler!P$30,0)))))))))))))))))))))))))))</f>
        <v>2</v>
      </c>
      <c r="BX191" s="325">
        <f>IF(AND(All!$V191="P1",All!$AE191="RDP"),Ruler!Q$6,IF(AND(All!$V191="P2",All!$AE191="RDP"),Ruler!Q$7,IF(AND(All!$V191="P3",All!$AE191="RDP"),Ruler!Q$8,IF(AND(All!$V191="P4",All!$AE191="RDP"),Ruler!Q$9,IF(AND(All!$V191="P5",All!$AE191="RDP"),Ruler!Q$10,IF(AND(All!$V191="P6",All!$AE191="RDP"),Ruler!Q$11,IF(AND(All!$V191="P7",All!$AE191="RDP"),Ruler!Q$12,IF(AND(All!$V191="P8",All!$AE191="RDP"),Ruler!Q$13,IF(AND(All!$V191="P9",All!$AE191="RDP"),Ruler!Q$14,IF(AND(All!$V191="P1",All!$AE191="RMS"),Ruler!Q$6,IF(AND(All!$V191="P2",All!$AE191="RMS"),Ruler!Q$15,IF(AND(All!$V191="P3",All!$AE191="RMS"),Ruler!Q$16,IF(AND(All!$V191="P4",All!$AE191="RMS"),Ruler!Q$17,IF(AND(All!$V191="P5",All!$AE191="RMS"),Ruler!Q$18,IF(AND(All!$V191="P6",All!$AE191="RMS"),Ruler!Q$19,IF(AND(All!$V191="P7",All!$AE191="RMS"),Ruler!Q$20,IF(AND(All!$V191="P8",All!$AE191="RMS"),Ruler!Q$21,IF(AND(All!$V191="P9",All!$AE191="RMS"),Ruler!Q$22,IF(AND(All!$V191="P1",All!$AE191="RSS"),Ruler!Q$6,IF(AND(All!$V191="P2",All!$AE191="RSS"),Ruler!Q$23,IF(AND(All!$V191="P3",All!$AE191="RSS"),Ruler!Q$24,IF(AND(All!$V191="P4",All!$AE191="RSS"),Ruler!Q$25,IF(AND(All!$V191="P5",All!$AE191="RSS"),Ruler!Q$26,IF(AND(All!$V191="P6",All!$AE191="RSS"),Ruler!Q$27,IF(AND(All!$V191="P7",All!$AE191="RSS"),Ruler!Q$28,IF(AND(All!$V191="P8",All!$AE191="RSS"),Ruler!Q$29,IF(AND(All!$V191="P9",All!$AE191="RSS"),Ruler!Q$30,0)))))))))))))))))))))))))))</f>
        <v>3</v>
      </c>
      <c r="BY191" s="325">
        <f>IF(AND(All!$V191="P1",All!$AE191="RDP"),Ruler!R$6,IF(AND(All!$V191="P2",All!$AE191="RDP"),Ruler!R$7,IF(AND(All!$V191="P3",All!$AE191="RDP"),Ruler!R$8,IF(AND(All!$V191="P4",All!$AE191="RDP"),Ruler!R$9,IF(AND(All!$V191="P5",All!$AE191="RDP"),Ruler!R$10,IF(AND(All!$V191="P6",All!$AE191="RDP"),Ruler!R$11,IF(AND(All!$V191="P7",All!$AE191="RDP"),Ruler!R$12,IF(AND(All!$V191="P8",All!$AE191="RDP"),Ruler!R$13,IF(AND(All!$V191="P9",All!$AE191="RDP"),Ruler!R$14,IF(AND(All!$V191="P1",All!$AE191="RMS"),Ruler!R$6,IF(AND(All!$V191="P2",All!$AE191="RMS"),Ruler!R$15,IF(AND(All!$V191="P3",All!$AE191="RMS"),Ruler!R$16,IF(AND(All!$V191="P4",All!$AE191="RMS"),Ruler!R$17,IF(AND(All!$V191="P5",All!$AE191="RMS"),Ruler!R$18,IF(AND(All!$V191="P6",All!$AE191="RMS"),Ruler!R$19,IF(AND(All!$V191="P7",All!$AE191="RMS"),Ruler!R$20,IF(AND(All!$V191="P8",All!$AE191="RMS"),Ruler!R$21,IF(AND(All!$V191="P9",All!$AE191="RMS"),Ruler!R$22,IF(AND(All!$V191="P1",All!$AE191="RSS"),Ruler!R$6,IF(AND(All!$V191="P2",All!$AE191="RSS"),Ruler!R$23,IF(AND(All!$V191="P3",All!$AE191="RSS"),Ruler!R$24,IF(AND(All!$V191="P4",All!$AE191="RSS"),Ruler!R$25,IF(AND(All!$V191="P5",All!$AE191="RSS"),Ruler!R$26,IF(AND(All!$V191="P6",All!$AE191="RSS"),Ruler!R$27,IF(AND(All!$V191="P7",All!$AE191="RSS"),Ruler!R$28,IF(AND(All!$V191="P8",All!$AE191="RSS"),Ruler!R$29,IF(AND(All!$V191="P9",All!$AE191="RSS"),Ruler!R$30,0)))))))))))))))))))))))))))</f>
        <v>2</v>
      </c>
      <c r="BZ191" s="325">
        <f>IF(AND(All!$V191="P1",All!$AE191="RDP"),Ruler!S$6,IF(AND(All!$V191="P2",All!$AE191="RDP"),Ruler!S$7,IF(AND(All!$V191="P3",All!$AE191="RDP"),Ruler!S$8,IF(AND(All!$V191="P4",All!$AE191="RDP"),Ruler!S$9,IF(AND(All!$V191="P5",All!$AE191="RDP"),Ruler!S$10,IF(AND(All!$V191="P6",All!$AE191="RDP"),Ruler!S$11,IF(AND(All!$V191="P7",All!$AE191="RDP"),Ruler!S$12,IF(AND(All!$V191="P8",All!$AE191="RDP"),Ruler!S$13,IF(AND(All!$V191="P9",All!$AE191="RDP"),Ruler!S$14,IF(AND(All!$V191="P1",All!$AE191="RMS"),Ruler!S$6,IF(AND(All!$V191="P2",All!$AE191="RMS"),Ruler!S$15,IF(AND(All!$V191="P3",All!$AE191="RMS"),Ruler!S$16,IF(AND(All!$V191="P4",All!$AE191="RMS"),Ruler!S$17,IF(AND(All!$V191="P5",All!$AE191="RMS"),Ruler!S$18,IF(AND(All!$V191="P6",All!$AE191="RMS"),Ruler!S$19,IF(AND(All!$V191="P7",All!$AE191="RMS"),Ruler!S$20,IF(AND(All!$V191="P8",All!$AE191="RMS"),Ruler!S$21,IF(AND(All!$V191="P9",All!$AE191="RMS"),Ruler!S$22,IF(AND(All!$V191="P1",All!$AE191="RSS"),Ruler!S$6,IF(AND(All!$V191="P2",All!$AE191="RSS"),Ruler!S$23,IF(AND(All!$V191="P3",All!$AE191="RSS"),Ruler!S$24,IF(AND(All!$V191="P4",All!$AE191="RSS"),Ruler!S$25,IF(AND(All!$V191="P5",All!$AE191="RSS"),Ruler!S$26,IF(AND(All!$V191="P6",All!$AE191="RSS"),Ruler!S$27,IF(AND(All!$V191="P7",All!$AE191="RSS"),Ruler!S$28,IF(AND(All!$V191="P8",All!$AE191="RSS"),Ruler!S$29,IF(AND(All!$V191="P9",All!$AE191="RSS"),Ruler!S$30,0)))))))))))))))))))))))))))</f>
        <v>2</v>
      </c>
      <c r="CA191" s="325">
        <f>IF(AND(All!$V191="P1",All!$AE191="RDP"),Ruler!T$6,IF(AND(All!$V191="P2",All!$AE191="RDP"),Ruler!T$7,IF(AND(All!$V191="P3",All!$AE191="RDP"),Ruler!T$8,IF(AND(All!$V191="P4",All!$AE191="RDP"),Ruler!T$9,IF(AND(All!$V191="P5",All!$AE191="RDP"),Ruler!T$10,IF(AND(All!$V191="P6",All!$AE191="RDP"),Ruler!T$11,IF(AND(All!$V191="P7",All!$AE191="RDP"),Ruler!T$12,IF(AND(All!$V191="P8",All!$AE191="RDP"),Ruler!T$13,IF(AND(All!$V191="P9",All!$AE191="RDP"),Ruler!T$14,IF(AND(All!$V191="P1",All!$AE191="RMS"),Ruler!T$6,IF(AND(All!$V191="P2",All!$AE191="RMS"),Ruler!T$15,IF(AND(All!$V191="P3",All!$AE191="RMS"),Ruler!T$16,IF(AND(All!$V191="P4",All!$AE191="RMS"),Ruler!T$17,IF(AND(All!$V191="P5",All!$AE191="RMS"),Ruler!T$18,IF(AND(All!$V191="P6",All!$AE191="RMS"),Ruler!T$19,IF(AND(All!$V191="P7",All!$AE191="RMS"),Ruler!T$20,IF(AND(All!$V191="P8",All!$AE191="RMS"),Ruler!T$21,IF(AND(All!$V191="P9",All!$AE191="RMS"),Ruler!T$22,IF(AND(All!$V191="P1",All!$AE191="RSS"),Ruler!T$6,IF(AND(All!$V191="P2",All!$AE191="RSS"),Ruler!T$23,IF(AND(All!$V191="P3",All!$AE191="RSS"),Ruler!T$24,IF(AND(All!$V191="P4",All!$AE191="RSS"),Ruler!T$25,IF(AND(All!$V191="P5",All!$AE191="RSS"),Ruler!T$26,IF(AND(All!$V191="P6",All!$AE191="RSS"),Ruler!T$27,IF(AND(All!$V191="P7",All!$AE191="RSS"),Ruler!T$28,IF(AND(All!$V191="P8",All!$AE191="RSS"),Ruler!T$29,IF(AND(All!$V191="P9",All!$AE191="RSS"),Ruler!T$30,0)))))))))))))))))))))))))))</f>
        <v>2</v>
      </c>
      <c r="CB191" s="325">
        <f>IF(AND(All!$V191="P1",All!$AE191="RDP"),Ruler!U$6,IF(AND(All!$V191="P2",All!$AE191="RDP"),Ruler!U$7,IF(AND(All!$V191="P3",All!$AE191="RDP"),Ruler!U$8,IF(AND(All!$V191="P4",All!$AE191="RDP"),Ruler!U$9,IF(AND(All!$V191="P5",All!$AE191="RDP"),Ruler!U$10,IF(AND(All!$V191="P6",All!$AE191="RDP"),Ruler!U$11,IF(AND(All!$V191="P7",All!$AE191="RDP"),Ruler!U$12,IF(AND(All!$V191="P8",All!$AE191="RDP"),Ruler!U$13,IF(AND(All!$V191="P9",All!$AE191="RDP"),Ruler!U$14,IF(AND(All!$V191="P1",All!$AE191="RMS"),Ruler!U$6,IF(AND(All!$V191="P2",All!$AE191="RMS"),Ruler!U$15,IF(AND(All!$V191="P3",All!$AE191="RMS"),Ruler!U$16,IF(AND(All!$V191="P4",All!$AE191="RMS"),Ruler!U$17,IF(AND(All!$V191="P5",All!$AE191="RMS"),Ruler!U$18,IF(AND(All!$V191="P6",All!$AE191="RMS"),Ruler!U$19,IF(AND(All!$V191="P7",All!$AE191="RMS"),Ruler!U$20,IF(AND(All!$V191="P8",All!$AE191="RMS"),Ruler!U$21,IF(AND(All!$V191="P9",All!$AE191="RMS"),Ruler!U$22,IF(AND(All!$V191="P1",All!$AE191="RSS"),Ruler!U$6,IF(AND(All!$V191="P2",All!$AE191="RSS"),Ruler!U$23,IF(AND(All!$V191="P3",All!$AE191="RSS"),Ruler!U$24,IF(AND(All!$V191="P4",All!$AE191="RSS"),Ruler!U$25,IF(AND(All!$V191="P5",All!$AE191="RSS"),Ruler!U$26,IF(AND(All!$V191="P6",All!$AE191="RSS"),Ruler!U$27,IF(AND(All!$V191="P7",All!$AE191="RSS"),Ruler!U$28,IF(AND(All!$V191="P8",All!$AE191="RSS"),Ruler!U$29,IF(AND(All!$V191="P9",All!$AE191="RSS"),Ruler!U$30,0)))))))))))))))))))))))))))</f>
        <v>2</v>
      </c>
      <c r="CC191" s="325">
        <f>IF(AND(All!$V191="P1",All!$AE191="RDP"),Ruler!V$6,IF(AND(All!$V191="P2",All!$AE191="RDP"),Ruler!V$7,IF(AND(All!$V191="P3",All!$AE191="RDP"),Ruler!V$8,IF(AND(All!$V191="P4",All!$AE191="RDP"),Ruler!V$9,IF(AND(All!$V191="P5",All!$AE191="RDP"),Ruler!V$10,IF(AND(All!$V191="P6",All!$AE191="RDP"),Ruler!V$11,IF(AND(All!$V191="P7",All!$AE191="RDP"),Ruler!V$12,IF(AND(All!$V191="P8",All!$AE191="RDP"),Ruler!V$13,IF(AND(All!$V191="P9",All!$AE191="RDP"),Ruler!V$14,IF(AND(All!$V191="P1",All!$AE191="RMS"),Ruler!V$6,IF(AND(All!$V191="P2",All!$AE191="RMS"),Ruler!V$15,IF(AND(All!$V191="P3",All!$AE191="RMS"),Ruler!V$16,IF(AND(All!$V191="P4",All!$AE191="RMS"),Ruler!V$17,IF(AND(All!$V191="P5",All!$AE191="RMS"),Ruler!V$18,IF(AND(All!$V191="P6",All!$AE191="RMS"),Ruler!V$19,IF(AND(All!$V191="P7",All!$AE191="RMS"),Ruler!V$20,IF(AND(All!$V191="P8",All!$AE191="RMS"),Ruler!V$21,IF(AND(All!$V191="P9",All!$AE191="RMS"),Ruler!V$22,IF(AND(All!$V191="P1",All!$AE191="RSS"),Ruler!V$6,IF(AND(All!$V191="P2",All!$AE191="RSS"),Ruler!V$23,IF(AND(All!$V191="P3",All!$AE191="RSS"),Ruler!V$24,IF(AND(All!$V191="P4",All!$AE191="RSS"),Ruler!V$25,IF(AND(All!$V191="P5",All!$AE191="RSS"),Ruler!V$26,IF(AND(All!$V191="P6",All!$AE191="RSS"),Ruler!V$27,IF(AND(All!$V191="P7",All!$AE191="RSS"),Ruler!V$28,IF(AND(All!$V191="P8",All!$AE191="RSS"),Ruler!V$29,IF(AND(All!$V191="P9",All!$AE191="RSS"),Ruler!V$30,0)))))))))))))))))))))))))))</f>
        <v>2</v>
      </c>
      <c r="CD191" s="325">
        <f>IF(AND(All!$V191="P1",All!$AE191="RDP"),Ruler!W$6,IF(AND(All!$V191="P2",All!$AE191="RDP"),Ruler!W$7,IF(AND(All!$V191="P3",All!$AE191="RDP"),Ruler!W$8,IF(AND(All!$V191="P4",All!$AE191="RDP"),Ruler!W$9,IF(AND(All!$V191="P5",All!$AE191="RDP"),Ruler!W$10,IF(AND(All!$V191="P6",All!$AE191="RDP"),Ruler!W$11,IF(AND(All!$V191="P7",All!$AE191="RDP"),Ruler!W$12,IF(AND(All!$V191="P8",All!$AE191="RDP"),Ruler!W$13,IF(AND(All!$V191="P9",All!$AE191="RDP"),Ruler!W$14,IF(AND(All!$V191="P1",All!$AE191="RMS"),Ruler!W$6,IF(AND(All!$V191="P2",All!$AE191="RMS"),Ruler!W$15,IF(AND(All!$V191="P3",All!$AE191="RMS"),Ruler!W$16,IF(AND(All!$V191="P4",All!$AE191="RMS"),Ruler!W$17,IF(AND(All!$V191="P5",All!$AE191="RMS"),Ruler!W$18,IF(AND(All!$V191="P6",All!$AE191="RMS"),Ruler!W$19,IF(AND(All!$V191="P7",All!$AE191="RMS"),Ruler!W$20,IF(AND(All!$V191="P8",All!$AE191="RMS"),Ruler!W$21,IF(AND(All!$V191="P9",All!$AE191="RMS"),Ruler!W$22,IF(AND(All!$V191="P1",All!$AE191="RSS"),Ruler!W$6,IF(AND(All!$V191="P2",All!$AE191="RSS"),Ruler!W$23,IF(AND(All!$V191="P3",All!$AE191="RSS"),Ruler!W$24,IF(AND(All!$V191="P4",All!$AE191="RSS"),Ruler!W$25,IF(AND(All!$V191="P5",All!$AE191="RSS"),Ruler!W$26,IF(AND(All!$V191="P6",All!$AE191="RSS"),Ruler!W$27,IF(AND(All!$V191="P7",All!$AE191="RSS"),Ruler!W$28,IF(AND(All!$V191="P8",All!$AE191="RSS"),Ruler!W$29,IF(AND(All!$V191="P9",All!$AE191="RSS"),Ruler!W$30,0)))))))))))))))))))))))))))</f>
        <v>2</v>
      </c>
      <c r="CE191" s="325">
        <f>IF(AND(All!$V191="P1",All!$AE191="RDP"),Ruler!X$6,IF(AND(All!$V191="P2",All!$AE191="RDP"),Ruler!X$7,IF(AND(All!$V191="P3",All!$AE191="RDP"),Ruler!X$8,IF(AND(All!$V191="P4",All!$AE191="RDP"),Ruler!X$9,IF(AND(All!$V191="P5",All!$AE191="RDP"),Ruler!X$10,IF(AND(All!$V191="P6",All!$AE191="RDP"),Ruler!X$11,IF(AND(All!$V191="P7",All!$AE191="RDP"),Ruler!X$12,IF(AND(All!$V191="P8",All!$AE191="RDP"),Ruler!X$13,IF(AND(All!$V191="P9",All!$AE191="RDP"),Ruler!X$14,IF(AND(All!$V191="P1",All!$AE191="RMS"),Ruler!X$6,IF(AND(All!$V191="P2",All!$AE191="RMS"),Ruler!X$15,IF(AND(All!$V191="P3",All!$AE191="RMS"),Ruler!X$16,IF(AND(All!$V191="P4",All!$AE191="RMS"),Ruler!X$17,IF(AND(All!$V191="P5",All!$AE191="RMS"),Ruler!X$18,IF(AND(All!$V191="P6",All!$AE191="RMS"),Ruler!X$19,IF(AND(All!$V191="P7",All!$AE191="RMS"),Ruler!X$20,IF(AND(All!$V191="P8",All!$AE191="RMS"),Ruler!X$21,IF(AND(All!$V191="P9",All!$AE191="RMS"),Ruler!X$22,IF(AND(All!$V191="P1",All!$AE191="RSS"),Ruler!X$6,IF(AND(All!$V191="P2",All!$AE191="RSS"),Ruler!X$23,IF(AND(All!$V191="P3",All!$AE191="RSS"),Ruler!X$24,IF(AND(All!$V191="P4",All!$AE191="RSS"),Ruler!X$25,IF(AND(All!$V191="P5",All!$AE191="RSS"),Ruler!X$26,IF(AND(All!$V191="P6",All!$AE191="RSS"),Ruler!X$27,IF(AND(All!$V191="P7",All!$AE191="RSS"),Ruler!X$28,IF(AND(All!$V191="P8",All!$AE191="RSS"),Ruler!X$29,IF(AND(All!$V191="P9",All!$AE191="RSS"),Ruler!X$30,0)))))))))))))))))))))))))))</f>
        <v>2</v>
      </c>
      <c r="CF191" s="325">
        <f>IF(AND(All!$V191="P1",All!$AE191="RDP"),Ruler!Y$6,IF(AND(All!$V191="P2",All!$AE191="RDP"),Ruler!Y$7,IF(AND(All!$V191="P3",All!$AE191="RDP"),Ruler!Y$8,IF(AND(All!$V191="P4",All!$AE191="RDP"),Ruler!Y$9,IF(AND(All!$V191="P5",All!$AE191="RDP"),Ruler!Y$10,IF(AND(All!$V191="P6",All!$AE191="RDP"),Ruler!Y$11,IF(AND(All!$V191="P7",All!$AE191="RDP"),Ruler!Y$12,IF(AND(All!$V191="P8",All!$AE191="RDP"),Ruler!Y$13,IF(AND(All!$V191="P9",All!$AE191="RDP"),Ruler!Y$14,IF(AND(All!$V191="P1",All!$AE191="RMS"),Ruler!Y$6,IF(AND(All!$V191="P2",All!$AE191="RMS"),Ruler!Y$15,IF(AND(All!$V191="P3",All!$AE191="RMS"),Ruler!Y$16,IF(AND(All!$V191="P4",All!$AE191="RMS"),Ruler!Y$17,IF(AND(All!$V191="P5",All!$AE191="RMS"),Ruler!Y$18,IF(AND(All!$V191="P6",All!$AE191="RMS"),Ruler!Y$19,IF(AND(All!$V191="P7",All!$AE191="RMS"),Ruler!Y$20,IF(AND(All!$V191="P8",All!$AE191="RMS"),Ruler!Y$21,IF(AND(All!$V191="P9",All!$AE191="RMS"),Ruler!Y$22,IF(AND(All!$V191="P1",All!$AE191="RSS"),Ruler!Y$6,IF(AND(All!$V191="P2",All!$AE191="RSS"),Ruler!Y$23,IF(AND(All!$V191="P3",All!$AE191="RSS"),Ruler!Y$24,IF(AND(All!$V191="P4",All!$AE191="RSS"),Ruler!Y$25,IF(AND(All!$V191="P5",All!$AE191="RSS"),Ruler!Y$26,IF(AND(All!$V191="P6",All!$AE191="RSS"),Ruler!Y$27,IF(AND(All!$V191="P7",All!$AE191="RSS"),Ruler!Y$28,IF(AND(All!$V191="P8",All!$AE191="RSS"),Ruler!Y$29,IF(AND(All!$V191="P9",All!$AE191="RSS"),Ruler!Y$30,0)))))))))))))))))))))))))))</f>
        <v>1</v>
      </c>
      <c r="CG191" s="325">
        <f>IF(AND(All!$V191="P1",All!$AE191="RDP"),Ruler!Z$6,IF(AND(All!$V191="P2",All!$AE191="RDP"),Ruler!Z$7,IF(AND(All!$V191="P3",All!$AE191="RDP"),Ruler!Z$8,IF(AND(All!$V191="P4",All!$AE191="RDP"),Ruler!Z$9,IF(AND(All!$V191="P5",All!$AE191="RDP"),Ruler!Z$10,IF(AND(All!$V191="P6",All!$AE191="RDP"),Ruler!Z$11,IF(AND(All!$V191="P7",All!$AE191="RDP"),Ruler!Z$12,IF(AND(All!$V191="P8",All!$AE191="RDP"),Ruler!Z$13,IF(AND(All!$V191="P9",All!$AE191="RDP"),Ruler!Z$14,IF(AND(All!$V191="P1",All!$AE191="RMS"),Ruler!Z$6,IF(AND(All!$V191="P2",All!$AE191="RMS"),Ruler!Z$15,IF(AND(All!$V191="P3",All!$AE191="RMS"),Ruler!Z$16,IF(AND(All!$V191="P4",All!$AE191="RMS"),Ruler!Z$17,IF(AND(All!$V191="P5",All!$AE191="RMS"),Ruler!Z$18,IF(AND(All!$V191="P6",All!$AE191="RMS"),Ruler!Z$19,IF(AND(All!$V191="P7",All!$AE191="RMS"),Ruler!Z$20,IF(AND(All!$V191="P8",All!$AE191="RMS"),Ruler!Z$21,IF(AND(All!$V191="P9",All!$AE191="RMS"),Ruler!Z$22,IF(AND(All!$V191="P1",All!$AE191="RSS"),Ruler!Z$6,IF(AND(All!$V191="P2",All!$AE191="RSS"),Ruler!Z$23,IF(AND(All!$V191="P3",All!$AE191="RSS"),Ruler!Z$24,IF(AND(All!$V191="P4",All!$AE191="RSS"),Ruler!Z$25,IF(AND(All!$V191="P5",All!$AE191="RSS"),Ruler!Z$26,IF(AND(All!$V191="P6",All!$AE191="RSS"),Ruler!Z$27,IF(AND(All!$V191="P7",All!$AE191="RSS"),Ruler!Z$28,IF(AND(All!$V191="P8",All!$AE191="RSS"),Ruler!Z$29,IF(AND(All!$V191="P9",All!$AE191="RSS"),Ruler!Z$30,0)))))))))))))))))))))))))))</f>
        <v>2</v>
      </c>
      <c r="CH191" s="325">
        <f>IF(AND(All!$V191="P1",All!$AE191="RDP"),Ruler!AA$6,IF(AND(All!$V191="P2",All!$AE191="RDP"),Ruler!AA$7,IF(AND(All!$V191="P3",All!$AE191="RDP"),Ruler!AA$8,IF(AND(All!$V191="P4",All!$AE191="RDP"),Ruler!AA$9,IF(AND(All!$V191="P5",All!$AE191="RDP"),Ruler!AA$10,IF(AND(All!$V191="P6",All!$AE191="RDP"),Ruler!AA$11,IF(AND(All!$V191="P7",All!$AE191="RDP"),Ruler!AA$12,IF(AND(All!$V191="P8",All!$AE191="RDP"),Ruler!AA$13,IF(AND(All!$V191="P9",All!$AE191="RDP"),Ruler!AA$14,IF(AND(All!$V191="P1",All!$AE191="RMS"),Ruler!AA$6,IF(AND(All!$V191="P2",All!$AE191="RMS"),Ruler!AA$15,IF(AND(All!$V191="P3",All!$AE191="RMS"),Ruler!AA$16,IF(AND(All!$V191="P4",All!$AE191="RMS"),Ruler!AA$17,IF(AND(All!$V191="P5",All!$AE191="RMS"),Ruler!AA$18,IF(AND(All!$V191="P6",All!$AE191="RMS"),Ruler!AA$19,IF(AND(All!$V191="P7",All!$AE191="RMS"),Ruler!AA$20,IF(AND(All!$V191="P8",All!$AE191="RMS"),Ruler!AA$21,IF(AND(All!$V191="P9",All!$AE191="RMS"),Ruler!AA$22,IF(AND(All!$V191="P1",All!$AE191="RSS"),Ruler!AA$6,IF(AND(All!$V191="P2",All!$AE191="RSS"),Ruler!AA$23,IF(AND(All!$V191="P3",All!$AE191="RSS"),Ruler!AA$24,IF(AND(All!$V191="P4",All!$AE191="RSS"),Ruler!AA$25,IF(AND(All!$V191="P5",All!$AE191="RSS"),Ruler!AA$26,IF(AND(All!$V191="P6",All!$AE191="RSS"),Ruler!AA$27,IF(AND(All!$V191="P7",All!$AE191="RSS"),Ruler!AA$28,IF(AND(All!$V191="P8",All!$AE191="RSS"),Ruler!AA$29,IF(AND(All!$V191="P9",All!$AE191="RSS"),Ruler!AA$30,0)))))))))))))))))))))))))))</f>
        <v>1</v>
      </c>
      <c r="CI191" s="325">
        <f>IF(AND(All!$V191="P1",All!$AE191="RDP"),Ruler!AB$6,IF(AND(All!$V191="P2",All!$AE191="RDP"),Ruler!AB$7,IF(AND(All!$V191="P3",All!$AE191="RDP"),Ruler!AB$8,IF(AND(All!$V191="P4",All!$AE191="RDP"),Ruler!AB$9,IF(AND(All!$V191="P5",All!$AE191="RDP"),Ruler!AB$10,IF(AND(All!$V191="P6",All!$AE191="RDP"),Ruler!AB$11,IF(AND(All!$V191="P7",All!$AE191="RDP"),Ruler!AB$12,IF(AND(All!$V191="P8",All!$AE191="RDP"),Ruler!AB$13,IF(AND(All!$V191="P9",All!$AE191="RDP"),Ruler!AB$14,IF(AND(All!$V191="P1",All!$AE191="RMS"),Ruler!AB$6,IF(AND(All!$V191="P2",All!$AE191="RMS"),Ruler!AB$15,IF(AND(All!$V191="P3",All!$AE191="RMS"),Ruler!AB$16,IF(AND(All!$V191="P4",All!$AE191="RMS"),Ruler!AB$17,IF(AND(All!$V191="P5",All!$AE191="RMS"),Ruler!AB$18,IF(AND(All!$V191="P6",All!$AE191="RMS"),Ruler!AB$19,IF(AND(All!$V191="P7",All!$AE191="RMS"),Ruler!AB$20,IF(AND(All!$V191="P8",All!$AE191="RMS"),Ruler!AB$21,IF(AND(All!$V191="P9",All!$AE191="RMS"),Ruler!AB$22,IF(AND(All!$V191="P1",All!$AE191="RSS"),Ruler!AB$6,IF(AND(All!$V191="P2",All!$AE191="RSS"),Ruler!AB$23,IF(AND(All!$V191="P3",All!$AE191="RSS"),Ruler!AB$24,IF(AND(All!$V191="P4",All!$AE191="RSS"),Ruler!AB$25,IF(AND(All!$V191="P5",All!$AE191="RSS"),Ruler!AB$26,IF(AND(All!$V191="P6",All!$AE191="RSS"),Ruler!AB$27,IF(AND(All!$V191="P7",All!$AE191="RSS"),Ruler!AB$28,IF(AND(All!$V191="P8",All!$AE191="RSS"),Ruler!AB$29,IF(AND(All!$V191="P9",All!$AE191="RSS"),Ruler!AB$30,0)))))))))))))))))))))))))))</f>
        <v>1</v>
      </c>
      <c r="CJ191" s="377">
        <f>Table9[[#This Row],[R-B1]]-Table9[[#This Row],[B1]]</f>
        <v>1</v>
      </c>
      <c r="CK191" s="378">
        <f>Table9[[#This Row],[R-B2]]-Table9[[#This Row],[B2]]</f>
        <v>1</v>
      </c>
      <c r="CL191" s="378">
        <f>Table9[[#This Row],[R-B3]]-Table9[[#This Row],[B3]]</f>
        <v>0</v>
      </c>
      <c r="CM191" s="378">
        <f>Table9[[#This Row],[R-B4]]-Table9[[#This Row],[B4]]</f>
        <v>2</v>
      </c>
      <c r="CN191" s="378">
        <f>Table9[[#This Row],[R-B5]]-Table9[[#This Row],[B5]]</f>
        <v>1</v>
      </c>
      <c r="CO191" s="378">
        <f>Table9[[#This Row],[R-B6]]-Table9[[#This Row],[B6]]</f>
        <v>1</v>
      </c>
      <c r="CP191" s="378">
        <f>Table9[[#This Row],[R-B7]]-Table9[[#This Row],[B7]]</f>
        <v>1</v>
      </c>
      <c r="CQ191" s="378">
        <f>Table9[[#This Row],[R-B8]]-Table9[[#This Row],[B8]]</f>
        <v>0</v>
      </c>
      <c r="CR191" s="378">
        <f>Table9[[#This Row],[R-B9]]-Table9[[#This Row],[B9]]</f>
        <v>2</v>
      </c>
      <c r="CS191" s="378">
        <f>Table9[[#This Row],[R-B10]]-Table9[[#This Row],[B10]]</f>
        <v>0</v>
      </c>
      <c r="CT191" s="378">
        <f>Table9[[#This Row],[R-B11]]-Table9[[#This Row],[B11]]</f>
        <v>1</v>
      </c>
      <c r="CU191" s="378">
        <f>Table9[[#This Row],[R-B12]]-Table9[[#This Row],[B12]]</f>
        <v>0</v>
      </c>
      <c r="CV191" s="378">
        <f>Table9[[#This Row],[R-K1]]-Table9[[#This Row],[K1]]</f>
        <v>1</v>
      </c>
      <c r="CW191" s="378">
        <f>Table9[[#This Row],[R-K2]]-Table9[[#This Row],[K2]]</f>
        <v>1</v>
      </c>
      <c r="CX191" s="378">
        <f>Table9[[#This Row],[R-K3]]-Table9[[#This Row],[K3]]</f>
        <v>0</v>
      </c>
      <c r="CY191" s="378">
        <f>Table9[[#This Row],[R-K4]]-Table9[[#This Row],[K4]]</f>
        <v>1</v>
      </c>
      <c r="CZ191" s="378">
        <f>Table9[[#This Row],[R-K5]]-Table9[[#This Row],[K5]]</f>
        <v>2</v>
      </c>
      <c r="DA191" s="378">
        <f>Table9[[#This Row],[R-P1]]-Table9[[#This Row],[P1]]</f>
        <v>1</v>
      </c>
      <c r="DB191" s="378">
        <f>Table9[[#This Row],[R-P2]]-Table9[[#This Row],[P2]]</f>
        <v>1</v>
      </c>
      <c r="DC191" s="378">
        <f>Table9[[#This Row],[R-P3]]-Table9[[#This Row],[P3]]</f>
        <v>1</v>
      </c>
      <c r="DD191" s="378">
        <f>Table9[[#This Row],[R-P4]]-Table9[[#This Row],[P4]]</f>
        <v>1</v>
      </c>
      <c r="DE191" s="378">
        <f>Table9[[#This Row],[R-P5]]-Table9[[#This Row],[P5]]</f>
        <v>1</v>
      </c>
      <c r="DF191" s="378">
        <f>Table9[[#This Row],[R-E1]]-Table9[[#This Row],[E1]]</f>
        <v>1</v>
      </c>
      <c r="DG191" s="379">
        <f>Table9[[#This Row],[R-E2]]-Table9[[#This Row],[E2]]</f>
        <v>1</v>
      </c>
      <c r="DH191" s="323">
        <f>COUNTIF(Table9[[#This Row],[G-B1]:[G-B12]],"&lt;=0")/12*100</f>
        <v>33.333333333333329</v>
      </c>
      <c r="DI191" s="43">
        <f>COUNTIF(Table9[[#This Row],[G-K1]:[G-K5]],"&lt;=0")/5*100</f>
        <v>20</v>
      </c>
      <c r="DJ191" s="43">
        <f>COUNTIF(Table9[[#This Row],[G-P1]:[G-P5]],"&lt;=0")/5*100</f>
        <v>0</v>
      </c>
      <c r="DK191" s="43">
        <f>COUNTIF(Table9[[#This Row],[G-E1]:[G-E2]],"&lt;=0")/2*100</f>
        <v>0</v>
      </c>
      <c r="DL191" s="450">
        <f>IF(AE191="RDP",(COUNTIF(Table9[[#This Row],[G-B3]],"&lt;=0")+COUNTIF(Table9[[#This Row],[G-B4]],"&lt;=0")+COUNTIF(Table9[[#This Row],[G-B7]],"&lt;=0")+COUNTIF(Table9[[#This Row],[G-B11]],"&lt;=0")+COUNTIF(Table9[[#This Row],[G-K2]],"&lt;=0"))/5*100,IF(AE191="RMS",(COUNTIF(Table9[[#This Row],[G-B4]],"&lt;=0")+COUNTIF(Table9[[#This Row],[G-B5]],"&lt;=0")+COUNTIF(Table9[[#This Row],[G-B10]],"&lt;=0")+COUNTIF(Table9[[#This Row],[G-B12]],"&lt;=0")+COUNTIF(Table9[[#This Row],[G-K2]],"&lt;=0"))/5*100,IF(AE191="RSS",(COUNTIF(Table9[[#This Row],[G-B1]],"&lt;=0")+COUNTIF(Table9[[#This Row],[G-B2]],"&lt;=0")+COUNTIF(Table9[[#This Row],[G-B6]],"&lt;=0")+COUNTIF(Table9[[#This Row],[G-B11]],"&lt;=0")+COUNTIF(Table9[[#This Row],[G-B12]],"&lt;=0"))/5*100,0)))</f>
        <v>20</v>
      </c>
      <c r="DR191" s="332"/>
      <c r="DW191" s="332"/>
      <c r="DX191" s="42"/>
      <c r="DY191" s="42"/>
      <c r="DZ191" s="42"/>
      <c r="EA191" s="333"/>
      <c r="EB191" s="339"/>
      <c r="EC191" s="339"/>
      <c r="ED191" s="339"/>
      <c r="EE191" s="339"/>
    </row>
    <row r="192" spans="2:135" ht="88.5" hidden="1" customHeight="1" thickBot="1" x14ac:dyDescent="0.3">
      <c r="B192" s="282">
        <v>198</v>
      </c>
      <c r="C192" s="42" t="s">
        <v>134</v>
      </c>
      <c r="D192" s="45">
        <v>46183</v>
      </c>
      <c r="E192" s="44" t="s">
        <v>1555</v>
      </c>
      <c r="F192" s="43">
        <v>1055421</v>
      </c>
      <c r="G192" s="357">
        <f t="shared" ca="1" si="12"/>
        <v>33.075704842085244</v>
      </c>
      <c r="H192" s="283">
        <v>34243</v>
      </c>
      <c r="I192" s="43" t="s">
        <v>136</v>
      </c>
      <c r="J192" s="43" t="s">
        <v>137</v>
      </c>
      <c r="K192" s="43" t="s">
        <v>241</v>
      </c>
      <c r="L192" s="43" t="s">
        <v>618</v>
      </c>
      <c r="M192" s="42" t="s">
        <v>349</v>
      </c>
      <c r="N192" s="43"/>
      <c r="O192" s="43" t="s">
        <v>159</v>
      </c>
      <c r="P192" s="44" t="s">
        <v>1556</v>
      </c>
      <c r="Q192" s="43" t="s">
        <v>144</v>
      </c>
      <c r="R192" s="43" t="s">
        <v>185</v>
      </c>
      <c r="S192" s="45">
        <v>42738</v>
      </c>
      <c r="T192" s="286">
        <f ca="1">YEARFRAC(S192,$T$1)</f>
        <v>9.7972222222222225</v>
      </c>
      <c r="U192" s="46">
        <f ca="1">Table9[[#This Row],[Years in PET]]</f>
        <v>9.7972222222222225</v>
      </c>
      <c r="V192" s="43" t="s">
        <v>58</v>
      </c>
      <c r="W192" s="46"/>
      <c r="X192" s="46">
        <f ca="1">($T$1-Table9[[#This Row],[Date of Appointment to Current Grade]])/365</f>
        <v>0.64008840372907927</v>
      </c>
      <c r="Y192" s="45">
        <v>46082</v>
      </c>
      <c r="Z192" s="43" t="s">
        <v>674</v>
      </c>
      <c r="AA192" s="45">
        <v>45383</v>
      </c>
      <c r="AB192" s="46">
        <f ca="1">($T$1-Table9[[#This Row],[Date in Position]])/365</f>
        <v>2.555156896879764</v>
      </c>
      <c r="AC192" s="43" t="s">
        <v>146</v>
      </c>
      <c r="AD192" s="43"/>
      <c r="AE192" s="43" t="s">
        <v>139</v>
      </c>
      <c r="AF192" s="43" t="s">
        <v>163</v>
      </c>
      <c r="AG192" s="47" t="s">
        <v>1557</v>
      </c>
      <c r="AH192" s="47" t="s">
        <v>1558</v>
      </c>
      <c r="AI192" s="47" t="s">
        <v>1559</v>
      </c>
      <c r="AJ192" s="42" t="s">
        <v>1560</v>
      </c>
      <c r="AK192" s="48" t="s">
        <v>1561</v>
      </c>
      <c r="AL192" s="42" t="s">
        <v>153</v>
      </c>
      <c r="AM192" s="48" t="s">
        <v>1562</v>
      </c>
      <c r="AN192" s="323">
        <v>2</v>
      </c>
      <c r="AO192" s="43">
        <v>1</v>
      </c>
      <c r="AP192" s="43">
        <v>1</v>
      </c>
      <c r="AQ192" s="43">
        <v>2</v>
      </c>
      <c r="AR192" s="43">
        <v>2</v>
      </c>
      <c r="AS192" s="43">
        <v>2</v>
      </c>
      <c r="AT192" s="43">
        <v>2</v>
      </c>
      <c r="AU192" s="43">
        <v>2</v>
      </c>
      <c r="AV192" s="43">
        <v>1</v>
      </c>
      <c r="AW192" s="43">
        <v>2</v>
      </c>
      <c r="AX192" s="43">
        <v>2</v>
      </c>
      <c r="AY192" s="43">
        <v>2</v>
      </c>
      <c r="AZ192" s="43">
        <v>2</v>
      </c>
      <c r="BA192" s="43">
        <v>2</v>
      </c>
      <c r="BB192" s="43">
        <v>0</v>
      </c>
      <c r="BC192" s="43">
        <v>1</v>
      </c>
      <c r="BD192" s="43">
        <v>0</v>
      </c>
      <c r="BE192" s="43">
        <v>1</v>
      </c>
      <c r="BF192" s="43">
        <v>1</v>
      </c>
      <c r="BG192" s="43">
        <v>1</v>
      </c>
      <c r="BH192" s="43">
        <v>1</v>
      </c>
      <c r="BI192" s="43">
        <v>0</v>
      </c>
      <c r="BJ192" s="43">
        <v>0</v>
      </c>
      <c r="BK192" s="328">
        <v>0</v>
      </c>
      <c r="BL192" s="325">
        <f>IF(AND(All!$V192="P1",All!$AE192="RDP"),Ruler!E$6,IF(AND(All!$V192="P2",All!$AE192="RDP"),Ruler!E$7,IF(AND(All!$V192="P3",All!$AE192="RDP"),Ruler!E$8,IF(AND(All!$V192="P4",All!$AE192="RDP"),Ruler!E$9,IF(AND(All!$V192="P5",All!$AE192="RDP"),Ruler!E$10,IF(AND(All!$V192="P6",All!$AE192="RDP"),Ruler!E$11,IF(AND(All!$V192="P7",All!$AE192="RDP"),Ruler!E$12,IF(AND(All!$V192="P8",All!$AE192="RDP"),Ruler!E$13,IF(AND(All!$V192="P9",All!$AE192="RDP"),Ruler!E$14,IF(AND(All!$V192="P1",All!$AE192="RMS"),Ruler!E$6,IF(AND(All!$V192="P2",All!$AE192="RMS"),Ruler!E$15,IF(AND(All!$V192="P3",All!$AE192="RMS"),Ruler!E$16,IF(AND(All!$V192="P4",All!$AE192="RMS"),Ruler!E$17,IF(AND(All!$V192="P5",All!$AE192="RMS"),Ruler!E$18,IF(AND(All!$V192="P6",All!$AE192="RMS"),Ruler!E$19,IF(AND(All!$V192="P7",All!$AE192="RMS"),Ruler!E$20,IF(AND(All!$V192="P8",All!$AE192="RMS"),Ruler!E$21,IF(AND(All!$V192="P9",All!$AE192="RMS"),Ruler!E$22,IF(AND(All!$V192="P1",All!$AE192="RSS"),Ruler!E$6,IF(AND(All!$V192="P2",All!$AE192="RSS"),Ruler!E$23,IF(AND(All!$V192="P3",All!$AE192="RSS"),Ruler!E$24,IF(AND(All!$V192="P4",All!$AE192="RSS"),Ruler!E$25,IF(AND(All!$V192="P5",All!$AE192="RSS"),Ruler!E$26,IF(AND(All!$V192="P6",All!$AE192="RSS"),Ruler!E$27,IF(AND(All!$V192="P7",All!$AE192="RSS"),Ruler!E$28,IF(AND(All!$V192="P8",All!$AE192="RSS"),Ruler!E$29,IF(AND(All!$V192="P9",All!$AE192="RSS"),Ruler!E$30,0)))))))))))))))))))))))))))</f>
        <v>3</v>
      </c>
      <c r="BM192" s="325">
        <f>IF(AND(All!$V192="P1",All!$AE192="RDP"),Ruler!F$6,IF(AND(All!$V192="P2",All!$AE192="RDP"),Ruler!F$7,IF(AND(All!$V192="P3",All!$AE192="RDP"),Ruler!F$8,IF(AND(All!$V192="P4",All!$AE192="RDP"),Ruler!F$9,IF(AND(All!$V192="P5",All!$AE192="RDP"),Ruler!F$10,IF(AND(All!$V192="P6",All!$AE192="RDP"),Ruler!F$11,IF(AND(All!$V192="P7",All!$AE192="RDP"),Ruler!F$12,IF(AND(All!$V192="P8",All!$AE192="RDP"),Ruler!F$13,IF(AND(All!$V192="P9",All!$AE192="RDP"),Ruler!F$14,IF(AND(All!$V192="P1",All!$AE192="RMS"),Ruler!F$6,IF(AND(All!$V192="P2",All!$AE192="RMS"),Ruler!F$15,IF(AND(All!$V192="P3",All!$AE192="RMS"),Ruler!F$16,IF(AND(All!$V192="P4",All!$AE192="RMS"),Ruler!F$17,IF(AND(All!$V192="P5",All!$AE192="RMS"),Ruler!F$18,IF(AND(All!$V192="P6",All!$AE192="RMS"),Ruler!F$19,IF(AND(All!$V192="P7",All!$AE192="RMS"),Ruler!F$20,IF(AND(All!$V192="P8",All!$AE192="RMS"),Ruler!F$21,IF(AND(All!$V192="P9",All!$AE192="RMS"),Ruler!F$22,IF(AND(All!$V192="P1",All!$AE192="RSS"),Ruler!F$6,IF(AND(All!$V192="P2",All!$AE192="RSS"),Ruler!F$23,IF(AND(All!$V192="P3",All!$AE192="RSS"),Ruler!F$24,IF(AND(All!$V192="P4",All!$AE192="RSS"),Ruler!F$25,IF(AND(All!$V192="P5",All!$AE192="RSS"),Ruler!F$26,IF(AND(All!$V192="P6",All!$AE192="RSS"),Ruler!F$27,IF(AND(All!$V192="P7",All!$AE192="RSS"),Ruler!F$28,IF(AND(All!$V192="P8",All!$AE192="RSS"),Ruler!F$29,IF(AND(All!$V192="P9",All!$AE192="RSS"),Ruler!F$30,0)))))))))))))))))))))))))))</f>
        <v>3</v>
      </c>
      <c r="BN192" s="325">
        <f>IF(AND(All!$V192="P1",All!$AE192="RDP"),Ruler!G$6,IF(AND(All!$V192="P2",All!$AE192="RDP"),Ruler!G$7,IF(AND(All!$V192="P3",All!$AE192="RDP"),Ruler!G$8,IF(AND(All!$V192="P4",All!$AE192="RDP"),Ruler!G$9,IF(AND(All!$V192="P5",All!$AE192="RDP"),Ruler!G$10,IF(AND(All!$V192="P6",All!$AE192="RDP"),Ruler!G$11,IF(AND(All!$V192="P7",All!$AE192="RDP"),Ruler!G$12,IF(AND(All!$V192="P8",All!$AE192="RDP"),Ruler!G$13,IF(AND(All!$V192="P9",All!$AE192="RDP"),Ruler!G$14,IF(AND(All!$V192="P1",All!$AE192="RMS"),Ruler!G$6,IF(AND(All!$V192="P2",All!$AE192="RMS"),Ruler!G$15,IF(AND(All!$V192="P3",All!$AE192="RMS"),Ruler!G$16,IF(AND(All!$V192="P4",All!$AE192="RMS"),Ruler!G$17,IF(AND(All!$V192="P5",All!$AE192="RMS"),Ruler!G$18,IF(AND(All!$V192="P6",All!$AE192="RMS"),Ruler!G$19,IF(AND(All!$V192="P7",All!$AE192="RMS"),Ruler!G$20,IF(AND(All!$V192="P8",All!$AE192="RMS"),Ruler!G$21,IF(AND(All!$V192="P9",All!$AE192="RMS"),Ruler!G$22,IF(AND(All!$V192="P1",All!$AE192="RSS"),Ruler!G$6,IF(AND(All!$V192="P2",All!$AE192="RSS"),Ruler!G$23,IF(AND(All!$V192="P3",All!$AE192="RSS"),Ruler!G$24,IF(AND(All!$V192="P4",All!$AE192="RSS"),Ruler!G$25,IF(AND(All!$V192="P5",All!$AE192="RSS"),Ruler!G$26,IF(AND(All!$V192="P6",All!$AE192="RSS"),Ruler!G$27,IF(AND(All!$V192="P7",All!$AE192="RSS"),Ruler!G$28,IF(AND(All!$V192="P8",All!$AE192="RSS"),Ruler!G$29,IF(AND(All!$V192="P9",All!$AE192="RSS"),Ruler!G$30,0)))))))))))))))))))))))))))</f>
        <v>2</v>
      </c>
      <c r="BO192" s="325">
        <f>IF(AND(All!$V192="P1",All!$AE192="RDP"),Ruler!H$6,IF(AND(All!$V192="P2",All!$AE192="RDP"),Ruler!H$7,IF(AND(All!$V192="P3",All!$AE192="RDP"),Ruler!H$8,IF(AND(All!$V192="P4",All!$AE192="RDP"),Ruler!H$9,IF(AND(All!$V192="P5",All!$AE192="RDP"),Ruler!H$10,IF(AND(All!$V192="P6",All!$AE192="RDP"),Ruler!H$11,IF(AND(All!$V192="P7",All!$AE192="RDP"),Ruler!H$12,IF(AND(All!$V192="P8",All!$AE192="RDP"),Ruler!H$13,IF(AND(All!$V192="P9",All!$AE192="RDP"),Ruler!H$14,IF(AND(All!$V192="P1",All!$AE192="RMS"),Ruler!H$6,IF(AND(All!$V192="P2",All!$AE192="RMS"),Ruler!H$15,IF(AND(All!$V192="P3",All!$AE192="RMS"),Ruler!H$16,IF(AND(All!$V192="P4",All!$AE192="RMS"),Ruler!H$17,IF(AND(All!$V192="P5",All!$AE192="RMS"),Ruler!H$18,IF(AND(All!$V192="P6",All!$AE192="RMS"),Ruler!H$19,IF(AND(All!$V192="P7",All!$AE192="RMS"),Ruler!H$20,IF(AND(All!$V192="P8",All!$AE192="RMS"),Ruler!H$21,IF(AND(All!$V192="P9",All!$AE192="RMS"),Ruler!H$22,IF(AND(All!$V192="P1",All!$AE192="RSS"),Ruler!H$6,IF(AND(All!$V192="P2",All!$AE192="RSS"),Ruler!H$23,IF(AND(All!$V192="P3",All!$AE192="RSS"),Ruler!H$24,IF(AND(All!$V192="P4",All!$AE192="RSS"),Ruler!H$25,IF(AND(All!$V192="P5",All!$AE192="RSS"),Ruler!H$26,IF(AND(All!$V192="P6",All!$AE192="RSS"),Ruler!H$27,IF(AND(All!$V192="P7",All!$AE192="RSS"),Ruler!H$28,IF(AND(All!$V192="P8",All!$AE192="RSS"),Ruler!H$29,IF(AND(All!$V192="P9",All!$AE192="RSS"),Ruler!H$30,0)))))))))))))))))))))))))))</f>
        <v>3</v>
      </c>
      <c r="BP192" s="325">
        <f>IF(AND(All!$V192="P1",All!$AE192="RDP"),Ruler!I$6,IF(AND(All!$V192="P2",All!$AE192="RDP"),Ruler!I$7,IF(AND(All!$V192="P3",All!$AE192="RDP"),Ruler!I$8,IF(AND(All!$V192="P4",All!$AE192="RDP"),Ruler!I$9,IF(AND(All!$V192="P5",All!$AE192="RDP"),Ruler!I$10,IF(AND(All!$V192="P6",All!$AE192="RDP"),Ruler!I$11,IF(AND(All!$V192="P7",All!$AE192="RDP"),Ruler!I$12,IF(AND(All!$V192="P8",All!$AE192="RDP"),Ruler!I$13,IF(AND(All!$V192="P9",All!$AE192="RDP"),Ruler!I$14,IF(AND(All!$V192="P1",All!$AE192="RMS"),Ruler!I$6,IF(AND(All!$V192="P2",All!$AE192="RMS"),Ruler!I$15,IF(AND(All!$V192="P3",All!$AE192="RMS"),Ruler!I$16,IF(AND(All!$V192="P4",All!$AE192="RMS"),Ruler!I$17,IF(AND(All!$V192="P5",All!$AE192="RMS"),Ruler!I$18,IF(AND(All!$V192="P6",All!$AE192="RMS"),Ruler!I$19,IF(AND(All!$V192="P7",All!$AE192="RMS"),Ruler!I$20,IF(AND(All!$V192="P8",All!$AE192="RMS"),Ruler!I$21,IF(AND(All!$V192="P9",All!$AE192="RMS"),Ruler!I$22,IF(AND(All!$V192="P1",All!$AE192="RSS"),Ruler!I$6,IF(AND(All!$V192="P2",All!$AE192="RSS"),Ruler!I$23,IF(AND(All!$V192="P3",All!$AE192="RSS"),Ruler!I$24,IF(AND(All!$V192="P4",All!$AE192="RSS"),Ruler!I$25,IF(AND(All!$V192="P5",All!$AE192="RSS"),Ruler!I$26,IF(AND(All!$V192="P6",All!$AE192="RSS"),Ruler!I$27,IF(AND(All!$V192="P7",All!$AE192="RSS"),Ruler!I$28,IF(AND(All!$V192="P8",All!$AE192="RSS"),Ruler!I$29,IF(AND(All!$V192="P9",All!$AE192="RSS"),Ruler!I$30,0)))))))))))))))))))))))))))</f>
        <v>3</v>
      </c>
      <c r="BQ192" s="325">
        <f>IF(AND(All!$V192="P1",All!$AE192="RDP"),Ruler!J$6,IF(AND(All!$V192="P2",All!$AE192="RDP"),Ruler!J$7,IF(AND(All!$V192="P3",All!$AE192="RDP"),Ruler!J$8,IF(AND(All!$V192="P4",All!$AE192="RDP"),Ruler!J$9,IF(AND(All!$V192="P5",All!$AE192="RDP"),Ruler!J$10,IF(AND(All!$V192="P6",All!$AE192="RDP"),Ruler!J$11,IF(AND(All!$V192="P7",All!$AE192="RDP"),Ruler!J$12,IF(AND(All!$V192="P8",All!$AE192="RDP"),Ruler!J$13,IF(AND(All!$V192="P9",All!$AE192="RDP"),Ruler!J$14,IF(AND(All!$V192="P1",All!$AE192="RMS"),Ruler!J$6,IF(AND(All!$V192="P2",All!$AE192="RMS"),Ruler!J$15,IF(AND(All!$V192="P3",All!$AE192="RMS"),Ruler!J$16,IF(AND(All!$V192="P4",All!$AE192="RMS"),Ruler!J$17,IF(AND(All!$V192="P5",All!$AE192="RMS"),Ruler!J$18,IF(AND(All!$V192="P6",All!$AE192="RMS"),Ruler!J$19,IF(AND(All!$V192="P7",All!$AE192="RMS"),Ruler!J$20,IF(AND(All!$V192="P8",All!$AE192="RMS"),Ruler!J$21,IF(AND(All!$V192="P9",All!$AE192="RMS"),Ruler!J$22,IF(AND(All!$V192="P1",All!$AE192="RSS"),Ruler!J$6,IF(AND(All!$V192="P2",All!$AE192="RSS"),Ruler!J$23,IF(AND(All!$V192="P3",All!$AE192="RSS"),Ruler!J$24,IF(AND(All!$V192="P4",All!$AE192="RSS"),Ruler!J$25,IF(AND(All!$V192="P5",All!$AE192="RSS"),Ruler!J$26,IF(AND(All!$V192="P6",All!$AE192="RSS"),Ruler!J$27,IF(AND(All!$V192="P7",All!$AE192="RSS"),Ruler!J$28,IF(AND(All!$V192="P8",All!$AE192="RSS"),Ruler!J$29,IF(AND(All!$V192="P9",All!$AE192="RSS"),Ruler!J$30,0)))))))))))))))))))))))))))</f>
        <v>2</v>
      </c>
      <c r="BR192" s="325">
        <f>IF(AND(All!$V192="P1",All!$AE192="RDP"),Ruler!K$6,IF(AND(All!$V192="P2",All!$AE192="RDP"),Ruler!K$7,IF(AND(All!$V192="P3",All!$AE192="RDP"),Ruler!K$8,IF(AND(All!$V192="P4",All!$AE192="RDP"),Ruler!K$9,IF(AND(All!$V192="P5",All!$AE192="RDP"),Ruler!K$10,IF(AND(All!$V192="P6",All!$AE192="RDP"),Ruler!K$11,IF(AND(All!$V192="P7",All!$AE192="RDP"),Ruler!K$12,IF(AND(All!$V192="P8",All!$AE192="RDP"),Ruler!K$13,IF(AND(All!$V192="P9",All!$AE192="RDP"),Ruler!K$14,IF(AND(All!$V192="P1",All!$AE192="RMS"),Ruler!K$6,IF(AND(All!$V192="P2",All!$AE192="RMS"),Ruler!K$15,IF(AND(All!$V192="P3",All!$AE192="RMS"),Ruler!K$16,IF(AND(All!$V192="P4",All!$AE192="RMS"),Ruler!K$17,IF(AND(All!$V192="P5",All!$AE192="RMS"),Ruler!K$18,IF(AND(All!$V192="P6",All!$AE192="RMS"),Ruler!K$19,IF(AND(All!$V192="P7",All!$AE192="RMS"),Ruler!K$20,IF(AND(All!$V192="P8",All!$AE192="RMS"),Ruler!K$21,IF(AND(All!$V192="P9",All!$AE192="RMS"),Ruler!K$22,IF(AND(All!$V192="P1",All!$AE192="RSS"),Ruler!K$6,IF(AND(All!$V192="P2",All!$AE192="RSS"),Ruler!K$23,IF(AND(All!$V192="P3",All!$AE192="RSS"),Ruler!K$24,IF(AND(All!$V192="P4",All!$AE192="RSS"),Ruler!K$25,IF(AND(All!$V192="P5",All!$AE192="RSS"),Ruler!K$26,IF(AND(All!$V192="P6",All!$AE192="RSS"),Ruler!K$27,IF(AND(All!$V192="P7",All!$AE192="RSS"),Ruler!K$28,IF(AND(All!$V192="P8",All!$AE192="RSS"),Ruler!K$29,IF(AND(All!$V192="P9",All!$AE192="RSS"),Ruler!K$30,0)))))))))))))))))))))))))))</f>
        <v>3</v>
      </c>
      <c r="BS192" s="325">
        <f>IF(AND(All!$V192="P1",All!$AE192="RDP"),Ruler!L$6,IF(AND(All!$V192="P2",All!$AE192="RDP"),Ruler!L$7,IF(AND(All!$V192="P3",All!$AE192="RDP"),Ruler!L$8,IF(AND(All!$V192="P4",All!$AE192="RDP"),Ruler!L$9,IF(AND(All!$V192="P5",All!$AE192="RDP"),Ruler!L$10,IF(AND(All!$V192="P6",All!$AE192="RDP"),Ruler!L$11,IF(AND(All!$V192="P7",All!$AE192="RDP"),Ruler!L$12,IF(AND(All!$V192="P8",All!$AE192="RDP"),Ruler!L$13,IF(AND(All!$V192="P9",All!$AE192="RDP"),Ruler!L$14,IF(AND(All!$V192="P1",All!$AE192="RMS"),Ruler!L$6,IF(AND(All!$V192="P2",All!$AE192="RMS"),Ruler!L$15,IF(AND(All!$V192="P3",All!$AE192="RMS"),Ruler!L$16,IF(AND(All!$V192="P4",All!$AE192="RMS"),Ruler!L$17,IF(AND(All!$V192="P5",All!$AE192="RMS"),Ruler!L$18,IF(AND(All!$V192="P6",All!$AE192="RMS"),Ruler!L$19,IF(AND(All!$V192="P7",All!$AE192="RMS"),Ruler!L$20,IF(AND(All!$V192="P8",All!$AE192="RMS"),Ruler!L$21,IF(AND(All!$V192="P9",All!$AE192="RMS"),Ruler!L$22,IF(AND(All!$V192="P1",All!$AE192="RSS"),Ruler!L$6,IF(AND(All!$V192="P2",All!$AE192="RSS"),Ruler!L$23,IF(AND(All!$V192="P3",All!$AE192="RSS"),Ruler!L$24,IF(AND(All!$V192="P4",All!$AE192="RSS"),Ruler!L$25,IF(AND(All!$V192="P5",All!$AE192="RSS"),Ruler!L$26,IF(AND(All!$V192="P6",All!$AE192="RSS"),Ruler!L$27,IF(AND(All!$V192="P7",All!$AE192="RSS"),Ruler!L$28,IF(AND(All!$V192="P8",All!$AE192="RSS"),Ruler!L$29,IF(AND(All!$V192="P9",All!$AE192="RSS"),Ruler!L$30,0)))))))))))))))))))))))))))</f>
        <v>3</v>
      </c>
      <c r="BT192" s="325">
        <f>IF(AND(All!$V192="P1",All!$AE192="RDP"),Ruler!M$6,IF(AND(All!$V192="P2",All!$AE192="RDP"),Ruler!M$7,IF(AND(All!$V192="P3",All!$AE192="RDP"),Ruler!M$8,IF(AND(All!$V192="P4",All!$AE192="RDP"),Ruler!M$9,IF(AND(All!$V192="P5",All!$AE192="RDP"),Ruler!M$10,IF(AND(All!$V192="P6",All!$AE192="RDP"),Ruler!M$11,IF(AND(All!$V192="P7",All!$AE192="RDP"),Ruler!M$12,IF(AND(All!$V192="P8",All!$AE192="RDP"),Ruler!M$13,IF(AND(All!$V192="P9",All!$AE192="RDP"),Ruler!M$14,IF(AND(All!$V192="P1",All!$AE192="RMS"),Ruler!M$6,IF(AND(All!$V192="P2",All!$AE192="RMS"),Ruler!M$15,IF(AND(All!$V192="P3",All!$AE192="RMS"),Ruler!M$16,IF(AND(All!$V192="P4",All!$AE192="RMS"),Ruler!M$17,IF(AND(All!$V192="P5",All!$AE192="RMS"),Ruler!M$18,IF(AND(All!$V192="P6",All!$AE192="RMS"),Ruler!M$19,IF(AND(All!$V192="P7",All!$AE192="RMS"),Ruler!M$20,IF(AND(All!$V192="P8",All!$AE192="RMS"),Ruler!M$21,IF(AND(All!$V192="P9",All!$AE192="RMS"),Ruler!M$22,IF(AND(All!$V192="P1",All!$AE192="RSS"),Ruler!M$6,IF(AND(All!$V192="P2",All!$AE192="RSS"),Ruler!M$23,IF(AND(All!$V192="P3",All!$AE192="RSS"),Ruler!M$24,IF(AND(All!$V192="P4",All!$AE192="RSS"),Ruler!M$25,IF(AND(All!$V192="P5",All!$AE192="RSS"),Ruler!M$26,IF(AND(All!$V192="P6",All!$AE192="RSS"),Ruler!M$27,IF(AND(All!$V192="P7",All!$AE192="RSS"),Ruler!M$28,IF(AND(All!$V192="P8",All!$AE192="RSS"),Ruler!M$29,IF(AND(All!$V192="P9",All!$AE192="RSS"),Ruler!M$30,0)))))))))))))))))))))))))))</f>
        <v>2</v>
      </c>
      <c r="BU192" s="325">
        <f>IF(AND(All!$V192="P1",All!$AE192="RDP"),Ruler!N$6,IF(AND(All!$V192="P2",All!$AE192="RDP"),Ruler!N$7,IF(AND(All!$V192="P3",All!$AE192="RDP"),Ruler!N$8,IF(AND(All!$V192="P4",All!$AE192="RDP"),Ruler!N$9,IF(AND(All!$V192="P5",All!$AE192="RDP"),Ruler!N$10,IF(AND(All!$V192="P6",All!$AE192="RDP"),Ruler!N$11,IF(AND(All!$V192="P7",All!$AE192="RDP"),Ruler!N$12,IF(AND(All!$V192="P8",All!$AE192="RDP"),Ruler!N$13,IF(AND(All!$V192="P9",All!$AE192="RDP"),Ruler!N$14,IF(AND(All!$V192="P1",All!$AE192="RMS"),Ruler!N$6,IF(AND(All!$V192="P2",All!$AE192="RMS"),Ruler!N$15,IF(AND(All!$V192="P3",All!$AE192="RMS"),Ruler!N$16,IF(AND(All!$V192="P4",All!$AE192="RMS"),Ruler!N$17,IF(AND(All!$V192="P5",All!$AE192="RMS"),Ruler!N$18,IF(AND(All!$V192="P6",All!$AE192="RMS"),Ruler!N$19,IF(AND(All!$V192="P7",All!$AE192="RMS"),Ruler!N$20,IF(AND(All!$V192="P8",All!$AE192="RMS"),Ruler!N$21,IF(AND(All!$V192="P9",All!$AE192="RMS"),Ruler!N$22,IF(AND(All!$V192="P1",All!$AE192="RSS"),Ruler!N$6,IF(AND(All!$V192="P2",All!$AE192="RSS"),Ruler!N$23,IF(AND(All!$V192="P3",All!$AE192="RSS"),Ruler!N$24,IF(AND(All!$V192="P4",All!$AE192="RSS"),Ruler!N$25,IF(AND(All!$V192="P5",All!$AE192="RSS"),Ruler!N$26,IF(AND(All!$V192="P6",All!$AE192="RSS"),Ruler!N$27,IF(AND(All!$V192="P7",All!$AE192="RSS"),Ruler!N$28,IF(AND(All!$V192="P8",All!$AE192="RSS"),Ruler!N$29,IF(AND(All!$V192="P9",All!$AE192="RSS"),Ruler!N$30,0)))))))))))))))))))))))))))</f>
        <v>3</v>
      </c>
      <c r="BV192" s="325">
        <f>IF(AND(All!$V192="P1",All!$AE192="RDP"),Ruler!O$6,IF(AND(All!$V192="P2",All!$AE192="RDP"),Ruler!O$7,IF(AND(All!$V192="P3",All!$AE192="RDP"),Ruler!O$8,IF(AND(All!$V192="P4",All!$AE192="RDP"),Ruler!O$9,IF(AND(All!$V192="P5",All!$AE192="RDP"),Ruler!O$10,IF(AND(All!$V192="P6",All!$AE192="RDP"),Ruler!O$11,IF(AND(All!$V192="P7",All!$AE192="RDP"),Ruler!O$12,IF(AND(All!$V192="P8",All!$AE192="RDP"),Ruler!O$13,IF(AND(All!$V192="P9",All!$AE192="RDP"),Ruler!O$14,IF(AND(All!$V192="P1",All!$AE192="RMS"),Ruler!O$6,IF(AND(All!$V192="P2",All!$AE192="RMS"),Ruler!O$15,IF(AND(All!$V192="P3",All!$AE192="RMS"),Ruler!O$16,IF(AND(All!$V192="P4",All!$AE192="RMS"),Ruler!O$17,IF(AND(All!$V192="P5",All!$AE192="RMS"),Ruler!O$18,IF(AND(All!$V192="P6",All!$AE192="RMS"),Ruler!O$19,IF(AND(All!$V192="P7",All!$AE192="RMS"),Ruler!O$20,IF(AND(All!$V192="P8",All!$AE192="RMS"),Ruler!O$21,IF(AND(All!$V192="P9",All!$AE192="RMS"),Ruler!O$22,IF(AND(All!$V192="P1",All!$AE192="RSS"),Ruler!O$6,IF(AND(All!$V192="P2",All!$AE192="RSS"),Ruler!O$23,IF(AND(All!$V192="P3",All!$AE192="RSS"),Ruler!O$24,IF(AND(All!$V192="P4",All!$AE192="RSS"),Ruler!O$25,IF(AND(All!$V192="P5",All!$AE192="RSS"),Ruler!O$26,IF(AND(All!$V192="P6",All!$AE192="RSS"),Ruler!O$27,IF(AND(All!$V192="P7",All!$AE192="RSS"),Ruler!O$28,IF(AND(All!$V192="P8",All!$AE192="RSS"),Ruler!O$29,IF(AND(All!$V192="P9",All!$AE192="RSS"),Ruler!O$30,0)))))))))))))))))))))))))))</f>
        <v>2</v>
      </c>
      <c r="BW192" s="325">
        <f>IF(AND(All!$V192="P1",All!$AE192="RDP"),Ruler!P$6,IF(AND(All!$V192="P2",All!$AE192="RDP"),Ruler!P$7,IF(AND(All!$V192="P3",All!$AE192="RDP"),Ruler!P$8,IF(AND(All!$V192="P4",All!$AE192="RDP"),Ruler!P$9,IF(AND(All!$V192="P5",All!$AE192="RDP"),Ruler!P$10,IF(AND(All!$V192="P6",All!$AE192="RDP"),Ruler!P$11,IF(AND(All!$V192="P7",All!$AE192="RDP"),Ruler!P$12,IF(AND(All!$V192="P8",All!$AE192="RDP"),Ruler!P$13,IF(AND(All!$V192="P9",All!$AE192="RDP"),Ruler!P$14,IF(AND(All!$V192="P1",All!$AE192="RMS"),Ruler!P$6,IF(AND(All!$V192="P2",All!$AE192="RMS"),Ruler!P$15,IF(AND(All!$V192="P3",All!$AE192="RMS"),Ruler!P$16,IF(AND(All!$V192="P4",All!$AE192="RMS"),Ruler!P$17,IF(AND(All!$V192="P5",All!$AE192="RMS"),Ruler!P$18,IF(AND(All!$V192="P6",All!$AE192="RMS"),Ruler!P$19,IF(AND(All!$V192="P7",All!$AE192="RMS"),Ruler!P$20,IF(AND(All!$V192="P8",All!$AE192="RMS"),Ruler!P$21,IF(AND(All!$V192="P9",All!$AE192="RMS"),Ruler!P$22,IF(AND(All!$V192="P1",All!$AE192="RSS"),Ruler!P$6,IF(AND(All!$V192="P2",All!$AE192="RSS"),Ruler!P$23,IF(AND(All!$V192="P3",All!$AE192="RSS"),Ruler!P$24,IF(AND(All!$V192="P4",All!$AE192="RSS"),Ruler!P$25,IF(AND(All!$V192="P5",All!$AE192="RSS"),Ruler!P$26,IF(AND(All!$V192="P6",All!$AE192="RSS"),Ruler!P$27,IF(AND(All!$V192="P7",All!$AE192="RSS"),Ruler!P$28,IF(AND(All!$V192="P8",All!$AE192="RSS"),Ruler!P$29,IF(AND(All!$V192="P9",All!$AE192="RSS"),Ruler!P$30,0)))))))))))))))))))))))))))</f>
        <v>3</v>
      </c>
      <c r="BX192" s="325">
        <f>IF(AND(All!$V192="P1",All!$AE192="RDP"),Ruler!Q$6,IF(AND(All!$V192="P2",All!$AE192="RDP"),Ruler!Q$7,IF(AND(All!$V192="P3",All!$AE192="RDP"),Ruler!Q$8,IF(AND(All!$V192="P4",All!$AE192="RDP"),Ruler!Q$9,IF(AND(All!$V192="P5",All!$AE192="RDP"),Ruler!Q$10,IF(AND(All!$V192="P6",All!$AE192="RDP"),Ruler!Q$11,IF(AND(All!$V192="P7",All!$AE192="RDP"),Ruler!Q$12,IF(AND(All!$V192="P8",All!$AE192="RDP"),Ruler!Q$13,IF(AND(All!$V192="P9",All!$AE192="RDP"),Ruler!Q$14,IF(AND(All!$V192="P1",All!$AE192="RMS"),Ruler!Q$6,IF(AND(All!$V192="P2",All!$AE192="RMS"),Ruler!Q$15,IF(AND(All!$V192="P3",All!$AE192="RMS"),Ruler!Q$16,IF(AND(All!$V192="P4",All!$AE192="RMS"),Ruler!Q$17,IF(AND(All!$V192="P5",All!$AE192="RMS"),Ruler!Q$18,IF(AND(All!$V192="P6",All!$AE192="RMS"),Ruler!Q$19,IF(AND(All!$V192="P7",All!$AE192="RMS"),Ruler!Q$20,IF(AND(All!$V192="P8",All!$AE192="RMS"),Ruler!Q$21,IF(AND(All!$V192="P9",All!$AE192="RMS"),Ruler!Q$22,IF(AND(All!$V192="P1",All!$AE192="RSS"),Ruler!Q$6,IF(AND(All!$V192="P2",All!$AE192="RSS"),Ruler!Q$23,IF(AND(All!$V192="P3",All!$AE192="RSS"),Ruler!Q$24,IF(AND(All!$V192="P4",All!$AE192="RSS"),Ruler!Q$25,IF(AND(All!$V192="P5",All!$AE192="RSS"),Ruler!Q$26,IF(AND(All!$V192="P6",All!$AE192="RSS"),Ruler!Q$27,IF(AND(All!$V192="P7",All!$AE192="RSS"),Ruler!Q$28,IF(AND(All!$V192="P8",All!$AE192="RSS"),Ruler!Q$29,IF(AND(All!$V192="P9",All!$AE192="RSS"),Ruler!Q$30,0)))))))))))))))))))))))))))</f>
        <v>3</v>
      </c>
      <c r="BY192" s="325">
        <f>IF(AND(All!$V192="P1",All!$AE192="RDP"),Ruler!R$6,IF(AND(All!$V192="P2",All!$AE192="RDP"),Ruler!R$7,IF(AND(All!$V192="P3",All!$AE192="RDP"),Ruler!R$8,IF(AND(All!$V192="P4",All!$AE192="RDP"),Ruler!R$9,IF(AND(All!$V192="P5",All!$AE192="RDP"),Ruler!R$10,IF(AND(All!$V192="P6",All!$AE192="RDP"),Ruler!R$11,IF(AND(All!$V192="P7",All!$AE192="RDP"),Ruler!R$12,IF(AND(All!$V192="P8",All!$AE192="RDP"),Ruler!R$13,IF(AND(All!$V192="P9",All!$AE192="RDP"),Ruler!R$14,IF(AND(All!$V192="P1",All!$AE192="RMS"),Ruler!R$6,IF(AND(All!$V192="P2",All!$AE192="RMS"),Ruler!R$15,IF(AND(All!$V192="P3",All!$AE192="RMS"),Ruler!R$16,IF(AND(All!$V192="P4",All!$AE192="RMS"),Ruler!R$17,IF(AND(All!$V192="P5",All!$AE192="RMS"),Ruler!R$18,IF(AND(All!$V192="P6",All!$AE192="RMS"),Ruler!R$19,IF(AND(All!$V192="P7",All!$AE192="RMS"),Ruler!R$20,IF(AND(All!$V192="P8",All!$AE192="RMS"),Ruler!R$21,IF(AND(All!$V192="P9",All!$AE192="RMS"),Ruler!R$22,IF(AND(All!$V192="P1",All!$AE192="RSS"),Ruler!R$6,IF(AND(All!$V192="P2",All!$AE192="RSS"),Ruler!R$23,IF(AND(All!$V192="P3",All!$AE192="RSS"),Ruler!R$24,IF(AND(All!$V192="P4",All!$AE192="RSS"),Ruler!R$25,IF(AND(All!$V192="P5",All!$AE192="RSS"),Ruler!R$26,IF(AND(All!$V192="P6",All!$AE192="RSS"),Ruler!R$27,IF(AND(All!$V192="P7",All!$AE192="RSS"),Ruler!R$28,IF(AND(All!$V192="P8",All!$AE192="RSS"),Ruler!R$29,IF(AND(All!$V192="P9",All!$AE192="RSS"),Ruler!R$30,0)))))))))))))))))))))))))))</f>
        <v>3</v>
      </c>
      <c r="BZ192" s="325">
        <f>IF(AND(All!$V192="P1",All!$AE192="RDP"),Ruler!S$6,IF(AND(All!$V192="P2",All!$AE192="RDP"),Ruler!S$7,IF(AND(All!$V192="P3",All!$AE192="RDP"),Ruler!S$8,IF(AND(All!$V192="P4",All!$AE192="RDP"),Ruler!S$9,IF(AND(All!$V192="P5",All!$AE192="RDP"),Ruler!S$10,IF(AND(All!$V192="P6",All!$AE192="RDP"),Ruler!S$11,IF(AND(All!$V192="P7",All!$AE192="RDP"),Ruler!S$12,IF(AND(All!$V192="P8",All!$AE192="RDP"),Ruler!S$13,IF(AND(All!$V192="P9",All!$AE192="RDP"),Ruler!S$14,IF(AND(All!$V192="P1",All!$AE192="RMS"),Ruler!S$6,IF(AND(All!$V192="P2",All!$AE192="RMS"),Ruler!S$15,IF(AND(All!$V192="P3",All!$AE192="RMS"),Ruler!S$16,IF(AND(All!$V192="P4",All!$AE192="RMS"),Ruler!S$17,IF(AND(All!$V192="P5",All!$AE192="RMS"),Ruler!S$18,IF(AND(All!$V192="P6",All!$AE192="RMS"),Ruler!S$19,IF(AND(All!$V192="P7",All!$AE192="RMS"),Ruler!S$20,IF(AND(All!$V192="P8",All!$AE192="RMS"),Ruler!S$21,IF(AND(All!$V192="P9",All!$AE192="RMS"),Ruler!S$22,IF(AND(All!$V192="P1",All!$AE192="RSS"),Ruler!S$6,IF(AND(All!$V192="P2",All!$AE192="RSS"),Ruler!S$23,IF(AND(All!$V192="P3",All!$AE192="RSS"),Ruler!S$24,IF(AND(All!$V192="P4",All!$AE192="RSS"),Ruler!S$25,IF(AND(All!$V192="P5",All!$AE192="RSS"),Ruler!S$26,IF(AND(All!$V192="P6",All!$AE192="RSS"),Ruler!S$27,IF(AND(All!$V192="P7",All!$AE192="RSS"),Ruler!S$28,IF(AND(All!$V192="P8",All!$AE192="RSS"),Ruler!S$29,IF(AND(All!$V192="P9",All!$AE192="RSS"),Ruler!S$30,0)))))))))))))))))))))))))))</f>
        <v>2</v>
      </c>
      <c r="CA192" s="325">
        <f>IF(AND(All!$V192="P1",All!$AE192="RDP"),Ruler!T$6,IF(AND(All!$V192="P2",All!$AE192="RDP"),Ruler!T$7,IF(AND(All!$V192="P3",All!$AE192="RDP"),Ruler!T$8,IF(AND(All!$V192="P4",All!$AE192="RDP"),Ruler!T$9,IF(AND(All!$V192="P5",All!$AE192="RDP"),Ruler!T$10,IF(AND(All!$V192="P6",All!$AE192="RDP"),Ruler!T$11,IF(AND(All!$V192="P7",All!$AE192="RDP"),Ruler!T$12,IF(AND(All!$V192="P8",All!$AE192="RDP"),Ruler!T$13,IF(AND(All!$V192="P9",All!$AE192="RDP"),Ruler!T$14,IF(AND(All!$V192="P1",All!$AE192="RMS"),Ruler!T$6,IF(AND(All!$V192="P2",All!$AE192="RMS"),Ruler!T$15,IF(AND(All!$V192="P3",All!$AE192="RMS"),Ruler!T$16,IF(AND(All!$V192="P4",All!$AE192="RMS"),Ruler!T$17,IF(AND(All!$V192="P5",All!$AE192="RMS"),Ruler!T$18,IF(AND(All!$V192="P6",All!$AE192="RMS"),Ruler!T$19,IF(AND(All!$V192="P7",All!$AE192="RMS"),Ruler!T$20,IF(AND(All!$V192="P8",All!$AE192="RMS"),Ruler!T$21,IF(AND(All!$V192="P9",All!$AE192="RMS"),Ruler!T$22,IF(AND(All!$V192="P1",All!$AE192="RSS"),Ruler!T$6,IF(AND(All!$V192="P2",All!$AE192="RSS"),Ruler!T$23,IF(AND(All!$V192="P3",All!$AE192="RSS"),Ruler!T$24,IF(AND(All!$V192="P4",All!$AE192="RSS"),Ruler!T$25,IF(AND(All!$V192="P5",All!$AE192="RSS"),Ruler!T$26,IF(AND(All!$V192="P6",All!$AE192="RSS"),Ruler!T$27,IF(AND(All!$V192="P7",All!$AE192="RSS"),Ruler!T$28,IF(AND(All!$V192="P8",All!$AE192="RSS"),Ruler!T$29,IF(AND(All!$V192="P9",All!$AE192="RSS"),Ruler!T$30,0)))))))))))))))))))))))))))</f>
        <v>2</v>
      </c>
      <c r="CB192" s="325">
        <f>IF(AND(All!$V192="P1",All!$AE192="RDP"),Ruler!U$6,IF(AND(All!$V192="P2",All!$AE192="RDP"),Ruler!U$7,IF(AND(All!$V192="P3",All!$AE192="RDP"),Ruler!U$8,IF(AND(All!$V192="P4",All!$AE192="RDP"),Ruler!U$9,IF(AND(All!$V192="P5",All!$AE192="RDP"),Ruler!U$10,IF(AND(All!$V192="P6",All!$AE192="RDP"),Ruler!U$11,IF(AND(All!$V192="P7",All!$AE192="RDP"),Ruler!U$12,IF(AND(All!$V192="P8",All!$AE192="RDP"),Ruler!U$13,IF(AND(All!$V192="P9",All!$AE192="RDP"),Ruler!U$14,IF(AND(All!$V192="P1",All!$AE192="RMS"),Ruler!U$6,IF(AND(All!$V192="P2",All!$AE192="RMS"),Ruler!U$15,IF(AND(All!$V192="P3",All!$AE192="RMS"),Ruler!U$16,IF(AND(All!$V192="P4",All!$AE192="RMS"),Ruler!U$17,IF(AND(All!$V192="P5",All!$AE192="RMS"),Ruler!U$18,IF(AND(All!$V192="P6",All!$AE192="RMS"),Ruler!U$19,IF(AND(All!$V192="P7",All!$AE192="RMS"),Ruler!U$20,IF(AND(All!$V192="P8",All!$AE192="RMS"),Ruler!U$21,IF(AND(All!$V192="P9",All!$AE192="RMS"),Ruler!U$22,IF(AND(All!$V192="P1",All!$AE192="RSS"),Ruler!U$6,IF(AND(All!$V192="P2",All!$AE192="RSS"),Ruler!U$23,IF(AND(All!$V192="P3",All!$AE192="RSS"),Ruler!U$24,IF(AND(All!$V192="P4",All!$AE192="RSS"),Ruler!U$25,IF(AND(All!$V192="P5",All!$AE192="RSS"),Ruler!U$26,IF(AND(All!$V192="P6",All!$AE192="RSS"),Ruler!U$27,IF(AND(All!$V192="P7",All!$AE192="RSS"),Ruler!U$28,IF(AND(All!$V192="P8",All!$AE192="RSS"),Ruler!U$29,IF(AND(All!$V192="P9",All!$AE192="RSS"),Ruler!U$30,0)))))))))))))))))))))))))))</f>
        <v>2</v>
      </c>
      <c r="CC192" s="325">
        <f>IF(AND(All!$V192="P1",All!$AE192="RDP"),Ruler!V$6,IF(AND(All!$V192="P2",All!$AE192="RDP"),Ruler!V$7,IF(AND(All!$V192="P3",All!$AE192="RDP"),Ruler!V$8,IF(AND(All!$V192="P4",All!$AE192="RDP"),Ruler!V$9,IF(AND(All!$V192="P5",All!$AE192="RDP"),Ruler!V$10,IF(AND(All!$V192="P6",All!$AE192="RDP"),Ruler!V$11,IF(AND(All!$V192="P7",All!$AE192="RDP"),Ruler!V$12,IF(AND(All!$V192="P8",All!$AE192="RDP"),Ruler!V$13,IF(AND(All!$V192="P9",All!$AE192="RDP"),Ruler!V$14,IF(AND(All!$V192="P1",All!$AE192="RMS"),Ruler!V$6,IF(AND(All!$V192="P2",All!$AE192="RMS"),Ruler!V$15,IF(AND(All!$V192="P3",All!$AE192="RMS"),Ruler!V$16,IF(AND(All!$V192="P4",All!$AE192="RMS"),Ruler!V$17,IF(AND(All!$V192="P5",All!$AE192="RMS"),Ruler!V$18,IF(AND(All!$V192="P6",All!$AE192="RMS"),Ruler!V$19,IF(AND(All!$V192="P7",All!$AE192="RMS"),Ruler!V$20,IF(AND(All!$V192="P8",All!$AE192="RMS"),Ruler!V$21,IF(AND(All!$V192="P9",All!$AE192="RMS"),Ruler!V$22,IF(AND(All!$V192="P1",All!$AE192="RSS"),Ruler!V$6,IF(AND(All!$V192="P2",All!$AE192="RSS"),Ruler!V$23,IF(AND(All!$V192="P3",All!$AE192="RSS"),Ruler!V$24,IF(AND(All!$V192="P4",All!$AE192="RSS"),Ruler!V$25,IF(AND(All!$V192="P5",All!$AE192="RSS"),Ruler!V$26,IF(AND(All!$V192="P6",All!$AE192="RSS"),Ruler!V$27,IF(AND(All!$V192="P7",All!$AE192="RSS"),Ruler!V$28,IF(AND(All!$V192="P8",All!$AE192="RSS"),Ruler!V$29,IF(AND(All!$V192="P9",All!$AE192="RSS"),Ruler!V$30,0)))))))))))))))))))))))))))</f>
        <v>2</v>
      </c>
      <c r="CD192" s="325">
        <f>IF(AND(All!$V192="P1",All!$AE192="RDP"),Ruler!W$6,IF(AND(All!$V192="P2",All!$AE192="RDP"),Ruler!W$7,IF(AND(All!$V192="P3",All!$AE192="RDP"),Ruler!W$8,IF(AND(All!$V192="P4",All!$AE192="RDP"),Ruler!W$9,IF(AND(All!$V192="P5",All!$AE192="RDP"),Ruler!W$10,IF(AND(All!$V192="P6",All!$AE192="RDP"),Ruler!W$11,IF(AND(All!$V192="P7",All!$AE192="RDP"),Ruler!W$12,IF(AND(All!$V192="P8",All!$AE192="RDP"),Ruler!W$13,IF(AND(All!$V192="P9",All!$AE192="RDP"),Ruler!W$14,IF(AND(All!$V192="P1",All!$AE192="RMS"),Ruler!W$6,IF(AND(All!$V192="P2",All!$AE192="RMS"),Ruler!W$15,IF(AND(All!$V192="P3",All!$AE192="RMS"),Ruler!W$16,IF(AND(All!$V192="P4",All!$AE192="RMS"),Ruler!W$17,IF(AND(All!$V192="P5",All!$AE192="RMS"),Ruler!W$18,IF(AND(All!$V192="P6",All!$AE192="RMS"),Ruler!W$19,IF(AND(All!$V192="P7",All!$AE192="RMS"),Ruler!W$20,IF(AND(All!$V192="P8",All!$AE192="RMS"),Ruler!W$21,IF(AND(All!$V192="P9",All!$AE192="RMS"),Ruler!W$22,IF(AND(All!$V192="P1",All!$AE192="RSS"),Ruler!W$6,IF(AND(All!$V192="P2",All!$AE192="RSS"),Ruler!W$23,IF(AND(All!$V192="P3",All!$AE192="RSS"),Ruler!W$24,IF(AND(All!$V192="P4",All!$AE192="RSS"),Ruler!W$25,IF(AND(All!$V192="P5",All!$AE192="RSS"),Ruler!W$26,IF(AND(All!$V192="P6",All!$AE192="RSS"),Ruler!W$27,IF(AND(All!$V192="P7",All!$AE192="RSS"),Ruler!W$28,IF(AND(All!$V192="P8",All!$AE192="RSS"),Ruler!W$29,IF(AND(All!$V192="P9",All!$AE192="RSS"),Ruler!W$30,0)))))))))))))))))))))))))))</f>
        <v>1</v>
      </c>
      <c r="CE192" s="325">
        <f>IF(AND(All!$V192="P1",All!$AE192="RDP"),Ruler!X$6,IF(AND(All!$V192="P2",All!$AE192="RDP"),Ruler!X$7,IF(AND(All!$V192="P3",All!$AE192="RDP"),Ruler!X$8,IF(AND(All!$V192="P4",All!$AE192="RDP"),Ruler!X$9,IF(AND(All!$V192="P5",All!$AE192="RDP"),Ruler!X$10,IF(AND(All!$V192="P6",All!$AE192="RDP"),Ruler!X$11,IF(AND(All!$V192="P7",All!$AE192="RDP"),Ruler!X$12,IF(AND(All!$V192="P8",All!$AE192="RDP"),Ruler!X$13,IF(AND(All!$V192="P9",All!$AE192="RDP"),Ruler!X$14,IF(AND(All!$V192="P1",All!$AE192="RMS"),Ruler!X$6,IF(AND(All!$V192="P2",All!$AE192="RMS"),Ruler!X$15,IF(AND(All!$V192="P3",All!$AE192="RMS"),Ruler!X$16,IF(AND(All!$V192="P4",All!$AE192="RMS"),Ruler!X$17,IF(AND(All!$V192="P5",All!$AE192="RMS"),Ruler!X$18,IF(AND(All!$V192="P6",All!$AE192="RMS"),Ruler!X$19,IF(AND(All!$V192="P7",All!$AE192="RMS"),Ruler!X$20,IF(AND(All!$V192="P8",All!$AE192="RMS"),Ruler!X$21,IF(AND(All!$V192="P9",All!$AE192="RMS"),Ruler!X$22,IF(AND(All!$V192="P1",All!$AE192="RSS"),Ruler!X$6,IF(AND(All!$V192="P2",All!$AE192="RSS"),Ruler!X$23,IF(AND(All!$V192="P3",All!$AE192="RSS"),Ruler!X$24,IF(AND(All!$V192="P4",All!$AE192="RSS"),Ruler!X$25,IF(AND(All!$V192="P5",All!$AE192="RSS"),Ruler!X$26,IF(AND(All!$V192="P6",All!$AE192="RSS"),Ruler!X$27,IF(AND(All!$V192="P7",All!$AE192="RSS"),Ruler!X$28,IF(AND(All!$V192="P8",All!$AE192="RSS"),Ruler!X$29,IF(AND(All!$V192="P9",All!$AE192="RSS"),Ruler!X$30,0)))))))))))))))))))))))))))</f>
        <v>2</v>
      </c>
      <c r="CF192" s="325">
        <f>IF(AND(All!$V192="P1",All!$AE192="RDP"),Ruler!Y$6,IF(AND(All!$V192="P2",All!$AE192="RDP"),Ruler!Y$7,IF(AND(All!$V192="P3",All!$AE192="RDP"),Ruler!Y$8,IF(AND(All!$V192="P4",All!$AE192="RDP"),Ruler!Y$9,IF(AND(All!$V192="P5",All!$AE192="RDP"),Ruler!Y$10,IF(AND(All!$V192="P6",All!$AE192="RDP"),Ruler!Y$11,IF(AND(All!$V192="P7",All!$AE192="RDP"),Ruler!Y$12,IF(AND(All!$V192="P8",All!$AE192="RDP"),Ruler!Y$13,IF(AND(All!$V192="P9",All!$AE192="RDP"),Ruler!Y$14,IF(AND(All!$V192="P1",All!$AE192="RMS"),Ruler!Y$6,IF(AND(All!$V192="P2",All!$AE192="RMS"),Ruler!Y$15,IF(AND(All!$V192="P3",All!$AE192="RMS"),Ruler!Y$16,IF(AND(All!$V192="P4",All!$AE192="RMS"),Ruler!Y$17,IF(AND(All!$V192="P5",All!$AE192="RMS"),Ruler!Y$18,IF(AND(All!$V192="P6",All!$AE192="RMS"),Ruler!Y$19,IF(AND(All!$V192="P7",All!$AE192="RMS"),Ruler!Y$20,IF(AND(All!$V192="P8",All!$AE192="RMS"),Ruler!Y$21,IF(AND(All!$V192="P9",All!$AE192="RMS"),Ruler!Y$22,IF(AND(All!$V192="P1",All!$AE192="RSS"),Ruler!Y$6,IF(AND(All!$V192="P2",All!$AE192="RSS"),Ruler!Y$23,IF(AND(All!$V192="P3",All!$AE192="RSS"),Ruler!Y$24,IF(AND(All!$V192="P4",All!$AE192="RSS"),Ruler!Y$25,IF(AND(All!$V192="P5",All!$AE192="RSS"),Ruler!Y$26,IF(AND(All!$V192="P6",All!$AE192="RSS"),Ruler!Y$27,IF(AND(All!$V192="P7",All!$AE192="RSS"),Ruler!Y$28,IF(AND(All!$V192="P8",All!$AE192="RSS"),Ruler!Y$29,IF(AND(All!$V192="P9",All!$AE192="RSS"),Ruler!Y$30,0)))))))))))))))))))))))))))</f>
        <v>2</v>
      </c>
      <c r="CG192" s="325">
        <f>IF(AND(All!$V192="P1",All!$AE192="RDP"),Ruler!Z$6,IF(AND(All!$V192="P2",All!$AE192="RDP"),Ruler!Z$7,IF(AND(All!$V192="P3",All!$AE192="RDP"),Ruler!Z$8,IF(AND(All!$V192="P4",All!$AE192="RDP"),Ruler!Z$9,IF(AND(All!$V192="P5",All!$AE192="RDP"),Ruler!Z$10,IF(AND(All!$V192="P6",All!$AE192="RDP"),Ruler!Z$11,IF(AND(All!$V192="P7",All!$AE192="RDP"),Ruler!Z$12,IF(AND(All!$V192="P8",All!$AE192="RDP"),Ruler!Z$13,IF(AND(All!$V192="P9",All!$AE192="RDP"),Ruler!Z$14,IF(AND(All!$V192="P1",All!$AE192="RMS"),Ruler!Z$6,IF(AND(All!$V192="P2",All!$AE192="RMS"),Ruler!Z$15,IF(AND(All!$V192="P3",All!$AE192="RMS"),Ruler!Z$16,IF(AND(All!$V192="P4",All!$AE192="RMS"),Ruler!Z$17,IF(AND(All!$V192="P5",All!$AE192="RMS"),Ruler!Z$18,IF(AND(All!$V192="P6",All!$AE192="RMS"),Ruler!Z$19,IF(AND(All!$V192="P7",All!$AE192="RMS"),Ruler!Z$20,IF(AND(All!$V192="P8",All!$AE192="RMS"),Ruler!Z$21,IF(AND(All!$V192="P9",All!$AE192="RMS"),Ruler!Z$22,IF(AND(All!$V192="P1",All!$AE192="RSS"),Ruler!Z$6,IF(AND(All!$V192="P2",All!$AE192="RSS"),Ruler!Z$23,IF(AND(All!$V192="P3",All!$AE192="RSS"),Ruler!Z$24,IF(AND(All!$V192="P4",All!$AE192="RSS"),Ruler!Z$25,IF(AND(All!$V192="P5",All!$AE192="RSS"),Ruler!Z$26,IF(AND(All!$V192="P6",All!$AE192="RSS"),Ruler!Z$27,IF(AND(All!$V192="P7",All!$AE192="RSS"),Ruler!Z$28,IF(AND(All!$V192="P8",All!$AE192="RSS"),Ruler!Z$29,IF(AND(All!$V192="P9",All!$AE192="RSS"),Ruler!Z$30,0)))))))))))))))))))))))))))</f>
        <v>2</v>
      </c>
      <c r="CH192" s="325">
        <f>IF(AND(All!$V192="P1",All!$AE192="RDP"),Ruler!AA$6,IF(AND(All!$V192="P2",All!$AE192="RDP"),Ruler!AA$7,IF(AND(All!$V192="P3",All!$AE192="RDP"),Ruler!AA$8,IF(AND(All!$V192="P4",All!$AE192="RDP"),Ruler!AA$9,IF(AND(All!$V192="P5",All!$AE192="RDP"),Ruler!AA$10,IF(AND(All!$V192="P6",All!$AE192="RDP"),Ruler!AA$11,IF(AND(All!$V192="P7",All!$AE192="RDP"),Ruler!AA$12,IF(AND(All!$V192="P8",All!$AE192="RDP"),Ruler!AA$13,IF(AND(All!$V192="P9",All!$AE192="RDP"),Ruler!AA$14,IF(AND(All!$V192="P1",All!$AE192="RMS"),Ruler!AA$6,IF(AND(All!$V192="P2",All!$AE192="RMS"),Ruler!AA$15,IF(AND(All!$V192="P3",All!$AE192="RMS"),Ruler!AA$16,IF(AND(All!$V192="P4",All!$AE192="RMS"),Ruler!AA$17,IF(AND(All!$V192="P5",All!$AE192="RMS"),Ruler!AA$18,IF(AND(All!$V192="P6",All!$AE192="RMS"),Ruler!AA$19,IF(AND(All!$V192="P7",All!$AE192="RMS"),Ruler!AA$20,IF(AND(All!$V192="P8",All!$AE192="RMS"),Ruler!AA$21,IF(AND(All!$V192="P9",All!$AE192="RMS"),Ruler!AA$22,IF(AND(All!$V192="P1",All!$AE192="RSS"),Ruler!AA$6,IF(AND(All!$V192="P2",All!$AE192="RSS"),Ruler!AA$23,IF(AND(All!$V192="P3",All!$AE192="RSS"),Ruler!AA$24,IF(AND(All!$V192="P4",All!$AE192="RSS"),Ruler!AA$25,IF(AND(All!$V192="P5",All!$AE192="RSS"),Ruler!AA$26,IF(AND(All!$V192="P6",All!$AE192="RSS"),Ruler!AA$27,IF(AND(All!$V192="P7",All!$AE192="RSS"),Ruler!AA$28,IF(AND(All!$V192="P8",All!$AE192="RSS"),Ruler!AA$29,IF(AND(All!$V192="P9",All!$AE192="RSS"),Ruler!AA$30,0)))))))))))))))))))))))))))</f>
        <v>1</v>
      </c>
      <c r="CI192" s="325">
        <f>IF(AND(All!$V192="P1",All!$AE192="RDP"),Ruler!AB$6,IF(AND(All!$V192="P2",All!$AE192="RDP"),Ruler!AB$7,IF(AND(All!$V192="P3",All!$AE192="RDP"),Ruler!AB$8,IF(AND(All!$V192="P4",All!$AE192="RDP"),Ruler!AB$9,IF(AND(All!$V192="P5",All!$AE192="RDP"),Ruler!AB$10,IF(AND(All!$V192="P6",All!$AE192="RDP"),Ruler!AB$11,IF(AND(All!$V192="P7",All!$AE192="RDP"),Ruler!AB$12,IF(AND(All!$V192="P8",All!$AE192="RDP"),Ruler!AB$13,IF(AND(All!$V192="P9",All!$AE192="RDP"),Ruler!AB$14,IF(AND(All!$V192="P1",All!$AE192="RMS"),Ruler!AB$6,IF(AND(All!$V192="P2",All!$AE192="RMS"),Ruler!AB$15,IF(AND(All!$V192="P3",All!$AE192="RMS"),Ruler!AB$16,IF(AND(All!$V192="P4",All!$AE192="RMS"),Ruler!AB$17,IF(AND(All!$V192="P5",All!$AE192="RMS"),Ruler!AB$18,IF(AND(All!$V192="P6",All!$AE192="RMS"),Ruler!AB$19,IF(AND(All!$V192="P7",All!$AE192="RMS"),Ruler!AB$20,IF(AND(All!$V192="P8",All!$AE192="RMS"),Ruler!AB$21,IF(AND(All!$V192="P9",All!$AE192="RMS"),Ruler!AB$22,IF(AND(All!$V192="P1",All!$AE192="RSS"),Ruler!AB$6,IF(AND(All!$V192="P2",All!$AE192="RSS"),Ruler!AB$23,IF(AND(All!$V192="P3",All!$AE192="RSS"),Ruler!AB$24,IF(AND(All!$V192="P4",All!$AE192="RSS"),Ruler!AB$25,IF(AND(All!$V192="P5",All!$AE192="RSS"),Ruler!AB$26,IF(AND(All!$V192="P6",All!$AE192="RSS"),Ruler!AB$27,IF(AND(All!$V192="P7",All!$AE192="RSS"),Ruler!AB$28,IF(AND(All!$V192="P8",All!$AE192="RSS"),Ruler!AB$29,IF(AND(All!$V192="P9",All!$AE192="RSS"),Ruler!AB$30,0)))))))))))))))))))))))))))</f>
        <v>1</v>
      </c>
      <c r="CJ192" s="377">
        <f>Table9[[#This Row],[R-B1]]-Table9[[#This Row],[B1]]</f>
        <v>1</v>
      </c>
      <c r="CK192" s="378">
        <f>Table9[[#This Row],[R-B2]]-Table9[[#This Row],[B2]]</f>
        <v>2</v>
      </c>
      <c r="CL192" s="378">
        <f>Table9[[#This Row],[R-B3]]-Table9[[#This Row],[B3]]</f>
        <v>1</v>
      </c>
      <c r="CM192" s="378">
        <f>Table9[[#This Row],[R-B4]]-Table9[[#This Row],[B4]]</f>
        <v>1</v>
      </c>
      <c r="CN192" s="378">
        <f>Table9[[#This Row],[R-B5]]-Table9[[#This Row],[B5]]</f>
        <v>1</v>
      </c>
      <c r="CO192" s="378">
        <f>Table9[[#This Row],[R-B6]]-Table9[[#This Row],[B6]]</f>
        <v>0</v>
      </c>
      <c r="CP192" s="378">
        <f>Table9[[#This Row],[R-B7]]-Table9[[#This Row],[B7]]</f>
        <v>1</v>
      </c>
      <c r="CQ192" s="378">
        <f>Table9[[#This Row],[R-B8]]-Table9[[#This Row],[B8]]</f>
        <v>1</v>
      </c>
      <c r="CR192" s="378">
        <f>Table9[[#This Row],[R-B9]]-Table9[[#This Row],[B9]]</f>
        <v>1</v>
      </c>
      <c r="CS192" s="378">
        <f>Table9[[#This Row],[R-B10]]-Table9[[#This Row],[B10]]</f>
        <v>1</v>
      </c>
      <c r="CT192" s="378">
        <f>Table9[[#This Row],[R-B11]]-Table9[[#This Row],[B11]]</f>
        <v>0</v>
      </c>
      <c r="CU192" s="378">
        <f>Table9[[#This Row],[R-B12]]-Table9[[#This Row],[B12]]</f>
        <v>1</v>
      </c>
      <c r="CV192" s="378">
        <f>Table9[[#This Row],[R-K1]]-Table9[[#This Row],[K1]]</f>
        <v>1</v>
      </c>
      <c r="CW192" s="378">
        <f>Table9[[#This Row],[R-K2]]-Table9[[#This Row],[K2]]</f>
        <v>1</v>
      </c>
      <c r="CX192" s="378">
        <f>Table9[[#This Row],[R-K3]]-Table9[[#This Row],[K3]]</f>
        <v>2</v>
      </c>
      <c r="CY192" s="378">
        <f>Table9[[#This Row],[R-K4]]-Table9[[#This Row],[K4]]</f>
        <v>1</v>
      </c>
      <c r="CZ192" s="378">
        <f>Table9[[#This Row],[R-K5]]-Table9[[#This Row],[K5]]</f>
        <v>2</v>
      </c>
      <c r="DA192" s="378">
        <f>Table9[[#This Row],[R-P1]]-Table9[[#This Row],[P1]]</f>
        <v>1</v>
      </c>
      <c r="DB192" s="378">
        <f>Table9[[#This Row],[R-P2]]-Table9[[#This Row],[P2]]</f>
        <v>0</v>
      </c>
      <c r="DC192" s="378">
        <f>Table9[[#This Row],[R-P3]]-Table9[[#This Row],[P3]]</f>
        <v>1</v>
      </c>
      <c r="DD192" s="378">
        <f>Table9[[#This Row],[R-P4]]-Table9[[#This Row],[P4]]</f>
        <v>1</v>
      </c>
      <c r="DE192" s="378">
        <f>Table9[[#This Row],[R-P5]]-Table9[[#This Row],[P5]]</f>
        <v>2</v>
      </c>
      <c r="DF192" s="378">
        <f>Table9[[#This Row],[R-E1]]-Table9[[#This Row],[E1]]</f>
        <v>1</v>
      </c>
      <c r="DG192" s="379">
        <f>Table9[[#This Row],[R-E2]]-Table9[[#This Row],[E2]]</f>
        <v>1</v>
      </c>
      <c r="DH192" s="323">
        <f>COUNTIF(Table9[[#This Row],[G-B1]:[G-B12]],"&lt;=0")/12*100</f>
        <v>16.666666666666664</v>
      </c>
      <c r="DI192" s="43">
        <f>COUNTIF(Table9[[#This Row],[G-K1]:[G-K5]],"&lt;=0")/5*100</f>
        <v>0</v>
      </c>
      <c r="DJ192" s="43">
        <f>COUNTIF(Table9[[#This Row],[G-P1]:[G-P5]],"&lt;=0")/5*100</f>
        <v>20</v>
      </c>
      <c r="DK192" s="43">
        <f>COUNTIF(Table9[[#This Row],[G-E1]:[G-E2]],"&lt;=0")/2*100</f>
        <v>0</v>
      </c>
      <c r="DL192" s="450">
        <f>IF(AE192="RDP",(COUNTIF(Table9[[#This Row],[G-B3]],"&lt;=0")+COUNTIF(Table9[[#This Row],[G-B4]],"&lt;=0")+COUNTIF(Table9[[#This Row],[G-B7]],"&lt;=0")+COUNTIF(Table9[[#This Row],[G-B11]],"&lt;=0")+COUNTIF(Table9[[#This Row],[G-K2]],"&lt;=0"))/5*100,IF(AE192="RMS",(COUNTIF(Table9[[#This Row],[G-B4]],"&lt;=0")+COUNTIF(Table9[[#This Row],[G-B5]],"&lt;=0")+COUNTIF(Table9[[#This Row],[G-B10]],"&lt;=0")+COUNTIF(Table9[[#This Row],[G-B12]],"&lt;=0")+COUNTIF(Table9[[#This Row],[G-K2]],"&lt;=0"))/5*100,IF(AE192="RSS",(COUNTIF(Table9[[#This Row],[G-B1]],"&lt;=0")+COUNTIF(Table9[[#This Row],[G-B2]],"&lt;=0")+COUNTIF(Table9[[#This Row],[G-B6]],"&lt;=0")+COUNTIF(Table9[[#This Row],[G-B11]],"&lt;=0")+COUNTIF(Table9[[#This Row],[G-B12]],"&lt;=0"))/5*100,0)))</f>
        <v>0</v>
      </c>
      <c r="DR192" s="332"/>
      <c r="DW192" s="332"/>
      <c r="DX192" s="42"/>
      <c r="DY192" s="42"/>
      <c r="DZ192" s="42"/>
      <c r="EA192" s="333"/>
      <c r="EB192" s="339"/>
      <c r="EC192" s="339"/>
      <c r="ED192" s="339"/>
      <c r="EE192" s="339" t="s">
        <v>1563</v>
      </c>
    </row>
    <row r="193" spans="2:135" s="49" customFormat="1" ht="200.5" hidden="1" customHeight="1" thickBot="1" x14ac:dyDescent="0.35">
      <c r="B193" s="282">
        <v>199</v>
      </c>
      <c r="C193" s="421" t="s">
        <v>134</v>
      </c>
      <c r="D193" s="305">
        <v>46097</v>
      </c>
      <c r="E193" s="306" t="s">
        <v>1564</v>
      </c>
      <c r="F193" s="304">
        <v>1000417</v>
      </c>
      <c r="G193" s="308">
        <f t="shared" ca="1" si="12"/>
        <v>46.418170595509899</v>
      </c>
      <c r="H193" s="283">
        <v>29373</v>
      </c>
      <c r="I193" s="304" t="s">
        <v>136</v>
      </c>
      <c r="J193" s="304" t="s">
        <v>362</v>
      </c>
      <c r="K193" s="304" t="s">
        <v>138</v>
      </c>
      <c r="L193" s="304" t="s">
        <v>139</v>
      </c>
      <c r="M193" s="304" t="s">
        <v>228</v>
      </c>
      <c r="N193" s="304"/>
      <c r="O193" s="304" t="s">
        <v>229</v>
      </c>
      <c r="P193" s="310" t="s">
        <v>1565</v>
      </c>
      <c r="Q193" s="304" t="s">
        <v>144</v>
      </c>
      <c r="R193" s="304" t="s">
        <v>185</v>
      </c>
      <c r="S193" s="305">
        <v>40940</v>
      </c>
      <c r="T193" s="286">
        <f ca="1">YEARFRAC(S193,$T$1)</f>
        <v>14.719444444444445</v>
      </c>
      <c r="U193" s="304">
        <v>23.5</v>
      </c>
      <c r="V193" s="304" t="s">
        <v>1473</v>
      </c>
      <c r="W193" s="307">
        <f ca="1">Table9[[#This Row],[Age]]-($T$1-Table9[[#This Row],[Date of Appointment to Current Grade]])/365</f>
        <v>45.112328767123287</v>
      </c>
      <c r="X193" s="309">
        <f ca="1">($T$1-Table9[[#This Row],[Date of Appointment to Current Grade]])/365</f>
        <v>1.3058418283866136</v>
      </c>
      <c r="Y193" s="305">
        <v>45839</v>
      </c>
      <c r="Z193" s="304" t="s">
        <v>187</v>
      </c>
      <c r="AA193" s="305">
        <v>45809</v>
      </c>
      <c r="AB193" s="309">
        <f ca="1">($T$1-Table9[[#This Row],[Date in Position]])/365</f>
        <v>1.3880336092085312</v>
      </c>
      <c r="AC193" s="304" t="s">
        <v>229</v>
      </c>
      <c r="AD193" s="305">
        <v>44406</v>
      </c>
      <c r="AE193" s="304" t="s">
        <v>162</v>
      </c>
      <c r="AF193" s="304" t="s">
        <v>148</v>
      </c>
      <c r="AG193" s="47" t="s">
        <v>1566</v>
      </c>
      <c r="AH193" s="47" t="s">
        <v>1567</v>
      </c>
      <c r="AI193" s="47" t="s">
        <v>234</v>
      </c>
      <c r="AJ193" s="48" t="s">
        <v>1568</v>
      </c>
      <c r="AK193" s="48" t="s">
        <v>1569</v>
      </c>
      <c r="AL193" s="42" t="s">
        <v>153</v>
      </c>
      <c r="AM193" s="53" t="s">
        <v>1570</v>
      </c>
      <c r="AN193" s="313">
        <v>4</v>
      </c>
      <c r="AO193" s="304">
        <v>4</v>
      </c>
      <c r="AP193" s="304">
        <v>3</v>
      </c>
      <c r="AQ193" s="304">
        <v>3</v>
      </c>
      <c r="AR193" s="304">
        <v>3</v>
      </c>
      <c r="AS193" s="304">
        <v>3</v>
      </c>
      <c r="AT193" s="304">
        <v>4</v>
      </c>
      <c r="AU193" s="304">
        <v>3</v>
      </c>
      <c r="AV193" s="304">
        <v>3</v>
      </c>
      <c r="AW193" s="304">
        <v>2</v>
      </c>
      <c r="AX193" s="304">
        <v>4</v>
      </c>
      <c r="AY193" s="304">
        <v>3</v>
      </c>
      <c r="AZ193" s="304">
        <v>3</v>
      </c>
      <c r="BA193" s="304">
        <v>3</v>
      </c>
      <c r="BB193" s="304">
        <v>3</v>
      </c>
      <c r="BC193" s="304">
        <v>3</v>
      </c>
      <c r="BD193" s="304">
        <v>1</v>
      </c>
      <c r="BE193" s="304">
        <v>2</v>
      </c>
      <c r="BF193" s="304">
        <v>2</v>
      </c>
      <c r="BG193" s="304">
        <v>3</v>
      </c>
      <c r="BH193" s="304">
        <v>2</v>
      </c>
      <c r="BI193" s="304">
        <v>2</v>
      </c>
      <c r="BJ193" s="304">
        <v>2</v>
      </c>
      <c r="BK193" s="314">
        <v>0</v>
      </c>
      <c r="BL193" s="325">
        <f>IF(AND(All!$V193="P1",All!$AE193="RDP"),Ruler!E$6,IF(AND(All!$V193="P2",All!$AE193="RDP"),Ruler!E$7,IF(AND(All!$V193="P3",All!$AE193="RDP"),Ruler!E$8,IF(AND(All!$V193="P4",All!$AE193="RDP"),Ruler!E$9,IF(AND(All!$V193="P5",All!$AE193="RDP"),Ruler!E$10,IF(AND(All!$V193="P6",All!$AE193="RDP"),Ruler!E$11,IF(AND(All!$V193="P7",All!$AE193="RDP"),Ruler!E$12,IF(AND(All!$V193="P8",All!$AE193="RDP"),Ruler!E$13,IF(AND(All!$V193="P9",All!$AE193="RDP"),Ruler!E$14,IF(AND(All!$V193="P1",All!$AE193="RMS"),Ruler!E$6,IF(AND(All!$V193="P2",All!$AE193="RMS"),Ruler!E$15,IF(AND(All!$V193="P3",All!$AE193="RMS"),Ruler!E$16,IF(AND(All!$V193="P4",All!$AE193="RMS"),Ruler!E$17,IF(AND(All!$V193="P5",All!$AE193="RMS"),Ruler!E$18,IF(AND(All!$V193="P6",All!$AE193="RMS"),Ruler!E$19,IF(AND(All!$V193="P7",All!$AE193="RMS"),Ruler!E$20,IF(AND(All!$V193="P8",All!$AE193="RMS"),Ruler!E$21,IF(AND(All!$V193="P9",All!$AE193="RMS"),Ruler!E$22,IF(AND(All!$V193="P1",All!$AE193="RSS"),Ruler!E$6,IF(AND(All!$V193="P2",All!$AE193="RSS"),Ruler!E$23,IF(AND(All!$V193="P3",All!$AE193="RSS"),Ruler!E$24,IF(AND(All!$V193="P4",All!$AE193="RSS"),Ruler!E$25,IF(AND(All!$V193="P5",All!$AE193="RSS"),Ruler!E$26,IF(AND(All!$V193="P6",All!$AE193="RSS"),Ruler!E$27,IF(AND(All!$V193="P7",All!$AE193="RSS"),Ruler!E$28,IF(AND(All!$V193="P8",All!$AE193="RSS"),Ruler!E$29,IF(AND(All!$V193="P9",All!$AE193="RSS"),Ruler!E$30,0)))))))))))))))))))))))))))</f>
        <v>5</v>
      </c>
      <c r="BM193" s="325">
        <f>IF(AND(All!$V193="P1",All!$AE193="RDP"),Ruler!F$6,IF(AND(All!$V193="P2",All!$AE193="RDP"),Ruler!F$7,IF(AND(All!$V193="P3",All!$AE193="RDP"),Ruler!F$8,IF(AND(All!$V193="P4",All!$AE193="RDP"),Ruler!F$9,IF(AND(All!$V193="P5",All!$AE193="RDP"),Ruler!F$10,IF(AND(All!$V193="P6",All!$AE193="RDP"),Ruler!F$11,IF(AND(All!$V193="P7",All!$AE193="RDP"),Ruler!F$12,IF(AND(All!$V193="P8",All!$AE193="RDP"),Ruler!F$13,IF(AND(All!$V193="P9",All!$AE193="RDP"),Ruler!F$14,IF(AND(All!$V193="P1",All!$AE193="RMS"),Ruler!F$6,IF(AND(All!$V193="P2",All!$AE193="RMS"),Ruler!F$15,IF(AND(All!$V193="P3",All!$AE193="RMS"),Ruler!F$16,IF(AND(All!$V193="P4",All!$AE193="RMS"),Ruler!F$17,IF(AND(All!$V193="P5",All!$AE193="RMS"),Ruler!F$18,IF(AND(All!$V193="P6",All!$AE193="RMS"),Ruler!F$19,IF(AND(All!$V193="P7",All!$AE193="RMS"),Ruler!F$20,IF(AND(All!$V193="P8",All!$AE193="RMS"),Ruler!F$21,IF(AND(All!$V193="P9",All!$AE193="RMS"),Ruler!F$22,IF(AND(All!$V193="P1",All!$AE193="RSS"),Ruler!F$6,IF(AND(All!$V193="P2",All!$AE193="RSS"),Ruler!F$23,IF(AND(All!$V193="P3",All!$AE193="RSS"),Ruler!F$24,IF(AND(All!$V193="P4",All!$AE193="RSS"),Ruler!F$25,IF(AND(All!$V193="P5",All!$AE193="RSS"),Ruler!F$26,IF(AND(All!$V193="P6",All!$AE193="RSS"),Ruler!F$27,IF(AND(All!$V193="P7",All!$AE193="RSS"),Ruler!F$28,IF(AND(All!$V193="P8",All!$AE193="RSS"),Ruler!F$29,IF(AND(All!$V193="P9",All!$AE193="RSS"),Ruler!F$30,0)))))))))))))))))))))))))))</f>
        <v>4</v>
      </c>
      <c r="BN193" s="325">
        <f>IF(AND(All!$V193="P1",All!$AE193="RDP"),Ruler!G$6,IF(AND(All!$V193="P2",All!$AE193="RDP"),Ruler!G$7,IF(AND(All!$V193="P3",All!$AE193="RDP"),Ruler!G$8,IF(AND(All!$V193="P4",All!$AE193="RDP"),Ruler!G$9,IF(AND(All!$V193="P5",All!$AE193="RDP"),Ruler!G$10,IF(AND(All!$V193="P6",All!$AE193="RDP"),Ruler!G$11,IF(AND(All!$V193="P7",All!$AE193="RDP"),Ruler!G$12,IF(AND(All!$V193="P8",All!$AE193="RDP"),Ruler!G$13,IF(AND(All!$V193="P9",All!$AE193="RDP"),Ruler!G$14,IF(AND(All!$V193="P1",All!$AE193="RMS"),Ruler!G$6,IF(AND(All!$V193="P2",All!$AE193="RMS"),Ruler!G$15,IF(AND(All!$V193="P3",All!$AE193="RMS"),Ruler!G$16,IF(AND(All!$V193="P4",All!$AE193="RMS"),Ruler!G$17,IF(AND(All!$V193="P5",All!$AE193="RMS"),Ruler!G$18,IF(AND(All!$V193="P6",All!$AE193="RMS"),Ruler!G$19,IF(AND(All!$V193="P7",All!$AE193="RMS"),Ruler!G$20,IF(AND(All!$V193="P8",All!$AE193="RMS"),Ruler!G$21,IF(AND(All!$V193="P9",All!$AE193="RMS"),Ruler!G$22,IF(AND(All!$V193="P1",All!$AE193="RSS"),Ruler!G$6,IF(AND(All!$V193="P2",All!$AE193="RSS"),Ruler!G$23,IF(AND(All!$V193="P3",All!$AE193="RSS"),Ruler!G$24,IF(AND(All!$V193="P4",All!$AE193="RSS"),Ruler!G$25,IF(AND(All!$V193="P5",All!$AE193="RSS"),Ruler!G$26,IF(AND(All!$V193="P6",All!$AE193="RSS"),Ruler!G$27,IF(AND(All!$V193="P7",All!$AE193="RSS"),Ruler!G$28,IF(AND(All!$V193="P8",All!$AE193="RSS"),Ruler!G$29,IF(AND(All!$V193="P9",All!$AE193="RSS"),Ruler!G$30,0)))))))))))))))))))))))))))</f>
        <v>3</v>
      </c>
      <c r="BO193" s="325">
        <f>IF(AND(All!$V193="P1",All!$AE193="RDP"),Ruler!H$6,IF(AND(All!$V193="P2",All!$AE193="RDP"),Ruler!H$7,IF(AND(All!$V193="P3",All!$AE193="RDP"),Ruler!H$8,IF(AND(All!$V193="P4",All!$AE193="RDP"),Ruler!H$9,IF(AND(All!$V193="P5",All!$AE193="RDP"),Ruler!H$10,IF(AND(All!$V193="P6",All!$AE193="RDP"),Ruler!H$11,IF(AND(All!$V193="P7",All!$AE193="RDP"),Ruler!H$12,IF(AND(All!$V193="P8",All!$AE193="RDP"),Ruler!H$13,IF(AND(All!$V193="P9",All!$AE193="RDP"),Ruler!H$14,IF(AND(All!$V193="P1",All!$AE193="RMS"),Ruler!H$6,IF(AND(All!$V193="P2",All!$AE193="RMS"),Ruler!H$15,IF(AND(All!$V193="P3",All!$AE193="RMS"),Ruler!H$16,IF(AND(All!$V193="P4",All!$AE193="RMS"),Ruler!H$17,IF(AND(All!$V193="P5",All!$AE193="RMS"),Ruler!H$18,IF(AND(All!$V193="P6",All!$AE193="RMS"),Ruler!H$19,IF(AND(All!$V193="P7",All!$AE193="RMS"),Ruler!H$20,IF(AND(All!$V193="P8",All!$AE193="RMS"),Ruler!H$21,IF(AND(All!$V193="P9",All!$AE193="RMS"),Ruler!H$22,IF(AND(All!$V193="P1",All!$AE193="RSS"),Ruler!H$6,IF(AND(All!$V193="P2",All!$AE193="RSS"),Ruler!H$23,IF(AND(All!$V193="P3",All!$AE193="RSS"),Ruler!H$24,IF(AND(All!$V193="P4",All!$AE193="RSS"),Ruler!H$25,IF(AND(All!$V193="P5",All!$AE193="RSS"),Ruler!H$26,IF(AND(All!$V193="P6",All!$AE193="RSS"),Ruler!H$27,IF(AND(All!$V193="P7",All!$AE193="RSS"),Ruler!H$28,IF(AND(All!$V193="P8",All!$AE193="RSS"),Ruler!H$29,IF(AND(All!$V193="P9",All!$AE193="RSS"),Ruler!H$30,0)))))))))))))))))))))))))))</f>
        <v>3</v>
      </c>
      <c r="BP193" s="325">
        <f>IF(AND(All!$V193="P1",All!$AE193="RDP"),Ruler!I$6,IF(AND(All!$V193="P2",All!$AE193="RDP"),Ruler!I$7,IF(AND(All!$V193="P3",All!$AE193="RDP"),Ruler!I$8,IF(AND(All!$V193="P4",All!$AE193="RDP"),Ruler!I$9,IF(AND(All!$V193="P5",All!$AE193="RDP"),Ruler!I$10,IF(AND(All!$V193="P6",All!$AE193="RDP"),Ruler!I$11,IF(AND(All!$V193="P7",All!$AE193="RDP"),Ruler!I$12,IF(AND(All!$V193="P8",All!$AE193="RDP"),Ruler!I$13,IF(AND(All!$V193="P9",All!$AE193="RDP"),Ruler!I$14,IF(AND(All!$V193="P1",All!$AE193="RMS"),Ruler!I$6,IF(AND(All!$V193="P2",All!$AE193="RMS"),Ruler!I$15,IF(AND(All!$V193="P3",All!$AE193="RMS"),Ruler!I$16,IF(AND(All!$V193="P4",All!$AE193="RMS"),Ruler!I$17,IF(AND(All!$V193="P5",All!$AE193="RMS"),Ruler!I$18,IF(AND(All!$V193="P6",All!$AE193="RMS"),Ruler!I$19,IF(AND(All!$V193="P7",All!$AE193="RMS"),Ruler!I$20,IF(AND(All!$V193="P8",All!$AE193="RMS"),Ruler!I$21,IF(AND(All!$V193="P9",All!$AE193="RMS"),Ruler!I$22,IF(AND(All!$V193="P1",All!$AE193="RSS"),Ruler!I$6,IF(AND(All!$V193="P2",All!$AE193="RSS"),Ruler!I$23,IF(AND(All!$V193="P3",All!$AE193="RSS"),Ruler!I$24,IF(AND(All!$V193="P4",All!$AE193="RSS"),Ruler!I$25,IF(AND(All!$V193="P5",All!$AE193="RSS"),Ruler!I$26,IF(AND(All!$V193="P6",All!$AE193="RSS"),Ruler!I$27,IF(AND(All!$V193="P7",All!$AE193="RSS"),Ruler!I$28,IF(AND(All!$V193="P8",All!$AE193="RSS"),Ruler!I$29,IF(AND(All!$V193="P9",All!$AE193="RSS"),Ruler!I$30,0)))))))))))))))))))))))))))</f>
        <v>3</v>
      </c>
      <c r="BQ193" s="325">
        <f>IF(AND(All!$V193="P1",All!$AE193="RDP"),Ruler!J$6,IF(AND(All!$V193="P2",All!$AE193="RDP"),Ruler!J$7,IF(AND(All!$V193="P3",All!$AE193="RDP"),Ruler!J$8,IF(AND(All!$V193="P4",All!$AE193="RDP"),Ruler!J$9,IF(AND(All!$V193="P5",All!$AE193="RDP"),Ruler!J$10,IF(AND(All!$V193="P6",All!$AE193="RDP"),Ruler!J$11,IF(AND(All!$V193="P7",All!$AE193="RDP"),Ruler!J$12,IF(AND(All!$V193="P8",All!$AE193="RDP"),Ruler!J$13,IF(AND(All!$V193="P9",All!$AE193="RDP"),Ruler!J$14,IF(AND(All!$V193="P1",All!$AE193="RMS"),Ruler!J$6,IF(AND(All!$V193="P2",All!$AE193="RMS"),Ruler!J$15,IF(AND(All!$V193="P3",All!$AE193="RMS"),Ruler!J$16,IF(AND(All!$V193="P4",All!$AE193="RMS"),Ruler!J$17,IF(AND(All!$V193="P5",All!$AE193="RMS"),Ruler!J$18,IF(AND(All!$V193="P6",All!$AE193="RMS"),Ruler!J$19,IF(AND(All!$V193="P7",All!$AE193="RMS"),Ruler!J$20,IF(AND(All!$V193="P8",All!$AE193="RMS"),Ruler!J$21,IF(AND(All!$V193="P9",All!$AE193="RMS"),Ruler!J$22,IF(AND(All!$V193="P1",All!$AE193="RSS"),Ruler!J$6,IF(AND(All!$V193="P2",All!$AE193="RSS"),Ruler!J$23,IF(AND(All!$V193="P3",All!$AE193="RSS"),Ruler!J$24,IF(AND(All!$V193="P4",All!$AE193="RSS"),Ruler!J$25,IF(AND(All!$V193="P5",All!$AE193="RSS"),Ruler!J$26,IF(AND(All!$V193="P6",All!$AE193="RSS"),Ruler!J$27,IF(AND(All!$V193="P7",All!$AE193="RSS"),Ruler!J$28,IF(AND(All!$V193="P8",All!$AE193="RSS"),Ruler!J$29,IF(AND(All!$V193="P9",All!$AE193="RSS"),Ruler!J$30,0)))))))))))))))))))))))))))</f>
        <v>5</v>
      </c>
      <c r="BR193" s="325">
        <f>IF(AND(All!$V193="P1",All!$AE193="RDP"),Ruler!K$6,IF(AND(All!$V193="P2",All!$AE193="RDP"),Ruler!K$7,IF(AND(All!$V193="P3",All!$AE193="RDP"),Ruler!K$8,IF(AND(All!$V193="P4",All!$AE193="RDP"),Ruler!K$9,IF(AND(All!$V193="P5",All!$AE193="RDP"),Ruler!K$10,IF(AND(All!$V193="P6",All!$AE193="RDP"),Ruler!K$11,IF(AND(All!$V193="P7",All!$AE193="RDP"),Ruler!K$12,IF(AND(All!$V193="P8",All!$AE193="RDP"),Ruler!K$13,IF(AND(All!$V193="P9",All!$AE193="RDP"),Ruler!K$14,IF(AND(All!$V193="P1",All!$AE193="RMS"),Ruler!K$6,IF(AND(All!$V193="P2",All!$AE193="RMS"),Ruler!K$15,IF(AND(All!$V193="P3",All!$AE193="RMS"),Ruler!K$16,IF(AND(All!$V193="P4",All!$AE193="RMS"),Ruler!K$17,IF(AND(All!$V193="P5",All!$AE193="RMS"),Ruler!K$18,IF(AND(All!$V193="P6",All!$AE193="RMS"),Ruler!K$19,IF(AND(All!$V193="P7",All!$AE193="RMS"),Ruler!K$20,IF(AND(All!$V193="P8",All!$AE193="RMS"),Ruler!K$21,IF(AND(All!$V193="P9",All!$AE193="RMS"),Ruler!K$22,IF(AND(All!$V193="P1",All!$AE193="RSS"),Ruler!K$6,IF(AND(All!$V193="P2",All!$AE193="RSS"),Ruler!K$23,IF(AND(All!$V193="P3",All!$AE193="RSS"),Ruler!K$24,IF(AND(All!$V193="P4",All!$AE193="RSS"),Ruler!K$25,IF(AND(All!$V193="P5",All!$AE193="RSS"),Ruler!K$26,IF(AND(All!$V193="P6",All!$AE193="RSS"),Ruler!K$27,IF(AND(All!$V193="P7",All!$AE193="RSS"),Ruler!K$28,IF(AND(All!$V193="P8",All!$AE193="RSS"),Ruler!K$29,IF(AND(All!$V193="P9",All!$AE193="RSS"),Ruler!K$30,0)))))))))))))))))))))))))))</f>
        <v>4</v>
      </c>
      <c r="BS193" s="325">
        <f>IF(AND(All!$V193="P1",All!$AE193="RDP"),Ruler!L$6,IF(AND(All!$V193="P2",All!$AE193="RDP"),Ruler!L$7,IF(AND(All!$V193="P3",All!$AE193="RDP"),Ruler!L$8,IF(AND(All!$V193="P4",All!$AE193="RDP"),Ruler!L$9,IF(AND(All!$V193="P5",All!$AE193="RDP"),Ruler!L$10,IF(AND(All!$V193="P6",All!$AE193="RDP"),Ruler!L$11,IF(AND(All!$V193="P7",All!$AE193="RDP"),Ruler!L$12,IF(AND(All!$V193="P8",All!$AE193="RDP"),Ruler!L$13,IF(AND(All!$V193="P9",All!$AE193="RDP"),Ruler!L$14,IF(AND(All!$V193="P1",All!$AE193="RMS"),Ruler!L$6,IF(AND(All!$V193="P2",All!$AE193="RMS"),Ruler!L$15,IF(AND(All!$V193="P3",All!$AE193="RMS"),Ruler!L$16,IF(AND(All!$V193="P4",All!$AE193="RMS"),Ruler!L$17,IF(AND(All!$V193="P5",All!$AE193="RMS"),Ruler!L$18,IF(AND(All!$V193="P6",All!$AE193="RMS"),Ruler!L$19,IF(AND(All!$V193="P7",All!$AE193="RMS"),Ruler!L$20,IF(AND(All!$V193="P8",All!$AE193="RMS"),Ruler!L$21,IF(AND(All!$V193="P9",All!$AE193="RMS"),Ruler!L$22,IF(AND(All!$V193="P1",All!$AE193="RSS"),Ruler!L$6,IF(AND(All!$V193="P2",All!$AE193="RSS"),Ruler!L$23,IF(AND(All!$V193="P3",All!$AE193="RSS"),Ruler!L$24,IF(AND(All!$V193="P4",All!$AE193="RSS"),Ruler!L$25,IF(AND(All!$V193="P5",All!$AE193="RSS"),Ruler!L$26,IF(AND(All!$V193="P6",All!$AE193="RSS"),Ruler!L$27,IF(AND(All!$V193="P7",All!$AE193="RSS"),Ruler!L$28,IF(AND(All!$V193="P8",All!$AE193="RSS"),Ruler!L$29,IF(AND(All!$V193="P9",All!$AE193="RSS"),Ruler!L$30,0)))))))))))))))))))))))))))</f>
        <v>3</v>
      </c>
      <c r="BT193" s="325">
        <f>IF(AND(All!$V193="P1",All!$AE193="RDP"),Ruler!M$6,IF(AND(All!$V193="P2",All!$AE193="RDP"),Ruler!M$7,IF(AND(All!$V193="P3",All!$AE193="RDP"),Ruler!M$8,IF(AND(All!$V193="P4",All!$AE193="RDP"),Ruler!M$9,IF(AND(All!$V193="P5",All!$AE193="RDP"),Ruler!M$10,IF(AND(All!$V193="P6",All!$AE193="RDP"),Ruler!M$11,IF(AND(All!$V193="P7",All!$AE193="RDP"),Ruler!M$12,IF(AND(All!$V193="P8",All!$AE193="RDP"),Ruler!M$13,IF(AND(All!$V193="P9",All!$AE193="RDP"),Ruler!M$14,IF(AND(All!$V193="P1",All!$AE193="RMS"),Ruler!M$6,IF(AND(All!$V193="P2",All!$AE193="RMS"),Ruler!M$15,IF(AND(All!$V193="P3",All!$AE193="RMS"),Ruler!M$16,IF(AND(All!$V193="P4",All!$AE193="RMS"),Ruler!M$17,IF(AND(All!$V193="P5",All!$AE193="RMS"),Ruler!M$18,IF(AND(All!$V193="P6",All!$AE193="RMS"),Ruler!M$19,IF(AND(All!$V193="P7",All!$AE193="RMS"),Ruler!M$20,IF(AND(All!$V193="P8",All!$AE193="RMS"),Ruler!M$21,IF(AND(All!$V193="P9",All!$AE193="RMS"),Ruler!M$22,IF(AND(All!$V193="P1",All!$AE193="RSS"),Ruler!M$6,IF(AND(All!$V193="P2",All!$AE193="RSS"),Ruler!M$23,IF(AND(All!$V193="P3",All!$AE193="RSS"),Ruler!M$24,IF(AND(All!$V193="P4",All!$AE193="RSS"),Ruler!M$25,IF(AND(All!$V193="P5",All!$AE193="RSS"),Ruler!M$26,IF(AND(All!$V193="P6",All!$AE193="RSS"),Ruler!M$27,IF(AND(All!$V193="P7",All!$AE193="RSS"),Ruler!M$28,IF(AND(All!$V193="P8",All!$AE193="RSS"),Ruler!M$29,IF(AND(All!$V193="P9",All!$AE193="RSS"),Ruler!M$30,0)))))))))))))))))))))))))))</f>
        <v>3</v>
      </c>
      <c r="BU193" s="325">
        <f>IF(AND(All!$V193="P1",All!$AE193="RDP"),Ruler!N$6,IF(AND(All!$V193="P2",All!$AE193="RDP"),Ruler!N$7,IF(AND(All!$V193="P3",All!$AE193="RDP"),Ruler!N$8,IF(AND(All!$V193="P4",All!$AE193="RDP"),Ruler!N$9,IF(AND(All!$V193="P5",All!$AE193="RDP"),Ruler!N$10,IF(AND(All!$V193="P6",All!$AE193="RDP"),Ruler!N$11,IF(AND(All!$V193="P7",All!$AE193="RDP"),Ruler!N$12,IF(AND(All!$V193="P8",All!$AE193="RDP"),Ruler!N$13,IF(AND(All!$V193="P9",All!$AE193="RDP"),Ruler!N$14,IF(AND(All!$V193="P1",All!$AE193="RMS"),Ruler!N$6,IF(AND(All!$V193="P2",All!$AE193="RMS"),Ruler!N$15,IF(AND(All!$V193="P3",All!$AE193="RMS"),Ruler!N$16,IF(AND(All!$V193="P4",All!$AE193="RMS"),Ruler!N$17,IF(AND(All!$V193="P5",All!$AE193="RMS"),Ruler!N$18,IF(AND(All!$V193="P6",All!$AE193="RMS"),Ruler!N$19,IF(AND(All!$V193="P7",All!$AE193="RMS"),Ruler!N$20,IF(AND(All!$V193="P8",All!$AE193="RMS"),Ruler!N$21,IF(AND(All!$V193="P9",All!$AE193="RMS"),Ruler!N$22,IF(AND(All!$V193="P1",All!$AE193="RSS"),Ruler!N$6,IF(AND(All!$V193="P2",All!$AE193="RSS"),Ruler!N$23,IF(AND(All!$V193="P3",All!$AE193="RSS"),Ruler!N$24,IF(AND(All!$V193="P4",All!$AE193="RSS"),Ruler!N$25,IF(AND(All!$V193="P5",All!$AE193="RSS"),Ruler!N$26,IF(AND(All!$V193="P6",All!$AE193="RSS"),Ruler!N$27,IF(AND(All!$V193="P7",All!$AE193="RSS"),Ruler!N$28,IF(AND(All!$V193="P8",All!$AE193="RSS"),Ruler!N$29,IF(AND(All!$V193="P9",All!$AE193="RSS"),Ruler!N$30,0)))))))))))))))))))))))))))</f>
        <v>2</v>
      </c>
      <c r="BV193" s="325">
        <f>IF(AND(All!$V193="P1",All!$AE193="RDP"),Ruler!O$6,IF(AND(All!$V193="P2",All!$AE193="RDP"),Ruler!O$7,IF(AND(All!$V193="P3",All!$AE193="RDP"),Ruler!O$8,IF(AND(All!$V193="P4",All!$AE193="RDP"),Ruler!O$9,IF(AND(All!$V193="P5",All!$AE193="RDP"),Ruler!O$10,IF(AND(All!$V193="P6",All!$AE193="RDP"),Ruler!O$11,IF(AND(All!$V193="P7",All!$AE193="RDP"),Ruler!O$12,IF(AND(All!$V193="P8",All!$AE193="RDP"),Ruler!O$13,IF(AND(All!$V193="P9",All!$AE193="RDP"),Ruler!O$14,IF(AND(All!$V193="P1",All!$AE193="RMS"),Ruler!O$6,IF(AND(All!$V193="P2",All!$AE193="RMS"),Ruler!O$15,IF(AND(All!$V193="P3",All!$AE193="RMS"),Ruler!O$16,IF(AND(All!$V193="P4",All!$AE193="RMS"),Ruler!O$17,IF(AND(All!$V193="P5",All!$AE193="RMS"),Ruler!O$18,IF(AND(All!$V193="P6",All!$AE193="RMS"),Ruler!O$19,IF(AND(All!$V193="P7",All!$AE193="RMS"),Ruler!O$20,IF(AND(All!$V193="P8",All!$AE193="RMS"),Ruler!O$21,IF(AND(All!$V193="P9",All!$AE193="RMS"),Ruler!O$22,IF(AND(All!$V193="P1",All!$AE193="RSS"),Ruler!O$6,IF(AND(All!$V193="P2",All!$AE193="RSS"),Ruler!O$23,IF(AND(All!$V193="P3",All!$AE193="RSS"),Ruler!O$24,IF(AND(All!$V193="P4",All!$AE193="RSS"),Ruler!O$25,IF(AND(All!$V193="P5",All!$AE193="RSS"),Ruler!O$26,IF(AND(All!$V193="P6",All!$AE193="RSS"),Ruler!O$27,IF(AND(All!$V193="P7",All!$AE193="RSS"),Ruler!O$28,IF(AND(All!$V193="P8",All!$AE193="RSS"),Ruler!O$29,IF(AND(All!$V193="P9",All!$AE193="RSS"),Ruler!O$30,0)))))))))))))))))))))))))))</f>
        <v>4</v>
      </c>
      <c r="BW193" s="325">
        <f>IF(AND(All!$V193="P1",All!$AE193="RDP"),Ruler!P$6,IF(AND(All!$V193="P2",All!$AE193="RDP"),Ruler!P$7,IF(AND(All!$V193="P3",All!$AE193="RDP"),Ruler!P$8,IF(AND(All!$V193="P4",All!$AE193="RDP"),Ruler!P$9,IF(AND(All!$V193="P5",All!$AE193="RDP"),Ruler!P$10,IF(AND(All!$V193="P6",All!$AE193="RDP"),Ruler!P$11,IF(AND(All!$V193="P7",All!$AE193="RDP"),Ruler!P$12,IF(AND(All!$V193="P8",All!$AE193="RDP"),Ruler!P$13,IF(AND(All!$V193="P9",All!$AE193="RDP"),Ruler!P$14,IF(AND(All!$V193="P1",All!$AE193="RMS"),Ruler!P$6,IF(AND(All!$V193="P2",All!$AE193="RMS"),Ruler!P$15,IF(AND(All!$V193="P3",All!$AE193="RMS"),Ruler!P$16,IF(AND(All!$V193="P4",All!$AE193="RMS"),Ruler!P$17,IF(AND(All!$V193="P5",All!$AE193="RMS"),Ruler!P$18,IF(AND(All!$V193="P6",All!$AE193="RMS"),Ruler!P$19,IF(AND(All!$V193="P7",All!$AE193="RMS"),Ruler!P$20,IF(AND(All!$V193="P8",All!$AE193="RMS"),Ruler!P$21,IF(AND(All!$V193="P9",All!$AE193="RMS"),Ruler!P$22,IF(AND(All!$V193="P1",All!$AE193="RSS"),Ruler!P$6,IF(AND(All!$V193="P2",All!$AE193="RSS"),Ruler!P$23,IF(AND(All!$V193="P3",All!$AE193="RSS"),Ruler!P$24,IF(AND(All!$V193="P4",All!$AE193="RSS"),Ruler!P$25,IF(AND(All!$V193="P5",All!$AE193="RSS"),Ruler!P$26,IF(AND(All!$V193="P6",All!$AE193="RSS"),Ruler!P$27,IF(AND(All!$V193="P7",All!$AE193="RSS"),Ruler!P$28,IF(AND(All!$V193="P8",All!$AE193="RSS"),Ruler!P$29,IF(AND(All!$V193="P9",All!$AE193="RSS"),Ruler!P$30,0)))))))))))))))))))))))))))</f>
        <v>4</v>
      </c>
      <c r="BX193" s="325">
        <f>IF(AND(All!$V193="P1",All!$AE193="RDP"),Ruler!Q$6,IF(AND(All!$V193="P2",All!$AE193="RDP"),Ruler!Q$7,IF(AND(All!$V193="P3",All!$AE193="RDP"),Ruler!Q$8,IF(AND(All!$V193="P4",All!$AE193="RDP"),Ruler!Q$9,IF(AND(All!$V193="P5",All!$AE193="RDP"),Ruler!Q$10,IF(AND(All!$V193="P6",All!$AE193="RDP"),Ruler!Q$11,IF(AND(All!$V193="P7",All!$AE193="RDP"),Ruler!Q$12,IF(AND(All!$V193="P8",All!$AE193="RDP"),Ruler!Q$13,IF(AND(All!$V193="P9",All!$AE193="RDP"),Ruler!Q$14,IF(AND(All!$V193="P1",All!$AE193="RMS"),Ruler!Q$6,IF(AND(All!$V193="P2",All!$AE193="RMS"),Ruler!Q$15,IF(AND(All!$V193="P3",All!$AE193="RMS"),Ruler!Q$16,IF(AND(All!$V193="P4",All!$AE193="RMS"),Ruler!Q$17,IF(AND(All!$V193="P5",All!$AE193="RMS"),Ruler!Q$18,IF(AND(All!$V193="P6",All!$AE193="RMS"),Ruler!Q$19,IF(AND(All!$V193="P7",All!$AE193="RMS"),Ruler!Q$20,IF(AND(All!$V193="P8",All!$AE193="RMS"),Ruler!Q$21,IF(AND(All!$V193="P9",All!$AE193="RMS"),Ruler!Q$22,IF(AND(All!$V193="P1",All!$AE193="RSS"),Ruler!Q$6,IF(AND(All!$V193="P2",All!$AE193="RSS"),Ruler!Q$23,IF(AND(All!$V193="P3",All!$AE193="RSS"),Ruler!Q$24,IF(AND(All!$V193="P4",All!$AE193="RSS"),Ruler!Q$25,IF(AND(All!$V193="P5",All!$AE193="RSS"),Ruler!Q$26,IF(AND(All!$V193="P6",All!$AE193="RSS"),Ruler!Q$27,IF(AND(All!$V193="P7",All!$AE193="RSS"),Ruler!Q$28,IF(AND(All!$V193="P8",All!$AE193="RSS"),Ruler!Q$29,IF(AND(All!$V193="P9",All!$AE193="RSS"),Ruler!Q$30,0)))))))))))))))))))))))))))</f>
        <v>3</v>
      </c>
      <c r="BY193" s="325">
        <f>IF(AND(All!$V193="P1",All!$AE193="RDP"),Ruler!R$6,IF(AND(All!$V193="P2",All!$AE193="RDP"),Ruler!R$7,IF(AND(All!$V193="P3",All!$AE193="RDP"),Ruler!R$8,IF(AND(All!$V193="P4",All!$AE193="RDP"),Ruler!R$9,IF(AND(All!$V193="P5",All!$AE193="RDP"),Ruler!R$10,IF(AND(All!$V193="P6",All!$AE193="RDP"),Ruler!R$11,IF(AND(All!$V193="P7",All!$AE193="RDP"),Ruler!R$12,IF(AND(All!$V193="P8",All!$AE193="RDP"),Ruler!R$13,IF(AND(All!$V193="P9",All!$AE193="RDP"),Ruler!R$14,IF(AND(All!$V193="P1",All!$AE193="RMS"),Ruler!R$6,IF(AND(All!$V193="P2",All!$AE193="RMS"),Ruler!R$15,IF(AND(All!$V193="P3",All!$AE193="RMS"),Ruler!R$16,IF(AND(All!$V193="P4",All!$AE193="RMS"),Ruler!R$17,IF(AND(All!$V193="P5",All!$AE193="RMS"),Ruler!R$18,IF(AND(All!$V193="P6",All!$AE193="RMS"),Ruler!R$19,IF(AND(All!$V193="P7",All!$AE193="RMS"),Ruler!R$20,IF(AND(All!$V193="P8",All!$AE193="RMS"),Ruler!R$21,IF(AND(All!$V193="P9",All!$AE193="RMS"),Ruler!R$22,IF(AND(All!$V193="P1",All!$AE193="RSS"),Ruler!R$6,IF(AND(All!$V193="P2",All!$AE193="RSS"),Ruler!R$23,IF(AND(All!$V193="P3",All!$AE193="RSS"),Ruler!R$24,IF(AND(All!$V193="P4",All!$AE193="RSS"),Ruler!R$25,IF(AND(All!$V193="P5",All!$AE193="RSS"),Ruler!R$26,IF(AND(All!$V193="P6",All!$AE193="RSS"),Ruler!R$27,IF(AND(All!$V193="P7",All!$AE193="RSS"),Ruler!R$28,IF(AND(All!$V193="P8",All!$AE193="RSS"),Ruler!R$29,IF(AND(All!$V193="P9",All!$AE193="RSS"),Ruler!R$30,0)))))))))))))))))))))))))))</f>
        <v>3</v>
      </c>
      <c r="BZ193" s="325">
        <f>IF(AND(All!$V193="P1",All!$AE193="RDP"),Ruler!S$6,IF(AND(All!$V193="P2",All!$AE193="RDP"),Ruler!S$7,IF(AND(All!$V193="P3",All!$AE193="RDP"),Ruler!S$8,IF(AND(All!$V193="P4",All!$AE193="RDP"),Ruler!S$9,IF(AND(All!$V193="P5",All!$AE193="RDP"),Ruler!S$10,IF(AND(All!$V193="P6",All!$AE193="RDP"),Ruler!S$11,IF(AND(All!$V193="P7",All!$AE193="RDP"),Ruler!S$12,IF(AND(All!$V193="P8",All!$AE193="RDP"),Ruler!S$13,IF(AND(All!$V193="P9",All!$AE193="RDP"),Ruler!S$14,IF(AND(All!$V193="P1",All!$AE193="RMS"),Ruler!S$6,IF(AND(All!$V193="P2",All!$AE193="RMS"),Ruler!S$15,IF(AND(All!$V193="P3",All!$AE193="RMS"),Ruler!S$16,IF(AND(All!$V193="P4",All!$AE193="RMS"),Ruler!S$17,IF(AND(All!$V193="P5",All!$AE193="RMS"),Ruler!S$18,IF(AND(All!$V193="P6",All!$AE193="RMS"),Ruler!S$19,IF(AND(All!$V193="P7",All!$AE193="RMS"),Ruler!S$20,IF(AND(All!$V193="P8",All!$AE193="RMS"),Ruler!S$21,IF(AND(All!$V193="P9",All!$AE193="RMS"),Ruler!S$22,IF(AND(All!$V193="P1",All!$AE193="RSS"),Ruler!S$6,IF(AND(All!$V193="P2",All!$AE193="RSS"),Ruler!S$23,IF(AND(All!$V193="P3",All!$AE193="RSS"),Ruler!S$24,IF(AND(All!$V193="P4",All!$AE193="RSS"),Ruler!S$25,IF(AND(All!$V193="P5",All!$AE193="RSS"),Ruler!S$26,IF(AND(All!$V193="P6",All!$AE193="RSS"),Ruler!S$27,IF(AND(All!$V193="P7",All!$AE193="RSS"),Ruler!S$28,IF(AND(All!$V193="P8",All!$AE193="RSS"),Ruler!S$29,IF(AND(All!$V193="P9",All!$AE193="RSS"),Ruler!S$30,0)))))))))))))))))))))))))))</f>
        <v>4</v>
      </c>
      <c r="CA193" s="325">
        <f>IF(AND(All!$V193="P1",All!$AE193="RDP"),Ruler!T$6,IF(AND(All!$V193="P2",All!$AE193="RDP"),Ruler!T$7,IF(AND(All!$V193="P3",All!$AE193="RDP"),Ruler!T$8,IF(AND(All!$V193="P4",All!$AE193="RDP"),Ruler!T$9,IF(AND(All!$V193="P5",All!$AE193="RDP"),Ruler!T$10,IF(AND(All!$V193="P6",All!$AE193="RDP"),Ruler!T$11,IF(AND(All!$V193="P7",All!$AE193="RDP"),Ruler!T$12,IF(AND(All!$V193="P8",All!$AE193="RDP"),Ruler!T$13,IF(AND(All!$V193="P9",All!$AE193="RDP"),Ruler!T$14,IF(AND(All!$V193="P1",All!$AE193="RMS"),Ruler!T$6,IF(AND(All!$V193="P2",All!$AE193="RMS"),Ruler!T$15,IF(AND(All!$V193="P3",All!$AE193="RMS"),Ruler!T$16,IF(AND(All!$V193="P4",All!$AE193="RMS"),Ruler!T$17,IF(AND(All!$V193="P5",All!$AE193="RMS"),Ruler!T$18,IF(AND(All!$V193="P6",All!$AE193="RMS"),Ruler!T$19,IF(AND(All!$V193="P7",All!$AE193="RMS"),Ruler!T$20,IF(AND(All!$V193="P8",All!$AE193="RMS"),Ruler!T$21,IF(AND(All!$V193="P9",All!$AE193="RMS"),Ruler!T$22,IF(AND(All!$V193="P1",All!$AE193="RSS"),Ruler!T$6,IF(AND(All!$V193="P2",All!$AE193="RSS"),Ruler!T$23,IF(AND(All!$V193="P3",All!$AE193="RSS"),Ruler!T$24,IF(AND(All!$V193="P4",All!$AE193="RSS"),Ruler!T$25,IF(AND(All!$V193="P5",All!$AE193="RSS"),Ruler!T$26,IF(AND(All!$V193="P6",All!$AE193="RSS"),Ruler!T$27,IF(AND(All!$V193="P7",All!$AE193="RSS"),Ruler!T$28,IF(AND(All!$V193="P8",All!$AE193="RSS"),Ruler!T$29,IF(AND(All!$V193="P9",All!$AE193="RSS"),Ruler!T$30,0)))))))))))))))))))))))))))</f>
        <v>3</v>
      </c>
      <c r="CB193" s="325">
        <f>IF(AND(All!$V193="P1",All!$AE193="RDP"),Ruler!U$6,IF(AND(All!$V193="P2",All!$AE193="RDP"),Ruler!U$7,IF(AND(All!$V193="P3",All!$AE193="RDP"),Ruler!U$8,IF(AND(All!$V193="P4",All!$AE193="RDP"),Ruler!U$9,IF(AND(All!$V193="P5",All!$AE193="RDP"),Ruler!U$10,IF(AND(All!$V193="P6",All!$AE193="RDP"),Ruler!U$11,IF(AND(All!$V193="P7",All!$AE193="RDP"),Ruler!U$12,IF(AND(All!$V193="P8",All!$AE193="RDP"),Ruler!U$13,IF(AND(All!$V193="P9",All!$AE193="RDP"),Ruler!U$14,IF(AND(All!$V193="P1",All!$AE193="RMS"),Ruler!U$6,IF(AND(All!$V193="P2",All!$AE193="RMS"),Ruler!U$15,IF(AND(All!$V193="P3",All!$AE193="RMS"),Ruler!U$16,IF(AND(All!$V193="P4",All!$AE193="RMS"),Ruler!U$17,IF(AND(All!$V193="P5",All!$AE193="RMS"),Ruler!U$18,IF(AND(All!$V193="P6",All!$AE193="RMS"),Ruler!U$19,IF(AND(All!$V193="P7",All!$AE193="RMS"),Ruler!U$20,IF(AND(All!$V193="P8",All!$AE193="RMS"),Ruler!U$21,IF(AND(All!$V193="P9",All!$AE193="RMS"),Ruler!U$22,IF(AND(All!$V193="P1",All!$AE193="RSS"),Ruler!U$6,IF(AND(All!$V193="P2",All!$AE193="RSS"),Ruler!U$23,IF(AND(All!$V193="P3",All!$AE193="RSS"),Ruler!U$24,IF(AND(All!$V193="P4",All!$AE193="RSS"),Ruler!U$25,IF(AND(All!$V193="P5",All!$AE193="RSS"),Ruler!U$26,IF(AND(All!$V193="P6",All!$AE193="RSS"),Ruler!U$27,IF(AND(All!$V193="P7",All!$AE193="RSS"),Ruler!U$28,IF(AND(All!$V193="P8",All!$AE193="RSS"),Ruler!U$29,IF(AND(All!$V193="P9",All!$AE193="RSS"),Ruler!U$30,0)))))))))))))))))))))))))))</f>
        <v>3</v>
      </c>
      <c r="CC193" s="325">
        <f>IF(AND(All!$V193="P1",All!$AE193="RDP"),Ruler!V$6,IF(AND(All!$V193="P2",All!$AE193="RDP"),Ruler!V$7,IF(AND(All!$V193="P3",All!$AE193="RDP"),Ruler!V$8,IF(AND(All!$V193="P4",All!$AE193="RDP"),Ruler!V$9,IF(AND(All!$V193="P5",All!$AE193="RDP"),Ruler!V$10,IF(AND(All!$V193="P6",All!$AE193="RDP"),Ruler!V$11,IF(AND(All!$V193="P7",All!$AE193="RDP"),Ruler!V$12,IF(AND(All!$V193="P8",All!$AE193="RDP"),Ruler!V$13,IF(AND(All!$V193="P9",All!$AE193="RDP"),Ruler!V$14,IF(AND(All!$V193="P1",All!$AE193="RMS"),Ruler!V$6,IF(AND(All!$V193="P2",All!$AE193="RMS"),Ruler!V$15,IF(AND(All!$V193="P3",All!$AE193="RMS"),Ruler!V$16,IF(AND(All!$V193="P4",All!$AE193="RMS"),Ruler!V$17,IF(AND(All!$V193="P5",All!$AE193="RMS"),Ruler!V$18,IF(AND(All!$V193="P6",All!$AE193="RMS"),Ruler!V$19,IF(AND(All!$V193="P7",All!$AE193="RMS"),Ruler!V$20,IF(AND(All!$V193="P8",All!$AE193="RMS"),Ruler!V$21,IF(AND(All!$V193="P9",All!$AE193="RMS"),Ruler!V$22,IF(AND(All!$V193="P1",All!$AE193="RSS"),Ruler!V$6,IF(AND(All!$V193="P2",All!$AE193="RSS"),Ruler!V$23,IF(AND(All!$V193="P3",All!$AE193="RSS"),Ruler!V$24,IF(AND(All!$V193="P4",All!$AE193="RSS"),Ruler!V$25,IF(AND(All!$V193="P5",All!$AE193="RSS"),Ruler!V$26,IF(AND(All!$V193="P6",All!$AE193="RSS"),Ruler!V$27,IF(AND(All!$V193="P7",All!$AE193="RSS"),Ruler!V$28,IF(AND(All!$V193="P8",All!$AE193="RSS"),Ruler!V$29,IF(AND(All!$V193="P9",All!$AE193="RSS"),Ruler!V$30,0)))))))))))))))))))))))))))</f>
        <v>4</v>
      </c>
      <c r="CD193" s="325">
        <f>IF(AND(All!$V193="P1",All!$AE193="RDP"),Ruler!W$6,IF(AND(All!$V193="P2",All!$AE193="RDP"),Ruler!W$7,IF(AND(All!$V193="P3",All!$AE193="RDP"),Ruler!W$8,IF(AND(All!$V193="P4",All!$AE193="RDP"),Ruler!W$9,IF(AND(All!$V193="P5",All!$AE193="RDP"),Ruler!W$10,IF(AND(All!$V193="P6",All!$AE193="RDP"),Ruler!W$11,IF(AND(All!$V193="P7",All!$AE193="RDP"),Ruler!W$12,IF(AND(All!$V193="P8",All!$AE193="RDP"),Ruler!W$13,IF(AND(All!$V193="P9",All!$AE193="RDP"),Ruler!W$14,IF(AND(All!$V193="P1",All!$AE193="RMS"),Ruler!W$6,IF(AND(All!$V193="P2",All!$AE193="RMS"),Ruler!W$15,IF(AND(All!$V193="P3",All!$AE193="RMS"),Ruler!W$16,IF(AND(All!$V193="P4",All!$AE193="RMS"),Ruler!W$17,IF(AND(All!$V193="P5",All!$AE193="RMS"),Ruler!W$18,IF(AND(All!$V193="P6",All!$AE193="RMS"),Ruler!W$19,IF(AND(All!$V193="P7",All!$AE193="RMS"),Ruler!W$20,IF(AND(All!$V193="P8",All!$AE193="RMS"),Ruler!W$21,IF(AND(All!$V193="P9",All!$AE193="RMS"),Ruler!W$22,IF(AND(All!$V193="P1",All!$AE193="RSS"),Ruler!W$6,IF(AND(All!$V193="P2",All!$AE193="RSS"),Ruler!W$23,IF(AND(All!$V193="P3",All!$AE193="RSS"),Ruler!W$24,IF(AND(All!$V193="P4",All!$AE193="RSS"),Ruler!W$25,IF(AND(All!$V193="P5",All!$AE193="RSS"),Ruler!W$26,IF(AND(All!$V193="P6",All!$AE193="RSS"),Ruler!W$27,IF(AND(All!$V193="P7",All!$AE193="RSS"),Ruler!W$28,IF(AND(All!$V193="P8",All!$AE193="RSS"),Ruler!W$29,IF(AND(All!$V193="P9",All!$AE193="RSS"),Ruler!W$30,0)))))))))))))))))))))))))))</f>
        <v>3</v>
      </c>
      <c r="CE193" s="325">
        <f>IF(AND(All!$V193="P1",All!$AE193="RDP"),Ruler!X$6,IF(AND(All!$V193="P2",All!$AE193="RDP"),Ruler!X$7,IF(AND(All!$V193="P3",All!$AE193="RDP"),Ruler!X$8,IF(AND(All!$V193="P4",All!$AE193="RDP"),Ruler!X$9,IF(AND(All!$V193="P5",All!$AE193="RDP"),Ruler!X$10,IF(AND(All!$V193="P6",All!$AE193="RDP"),Ruler!X$11,IF(AND(All!$V193="P7",All!$AE193="RDP"),Ruler!X$12,IF(AND(All!$V193="P8",All!$AE193="RDP"),Ruler!X$13,IF(AND(All!$V193="P9",All!$AE193="RDP"),Ruler!X$14,IF(AND(All!$V193="P1",All!$AE193="RMS"),Ruler!X$6,IF(AND(All!$V193="P2",All!$AE193="RMS"),Ruler!X$15,IF(AND(All!$V193="P3",All!$AE193="RMS"),Ruler!X$16,IF(AND(All!$V193="P4",All!$AE193="RMS"),Ruler!X$17,IF(AND(All!$V193="P5",All!$AE193="RMS"),Ruler!X$18,IF(AND(All!$V193="P6",All!$AE193="RMS"),Ruler!X$19,IF(AND(All!$V193="P7",All!$AE193="RMS"),Ruler!X$20,IF(AND(All!$V193="P8",All!$AE193="RMS"),Ruler!X$21,IF(AND(All!$V193="P9",All!$AE193="RMS"),Ruler!X$22,IF(AND(All!$V193="P1",All!$AE193="RSS"),Ruler!X$6,IF(AND(All!$V193="P2",All!$AE193="RSS"),Ruler!X$23,IF(AND(All!$V193="P3",All!$AE193="RSS"),Ruler!X$24,IF(AND(All!$V193="P4",All!$AE193="RSS"),Ruler!X$25,IF(AND(All!$V193="P5",All!$AE193="RSS"),Ruler!X$26,IF(AND(All!$V193="P6",All!$AE193="RSS"),Ruler!X$27,IF(AND(All!$V193="P7",All!$AE193="RSS"),Ruler!X$28,IF(AND(All!$V193="P8",All!$AE193="RSS"),Ruler!X$29,IF(AND(All!$V193="P9",All!$AE193="RSS"),Ruler!X$30,0)))))))))))))))))))))))))))</f>
        <v>3</v>
      </c>
      <c r="CF193" s="325">
        <f>IF(AND(All!$V193="P1",All!$AE193="RDP"),Ruler!Y$6,IF(AND(All!$V193="P2",All!$AE193="RDP"),Ruler!Y$7,IF(AND(All!$V193="P3",All!$AE193="RDP"),Ruler!Y$8,IF(AND(All!$V193="P4",All!$AE193="RDP"),Ruler!Y$9,IF(AND(All!$V193="P5",All!$AE193="RDP"),Ruler!Y$10,IF(AND(All!$V193="P6",All!$AE193="RDP"),Ruler!Y$11,IF(AND(All!$V193="P7",All!$AE193="RDP"),Ruler!Y$12,IF(AND(All!$V193="P8",All!$AE193="RDP"),Ruler!Y$13,IF(AND(All!$V193="P9",All!$AE193="RDP"),Ruler!Y$14,IF(AND(All!$V193="P1",All!$AE193="RMS"),Ruler!Y$6,IF(AND(All!$V193="P2",All!$AE193="RMS"),Ruler!Y$15,IF(AND(All!$V193="P3",All!$AE193="RMS"),Ruler!Y$16,IF(AND(All!$V193="P4",All!$AE193="RMS"),Ruler!Y$17,IF(AND(All!$V193="P5",All!$AE193="RMS"),Ruler!Y$18,IF(AND(All!$V193="P6",All!$AE193="RMS"),Ruler!Y$19,IF(AND(All!$V193="P7",All!$AE193="RMS"),Ruler!Y$20,IF(AND(All!$V193="P8",All!$AE193="RMS"),Ruler!Y$21,IF(AND(All!$V193="P9",All!$AE193="RMS"),Ruler!Y$22,IF(AND(All!$V193="P1",All!$AE193="RSS"),Ruler!Y$6,IF(AND(All!$V193="P2",All!$AE193="RSS"),Ruler!Y$23,IF(AND(All!$V193="P3",All!$AE193="RSS"),Ruler!Y$24,IF(AND(All!$V193="P4",All!$AE193="RSS"),Ruler!Y$25,IF(AND(All!$V193="P5",All!$AE193="RSS"),Ruler!Y$26,IF(AND(All!$V193="P6",All!$AE193="RSS"),Ruler!Y$27,IF(AND(All!$V193="P7",All!$AE193="RSS"),Ruler!Y$28,IF(AND(All!$V193="P8",All!$AE193="RSS"),Ruler!Y$29,IF(AND(All!$V193="P9",All!$AE193="RSS"),Ruler!Y$30,0)))))))))))))))))))))))))))</f>
        <v>2</v>
      </c>
      <c r="CG193" s="325">
        <f>IF(AND(All!$V193="P1",All!$AE193="RDP"),Ruler!Z$6,IF(AND(All!$V193="P2",All!$AE193="RDP"),Ruler!Z$7,IF(AND(All!$V193="P3",All!$AE193="RDP"),Ruler!Z$8,IF(AND(All!$V193="P4",All!$AE193="RDP"),Ruler!Z$9,IF(AND(All!$V193="P5",All!$AE193="RDP"),Ruler!Z$10,IF(AND(All!$V193="P6",All!$AE193="RDP"),Ruler!Z$11,IF(AND(All!$V193="P7",All!$AE193="RDP"),Ruler!Z$12,IF(AND(All!$V193="P8",All!$AE193="RDP"),Ruler!Z$13,IF(AND(All!$V193="P9",All!$AE193="RDP"),Ruler!Z$14,IF(AND(All!$V193="P1",All!$AE193="RMS"),Ruler!Z$6,IF(AND(All!$V193="P2",All!$AE193="RMS"),Ruler!Z$15,IF(AND(All!$V193="P3",All!$AE193="RMS"),Ruler!Z$16,IF(AND(All!$V193="P4",All!$AE193="RMS"),Ruler!Z$17,IF(AND(All!$V193="P5",All!$AE193="RMS"),Ruler!Z$18,IF(AND(All!$V193="P6",All!$AE193="RMS"),Ruler!Z$19,IF(AND(All!$V193="P7",All!$AE193="RMS"),Ruler!Z$20,IF(AND(All!$V193="P8",All!$AE193="RMS"),Ruler!Z$21,IF(AND(All!$V193="P9",All!$AE193="RMS"),Ruler!Z$22,IF(AND(All!$V193="P1",All!$AE193="RSS"),Ruler!Z$6,IF(AND(All!$V193="P2",All!$AE193="RSS"),Ruler!Z$23,IF(AND(All!$V193="P3",All!$AE193="RSS"),Ruler!Z$24,IF(AND(All!$V193="P4",All!$AE193="RSS"),Ruler!Z$25,IF(AND(All!$V193="P5",All!$AE193="RSS"),Ruler!Z$26,IF(AND(All!$V193="P6",All!$AE193="RSS"),Ruler!Z$27,IF(AND(All!$V193="P7",All!$AE193="RSS"),Ruler!Z$28,IF(AND(All!$V193="P8",All!$AE193="RSS"),Ruler!Z$29,IF(AND(All!$V193="P9",All!$AE193="RSS"),Ruler!Z$30,0)))))))))))))))))))))))))))</f>
        <v>2</v>
      </c>
      <c r="CH193" s="325">
        <f>IF(AND(All!$V193="P1",All!$AE193="RDP"),Ruler!AA$6,IF(AND(All!$V193="P2",All!$AE193="RDP"),Ruler!AA$7,IF(AND(All!$V193="P3",All!$AE193="RDP"),Ruler!AA$8,IF(AND(All!$V193="P4",All!$AE193="RDP"),Ruler!AA$9,IF(AND(All!$V193="P5",All!$AE193="RDP"),Ruler!AA$10,IF(AND(All!$V193="P6",All!$AE193="RDP"),Ruler!AA$11,IF(AND(All!$V193="P7",All!$AE193="RDP"),Ruler!AA$12,IF(AND(All!$V193="P8",All!$AE193="RDP"),Ruler!AA$13,IF(AND(All!$V193="P9",All!$AE193="RDP"),Ruler!AA$14,IF(AND(All!$V193="P1",All!$AE193="RMS"),Ruler!AA$6,IF(AND(All!$V193="P2",All!$AE193="RMS"),Ruler!AA$15,IF(AND(All!$V193="P3",All!$AE193="RMS"),Ruler!AA$16,IF(AND(All!$V193="P4",All!$AE193="RMS"),Ruler!AA$17,IF(AND(All!$V193="P5",All!$AE193="RMS"),Ruler!AA$18,IF(AND(All!$V193="P6",All!$AE193="RMS"),Ruler!AA$19,IF(AND(All!$V193="P7",All!$AE193="RMS"),Ruler!AA$20,IF(AND(All!$V193="P8",All!$AE193="RMS"),Ruler!AA$21,IF(AND(All!$V193="P9",All!$AE193="RMS"),Ruler!AA$22,IF(AND(All!$V193="P1",All!$AE193="RSS"),Ruler!AA$6,IF(AND(All!$V193="P2",All!$AE193="RSS"),Ruler!AA$23,IF(AND(All!$V193="P3",All!$AE193="RSS"),Ruler!AA$24,IF(AND(All!$V193="P4",All!$AE193="RSS"),Ruler!AA$25,IF(AND(All!$V193="P5",All!$AE193="RSS"),Ruler!AA$26,IF(AND(All!$V193="P6",All!$AE193="RSS"),Ruler!AA$27,IF(AND(All!$V193="P7",All!$AE193="RSS"),Ruler!AA$28,IF(AND(All!$V193="P8",All!$AE193="RSS"),Ruler!AA$29,IF(AND(All!$V193="P9",All!$AE193="RSS"),Ruler!AA$30,0)))))))))))))))))))))))))))</f>
        <v>2</v>
      </c>
      <c r="CI193" s="325">
        <f>IF(AND(All!$V193="P1",All!$AE193="RDP"),Ruler!AB$6,IF(AND(All!$V193="P2",All!$AE193="RDP"),Ruler!AB$7,IF(AND(All!$V193="P3",All!$AE193="RDP"),Ruler!AB$8,IF(AND(All!$V193="P4",All!$AE193="RDP"),Ruler!AB$9,IF(AND(All!$V193="P5",All!$AE193="RDP"),Ruler!AB$10,IF(AND(All!$V193="P6",All!$AE193="RDP"),Ruler!AB$11,IF(AND(All!$V193="P7",All!$AE193="RDP"),Ruler!AB$12,IF(AND(All!$V193="P8",All!$AE193="RDP"),Ruler!AB$13,IF(AND(All!$V193="P9",All!$AE193="RDP"),Ruler!AB$14,IF(AND(All!$V193="P1",All!$AE193="RMS"),Ruler!AB$6,IF(AND(All!$V193="P2",All!$AE193="RMS"),Ruler!AB$15,IF(AND(All!$V193="P3",All!$AE193="RMS"),Ruler!AB$16,IF(AND(All!$V193="P4",All!$AE193="RMS"),Ruler!AB$17,IF(AND(All!$V193="P5",All!$AE193="RMS"),Ruler!AB$18,IF(AND(All!$V193="P6",All!$AE193="RMS"),Ruler!AB$19,IF(AND(All!$V193="P7",All!$AE193="RMS"),Ruler!AB$20,IF(AND(All!$V193="P8",All!$AE193="RMS"),Ruler!AB$21,IF(AND(All!$V193="P9",All!$AE193="RMS"),Ruler!AB$22,IF(AND(All!$V193="P1",All!$AE193="RSS"),Ruler!AB$6,IF(AND(All!$V193="P2",All!$AE193="RSS"),Ruler!AB$23,IF(AND(All!$V193="P3",All!$AE193="RSS"),Ruler!AB$24,IF(AND(All!$V193="P4",All!$AE193="RSS"),Ruler!AB$25,IF(AND(All!$V193="P5",All!$AE193="RSS"),Ruler!AB$26,IF(AND(All!$V193="P6",All!$AE193="RSS"),Ruler!AB$27,IF(AND(All!$V193="P7",All!$AE193="RSS"),Ruler!AB$28,IF(AND(All!$V193="P8",All!$AE193="RSS"),Ruler!AB$29,IF(AND(All!$V193="P9",All!$AE193="RSS"),Ruler!AB$30,0)))))))))))))))))))))))))))</f>
        <v>2</v>
      </c>
      <c r="CJ193" s="377">
        <f>Table9[[#This Row],[R-B1]]-Table9[[#This Row],[B1]]</f>
        <v>1</v>
      </c>
      <c r="CK193" s="378">
        <f>Table9[[#This Row],[R-B2]]-Table9[[#This Row],[B2]]</f>
        <v>0</v>
      </c>
      <c r="CL193" s="378">
        <f>Table9[[#This Row],[R-B3]]-Table9[[#This Row],[B3]]</f>
        <v>0</v>
      </c>
      <c r="CM193" s="378">
        <f>Table9[[#This Row],[R-B4]]-Table9[[#This Row],[B4]]</f>
        <v>0</v>
      </c>
      <c r="CN193" s="378">
        <f>Table9[[#This Row],[R-B5]]-Table9[[#This Row],[B5]]</f>
        <v>0</v>
      </c>
      <c r="CO193" s="378">
        <f>Table9[[#This Row],[R-B6]]-Table9[[#This Row],[B6]]</f>
        <v>2</v>
      </c>
      <c r="CP193" s="378">
        <f>Table9[[#This Row],[R-B7]]-Table9[[#This Row],[B7]]</f>
        <v>0</v>
      </c>
      <c r="CQ193" s="378">
        <f>Table9[[#This Row],[R-B8]]-Table9[[#This Row],[B8]]</f>
        <v>0</v>
      </c>
      <c r="CR193" s="378">
        <f>Table9[[#This Row],[R-B9]]-Table9[[#This Row],[B9]]</f>
        <v>0</v>
      </c>
      <c r="CS193" s="378">
        <f>Table9[[#This Row],[R-B10]]-Table9[[#This Row],[B10]]</f>
        <v>0</v>
      </c>
      <c r="CT193" s="378">
        <f>Table9[[#This Row],[R-B11]]-Table9[[#This Row],[B11]]</f>
        <v>0</v>
      </c>
      <c r="CU193" s="378">
        <f>Table9[[#This Row],[R-B12]]-Table9[[#This Row],[B12]]</f>
        <v>1</v>
      </c>
      <c r="CV193" s="378">
        <f>Table9[[#This Row],[R-K1]]-Table9[[#This Row],[K1]]</f>
        <v>0</v>
      </c>
      <c r="CW193" s="378">
        <f>Table9[[#This Row],[R-K2]]-Table9[[#This Row],[K2]]</f>
        <v>0</v>
      </c>
      <c r="CX193" s="378">
        <f>Table9[[#This Row],[R-K3]]-Table9[[#This Row],[K3]]</f>
        <v>1</v>
      </c>
      <c r="CY193" s="378">
        <f>Table9[[#This Row],[R-K4]]-Table9[[#This Row],[K4]]</f>
        <v>0</v>
      </c>
      <c r="CZ193" s="378">
        <f>Table9[[#This Row],[R-K5]]-Table9[[#This Row],[K5]]</f>
        <v>2</v>
      </c>
      <c r="DA193" s="378">
        <f>Table9[[#This Row],[R-P1]]-Table9[[#This Row],[P1]]</f>
        <v>2</v>
      </c>
      <c r="DB193" s="378">
        <f>Table9[[#This Row],[R-P2]]-Table9[[#This Row],[P2]]</f>
        <v>1</v>
      </c>
      <c r="DC193" s="378">
        <f>Table9[[#This Row],[R-P3]]-Table9[[#This Row],[P3]]</f>
        <v>0</v>
      </c>
      <c r="DD193" s="378">
        <f>Table9[[#This Row],[R-P4]]-Table9[[#This Row],[P4]]</f>
        <v>0</v>
      </c>
      <c r="DE193" s="378">
        <f>Table9[[#This Row],[R-P5]]-Table9[[#This Row],[P5]]</f>
        <v>0</v>
      </c>
      <c r="DF193" s="378">
        <f>Table9[[#This Row],[R-E1]]-Table9[[#This Row],[E1]]</f>
        <v>0</v>
      </c>
      <c r="DG193" s="379">
        <f>Table9[[#This Row],[R-E2]]-Table9[[#This Row],[E2]]</f>
        <v>2</v>
      </c>
      <c r="DH193" s="323">
        <f>COUNTIF(Table9[[#This Row],[G-B1]:[G-B12]],"&lt;=0")/12*100</f>
        <v>75</v>
      </c>
      <c r="DI193" s="43">
        <f>COUNTIF(Table9[[#This Row],[G-K1]:[G-K5]],"&lt;=0")/5*100</f>
        <v>60</v>
      </c>
      <c r="DJ193" s="43">
        <f>COUNTIF(Table9[[#This Row],[G-P1]:[G-P5]],"&lt;=0")/5*100</f>
        <v>60</v>
      </c>
      <c r="DK193" s="43">
        <f>COUNTIF(Table9[[#This Row],[G-E1]:[G-E2]],"&lt;=0")/2*100</f>
        <v>50</v>
      </c>
      <c r="DL193" s="450">
        <f>IF(AE193="RDP",(COUNTIF(Table9[[#This Row],[G-B3]],"&lt;=0")+COUNTIF(Table9[[#This Row],[G-B4]],"&lt;=0")+COUNTIF(Table9[[#This Row],[G-B7]],"&lt;=0")+COUNTIF(Table9[[#This Row],[G-B11]],"&lt;=0")+COUNTIF(Table9[[#This Row],[G-K2]],"&lt;=0"))/5*100,IF(AE193="RMS",(COUNTIF(Table9[[#This Row],[G-B4]],"&lt;=0")+COUNTIF(Table9[[#This Row],[G-B5]],"&lt;=0")+COUNTIF(Table9[[#This Row],[G-B10]],"&lt;=0")+COUNTIF(Table9[[#This Row],[G-B12]],"&lt;=0")+COUNTIF(Table9[[#This Row],[G-K2]],"&lt;=0"))/5*100,IF(AE193="RSS",(COUNTIF(Table9[[#This Row],[G-B1]],"&lt;=0")+COUNTIF(Table9[[#This Row],[G-B2]],"&lt;=0")+COUNTIF(Table9[[#This Row],[G-B6]],"&lt;=0")+COUNTIF(Table9[[#This Row],[G-B11]],"&lt;=0")+COUNTIF(Table9[[#This Row],[G-B12]],"&lt;=0"))/5*100,0)))</f>
        <v>40</v>
      </c>
      <c r="DM193" s="42">
        <v>100</v>
      </c>
      <c r="DN193" s="42">
        <v>100</v>
      </c>
      <c r="DO193" s="42">
        <v>100</v>
      </c>
      <c r="DP193" s="42">
        <v>100</v>
      </c>
      <c r="DQ193" s="42">
        <v>100</v>
      </c>
      <c r="DR193" s="380">
        <v>92</v>
      </c>
      <c r="DS193" s="381">
        <v>80</v>
      </c>
      <c r="DT193" s="381">
        <v>80</v>
      </c>
      <c r="DU193" s="381">
        <v>50</v>
      </c>
      <c r="DV193" s="381">
        <v>80</v>
      </c>
      <c r="DW193" s="380">
        <v>75</v>
      </c>
      <c r="DX193" s="381">
        <v>60</v>
      </c>
      <c r="DY193" s="381">
        <v>60</v>
      </c>
      <c r="DZ193" s="381">
        <v>50</v>
      </c>
      <c r="EA193" s="382">
        <v>40</v>
      </c>
      <c r="EB193" s="324" t="s">
        <v>447</v>
      </c>
      <c r="EC193" s="324" t="s">
        <v>747</v>
      </c>
      <c r="ED193" s="324" t="s">
        <v>1571</v>
      </c>
      <c r="EE193" s="324"/>
    </row>
    <row r="194" spans="2:135" hidden="1" x14ac:dyDescent="0.35">
      <c r="B194" s="282">
        <v>200</v>
      </c>
      <c r="C194" s="42" t="s">
        <v>198</v>
      </c>
      <c r="D194" s="43"/>
      <c r="E194" s="44" t="s">
        <v>1572</v>
      </c>
      <c r="F194" s="43"/>
      <c r="G194" s="357">
        <f t="shared" ca="1" si="12"/>
        <v>26.820910321537298</v>
      </c>
      <c r="H194" s="492">
        <v>36526</v>
      </c>
      <c r="I194" s="43" t="s">
        <v>179</v>
      </c>
      <c r="J194" s="43" t="s">
        <v>137</v>
      </c>
      <c r="K194" s="43" t="s">
        <v>138</v>
      </c>
      <c r="L194" s="43" t="s">
        <v>139</v>
      </c>
      <c r="M194" s="42" t="s">
        <v>263</v>
      </c>
      <c r="N194" s="43"/>
      <c r="O194" s="43" t="s">
        <v>200</v>
      </c>
      <c r="P194" s="58" t="s">
        <v>1573</v>
      </c>
      <c r="Q194" s="43" t="s">
        <v>144</v>
      </c>
      <c r="R194" s="43"/>
      <c r="S194" s="45"/>
      <c r="T194" s="286"/>
      <c r="U194" s="43"/>
      <c r="V194" s="282" t="s">
        <v>55</v>
      </c>
      <c r="W194" s="46"/>
      <c r="X194" s="46">
        <f ca="1">($T$1-Table9[[#This Row],[Date of Appointment to Current Grade]])/365</f>
        <v>126.89214319824963</v>
      </c>
      <c r="Y194" s="45"/>
      <c r="Z194" s="43" t="s">
        <v>263</v>
      </c>
      <c r="AA194" s="43"/>
      <c r="AB194" s="46">
        <f ca="1">($T$1-Table9[[#This Row],[Date in Position]])/365</f>
        <v>126.89214319824963</v>
      </c>
      <c r="AC194" s="43"/>
      <c r="AD194" s="43"/>
      <c r="AE194" s="43"/>
      <c r="AF194" s="43"/>
      <c r="AG194" s="47"/>
      <c r="AH194" s="47"/>
      <c r="AI194" s="47"/>
      <c r="AJ194" s="42"/>
      <c r="AK194" s="48"/>
      <c r="AL194" s="42"/>
      <c r="AM194" s="299"/>
      <c r="AN194" s="323"/>
      <c r="BK194" s="328"/>
      <c r="BL194" s="325">
        <f>IF(AND(All!$V194="P1",All!$AE194="RDP"),Ruler!E$6,IF(AND(All!$V194="P2",All!$AE194="RDP"),Ruler!E$7,IF(AND(All!$V194="P3",All!$AE194="RDP"),Ruler!E$8,IF(AND(All!$V194="P4",All!$AE194="RDP"),Ruler!E$9,IF(AND(All!$V194="P5",All!$AE194="RDP"),Ruler!E$10,IF(AND(All!$V194="P6",All!$AE194="RDP"),Ruler!E$11,IF(AND(All!$V194="P7",All!$AE194="RDP"),Ruler!E$12,IF(AND(All!$V194="P8",All!$AE194="RDP"),Ruler!E$13,IF(AND(All!$V194="P9",All!$AE194="RDP"),Ruler!E$14,IF(AND(All!$V194="P1",All!$AE194="RMS"),Ruler!E$6,IF(AND(All!$V194="P2",All!$AE194="RMS"),Ruler!E$15,IF(AND(All!$V194="P3",All!$AE194="RMS"),Ruler!E$16,IF(AND(All!$V194="P4",All!$AE194="RMS"),Ruler!E$17,IF(AND(All!$V194="P5",All!$AE194="RMS"),Ruler!E$18,IF(AND(All!$V194="P6",All!$AE194="RMS"),Ruler!E$19,IF(AND(All!$V194="P7",All!$AE194="RMS"),Ruler!E$20,IF(AND(All!$V194="P8",All!$AE194="RMS"),Ruler!E$21,IF(AND(All!$V194="P9",All!$AE194="RMS"),Ruler!E$22,IF(AND(All!$V194="P1",All!$AE194="RSS"),Ruler!E$6,IF(AND(All!$V194="P2",All!$AE194="RSS"),Ruler!E$23,IF(AND(All!$V194="P3",All!$AE194="RSS"),Ruler!E$24,IF(AND(All!$V194="P4",All!$AE194="RSS"),Ruler!E$25,IF(AND(All!$V194="P5",All!$AE194="RSS"),Ruler!E$26,IF(AND(All!$V194="P6",All!$AE194="RSS"),Ruler!E$27,IF(AND(All!$V194="P7",All!$AE194="RSS"),Ruler!E$28,IF(AND(All!$V194="P8",All!$AE194="RSS"),Ruler!E$29,IF(AND(All!$V194="P9",All!$AE194="RSS"),Ruler!E$30,0)))))))))))))))))))))))))))</f>
        <v>0</v>
      </c>
      <c r="BM194" s="325">
        <f>IF(AND(All!$V194="P1",All!$AE194="RDP"),Ruler!F$6,IF(AND(All!$V194="P2",All!$AE194="RDP"),Ruler!F$7,IF(AND(All!$V194="P3",All!$AE194="RDP"),Ruler!F$8,IF(AND(All!$V194="P4",All!$AE194="RDP"),Ruler!F$9,IF(AND(All!$V194="P5",All!$AE194="RDP"),Ruler!F$10,IF(AND(All!$V194="P6",All!$AE194="RDP"),Ruler!F$11,IF(AND(All!$V194="P7",All!$AE194="RDP"),Ruler!F$12,IF(AND(All!$V194="P8",All!$AE194="RDP"),Ruler!F$13,IF(AND(All!$V194="P9",All!$AE194="RDP"),Ruler!F$14,IF(AND(All!$V194="P1",All!$AE194="RMS"),Ruler!F$6,IF(AND(All!$V194="P2",All!$AE194="RMS"),Ruler!F$15,IF(AND(All!$V194="P3",All!$AE194="RMS"),Ruler!F$16,IF(AND(All!$V194="P4",All!$AE194="RMS"),Ruler!F$17,IF(AND(All!$V194="P5",All!$AE194="RMS"),Ruler!F$18,IF(AND(All!$V194="P6",All!$AE194="RMS"),Ruler!F$19,IF(AND(All!$V194="P7",All!$AE194="RMS"),Ruler!F$20,IF(AND(All!$V194="P8",All!$AE194="RMS"),Ruler!F$21,IF(AND(All!$V194="P9",All!$AE194="RMS"),Ruler!F$22,IF(AND(All!$V194="P1",All!$AE194="RSS"),Ruler!F$6,IF(AND(All!$V194="P2",All!$AE194="RSS"),Ruler!F$23,IF(AND(All!$V194="P3",All!$AE194="RSS"),Ruler!F$24,IF(AND(All!$V194="P4",All!$AE194="RSS"),Ruler!F$25,IF(AND(All!$V194="P5",All!$AE194="RSS"),Ruler!F$26,IF(AND(All!$V194="P6",All!$AE194="RSS"),Ruler!F$27,IF(AND(All!$V194="P7",All!$AE194="RSS"),Ruler!F$28,IF(AND(All!$V194="P8",All!$AE194="RSS"),Ruler!F$29,IF(AND(All!$V194="P9",All!$AE194="RSS"),Ruler!F$30,0)))))))))))))))))))))))))))</f>
        <v>0</v>
      </c>
      <c r="BN194" s="325">
        <f>IF(AND(All!$V194="P1",All!$AE194="RDP"),Ruler!G$6,IF(AND(All!$V194="P2",All!$AE194="RDP"),Ruler!G$7,IF(AND(All!$V194="P3",All!$AE194="RDP"),Ruler!G$8,IF(AND(All!$V194="P4",All!$AE194="RDP"),Ruler!G$9,IF(AND(All!$V194="P5",All!$AE194="RDP"),Ruler!G$10,IF(AND(All!$V194="P6",All!$AE194="RDP"),Ruler!G$11,IF(AND(All!$V194="P7",All!$AE194="RDP"),Ruler!G$12,IF(AND(All!$V194="P8",All!$AE194="RDP"),Ruler!G$13,IF(AND(All!$V194="P9",All!$AE194="RDP"),Ruler!G$14,IF(AND(All!$V194="P1",All!$AE194="RMS"),Ruler!G$6,IF(AND(All!$V194="P2",All!$AE194="RMS"),Ruler!G$15,IF(AND(All!$V194="P3",All!$AE194="RMS"),Ruler!G$16,IF(AND(All!$V194="P4",All!$AE194="RMS"),Ruler!G$17,IF(AND(All!$V194="P5",All!$AE194="RMS"),Ruler!G$18,IF(AND(All!$V194="P6",All!$AE194="RMS"),Ruler!G$19,IF(AND(All!$V194="P7",All!$AE194="RMS"),Ruler!G$20,IF(AND(All!$V194="P8",All!$AE194="RMS"),Ruler!G$21,IF(AND(All!$V194="P9",All!$AE194="RMS"),Ruler!G$22,IF(AND(All!$V194="P1",All!$AE194="RSS"),Ruler!G$6,IF(AND(All!$V194="P2",All!$AE194="RSS"),Ruler!G$23,IF(AND(All!$V194="P3",All!$AE194="RSS"),Ruler!G$24,IF(AND(All!$V194="P4",All!$AE194="RSS"),Ruler!G$25,IF(AND(All!$V194="P5",All!$AE194="RSS"),Ruler!G$26,IF(AND(All!$V194="P6",All!$AE194="RSS"),Ruler!G$27,IF(AND(All!$V194="P7",All!$AE194="RSS"),Ruler!G$28,IF(AND(All!$V194="P8",All!$AE194="RSS"),Ruler!G$29,IF(AND(All!$V194="P9",All!$AE194="RSS"),Ruler!G$30,0)))))))))))))))))))))))))))</f>
        <v>0</v>
      </c>
      <c r="BO194" s="325">
        <f>IF(AND(All!$V194="P1",All!$AE194="RDP"),Ruler!H$6,IF(AND(All!$V194="P2",All!$AE194="RDP"),Ruler!H$7,IF(AND(All!$V194="P3",All!$AE194="RDP"),Ruler!H$8,IF(AND(All!$V194="P4",All!$AE194="RDP"),Ruler!H$9,IF(AND(All!$V194="P5",All!$AE194="RDP"),Ruler!H$10,IF(AND(All!$V194="P6",All!$AE194="RDP"),Ruler!H$11,IF(AND(All!$V194="P7",All!$AE194="RDP"),Ruler!H$12,IF(AND(All!$V194="P8",All!$AE194="RDP"),Ruler!H$13,IF(AND(All!$V194="P9",All!$AE194="RDP"),Ruler!H$14,IF(AND(All!$V194="P1",All!$AE194="RMS"),Ruler!H$6,IF(AND(All!$V194="P2",All!$AE194="RMS"),Ruler!H$15,IF(AND(All!$V194="P3",All!$AE194="RMS"),Ruler!H$16,IF(AND(All!$V194="P4",All!$AE194="RMS"),Ruler!H$17,IF(AND(All!$V194="P5",All!$AE194="RMS"),Ruler!H$18,IF(AND(All!$V194="P6",All!$AE194="RMS"),Ruler!H$19,IF(AND(All!$V194="P7",All!$AE194="RMS"),Ruler!H$20,IF(AND(All!$V194="P8",All!$AE194="RMS"),Ruler!H$21,IF(AND(All!$V194="P9",All!$AE194="RMS"),Ruler!H$22,IF(AND(All!$V194="P1",All!$AE194="RSS"),Ruler!H$6,IF(AND(All!$V194="P2",All!$AE194="RSS"),Ruler!H$23,IF(AND(All!$V194="P3",All!$AE194="RSS"),Ruler!H$24,IF(AND(All!$V194="P4",All!$AE194="RSS"),Ruler!H$25,IF(AND(All!$V194="P5",All!$AE194="RSS"),Ruler!H$26,IF(AND(All!$V194="P6",All!$AE194="RSS"),Ruler!H$27,IF(AND(All!$V194="P7",All!$AE194="RSS"),Ruler!H$28,IF(AND(All!$V194="P8",All!$AE194="RSS"),Ruler!H$29,IF(AND(All!$V194="P9",All!$AE194="RSS"),Ruler!H$30,0)))))))))))))))))))))))))))</f>
        <v>0</v>
      </c>
      <c r="BP194" s="325">
        <f>IF(AND(All!$V194="P1",All!$AE194="RDP"),Ruler!I$6,IF(AND(All!$V194="P2",All!$AE194="RDP"),Ruler!I$7,IF(AND(All!$V194="P3",All!$AE194="RDP"),Ruler!I$8,IF(AND(All!$V194="P4",All!$AE194="RDP"),Ruler!I$9,IF(AND(All!$V194="P5",All!$AE194="RDP"),Ruler!I$10,IF(AND(All!$V194="P6",All!$AE194="RDP"),Ruler!I$11,IF(AND(All!$V194="P7",All!$AE194="RDP"),Ruler!I$12,IF(AND(All!$V194="P8",All!$AE194="RDP"),Ruler!I$13,IF(AND(All!$V194="P9",All!$AE194="RDP"),Ruler!I$14,IF(AND(All!$V194="P1",All!$AE194="RMS"),Ruler!I$6,IF(AND(All!$V194="P2",All!$AE194="RMS"),Ruler!I$15,IF(AND(All!$V194="P3",All!$AE194="RMS"),Ruler!I$16,IF(AND(All!$V194="P4",All!$AE194="RMS"),Ruler!I$17,IF(AND(All!$V194="P5",All!$AE194="RMS"),Ruler!I$18,IF(AND(All!$V194="P6",All!$AE194="RMS"),Ruler!I$19,IF(AND(All!$V194="P7",All!$AE194="RMS"),Ruler!I$20,IF(AND(All!$V194="P8",All!$AE194="RMS"),Ruler!I$21,IF(AND(All!$V194="P9",All!$AE194="RMS"),Ruler!I$22,IF(AND(All!$V194="P1",All!$AE194="RSS"),Ruler!I$6,IF(AND(All!$V194="P2",All!$AE194="RSS"),Ruler!I$23,IF(AND(All!$V194="P3",All!$AE194="RSS"),Ruler!I$24,IF(AND(All!$V194="P4",All!$AE194="RSS"),Ruler!I$25,IF(AND(All!$V194="P5",All!$AE194="RSS"),Ruler!I$26,IF(AND(All!$V194="P6",All!$AE194="RSS"),Ruler!I$27,IF(AND(All!$V194="P7",All!$AE194="RSS"),Ruler!I$28,IF(AND(All!$V194="P8",All!$AE194="RSS"),Ruler!I$29,IF(AND(All!$V194="P9",All!$AE194="RSS"),Ruler!I$30,0)))))))))))))))))))))))))))</f>
        <v>0</v>
      </c>
      <c r="BQ194" s="325">
        <f>IF(AND(All!$V194="P1",All!$AE194="RDP"),Ruler!J$6,IF(AND(All!$V194="P2",All!$AE194="RDP"),Ruler!J$7,IF(AND(All!$V194="P3",All!$AE194="RDP"),Ruler!J$8,IF(AND(All!$V194="P4",All!$AE194="RDP"),Ruler!J$9,IF(AND(All!$V194="P5",All!$AE194="RDP"),Ruler!J$10,IF(AND(All!$V194="P6",All!$AE194="RDP"),Ruler!J$11,IF(AND(All!$V194="P7",All!$AE194="RDP"),Ruler!J$12,IF(AND(All!$V194="P8",All!$AE194="RDP"),Ruler!J$13,IF(AND(All!$V194="P9",All!$AE194="RDP"),Ruler!J$14,IF(AND(All!$V194="P1",All!$AE194="RMS"),Ruler!J$6,IF(AND(All!$V194="P2",All!$AE194="RMS"),Ruler!J$15,IF(AND(All!$V194="P3",All!$AE194="RMS"),Ruler!J$16,IF(AND(All!$V194="P4",All!$AE194="RMS"),Ruler!J$17,IF(AND(All!$V194="P5",All!$AE194="RMS"),Ruler!J$18,IF(AND(All!$V194="P6",All!$AE194="RMS"),Ruler!J$19,IF(AND(All!$V194="P7",All!$AE194="RMS"),Ruler!J$20,IF(AND(All!$V194="P8",All!$AE194="RMS"),Ruler!J$21,IF(AND(All!$V194="P9",All!$AE194="RMS"),Ruler!J$22,IF(AND(All!$V194="P1",All!$AE194="RSS"),Ruler!J$6,IF(AND(All!$V194="P2",All!$AE194="RSS"),Ruler!J$23,IF(AND(All!$V194="P3",All!$AE194="RSS"),Ruler!J$24,IF(AND(All!$V194="P4",All!$AE194="RSS"),Ruler!J$25,IF(AND(All!$V194="P5",All!$AE194="RSS"),Ruler!J$26,IF(AND(All!$V194="P6",All!$AE194="RSS"),Ruler!J$27,IF(AND(All!$V194="P7",All!$AE194="RSS"),Ruler!J$28,IF(AND(All!$V194="P8",All!$AE194="RSS"),Ruler!J$29,IF(AND(All!$V194="P9",All!$AE194="RSS"),Ruler!J$30,0)))))))))))))))))))))))))))</f>
        <v>0</v>
      </c>
      <c r="BR194" s="325">
        <f>IF(AND(All!$V194="P1",All!$AE194="RDP"),Ruler!K$6,IF(AND(All!$V194="P2",All!$AE194="RDP"),Ruler!K$7,IF(AND(All!$V194="P3",All!$AE194="RDP"),Ruler!K$8,IF(AND(All!$V194="P4",All!$AE194="RDP"),Ruler!K$9,IF(AND(All!$V194="P5",All!$AE194="RDP"),Ruler!K$10,IF(AND(All!$V194="P6",All!$AE194="RDP"),Ruler!K$11,IF(AND(All!$V194="P7",All!$AE194="RDP"),Ruler!K$12,IF(AND(All!$V194="P8",All!$AE194="RDP"),Ruler!K$13,IF(AND(All!$V194="P9",All!$AE194="RDP"),Ruler!K$14,IF(AND(All!$V194="P1",All!$AE194="RMS"),Ruler!K$6,IF(AND(All!$V194="P2",All!$AE194="RMS"),Ruler!K$15,IF(AND(All!$V194="P3",All!$AE194="RMS"),Ruler!K$16,IF(AND(All!$V194="P4",All!$AE194="RMS"),Ruler!K$17,IF(AND(All!$V194="P5",All!$AE194="RMS"),Ruler!K$18,IF(AND(All!$V194="P6",All!$AE194="RMS"),Ruler!K$19,IF(AND(All!$V194="P7",All!$AE194="RMS"),Ruler!K$20,IF(AND(All!$V194="P8",All!$AE194="RMS"),Ruler!K$21,IF(AND(All!$V194="P9",All!$AE194="RMS"),Ruler!K$22,IF(AND(All!$V194="P1",All!$AE194="RSS"),Ruler!K$6,IF(AND(All!$V194="P2",All!$AE194="RSS"),Ruler!K$23,IF(AND(All!$V194="P3",All!$AE194="RSS"),Ruler!K$24,IF(AND(All!$V194="P4",All!$AE194="RSS"),Ruler!K$25,IF(AND(All!$V194="P5",All!$AE194="RSS"),Ruler!K$26,IF(AND(All!$V194="P6",All!$AE194="RSS"),Ruler!K$27,IF(AND(All!$V194="P7",All!$AE194="RSS"),Ruler!K$28,IF(AND(All!$V194="P8",All!$AE194="RSS"),Ruler!K$29,IF(AND(All!$V194="P9",All!$AE194="RSS"),Ruler!K$30,0)))))))))))))))))))))))))))</f>
        <v>0</v>
      </c>
      <c r="BS194" s="325">
        <f>IF(AND(All!$V194="P1",All!$AE194="RDP"),Ruler!L$6,IF(AND(All!$V194="P2",All!$AE194="RDP"),Ruler!L$7,IF(AND(All!$V194="P3",All!$AE194="RDP"),Ruler!L$8,IF(AND(All!$V194="P4",All!$AE194="RDP"),Ruler!L$9,IF(AND(All!$V194="P5",All!$AE194="RDP"),Ruler!L$10,IF(AND(All!$V194="P6",All!$AE194="RDP"),Ruler!L$11,IF(AND(All!$V194="P7",All!$AE194="RDP"),Ruler!L$12,IF(AND(All!$V194="P8",All!$AE194="RDP"),Ruler!L$13,IF(AND(All!$V194="P9",All!$AE194="RDP"),Ruler!L$14,IF(AND(All!$V194="P1",All!$AE194="RMS"),Ruler!L$6,IF(AND(All!$V194="P2",All!$AE194="RMS"),Ruler!L$15,IF(AND(All!$V194="P3",All!$AE194="RMS"),Ruler!L$16,IF(AND(All!$V194="P4",All!$AE194="RMS"),Ruler!L$17,IF(AND(All!$V194="P5",All!$AE194="RMS"),Ruler!L$18,IF(AND(All!$V194="P6",All!$AE194="RMS"),Ruler!L$19,IF(AND(All!$V194="P7",All!$AE194="RMS"),Ruler!L$20,IF(AND(All!$V194="P8",All!$AE194="RMS"),Ruler!L$21,IF(AND(All!$V194="P9",All!$AE194="RMS"),Ruler!L$22,IF(AND(All!$V194="P1",All!$AE194="RSS"),Ruler!L$6,IF(AND(All!$V194="P2",All!$AE194="RSS"),Ruler!L$23,IF(AND(All!$V194="P3",All!$AE194="RSS"),Ruler!L$24,IF(AND(All!$V194="P4",All!$AE194="RSS"),Ruler!L$25,IF(AND(All!$V194="P5",All!$AE194="RSS"),Ruler!L$26,IF(AND(All!$V194="P6",All!$AE194="RSS"),Ruler!L$27,IF(AND(All!$V194="P7",All!$AE194="RSS"),Ruler!L$28,IF(AND(All!$V194="P8",All!$AE194="RSS"),Ruler!L$29,IF(AND(All!$V194="P9",All!$AE194="RSS"),Ruler!L$30,0)))))))))))))))))))))))))))</f>
        <v>0</v>
      </c>
      <c r="BT194" s="325">
        <f>IF(AND(All!$V194="P1",All!$AE194="RDP"),Ruler!M$6,IF(AND(All!$V194="P2",All!$AE194="RDP"),Ruler!M$7,IF(AND(All!$V194="P3",All!$AE194="RDP"),Ruler!M$8,IF(AND(All!$V194="P4",All!$AE194="RDP"),Ruler!M$9,IF(AND(All!$V194="P5",All!$AE194="RDP"),Ruler!M$10,IF(AND(All!$V194="P6",All!$AE194="RDP"),Ruler!M$11,IF(AND(All!$V194="P7",All!$AE194="RDP"),Ruler!M$12,IF(AND(All!$V194="P8",All!$AE194="RDP"),Ruler!M$13,IF(AND(All!$V194="P9",All!$AE194="RDP"),Ruler!M$14,IF(AND(All!$V194="P1",All!$AE194="RMS"),Ruler!M$6,IF(AND(All!$V194="P2",All!$AE194="RMS"),Ruler!M$15,IF(AND(All!$V194="P3",All!$AE194="RMS"),Ruler!M$16,IF(AND(All!$V194="P4",All!$AE194="RMS"),Ruler!M$17,IF(AND(All!$V194="P5",All!$AE194="RMS"),Ruler!M$18,IF(AND(All!$V194="P6",All!$AE194="RMS"),Ruler!M$19,IF(AND(All!$V194="P7",All!$AE194="RMS"),Ruler!M$20,IF(AND(All!$V194="P8",All!$AE194="RMS"),Ruler!M$21,IF(AND(All!$V194="P9",All!$AE194="RMS"),Ruler!M$22,IF(AND(All!$V194="P1",All!$AE194="RSS"),Ruler!M$6,IF(AND(All!$V194="P2",All!$AE194="RSS"),Ruler!M$23,IF(AND(All!$V194="P3",All!$AE194="RSS"),Ruler!M$24,IF(AND(All!$V194="P4",All!$AE194="RSS"),Ruler!M$25,IF(AND(All!$V194="P5",All!$AE194="RSS"),Ruler!M$26,IF(AND(All!$V194="P6",All!$AE194="RSS"),Ruler!M$27,IF(AND(All!$V194="P7",All!$AE194="RSS"),Ruler!M$28,IF(AND(All!$V194="P8",All!$AE194="RSS"),Ruler!M$29,IF(AND(All!$V194="P9",All!$AE194="RSS"),Ruler!M$30,0)))))))))))))))))))))))))))</f>
        <v>0</v>
      </c>
      <c r="BU194" s="325">
        <f>IF(AND(All!$V194="P1",All!$AE194="RDP"),Ruler!N$6,IF(AND(All!$V194="P2",All!$AE194="RDP"),Ruler!N$7,IF(AND(All!$V194="P3",All!$AE194="RDP"),Ruler!N$8,IF(AND(All!$V194="P4",All!$AE194="RDP"),Ruler!N$9,IF(AND(All!$V194="P5",All!$AE194="RDP"),Ruler!N$10,IF(AND(All!$V194="P6",All!$AE194="RDP"),Ruler!N$11,IF(AND(All!$V194="P7",All!$AE194="RDP"),Ruler!N$12,IF(AND(All!$V194="P8",All!$AE194="RDP"),Ruler!N$13,IF(AND(All!$V194="P9",All!$AE194="RDP"),Ruler!N$14,IF(AND(All!$V194="P1",All!$AE194="RMS"),Ruler!N$6,IF(AND(All!$V194="P2",All!$AE194="RMS"),Ruler!N$15,IF(AND(All!$V194="P3",All!$AE194="RMS"),Ruler!N$16,IF(AND(All!$V194="P4",All!$AE194="RMS"),Ruler!N$17,IF(AND(All!$V194="P5",All!$AE194="RMS"),Ruler!N$18,IF(AND(All!$V194="P6",All!$AE194="RMS"),Ruler!N$19,IF(AND(All!$V194="P7",All!$AE194="RMS"),Ruler!N$20,IF(AND(All!$V194="P8",All!$AE194="RMS"),Ruler!N$21,IF(AND(All!$V194="P9",All!$AE194="RMS"),Ruler!N$22,IF(AND(All!$V194="P1",All!$AE194="RSS"),Ruler!N$6,IF(AND(All!$V194="P2",All!$AE194="RSS"),Ruler!N$23,IF(AND(All!$V194="P3",All!$AE194="RSS"),Ruler!N$24,IF(AND(All!$V194="P4",All!$AE194="RSS"),Ruler!N$25,IF(AND(All!$V194="P5",All!$AE194="RSS"),Ruler!N$26,IF(AND(All!$V194="P6",All!$AE194="RSS"),Ruler!N$27,IF(AND(All!$V194="P7",All!$AE194="RSS"),Ruler!N$28,IF(AND(All!$V194="P8",All!$AE194="RSS"),Ruler!N$29,IF(AND(All!$V194="P9",All!$AE194="RSS"),Ruler!N$30,0)))))))))))))))))))))))))))</f>
        <v>0</v>
      </c>
      <c r="BV194" s="325">
        <f>IF(AND(All!$V194="P1",All!$AE194="RDP"),Ruler!O$6,IF(AND(All!$V194="P2",All!$AE194="RDP"),Ruler!O$7,IF(AND(All!$V194="P3",All!$AE194="RDP"),Ruler!O$8,IF(AND(All!$V194="P4",All!$AE194="RDP"),Ruler!O$9,IF(AND(All!$V194="P5",All!$AE194="RDP"),Ruler!O$10,IF(AND(All!$V194="P6",All!$AE194="RDP"),Ruler!O$11,IF(AND(All!$V194="P7",All!$AE194="RDP"),Ruler!O$12,IF(AND(All!$V194="P8",All!$AE194="RDP"),Ruler!O$13,IF(AND(All!$V194="P9",All!$AE194="RDP"),Ruler!O$14,IF(AND(All!$V194="P1",All!$AE194="RMS"),Ruler!O$6,IF(AND(All!$V194="P2",All!$AE194="RMS"),Ruler!O$15,IF(AND(All!$V194="P3",All!$AE194="RMS"),Ruler!O$16,IF(AND(All!$V194="P4",All!$AE194="RMS"),Ruler!O$17,IF(AND(All!$V194="P5",All!$AE194="RMS"),Ruler!O$18,IF(AND(All!$V194="P6",All!$AE194="RMS"),Ruler!O$19,IF(AND(All!$V194="P7",All!$AE194="RMS"),Ruler!O$20,IF(AND(All!$V194="P8",All!$AE194="RMS"),Ruler!O$21,IF(AND(All!$V194="P9",All!$AE194="RMS"),Ruler!O$22,IF(AND(All!$V194="P1",All!$AE194="RSS"),Ruler!O$6,IF(AND(All!$V194="P2",All!$AE194="RSS"),Ruler!O$23,IF(AND(All!$V194="P3",All!$AE194="RSS"),Ruler!O$24,IF(AND(All!$V194="P4",All!$AE194="RSS"),Ruler!O$25,IF(AND(All!$V194="P5",All!$AE194="RSS"),Ruler!O$26,IF(AND(All!$V194="P6",All!$AE194="RSS"),Ruler!O$27,IF(AND(All!$V194="P7",All!$AE194="RSS"),Ruler!O$28,IF(AND(All!$V194="P8",All!$AE194="RSS"),Ruler!O$29,IF(AND(All!$V194="P9",All!$AE194="RSS"),Ruler!O$30,0)))))))))))))))))))))))))))</f>
        <v>0</v>
      </c>
      <c r="BW194" s="325">
        <f>IF(AND(All!$V194="P1",All!$AE194="RDP"),Ruler!P$6,IF(AND(All!$V194="P2",All!$AE194="RDP"),Ruler!P$7,IF(AND(All!$V194="P3",All!$AE194="RDP"),Ruler!P$8,IF(AND(All!$V194="P4",All!$AE194="RDP"),Ruler!P$9,IF(AND(All!$V194="P5",All!$AE194="RDP"),Ruler!P$10,IF(AND(All!$V194="P6",All!$AE194="RDP"),Ruler!P$11,IF(AND(All!$V194="P7",All!$AE194="RDP"),Ruler!P$12,IF(AND(All!$V194="P8",All!$AE194="RDP"),Ruler!P$13,IF(AND(All!$V194="P9",All!$AE194="RDP"),Ruler!P$14,IF(AND(All!$V194="P1",All!$AE194="RMS"),Ruler!P$6,IF(AND(All!$V194="P2",All!$AE194="RMS"),Ruler!P$15,IF(AND(All!$V194="P3",All!$AE194="RMS"),Ruler!P$16,IF(AND(All!$V194="P4",All!$AE194="RMS"),Ruler!P$17,IF(AND(All!$V194="P5",All!$AE194="RMS"),Ruler!P$18,IF(AND(All!$V194="P6",All!$AE194="RMS"),Ruler!P$19,IF(AND(All!$V194="P7",All!$AE194="RMS"),Ruler!P$20,IF(AND(All!$V194="P8",All!$AE194="RMS"),Ruler!P$21,IF(AND(All!$V194="P9",All!$AE194="RMS"),Ruler!P$22,IF(AND(All!$V194="P1",All!$AE194="RSS"),Ruler!P$6,IF(AND(All!$V194="P2",All!$AE194="RSS"),Ruler!P$23,IF(AND(All!$V194="P3",All!$AE194="RSS"),Ruler!P$24,IF(AND(All!$V194="P4",All!$AE194="RSS"),Ruler!P$25,IF(AND(All!$V194="P5",All!$AE194="RSS"),Ruler!P$26,IF(AND(All!$V194="P6",All!$AE194="RSS"),Ruler!P$27,IF(AND(All!$V194="P7",All!$AE194="RSS"),Ruler!P$28,IF(AND(All!$V194="P8",All!$AE194="RSS"),Ruler!P$29,IF(AND(All!$V194="P9",All!$AE194="RSS"),Ruler!P$30,0)))))))))))))))))))))))))))</f>
        <v>0</v>
      </c>
      <c r="BX194" s="325">
        <f>IF(AND(All!$V194="P1",All!$AE194="RDP"),Ruler!Q$6,IF(AND(All!$V194="P2",All!$AE194="RDP"),Ruler!Q$7,IF(AND(All!$V194="P3",All!$AE194="RDP"),Ruler!Q$8,IF(AND(All!$V194="P4",All!$AE194="RDP"),Ruler!Q$9,IF(AND(All!$V194="P5",All!$AE194="RDP"),Ruler!Q$10,IF(AND(All!$V194="P6",All!$AE194="RDP"),Ruler!Q$11,IF(AND(All!$V194="P7",All!$AE194="RDP"),Ruler!Q$12,IF(AND(All!$V194="P8",All!$AE194="RDP"),Ruler!Q$13,IF(AND(All!$V194="P9",All!$AE194="RDP"),Ruler!Q$14,IF(AND(All!$V194="P1",All!$AE194="RMS"),Ruler!Q$6,IF(AND(All!$V194="P2",All!$AE194="RMS"),Ruler!Q$15,IF(AND(All!$V194="P3",All!$AE194="RMS"),Ruler!Q$16,IF(AND(All!$V194="P4",All!$AE194="RMS"),Ruler!Q$17,IF(AND(All!$V194="P5",All!$AE194="RMS"),Ruler!Q$18,IF(AND(All!$V194="P6",All!$AE194="RMS"),Ruler!Q$19,IF(AND(All!$V194="P7",All!$AE194="RMS"),Ruler!Q$20,IF(AND(All!$V194="P8",All!$AE194="RMS"),Ruler!Q$21,IF(AND(All!$V194="P9",All!$AE194="RMS"),Ruler!Q$22,IF(AND(All!$V194="P1",All!$AE194="RSS"),Ruler!Q$6,IF(AND(All!$V194="P2",All!$AE194="RSS"),Ruler!Q$23,IF(AND(All!$V194="P3",All!$AE194="RSS"),Ruler!Q$24,IF(AND(All!$V194="P4",All!$AE194="RSS"),Ruler!Q$25,IF(AND(All!$V194="P5",All!$AE194="RSS"),Ruler!Q$26,IF(AND(All!$V194="P6",All!$AE194="RSS"),Ruler!Q$27,IF(AND(All!$V194="P7",All!$AE194="RSS"),Ruler!Q$28,IF(AND(All!$V194="P8",All!$AE194="RSS"),Ruler!Q$29,IF(AND(All!$V194="P9",All!$AE194="RSS"),Ruler!Q$30,0)))))))))))))))))))))))))))</f>
        <v>0</v>
      </c>
      <c r="BY194" s="325">
        <f>IF(AND(All!$V194="P1",All!$AE194="RDP"),Ruler!R$6,IF(AND(All!$V194="P2",All!$AE194="RDP"),Ruler!R$7,IF(AND(All!$V194="P3",All!$AE194="RDP"),Ruler!R$8,IF(AND(All!$V194="P4",All!$AE194="RDP"),Ruler!R$9,IF(AND(All!$V194="P5",All!$AE194="RDP"),Ruler!R$10,IF(AND(All!$V194="P6",All!$AE194="RDP"),Ruler!R$11,IF(AND(All!$V194="P7",All!$AE194="RDP"),Ruler!R$12,IF(AND(All!$V194="P8",All!$AE194="RDP"),Ruler!R$13,IF(AND(All!$V194="P9",All!$AE194="RDP"),Ruler!R$14,IF(AND(All!$V194="P1",All!$AE194="RMS"),Ruler!R$6,IF(AND(All!$V194="P2",All!$AE194="RMS"),Ruler!R$15,IF(AND(All!$V194="P3",All!$AE194="RMS"),Ruler!R$16,IF(AND(All!$V194="P4",All!$AE194="RMS"),Ruler!R$17,IF(AND(All!$V194="P5",All!$AE194="RMS"),Ruler!R$18,IF(AND(All!$V194="P6",All!$AE194="RMS"),Ruler!R$19,IF(AND(All!$V194="P7",All!$AE194="RMS"),Ruler!R$20,IF(AND(All!$V194="P8",All!$AE194="RMS"),Ruler!R$21,IF(AND(All!$V194="P9",All!$AE194="RMS"),Ruler!R$22,IF(AND(All!$V194="P1",All!$AE194="RSS"),Ruler!R$6,IF(AND(All!$V194="P2",All!$AE194="RSS"),Ruler!R$23,IF(AND(All!$V194="P3",All!$AE194="RSS"),Ruler!R$24,IF(AND(All!$V194="P4",All!$AE194="RSS"),Ruler!R$25,IF(AND(All!$V194="P5",All!$AE194="RSS"),Ruler!R$26,IF(AND(All!$V194="P6",All!$AE194="RSS"),Ruler!R$27,IF(AND(All!$V194="P7",All!$AE194="RSS"),Ruler!R$28,IF(AND(All!$V194="P8",All!$AE194="RSS"),Ruler!R$29,IF(AND(All!$V194="P9",All!$AE194="RSS"),Ruler!R$30,0)))))))))))))))))))))))))))</f>
        <v>0</v>
      </c>
      <c r="BZ194" s="325">
        <f>IF(AND(All!$V194="P1",All!$AE194="RDP"),Ruler!S$6,IF(AND(All!$V194="P2",All!$AE194="RDP"),Ruler!S$7,IF(AND(All!$V194="P3",All!$AE194="RDP"),Ruler!S$8,IF(AND(All!$V194="P4",All!$AE194="RDP"),Ruler!S$9,IF(AND(All!$V194="P5",All!$AE194="RDP"),Ruler!S$10,IF(AND(All!$V194="P6",All!$AE194="RDP"),Ruler!S$11,IF(AND(All!$V194="P7",All!$AE194="RDP"),Ruler!S$12,IF(AND(All!$V194="P8",All!$AE194="RDP"),Ruler!S$13,IF(AND(All!$V194="P9",All!$AE194="RDP"),Ruler!S$14,IF(AND(All!$V194="P1",All!$AE194="RMS"),Ruler!S$6,IF(AND(All!$V194="P2",All!$AE194="RMS"),Ruler!S$15,IF(AND(All!$V194="P3",All!$AE194="RMS"),Ruler!S$16,IF(AND(All!$V194="P4",All!$AE194="RMS"),Ruler!S$17,IF(AND(All!$V194="P5",All!$AE194="RMS"),Ruler!S$18,IF(AND(All!$V194="P6",All!$AE194="RMS"),Ruler!S$19,IF(AND(All!$V194="P7",All!$AE194="RMS"),Ruler!S$20,IF(AND(All!$V194="P8",All!$AE194="RMS"),Ruler!S$21,IF(AND(All!$V194="P9",All!$AE194="RMS"),Ruler!S$22,IF(AND(All!$V194="P1",All!$AE194="RSS"),Ruler!S$6,IF(AND(All!$V194="P2",All!$AE194="RSS"),Ruler!S$23,IF(AND(All!$V194="P3",All!$AE194="RSS"),Ruler!S$24,IF(AND(All!$V194="P4",All!$AE194="RSS"),Ruler!S$25,IF(AND(All!$V194="P5",All!$AE194="RSS"),Ruler!S$26,IF(AND(All!$V194="P6",All!$AE194="RSS"),Ruler!S$27,IF(AND(All!$V194="P7",All!$AE194="RSS"),Ruler!S$28,IF(AND(All!$V194="P8",All!$AE194="RSS"),Ruler!S$29,IF(AND(All!$V194="P9",All!$AE194="RSS"),Ruler!S$30,0)))))))))))))))))))))))))))</f>
        <v>0</v>
      </c>
      <c r="CA194" s="325">
        <f>IF(AND(All!$V194="P1",All!$AE194="RDP"),Ruler!T$6,IF(AND(All!$V194="P2",All!$AE194="RDP"),Ruler!T$7,IF(AND(All!$V194="P3",All!$AE194="RDP"),Ruler!T$8,IF(AND(All!$V194="P4",All!$AE194="RDP"),Ruler!T$9,IF(AND(All!$V194="P5",All!$AE194="RDP"),Ruler!T$10,IF(AND(All!$V194="P6",All!$AE194="RDP"),Ruler!T$11,IF(AND(All!$V194="P7",All!$AE194="RDP"),Ruler!T$12,IF(AND(All!$V194="P8",All!$AE194="RDP"),Ruler!T$13,IF(AND(All!$V194="P9",All!$AE194="RDP"),Ruler!T$14,IF(AND(All!$V194="P1",All!$AE194="RMS"),Ruler!T$6,IF(AND(All!$V194="P2",All!$AE194="RMS"),Ruler!T$15,IF(AND(All!$V194="P3",All!$AE194="RMS"),Ruler!T$16,IF(AND(All!$V194="P4",All!$AE194="RMS"),Ruler!T$17,IF(AND(All!$V194="P5",All!$AE194="RMS"),Ruler!T$18,IF(AND(All!$V194="P6",All!$AE194="RMS"),Ruler!T$19,IF(AND(All!$V194="P7",All!$AE194="RMS"),Ruler!T$20,IF(AND(All!$V194="P8",All!$AE194="RMS"),Ruler!T$21,IF(AND(All!$V194="P9",All!$AE194="RMS"),Ruler!T$22,IF(AND(All!$V194="P1",All!$AE194="RSS"),Ruler!T$6,IF(AND(All!$V194="P2",All!$AE194="RSS"),Ruler!T$23,IF(AND(All!$V194="P3",All!$AE194="RSS"),Ruler!T$24,IF(AND(All!$V194="P4",All!$AE194="RSS"),Ruler!T$25,IF(AND(All!$V194="P5",All!$AE194="RSS"),Ruler!T$26,IF(AND(All!$V194="P6",All!$AE194="RSS"),Ruler!T$27,IF(AND(All!$V194="P7",All!$AE194="RSS"),Ruler!T$28,IF(AND(All!$V194="P8",All!$AE194="RSS"),Ruler!T$29,IF(AND(All!$V194="P9",All!$AE194="RSS"),Ruler!T$30,0)))))))))))))))))))))))))))</f>
        <v>0</v>
      </c>
      <c r="CB194" s="325">
        <f>IF(AND(All!$V194="P1",All!$AE194="RDP"),Ruler!U$6,IF(AND(All!$V194="P2",All!$AE194="RDP"),Ruler!U$7,IF(AND(All!$V194="P3",All!$AE194="RDP"),Ruler!U$8,IF(AND(All!$V194="P4",All!$AE194="RDP"),Ruler!U$9,IF(AND(All!$V194="P5",All!$AE194="RDP"),Ruler!U$10,IF(AND(All!$V194="P6",All!$AE194="RDP"),Ruler!U$11,IF(AND(All!$V194="P7",All!$AE194="RDP"),Ruler!U$12,IF(AND(All!$V194="P8",All!$AE194="RDP"),Ruler!U$13,IF(AND(All!$V194="P9",All!$AE194="RDP"),Ruler!U$14,IF(AND(All!$V194="P1",All!$AE194="RMS"),Ruler!U$6,IF(AND(All!$V194="P2",All!$AE194="RMS"),Ruler!U$15,IF(AND(All!$V194="P3",All!$AE194="RMS"),Ruler!U$16,IF(AND(All!$V194="P4",All!$AE194="RMS"),Ruler!U$17,IF(AND(All!$V194="P5",All!$AE194="RMS"),Ruler!U$18,IF(AND(All!$V194="P6",All!$AE194="RMS"),Ruler!U$19,IF(AND(All!$V194="P7",All!$AE194="RMS"),Ruler!U$20,IF(AND(All!$V194="P8",All!$AE194="RMS"),Ruler!U$21,IF(AND(All!$V194="P9",All!$AE194="RMS"),Ruler!U$22,IF(AND(All!$V194="P1",All!$AE194="RSS"),Ruler!U$6,IF(AND(All!$V194="P2",All!$AE194="RSS"),Ruler!U$23,IF(AND(All!$V194="P3",All!$AE194="RSS"),Ruler!U$24,IF(AND(All!$V194="P4",All!$AE194="RSS"),Ruler!U$25,IF(AND(All!$V194="P5",All!$AE194="RSS"),Ruler!U$26,IF(AND(All!$V194="P6",All!$AE194="RSS"),Ruler!U$27,IF(AND(All!$V194="P7",All!$AE194="RSS"),Ruler!U$28,IF(AND(All!$V194="P8",All!$AE194="RSS"),Ruler!U$29,IF(AND(All!$V194="P9",All!$AE194="RSS"),Ruler!U$30,0)))))))))))))))))))))))))))</f>
        <v>0</v>
      </c>
      <c r="CC194" s="325">
        <f>IF(AND(All!$V194="P1",All!$AE194="RDP"),Ruler!V$6,IF(AND(All!$V194="P2",All!$AE194="RDP"),Ruler!V$7,IF(AND(All!$V194="P3",All!$AE194="RDP"),Ruler!V$8,IF(AND(All!$V194="P4",All!$AE194="RDP"),Ruler!V$9,IF(AND(All!$V194="P5",All!$AE194="RDP"),Ruler!V$10,IF(AND(All!$V194="P6",All!$AE194="RDP"),Ruler!V$11,IF(AND(All!$V194="P7",All!$AE194="RDP"),Ruler!V$12,IF(AND(All!$V194="P8",All!$AE194="RDP"),Ruler!V$13,IF(AND(All!$V194="P9",All!$AE194="RDP"),Ruler!V$14,IF(AND(All!$V194="P1",All!$AE194="RMS"),Ruler!V$6,IF(AND(All!$V194="P2",All!$AE194="RMS"),Ruler!V$15,IF(AND(All!$V194="P3",All!$AE194="RMS"),Ruler!V$16,IF(AND(All!$V194="P4",All!$AE194="RMS"),Ruler!V$17,IF(AND(All!$V194="P5",All!$AE194="RMS"),Ruler!V$18,IF(AND(All!$V194="P6",All!$AE194="RMS"),Ruler!V$19,IF(AND(All!$V194="P7",All!$AE194="RMS"),Ruler!V$20,IF(AND(All!$V194="P8",All!$AE194="RMS"),Ruler!V$21,IF(AND(All!$V194="P9",All!$AE194="RMS"),Ruler!V$22,IF(AND(All!$V194="P1",All!$AE194="RSS"),Ruler!V$6,IF(AND(All!$V194="P2",All!$AE194="RSS"),Ruler!V$23,IF(AND(All!$V194="P3",All!$AE194="RSS"),Ruler!V$24,IF(AND(All!$V194="P4",All!$AE194="RSS"),Ruler!V$25,IF(AND(All!$V194="P5",All!$AE194="RSS"),Ruler!V$26,IF(AND(All!$V194="P6",All!$AE194="RSS"),Ruler!V$27,IF(AND(All!$V194="P7",All!$AE194="RSS"),Ruler!V$28,IF(AND(All!$V194="P8",All!$AE194="RSS"),Ruler!V$29,IF(AND(All!$V194="P9",All!$AE194="RSS"),Ruler!V$30,0)))))))))))))))))))))))))))</f>
        <v>0</v>
      </c>
      <c r="CD194" s="325">
        <f>IF(AND(All!$V194="P1",All!$AE194="RDP"),Ruler!W$6,IF(AND(All!$V194="P2",All!$AE194="RDP"),Ruler!W$7,IF(AND(All!$V194="P3",All!$AE194="RDP"),Ruler!W$8,IF(AND(All!$V194="P4",All!$AE194="RDP"),Ruler!W$9,IF(AND(All!$V194="P5",All!$AE194="RDP"),Ruler!W$10,IF(AND(All!$V194="P6",All!$AE194="RDP"),Ruler!W$11,IF(AND(All!$V194="P7",All!$AE194="RDP"),Ruler!W$12,IF(AND(All!$V194="P8",All!$AE194="RDP"),Ruler!W$13,IF(AND(All!$V194="P9",All!$AE194="RDP"),Ruler!W$14,IF(AND(All!$V194="P1",All!$AE194="RMS"),Ruler!W$6,IF(AND(All!$V194="P2",All!$AE194="RMS"),Ruler!W$15,IF(AND(All!$V194="P3",All!$AE194="RMS"),Ruler!W$16,IF(AND(All!$V194="P4",All!$AE194="RMS"),Ruler!W$17,IF(AND(All!$V194="P5",All!$AE194="RMS"),Ruler!W$18,IF(AND(All!$V194="P6",All!$AE194="RMS"),Ruler!W$19,IF(AND(All!$V194="P7",All!$AE194="RMS"),Ruler!W$20,IF(AND(All!$V194="P8",All!$AE194="RMS"),Ruler!W$21,IF(AND(All!$V194="P9",All!$AE194="RMS"),Ruler!W$22,IF(AND(All!$V194="P1",All!$AE194="RSS"),Ruler!W$6,IF(AND(All!$V194="P2",All!$AE194="RSS"),Ruler!W$23,IF(AND(All!$V194="P3",All!$AE194="RSS"),Ruler!W$24,IF(AND(All!$V194="P4",All!$AE194="RSS"),Ruler!W$25,IF(AND(All!$V194="P5",All!$AE194="RSS"),Ruler!W$26,IF(AND(All!$V194="P6",All!$AE194="RSS"),Ruler!W$27,IF(AND(All!$V194="P7",All!$AE194="RSS"),Ruler!W$28,IF(AND(All!$V194="P8",All!$AE194="RSS"),Ruler!W$29,IF(AND(All!$V194="P9",All!$AE194="RSS"),Ruler!W$30,0)))))))))))))))))))))))))))</f>
        <v>0</v>
      </c>
      <c r="CE194" s="325">
        <f>IF(AND(All!$V194="P1",All!$AE194="RDP"),Ruler!X$6,IF(AND(All!$V194="P2",All!$AE194="RDP"),Ruler!X$7,IF(AND(All!$V194="P3",All!$AE194="RDP"),Ruler!X$8,IF(AND(All!$V194="P4",All!$AE194="RDP"),Ruler!X$9,IF(AND(All!$V194="P5",All!$AE194="RDP"),Ruler!X$10,IF(AND(All!$V194="P6",All!$AE194="RDP"),Ruler!X$11,IF(AND(All!$V194="P7",All!$AE194="RDP"),Ruler!X$12,IF(AND(All!$V194="P8",All!$AE194="RDP"),Ruler!X$13,IF(AND(All!$V194="P9",All!$AE194="RDP"),Ruler!X$14,IF(AND(All!$V194="P1",All!$AE194="RMS"),Ruler!X$6,IF(AND(All!$V194="P2",All!$AE194="RMS"),Ruler!X$15,IF(AND(All!$V194="P3",All!$AE194="RMS"),Ruler!X$16,IF(AND(All!$V194="P4",All!$AE194="RMS"),Ruler!X$17,IF(AND(All!$V194="P5",All!$AE194="RMS"),Ruler!X$18,IF(AND(All!$V194="P6",All!$AE194="RMS"),Ruler!X$19,IF(AND(All!$V194="P7",All!$AE194="RMS"),Ruler!X$20,IF(AND(All!$V194="P8",All!$AE194="RMS"),Ruler!X$21,IF(AND(All!$V194="P9",All!$AE194="RMS"),Ruler!X$22,IF(AND(All!$V194="P1",All!$AE194="RSS"),Ruler!X$6,IF(AND(All!$V194="P2",All!$AE194="RSS"),Ruler!X$23,IF(AND(All!$V194="P3",All!$AE194="RSS"),Ruler!X$24,IF(AND(All!$V194="P4",All!$AE194="RSS"),Ruler!X$25,IF(AND(All!$V194="P5",All!$AE194="RSS"),Ruler!X$26,IF(AND(All!$V194="P6",All!$AE194="RSS"),Ruler!X$27,IF(AND(All!$V194="P7",All!$AE194="RSS"),Ruler!X$28,IF(AND(All!$V194="P8",All!$AE194="RSS"),Ruler!X$29,IF(AND(All!$V194="P9",All!$AE194="RSS"),Ruler!X$30,0)))))))))))))))))))))))))))</f>
        <v>0</v>
      </c>
      <c r="CF194" s="325">
        <f>IF(AND(All!$V194="P1",All!$AE194="RDP"),Ruler!Y$6,IF(AND(All!$V194="P2",All!$AE194="RDP"),Ruler!Y$7,IF(AND(All!$V194="P3",All!$AE194="RDP"),Ruler!Y$8,IF(AND(All!$V194="P4",All!$AE194="RDP"),Ruler!Y$9,IF(AND(All!$V194="P5",All!$AE194="RDP"),Ruler!Y$10,IF(AND(All!$V194="P6",All!$AE194="RDP"),Ruler!Y$11,IF(AND(All!$V194="P7",All!$AE194="RDP"),Ruler!Y$12,IF(AND(All!$V194="P8",All!$AE194="RDP"),Ruler!Y$13,IF(AND(All!$V194="P9",All!$AE194="RDP"),Ruler!Y$14,IF(AND(All!$V194="P1",All!$AE194="RMS"),Ruler!Y$6,IF(AND(All!$V194="P2",All!$AE194="RMS"),Ruler!Y$15,IF(AND(All!$V194="P3",All!$AE194="RMS"),Ruler!Y$16,IF(AND(All!$V194="P4",All!$AE194="RMS"),Ruler!Y$17,IF(AND(All!$V194="P5",All!$AE194="RMS"),Ruler!Y$18,IF(AND(All!$V194="P6",All!$AE194="RMS"),Ruler!Y$19,IF(AND(All!$V194="P7",All!$AE194="RMS"),Ruler!Y$20,IF(AND(All!$V194="P8",All!$AE194="RMS"),Ruler!Y$21,IF(AND(All!$V194="P9",All!$AE194="RMS"),Ruler!Y$22,IF(AND(All!$V194="P1",All!$AE194="RSS"),Ruler!Y$6,IF(AND(All!$V194="P2",All!$AE194="RSS"),Ruler!Y$23,IF(AND(All!$V194="P3",All!$AE194="RSS"),Ruler!Y$24,IF(AND(All!$V194="P4",All!$AE194="RSS"),Ruler!Y$25,IF(AND(All!$V194="P5",All!$AE194="RSS"),Ruler!Y$26,IF(AND(All!$V194="P6",All!$AE194="RSS"),Ruler!Y$27,IF(AND(All!$V194="P7",All!$AE194="RSS"),Ruler!Y$28,IF(AND(All!$V194="P8",All!$AE194="RSS"),Ruler!Y$29,IF(AND(All!$V194="P9",All!$AE194="RSS"),Ruler!Y$30,0)))))))))))))))))))))))))))</f>
        <v>0</v>
      </c>
      <c r="CG194" s="325">
        <f>IF(AND(All!$V194="P1",All!$AE194="RDP"),Ruler!Z$6,IF(AND(All!$V194="P2",All!$AE194="RDP"),Ruler!Z$7,IF(AND(All!$V194="P3",All!$AE194="RDP"),Ruler!Z$8,IF(AND(All!$V194="P4",All!$AE194="RDP"),Ruler!Z$9,IF(AND(All!$V194="P5",All!$AE194="RDP"),Ruler!Z$10,IF(AND(All!$V194="P6",All!$AE194="RDP"),Ruler!Z$11,IF(AND(All!$V194="P7",All!$AE194="RDP"),Ruler!Z$12,IF(AND(All!$V194="P8",All!$AE194="RDP"),Ruler!Z$13,IF(AND(All!$V194="P9",All!$AE194="RDP"),Ruler!Z$14,IF(AND(All!$V194="P1",All!$AE194="RMS"),Ruler!Z$6,IF(AND(All!$V194="P2",All!$AE194="RMS"),Ruler!Z$15,IF(AND(All!$V194="P3",All!$AE194="RMS"),Ruler!Z$16,IF(AND(All!$V194="P4",All!$AE194="RMS"),Ruler!Z$17,IF(AND(All!$V194="P5",All!$AE194="RMS"),Ruler!Z$18,IF(AND(All!$V194="P6",All!$AE194="RMS"),Ruler!Z$19,IF(AND(All!$V194="P7",All!$AE194="RMS"),Ruler!Z$20,IF(AND(All!$V194="P8",All!$AE194="RMS"),Ruler!Z$21,IF(AND(All!$V194="P9",All!$AE194="RMS"),Ruler!Z$22,IF(AND(All!$V194="P1",All!$AE194="RSS"),Ruler!Z$6,IF(AND(All!$V194="P2",All!$AE194="RSS"),Ruler!Z$23,IF(AND(All!$V194="P3",All!$AE194="RSS"),Ruler!Z$24,IF(AND(All!$V194="P4",All!$AE194="RSS"),Ruler!Z$25,IF(AND(All!$V194="P5",All!$AE194="RSS"),Ruler!Z$26,IF(AND(All!$V194="P6",All!$AE194="RSS"),Ruler!Z$27,IF(AND(All!$V194="P7",All!$AE194="RSS"),Ruler!Z$28,IF(AND(All!$V194="P8",All!$AE194="RSS"),Ruler!Z$29,IF(AND(All!$V194="P9",All!$AE194="RSS"),Ruler!Z$30,0)))))))))))))))))))))))))))</f>
        <v>0</v>
      </c>
      <c r="CH194" s="325">
        <f>IF(AND(All!$V194="P1",All!$AE194="RDP"),Ruler!AA$6,IF(AND(All!$V194="P2",All!$AE194="RDP"),Ruler!AA$7,IF(AND(All!$V194="P3",All!$AE194="RDP"),Ruler!AA$8,IF(AND(All!$V194="P4",All!$AE194="RDP"),Ruler!AA$9,IF(AND(All!$V194="P5",All!$AE194="RDP"),Ruler!AA$10,IF(AND(All!$V194="P6",All!$AE194="RDP"),Ruler!AA$11,IF(AND(All!$V194="P7",All!$AE194="RDP"),Ruler!AA$12,IF(AND(All!$V194="P8",All!$AE194="RDP"),Ruler!AA$13,IF(AND(All!$V194="P9",All!$AE194="RDP"),Ruler!AA$14,IF(AND(All!$V194="P1",All!$AE194="RMS"),Ruler!AA$6,IF(AND(All!$V194="P2",All!$AE194="RMS"),Ruler!AA$15,IF(AND(All!$V194="P3",All!$AE194="RMS"),Ruler!AA$16,IF(AND(All!$V194="P4",All!$AE194="RMS"),Ruler!AA$17,IF(AND(All!$V194="P5",All!$AE194="RMS"),Ruler!AA$18,IF(AND(All!$V194="P6",All!$AE194="RMS"),Ruler!AA$19,IF(AND(All!$V194="P7",All!$AE194="RMS"),Ruler!AA$20,IF(AND(All!$V194="P8",All!$AE194="RMS"),Ruler!AA$21,IF(AND(All!$V194="P9",All!$AE194="RMS"),Ruler!AA$22,IF(AND(All!$V194="P1",All!$AE194="RSS"),Ruler!AA$6,IF(AND(All!$V194="P2",All!$AE194="RSS"),Ruler!AA$23,IF(AND(All!$V194="P3",All!$AE194="RSS"),Ruler!AA$24,IF(AND(All!$V194="P4",All!$AE194="RSS"),Ruler!AA$25,IF(AND(All!$V194="P5",All!$AE194="RSS"),Ruler!AA$26,IF(AND(All!$V194="P6",All!$AE194="RSS"),Ruler!AA$27,IF(AND(All!$V194="P7",All!$AE194="RSS"),Ruler!AA$28,IF(AND(All!$V194="P8",All!$AE194="RSS"),Ruler!AA$29,IF(AND(All!$V194="P9",All!$AE194="RSS"),Ruler!AA$30,0)))))))))))))))))))))))))))</f>
        <v>0</v>
      </c>
      <c r="CI194" s="325">
        <f>IF(AND(All!$V194="P1",All!$AE194="RDP"),Ruler!AB$6,IF(AND(All!$V194="P2",All!$AE194="RDP"),Ruler!AB$7,IF(AND(All!$V194="P3",All!$AE194="RDP"),Ruler!AB$8,IF(AND(All!$V194="P4",All!$AE194="RDP"),Ruler!AB$9,IF(AND(All!$V194="P5",All!$AE194="RDP"),Ruler!AB$10,IF(AND(All!$V194="P6",All!$AE194="RDP"),Ruler!AB$11,IF(AND(All!$V194="P7",All!$AE194="RDP"),Ruler!AB$12,IF(AND(All!$V194="P8",All!$AE194="RDP"),Ruler!AB$13,IF(AND(All!$V194="P9",All!$AE194="RDP"),Ruler!AB$14,IF(AND(All!$V194="P1",All!$AE194="RMS"),Ruler!AB$6,IF(AND(All!$V194="P2",All!$AE194="RMS"),Ruler!AB$15,IF(AND(All!$V194="P3",All!$AE194="RMS"),Ruler!AB$16,IF(AND(All!$V194="P4",All!$AE194="RMS"),Ruler!AB$17,IF(AND(All!$V194="P5",All!$AE194="RMS"),Ruler!AB$18,IF(AND(All!$V194="P6",All!$AE194="RMS"),Ruler!AB$19,IF(AND(All!$V194="P7",All!$AE194="RMS"),Ruler!AB$20,IF(AND(All!$V194="P8",All!$AE194="RMS"),Ruler!AB$21,IF(AND(All!$V194="P9",All!$AE194="RMS"),Ruler!AB$22,IF(AND(All!$V194="P1",All!$AE194="RSS"),Ruler!AB$6,IF(AND(All!$V194="P2",All!$AE194="RSS"),Ruler!AB$23,IF(AND(All!$V194="P3",All!$AE194="RSS"),Ruler!AB$24,IF(AND(All!$V194="P4",All!$AE194="RSS"),Ruler!AB$25,IF(AND(All!$V194="P5",All!$AE194="RSS"),Ruler!AB$26,IF(AND(All!$V194="P6",All!$AE194="RSS"),Ruler!AB$27,IF(AND(All!$V194="P7",All!$AE194="RSS"),Ruler!AB$28,IF(AND(All!$V194="P8",All!$AE194="RSS"),Ruler!AB$29,IF(AND(All!$V194="P9",All!$AE194="RSS"),Ruler!AB$30,0)))))))))))))))))))))))))))</f>
        <v>0</v>
      </c>
      <c r="CJ194" s="323"/>
      <c r="DG194" s="328"/>
      <c r="DH194" s="43">
        <f>COUNTIF(Table9[[#This Row],[G-B1]:[G-B12]],"&lt;=0")/12*100</f>
        <v>0</v>
      </c>
      <c r="DI194" s="43">
        <f>COUNTIF(Table9[[#This Row],[G-K1]:[G-K5]],"&lt;=0")/5*100</f>
        <v>0</v>
      </c>
      <c r="DJ194" s="43">
        <f>COUNTIF(Table9[[#This Row],[G-P1]:[G-P5]],"&lt;=0")/5*100</f>
        <v>0</v>
      </c>
      <c r="DK194" s="43">
        <f>COUNTIF(Table9[[#This Row],[G-E1]:[G-E2]],"&lt;=0")/2*100</f>
        <v>0</v>
      </c>
      <c r="DL194" s="450">
        <f>IF(AE194="RDP",(COUNTIF(Table9[[#This Row],[G-B3]],"&lt;=0")+COUNTIF(Table9[[#This Row],[G-B4]],"&lt;=0")+COUNTIF(Table9[[#This Row],[G-B7]],"&lt;=0")+COUNTIF(Table9[[#This Row],[G-B11]],"&lt;=0")+COUNTIF(Table9[[#This Row],[G-K2]],"&lt;=0"))/5*100,IF(AE194="RMS",(COUNTIF(Table9[[#This Row],[G-B4]],"&lt;=0")+COUNTIF(Table9[[#This Row],[G-B5]],"&lt;=0")+COUNTIF(Table9[[#This Row],[G-B10]],"&lt;=0")+COUNTIF(Table9[[#This Row],[G-B12]],"&lt;=0")+COUNTIF(Table9[[#This Row],[G-K2]],"&lt;=0"))/5*100,IF(AE194="RSS",(COUNTIF(Table9[[#This Row],[G-B1]],"&lt;=0")+COUNTIF(Table9[[#This Row],[G-B2]],"&lt;=0")+COUNTIF(Table9[[#This Row],[G-B6]],"&lt;=0")+COUNTIF(Table9[[#This Row],[G-B11]],"&lt;=0")+COUNTIF(Table9[[#This Row],[G-B12]],"&lt;=0"))/5*100,0)))</f>
        <v>0</v>
      </c>
      <c r="DR194" s="332"/>
      <c r="DW194" s="332"/>
      <c r="DX194" s="42"/>
      <c r="DY194" s="42"/>
      <c r="DZ194" s="42"/>
      <c r="EA194" s="333"/>
      <c r="EB194" s="339"/>
      <c r="EC194" s="339"/>
      <c r="ED194" s="339"/>
      <c r="EE194" s="339"/>
    </row>
    <row r="195" spans="2:135" ht="58" hidden="1" x14ac:dyDescent="0.3">
      <c r="B195" s="282">
        <v>201</v>
      </c>
      <c r="C195" s="42" t="s">
        <v>134</v>
      </c>
      <c r="D195" s="45">
        <v>46155</v>
      </c>
      <c r="E195" s="44" t="s">
        <v>1574</v>
      </c>
      <c r="F195" s="43">
        <v>1001336</v>
      </c>
      <c r="G195" s="357">
        <f t="shared" ca="1" si="12"/>
        <v>38.374334979071548</v>
      </c>
      <c r="H195" s="283">
        <v>32309</v>
      </c>
      <c r="I195" s="43" t="s">
        <v>179</v>
      </c>
      <c r="J195" s="43" t="s">
        <v>137</v>
      </c>
      <c r="K195" s="43" t="s">
        <v>241</v>
      </c>
      <c r="L195" s="43" t="s">
        <v>202</v>
      </c>
      <c r="M195" s="42" t="s">
        <v>242</v>
      </c>
      <c r="N195" s="43" t="s">
        <v>439</v>
      </c>
      <c r="O195" s="43" t="s">
        <v>159</v>
      </c>
      <c r="P195" s="44" t="s">
        <v>1575</v>
      </c>
      <c r="Q195" s="43" t="s">
        <v>144</v>
      </c>
      <c r="R195" s="343" t="s">
        <v>185</v>
      </c>
      <c r="S195" s="45">
        <v>40878</v>
      </c>
      <c r="T195" s="286">
        <f t="shared" ref="T195:T209" ca="1" si="13">YEARFRAC(S195,$T$1)</f>
        <v>14.886111111111111</v>
      </c>
      <c r="U195" s="46">
        <f ca="1">Table9[[#This Row],[Years in PET]]</f>
        <v>14.886111111111111</v>
      </c>
      <c r="V195" s="43" t="s">
        <v>58</v>
      </c>
      <c r="W195" s="46"/>
      <c r="X195" s="46">
        <f ca="1">($T$1-Table9[[#This Row],[Date of Appointment to Current Grade]])/365</f>
        <v>1.4729651160578463</v>
      </c>
      <c r="Y195" s="45">
        <v>45778</v>
      </c>
      <c r="Z195" s="343" t="s">
        <v>244</v>
      </c>
      <c r="AA195" s="45">
        <v>45383</v>
      </c>
      <c r="AB195" s="46">
        <f ca="1">($T$1-Table9[[#This Row],[Date in Position]])/365</f>
        <v>2.555156896879764</v>
      </c>
      <c r="AC195" s="43" t="s">
        <v>146</v>
      </c>
      <c r="AD195" s="43"/>
      <c r="AE195" s="43" t="s">
        <v>147</v>
      </c>
      <c r="AF195" s="43" t="s">
        <v>163</v>
      </c>
      <c r="AG195" s="47" t="s">
        <v>1576</v>
      </c>
      <c r="AH195" s="47"/>
      <c r="AI195" s="47" t="s">
        <v>1577</v>
      </c>
      <c r="AJ195" s="42" t="s">
        <v>1578</v>
      </c>
      <c r="AK195" s="48" t="s">
        <v>1579</v>
      </c>
      <c r="AL195" s="42" t="s">
        <v>153</v>
      </c>
      <c r="AM195" s="48" t="s">
        <v>1580</v>
      </c>
      <c r="AN195" s="323">
        <v>2</v>
      </c>
      <c r="AO195" s="43">
        <v>2</v>
      </c>
      <c r="AP195" s="43">
        <v>2</v>
      </c>
      <c r="AQ195" s="43">
        <v>2</v>
      </c>
      <c r="AR195" s="43">
        <v>2</v>
      </c>
      <c r="AS195" s="43">
        <v>2</v>
      </c>
      <c r="AT195" s="43">
        <v>2</v>
      </c>
      <c r="AU195" s="43">
        <v>2</v>
      </c>
      <c r="AV195" s="43">
        <v>2</v>
      </c>
      <c r="AW195" s="43">
        <v>2</v>
      </c>
      <c r="AX195" s="43">
        <v>2</v>
      </c>
      <c r="AY195" s="43">
        <v>2</v>
      </c>
      <c r="AZ195" s="43">
        <v>2</v>
      </c>
      <c r="BA195" s="43">
        <v>2</v>
      </c>
      <c r="BB195" s="43">
        <v>0</v>
      </c>
      <c r="BC195" s="43">
        <v>1</v>
      </c>
      <c r="BD195" s="43">
        <v>0</v>
      </c>
      <c r="BE195" s="43">
        <v>1</v>
      </c>
      <c r="BF195" s="43">
        <v>1</v>
      </c>
      <c r="BG195" s="43">
        <v>2</v>
      </c>
      <c r="BH195" s="43">
        <v>0</v>
      </c>
      <c r="BI195" s="43">
        <v>0</v>
      </c>
      <c r="BJ195" s="43">
        <v>0</v>
      </c>
      <c r="BK195" s="328">
        <v>0</v>
      </c>
      <c r="BL195" s="325">
        <f>IF(AND(All!$V195="P1",All!$AE195="RDP"),Ruler!E$6,IF(AND(All!$V195="P2",All!$AE195="RDP"),Ruler!E$7,IF(AND(All!$V195="P3",All!$AE195="RDP"),Ruler!E$8,IF(AND(All!$V195="P4",All!$AE195="RDP"),Ruler!E$9,IF(AND(All!$V195="P5",All!$AE195="RDP"),Ruler!E$10,IF(AND(All!$V195="P6",All!$AE195="RDP"),Ruler!E$11,IF(AND(All!$V195="P7",All!$AE195="RDP"),Ruler!E$12,IF(AND(All!$V195="P8",All!$AE195="RDP"),Ruler!E$13,IF(AND(All!$V195="P9",All!$AE195="RDP"),Ruler!E$14,IF(AND(All!$V195="P1",All!$AE195="RMS"),Ruler!E$6,IF(AND(All!$V195="P2",All!$AE195="RMS"),Ruler!E$15,IF(AND(All!$V195="P3",All!$AE195="RMS"),Ruler!E$16,IF(AND(All!$V195="P4",All!$AE195="RMS"),Ruler!E$17,IF(AND(All!$V195="P5",All!$AE195="RMS"),Ruler!E$18,IF(AND(All!$V195="P6",All!$AE195="RMS"),Ruler!E$19,IF(AND(All!$V195="P7",All!$AE195="RMS"),Ruler!E$20,IF(AND(All!$V195="P8",All!$AE195="RMS"),Ruler!E$21,IF(AND(All!$V195="P9",All!$AE195="RMS"),Ruler!E$22,IF(AND(All!$V195="P1",All!$AE195="RSS"),Ruler!E$6,IF(AND(All!$V195="P2",All!$AE195="RSS"),Ruler!E$23,IF(AND(All!$V195="P3",All!$AE195="RSS"),Ruler!E$24,IF(AND(All!$V195="P4",All!$AE195="RSS"),Ruler!E$25,IF(AND(All!$V195="P5",All!$AE195="RSS"),Ruler!E$26,IF(AND(All!$V195="P6",All!$AE195="RSS"),Ruler!E$27,IF(AND(All!$V195="P7",All!$AE195="RSS"),Ruler!E$28,IF(AND(All!$V195="P8",All!$AE195="RSS"),Ruler!E$29,IF(AND(All!$V195="P9",All!$AE195="RSS"),Ruler!E$30,0)))))))))))))))))))))))))))</f>
        <v>3</v>
      </c>
      <c r="BM195" s="325">
        <f>IF(AND(All!$V195="P1",All!$AE195="RDP"),Ruler!F$6,IF(AND(All!$V195="P2",All!$AE195="RDP"),Ruler!F$7,IF(AND(All!$V195="P3",All!$AE195="RDP"),Ruler!F$8,IF(AND(All!$V195="P4",All!$AE195="RDP"),Ruler!F$9,IF(AND(All!$V195="P5",All!$AE195="RDP"),Ruler!F$10,IF(AND(All!$V195="P6",All!$AE195="RDP"),Ruler!F$11,IF(AND(All!$V195="P7",All!$AE195="RDP"),Ruler!F$12,IF(AND(All!$V195="P8",All!$AE195="RDP"),Ruler!F$13,IF(AND(All!$V195="P9",All!$AE195="RDP"),Ruler!F$14,IF(AND(All!$V195="P1",All!$AE195="RMS"),Ruler!F$6,IF(AND(All!$V195="P2",All!$AE195="RMS"),Ruler!F$15,IF(AND(All!$V195="P3",All!$AE195="RMS"),Ruler!F$16,IF(AND(All!$V195="P4",All!$AE195="RMS"),Ruler!F$17,IF(AND(All!$V195="P5",All!$AE195="RMS"),Ruler!F$18,IF(AND(All!$V195="P6",All!$AE195="RMS"),Ruler!F$19,IF(AND(All!$V195="P7",All!$AE195="RMS"),Ruler!F$20,IF(AND(All!$V195="P8",All!$AE195="RMS"),Ruler!F$21,IF(AND(All!$V195="P9",All!$AE195="RMS"),Ruler!F$22,IF(AND(All!$V195="P1",All!$AE195="RSS"),Ruler!F$6,IF(AND(All!$V195="P2",All!$AE195="RSS"),Ruler!F$23,IF(AND(All!$V195="P3",All!$AE195="RSS"),Ruler!F$24,IF(AND(All!$V195="P4",All!$AE195="RSS"),Ruler!F$25,IF(AND(All!$V195="P5",All!$AE195="RSS"),Ruler!F$26,IF(AND(All!$V195="P6",All!$AE195="RSS"),Ruler!F$27,IF(AND(All!$V195="P7",All!$AE195="RSS"),Ruler!F$28,IF(AND(All!$V195="P8",All!$AE195="RSS"),Ruler!F$29,IF(AND(All!$V195="P9",All!$AE195="RSS"),Ruler!F$30,0)))))))))))))))))))))))))))</f>
        <v>3</v>
      </c>
      <c r="BN195" s="325">
        <f>IF(AND(All!$V195="P1",All!$AE195="RDP"),Ruler!G$6,IF(AND(All!$V195="P2",All!$AE195="RDP"),Ruler!G$7,IF(AND(All!$V195="P3",All!$AE195="RDP"),Ruler!G$8,IF(AND(All!$V195="P4",All!$AE195="RDP"),Ruler!G$9,IF(AND(All!$V195="P5",All!$AE195="RDP"),Ruler!G$10,IF(AND(All!$V195="P6",All!$AE195="RDP"),Ruler!G$11,IF(AND(All!$V195="P7",All!$AE195="RDP"),Ruler!G$12,IF(AND(All!$V195="P8",All!$AE195="RDP"),Ruler!G$13,IF(AND(All!$V195="P9",All!$AE195="RDP"),Ruler!G$14,IF(AND(All!$V195="P1",All!$AE195="RMS"),Ruler!G$6,IF(AND(All!$V195="P2",All!$AE195="RMS"),Ruler!G$15,IF(AND(All!$V195="P3",All!$AE195="RMS"),Ruler!G$16,IF(AND(All!$V195="P4",All!$AE195="RMS"),Ruler!G$17,IF(AND(All!$V195="P5",All!$AE195="RMS"),Ruler!G$18,IF(AND(All!$V195="P6",All!$AE195="RMS"),Ruler!G$19,IF(AND(All!$V195="P7",All!$AE195="RMS"),Ruler!G$20,IF(AND(All!$V195="P8",All!$AE195="RMS"),Ruler!G$21,IF(AND(All!$V195="P9",All!$AE195="RMS"),Ruler!G$22,IF(AND(All!$V195="P1",All!$AE195="RSS"),Ruler!G$6,IF(AND(All!$V195="P2",All!$AE195="RSS"),Ruler!G$23,IF(AND(All!$V195="P3",All!$AE195="RSS"),Ruler!G$24,IF(AND(All!$V195="P4",All!$AE195="RSS"),Ruler!G$25,IF(AND(All!$V195="P5",All!$AE195="RSS"),Ruler!G$26,IF(AND(All!$V195="P6",All!$AE195="RSS"),Ruler!G$27,IF(AND(All!$V195="P7",All!$AE195="RSS"),Ruler!G$28,IF(AND(All!$V195="P8",All!$AE195="RSS"),Ruler!G$29,IF(AND(All!$V195="P9",All!$AE195="RSS"),Ruler!G$30,0)))))))))))))))))))))))))))</f>
        <v>2</v>
      </c>
      <c r="BO195" s="325">
        <f>IF(AND(All!$V195="P1",All!$AE195="RDP"),Ruler!H$6,IF(AND(All!$V195="P2",All!$AE195="RDP"),Ruler!H$7,IF(AND(All!$V195="P3",All!$AE195="RDP"),Ruler!H$8,IF(AND(All!$V195="P4",All!$AE195="RDP"),Ruler!H$9,IF(AND(All!$V195="P5",All!$AE195="RDP"),Ruler!H$10,IF(AND(All!$V195="P6",All!$AE195="RDP"),Ruler!H$11,IF(AND(All!$V195="P7",All!$AE195="RDP"),Ruler!H$12,IF(AND(All!$V195="P8",All!$AE195="RDP"),Ruler!H$13,IF(AND(All!$V195="P9",All!$AE195="RDP"),Ruler!H$14,IF(AND(All!$V195="P1",All!$AE195="RMS"),Ruler!H$6,IF(AND(All!$V195="P2",All!$AE195="RMS"),Ruler!H$15,IF(AND(All!$V195="P3",All!$AE195="RMS"),Ruler!H$16,IF(AND(All!$V195="P4",All!$AE195="RMS"),Ruler!H$17,IF(AND(All!$V195="P5",All!$AE195="RMS"),Ruler!H$18,IF(AND(All!$V195="P6",All!$AE195="RMS"),Ruler!H$19,IF(AND(All!$V195="P7",All!$AE195="RMS"),Ruler!H$20,IF(AND(All!$V195="P8",All!$AE195="RMS"),Ruler!H$21,IF(AND(All!$V195="P9",All!$AE195="RMS"),Ruler!H$22,IF(AND(All!$V195="P1",All!$AE195="RSS"),Ruler!H$6,IF(AND(All!$V195="P2",All!$AE195="RSS"),Ruler!H$23,IF(AND(All!$V195="P3",All!$AE195="RSS"),Ruler!H$24,IF(AND(All!$V195="P4",All!$AE195="RSS"),Ruler!H$25,IF(AND(All!$V195="P5",All!$AE195="RSS"),Ruler!H$26,IF(AND(All!$V195="P6",All!$AE195="RSS"),Ruler!H$27,IF(AND(All!$V195="P7",All!$AE195="RSS"),Ruler!H$28,IF(AND(All!$V195="P8",All!$AE195="RSS"),Ruler!H$29,IF(AND(All!$V195="P9",All!$AE195="RSS"),Ruler!H$30,0)))))))))))))))))))))))))))</f>
        <v>3</v>
      </c>
      <c r="BP195" s="325">
        <f>IF(AND(All!$V195="P1",All!$AE195="RDP"),Ruler!I$6,IF(AND(All!$V195="P2",All!$AE195="RDP"),Ruler!I$7,IF(AND(All!$V195="P3",All!$AE195="RDP"),Ruler!I$8,IF(AND(All!$V195="P4",All!$AE195="RDP"),Ruler!I$9,IF(AND(All!$V195="P5",All!$AE195="RDP"),Ruler!I$10,IF(AND(All!$V195="P6",All!$AE195="RDP"),Ruler!I$11,IF(AND(All!$V195="P7",All!$AE195="RDP"),Ruler!I$12,IF(AND(All!$V195="P8",All!$AE195="RDP"),Ruler!I$13,IF(AND(All!$V195="P9",All!$AE195="RDP"),Ruler!I$14,IF(AND(All!$V195="P1",All!$AE195="RMS"),Ruler!I$6,IF(AND(All!$V195="P2",All!$AE195="RMS"),Ruler!I$15,IF(AND(All!$V195="P3",All!$AE195="RMS"),Ruler!I$16,IF(AND(All!$V195="P4",All!$AE195="RMS"),Ruler!I$17,IF(AND(All!$V195="P5",All!$AE195="RMS"),Ruler!I$18,IF(AND(All!$V195="P6",All!$AE195="RMS"),Ruler!I$19,IF(AND(All!$V195="P7",All!$AE195="RMS"),Ruler!I$20,IF(AND(All!$V195="P8",All!$AE195="RMS"),Ruler!I$21,IF(AND(All!$V195="P9",All!$AE195="RMS"),Ruler!I$22,IF(AND(All!$V195="P1",All!$AE195="RSS"),Ruler!I$6,IF(AND(All!$V195="P2",All!$AE195="RSS"),Ruler!I$23,IF(AND(All!$V195="P3",All!$AE195="RSS"),Ruler!I$24,IF(AND(All!$V195="P4",All!$AE195="RSS"),Ruler!I$25,IF(AND(All!$V195="P5",All!$AE195="RSS"),Ruler!I$26,IF(AND(All!$V195="P6",All!$AE195="RSS"),Ruler!I$27,IF(AND(All!$V195="P7",All!$AE195="RSS"),Ruler!I$28,IF(AND(All!$V195="P8",All!$AE195="RSS"),Ruler!I$29,IF(AND(All!$V195="P9",All!$AE195="RSS"),Ruler!I$30,0)))))))))))))))))))))))))))</f>
        <v>3</v>
      </c>
      <c r="BQ195" s="325">
        <f>IF(AND(All!$V195="P1",All!$AE195="RDP"),Ruler!J$6,IF(AND(All!$V195="P2",All!$AE195="RDP"),Ruler!J$7,IF(AND(All!$V195="P3",All!$AE195="RDP"),Ruler!J$8,IF(AND(All!$V195="P4",All!$AE195="RDP"),Ruler!J$9,IF(AND(All!$V195="P5",All!$AE195="RDP"),Ruler!J$10,IF(AND(All!$V195="P6",All!$AE195="RDP"),Ruler!J$11,IF(AND(All!$V195="P7",All!$AE195="RDP"),Ruler!J$12,IF(AND(All!$V195="P8",All!$AE195="RDP"),Ruler!J$13,IF(AND(All!$V195="P9",All!$AE195="RDP"),Ruler!J$14,IF(AND(All!$V195="P1",All!$AE195="RMS"),Ruler!J$6,IF(AND(All!$V195="P2",All!$AE195="RMS"),Ruler!J$15,IF(AND(All!$V195="P3",All!$AE195="RMS"),Ruler!J$16,IF(AND(All!$V195="P4",All!$AE195="RMS"),Ruler!J$17,IF(AND(All!$V195="P5",All!$AE195="RMS"),Ruler!J$18,IF(AND(All!$V195="P6",All!$AE195="RMS"),Ruler!J$19,IF(AND(All!$V195="P7",All!$AE195="RMS"),Ruler!J$20,IF(AND(All!$V195="P8",All!$AE195="RMS"),Ruler!J$21,IF(AND(All!$V195="P9",All!$AE195="RMS"),Ruler!J$22,IF(AND(All!$V195="P1",All!$AE195="RSS"),Ruler!J$6,IF(AND(All!$V195="P2",All!$AE195="RSS"),Ruler!J$23,IF(AND(All!$V195="P3",All!$AE195="RSS"),Ruler!J$24,IF(AND(All!$V195="P4",All!$AE195="RSS"),Ruler!J$25,IF(AND(All!$V195="P5",All!$AE195="RSS"),Ruler!J$26,IF(AND(All!$V195="P6",All!$AE195="RSS"),Ruler!J$27,IF(AND(All!$V195="P7",All!$AE195="RSS"),Ruler!J$28,IF(AND(All!$V195="P8",All!$AE195="RSS"),Ruler!J$29,IF(AND(All!$V195="P9",All!$AE195="RSS"),Ruler!J$30,0)))))))))))))))))))))))))))</f>
        <v>2</v>
      </c>
      <c r="BR195" s="325">
        <f>IF(AND(All!$V195="P1",All!$AE195="RDP"),Ruler!K$6,IF(AND(All!$V195="P2",All!$AE195="RDP"),Ruler!K$7,IF(AND(All!$V195="P3",All!$AE195="RDP"),Ruler!K$8,IF(AND(All!$V195="P4",All!$AE195="RDP"),Ruler!K$9,IF(AND(All!$V195="P5",All!$AE195="RDP"),Ruler!K$10,IF(AND(All!$V195="P6",All!$AE195="RDP"),Ruler!K$11,IF(AND(All!$V195="P7",All!$AE195="RDP"),Ruler!K$12,IF(AND(All!$V195="P8",All!$AE195="RDP"),Ruler!K$13,IF(AND(All!$V195="P9",All!$AE195="RDP"),Ruler!K$14,IF(AND(All!$V195="P1",All!$AE195="RMS"),Ruler!K$6,IF(AND(All!$V195="P2",All!$AE195="RMS"),Ruler!K$15,IF(AND(All!$V195="P3",All!$AE195="RMS"),Ruler!K$16,IF(AND(All!$V195="P4",All!$AE195="RMS"),Ruler!K$17,IF(AND(All!$V195="P5",All!$AE195="RMS"),Ruler!K$18,IF(AND(All!$V195="P6",All!$AE195="RMS"),Ruler!K$19,IF(AND(All!$V195="P7",All!$AE195="RMS"),Ruler!K$20,IF(AND(All!$V195="P8",All!$AE195="RMS"),Ruler!K$21,IF(AND(All!$V195="P9",All!$AE195="RMS"),Ruler!K$22,IF(AND(All!$V195="P1",All!$AE195="RSS"),Ruler!K$6,IF(AND(All!$V195="P2",All!$AE195="RSS"),Ruler!K$23,IF(AND(All!$V195="P3",All!$AE195="RSS"),Ruler!K$24,IF(AND(All!$V195="P4",All!$AE195="RSS"),Ruler!K$25,IF(AND(All!$V195="P5",All!$AE195="RSS"),Ruler!K$26,IF(AND(All!$V195="P6",All!$AE195="RSS"),Ruler!K$27,IF(AND(All!$V195="P7",All!$AE195="RSS"),Ruler!K$28,IF(AND(All!$V195="P8",All!$AE195="RSS"),Ruler!K$29,IF(AND(All!$V195="P9",All!$AE195="RSS"),Ruler!K$30,0)))))))))))))))))))))))))))</f>
        <v>3</v>
      </c>
      <c r="BS195" s="325">
        <f>IF(AND(All!$V195="P1",All!$AE195="RDP"),Ruler!L$6,IF(AND(All!$V195="P2",All!$AE195="RDP"),Ruler!L$7,IF(AND(All!$V195="P3",All!$AE195="RDP"),Ruler!L$8,IF(AND(All!$V195="P4",All!$AE195="RDP"),Ruler!L$9,IF(AND(All!$V195="P5",All!$AE195="RDP"),Ruler!L$10,IF(AND(All!$V195="P6",All!$AE195="RDP"),Ruler!L$11,IF(AND(All!$V195="P7",All!$AE195="RDP"),Ruler!L$12,IF(AND(All!$V195="P8",All!$AE195="RDP"),Ruler!L$13,IF(AND(All!$V195="P9",All!$AE195="RDP"),Ruler!L$14,IF(AND(All!$V195="P1",All!$AE195="RMS"),Ruler!L$6,IF(AND(All!$V195="P2",All!$AE195="RMS"),Ruler!L$15,IF(AND(All!$V195="P3",All!$AE195="RMS"),Ruler!L$16,IF(AND(All!$V195="P4",All!$AE195="RMS"),Ruler!L$17,IF(AND(All!$V195="P5",All!$AE195="RMS"),Ruler!L$18,IF(AND(All!$V195="P6",All!$AE195="RMS"),Ruler!L$19,IF(AND(All!$V195="P7",All!$AE195="RMS"),Ruler!L$20,IF(AND(All!$V195="P8",All!$AE195="RMS"),Ruler!L$21,IF(AND(All!$V195="P9",All!$AE195="RMS"),Ruler!L$22,IF(AND(All!$V195="P1",All!$AE195="RSS"),Ruler!L$6,IF(AND(All!$V195="P2",All!$AE195="RSS"),Ruler!L$23,IF(AND(All!$V195="P3",All!$AE195="RSS"),Ruler!L$24,IF(AND(All!$V195="P4",All!$AE195="RSS"),Ruler!L$25,IF(AND(All!$V195="P5",All!$AE195="RSS"),Ruler!L$26,IF(AND(All!$V195="P6",All!$AE195="RSS"),Ruler!L$27,IF(AND(All!$V195="P7",All!$AE195="RSS"),Ruler!L$28,IF(AND(All!$V195="P8",All!$AE195="RSS"),Ruler!L$29,IF(AND(All!$V195="P9",All!$AE195="RSS"),Ruler!L$30,0)))))))))))))))))))))))))))</f>
        <v>3</v>
      </c>
      <c r="BT195" s="325">
        <f>IF(AND(All!$V195="P1",All!$AE195="RDP"),Ruler!M$6,IF(AND(All!$V195="P2",All!$AE195="RDP"),Ruler!M$7,IF(AND(All!$V195="P3",All!$AE195="RDP"),Ruler!M$8,IF(AND(All!$V195="P4",All!$AE195="RDP"),Ruler!M$9,IF(AND(All!$V195="P5",All!$AE195="RDP"),Ruler!M$10,IF(AND(All!$V195="P6",All!$AE195="RDP"),Ruler!M$11,IF(AND(All!$V195="P7",All!$AE195="RDP"),Ruler!M$12,IF(AND(All!$V195="P8",All!$AE195="RDP"),Ruler!M$13,IF(AND(All!$V195="P9",All!$AE195="RDP"),Ruler!M$14,IF(AND(All!$V195="P1",All!$AE195="RMS"),Ruler!M$6,IF(AND(All!$V195="P2",All!$AE195="RMS"),Ruler!M$15,IF(AND(All!$V195="P3",All!$AE195="RMS"),Ruler!M$16,IF(AND(All!$V195="P4",All!$AE195="RMS"),Ruler!M$17,IF(AND(All!$V195="P5",All!$AE195="RMS"),Ruler!M$18,IF(AND(All!$V195="P6",All!$AE195="RMS"),Ruler!M$19,IF(AND(All!$V195="P7",All!$AE195="RMS"),Ruler!M$20,IF(AND(All!$V195="P8",All!$AE195="RMS"),Ruler!M$21,IF(AND(All!$V195="P9",All!$AE195="RMS"),Ruler!M$22,IF(AND(All!$V195="P1",All!$AE195="RSS"),Ruler!M$6,IF(AND(All!$V195="P2",All!$AE195="RSS"),Ruler!M$23,IF(AND(All!$V195="P3",All!$AE195="RSS"),Ruler!M$24,IF(AND(All!$V195="P4",All!$AE195="RSS"),Ruler!M$25,IF(AND(All!$V195="P5",All!$AE195="RSS"),Ruler!M$26,IF(AND(All!$V195="P6",All!$AE195="RSS"),Ruler!M$27,IF(AND(All!$V195="P7",All!$AE195="RSS"),Ruler!M$28,IF(AND(All!$V195="P8",All!$AE195="RSS"),Ruler!M$29,IF(AND(All!$V195="P9",All!$AE195="RSS"),Ruler!M$30,0)))))))))))))))))))))))))))</f>
        <v>3</v>
      </c>
      <c r="BU195" s="325">
        <f>IF(AND(All!$V195="P1",All!$AE195="RDP"),Ruler!N$6,IF(AND(All!$V195="P2",All!$AE195="RDP"),Ruler!N$7,IF(AND(All!$V195="P3",All!$AE195="RDP"),Ruler!N$8,IF(AND(All!$V195="P4",All!$AE195="RDP"),Ruler!N$9,IF(AND(All!$V195="P5",All!$AE195="RDP"),Ruler!N$10,IF(AND(All!$V195="P6",All!$AE195="RDP"),Ruler!N$11,IF(AND(All!$V195="P7",All!$AE195="RDP"),Ruler!N$12,IF(AND(All!$V195="P8",All!$AE195="RDP"),Ruler!N$13,IF(AND(All!$V195="P9",All!$AE195="RDP"),Ruler!N$14,IF(AND(All!$V195="P1",All!$AE195="RMS"),Ruler!N$6,IF(AND(All!$V195="P2",All!$AE195="RMS"),Ruler!N$15,IF(AND(All!$V195="P3",All!$AE195="RMS"),Ruler!N$16,IF(AND(All!$V195="P4",All!$AE195="RMS"),Ruler!N$17,IF(AND(All!$V195="P5",All!$AE195="RMS"),Ruler!N$18,IF(AND(All!$V195="P6",All!$AE195="RMS"),Ruler!N$19,IF(AND(All!$V195="P7",All!$AE195="RMS"),Ruler!N$20,IF(AND(All!$V195="P8",All!$AE195="RMS"),Ruler!N$21,IF(AND(All!$V195="P9",All!$AE195="RMS"),Ruler!N$22,IF(AND(All!$V195="P1",All!$AE195="RSS"),Ruler!N$6,IF(AND(All!$V195="P2",All!$AE195="RSS"),Ruler!N$23,IF(AND(All!$V195="P3",All!$AE195="RSS"),Ruler!N$24,IF(AND(All!$V195="P4",All!$AE195="RSS"),Ruler!N$25,IF(AND(All!$V195="P5",All!$AE195="RSS"),Ruler!N$26,IF(AND(All!$V195="P6",All!$AE195="RSS"),Ruler!N$27,IF(AND(All!$V195="P7",All!$AE195="RSS"),Ruler!N$28,IF(AND(All!$V195="P8",All!$AE195="RSS"),Ruler!N$29,IF(AND(All!$V195="P9",All!$AE195="RSS"),Ruler!N$30,0)))))))))))))))))))))))))))</f>
        <v>2</v>
      </c>
      <c r="BV195" s="325">
        <f>IF(AND(All!$V195="P1",All!$AE195="RDP"),Ruler!O$6,IF(AND(All!$V195="P2",All!$AE195="RDP"),Ruler!O$7,IF(AND(All!$V195="P3",All!$AE195="RDP"),Ruler!O$8,IF(AND(All!$V195="P4",All!$AE195="RDP"),Ruler!O$9,IF(AND(All!$V195="P5",All!$AE195="RDP"),Ruler!O$10,IF(AND(All!$V195="P6",All!$AE195="RDP"),Ruler!O$11,IF(AND(All!$V195="P7",All!$AE195="RDP"),Ruler!O$12,IF(AND(All!$V195="P8",All!$AE195="RDP"),Ruler!O$13,IF(AND(All!$V195="P9",All!$AE195="RDP"),Ruler!O$14,IF(AND(All!$V195="P1",All!$AE195="RMS"),Ruler!O$6,IF(AND(All!$V195="P2",All!$AE195="RMS"),Ruler!O$15,IF(AND(All!$V195="P3",All!$AE195="RMS"),Ruler!O$16,IF(AND(All!$V195="P4",All!$AE195="RMS"),Ruler!O$17,IF(AND(All!$V195="P5",All!$AE195="RMS"),Ruler!O$18,IF(AND(All!$V195="P6",All!$AE195="RMS"),Ruler!O$19,IF(AND(All!$V195="P7",All!$AE195="RMS"),Ruler!O$20,IF(AND(All!$V195="P8",All!$AE195="RMS"),Ruler!O$21,IF(AND(All!$V195="P9",All!$AE195="RMS"),Ruler!O$22,IF(AND(All!$V195="P1",All!$AE195="RSS"),Ruler!O$6,IF(AND(All!$V195="P2",All!$AE195="RSS"),Ruler!O$23,IF(AND(All!$V195="P3",All!$AE195="RSS"),Ruler!O$24,IF(AND(All!$V195="P4",All!$AE195="RSS"),Ruler!O$25,IF(AND(All!$V195="P5",All!$AE195="RSS"),Ruler!O$26,IF(AND(All!$V195="P6",All!$AE195="RSS"),Ruler!O$27,IF(AND(All!$V195="P7",All!$AE195="RSS"),Ruler!O$28,IF(AND(All!$V195="P8",All!$AE195="RSS"),Ruler!O$29,IF(AND(All!$V195="P9",All!$AE195="RSS"),Ruler!O$30,0)))))))))))))))))))))))))))</f>
        <v>3</v>
      </c>
      <c r="BW195" s="325">
        <f>IF(AND(All!$V195="P1",All!$AE195="RDP"),Ruler!P$6,IF(AND(All!$V195="P2",All!$AE195="RDP"),Ruler!P$7,IF(AND(All!$V195="P3",All!$AE195="RDP"),Ruler!P$8,IF(AND(All!$V195="P4",All!$AE195="RDP"),Ruler!P$9,IF(AND(All!$V195="P5",All!$AE195="RDP"),Ruler!P$10,IF(AND(All!$V195="P6",All!$AE195="RDP"),Ruler!P$11,IF(AND(All!$V195="P7",All!$AE195="RDP"),Ruler!P$12,IF(AND(All!$V195="P8",All!$AE195="RDP"),Ruler!P$13,IF(AND(All!$V195="P9",All!$AE195="RDP"),Ruler!P$14,IF(AND(All!$V195="P1",All!$AE195="RMS"),Ruler!P$6,IF(AND(All!$V195="P2",All!$AE195="RMS"),Ruler!P$15,IF(AND(All!$V195="P3",All!$AE195="RMS"),Ruler!P$16,IF(AND(All!$V195="P4",All!$AE195="RMS"),Ruler!P$17,IF(AND(All!$V195="P5",All!$AE195="RMS"),Ruler!P$18,IF(AND(All!$V195="P6",All!$AE195="RMS"),Ruler!P$19,IF(AND(All!$V195="P7",All!$AE195="RMS"),Ruler!P$20,IF(AND(All!$V195="P8",All!$AE195="RMS"),Ruler!P$21,IF(AND(All!$V195="P9",All!$AE195="RMS"),Ruler!P$22,IF(AND(All!$V195="P1",All!$AE195="RSS"),Ruler!P$6,IF(AND(All!$V195="P2",All!$AE195="RSS"),Ruler!P$23,IF(AND(All!$V195="P3",All!$AE195="RSS"),Ruler!P$24,IF(AND(All!$V195="P4",All!$AE195="RSS"),Ruler!P$25,IF(AND(All!$V195="P5",All!$AE195="RSS"),Ruler!P$26,IF(AND(All!$V195="P6",All!$AE195="RSS"),Ruler!P$27,IF(AND(All!$V195="P7",All!$AE195="RSS"),Ruler!P$28,IF(AND(All!$V195="P8",All!$AE195="RSS"),Ruler!P$29,IF(AND(All!$V195="P9",All!$AE195="RSS"),Ruler!P$30,0)))))))))))))))))))))))))))</f>
        <v>2</v>
      </c>
      <c r="BX195" s="325">
        <f>IF(AND(All!$V195="P1",All!$AE195="RDP"),Ruler!Q$6,IF(AND(All!$V195="P2",All!$AE195="RDP"),Ruler!Q$7,IF(AND(All!$V195="P3",All!$AE195="RDP"),Ruler!Q$8,IF(AND(All!$V195="P4",All!$AE195="RDP"),Ruler!Q$9,IF(AND(All!$V195="P5",All!$AE195="RDP"),Ruler!Q$10,IF(AND(All!$V195="P6",All!$AE195="RDP"),Ruler!Q$11,IF(AND(All!$V195="P7",All!$AE195="RDP"),Ruler!Q$12,IF(AND(All!$V195="P8",All!$AE195="RDP"),Ruler!Q$13,IF(AND(All!$V195="P9",All!$AE195="RDP"),Ruler!Q$14,IF(AND(All!$V195="P1",All!$AE195="RMS"),Ruler!Q$6,IF(AND(All!$V195="P2",All!$AE195="RMS"),Ruler!Q$15,IF(AND(All!$V195="P3",All!$AE195="RMS"),Ruler!Q$16,IF(AND(All!$V195="P4",All!$AE195="RMS"),Ruler!Q$17,IF(AND(All!$V195="P5",All!$AE195="RMS"),Ruler!Q$18,IF(AND(All!$V195="P6",All!$AE195="RMS"),Ruler!Q$19,IF(AND(All!$V195="P7",All!$AE195="RMS"),Ruler!Q$20,IF(AND(All!$V195="P8",All!$AE195="RMS"),Ruler!Q$21,IF(AND(All!$V195="P9",All!$AE195="RMS"),Ruler!Q$22,IF(AND(All!$V195="P1",All!$AE195="RSS"),Ruler!Q$6,IF(AND(All!$V195="P2",All!$AE195="RSS"),Ruler!Q$23,IF(AND(All!$V195="P3",All!$AE195="RSS"),Ruler!Q$24,IF(AND(All!$V195="P4",All!$AE195="RSS"),Ruler!Q$25,IF(AND(All!$V195="P5",All!$AE195="RSS"),Ruler!Q$26,IF(AND(All!$V195="P6",All!$AE195="RSS"),Ruler!Q$27,IF(AND(All!$V195="P7",All!$AE195="RSS"),Ruler!Q$28,IF(AND(All!$V195="P8",All!$AE195="RSS"),Ruler!Q$29,IF(AND(All!$V195="P9",All!$AE195="RSS"),Ruler!Q$30,0)))))))))))))))))))))))))))</f>
        <v>3</v>
      </c>
      <c r="BY195" s="325">
        <f>IF(AND(All!$V195="P1",All!$AE195="RDP"),Ruler!R$6,IF(AND(All!$V195="P2",All!$AE195="RDP"),Ruler!R$7,IF(AND(All!$V195="P3",All!$AE195="RDP"),Ruler!R$8,IF(AND(All!$V195="P4",All!$AE195="RDP"),Ruler!R$9,IF(AND(All!$V195="P5",All!$AE195="RDP"),Ruler!R$10,IF(AND(All!$V195="P6",All!$AE195="RDP"),Ruler!R$11,IF(AND(All!$V195="P7",All!$AE195="RDP"),Ruler!R$12,IF(AND(All!$V195="P8",All!$AE195="RDP"),Ruler!R$13,IF(AND(All!$V195="P9",All!$AE195="RDP"),Ruler!R$14,IF(AND(All!$V195="P1",All!$AE195="RMS"),Ruler!R$6,IF(AND(All!$V195="P2",All!$AE195="RMS"),Ruler!R$15,IF(AND(All!$V195="P3",All!$AE195="RMS"),Ruler!R$16,IF(AND(All!$V195="P4",All!$AE195="RMS"),Ruler!R$17,IF(AND(All!$V195="P5",All!$AE195="RMS"),Ruler!R$18,IF(AND(All!$V195="P6",All!$AE195="RMS"),Ruler!R$19,IF(AND(All!$V195="P7",All!$AE195="RMS"),Ruler!R$20,IF(AND(All!$V195="P8",All!$AE195="RMS"),Ruler!R$21,IF(AND(All!$V195="P9",All!$AE195="RMS"),Ruler!R$22,IF(AND(All!$V195="P1",All!$AE195="RSS"),Ruler!R$6,IF(AND(All!$V195="P2",All!$AE195="RSS"),Ruler!R$23,IF(AND(All!$V195="P3",All!$AE195="RSS"),Ruler!R$24,IF(AND(All!$V195="P4",All!$AE195="RSS"),Ruler!R$25,IF(AND(All!$V195="P5",All!$AE195="RSS"),Ruler!R$26,IF(AND(All!$V195="P6",All!$AE195="RSS"),Ruler!R$27,IF(AND(All!$V195="P7",All!$AE195="RSS"),Ruler!R$28,IF(AND(All!$V195="P8",All!$AE195="RSS"),Ruler!R$29,IF(AND(All!$V195="P9",All!$AE195="RSS"),Ruler!R$30,0)))))))))))))))))))))))))))</f>
        <v>3</v>
      </c>
      <c r="BZ195" s="325">
        <f>IF(AND(All!$V195="P1",All!$AE195="RDP"),Ruler!S$6,IF(AND(All!$V195="P2",All!$AE195="RDP"),Ruler!S$7,IF(AND(All!$V195="P3",All!$AE195="RDP"),Ruler!S$8,IF(AND(All!$V195="P4",All!$AE195="RDP"),Ruler!S$9,IF(AND(All!$V195="P5",All!$AE195="RDP"),Ruler!S$10,IF(AND(All!$V195="P6",All!$AE195="RDP"),Ruler!S$11,IF(AND(All!$V195="P7",All!$AE195="RDP"),Ruler!S$12,IF(AND(All!$V195="P8",All!$AE195="RDP"),Ruler!S$13,IF(AND(All!$V195="P9",All!$AE195="RDP"),Ruler!S$14,IF(AND(All!$V195="P1",All!$AE195="RMS"),Ruler!S$6,IF(AND(All!$V195="P2",All!$AE195="RMS"),Ruler!S$15,IF(AND(All!$V195="P3",All!$AE195="RMS"),Ruler!S$16,IF(AND(All!$V195="P4",All!$AE195="RMS"),Ruler!S$17,IF(AND(All!$V195="P5",All!$AE195="RMS"),Ruler!S$18,IF(AND(All!$V195="P6",All!$AE195="RMS"),Ruler!S$19,IF(AND(All!$V195="P7",All!$AE195="RMS"),Ruler!S$20,IF(AND(All!$V195="P8",All!$AE195="RMS"),Ruler!S$21,IF(AND(All!$V195="P9",All!$AE195="RMS"),Ruler!S$22,IF(AND(All!$V195="P1",All!$AE195="RSS"),Ruler!S$6,IF(AND(All!$V195="P2",All!$AE195="RSS"),Ruler!S$23,IF(AND(All!$V195="P3",All!$AE195="RSS"),Ruler!S$24,IF(AND(All!$V195="P4",All!$AE195="RSS"),Ruler!S$25,IF(AND(All!$V195="P5",All!$AE195="RSS"),Ruler!S$26,IF(AND(All!$V195="P6",All!$AE195="RSS"),Ruler!S$27,IF(AND(All!$V195="P7",All!$AE195="RSS"),Ruler!S$28,IF(AND(All!$V195="P8",All!$AE195="RSS"),Ruler!S$29,IF(AND(All!$V195="P9",All!$AE195="RSS"),Ruler!S$30,0)))))))))))))))))))))))))))</f>
        <v>2</v>
      </c>
      <c r="CA195" s="325">
        <f>IF(AND(All!$V195="P1",All!$AE195="RDP"),Ruler!T$6,IF(AND(All!$V195="P2",All!$AE195="RDP"),Ruler!T$7,IF(AND(All!$V195="P3",All!$AE195="RDP"),Ruler!T$8,IF(AND(All!$V195="P4",All!$AE195="RDP"),Ruler!T$9,IF(AND(All!$V195="P5",All!$AE195="RDP"),Ruler!T$10,IF(AND(All!$V195="P6",All!$AE195="RDP"),Ruler!T$11,IF(AND(All!$V195="P7",All!$AE195="RDP"),Ruler!T$12,IF(AND(All!$V195="P8",All!$AE195="RDP"),Ruler!T$13,IF(AND(All!$V195="P9",All!$AE195="RDP"),Ruler!T$14,IF(AND(All!$V195="P1",All!$AE195="RMS"),Ruler!T$6,IF(AND(All!$V195="P2",All!$AE195="RMS"),Ruler!T$15,IF(AND(All!$V195="P3",All!$AE195="RMS"),Ruler!T$16,IF(AND(All!$V195="P4",All!$AE195="RMS"),Ruler!T$17,IF(AND(All!$V195="P5",All!$AE195="RMS"),Ruler!T$18,IF(AND(All!$V195="P6",All!$AE195="RMS"),Ruler!T$19,IF(AND(All!$V195="P7",All!$AE195="RMS"),Ruler!T$20,IF(AND(All!$V195="P8",All!$AE195="RMS"),Ruler!T$21,IF(AND(All!$V195="P9",All!$AE195="RMS"),Ruler!T$22,IF(AND(All!$V195="P1",All!$AE195="RSS"),Ruler!T$6,IF(AND(All!$V195="P2",All!$AE195="RSS"),Ruler!T$23,IF(AND(All!$V195="P3",All!$AE195="RSS"),Ruler!T$24,IF(AND(All!$V195="P4",All!$AE195="RSS"),Ruler!T$25,IF(AND(All!$V195="P5",All!$AE195="RSS"),Ruler!T$26,IF(AND(All!$V195="P6",All!$AE195="RSS"),Ruler!T$27,IF(AND(All!$V195="P7",All!$AE195="RSS"),Ruler!T$28,IF(AND(All!$V195="P8",All!$AE195="RSS"),Ruler!T$29,IF(AND(All!$V195="P9",All!$AE195="RSS"),Ruler!T$30,0)))))))))))))))))))))))))))</f>
        <v>2</v>
      </c>
      <c r="CB195" s="325">
        <f>IF(AND(All!$V195="P1",All!$AE195="RDP"),Ruler!U$6,IF(AND(All!$V195="P2",All!$AE195="RDP"),Ruler!U$7,IF(AND(All!$V195="P3",All!$AE195="RDP"),Ruler!U$8,IF(AND(All!$V195="P4",All!$AE195="RDP"),Ruler!U$9,IF(AND(All!$V195="P5",All!$AE195="RDP"),Ruler!U$10,IF(AND(All!$V195="P6",All!$AE195="RDP"),Ruler!U$11,IF(AND(All!$V195="P7",All!$AE195="RDP"),Ruler!U$12,IF(AND(All!$V195="P8",All!$AE195="RDP"),Ruler!U$13,IF(AND(All!$V195="P9",All!$AE195="RDP"),Ruler!U$14,IF(AND(All!$V195="P1",All!$AE195="RMS"),Ruler!U$6,IF(AND(All!$V195="P2",All!$AE195="RMS"),Ruler!U$15,IF(AND(All!$V195="P3",All!$AE195="RMS"),Ruler!U$16,IF(AND(All!$V195="P4",All!$AE195="RMS"),Ruler!U$17,IF(AND(All!$V195="P5",All!$AE195="RMS"),Ruler!U$18,IF(AND(All!$V195="P6",All!$AE195="RMS"),Ruler!U$19,IF(AND(All!$V195="P7",All!$AE195="RMS"),Ruler!U$20,IF(AND(All!$V195="P8",All!$AE195="RMS"),Ruler!U$21,IF(AND(All!$V195="P9",All!$AE195="RMS"),Ruler!U$22,IF(AND(All!$V195="P1",All!$AE195="RSS"),Ruler!U$6,IF(AND(All!$V195="P2",All!$AE195="RSS"),Ruler!U$23,IF(AND(All!$V195="P3",All!$AE195="RSS"),Ruler!U$24,IF(AND(All!$V195="P4",All!$AE195="RSS"),Ruler!U$25,IF(AND(All!$V195="P5",All!$AE195="RSS"),Ruler!U$26,IF(AND(All!$V195="P6",All!$AE195="RSS"),Ruler!U$27,IF(AND(All!$V195="P7",All!$AE195="RSS"),Ruler!U$28,IF(AND(All!$V195="P8",All!$AE195="RSS"),Ruler!U$29,IF(AND(All!$V195="P9",All!$AE195="RSS"),Ruler!U$30,0)))))))))))))))))))))))))))</f>
        <v>2</v>
      </c>
      <c r="CC195" s="325">
        <f>IF(AND(All!$V195="P1",All!$AE195="RDP"),Ruler!V$6,IF(AND(All!$V195="P2",All!$AE195="RDP"),Ruler!V$7,IF(AND(All!$V195="P3",All!$AE195="RDP"),Ruler!V$8,IF(AND(All!$V195="P4",All!$AE195="RDP"),Ruler!V$9,IF(AND(All!$V195="P5",All!$AE195="RDP"),Ruler!V$10,IF(AND(All!$V195="P6",All!$AE195="RDP"),Ruler!V$11,IF(AND(All!$V195="P7",All!$AE195="RDP"),Ruler!V$12,IF(AND(All!$V195="P8",All!$AE195="RDP"),Ruler!V$13,IF(AND(All!$V195="P9",All!$AE195="RDP"),Ruler!V$14,IF(AND(All!$V195="P1",All!$AE195="RMS"),Ruler!V$6,IF(AND(All!$V195="P2",All!$AE195="RMS"),Ruler!V$15,IF(AND(All!$V195="P3",All!$AE195="RMS"),Ruler!V$16,IF(AND(All!$V195="P4",All!$AE195="RMS"),Ruler!V$17,IF(AND(All!$V195="P5",All!$AE195="RMS"),Ruler!V$18,IF(AND(All!$V195="P6",All!$AE195="RMS"),Ruler!V$19,IF(AND(All!$V195="P7",All!$AE195="RMS"),Ruler!V$20,IF(AND(All!$V195="P8",All!$AE195="RMS"),Ruler!V$21,IF(AND(All!$V195="P9",All!$AE195="RMS"),Ruler!V$22,IF(AND(All!$V195="P1",All!$AE195="RSS"),Ruler!V$6,IF(AND(All!$V195="P2",All!$AE195="RSS"),Ruler!V$23,IF(AND(All!$V195="P3",All!$AE195="RSS"),Ruler!V$24,IF(AND(All!$V195="P4",All!$AE195="RSS"),Ruler!V$25,IF(AND(All!$V195="P5",All!$AE195="RSS"),Ruler!V$26,IF(AND(All!$V195="P6",All!$AE195="RSS"),Ruler!V$27,IF(AND(All!$V195="P7",All!$AE195="RSS"),Ruler!V$28,IF(AND(All!$V195="P8",All!$AE195="RSS"),Ruler!V$29,IF(AND(All!$V195="P9",All!$AE195="RSS"),Ruler!V$30,0)))))))))))))))))))))))))))</f>
        <v>2</v>
      </c>
      <c r="CD195" s="325">
        <f>IF(AND(All!$V195="P1",All!$AE195="RDP"),Ruler!W$6,IF(AND(All!$V195="P2",All!$AE195="RDP"),Ruler!W$7,IF(AND(All!$V195="P3",All!$AE195="RDP"),Ruler!W$8,IF(AND(All!$V195="P4",All!$AE195="RDP"),Ruler!W$9,IF(AND(All!$V195="P5",All!$AE195="RDP"),Ruler!W$10,IF(AND(All!$V195="P6",All!$AE195="RDP"),Ruler!W$11,IF(AND(All!$V195="P7",All!$AE195="RDP"),Ruler!W$12,IF(AND(All!$V195="P8",All!$AE195="RDP"),Ruler!W$13,IF(AND(All!$V195="P9",All!$AE195="RDP"),Ruler!W$14,IF(AND(All!$V195="P1",All!$AE195="RMS"),Ruler!W$6,IF(AND(All!$V195="P2",All!$AE195="RMS"),Ruler!W$15,IF(AND(All!$V195="P3",All!$AE195="RMS"),Ruler!W$16,IF(AND(All!$V195="P4",All!$AE195="RMS"),Ruler!W$17,IF(AND(All!$V195="P5",All!$AE195="RMS"),Ruler!W$18,IF(AND(All!$V195="P6",All!$AE195="RMS"),Ruler!W$19,IF(AND(All!$V195="P7",All!$AE195="RMS"),Ruler!W$20,IF(AND(All!$V195="P8",All!$AE195="RMS"),Ruler!W$21,IF(AND(All!$V195="P9",All!$AE195="RMS"),Ruler!W$22,IF(AND(All!$V195="P1",All!$AE195="RSS"),Ruler!W$6,IF(AND(All!$V195="P2",All!$AE195="RSS"),Ruler!W$23,IF(AND(All!$V195="P3",All!$AE195="RSS"),Ruler!W$24,IF(AND(All!$V195="P4",All!$AE195="RSS"),Ruler!W$25,IF(AND(All!$V195="P5",All!$AE195="RSS"),Ruler!W$26,IF(AND(All!$V195="P6",All!$AE195="RSS"),Ruler!W$27,IF(AND(All!$V195="P7",All!$AE195="RSS"),Ruler!W$28,IF(AND(All!$V195="P8",All!$AE195="RSS"),Ruler!W$29,IF(AND(All!$V195="P9",All!$AE195="RSS"),Ruler!W$30,0)))))))))))))))))))))))))))</f>
        <v>2</v>
      </c>
      <c r="CE195" s="325">
        <f>IF(AND(All!$V195="P1",All!$AE195="RDP"),Ruler!X$6,IF(AND(All!$V195="P2",All!$AE195="RDP"),Ruler!X$7,IF(AND(All!$V195="P3",All!$AE195="RDP"),Ruler!X$8,IF(AND(All!$V195="P4",All!$AE195="RDP"),Ruler!X$9,IF(AND(All!$V195="P5",All!$AE195="RDP"),Ruler!X$10,IF(AND(All!$V195="P6",All!$AE195="RDP"),Ruler!X$11,IF(AND(All!$V195="P7",All!$AE195="RDP"),Ruler!X$12,IF(AND(All!$V195="P8",All!$AE195="RDP"),Ruler!X$13,IF(AND(All!$V195="P9",All!$AE195="RDP"),Ruler!X$14,IF(AND(All!$V195="P1",All!$AE195="RMS"),Ruler!X$6,IF(AND(All!$V195="P2",All!$AE195="RMS"),Ruler!X$15,IF(AND(All!$V195="P3",All!$AE195="RMS"),Ruler!X$16,IF(AND(All!$V195="P4",All!$AE195="RMS"),Ruler!X$17,IF(AND(All!$V195="P5",All!$AE195="RMS"),Ruler!X$18,IF(AND(All!$V195="P6",All!$AE195="RMS"),Ruler!X$19,IF(AND(All!$V195="P7",All!$AE195="RMS"),Ruler!X$20,IF(AND(All!$V195="P8",All!$AE195="RMS"),Ruler!X$21,IF(AND(All!$V195="P9",All!$AE195="RMS"),Ruler!X$22,IF(AND(All!$V195="P1",All!$AE195="RSS"),Ruler!X$6,IF(AND(All!$V195="P2",All!$AE195="RSS"),Ruler!X$23,IF(AND(All!$V195="P3",All!$AE195="RSS"),Ruler!X$24,IF(AND(All!$V195="P4",All!$AE195="RSS"),Ruler!X$25,IF(AND(All!$V195="P5",All!$AE195="RSS"),Ruler!X$26,IF(AND(All!$V195="P6",All!$AE195="RSS"),Ruler!X$27,IF(AND(All!$V195="P7",All!$AE195="RSS"),Ruler!X$28,IF(AND(All!$V195="P8",All!$AE195="RSS"),Ruler!X$29,IF(AND(All!$V195="P9",All!$AE195="RSS"),Ruler!X$30,0)))))))))))))))))))))))))))</f>
        <v>2</v>
      </c>
      <c r="CF195" s="325">
        <f>IF(AND(All!$V195="P1",All!$AE195="RDP"),Ruler!Y$6,IF(AND(All!$V195="P2",All!$AE195="RDP"),Ruler!Y$7,IF(AND(All!$V195="P3",All!$AE195="RDP"),Ruler!Y$8,IF(AND(All!$V195="P4",All!$AE195="RDP"),Ruler!Y$9,IF(AND(All!$V195="P5",All!$AE195="RDP"),Ruler!Y$10,IF(AND(All!$V195="P6",All!$AE195="RDP"),Ruler!Y$11,IF(AND(All!$V195="P7",All!$AE195="RDP"),Ruler!Y$12,IF(AND(All!$V195="P8",All!$AE195="RDP"),Ruler!Y$13,IF(AND(All!$V195="P9",All!$AE195="RDP"),Ruler!Y$14,IF(AND(All!$V195="P1",All!$AE195="RMS"),Ruler!Y$6,IF(AND(All!$V195="P2",All!$AE195="RMS"),Ruler!Y$15,IF(AND(All!$V195="P3",All!$AE195="RMS"),Ruler!Y$16,IF(AND(All!$V195="P4",All!$AE195="RMS"),Ruler!Y$17,IF(AND(All!$V195="P5",All!$AE195="RMS"),Ruler!Y$18,IF(AND(All!$V195="P6",All!$AE195="RMS"),Ruler!Y$19,IF(AND(All!$V195="P7",All!$AE195="RMS"),Ruler!Y$20,IF(AND(All!$V195="P8",All!$AE195="RMS"),Ruler!Y$21,IF(AND(All!$V195="P9",All!$AE195="RMS"),Ruler!Y$22,IF(AND(All!$V195="P1",All!$AE195="RSS"),Ruler!Y$6,IF(AND(All!$V195="P2",All!$AE195="RSS"),Ruler!Y$23,IF(AND(All!$V195="P3",All!$AE195="RSS"),Ruler!Y$24,IF(AND(All!$V195="P4",All!$AE195="RSS"),Ruler!Y$25,IF(AND(All!$V195="P5",All!$AE195="RSS"),Ruler!Y$26,IF(AND(All!$V195="P6",All!$AE195="RSS"),Ruler!Y$27,IF(AND(All!$V195="P7",All!$AE195="RSS"),Ruler!Y$28,IF(AND(All!$V195="P8",All!$AE195="RSS"),Ruler!Y$29,IF(AND(All!$V195="P9",All!$AE195="RSS"),Ruler!Y$30,0)))))))))))))))))))))))))))</f>
        <v>1</v>
      </c>
      <c r="CG195" s="325">
        <f>IF(AND(All!$V195="P1",All!$AE195="RDP"),Ruler!Z$6,IF(AND(All!$V195="P2",All!$AE195="RDP"),Ruler!Z$7,IF(AND(All!$V195="P3",All!$AE195="RDP"),Ruler!Z$8,IF(AND(All!$V195="P4",All!$AE195="RDP"),Ruler!Z$9,IF(AND(All!$V195="P5",All!$AE195="RDP"),Ruler!Z$10,IF(AND(All!$V195="P6",All!$AE195="RDP"),Ruler!Z$11,IF(AND(All!$V195="P7",All!$AE195="RDP"),Ruler!Z$12,IF(AND(All!$V195="P8",All!$AE195="RDP"),Ruler!Z$13,IF(AND(All!$V195="P9",All!$AE195="RDP"),Ruler!Z$14,IF(AND(All!$V195="P1",All!$AE195="RMS"),Ruler!Z$6,IF(AND(All!$V195="P2",All!$AE195="RMS"),Ruler!Z$15,IF(AND(All!$V195="P3",All!$AE195="RMS"),Ruler!Z$16,IF(AND(All!$V195="P4",All!$AE195="RMS"),Ruler!Z$17,IF(AND(All!$V195="P5",All!$AE195="RMS"),Ruler!Z$18,IF(AND(All!$V195="P6",All!$AE195="RMS"),Ruler!Z$19,IF(AND(All!$V195="P7",All!$AE195="RMS"),Ruler!Z$20,IF(AND(All!$V195="P8",All!$AE195="RMS"),Ruler!Z$21,IF(AND(All!$V195="P9",All!$AE195="RMS"),Ruler!Z$22,IF(AND(All!$V195="P1",All!$AE195="RSS"),Ruler!Z$6,IF(AND(All!$V195="P2",All!$AE195="RSS"),Ruler!Z$23,IF(AND(All!$V195="P3",All!$AE195="RSS"),Ruler!Z$24,IF(AND(All!$V195="P4",All!$AE195="RSS"),Ruler!Z$25,IF(AND(All!$V195="P5",All!$AE195="RSS"),Ruler!Z$26,IF(AND(All!$V195="P6",All!$AE195="RSS"),Ruler!Z$27,IF(AND(All!$V195="P7",All!$AE195="RSS"),Ruler!Z$28,IF(AND(All!$V195="P8",All!$AE195="RSS"),Ruler!Z$29,IF(AND(All!$V195="P9",All!$AE195="RSS"),Ruler!Z$30,0)))))))))))))))))))))))))))</f>
        <v>2</v>
      </c>
      <c r="CH195" s="325">
        <f>IF(AND(All!$V195="P1",All!$AE195="RDP"),Ruler!AA$6,IF(AND(All!$V195="P2",All!$AE195="RDP"),Ruler!AA$7,IF(AND(All!$V195="P3",All!$AE195="RDP"),Ruler!AA$8,IF(AND(All!$V195="P4",All!$AE195="RDP"),Ruler!AA$9,IF(AND(All!$V195="P5",All!$AE195="RDP"),Ruler!AA$10,IF(AND(All!$V195="P6",All!$AE195="RDP"),Ruler!AA$11,IF(AND(All!$V195="P7",All!$AE195="RDP"),Ruler!AA$12,IF(AND(All!$V195="P8",All!$AE195="RDP"),Ruler!AA$13,IF(AND(All!$V195="P9",All!$AE195="RDP"),Ruler!AA$14,IF(AND(All!$V195="P1",All!$AE195="RMS"),Ruler!AA$6,IF(AND(All!$V195="P2",All!$AE195="RMS"),Ruler!AA$15,IF(AND(All!$V195="P3",All!$AE195="RMS"),Ruler!AA$16,IF(AND(All!$V195="P4",All!$AE195="RMS"),Ruler!AA$17,IF(AND(All!$V195="P5",All!$AE195="RMS"),Ruler!AA$18,IF(AND(All!$V195="P6",All!$AE195="RMS"),Ruler!AA$19,IF(AND(All!$V195="P7",All!$AE195="RMS"),Ruler!AA$20,IF(AND(All!$V195="P8",All!$AE195="RMS"),Ruler!AA$21,IF(AND(All!$V195="P9",All!$AE195="RMS"),Ruler!AA$22,IF(AND(All!$V195="P1",All!$AE195="RSS"),Ruler!AA$6,IF(AND(All!$V195="P2",All!$AE195="RSS"),Ruler!AA$23,IF(AND(All!$V195="P3",All!$AE195="RSS"),Ruler!AA$24,IF(AND(All!$V195="P4",All!$AE195="RSS"),Ruler!AA$25,IF(AND(All!$V195="P5",All!$AE195="RSS"),Ruler!AA$26,IF(AND(All!$V195="P6",All!$AE195="RSS"),Ruler!AA$27,IF(AND(All!$V195="P7",All!$AE195="RSS"),Ruler!AA$28,IF(AND(All!$V195="P8",All!$AE195="RSS"),Ruler!AA$29,IF(AND(All!$V195="P9",All!$AE195="RSS"),Ruler!AA$30,0)))))))))))))))))))))))))))</f>
        <v>1</v>
      </c>
      <c r="CI195" s="325">
        <f>IF(AND(All!$V195="P1",All!$AE195="RDP"),Ruler!AB$6,IF(AND(All!$V195="P2",All!$AE195="RDP"),Ruler!AB$7,IF(AND(All!$V195="P3",All!$AE195="RDP"),Ruler!AB$8,IF(AND(All!$V195="P4",All!$AE195="RDP"),Ruler!AB$9,IF(AND(All!$V195="P5",All!$AE195="RDP"),Ruler!AB$10,IF(AND(All!$V195="P6",All!$AE195="RDP"),Ruler!AB$11,IF(AND(All!$V195="P7",All!$AE195="RDP"),Ruler!AB$12,IF(AND(All!$V195="P8",All!$AE195="RDP"),Ruler!AB$13,IF(AND(All!$V195="P9",All!$AE195="RDP"),Ruler!AB$14,IF(AND(All!$V195="P1",All!$AE195="RMS"),Ruler!AB$6,IF(AND(All!$V195="P2",All!$AE195="RMS"),Ruler!AB$15,IF(AND(All!$V195="P3",All!$AE195="RMS"),Ruler!AB$16,IF(AND(All!$V195="P4",All!$AE195="RMS"),Ruler!AB$17,IF(AND(All!$V195="P5",All!$AE195="RMS"),Ruler!AB$18,IF(AND(All!$V195="P6",All!$AE195="RMS"),Ruler!AB$19,IF(AND(All!$V195="P7",All!$AE195="RMS"),Ruler!AB$20,IF(AND(All!$V195="P8",All!$AE195="RMS"),Ruler!AB$21,IF(AND(All!$V195="P9",All!$AE195="RMS"),Ruler!AB$22,IF(AND(All!$V195="P1",All!$AE195="RSS"),Ruler!AB$6,IF(AND(All!$V195="P2",All!$AE195="RSS"),Ruler!AB$23,IF(AND(All!$V195="P3",All!$AE195="RSS"),Ruler!AB$24,IF(AND(All!$V195="P4",All!$AE195="RSS"),Ruler!AB$25,IF(AND(All!$V195="P5",All!$AE195="RSS"),Ruler!AB$26,IF(AND(All!$V195="P6",All!$AE195="RSS"),Ruler!AB$27,IF(AND(All!$V195="P7",All!$AE195="RSS"),Ruler!AB$28,IF(AND(All!$V195="P8",All!$AE195="RSS"),Ruler!AB$29,IF(AND(All!$V195="P9",All!$AE195="RSS"),Ruler!AB$30,0)))))))))))))))))))))))))))</f>
        <v>1</v>
      </c>
      <c r="CJ195" s="377">
        <f>Table9[[#This Row],[R-B1]]-Table9[[#This Row],[B1]]</f>
        <v>1</v>
      </c>
      <c r="CK195" s="378">
        <f>Table9[[#This Row],[R-B2]]-Table9[[#This Row],[B2]]</f>
        <v>1</v>
      </c>
      <c r="CL195" s="378">
        <f>Table9[[#This Row],[R-B3]]-Table9[[#This Row],[B3]]</f>
        <v>0</v>
      </c>
      <c r="CM195" s="378">
        <f>Table9[[#This Row],[R-B4]]-Table9[[#This Row],[B4]]</f>
        <v>1</v>
      </c>
      <c r="CN195" s="378">
        <f>Table9[[#This Row],[R-B5]]-Table9[[#This Row],[B5]]</f>
        <v>1</v>
      </c>
      <c r="CO195" s="378">
        <f>Table9[[#This Row],[R-B6]]-Table9[[#This Row],[B6]]</f>
        <v>0</v>
      </c>
      <c r="CP195" s="378">
        <f>Table9[[#This Row],[R-B7]]-Table9[[#This Row],[B7]]</f>
        <v>1</v>
      </c>
      <c r="CQ195" s="378">
        <f>Table9[[#This Row],[R-B8]]-Table9[[#This Row],[B8]]</f>
        <v>1</v>
      </c>
      <c r="CR195" s="378">
        <f>Table9[[#This Row],[R-B9]]-Table9[[#This Row],[B9]]</f>
        <v>1</v>
      </c>
      <c r="CS195" s="378">
        <f>Table9[[#This Row],[R-B10]]-Table9[[#This Row],[B10]]</f>
        <v>0</v>
      </c>
      <c r="CT195" s="378">
        <f>Table9[[#This Row],[R-B11]]-Table9[[#This Row],[B11]]</f>
        <v>1</v>
      </c>
      <c r="CU195" s="378">
        <f>Table9[[#This Row],[R-B12]]-Table9[[#This Row],[B12]]</f>
        <v>0</v>
      </c>
      <c r="CV195" s="378">
        <f>Table9[[#This Row],[R-K1]]-Table9[[#This Row],[K1]]</f>
        <v>1</v>
      </c>
      <c r="CW195" s="378">
        <f>Table9[[#This Row],[R-K2]]-Table9[[#This Row],[K2]]</f>
        <v>1</v>
      </c>
      <c r="CX195" s="378">
        <f>Table9[[#This Row],[R-K3]]-Table9[[#This Row],[K3]]</f>
        <v>2</v>
      </c>
      <c r="CY195" s="378">
        <f>Table9[[#This Row],[R-K4]]-Table9[[#This Row],[K4]]</f>
        <v>1</v>
      </c>
      <c r="CZ195" s="378">
        <f>Table9[[#This Row],[R-K5]]-Table9[[#This Row],[K5]]</f>
        <v>2</v>
      </c>
      <c r="DA195" s="378">
        <f>Table9[[#This Row],[R-P1]]-Table9[[#This Row],[P1]]</f>
        <v>1</v>
      </c>
      <c r="DB195" s="378">
        <f>Table9[[#This Row],[R-P2]]-Table9[[#This Row],[P2]]</f>
        <v>1</v>
      </c>
      <c r="DC195" s="378">
        <f>Table9[[#This Row],[R-P3]]-Table9[[#This Row],[P3]]</f>
        <v>0</v>
      </c>
      <c r="DD195" s="378">
        <f>Table9[[#This Row],[R-P4]]-Table9[[#This Row],[P4]]</f>
        <v>1</v>
      </c>
      <c r="DE195" s="378">
        <f>Table9[[#This Row],[R-P5]]-Table9[[#This Row],[P5]]</f>
        <v>2</v>
      </c>
      <c r="DF195" s="378">
        <f>Table9[[#This Row],[R-E1]]-Table9[[#This Row],[E1]]</f>
        <v>1</v>
      </c>
      <c r="DG195" s="379">
        <f>Table9[[#This Row],[R-E2]]-Table9[[#This Row],[E2]]</f>
        <v>1</v>
      </c>
      <c r="DH195" s="323">
        <f>COUNTIF(Table9[[#This Row],[G-B1]:[G-B12]],"&lt;=0")/12*100</f>
        <v>33.333333333333329</v>
      </c>
      <c r="DI195" s="43">
        <f>COUNTIF(Table9[[#This Row],[G-K1]:[G-K5]],"&lt;=0")/5*100</f>
        <v>0</v>
      </c>
      <c r="DJ195" s="43">
        <f>COUNTIF(Table9[[#This Row],[G-P1]:[G-P5]],"&lt;=0")/5*100</f>
        <v>20</v>
      </c>
      <c r="DK195" s="43">
        <f>COUNTIF(Table9[[#This Row],[G-E1]:[G-E2]],"&lt;=0")/2*100</f>
        <v>0</v>
      </c>
      <c r="DL195" s="450">
        <f>IF(AE195="RDP",(COUNTIF(Table9[[#This Row],[G-B3]],"&lt;=0")+COUNTIF(Table9[[#This Row],[G-B4]],"&lt;=0")+COUNTIF(Table9[[#This Row],[G-B7]],"&lt;=0")+COUNTIF(Table9[[#This Row],[G-B11]],"&lt;=0")+COUNTIF(Table9[[#This Row],[G-K2]],"&lt;=0"))/5*100,IF(AE195="RMS",(COUNTIF(Table9[[#This Row],[G-B4]],"&lt;=0")+COUNTIF(Table9[[#This Row],[G-B5]],"&lt;=0")+COUNTIF(Table9[[#This Row],[G-B10]],"&lt;=0")+COUNTIF(Table9[[#This Row],[G-B12]],"&lt;=0")+COUNTIF(Table9[[#This Row],[G-K2]],"&lt;=0"))/5*100,IF(AE195="RSS",(COUNTIF(Table9[[#This Row],[G-B1]],"&lt;=0")+COUNTIF(Table9[[#This Row],[G-B2]],"&lt;=0")+COUNTIF(Table9[[#This Row],[G-B6]],"&lt;=0")+COUNTIF(Table9[[#This Row],[G-B11]],"&lt;=0")+COUNTIF(Table9[[#This Row],[G-B12]],"&lt;=0"))/5*100,0)))</f>
        <v>20</v>
      </c>
      <c r="DM195" s="42">
        <v>33</v>
      </c>
      <c r="DN195" s="42">
        <v>0</v>
      </c>
      <c r="DO195" s="42">
        <v>40</v>
      </c>
      <c r="DP195" s="42">
        <v>0</v>
      </c>
      <c r="DQ195" s="42">
        <v>20</v>
      </c>
      <c r="DR195" s="332">
        <v>0</v>
      </c>
      <c r="DS195" s="42">
        <v>0</v>
      </c>
      <c r="DT195" s="42">
        <v>0</v>
      </c>
      <c r="DU195" s="42">
        <v>20</v>
      </c>
      <c r="DV195" s="42">
        <v>0</v>
      </c>
      <c r="DW195" s="332">
        <v>0</v>
      </c>
      <c r="DX195" s="42">
        <v>0</v>
      </c>
      <c r="DY195" s="42">
        <v>0</v>
      </c>
      <c r="DZ195" s="42">
        <v>0</v>
      </c>
      <c r="EA195" s="333">
        <v>0</v>
      </c>
      <c r="EB195" s="339"/>
      <c r="EC195" s="339"/>
      <c r="ED195" s="339"/>
      <c r="EE195" s="338" t="s">
        <v>154</v>
      </c>
    </row>
    <row r="196" spans="2:135" ht="43.5" hidden="1" x14ac:dyDescent="0.3">
      <c r="B196" s="282">
        <v>202</v>
      </c>
      <c r="C196" s="42" t="s">
        <v>134</v>
      </c>
      <c r="D196" s="45">
        <v>46084</v>
      </c>
      <c r="E196" s="44" t="s">
        <v>1581</v>
      </c>
      <c r="F196" s="43">
        <v>1020553</v>
      </c>
      <c r="G196" s="357">
        <f t="shared" ca="1" si="12"/>
        <v>35.579814431126337</v>
      </c>
      <c r="H196" s="283">
        <v>33329</v>
      </c>
      <c r="I196" s="43" t="s">
        <v>179</v>
      </c>
      <c r="J196" s="43" t="s">
        <v>137</v>
      </c>
      <c r="K196" s="43" t="s">
        <v>138</v>
      </c>
      <c r="L196" s="43" t="s">
        <v>147</v>
      </c>
      <c r="M196" s="282" t="s">
        <v>140</v>
      </c>
      <c r="N196" s="43" t="s">
        <v>618</v>
      </c>
      <c r="O196" s="43" t="s">
        <v>159</v>
      </c>
      <c r="P196" s="44" t="s">
        <v>1582</v>
      </c>
      <c r="Q196" s="43" t="s">
        <v>144</v>
      </c>
      <c r="R196" s="343" t="s">
        <v>185</v>
      </c>
      <c r="S196" s="45">
        <v>44713</v>
      </c>
      <c r="T196" s="286">
        <f t="shared" ca="1" si="13"/>
        <v>4.3861111111111111</v>
      </c>
      <c r="U196" s="43">
        <v>11</v>
      </c>
      <c r="V196" s="43" t="s">
        <v>58</v>
      </c>
      <c r="W196" s="46"/>
      <c r="X196" s="46">
        <f ca="1">($T$1-Table9[[#This Row],[Date of Appointment to Current Grade]])/365</f>
        <v>1.8866637461948326</v>
      </c>
      <c r="Y196" s="45">
        <v>45627</v>
      </c>
      <c r="Z196" s="43" t="s">
        <v>187</v>
      </c>
      <c r="AA196" s="45">
        <v>46082</v>
      </c>
      <c r="AB196" s="46">
        <f ca="1">($T$1-Table9[[#This Row],[Date in Position]])/365</f>
        <v>0.64008840372907927</v>
      </c>
      <c r="AC196" s="43" t="s">
        <v>146</v>
      </c>
      <c r="AD196" s="43">
        <v>2025</v>
      </c>
      <c r="AE196" s="43" t="s">
        <v>147</v>
      </c>
      <c r="AF196" s="43" t="s">
        <v>148</v>
      </c>
      <c r="AG196" s="47"/>
      <c r="AH196" s="47" t="s">
        <v>1583</v>
      </c>
      <c r="AI196" s="47" t="s">
        <v>1098</v>
      </c>
      <c r="AJ196" s="42" t="s">
        <v>1584</v>
      </c>
      <c r="AK196" s="48" t="s">
        <v>412</v>
      </c>
      <c r="AL196" s="42" t="s">
        <v>153</v>
      </c>
      <c r="AM196" s="334" t="s">
        <v>1585</v>
      </c>
      <c r="AN196" s="323">
        <v>3</v>
      </c>
      <c r="AO196" s="43">
        <v>3</v>
      </c>
      <c r="AP196" s="43">
        <v>3</v>
      </c>
      <c r="AQ196" s="43">
        <v>3</v>
      </c>
      <c r="AR196" s="43">
        <v>3</v>
      </c>
      <c r="AS196" s="43">
        <v>3</v>
      </c>
      <c r="AT196" s="43">
        <v>3</v>
      </c>
      <c r="AU196" s="43">
        <v>3</v>
      </c>
      <c r="AV196" s="43">
        <v>3</v>
      </c>
      <c r="AW196" s="43">
        <v>2</v>
      </c>
      <c r="AX196" s="43">
        <v>3</v>
      </c>
      <c r="AY196" s="43">
        <v>3</v>
      </c>
      <c r="AZ196" s="43">
        <v>2</v>
      </c>
      <c r="BA196" s="43">
        <v>2</v>
      </c>
      <c r="BB196" s="43">
        <v>2</v>
      </c>
      <c r="BC196" s="43">
        <v>2</v>
      </c>
      <c r="BD196" s="43">
        <v>1</v>
      </c>
      <c r="BE196" s="43">
        <v>0</v>
      </c>
      <c r="BF196" s="43">
        <v>0</v>
      </c>
      <c r="BG196" s="43">
        <v>0</v>
      </c>
      <c r="BH196" s="43">
        <v>0</v>
      </c>
      <c r="BI196" s="43">
        <v>0</v>
      </c>
      <c r="BJ196" s="43">
        <v>0</v>
      </c>
      <c r="BK196" s="328">
        <v>0</v>
      </c>
      <c r="BL196" s="325">
        <f>IF(AND(All!$V196="P1",All!$AE196="RDP"),Ruler!E$6,IF(AND(All!$V196="P2",All!$AE196="RDP"),Ruler!E$7,IF(AND(All!$V196="P3",All!$AE196="RDP"),Ruler!E$8,IF(AND(All!$V196="P4",All!$AE196="RDP"),Ruler!E$9,IF(AND(All!$V196="P5",All!$AE196="RDP"),Ruler!E$10,IF(AND(All!$V196="P6",All!$AE196="RDP"),Ruler!E$11,IF(AND(All!$V196="P7",All!$AE196="RDP"),Ruler!E$12,IF(AND(All!$V196="P8",All!$AE196="RDP"),Ruler!E$13,IF(AND(All!$V196="P9",All!$AE196="RDP"),Ruler!E$14,IF(AND(All!$V196="P1",All!$AE196="RMS"),Ruler!E$6,IF(AND(All!$V196="P2",All!$AE196="RMS"),Ruler!E$15,IF(AND(All!$V196="P3",All!$AE196="RMS"),Ruler!E$16,IF(AND(All!$V196="P4",All!$AE196="RMS"),Ruler!E$17,IF(AND(All!$V196="P5",All!$AE196="RMS"),Ruler!E$18,IF(AND(All!$V196="P6",All!$AE196="RMS"),Ruler!E$19,IF(AND(All!$V196="P7",All!$AE196="RMS"),Ruler!E$20,IF(AND(All!$V196="P8",All!$AE196="RMS"),Ruler!E$21,IF(AND(All!$V196="P9",All!$AE196="RMS"),Ruler!E$22,IF(AND(All!$V196="P1",All!$AE196="RSS"),Ruler!E$6,IF(AND(All!$V196="P2",All!$AE196="RSS"),Ruler!E$23,IF(AND(All!$V196="P3",All!$AE196="RSS"),Ruler!E$24,IF(AND(All!$V196="P4",All!$AE196="RSS"),Ruler!E$25,IF(AND(All!$V196="P5",All!$AE196="RSS"),Ruler!E$26,IF(AND(All!$V196="P6",All!$AE196="RSS"),Ruler!E$27,IF(AND(All!$V196="P7",All!$AE196="RSS"),Ruler!E$28,IF(AND(All!$V196="P8",All!$AE196="RSS"),Ruler!E$29,IF(AND(All!$V196="P9",All!$AE196="RSS"),Ruler!E$30,0)))))))))))))))))))))))))))</f>
        <v>3</v>
      </c>
      <c r="BM196" s="325">
        <f>IF(AND(All!$V196="P1",All!$AE196="RDP"),Ruler!F$6,IF(AND(All!$V196="P2",All!$AE196="RDP"),Ruler!F$7,IF(AND(All!$V196="P3",All!$AE196="RDP"),Ruler!F$8,IF(AND(All!$V196="P4",All!$AE196="RDP"),Ruler!F$9,IF(AND(All!$V196="P5",All!$AE196="RDP"),Ruler!F$10,IF(AND(All!$V196="P6",All!$AE196="RDP"),Ruler!F$11,IF(AND(All!$V196="P7",All!$AE196="RDP"),Ruler!F$12,IF(AND(All!$V196="P8",All!$AE196="RDP"),Ruler!F$13,IF(AND(All!$V196="P9",All!$AE196="RDP"),Ruler!F$14,IF(AND(All!$V196="P1",All!$AE196="RMS"),Ruler!F$6,IF(AND(All!$V196="P2",All!$AE196="RMS"),Ruler!F$15,IF(AND(All!$V196="P3",All!$AE196="RMS"),Ruler!F$16,IF(AND(All!$V196="P4",All!$AE196="RMS"),Ruler!F$17,IF(AND(All!$V196="P5",All!$AE196="RMS"),Ruler!F$18,IF(AND(All!$V196="P6",All!$AE196="RMS"),Ruler!F$19,IF(AND(All!$V196="P7",All!$AE196="RMS"),Ruler!F$20,IF(AND(All!$V196="P8",All!$AE196="RMS"),Ruler!F$21,IF(AND(All!$V196="P9",All!$AE196="RMS"),Ruler!F$22,IF(AND(All!$V196="P1",All!$AE196="RSS"),Ruler!F$6,IF(AND(All!$V196="P2",All!$AE196="RSS"),Ruler!F$23,IF(AND(All!$V196="P3",All!$AE196="RSS"),Ruler!F$24,IF(AND(All!$V196="P4",All!$AE196="RSS"),Ruler!F$25,IF(AND(All!$V196="P5",All!$AE196="RSS"),Ruler!F$26,IF(AND(All!$V196="P6",All!$AE196="RSS"),Ruler!F$27,IF(AND(All!$V196="P7",All!$AE196="RSS"),Ruler!F$28,IF(AND(All!$V196="P8",All!$AE196="RSS"),Ruler!F$29,IF(AND(All!$V196="P9",All!$AE196="RSS"),Ruler!F$30,0)))))))))))))))))))))))))))</f>
        <v>3</v>
      </c>
      <c r="BN196" s="325">
        <f>IF(AND(All!$V196="P1",All!$AE196="RDP"),Ruler!G$6,IF(AND(All!$V196="P2",All!$AE196="RDP"),Ruler!G$7,IF(AND(All!$V196="P3",All!$AE196="RDP"),Ruler!G$8,IF(AND(All!$V196="P4",All!$AE196="RDP"),Ruler!G$9,IF(AND(All!$V196="P5",All!$AE196="RDP"),Ruler!G$10,IF(AND(All!$V196="P6",All!$AE196="RDP"),Ruler!G$11,IF(AND(All!$V196="P7",All!$AE196="RDP"),Ruler!G$12,IF(AND(All!$V196="P8",All!$AE196="RDP"),Ruler!G$13,IF(AND(All!$V196="P9",All!$AE196="RDP"),Ruler!G$14,IF(AND(All!$V196="P1",All!$AE196="RMS"),Ruler!G$6,IF(AND(All!$V196="P2",All!$AE196="RMS"),Ruler!G$15,IF(AND(All!$V196="P3",All!$AE196="RMS"),Ruler!G$16,IF(AND(All!$V196="P4",All!$AE196="RMS"),Ruler!G$17,IF(AND(All!$V196="P5",All!$AE196="RMS"),Ruler!G$18,IF(AND(All!$V196="P6",All!$AE196="RMS"),Ruler!G$19,IF(AND(All!$V196="P7",All!$AE196="RMS"),Ruler!G$20,IF(AND(All!$V196="P8",All!$AE196="RMS"),Ruler!G$21,IF(AND(All!$V196="P9",All!$AE196="RMS"),Ruler!G$22,IF(AND(All!$V196="P1",All!$AE196="RSS"),Ruler!G$6,IF(AND(All!$V196="P2",All!$AE196="RSS"),Ruler!G$23,IF(AND(All!$V196="P3",All!$AE196="RSS"),Ruler!G$24,IF(AND(All!$V196="P4",All!$AE196="RSS"),Ruler!G$25,IF(AND(All!$V196="P5",All!$AE196="RSS"),Ruler!G$26,IF(AND(All!$V196="P6",All!$AE196="RSS"),Ruler!G$27,IF(AND(All!$V196="P7",All!$AE196="RSS"),Ruler!G$28,IF(AND(All!$V196="P8",All!$AE196="RSS"),Ruler!G$29,IF(AND(All!$V196="P9",All!$AE196="RSS"),Ruler!G$30,0)))))))))))))))))))))))))))</f>
        <v>2</v>
      </c>
      <c r="BO196" s="325">
        <f>IF(AND(All!$V196="P1",All!$AE196="RDP"),Ruler!H$6,IF(AND(All!$V196="P2",All!$AE196="RDP"),Ruler!H$7,IF(AND(All!$V196="P3",All!$AE196="RDP"),Ruler!H$8,IF(AND(All!$V196="P4",All!$AE196="RDP"),Ruler!H$9,IF(AND(All!$V196="P5",All!$AE196="RDP"),Ruler!H$10,IF(AND(All!$V196="P6",All!$AE196="RDP"),Ruler!H$11,IF(AND(All!$V196="P7",All!$AE196="RDP"),Ruler!H$12,IF(AND(All!$V196="P8",All!$AE196="RDP"),Ruler!H$13,IF(AND(All!$V196="P9",All!$AE196="RDP"),Ruler!H$14,IF(AND(All!$V196="P1",All!$AE196="RMS"),Ruler!H$6,IF(AND(All!$V196="P2",All!$AE196="RMS"),Ruler!H$15,IF(AND(All!$V196="P3",All!$AE196="RMS"),Ruler!H$16,IF(AND(All!$V196="P4",All!$AE196="RMS"),Ruler!H$17,IF(AND(All!$V196="P5",All!$AE196="RMS"),Ruler!H$18,IF(AND(All!$V196="P6",All!$AE196="RMS"),Ruler!H$19,IF(AND(All!$V196="P7",All!$AE196="RMS"),Ruler!H$20,IF(AND(All!$V196="P8",All!$AE196="RMS"),Ruler!H$21,IF(AND(All!$V196="P9",All!$AE196="RMS"),Ruler!H$22,IF(AND(All!$V196="P1",All!$AE196="RSS"),Ruler!H$6,IF(AND(All!$V196="P2",All!$AE196="RSS"),Ruler!H$23,IF(AND(All!$V196="P3",All!$AE196="RSS"),Ruler!H$24,IF(AND(All!$V196="P4",All!$AE196="RSS"),Ruler!H$25,IF(AND(All!$V196="P5",All!$AE196="RSS"),Ruler!H$26,IF(AND(All!$V196="P6",All!$AE196="RSS"),Ruler!H$27,IF(AND(All!$V196="P7",All!$AE196="RSS"),Ruler!H$28,IF(AND(All!$V196="P8",All!$AE196="RSS"),Ruler!H$29,IF(AND(All!$V196="P9",All!$AE196="RSS"),Ruler!H$30,0)))))))))))))))))))))))))))</f>
        <v>3</v>
      </c>
      <c r="BP196" s="325">
        <f>IF(AND(All!$V196="P1",All!$AE196="RDP"),Ruler!I$6,IF(AND(All!$V196="P2",All!$AE196="RDP"),Ruler!I$7,IF(AND(All!$V196="P3",All!$AE196="RDP"),Ruler!I$8,IF(AND(All!$V196="P4",All!$AE196="RDP"),Ruler!I$9,IF(AND(All!$V196="P5",All!$AE196="RDP"),Ruler!I$10,IF(AND(All!$V196="P6",All!$AE196="RDP"),Ruler!I$11,IF(AND(All!$V196="P7",All!$AE196="RDP"),Ruler!I$12,IF(AND(All!$V196="P8",All!$AE196="RDP"),Ruler!I$13,IF(AND(All!$V196="P9",All!$AE196="RDP"),Ruler!I$14,IF(AND(All!$V196="P1",All!$AE196="RMS"),Ruler!I$6,IF(AND(All!$V196="P2",All!$AE196="RMS"),Ruler!I$15,IF(AND(All!$V196="P3",All!$AE196="RMS"),Ruler!I$16,IF(AND(All!$V196="P4",All!$AE196="RMS"),Ruler!I$17,IF(AND(All!$V196="P5",All!$AE196="RMS"),Ruler!I$18,IF(AND(All!$V196="P6",All!$AE196="RMS"),Ruler!I$19,IF(AND(All!$V196="P7",All!$AE196="RMS"),Ruler!I$20,IF(AND(All!$V196="P8",All!$AE196="RMS"),Ruler!I$21,IF(AND(All!$V196="P9",All!$AE196="RMS"),Ruler!I$22,IF(AND(All!$V196="P1",All!$AE196="RSS"),Ruler!I$6,IF(AND(All!$V196="P2",All!$AE196="RSS"),Ruler!I$23,IF(AND(All!$V196="P3",All!$AE196="RSS"),Ruler!I$24,IF(AND(All!$V196="P4",All!$AE196="RSS"),Ruler!I$25,IF(AND(All!$V196="P5",All!$AE196="RSS"),Ruler!I$26,IF(AND(All!$V196="P6",All!$AE196="RSS"),Ruler!I$27,IF(AND(All!$V196="P7",All!$AE196="RSS"),Ruler!I$28,IF(AND(All!$V196="P8",All!$AE196="RSS"),Ruler!I$29,IF(AND(All!$V196="P9",All!$AE196="RSS"),Ruler!I$30,0)))))))))))))))))))))))))))</f>
        <v>3</v>
      </c>
      <c r="BQ196" s="325">
        <f>IF(AND(All!$V196="P1",All!$AE196="RDP"),Ruler!J$6,IF(AND(All!$V196="P2",All!$AE196="RDP"),Ruler!J$7,IF(AND(All!$V196="P3",All!$AE196="RDP"),Ruler!J$8,IF(AND(All!$V196="P4",All!$AE196="RDP"),Ruler!J$9,IF(AND(All!$V196="P5",All!$AE196="RDP"),Ruler!J$10,IF(AND(All!$V196="P6",All!$AE196="RDP"),Ruler!J$11,IF(AND(All!$V196="P7",All!$AE196="RDP"),Ruler!J$12,IF(AND(All!$V196="P8",All!$AE196="RDP"),Ruler!J$13,IF(AND(All!$V196="P9",All!$AE196="RDP"),Ruler!J$14,IF(AND(All!$V196="P1",All!$AE196="RMS"),Ruler!J$6,IF(AND(All!$V196="P2",All!$AE196="RMS"),Ruler!J$15,IF(AND(All!$V196="P3",All!$AE196="RMS"),Ruler!J$16,IF(AND(All!$V196="P4",All!$AE196="RMS"),Ruler!J$17,IF(AND(All!$V196="P5",All!$AE196="RMS"),Ruler!J$18,IF(AND(All!$V196="P6",All!$AE196="RMS"),Ruler!J$19,IF(AND(All!$V196="P7",All!$AE196="RMS"),Ruler!J$20,IF(AND(All!$V196="P8",All!$AE196="RMS"),Ruler!J$21,IF(AND(All!$V196="P9",All!$AE196="RMS"),Ruler!J$22,IF(AND(All!$V196="P1",All!$AE196="RSS"),Ruler!J$6,IF(AND(All!$V196="P2",All!$AE196="RSS"),Ruler!J$23,IF(AND(All!$V196="P3",All!$AE196="RSS"),Ruler!J$24,IF(AND(All!$V196="P4",All!$AE196="RSS"),Ruler!J$25,IF(AND(All!$V196="P5",All!$AE196="RSS"),Ruler!J$26,IF(AND(All!$V196="P6",All!$AE196="RSS"),Ruler!J$27,IF(AND(All!$V196="P7",All!$AE196="RSS"),Ruler!J$28,IF(AND(All!$V196="P8",All!$AE196="RSS"),Ruler!J$29,IF(AND(All!$V196="P9",All!$AE196="RSS"),Ruler!J$30,0)))))))))))))))))))))))))))</f>
        <v>2</v>
      </c>
      <c r="BR196" s="325">
        <f>IF(AND(All!$V196="P1",All!$AE196="RDP"),Ruler!K$6,IF(AND(All!$V196="P2",All!$AE196="RDP"),Ruler!K$7,IF(AND(All!$V196="P3",All!$AE196="RDP"),Ruler!K$8,IF(AND(All!$V196="P4",All!$AE196="RDP"),Ruler!K$9,IF(AND(All!$V196="P5",All!$AE196="RDP"),Ruler!K$10,IF(AND(All!$V196="P6",All!$AE196="RDP"),Ruler!K$11,IF(AND(All!$V196="P7",All!$AE196="RDP"),Ruler!K$12,IF(AND(All!$V196="P8",All!$AE196="RDP"),Ruler!K$13,IF(AND(All!$V196="P9",All!$AE196="RDP"),Ruler!K$14,IF(AND(All!$V196="P1",All!$AE196="RMS"),Ruler!K$6,IF(AND(All!$V196="P2",All!$AE196="RMS"),Ruler!K$15,IF(AND(All!$V196="P3",All!$AE196="RMS"),Ruler!K$16,IF(AND(All!$V196="P4",All!$AE196="RMS"),Ruler!K$17,IF(AND(All!$V196="P5",All!$AE196="RMS"),Ruler!K$18,IF(AND(All!$V196="P6",All!$AE196="RMS"),Ruler!K$19,IF(AND(All!$V196="P7",All!$AE196="RMS"),Ruler!K$20,IF(AND(All!$V196="P8",All!$AE196="RMS"),Ruler!K$21,IF(AND(All!$V196="P9",All!$AE196="RMS"),Ruler!K$22,IF(AND(All!$V196="P1",All!$AE196="RSS"),Ruler!K$6,IF(AND(All!$V196="P2",All!$AE196="RSS"),Ruler!K$23,IF(AND(All!$V196="P3",All!$AE196="RSS"),Ruler!K$24,IF(AND(All!$V196="P4",All!$AE196="RSS"),Ruler!K$25,IF(AND(All!$V196="P5",All!$AE196="RSS"),Ruler!K$26,IF(AND(All!$V196="P6",All!$AE196="RSS"),Ruler!K$27,IF(AND(All!$V196="P7",All!$AE196="RSS"),Ruler!K$28,IF(AND(All!$V196="P8",All!$AE196="RSS"),Ruler!K$29,IF(AND(All!$V196="P9",All!$AE196="RSS"),Ruler!K$30,0)))))))))))))))))))))))))))</f>
        <v>3</v>
      </c>
      <c r="BS196" s="325">
        <f>IF(AND(All!$V196="P1",All!$AE196="RDP"),Ruler!L$6,IF(AND(All!$V196="P2",All!$AE196="RDP"),Ruler!L$7,IF(AND(All!$V196="P3",All!$AE196="RDP"),Ruler!L$8,IF(AND(All!$V196="P4",All!$AE196="RDP"),Ruler!L$9,IF(AND(All!$V196="P5",All!$AE196="RDP"),Ruler!L$10,IF(AND(All!$V196="P6",All!$AE196="RDP"),Ruler!L$11,IF(AND(All!$V196="P7",All!$AE196="RDP"),Ruler!L$12,IF(AND(All!$V196="P8",All!$AE196="RDP"),Ruler!L$13,IF(AND(All!$V196="P9",All!$AE196="RDP"),Ruler!L$14,IF(AND(All!$V196="P1",All!$AE196="RMS"),Ruler!L$6,IF(AND(All!$V196="P2",All!$AE196="RMS"),Ruler!L$15,IF(AND(All!$V196="P3",All!$AE196="RMS"),Ruler!L$16,IF(AND(All!$V196="P4",All!$AE196="RMS"),Ruler!L$17,IF(AND(All!$V196="P5",All!$AE196="RMS"),Ruler!L$18,IF(AND(All!$V196="P6",All!$AE196="RMS"),Ruler!L$19,IF(AND(All!$V196="P7",All!$AE196="RMS"),Ruler!L$20,IF(AND(All!$V196="P8",All!$AE196="RMS"),Ruler!L$21,IF(AND(All!$V196="P9",All!$AE196="RMS"),Ruler!L$22,IF(AND(All!$V196="P1",All!$AE196="RSS"),Ruler!L$6,IF(AND(All!$V196="P2",All!$AE196="RSS"),Ruler!L$23,IF(AND(All!$V196="P3",All!$AE196="RSS"),Ruler!L$24,IF(AND(All!$V196="P4",All!$AE196="RSS"),Ruler!L$25,IF(AND(All!$V196="P5",All!$AE196="RSS"),Ruler!L$26,IF(AND(All!$V196="P6",All!$AE196="RSS"),Ruler!L$27,IF(AND(All!$V196="P7",All!$AE196="RSS"),Ruler!L$28,IF(AND(All!$V196="P8",All!$AE196="RSS"),Ruler!L$29,IF(AND(All!$V196="P9",All!$AE196="RSS"),Ruler!L$30,0)))))))))))))))))))))))))))</f>
        <v>3</v>
      </c>
      <c r="BT196" s="325">
        <f>IF(AND(All!$V196="P1",All!$AE196="RDP"),Ruler!M$6,IF(AND(All!$V196="P2",All!$AE196="RDP"),Ruler!M$7,IF(AND(All!$V196="P3",All!$AE196="RDP"),Ruler!M$8,IF(AND(All!$V196="P4",All!$AE196="RDP"),Ruler!M$9,IF(AND(All!$V196="P5",All!$AE196="RDP"),Ruler!M$10,IF(AND(All!$V196="P6",All!$AE196="RDP"),Ruler!M$11,IF(AND(All!$V196="P7",All!$AE196="RDP"),Ruler!M$12,IF(AND(All!$V196="P8",All!$AE196="RDP"),Ruler!M$13,IF(AND(All!$V196="P9",All!$AE196="RDP"),Ruler!M$14,IF(AND(All!$V196="P1",All!$AE196="RMS"),Ruler!M$6,IF(AND(All!$V196="P2",All!$AE196="RMS"),Ruler!M$15,IF(AND(All!$V196="P3",All!$AE196="RMS"),Ruler!M$16,IF(AND(All!$V196="P4",All!$AE196="RMS"),Ruler!M$17,IF(AND(All!$V196="P5",All!$AE196="RMS"),Ruler!M$18,IF(AND(All!$V196="P6",All!$AE196="RMS"),Ruler!M$19,IF(AND(All!$V196="P7",All!$AE196="RMS"),Ruler!M$20,IF(AND(All!$V196="P8",All!$AE196="RMS"),Ruler!M$21,IF(AND(All!$V196="P9",All!$AE196="RMS"),Ruler!M$22,IF(AND(All!$V196="P1",All!$AE196="RSS"),Ruler!M$6,IF(AND(All!$V196="P2",All!$AE196="RSS"),Ruler!M$23,IF(AND(All!$V196="P3",All!$AE196="RSS"),Ruler!M$24,IF(AND(All!$V196="P4",All!$AE196="RSS"),Ruler!M$25,IF(AND(All!$V196="P5",All!$AE196="RSS"),Ruler!M$26,IF(AND(All!$V196="P6",All!$AE196="RSS"),Ruler!M$27,IF(AND(All!$V196="P7",All!$AE196="RSS"),Ruler!M$28,IF(AND(All!$V196="P8",All!$AE196="RSS"),Ruler!M$29,IF(AND(All!$V196="P9",All!$AE196="RSS"),Ruler!M$30,0)))))))))))))))))))))))))))</f>
        <v>3</v>
      </c>
      <c r="BU196" s="325">
        <f>IF(AND(All!$V196="P1",All!$AE196="RDP"),Ruler!N$6,IF(AND(All!$V196="P2",All!$AE196="RDP"),Ruler!N$7,IF(AND(All!$V196="P3",All!$AE196="RDP"),Ruler!N$8,IF(AND(All!$V196="P4",All!$AE196="RDP"),Ruler!N$9,IF(AND(All!$V196="P5",All!$AE196="RDP"),Ruler!N$10,IF(AND(All!$V196="P6",All!$AE196="RDP"),Ruler!N$11,IF(AND(All!$V196="P7",All!$AE196="RDP"),Ruler!N$12,IF(AND(All!$V196="P8",All!$AE196="RDP"),Ruler!N$13,IF(AND(All!$V196="P9",All!$AE196="RDP"),Ruler!N$14,IF(AND(All!$V196="P1",All!$AE196="RMS"),Ruler!N$6,IF(AND(All!$V196="P2",All!$AE196="RMS"),Ruler!N$15,IF(AND(All!$V196="P3",All!$AE196="RMS"),Ruler!N$16,IF(AND(All!$V196="P4",All!$AE196="RMS"),Ruler!N$17,IF(AND(All!$V196="P5",All!$AE196="RMS"),Ruler!N$18,IF(AND(All!$V196="P6",All!$AE196="RMS"),Ruler!N$19,IF(AND(All!$V196="P7",All!$AE196="RMS"),Ruler!N$20,IF(AND(All!$V196="P8",All!$AE196="RMS"),Ruler!N$21,IF(AND(All!$V196="P9",All!$AE196="RMS"),Ruler!N$22,IF(AND(All!$V196="P1",All!$AE196="RSS"),Ruler!N$6,IF(AND(All!$V196="P2",All!$AE196="RSS"),Ruler!N$23,IF(AND(All!$V196="P3",All!$AE196="RSS"),Ruler!N$24,IF(AND(All!$V196="P4",All!$AE196="RSS"),Ruler!N$25,IF(AND(All!$V196="P5",All!$AE196="RSS"),Ruler!N$26,IF(AND(All!$V196="P6",All!$AE196="RSS"),Ruler!N$27,IF(AND(All!$V196="P7",All!$AE196="RSS"),Ruler!N$28,IF(AND(All!$V196="P8",All!$AE196="RSS"),Ruler!N$29,IF(AND(All!$V196="P9",All!$AE196="RSS"),Ruler!N$30,0)))))))))))))))))))))))))))</f>
        <v>2</v>
      </c>
      <c r="BV196" s="325">
        <f>IF(AND(All!$V196="P1",All!$AE196="RDP"),Ruler!O$6,IF(AND(All!$V196="P2",All!$AE196="RDP"),Ruler!O$7,IF(AND(All!$V196="P3",All!$AE196="RDP"),Ruler!O$8,IF(AND(All!$V196="P4",All!$AE196="RDP"),Ruler!O$9,IF(AND(All!$V196="P5",All!$AE196="RDP"),Ruler!O$10,IF(AND(All!$V196="P6",All!$AE196="RDP"),Ruler!O$11,IF(AND(All!$V196="P7",All!$AE196="RDP"),Ruler!O$12,IF(AND(All!$V196="P8",All!$AE196="RDP"),Ruler!O$13,IF(AND(All!$V196="P9",All!$AE196="RDP"),Ruler!O$14,IF(AND(All!$V196="P1",All!$AE196="RMS"),Ruler!O$6,IF(AND(All!$V196="P2",All!$AE196="RMS"),Ruler!O$15,IF(AND(All!$V196="P3",All!$AE196="RMS"),Ruler!O$16,IF(AND(All!$V196="P4",All!$AE196="RMS"),Ruler!O$17,IF(AND(All!$V196="P5",All!$AE196="RMS"),Ruler!O$18,IF(AND(All!$V196="P6",All!$AE196="RMS"),Ruler!O$19,IF(AND(All!$V196="P7",All!$AE196="RMS"),Ruler!O$20,IF(AND(All!$V196="P8",All!$AE196="RMS"),Ruler!O$21,IF(AND(All!$V196="P9",All!$AE196="RMS"),Ruler!O$22,IF(AND(All!$V196="P1",All!$AE196="RSS"),Ruler!O$6,IF(AND(All!$V196="P2",All!$AE196="RSS"),Ruler!O$23,IF(AND(All!$V196="P3",All!$AE196="RSS"),Ruler!O$24,IF(AND(All!$V196="P4",All!$AE196="RSS"),Ruler!O$25,IF(AND(All!$V196="P5",All!$AE196="RSS"),Ruler!O$26,IF(AND(All!$V196="P6",All!$AE196="RSS"),Ruler!O$27,IF(AND(All!$V196="P7",All!$AE196="RSS"),Ruler!O$28,IF(AND(All!$V196="P8",All!$AE196="RSS"),Ruler!O$29,IF(AND(All!$V196="P9",All!$AE196="RSS"),Ruler!O$30,0)))))))))))))))))))))))))))</f>
        <v>3</v>
      </c>
      <c r="BW196" s="325">
        <f>IF(AND(All!$V196="P1",All!$AE196="RDP"),Ruler!P$6,IF(AND(All!$V196="P2",All!$AE196="RDP"),Ruler!P$7,IF(AND(All!$V196="P3",All!$AE196="RDP"),Ruler!P$8,IF(AND(All!$V196="P4",All!$AE196="RDP"),Ruler!P$9,IF(AND(All!$V196="P5",All!$AE196="RDP"),Ruler!P$10,IF(AND(All!$V196="P6",All!$AE196="RDP"),Ruler!P$11,IF(AND(All!$V196="P7",All!$AE196="RDP"),Ruler!P$12,IF(AND(All!$V196="P8",All!$AE196="RDP"),Ruler!P$13,IF(AND(All!$V196="P9",All!$AE196="RDP"),Ruler!P$14,IF(AND(All!$V196="P1",All!$AE196="RMS"),Ruler!P$6,IF(AND(All!$V196="P2",All!$AE196="RMS"),Ruler!P$15,IF(AND(All!$V196="P3",All!$AE196="RMS"),Ruler!P$16,IF(AND(All!$V196="P4",All!$AE196="RMS"),Ruler!P$17,IF(AND(All!$V196="P5",All!$AE196="RMS"),Ruler!P$18,IF(AND(All!$V196="P6",All!$AE196="RMS"),Ruler!P$19,IF(AND(All!$V196="P7",All!$AE196="RMS"),Ruler!P$20,IF(AND(All!$V196="P8",All!$AE196="RMS"),Ruler!P$21,IF(AND(All!$V196="P9",All!$AE196="RMS"),Ruler!P$22,IF(AND(All!$V196="P1",All!$AE196="RSS"),Ruler!P$6,IF(AND(All!$V196="P2",All!$AE196="RSS"),Ruler!P$23,IF(AND(All!$V196="P3",All!$AE196="RSS"),Ruler!P$24,IF(AND(All!$V196="P4",All!$AE196="RSS"),Ruler!P$25,IF(AND(All!$V196="P5",All!$AE196="RSS"),Ruler!P$26,IF(AND(All!$V196="P6",All!$AE196="RSS"),Ruler!P$27,IF(AND(All!$V196="P7",All!$AE196="RSS"),Ruler!P$28,IF(AND(All!$V196="P8",All!$AE196="RSS"),Ruler!P$29,IF(AND(All!$V196="P9",All!$AE196="RSS"),Ruler!P$30,0)))))))))))))))))))))))))))</f>
        <v>2</v>
      </c>
      <c r="BX196" s="325">
        <f>IF(AND(All!$V196="P1",All!$AE196="RDP"),Ruler!Q$6,IF(AND(All!$V196="P2",All!$AE196="RDP"),Ruler!Q$7,IF(AND(All!$V196="P3",All!$AE196="RDP"),Ruler!Q$8,IF(AND(All!$V196="P4",All!$AE196="RDP"),Ruler!Q$9,IF(AND(All!$V196="P5",All!$AE196="RDP"),Ruler!Q$10,IF(AND(All!$V196="P6",All!$AE196="RDP"),Ruler!Q$11,IF(AND(All!$V196="P7",All!$AE196="RDP"),Ruler!Q$12,IF(AND(All!$V196="P8",All!$AE196="RDP"),Ruler!Q$13,IF(AND(All!$V196="P9",All!$AE196="RDP"),Ruler!Q$14,IF(AND(All!$V196="P1",All!$AE196="RMS"),Ruler!Q$6,IF(AND(All!$V196="P2",All!$AE196="RMS"),Ruler!Q$15,IF(AND(All!$V196="P3",All!$AE196="RMS"),Ruler!Q$16,IF(AND(All!$V196="P4",All!$AE196="RMS"),Ruler!Q$17,IF(AND(All!$V196="P5",All!$AE196="RMS"),Ruler!Q$18,IF(AND(All!$V196="P6",All!$AE196="RMS"),Ruler!Q$19,IF(AND(All!$V196="P7",All!$AE196="RMS"),Ruler!Q$20,IF(AND(All!$V196="P8",All!$AE196="RMS"),Ruler!Q$21,IF(AND(All!$V196="P9",All!$AE196="RMS"),Ruler!Q$22,IF(AND(All!$V196="P1",All!$AE196="RSS"),Ruler!Q$6,IF(AND(All!$V196="P2",All!$AE196="RSS"),Ruler!Q$23,IF(AND(All!$V196="P3",All!$AE196="RSS"),Ruler!Q$24,IF(AND(All!$V196="P4",All!$AE196="RSS"),Ruler!Q$25,IF(AND(All!$V196="P5",All!$AE196="RSS"),Ruler!Q$26,IF(AND(All!$V196="P6",All!$AE196="RSS"),Ruler!Q$27,IF(AND(All!$V196="P7",All!$AE196="RSS"),Ruler!Q$28,IF(AND(All!$V196="P8",All!$AE196="RSS"),Ruler!Q$29,IF(AND(All!$V196="P9",All!$AE196="RSS"),Ruler!Q$30,0)))))))))))))))))))))))))))</f>
        <v>3</v>
      </c>
      <c r="BY196" s="325">
        <f>IF(AND(All!$V196="P1",All!$AE196="RDP"),Ruler!R$6,IF(AND(All!$V196="P2",All!$AE196="RDP"),Ruler!R$7,IF(AND(All!$V196="P3",All!$AE196="RDP"),Ruler!R$8,IF(AND(All!$V196="P4",All!$AE196="RDP"),Ruler!R$9,IF(AND(All!$V196="P5",All!$AE196="RDP"),Ruler!R$10,IF(AND(All!$V196="P6",All!$AE196="RDP"),Ruler!R$11,IF(AND(All!$V196="P7",All!$AE196="RDP"),Ruler!R$12,IF(AND(All!$V196="P8",All!$AE196="RDP"),Ruler!R$13,IF(AND(All!$V196="P9",All!$AE196="RDP"),Ruler!R$14,IF(AND(All!$V196="P1",All!$AE196="RMS"),Ruler!R$6,IF(AND(All!$V196="P2",All!$AE196="RMS"),Ruler!R$15,IF(AND(All!$V196="P3",All!$AE196="RMS"),Ruler!R$16,IF(AND(All!$V196="P4",All!$AE196="RMS"),Ruler!R$17,IF(AND(All!$V196="P5",All!$AE196="RMS"),Ruler!R$18,IF(AND(All!$V196="P6",All!$AE196="RMS"),Ruler!R$19,IF(AND(All!$V196="P7",All!$AE196="RMS"),Ruler!R$20,IF(AND(All!$V196="P8",All!$AE196="RMS"),Ruler!R$21,IF(AND(All!$V196="P9",All!$AE196="RMS"),Ruler!R$22,IF(AND(All!$V196="P1",All!$AE196="RSS"),Ruler!R$6,IF(AND(All!$V196="P2",All!$AE196="RSS"),Ruler!R$23,IF(AND(All!$V196="P3",All!$AE196="RSS"),Ruler!R$24,IF(AND(All!$V196="P4",All!$AE196="RSS"),Ruler!R$25,IF(AND(All!$V196="P5",All!$AE196="RSS"),Ruler!R$26,IF(AND(All!$V196="P6",All!$AE196="RSS"),Ruler!R$27,IF(AND(All!$V196="P7",All!$AE196="RSS"),Ruler!R$28,IF(AND(All!$V196="P8",All!$AE196="RSS"),Ruler!R$29,IF(AND(All!$V196="P9",All!$AE196="RSS"),Ruler!R$30,0)))))))))))))))))))))))))))</f>
        <v>3</v>
      </c>
      <c r="BZ196" s="325">
        <f>IF(AND(All!$V196="P1",All!$AE196="RDP"),Ruler!S$6,IF(AND(All!$V196="P2",All!$AE196="RDP"),Ruler!S$7,IF(AND(All!$V196="P3",All!$AE196="RDP"),Ruler!S$8,IF(AND(All!$V196="P4",All!$AE196="RDP"),Ruler!S$9,IF(AND(All!$V196="P5",All!$AE196="RDP"),Ruler!S$10,IF(AND(All!$V196="P6",All!$AE196="RDP"),Ruler!S$11,IF(AND(All!$V196="P7",All!$AE196="RDP"),Ruler!S$12,IF(AND(All!$V196="P8",All!$AE196="RDP"),Ruler!S$13,IF(AND(All!$V196="P9",All!$AE196="RDP"),Ruler!S$14,IF(AND(All!$V196="P1",All!$AE196="RMS"),Ruler!S$6,IF(AND(All!$V196="P2",All!$AE196="RMS"),Ruler!S$15,IF(AND(All!$V196="P3",All!$AE196="RMS"),Ruler!S$16,IF(AND(All!$V196="P4",All!$AE196="RMS"),Ruler!S$17,IF(AND(All!$V196="P5",All!$AE196="RMS"),Ruler!S$18,IF(AND(All!$V196="P6",All!$AE196="RMS"),Ruler!S$19,IF(AND(All!$V196="P7",All!$AE196="RMS"),Ruler!S$20,IF(AND(All!$V196="P8",All!$AE196="RMS"),Ruler!S$21,IF(AND(All!$V196="P9",All!$AE196="RMS"),Ruler!S$22,IF(AND(All!$V196="P1",All!$AE196="RSS"),Ruler!S$6,IF(AND(All!$V196="P2",All!$AE196="RSS"),Ruler!S$23,IF(AND(All!$V196="P3",All!$AE196="RSS"),Ruler!S$24,IF(AND(All!$V196="P4",All!$AE196="RSS"),Ruler!S$25,IF(AND(All!$V196="P5",All!$AE196="RSS"),Ruler!S$26,IF(AND(All!$V196="P6",All!$AE196="RSS"),Ruler!S$27,IF(AND(All!$V196="P7",All!$AE196="RSS"),Ruler!S$28,IF(AND(All!$V196="P8",All!$AE196="RSS"),Ruler!S$29,IF(AND(All!$V196="P9",All!$AE196="RSS"),Ruler!S$30,0)))))))))))))))))))))))))))</f>
        <v>2</v>
      </c>
      <c r="CA196" s="325">
        <f>IF(AND(All!$V196="P1",All!$AE196="RDP"),Ruler!T$6,IF(AND(All!$V196="P2",All!$AE196="RDP"),Ruler!T$7,IF(AND(All!$V196="P3",All!$AE196="RDP"),Ruler!T$8,IF(AND(All!$V196="P4",All!$AE196="RDP"),Ruler!T$9,IF(AND(All!$V196="P5",All!$AE196="RDP"),Ruler!T$10,IF(AND(All!$V196="P6",All!$AE196="RDP"),Ruler!T$11,IF(AND(All!$V196="P7",All!$AE196="RDP"),Ruler!T$12,IF(AND(All!$V196="P8",All!$AE196="RDP"),Ruler!T$13,IF(AND(All!$V196="P9",All!$AE196="RDP"),Ruler!T$14,IF(AND(All!$V196="P1",All!$AE196="RMS"),Ruler!T$6,IF(AND(All!$V196="P2",All!$AE196="RMS"),Ruler!T$15,IF(AND(All!$V196="P3",All!$AE196="RMS"),Ruler!T$16,IF(AND(All!$V196="P4",All!$AE196="RMS"),Ruler!T$17,IF(AND(All!$V196="P5",All!$AE196="RMS"),Ruler!T$18,IF(AND(All!$V196="P6",All!$AE196="RMS"),Ruler!T$19,IF(AND(All!$V196="P7",All!$AE196="RMS"),Ruler!T$20,IF(AND(All!$V196="P8",All!$AE196="RMS"),Ruler!T$21,IF(AND(All!$V196="P9",All!$AE196="RMS"),Ruler!T$22,IF(AND(All!$V196="P1",All!$AE196="RSS"),Ruler!T$6,IF(AND(All!$V196="P2",All!$AE196="RSS"),Ruler!T$23,IF(AND(All!$V196="P3",All!$AE196="RSS"),Ruler!T$24,IF(AND(All!$V196="P4",All!$AE196="RSS"),Ruler!T$25,IF(AND(All!$V196="P5",All!$AE196="RSS"),Ruler!T$26,IF(AND(All!$V196="P6",All!$AE196="RSS"),Ruler!T$27,IF(AND(All!$V196="P7",All!$AE196="RSS"),Ruler!T$28,IF(AND(All!$V196="P8",All!$AE196="RSS"),Ruler!T$29,IF(AND(All!$V196="P9",All!$AE196="RSS"),Ruler!T$30,0)))))))))))))))))))))))))))</f>
        <v>2</v>
      </c>
      <c r="CB196" s="325">
        <f>IF(AND(All!$V196="P1",All!$AE196="RDP"),Ruler!U$6,IF(AND(All!$V196="P2",All!$AE196="RDP"),Ruler!U$7,IF(AND(All!$V196="P3",All!$AE196="RDP"),Ruler!U$8,IF(AND(All!$V196="P4",All!$AE196="RDP"),Ruler!U$9,IF(AND(All!$V196="P5",All!$AE196="RDP"),Ruler!U$10,IF(AND(All!$V196="P6",All!$AE196="RDP"),Ruler!U$11,IF(AND(All!$V196="P7",All!$AE196="RDP"),Ruler!U$12,IF(AND(All!$V196="P8",All!$AE196="RDP"),Ruler!U$13,IF(AND(All!$V196="P9",All!$AE196="RDP"),Ruler!U$14,IF(AND(All!$V196="P1",All!$AE196="RMS"),Ruler!U$6,IF(AND(All!$V196="P2",All!$AE196="RMS"),Ruler!U$15,IF(AND(All!$V196="P3",All!$AE196="RMS"),Ruler!U$16,IF(AND(All!$V196="P4",All!$AE196="RMS"),Ruler!U$17,IF(AND(All!$V196="P5",All!$AE196="RMS"),Ruler!U$18,IF(AND(All!$V196="P6",All!$AE196="RMS"),Ruler!U$19,IF(AND(All!$V196="P7",All!$AE196="RMS"),Ruler!U$20,IF(AND(All!$V196="P8",All!$AE196="RMS"),Ruler!U$21,IF(AND(All!$V196="P9",All!$AE196="RMS"),Ruler!U$22,IF(AND(All!$V196="P1",All!$AE196="RSS"),Ruler!U$6,IF(AND(All!$V196="P2",All!$AE196="RSS"),Ruler!U$23,IF(AND(All!$V196="P3",All!$AE196="RSS"),Ruler!U$24,IF(AND(All!$V196="P4",All!$AE196="RSS"),Ruler!U$25,IF(AND(All!$V196="P5",All!$AE196="RSS"),Ruler!U$26,IF(AND(All!$V196="P6",All!$AE196="RSS"),Ruler!U$27,IF(AND(All!$V196="P7",All!$AE196="RSS"),Ruler!U$28,IF(AND(All!$V196="P8",All!$AE196="RSS"),Ruler!U$29,IF(AND(All!$V196="P9",All!$AE196="RSS"),Ruler!U$30,0)))))))))))))))))))))))))))</f>
        <v>2</v>
      </c>
      <c r="CC196" s="325">
        <f>IF(AND(All!$V196="P1",All!$AE196="RDP"),Ruler!V$6,IF(AND(All!$V196="P2",All!$AE196="RDP"),Ruler!V$7,IF(AND(All!$V196="P3",All!$AE196="RDP"),Ruler!V$8,IF(AND(All!$V196="P4",All!$AE196="RDP"),Ruler!V$9,IF(AND(All!$V196="P5",All!$AE196="RDP"),Ruler!V$10,IF(AND(All!$V196="P6",All!$AE196="RDP"),Ruler!V$11,IF(AND(All!$V196="P7",All!$AE196="RDP"),Ruler!V$12,IF(AND(All!$V196="P8",All!$AE196="RDP"),Ruler!V$13,IF(AND(All!$V196="P9",All!$AE196="RDP"),Ruler!V$14,IF(AND(All!$V196="P1",All!$AE196="RMS"),Ruler!V$6,IF(AND(All!$V196="P2",All!$AE196="RMS"),Ruler!V$15,IF(AND(All!$V196="P3",All!$AE196="RMS"),Ruler!V$16,IF(AND(All!$V196="P4",All!$AE196="RMS"),Ruler!V$17,IF(AND(All!$V196="P5",All!$AE196="RMS"),Ruler!V$18,IF(AND(All!$V196="P6",All!$AE196="RMS"),Ruler!V$19,IF(AND(All!$V196="P7",All!$AE196="RMS"),Ruler!V$20,IF(AND(All!$V196="P8",All!$AE196="RMS"),Ruler!V$21,IF(AND(All!$V196="P9",All!$AE196="RMS"),Ruler!V$22,IF(AND(All!$V196="P1",All!$AE196="RSS"),Ruler!V$6,IF(AND(All!$V196="P2",All!$AE196="RSS"),Ruler!V$23,IF(AND(All!$V196="P3",All!$AE196="RSS"),Ruler!V$24,IF(AND(All!$V196="P4",All!$AE196="RSS"),Ruler!V$25,IF(AND(All!$V196="P5",All!$AE196="RSS"),Ruler!V$26,IF(AND(All!$V196="P6",All!$AE196="RSS"),Ruler!V$27,IF(AND(All!$V196="P7",All!$AE196="RSS"),Ruler!V$28,IF(AND(All!$V196="P8",All!$AE196="RSS"),Ruler!V$29,IF(AND(All!$V196="P9",All!$AE196="RSS"),Ruler!V$30,0)))))))))))))))))))))))))))</f>
        <v>2</v>
      </c>
      <c r="CD196" s="325">
        <f>IF(AND(All!$V196="P1",All!$AE196="RDP"),Ruler!W$6,IF(AND(All!$V196="P2",All!$AE196="RDP"),Ruler!W$7,IF(AND(All!$V196="P3",All!$AE196="RDP"),Ruler!W$8,IF(AND(All!$V196="P4",All!$AE196="RDP"),Ruler!W$9,IF(AND(All!$V196="P5",All!$AE196="RDP"),Ruler!W$10,IF(AND(All!$V196="P6",All!$AE196="RDP"),Ruler!W$11,IF(AND(All!$V196="P7",All!$AE196="RDP"),Ruler!W$12,IF(AND(All!$V196="P8",All!$AE196="RDP"),Ruler!W$13,IF(AND(All!$V196="P9",All!$AE196="RDP"),Ruler!W$14,IF(AND(All!$V196="P1",All!$AE196="RMS"),Ruler!W$6,IF(AND(All!$V196="P2",All!$AE196="RMS"),Ruler!W$15,IF(AND(All!$V196="P3",All!$AE196="RMS"),Ruler!W$16,IF(AND(All!$V196="P4",All!$AE196="RMS"),Ruler!W$17,IF(AND(All!$V196="P5",All!$AE196="RMS"),Ruler!W$18,IF(AND(All!$V196="P6",All!$AE196="RMS"),Ruler!W$19,IF(AND(All!$V196="P7",All!$AE196="RMS"),Ruler!W$20,IF(AND(All!$V196="P8",All!$AE196="RMS"),Ruler!W$21,IF(AND(All!$V196="P9",All!$AE196="RMS"),Ruler!W$22,IF(AND(All!$V196="P1",All!$AE196="RSS"),Ruler!W$6,IF(AND(All!$V196="P2",All!$AE196="RSS"),Ruler!W$23,IF(AND(All!$V196="P3",All!$AE196="RSS"),Ruler!W$24,IF(AND(All!$V196="P4",All!$AE196="RSS"),Ruler!W$25,IF(AND(All!$V196="P5",All!$AE196="RSS"),Ruler!W$26,IF(AND(All!$V196="P6",All!$AE196="RSS"),Ruler!W$27,IF(AND(All!$V196="P7",All!$AE196="RSS"),Ruler!W$28,IF(AND(All!$V196="P8",All!$AE196="RSS"),Ruler!W$29,IF(AND(All!$V196="P9",All!$AE196="RSS"),Ruler!W$30,0)))))))))))))))))))))))))))</f>
        <v>2</v>
      </c>
      <c r="CE196" s="325">
        <f>IF(AND(All!$V196="P1",All!$AE196="RDP"),Ruler!X$6,IF(AND(All!$V196="P2",All!$AE196="RDP"),Ruler!X$7,IF(AND(All!$V196="P3",All!$AE196="RDP"),Ruler!X$8,IF(AND(All!$V196="P4",All!$AE196="RDP"),Ruler!X$9,IF(AND(All!$V196="P5",All!$AE196="RDP"),Ruler!X$10,IF(AND(All!$V196="P6",All!$AE196="RDP"),Ruler!X$11,IF(AND(All!$V196="P7",All!$AE196="RDP"),Ruler!X$12,IF(AND(All!$V196="P8",All!$AE196="RDP"),Ruler!X$13,IF(AND(All!$V196="P9",All!$AE196="RDP"),Ruler!X$14,IF(AND(All!$V196="P1",All!$AE196="RMS"),Ruler!X$6,IF(AND(All!$V196="P2",All!$AE196="RMS"),Ruler!X$15,IF(AND(All!$V196="P3",All!$AE196="RMS"),Ruler!X$16,IF(AND(All!$V196="P4",All!$AE196="RMS"),Ruler!X$17,IF(AND(All!$V196="P5",All!$AE196="RMS"),Ruler!X$18,IF(AND(All!$V196="P6",All!$AE196="RMS"),Ruler!X$19,IF(AND(All!$V196="P7",All!$AE196="RMS"),Ruler!X$20,IF(AND(All!$V196="P8",All!$AE196="RMS"),Ruler!X$21,IF(AND(All!$V196="P9",All!$AE196="RMS"),Ruler!X$22,IF(AND(All!$V196="P1",All!$AE196="RSS"),Ruler!X$6,IF(AND(All!$V196="P2",All!$AE196="RSS"),Ruler!X$23,IF(AND(All!$V196="P3",All!$AE196="RSS"),Ruler!X$24,IF(AND(All!$V196="P4",All!$AE196="RSS"),Ruler!X$25,IF(AND(All!$V196="P5",All!$AE196="RSS"),Ruler!X$26,IF(AND(All!$V196="P6",All!$AE196="RSS"),Ruler!X$27,IF(AND(All!$V196="P7",All!$AE196="RSS"),Ruler!X$28,IF(AND(All!$V196="P8",All!$AE196="RSS"),Ruler!X$29,IF(AND(All!$V196="P9",All!$AE196="RSS"),Ruler!X$30,0)))))))))))))))))))))))))))</f>
        <v>2</v>
      </c>
      <c r="CF196" s="325">
        <f>IF(AND(All!$V196="P1",All!$AE196="RDP"),Ruler!Y$6,IF(AND(All!$V196="P2",All!$AE196="RDP"),Ruler!Y$7,IF(AND(All!$V196="P3",All!$AE196="RDP"),Ruler!Y$8,IF(AND(All!$V196="P4",All!$AE196="RDP"),Ruler!Y$9,IF(AND(All!$V196="P5",All!$AE196="RDP"),Ruler!Y$10,IF(AND(All!$V196="P6",All!$AE196="RDP"),Ruler!Y$11,IF(AND(All!$V196="P7",All!$AE196="RDP"),Ruler!Y$12,IF(AND(All!$V196="P8",All!$AE196="RDP"),Ruler!Y$13,IF(AND(All!$V196="P9",All!$AE196="RDP"),Ruler!Y$14,IF(AND(All!$V196="P1",All!$AE196="RMS"),Ruler!Y$6,IF(AND(All!$V196="P2",All!$AE196="RMS"),Ruler!Y$15,IF(AND(All!$V196="P3",All!$AE196="RMS"),Ruler!Y$16,IF(AND(All!$V196="P4",All!$AE196="RMS"),Ruler!Y$17,IF(AND(All!$V196="P5",All!$AE196="RMS"),Ruler!Y$18,IF(AND(All!$V196="P6",All!$AE196="RMS"),Ruler!Y$19,IF(AND(All!$V196="P7",All!$AE196="RMS"),Ruler!Y$20,IF(AND(All!$V196="P8",All!$AE196="RMS"),Ruler!Y$21,IF(AND(All!$V196="P9",All!$AE196="RMS"),Ruler!Y$22,IF(AND(All!$V196="P1",All!$AE196="RSS"),Ruler!Y$6,IF(AND(All!$V196="P2",All!$AE196="RSS"),Ruler!Y$23,IF(AND(All!$V196="P3",All!$AE196="RSS"),Ruler!Y$24,IF(AND(All!$V196="P4",All!$AE196="RSS"),Ruler!Y$25,IF(AND(All!$V196="P5",All!$AE196="RSS"),Ruler!Y$26,IF(AND(All!$V196="P6",All!$AE196="RSS"),Ruler!Y$27,IF(AND(All!$V196="P7",All!$AE196="RSS"),Ruler!Y$28,IF(AND(All!$V196="P8",All!$AE196="RSS"),Ruler!Y$29,IF(AND(All!$V196="P9",All!$AE196="RSS"),Ruler!Y$30,0)))))))))))))))))))))))))))</f>
        <v>1</v>
      </c>
      <c r="CG196" s="325">
        <f>IF(AND(All!$V196="P1",All!$AE196="RDP"),Ruler!Z$6,IF(AND(All!$V196="P2",All!$AE196="RDP"),Ruler!Z$7,IF(AND(All!$V196="P3",All!$AE196="RDP"),Ruler!Z$8,IF(AND(All!$V196="P4",All!$AE196="RDP"),Ruler!Z$9,IF(AND(All!$V196="P5",All!$AE196="RDP"),Ruler!Z$10,IF(AND(All!$V196="P6",All!$AE196="RDP"),Ruler!Z$11,IF(AND(All!$V196="P7",All!$AE196="RDP"),Ruler!Z$12,IF(AND(All!$V196="P8",All!$AE196="RDP"),Ruler!Z$13,IF(AND(All!$V196="P9",All!$AE196="RDP"),Ruler!Z$14,IF(AND(All!$V196="P1",All!$AE196="RMS"),Ruler!Z$6,IF(AND(All!$V196="P2",All!$AE196="RMS"),Ruler!Z$15,IF(AND(All!$V196="P3",All!$AE196="RMS"),Ruler!Z$16,IF(AND(All!$V196="P4",All!$AE196="RMS"),Ruler!Z$17,IF(AND(All!$V196="P5",All!$AE196="RMS"),Ruler!Z$18,IF(AND(All!$V196="P6",All!$AE196="RMS"),Ruler!Z$19,IF(AND(All!$V196="P7",All!$AE196="RMS"),Ruler!Z$20,IF(AND(All!$V196="P8",All!$AE196="RMS"),Ruler!Z$21,IF(AND(All!$V196="P9",All!$AE196="RMS"),Ruler!Z$22,IF(AND(All!$V196="P1",All!$AE196="RSS"),Ruler!Z$6,IF(AND(All!$V196="P2",All!$AE196="RSS"),Ruler!Z$23,IF(AND(All!$V196="P3",All!$AE196="RSS"),Ruler!Z$24,IF(AND(All!$V196="P4",All!$AE196="RSS"),Ruler!Z$25,IF(AND(All!$V196="P5",All!$AE196="RSS"),Ruler!Z$26,IF(AND(All!$V196="P6",All!$AE196="RSS"),Ruler!Z$27,IF(AND(All!$V196="P7",All!$AE196="RSS"),Ruler!Z$28,IF(AND(All!$V196="P8",All!$AE196="RSS"),Ruler!Z$29,IF(AND(All!$V196="P9",All!$AE196="RSS"),Ruler!Z$30,0)))))))))))))))))))))))))))</f>
        <v>2</v>
      </c>
      <c r="CH196" s="325">
        <f>IF(AND(All!$V196="P1",All!$AE196="RDP"),Ruler!AA$6,IF(AND(All!$V196="P2",All!$AE196="RDP"),Ruler!AA$7,IF(AND(All!$V196="P3",All!$AE196="RDP"),Ruler!AA$8,IF(AND(All!$V196="P4",All!$AE196="RDP"),Ruler!AA$9,IF(AND(All!$V196="P5",All!$AE196="RDP"),Ruler!AA$10,IF(AND(All!$V196="P6",All!$AE196="RDP"),Ruler!AA$11,IF(AND(All!$V196="P7",All!$AE196="RDP"),Ruler!AA$12,IF(AND(All!$V196="P8",All!$AE196="RDP"),Ruler!AA$13,IF(AND(All!$V196="P9",All!$AE196="RDP"),Ruler!AA$14,IF(AND(All!$V196="P1",All!$AE196="RMS"),Ruler!AA$6,IF(AND(All!$V196="P2",All!$AE196="RMS"),Ruler!AA$15,IF(AND(All!$V196="P3",All!$AE196="RMS"),Ruler!AA$16,IF(AND(All!$V196="P4",All!$AE196="RMS"),Ruler!AA$17,IF(AND(All!$V196="P5",All!$AE196="RMS"),Ruler!AA$18,IF(AND(All!$V196="P6",All!$AE196="RMS"),Ruler!AA$19,IF(AND(All!$V196="P7",All!$AE196="RMS"),Ruler!AA$20,IF(AND(All!$V196="P8",All!$AE196="RMS"),Ruler!AA$21,IF(AND(All!$V196="P9",All!$AE196="RMS"),Ruler!AA$22,IF(AND(All!$V196="P1",All!$AE196="RSS"),Ruler!AA$6,IF(AND(All!$V196="P2",All!$AE196="RSS"),Ruler!AA$23,IF(AND(All!$V196="P3",All!$AE196="RSS"),Ruler!AA$24,IF(AND(All!$V196="P4",All!$AE196="RSS"),Ruler!AA$25,IF(AND(All!$V196="P5",All!$AE196="RSS"),Ruler!AA$26,IF(AND(All!$V196="P6",All!$AE196="RSS"),Ruler!AA$27,IF(AND(All!$V196="P7",All!$AE196="RSS"),Ruler!AA$28,IF(AND(All!$V196="P8",All!$AE196="RSS"),Ruler!AA$29,IF(AND(All!$V196="P9",All!$AE196="RSS"),Ruler!AA$30,0)))))))))))))))))))))))))))</f>
        <v>1</v>
      </c>
      <c r="CI196" s="325">
        <f>IF(AND(All!$V196="P1",All!$AE196="RDP"),Ruler!AB$6,IF(AND(All!$V196="P2",All!$AE196="RDP"),Ruler!AB$7,IF(AND(All!$V196="P3",All!$AE196="RDP"),Ruler!AB$8,IF(AND(All!$V196="P4",All!$AE196="RDP"),Ruler!AB$9,IF(AND(All!$V196="P5",All!$AE196="RDP"),Ruler!AB$10,IF(AND(All!$V196="P6",All!$AE196="RDP"),Ruler!AB$11,IF(AND(All!$V196="P7",All!$AE196="RDP"),Ruler!AB$12,IF(AND(All!$V196="P8",All!$AE196="RDP"),Ruler!AB$13,IF(AND(All!$V196="P9",All!$AE196="RDP"),Ruler!AB$14,IF(AND(All!$V196="P1",All!$AE196="RMS"),Ruler!AB$6,IF(AND(All!$V196="P2",All!$AE196="RMS"),Ruler!AB$15,IF(AND(All!$V196="P3",All!$AE196="RMS"),Ruler!AB$16,IF(AND(All!$V196="P4",All!$AE196="RMS"),Ruler!AB$17,IF(AND(All!$V196="P5",All!$AE196="RMS"),Ruler!AB$18,IF(AND(All!$V196="P6",All!$AE196="RMS"),Ruler!AB$19,IF(AND(All!$V196="P7",All!$AE196="RMS"),Ruler!AB$20,IF(AND(All!$V196="P8",All!$AE196="RMS"),Ruler!AB$21,IF(AND(All!$V196="P9",All!$AE196="RMS"),Ruler!AB$22,IF(AND(All!$V196="P1",All!$AE196="RSS"),Ruler!AB$6,IF(AND(All!$V196="P2",All!$AE196="RSS"),Ruler!AB$23,IF(AND(All!$V196="P3",All!$AE196="RSS"),Ruler!AB$24,IF(AND(All!$V196="P4",All!$AE196="RSS"),Ruler!AB$25,IF(AND(All!$V196="P5",All!$AE196="RSS"),Ruler!AB$26,IF(AND(All!$V196="P6",All!$AE196="RSS"),Ruler!AB$27,IF(AND(All!$V196="P7",All!$AE196="RSS"),Ruler!AB$28,IF(AND(All!$V196="P8",All!$AE196="RSS"),Ruler!AB$29,IF(AND(All!$V196="P9",All!$AE196="RSS"),Ruler!AB$30,0)))))))))))))))))))))))))))</f>
        <v>1</v>
      </c>
      <c r="CJ196" s="377">
        <f>Table9[[#This Row],[R-B1]]-Table9[[#This Row],[B1]]</f>
        <v>0</v>
      </c>
      <c r="CK196" s="378">
        <f>Table9[[#This Row],[R-B2]]-Table9[[#This Row],[B2]]</f>
        <v>0</v>
      </c>
      <c r="CL196" s="378">
        <f>Table9[[#This Row],[R-B3]]-Table9[[#This Row],[B3]]</f>
        <v>-1</v>
      </c>
      <c r="CM196" s="378">
        <f>Table9[[#This Row],[R-B4]]-Table9[[#This Row],[B4]]</f>
        <v>0</v>
      </c>
      <c r="CN196" s="378">
        <f>Table9[[#This Row],[R-B5]]-Table9[[#This Row],[B5]]</f>
        <v>0</v>
      </c>
      <c r="CO196" s="378">
        <f>Table9[[#This Row],[R-B6]]-Table9[[#This Row],[B6]]</f>
        <v>-1</v>
      </c>
      <c r="CP196" s="378">
        <f>Table9[[#This Row],[R-B7]]-Table9[[#This Row],[B7]]</f>
        <v>0</v>
      </c>
      <c r="CQ196" s="378">
        <f>Table9[[#This Row],[R-B8]]-Table9[[#This Row],[B8]]</f>
        <v>0</v>
      </c>
      <c r="CR196" s="378">
        <f>Table9[[#This Row],[R-B9]]-Table9[[#This Row],[B9]]</f>
        <v>0</v>
      </c>
      <c r="CS196" s="378">
        <f>Table9[[#This Row],[R-B10]]-Table9[[#This Row],[B10]]</f>
        <v>0</v>
      </c>
      <c r="CT196" s="378">
        <f>Table9[[#This Row],[R-B11]]-Table9[[#This Row],[B11]]</f>
        <v>0</v>
      </c>
      <c r="CU196" s="378">
        <f>Table9[[#This Row],[R-B12]]-Table9[[#This Row],[B12]]</f>
        <v>-1</v>
      </c>
      <c r="CV196" s="378">
        <f>Table9[[#This Row],[R-K1]]-Table9[[#This Row],[K1]]</f>
        <v>1</v>
      </c>
      <c r="CW196" s="378">
        <f>Table9[[#This Row],[R-K2]]-Table9[[#This Row],[K2]]</f>
        <v>1</v>
      </c>
      <c r="CX196" s="378">
        <f>Table9[[#This Row],[R-K3]]-Table9[[#This Row],[K3]]</f>
        <v>0</v>
      </c>
      <c r="CY196" s="378">
        <f>Table9[[#This Row],[R-K4]]-Table9[[#This Row],[K4]]</f>
        <v>0</v>
      </c>
      <c r="CZ196" s="378">
        <f>Table9[[#This Row],[R-K5]]-Table9[[#This Row],[K5]]</f>
        <v>1</v>
      </c>
      <c r="DA196" s="378">
        <f>Table9[[#This Row],[R-P1]]-Table9[[#This Row],[P1]]</f>
        <v>2</v>
      </c>
      <c r="DB196" s="378">
        <f>Table9[[#This Row],[R-P2]]-Table9[[#This Row],[P2]]</f>
        <v>2</v>
      </c>
      <c r="DC196" s="378">
        <f>Table9[[#This Row],[R-P3]]-Table9[[#This Row],[P3]]</f>
        <v>2</v>
      </c>
      <c r="DD196" s="378">
        <f>Table9[[#This Row],[R-P4]]-Table9[[#This Row],[P4]]</f>
        <v>1</v>
      </c>
      <c r="DE196" s="378">
        <f>Table9[[#This Row],[R-P5]]-Table9[[#This Row],[P5]]</f>
        <v>2</v>
      </c>
      <c r="DF196" s="378">
        <f>Table9[[#This Row],[R-E1]]-Table9[[#This Row],[E1]]</f>
        <v>1</v>
      </c>
      <c r="DG196" s="379">
        <f>Table9[[#This Row],[R-E2]]-Table9[[#This Row],[E2]]</f>
        <v>1</v>
      </c>
      <c r="DH196" s="323">
        <f>COUNTIF(Table9[[#This Row],[G-B1]:[G-B12]],"&lt;=0")/12*100</f>
        <v>100</v>
      </c>
      <c r="DI196" s="43">
        <f>COUNTIF(Table9[[#This Row],[G-K1]:[G-K5]],"&lt;=0")/5*100</f>
        <v>40</v>
      </c>
      <c r="DJ196" s="43">
        <f>COUNTIF(Table9[[#This Row],[G-P1]:[G-P5]],"&lt;=0")/5*100</f>
        <v>0</v>
      </c>
      <c r="DK196" s="43">
        <f>COUNTIF(Table9[[#This Row],[G-E1]:[G-E2]],"&lt;=0")/2*100</f>
        <v>0</v>
      </c>
      <c r="DL196" s="450">
        <f>IF(AE196="RDP",(COUNTIF(Table9[[#This Row],[G-B3]],"&lt;=0")+COUNTIF(Table9[[#This Row],[G-B4]],"&lt;=0")+COUNTIF(Table9[[#This Row],[G-B7]],"&lt;=0")+COUNTIF(Table9[[#This Row],[G-B11]],"&lt;=0")+COUNTIF(Table9[[#This Row],[G-K2]],"&lt;=0"))/5*100,IF(AE196="RMS",(COUNTIF(Table9[[#This Row],[G-B4]],"&lt;=0")+COUNTIF(Table9[[#This Row],[G-B5]],"&lt;=0")+COUNTIF(Table9[[#This Row],[G-B10]],"&lt;=0")+COUNTIF(Table9[[#This Row],[G-B12]],"&lt;=0")+COUNTIF(Table9[[#This Row],[G-K2]],"&lt;=0"))/5*100,IF(AE196="RSS",(COUNTIF(Table9[[#This Row],[G-B1]],"&lt;=0")+COUNTIF(Table9[[#This Row],[G-B2]],"&lt;=0")+COUNTIF(Table9[[#This Row],[G-B6]],"&lt;=0")+COUNTIF(Table9[[#This Row],[G-B11]],"&lt;=0")+COUNTIF(Table9[[#This Row],[G-B12]],"&lt;=0"))/5*100,0)))</f>
        <v>80</v>
      </c>
      <c r="DM196" s="42">
        <v>100</v>
      </c>
      <c r="DN196" s="42">
        <v>60</v>
      </c>
      <c r="DO196" s="42">
        <v>0</v>
      </c>
      <c r="DP196" s="42">
        <v>0</v>
      </c>
      <c r="DQ196" s="42">
        <v>100</v>
      </c>
      <c r="DR196" s="332">
        <v>58</v>
      </c>
      <c r="DS196" s="42">
        <v>20</v>
      </c>
      <c r="DT196" s="42">
        <v>0</v>
      </c>
      <c r="DU196" s="42">
        <v>0</v>
      </c>
      <c r="DV196" s="42">
        <v>20</v>
      </c>
      <c r="DW196" s="332">
        <v>50</v>
      </c>
      <c r="DX196" s="42">
        <v>0</v>
      </c>
      <c r="DY196" s="42">
        <v>0</v>
      </c>
      <c r="DZ196" s="42">
        <v>0</v>
      </c>
      <c r="EA196" s="333">
        <v>0</v>
      </c>
      <c r="EB196" s="342"/>
      <c r="EC196" s="339"/>
      <c r="ED196" s="339"/>
      <c r="EE196" s="338" t="s">
        <v>1586</v>
      </c>
    </row>
    <row r="197" spans="2:135" ht="99" hidden="1" customHeight="1" thickBot="1" x14ac:dyDescent="0.35">
      <c r="B197" s="282">
        <v>203</v>
      </c>
      <c r="C197" s="42" t="s">
        <v>134</v>
      </c>
      <c r="D197" s="45">
        <v>46196</v>
      </c>
      <c r="E197" s="44" t="s">
        <v>1587</v>
      </c>
      <c r="F197" s="43">
        <v>1038004</v>
      </c>
      <c r="G197" s="357">
        <f t="shared" ca="1" si="12"/>
        <v>33.190773335235932</v>
      </c>
      <c r="H197" s="283">
        <v>34201</v>
      </c>
      <c r="I197" s="43" t="s">
        <v>179</v>
      </c>
      <c r="J197" s="43" t="s">
        <v>137</v>
      </c>
      <c r="K197" s="43" t="s">
        <v>138</v>
      </c>
      <c r="L197" s="43" t="s">
        <v>147</v>
      </c>
      <c r="M197" s="42" t="s">
        <v>349</v>
      </c>
      <c r="N197" s="43" t="s">
        <v>1588</v>
      </c>
      <c r="O197" s="43" t="s">
        <v>142</v>
      </c>
      <c r="P197" s="44" t="s">
        <v>1589</v>
      </c>
      <c r="Q197" s="43" t="s">
        <v>144</v>
      </c>
      <c r="R197" s="282" t="s">
        <v>185</v>
      </c>
      <c r="S197" s="45">
        <v>42614</v>
      </c>
      <c r="T197" s="286">
        <f t="shared" ca="1" si="13"/>
        <v>10.136111111111111</v>
      </c>
      <c r="U197" s="46">
        <f ca="1">Table9[[#This Row],[Years in PET]]</f>
        <v>10.136111111111111</v>
      </c>
      <c r="V197" s="43" t="s">
        <v>57</v>
      </c>
      <c r="W197" s="46"/>
      <c r="X197" s="46">
        <f ca="1">($T$1-Table9[[#This Row],[Date of Appointment to Current Grade]])/365</f>
        <v>1.5551568968797642</v>
      </c>
      <c r="Y197" s="45">
        <v>45748</v>
      </c>
      <c r="Z197" s="282" t="s">
        <v>187</v>
      </c>
      <c r="AA197" s="45">
        <v>45809</v>
      </c>
      <c r="AB197" s="46">
        <f ca="1">($T$1-Table9[[#This Row],[Date in Position]])/365</f>
        <v>1.3880336092085312</v>
      </c>
      <c r="AC197" s="43" t="s">
        <v>146</v>
      </c>
      <c r="AD197" s="43"/>
      <c r="AE197" s="43" t="s">
        <v>147</v>
      </c>
      <c r="AF197" s="43" t="s">
        <v>148</v>
      </c>
      <c r="AG197" s="47" t="s">
        <v>1590</v>
      </c>
      <c r="AH197" s="47" t="s">
        <v>1591</v>
      </c>
      <c r="AI197" s="47" t="s">
        <v>1592</v>
      </c>
      <c r="AJ197" s="42" t="s">
        <v>489</v>
      </c>
      <c r="AK197" s="48" t="s">
        <v>1593</v>
      </c>
      <c r="AL197" s="42" t="s">
        <v>153</v>
      </c>
      <c r="AM197" s="299"/>
      <c r="AN197" s="323">
        <v>1</v>
      </c>
      <c r="AO197" s="43">
        <v>1</v>
      </c>
      <c r="AP197" s="43">
        <v>1</v>
      </c>
      <c r="AQ197" s="43">
        <v>2</v>
      </c>
      <c r="AR197" s="43">
        <v>2</v>
      </c>
      <c r="AS197" s="43">
        <v>2</v>
      </c>
      <c r="AT197" s="43">
        <v>2</v>
      </c>
      <c r="AU197" s="43">
        <v>2</v>
      </c>
      <c r="AV197" s="43">
        <v>2</v>
      </c>
      <c r="AW197" s="43">
        <v>2</v>
      </c>
      <c r="AX197" s="43">
        <v>2</v>
      </c>
      <c r="AY197" s="43">
        <v>2</v>
      </c>
      <c r="AZ197" s="43">
        <v>2</v>
      </c>
      <c r="BA197" s="43">
        <v>2</v>
      </c>
      <c r="BB197" s="43">
        <v>0</v>
      </c>
      <c r="BC197" s="43">
        <v>1</v>
      </c>
      <c r="BD197" s="43">
        <v>0</v>
      </c>
      <c r="BE197" s="43">
        <v>1</v>
      </c>
      <c r="BF197" s="43">
        <v>1</v>
      </c>
      <c r="BG197" s="43">
        <v>2</v>
      </c>
      <c r="BH197" s="43">
        <v>1</v>
      </c>
      <c r="BI197" s="43">
        <v>0</v>
      </c>
      <c r="BJ197" s="43">
        <v>0</v>
      </c>
      <c r="BK197" s="328">
        <v>0</v>
      </c>
      <c r="BL197" s="325">
        <f>IF(AND(All!$V197="P1",All!$AE197="RDP"),Ruler!E$6,IF(AND(All!$V197="P2",All!$AE197="RDP"),Ruler!E$7,IF(AND(All!$V197="P3",All!$AE197="RDP"),Ruler!E$8,IF(AND(All!$V197="P4",All!$AE197="RDP"),Ruler!E$9,IF(AND(All!$V197="P5",All!$AE197="RDP"),Ruler!E$10,IF(AND(All!$V197="P6",All!$AE197="RDP"),Ruler!E$11,IF(AND(All!$V197="P7",All!$AE197="RDP"),Ruler!E$12,IF(AND(All!$V197="P8",All!$AE197="RDP"),Ruler!E$13,IF(AND(All!$V197="P9",All!$AE197="RDP"),Ruler!E$14,IF(AND(All!$V197="P1",All!$AE197="RMS"),Ruler!E$6,IF(AND(All!$V197="P2",All!$AE197="RMS"),Ruler!E$15,IF(AND(All!$V197="P3",All!$AE197="RMS"),Ruler!E$16,IF(AND(All!$V197="P4",All!$AE197="RMS"),Ruler!E$17,IF(AND(All!$V197="P5",All!$AE197="RMS"),Ruler!E$18,IF(AND(All!$V197="P6",All!$AE197="RMS"),Ruler!E$19,IF(AND(All!$V197="P7",All!$AE197="RMS"),Ruler!E$20,IF(AND(All!$V197="P8",All!$AE197="RMS"),Ruler!E$21,IF(AND(All!$V197="P9",All!$AE197="RMS"),Ruler!E$22,IF(AND(All!$V197="P1",All!$AE197="RSS"),Ruler!E$6,IF(AND(All!$V197="P2",All!$AE197="RSS"),Ruler!E$23,IF(AND(All!$V197="P3",All!$AE197="RSS"),Ruler!E$24,IF(AND(All!$V197="P4",All!$AE197="RSS"),Ruler!E$25,IF(AND(All!$V197="P5",All!$AE197="RSS"),Ruler!E$26,IF(AND(All!$V197="P6",All!$AE197="RSS"),Ruler!E$27,IF(AND(All!$V197="P7",All!$AE197="RSS"),Ruler!E$28,IF(AND(All!$V197="P8",All!$AE197="RSS"),Ruler!E$29,IF(AND(All!$V197="P9",All!$AE197="RSS"),Ruler!E$30,0)))))))))))))))))))))))))))</f>
        <v>2</v>
      </c>
      <c r="BM197" s="325">
        <f>IF(AND(All!$V197="P1",All!$AE197="RDP"),Ruler!F$6,IF(AND(All!$V197="P2",All!$AE197="RDP"),Ruler!F$7,IF(AND(All!$V197="P3",All!$AE197="RDP"),Ruler!F$8,IF(AND(All!$V197="P4",All!$AE197="RDP"),Ruler!F$9,IF(AND(All!$V197="P5",All!$AE197="RDP"),Ruler!F$10,IF(AND(All!$V197="P6",All!$AE197="RDP"),Ruler!F$11,IF(AND(All!$V197="P7",All!$AE197="RDP"),Ruler!F$12,IF(AND(All!$V197="P8",All!$AE197="RDP"),Ruler!F$13,IF(AND(All!$V197="P9",All!$AE197="RDP"),Ruler!F$14,IF(AND(All!$V197="P1",All!$AE197="RMS"),Ruler!F$6,IF(AND(All!$V197="P2",All!$AE197="RMS"),Ruler!F$15,IF(AND(All!$V197="P3",All!$AE197="RMS"),Ruler!F$16,IF(AND(All!$V197="P4",All!$AE197="RMS"),Ruler!F$17,IF(AND(All!$V197="P5",All!$AE197="RMS"),Ruler!F$18,IF(AND(All!$V197="P6",All!$AE197="RMS"),Ruler!F$19,IF(AND(All!$V197="P7",All!$AE197="RMS"),Ruler!F$20,IF(AND(All!$V197="P8",All!$AE197="RMS"),Ruler!F$21,IF(AND(All!$V197="P9",All!$AE197="RMS"),Ruler!F$22,IF(AND(All!$V197="P1",All!$AE197="RSS"),Ruler!F$6,IF(AND(All!$V197="P2",All!$AE197="RSS"),Ruler!F$23,IF(AND(All!$V197="P3",All!$AE197="RSS"),Ruler!F$24,IF(AND(All!$V197="P4",All!$AE197="RSS"),Ruler!F$25,IF(AND(All!$V197="P5",All!$AE197="RSS"),Ruler!F$26,IF(AND(All!$V197="P6",All!$AE197="RSS"),Ruler!F$27,IF(AND(All!$V197="P7",All!$AE197="RSS"),Ruler!F$28,IF(AND(All!$V197="P8",All!$AE197="RSS"),Ruler!F$29,IF(AND(All!$V197="P9",All!$AE197="RSS"),Ruler!F$30,0)))))))))))))))))))))))))))</f>
        <v>2</v>
      </c>
      <c r="BN197" s="325">
        <f>IF(AND(All!$V197="P1",All!$AE197="RDP"),Ruler!G$6,IF(AND(All!$V197="P2",All!$AE197="RDP"),Ruler!G$7,IF(AND(All!$V197="P3",All!$AE197="RDP"),Ruler!G$8,IF(AND(All!$V197="P4",All!$AE197="RDP"),Ruler!G$9,IF(AND(All!$V197="P5",All!$AE197="RDP"),Ruler!G$10,IF(AND(All!$V197="P6",All!$AE197="RDP"),Ruler!G$11,IF(AND(All!$V197="P7",All!$AE197="RDP"),Ruler!G$12,IF(AND(All!$V197="P8",All!$AE197="RDP"),Ruler!G$13,IF(AND(All!$V197="P9",All!$AE197="RDP"),Ruler!G$14,IF(AND(All!$V197="P1",All!$AE197="RMS"),Ruler!G$6,IF(AND(All!$V197="P2",All!$AE197="RMS"),Ruler!G$15,IF(AND(All!$V197="P3",All!$AE197="RMS"),Ruler!G$16,IF(AND(All!$V197="P4",All!$AE197="RMS"),Ruler!G$17,IF(AND(All!$V197="P5",All!$AE197="RMS"),Ruler!G$18,IF(AND(All!$V197="P6",All!$AE197="RMS"),Ruler!G$19,IF(AND(All!$V197="P7",All!$AE197="RMS"),Ruler!G$20,IF(AND(All!$V197="P8",All!$AE197="RMS"),Ruler!G$21,IF(AND(All!$V197="P9",All!$AE197="RMS"),Ruler!G$22,IF(AND(All!$V197="P1",All!$AE197="RSS"),Ruler!G$6,IF(AND(All!$V197="P2",All!$AE197="RSS"),Ruler!G$23,IF(AND(All!$V197="P3",All!$AE197="RSS"),Ruler!G$24,IF(AND(All!$V197="P4",All!$AE197="RSS"),Ruler!G$25,IF(AND(All!$V197="P5",All!$AE197="RSS"),Ruler!G$26,IF(AND(All!$V197="P6",All!$AE197="RSS"),Ruler!G$27,IF(AND(All!$V197="P7",All!$AE197="RSS"),Ruler!G$28,IF(AND(All!$V197="P8",All!$AE197="RSS"),Ruler!G$29,IF(AND(All!$V197="P9",All!$AE197="RSS"),Ruler!G$30,0)))))))))))))))))))))))))))</f>
        <v>1</v>
      </c>
      <c r="BO197" s="325">
        <f>IF(AND(All!$V197="P1",All!$AE197="RDP"),Ruler!H$6,IF(AND(All!$V197="P2",All!$AE197="RDP"),Ruler!H$7,IF(AND(All!$V197="P3",All!$AE197="RDP"),Ruler!H$8,IF(AND(All!$V197="P4",All!$AE197="RDP"),Ruler!H$9,IF(AND(All!$V197="P5",All!$AE197="RDP"),Ruler!H$10,IF(AND(All!$V197="P6",All!$AE197="RDP"),Ruler!H$11,IF(AND(All!$V197="P7",All!$AE197="RDP"),Ruler!H$12,IF(AND(All!$V197="P8",All!$AE197="RDP"),Ruler!H$13,IF(AND(All!$V197="P9",All!$AE197="RDP"),Ruler!H$14,IF(AND(All!$V197="P1",All!$AE197="RMS"),Ruler!H$6,IF(AND(All!$V197="P2",All!$AE197="RMS"),Ruler!H$15,IF(AND(All!$V197="P3",All!$AE197="RMS"),Ruler!H$16,IF(AND(All!$V197="P4",All!$AE197="RMS"),Ruler!H$17,IF(AND(All!$V197="P5",All!$AE197="RMS"),Ruler!H$18,IF(AND(All!$V197="P6",All!$AE197="RMS"),Ruler!H$19,IF(AND(All!$V197="P7",All!$AE197="RMS"),Ruler!H$20,IF(AND(All!$V197="P8",All!$AE197="RMS"),Ruler!H$21,IF(AND(All!$V197="P9",All!$AE197="RMS"),Ruler!H$22,IF(AND(All!$V197="P1",All!$AE197="RSS"),Ruler!H$6,IF(AND(All!$V197="P2",All!$AE197="RSS"),Ruler!H$23,IF(AND(All!$V197="P3",All!$AE197="RSS"),Ruler!H$24,IF(AND(All!$V197="P4",All!$AE197="RSS"),Ruler!H$25,IF(AND(All!$V197="P5",All!$AE197="RSS"),Ruler!H$26,IF(AND(All!$V197="P6",All!$AE197="RSS"),Ruler!H$27,IF(AND(All!$V197="P7",All!$AE197="RSS"),Ruler!H$28,IF(AND(All!$V197="P8",All!$AE197="RSS"),Ruler!H$29,IF(AND(All!$V197="P9",All!$AE197="RSS"),Ruler!H$30,0)))))))))))))))))))))))))))</f>
        <v>2</v>
      </c>
      <c r="BP197" s="325">
        <f>IF(AND(All!$V197="P1",All!$AE197="RDP"),Ruler!I$6,IF(AND(All!$V197="P2",All!$AE197="RDP"),Ruler!I$7,IF(AND(All!$V197="P3",All!$AE197="RDP"),Ruler!I$8,IF(AND(All!$V197="P4",All!$AE197="RDP"),Ruler!I$9,IF(AND(All!$V197="P5",All!$AE197="RDP"),Ruler!I$10,IF(AND(All!$V197="P6",All!$AE197="RDP"),Ruler!I$11,IF(AND(All!$V197="P7",All!$AE197="RDP"),Ruler!I$12,IF(AND(All!$V197="P8",All!$AE197="RDP"),Ruler!I$13,IF(AND(All!$V197="P9",All!$AE197="RDP"),Ruler!I$14,IF(AND(All!$V197="P1",All!$AE197="RMS"),Ruler!I$6,IF(AND(All!$V197="P2",All!$AE197="RMS"),Ruler!I$15,IF(AND(All!$V197="P3",All!$AE197="RMS"),Ruler!I$16,IF(AND(All!$V197="P4",All!$AE197="RMS"),Ruler!I$17,IF(AND(All!$V197="P5",All!$AE197="RMS"),Ruler!I$18,IF(AND(All!$V197="P6",All!$AE197="RMS"),Ruler!I$19,IF(AND(All!$V197="P7",All!$AE197="RMS"),Ruler!I$20,IF(AND(All!$V197="P8",All!$AE197="RMS"),Ruler!I$21,IF(AND(All!$V197="P9",All!$AE197="RMS"),Ruler!I$22,IF(AND(All!$V197="P1",All!$AE197="RSS"),Ruler!I$6,IF(AND(All!$V197="P2",All!$AE197="RSS"),Ruler!I$23,IF(AND(All!$V197="P3",All!$AE197="RSS"),Ruler!I$24,IF(AND(All!$V197="P4",All!$AE197="RSS"),Ruler!I$25,IF(AND(All!$V197="P5",All!$AE197="RSS"),Ruler!I$26,IF(AND(All!$V197="P6",All!$AE197="RSS"),Ruler!I$27,IF(AND(All!$V197="P7",All!$AE197="RSS"),Ruler!I$28,IF(AND(All!$V197="P8",All!$AE197="RSS"),Ruler!I$29,IF(AND(All!$V197="P9",All!$AE197="RSS"),Ruler!I$30,0)))))))))))))))))))))))))))</f>
        <v>2</v>
      </c>
      <c r="BQ197" s="325">
        <f>IF(AND(All!$V197="P1",All!$AE197="RDP"),Ruler!J$6,IF(AND(All!$V197="P2",All!$AE197="RDP"),Ruler!J$7,IF(AND(All!$V197="P3",All!$AE197="RDP"),Ruler!J$8,IF(AND(All!$V197="P4",All!$AE197="RDP"),Ruler!J$9,IF(AND(All!$V197="P5",All!$AE197="RDP"),Ruler!J$10,IF(AND(All!$V197="P6",All!$AE197="RDP"),Ruler!J$11,IF(AND(All!$V197="P7",All!$AE197="RDP"),Ruler!J$12,IF(AND(All!$V197="P8",All!$AE197="RDP"),Ruler!J$13,IF(AND(All!$V197="P9",All!$AE197="RDP"),Ruler!J$14,IF(AND(All!$V197="P1",All!$AE197="RMS"),Ruler!J$6,IF(AND(All!$V197="P2",All!$AE197="RMS"),Ruler!J$15,IF(AND(All!$V197="P3",All!$AE197="RMS"),Ruler!J$16,IF(AND(All!$V197="P4",All!$AE197="RMS"),Ruler!J$17,IF(AND(All!$V197="P5",All!$AE197="RMS"),Ruler!J$18,IF(AND(All!$V197="P6",All!$AE197="RMS"),Ruler!J$19,IF(AND(All!$V197="P7",All!$AE197="RMS"),Ruler!J$20,IF(AND(All!$V197="P8",All!$AE197="RMS"),Ruler!J$21,IF(AND(All!$V197="P9",All!$AE197="RMS"),Ruler!J$22,IF(AND(All!$V197="P1",All!$AE197="RSS"),Ruler!J$6,IF(AND(All!$V197="P2",All!$AE197="RSS"),Ruler!J$23,IF(AND(All!$V197="P3",All!$AE197="RSS"),Ruler!J$24,IF(AND(All!$V197="P4",All!$AE197="RSS"),Ruler!J$25,IF(AND(All!$V197="P5",All!$AE197="RSS"),Ruler!J$26,IF(AND(All!$V197="P6",All!$AE197="RSS"),Ruler!J$27,IF(AND(All!$V197="P7",All!$AE197="RSS"),Ruler!J$28,IF(AND(All!$V197="P8",All!$AE197="RSS"),Ruler!J$29,IF(AND(All!$V197="P9",All!$AE197="RSS"),Ruler!J$30,0)))))))))))))))))))))))))))</f>
        <v>2</v>
      </c>
      <c r="BR197" s="325">
        <f>IF(AND(All!$V197="P1",All!$AE197="RDP"),Ruler!K$6,IF(AND(All!$V197="P2",All!$AE197="RDP"),Ruler!K$7,IF(AND(All!$V197="P3",All!$AE197="RDP"),Ruler!K$8,IF(AND(All!$V197="P4",All!$AE197="RDP"),Ruler!K$9,IF(AND(All!$V197="P5",All!$AE197="RDP"),Ruler!K$10,IF(AND(All!$V197="P6",All!$AE197="RDP"),Ruler!K$11,IF(AND(All!$V197="P7",All!$AE197="RDP"),Ruler!K$12,IF(AND(All!$V197="P8",All!$AE197="RDP"),Ruler!K$13,IF(AND(All!$V197="P9",All!$AE197="RDP"),Ruler!K$14,IF(AND(All!$V197="P1",All!$AE197="RMS"),Ruler!K$6,IF(AND(All!$V197="P2",All!$AE197="RMS"),Ruler!K$15,IF(AND(All!$V197="P3",All!$AE197="RMS"),Ruler!K$16,IF(AND(All!$V197="P4",All!$AE197="RMS"),Ruler!K$17,IF(AND(All!$V197="P5",All!$AE197="RMS"),Ruler!K$18,IF(AND(All!$V197="P6",All!$AE197="RMS"),Ruler!K$19,IF(AND(All!$V197="P7",All!$AE197="RMS"),Ruler!K$20,IF(AND(All!$V197="P8",All!$AE197="RMS"),Ruler!K$21,IF(AND(All!$V197="P9",All!$AE197="RMS"),Ruler!K$22,IF(AND(All!$V197="P1",All!$AE197="RSS"),Ruler!K$6,IF(AND(All!$V197="P2",All!$AE197="RSS"),Ruler!K$23,IF(AND(All!$V197="P3",All!$AE197="RSS"),Ruler!K$24,IF(AND(All!$V197="P4",All!$AE197="RSS"),Ruler!K$25,IF(AND(All!$V197="P5",All!$AE197="RSS"),Ruler!K$26,IF(AND(All!$V197="P6",All!$AE197="RSS"),Ruler!K$27,IF(AND(All!$V197="P7",All!$AE197="RSS"),Ruler!K$28,IF(AND(All!$V197="P8",All!$AE197="RSS"),Ruler!K$29,IF(AND(All!$V197="P9",All!$AE197="RSS"),Ruler!K$30,0)))))))))))))))))))))))))))</f>
        <v>3</v>
      </c>
      <c r="BS197" s="325">
        <f>IF(AND(All!$V197="P1",All!$AE197="RDP"),Ruler!L$6,IF(AND(All!$V197="P2",All!$AE197="RDP"),Ruler!L$7,IF(AND(All!$V197="P3",All!$AE197="RDP"),Ruler!L$8,IF(AND(All!$V197="P4",All!$AE197="RDP"),Ruler!L$9,IF(AND(All!$V197="P5",All!$AE197="RDP"),Ruler!L$10,IF(AND(All!$V197="P6",All!$AE197="RDP"),Ruler!L$11,IF(AND(All!$V197="P7",All!$AE197="RDP"),Ruler!L$12,IF(AND(All!$V197="P8",All!$AE197="RDP"),Ruler!L$13,IF(AND(All!$V197="P9",All!$AE197="RDP"),Ruler!L$14,IF(AND(All!$V197="P1",All!$AE197="RMS"),Ruler!L$6,IF(AND(All!$V197="P2",All!$AE197="RMS"),Ruler!L$15,IF(AND(All!$V197="P3",All!$AE197="RMS"),Ruler!L$16,IF(AND(All!$V197="P4",All!$AE197="RMS"),Ruler!L$17,IF(AND(All!$V197="P5",All!$AE197="RMS"),Ruler!L$18,IF(AND(All!$V197="P6",All!$AE197="RMS"),Ruler!L$19,IF(AND(All!$V197="P7",All!$AE197="RMS"),Ruler!L$20,IF(AND(All!$V197="P8",All!$AE197="RMS"),Ruler!L$21,IF(AND(All!$V197="P9",All!$AE197="RMS"),Ruler!L$22,IF(AND(All!$V197="P1",All!$AE197="RSS"),Ruler!L$6,IF(AND(All!$V197="P2",All!$AE197="RSS"),Ruler!L$23,IF(AND(All!$V197="P3",All!$AE197="RSS"),Ruler!L$24,IF(AND(All!$V197="P4",All!$AE197="RSS"),Ruler!L$25,IF(AND(All!$V197="P5",All!$AE197="RSS"),Ruler!L$26,IF(AND(All!$V197="P6",All!$AE197="RSS"),Ruler!L$27,IF(AND(All!$V197="P7",All!$AE197="RSS"),Ruler!L$28,IF(AND(All!$V197="P8",All!$AE197="RSS"),Ruler!L$29,IF(AND(All!$V197="P9",All!$AE197="RSS"),Ruler!L$30,0)))))))))))))))))))))))))))</f>
        <v>2</v>
      </c>
      <c r="BT197" s="325">
        <f>IF(AND(All!$V197="P1",All!$AE197="RDP"),Ruler!M$6,IF(AND(All!$V197="P2",All!$AE197="RDP"),Ruler!M$7,IF(AND(All!$V197="P3",All!$AE197="RDP"),Ruler!M$8,IF(AND(All!$V197="P4",All!$AE197="RDP"),Ruler!M$9,IF(AND(All!$V197="P5",All!$AE197="RDP"),Ruler!M$10,IF(AND(All!$V197="P6",All!$AE197="RDP"),Ruler!M$11,IF(AND(All!$V197="P7",All!$AE197="RDP"),Ruler!M$12,IF(AND(All!$V197="P8",All!$AE197="RDP"),Ruler!M$13,IF(AND(All!$V197="P9",All!$AE197="RDP"),Ruler!M$14,IF(AND(All!$V197="P1",All!$AE197="RMS"),Ruler!M$6,IF(AND(All!$V197="P2",All!$AE197="RMS"),Ruler!M$15,IF(AND(All!$V197="P3",All!$AE197="RMS"),Ruler!M$16,IF(AND(All!$V197="P4",All!$AE197="RMS"),Ruler!M$17,IF(AND(All!$V197="P5",All!$AE197="RMS"),Ruler!M$18,IF(AND(All!$V197="P6",All!$AE197="RMS"),Ruler!M$19,IF(AND(All!$V197="P7",All!$AE197="RMS"),Ruler!M$20,IF(AND(All!$V197="P8",All!$AE197="RMS"),Ruler!M$21,IF(AND(All!$V197="P9",All!$AE197="RMS"),Ruler!M$22,IF(AND(All!$V197="P1",All!$AE197="RSS"),Ruler!M$6,IF(AND(All!$V197="P2",All!$AE197="RSS"),Ruler!M$23,IF(AND(All!$V197="P3",All!$AE197="RSS"),Ruler!M$24,IF(AND(All!$V197="P4",All!$AE197="RSS"),Ruler!M$25,IF(AND(All!$V197="P5",All!$AE197="RSS"),Ruler!M$26,IF(AND(All!$V197="P6",All!$AE197="RSS"),Ruler!M$27,IF(AND(All!$V197="P7",All!$AE197="RSS"),Ruler!M$28,IF(AND(All!$V197="P8",All!$AE197="RSS"),Ruler!M$29,IF(AND(All!$V197="P9",All!$AE197="RSS"),Ruler!M$30,0)))))))))))))))))))))))))))</f>
        <v>2</v>
      </c>
      <c r="BU197" s="325">
        <f>IF(AND(All!$V197="P1",All!$AE197="RDP"),Ruler!N$6,IF(AND(All!$V197="P2",All!$AE197="RDP"),Ruler!N$7,IF(AND(All!$V197="P3",All!$AE197="RDP"),Ruler!N$8,IF(AND(All!$V197="P4",All!$AE197="RDP"),Ruler!N$9,IF(AND(All!$V197="P5",All!$AE197="RDP"),Ruler!N$10,IF(AND(All!$V197="P6",All!$AE197="RDP"),Ruler!N$11,IF(AND(All!$V197="P7",All!$AE197="RDP"),Ruler!N$12,IF(AND(All!$V197="P8",All!$AE197="RDP"),Ruler!N$13,IF(AND(All!$V197="P9",All!$AE197="RDP"),Ruler!N$14,IF(AND(All!$V197="P1",All!$AE197="RMS"),Ruler!N$6,IF(AND(All!$V197="P2",All!$AE197="RMS"),Ruler!N$15,IF(AND(All!$V197="P3",All!$AE197="RMS"),Ruler!N$16,IF(AND(All!$V197="P4",All!$AE197="RMS"),Ruler!N$17,IF(AND(All!$V197="P5",All!$AE197="RMS"),Ruler!N$18,IF(AND(All!$V197="P6",All!$AE197="RMS"),Ruler!N$19,IF(AND(All!$V197="P7",All!$AE197="RMS"),Ruler!N$20,IF(AND(All!$V197="P8",All!$AE197="RMS"),Ruler!N$21,IF(AND(All!$V197="P9",All!$AE197="RMS"),Ruler!N$22,IF(AND(All!$V197="P1",All!$AE197="RSS"),Ruler!N$6,IF(AND(All!$V197="P2",All!$AE197="RSS"),Ruler!N$23,IF(AND(All!$V197="P3",All!$AE197="RSS"),Ruler!N$24,IF(AND(All!$V197="P4",All!$AE197="RSS"),Ruler!N$25,IF(AND(All!$V197="P5",All!$AE197="RSS"),Ruler!N$26,IF(AND(All!$V197="P6",All!$AE197="RSS"),Ruler!N$27,IF(AND(All!$V197="P7",All!$AE197="RSS"),Ruler!N$28,IF(AND(All!$V197="P8",All!$AE197="RSS"),Ruler!N$29,IF(AND(All!$V197="P9",All!$AE197="RSS"),Ruler!N$30,0)))))))))))))))))))))))))))</f>
        <v>2</v>
      </c>
      <c r="BV197" s="325">
        <f>IF(AND(All!$V197="P1",All!$AE197="RDP"),Ruler!O$6,IF(AND(All!$V197="P2",All!$AE197="RDP"),Ruler!O$7,IF(AND(All!$V197="P3",All!$AE197="RDP"),Ruler!O$8,IF(AND(All!$V197="P4",All!$AE197="RDP"),Ruler!O$9,IF(AND(All!$V197="P5",All!$AE197="RDP"),Ruler!O$10,IF(AND(All!$V197="P6",All!$AE197="RDP"),Ruler!O$11,IF(AND(All!$V197="P7",All!$AE197="RDP"),Ruler!O$12,IF(AND(All!$V197="P8",All!$AE197="RDP"),Ruler!O$13,IF(AND(All!$V197="P9",All!$AE197="RDP"),Ruler!O$14,IF(AND(All!$V197="P1",All!$AE197="RMS"),Ruler!O$6,IF(AND(All!$V197="P2",All!$AE197="RMS"),Ruler!O$15,IF(AND(All!$V197="P3",All!$AE197="RMS"),Ruler!O$16,IF(AND(All!$V197="P4",All!$AE197="RMS"),Ruler!O$17,IF(AND(All!$V197="P5",All!$AE197="RMS"),Ruler!O$18,IF(AND(All!$V197="P6",All!$AE197="RMS"),Ruler!O$19,IF(AND(All!$V197="P7",All!$AE197="RMS"),Ruler!O$20,IF(AND(All!$V197="P8",All!$AE197="RMS"),Ruler!O$21,IF(AND(All!$V197="P9",All!$AE197="RMS"),Ruler!O$22,IF(AND(All!$V197="P1",All!$AE197="RSS"),Ruler!O$6,IF(AND(All!$V197="P2",All!$AE197="RSS"),Ruler!O$23,IF(AND(All!$V197="P3",All!$AE197="RSS"),Ruler!O$24,IF(AND(All!$V197="P4",All!$AE197="RSS"),Ruler!O$25,IF(AND(All!$V197="P5",All!$AE197="RSS"),Ruler!O$26,IF(AND(All!$V197="P6",All!$AE197="RSS"),Ruler!O$27,IF(AND(All!$V197="P7",All!$AE197="RSS"),Ruler!O$28,IF(AND(All!$V197="P8",All!$AE197="RSS"),Ruler!O$29,IF(AND(All!$V197="P9",All!$AE197="RSS"),Ruler!O$30,0)))))))))))))))))))))))))))</f>
        <v>2</v>
      </c>
      <c r="BW197" s="325">
        <f>IF(AND(All!$V197="P1",All!$AE197="RDP"),Ruler!P$6,IF(AND(All!$V197="P2",All!$AE197="RDP"),Ruler!P$7,IF(AND(All!$V197="P3",All!$AE197="RDP"),Ruler!P$8,IF(AND(All!$V197="P4",All!$AE197="RDP"),Ruler!P$9,IF(AND(All!$V197="P5",All!$AE197="RDP"),Ruler!P$10,IF(AND(All!$V197="P6",All!$AE197="RDP"),Ruler!P$11,IF(AND(All!$V197="P7",All!$AE197="RDP"),Ruler!P$12,IF(AND(All!$V197="P8",All!$AE197="RDP"),Ruler!P$13,IF(AND(All!$V197="P9",All!$AE197="RDP"),Ruler!P$14,IF(AND(All!$V197="P1",All!$AE197="RMS"),Ruler!P$6,IF(AND(All!$V197="P2",All!$AE197="RMS"),Ruler!P$15,IF(AND(All!$V197="P3",All!$AE197="RMS"),Ruler!P$16,IF(AND(All!$V197="P4",All!$AE197="RMS"),Ruler!P$17,IF(AND(All!$V197="P5",All!$AE197="RMS"),Ruler!P$18,IF(AND(All!$V197="P6",All!$AE197="RMS"),Ruler!P$19,IF(AND(All!$V197="P7",All!$AE197="RMS"),Ruler!P$20,IF(AND(All!$V197="P8",All!$AE197="RMS"),Ruler!P$21,IF(AND(All!$V197="P9",All!$AE197="RMS"),Ruler!P$22,IF(AND(All!$V197="P1",All!$AE197="RSS"),Ruler!P$6,IF(AND(All!$V197="P2",All!$AE197="RSS"),Ruler!P$23,IF(AND(All!$V197="P3",All!$AE197="RSS"),Ruler!P$24,IF(AND(All!$V197="P4",All!$AE197="RSS"),Ruler!P$25,IF(AND(All!$V197="P5",All!$AE197="RSS"),Ruler!P$26,IF(AND(All!$V197="P6",All!$AE197="RSS"),Ruler!P$27,IF(AND(All!$V197="P7",All!$AE197="RSS"),Ruler!P$28,IF(AND(All!$V197="P8",All!$AE197="RSS"),Ruler!P$29,IF(AND(All!$V197="P9",All!$AE197="RSS"),Ruler!P$30,0)))))))))))))))))))))))))))</f>
        <v>2</v>
      </c>
      <c r="BX197" s="325">
        <f>IF(AND(All!$V197="P1",All!$AE197="RDP"),Ruler!Q$6,IF(AND(All!$V197="P2",All!$AE197="RDP"),Ruler!Q$7,IF(AND(All!$V197="P3",All!$AE197="RDP"),Ruler!Q$8,IF(AND(All!$V197="P4",All!$AE197="RDP"),Ruler!Q$9,IF(AND(All!$V197="P5",All!$AE197="RDP"),Ruler!Q$10,IF(AND(All!$V197="P6",All!$AE197="RDP"),Ruler!Q$11,IF(AND(All!$V197="P7",All!$AE197="RDP"),Ruler!Q$12,IF(AND(All!$V197="P8",All!$AE197="RDP"),Ruler!Q$13,IF(AND(All!$V197="P9",All!$AE197="RDP"),Ruler!Q$14,IF(AND(All!$V197="P1",All!$AE197="RMS"),Ruler!Q$6,IF(AND(All!$V197="P2",All!$AE197="RMS"),Ruler!Q$15,IF(AND(All!$V197="P3",All!$AE197="RMS"),Ruler!Q$16,IF(AND(All!$V197="P4",All!$AE197="RMS"),Ruler!Q$17,IF(AND(All!$V197="P5",All!$AE197="RMS"),Ruler!Q$18,IF(AND(All!$V197="P6",All!$AE197="RMS"),Ruler!Q$19,IF(AND(All!$V197="P7",All!$AE197="RMS"),Ruler!Q$20,IF(AND(All!$V197="P8",All!$AE197="RMS"),Ruler!Q$21,IF(AND(All!$V197="P9",All!$AE197="RMS"),Ruler!Q$22,IF(AND(All!$V197="P1",All!$AE197="RSS"),Ruler!Q$6,IF(AND(All!$V197="P2",All!$AE197="RSS"),Ruler!Q$23,IF(AND(All!$V197="P3",All!$AE197="RSS"),Ruler!Q$24,IF(AND(All!$V197="P4",All!$AE197="RSS"),Ruler!Q$25,IF(AND(All!$V197="P5",All!$AE197="RSS"),Ruler!Q$26,IF(AND(All!$V197="P6",All!$AE197="RSS"),Ruler!Q$27,IF(AND(All!$V197="P7",All!$AE197="RSS"),Ruler!Q$28,IF(AND(All!$V197="P8",All!$AE197="RSS"),Ruler!Q$29,IF(AND(All!$V197="P9",All!$AE197="RSS"),Ruler!Q$30,0)))))))))))))))))))))))))))</f>
        <v>2</v>
      </c>
      <c r="BY197" s="325">
        <f>IF(AND(All!$V197="P1",All!$AE197="RDP"),Ruler!R$6,IF(AND(All!$V197="P2",All!$AE197="RDP"),Ruler!R$7,IF(AND(All!$V197="P3",All!$AE197="RDP"),Ruler!R$8,IF(AND(All!$V197="P4",All!$AE197="RDP"),Ruler!R$9,IF(AND(All!$V197="P5",All!$AE197="RDP"),Ruler!R$10,IF(AND(All!$V197="P6",All!$AE197="RDP"),Ruler!R$11,IF(AND(All!$V197="P7",All!$AE197="RDP"),Ruler!R$12,IF(AND(All!$V197="P8",All!$AE197="RDP"),Ruler!R$13,IF(AND(All!$V197="P9",All!$AE197="RDP"),Ruler!R$14,IF(AND(All!$V197="P1",All!$AE197="RMS"),Ruler!R$6,IF(AND(All!$V197="P2",All!$AE197="RMS"),Ruler!R$15,IF(AND(All!$V197="P3",All!$AE197="RMS"),Ruler!R$16,IF(AND(All!$V197="P4",All!$AE197="RMS"),Ruler!R$17,IF(AND(All!$V197="P5",All!$AE197="RMS"),Ruler!R$18,IF(AND(All!$V197="P6",All!$AE197="RMS"),Ruler!R$19,IF(AND(All!$V197="P7",All!$AE197="RMS"),Ruler!R$20,IF(AND(All!$V197="P8",All!$AE197="RMS"),Ruler!R$21,IF(AND(All!$V197="P9",All!$AE197="RMS"),Ruler!R$22,IF(AND(All!$V197="P1",All!$AE197="RSS"),Ruler!R$6,IF(AND(All!$V197="P2",All!$AE197="RSS"),Ruler!R$23,IF(AND(All!$V197="P3",All!$AE197="RSS"),Ruler!R$24,IF(AND(All!$V197="P4",All!$AE197="RSS"),Ruler!R$25,IF(AND(All!$V197="P5",All!$AE197="RSS"),Ruler!R$26,IF(AND(All!$V197="P6",All!$AE197="RSS"),Ruler!R$27,IF(AND(All!$V197="P7",All!$AE197="RSS"),Ruler!R$28,IF(AND(All!$V197="P8",All!$AE197="RSS"),Ruler!R$29,IF(AND(All!$V197="P9",All!$AE197="RSS"),Ruler!R$30,0)))))))))))))))))))))))))))</f>
        <v>2</v>
      </c>
      <c r="BZ197" s="325">
        <f>IF(AND(All!$V197="P1",All!$AE197="RDP"),Ruler!S$6,IF(AND(All!$V197="P2",All!$AE197="RDP"),Ruler!S$7,IF(AND(All!$V197="P3",All!$AE197="RDP"),Ruler!S$8,IF(AND(All!$V197="P4",All!$AE197="RDP"),Ruler!S$9,IF(AND(All!$V197="P5",All!$AE197="RDP"),Ruler!S$10,IF(AND(All!$V197="P6",All!$AE197="RDP"),Ruler!S$11,IF(AND(All!$V197="P7",All!$AE197="RDP"),Ruler!S$12,IF(AND(All!$V197="P8",All!$AE197="RDP"),Ruler!S$13,IF(AND(All!$V197="P9",All!$AE197="RDP"),Ruler!S$14,IF(AND(All!$V197="P1",All!$AE197="RMS"),Ruler!S$6,IF(AND(All!$V197="P2",All!$AE197="RMS"),Ruler!S$15,IF(AND(All!$V197="P3",All!$AE197="RMS"),Ruler!S$16,IF(AND(All!$V197="P4",All!$AE197="RMS"),Ruler!S$17,IF(AND(All!$V197="P5",All!$AE197="RMS"),Ruler!S$18,IF(AND(All!$V197="P6",All!$AE197="RMS"),Ruler!S$19,IF(AND(All!$V197="P7",All!$AE197="RMS"),Ruler!S$20,IF(AND(All!$V197="P8",All!$AE197="RMS"),Ruler!S$21,IF(AND(All!$V197="P9",All!$AE197="RMS"),Ruler!S$22,IF(AND(All!$V197="P1",All!$AE197="RSS"),Ruler!S$6,IF(AND(All!$V197="P2",All!$AE197="RSS"),Ruler!S$23,IF(AND(All!$V197="P3",All!$AE197="RSS"),Ruler!S$24,IF(AND(All!$V197="P4",All!$AE197="RSS"),Ruler!S$25,IF(AND(All!$V197="P5",All!$AE197="RSS"),Ruler!S$26,IF(AND(All!$V197="P6",All!$AE197="RSS"),Ruler!S$27,IF(AND(All!$V197="P7",All!$AE197="RSS"),Ruler!S$28,IF(AND(All!$V197="P8",All!$AE197="RSS"),Ruler!S$29,IF(AND(All!$V197="P9",All!$AE197="RSS"),Ruler!S$30,0)))))))))))))))))))))))))))</f>
        <v>1</v>
      </c>
      <c r="CA197" s="325">
        <f>IF(AND(All!$V197="P1",All!$AE197="RDP"),Ruler!T$6,IF(AND(All!$V197="P2",All!$AE197="RDP"),Ruler!T$7,IF(AND(All!$V197="P3",All!$AE197="RDP"),Ruler!T$8,IF(AND(All!$V197="P4",All!$AE197="RDP"),Ruler!T$9,IF(AND(All!$V197="P5",All!$AE197="RDP"),Ruler!T$10,IF(AND(All!$V197="P6",All!$AE197="RDP"),Ruler!T$11,IF(AND(All!$V197="P7",All!$AE197="RDP"),Ruler!T$12,IF(AND(All!$V197="P8",All!$AE197="RDP"),Ruler!T$13,IF(AND(All!$V197="P9",All!$AE197="RDP"),Ruler!T$14,IF(AND(All!$V197="P1",All!$AE197="RMS"),Ruler!T$6,IF(AND(All!$V197="P2",All!$AE197="RMS"),Ruler!T$15,IF(AND(All!$V197="P3",All!$AE197="RMS"),Ruler!T$16,IF(AND(All!$V197="P4",All!$AE197="RMS"),Ruler!T$17,IF(AND(All!$V197="P5",All!$AE197="RMS"),Ruler!T$18,IF(AND(All!$V197="P6",All!$AE197="RMS"),Ruler!T$19,IF(AND(All!$V197="P7",All!$AE197="RMS"),Ruler!T$20,IF(AND(All!$V197="P8",All!$AE197="RMS"),Ruler!T$21,IF(AND(All!$V197="P9",All!$AE197="RMS"),Ruler!T$22,IF(AND(All!$V197="P1",All!$AE197="RSS"),Ruler!T$6,IF(AND(All!$V197="P2",All!$AE197="RSS"),Ruler!T$23,IF(AND(All!$V197="P3",All!$AE197="RSS"),Ruler!T$24,IF(AND(All!$V197="P4",All!$AE197="RSS"),Ruler!T$25,IF(AND(All!$V197="P5",All!$AE197="RSS"),Ruler!T$26,IF(AND(All!$V197="P6",All!$AE197="RSS"),Ruler!T$27,IF(AND(All!$V197="P7",All!$AE197="RSS"),Ruler!T$28,IF(AND(All!$V197="P8",All!$AE197="RSS"),Ruler!T$29,IF(AND(All!$V197="P9",All!$AE197="RSS"),Ruler!T$30,0)))))))))))))))))))))))))))</f>
        <v>1</v>
      </c>
      <c r="CB197" s="325">
        <f>IF(AND(All!$V197="P1",All!$AE197="RDP"),Ruler!U$6,IF(AND(All!$V197="P2",All!$AE197="RDP"),Ruler!U$7,IF(AND(All!$V197="P3",All!$AE197="RDP"),Ruler!U$8,IF(AND(All!$V197="P4",All!$AE197="RDP"),Ruler!U$9,IF(AND(All!$V197="P5",All!$AE197="RDP"),Ruler!U$10,IF(AND(All!$V197="P6",All!$AE197="RDP"),Ruler!U$11,IF(AND(All!$V197="P7",All!$AE197="RDP"),Ruler!U$12,IF(AND(All!$V197="P8",All!$AE197="RDP"),Ruler!U$13,IF(AND(All!$V197="P9",All!$AE197="RDP"),Ruler!U$14,IF(AND(All!$V197="P1",All!$AE197="RMS"),Ruler!U$6,IF(AND(All!$V197="P2",All!$AE197="RMS"),Ruler!U$15,IF(AND(All!$V197="P3",All!$AE197="RMS"),Ruler!U$16,IF(AND(All!$V197="P4",All!$AE197="RMS"),Ruler!U$17,IF(AND(All!$V197="P5",All!$AE197="RMS"),Ruler!U$18,IF(AND(All!$V197="P6",All!$AE197="RMS"),Ruler!U$19,IF(AND(All!$V197="P7",All!$AE197="RMS"),Ruler!U$20,IF(AND(All!$V197="P8",All!$AE197="RMS"),Ruler!U$21,IF(AND(All!$V197="P9",All!$AE197="RMS"),Ruler!U$22,IF(AND(All!$V197="P1",All!$AE197="RSS"),Ruler!U$6,IF(AND(All!$V197="P2",All!$AE197="RSS"),Ruler!U$23,IF(AND(All!$V197="P3",All!$AE197="RSS"),Ruler!U$24,IF(AND(All!$V197="P4",All!$AE197="RSS"),Ruler!U$25,IF(AND(All!$V197="P5",All!$AE197="RSS"),Ruler!U$26,IF(AND(All!$V197="P6",All!$AE197="RSS"),Ruler!U$27,IF(AND(All!$V197="P7",All!$AE197="RSS"),Ruler!U$28,IF(AND(All!$V197="P8",All!$AE197="RSS"),Ruler!U$29,IF(AND(All!$V197="P9",All!$AE197="RSS"),Ruler!U$30,0)))))))))))))))))))))))))))</f>
        <v>1</v>
      </c>
      <c r="CC197" s="325">
        <f>IF(AND(All!$V197="P1",All!$AE197="RDP"),Ruler!V$6,IF(AND(All!$V197="P2",All!$AE197="RDP"),Ruler!V$7,IF(AND(All!$V197="P3",All!$AE197="RDP"),Ruler!V$8,IF(AND(All!$V197="P4",All!$AE197="RDP"),Ruler!V$9,IF(AND(All!$V197="P5",All!$AE197="RDP"),Ruler!V$10,IF(AND(All!$V197="P6",All!$AE197="RDP"),Ruler!V$11,IF(AND(All!$V197="P7",All!$AE197="RDP"),Ruler!V$12,IF(AND(All!$V197="P8",All!$AE197="RDP"),Ruler!V$13,IF(AND(All!$V197="P9",All!$AE197="RDP"),Ruler!V$14,IF(AND(All!$V197="P1",All!$AE197="RMS"),Ruler!V$6,IF(AND(All!$V197="P2",All!$AE197="RMS"),Ruler!V$15,IF(AND(All!$V197="P3",All!$AE197="RMS"),Ruler!V$16,IF(AND(All!$V197="P4",All!$AE197="RMS"),Ruler!V$17,IF(AND(All!$V197="P5",All!$AE197="RMS"),Ruler!V$18,IF(AND(All!$V197="P6",All!$AE197="RMS"),Ruler!V$19,IF(AND(All!$V197="P7",All!$AE197="RMS"),Ruler!V$20,IF(AND(All!$V197="P8",All!$AE197="RMS"),Ruler!V$21,IF(AND(All!$V197="P9",All!$AE197="RMS"),Ruler!V$22,IF(AND(All!$V197="P1",All!$AE197="RSS"),Ruler!V$6,IF(AND(All!$V197="P2",All!$AE197="RSS"),Ruler!V$23,IF(AND(All!$V197="P3",All!$AE197="RSS"),Ruler!V$24,IF(AND(All!$V197="P4",All!$AE197="RSS"),Ruler!V$25,IF(AND(All!$V197="P5",All!$AE197="RSS"),Ruler!V$26,IF(AND(All!$V197="P6",All!$AE197="RSS"),Ruler!V$27,IF(AND(All!$V197="P7",All!$AE197="RSS"),Ruler!V$28,IF(AND(All!$V197="P8",All!$AE197="RSS"),Ruler!V$29,IF(AND(All!$V197="P9",All!$AE197="RSS"),Ruler!V$30,0)))))))))))))))))))))))))))</f>
        <v>1</v>
      </c>
      <c r="CD197" s="325">
        <f>IF(AND(All!$V197="P1",All!$AE197="RDP"),Ruler!W$6,IF(AND(All!$V197="P2",All!$AE197="RDP"),Ruler!W$7,IF(AND(All!$V197="P3",All!$AE197="RDP"),Ruler!W$8,IF(AND(All!$V197="P4",All!$AE197="RDP"),Ruler!W$9,IF(AND(All!$V197="P5",All!$AE197="RDP"),Ruler!W$10,IF(AND(All!$V197="P6",All!$AE197="RDP"),Ruler!W$11,IF(AND(All!$V197="P7",All!$AE197="RDP"),Ruler!W$12,IF(AND(All!$V197="P8",All!$AE197="RDP"),Ruler!W$13,IF(AND(All!$V197="P9",All!$AE197="RDP"),Ruler!W$14,IF(AND(All!$V197="P1",All!$AE197="RMS"),Ruler!W$6,IF(AND(All!$V197="P2",All!$AE197="RMS"),Ruler!W$15,IF(AND(All!$V197="P3",All!$AE197="RMS"),Ruler!W$16,IF(AND(All!$V197="P4",All!$AE197="RMS"),Ruler!W$17,IF(AND(All!$V197="P5",All!$AE197="RMS"),Ruler!W$18,IF(AND(All!$V197="P6",All!$AE197="RMS"),Ruler!W$19,IF(AND(All!$V197="P7",All!$AE197="RMS"),Ruler!W$20,IF(AND(All!$V197="P8",All!$AE197="RMS"),Ruler!W$21,IF(AND(All!$V197="P9",All!$AE197="RMS"),Ruler!W$22,IF(AND(All!$V197="P1",All!$AE197="RSS"),Ruler!W$6,IF(AND(All!$V197="P2",All!$AE197="RSS"),Ruler!W$23,IF(AND(All!$V197="P3",All!$AE197="RSS"),Ruler!W$24,IF(AND(All!$V197="P4",All!$AE197="RSS"),Ruler!W$25,IF(AND(All!$V197="P5",All!$AE197="RSS"),Ruler!W$26,IF(AND(All!$V197="P6",All!$AE197="RSS"),Ruler!W$27,IF(AND(All!$V197="P7",All!$AE197="RSS"),Ruler!W$28,IF(AND(All!$V197="P8",All!$AE197="RSS"),Ruler!W$29,IF(AND(All!$V197="P9",All!$AE197="RSS"),Ruler!W$30,0)))))))))))))))))))))))))))</f>
        <v>1</v>
      </c>
      <c r="CE197" s="325">
        <f>IF(AND(All!$V197="P1",All!$AE197="RDP"),Ruler!X$6,IF(AND(All!$V197="P2",All!$AE197="RDP"),Ruler!X$7,IF(AND(All!$V197="P3",All!$AE197="RDP"),Ruler!X$8,IF(AND(All!$V197="P4",All!$AE197="RDP"),Ruler!X$9,IF(AND(All!$V197="P5",All!$AE197="RDP"),Ruler!X$10,IF(AND(All!$V197="P6",All!$AE197="RDP"),Ruler!X$11,IF(AND(All!$V197="P7",All!$AE197="RDP"),Ruler!X$12,IF(AND(All!$V197="P8",All!$AE197="RDP"),Ruler!X$13,IF(AND(All!$V197="P9",All!$AE197="RDP"),Ruler!X$14,IF(AND(All!$V197="P1",All!$AE197="RMS"),Ruler!X$6,IF(AND(All!$V197="P2",All!$AE197="RMS"),Ruler!X$15,IF(AND(All!$V197="P3",All!$AE197="RMS"),Ruler!X$16,IF(AND(All!$V197="P4",All!$AE197="RMS"),Ruler!X$17,IF(AND(All!$V197="P5",All!$AE197="RMS"),Ruler!X$18,IF(AND(All!$V197="P6",All!$AE197="RMS"),Ruler!X$19,IF(AND(All!$V197="P7",All!$AE197="RMS"),Ruler!X$20,IF(AND(All!$V197="P8",All!$AE197="RMS"),Ruler!X$21,IF(AND(All!$V197="P9",All!$AE197="RMS"),Ruler!X$22,IF(AND(All!$V197="P1",All!$AE197="RSS"),Ruler!X$6,IF(AND(All!$V197="P2",All!$AE197="RSS"),Ruler!X$23,IF(AND(All!$V197="P3",All!$AE197="RSS"),Ruler!X$24,IF(AND(All!$V197="P4",All!$AE197="RSS"),Ruler!X$25,IF(AND(All!$V197="P5",All!$AE197="RSS"),Ruler!X$26,IF(AND(All!$V197="P6",All!$AE197="RSS"),Ruler!X$27,IF(AND(All!$V197="P7",All!$AE197="RSS"),Ruler!X$28,IF(AND(All!$V197="P8",All!$AE197="RSS"),Ruler!X$29,IF(AND(All!$V197="P9",All!$AE197="RSS"),Ruler!X$30,0)))))))))))))))))))))))))))</f>
        <v>1</v>
      </c>
      <c r="CF197" s="325">
        <f>IF(AND(All!$V197="P1",All!$AE197="RDP"),Ruler!Y$6,IF(AND(All!$V197="P2",All!$AE197="RDP"),Ruler!Y$7,IF(AND(All!$V197="P3",All!$AE197="RDP"),Ruler!Y$8,IF(AND(All!$V197="P4",All!$AE197="RDP"),Ruler!Y$9,IF(AND(All!$V197="P5",All!$AE197="RDP"),Ruler!Y$10,IF(AND(All!$V197="P6",All!$AE197="RDP"),Ruler!Y$11,IF(AND(All!$V197="P7",All!$AE197="RDP"),Ruler!Y$12,IF(AND(All!$V197="P8",All!$AE197="RDP"),Ruler!Y$13,IF(AND(All!$V197="P9",All!$AE197="RDP"),Ruler!Y$14,IF(AND(All!$V197="P1",All!$AE197="RMS"),Ruler!Y$6,IF(AND(All!$V197="P2",All!$AE197="RMS"),Ruler!Y$15,IF(AND(All!$V197="P3",All!$AE197="RMS"),Ruler!Y$16,IF(AND(All!$V197="P4",All!$AE197="RMS"),Ruler!Y$17,IF(AND(All!$V197="P5",All!$AE197="RMS"),Ruler!Y$18,IF(AND(All!$V197="P6",All!$AE197="RMS"),Ruler!Y$19,IF(AND(All!$V197="P7",All!$AE197="RMS"),Ruler!Y$20,IF(AND(All!$V197="P8",All!$AE197="RMS"),Ruler!Y$21,IF(AND(All!$V197="P9",All!$AE197="RMS"),Ruler!Y$22,IF(AND(All!$V197="P1",All!$AE197="RSS"),Ruler!Y$6,IF(AND(All!$V197="P2",All!$AE197="RSS"),Ruler!Y$23,IF(AND(All!$V197="P3",All!$AE197="RSS"),Ruler!Y$24,IF(AND(All!$V197="P4",All!$AE197="RSS"),Ruler!Y$25,IF(AND(All!$V197="P5",All!$AE197="RSS"),Ruler!Y$26,IF(AND(All!$V197="P6",All!$AE197="RSS"),Ruler!Y$27,IF(AND(All!$V197="P7",All!$AE197="RSS"),Ruler!Y$28,IF(AND(All!$V197="P8",All!$AE197="RSS"),Ruler!Y$29,IF(AND(All!$V197="P9",All!$AE197="RSS"),Ruler!Y$30,0)))))))))))))))))))))))))))</f>
        <v>1</v>
      </c>
      <c r="CG197" s="325">
        <f>IF(AND(All!$V197="P1",All!$AE197="RDP"),Ruler!Z$6,IF(AND(All!$V197="P2",All!$AE197="RDP"),Ruler!Z$7,IF(AND(All!$V197="P3",All!$AE197="RDP"),Ruler!Z$8,IF(AND(All!$V197="P4",All!$AE197="RDP"),Ruler!Z$9,IF(AND(All!$V197="P5",All!$AE197="RDP"),Ruler!Z$10,IF(AND(All!$V197="P6",All!$AE197="RDP"),Ruler!Z$11,IF(AND(All!$V197="P7",All!$AE197="RDP"),Ruler!Z$12,IF(AND(All!$V197="P8",All!$AE197="RDP"),Ruler!Z$13,IF(AND(All!$V197="P9",All!$AE197="RDP"),Ruler!Z$14,IF(AND(All!$V197="P1",All!$AE197="RMS"),Ruler!Z$6,IF(AND(All!$V197="P2",All!$AE197="RMS"),Ruler!Z$15,IF(AND(All!$V197="P3",All!$AE197="RMS"),Ruler!Z$16,IF(AND(All!$V197="P4",All!$AE197="RMS"),Ruler!Z$17,IF(AND(All!$V197="P5",All!$AE197="RMS"),Ruler!Z$18,IF(AND(All!$V197="P6",All!$AE197="RMS"),Ruler!Z$19,IF(AND(All!$V197="P7",All!$AE197="RMS"),Ruler!Z$20,IF(AND(All!$V197="P8",All!$AE197="RMS"),Ruler!Z$21,IF(AND(All!$V197="P9",All!$AE197="RMS"),Ruler!Z$22,IF(AND(All!$V197="P1",All!$AE197="RSS"),Ruler!Z$6,IF(AND(All!$V197="P2",All!$AE197="RSS"),Ruler!Z$23,IF(AND(All!$V197="P3",All!$AE197="RSS"),Ruler!Z$24,IF(AND(All!$V197="P4",All!$AE197="RSS"),Ruler!Z$25,IF(AND(All!$V197="P5",All!$AE197="RSS"),Ruler!Z$26,IF(AND(All!$V197="P6",All!$AE197="RSS"),Ruler!Z$27,IF(AND(All!$V197="P7",All!$AE197="RSS"),Ruler!Z$28,IF(AND(All!$V197="P8",All!$AE197="RSS"),Ruler!Z$29,IF(AND(All!$V197="P9",All!$AE197="RSS"),Ruler!Z$30,0)))))))))))))))))))))))))))</f>
        <v>1</v>
      </c>
      <c r="CH197" s="325">
        <f>IF(AND(All!$V197="P1",All!$AE197="RDP"),Ruler!AA$6,IF(AND(All!$V197="P2",All!$AE197="RDP"),Ruler!AA$7,IF(AND(All!$V197="P3",All!$AE197="RDP"),Ruler!AA$8,IF(AND(All!$V197="P4",All!$AE197="RDP"),Ruler!AA$9,IF(AND(All!$V197="P5",All!$AE197="RDP"),Ruler!AA$10,IF(AND(All!$V197="P6",All!$AE197="RDP"),Ruler!AA$11,IF(AND(All!$V197="P7",All!$AE197="RDP"),Ruler!AA$12,IF(AND(All!$V197="P8",All!$AE197="RDP"),Ruler!AA$13,IF(AND(All!$V197="P9",All!$AE197="RDP"),Ruler!AA$14,IF(AND(All!$V197="P1",All!$AE197="RMS"),Ruler!AA$6,IF(AND(All!$V197="P2",All!$AE197="RMS"),Ruler!AA$15,IF(AND(All!$V197="P3",All!$AE197="RMS"),Ruler!AA$16,IF(AND(All!$V197="P4",All!$AE197="RMS"),Ruler!AA$17,IF(AND(All!$V197="P5",All!$AE197="RMS"),Ruler!AA$18,IF(AND(All!$V197="P6",All!$AE197="RMS"),Ruler!AA$19,IF(AND(All!$V197="P7",All!$AE197="RMS"),Ruler!AA$20,IF(AND(All!$V197="P8",All!$AE197="RMS"),Ruler!AA$21,IF(AND(All!$V197="P9",All!$AE197="RMS"),Ruler!AA$22,IF(AND(All!$V197="P1",All!$AE197="RSS"),Ruler!AA$6,IF(AND(All!$V197="P2",All!$AE197="RSS"),Ruler!AA$23,IF(AND(All!$V197="P3",All!$AE197="RSS"),Ruler!AA$24,IF(AND(All!$V197="P4",All!$AE197="RSS"),Ruler!AA$25,IF(AND(All!$V197="P5",All!$AE197="RSS"),Ruler!AA$26,IF(AND(All!$V197="P6",All!$AE197="RSS"),Ruler!AA$27,IF(AND(All!$V197="P7",All!$AE197="RSS"),Ruler!AA$28,IF(AND(All!$V197="P8",All!$AE197="RSS"),Ruler!AA$29,IF(AND(All!$V197="P9",All!$AE197="RSS"),Ruler!AA$30,0)))))))))))))))))))))))))))</f>
        <v>0</v>
      </c>
      <c r="CI197" s="325">
        <f>IF(AND(All!$V197="P1",All!$AE197="RDP"),Ruler!AB$6,IF(AND(All!$V197="P2",All!$AE197="RDP"),Ruler!AB$7,IF(AND(All!$V197="P3",All!$AE197="RDP"),Ruler!AB$8,IF(AND(All!$V197="P4",All!$AE197="RDP"),Ruler!AB$9,IF(AND(All!$V197="P5",All!$AE197="RDP"),Ruler!AB$10,IF(AND(All!$V197="P6",All!$AE197="RDP"),Ruler!AB$11,IF(AND(All!$V197="P7",All!$AE197="RDP"),Ruler!AB$12,IF(AND(All!$V197="P8",All!$AE197="RDP"),Ruler!AB$13,IF(AND(All!$V197="P9",All!$AE197="RDP"),Ruler!AB$14,IF(AND(All!$V197="P1",All!$AE197="RMS"),Ruler!AB$6,IF(AND(All!$V197="P2",All!$AE197="RMS"),Ruler!AB$15,IF(AND(All!$V197="P3",All!$AE197="RMS"),Ruler!AB$16,IF(AND(All!$V197="P4",All!$AE197="RMS"),Ruler!AB$17,IF(AND(All!$V197="P5",All!$AE197="RMS"),Ruler!AB$18,IF(AND(All!$V197="P6",All!$AE197="RMS"),Ruler!AB$19,IF(AND(All!$V197="P7",All!$AE197="RMS"),Ruler!AB$20,IF(AND(All!$V197="P8",All!$AE197="RMS"),Ruler!AB$21,IF(AND(All!$V197="P9",All!$AE197="RMS"),Ruler!AB$22,IF(AND(All!$V197="P1",All!$AE197="RSS"),Ruler!AB$6,IF(AND(All!$V197="P2",All!$AE197="RSS"),Ruler!AB$23,IF(AND(All!$V197="P3",All!$AE197="RSS"),Ruler!AB$24,IF(AND(All!$V197="P4",All!$AE197="RSS"),Ruler!AB$25,IF(AND(All!$V197="P5",All!$AE197="RSS"),Ruler!AB$26,IF(AND(All!$V197="P6",All!$AE197="RSS"),Ruler!AB$27,IF(AND(All!$V197="P7",All!$AE197="RSS"),Ruler!AB$28,IF(AND(All!$V197="P8",All!$AE197="RSS"),Ruler!AB$29,IF(AND(All!$V197="P9",All!$AE197="RSS"),Ruler!AB$30,0)))))))))))))))))))))))))))</f>
        <v>0</v>
      </c>
      <c r="CJ197" s="323"/>
      <c r="DG197" s="328"/>
      <c r="DH197" s="323">
        <f>COUNTIF(Table9[[#This Row],[G-B1]:[G-B12]],"&lt;=0")/12*100</f>
        <v>0</v>
      </c>
      <c r="DI197" s="43">
        <f>COUNTIF(Table9[[#This Row],[G-K1]:[G-K5]],"&lt;=0")/5*100</f>
        <v>0</v>
      </c>
      <c r="DJ197" s="43">
        <f>COUNTIF(Table9[[#This Row],[G-P1]:[G-P5]],"&lt;=0")/5*100</f>
        <v>0</v>
      </c>
      <c r="DK197" s="43">
        <f>COUNTIF(Table9[[#This Row],[G-E1]:[G-E2]],"&lt;=0")/2*100</f>
        <v>0</v>
      </c>
      <c r="DL197" s="450">
        <f>IF(AE197="RDP",(COUNTIF(Table9[[#This Row],[G-B3]],"&lt;=0")+COUNTIF(Table9[[#This Row],[G-B4]],"&lt;=0")+COUNTIF(Table9[[#This Row],[G-B7]],"&lt;=0")+COUNTIF(Table9[[#This Row],[G-B11]],"&lt;=0")+COUNTIF(Table9[[#This Row],[G-K2]],"&lt;=0"))/5*100,IF(AE197="RMS",(COUNTIF(Table9[[#This Row],[G-B4]],"&lt;=0")+COUNTIF(Table9[[#This Row],[G-B5]],"&lt;=0")+COUNTIF(Table9[[#This Row],[G-B10]],"&lt;=0")+COUNTIF(Table9[[#This Row],[G-B12]],"&lt;=0")+COUNTIF(Table9[[#This Row],[G-K2]],"&lt;=0"))/5*100,IF(AE197="RSS",(COUNTIF(Table9[[#This Row],[G-B1]],"&lt;=0")+COUNTIF(Table9[[#This Row],[G-B2]],"&lt;=0")+COUNTIF(Table9[[#This Row],[G-B6]],"&lt;=0")+COUNTIF(Table9[[#This Row],[G-B11]],"&lt;=0")+COUNTIF(Table9[[#This Row],[G-B12]],"&lt;=0"))/5*100,0)))</f>
        <v>0</v>
      </c>
      <c r="DR197" s="332"/>
      <c r="DW197" s="332"/>
      <c r="DX197" s="42"/>
      <c r="DY197" s="42"/>
      <c r="DZ197" s="42"/>
      <c r="EA197" s="333"/>
      <c r="EB197" s="339"/>
      <c r="EC197" s="339"/>
      <c r="ED197" s="339"/>
      <c r="EE197" s="339"/>
    </row>
    <row r="198" spans="2:135" ht="87" hidden="1" x14ac:dyDescent="0.35">
      <c r="B198" s="282">
        <v>204</v>
      </c>
      <c r="C198" s="42" t="s">
        <v>134</v>
      </c>
      <c r="D198" s="45">
        <v>46205</v>
      </c>
      <c r="E198" s="44" t="s">
        <v>1594</v>
      </c>
      <c r="F198" s="43">
        <v>1056188</v>
      </c>
      <c r="G198" s="357">
        <f t="shared" ca="1" si="12"/>
        <v>31.456526759893464</v>
      </c>
      <c r="H198" s="283">
        <v>34834</v>
      </c>
      <c r="I198" s="43" t="s">
        <v>179</v>
      </c>
      <c r="J198" s="43" t="s">
        <v>137</v>
      </c>
      <c r="K198" s="43" t="s">
        <v>241</v>
      </c>
      <c r="L198" s="43" t="s">
        <v>242</v>
      </c>
      <c r="M198" s="42" t="s">
        <v>1240</v>
      </c>
      <c r="N198" s="43"/>
      <c r="O198" s="43" t="s">
        <v>142</v>
      </c>
      <c r="P198" s="44" t="s">
        <v>1595</v>
      </c>
      <c r="Q198" s="43" t="s">
        <v>144</v>
      </c>
      <c r="R198" s="282" t="s">
        <v>185</v>
      </c>
      <c r="S198" s="45">
        <v>43497</v>
      </c>
      <c r="T198" s="286">
        <f t="shared" ca="1" si="13"/>
        <v>7.7194444444444441</v>
      </c>
      <c r="U198" s="46">
        <f ca="1">Table9[[#This Row],[Years in PET]]</f>
        <v>7.7194444444444441</v>
      </c>
      <c r="V198" s="43" t="s">
        <v>57</v>
      </c>
      <c r="W198" s="46"/>
      <c r="X198" s="46">
        <f ca="1">($T$1-Table9[[#This Row],[Date of Appointment to Current Grade]])/365</f>
        <v>1.5551568968797642</v>
      </c>
      <c r="Y198" s="45">
        <v>45748</v>
      </c>
      <c r="Z198" s="343" t="s">
        <v>674</v>
      </c>
      <c r="AA198" s="45">
        <v>45383</v>
      </c>
      <c r="AB198" s="46">
        <f ca="1">($T$1-Table9[[#This Row],[Date in Position]])/365</f>
        <v>2.555156896879764</v>
      </c>
      <c r="AC198" s="43" t="s">
        <v>146</v>
      </c>
      <c r="AD198" s="43">
        <v>2025</v>
      </c>
      <c r="AE198" s="43" t="s">
        <v>147</v>
      </c>
      <c r="AF198" s="43" t="s">
        <v>148</v>
      </c>
      <c r="AG198" s="47" t="s">
        <v>1596</v>
      </c>
      <c r="AH198" s="47" t="s">
        <v>1597</v>
      </c>
      <c r="AI198" s="47" t="s">
        <v>1598</v>
      </c>
      <c r="AJ198" s="42"/>
      <c r="AK198" s="48" t="s">
        <v>1599</v>
      </c>
      <c r="AL198" s="42" t="s">
        <v>153</v>
      </c>
      <c r="AM198" s="255" t="s">
        <v>1600</v>
      </c>
      <c r="AN198" s="323">
        <v>1</v>
      </c>
      <c r="AO198" s="43">
        <v>1</v>
      </c>
      <c r="AP198" s="43">
        <v>1</v>
      </c>
      <c r="AQ198" s="43">
        <v>2</v>
      </c>
      <c r="AR198" s="43">
        <v>2</v>
      </c>
      <c r="AS198" s="43">
        <v>2</v>
      </c>
      <c r="AT198" s="43">
        <v>2</v>
      </c>
      <c r="AU198" s="43">
        <v>2</v>
      </c>
      <c r="AV198" s="43">
        <v>2</v>
      </c>
      <c r="AW198" s="43">
        <v>2</v>
      </c>
      <c r="AX198" s="43">
        <v>2</v>
      </c>
      <c r="AY198" s="43">
        <v>2</v>
      </c>
      <c r="AZ198" s="43">
        <v>2</v>
      </c>
      <c r="BA198" s="43">
        <v>2</v>
      </c>
      <c r="BB198" s="43">
        <v>0</v>
      </c>
      <c r="BC198" s="43">
        <v>1</v>
      </c>
      <c r="BD198" s="43">
        <v>0</v>
      </c>
      <c r="BE198" s="43">
        <v>1</v>
      </c>
      <c r="BF198" s="43">
        <v>1</v>
      </c>
      <c r="BG198" s="43">
        <v>1</v>
      </c>
      <c r="BH198" s="43">
        <v>1</v>
      </c>
      <c r="BI198" s="43">
        <v>0</v>
      </c>
      <c r="BJ198" s="43">
        <v>0</v>
      </c>
      <c r="BK198" s="328">
        <v>0</v>
      </c>
      <c r="BL198" s="325">
        <f>IF(AND(All!$V198="P1",All!$AE198="RDP"),Ruler!E$6,IF(AND(All!$V198="P2",All!$AE198="RDP"),Ruler!E$7,IF(AND(All!$V198="P3",All!$AE198="RDP"),Ruler!E$8,IF(AND(All!$V198="P4",All!$AE198="RDP"),Ruler!E$9,IF(AND(All!$V198="P5",All!$AE198="RDP"),Ruler!E$10,IF(AND(All!$V198="P6",All!$AE198="RDP"),Ruler!E$11,IF(AND(All!$V198="P7",All!$AE198="RDP"),Ruler!E$12,IF(AND(All!$V198="P8",All!$AE198="RDP"),Ruler!E$13,IF(AND(All!$V198="P9",All!$AE198="RDP"),Ruler!E$14,IF(AND(All!$V198="P1",All!$AE198="RMS"),Ruler!E$6,IF(AND(All!$V198="P2",All!$AE198="RMS"),Ruler!E$15,IF(AND(All!$V198="P3",All!$AE198="RMS"),Ruler!E$16,IF(AND(All!$V198="P4",All!$AE198="RMS"),Ruler!E$17,IF(AND(All!$V198="P5",All!$AE198="RMS"),Ruler!E$18,IF(AND(All!$V198="P6",All!$AE198="RMS"),Ruler!E$19,IF(AND(All!$V198="P7",All!$AE198="RMS"),Ruler!E$20,IF(AND(All!$V198="P8",All!$AE198="RMS"),Ruler!E$21,IF(AND(All!$V198="P9",All!$AE198="RMS"),Ruler!E$22,IF(AND(All!$V198="P1",All!$AE198="RSS"),Ruler!E$6,IF(AND(All!$V198="P2",All!$AE198="RSS"),Ruler!E$23,IF(AND(All!$V198="P3",All!$AE198="RSS"),Ruler!E$24,IF(AND(All!$V198="P4",All!$AE198="RSS"),Ruler!E$25,IF(AND(All!$V198="P5",All!$AE198="RSS"),Ruler!E$26,IF(AND(All!$V198="P6",All!$AE198="RSS"),Ruler!E$27,IF(AND(All!$V198="P7",All!$AE198="RSS"),Ruler!E$28,IF(AND(All!$V198="P8",All!$AE198="RSS"),Ruler!E$29,IF(AND(All!$V198="P9",All!$AE198="RSS"),Ruler!E$30,0)))))))))))))))))))))))))))</f>
        <v>2</v>
      </c>
      <c r="BM198" s="325">
        <f>IF(AND(All!$V198="P1",All!$AE198="RDP"),Ruler!F$6,IF(AND(All!$V198="P2",All!$AE198="RDP"),Ruler!F$7,IF(AND(All!$V198="P3",All!$AE198="RDP"),Ruler!F$8,IF(AND(All!$V198="P4",All!$AE198="RDP"),Ruler!F$9,IF(AND(All!$V198="P5",All!$AE198="RDP"),Ruler!F$10,IF(AND(All!$V198="P6",All!$AE198="RDP"),Ruler!F$11,IF(AND(All!$V198="P7",All!$AE198="RDP"),Ruler!F$12,IF(AND(All!$V198="P8",All!$AE198="RDP"),Ruler!F$13,IF(AND(All!$V198="P9",All!$AE198="RDP"),Ruler!F$14,IF(AND(All!$V198="P1",All!$AE198="RMS"),Ruler!F$6,IF(AND(All!$V198="P2",All!$AE198="RMS"),Ruler!F$15,IF(AND(All!$V198="P3",All!$AE198="RMS"),Ruler!F$16,IF(AND(All!$V198="P4",All!$AE198="RMS"),Ruler!F$17,IF(AND(All!$V198="P5",All!$AE198="RMS"),Ruler!F$18,IF(AND(All!$V198="P6",All!$AE198="RMS"),Ruler!F$19,IF(AND(All!$V198="P7",All!$AE198="RMS"),Ruler!F$20,IF(AND(All!$V198="P8",All!$AE198="RMS"),Ruler!F$21,IF(AND(All!$V198="P9",All!$AE198="RMS"),Ruler!F$22,IF(AND(All!$V198="P1",All!$AE198="RSS"),Ruler!F$6,IF(AND(All!$V198="P2",All!$AE198="RSS"),Ruler!F$23,IF(AND(All!$V198="P3",All!$AE198="RSS"),Ruler!F$24,IF(AND(All!$V198="P4",All!$AE198="RSS"),Ruler!F$25,IF(AND(All!$V198="P5",All!$AE198="RSS"),Ruler!F$26,IF(AND(All!$V198="P6",All!$AE198="RSS"),Ruler!F$27,IF(AND(All!$V198="P7",All!$AE198="RSS"),Ruler!F$28,IF(AND(All!$V198="P8",All!$AE198="RSS"),Ruler!F$29,IF(AND(All!$V198="P9",All!$AE198="RSS"),Ruler!F$30,0)))))))))))))))))))))))))))</f>
        <v>2</v>
      </c>
      <c r="BN198" s="325">
        <f>IF(AND(All!$V198="P1",All!$AE198="RDP"),Ruler!G$6,IF(AND(All!$V198="P2",All!$AE198="RDP"),Ruler!G$7,IF(AND(All!$V198="P3",All!$AE198="RDP"),Ruler!G$8,IF(AND(All!$V198="P4",All!$AE198="RDP"),Ruler!G$9,IF(AND(All!$V198="P5",All!$AE198="RDP"),Ruler!G$10,IF(AND(All!$V198="P6",All!$AE198="RDP"),Ruler!G$11,IF(AND(All!$V198="P7",All!$AE198="RDP"),Ruler!G$12,IF(AND(All!$V198="P8",All!$AE198="RDP"),Ruler!G$13,IF(AND(All!$V198="P9",All!$AE198="RDP"),Ruler!G$14,IF(AND(All!$V198="P1",All!$AE198="RMS"),Ruler!G$6,IF(AND(All!$V198="P2",All!$AE198="RMS"),Ruler!G$15,IF(AND(All!$V198="P3",All!$AE198="RMS"),Ruler!G$16,IF(AND(All!$V198="P4",All!$AE198="RMS"),Ruler!G$17,IF(AND(All!$V198="P5",All!$AE198="RMS"),Ruler!G$18,IF(AND(All!$V198="P6",All!$AE198="RMS"),Ruler!G$19,IF(AND(All!$V198="P7",All!$AE198="RMS"),Ruler!G$20,IF(AND(All!$V198="P8",All!$AE198="RMS"),Ruler!G$21,IF(AND(All!$V198="P9",All!$AE198="RMS"),Ruler!G$22,IF(AND(All!$V198="P1",All!$AE198="RSS"),Ruler!G$6,IF(AND(All!$V198="P2",All!$AE198="RSS"),Ruler!G$23,IF(AND(All!$V198="P3",All!$AE198="RSS"),Ruler!G$24,IF(AND(All!$V198="P4",All!$AE198="RSS"),Ruler!G$25,IF(AND(All!$V198="P5",All!$AE198="RSS"),Ruler!G$26,IF(AND(All!$V198="P6",All!$AE198="RSS"),Ruler!G$27,IF(AND(All!$V198="P7",All!$AE198="RSS"),Ruler!G$28,IF(AND(All!$V198="P8",All!$AE198="RSS"),Ruler!G$29,IF(AND(All!$V198="P9",All!$AE198="RSS"),Ruler!G$30,0)))))))))))))))))))))))))))</f>
        <v>1</v>
      </c>
      <c r="BO198" s="325">
        <f>IF(AND(All!$V198="P1",All!$AE198="RDP"),Ruler!H$6,IF(AND(All!$V198="P2",All!$AE198="RDP"),Ruler!H$7,IF(AND(All!$V198="P3",All!$AE198="RDP"),Ruler!H$8,IF(AND(All!$V198="P4",All!$AE198="RDP"),Ruler!H$9,IF(AND(All!$V198="P5",All!$AE198="RDP"),Ruler!H$10,IF(AND(All!$V198="P6",All!$AE198="RDP"),Ruler!H$11,IF(AND(All!$V198="P7",All!$AE198="RDP"),Ruler!H$12,IF(AND(All!$V198="P8",All!$AE198="RDP"),Ruler!H$13,IF(AND(All!$V198="P9",All!$AE198="RDP"),Ruler!H$14,IF(AND(All!$V198="P1",All!$AE198="RMS"),Ruler!H$6,IF(AND(All!$V198="P2",All!$AE198="RMS"),Ruler!H$15,IF(AND(All!$V198="P3",All!$AE198="RMS"),Ruler!H$16,IF(AND(All!$V198="P4",All!$AE198="RMS"),Ruler!H$17,IF(AND(All!$V198="P5",All!$AE198="RMS"),Ruler!H$18,IF(AND(All!$V198="P6",All!$AE198="RMS"),Ruler!H$19,IF(AND(All!$V198="P7",All!$AE198="RMS"),Ruler!H$20,IF(AND(All!$V198="P8",All!$AE198="RMS"),Ruler!H$21,IF(AND(All!$V198="P9",All!$AE198="RMS"),Ruler!H$22,IF(AND(All!$V198="P1",All!$AE198="RSS"),Ruler!H$6,IF(AND(All!$V198="P2",All!$AE198="RSS"),Ruler!H$23,IF(AND(All!$V198="P3",All!$AE198="RSS"),Ruler!H$24,IF(AND(All!$V198="P4",All!$AE198="RSS"),Ruler!H$25,IF(AND(All!$V198="P5",All!$AE198="RSS"),Ruler!H$26,IF(AND(All!$V198="P6",All!$AE198="RSS"),Ruler!H$27,IF(AND(All!$V198="P7",All!$AE198="RSS"),Ruler!H$28,IF(AND(All!$V198="P8",All!$AE198="RSS"),Ruler!H$29,IF(AND(All!$V198="P9",All!$AE198="RSS"),Ruler!H$30,0)))))))))))))))))))))))))))</f>
        <v>2</v>
      </c>
      <c r="BP198" s="325">
        <f>IF(AND(All!$V198="P1",All!$AE198="RDP"),Ruler!I$6,IF(AND(All!$V198="P2",All!$AE198="RDP"),Ruler!I$7,IF(AND(All!$V198="P3",All!$AE198="RDP"),Ruler!I$8,IF(AND(All!$V198="P4",All!$AE198="RDP"),Ruler!I$9,IF(AND(All!$V198="P5",All!$AE198="RDP"),Ruler!I$10,IF(AND(All!$V198="P6",All!$AE198="RDP"),Ruler!I$11,IF(AND(All!$V198="P7",All!$AE198="RDP"),Ruler!I$12,IF(AND(All!$V198="P8",All!$AE198="RDP"),Ruler!I$13,IF(AND(All!$V198="P9",All!$AE198="RDP"),Ruler!I$14,IF(AND(All!$V198="P1",All!$AE198="RMS"),Ruler!I$6,IF(AND(All!$V198="P2",All!$AE198="RMS"),Ruler!I$15,IF(AND(All!$V198="P3",All!$AE198="RMS"),Ruler!I$16,IF(AND(All!$V198="P4",All!$AE198="RMS"),Ruler!I$17,IF(AND(All!$V198="P5",All!$AE198="RMS"),Ruler!I$18,IF(AND(All!$V198="P6",All!$AE198="RMS"),Ruler!I$19,IF(AND(All!$V198="P7",All!$AE198="RMS"),Ruler!I$20,IF(AND(All!$V198="P8",All!$AE198="RMS"),Ruler!I$21,IF(AND(All!$V198="P9",All!$AE198="RMS"),Ruler!I$22,IF(AND(All!$V198="P1",All!$AE198="RSS"),Ruler!I$6,IF(AND(All!$V198="P2",All!$AE198="RSS"),Ruler!I$23,IF(AND(All!$V198="P3",All!$AE198="RSS"),Ruler!I$24,IF(AND(All!$V198="P4",All!$AE198="RSS"),Ruler!I$25,IF(AND(All!$V198="P5",All!$AE198="RSS"),Ruler!I$26,IF(AND(All!$V198="P6",All!$AE198="RSS"),Ruler!I$27,IF(AND(All!$V198="P7",All!$AE198="RSS"),Ruler!I$28,IF(AND(All!$V198="P8",All!$AE198="RSS"),Ruler!I$29,IF(AND(All!$V198="P9",All!$AE198="RSS"),Ruler!I$30,0)))))))))))))))))))))))))))</f>
        <v>2</v>
      </c>
      <c r="BQ198" s="325">
        <f>IF(AND(All!$V198="P1",All!$AE198="RDP"),Ruler!J$6,IF(AND(All!$V198="P2",All!$AE198="RDP"),Ruler!J$7,IF(AND(All!$V198="P3",All!$AE198="RDP"),Ruler!J$8,IF(AND(All!$V198="P4",All!$AE198="RDP"),Ruler!J$9,IF(AND(All!$V198="P5",All!$AE198="RDP"),Ruler!J$10,IF(AND(All!$V198="P6",All!$AE198="RDP"),Ruler!J$11,IF(AND(All!$V198="P7",All!$AE198="RDP"),Ruler!J$12,IF(AND(All!$V198="P8",All!$AE198="RDP"),Ruler!J$13,IF(AND(All!$V198="P9",All!$AE198="RDP"),Ruler!J$14,IF(AND(All!$V198="P1",All!$AE198="RMS"),Ruler!J$6,IF(AND(All!$V198="P2",All!$AE198="RMS"),Ruler!J$15,IF(AND(All!$V198="P3",All!$AE198="RMS"),Ruler!J$16,IF(AND(All!$V198="P4",All!$AE198="RMS"),Ruler!J$17,IF(AND(All!$V198="P5",All!$AE198="RMS"),Ruler!J$18,IF(AND(All!$V198="P6",All!$AE198="RMS"),Ruler!J$19,IF(AND(All!$V198="P7",All!$AE198="RMS"),Ruler!J$20,IF(AND(All!$V198="P8",All!$AE198="RMS"),Ruler!J$21,IF(AND(All!$V198="P9",All!$AE198="RMS"),Ruler!J$22,IF(AND(All!$V198="P1",All!$AE198="RSS"),Ruler!J$6,IF(AND(All!$V198="P2",All!$AE198="RSS"),Ruler!J$23,IF(AND(All!$V198="P3",All!$AE198="RSS"),Ruler!J$24,IF(AND(All!$V198="P4",All!$AE198="RSS"),Ruler!J$25,IF(AND(All!$V198="P5",All!$AE198="RSS"),Ruler!J$26,IF(AND(All!$V198="P6",All!$AE198="RSS"),Ruler!J$27,IF(AND(All!$V198="P7",All!$AE198="RSS"),Ruler!J$28,IF(AND(All!$V198="P8",All!$AE198="RSS"),Ruler!J$29,IF(AND(All!$V198="P9",All!$AE198="RSS"),Ruler!J$30,0)))))))))))))))))))))))))))</f>
        <v>2</v>
      </c>
      <c r="BR198" s="325">
        <f>IF(AND(All!$V198="P1",All!$AE198="RDP"),Ruler!K$6,IF(AND(All!$V198="P2",All!$AE198="RDP"),Ruler!K$7,IF(AND(All!$V198="P3",All!$AE198="RDP"),Ruler!K$8,IF(AND(All!$V198="P4",All!$AE198="RDP"),Ruler!K$9,IF(AND(All!$V198="P5",All!$AE198="RDP"),Ruler!K$10,IF(AND(All!$V198="P6",All!$AE198="RDP"),Ruler!K$11,IF(AND(All!$V198="P7",All!$AE198="RDP"),Ruler!K$12,IF(AND(All!$V198="P8",All!$AE198="RDP"),Ruler!K$13,IF(AND(All!$V198="P9",All!$AE198="RDP"),Ruler!K$14,IF(AND(All!$V198="P1",All!$AE198="RMS"),Ruler!K$6,IF(AND(All!$V198="P2",All!$AE198="RMS"),Ruler!K$15,IF(AND(All!$V198="P3",All!$AE198="RMS"),Ruler!K$16,IF(AND(All!$V198="P4",All!$AE198="RMS"),Ruler!K$17,IF(AND(All!$V198="P5",All!$AE198="RMS"),Ruler!K$18,IF(AND(All!$V198="P6",All!$AE198="RMS"),Ruler!K$19,IF(AND(All!$V198="P7",All!$AE198="RMS"),Ruler!K$20,IF(AND(All!$V198="P8",All!$AE198="RMS"),Ruler!K$21,IF(AND(All!$V198="P9",All!$AE198="RMS"),Ruler!K$22,IF(AND(All!$V198="P1",All!$AE198="RSS"),Ruler!K$6,IF(AND(All!$V198="P2",All!$AE198="RSS"),Ruler!K$23,IF(AND(All!$V198="P3",All!$AE198="RSS"),Ruler!K$24,IF(AND(All!$V198="P4",All!$AE198="RSS"),Ruler!K$25,IF(AND(All!$V198="P5",All!$AE198="RSS"),Ruler!K$26,IF(AND(All!$V198="P6",All!$AE198="RSS"),Ruler!K$27,IF(AND(All!$V198="P7",All!$AE198="RSS"),Ruler!K$28,IF(AND(All!$V198="P8",All!$AE198="RSS"),Ruler!K$29,IF(AND(All!$V198="P9",All!$AE198="RSS"),Ruler!K$30,0)))))))))))))))))))))))))))</f>
        <v>3</v>
      </c>
      <c r="BS198" s="325">
        <f>IF(AND(All!$V198="P1",All!$AE198="RDP"),Ruler!L$6,IF(AND(All!$V198="P2",All!$AE198="RDP"),Ruler!L$7,IF(AND(All!$V198="P3",All!$AE198="RDP"),Ruler!L$8,IF(AND(All!$V198="P4",All!$AE198="RDP"),Ruler!L$9,IF(AND(All!$V198="P5",All!$AE198="RDP"),Ruler!L$10,IF(AND(All!$V198="P6",All!$AE198="RDP"),Ruler!L$11,IF(AND(All!$V198="P7",All!$AE198="RDP"),Ruler!L$12,IF(AND(All!$V198="P8",All!$AE198="RDP"),Ruler!L$13,IF(AND(All!$V198="P9",All!$AE198="RDP"),Ruler!L$14,IF(AND(All!$V198="P1",All!$AE198="RMS"),Ruler!L$6,IF(AND(All!$V198="P2",All!$AE198="RMS"),Ruler!L$15,IF(AND(All!$V198="P3",All!$AE198="RMS"),Ruler!L$16,IF(AND(All!$V198="P4",All!$AE198="RMS"),Ruler!L$17,IF(AND(All!$V198="P5",All!$AE198="RMS"),Ruler!L$18,IF(AND(All!$V198="P6",All!$AE198="RMS"),Ruler!L$19,IF(AND(All!$V198="P7",All!$AE198="RMS"),Ruler!L$20,IF(AND(All!$V198="P8",All!$AE198="RMS"),Ruler!L$21,IF(AND(All!$V198="P9",All!$AE198="RMS"),Ruler!L$22,IF(AND(All!$V198="P1",All!$AE198="RSS"),Ruler!L$6,IF(AND(All!$V198="P2",All!$AE198="RSS"),Ruler!L$23,IF(AND(All!$V198="P3",All!$AE198="RSS"),Ruler!L$24,IF(AND(All!$V198="P4",All!$AE198="RSS"),Ruler!L$25,IF(AND(All!$V198="P5",All!$AE198="RSS"),Ruler!L$26,IF(AND(All!$V198="P6",All!$AE198="RSS"),Ruler!L$27,IF(AND(All!$V198="P7",All!$AE198="RSS"),Ruler!L$28,IF(AND(All!$V198="P8",All!$AE198="RSS"),Ruler!L$29,IF(AND(All!$V198="P9",All!$AE198="RSS"),Ruler!L$30,0)))))))))))))))))))))))))))</f>
        <v>2</v>
      </c>
      <c r="BT198" s="325">
        <f>IF(AND(All!$V198="P1",All!$AE198="RDP"),Ruler!M$6,IF(AND(All!$V198="P2",All!$AE198="RDP"),Ruler!M$7,IF(AND(All!$V198="P3",All!$AE198="RDP"),Ruler!M$8,IF(AND(All!$V198="P4",All!$AE198="RDP"),Ruler!M$9,IF(AND(All!$V198="P5",All!$AE198="RDP"),Ruler!M$10,IF(AND(All!$V198="P6",All!$AE198="RDP"),Ruler!M$11,IF(AND(All!$V198="P7",All!$AE198="RDP"),Ruler!M$12,IF(AND(All!$V198="P8",All!$AE198="RDP"),Ruler!M$13,IF(AND(All!$V198="P9",All!$AE198="RDP"),Ruler!M$14,IF(AND(All!$V198="P1",All!$AE198="RMS"),Ruler!M$6,IF(AND(All!$V198="P2",All!$AE198="RMS"),Ruler!M$15,IF(AND(All!$V198="P3",All!$AE198="RMS"),Ruler!M$16,IF(AND(All!$V198="P4",All!$AE198="RMS"),Ruler!M$17,IF(AND(All!$V198="P5",All!$AE198="RMS"),Ruler!M$18,IF(AND(All!$V198="P6",All!$AE198="RMS"),Ruler!M$19,IF(AND(All!$V198="P7",All!$AE198="RMS"),Ruler!M$20,IF(AND(All!$V198="P8",All!$AE198="RMS"),Ruler!M$21,IF(AND(All!$V198="P9",All!$AE198="RMS"),Ruler!M$22,IF(AND(All!$V198="P1",All!$AE198="RSS"),Ruler!M$6,IF(AND(All!$V198="P2",All!$AE198="RSS"),Ruler!M$23,IF(AND(All!$V198="P3",All!$AE198="RSS"),Ruler!M$24,IF(AND(All!$V198="P4",All!$AE198="RSS"),Ruler!M$25,IF(AND(All!$V198="P5",All!$AE198="RSS"),Ruler!M$26,IF(AND(All!$V198="P6",All!$AE198="RSS"),Ruler!M$27,IF(AND(All!$V198="P7",All!$AE198="RSS"),Ruler!M$28,IF(AND(All!$V198="P8",All!$AE198="RSS"),Ruler!M$29,IF(AND(All!$V198="P9",All!$AE198="RSS"),Ruler!M$30,0)))))))))))))))))))))))))))</f>
        <v>2</v>
      </c>
      <c r="BU198" s="325">
        <f>IF(AND(All!$V198="P1",All!$AE198="RDP"),Ruler!N$6,IF(AND(All!$V198="P2",All!$AE198="RDP"),Ruler!N$7,IF(AND(All!$V198="P3",All!$AE198="RDP"),Ruler!N$8,IF(AND(All!$V198="P4",All!$AE198="RDP"),Ruler!N$9,IF(AND(All!$V198="P5",All!$AE198="RDP"),Ruler!N$10,IF(AND(All!$V198="P6",All!$AE198="RDP"),Ruler!N$11,IF(AND(All!$V198="P7",All!$AE198="RDP"),Ruler!N$12,IF(AND(All!$V198="P8",All!$AE198="RDP"),Ruler!N$13,IF(AND(All!$V198="P9",All!$AE198="RDP"),Ruler!N$14,IF(AND(All!$V198="P1",All!$AE198="RMS"),Ruler!N$6,IF(AND(All!$V198="P2",All!$AE198="RMS"),Ruler!N$15,IF(AND(All!$V198="P3",All!$AE198="RMS"),Ruler!N$16,IF(AND(All!$V198="P4",All!$AE198="RMS"),Ruler!N$17,IF(AND(All!$V198="P5",All!$AE198="RMS"),Ruler!N$18,IF(AND(All!$V198="P6",All!$AE198="RMS"),Ruler!N$19,IF(AND(All!$V198="P7",All!$AE198="RMS"),Ruler!N$20,IF(AND(All!$V198="P8",All!$AE198="RMS"),Ruler!N$21,IF(AND(All!$V198="P9",All!$AE198="RMS"),Ruler!N$22,IF(AND(All!$V198="P1",All!$AE198="RSS"),Ruler!N$6,IF(AND(All!$V198="P2",All!$AE198="RSS"),Ruler!N$23,IF(AND(All!$V198="P3",All!$AE198="RSS"),Ruler!N$24,IF(AND(All!$V198="P4",All!$AE198="RSS"),Ruler!N$25,IF(AND(All!$V198="P5",All!$AE198="RSS"),Ruler!N$26,IF(AND(All!$V198="P6",All!$AE198="RSS"),Ruler!N$27,IF(AND(All!$V198="P7",All!$AE198="RSS"),Ruler!N$28,IF(AND(All!$V198="P8",All!$AE198="RSS"),Ruler!N$29,IF(AND(All!$V198="P9",All!$AE198="RSS"),Ruler!N$30,0)))))))))))))))))))))))))))</f>
        <v>2</v>
      </c>
      <c r="BV198" s="325">
        <f>IF(AND(All!$V198="P1",All!$AE198="RDP"),Ruler!O$6,IF(AND(All!$V198="P2",All!$AE198="RDP"),Ruler!O$7,IF(AND(All!$V198="P3",All!$AE198="RDP"),Ruler!O$8,IF(AND(All!$V198="P4",All!$AE198="RDP"),Ruler!O$9,IF(AND(All!$V198="P5",All!$AE198="RDP"),Ruler!O$10,IF(AND(All!$V198="P6",All!$AE198="RDP"),Ruler!O$11,IF(AND(All!$V198="P7",All!$AE198="RDP"),Ruler!O$12,IF(AND(All!$V198="P8",All!$AE198="RDP"),Ruler!O$13,IF(AND(All!$V198="P9",All!$AE198="RDP"),Ruler!O$14,IF(AND(All!$V198="P1",All!$AE198="RMS"),Ruler!O$6,IF(AND(All!$V198="P2",All!$AE198="RMS"),Ruler!O$15,IF(AND(All!$V198="P3",All!$AE198="RMS"),Ruler!O$16,IF(AND(All!$V198="P4",All!$AE198="RMS"),Ruler!O$17,IF(AND(All!$V198="P5",All!$AE198="RMS"),Ruler!O$18,IF(AND(All!$V198="P6",All!$AE198="RMS"),Ruler!O$19,IF(AND(All!$V198="P7",All!$AE198="RMS"),Ruler!O$20,IF(AND(All!$V198="P8",All!$AE198="RMS"),Ruler!O$21,IF(AND(All!$V198="P9",All!$AE198="RMS"),Ruler!O$22,IF(AND(All!$V198="P1",All!$AE198="RSS"),Ruler!O$6,IF(AND(All!$V198="P2",All!$AE198="RSS"),Ruler!O$23,IF(AND(All!$V198="P3",All!$AE198="RSS"),Ruler!O$24,IF(AND(All!$V198="P4",All!$AE198="RSS"),Ruler!O$25,IF(AND(All!$V198="P5",All!$AE198="RSS"),Ruler!O$26,IF(AND(All!$V198="P6",All!$AE198="RSS"),Ruler!O$27,IF(AND(All!$V198="P7",All!$AE198="RSS"),Ruler!O$28,IF(AND(All!$V198="P8",All!$AE198="RSS"),Ruler!O$29,IF(AND(All!$V198="P9",All!$AE198="RSS"),Ruler!O$30,0)))))))))))))))))))))))))))</f>
        <v>2</v>
      </c>
      <c r="BW198" s="325">
        <f>IF(AND(All!$V198="P1",All!$AE198="RDP"),Ruler!P$6,IF(AND(All!$V198="P2",All!$AE198="RDP"),Ruler!P$7,IF(AND(All!$V198="P3",All!$AE198="RDP"),Ruler!P$8,IF(AND(All!$V198="P4",All!$AE198="RDP"),Ruler!P$9,IF(AND(All!$V198="P5",All!$AE198="RDP"),Ruler!P$10,IF(AND(All!$V198="P6",All!$AE198="RDP"),Ruler!P$11,IF(AND(All!$V198="P7",All!$AE198="RDP"),Ruler!P$12,IF(AND(All!$V198="P8",All!$AE198="RDP"),Ruler!P$13,IF(AND(All!$V198="P9",All!$AE198="RDP"),Ruler!P$14,IF(AND(All!$V198="P1",All!$AE198="RMS"),Ruler!P$6,IF(AND(All!$V198="P2",All!$AE198="RMS"),Ruler!P$15,IF(AND(All!$V198="P3",All!$AE198="RMS"),Ruler!P$16,IF(AND(All!$V198="P4",All!$AE198="RMS"),Ruler!P$17,IF(AND(All!$V198="P5",All!$AE198="RMS"),Ruler!P$18,IF(AND(All!$V198="P6",All!$AE198="RMS"),Ruler!P$19,IF(AND(All!$V198="P7",All!$AE198="RMS"),Ruler!P$20,IF(AND(All!$V198="P8",All!$AE198="RMS"),Ruler!P$21,IF(AND(All!$V198="P9",All!$AE198="RMS"),Ruler!P$22,IF(AND(All!$V198="P1",All!$AE198="RSS"),Ruler!P$6,IF(AND(All!$V198="P2",All!$AE198="RSS"),Ruler!P$23,IF(AND(All!$V198="P3",All!$AE198="RSS"),Ruler!P$24,IF(AND(All!$V198="P4",All!$AE198="RSS"),Ruler!P$25,IF(AND(All!$V198="P5",All!$AE198="RSS"),Ruler!P$26,IF(AND(All!$V198="P6",All!$AE198="RSS"),Ruler!P$27,IF(AND(All!$V198="P7",All!$AE198="RSS"),Ruler!P$28,IF(AND(All!$V198="P8",All!$AE198="RSS"),Ruler!P$29,IF(AND(All!$V198="P9",All!$AE198="RSS"),Ruler!P$30,0)))))))))))))))))))))))))))</f>
        <v>2</v>
      </c>
      <c r="BX198" s="325">
        <f>IF(AND(All!$V198="P1",All!$AE198="RDP"),Ruler!Q$6,IF(AND(All!$V198="P2",All!$AE198="RDP"),Ruler!Q$7,IF(AND(All!$V198="P3",All!$AE198="RDP"),Ruler!Q$8,IF(AND(All!$V198="P4",All!$AE198="RDP"),Ruler!Q$9,IF(AND(All!$V198="P5",All!$AE198="RDP"),Ruler!Q$10,IF(AND(All!$V198="P6",All!$AE198="RDP"),Ruler!Q$11,IF(AND(All!$V198="P7",All!$AE198="RDP"),Ruler!Q$12,IF(AND(All!$V198="P8",All!$AE198="RDP"),Ruler!Q$13,IF(AND(All!$V198="P9",All!$AE198="RDP"),Ruler!Q$14,IF(AND(All!$V198="P1",All!$AE198="RMS"),Ruler!Q$6,IF(AND(All!$V198="P2",All!$AE198="RMS"),Ruler!Q$15,IF(AND(All!$V198="P3",All!$AE198="RMS"),Ruler!Q$16,IF(AND(All!$V198="P4",All!$AE198="RMS"),Ruler!Q$17,IF(AND(All!$V198="P5",All!$AE198="RMS"),Ruler!Q$18,IF(AND(All!$V198="P6",All!$AE198="RMS"),Ruler!Q$19,IF(AND(All!$V198="P7",All!$AE198="RMS"),Ruler!Q$20,IF(AND(All!$V198="P8",All!$AE198="RMS"),Ruler!Q$21,IF(AND(All!$V198="P9",All!$AE198="RMS"),Ruler!Q$22,IF(AND(All!$V198="P1",All!$AE198="RSS"),Ruler!Q$6,IF(AND(All!$V198="P2",All!$AE198="RSS"),Ruler!Q$23,IF(AND(All!$V198="P3",All!$AE198="RSS"),Ruler!Q$24,IF(AND(All!$V198="P4",All!$AE198="RSS"),Ruler!Q$25,IF(AND(All!$V198="P5",All!$AE198="RSS"),Ruler!Q$26,IF(AND(All!$V198="P6",All!$AE198="RSS"),Ruler!Q$27,IF(AND(All!$V198="P7",All!$AE198="RSS"),Ruler!Q$28,IF(AND(All!$V198="P8",All!$AE198="RSS"),Ruler!Q$29,IF(AND(All!$V198="P9",All!$AE198="RSS"),Ruler!Q$30,0)))))))))))))))))))))))))))</f>
        <v>2</v>
      </c>
      <c r="BY198" s="325">
        <f>IF(AND(All!$V198="P1",All!$AE198="RDP"),Ruler!R$6,IF(AND(All!$V198="P2",All!$AE198="RDP"),Ruler!R$7,IF(AND(All!$V198="P3",All!$AE198="RDP"),Ruler!R$8,IF(AND(All!$V198="P4",All!$AE198="RDP"),Ruler!R$9,IF(AND(All!$V198="P5",All!$AE198="RDP"),Ruler!R$10,IF(AND(All!$V198="P6",All!$AE198="RDP"),Ruler!R$11,IF(AND(All!$V198="P7",All!$AE198="RDP"),Ruler!R$12,IF(AND(All!$V198="P8",All!$AE198="RDP"),Ruler!R$13,IF(AND(All!$V198="P9",All!$AE198="RDP"),Ruler!R$14,IF(AND(All!$V198="P1",All!$AE198="RMS"),Ruler!R$6,IF(AND(All!$V198="P2",All!$AE198="RMS"),Ruler!R$15,IF(AND(All!$V198="P3",All!$AE198="RMS"),Ruler!R$16,IF(AND(All!$V198="P4",All!$AE198="RMS"),Ruler!R$17,IF(AND(All!$V198="P5",All!$AE198="RMS"),Ruler!R$18,IF(AND(All!$V198="P6",All!$AE198="RMS"),Ruler!R$19,IF(AND(All!$V198="P7",All!$AE198="RMS"),Ruler!R$20,IF(AND(All!$V198="P8",All!$AE198="RMS"),Ruler!R$21,IF(AND(All!$V198="P9",All!$AE198="RMS"),Ruler!R$22,IF(AND(All!$V198="P1",All!$AE198="RSS"),Ruler!R$6,IF(AND(All!$V198="P2",All!$AE198="RSS"),Ruler!R$23,IF(AND(All!$V198="P3",All!$AE198="RSS"),Ruler!R$24,IF(AND(All!$V198="P4",All!$AE198="RSS"),Ruler!R$25,IF(AND(All!$V198="P5",All!$AE198="RSS"),Ruler!R$26,IF(AND(All!$V198="P6",All!$AE198="RSS"),Ruler!R$27,IF(AND(All!$V198="P7",All!$AE198="RSS"),Ruler!R$28,IF(AND(All!$V198="P8",All!$AE198="RSS"),Ruler!R$29,IF(AND(All!$V198="P9",All!$AE198="RSS"),Ruler!R$30,0)))))))))))))))))))))))))))</f>
        <v>2</v>
      </c>
      <c r="BZ198" s="325">
        <f>IF(AND(All!$V198="P1",All!$AE198="RDP"),Ruler!S$6,IF(AND(All!$V198="P2",All!$AE198="RDP"),Ruler!S$7,IF(AND(All!$V198="P3",All!$AE198="RDP"),Ruler!S$8,IF(AND(All!$V198="P4",All!$AE198="RDP"),Ruler!S$9,IF(AND(All!$V198="P5",All!$AE198="RDP"),Ruler!S$10,IF(AND(All!$V198="P6",All!$AE198="RDP"),Ruler!S$11,IF(AND(All!$V198="P7",All!$AE198="RDP"),Ruler!S$12,IF(AND(All!$V198="P8",All!$AE198="RDP"),Ruler!S$13,IF(AND(All!$V198="P9",All!$AE198="RDP"),Ruler!S$14,IF(AND(All!$V198="P1",All!$AE198="RMS"),Ruler!S$6,IF(AND(All!$V198="P2",All!$AE198="RMS"),Ruler!S$15,IF(AND(All!$V198="P3",All!$AE198="RMS"),Ruler!S$16,IF(AND(All!$V198="P4",All!$AE198="RMS"),Ruler!S$17,IF(AND(All!$V198="P5",All!$AE198="RMS"),Ruler!S$18,IF(AND(All!$V198="P6",All!$AE198="RMS"),Ruler!S$19,IF(AND(All!$V198="P7",All!$AE198="RMS"),Ruler!S$20,IF(AND(All!$V198="P8",All!$AE198="RMS"),Ruler!S$21,IF(AND(All!$V198="P9",All!$AE198="RMS"),Ruler!S$22,IF(AND(All!$V198="P1",All!$AE198="RSS"),Ruler!S$6,IF(AND(All!$V198="P2",All!$AE198="RSS"),Ruler!S$23,IF(AND(All!$V198="P3",All!$AE198="RSS"),Ruler!S$24,IF(AND(All!$V198="P4",All!$AE198="RSS"),Ruler!S$25,IF(AND(All!$V198="P5",All!$AE198="RSS"),Ruler!S$26,IF(AND(All!$V198="P6",All!$AE198="RSS"),Ruler!S$27,IF(AND(All!$V198="P7",All!$AE198="RSS"),Ruler!S$28,IF(AND(All!$V198="P8",All!$AE198="RSS"),Ruler!S$29,IF(AND(All!$V198="P9",All!$AE198="RSS"),Ruler!S$30,0)))))))))))))))))))))))))))</f>
        <v>1</v>
      </c>
      <c r="CA198" s="325">
        <f>IF(AND(All!$V198="P1",All!$AE198="RDP"),Ruler!T$6,IF(AND(All!$V198="P2",All!$AE198="RDP"),Ruler!T$7,IF(AND(All!$V198="P3",All!$AE198="RDP"),Ruler!T$8,IF(AND(All!$V198="P4",All!$AE198="RDP"),Ruler!T$9,IF(AND(All!$V198="P5",All!$AE198="RDP"),Ruler!T$10,IF(AND(All!$V198="P6",All!$AE198="RDP"),Ruler!T$11,IF(AND(All!$V198="P7",All!$AE198="RDP"),Ruler!T$12,IF(AND(All!$V198="P8",All!$AE198="RDP"),Ruler!T$13,IF(AND(All!$V198="P9",All!$AE198="RDP"),Ruler!T$14,IF(AND(All!$V198="P1",All!$AE198="RMS"),Ruler!T$6,IF(AND(All!$V198="P2",All!$AE198="RMS"),Ruler!T$15,IF(AND(All!$V198="P3",All!$AE198="RMS"),Ruler!T$16,IF(AND(All!$V198="P4",All!$AE198="RMS"),Ruler!T$17,IF(AND(All!$V198="P5",All!$AE198="RMS"),Ruler!T$18,IF(AND(All!$V198="P6",All!$AE198="RMS"),Ruler!T$19,IF(AND(All!$V198="P7",All!$AE198="RMS"),Ruler!T$20,IF(AND(All!$V198="P8",All!$AE198="RMS"),Ruler!T$21,IF(AND(All!$V198="P9",All!$AE198="RMS"),Ruler!T$22,IF(AND(All!$V198="P1",All!$AE198="RSS"),Ruler!T$6,IF(AND(All!$V198="P2",All!$AE198="RSS"),Ruler!T$23,IF(AND(All!$V198="P3",All!$AE198="RSS"),Ruler!T$24,IF(AND(All!$V198="P4",All!$AE198="RSS"),Ruler!T$25,IF(AND(All!$V198="P5",All!$AE198="RSS"),Ruler!T$26,IF(AND(All!$V198="P6",All!$AE198="RSS"),Ruler!T$27,IF(AND(All!$V198="P7",All!$AE198="RSS"),Ruler!T$28,IF(AND(All!$V198="P8",All!$AE198="RSS"),Ruler!T$29,IF(AND(All!$V198="P9",All!$AE198="RSS"),Ruler!T$30,0)))))))))))))))))))))))))))</f>
        <v>1</v>
      </c>
      <c r="CB198" s="325">
        <f>IF(AND(All!$V198="P1",All!$AE198="RDP"),Ruler!U$6,IF(AND(All!$V198="P2",All!$AE198="RDP"),Ruler!U$7,IF(AND(All!$V198="P3",All!$AE198="RDP"),Ruler!U$8,IF(AND(All!$V198="P4",All!$AE198="RDP"),Ruler!U$9,IF(AND(All!$V198="P5",All!$AE198="RDP"),Ruler!U$10,IF(AND(All!$V198="P6",All!$AE198="RDP"),Ruler!U$11,IF(AND(All!$V198="P7",All!$AE198="RDP"),Ruler!U$12,IF(AND(All!$V198="P8",All!$AE198="RDP"),Ruler!U$13,IF(AND(All!$V198="P9",All!$AE198="RDP"),Ruler!U$14,IF(AND(All!$V198="P1",All!$AE198="RMS"),Ruler!U$6,IF(AND(All!$V198="P2",All!$AE198="RMS"),Ruler!U$15,IF(AND(All!$V198="P3",All!$AE198="RMS"),Ruler!U$16,IF(AND(All!$V198="P4",All!$AE198="RMS"),Ruler!U$17,IF(AND(All!$V198="P5",All!$AE198="RMS"),Ruler!U$18,IF(AND(All!$V198="P6",All!$AE198="RMS"),Ruler!U$19,IF(AND(All!$V198="P7",All!$AE198="RMS"),Ruler!U$20,IF(AND(All!$V198="P8",All!$AE198="RMS"),Ruler!U$21,IF(AND(All!$V198="P9",All!$AE198="RMS"),Ruler!U$22,IF(AND(All!$V198="P1",All!$AE198="RSS"),Ruler!U$6,IF(AND(All!$V198="P2",All!$AE198="RSS"),Ruler!U$23,IF(AND(All!$V198="P3",All!$AE198="RSS"),Ruler!U$24,IF(AND(All!$V198="P4",All!$AE198="RSS"),Ruler!U$25,IF(AND(All!$V198="P5",All!$AE198="RSS"),Ruler!U$26,IF(AND(All!$V198="P6",All!$AE198="RSS"),Ruler!U$27,IF(AND(All!$V198="P7",All!$AE198="RSS"),Ruler!U$28,IF(AND(All!$V198="P8",All!$AE198="RSS"),Ruler!U$29,IF(AND(All!$V198="P9",All!$AE198="RSS"),Ruler!U$30,0)))))))))))))))))))))))))))</f>
        <v>1</v>
      </c>
      <c r="CC198" s="325">
        <f>IF(AND(All!$V198="P1",All!$AE198="RDP"),Ruler!V$6,IF(AND(All!$V198="P2",All!$AE198="RDP"),Ruler!V$7,IF(AND(All!$V198="P3",All!$AE198="RDP"),Ruler!V$8,IF(AND(All!$V198="P4",All!$AE198="RDP"),Ruler!V$9,IF(AND(All!$V198="P5",All!$AE198="RDP"),Ruler!V$10,IF(AND(All!$V198="P6",All!$AE198="RDP"),Ruler!V$11,IF(AND(All!$V198="P7",All!$AE198="RDP"),Ruler!V$12,IF(AND(All!$V198="P8",All!$AE198="RDP"),Ruler!V$13,IF(AND(All!$V198="P9",All!$AE198="RDP"),Ruler!V$14,IF(AND(All!$V198="P1",All!$AE198="RMS"),Ruler!V$6,IF(AND(All!$V198="P2",All!$AE198="RMS"),Ruler!V$15,IF(AND(All!$V198="P3",All!$AE198="RMS"),Ruler!V$16,IF(AND(All!$V198="P4",All!$AE198="RMS"),Ruler!V$17,IF(AND(All!$V198="P5",All!$AE198="RMS"),Ruler!V$18,IF(AND(All!$V198="P6",All!$AE198="RMS"),Ruler!V$19,IF(AND(All!$V198="P7",All!$AE198="RMS"),Ruler!V$20,IF(AND(All!$V198="P8",All!$AE198="RMS"),Ruler!V$21,IF(AND(All!$V198="P9",All!$AE198="RMS"),Ruler!V$22,IF(AND(All!$V198="P1",All!$AE198="RSS"),Ruler!V$6,IF(AND(All!$V198="P2",All!$AE198="RSS"),Ruler!V$23,IF(AND(All!$V198="P3",All!$AE198="RSS"),Ruler!V$24,IF(AND(All!$V198="P4",All!$AE198="RSS"),Ruler!V$25,IF(AND(All!$V198="P5",All!$AE198="RSS"),Ruler!V$26,IF(AND(All!$V198="P6",All!$AE198="RSS"),Ruler!V$27,IF(AND(All!$V198="P7",All!$AE198="RSS"),Ruler!V$28,IF(AND(All!$V198="P8",All!$AE198="RSS"),Ruler!V$29,IF(AND(All!$V198="P9",All!$AE198="RSS"),Ruler!V$30,0)))))))))))))))))))))))))))</f>
        <v>1</v>
      </c>
      <c r="CD198" s="325">
        <f>IF(AND(All!$V198="P1",All!$AE198="RDP"),Ruler!W$6,IF(AND(All!$V198="P2",All!$AE198="RDP"),Ruler!W$7,IF(AND(All!$V198="P3",All!$AE198="RDP"),Ruler!W$8,IF(AND(All!$V198="P4",All!$AE198="RDP"),Ruler!W$9,IF(AND(All!$V198="P5",All!$AE198="RDP"),Ruler!W$10,IF(AND(All!$V198="P6",All!$AE198="RDP"),Ruler!W$11,IF(AND(All!$V198="P7",All!$AE198="RDP"),Ruler!W$12,IF(AND(All!$V198="P8",All!$AE198="RDP"),Ruler!W$13,IF(AND(All!$V198="P9",All!$AE198="RDP"),Ruler!W$14,IF(AND(All!$V198="P1",All!$AE198="RMS"),Ruler!W$6,IF(AND(All!$V198="P2",All!$AE198="RMS"),Ruler!W$15,IF(AND(All!$V198="P3",All!$AE198="RMS"),Ruler!W$16,IF(AND(All!$V198="P4",All!$AE198="RMS"),Ruler!W$17,IF(AND(All!$V198="P5",All!$AE198="RMS"),Ruler!W$18,IF(AND(All!$V198="P6",All!$AE198="RMS"),Ruler!W$19,IF(AND(All!$V198="P7",All!$AE198="RMS"),Ruler!W$20,IF(AND(All!$V198="P8",All!$AE198="RMS"),Ruler!W$21,IF(AND(All!$V198="P9",All!$AE198="RMS"),Ruler!W$22,IF(AND(All!$V198="P1",All!$AE198="RSS"),Ruler!W$6,IF(AND(All!$V198="P2",All!$AE198="RSS"),Ruler!W$23,IF(AND(All!$V198="P3",All!$AE198="RSS"),Ruler!W$24,IF(AND(All!$V198="P4",All!$AE198="RSS"),Ruler!W$25,IF(AND(All!$V198="P5",All!$AE198="RSS"),Ruler!W$26,IF(AND(All!$V198="P6",All!$AE198="RSS"),Ruler!W$27,IF(AND(All!$V198="P7",All!$AE198="RSS"),Ruler!W$28,IF(AND(All!$V198="P8",All!$AE198="RSS"),Ruler!W$29,IF(AND(All!$V198="P9",All!$AE198="RSS"),Ruler!W$30,0)))))))))))))))))))))))))))</f>
        <v>1</v>
      </c>
      <c r="CE198" s="325">
        <f>IF(AND(All!$V198="P1",All!$AE198="RDP"),Ruler!X$6,IF(AND(All!$V198="P2",All!$AE198="RDP"),Ruler!X$7,IF(AND(All!$V198="P3",All!$AE198="RDP"),Ruler!X$8,IF(AND(All!$V198="P4",All!$AE198="RDP"),Ruler!X$9,IF(AND(All!$V198="P5",All!$AE198="RDP"),Ruler!X$10,IF(AND(All!$V198="P6",All!$AE198="RDP"),Ruler!X$11,IF(AND(All!$V198="P7",All!$AE198="RDP"),Ruler!X$12,IF(AND(All!$V198="P8",All!$AE198="RDP"),Ruler!X$13,IF(AND(All!$V198="P9",All!$AE198="RDP"),Ruler!X$14,IF(AND(All!$V198="P1",All!$AE198="RMS"),Ruler!X$6,IF(AND(All!$V198="P2",All!$AE198="RMS"),Ruler!X$15,IF(AND(All!$V198="P3",All!$AE198="RMS"),Ruler!X$16,IF(AND(All!$V198="P4",All!$AE198="RMS"),Ruler!X$17,IF(AND(All!$V198="P5",All!$AE198="RMS"),Ruler!X$18,IF(AND(All!$V198="P6",All!$AE198="RMS"),Ruler!X$19,IF(AND(All!$V198="P7",All!$AE198="RMS"),Ruler!X$20,IF(AND(All!$V198="P8",All!$AE198="RMS"),Ruler!X$21,IF(AND(All!$V198="P9",All!$AE198="RMS"),Ruler!X$22,IF(AND(All!$V198="P1",All!$AE198="RSS"),Ruler!X$6,IF(AND(All!$V198="P2",All!$AE198="RSS"),Ruler!X$23,IF(AND(All!$V198="P3",All!$AE198="RSS"),Ruler!X$24,IF(AND(All!$V198="P4",All!$AE198="RSS"),Ruler!X$25,IF(AND(All!$V198="P5",All!$AE198="RSS"),Ruler!X$26,IF(AND(All!$V198="P6",All!$AE198="RSS"),Ruler!X$27,IF(AND(All!$V198="P7",All!$AE198="RSS"),Ruler!X$28,IF(AND(All!$V198="P8",All!$AE198="RSS"),Ruler!X$29,IF(AND(All!$V198="P9",All!$AE198="RSS"),Ruler!X$30,0)))))))))))))))))))))))))))</f>
        <v>1</v>
      </c>
      <c r="CF198" s="325">
        <f>IF(AND(All!$V198="P1",All!$AE198="RDP"),Ruler!Y$6,IF(AND(All!$V198="P2",All!$AE198="RDP"),Ruler!Y$7,IF(AND(All!$V198="P3",All!$AE198="RDP"),Ruler!Y$8,IF(AND(All!$V198="P4",All!$AE198="RDP"),Ruler!Y$9,IF(AND(All!$V198="P5",All!$AE198="RDP"),Ruler!Y$10,IF(AND(All!$V198="P6",All!$AE198="RDP"),Ruler!Y$11,IF(AND(All!$V198="P7",All!$AE198="RDP"),Ruler!Y$12,IF(AND(All!$V198="P8",All!$AE198="RDP"),Ruler!Y$13,IF(AND(All!$V198="P9",All!$AE198="RDP"),Ruler!Y$14,IF(AND(All!$V198="P1",All!$AE198="RMS"),Ruler!Y$6,IF(AND(All!$V198="P2",All!$AE198="RMS"),Ruler!Y$15,IF(AND(All!$V198="P3",All!$AE198="RMS"),Ruler!Y$16,IF(AND(All!$V198="P4",All!$AE198="RMS"),Ruler!Y$17,IF(AND(All!$V198="P5",All!$AE198="RMS"),Ruler!Y$18,IF(AND(All!$V198="P6",All!$AE198="RMS"),Ruler!Y$19,IF(AND(All!$V198="P7",All!$AE198="RMS"),Ruler!Y$20,IF(AND(All!$V198="P8",All!$AE198="RMS"),Ruler!Y$21,IF(AND(All!$V198="P9",All!$AE198="RMS"),Ruler!Y$22,IF(AND(All!$V198="P1",All!$AE198="RSS"),Ruler!Y$6,IF(AND(All!$V198="P2",All!$AE198="RSS"),Ruler!Y$23,IF(AND(All!$V198="P3",All!$AE198="RSS"),Ruler!Y$24,IF(AND(All!$V198="P4",All!$AE198="RSS"),Ruler!Y$25,IF(AND(All!$V198="P5",All!$AE198="RSS"),Ruler!Y$26,IF(AND(All!$V198="P6",All!$AE198="RSS"),Ruler!Y$27,IF(AND(All!$V198="P7",All!$AE198="RSS"),Ruler!Y$28,IF(AND(All!$V198="P8",All!$AE198="RSS"),Ruler!Y$29,IF(AND(All!$V198="P9",All!$AE198="RSS"),Ruler!Y$30,0)))))))))))))))))))))))))))</f>
        <v>1</v>
      </c>
      <c r="CG198" s="325">
        <f>IF(AND(All!$V198="P1",All!$AE198="RDP"),Ruler!Z$6,IF(AND(All!$V198="P2",All!$AE198="RDP"),Ruler!Z$7,IF(AND(All!$V198="P3",All!$AE198="RDP"),Ruler!Z$8,IF(AND(All!$V198="P4",All!$AE198="RDP"),Ruler!Z$9,IF(AND(All!$V198="P5",All!$AE198="RDP"),Ruler!Z$10,IF(AND(All!$V198="P6",All!$AE198="RDP"),Ruler!Z$11,IF(AND(All!$V198="P7",All!$AE198="RDP"),Ruler!Z$12,IF(AND(All!$V198="P8",All!$AE198="RDP"),Ruler!Z$13,IF(AND(All!$V198="P9",All!$AE198="RDP"),Ruler!Z$14,IF(AND(All!$V198="P1",All!$AE198="RMS"),Ruler!Z$6,IF(AND(All!$V198="P2",All!$AE198="RMS"),Ruler!Z$15,IF(AND(All!$V198="P3",All!$AE198="RMS"),Ruler!Z$16,IF(AND(All!$V198="P4",All!$AE198="RMS"),Ruler!Z$17,IF(AND(All!$V198="P5",All!$AE198="RMS"),Ruler!Z$18,IF(AND(All!$V198="P6",All!$AE198="RMS"),Ruler!Z$19,IF(AND(All!$V198="P7",All!$AE198="RMS"),Ruler!Z$20,IF(AND(All!$V198="P8",All!$AE198="RMS"),Ruler!Z$21,IF(AND(All!$V198="P9",All!$AE198="RMS"),Ruler!Z$22,IF(AND(All!$V198="P1",All!$AE198="RSS"),Ruler!Z$6,IF(AND(All!$V198="P2",All!$AE198="RSS"),Ruler!Z$23,IF(AND(All!$V198="P3",All!$AE198="RSS"),Ruler!Z$24,IF(AND(All!$V198="P4",All!$AE198="RSS"),Ruler!Z$25,IF(AND(All!$V198="P5",All!$AE198="RSS"),Ruler!Z$26,IF(AND(All!$V198="P6",All!$AE198="RSS"),Ruler!Z$27,IF(AND(All!$V198="P7",All!$AE198="RSS"),Ruler!Z$28,IF(AND(All!$V198="P8",All!$AE198="RSS"),Ruler!Z$29,IF(AND(All!$V198="P9",All!$AE198="RSS"),Ruler!Z$30,0)))))))))))))))))))))))))))</f>
        <v>1</v>
      </c>
      <c r="CH198" s="325">
        <f>IF(AND(All!$V198="P1",All!$AE198="RDP"),Ruler!AA$6,IF(AND(All!$V198="P2",All!$AE198="RDP"),Ruler!AA$7,IF(AND(All!$V198="P3",All!$AE198="RDP"),Ruler!AA$8,IF(AND(All!$V198="P4",All!$AE198="RDP"),Ruler!AA$9,IF(AND(All!$V198="P5",All!$AE198="RDP"),Ruler!AA$10,IF(AND(All!$V198="P6",All!$AE198="RDP"),Ruler!AA$11,IF(AND(All!$V198="P7",All!$AE198="RDP"),Ruler!AA$12,IF(AND(All!$V198="P8",All!$AE198="RDP"),Ruler!AA$13,IF(AND(All!$V198="P9",All!$AE198="RDP"),Ruler!AA$14,IF(AND(All!$V198="P1",All!$AE198="RMS"),Ruler!AA$6,IF(AND(All!$V198="P2",All!$AE198="RMS"),Ruler!AA$15,IF(AND(All!$V198="P3",All!$AE198="RMS"),Ruler!AA$16,IF(AND(All!$V198="P4",All!$AE198="RMS"),Ruler!AA$17,IF(AND(All!$V198="P5",All!$AE198="RMS"),Ruler!AA$18,IF(AND(All!$V198="P6",All!$AE198="RMS"),Ruler!AA$19,IF(AND(All!$V198="P7",All!$AE198="RMS"),Ruler!AA$20,IF(AND(All!$V198="P8",All!$AE198="RMS"),Ruler!AA$21,IF(AND(All!$V198="P9",All!$AE198="RMS"),Ruler!AA$22,IF(AND(All!$V198="P1",All!$AE198="RSS"),Ruler!AA$6,IF(AND(All!$V198="P2",All!$AE198="RSS"),Ruler!AA$23,IF(AND(All!$V198="P3",All!$AE198="RSS"),Ruler!AA$24,IF(AND(All!$V198="P4",All!$AE198="RSS"),Ruler!AA$25,IF(AND(All!$V198="P5",All!$AE198="RSS"),Ruler!AA$26,IF(AND(All!$V198="P6",All!$AE198="RSS"),Ruler!AA$27,IF(AND(All!$V198="P7",All!$AE198="RSS"),Ruler!AA$28,IF(AND(All!$V198="P8",All!$AE198="RSS"),Ruler!AA$29,IF(AND(All!$V198="P9",All!$AE198="RSS"),Ruler!AA$30,0)))))))))))))))))))))))))))</f>
        <v>0</v>
      </c>
      <c r="CI198" s="325">
        <f>IF(AND(All!$V198="P1",All!$AE198="RDP"),Ruler!AB$6,IF(AND(All!$V198="P2",All!$AE198="RDP"),Ruler!AB$7,IF(AND(All!$V198="P3",All!$AE198="RDP"),Ruler!AB$8,IF(AND(All!$V198="P4",All!$AE198="RDP"),Ruler!AB$9,IF(AND(All!$V198="P5",All!$AE198="RDP"),Ruler!AB$10,IF(AND(All!$V198="P6",All!$AE198="RDP"),Ruler!AB$11,IF(AND(All!$V198="P7",All!$AE198="RDP"),Ruler!AB$12,IF(AND(All!$V198="P8",All!$AE198="RDP"),Ruler!AB$13,IF(AND(All!$V198="P9",All!$AE198="RDP"),Ruler!AB$14,IF(AND(All!$V198="P1",All!$AE198="RMS"),Ruler!AB$6,IF(AND(All!$V198="P2",All!$AE198="RMS"),Ruler!AB$15,IF(AND(All!$V198="P3",All!$AE198="RMS"),Ruler!AB$16,IF(AND(All!$V198="P4",All!$AE198="RMS"),Ruler!AB$17,IF(AND(All!$V198="P5",All!$AE198="RMS"),Ruler!AB$18,IF(AND(All!$V198="P6",All!$AE198="RMS"),Ruler!AB$19,IF(AND(All!$V198="P7",All!$AE198="RMS"),Ruler!AB$20,IF(AND(All!$V198="P8",All!$AE198="RMS"),Ruler!AB$21,IF(AND(All!$V198="P9",All!$AE198="RMS"),Ruler!AB$22,IF(AND(All!$V198="P1",All!$AE198="RSS"),Ruler!AB$6,IF(AND(All!$V198="P2",All!$AE198="RSS"),Ruler!AB$23,IF(AND(All!$V198="P3",All!$AE198="RSS"),Ruler!AB$24,IF(AND(All!$V198="P4",All!$AE198="RSS"),Ruler!AB$25,IF(AND(All!$V198="P5",All!$AE198="RSS"),Ruler!AB$26,IF(AND(All!$V198="P6",All!$AE198="RSS"),Ruler!AB$27,IF(AND(All!$V198="P7",All!$AE198="RSS"),Ruler!AB$28,IF(AND(All!$V198="P8",All!$AE198="RSS"),Ruler!AB$29,IF(AND(All!$V198="P9",All!$AE198="RSS"),Ruler!AB$30,0)))))))))))))))))))))))))))</f>
        <v>0</v>
      </c>
      <c r="CJ198" s="377">
        <f>Table9[[#This Row],[R-B1]]-Table9[[#This Row],[B1]]</f>
        <v>1</v>
      </c>
      <c r="CK198" s="378">
        <f>Table9[[#This Row],[R-B2]]-Table9[[#This Row],[B2]]</f>
        <v>1</v>
      </c>
      <c r="CL198" s="378">
        <f>Table9[[#This Row],[R-B3]]-Table9[[#This Row],[B3]]</f>
        <v>0</v>
      </c>
      <c r="CM198" s="378">
        <f>Table9[[#This Row],[R-B4]]-Table9[[#This Row],[B4]]</f>
        <v>0</v>
      </c>
      <c r="CN198" s="378">
        <f>Table9[[#This Row],[R-B5]]-Table9[[#This Row],[B5]]</f>
        <v>0</v>
      </c>
      <c r="CO198" s="378">
        <f>Table9[[#This Row],[R-B6]]-Table9[[#This Row],[B6]]</f>
        <v>0</v>
      </c>
      <c r="CP198" s="378">
        <f>Table9[[#This Row],[R-B7]]-Table9[[#This Row],[B7]]</f>
        <v>1</v>
      </c>
      <c r="CQ198" s="378">
        <f>Table9[[#This Row],[R-B8]]-Table9[[#This Row],[B8]]</f>
        <v>0</v>
      </c>
      <c r="CR198" s="378">
        <f>Table9[[#This Row],[R-B9]]-Table9[[#This Row],[B9]]</f>
        <v>0</v>
      </c>
      <c r="CS198" s="378">
        <f>Table9[[#This Row],[R-B10]]-Table9[[#This Row],[B10]]</f>
        <v>0</v>
      </c>
      <c r="CT198" s="378">
        <f>Table9[[#This Row],[R-B11]]-Table9[[#This Row],[B11]]</f>
        <v>0</v>
      </c>
      <c r="CU198" s="378">
        <f>Table9[[#This Row],[R-B12]]-Table9[[#This Row],[B12]]</f>
        <v>0</v>
      </c>
      <c r="CV198" s="378">
        <f>Table9[[#This Row],[R-K1]]-Table9[[#This Row],[K1]]</f>
        <v>0</v>
      </c>
      <c r="CW198" s="378">
        <f>Table9[[#This Row],[R-K2]]-Table9[[#This Row],[K2]]</f>
        <v>0</v>
      </c>
      <c r="CX198" s="378">
        <f>Table9[[#This Row],[R-K3]]-Table9[[#This Row],[K3]]</f>
        <v>1</v>
      </c>
      <c r="CY198" s="378">
        <f>Table9[[#This Row],[R-K4]]-Table9[[#This Row],[K4]]</f>
        <v>0</v>
      </c>
      <c r="CZ198" s="378">
        <f>Table9[[#This Row],[R-K5]]-Table9[[#This Row],[K5]]</f>
        <v>1</v>
      </c>
      <c r="DA198" s="378">
        <f>Table9[[#This Row],[R-P1]]-Table9[[#This Row],[P1]]</f>
        <v>0</v>
      </c>
      <c r="DB198" s="378">
        <f>Table9[[#This Row],[R-P2]]-Table9[[#This Row],[P2]]</f>
        <v>0</v>
      </c>
      <c r="DC198" s="378">
        <f>Table9[[#This Row],[R-P3]]-Table9[[#This Row],[P3]]</f>
        <v>0</v>
      </c>
      <c r="DD198" s="378">
        <f>Table9[[#This Row],[R-P4]]-Table9[[#This Row],[P4]]</f>
        <v>0</v>
      </c>
      <c r="DE198" s="378">
        <f>Table9[[#This Row],[R-P5]]-Table9[[#This Row],[P5]]</f>
        <v>1</v>
      </c>
      <c r="DF198" s="378">
        <f>Table9[[#This Row],[R-E1]]-Table9[[#This Row],[E1]]</f>
        <v>0</v>
      </c>
      <c r="DG198" s="379">
        <f>Table9[[#This Row],[R-E2]]-Table9[[#This Row],[E2]]</f>
        <v>0</v>
      </c>
      <c r="DH198" s="43">
        <f>COUNTIF(Table9[[#This Row],[G-B1]:[G-B12]],"&lt;=0")/12*100</f>
        <v>75</v>
      </c>
      <c r="DI198" s="43">
        <f>COUNTIF(Table9[[#This Row],[G-K1]:[G-K5]],"&lt;=0")/5*100</f>
        <v>60</v>
      </c>
      <c r="DJ198" s="43">
        <f>COUNTIF(Table9[[#This Row],[G-P1]:[G-P5]],"&lt;=0")/5*100</f>
        <v>80</v>
      </c>
      <c r="DK198" s="43">
        <f>COUNTIF(Table9[[#This Row],[G-E1]:[G-E2]],"&lt;=0")/2*100</f>
        <v>100</v>
      </c>
      <c r="DL198" s="450">
        <f>IF(AE198="RDP",(COUNTIF(Table9[[#This Row],[G-B3]],"&lt;=0")+COUNTIF(Table9[[#This Row],[G-B4]],"&lt;=0")+COUNTIF(Table9[[#This Row],[G-B7]],"&lt;=0")+COUNTIF(Table9[[#This Row],[G-B11]],"&lt;=0")+COUNTIF(Table9[[#This Row],[G-K2]],"&lt;=0"))/5*100,IF(AE198="RMS",(COUNTIF(Table9[[#This Row],[G-B4]],"&lt;=0")+COUNTIF(Table9[[#This Row],[G-B5]],"&lt;=0")+COUNTIF(Table9[[#This Row],[G-B10]],"&lt;=0")+COUNTIF(Table9[[#This Row],[G-B12]],"&lt;=0")+COUNTIF(Table9[[#This Row],[G-K2]],"&lt;=0"))/5*100,IF(AE198="RSS",(COUNTIF(Table9[[#This Row],[G-B1]],"&lt;=0")+COUNTIF(Table9[[#This Row],[G-B2]],"&lt;=0")+COUNTIF(Table9[[#This Row],[G-B6]],"&lt;=0")+COUNTIF(Table9[[#This Row],[G-B11]],"&lt;=0")+COUNTIF(Table9[[#This Row],[G-B12]],"&lt;=0"))/5*100,0)))</f>
        <v>80</v>
      </c>
      <c r="DR198" s="332"/>
      <c r="DW198" s="332"/>
      <c r="DX198" s="42"/>
      <c r="DY198" s="42"/>
      <c r="DZ198" s="42"/>
      <c r="EA198" s="333"/>
      <c r="EB198" s="339"/>
      <c r="EC198" s="339"/>
      <c r="ED198" s="339"/>
      <c r="EE198" s="339"/>
    </row>
    <row r="199" spans="2:135" s="49" customFormat="1" ht="116" hidden="1" x14ac:dyDescent="0.35">
      <c r="B199" s="282">
        <v>205</v>
      </c>
      <c r="C199" s="421" t="s">
        <v>134</v>
      </c>
      <c r="D199" s="376">
        <v>46139</v>
      </c>
      <c r="E199" s="306" t="s">
        <v>195</v>
      </c>
      <c r="F199" s="304">
        <v>1059431</v>
      </c>
      <c r="G199" s="308">
        <f t="shared" ca="1" si="12"/>
        <v>56.344197992770177</v>
      </c>
      <c r="H199" s="283">
        <v>25750</v>
      </c>
      <c r="I199" s="304" t="s">
        <v>136</v>
      </c>
      <c r="J199" s="304" t="s">
        <v>362</v>
      </c>
      <c r="K199" s="304" t="s">
        <v>138</v>
      </c>
      <c r="L199" s="304" t="s">
        <v>147</v>
      </c>
      <c r="M199" s="304" t="s">
        <v>228</v>
      </c>
      <c r="N199" s="304"/>
      <c r="O199" s="304" t="s">
        <v>229</v>
      </c>
      <c r="P199" s="310" t="s">
        <v>1601</v>
      </c>
      <c r="Q199" s="304" t="s">
        <v>177</v>
      </c>
      <c r="R199" s="451">
        <v>46373</v>
      </c>
      <c r="S199" s="305">
        <v>43800</v>
      </c>
      <c r="T199" s="286">
        <f t="shared" ca="1" si="13"/>
        <v>6.8861111111111111</v>
      </c>
      <c r="U199" s="304">
        <v>33</v>
      </c>
      <c r="V199" s="304" t="s">
        <v>231</v>
      </c>
      <c r="W199" s="307">
        <f ca="1">Table9[[#This Row],[Age]]-($T$1-Table9[[#This Row],[Date of Appointment to Current Grade]])/365</f>
        <v>49.452054794520549</v>
      </c>
      <c r="X199" s="309">
        <f ca="1">($T$1-Table9[[#This Row],[Date of Appointment to Current Grade]])/365</f>
        <v>6.8921431982496273</v>
      </c>
      <c r="Y199" s="305">
        <v>43800</v>
      </c>
      <c r="Z199" s="304" t="s">
        <v>187</v>
      </c>
      <c r="AA199" s="305">
        <v>43800</v>
      </c>
      <c r="AB199" s="309">
        <f ca="1">($T$1-Table9[[#This Row],[Date in Position]])/365</f>
        <v>6.8921431982496273</v>
      </c>
      <c r="AC199" s="304" t="s">
        <v>229</v>
      </c>
      <c r="AD199" s="305">
        <v>44364</v>
      </c>
      <c r="AE199" s="304" t="s">
        <v>147</v>
      </c>
      <c r="AF199" s="304" t="s">
        <v>148</v>
      </c>
      <c r="AG199" s="47" t="s">
        <v>1602</v>
      </c>
      <c r="AH199" s="47" t="s">
        <v>1603</v>
      </c>
      <c r="AI199" s="47" t="s">
        <v>1604</v>
      </c>
      <c r="AJ199" s="48" t="s">
        <v>1605</v>
      </c>
      <c r="AK199" s="278" t="s">
        <v>274</v>
      </c>
      <c r="AL199" s="42" t="s">
        <v>153</v>
      </c>
      <c r="AM199" s="48" t="s">
        <v>1606</v>
      </c>
      <c r="AN199" s="313">
        <v>3</v>
      </c>
      <c r="AO199" s="304">
        <v>4</v>
      </c>
      <c r="AP199" s="304">
        <v>4</v>
      </c>
      <c r="AQ199" s="304">
        <v>4</v>
      </c>
      <c r="AR199" s="304">
        <v>4</v>
      </c>
      <c r="AS199" s="304">
        <v>4</v>
      </c>
      <c r="AT199" s="304">
        <v>5</v>
      </c>
      <c r="AU199" s="304">
        <v>4</v>
      </c>
      <c r="AV199" s="304">
        <v>4</v>
      </c>
      <c r="AW199" s="304">
        <v>4</v>
      </c>
      <c r="AX199" s="304">
        <v>4</v>
      </c>
      <c r="AY199" s="304">
        <v>4</v>
      </c>
      <c r="AZ199" s="304">
        <v>4</v>
      </c>
      <c r="BA199" s="304">
        <v>4</v>
      </c>
      <c r="BB199" s="304">
        <v>3</v>
      </c>
      <c r="BC199" s="304">
        <v>4</v>
      </c>
      <c r="BD199" s="304">
        <v>2</v>
      </c>
      <c r="BE199" s="304">
        <v>3</v>
      </c>
      <c r="BF199" s="304">
        <v>3</v>
      </c>
      <c r="BG199" s="304">
        <v>3</v>
      </c>
      <c r="BH199" s="304">
        <v>2</v>
      </c>
      <c r="BI199" s="304">
        <v>3</v>
      </c>
      <c r="BJ199" s="304">
        <v>3</v>
      </c>
      <c r="BK199" s="314">
        <v>0</v>
      </c>
      <c r="BL199" s="325">
        <f>IF(AND(All!$V199="P1",All!$AE199="RDP"),Ruler!E$6,IF(AND(All!$V199="P2",All!$AE199="RDP"),Ruler!E$7,IF(AND(All!$V199="P3",All!$AE199="RDP"),Ruler!E$8,IF(AND(All!$V199="P4",All!$AE199="RDP"),Ruler!E$9,IF(AND(All!$V199="P5",All!$AE199="RDP"),Ruler!E$10,IF(AND(All!$V199="P6",All!$AE199="RDP"),Ruler!E$11,IF(AND(All!$V199="P7",All!$AE199="RDP"),Ruler!E$12,IF(AND(All!$V199="P8",All!$AE199="RDP"),Ruler!E$13,IF(AND(All!$V199="P9",All!$AE199="RDP"),Ruler!E$14,IF(AND(All!$V199="P1",All!$AE199="RMS"),Ruler!E$6,IF(AND(All!$V199="P2",All!$AE199="RMS"),Ruler!E$15,IF(AND(All!$V199="P3",All!$AE199="RMS"),Ruler!E$16,IF(AND(All!$V199="P4",All!$AE199="RMS"),Ruler!E$17,IF(AND(All!$V199="P5",All!$AE199="RMS"),Ruler!E$18,IF(AND(All!$V199="P6",All!$AE199="RMS"),Ruler!E$19,IF(AND(All!$V199="P7",All!$AE199="RMS"),Ruler!E$20,IF(AND(All!$V199="P8",All!$AE199="RMS"),Ruler!E$21,IF(AND(All!$V199="P9",All!$AE199="RMS"),Ruler!E$22,IF(AND(All!$V199="P1",All!$AE199="RSS"),Ruler!E$6,IF(AND(All!$V199="P2",All!$AE199="RSS"),Ruler!E$23,IF(AND(All!$V199="P3",All!$AE199="RSS"),Ruler!E$24,IF(AND(All!$V199="P4",All!$AE199="RSS"),Ruler!E$25,IF(AND(All!$V199="P5",All!$AE199="RSS"),Ruler!E$26,IF(AND(All!$V199="P6",All!$AE199="RSS"),Ruler!E$27,IF(AND(All!$V199="P7",All!$AE199="RSS"),Ruler!E$28,IF(AND(All!$V199="P8",All!$AE199="RSS"),Ruler!E$29,IF(AND(All!$V199="P9",All!$AE199="RSS"),Ruler!E$30,0)))))))))))))))))))))))))))</f>
        <v>3</v>
      </c>
      <c r="BM199" s="325">
        <f>IF(AND(All!$V199="P1",All!$AE199="RDP"),Ruler!F$6,IF(AND(All!$V199="P2",All!$AE199="RDP"),Ruler!F$7,IF(AND(All!$V199="P3",All!$AE199="RDP"),Ruler!F$8,IF(AND(All!$V199="P4",All!$AE199="RDP"),Ruler!F$9,IF(AND(All!$V199="P5",All!$AE199="RDP"),Ruler!F$10,IF(AND(All!$V199="P6",All!$AE199="RDP"),Ruler!F$11,IF(AND(All!$V199="P7",All!$AE199="RDP"),Ruler!F$12,IF(AND(All!$V199="P8",All!$AE199="RDP"),Ruler!F$13,IF(AND(All!$V199="P9",All!$AE199="RDP"),Ruler!F$14,IF(AND(All!$V199="P1",All!$AE199="RMS"),Ruler!F$6,IF(AND(All!$V199="P2",All!$AE199="RMS"),Ruler!F$15,IF(AND(All!$V199="P3",All!$AE199="RMS"),Ruler!F$16,IF(AND(All!$V199="P4",All!$AE199="RMS"),Ruler!F$17,IF(AND(All!$V199="P5",All!$AE199="RMS"),Ruler!F$18,IF(AND(All!$V199="P6",All!$AE199="RMS"),Ruler!F$19,IF(AND(All!$V199="P7",All!$AE199="RMS"),Ruler!F$20,IF(AND(All!$V199="P8",All!$AE199="RMS"),Ruler!F$21,IF(AND(All!$V199="P9",All!$AE199="RMS"),Ruler!F$22,IF(AND(All!$V199="P1",All!$AE199="RSS"),Ruler!F$6,IF(AND(All!$V199="P2",All!$AE199="RSS"),Ruler!F$23,IF(AND(All!$V199="P3",All!$AE199="RSS"),Ruler!F$24,IF(AND(All!$V199="P4",All!$AE199="RSS"),Ruler!F$25,IF(AND(All!$V199="P5",All!$AE199="RSS"),Ruler!F$26,IF(AND(All!$V199="P6",All!$AE199="RSS"),Ruler!F$27,IF(AND(All!$V199="P7",All!$AE199="RSS"),Ruler!F$28,IF(AND(All!$V199="P8",All!$AE199="RSS"),Ruler!F$29,IF(AND(All!$V199="P9",All!$AE199="RSS"),Ruler!F$30,0)))))))))))))))))))))))))))</f>
        <v>3</v>
      </c>
      <c r="BN199" s="325">
        <f>IF(AND(All!$V199="P1",All!$AE199="RDP"),Ruler!G$6,IF(AND(All!$V199="P2",All!$AE199="RDP"),Ruler!G$7,IF(AND(All!$V199="P3",All!$AE199="RDP"),Ruler!G$8,IF(AND(All!$V199="P4",All!$AE199="RDP"),Ruler!G$9,IF(AND(All!$V199="P5",All!$AE199="RDP"),Ruler!G$10,IF(AND(All!$V199="P6",All!$AE199="RDP"),Ruler!G$11,IF(AND(All!$V199="P7",All!$AE199="RDP"),Ruler!G$12,IF(AND(All!$V199="P8",All!$AE199="RDP"),Ruler!G$13,IF(AND(All!$V199="P9",All!$AE199="RDP"),Ruler!G$14,IF(AND(All!$V199="P1",All!$AE199="RMS"),Ruler!G$6,IF(AND(All!$V199="P2",All!$AE199="RMS"),Ruler!G$15,IF(AND(All!$V199="P3",All!$AE199="RMS"),Ruler!G$16,IF(AND(All!$V199="P4",All!$AE199="RMS"),Ruler!G$17,IF(AND(All!$V199="P5",All!$AE199="RMS"),Ruler!G$18,IF(AND(All!$V199="P6",All!$AE199="RMS"),Ruler!G$19,IF(AND(All!$V199="P7",All!$AE199="RMS"),Ruler!G$20,IF(AND(All!$V199="P8",All!$AE199="RMS"),Ruler!G$21,IF(AND(All!$V199="P9",All!$AE199="RMS"),Ruler!G$22,IF(AND(All!$V199="P1",All!$AE199="RSS"),Ruler!G$6,IF(AND(All!$V199="P2",All!$AE199="RSS"),Ruler!G$23,IF(AND(All!$V199="P3",All!$AE199="RSS"),Ruler!G$24,IF(AND(All!$V199="P4",All!$AE199="RSS"),Ruler!G$25,IF(AND(All!$V199="P5",All!$AE199="RSS"),Ruler!G$26,IF(AND(All!$V199="P6",All!$AE199="RSS"),Ruler!G$27,IF(AND(All!$V199="P7",All!$AE199="RSS"),Ruler!G$28,IF(AND(All!$V199="P8",All!$AE199="RSS"),Ruler!G$29,IF(AND(All!$V199="P9",All!$AE199="RSS"),Ruler!G$30,0)))))))))))))))))))))))))))</f>
        <v>4</v>
      </c>
      <c r="BO199" s="325">
        <f>IF(AND(All!$V199="P1",All!$AE199="RDP"),Ruler!H$6,IF(AND(All!$V199="P2",All!$AE199="RDP"),Ruler!H$7,IF(AND(All!$V199="P3",All!$AE199="RDP"),Ruler!H$8,IF(AND(All!$V199="P4",All!$AE199="RDP"),Ruler!H$9,IF(AND(All!$V199="P5",All!$AE199="RDP"),Ruler!H$10,IF(AND(All!$V199="P6",All!$AE199="RDP"),Ruler!H$11,IF(AND(All!$V199="P7",All!$AE199="RDP"),Ruler!H$12,IF(AND(All!$V199="P8",All!$AE199="RDP"),Ruler!H$13,IF(AND(All!$V199="P9",All!$AE199="RDP"),Ruler!H$14,IF(AND(All!$V199="P1",All!$AE199="RMS"),Ruler!H$6,IF(AND(All!$V199="P2",All!$AE199="RMS"),Ruler!H$15,IF(AND(All!$V199="P3",All!$AE199="RMS"),Ruler!H$16,IF(AND(All!$V199="P4",All!$AE199="RMS"),Ruler!H$17,IF(AND(All!$V199="P5",All!$AE199="RMS"),Ruler!H$18,IF(AND(All!$V199="P6",All!$AE199="RMS"),Ruler!H$19,IF(AND(All!$V199="P7",All!$AE199="RMS"),Ruler!H$20,IF(AND(All!$V199="P8",All!$AE199="RMS"),Ruler!H$21,IF(AND(All!$V199="P9",All!$AE199="RMS"),Ruler!H$22,IF(AND(All!$V199="P1",All!$AE199="RSS"),Ruler!H$6,IF(AND(All!$V199="P2",All!$AE199="RSS"),Ruler!H$23,IF(AND(All!$V199="P3",All!$AE199="RSS"),Ruler!H$24,IF(AND(All!$V199="P4",All!$AE199="RSS"),Ruler!H$25,IF(AND(All!$V199="P5",All!$AE199="RSS"),Ruler!H$26,IF(AND(All!$V199="P6",All!$AE199="RSS"),Ruler!H$27,IF(AND(All!$V199="P7",All!$AE199="RSS"),Ruler!H$28,IF(AND(All!$V199="P8",All!$AE199="RSS"),Ruler!H$29,IF(AND(All!$V199="P9",All!$AE199="RSS"),Ruler!H$30,0)))))))))))))))))))))))))))</f>
        <v>4</v>
      </c>
      <c r="BP199" s="325">
        <f>IF(AND(All!$V199="P1",All!$AE199="RDP"),Ruler!I$6,IF(AND(All!$V199="P2",All!$AE199="RDP"),Ruler!I$7,IF(AND(All!$V199="P3",All!$AE199="RDP"),Ruler!I$8,IF(AND(All!$V199="P4",All!$AE199="RDP"),Ruler!I$9,IF(AND(All!$V199="P5",All!$AE199="RDP"),Ruler!I$10,IF(AND(All!$V199="P6",All!$AE199="RDP"),Ruler!I$11,IF(AND(All!$V199="P7",All!$AE199="RDP"),Ruler!I$12,IF(AND(All!$V199="P8",All!$AE199="RDP"),Ruler!I$13,IF(AND(All!$V199="P9",All!$AE199="RDP"),Ruler!I$14,IF(AND(All!$V199="P1",All!$AE199="RMS"),Ruler!I$6,IF(AND(All!$V199="P2",All!$AE199="RMS"),Ruler!I$15,IF(AND(All!$V199="P3",All!$AE199="RMS"),Ruler!I$16,IF(AND(All!$V199="P4",All!$AE199="RMS"),Ruler!I$17,IF(AND(All!$V199="P5",All!$AE199="RMS"),Ruler!I$18,IF(AND(All!$V199="P6",All!$AE199="RMS"),Ruler!I$19,IF(AND(All!$V199="P7",All!$AE199="RMS"),Ruler!I$20,IF(AND(All!$V199="P8",All!$AE199="RMS"),Ruler!I$21,IF(AND(All!$V199="P9",All!$AE199="RMS"),Ruler!I$22,IF(AND(All!$V199="P1",All!$AE199="RSS"),Ruler!I$6,IF(AND(All!$V199="P2",All!$AE199="RSS"),Ruler!I$23,IF(AND(All!$V199="P3",All!$AE199="RSS"),Ruler!I$24,IF(AND(All!$V199="P4",All!$AE199="RSS"),Ruler!I$25,IF(AND(All!$V199="P5",All!$AE199="RSS"),Ruler!I$26,IF(AND(All!$V199="P6",All!$AE199="RSS"),Ruler!I$27,IF(AND(All!$V199="P7",All!$AE199="RSS"),Ruler!I$28,IF(AND(All!$V199="P8",All!$AE199="RSS"),Ruler!I$29,IF(AND(All!$V199="P9",All!$AE199="RSS"),Ruler!I$30,0)))))))))))))))))))))))))))</f>
        <v>4</v>
      </c>
      <c r="BQ199" s="325">
        <f>IF(AND(All!$V199="P1",All!$AE199="RDP"),Ruler!J$6,IF(AND(All!$V199="P2",All!$AE199="RDP"),Ruler!J$7,IF(AND(All!$V199="P3",All!$AE199="RDP"),Ruler!J$8,IF(AND(All!$V199="P4",All!$AE199="RDP"),Ruler!J$9,IF(AND(All!$V199="P5",All!$AE199="RDP"),Ruler!J$10,IF(AND(All!$V199="P6",All!$AE199="RDP"),Ruler!J$11,IF(AND(All!$V199="P7",All!$AE199="RDP"),Ruler!J$12,IF(AND(All!$V199="P8",All!$AE199="RDP"),Ruler!J$13,IF(AND(All!$V199="P9",All!$AE199="RDP"),Ruler!J$14,IF(AND(All!$V199="P1",All!$AE199="RMS"),Ruler!J$6,IF(AND(All!$V199="P2",All!$AE199="RMS"),Ruler!J$15,IF(AND(All!$V199="P3",All!$AE199="RMS"),Ruler!J$16,IF(AND(All!$V199="P4",All!$AE199="RMS"),Ruler!J$17,IF(AND(All!$V199="P5",All!$AE199="RMS"),Ruler!J$18,IF(AND(All!$V199="P6",All!$AE199="RMS"),Ruler!J$19,IF(AND(All!$V199="P7",All!$AE199="RMS"),Ruler!J$20,IF(AND(All!$V199="P8",All!$AE199="RMS"),Ruler!J$21,IF(AND(All!$V199="P9",All!$AE199="RMS"),Ruler!J$22,IF(AND(All!$V199="P1",All!$AE199="RSS"),Ruler!J$6,IF(AND(All!$V199="P2",All!$AE199="RSS"),Ruler!J$23,IF(AND(All!$V199="P3",All!$AE199="RSS"),Ruler!J$24,IF(AND(All!$V199="P4",All!$AE199="RSS"),Ruler!J$25,IF(AND(All!$V199="P5",All!$AE199="RSS"),Ruler!J$26,IF(AND(All!$V199="P6",All!$AE199="RSS"),Ruler!J$27,IF(AND(All!$V199="P7",All!$AE199="RSS"),Ruler!J$28,IF(AND(All!$V199="P8",All!$AE199="RSS"),Ruler!J$29,IF(AND(All!$V199="P9",All!$AE199="RSS"),Ruler!J$30,0)))))))))))))))))))))))))))</f>
        <v>3</v>
      </c>
      <c r="BR199" s="325">
        <f>IF(AND(All!$V199="P1",All!$AE199="RDP"),Ruler!K$6,IF(AND(All!$V199="P2",All!$AE199="RDP"),Ruler!K$7,IF(AND(All!$V199="P3",All!$AE199="RDP"),Ruler!K$8,IF(AND(All!$V199="P4",All!$AE199="RDP"),Ruler!K$9,IF(AND(All!$V199="P5",All!$AE199="RDP"),Ruler!K$10,IF(AND(All!$V199="P6",All!$AE199="RDP"),Ruler!K$11,IF(AND(All!$V199="P7",All!$AE199="RDP"),Ruler!K$12,IF(AND(All!$V199="P8",All!$AE199="RDP"),Ruler!K$13,IF(AND(All!$V199="P9",All!$AE199="RDP"),Ruler!K$14,IF(AND(All!$V199="P1",All!$AE199="RMS"),Ruler!K$6,IF(AND(All!$V199="P2",All!$AE199="RMS"),Ruler!K$15,IF(AND(All!$V199="P3",All!$AE199="RMS"),Ruler!K$16,IF(AND(All!$V199="P4",All!$AE199="RMS"),Ruler!K$17,IF(AND(All!$V199="P5",All!$AE199="RMS"),Ruler!K$18,IF(AND(All!$V199="P6",All!$AE199="RMS"),Ruler!K$19,IF(AND(All!$V199="P7",All!$AE199="RMS"),Ruler!K$20,IF(AND(All!$V199="P8",All!$AE199="RMS"),Ruler!K$21,IF(AND(All!$V199="P9",All!$AE199="RMS"),Ruler!K$22,IF(AND(All!$V199="P1",All!$AE199="RSS"),Ruler!K$6,IF(AND(All!$V199="P2",All!$AE199="RSS"),Ruler!K$23,IF(AND(All!$V199="P3",All!$AE199="RSS"),Ruler!K$24,IF(AND(All!$V199="P4",All!$AE199="RSS"),Ruler!K$25,IF(AND(All!$V199="P5",All!$AE199="RSS"),Ruler!K$26,IF(AND(All!$V199="P6",All!$AE199="RSS"),Ruler!K$27,IF(AND(All!$V199="P7",All!$AE199="RSS"),Ruler!K$28,IF(AND(All!$V199="P8",All!$AE199="RSS"),Ruler!K$29,IF(AND(All!$V199="P9",All!$AE199="RSS"),Ruler!K$30,0)))))))))))))))))))))))))))</f>
        <v>4</v>
      </c>
      <c r="BS199" s="325">
        <f>IF(AND(All!$V199="P1",All!$AE199="RDP"),Ruler!L$6,IF(AND(All!$V199="P2",All!$AE199="RDP"),Ruler!L$7,IF(AND(All!$V199="P3",All!$AE199="RDP"),Ruler!L$8,IF(AND(All!$V199="P4",All!$AE199="RDP"),Ruler!L$9,IF(AND(All!$V199="P5",All!$AE199="RDP"),Ruler!L$10,IF(AND(All!$V199="P6",All!$AE199="RDP"),Ruler!L$11,IF(AND(All!$V199="P7",All!$AE199="RDP"),Ruler!L$12,IF(AND(All!$V199="P8",All!$AE199="RDP"),Ruler!L$13,IF(AND(All!$V199="P9",All!$AE199="RDP"),Ruler!L$14,IF(AND(All!$V199="P1",All!$AE199="RMS"),Ruler!L$6,IF(AND(All!$V199="P2",All!$AE199="RMS"),Ruler!L$15,IF(AND(All!$V199="P3",All!$AE199="RMS"),Ruler!L$16,IF(AND(All!$V199="P4",All!$AE199="RMS"),Ruler!L$17,IF(AND(All!$V199="P5",All!$AE199="RMS"),Ruler!L$18,IF(AND(All!$V199="P6",All!$AE199="RMS"),Ruler!L$19,IF(AND(All!$V199="P7",All!$AE199="RMS"),Ruler!L$20,IF(AND(All!$V199="P8",All!$AE199="RMS"),Ruler!L$21,IF(AND(All!$V199="P9",All!$AE199="RMS"),Ruler!L$22,IF(AND(All!$V199="P1",All!$AE199="RSS"),Ruler!L$6,IF(AND(All!$V199="P2",All!$AE199="RSS"),Ruler!L$23,IF(AND(All!$V199="P3",All!$AE199="RSS"),Ruler!L$24,IF(AND(All!$V199="P4",All!$AE199="RSS"),Ruler!L$25,IF(AND(All!$V199="P5",All!$AE199="RSS"),Ruler!L$26,IF(AND(All!$V199="P6",All!$AE199="RSS"),Ruler!L$27,IF(AND(All!$V199="P7",All!$AE199="RSS"),Ruler!L$28,IF(AND(All!$V199="P8",All!$AE199="RSS"),Ruler!L$29,IF(AND(All!$V199="P9",All!$AE199="RSS"),Ruler!L$30,0)))))))))))))))))))))))))))</f>
        <v>3</v>
      </c>
      <c r="BT199" s="325">
        <f>IF(AND(All!$V199="P1",All!$AE199="RDP"),Ruler!M$6,IF(AND(All!$V199="P2",All!$AE199="RDP"),Ruler!M$7,IF(AND(All!$V199="P3",All!$AE199="RDP"),Ruler!M$8,IF(AND(All!$V199="P4",All!$AE199="RDP"),Ruler!M$9,IF(AND(All!$V199="P5",All!$AE199="RDP"),Ruler!M$10,IF(AND(All!$V199="P6",All!$AE199="RDP"),Ruler!M$11,IF(AND(All!$V199="P7",All!$AE199="RDP"),Ruler!M$12,IF(AND(All!$V199="P8",All!$AE199="RDP"),Ruler!M$13,IF(AND(All!$V199="P9",All!$AE199="RDP"),Ruler!M$14,IF(AND(All!$V199="P1",All!$AE199="RMS"),Ruler!M$6,IF(AND(All!$V199="P2",All!$AE199="RMS"),Ruler!M$15,IF(AND(All!$V199="P3",All!$AE199="RMS"),Ruler!M$16,IF(AND(All!$V199="P4",All!$AE199="RMS"),Ruler!M$17,IF(AND(All!$V199="P5",All!$AE199="RMS"),Ruler!M$18,IF(AND(All!$V199="P6",All!$AE199="RMS"),Ruler!M$19,IF(AND(All!$V199="P7",All!$AE199="RMS"),Ruler!M$20,IF(AND(All!$V199="P8",All!$AE199="RMS"),Ruler!M$21,IF(AND(All!$V199="P9",All!$AE199="RMS"),Ruler!M$22,IF(AND(All!$V199="P1",All!$AE199="RSS"),Ruler!M$6,IF(AND(All!$V199="P2",All!$AE199="RSS"),Ruler!M$23,IF(AND(All!$V199="P3",All!$AE199="RSS"),Ruler!M$24,IF(AND(All!$V199="P4",All!$AE199="RSS"),Ruler!M$25,IF(AND(All!$V199="P5",All!$AE199="RSS"),Ruler!M$26,IF(AND(All!$V199="P6",All!$AE199="RSS"),Ruler!M$27,IF(AND(All!$V199="P7",All!$AE199="RSS"),Ruler!M$28,IF(AND(All!$V199="P8",All!$AE199="RSS"),Ruler!M$29,IF(AND(All!$V199="P9",All!$AE199="RSS"),Ruler!M$30,0)))))))))))))))))))))))))))</f>
        <v>3</v>
      </c>
      <c r="BU199" s="325">
        <f>IF(AND(All!$V199="P1",All!$AE199="RDP"),Ruler!N$6,IF(AND(All!$V199="P2",All!$AE199="RDP"),Ruler!N$7,IF(AND(All!$V199="P3",All!$AE199="RDP"),Ruler!N$8,IF(AND(All!$V199="P4",All!$AE199="RDP"),Ruler!N$9,IF(AND(All!$V199="P5",All!$AE199="RDP"),Ruler!N$10,IF(AND(All!$V199="P6",All!$AE199="RDP"),Ruler!N$11,IF(AND(All!$V199="P7",All!$AE199="RDP"),Ruler!N$12,IF(AND(All!$V199="P8",All!$AE199="RDP"),Ruler!N$13,IF(AND(All!$V199="P9",All!$AE199="RDP"),Ruler!N$14,IF(AND(All!$V199="P1",All!$AE199="RMS"),Ruler!N$6,IF(AND(All!$V199="P2",All!$AE199="RMS"),Ruler!N$15,IF(AND(All!$V199="P3",All!$AE199="RMS"),Ruler!N$16,IF(AND(All!$V199="P4",All!$AE199="RMS"),Ruler!N$17,IF(AND(All!$V199="P5",All!$AE199="RMS"),Ruler!N$18,IF(AND(All!$V199="P6",All!$AE199="RMS"),Ruler!N$19,IF(AND(All!$V199="P7",All!$AE199="RMS"),Ruler!N$20,IF(AND(All!$V199="P8",All!$AE199="RMS"),Ruler!N$21,IF(AND(All!$V199="P9",All!$AE199="RMS"),Ruler!N$22,IF(AND(All!$V199="P1",All!$AE199="RSS"),Ruler!N$6,IF(AND(All!$V199="P2",All!$AE199="RSS"),Ruler!N$23,IF(AND(All!$V199="P3",All!$AE199="RSS"),Ruler!N$24,IF(AND(All!$V199="P4",All!$AE199="RSS"),Ruler!N$25,IF(AND(All!$V199="P5",All!$AE199="RSS"),Ruler!N$26,IF(AND(All!$V199="P6",All!$AE199="RSS"),Ruler!N$27,IF(AND(All!$V199="P7",All!$AE199="RSS"),Ruler!N$28,IF(AND(All!$V199="P8",All!$AE199="RSS"),Ruler!N$29,IF(AND(All!$V199="P9",All!$AE199="RSS"),Ruler!N$30,0)))))))))))))))))))))))))))</f>
        <v>3</v>
      </c>
      <c r="BV199" s="325">
        <f>IF(AND(All!$V199="P1",All!$AE199="RDP"),Ruler!O$6,IF(AND(All!$V199="P2",All!$AE199="RDP"),Ruler!O$7,IF(AND(All!$V199="P3",All!$AE199="RDP"),Ruler!O$8,IF(AND(All!$V199="P4",All!$AE199="RDP"),Ruler!O$9,IF(AND(All!$V199="P5",All!$AE199="RDP"),Ruler!O$10,IF(AND(All!$V199="P6",All!$AE199="RDP"),Ruler!O$11,IF(AND(All!$V199="P7",All!$AE199="RDP"),Ruler!O$12,IF(AND(All!$V199="P8",All!$AE199="RDP"),Ruler!O$13,IF(AND(All!$V199="P9",All!$AE199="RDP"),Ruler!O$14,IF(AND(All!$V199="P1",All!$AE199="RMS"),Ruler!O$6,IF(AND(All!$V199="P2",All!$AE199="RMS"),Ruler!O$15,IF(AND(All!$V199="P3",All!$AE199="RMS"),Ruler!O$16,IF(AND(All!$V199="P4",All!$AE199="RMS"),Ruler!O$17,IF(AND(All!$V199="P5",All!$AE199="RMS"),Ruler!O$18,IF(AND(All!$V199="P6",All!$AE199="RMS"),Ruler!O$19,IF(AND(All!$V199="P7",All!$AE199="RMS"),Ruler!O$20,IF(AND(All!$V199="P8",All!$AE199="RMS"),Ruler!O$21,IF(AND(All!$V199="P9",All!$AE199="RMS"),Ruler!O$22,IF(AND(All!$V199="P1",All!$AE199="RSS"),Ruler!O$6,IF(AND(All!$V199="P2",All!$AE199="RSS"),Ruler!O$23,IF(AND(All!$V199="P3",All!$AE199="RSS"),Ruler!O$24,IF(AND(All!$V199="P4",All!$AE199="RSS"),Ruler!O$25,IF(AND(All!$V199="P5",All!$AE199="RSS"),Ruler!O$26,IF(AND(All!$V199="P6",All!$AE199="RSS"),Ruler!O$27,IF(AND(All!$V199="P7",All!$AE199="RSS"),Ruler!O$28,IF(AND(All!$V199="P8",All!$AE199="RSS"),Ruler!O$29,IF(AND(All!$V199="P9",All!$AE199="RSS"),Ruler!O$30,0)))))))))))))))))))))))))))</f>
        <v>4</v>
      </c>
      <c r="BW199" s="325">
        <f>IF(AND(All!$V199="P1",All!$AE199="RDP"),Ruler!P$6,IF(AND(All!$V199="P2",All!$AE199="RDP"),Ruler!P$7,IF(AND(All!$V199="P3",All!$AE199="RDP"),Ruler!P$8,IF(AND(All!$V199="P4",All!$AE199="RDP"),Ruler!P$9,IF(AND(All!$V199="P5",All!$AE199="RDP"),Ruler!P$10,IF(AND(All!$V199="P6",All!$AE199="RDP"),Ruler!P$11,IF(AND(All!$V199="P7",All!$AE199="RDP"),Ruler!P$12,IF(AND(All!$V199="P8",All!$AE199="RDP"),Ruler!P$13,IF(AND(All!$V199="P9",All!$AE199="RDP"),Ruler!P$14,IF(AND(All!$V199="P1",All!$AE199="RMS"),Ruler!P$6,IF(AND(All!$V199="P2",All!$AE199="RMS"),Ruler!P$15,IF(AND(All!$V199="P3",All!$AE199="RMS"),Ruler!P$16,IF(AND(All!$V199="P4",All!$AE199="RMS"),Ruler!P$17,IF(AND(All!$V199="P5",All!$AE199="RMS"),Ruler!P$18,IF(AND(All!$V199="P6",All!$AE199="RMS"),Ruler!P$19,IF(AND(All!$V199="P7",All!$AE199="RMS"),Ruler!P$20,IF(AND(All!$V199="P8",All!$AE199="RMS"),Ruler!P$21,IF(AND(All!$V199="P9",All!$AE199="RMS"),Ruler!P$22,IF(AND(All!$V199="P1",All!$AE199="RSS"),Ruler!P$6,IF(AND(All!$V199="P2",All!$AE199="RSS"),Ruler!P$23,IF(AND(All!$V199="P3",All!$AE199="RSS"),Ruler!P$24,IF(AND(All!$V199="P4",All!$AE199="RSS"),Ruler!P$25,IF(AND(All!$V199="P5",All!$AE199="RSS"),Ruler!P$26,IF(AND(All!$V199="P6",All!$AE199="RSS"),Ruler!P$27,IF(AND(All!$V199="P7",All!$AE199="RSS"),Ruler!P$28,IF(AND(All!$V199="P8",All!$AE199="RSS"),Ruler!P$29,IF(AND(All!$V199="P9",All!$AE199="RSS"),Ruler!P$30,0)))))))))))))))))))))))))))</f>
        <v>4</v>
      </c>
      <c r="BX199" s="325">
        <f>IF(AND(All!$V199="P1",All!$AE199="RDP"),Ruler!Q$6,IF(AND(All!$V199="P2",All!$AE199="RDP"),Ruler!Q$7,IF(AND(All!$V199="P3",All!$AE199="RDP"),Ruler!Q$8,IF(AND(All!$V199="P4",All!$AE199="RDP"),Ruler!Q$9,IF(AND(All!$V199="P5",All!$AE199="RDP"),Ruler!Q$10,IF(AND(All!$V199="P6",All!$AE199="RDP"),Ruler!Q$11,IF(AND(All!$V199="P7",All!$AE199="RDP"),Ruler!Q$12,IF(AND(All!$V199="P8",All!$AE199="RDP"),Ruler!Q$13,IF(AND(All!$V199="P9",All!$AE199="RDP"),Ruler!Q$14,IF(AND(All!$V199="P1",All!$AE199="RMS"),Ruler!Q$6,IF(AND(All!$V199="P2",All!$AE199="RMS"),Ruler!Q$15,IF(AND(All!$V199="P3",All!$AE199="RMS"),Ruler!Q$16,IF(AND(All!$V199="P4",All!$AE199="RMS"),Ruler!Q$17,IF(AND(All!$V199="P5",All!$AE199="RMS"),Ruler!Q$18,IF(AND(All!$V199="P6",All!$AE199="RMS"),Ruler!Q$19,IF(AND(All!$V199="P7",All!$AE199="RMS"),Ruler!Q$20,IF(AND(All!$V199="P8",All!$AE199="RMS"),Ruler!Q$21,IF(AND(All!$V199="P9",All!$AE199="RMS"),Ruler!Q$22,IF(AND(All!$V199="P1",All!$AE199="RSS"),Ruler!Q$6,IF(AND(All!$V199="P2",All!$AE199="RSS"),Ruler!Q$23,IF(AND(All!$V199="P3",All!$AE199="RSS"),Ruler!Q$24,IF(AND(All!$V199="P4",All!$AE199="RSS"),Ruler!Q$25,IF(AND(All!$V199="P5",All!$AE199="RSS"),Ruler!Q$26,IF(AND(All!$V199="P6",All!$AE199="RSS"),Ruler!Q$27,IF(AND(All!$V199="P7",All!$AE199="RSS"),Ruler!Q$28,IF(AND(All!$V199="P8",All!$AE199="RSS"),Ruler!Q$29,IF(AND(All!$V199="P9",All!$AE199="RSS"),Ruler!Q$30,0)))))))))))))))))))))))))))</f>
        <v>3</v>
      </c>
      <c r="BY199" s="325">
        <f>IF(AND(All!$V199="P1",All!$AE199="RDP"),Ruler!R$6,IF(AND(All!$V199="P2",All!$AE199="RDP"),Ruler!R$7,IF(AND(All!$V199="P3",All!$AE199="RDP"),Ruler!R$8,IF(AND(All!$V199="P4",All!$AE199="RDP"),Ruler!R$9,IF(AND(All!$V199="P5",All!$AE199="RDP"),Ruler!R$10,IF(AND(All!$V199="P6",All!$AE199="RDP"),Ruler!R$11,IF(AND(All!$V199="P7",All!$AE199="RDP"),Ruler!R$12,IF(AND(All!$V199="P8",All!$AE199="RDP"),Ruler!R$13,IF(AND(All!$V199="P9",All!$AE199="RDP"),Ruler!R$14,IF(AND(All!$V199="P1",All!$AE199="RMS"),Ruler!R$6,IF(AND(All!$V199="P2",All!$AE199="RMS"),Ruler!R$15,IF(AND(All!$V199="P3",All!$AE199="RMS"),Ruler!R$16,IF(AND(All!$V199="P4",All!$AE199="RMS"),Ruler!R$17,IF(AND(All!$V199="P5",All!$AE199="RMS"),Ruler!R$18,IF(AND(All!$V199="P6",All!$AE199="RMS"),Ruler!R$19,IF(AND(All!$V199="P7",All!$AE199="RMS"),Ruler!R$20,IF(AND(All!$V199="P8",All!$AE199="RMS"),Ruler!R$21,IF(AND(All!$V199="P9",All!$AE199="RMS"),Ruler!R$22,IF(AND(All!$V199="P1",All!$AE199="RSS"),Ruler!R$6,IF(AND(All!$V199="P2",All!$AE199="RSS"),Ruler!R$23,IF(AND(All!$V199="P3",All!$AE199="RSS"),Ruler!R$24,IF(AND(All!$V199="P4",All!$AE199="RSS"),Ruler!R$25,IF(AND(All!$V199="P5",All!$AE199="RSS"),Ruler!R$26,IF(AND(All!$V199="P6",All!$AE199="RSS"),Ruler!R$27,IF(AND(All!$V199="P7",All!$AE199="RSS"),Ruler!R$28,IF(AND(All!$V199="P8",All!$AE199="RSS"),Ruler!R$29,IF(AND(All!$V199="P9",All!$AE199="RSS"),Ruler!R$30,0)))))))))))))))))))))))))))</f>
        <v>4</v>
      </c>
      <c r="BZ199" s="325">
        <f>IF(AND(All!$V199="P1",All!$AE199="RDP"),Ruler!S$6,IF(AND(All!$V199="P2",All!$AE199="RDP"),Ruler!S$7,IF(AND(All!$V199="P3",All!$AE199="RDP"),Ruler!S$8,IF(AND(All!$V199="P4",All!$AE199="RDP"),Ruler!S$9,IF(AND(All!$V199="P5",All!$AE199="RDP"),Ruler!S$10,IF(AND(All!$V199="P6",All!$AE199="RDP"),Ruler!S$11,IF(AND(All!$V199="P7",All!$AE199="RDP"),Ruler!S$12,IF(AND(All!$V199="P8",All!$AE199="RDP"),Ruler!S$13,IF(AND(All!$V199="P9",All!$AE199="RDP"),Ruler!S$14,IF(AND(All!$V199="P1",All!$AE199="RMS"),Ruler!S$6,IF(AND(All!$V199="P2",All!$AE199="RMS"),Ruler!S$15,IF(AND(All!$V199="P3",All!$AE199="RMS"),Ruler!S$16,IF(AND(All!$V199="P4",All!$AE199="RMS"),Ruler!S$17,IF(AND(All!$V199="P5",All!$AE199="RMS"),Ruler!S$18,IF(AND(All!$V199="P6",All!$AE199="RMS"),Ruler!S$19,IF(AND(All!$V199="P7",All!$AE199="RMS"),Ruler!S$20,IF(AND(All!$V199="P8",All!$AE199="RMS"),Ruler!S$21,IF(AND(All!$V199="P9",All!$AE199="RMS"),Ruler!S$22,IF(AND(All!$V199="P1",All!$AE199="RSS"),Ruler!S$6,IF(AND(All!$V199="P2",All!$AE199="RSS"),Ruler!S$23,IF(AND(All!$V199="P3",All!$AE199="RSS"),Ruler!S$24,IF(AND(All!$V199="P4",All!$AE199="RSS"),Ruler!S$25,IF(AND(All!$V199="P5",All!$AE199="RSS"),Ruler!S$26,IF(AND(All!$V199="P6",All!$AE199="RSS"),Ruler!S$27,IF(AND(All!$V199="P7",All!$AE199="RSS"),Ruler!S$28,IF(AND(All!$V199="P8",All!$AE199="RSS"),Ruler!S$29,IF(AND(All!$V199="P9",All!$AE199="RSS"),Ruler!S$30,0)))))))))))))))))))))))))))</f>
        <v>3</v>
      </c>
      <c r="CA199" s="325">
        <f>IF(AND(All!$V199="P1",All!$AE199="RDP"),Ruler!T$6,IF(AND(All!$V199="P2",All!$AE199="RDP"),Ruler!T$7,IF(AND(All!$V199="P3",All!$AE199="RDP"),Ruler!T$8,IF(AND(All!$V199="P4",All!$AE199="RDP"),Ruler!T$9,IF(AND(All!$V199="P5",All!$AE199="RDP"),Ruler!T$10,IF(AND(All!$V199="P6",All!$AE199="RDP"),Ruler!T$11,IF(AND(All!$V199="P7",All!$AE199="RDP"),Ruler!T$12,IF(AND(All!$V199="P8",All!$AE199="RDP"),Ruler!T$13,IF(AND(All!$V199="P9",All!$AE199="RDP"),Ruler!T$14,IF(AND(All!$V199="P1",All!$AE199="RMS"),Ruler!T$6,IF(AND(All!$V199="P2",All!$AE199="RMS"),Ruler!T$15,IF(AND(All!$V199="P3",All!$AE199="RMS"),Ruler!T$16,IF(AND(All!$V199="P4",All!$AE199="RMS"),Ruler!T$17,IF(AND(All!$V199="P5",All!$AE199="RMS"),Ruler!T$18,IF(AND(All!$V199="P6",All!$AE199="RMS"),Ruler!T$19,IF(AND(All!$V199="P7",All!$AE199="RMS"),Ruler!T$20,IF(AND(All!$V199="P8",All!$AE199="RMS"),Ruler!T$21,IF(AND(All!$V199="P9",All!$AE199="RMS"),Ruler!T$22,IF(AND(All!$V199="P1",All!$AE199="RSS"),Ruler!T$6,IF(AND(All!$V199="P2",All!$AE199="RSS"),Ruler!T$23,IF(AND(All!$V199="P3",All!$AE199="RSS"),Ruler!T$24,IF(AND(All!$V199="P4",All!$AE199="RSS"),Ruler!T$25,IF(AND(All!$V199="P5",All!$AE199="RSS"),Ruler!T$26,IF(AND(All!$V199="P6",All!$AE199="RSS"),Ruler!T$27,IF(AND(All!$V199="P7",All!$AE199="RSS"),Ruler!T$28,IF(AND(All!$V199="P8",All!$AE199="RSS"),Ruler!T$29,IF(AND(All!$V199="P9",All!$AE199="RSS"),Ruler!T$30,0)))))))))))))))))))))))))))</f>
        <v>3</v>
      </c>
      <c r="CB199" s="325">
        <f>IF(AND(All!$V199="P1",All!$AE199="RDP"),Ruler!U$6,IF(AND(All!$V199="P2",All!$AE199="RDP"),Ruler!U$7,IF(AND(All!$V199="P3",All!$AE199="RDP"),Ruler!U$8,IF(AND(All!$V199="P4",All!$AE199="RDP"),Ruler!U$9,IF(AND(All!$V199="P5",All!$AE199="RDP"),Ruler!U$10,IF(AND(All!$V199="P6",All!$AE199="RDP"),Ruler!U$11,IF(AND(All!$V199="P7",All!$AE199="RDP"),Ruler!U$12,IF(AND(All!$V199="P8",All!$AE199="RDP"),Ruler!U$13,IF(AND(All!$V199="P9",All!$AE199="RDP"),Ruler!U$14,IF(AND(All!$V199="P1",All!$AE199="RMS"),Ruler!U$6,IF(AND(All!$V199="P2",All!$AE199="RMS"),Ruler!U$15,IF(AND(All!$V199="P3",All!$AE199="RMS"),Ruler!U$16,IF(AND(All!$V199="P4",All!$AE199="RMS"),Ruler!U$17,IF(AND(All!$V199="P5",All!$AE199="RMS"),Ruler!U$18,IF(AND(All!$V199="P6",All!$AE199="RMS"),Ruler!U$19,IF(AND(All!$V199="P7",All!$AE199="RMS"),Ruler!U$20,IF(AND(All!$V199="P8",All!$AE199="RMS"),Ruler!U$21,IF(AND(All!$V199="P9",All!$AE199="RMS"),Ruler!U$22,IF(AND(All!$V199="P1",All!$AE199="RSS"),Ruler!U$6,IF(AND(All!$V199="P2",All!$AE199="RSS"),Ruler!U$23,IF(AND(All!$V199="P3",All!$AE199="RSS"),Ruler!U$24,IF(AND(All!$V199="P4",All!$AE199="RSS"),Ruler!U$25,IF(AND(All!$V199="P5",All!$AE199="RSS"),Ruler!U$26,IF(AND(All!$V199="P6",All!$AE199="RSS"),Ruler!U$27,IF(AND(All!$V199="P7",All!$AE199="RSS"),Ruler!U$28,IF(AND(All!$V199="P8",All!$AE199="RSS"),Ruler!U$29,IF(AND(All!$V199="P9",All!$AE199="RSS"),Ruler!U$30,0)))))))))))))))))))))))))))</f>
        <v>3</v>
      </c>
      <c r="CC199" s="325">
        <f>IF(AND(All!$V199="P1",All!$AE199="RDP"),Ruler!V$6,IF(AND(All!$V199="P2",All!$AE199="RDP"),Ruler!V$7,IF(AND(All!$V199="P3",All!$AE199="RDP"),Ruler!V$8,IF(AND(All!$V199="P4",All!$AE199="RDP"),Ruler!V$9,IF(AND(All!$V199="P5",All!$AE199="RDP"),Ruler!V$10,IF(AND(All!$V199="P6",All!$AE199="RDP"),Ruler!V$11,IF(AND(All!$V199="P7",All!$AE199="RDP"),Ruler!V$12,IF(AND(All!$V199="P8",All!$AE199="RDP"),Ruler!V$13,IF(AND(All!$V199="P9",All!$AE199="RDP"),Ruler!V$14,IF(AND(All!$V199="P1",All!$AE199="RMS"),Ruler!V$6,IF(AND(All!$V199="P2",All!$AE199="RMS"),Ruler!V$15,IF(AND(All!$V199="P3",All!$AE199="RMS"),Ruler!V$16,IF(AND(All!$V199="P4",All!$AE199="RMS"),Ruler!V$17,IF(AND(All!$V199="P5",All!$AE199="RMS"),Ruler!V$18,IF(AND(All!$V199="P6",All!$AE199="RMS"),Ruler!V$19,IF(AND(All!$V199="P7",All!$AE199="RMS"),Ruler!V$20,IF(AND(All!$V199="P8",All!$AE199="RMS"),Ruler!V$21,IF(AND(All!$V199="P9",All!$AE199="RMS"),Ruler!V$22,IF(AND(All!$V199="P1",All!$AE199="RSS"),Ruler!V$6,IF(AND(All!$V199="P2",All!$AE199="RSS"),Ruler!V$23,IF(AND(All!$V199="P3",All!$AE199="RSS"),Ruler!V$24,IF(AND(All!$V199="P4",All!$AE199="RSS"),Ruler!V$25,IF(AND(All!$V199="P5",All!$AE199="RSS"),Ruler!V$26,IF(AND(All!$V199="P6",All!$AE199="RSS"),Ruler!V$27,IF(AND(All!$V199="P7",All!$AE199="RSS"),Ruler!V$28,IF(AND(All!$V199="P8",All!$AE199="RSS"),Ruler!V$29,IF(AND(All!$V199="P9",All!$AE199="RSS"),Ruler!V$30,0)))))))))))))))))))))))))))</f>
        <v>3</v>
      </c>
      <c r="CD199" s="325">
        <f>IF(AND(All!$V199="P1",All!$AE199="RDP"),Ruler!W$6,IF(AND(All!$V199="P2",All!$AE199="RDP"),Ruler!W$7,IF(AND(All!$V199="P3",All!$AE199="RDP"),Ruler!W$8,IF(AND(All!$V199="P4",All!$AE199="RDP"),Ruler!W$9,IF(AND(All!$V199="P5",All!$AE199="RDP"),Ruler!W$10,IF(AND(All!$V199="P6",All!$AE199="RDP"),Ruler!W$11,IF(AND(All!$V199="P7",All!$AE199="RDP"),Ruler!W$12,IF(AND(All!$V199="P8",All!$AE199="RDP"),Ruler!W$13,IF(AND(All!$V199="P9",All!$AE199="RDP"),Ruler!W$14,IF(AND(All!$V199="P1",All!$AE199="RMS"),Ruler!W$6,IF(AND(All!$V199="P2",All!$AE199="RMS"),Ruler!W$15,IF(AND(All!$V199="P3",All!$AE199="RMS"),Ruler!W$16,IF(AND(All!$V199="P4",All!$AE199="RMS"),Ruler!W$17,IF(AND(All!$V199="P5",All!$AE199="RMS"),Ruler!W$18,IF(AND(All!$V199="P6",All!$AE199="RMS"),Ruler!W$19,IF(AND(All!$V199="P7",All!$AE199="RMS"),Ruler!W$20,IF(AND(All!$V199="P8",All!$AE199="RMS"),Ruler!W$21,IF(AND(All!$V199="P9",All!$AE199="RMS"),Ruler!W$22,IF(AND(All!$V199="P1",All!$AE199="RSS"),Ruler!W$6,IF(AND(All!$V199="P2",All!$AE199="RSS"),Ruler!W$23,IF(AND(All!$V199="P3",All!$AE199="RSS"),Ruler!W$24,IF(AND(All!$V199="P4",All!$AE199="RSS"),Ruler!W$25,IF(AND(All!$V199="P5",All!$AE199="RSS"),Ruler!W$26,IF(AND(All!$V199="P6",All!$AE199="RSS"),Ruler!W$27,IF(AND(All!$V199="P7",All!$AE199="RSS"),Ruler!W$28,IF(AND(All!$V199="P8",All!$AE199="RSS"),Ruler!W$29,IF(AND(All!$V199="P9",All!$AE199="RSS"),Ruler!W$30,0)))))))))))))))))))))))))))</f>
        <v>2</v>
      </c>
      <c r="CE199" s="325">
        <f>IF(AND(All!$V199="P1",All!$AE199="RDP"),Ruler!X$6,IF(AND(All!$V199="P2",All!$AE199="RDP"),Ruler!X$7,IF(AND(All!$V199="P3",All!$AE199="RDP"),Ruler!X$8,IF(AND(All!$V199="P4",All!$AE199="RDP"),Ruler!X$9,IF(AND(All!$V199="P5",All!$AE199="RDP"),Ruler!X$10,IF(AND(All!$V199="P6",All!$AE199="RDP"),Ruler!X$11,IF(AND(All!$V199="P7",All!$AE199="RDP"),Ruler!X$12,IF(AND(All!$V199="P8",All!$AE199="RDP"),Ruler!X$13,IF(AND(All!$V199="P9",All!$AE199="RDP"),Ruler!X$14,IF(AND(All!$V199="P1",All!$AE199="RMS"),Ruler!X$6,IF(AND(All!$V199="P2",All!$AE199="RMS"),Ruler!X$15,IF(AND(All!$V199="P3",All!$AE199="RMS"),Ruler!X$16,IF(AND(All!$V199="P4",All!$AE199="RMS"),Ruler!X$17,IF(AND(All!$V199="P5",All!$AE199="RMS"),Ruler!X$18,IF(AND(All!$V199="P6",All!$AE199="RMS"),Ruler!X$19,IF(AND(All!$V199="P7",All!$AE199="RMS"),Ruler!X$20,IF(AND(All!$V199="P8",All!$AE199="RMS"),Ruler!X$21,IF(AND(All!$V199="P9",All!$AE199="RMS"),Ruler!X$22,IF(AND(All!$V199="P1",All!$AE199="RSS"),Ruler!X$6,IF(AND(All!$V199="P2",All!$AE199="RSS"),Ruler!X$23,IF(AND(All!$V199="P3",All!$AE199="RSS"),Ruler!X$24,IF(AND(All!$V199="P4",All!$AE199="RSS"),Ruler!X$25,IF(AND(All!$V199="P5",All!$AE199="RSS"),Ruler!X$26,IF(AND(All!$V199="P6",All!$AE199="RSS"),Ruler!X$27,IF(AND(All!$V199="P7",All!$AE199="RSS"),Ruler!X$28,IF(AND(All!$V199="P8",All!$AE199="RSS"),Ruler!X$29,IF(AND(All!$V199="P9",All!$AE199="RSS"),Ruler!X$30,0)))))))))))))))))))))))))))</f>
        <v>3</v>
      </c>
      <c r="CF199" s="325">
        <f>IF(AND(All!$V199="P1",All!$AE199="RDP"),Ruler!Y$6,IF(AND(All!$V199="P2",All!$AE199="RDP"),Ruler!Y$7,IF(AND(All!$V199="P3",All!$AE199="RDP"),Ruler!Y$8,IF(AND(All!$V199="P4",All!$AE199="RDP"),Ruler!Y$9,IF(AND(All!$V199="P5",All!$AE199="RDP"),Ruler!Y$10,IF(AND(All!$V199="P6",All!$AE199="RDP"),Ruler!Y$11,IF(AND(All!$V199="P7",All!$AE199="RDP"),Ruler!Y$12,IF(AND(All!$V199="P8",All!$AE199="RDP"),Ruler!Y$13,IF(AND(All!$V199="P9",All!$AE199="RDP"),Ruler!Y$14,IF(AND(All!$V199="P1",All!$AE199="RMS"),Ruler!Y$6,IF(AND(All!$V199="P2",All!$AE199="RMS"),Ruler!Y$15,IF(AND(All!$V199="P3",All!$AE199="RMS"),Ruler!Y$16,IF(AND(All!$V199="P4",All!$AE199="RMS"),Ruler!Y$17,IF(AND(All!$V199="P5",All!$AE199="RMS"),Ruler!Y$18,IF(AND(All!$V199="P6",All!$AE199="RMS"),Ruler!Y$19,IF(AND(All!$V199="P7",All!$AE199="RMS"),Ruler!Y$20,IF(AND(All!$V199="P8",All!$AE199="RMS"),Ruler!Y$21,IF(AND(All!$V199="P9",All!$AE199="RMS"),Ruler!Y$22,IF(AND(All!$V199="P1",All!$AE199="RSS"),Ruler!Y$6,IF(AND(All!$V199="P2",All!$AE199="RSS"),Ruler!Y$23,IF(AND(All!$V199="P3",All!$AE199="RSS"),Ruler!Y$24,IF(AND(All!$V199="P4",All!$AE199="RSS"),Ruler!Y$25,IF(AND(All!$V199="P5",All!$AE199="RSS"),Ruler!Y$26,IF(AND(All!$V199="P6",All!$AE199="RSS"),Ruler!Y$27,IF(AND(All!$V199="P7",All!$AE199="RSS"),Ruler!Y$28,IF(AND(All!$V199="P8",All!$AE199="RSS"),Ruler!Y$29,IF(AND(All!$V199="P9",All!$AE199="RSS"),Ruler!Y$30,0)))))))))))))))))))))))))))</f>
        <v>2</v>
      </c>
      <c r="CG199" s="325">
        <f>IF(AND(All!$V199="P1",All!$AE199="RDP"),Ruler!Z$6,IF(AND(All!$V199="P2",All!$AE199="RDP"),Ruler!Z$7,IF(AND(All!$V199="P3",All!$AE199="RDP"),Ruler!Z$8,IF(AND(All!$V199="P4",All!$AE199="RDP"),Ruler!Z$9,IF(AND(All!$V199="P5",All!$AE199="RDP"),Ruler!Z$10,IF(AND(All!$V199="P6",All!$AE199="RDP"),Ruler!Z$11,IF(AND(All!$V199="P7",All!$AE199="RDP"),Ruler!Z$12,IF(AND(All!$V199="P8",All!$AE199="RDP"),Ruler!Z$13,IF(AND(All!$V199="P9",All!$AE199="RDP"),Ruler!Z$14,IF(AND(All!$V199="P1",All!$AE199="RMS"),Ruler!Z$6,IF(AND(All!$V199="P2",All!$AE199="RMS"),Ruler!Z$15,IF(AND(All!$V199="P3",All!$AE199="RMS"),Ruler!Z$16,IF(AND(All!$V199="P4",All!$AE199="RMS"),Ruler!Z$17,IF(AND(All!$V199="P5",All!$AE199="RMS"),Ruler!Z$18,IF(AND(All!$V199="P6",All!$AE199="RMS"),Ruler!Z$19,IF(AND(All!$V199="P7",All!$AE199="RMS"),Ruler!Z$20,IF(AND(All!$V199="P8",All!$AE199="RMS"),Ruler!Z$21,IF(AND(All!$V199="P9",All!$AE199="RMS"),Ruler!Z$22,IF(AND(All!$V199="P1",All!$AE199="RSS"),Ruler!Z$6,IF(AND(All!$V199="P2",All!$AE199="RSS"),Ruler!Z$23,IF(AND(All!$V199="P3",All!$AE199="RSS"),Ruler!Z$24,IF(AND(All!$V199="P4",All!$AE199="RSS"),Ruler!Z$25,IF(AND(All!$V199="P5",All!$AE199="RSS"),Ruler!Z$26,IF(AND(All!$V199="P6",All!$AE199="RSS"),Ruler!Z$27,IF(AND(All!$V199="P7",All!$AE199="RSS"),Ruler!Z$28,IF(AND(All!$V199="P8",All!$AE199="RSS"),Ruler!Z$29,IF(AND(All!$V199="P9",All!$AE199="RSS"),Ruler!Z$30,0)))))))))))))))))))))))))))</f>
        <v>2</v>
      </c>
      <c r="CH199" s="325">
        <f>IF(AND(All!$V199="P1",All!$AE199="RDP"),Ruler!AA$6,IF(AND(All!$V199="P2",All!$AE199="RDP"),Ruler!AA$7,IF(AND(All!$V199="P3",All!$AE199="RDP"),Ruler!AA$8,IF(AND(All!$V199="P4",All!$AE199="RDP"),Ruler!AA$9,IF(AND(All!$V199="P5",All!$AE199="RDP"),Ruler!AA$10,IF(AND(All!$V199="P6",All!$AE199="RDP"),Ruler!AA$11,IF(AND(All!$V199="P7",All!$AE199="RDP"),Ruler!AA$12,IF(AND(All!$V199="P8",All!$AE199="RDP"),Ruler!AA$13,IF(AND(All!$V199="P9",All!$AE199="RDP"),Ruler!AA$14,IF(AND(All!$V199="P1",All!$AE199="RMS"),Ruler!AA$6,IF(AND(All!$V199="P2",All!$AE199="RMS"),Ruler!AA$15,IF(AND(All!$V199="P3",All!$AE199="RMS"),Ruler!AA$16,IF(AND(All!$V199="P4",All!$AE199="RMS"),Ruler!AA$17,IF(AND(All!$V199="P5",All!$AE199="RMS"),Ruler!AA$18,IF(AND(All!$V199="P6",All!$AE199="RMS"),Ruler!AA$19,IF(AND(All!$V199="P7",All!$AE199="RMS"),Ruler!AA$20,IF(AND(All!$V199="P8",All!$AE199="RMS"),Ruler!AA$21,IF(AND(All!$V199="P9",All!$AE199="RMS"),Ruler!AA$22,IF(AND(All!$V199="P1",All!$AE199="RSS"),Ruler!AA$6,IF(AND(All!$V199="P2",All!$AE199="RSS"),Ruler!AA$23,IF(AND(All!$V199="P3",All!$AE199="RSS"),Ruler!AA$24,IF(AND(All!$V199="P4",All!$AE199="RSS"),Ruler!AA$25,IF(AND(All!$V199="P5",All!$AE199="RSS"),Ruler!AA$26,IF(AND(All!$V199="P6",All!$AE199="RSS"),Ruler!AA$27,IF(AND(All!$V199="P7",All!$AE199="RSS"),Ruler!AA$28,IF(AND(All!$V199="P8",All!$AE199="RSS"),Ruler!AA$29,IF(AND(All!$V199="P9",All!$AE199="RSS"),Ruler!AA$30,0)))))))))))))))))))))))))))</f>
        <v>2</v>
      </c>
      <c r="CI199" s="325">
        <f>IF(AND(All!$V199="P1",All!$AE199="RDP"),Ruler!AB$6,IF(AND(All!$V199="P2",All!$AE199="RDP"),Ruler!AB$7,IF(AND(All!$V199="P3",All!$AE199="RDP"),Ruler!AB$8,IF(AND(All!$V199="P4",All!$AE199="RDP"),Ruler!AB$9,IF(AND(All!$V199="P5",All!$AE199="RDP"),Ruler!AB$10,IF(AND(All!$V199="P6",All!$AE199="RDP"),Ruler!AB$11,IF(AND(All!$V199="P7",All!$AE199="RDP"),Ruler!AB$12,IF(AND(All!$V199="P8",All!$AE199="RDP"),Ruler!AB$13,IF(AND(All!$V199="P9",All!$AE199="RDP"),Ruler!AB$14,IF(AND(All!$V199="P1",All!$AE199="RMS"),Ruler!AB$6,IF(AND(All!$V199="P2",All!$AE199="RMS"),Ruler!AB$15,IF(AND(All!$V199="P3",All!$AE199="RMS"),Ruler!AB$16,IF(AND(All!$V199="P4",All!$AE199="RMS"),Ruler!AB$17,IF(AND(All!$V199="P5",All!$AE199="RMS"),Ruler!AB$18,IF(AND(All!$V199="P6",All!$AE199="RMS"),Ruler!AB$19,IF(AND(All!$V199="P7",All!$AE199="RMS"),Ruler!AB$20,IF(AND(All!$V199="P8",All!$AE199="RMS"),Ruler!AB$21,IF(AND(All!$V199="P9",All!$AE199="RMS"),Ruler!AB$22,IF(AND(All!$V199="P1",All!$AE199="RSS"),Ruler!AB$6,IF(AND(All!$V199="P2",All!$AE199="RSS"),Ruler!AB$23,IF(AND(All!$V199="P3",All!$AE199="RSS"),Ruler!AB$24,IF(AND(All!$V199="P4",All!$AE199="RSS"),Ruler!AB$25,IF(AND(All!$V199="P5",All!$AE199="RSS"),Ruler!AB$26,IF(AND(All!$V199="P6",All!$AE199="RSS"),Ruler!AB$27,IF(AND(All!$V199="P7",All!$AE199="RSS"),Ruler!AB$28,IF(AND(All!$V199="P8",All!$AE199="RSS"),Ruler!AB$29,IF(AND(All!$V199="P9",All!$AE199="RSS"),Ruler!AB$30,0)))))))))))))))))))))))))))</f>
        <v>2</v>
      </c>
      <c r="CJ199" s="377">
        <f>Table9[[#This Row],[R-B1]]-Table9[[#This Row],[B1]]</f>
        <v>0</v>
      </c>
      <c r="CK199" s="378">
        <f>Table9[[#This Row],[R-B2]]-Table9[[#This Row],[B2]]</f>
        <v>-1</v>
      </c>
      <c r="CL199" s="378">
        <f>Table9[[#This Row],[R-B3]]-Table9[[#This Row],[B3]]</f>
        <v>0</v>
      </c>
      <c r="CM199" s="378">
        <f>Table9[[#This Row],[R-B4]]-Table9[[#This Row],[B4]]</f>
        <v>0</v>
      </c>
      <c r="CN199" s="378">
        <f>Table9[[#This Row],[R-B5]]-Table9[[#This Row],[B5]]</f>
        <v>0</v>
      </c>
      <c r="CO199" s="378">
        <f>Table9[[#This Row],[R-B6]]-Table9[[#This Row],[B6]]</f>
        <v>-1</v>
      </c>
      <c r="CP199" s="378">
        <f>Table9[[#This Row],[R-B7]]-Table9[[#This Row],[B7]]</f>
        <v>-1</v>
      </c>
      <c r="CQ199" s="378">
        <f>Table9[[#This Row],[R-B8]]-Table9[[#This Row],[B8]]</f>
        <v>-1</v>
      </c>
      <c r="CR199" s="378">
        <f>Table9[[#This Row],[R-B9]]-Table9[[#This Row],[B9]]</f>
        <v>-1</v>
      </c>
      <c r="CS199" s="378">
        <f>Table9[[#This Row],[R-B10]]-Table9[[#This Row],[B10]]</f>
        <v>-1</v>
      </c>
      <c r="CT199" s="378">
        <f>Table9[[#This Row],[R-B11]]-Table9[[#This Row],[B11]]</f>
        <v>0</v>
      </c>
      <c r="CU199" s="378">
        <f>Table9[[#This Row],[R-B12]]-Table9[[#This Row],[B12]]</f>
        <v>0</v>
      </c>
      <c r="CV199" s="378">
        <f>Table9[[#This Row],[R-K1]]-Table9[[#This Row],[K1]]</f>
        <v>-1</v>
      </c>
      <c r="CW199" s="378">
        <f>Table9[[#This Row],[R-K2]]-Table9[[#This Row],[K2]]</f>
        <v>0</v>
      </c>
      <c r="CX199" s="378">
        <f>Table9[[#This Row],[R-K3]]-Table9[[#This Row],[K3]]</f>
        <v>0</v>
      </c>
      <c r="CY199" s="378">
        <f>Table9[[#This Row],[R-K4]]-Table9[[#This Row],[K4]]</f>
        <v>-1</v>
      </c>
      <c r="CZ199" s="378">
        <f>Table9[[#This Row],[R-K5]]-Table9[[#This Row],[K5]]</f>
        <v>1</v>
      </c>
      <c r="DA199" s="378">
        <f>Table9[[#This Row],[R-P1]]-Table9[[#This Row],[P1]]</f>
        <v>0</v>
      </c>
      <c r="DB199" s="378">
        <f>Table9[[#This Row],[R-P2]]-Table9[[#This Row],[P2]]</f>
        <v>-1</v>
      </c>
      <c r="DC199" s="378">
        <f>Table9[[#This Row],[R-P3]]-Table9[[#This Row],[P3]]</f>
        <v>0</v>
      </c>
      <c r="DD199" s="378">
        <f>Table9[[#This Row],[R-P4]]-Table9[[#This Row],[P4]]</f>
        <v>0</v>
      </c>
      <c r="DE199" s="378">
        <f>Table9[[#This Row],[R-P5]]-Table9[[#This Row],[P5]]</f>
        <v>-1</v>
      </c>
      <c r="DF199" s="378">
        <f>Table9[[#This Row],[R-E1]]-Table9[[#This Row],[E1]]</f>
        <v>-1</v>
      </c>
      <c r="DG199" s="379">
        <f>Table9[[#This Row],[R-E2]]-Table9[[#This Row],[E2]]</f>
        <v>2</v>
      </c>
      <c r="DH199" s="323">
        <f>COUNTIF(Table9[[#This Row],[G-B1]:[G-B12]],"&lt;=0")/12*100</f>
        <v>100</v>
      </c>
      <c r="DI199" s="43">
        <f>COUNTIF(Table9[[#This Row],[G-K1]:[G-K5]],"&lt;=0")/5*100</f>
        <v>80</v>
      </c>
      <c r="DJ199" s="43">
        <f>COUNTIF(Table9[[#This Row],[G-P1]:[G-P5]],"&lt;=0")/5*100</f>
        <v>100</v>
      </c>
      <c r="DK199" s="43">
        <f>COUNTIF(Table9[[#This Row],[G-E1]:[G-E2]],"&lt;=0")/2*100</f>
        <v>50</v>
      </c>
      <c r="DL199" s="450">
        <f>IF(AE199="RDP",(COUNTIF(Table9[[#This Row],[G-B3]],"&lt;=0")+COUNTIF(Table9[[#This Row],[G-B4]],"&lt;=0")+COUNTIF(Table9[[#This Row],[G-B7]],"&lt;=0")+COUNTIF(Table9[[#This Row],[G-B11]],"&lt;=0")+COUNTIF(Table9[[#This Row],[G-K2]],"&lt;=0"))/5*100,IF(AE199="RMS",(COUNTIF(Table9[[#This Row],[G-B4]],"&lt;=0")+COUNTIF(Table9[[#This Row],[G-B5]],"&lt;=0")+COUNTIF(Table9[[#This Row],[G-B10]],"&lt;=0")+COUNTIF(Table9[[#This Row],[G-B12]],"&lt;=0")+COUNTIF(Table9[[#This Row],[G-K2]],"&lt;=0"))/5*100,IF(AE199="RSS",(COUNTIF(Table9[[#This Row],[G-B1]],"&lt;=0")+COUNTIF(Table9[[#This Row],[G-B2]],"&lt;=0")+COUNTIF(Table9[[#This Row],[G-B6]],"&lt;=0")+COUNTIF(Table9[[#This Row],[G-B11]],"&lt;=0")+COUNTIF(Table9[[#This Row],[G-B12]],"&lt;=0"))/5*100,0)))</f>
        <v>100</v>
      </c>
      <c r="DM199" s="42">
        <v>100</v>
      </c>
      <c r="DN199" s="42">
        <v>100</v>
      </c>
      <c r="DO199" s="42">
        <v>100</v>
      </c>
      <c r="DP199" s="42">
        <v>100</v>
      </c>
      <c r="DQ199" s="42">
        <v>100</v>
      </c>
      <c r="DR199" s="380">
        <v>100</v>
      </c>
      <c r="DS199" s="381">
        <v>80</v>
      </c>
      <c r="DT199" s="381">
        <v>100</v>
      </c>
      <c r="DU199" s="381">
        <v>50</v>
      </c>
      <c r="DV199" s="381">
        <v>100</v>
      </c>
      <c r="DW199" s="380">
        <v>92</v>
      </c>
      <c r="DX199" s="381">
        <v>80</v>
      </c>
      <c r="DY199" s="381">
        <v>80</v>
      </c>
      <c r="DZ199" s="381">
        <v>50</v>
      </c>
      <c r="EA199" s="382">
        <v>80</v>
      </c>
      <c r="EB199" s="324" t="s">
        <v>543</v>
      </c>
      <c r="EC199" s="324" t="s">
        <v>544</v>
      </c>
      <c r="ED199" s="324" t="s">
        <v>1607</v>
      </c>
      <c r="EE199" s="324" t="s">
        <v>749</v>
      </c>
    </row>
    <row r="200" spans="2:135" ht="58" hidden="1" x14ac:dyDescent="0.3">
      <c r="B200" s="282">
        <v>206</v>
      </c>
      <c r="C200" s="421" t="s">
        <v>134</v>
      </c>
      <c r="D200" s="305">
        <v>46078</v>
      </c>
      <c r="E200" s="310" t="s">
        <v>1608</v>
      </c>
      <c r="F200" s="304">
        <v>135732</v>
      </c>
      <c r="G200" s="357">
        <f t="shared" ca="1" si="12"/>
        <v>40.333239088660584</v>
      </c>
      <c r="H200" s="283">
        <v>31594</v>
      </c>
      <c r="I200" s="304" t="s">
        <v>136</v>
      </c>
      <c r="J200" s="304" t="s">
        <v>137</v>
      </c>
      <c r="K200" s="304" t="s">
        <v>138</v>
      </c>
      <c r="L200" s="304" t="s">
        <v>139</v>
      </c>
      <c r="M200" s="304" t="s">
        <v>202</v>
      </c>
      <c r="N200" s="304" t="s">
        <v>202</v>
      </c>
      <c r="O200" s="304" t="s">
        <v>183</v>
      </c>
      <c r="P200" s="306" t="s">
        <v>1609</v>
      </c>
      <c r="Q200" s="304" t="s">
        <v>144</v>
      </c>
      <c r="R200" s="304" t="s">
        <v>185</v>
      </c>
      <c r="S200" s="305">
        <v>39995</v>
      </c>
      <c r="T200" s="286">
        <f t="shared" ca="1" si="13"/>
        <v>17.302777777777777</v>
      </c>
      <c r="U200" s="308">
        <f ca="1">Table9[[#This Row],[Years in PET]]</f>
        <v>17.302777777777777</v>
      </c>
      <c r="V200" s="304" t="s">
        <v>186</v>
      </c>
      <c r="W200" s="307">
        <f ca="1">Table9[[#This Row],[Age]]-($T$1-Table9[[#This Row],[Date of Appointment to Current Grade]])/365</f>
        <v>39.027397260273972</v>
      </c>
      <c r="X200" s="309">
        <f ca="1">($T$1-Table9[[#This Row],[Date of Appointment to Current Grade]])/365</f>
        <v>1.3058418283866136</v>
      </c>
      <c r="Y200" s="305">
        <v>45839</v>
      </c>
      <c r="Z200" s="304" t="s">
        <v>1610</v>
      </c>
      <c r="AA200" s="305">
        <v>45839</v>
      </c>
      <c r="AB200" s="309">
        <f ca="1">($T$1-Table9[[#This Row],[Date in Position]])/365</f>
        <v>1.3058418283866136</v>
      </c>
      <c r="AC200" s="304" t="s">
        <v>183</v>
      </c>
      <c r="AD200" s="305">
        <v>44894</v>
      </c>
      <c r="AE200" s="304" t="s">
        <v>139</v>
      </c>
      <c r="AF200" s="304" t="s">
        <v>148</v>
      </c>
      <c r="AG200" s="47" t="s">
        <v>1611</v>
      </c>
      <c r="AH200" s="47" t="s">
        <v>1612</v>
      </c>
      <c r="AI200" s="47" t="s">
        <v>1613</v>
      </c>
      <c r="AJ200" s="48" t="s">
        <v>1614</v>
      </c>
      <c r="AK200" s="48" t="s">
        <v>1615</v>
      </c>
      <c r="AL200" s="42" t="s">
        <v>705</v>
      </c>
      <c r="AM200" s="48" t="s">
        <v>1616</v>
      </c>
      <c r="AN200" s="313">
        <v>2</v>
      </c>
      <c r="AO200" s="304">
        <v>1</v>
      </c>
      <c r="AP200" s="304">
        <v>2</v>
      </c>
      <c r="AQ200" s="304">
        <v>3</v>
      </c>
      <c r="AR200" s="304">
        <v>3</v>
      </c>
      <c r="AS200" s="304">
        <v>2</v>
      </c>
      <c r="AT200" s="304">
        <v>3</v>
      </c>
      <c r="AU200" s="304">
        <v>3</v>
      </c>
      <c r="AV200" s="304">
        <v>2</v>
      </c>
      <c r="AW200" s="304">
        <v>3</v>
      </c>
      <c r="AX200" s="304">
        <v>2</v>
      </c>
      <c r="AY200" s="304">
        <v>3</v>
      </c>
      <c r="AZ200" s="304">
        <v>3</v>
      </c>
      <c r="BA200" s="304">
        <v>3</v>
      </c>
      <c r="BB200" s="304">
        <v>2</v>
      </c>
      <c r="BC200" s="304">
        <v>3</v>
      </c>
      <c r="BD200" s="304">
        <v>2</v>
      </c>
      <c r="BE200" s="304">
        <v>2</v>
      </c>
      <c r="BF200" s="304">
        <v>1</v>
      </c>
      <c r="BG200" s="304">
        <v>1</v>
      </c>
      <c r="BH200" s="304">
        <v>2</v>
      </c>
      <c r="BI200" s="304">
        <v>2</v>
      </c>
      <c r="BJ200" s="304">
        <v>1</v>
      </c>
      <c r="BK200" s="314">
        <v>1</v>
      </c>
      <c r="BL200" s="325">
        <f>IF(AND(All!$V200="P1",All!$AE200="RDP"),Ruler!E$6,IF(AND(All!$V200="P2",All!$AE200="RDP"),Ruler!E$7,IF(AND(All!$V200="P3",All!$AE200="RDP"),Ruler!E$8,IF(AND(All!$V200="P4",All!$AE200="RDP"),Ruler!E$9,IF(AND(All!$V200="P5",All!$AE200="RDP"),Ruler!E$10,IF(AND(All!$V200="P6",All!$AE200="RDP"),Ruler!E$11,IF(AND(All!$V200="P7",All!$AE200="RDP"),Ruler!E$12,IF(AND(All!$V200="P8",All!$AE200="RDP"),Ruler!E$13,IF(AND(All!$V200="P9",All!$AE200="RDP"),Ruler!E$14,IF(AND(All!$V200="P1",All!$AE200="RMS"),Ruler!E$6,IF(AND(All!$V200="P2",All!$AE200="RMS"),Ruler!E$15,IF(AND(All!$V200="P3",All!$AE200="RMS"),Ruler!E$16,IF(AND(All!$V200="P4",All!$AE200="RMS"),Ruler!E$17,IF(AND(All!$V200="P5",All!$AE200="RMS"),Ruler!E$18,IF(AND(All!$V200="P6",All!$AE200="RMS"),Ruler!E$19,IF(AND(All!$V200="P7",All!$AE200="RMS"),Ruler!E$20,IF(AND(All!$V200="P8",All!$AE200="RMS"),Ruler!E$21,IF(AND(All!$V200="P9",All!$AE200="RMS"),Ruler!E$22,IF(AND(All!$V200="P1",All!$AE200="RSS"),Ruler!E$6,IF(AND(All!$V200="P2",All!$AE200="RSS"),Ruler!E$23,IF(AND(All!$V200="P3",All!$AE200="RSS"),Ruler!E$24,IF(AND(All!$V200="P4",All!$AE200="RSS"),Ruler!E$25,IF(AND(All!$V200="P5",All!$AE200="RSS"),Ruler!E$26,IF(AND(All!$V200="P6",All!$AE200="RSS"),Ruler!E$27,IF(AND(All!$V200="P7",All!$AE200="RSS"),Ruler!E$28,IF(AND(All!$V200="P8",All!$AE200="RSS"),Ruler!E$29,IF(AND(All!$V200="P9",All!$AE200="RSS"),Ruler!E$30,0)))))))))))))))))))))))))))</f>
        <v>3</v>
      </c>
      <c r="BM200" s="325">
        <f>IF(AND(All!$V200="P1",All!$AE200="RDP"),Ruler!F$6,IF(AND(All!$V200="P2",All!$AE200="RDP"),Ruler!F$7,IF(AND(All!$V200="P3",All!$AE200="RDP"),Ruler!F$8,IF(AND(All!$V200="P4",All!$AE200="RDP"),Ruler!F$9,IF(AND(All!$V200="P5",All!$AE200="RDP"),Ruler!F$10,IF(AND(All!$V200="P6",All!$AE200="RDP"),Ruler!F$11,IF(AND(All!$V200="P7",All!$AE200="RDP"),Ruler!F$12,IF(AND(All!$V200="P8",All!$AE200="RDP"),Ruler!F$13,IF(AND(All!$V200="P9",All!$AE200="RDP"),Ruler!F$14,IF(AND(All!$V200="P1",All!$AE200="RMS"),Ruler!F$6,IF(AND(All!$V200="P2",All!$AE200="RMS"),Ruler!F$15,IF(AND(All!$V200="P3",All!$AE200="RMS"),Ruler!F$16,IF(AND(All!$V200="P4",All!$AE200="RMS"),Ruler!F$17,IF(AND(All!$V200="P5",All!$AE200="RMS"),Ruler!F$18,IF(AND(All!$V200="P6",All!$AE200="RMS"),Ruler!F$19,IF(AND(All!$V200="P7",All!$AE200="RMS"),Ruler!F$20,IF(AND(All!$V200="P8",All!$AE200="RMS"),Ruler!F$21,IF(AND(All!$V200="P9",All!$AE200="RMS"),Ruler!F$22,IF(AND(All!$V200="P1",All!$AE200="RSS"),Ruler!F$6,IF(AND(All!$V200="P2",All!$AE200="RSS"),Ruler!F$23,IF(AND(All!$V200="P3",All!$AE200="RSS"),Ruler!F$24,IF(AND(All!$V200="P4",All!$AE200="RSS"),Ruler!F$25,IF(AND(All!$V200="P5",All!$AE200="RSS"),Ruler!F$26,IF(AND(All!$V200="P6",All!$AE200="RSS"),Ruler!F$27,IF(AND(All!$V200="P7",All!$AE200="RSS"),Ruler!F$28,IF(AND(All!$V200="P8",All!$AE200="RSS"),Ruler!F$29,IF(AND(All!$V200="P9",All!$AE200="RSS"),Ruler!F$30,0)))))))))))))))))))))))))))</f>
        <v>3</v>
      </c>
      <c r="BN200" s="325">
        <f>IF(AND(All!$V200="P1",All!$AE200="RDP"),Ruler!G$6,IF(AND(All!$V200="P2",All!$AE200="RDP"),Ruler!G$7,IF(AND(All!$V200="P3",All!$AE200="RDP"),Ruler!G$8,IF(AND(All!$V200="P4",All!$AE200="RDP"),Ruler!G$9,IF(AND(All!$V200="P5",All!$AE200="RDP"),Ruler!G$10,IF(AND(All!$V200="P6",All!$AE200="RDP"),Ruler!G$11,IF(AND(All!$V200="P7",All!$AE200="RDP"),Ruler!G$12,IF(AND(All!$V200="P8",All!$AE200="RDP"),Ruler!G$13,IF(AND(All!$V200="P9",All!$AE200="RDP"),Ruler!G$14,IF(AND(All!$V200="P1",All!$AE200="RMS"),Ruler!G$6,IF(AND(All!$V200="P2",All!$AE200="RMS"),Ruler!G$15,IF(AND(All!$V200="P3",All!$AE200="RMS"),Ruler!G$16,IF(AND(All!$V200="P4",All!$AE200="RMS"),Ruler!G$17,IF(AND(All!$V200="P5",All!$AE200="RMS"),Ruler!G$18,IF(AND(All!$V200="P6",All!$AE200="RMS"),Ruler!G$19,IF(AND(All!$V200="P7",All!$AE200="RMS"),Ruler!G$20,IF(AND(All!$V200="P8",All!$AE200="RMS"),Ruler!G$21,IF(AND(All!$V200="P9",All!$AE200="RMS"),Ruler!G$22,IF(AND(All!$V200="P1",All!$AE200="RSS"),Ruler!G$6,IF(AND(All!$V200="P2",All!$AE200="RSS"),Ruler!G$23,IF(AND(All!$V200="P3",All!$AE200="RSS"),Ruler!G$24,IF(AND(All!$V200="P4",All!$AE200="RSS"),Ruler!G$25,IF(AND(All!$V200="P5",All!$AE200="RSS"),Ruler!G$26,IF(AND(All!$V200="P6",All!$AE200="RSS"),Ruler!G$27,IF(AND(All!$V200="P7",All!$AE200="RSS"),Ruler!G$28,IF(AND(All!$V200="P8",All!$AE200="RSS"),Ruler!G$29,IF(AND(All!$V200="P9",All!$AE200="RSS"),Ruler!G$30,0)))))))))))))))))))))))))))</f>
        <v>3</v>
      </c>
      <c r="BO200" s="325">
        <f>IF(AND(All!$V200="P1",All!$AE200="RDP"),Ruler!H$6,IF(AND(All!$V200="P2",All!$AE200="RDP"),Ruler!H$7,IF(AND(All!$V200="P3",All!$AE200="RDP"),Ruler!H$8,IF(AND(All!$V200="P4",All!$AE200="RDP"),Ruler!H$9,IF(AND(All!$V200="P5",All!$AE200="RDP"),Ruler!H$10,IF(AND(All!$V200="P6",All!$AE200="RDP"),Ruler!H$11,IF(AND(All!$V200="P7",All!$AE200="RDP"),Ruler!H$12,IF(AND(All!$V200="P8",All!$AE200="RDP"),Ruler!H$13,IF(AND(All!$V200="P9",All!$AE200="RDP"),Ruler!H$14,IF(AND(All!$V200="P1",All!$AE200="RMS"),Ruler!H$6,IF(AND(All!$V200="P2",All!$AE200="RMS"),Ruler!H$15,IF(AND(All!$V200="P3",All!$AE200="RMS"),Ruler!H$16,IF(AND(All!$V200="P4",All!$AE200="RMS"),Ruler!H$17,IF(AND(All!$V200="P5",All!$AE200="RMS"),Ruler!H$18,IF(AND(All!$V200="P6",All!$AE200="RMS"),Ruler!H$19,IF(AND(All!$V200="P7",All!$AE200="RMS"),Ruler!H$20,IF(AND(All!$V200="P8",All!$AE200="RMS"),Ruler!H$21,IF(AND(All!$V200="P9",All!$AE200="RMS"),Ruler!H$22,IF(AND(All!$V200="P1",All!$AE200="RSS"),Ruler!H$6,IF(AND(All!$V200="P2",All!$AE200="RSS"),Ruler!H$23,IF(AND(All!$V200="P3",All!$AE200="RSS"),Ruler!H$24,IF(AND(All!$V200="P4",All!$AE200="RSS"),Ruler!H$25,IF(AND(All!$V200="P5",All!$AE200="RSS"),Ruler!H$26,IF(AND(All!$V200="P6",All!$AE200="RSS"),Ruler!H$27,IF(AND(All!$V200="P7",All!$AE200="RSS"),Ruler!H$28,IF(AND(All!$V200="P8",All!$AE200="RSS"),Ruler!H$29,IF(AND(All!$V200="P9",All!$AE200="RSS"),Ruler!H$30,0)))))))))))))))))))))))))))</f>
        <v>4</v>
      </c>
      <c r="BP200" s="325">
        <f>IF(AND(All!$V200="P1",All!$AE200="RDP"),Ruler!I$6,IF(AND(All!$V200="P2",All!$AE200="RDP"),Ruler!I$7,IF(AND(All!$V200="P3",All!$AE200="RDP"),Ruler!I$8,IF(AND(All!$V200="P4",All!$AE200="RDP"),Ruler!I$9,IF(AND(All!$V200="P5",All!$AE200="RDP"),Ruler!I$10,IF(AND(All!$V200="P6",All!$AE200="RDP"),Ruler!I$11,IF(AND(All!$V200="P7",All!$AE200="RDP"),Ruler!I$12,IF(AND(All!$V200="P8",All!$AE200="RDP"),Ruler!I$13,IF(AND(All!$V200="P9",All!$AE200="RDP"),Ruler!I$14,IF(AND(All!$V200="P1",All!$AE200="RMS"),Ruler!I$6,IF(AND(All!$V200="P2",All!$AE200="RMS"),Ruler!I$15,IF(AND(All!$V200="P3",All!$AE200="RMS"),Ruler!I$16,IF(AND(All!$V200="P4",All!$AE200="RMS"),Ruler!I$17,IF(AND(All!$V200="P5",All!$AE200="RMS"),Ruler!I$18,IF(AND(All!$V200="P6",All!$AE200="RMS"),Ruler!I$19,IF(AND(All!$V200="P7",All!$AE200="RMS"),Ruler!I$20,IF(AND(All!$V200="P8",All!$AE200="RMS"),Ruler!I$21,IF(AND(All!$V200="P9",All!$AE200="RMS"),Ruler!I$22,IF(AND(All!$V200="P1",All!$AE200="RSS"),Ruler!I$6,IF(AND(All!$V200="P2",All!$AE200="RSS"),Ruler!I$23,IF(AND(All!$V200="P3",All!$AE200="RSS"),Ruler!I$24,IF(AND(All!$V200="P4",All!$AE200="RSS"),Ruler!I$25,IF(AND(All!$V200="P5",All!$AE200="RSS"),Ruler!I$26,IF(AND(All!$V200="P6",All!$AE200="RSS"),Ruler!I$27,IF(AND(All!$V200="P7",All!$AE200="RSS"),Ruler!I$28,IF(AND(All!$V200="P8",All!$AE200="RSS"),Ruler!I$29,IF(AND(All!$V200="P9",All!$AE200="RSS"),Ruler!I$30,0)))))))))))))))))))))))))))</f>
        <v>4</v>
      </c>
      <c r="BQ200" s="325">
        <f>IF(AND(All!$V200="P1",All!$AE200="RDP"),Ruler!J$6,IF(AND(All!$V200="P2",All!$AE200="RDP"),Ruler!J$7,IF(AND(All!$V200="P3",All!$AE200="RDP"),Ruler!J$8,IF(AND(All!$V200="P4",All!$AE200="RDP"),Ruler!J$9,IF(AND(All!$V200="P5",All!$AE200="RDP"),Ruler!J$10,IF(AND(All!$V200="P6",All!$AE200="RDP"),Ruler!J$11,IF(AND(All!$V200="P7",All!$AE200="RDP"),Ruler!J$12,IF(AND(All!$V200="P8",All!$AE200="RDP"),Ruler!J$13,IF(AND(All!$V200="P9",All!$AE200="RDP"),Ruler!J$14,IF(AND(All!$V200="P1",All!$AE200="RMS"),Ruler!J$6,IF(AND(All!$V200="P2",All!$AE200="RMS"),Ruler!J$15,IF(AND(All!$V200="P3",All!$AE200="RMS"),Ruler!J$16,IF(AND(All!$V200="P4",All!$AE200="RMS"),Ruler!J$17,IF(AND(All!$V200="P5",All!$AE200="RMS"),Ruler!J$18,IF(AND(All!$V200="P6",All!$AE200="RMS"),Ruler!J$19,IF(AND(All!$V200="P7",All!$AE200="RMS"),Ruler!J$20,IF(AND(All!$V200="P8",All!$AE200="RMS"),Ruler!J$21,IF(AND(All!$V200="P9",All!$AE200="RMS"),Ruler!J$22,IF(AND(All!$V200="P1",All!$AE200="RSS"),Ruler!J$6,IF(AND(All!$V200="P2",All!$AE200="RSS"),Ruler!J$23,IF(AND(All!$V200="P3",All!$AE200="RSS"),Ruler!J$24,IF(AND(All!$V200="P4",All!$AE200="RSS"),Ruler!J$25,IF(AND(All!$V200="P5",All!$AE200="RSS"),Ruler!J$26,IF(AND(All!$V200="P6",All!$AE200="RSS"),Ruler!J$27,IF(AND(All!$V200="P7",All!$AE200="RSS"),Ruler!J$28,IF(AND(All!$V200="P8",All!$AE200="RSS"),Ruler!J$29,IF(AND(All!$V200="P9",All!$AE200="RSS"),Ruler!J$30,0)))))))))))))))))))))))))))</f>
        <v>2</v>
      </c>
      <c r="BR200" s="325">
        <f>IF(AND(All!$V200="P1",All!$AE200="RDP"),Ruler!K$6,IF(AND(All!$V200="P2",All!$AE200="RDP"),Ruler!K$7,IF(AND(All!$V200="P3",All!$AE200="RDP"),Ruler!K$8,IF(AND(All!$V200="P4",All!$AE200="RDP"),Ruler!K$9,IF(AND(All!$V200="P5",All!$AE200="RDP"),Ruler!K$10,IF(AND(All!$V200="P6",All!$AE200="RDP"),Ruler!K$11,IF(AND(All!$V200="P7",All!$AE200="RDP"),Ruler!K$12,IF(AND(All!$V200="P8",All!$AE200="RDP"),Ruler!K$13,IF(AND(All!$V200="P9",All!$AE200="RDP"),Ruler!K$14,IF(AND(All!$V200="P1",All!$AE200="RMS"),Ruler!K$6,IF(AND(All!$V200="P2",All!$AE200="RMS"),Ruler!K$15,IF(AND(All!$V200="P3",All!$AE200="RMS"),Ruler!K$16,IF(AND(All!$V200="P4",All!$AE200="RMS"),Ruler!K$17,IF(AND(All!$V200="P5",All!$AE200="RMS"),Ruler!K$18,IF(AND(All!$V200="P6",All!$AE200="RMS"),Ruler!K$19,IF(AND(All!$V200="P7",All!$AE200="RMS"),Ruler!K$20,IF(AND(All!$V200="P8",All!$AE200="RMS"),Ruler!K$21,IF(AND(All!$V200="P9",All!$AE200="RMS"),Ruler!K$22,IF(AND(All!$V200="P1",All!$AE200="RSS"),Ruler!K$6,IF(AND(All!$V200="P2",All!$AE200="RSS"),Ruler!K$23,IF(AND(All!$V200="P3",All!$AE200="RSS"),Ruler!K$24,IF(AND(All!$V200="P4",All!$AE200="RSS"),Ruler!K$25,IF(AND(All!$V200="P5",All!$AE200="RSS"),Ruler!K$26,IF(AND(All!$V200="P6",All!$AE200="RSS"),Ruler!K$27,IF(AND(All!$V200="P7",All!$AE200="RSS"),Ruler!K$28,IF(AND(All!$V200="P8",All!$AE200="RSS"),Ruler!K$29,IF(AND(All!$V200="P9",All!$AE200="RSS"),Ruler!K$30,0)))))))))))))))))))))))))))</f>
        <v>4</v>
      </c>
      <c r="BS200" s="325">
        <f>IF(AND(All!$V200="P1",All!$AE200="RDP"),Ruler!L$6,IF(AND(All!$V200="P2",All!$AE200="RDP"),Ruler!L$7,IF(AND(All!$V200="P3",All!$AE200="RDP"),Ruler!L$8,IF(AND(All!$V200="P4",All!$AE200="RDP"),Ruler!L$9,IF(AND(All!$V200="P5",All!$AE200="RDP"),Ruler!L$10,IF(AND(All!$V200="P6",All!$AE200="RDP"),Ruler!L$11,IF(AND(All!$V200="P7",All!$AE200="RDP"),Ruler!L$12,IF(AND(All!$V200="P8",All!$AE200="RDP"),Ruler!L$13,IF(AND(All!$V200="P9",All!$AE200="RDP"),Ruler!L$14,IF(AND(All!$V200="P1",All!$AE200="RMS"),Ruler!L$6,IF(AND(All!$V200="P2",All!$AE200="RMS"),Ruler!L$15,IF(AND(All!$V200="P3",All!$AE200="RMS"),Ruler!L$16,IF(AND(All!$V200="P4",All!$AE200="RMS"),Ruler!L$17,IF(AND(All!$V200="P5",All!$AE200="RMS"),Ruler!L$18,IF(AND(All!$V200="P6",All!$AE200="RMS"),Ruler!L$19,IF(AND(All!$V200="P7",All!$AE200="RMS"),Ruler!L$20,IF(AND(All!$V200="P8",All!$AE200="RMS"),Ruler!L$21,IF(AND(All!$V200="P9",All!$AE200="RMS"),Ruler!L$22,IF(AND(All!$V200="P1",All!$AE200="RSS"),Ruler!L$6,IF(AND(All!$V200="P2",All!$AE200="RSS"),Ruler!L$23,IF(AND(All!$V200="P3",All!$AE200="RSS"),Ruler!L$24,IF(AND(All!$V200="P4",All!$AE200="RSS"),Ruler!L$25,IF(AND(All!$V200="P5",All!$AE200="RSS"),Ruler!L$26,IF(AND(All!$V200="P6",All!$AE200="RSS"),Ruler!L$27,IF(AND(All!$V200="P7",All!$AE200="RSS"),Ruler!L$28,IF(AND(All!$V200="P8",All!$AE200="RSS"),Ruler!L$29,IF(AND(All!$V200="P9",All!$AE200="RSS"),Ruler!L$30,0)))))))))))))))))))))))))))</f>
        <v>3</v>
      </c>
      <c r="BT200" s="325">
        <f>IF(AND(All!$V200="P1",All!$AE200="RDP"),Ruler!M$6,IF(AND(All!$V200="P2",All!$AE200="RDP"),Ruler!M$7,IF(AND(All!$V200="P3",All!$AE200="RDP"),Ruler!M$8,IF(AND(All!$V200="P4",All!$AE200="RDP"),Ruler!M$9,IF(AND(All!$V200="P5",All!$AE200="RDP"),Ruler!M$10,IF(AND(All!$V200="P6",All!$AE200="RDP"),Ruler!M$11,IF(AND(All!$V200="P7",All!$AE200="RDP"),Ruler!M$12,IF(AND(All!$V200="P8",All!$AE200="RDP"),Ruler!M$13,IF(AND(All!$V200="P9",All!$AE200="RDP"),Ruler!M$14,IF(AND(All!$V200="P1",All!$AE200="RMS"),Ruler!M$6,IF(AND(All!$V200="P2",All!$AE200="RMS"),Ruler!M$15,IF(AND(All!$V200="P3",All!$AE200="RMS"),Ruler!M$16,IF(AND(All!$V200="P4",All!$AE200="RMS"),Ruler!M$17,IF(AND(All!$V200="P5",All!$AE200="RMS"),Ruler!M$18,IF(AND(All!$V200="P6",All!$AE200="RMS"),Ruler!M$19,IF(AND(All!$V200="P7",All!$AE200="RMS"),Ruler!M$20,IF(AND(All!$V200="P8",All!$AE200="RMS"),Ruler!M$21,IF(AND(All!$V200="P9",All!$AE200="RMS"),Ruler!M$22,IF(AND(All!$V200="P1",All!$AE200="RSS"),Ruler!M$6,IF(AND(All!$V200="P2",All!$AE200="RSS"),Ruler!M$23,IF(AND(All!$V200="P3",All!$AE200="RSS"),Ruler!M$24,IF(AND(All!$V200="P4",All!$AE200="RSS"),Ruler!M$25,IF(AND(All!$V200="P5",All!$AE200="RSS"),Ruler!M$26,IF(AND(All!$V200="P6",All!$AE200="RSS"),Ruler!M$27,IF(AND(All!$V200="P7",All!$AE200="RSS"),Ruler!M$28,IF(AND(All!$V200="P8",All!$AE200="RSS"),Ruler!M$29,IF(AND(All!$V200="P9",All!$AE200="RSS"),Ruler!M$30,0)))))))))))))))))))))))))))</f>
        <v>3</v>
      </c>
      <c r="BU200" s="325">
        <f>IF(AND(All!$V200="P1",All!$AE200="RDP"),Ruler!N$6,IF(AND(All!$V200="P2",All!$AE200="RDP"),Ruler!N$7,IF(AND(All!$V200="P3",All!$AE200="RDP"),Ruler!N$8,IF(AND(All!$V200="P4",All!$AE200="RDP"),Ruler!N$9,IF(AND(All!$V200="P5",All!$AE200="RDP"),Ruler!N$10,IF(AND(All!$V200="P6",All!$AE200="RDP"),Ruler!N$11,IF(AND(All!$V200="P7",All!$AE200="RDP"),Ruler!N$12,IF(AND(All!$V200="P8",All!$AE200="RDP"),Ruler!N$13,IF(AND(All!$V200="P9",All!$AE200="RDP"),Ruler!N$14,IF(AND(All!$V200="P1",All!$AE200="RMS"),Ruler!N$6,IF(AND(All!$V200="P2",All!$AE200="RMS"),Ruler!N$15,IF(AND(All!$V200="P3",All!$AE200="RMS"),Ruler!N$16,IF(AND(All!$V200="P4",All!$AE200="RMS"),Ruler!N$17,IF(AND(All!$V200="P5",All!$AE200="RMS"),Ruler!N$18,IF(AND(All!$V200="P6",All!$AE200="RMS"),Ruler!N$19,IF(AND(All!$V200="P7",All!$AE200="RMS"),Ruler!N$20,IF(AND(All!$V200="P8",All!$AE200="RMS"),Ruler!N$21,IF(AND(All!$V200="P9",All!$AE200="RMS"),Ruler!N$22,IF(AND(All!$V200="P1",All!$AE200="RSS"),Ruler!N$6,IF(AND(All!$V200="P2",All!$AE200="RSS"),Ruler!N$23,IF(AND(All!$V200="P3",All!$AE200="RSS"),Ruler!N$24,IF(AND(All!$V200="P4",All!$AE200="RSS"),Ruler!N$25,IF(AND(All!$V200="P5",All!$AE200="RSS"),Ruler!N$26,IF(AND(All!$V200="P6",All!$AE200="RSS"),Ruler!N$27,IF(AND(All!$V200="P7",All!$AE200="RSS"),Ruler!N$28,IF(AND(All!$V200="P8",All!$AE200="RSS"),Ruler!N$29,IF(AND(All!$V200="P9",All!$AE200="RSS"),Ruler!N$30,0)))))))))))))))))))))))))))</f>
        <v>4</v>
      </c>
      <c r="BV200" s="325">
        <f>IF(AND(All!$V200="P1",All!$AE200="RDP"),Ruler!O$6,IF(AND(All!$V200="P2",All!$AE200="RDP"),Ruler!O$7,IF(AND(All!$V200="P3",All!$AE200="RDP"),Ruler!O$8,IF(AND(All!$V200="P4",All!$AE200="RDP"),Ruler!O$9,IF(AND(All!$V200="P5",All!$AE200="RDP"),Ruler!O$10,IF(AND(All!$V200="P6",All!$AE200="RDP"),Ruler!O$11,IF(AND(All!$V200="P7",All!$AE200="RDP"),Ruler!O$12,IF(AND(All!$V200="P8",All!$AE200="RDP"),Ruler!O$13,IF(AND(All!$V200="P9",All!$AE200="RDP"),Ruler!O$14,IF(AND(All!$V200="P1",All!$AE200="RMS"),Ruler!O$6,IF(AND(All!$V200="P2",All!$AE200="RMS"),Ruler!O$15,IF(AND(All!$V200="P3",All!$AE200="RMS"),Ruler!O$16,IF(AND(All!$V200="P4",All!$AE200="RMS"),Ruler!O$17,IF(AND(All!$V200="P5",All!$AE200="RMS"),Ruler!O$18,IF(AND(All!$V200="P6",All!$AE200="RMS"),Ruler!O$19,IF(AND(All!$V200="P7",All!$AE200="RMS"),Ruler!O$20,IF(AND(All!$V200="P8",All!$AE200="RMS"),Ruler!O$21,IF(AND(All!$V200="P9",All!$AE200="RMS"),Ruler!O$22,IF(AND(All!$V200="P1",All!$AE200="RSS"),Ruler!O$6,IF(AND(All!$V200="P2",All!$AE200="RSS"),Ruler!O$23,IF(AND(All!$V200="P3",All!$AE200="RSS"),Ruler!O$24,IF(AND(All!$V200="P4",All!$AE200="RSS"),Ruler!O$25,IF(AND(All!$V200="P5",All!$AE200="RSS"),Ruler!O$26,IF(AND(All!$V200="P6",All!$AE200="RSS"),Ruler!O$27,IF(AND(All!$V200="P7",All!$AE200="RSS"),Ruler!O$28,IF(AND(All!$V200="P8",All!$AE200="RSS"),Ruler!O$29,IF(AND(All!$V200="P9",All!$AE200="RSS"),Ruler!O$30,0)))))))))))))))))))))))))))</f>
        <v>3</v>
      </c>
      <c r="BW200" s="325">
        <f>IF(AND(All!$V200="P1",All!$AE200="RDP"),Ruler!P$6,IF(AND(All!$V200="P2",All!$AE200="RDP"),Ruler!P$7,IF(AND(All!$V200="P3",All!$AE200="RDP"),Ruler!P$8,IF(AND(All!$V200="P4",All!$AE200="RDP"),Ruler!P$9,IF(AND(All!$V200="P5",All!$AE200="RDP"),Ruler!P$10,IF(AND(All!$V200="P6",All!$AE200="RDP"),Ruler!P$11,IF(AND(All!$V200="P7",All!$AE200="RDP"),Ruler!P$12,IF(AND(All!$V200="P8",All!$AE200="RDP"),Ruler!P$13,IF(AND(All!$V200="P9",All!$AE200="RDP"),Ruler!P$14,IF(AND(All!$V200="P1",All!$AE200="RMS"),Ruler!P$6,IF(AND(All!$V200="P2",All!$AE200="RMS"),Ruler!P$15,IF(AND(All!$V200="P3",All!$AE200="RMS"),Ruler!P$16,IF(AND(All!$V200="P4",All!$AE200="RMS"),Ruler!P$17,IF(AND(All!$V200="P5",All!$AE200="RMS"),Ruler!P$18,IF(AND(All!$V200="P6",All!$AE200="RMS"),Ruler!P$19,IF(AND(All!$V200="P7",All!$AE200="RMS"),Ruler!P$20,IF(AND(All!$V200="P8",All!$AE200="RMS"),Ruler!P$21,IF(AND(All!$V200="P9",All!$AE200="RMS"),Ruler!P$22,IF(AND(All!$V200="P1",All!$AE200="RSS"),Ruler!P$6,IF(AND(All!$V200="P2",All!$AE200="RSS"),Ruler!P$23,IF(AND(All!$V200="P3",All!$AE200="RSS"),Ruler!P$24,IF(AND(All!$V200="P4",All!$AE200="RSS"),Ruler!P$25,IF(AND(All!$V200="P5",All!$AE200="RSS"),Ruler!P$26,IF(AND(All!$V200="P6",All!$AE200="RSS"),Ruler!P$27,IF(AND(All!$V200="P7",All!$AE200="RSS"),Ruler!P$28,IF(AND(All!$V200="P8",All!$AE200="RSS"),Ruler!P$29,IF(AND(All!$V200="P9",All!$AE200="RSS"),Ruler!P$30,0)))))))))))))))))))))))))))</f>
        <v>4</v>
      </c>
      <c r="BX200" s="325">
        <f>IF(AND(All!$V200="P1",All!$AE200="RDP"),Ruler!Q$6,IF(AND(All!$V200="P2",All!$AE200="RDP"),Ruler!Q$7,IF(AND(All!$V200="P3",All!$AE200="RDP"),Ruler!Q$8,IF(AND(All!$V200="P4",All!$AE200="RDP"),Ruler!Q$9,IF(AND(All!$V200="P5",All!$AE200="RDP"),Ruler!Q$10,IF(AND(All!$V200="P6",All!$AE200="RDP"),Ruler!Q$11,IF(AND(All!$V200="P7",All!$AE200="RDP"),Ruler!Q$12,IF(AND(All!$V200="P8",All!$AE200="RDP"),Ruler!Q$13,IF(AND(All!$V200="P9",All!$AE200="RDP"),Ruler!Q$14,IF(AND(All!$V200="P1",All!$AE200="RMS"),Ruler!Q$6,IF(AND(All!$V200="P2",All!$AE200="RMS"),Ruler!Q$15,IF(AND(All!$V200="P3",All!$AE200="RMS"),Ruler!Q$16,IF(AND(All!$V200="P4",All!$AE200="RMS"),Ruler!Q$17,IF(AND(All!$V200="P5",All!$AE200="RMS"),Ruler!Q$18,IF(AND(All!$V200="P6",All!$AE200="RMS"),Ruler!Q$19,IF(AND(All!$V200="P7",All!$AE200="RMS"),Ruler!Q$20,IF(AND(All!$V200="P8",All!$AE200="RMS"),Ruler!Q$21,IF(AND(All!$V200="P9",All!$AE200="RMS"),Ruler!Q$22,IF(AND(All!$V200="P1",All!$AE200="RSS"),Ruler!Q$6,IF(AND(All!$V200="P2",All!$AE200="RSS"),Ruler!Q$23,IF(AND(All!$V200="P3",All!$AE200="RSS"),Ruler!Q$24,IF(AND(All!$V200="P4",All!$AE200="RSS"),Ruler!Q$25,IF(AND(All!$V200="P5",All!$AE200="RSS"),Ruler!Q$26,IF(AND(All!$V200="P6",All!$AE200="RSS"),Ruler!Q$27,IF(AND(All!$V200="P7",All!$AE200="RSS"),Ruler!Q$28,IF(AND(All!$V200="P8",All!$AE200="RSS"),Ruler!Q$29,IF(AND(All!$V200="P9",All!$AE200="RSS"),Ruler!Q$30,0)))))))))))))))))))))))))))</f>
        <v>3</v>
      </c>
      <c r="BY200" s="325">
        <f>IF(AND(All!$V200="P1",All!$AE200="RDP"),Ruler!R$6,IF(AND(All!$V200="P2",All!$AE200="RDP"),Ruler!R$7,IF(AND(All!$V200="P3",All!$AE200="RDP"),Ruler!R$8,IF(AND(All!$V200="P4",All!$AE200="RDP"),Ruler!R$9,IF(AND(All!$V200="P5",All!$AE200="RDP"),Ruler!R$10,IF(AND(All!$V200="P6",All!$AE200="RDP"),Ruler!R$11,IF(AND(All!$V200="P7",All!$AE200="RDP"),Ruler!R$12,IF(AND(All!$V200="P8",All!$AE200="RDP"),Ruler!R$13,IF(AND(All!$V200="P9",All!$AE200="RDP"),Ruler!R$14,IF(AND(All!$V200="P1",All!$AE200="RMS"),Ruler!R$6,IF(AND(All!$V200="P2",All!$AE200="RMS"),Ruler!R$15,IF(AND(All!$V200="P3",All!$AE200="RMS"),Ruler!R$16,IF(AND(All!$V200="P4",All!$AE200="RMS"),Ruler!R$17,IF(AND(All!$V200="P5",All!$AE200="RMS"),Ruler!R$18,IF(AND(All!$V200="P6",All!$AE200="RMS"),Ruler!R$19,IF(AND(All!$V200="P7",All!$AE200="RMS"),Ruler!R$20,IF(AND(All!$V200="P8",All!$AE200="RMS"),Ruler!R$21,IF(AND(All!$V200="P9",All!$AE200="RMS"),Ruler!R$22,IF(AND(All!$V200="P1",All!$AE200="RSS"),Ruler!R$6,IF(AND(All!$V200="P2",All!$AE200="RSS"),Ruler!R$23,IF(AND(All!$V200="P3",All!$AE200="RSS"),Ruler!R$24,IF(AND(All!$V200="P4",All!$AE200="RSS"),Ruler!R$25,IF(AND(All!$V200="P5",All!$AE200="RSS"),Ruler!R$26,IF(AND(All!$V200="P6",All!$AE200="RSS"),Ruler!R$27,IF(AND(All!$V200="P7",All!$AE200="RSS"),Ruler!R$28,IF(AND(All!$V200="P8",All!$AE200="RSS"),Ruler!R$29,IF(AND(All!$V200="P9",All!$AE200="RSS"),Ruler!R$30,0)))))))))))))))))))))))))))</f>
        <v>4</v>
      </c>
      <c r="BZ200" s="325">
        <f>IF(AND(All!$V200="P1",All!$AE200="RDP"),Ruler!S$6,IF(AND(All!$V200="P2",All!$AE200="RDP"),Ruler!S$7,IF(AND(All!$V200="P3",All!$AE200="RDP"),Ruler!S$8,IF(AND(All!$V200="P4",All!$AE200="RDP"),Ruler!S$9,IF(AND(All!$V200="P5",All!$AE200="RDP"),Ruler!S$10,IF(AND(All!$V200="P6",All!$AE200="RDP"),Ruler!S$11,IF(AND(All!$V200="P7",All!$AE200="RDP"),Ruler!S$12,IF(AND(All!$V200="P8",All!$AE200="RDP"),Ruler!S$13,IF(AND(All!$V200="P9",All!$AE200="RDP"),Ruler!S$14,IF(AND(All!$V200="P1",All!$AE200="RMS"),Ruler!S$6,IF(AND(All!$V200="P2",All!$AE200="RMS"),Ruler!S$15,IF(AND(All!$V200="P3",All!$AE200="RMS"),Ruler!S$16,IF(AND(All!$V200="P4",All!$AE200="RMS"),Ruler!S$17,IF(AND(All!$V200="P5",All!$AE200="RMS"),Ruler!S$18,IF(AND(All!$V200="P6",All!$AE200="RMS"),Ruler!S$19,IF(AND(All!$V200="P7",All!$AE200="RMS"),Ruler!S$20,IF(AND(All!$V200="P8",All!$AE200="RMS"),Ruler!S$21,IF(AND(All!$V200="P9",All!$AE200="RMS"),Ruler!S$22,IF(AND(All!$V200="P1",All!$AE200="RSS"),Ruler!S$6,IF(AND(All!$V200="P2",All!$AE200="RSS"),Ruler!S$23,IF(AND(All!$V200="P3",All!$AE200="RSS"),Ruler!S$24,IF(AND(All!$V200="P4",All!$AE200="RSS"),Ruler!S$25,IF(AND(All!$V200="P5",All!$AE200="RSS"),Ruler!S$26,IF(AND(All!$V200="P6",All!$AE200="RSS"),Ruler!S$27,IF(AND(All!$V200="P7",All!$AE200="RSS"),Ruler!S$28,IF(AND(All!$V200="P8",All!$AE200="RSS"),Ruler!S$29,IF(AND(All!$V200="P9",All!$AE200="RSS"),Ruler!S$30,0)))))))))))))))))))))))))))</f>
        <v>3</v>
      </c>
      <c r="CA200" s="325">
        <f>IF(AND(All!$V200="P1",All!$AE200="RDP"),Ruler!T$6,IF(AND(All!$V200="P2",All!$AE200="RDP"),Ruler!T$7,IF(AND(All!$V200="P3",All!$AE200="RDP"),Ruler!T$8,IF(AND(All!$V200="P4",All!$AE200="RDP"),Ruler!T$9,IF(AND(All!$V200="P5",All!$AE200="RDP"),Ruler!T$10,IF(AND(All!$V200="P6",All!$AE200="RDP"),Ruler!T$11,IF(AND(All!$V200="P7",All!$AE200="RDP"),Ruler!T$12,IF(AND(All!$V200="P8",All!$AE200="RDP"),Ruler!T$13,IF(AND(All!$V200="P9",All!$AE200="RDP"),Ruler!T$14,IF(AND(All!$V200="P1",All!$AE200="RMS"),Ruler!T$6,IF(AND(All!$V200="P2",All!$AE200="RMS"),Ruler!T$15,IF(AND(All!$V200="P3",All!$AE200="RMS"),Ruler!T$16,IF(AND(All!$V200="P4",All!$AE200="RMS"),Ruler!T$17,IF(AND(All!$V200="P5",All!$AE200="RMS"),Ruler!T$18,IF(AND(All!$V200="P6",All!$AE200="RMS"),Ruler!T$19,IF(AND(All!$V200="P7",All!$AE200="RMS"),Ruler!T$20,IF(AND(All!$V200="P8",All!$AE200="RMS"),Ruler!T$21,IF(AND(All!$V200="P9",All!$AE200="RMS"),Ruler!T$22,IF(AND(All!$V200="P1",All!$AE200="RSS"),Ruler!T$6,IF(AND(All!$V200="P2",All!$AE200="RSS"),Ruler!T$23,IF(AND(All!$V200="P3",All!$AE200="RSS"),Ruler!T$24,IF(AND(All!$V200="P4",All!$AE200="RSS"),Ruler!T$25,IF(AND(All!$V200="P5",All!$AE200="RSS"),Ruler!T$26,IF(AND(All!$V200="P6",All!$AE200="RSS"),Ruler!T$27,IF(AND(All!$V200="P7",All!$AE200="RSS"),Ruler!T$28,IF(AND(All!$V200="P8",All!$AE200="RSS"),Ruler!T$29,IF(AND(All!$V200="P9",All!$AE200="RSS"),Ruler!T$30,0)))))))))))))))))))))))))))</f>
        <v>3</v>
      </c>
      <c r="CB200" s="325">
        <f>IF(AND(All!$V200="P1",All!$AE200="RDP"),Ruler!U$6,IF(AND(All!$V200="P2",All!$AE200="RDP"),Ruler!U$7,IF(AND(All!$V200="P3",All!$AE200="RDP"),Ruler!U$8,IF(AND(All!$V200="P4",All!$AE200="RDP"),Ruler!U$9,IF(AND(All!$V200="P5",All!$AE200="RDP"),Ruler!U$10,IF(AND(All!$V200="P6",All!$AE200="RDP"),Ruler!U$11,IF(AND(All!$V200="P7",All!$AE200="RDP"),Ruler!U$12,IF(AND(All!$V200="P8",All!$AE200="RDP"),Ruler!U$13,IF(AND(All!$V200="P9",All!$AE200="RDP"),Ruler!U$14,IF(AND(All!$V200="P1",All!$AE200="RMS"),Ruler!U$6,IF(AND(All!$V200="P2",All!$AE200="RMS"),Ruler!U$15,IF(AND(All!$V200="P3",All!$AE200="RMS"),Ruler!U$16,IF(AND(All!$V200="P4",All!$AE200="RMS"),Ruler!U$17,IF(AND(All!$V200="P5",All!$AE200="RMS"),Ruler!U$18,IF(AND(All!$V200="P6",All!$AE200="RMS"),Ruler!U$19,IF(AND(All!$V200="P7",All!$AE200="RMS"),Ruler!U$20,IF(AND(All!$V200="P8",All!$AE200="RMS"),Ruler!U$21,IF(AND(All!$V200="P9",All!$AE200="RMS"),Ruler!U$22,IF(AND(All!$V200="P1",All!$AE200="RSS"),Ruler!U$6,IF(AND(All!$V200="P2",All!$AE200="RSS"),Ruler!U$23,IF(AND(All!$V200="P3",All!$AE200="RSS"),Ruler!U$24,IF(AND(All!$V200="P4",All!$AE200="RSS"),Ruler!U$25,IF(AND(All!$V200="P5",All!$AE200="RSS"),Ruler!U$26,IF(AND(All!$V200="P6",All!$AE200="RSS"),Ruler!U$27,IF(AND(All!$V200="P7",All!$AE200="RSS"),Ruler!U$28,IF(AND(All!$V200="P8",All!$AE200="RSS"),Ruler!U$29,IF(AND(All!$V200="P9",All!$AE200="RSS"),Ruler!U$30,0)))))))))))))))))))))))))))</f>
        <v>2</v>
      </c>
      <c r="CC200" s="325">
        <f>IF(AND(All!$V200="P1",All!$AE200="RDP"),Ruler!V$6,IF(AND(All!$V200="P2",All!$AE200="RDP"),Ruler!V$7,IF(AND(All!$V200="P3",All!$AE200="RDP"),Ruler!V$8,IF(AND(All!$V200="P4",All!$AE200="RDP"),Ruler!V$9,IF(AND(All!$V200="P5",All!$AE200="RDP"),Ruler!V$10,IF(AND(All!$V200="P6",All!$AE200="RDP"),Ruler!V$11,IF(AND(All!$V200="P7",All!$AE200="RDP"),Ruler!V$12,IF(AND(All!$V200="P8",All!$AE200="RDP"),Ruler!V$13,IF(AND(All!$V200="P9",All!$AE200="RDP"),Ruler!V$14,IF(AND(All!$V200="P1",All!$AE200="RMS"),Ruler!V$6,IF(AND(All!$V200="P2",All!$AE200="RMS"),Ruler!V$15,IF(AND(All!$V200="P3",All!$AE200="RMS"),Ruler!V$16,IF(AND(All!$V200="P4",All!$AE200="RMS"),Ruler!V$17,IF(AND(All!$V200="P5",All!$AE200="RMS"),Ruler!V$18,IF(AND(All!$V200="P6",All!$AE200="RMS"),Ruler!V$19,IF(AND(All!$V200="P7",All!$AE200="RMS"),Ruler!V$20,IF(AND(All!$V200="P8",All!$AE200="RMS"),Ruler!V$21,IF(AND(All!$V200="P9",All!$AE200="RMS"),Ruler!V$22,IF(AND(All!$V200="P1",All!$AE200="RSS"),Ruler!V$6,IF(AND(All!$V200="P2",All!$AE200="RSS"),Ruler!V$23,IF(AND(All!$V200="P3",All!$AE200="RSS"),Ruler!V$24,IF(AND(All!$V200="P4",All!$AE200="RSS"),Ruler!V$25,IF(AND(All!$V200="P5",All!$AE200="RSS"),Ruler!V$26,IF(AND(All!$V200="P6",All!$AE200="RSS"),Ruler!V$27,IF(AND(All!$V200="P7",All!$AE200="RSS"),Ruler!V$28,IF(AND(All!$V200="P8",All!$AE200="RSS"),Ruler!V$29,IF(AND(All!$V200="P9",All!$AE200="RSS"),Ruler!V$30,0)))))))))))))))))))))))))))</f>
        <v>3</v>
      </c>
      <c r="CD200" s="325">
        <f>IF(AND(All!$V200="P1",All!$AE200="RDP"),Ruler!W$6,IF(AND(All!$V200="P2",All!$AE200="RDP"),Ruler!W$7,IF(AND(All!$V200="P3",All!$AE200="RDP"),Ruler!W$8,IF(AND(All!$V200="P4",All!$AE200="RDP"),Ruler!W$9,IF(AND(All!$V200="P5",All!$AE200="RDP"),Ruler!W$10,IF(AND(All!$V200="P6",All!$AE200="RDP"),Ruler!W$11,IF(AND(All!$V200="P7",All!$AE200="RDP"),Ruler!W$12,IF(AND(All!$V200="P8",All!$AE200="RDP"),Ruler!W$13,IF(AND(All!$V200="P9",All!$AE200="RDP"),Ruler!W$14,IF(AND(All!$V200="P1",All!$AE200="RMS"),Ruler!W$6,IF(AND(All!$V200="P2",All!$AE200="RMS"),Ruler!W$15,IF(AND(All!$V200="P3",All!$AE200="RMS"),Ruler!W$16,IF(AND(All!$V200="P4",All!$AE200="RMS"),Ruler!W$17,IF(AND(All!$V200="P5",All!$AE200="RMS"),Ruler!W$18,IF(AND(All!$V200="P6",All!$AE200="RMS"),Ruler!W$19,IF(AND(All!$V200="P7",All!$AE200="RMS"),Ruler!W$20,IF(AND(All!$V200="P8",All!$AE200="RMS"),Ruler!W$21,IF(AND(All!$V200="P9",All!$AE200="RMS"),Ruler!W$22,IF(AND(All!$V200="P1",All!$AE200="RSS"),Ruler!W$6,IF(AND(All!$V200="P2",All!$AE200="RSS"),Ruler!W$23,IF(AND(All!$V200="P3",All!$AE200="RSS"),Ruler!W$24,IF(AND(All!$V200="P4",All!$AE200="RSS"),Ruler!W$25,IF(AND(All!$V200="P5",All!$AE200="RSS"),Ruler!W$26,IF(AND(All!$V200="P6",All!$AE200="RSS"),Ruler!W$27,IF(AND(All!$V200="P7",All!$AE200="RSS"),Ruler!W$28,IF(AND(All!$V200="P8",All!$AE200="RSS"),Ruler!W$29,IF(AND(All!$V200="P9",All!$AE200="RSS"),Ruler!W$30,0)))))))))))))))))))))))))))</f>
        <v>2</v>
      </c>
      <c r="CE200" s="325">
        <f>IF(AND(All!$V200="P1",All!$AE200="RDP"),Ruler!X$6,IF(AND(All!$V200="P2",All!$AE200="RDP"),Ruler!X$7,IF(AND(All!$V200="P3",All!$AE200="RDP"),Ruler!X$8,IF(AND(All!$V200="P4",All!$AE200="RDP"),Ruler!X$9,IF(AND(All!$V200="P5",All!$AE200="RDP"),Ruler!X$10,IF(AND(All!$V200="P6",All!$AE200="RDP"),Ruler!X$11,IF(AND(All!$V200="P7",All!$AE200="RDP"),Ruler!X$12,IF(AND(All!$V200="P8",All!$AE200="RDP"),Ruler!X$13,IF(AND(All!$V200="P9",All!$AE200="RDP"),Ruler!X$14,IF(AND(All!$V200="P1",All!$AE200="RMS"),Ruler!X$6,IF(AND(All!$V200="P2",All!$AE200="RMS"),Ruler!X$15,IF(AND(All!$V200="P3",All!$AE200="RMS"),Ruler!X$16,IF(AND(All!$V200="P4",All!$AE200="RMS"),Ruler!X$17,IF(AND(All!$V200="P5",All!$AE200="RMS"),Ruler!X$18,IF(AND(All!$V200="P6",All!$AE200="RMS"),Ruler!X$19,IF(AND(All!$V200="P7",All!$AE200="RMS"),Ruler!X$20,IF(AND(All!$V200="P8",All!$AE200="RMS"),Ruler!X$21,IF(AND(All!$V200="P9",All!$AE200="RMS"),Ruler!X$22,IF(AND(All!$V200="P1",All!$AE200="RSS"),Ruler!X$6,IF(AND(All!$V200="P2",All!$AE200="RSS"),Ruler!X$23,IF(AND(All!$V200="P3",All!$AE200="RSS"),Ruler!X$24,IF(AND(All!$V200="P4",All!$AE200="RSS"),Ruler!X$25,IF(AND(All!$V200="P5",All!$AE200="RSS"),Ruler!X$26,IF(AND(All!$V200="P6",All!$AE200="RSS"),Ruler!X$27,IF(AND(All!$V200="P7",All!$AE200="RSS"),Ruler!X$28,IF(AND(All!$V200="P8",All!$AE200="RSS"),Ruler!X$29,IF(AND(All!$V200="P9",All!$AE200="RSS"),Ruler!X$30,0)))))))))))))))))))))))))))</f>
        <v>3</v>
      </c>
      <c r="CF200" s="325">
        <f>IF(AND(All!$V200="P1",All!$AE200="RDP"),Ruler!Y$6,IF(AND(All!$V200="P2",All!$AE200="RDP"),Ruler!Y$7,IF(AND(All!$V200="P3",All!$AE200="RDP"),Ruler!Y$8,IF(AND(All!$V200="P4",All!$AE200="RDP"),Ruler!Y$9,IF(AND(All!$V200="P5",All!$AE200="RDP"),Ruler!Y$10,IF(AND(All!$V200="P6",All!$AE200="RDP"),Ruler!Y$11,IF(AND(All!$V200="P7",All!$AE200="RDP"),Ruler!Y$12,IF(AND(All!$V200="P8",All!$AE200="RDP"),Ruler!Y$13,IF(AND(All!$V200="P9",All!$AE200="RDP"),Ruler!Y$14,IF(AND(All!$V200="P1",All!$AE200="RMS"),Ruler!Y$6,IF(AND(All!$V200="P2",All!$AE200="RMS"),Ruler!Y$15,IF(AND(All!$V200="P3",All!$AE200="RMS"),Ruler!Y$16,IF(AND(All!$V200="P4",All!$AE200="RMS"),Ruler!Y$17,IF(AND(All!$V200="P5",All!$AE200="RMS"),Ruler!Y$18,IF(AND(All!$V200="P6",All!$AE200="RMS"),Ruler!Y$19,IF(AND(All!$V200="P7",All!$AE200="RMS"),Ruler!Y$20,IF(AND(All!$V200="P8",All!$AE200="RMS"),Ruler!Y$21,IF(AND(All!$V200="P9",All!$AE200="RMS"),Ruler!Y$22,IF(AND(All!$V200="P1",All!$AE200="RSS"),Ruler!Y$6,IF(AND(All!$V200="P2",All!$AE200="RSS"),Ruler!Y$23,IF(AND(All!$V200="P3",All!$AE200="RSS"),Ruler!Y$24,IF(AND(All!$V200="P4",All!$AE200="RSS"),Ruler!Y$25,IF(AND(All!$V200="P5",All!$AE200="RSS"),Ruler!Y$26,IF(AND(All!$V200="P6",All!$AE200="RSS"),Ruler!Y$27,IF(AND(All!$V200="P7",All!$AE200="RSS"),Ruler!Y$28,IF(AND(All!$V200="P8",All!$AE200="RSS"),Ruler!Y$29,IF(AND(All!$V200="P9",All!$AE200="RSS"),Ruler!Y$30,0)))))))))))))))))))))))))))</f>
        <v>2</v>
      </c>
      <c r="CG200" s="325">
        <f>IF(AND(All!$V200="P1",All!$AE200="RDP"),Ruler!Z$6,IF(AND(All!$V200="P2",All!$AE200="RDP"),Ruler!Z$7,IF(AND(All!$V200="P3",All!$AE200="RDP"),Ruler!Z$8,IF(AND(All!$V200="P4",All!$AE200="RDP"),Ruler!Z$9,IF(AND(All!$V200="P5",All!$AE200="RDP"),Ruler!Z$10,IF(AND(All!$V200="P6",All!$AE200="RDP"),Ruler!Z$11,IF(AND(All!$V200="P7",All!$AE200="RDP"),Ruler!Z$12,IF(AND(All!$V200="P8",All!$AE200="RDP"),Ruler!Z$13,IF(AND(All!$V200="P9",All!$AE200="RDP"),Ruler!Z$14,IF(AND(All!$V200="P1",All!$AE200="RMS"),Ruler!Z$6,IF(AND(All!$V200="P2",All!$AE200="RMS"),Ruler!Z$15,IF(AND(All!$V200="P3",All!$AE200="RMS"),Ruler!Z$16,IF(AND(All!$V200="P4",All!$AE200="RMS"),Ruler!Z$17,IF(AND(All!$V200="P5",All!$AE200="RMS"),Ruler!Z$18,IF(AND(All!$V200="P6",All!$AE200="RMS"),Ruler!Z$19,IF(AND(All!$V200="P7",All!$AE200="RMS"),Ruler!Z$20,IF(AND(All!$V200="P8",All!$AE200="RMS"),Ruler!Z$21,IF(AND(All!$V200="P9",All!$AE200="RMS"),Ruler!Z$22,IF(AND(All!$V200="P1",All!$AE200="RSS"),Ruler!Z$6,IF(AND(All!$V200="P2",All!$AE200="RSS"),Ruler!Z$23,IF(AND(All!$V200="P3",All!$AE200="RSS"),Ruler!Z$24,IF(AND(All!$V200="P4",All!$AE200="RSS"),Ruler!Z$25,IF(AND(All!$V200="P5",All!$AE200="RSS"),Ruler!Z$26,IF(AND(All!$V200="P6",All!$AE200="RSS"),Ruler!Z$27,IF(AND(All!$V200="P7",All!$AE200="RSS"),Ruler!Z$28,IF(AND(All!$V200="P8",All!$AE200="RSS"),Ruler!Z$29,IF(AND(All!$V200="P9",All!$AE200="RSS"),Ruler!Z$30,0)))))))))))))))))))))))))))</f>
        <v>2</v>
      </c>
      <c r="CH200" s="325">
        <f>IF(AND(All!$V200="P1",All!$AE200="RDP"),Ruler!AA$6,IF(AND(All!$V200="P2",All!$AE200="RDP"),Ruler!AA$7,IF(AND(All!$V200="P3",All!$AE200="RDP"),Ruler!AA$8,IF(AND(All!$V200="P4",All!$AE200="RDP"),Ruler!AA$9,IF(AND(All!$V200="P5",All!$AE200="RDP"),Ruler!AA$10,IF(AND(All!$V200="P6",All!$AE200="RDP"),Ruler!AA$11,IF(AND(All!$V200="P7",All!$AE200="RDP"),Ruler!AA$12,IF(AND(All!$V200="P8",All!$AE200="RDP"),Ruler!AA$13,IF(AND(All!$V200="P9",All!$AE200="RDP"),Ruler!AA$14,IF(AND(All!$V200="P1",All!$AE200="RMS"),Ruler!AA$6,IF(AND(All!$V200="P2",All!$AE200="RMS"),Ruler!AA$15,IF(AND(All!$V200="P3",All!$AE200="RMS"),Ruler!AA$16,IF(AND(All!$V200="P4",All!$AE200="RMS"),Ruler!AA$17,IF(AND(All!$V200="P5",All!$AE200="RMS"),Ruler!AA$18,IF(AND(All!$V200="P6",All!$AE200="RMS"),Ruler!AA$19,IF(AND(All!$V200="P7",All!$AE200="RMS"),Ruler!AA$20,IF(AND(All!$V200="P8",All!$AE200="RMS"),Ruler!AA$21,IF(AND(All!$V200="P9",All!$AE200="RMS"),Ruler!AA$22,IF(AND(All!$V200="P1",All!$AE200="RSS"),Ruler!AA$6,IF(AND(All!$V200="P2",All!$AE200="RSS"),Ruler!AA$23,IF(AND(All!$V200="P3",All!$AE200="RSS"),Ruler!AA$24,IF(AND(All!$V200="P4",All!$AE200="RSS"),Ruler!AA$25,IF(AND(All!$V200="P5",All!$AE200="RSS"),Ruler!AA$26,IF(AND(All!$V200="P6",All!$AE200="RSS"),Ruler!AA$27,IF(AND(All!$V200="P7",All!$AE200="RSS"),Ruler!AA$28,IF(AND(All!$V200="P8",All!$AE200="RSS"),Ruler!AA$29,IF(AND(All!$V200="P9",All!$AE200="RSS"),Ruler!AA$30,0)))))))))))))))))))))))))))</f>
        <v>2</v>
      </c>
      <c r="CI200" s="325">
        <f>IF(AND(All!$V200="P1",All!$AE200="RDP"),Ruler!AB$6,IF(AND(All!$V200="P2",All!$AE200="RDP"),Ruler!AB$7,IF(AND(All!$V200="P3",All!$AE200="RDP"),Ruler!AB$8,IF(AND(All!$V200="P4",All!$AE200="RDP"),Ruler!AB$9,IF(AND(All!$V200="P5",All!$AE200="RDP"),Ruler!AB$10,IF(AND(All!$V200="P6",All!$AE200="RDP"),Ruler!AB$11,IF(AND(All!$V200="P7",All!$AE200="RDP"),Ruler!AB$12,IF(AND(All!$V200="P8",All!$AE200="RDP"),Ruler!AB$13,IF(AND(All!$V200="P9",All!$AE200="RDP"),Ruler!AB$14,IF(AND(All!$V200="P1",All!$AE200="RMS"),Ruler!AB$6,IF(AND(All!$V200="P2",All!$AE200="RMS"),Ruler!AB$15,IF(AND(All!$V200="P3",All!$AE200="RMS"),Ruler!AB$16,IF(AND(All!$V200="P4",All!$AE200="RMS"),Ruler!AB$17,IF(AND(All!$V200="P5",All!$AE200="RMS"),Ruler!AB$18,IF(AND(All!$V200="P6",All!$AE200="RMS"),Ruler!AB$19,IF(AND(All!$V200="P7",All!$AE200="RMS"),Ruler!AB$20,IF(AND(All!$V200="P8",All!$AE200="RMS"),Ruler!AB$21,IF(AND(All!$V200="P9",All!$AE200="RMS"),Ruler!AB$22,IF(AND(All!$V200="P1",All!$AE200="RSS"),Ruler!AB$6,IF(AND(All!$V200="P2",All!$AE200="RSS"),Ruler!AB$23,IF(AND(All!$V200="P3",All!$AE200="RSS"),Ruler!AB$24,IF(AND(All!$V200="P4",All!$AE200="RSS"),Ruler!AB$25,IF(AND(All!$V200="P5",All!$AE200="RSS"),Ruler!AB$26,IF(AND(All!$V200="P6",All!$AE200="RSS"),Ruler!AB$27,IF(AND(All!$V200="P7",All!$AE200="RSS"),Ruler!AB$28,IF(AND(All!$V200="P8",All!$AE200="RSS"),Ruler!AB$29,IF(AND(All!$V200="P9",All!$AE200="RSS"),Ruler!AB$30,0)))))))))))))))))))))))))))</f>
        <v>2</v>
      </c>
      <c r="CJ200" s="377">
        <f>Table9[[#This Row],[R-B1]]-Table9[[#This Row],[B1]]</f>
        <v>1</v>
      </c>
      <c r="CK200" s="378">
        <f>Table9[[#This Row],[R-B2]]-Table9[[#This Row],[B2]]</f>
        <v>2</v>
      </c>
      <c r="CL200" s="378">
        <f>Table9[[#This Row],[R-B3]]-Table9[[#This Row],[B3]]</f>
        <v>1</v>
      </c>
      <c r="CM200" s="378">
        <f>Table9[[#This Row],[R-B4]]-Table9[[#This Row],[B4]]</f>
        <v>1</v>
      </c>
      <c r="CN200" s="378">
        <f>Table9[[#This Row],[R-B5]]-Table9[[#This Row],[B5]]</f>
        <v>1</v>
      </c>
      <c r="CO200" s="378">
        <f>Table9[[#This Row],[R-B6]]-Table9[[#This Row],[B6]]</f>
        <v>0</v>
      </c>
      <c r="CP200" s="378">
        <f>Table9[[#This Row],[R-B7]]-Table9[[#This Row],[B7]]</f>
        <v>1</v>
      </c>
      <c r="CQ200" s="378">
        <f>Table9[[#This Row],[R-B8]]-Table9[[#This Row],[B8]]</f>
        <v>0</v>
      </c>
      <c r="CR200" s="378">
        <f>Table9[[#This Row],[R-B9]]-Table9[[#This Row],[B9]]</f>
        <v>1</v>
      </c>
      <c r="CS200" s="378">
        <f>Table9[[#This Row],[R-B10]]-Table9[[#This Row],[B10]]</f>
        <v>1</v>
      </c>
      <c r="CT200" s="378">
        <f>Table9[[#This Row],[R-B11]]-Table9[[#This Row],[B11]]</f>
        <v>1</v>
      </c>
      <c r="CU200" s="378">
        <f>Table9[[#This Row],[R-B12]]-Table9[[#This Row],[B12]]</f>
        <v>1</v>
      </c>
      <c r="CV200" s="378">
        <f>Table9[[#This Row],[R-K1]]-Table9[[#This Row],[K1]]</f>
        <v>0</v>
      </c>
      <c r="CW200" s="378">
        <f>Table9[[#This Row],[R-K2]]-Table9[[#This Row],[K2]]</f>
        <v>1</v>
      </c>
      <c r="CX200" s="378">
        <f>Table9[[#This Row],[R-K3]]-Table9[[#This Row],[K3]]</f>
        <v>1</v>
      </c>
      <c r="CY200" s="378">
        <f>Table9[[#This Row],[R-K4]]-Table9[[#This Row],[K4]]</f>
        <v>0</v>
      </c>
      <c r="CZ200" s="378">
        <f>Table9[[#This Row],[R-K5]]-Table9[[#This Row],[K5]]</f>
        <v>0</v>
      </c>
      <c r="DA200" s="378">
        <f>Table9[[#This Row],[R-P1]]-Table9[[#This Row],[P1]]</f>
        <v>1</v>
      </c>
      <c r="DB200" s="378">
        <f>Table9[[#This Row],[R-P2]]-Table9[[#This Row],[P2]]</f>
        <v>1</v>
      </c>
      <c r="DC200" s="378">
        <f>Table9[[#This Row],[R-P3]]-Table9[[#This Row],[P3]]</f>
        <v>2</v>
      </c>
      <c r="DD200" s="378">
        <f>Table9[[#This Row],[R-P4]]-Table9[[#This Row],[P4]]</f>
        <v>0</v>
      </c>
      <c r="DE200" s="378">
        <f>Table9[[#This Row],[R-P5]]-Table9[[#This Row],[P5]]</f>
        <v>0</v>
      </c>
      <c r="DF200" s="378">
        <f>Table9[[#This Row],[R-E1]]-Table9[[#This Row],[E1]]</f>
        <v>1</v>
      </c>
      <c r="DG200" s="379">
        <f>Table9[[#This Row],[R-E2]]-Table9[[#This Row],[E2]]</f>
        <v>1</v>
      </c>
      <c r="DH200" s="323">
        <f>COUNTIF(Table9[[#This Row],[G-B1]:[G-B12]],"&lt;=0")/12*100</f>
        <v>16.666666666666664</v>
      </c>
      <c r="DI200" s="43">
        <f>COUNTIF(Table9[[#This Row],[G-K1]:[G-K5]],"&lt;=0")/5*100</f>
        <v>60</v>
      </c>
      <c r="DJ200" s="43">
        <f>COUNTIF(Table9[[#This Row],[G-P1]:[G-P5]],"&lt;=0")/5*100</f>
        <v>40</v>
      </c>
      <c r="DK200" s="43">
        <f>COUNTIF(Table9[[#This Row],[G-E1]:[G-E2]],"&lt;=0")/2*100</f>
        <v>0</v>
      </c>
      <c r="DL200" s="450">
        <f>IF(AE200="RDP",(COUNTIF(Table9[[#This Row],[G-B3]],"&lt;=0")+COUNTIF(Table9[[#This Row],[G-B4]],"&lt;=0")+COUNTIF(Table9[[#This Row],[G-B7]],"&lt;=0")+COUNTIF(Table9[[#This Row],[G-B11]],"&lt;=0")+COUNTIF(Table9[[#This Row],[G-K2]],"&lt;=0"))/5*100,IF(AE200="RMS",(COUNTIF(Table9[[#This Row],[G-B4]],"&lt;=0")+COUNTIF(Table9[[#This Row],[G-B5]],"&lt;=0")+COUNTIF(Table9[[#This Row],[G-B10]],"&lt;=0")+COUNTIF(Table9[[#This Row],[G-B12]],"&lt;=0")+COUNTIF(Table9[[#This Row],[G-K2]],"&lt;=0"))/5*100,IF(AE200="RSS",(COUNTIF(Table9[[#This Row],[G-B1]],"&lt;=0")+COUNTIF(Table9[[#This Row],[G-B2]],"&lt;=0")+COUNTIF(Table9[[#This Row],[G-B6]],"&lt;=0")+COUNTIF(Table9[[#This Row],[G-B11]],"&lt;=0")+COUNTIF(Table9[[#This Row],[G-B12]],"&lt;=0"))/5*100,0)))</f>
        <v>0</v>
      </c>
      <c r="DM200" s="381">
        <v>83</v>
      </c>
      <c r="DN200" s="381">
        <v>100</v>
      </c>
      <c r="DO200" s="381">
        <v>80</v>
      </c>
      <c r="DP200" s="381">
        <v>100</v>
      </c>
      <c r="DQ200" s="381">
        <v>100</v>
      </c>
      <c r="DR200" s="380">
        <v>17</v>
      </c>
      <c r="DS200" s="381">
        <v>60</v>
      </c>
      <c r="DT200" s="381">
        <v>40</v>
      </c>
      <c r="DU200" s="381">
        <v>0</v>
      </c>
      <c r="DV200" s="381">
        <v>0</v>
      </c>
      <c r="DW200" s="380">
        <v>8</v>
      </c>
      <c r="DX200" s="381">
        <v>40</v>
      </c>
      <c r="DY200" s="381">
        <v>20</v>
      </c>
      <c r="DZ200" s="381">
        <v>0</v>
      </c>
      <c r="EA200" s="382">
        <v>0</v>
      </c>
      <c r="EB200" s="324" t="s">
        <v>868</v>
      </c>
      <c r="EC200" s="324" t="s">
        <v>196</v>
      </c>
      <c r="ED200" s="324" t="s">
        <v>1617</v>
      </c>
      <c r="EE200" s="339"/>
    </row>
    <row r="201" spans="2:135" ht="111" hidden="1" customHeight="1" thickBot="1" x14ac:dyDescent="0.3">
      <c r="B201" s="282">
        <v>207</v>
      </c>
      <c r="C201" s="421" t="s">
        <v>134</v>
      </c>
      <c r="D201" s="305">
        <v>46091</v>
      </c>
      <c r="E201" s="306" t="s">
        <v>285</v>
      </c>
      <c r="F201" s="304">
        <v>142261</v>
      </c>
      <c r="G201" s="308">
        <f t="shared" ca="1" si="12"/>
        <v>48.168855527016753</v>
      </c>
      <c r="H201" s="283">
        <v>28734</v>
      </c>
      <c r="I201" s="304" t="s">
        <v>136</v>
      </c>
      <c r="J201" s="304" t="s">
        <v>362</v>
      </c>
      <c r="K201" s="304" t="s">
        <v>138</v>
      </c>
      <c r="L201" s="304" t="s">
        <v>147</v>
      </c>
      <c r="M201" s="304" t="s">
        <v>228</v>
      </c>
      <c r="N201" s="304"/>
      <c r="O201" s="304" t="s">
        <v>229</v>
      </c>
      <c r="P201" s="432" t="s">
        <v>1618</v>
      </c>
      <c r="Q201" s="304" t="s">
        <v>144</v>
      </c>
      <c r="R201" s="304" t="s">
        <v>185</v>
      </c>
      <c r="S201" s="305">
        <v>40848</v>
      </c>
      <c r="T201" s="286">
        <f t="shared" ca="1" si="13"/>
        <v>14.969444444444445</v>
      </c>
      <c r="U201" s="304">
        <v>24</v>
      </c>
      <c r="V201" s="304" t="s">
        <v>231</v>
      </c>
      <c r="W201" s="307">
        <f ca="1">Table9[[#This Row],[Age]]-($T$1-Table9[[#This Row],[Date of Appointment to Current Grade]])/365</f>
        <v>43.610958904109594</v>
      </c>
      <c r="X201" s="309">
        <f ca="1">($T$1-Table9[[#This Row],[Date of Appointment to Current Grade]])/365</f>
        <v>4.5578966229071618</v>
      </c>
      <c r="Y201" s="305">
        <v>44652</v>
      </c>
      <c r="Z201" s="304" t="s">
        <v>187</v>
      </c>
      <c r="AA201" s="305">
        <v>44652</v>
      </c>
      <c r="AB201" s="309">
        <f ca="1">($T$1-Table9[[#This Row],[Date in Position]])/365</f>
        <v>4.5578966229071618</v>
      </c>
      <c r="AC201" s="304" t="s">
        <v>229</v>
      </c>
      <c r="AD201" s="305">
        <v>44421</v>
      </c>
      <c r="AE201" s="304" t="s">
        <v>147</v>
      </c>
      <c r="AF201" s="304" t="s">
        <v>148</v>
      </c>
      <c r="AG201" s="47" t="s">
        <v>1619</v>
      </c>
      <c r="AH201" s="47" t="s">
        <v>1620</v>
      </c>
      <c r="AI201" s="47" t="s">
        <v>1621</v>
      </c>
      <c r="AJ201" s="48" t="s">
        <v>1622</v>
      </c>
      <c r="AK201" s="48" t="s">
        <v>1623</v>
      </c>
      <c r="AL201" s="42" t="s">
        <v>153</v>
      </c>
      <c r="AM201" s="53" t="s">
        <v>1624</v>
      </c>
      <c r="AN201" s="313">
        <v>3</v>
      </c>
      <c r="AO201" s="304">
        <v>2</v>
      </c>
      <c r="AP201" s="304">
        <v>3</v>
      </c>
      <c r="AQ201" s="304">
        <v>4</v>
      </c>
      <c r="AR201" s="304">
        <v>4</v>
      </c>
      <c r="AS201" s="304">
        <v>3</v>
      </c>
      <c r="AT201" s="304">
        <v>4</v>
      </c>
      <c r="AU201" s="304">
        <v>3</v>
      </c>
      <c r="AV201" s="304">
        <v>2</v>
      </c>
      <c r="AW201" s="304">
        <v>3</v>
      </c>
      <c r="AX201" s="304">
        <v>4</v>
      </c>
      <c r="AY201" s="304">
        <v>3</v>
      </c>
      <c r="AZ201" s="304">
        <v>3</v>
      </c>
      <c r="BA201" s="304">
        <v>4</v>
      </c>
      <c r="BB201" s="304">
        <v>2</v>
      </c>
      <c r="BC201" s="304">
        <v>3</v>
      </c>
      <c r="BD201" s="304">
        <v>1</v>
      </c>
      <c r="BE201" s="304">
        <v>3</v>
      </c>
      <c r="BF201" s="304">
        <v>2</v>
      </c>
      <c r="BG201" s="304">
        <v>3</v>
      </c>
      <c r="BH201" s="304">
        <v>2</v>
      </c>
      <c r="BI201" s="304">
        <v>1</v>
      </c>
      <c r="BJ201" s="304">
        <v>1</v>
      </c>
      <c r="BK201" s="314">
        <v>0</v>
      </c>
      <c r="BL201" s="325">
        <f>IF(AND(All!$V201="P1",All!$AE201="RDP"),Ruler!E$6,IF(AND(All!$V201="P2",All!$AE201="RDP"),Ruler!E$7,IF(AND(All!$V201="P3",All!$AE201="RDP"),Ruler!E$8,IF(AND(All!$V201="P4",All!$AE201="RDP"),Ruler!E$9,IF(AND(All!$V201="P5",All!$AE201="RDP"),Ruler!E$10,IF(AND(All!$V201="P6",All!$AE201="RDP"),Ruler!E$11,IF(AND(All!$V201="P7",All!$AE201="RDP"),Ruler!E$12,IF(AND(All!$V201="P8",All!$AE201="RDP"),Ruler!E$13,IF(AND(All!$V201="P9",All!$AE201="RDP"),Ruler!E$14,IF(AND(All!$V201="P1",All!$AE201="RMS"),Ruler!E$6,IF(AND(All!$V201="P2",All!$AE201="RMS"),Ruler!E$15,IF(AND(All!$V201="P3",All!$AE201="RMS"),Ruler!E$16,IF(AND(All!$V201="P4",All!$AE201="RMS"),Ruler!E$17,IF(AND(All!$V201="P5",All!$AE201="RMS"),Ruler!E$18,IF(AND(All!$V201="P6",All!$AE201="RMS"),Ruler!E$19,IF(AND(All!$V201="P7",All!$AE201="RMS"),Ruler!E$20,IF(AND(All!$V201="P8",All!$AE201="RMS"),Ruler!E$21,IF(AND(All!$V201="P9",All!$AE201="RMS"),Ruler!E$22,IF(AND(All!$V201="P1",All!$AE201="RSS"),Ruler!E$6,IF(AND(All!$V201="P2",All!$AE201="RSS"),Ruler!E$23,IF(AND(All!$V201="P3",All!$AE201="RSS"),Ruler!E$24,IF(AND(All!$V201="P4",All!$AE201="RSS"),Ruler!E$25,IF(AND(All!$V201="P5",All!$AE201="RSS"),Ruler!E$26,IF(AND(All!$V201="P6",All!$AE201="RSS"),Ruler!E$27,IF(AND(All!$V201="P7",All!$AE201="RSS"),Ruler!E$28,IF(AND(All!$V201="P8",All!$AE201="RSS"),Ruler!E$29,IF(AND(All!$V201="P9",All!$AE201="RSS"),Ruler!E$30,0)))))))))))))))))))))))))))</f>
        <v>3</v>
      </c>
      <c r="BM201" s="325">
        <f>IF(AND(All!$V201="P1",All!$AE201="RDP"),Ruler!F$6,IF(AND(All!$V201="P2",All!$AE201="RDP"),Ruler!F$7,IF(AND(All!$V201="P3",All!$AE201="RDP"),Ruler!F$8,IF(AND(All!$V201="P4",All!$AE201="RDP"),Ruler!F$9,IF(AND(All!$V201="P5",All!$AE201="RDP"),Ruler!F$10,IF(AND(All!$V201="P6",All!$AE201="RDP"),Ruler!F$11,IF(AND(All!$V201="P7",All!$AE201="RDP"),Ruler!F$12,IF(AND(All!$V201="P8",All!$AE201="RDP"),Ruler!F$13,IF(AND(All!$V201="P9",All!$AE201="RDP"),Ruler!F$14,IF(AND(All!$V201="P1",All!$AE201="RMS"),Ruler!F$6,IF(AND(All!$V201="P2",All!$AE201="RMS"),Ruler!F$15,IF(AND(All!$V201="P3",All!$AE201="RMS"),Ruler!F$16,IF(AND(All!$V201="P4",All!$AE201="RMS"),Ruler!F$17,IF(AND(All!$V201="P5",All!$AE201="RMS"),Ruler!F$18,IF(AND(All!$V201="P6",All!$AE201="RMS"),Ruler!F$19,IF(AND(All!$V201="P7",All!$AE201="RMS"),Ruler!F$20,IF(AND(All!$V201="P8",All!$AE201="RMS"),Ruler!F$21,IF(AND(All!$V201="P9",All!$AE201="RMS"),Ruler!F$22,IF(AND(All!$V201="P1",All!$AE201="RSS"),Ruler!F$6,IF(AND(All!$V201="P2",All!$AE201="RSS"),Ruler!F$23,IF(AND(All!$V201="P3",All!$AE201="RSS"),Ruler!F$24,IF(AND(All!$V201="P4",All!$AE201="RSS"),Ruler!F$25,IF(AND(All!$V201="P5",All!$AE201="RSS"),Ruler!F$26,IF(AND(All!$V201="P6",All!$AE201="RSS"),Ruler!F$27,IF(AND(All!$V201="P7",All!$AE201="RSS"),Ruler!F$28,IF(AND(All!$V201="P8",All!$AE201="RSS"),Ruler!F$29,IF(AND(All!$V201="P9",All!$AE201="RSS"),Ruler!F$30,0)))))))))))))))))))))))))))</f>
        <v>3</v>
      </c>
      <c r="BN201" s="325">
        <f>IF(AND(All!$V201="P1",All!$AE201="RDP"),Ruler!G$6,IF(AND(All!$V201="P2",All!$AE201="RDP"),Ruler!G$7,IF(AND(All!$V201="P3",All!$AE201="RDP"),Ruler!G$8,IF(AND(All!$V201="P4",All!$AE201="RDP"),Ruler!G$9,IF(AND(All!$V201="P5",All!$AE201="RDP"),Ruler!G$10,IF(AND(All!$V201="P6",All!$AE201="RDP"),Ruler!G$11,IF(AND(All!$V201="P7",All!$AE201="RDP"),Ruler!G$12,IF(AND(All!$V201="P8",All!$AE201="RDP"),Ruler!G$13,IF(AND(All!$V201="P9",All!$AE201="RDP"),Ruler!G$14,IF(AND(All!$V201="P1",All!$AE201="RMS"),Ruler!G$6,IF(AND(All!$V201="P2",All!$AE201="RMS"),Ruler!G$15,IF(AND(All!$V201="P3",All!$AE201="RMS"),Ruler!G$16,IF(AND(All!$V201="P4",All!$AE201="RMS"),Ruler!G$17,IF(AND(All!$V201="P5",All!$AE201="RMS"),Ruler!G$18,IF(AND(All!$V201="P6",All!$AE201="RMS"),Ruler!G$19,IF(AND(All!$V201="P7",All!$AE201="RMS"),Ruler!G$20,IF(AND(All!$V201="P8",All!$AE201="RMS"),Ruler!G$21,IF(AND(All!$V201="P9",All!$AE201="RMS"),Ruler!G$22,IF(AND(All!$V201="P1",All!$AE201="RSS"),Ruler!G$6,IF(AND(All!$V201="P2",All!$AE201="RSS"),Ruler!G$23,IF(AND(All!$V201="P3",All!$AE201="RSS"),Ruler!G$24,IF(AND(All!$V201="P4",All!$AE201="RSS"),Ruler!G$25,IF(AND(All!$V201="P5",All!$AE201="RSS"),Ruler!G$26,IF(AND(All!$V201="P6",All!$AE201="RSS"),Ruler!G$27,IF(AND(All!$V201="P7",All!$AE201="RSS"),Ruler!G$28,IF(AND(All!$V201="P8",All!$AE201="RSS"),Ruler!G$29,IF(AND(All!$V201="P9",All!$AE201="RSS"),Ruler!G$30,0)))))))))))))))))))))))))))</f>
        <v>4</v>
      </c>
      <c r="BO201" s="325">
        <f>IF(AND(All!$V201="P1",All!$AE201="RDP"),Ruler!H$6,IF(AND(All!$V201="P2",All!$AE201="RDP"),Ruler!H$7,IF(AND(All!$V201="P3",All!$AE201="RDP"),Ruler!H$8,IF(AND(All!$V201="P4",All!$AE201="RDP"),Ruler!H$9,IF(AND(All!$V201="P5",All!$AE201="RDP"),Ruler!H$10,IF(AND(All!$V201="P6",All!$AE201="RDP"),Ruler!H$11,IF(AND(All!$V201="P7",All!$AE201="RDP"),Ruler!H$12,IF(AND(All!$V201="P8",All!$AE201="RDP"),Ruler!H$13,IF(AND(All!$V201="P9",All!$AE201="RDP"),Ruler!H$14,IF(AND(All!$V201="P1",All!$AE201="RMS"),Ruler!H$6,IF(AND(All!$V201="P2",All!$AE201="RMS"),Ruler!H$15,IF(AND(All!$V201="P3",All!$AE201="RMS"),Ruler!H$16,IF(AND(All!$V201="P4",All!$AE201="RMS"),Ruler!H$17,IF(AND(All!$V201="P5",All!$AE201="RMS"),Ruler!H$18,IF(AND(All!$V201="P6",All!$AE201="RMS"),Ruler!H$19,IF(AND(All!$V201="P7",All!$AE201="RMS"),Ruler!H$20,IF(AND(All!$V201="P8",All!$AE201="RMS"),Ruler!H$21,IF(AND(All!$V201="P9",All!$AE201="RMS"),Ruler!H$22,IF(AND(All!$V201="P1",All!$AE201="RSS"),Ruler!H$6,IF(AND(All!$V201="P2",All!$AE201="RSS"),Ruler!H$23,IF(AND(All!$V201="P3",All!$AE201="RSS"),Ruler!H$24,IF(AND(All!$V201="P4",All!$AE201="RSS"),Ruler!H$25,IF(AND(All!$V201="P5",All!$AE201="RSS"),Ruler!H$26,IF(AND(All!$V201="P6",All!$AE201="RSS"),Ruler!H$27,IF(AND(All!$V201="P7",All!$AE201="RSS"),Ruler!H$28,IF(AND(All!$V201="P8",All!$AE201="RSS"),Ruler!H$29,IF(AND(All!$V201="P9",All!$AE201="RSS"),Ruler!H$30,0)))))))))))))))))))))))))))</f>
        <v>4</v>
      </c>
      <c r="BP201" s="325">
        <f>IF(AND(All!$V201="P1",All!$AE201="RDP"),Ruler!I$6,IF(AND(All!$V201="P2",All!$AE201="RDP"),Ruler!I$7,IF(AND(All!$V201="P3",All!$AE201="RDP"),Ruler!I$8,IF(AND(All!$V201="P4",All!$AE201="RDP"),Ruler!I$9,IF(AND(All!$V201="P5",All!$AE201="RDP"),Ruler!I$10,IF(AND(All!$V201="P6",All!$AE201="RDP"),Ruler!I$11,IF(AND(All!$V201="P7",All!$AE201="RDP"),Ruler!I$12,IF(AND(All!$V201="P8",All!$AE201="RDP"),Ruler!I$13,IF(AND(All!$V201="P9",All!$AE201="RDP"),Ruler!I$14,IF(AND(All!$V201="P1",All!$AE201="RMS"),Ruler!I$6,IF(AND(All!$V201="P2",All!$AE201="RMS"),Ruler!I$15,IF(AND(All!$V201="P3",All!$AE201="RMS"),Ruler!I$16,IF(AND(All!$V201="P4",All!$AE201="RMS"),Ruler!I$17,IF(AND(All!$V201="P5",All!$AE201="RMS"),Ruler!I$18,IF(AND(All!$V201="P6",All!$AE201="RMS"),Ruler!I$19,IF(AND(All!$V201="P7",All!$AE201="RMS"),Ruler!I$20,IF(AND(All!$V201="P8",All!$AE201="RMS"),Ruler!I$21,IF(AND(All!$V201="P9",All!$AE201="RMS"),Ruler!I$22,IF(AND(All!$V201="P1",All!$AE201="RSS"),Ruler!I$6,IF(AND(All!$V201="P2",All!$AE201="RSS"),Ruler!I$23,IF(AND(All!$V201="P3",All!$AE201="RSS"),Ruler!I$24,IF(AND(All!$V201="P4",All!$AE201="RSS"),Ruler!I$25,IF(AND(All!$V201="P5",All!$AE201="RSS"),Ruler!I$26,IF(AND(All!$V201="P6",All!$AE201="RSS"),Ruler!I$27,IF(AND(All!$V201="P7",All!$AE201="RSS"),Ruler!I$28,IF(AND(All!$V201="P8",All!$AE201="RSS"),Ruler!I$29,IF(AND(All!$V201="P9",All!$AE201="RSS"),Ruler!I$30,0)))))))))))))))))))))))))))</f>
        <v>4</v>
      </c>
      <c r="BQ201" s="325">
        <f>IF(AND(All!$V201="P1",All!$AE201="RDP"),Ruler!J$6,IF(AND(All!$V201="P2",All!$AE201="RDP"),Ruler!J$7,IF(AND(All!$V201="P3",All!$AE201="RDP"),Ruler!J$8,IF(AND(All!$V201="P4",All!$AE201="RDP"),Ruler!J$9,IF(AND(All!$V201="P5",All!$AE201="RDP"),Ruler!J$10,IF(AND(All!$V201="P6",All!$AE201="RDP"),Ruler!J$11,IF(AND(All!$V201="P7",All!$AE201="RDP"),Ruler!J$12,IF(AND(All!$V201="P8",All!$AE201="RDP"),Ruler!J$13,IF(AND(All!$V201="P9",All!$AE201="RDP"),Ruler!J$14,IF(AND(All!$V201="P1",All!$AE201="RMS"),Ruler!J$6,IF(AND(All!$V201="P2",All!$AE201="RMS"),Ruler!J$15,IF(AND(All!$V201="P3",All!$AE201="RMS"),Ruler!J$16,IF(AND(All!$V201="P4",All!$AE201="RMS"),Ruler!J$17,IF(AND(All!$V201="P5",All!$AE201="RMS"),Ruler!J$18,IF(AND(All!$V201="P6",All!$AE201="RMS"),Ruler!J$19,IF(AND(All!$V201="P7",All!$AE201="RMS"),Ruler!J$20,IF(AND(All!$V201="P8",All!$AE201="RMS"),Ruler!J$21,IF(AND(All!$V201="P9",All!$AE201="RMS"),Ruler!J$22,IF(AND(All!$V201="P1",All!$AE201="RSS"),Ruler!J$6,IF(AND(All!$V201="P2",All!$AE201="RSS"),Ruler!J$23,IF(AND(All!$V201="P3",All!$AE201="RSS"),Ruler!J$24,IF(AND(All!$V201="P4",All!$AE201="RSS"),Ruler!J$25,IF(AND(All!$V201="P5",All!$AE201="RSS"),Ruler!J$26,IF(AND(All!$V201="P6",All!$AE201="RSS"),Ruler!J$27,IF(AND(All!$V201="P7",All!$AE201="RSS"),Ruler!J$28,IF(AND(All!$V201="P8",All!$AE201="RSS"),Ruler!J$29,IF(AND(All!$V201="P9",All!$AE201="RSS"),Ruler!J$30,0)))))))))))))))))))))))))))</f>
        <v>3</v>
      </c>
      <c r="BR201" s="325">
        <f>IF(AND(All!$V201="P1",All!$AE201="RDP"),Ruler!K$6,IF(AND(All!$V201="P2",All!$AE201="RDP"),Ruler!K$7,IF(AND(All!$V201="P3",All!$AE201="RDP"),Ruler!K$8,IF(AND(All!$V201="P4",All!$AE201="RDP"),Ruler!K$9,IF(AND(All!$V201="P5",All!$AE201="RDP"),Ruler!K$10,IF(AND(All!$V201="P6",All!$AE201="RDP"),Ruler!K$11,IF(AND(All!$V201="P7",All!$AE201="RDP"),Ruler!K$12,IF(AND(All!$V201="P8",All!$AE201="RDP"),Ruler!K$13,IF(AND(All!$V201="P9",All!$AE201="RDP"),Ruler!K$14,IF(AND(All!$V201="P1",All!$AE201="RMS"),Ruler!K$6,IF(AND(All!$V201="P2",All!$AE201="RMS"),Ruler!K$15,IF(AND(All!$V201="P3",All!$AE201="RMS"),Ruler!K$16,IF(AND(All!$V201="P4",All!$AE201="RMS"),Ruler!K$17,IF(AND(All!$V201="P5",All!$AE201="RMS"),Ruler!K$18,IF(AND(All!$V201="P6",All!$AE201="RMS"),Ruler!K$19,IF(AND(All!$V201="P7",All!$AE201="RMS"),Ruler!K$20,IF(AND(All!$V201="P8",All!$AE201="RMS"),Ruler!K$21,IF(AND(All!$V201="P9",All!$AE201="RMS"),Ruler!K$22,IF(AND(All!$V201="P1",All!$AE201="RSS"),Ruler!K$6,IF(AND(All!$V201="P2",All!$AE201="RSS"),Ruler!K$23,IF(AND(All!$V201="P3",All!$AE201="RSS"),Ruler!K$24,IF(AND(All!$V201="P4",All!$AE201="RSS"),Ruler!K$25,IF(AND(All!$V201="P5",All!$AE201="RSS"),Ruler!K$26,IF(AND(All!$V201="P6",All!$AE201="RSS"),Ruler!K$27,IF(AND(All!$V201="P7",All!$AE201="RSS"),Ruler!K$28,IF(AND(All!$V201="P8",All!$AE201="RSS"),Ruler!K$29,IF(AND(All!$V201="P9",All!$AE201="RSS"),Ruler!K$30,0)))))))))))))))))))))))))))</f>
        <v>4</v>
      </c>
      <c r="BS201" s="325">
        <f>IF(AND(All!$V201="P1",All!$AE201="RDP"),Ruler!L$6,IF(AND(All!$V201="P2",All!$AE201="RDP"),Ruler!L$7,IF(AND(All!$V201="P3",All!$AE201="RDP"),Ruler!L$8,IF(AND(All!$V201="P4",All!$AE201="RDP"),Ruler!L$9,IF(AND(All!$V201="P5",All!$AE201="RDP"),Ruler!L$10,IF(AND(All!$V201="P6",All!$AE201="RDP"),Ruler!L$11,IF(AND(All!$V201="P7",All!$AE201="RDP"),Ruler!L$12,IF(AND(All!$V201="P8",All!$AE201="RDP"),Ruler!L$13,IF(AND(All!$V201="P9",All!$AE201="RDP"),Ruler!L$14,IF(AND(All!$V201="P1",All!$AE201="RMS"),Ruler!L$6,IF(AND(All!$V201="P2",All!$AE201="RMS"),Ruler!L$15,IF(AND(All!$V201="P3",All!$AE201="RMS"),Ruler!L$16,IF(AND(All!$V201="P4",All!$AE201="RMS"),Ruler!L$17,IF(AND(All!$V201="P5",All!$AE201="RMS"),Ruler!L$18,IF(AND(All!$V201="P6",All!$AE201="RMS"),Ruler!L$19,IF(AND(All!$V201="P7",All!$AE201="RMS"),Ruler!L$20,IF(AND(All!$V201="P8",All!$AE201="RMS"),Ruler!L$21,IF(AND(All!$V201="P9",All!$AE201="RMS"),Ruler!L$22,IF(AND(All!$V201="P1",All!$AE201="RSS"),Ruler!L$6,IF(AND(All!$V201="P2",All!$AE201="RSS"),Ruler!L$23,IF(AND(All!$V201="P3",All!$AE201="RSS"),Ruler!L$24,IF(AND(All!$V201="P4",All!$AE201="RSS"),Ruler!L$25,IF(AND(All!$V201="P5",All!$AE201="RSS"),Ruler!L$26,IF(AND(All!$V201="P6",All!$AE201="RSS"),Ruler!L$27,IF(AND(All!$V201="P7",All!$AE201="RSS"),Ruler!L$28,IF(AND(All!$V201="P8",All!$AE201="RSS"),Ruler!L$29,IF(AND(All!$V201="P9",All!$AE201="RSS"),Ruler!L$30,0)))))))))))))))))))))))))))</f>
        <v>3</v>
      </c>
      <c r="BT201" s="325">
        <f>IF(AND(All!$V201="P1",All!$AE201="RDP"),Ruler!M$6,IF(AND(All!$V201="P2",All!$AE201="RDP"),Ruler!M$7,IF(AND(All!$V201="P3",All!$AE201="RDP"),Ruler!M$8,IF(AND(All!$V201="P4",All!$AE201="RDP"),Ruler!M$9,IF(AND(All!$V201="P5",All!$AE201="RDP"),Ruler!M$10,IF(AND(All!$V201="P6",All!$AE201="RDP"),Ruler!M$11,IF(AND(All!$V201="P7",All!$AE201="RDP"),Ruler!M$12,IF(AND(All!$V201="P8",All!$AE201="RDP"),Ruler!M$13,IF(AND(All!$V201="P9",All!$AE201="RDP"),Ruler!M$14,IF(AND(All!$V201="P1",All!$AE201="RMS"),Ruler!M$6,IF(AND(All!$V201="P2",All!$AE201="RMS"),Ruler!M$15,IF(AND(All!$V201="P3",All!$AE201="RMS"),Ruler!M$16,IF(AND(All!$V201="P4",All!$AE201="RMS"),Ruler!M$17,IF(AND(All!$V201="P5",All!$AE201="RMS"),Ruler!M$18,IF(AND(All!$V201="P6",All!$AE201="RMS"),Ruler!M$19,IF(AND(All!$V201="P7",All!$AE201="RMS"),Ruler!M$20,IF(AND(All!$V201="P8",All!$AE201="RMS"),Ruler!M$21,IF(AND(All!$V201="P9",All!$AE201="RMS"),Ruler!M$22,IF(AND(All!$V201="P1",All!$AE201="RSS"),Ruler!M$6,IF(AND(All!$V201="P2",All!$AE201="RSS"),Ruler!M$23,IF(AND(All!$V201="P3",All!$AE201="RSS"),Ruler!M$24,IF(AND(All!$V201="P4",All!$AE201="RSS"),Ruler!M$25,IF(AND(All!$V201="P5",All!$AE201="RSS"),Ruler!M$26,IF(AND(All!$V201="P6",All!$AE201="RSS"),Ruler!M$27,IF(AND(All!$V201="P7",All!$AE201="RSS"),Ruler!M$28,IF(AND(All!$V201="P8",All!$AE201="RSS"),Ruler!M$29,IF(AND(All!$V201="P9",All!$AE201="RSS"),Ruler!M$30,0)))))))))))))))))))))))))))</f>
        <v>3</v>
      </c>
      <c r="BU201" s="325">
        <f>IF(AND(All!$V201="P1",All!$AE201="RDP"),Ruler!N$6,IF(AND(All!$V201="P2",All!$AE201="RDP"),Ruler!N$7,IF(AND(All!$V201="P3",All!$AE201="RDP"),Ruler!N$8,IF(AND(All!$V201="P4",All!$AE201="RDP"),Ruler!N$9,IF(AND(All!$V201="P5",All!$AE201="RDP"),Ruler!N$10,IF(AND(All!$V201="P6",All!$AE201="RDP"),Ruler!N$11,IF(AND(All!$V201="P7",All!$AE201="RDP"),Ruler!N$12,IF(AND(All!$V201="P8",All!$AE201="RDP"),Ruler!N$13,IF(AND(All!$V201="P9",All!$AE201="RDP"),Ruler!N$14,IF(AND(All!$V201="P1",All!$AE201="RMS"),Ruler!N$6,IF(AND(All!$V201="P2",All!$AE201="RMS"),Ruler!N$15,IF(AND(All!$V201="P3",All!$AE201="RMS"),Ruler!N$16,IF(AND(All!$V201="P4",All!$AE201="RMS"),Ruler!N$17,IF(AND(All!$V201="P5",All!$AE201="RMS"),Ruler!N$18,IF(AND(All!$V201="P6",All!$AE201="RMS"),Ruler!N$19,IF(AND(All!$V201="P7",All!$AE201="RMS"),Ruler!N$20,IF(AND(All!$V201="P8",All!$AE201="RMS"),Ruler!N$21,IF(AND(All!$V201="P9",All!$AE201="RMS"),Ruler!N$22,IF(AND(All!$V201="P1",All!$AE201="RSS"),Ruler!N$6,IF(AND(All!$V201="P2",All!$AE201="RSS"),Ruler!N$23,IF(AND(All!$V201="P3",All!$AE201="RSS"),Ruler!N$24,IF(AND(All!$V201="P4",All!$AE201="RSS"),Ruler!N$25,IF(AND(All!$V201="P5",All!$AE201="RSS"),Ruler!N$26,IF(AND(All!$V201="P6",All!$AE201="RSS"),Ruler!N$27,IF(AND(All!$V201="P7",All!$AE201="RSS"),Ruler!N$28,IF(AND(All!$V201="P8",All!$AE201="RSS"),Ruler!N$29,IF(AND(All!$V201="P9",All!$AE201="RSS"),Ruler!N$30,0)))))))))))))))))))))))))))</f>
        <v>3</v>
      </c>
      <c r="BV201" s="325">
        <f>IF(AND(All!$V201="P1",All!$AE201="RDP"),Ruler!O$6,IF(AND(All!$V201="P2",All!$AE201="RDP"),Ruler!O$7,IF(AND(All!$V201="P3",All!$AE201="RDP"),Ruler!O$8,IF(AND(All!$V201="P4",All!$AE201="RDP"),Ruler!O$9,IF(AND(All!$V201="P5",All!$AE201="RDP"),Ruler!O$10,IF(AND(All!$V201="P6",All!$AE201="RDP"),Ruler!O$11,IF(AND(All!$V201="P7",All!$AE201="RDP"),Ruler!O$12,IF(AND(All!$V201="P8",All!$AE201="RDP"),Ruler!O$13,IF(AND(All!$V201="P9",All!$AE201="RDP"),Ruler!O$14,IF(AND(All!$V201="P1",All!$AE201="RMS"),Ruler!O$6,IF(AND(All!$V201="P2",All!$AE201="RMS"),Ruler!O$15,IF(AND(All!$V201="P3",All!$AE201="RMS"),Ruler!O$16,IF(AND(All!$V201="P4",All!$AE201="RMS"),Ruler!O$17,IF(AND(All!$V201="P5",All!$AE201="RMS"),Ruler!O$18,IF(AND(All!$V201="P6",All!$AE201="RMS"),Ruler!O$19,IF(AND(All!$V201="P7",All!$AE201="RMS"),Ruler!O$20,IF(AND(All!$V201="P8",All!$AE201="RMS"),Ruler!O$21,IF(AND(All!$V201="P9",All!$AE201="RMS"),Ruler!O$22,IF(AND(All!$V201="P1",All!$AE201="RSS"),Ruler!O$6,IF(AND(All!$V201="P2",All!$AE201="RSS"),Ruler!O$23,IF(AND(All!$V201="P3",All!$AE201="RSS"),Ruler!O$24,IF(AND(All!$V201="P4",All!$AE201="RSS"),Ruler!O$25,IF(AND(All!$V201="P5",All!$AE201="RSS"),Ruler!O$26,IF(AND(All!$V201="P6",All!$AE201="RSS"),Ruler!O$27,IF(AND(All!$V201="P7",All!$AE201="RSS"),Ruler!O$28,IF(AND(All!$V201="P8",All!$AE201="RSS"),Ruler!O$29,IF(AND(All!$V201="P9",All!$AE201="RSS"),Ruler!O$30,0)))))))))))))))))))))))))))</f>
        <v>4</v>
      </c>
      <c r="BW201" s="325">
        <f>IF(AND(All!$V201="P1",All!$AE201="RDP"),Ruler!P$6,IF(AND(All!$V201="P2",All!$AE201="RDP"),Ruler!P$7,IF(AND(All!$V201="P3",All!$AE201="RDP"),Ruler!P$8,IF(AND(All!$V201="P4",All!$AE201="RDP"),Ruler!P$9,IF(AND(All!$V201="P5",All!$AE201="RDP"),Ruler!P$10,IF(AND(All!$V201="P6",All!$AE201="RDP"),Ruler!P$11,IF(AND(All!$V201="P7",All!$AE201="RDP"),Ruler!P$12,IF(AND(All!$V201="P8",All!$AE201="RDP"),Ruler!P$13,IF(AND(All!$V201="P9",All!$AE201="RDP"),Ruler!P$14,IF(AND(All!$V201="P1",All!$AE201="RMS"),Ruler!P$6,IF(AND(All!$V201="P2",All!$AE201="RMS"),Ruler!P$15,IF(AND(All!$V201="P3",All!$AE201="RMS"),Ruler!P$16,IF(AND(All!$V201="P4",All!$AE201="RMS"),Ruler!P$17,IF(AND(All!$V201="P5",All!$AE201="RMS"),Ruler!P$18,IF(AND(All!$V201="P6",All!$AE201="RMS"),Ruler!P$19,IF(AND(All!$V201="P7",All!$AE201="RMS"),Ruler!P$20,IF(AND(All!$V201="P8",All!$AE201="RMS"),Ruler!P$21,IF(AND(All!$V201="P9",All!$AE201="RMS"),Ruler!P$22,IF(AND(All!$V201="P1",All!$AE201="RSS"),Ruler!P$6,IF(AND(All!$V201="P2",All!$AE201="RSS"),Ruler!P$23,IF(AND(All!$V201="P3",All!$AE201="RSS"),Ruler!P$24,IF(AND(All!$V201="P4",All!$AE201="RSS"),Ruler!P$25,IF(AND(All!$V201="P5",All!$AE201="RSS"),Ruler!P$26,IF(AND(All!$V201="P6",All!$AE201="RSS"),Ruler!P$27,IF(AND(All!$V201="P7",All!$AE201="RSS"),Ruler!P$28,IF(AND(All!$V201="P8",All!$AE201="RSS"),Ruler!P$29,IF(AND(All!$V201="P9",All!$AE201="RSS"),Ruler!P$30,0)))))))))))))))))))))))))))</f>
        <v>4</v>
      </c>
      <c r="BX201" s="325">
        <f>IF(AND(All!$V201="P1",All!$AE201="RDP"),Ruler!Q$6,IF(AND(All!$V201="P2",All!$AE201="RDP"),Ruler!Q$7,IF(AND(All!$V201="P3",All!$AE201="RDP"),Ruler!Q$8,IF(AND(All!$V201="P4",All!$AE201="RDP"),Ruler!Q$9,IF(AND(All!$V201="P5",All!$AE201="RDP"),Ruler!Q$10,IF(AND(All!$V201="P6",All!$AE201="RDP"),Ruler!Q$11,IF(AND(All!$V201="P7",All!$AE201="RDP"),Ruler!Q$12,IF(AND(All!$V201="P8",All!$AE201="RDP"),Ruler!Q$13,IF(AND(All!$V201="P9",All!$AE201="RDP"),Ruler!Q$14,IF(AND(All!$V201="P1",All!$AE201="RMS"),Ruler!Q$6,IF(AND(All!$V201="P2",All!$AE201="RMS"),Ruler!Q$15,IF(AND(All!$V201="P3",All!$AE201="RMS"),Ruler!Q$16,IF(AND(All!$V201="P4",All!$AE201="RMS"),Ruler!Q$17,IF(AND(All!$V201="P5",All!$AE201="RMS"),Ruler!Q$18,IF(AND(All!$V201="P6",All!$AE201="RMS"),Ruler!Q$19,IF(AND(All!$V201="P7",All!$AE201="RMS"),Ruler!Q$20,IF(AND(All!$V201="P8",All!$AE201="RMS"),Ruler!Q$21,IF(AND(All!$V201="P9",All!$AE201="RMS"),Ruler!Q$22,IF(AND(All!$V201="P1",All!$AE201="RSS"),Ruler!Q$6,IF(AND(All!$V201="P2",All!$AE201="RSS"),Ruler!Q$23,IF(AND(All!$V201="P3",All!$AE201="RSS"),Ruler!Q$24,IF(AND(All!$V201="P4",All!$AE201="RSS"),Ruler!Q$25,IF(AND(All!$V201="P5",All!$AE201="RSS"),Ruler!Q$26,IF(AND(All!$V201="P6",All!$AE201="RSS"),Ruler!Q$27,IF(AND(All!$V201="P7",All!$AE201="RSS"),Ruler!Q$28,IF(AND(All!$V201="P8",All!$AE201="RSS"),Ruler!Q$29,IF(AND(All!$V201="P9",All!$AE201="RSS"),Ruler!Q$30,0)))))))))))))))))))))))))))</f>
        <v>3</v>
      </c>
      <c r="BY201" s="325">
        <f>IF(AND(All!$V201="P1",All!$AE201="RDP"),Ruler!R$6,IF(AND(All!$V201="P2",All!$AE201="RDP"),Ruler!R$7,IF(AND(All!$V201="P3",All!$AE201="RDP"),Ruler!R$8,IF(AND(All!$V201="P4",All!$AE201="RDP"),Ruler!R$9,IF(AND(All!$V201="P5",All!$AE201="RDP"),Ruler!R$10,IF(AND(All!$V201="P6",All!$AE201="RDP"),Ruler!R$11,IF(AND(All!$V201="P7",All!$AE201="RDP"),Ruler!R$12,IF(AND(All!$V201="P8",All!$AE201="RDP"),Ruler!R$13,IF(AND(All!$V201="P9",All!$AE201="RDP"),Ruler!R$14,IF(AND(All!$V201="P1",All!$AE201="RMS"),Ruler!R$6,IF(AND(All!$V201="P2",All!$AE201="RMS"),Ruler!R$15,IF(AND(All!$V201="P3",All!$AE201="RMS"),Ruler!R$16,IF(AND(All!$V201="P4",All!$AE201="RMS"),Ruler!R$17,IF(AND(All!$V201="P5",All!$AE201="RMS"),Ruler!R$18,IF(AND(All!$V201="P6",All!$AE201="RMS"),Ruler!R$19,IF(AND(All!$V201="P7",All!$AE201="RMS"),Ruler!R$20,IF(AND(All!$V201="P8",All!$AE201="RMS"),Ruler!R$21,IF(AND(All!$V201="P9",All!$AE201="RMS"),Ruler!R$22,IF(AND(All!$V201="P1",All!$AE201="RSS"),Ruler!R$6,IF(AND(All!$V201="P2",All!$AE201="RSS"),Ruler!R$23,IF(AND(All!$V201="P3",All!$AE201="RSS"),Ruler!R$24,IF(AND(All!$V201="P4",All!$AE201="RSS"),Ruler!R$25,IF(AND(All!$V201="P5",All!$AE201="RSS"),Ruler!R$26,IF(AND(All!$V201="P6",All!$AE201="RSS"),Ruler!R$27,IF(AND(All!$V201="P7",All!$AE201="RSS"),Ruler!R$28,IF(AND(All!$V201="P8",All!$AE201="RSS"),Ruler!R$29,IF(AND(All!$V201="P9",All!$AE201="RSS"),Ruler!R$30,0)))))))))))))))))))))))))))</f>
        <v>4</v>
      </c>
      <c r="BZ201" s="325">
        <f>IF(AND(All!$V201="P1",All!$AE201="RDP"),Ruler!S$6,IF(AND(All!$V201="P2",All!$AE201="RDP"),Ruler!S$7,IF(AND(All!$V201="P3",All!$AE201="RDP"),Ruler!S$8,IF(AND(All!$V201="P4",All!$AE201="RDP"),Ruler!S$9,IF(AND(All!$V201="P5",All!$AE201="RDP"),Ruler!S$10,IF(AND(All!$V201="P6",All!$AE201="RDP"),Ruler!S$11,IF(AND(All!$V201="P7",All!$AE201="RDP"),Ruler!S$12,IF(AND(All!$V201="P8",All!$AE201="RDP"),Ruler!S$13,IF(AND(All!$V201="P9",All!$AE201="RDP"),Ruler!S$14,IF(AND(All!$V201="P1",All!$AE201="RMS"),Ruler!S$6,IF(AND(All!$V201="P2",All!$AE201="RMS"),Ruler!S$15,IF(AND(All!$V201="P3",All!$AE201="RMS"),Ruler!S$16,IF(AND(All!$V201="P4",All!$AE201="RMS"),Ruler!S$17,IF(AND(All!$V201="P5",All!$AE201="RMS"),Ruler!S$18,IF(AND(All!$V201="P6",All!$AE201="RMS"),Ruler!S$19,IF(AND(All!$V201="P7",All!$AE201="RMS"),Ruler!S$20,IF(AND(All!$V201="P8",All!$AE201="RMS"),Ruler!S$21,IF(AND(All!$V201="P9",All!$AE201="RMS"),Ruler!S$22,IF(AND(All!$V201="P1",All!$AE201="RSS"),Ruler!S$6,IF(AND(All!$V201="P2",All!$AE201="RSS"),Ruler!S$23,IF(AND(All!$V201="P3",All!$AE201="RSS"),Ruler!S$24,IF(AND(All!$V201="P4",All!$AE201="RSS"),Ruler!S$25,IF(AND(All!$V201="P5",All!$AE201="RSS"),Ruler!S$26,IF(AND(All!$V201="P6",All!$AE201="RSS"),Ruler!S$27,IF(AND(All!$V201="P7",All!$AE201="RSS"),Ruler!S$28,IF(AND(All!$V201="P8",All!$AE201="RSS"),Ruler!S$29,IF(AND(All!$V201="P9",All!$AE201="RSS"),Ruler!S$30,0)))))))))))))))))))))))))))</f>
        <v>3</v>
      </c>
      <c r="CA201" s="325">
        <f>IF(AND(All!$V201="P1",All!$AE201="RDP"),Ruler!T$6,IF(AND(All!$V201="P2",All!$AE201="RDP"),Ruler!T$7,IF(AND(All!$V201="P3",All!$AE201="RDP"),Ruler!T$8,IF(AND(All!$V201="P4",All!$AE201="RDP"),Ruler!T$9,IF(AND(All!$V201="P5",All!$AE201="RDP"),Ruler!T$10,IF(AND(All!$V201="P6",All!$AE201="RDP"),Ruler!T$11,IF(AND(All!$V201="P7",All!$AE201="RDP"),Ruler!T$12,IF(AND(All!$V201="P8",All!$AE201="RDP"),Ruler!T$13,IF(AND(All!$V201="P9",All!$AE201="RDP"),Ruler!T$14,IF(AND(All!$V201="P1",All!$AE201="RMS"),Ruler!T$6,IF(AND(All!$V201="P2",All!$AE201="RMS"),Ruler!T$15,IF(AND(All!$V201="P3",All!$AE201="RMS"),Ruler!T$16,IF(AND(All!$V201="P4",All!$AE201="RMS"),Ruler!T$17,IF(AND(All!$V201="P5",All!$AE201="RMS"),Ruler!T$18,IF(AND(All!$V201="P6",All!$AE201="RMS"),Ruler!T$19,IF(AND(All!$V201="P7",All!$AE201="RMS"),Ruler!T$20,IF(AND(All!$V201="P8",All!$AE201="RMS"),Ruler!T$21,IF(AND(All!$V201="P9",All!$AE201="RMS"),Ruler!T$22,IF(AND(All!$V201="P1",All!$AE201="RSS"),Ruler!T$6,IF(AND(All!$V201="P2",All!$AE201="RSS"),Ruler!T$23,IF(AND(All!$V201="P3",All!$AE201="RSS"),Ruler!T$24,IF(AND(All!$V201="P4",All!$AE201="RSS"),Ruler!T$25,IF(AND(All!$V201="P5",All!$AE201="RSS"),Ruler!T$26,IF(AND(All!$V201="P6",All!$AE201="RSS"),Ruler!T$27,IF(AND(All!$V201="P7",All!$AE201="RSS"),Ruler!T$28,IF(AND(All!$V201="P8",All!$AE201="RSS"),Ruler!T$29,IF(AND(All!$V201="P9",All!$AE201="RSS"),Ruler!T$30,0)))))))))))))))))))))))))))</f>
        <v>3</v>
      </c>
      <c r="CB201" s="325">
        <f>IF(AND(All!$V201="P1",All!$AE201="RDP"),Ruler!U$6,IF(AND(All!$V201="P2",All!$AE201="RDP"),Ruler!U$7,IF(AND(All!$V201="P3",All!$AE201="RDP"),Ruler!U$8,IF(AND(All!$V201="P4",All!$AE201="RDP"),Ruler!U$9,IF(AND(All!$V201="P5",All!$AE201="RDP"),Ruler!U$10,IF(AND(All!$V201="P6",All!$AE201="RDP"),Ruler!U$11,IF(AND(All!$V201="P7",All!$AE201="RDP"),Ruler!U$12,IF(AND(All!$V201="P8",All!$AE201="RDP"),Ruler!U$13,IF(AND(All!$V201="P9",All!$AE201="RDP"),Ruler!U$14,IF(AND(All!$V201="P1",All!$AE201="RMS"),Ruler!U$6,IF(AND(All!$V201="P2",All!$AE201="RMS"),Ruler!U$15,IF(AND(All!$V201="P3",All!$AE201="RMS"),Ruler!U$16,IF(AND(All!$V201="P4",All!$AE201="RMS"),Ruler!U$17,IF(AND(All!$V201="P5",All!$AE201="RMS"),Ruler!U$18,IF(AND(All!$V201="P6",All!$AE201="RMS"),Ruler!U$19,IF(AND(All!$V201="P7",All!$AE201="RMS"),Ruler!U$20,IF(AND(All!$V201="P8",All!$AE201="RMS"),Ruler!U$21,IF(AND(All!$V201="P9",All!$AE201="RMS"),Ruler!U$22,IF(AND(All!$V201="P1",All!$AE201="RSS"),Ruler!U$6,IF(AND(All!$V201="P2",All!$AE201="RSS"),Ruler!U$23,IF(AND(All!$V201="P3",All!$AE201="RSS"),Ruler!U$24,IF(AND(All!$V201="P4",All!$AE201="RSS"),Ruler!U$25,IF(AND(All!$V201="P5",All!$AE201="RSS"),Ruler!U$26,IF(AND(All!$V201="P6",All!$AE201="RSS"),Ruler!U$27,IF(AND(All!$V201="P7",All!$AE201="RSS"),Ruler!U$28,IF(AND(All!$V201="P8",All!$AE201="RSS"),Ruler!U$29,IF(AND(All!$V201="P9",All!$AE201="RSS"),Ruler!U$30,0)))))))))))))))))))))))))))</f>
        <v>3</v>
      </c>
      <c r="CC201" s="325">
        <f>IF(AND(All!$V201="P1",All!$AE201="RDP"),Ruler!V$6,IF(AND(All!$V201="P2",All!$AE201="RDP"),Ruler!V$7,IF(AND(All!$V201="P3",All!$AE201="RDP"),Ruler!V$8,IF(AND(All!$V201="P4",All!$AE201="RDP"),Ruler!V$9,IF(AND(All!$V201="P5",All!$AE201="RDP"),Ruler!V$10,IF(AND(All!$V201="P6",All!$AE201="RDP"),Ruler!V$11,IF(AND(All!$V201="P7",All!$AE201="RDP"),Ruler!V$12,IF(AND(All!$V201="P8",All!$AE201="RDP"),Ruler!V$13,IF(AND(All!$V201="P9",All!$AE201="RDP"),Ruler!V$14,IF(AND(All!$V201="P1",All!$AE201="RMS"),Ruler!V$6,IF(AND(All!$V201="P2",All!$AE201="RMS"),Ruler!V$15,IF(AND(All!$V201="P3",All!$AE201="RMS"),Ruler!V$16,IF(AND(All!$V201="P4",All!$AE201="RMS"),Ruler!V$17,IF(AND(All!$V201="P5",All!$AE201="RMS"),Ruler!V$18,IF(AND(All!$V201="P6",All!$AE201="RMS"),Ruler!V$19,IF(AND(All!$V201="P7",All!$AE201="RMS"),Ruler!V$20,IF(AND(All!$V201="P8",All!$AE201="RMS"),Ruler!V$21,IF(AND(All!$V201="P9",All!$AE201="RMS"),Ruler!V$22,IF(AND(All!$V201="P1",All!$AE201="RSS"),Ruler!V$6,IF(AND(All!$V201="P2",All!$AE201="RSS"),Ruler!V$23,IF(AND(All!$V201="P3",All!$AE201="RSS"),Ruler!V$24,IF(AND(All!$V201="P4",All!$AE201="RSS"),Ruler!V$25,IF(AND(All!$V201="P5",All!$AE201="RSS"),Ruler!V$26,IF(AND(All!$V201="P6",All!$AE201="RSS"),Ruler!V$27,IF(AND(All!$V201="P7",All!$AE201="RSS"),Ruler!V$28,IF(AND(All!$V201="P8",All!$AE201="RSS"),Ruler!V$29,IF(AND(All!$V201="P9",All!$AE201="RSS"),Ruler!V$30,0)))))))))))))))))))))))))))</f>
        <v>3</v>
      </c>
      <c r="CD201" s="325">
        <f>IF(AND(All!$V201="P1",All!$AE201="RDP"),Ruler!W$6,IF(AND(All!$V201="P2",All!$AE201="RDP"),Ruler!W$7,IF(AND(All!$V201="P3",All!$AE201="RDP"),Ruler!W$8,IF(AND(All!$V201="P4",All!$AE201="RDP"),Ruler!W$9,IF(AND(All!$V201="P5",All!$AE201="RDP"),Ruler!W$10,IF(AND(All!$V201="P6",All!$AE201="RDP"),Ruler!W$11,IF(AND(All!$V201="P7",All!$AE201="RDP"),Ruler!W$12,IF(AND(All!$V201="P8",All!$AE201="RDP"),Ruler!W$13,IF(AND(All!$V201="P9",All!$AE201="RDP"),Ruler!W$14,IF(AND(All!$V201="P1",All!$AE201="RMS"),Ruler!W$6,IF(AND(All!$V201="P2",All!$AE201="RMS"),Ruler!W$15,IF(AND(All!$V201="P3",All!$AE201="RMS"),Ruler!W$16,IF(AND(All!$V201="P4",All!$AE201="RMS"),Ruler!W$17,IF(AND(All!$V201="P5",All!$AE201="RMS"),Ruler!W$18,IF(AND(All!$V201="P6",All!$AE201="RMS"),Ruler!W$19,IF(AND(All!$V201="P7",All!$AE201="RMS"),Ruler!W$20,IF(AND(All!$V201="P8",All!$AE201="RMS"),Ruler!W$21,IF(AND(All!$V201="P9",All!$AE201="RMS"),Ruler!W$22,IF(AND(All!$V201="P1",All!$AE201="RSS"),Ruler!W$6,IF(AND(All!$V201="P2",All!$AE201="RSS"),Ruler!W$23,IF(AND(All!$V201="P3",All!$AE201="RSS"),Ruler!W$24,IF(AND(All!$V201="P4",All!$AE201="RSS"),Ruler!W$25,IF(AND(All!$V201="P5",All!$AE201="RSS"),Ruler!W$26,IF(AND(All!$V201="P6",All!$AE201="RSS"),Ruler!W$27,IF(AND(All!$V201="P7",All!$AE201="RSS"),Ruler!W$28,IF(AND(All!$V201="P8",All!$AE201="RSS"),Ruler!W$29,IF(AND(All!$V201="P9",All!$AE201="RSS"),Ruler!W$30,0)))))))))))))))))))))))))))</f>
        <v>2</v>
      </c>
      <c r="CE201" s="325">
        <f>IF(AND(All!$V201="P1",All!$AE201="RDP"),Ruler!X$6,IF(AND(All!$V201="P2",All!$AE201="RDP"),Ruler!X$7,IF(AND(All!$V201="P3",All!$AE201="RDP"),Ruler!X$8,IF(AND(All!$V201="P4",All!$AE201="RDP"),Ruler!X$9,IF(AND(All!$V201="P5",All!$AE201="RDP"),Ruler!X$10,IF(AND(All!$V201="P6",All!$AE201="RDP"),Ruler!X$11,IF(AND(All!$V201="P7",All!$AE201="RDP"),Ruler!X$12,IF(AND(All!$V201="P8",All!$AE201="RDP"),Ruler!X$13,IF(AND(All!$V201="P9",All!$AE201="RDP"),Ruler!X$14,IF(AND(All!$V201="P1",All!$AE201="RMS"),Ruler!X$6,IF(AND(All!$V201="P2",All!$AE201="RMS"),Ruler!X$15,IF(AND(All!$V201="P3",All!$AE201="RMS"),Ruler!X$16,IF(AND(All!$V201="P4",All!$AE201="RMS"),Ruler!X$17,IF(AND(All!$V201="P5",All!$AE201="RMS"),Ruler!X$18,IF(AND(All!$V201="P6",All!$AE201="RMS"),Ruler!X$19,IF(AND(All!$V201="P7",All!$AE201="RMS"),Ruler!X$20,IF(AND(All!$V201="P8",All!$AE201="RMS"),Ruler!X$21,IF(AND(All!$V201="P9",All!$AE201="RMS"),Ruler!X$22,IF(AND(All!$V201="P1",All!$AE201="RSS"),Ruler!X$6,IF(AND(All!$V201="P2",All!$AE201="RSS"),Ruler!X$23,IF(AND(All!$V201="P3",All!$AE201="RSS"),Ruler!X$24,IF(AND(All!$V201="P4",All!$AE201="RSS"),Ruler!X$25,IF(AND(All!$V201="P5",All!$AE201="RSS"),Ruler!X$26,IF(AND(All!$V201="P6",All!$AE201="RSS"),Ruler!X$27,IF(AND(All!$V201="P7",All!$AE201="RSS"),Ruler!X$28,IF(AND(All!$V201="P8",All!$AE201="RSS"),Ruler!X$29,IF(AND(All!$V201="P9",All!$AE201="RSS"),Ruler!X$30,0)))))))))))))))))))))))))))</f>
        <v>3</v>
      </c>
      <c r="CF201" s="325">
        <f>IF(AND(All!$V201="P1",All!$AE201="RDP"),Ruler!Y$6,IF(AND(All!$V201="P2",All!$AE201="RDP"),Ruler!Y$7,IF(AND(All!$V201="P3",All!$AE201="RDP"),Ruler!Y$8,IF(AND(All!$V201="P4",All!$AE201="RDP"),Ruler!Y$9,IF(AND(All!$V201="P5",All!$AE201="RDP"),Ruler!Y$10,IF(AND(All!$V201="P6",All!$AE201="RDP"),Ruler!Y$11,IF(AND(All!$V201="P7",All!$AE201="RDP"),Ruler!Y$12,IF(AND(All!$V201="P8",All!$AE201="RDP"),Ruler!Y$13,IF(AND(All!$V201="P9",All!$AE201="RDP"),Ruler!Y$14,IF(AND(All!$V201="P1",All!$AE201="RMS"),Ruler!Y$6,IF(AND(All!$V201="P2",All!$AE201="RMS"),Ruler!Y$15,IF(AND(All!$V201="P3",All!$AE201="RMS"),Ruler!Y$16,IF(AND(All!$V201="P4",All!$AE201="RMS"),Ruler!Y$17,IF(AND(All!$V201="P5",All!$AE201="RMS"),Ruler!Y$18,IF(AND(All!$V201="P6",All!$AE201="RMS"),Ruler!Y$19,IF(AND(All!$V201="P7",All!$AE201="RMS"),Ruler!Y$20,IF(AND(All!$V201="P8",All!$AE201="RMS"),Ruler!Y$21,IF(AND(All!$V201="P9",All!$AE201="RMS"),Ruler!Y$22,IF(AND(All!$V201="P1",All!$AE201="RSS"),Ruler!Y$6,IF(AND(All!$V201="P2",All!$AE201="RSS"),Ruler!Y$23,IF(AND(All!$V201="P3",All!$AE201="RSS"),Ruler!Y$24,IF(AND(All!$V201="P4",All!$AE201="RSS"),Ruler!Y$25,IF(AND(All!$V201="P5",All!$AE201="RSS"),Ruler!Y$26,IF(AND(All!$V201="P6",All!$AE201="RSS"),Ruler!Y$27,IF(AND(All!$V201="P7",All!$AE201="RSS"),Ruler!Y$28,IF(AND(All!$V201="P8",All!$AE201="RSS"),Ruler!Y$29,IF(AND(All!$V201="P9",All!$AE201="RSS"),Ruler!Y$30,0)))))))))))))))))))))))))))</f>
        <v>2</v>
      </c>
      <c r="CG201" s="325">
        <f>IF(AND(All!$V201="P1",All!$AE201="RDP"),Ruler!Z$6,IF(AND(All!$V201="P2",All!$AE201="RDP"),Ruler!Z$7,IF(AND(All!$V201="P3",All!$AE201="RDP"),Ruler!Z$8,IF(AND(All!$V201="P4",All!$AE201="RDP"),Ruler!Z$9,IF(AND(All!$V201="P5",All!$AE201="RDP"),Ruler!Z$10,IF(AND(All!$V201="P6",All!$AE201="RDP"),Ruler!Z$11,IF(AND(All!$V201="P7",All!$AE201="RDP"),Ruler!Z$12,IF(AND(All!$V201="P8",All!$AE201="RDP"),Ruler!Z$13,IF(AND(All!$V201="P9",All!$AE201="RDP"),Ruler!Z$14,IF(AND(All!$V201="P1",All!$AE201="RMS"),Ruler!Z$6,IF(AND(All!$V201="P2",All!$AE201="RMS"),Ruler!Z$15,IF(AND(All!$V201="P3",All!$AE201="RMS"),Ruler!Z$16,IF(AND(All!$V201="P4",All!$AE201="RMS"),Ruler!Z$17,IF(AND(All!$V201="P5",All!$AE201="RMS"),Ruler!Z$18,IF(AND(All!$V201="P6",All!$AE201="RMS"),Ruler!Z$19,IF(AND(All!$V201="P7",All!$AE201="RMS"),Ruler!Z$20,IF(AND(All!$V201="P8",All!$AE201="RMS"),Ruler!Z$21,IF(AND(All!$V201="P9",All!$AE201="RMS"),Ruler!Z$22,IF(AND(All!$V201="P1",All!$AE201="RSS"),Ruler!Z$6,IF(AND(All!$V201="P2",All!$AE201="RSS"),Ruler!Z$23,IF(AND(All!$V201="P3",All!$AE201="RSS"),Ruler!Z$24,IF(AND(All!$V201="P4",All!$AE201="RSS"),Ruler!Z$25,IF(AND(All!$V201="P5",All!$AE201="RSS"),Ruler!Z$26,IF(AND(All!$V201="P6",All!$AE201="RSS"),Ruler!Z$27,IF(AND(All!$V201="P7",All!$AE201="RSS"),Ruler!Z$28,IF(AND(All!$V201="P8",All!$AE201="RSS"),Ruler!Z$29,IF(AND(All!$V201="P9",All!$AE201="RSS"),Ruler!Z$30,0)))))))))))))))))))))))))))</f>
        <v>2</v>
      </c>
      <c r="CH201" s="325">
        <f>IF(AND(All!$V201="P1",All!$AE201="RDP"),Ruler!AA$6,IF(AND(All!$V201="P2",All!$AE201="RDP"),Ruler!AA$7,IF(AND(All!$V201="P3",All!$AE201="RDP"),Ruler!AA$8,IF(AND(All!$V201="P4",All!$AE201="RDP"),Ruler!AA$9,IF(AND(All!$V201="P5",All!$AE201="RDP"),Ruler!AA$10,IF(AND(All!$V201="P6",All!$AE201="RDP"),Ruler!AA$11,IF(AND(All!$V201="P7",All!$AE201="RDP"),Ruler!AA$12,IF(AND(All!$V201="P8",All!$AE201="RDP"),Ruler!AA$13,IF(AND(All!$V201="P9",All!$AE201="RDP"),Ruler!AA$14,IF(AND(All!$V201="P1",All!$AE201="RMS"),Ruler!AA$6,IF(AND(All!$V201="P2",All!$AE201="RMS"),Ruler!AA$15,IF(AND(All!$V201="P3",All!$AE201="RMS"),Ruler!AA$16,IF(AND(All!$V201="P4",All!$AE201="RMS"),Ruler!AA$17,IF(AND(All!$V201="P5",All!$AE201="RMS"),Ruler!AA$18,IF(AND(All!$V201="P6",All!$AE201="RMS"),Ruler!AA$19,IF(AND(All!$V201="P7",All!$AE201="RMS"),Ruler!AA$20,IF(AND(All!$V201="P8",All!$AE201="RMS"),Ruler!AA$21,IF(AND(All!$V201="P9",All!$AE201="RMS"),Ruler!AA$22,IF(AND(All!$V201="P1",All!$AE201="RSS"),Ruler!AA$6,IF(AND(All!$V201="P2",All!$AE201="RSS"),Ruler!AA$23,IF(AND(All!$V201="P3",All!$AE201="RSS"),Ruler!AA$24,IF(AND(All!$V201="P4",All!$AE201="RSS"),Ruler!AA$25,IF(AND(All!$V201="P5",All!$AE201="RSS"),Ruler!AA$26,IF(AND(All!$V201="P6",All!$AE201="RSS"),Ruler!AA$27,IF(AND(All!$V201="P7",All!$AE201="RSS"),Ruler!AA$28,IF(AND(All!$V201="P8",All!$AE201="RSS"),Ruler!AA$29,IF(AND(All!$V201="P9",All!$AE201="RSS"),Ruler!AA$30,0)))))))))))))))))))))))))))</f>
        <v>2</v>
      </c>
      <c r="CI201" s="325">
        <f>IF(AND(All!$V201="P1",All!$AE201="RDP"),Ruler!AB$6,IF(AND(All!$V201="P2",All!$AE201="RDP"),Ruler!AB$7,IF(AND(All!$V201="P3",All!$AE201="RDP"),Ruler!AB$8,IF(AND(All!$V201="P4",All!$AE201="RDP"),Ruler!AB$9,IF(AND(All!$V201="P5",All!$AE201="RDP"),Ruler!AB$10,IF(AND(All!$V201="P6",All!$AE201="RDP"),Ruler!AB$11,IF(AND(All!$V201="P7",All!$AE201="RDP"),Ruler!AB$12,IF(AND(All!$V201="P8",All!$AE201="RDP"),Ruler!AB$13,IF(AND(All!$V201="P9",All!$AE201="RDP"),Ruler!AB$14,IF(AND(All!$V201="P1",All!$AE201="RMS"),Ruler!AB$6,IF(AND(All!$V201="P2",All!$AE201="RMS"),Ruler!AB$15,IF(AND(All!$V201="P3",All!$AE201="RMS"),Ruler!AB$16,IF(AND(All!$V201="P4",All!$AE201="RMS"),Ruler!AB$17,IF(AND(All!$V201="P5",All!$AE201="RMS"),Ruler!AB$18,IF(AND(All!$V201="P6",All!$AE201="RMS"),Ruler!AB$19,IF(AND(All!$V201="P7",All!$AE201="RMS"),Ruler!AB$20,IF(AND(All!$V201="P8",All!$AE201="RMS"),Ruler!AB$21,IF(AND(All!$V201="P9",All!$AE201="RMS"),Ruler!AB$22,IF(AND(All!$V201="P1",All!$AE201="RSS"),Ruler!AB$6,IF(AND(All!$V201="P2",All!$AE201="RSS"),Ruler!AB$23,IF(AND(All!$V201="P3",All!$AE201="RSS"),Ruler!AB$24,IF(AND(All!$V201="P4",All!$AE201="RSS"),Ruler!AB$25,IF(AND(All!$V201="P5",All!$AE201="RSS"),Ruler!AB$26,IF(AND(All!$V201="P6",All!$AE201="RSS"),Ruler!AB$27,IF(AND(All!$V201="P7",All!$AE201="RSS"),Ruler!AB$28,IF(AND(All!$V201="P8",All!$AE201="RSS"),Ruler!AB$29,IF(AND(All!$V201="P9",All!$AE201="RSS"),Ruler!AB$30,0)))))))))))))))))))))))))))</f>
        <v>2</v>
      </c>
      <c r="CJ201" s="377">
        <f>Table9[[#This Row],[R-B1]]-Table9[[#This Row],[B1]]</f>
        <v>0</v>
      </c>
      <c r="CK201" s="378">
        <f>Table9[[#This Row],[R-B2]]-Table9[[#This Row],[B2]]</f>
        <v>1</v>
      </c>
      <c r="CL201" s="378">
        <f>Table9[[#This Row],[R-B3]]-Table9[[#This Row],[B3]]</f>
        <v>1</v>
      </c>
      <c r="CM201" s="378">
        <f>Table9[[#This Row],[R-B4]]-Table9[[#This Row],[B4]]</f>
        <v>0</v>
      </c>
      <c r="CN201" s="378">
        <f>Table9[[#This Row],[R-B5]]-Table9[[#This Row],[B5]]</f>
        <v>0</v>
      </c>
      <c r="CO201" s="378">
        <f>Table9[[#This Row],[R-B6]]-Table9[[#This Row],[B6]]</f>
        <v>0</v>
      </c>
      <c r="CP201" s="378">
        <f>Table9[[#This Row],[R-B7]]-Table9[[#This Row],[B7]]</f>
        <v>0</v>
      </c>
      <c r="CQ201" s="378">
        <f>Table9[[#This Row],[R-B8]]-Table9[[#This Row],[B8]]</f>
        <v>0</v>
      </c>
      <c r="CR201" s="378">
        <f>Table9[[#This Row],[R-B9]]-Table9[[#This Row],[B9]]</f>
        <v>1</v>
      </c>
      <c r="CS201" s="378">
        <f>Table9[[#This Row],[R-B10]]-Table9[[#This Row],[B10]]</f>
        <v>0</v>
      </c>
      <c r="CT201" s="378">
        <f>Table9[[#This Row],[R-B11]]-Table9[[#This Row],[B11]]</f>
        <v>0</v>
      </c>
      <c r="CU201" s="378">
        <f>Table9[[#This Row],[R-B12]]-Table9[[#This Row],[B12]]</f>
        <v>1</v>
      </c>
      <c r="CV201" s="378">
        <f>Table9[[#This Row],[R-K1]]-Table9[[#This Row],[K1]]</f>
        <v>0</v>
      </c>
      <c r="CW201" s="378">
        <f>Table9[[#This Row],[R-K2]]-Table9[[#This Row],[K2]]</f>
        <v>0</v>
      </c>
      <c r="CX201" s="378">
        <f>Table9[[#This Row],[R-K3]]-Table9[[#This Row],[K3]]</f>
        <v>1</v>
      </c>
      <c r="CY201" s="378">
        <f>Table9[[#This Row],[R-K4]]-Table9[[#This Row],[K4]]</f>
        <v>0</v>
      </c>
      <c r="CZ201" s="378">
        <f>Table9[[#This Row],[R-K5]]-Table9[[#This Row],[K5]]</f>
        <v>2</v>
      </c>
      <c r="DA201" s="378">
        <f>Table9[[#This Row],[R-P1]]-Table9[[#This Row],[P1]]</f>
        <v>0</v>
      </c>
      <c r="DB201" s="378">
        <f>Table9[[#This Row],[R-P2]]-Table9[[#This Row],[P2]]</f>
        <v>0</v>
      </c>
      <c r="DC201" s="378">
        <f>Table9[[#This Row],[R-P3]]-Table9[[#This Row],[P3]]</f>
        <v>0</v>
      </c>
      <c r="DD201" s="378">
        <f>Table9[[#This Row],[R-P4]]-Table9[[#This Row],[P4]]</f>
        <v>0</v>
      </c>
      <c r="DE201" s="378">
        <f>Table9[[#This Row],[R-P5]]-Table9[[#This Row],[P5]]</f>
        <v>1</v>
      </c>
      <c r="DF201" s="378">
        <f>Table9[[#This Row],[R-E1]]-Table9[[#This Row],[E1]]</f>
        <v>1</v>
      </c>
      <c r="DG201" s="379">
        <f>Table9[[#This Row],[R-E2]]-Table9[[#This Row],[E2]]</f>
        <v>2</v>
      </c>
      <c r="DH201" s="323">
        <f>COUNTIF(Table9[[#This Row],[G-B1]:[G-B12]],"&lt;=0")/12*100</f>
        <v>66.666666666666657</v>
      </c>
      <c r="DI201" s="43">
        <f>COUNTIF(Table9[[#This Row],[G-K1]:[G-K5]],"&lt;=0")/5*100</f>
        <v>60</v>
      </c>
      <c r="DJ201" s="43">
        <f>COUNTIF(Table9[[#This Row],[G-P1]:[G-P5]],"&lt;=0")/5*100</f>
        <v>80</v>
      </c>
      <c r="DK201" s="43">
        <f>COUNTIF(Table9[[#This Row],[G-E1]:[G-E2]],"&lt;=0")/2*100</f>
        <v>0</v>
      </c>
      <c r="DL201" s="450">
        <f>IF(AE201="RDP",(COUNTIF(Table9[[#This Row],[G-B3]],"&lt;=0")+COUNTIF(Table9[[#This Row],[G-B4]],"&lt;=0")+COUNTIF(Table9[[#This Row],[G-B7]],"&lt;=0")+COUNTIF(Table9[[#This Row],[G-B11]],"&lt;=0")+COUNTIF(Table9[[#This Row],[G-K2]],"&lt;=0"))/5*100,IF(AE201="RMS",(COUNTIF(Table9[[#This Row],[G-B4]],"&lt;=0")+COUNTIF(Table9[[#This Row],[G-B5]],"&lt;=0")+COUNTIF(Table9[[#This Row],[G-B10]],"&lt;=0")+COUNTIF(Table9[[#This Row],[G-B12]],"&lt;=0")+COUNTIF(Table9[[#This Row],[G-K2]],"&lt;=0"))/5*100,IF(AE201="RSS",(COUNTIF(Table9[[#This Row],[G-B1]],"&lt;=0")+COUNTIF(Table9[[#This Row],[G-B2]],"&lt;=0")+COUNTIF(Table9[[#This Row],[G-B6]],"&lt;=0")+COUNTIF(Table9[[#This Row],[G-B11]],"&lt;=0")+COUNTIF(Table9[[#This Row],[G-B12]],"&lt;=0"))/5*100,0)))</f>
        <v>80</v>
      </c>
      <c r="DM201" s="42">
        <v>100</v>
      </c>
      <c r="DN201" s="42">
        <v>100</v>
      </c>
      <c r="DO201" s="42">
        <v>100</v>
      </c>
      <c r="DP201" s="42">
        <v>100</v>
      </c>
      <c r="DQ201" s="42">
        <v>100</v>
      </c>
      <c r="DR201" s="380">
        <v>83</v>
      </c>
      <c r="DS201" s="381">
        <v>60</v>
      </c>
      <c r="DT201" s="381">
        <v>80</v>
      </c>
      <c r="DU201" s="381">
        <v>0</v>
      </c>
      <c r="DV201" s="381">
        <v>100</v>
      </c>
      <c r="DW201" s="380">
        <v>50</v>
      </c>
      <c r="DX201" s="381">
        <v>60</v>
      </c>
      <c r="DY201" s="381">
        <v>40</v>
      </c>
      <c r="DZ201" s="381">
        <v>0</v>
      </c>
      <c r="EA201" s="382">
        <v>40</v>
      </c>
      <c r="EB201" s="324" t="s">
        <v>447</v>
      </c>
      <c r="EC201" s="324" t="s">
        <v>747</v>
      </c>
      <c r="ED201" s="324" t="s">
        <v>1625</v>
      </c>
      <c r="EE201" s="324"/>
    </row>
    <row r="202" spans="2:135" ht="58" hidden="1" x14ac:dyDescent="0.35">
      <c r="B202" s="282">
        <v>208</v>
      </c>
      <c r="C202" s="42" t="s">
        <v>134</v>
      </c>
      <c r="D202" s="45">
        <v>46198</v>
      </c>
      <c r="E202" s="44" t="s">
        <v>1626</v>
      </c>
      <c r="F202" s="43">
        <v>134127</v>
      </c>
      <c r="G202" s="357">
        <f t="shared" ca="1" si="12"/>
        <v>40.672965116057846</v>
      </c>
      <c r="H202" s="283">
        <v>31470</v>
      </c>
      <c r="I202" s="43" t="s">
        <v>179</v>
      </c>
      <c r="J202" s="43" t="s">
        <v>137</v>
      </c>
      <c r="K202" s="43" t="s">
        <v>1005</v>
      </c>
      <c r="L202" s="43" t="s">
        <v>157</v>
      </c>
      <c r="M202" s="42" t="s">
        <v>139</v>
      </c>
      <c r="N202" s="43"/>
      <c r="O202" s="43" t="s">
        <v>159</v>
      </c>
      <c r="P202" s="44" t="s">
        <v>1627</v>
      </c>
      <c r="Q202" s="43" t="s">
        <v>144</v>
      </c>
      <c r="R202" s="43" t="s">
        <v>185</v>
      </c>
      <c r="S202" s="45">
        <v>39815</v>
      </c>
      <c r="T202" s="286">
        <f t="shared" ca="1" si="13"/>
        <v>17.8</v>
      </c>
      <c r="U202" s="46">
        <f ca="1">Table9[[#This Row],[Years in PET]]</f>
        <v>17.8</v>
      </c>
      <c r="V202" s="43" t="s">
        <v>58</v>
      </c>
      <c r="X202" s="46">
        <f ca="1">($T$1-Table9[[#This Row],[Date of Appointment to Current Grade]])/365</f>
        <v>4.6428281297564764</v>
      </c>
      <c r="Y202" s="45">
        <v>44621</v>
      </c>
      <c r="Z202" s="61" t="s">
        <v>1007</v>
      </c>
      <c r="AA202" s="43"/>
      <c r="AB202" s="43">
        <v>1.1000000000000001</v>
      </c>
      <c r="AC202" s="43"/>
      <c r="AD202" s="45">
        <v>45608</v>
      </c>
      <c r="AE202" s="43" t="s">
        <v>162</v>
      </c>
      <c r="AF202" s="43" t="s">
        <v>188</v>
      </c>
      <c r="AG202" s="54" t="s">
        <v>1628</v>
      </c>
      <c r="AH202" s="53" t="s">
        <v>1629</v>
      </c>
      <c r="AI202" s="48" t="s">
        <v>1630</v>
      </c>
      <c r="AJ202" s="43"/>
      <c r="AK202" s="44" t="s">
        <v>1631</v>
      </c>
      <c r="AL202" s="42" t="s">
        <v>153</v>
      </c>
      <c r="AM202" s="48" t="s">
        <v>1632</v>
      </c>
      <c r="AN202" s="323">
        <v>2</v>
      </c>
      <c r="AO202" s="43">
        <v>2</v>
      </c>
      <c r="AP202" s="43">
        <v>2</v>
      </c>
      <c r="AQ202" s="43">
        <v>2</v>
      </c>
      <c r="AR202" s="43">
        <v>2</v>
      </c>
      <c r="AS202" s="43">
        <v>2</v>
      </c>
      <c r="AT202" s="43">
        <v>2</v>
      </c>
      <c r="AU202" s="43">
        <v>1</v>
      </c>
      <c r="AV202" s="43">
        <v>2</v>
      </c>
      <c r="AW202" s="43">
        <v>1</v>
      </c>
      <c r="AX202" s="43">
        <v>2</v>
      </c>
      <c r="AY202" s="43">
        <v>2</v>
      </c>
      <c r="AZ202" s="43">
        <v>2</v>
      </c>
      <c r="BA202" s="43">
        <v>1</v>
      </c>
      <c r="BB202" s="43">
        <v>2</v>
      </c>
      <c r="BC202" s="43">
        <v>1</v>
      </c>
      <c r="BD202" s="43">
        <v>1</v>
      </c>
      <c r="BE202" s="43">
        <v>1</v>
      </c>
      <c r="BF202" s="43">
        <v>1</v>
      </c>
      <c r="BG202" s="43">
        <v>1</v>
      </c>
      <c r="BH202" s="43">
        <v>0</v>
      </c>
      <c r="BI202" s="43">
        <v>1</v>
      </c>
      <c r="BJ202" s="43">
        <v>0</v>
      </c>
      <c r="BK202" s="328">
        <v>0</v>
      </c>
      <c r="BL202" s="325">
        <f>IF(AND(All!$V202="P1",All!$AE202="RDP"),Ruler!E$6,IF(AND(All!$V202="P2",All!$AE202="RDP"),Ruler!E$7,IF(AND(All!$V202="P3",All!$AE202="RDP"),Ruler!E$8,IF(AND(All!$V202="P4",All!$AE202="RDP"),Ruler!E$9,IF(AND(All!$V202="P5",All!$AE202="RDP"),Ruler!E$10,IF(AND(All!$V202="P6",All!$AE202="RDP"),Ruler!E$11,IF(AND(All!$V202="P7",All!$AE202="RDP"),Ruler!E$12,IF(AND(All!$V202="P8",All!$AE202="RDP"),Ruler!E$13,IF(AND(All!$V202="P9",All!$AE202="RDP"),Ruler!E$14,IF(AND(All!$V202="P1",All!$AE202="RMS"),Ruler!E$6,IF(AND(All!$V202="P2",All!$AE202="RMS"),Ruler!E$15,IF(AND(All!$V202="P3",All!$AE202="RMS"),Ruler!E$16,IF(AND(All!$V202="P4",All!$AE202="RMS"),Ruler!E$17,IF(AND(All!$V202="P5",All!$AE202="RMS"),Ruler!E$18,IF(AND(All!$V202="P6",All!$AE202="RMS"),Ruler!E$19,IF(AND(All!$V202="P7",All!$AE202="RMS"),Ruler!E$20,IF(AND(All!$V202="P8",All!$AE202="RMS"),Ruler!E$21,IF(AND(All!$V202="P9",All!$AE202="RMS"),Ruler!E$22,IF(AND(All!$V202="P1",All!$AE202="RSS"),Ruler!E$6,IF(AND(All!$V202="P2",All!$AE202="RSS"),Ruler!E$23,IF(AND(All!$V202="P3",All!$AE202="RSS"),Ruler!E$24,IF(AND(All!$V202="P4",All!$AE202="RSS"),Ruler!E$25,IF(AND(All!$V202="P5",All!$AE202="RSS"),Ruler!E$26,IF(AND(All!$V202="P6",All!$AE202="RSS"),Ruler!E$27,IF(AND(All!$V202="P7",All!$AE202="RSS"),Ruler!E$28,IF(AND(All!$V202="P8",All!$AE202="RSS"),Ruler!E$29,IF(AND(All!$V202="P9",All!$AE202="RSS"),Ruler!E$30,0)))))))))))))))))))))))))))</f>
        <v>3</v>
      </c>
      <c r="BM202" s="325">
        <f>IF(AND(All!$V202="P1",All!$AE202="RDP"),Ruler!F$6,IF(AND(All!$V202="P2",All!$AE202="RDP"),Ruler!F$7,IF(AND(All!$V202="P3",All!$AE202="RDP"),Ruler!F$8,IF(AND(All!$V202="P4",All!$AE202="RDP"),Ruler!F$9,IF(AND(All!$V202="P5",All!$AE202="RDP"),Ruler!F$10,IF(AND(All!$V202="P6",All!$AE202="RDP"),Ruler!F$11,IF(AND(All!$V202="P7",All!$AE202="RDP"),Ruler!F$12,IF(AND(All!$V202="P8",All!$AE202="RDP"),Ruler!F$13,IF(AND(All!$V202="P9",All!$AE202="RDP"),Ruler!F$14,IF(AND(All!$V202="P1",All!$AE202="RMS"),Ruler!F$6,IF(AND(All!$V202="P2",All!$AE202="RMS"),Ruler!F$15,IF(AND(All!$V202="P3",All!$AE202="RMS"),Ruler!F$16,IF(AND(All!$V202="P4",All!$AE202="RMS"),Ruler!F$17,IF(AND(All!$V202="P5",All!$AE202="RMS"),Ruler!F$18,IF(AND(All!$V202="P6",All!$AE202="RMS"),Ruler!F$19,IF(AND(All!$V202="P7",All!$AE202="RMS"),Ruler!F$20,IF(AND(All!$V202="P8",All!$AE202="RMS"),Ruler!F$21,IF(AND(All!$V202="P9",All!$AE202="RMS"),Ruler!F$22,IF(AND(All!$V202="P1",All!$AE202="RSS"),Ruler!F$6,IF(AND(All!$V202="P2",All!$AE202="RSS"),Ruler!F$23,IF(AND(All!$V202="P3",All!$AE202="RSS"),Ruler!F$24,IF(AND(All!$V202="P4",All!$AE202="RSS"),Ruler!F$25,IF(AND(All!$V202="P5",All!$AE202="RSS"),Ruler!F$26,IF(AND(All!$V202="P6",All!$AE202="RSS"),Ruler!F$27,IF(AND(All!$V202="P7",All!$AE202="RSS"),Ruler!F$28,IF(AND(All!$V202="P8",All!$AE202="RSS"),Ruler!F$29,IF(AND(All!$V202="P9",All!$AE202="RSS"),Ruler!F$30,0)))))))))))))))))))))))))))</f>
        <v>3</v>
      </c>
      <c r="BN202" s="325">
        <f>IF(AND(All!$V202="P1",All!$AE202="RDP"),Ruler!G$6,IF(AND(All!$V202="P2",All!$AE202="RDP"),Ruler!G$7,IF(AND(All!$V202="P3",All!$AE202="RDP"),Ruler!G$8,IF(AND(All!$V202="P4",All!$AE202="RDP"),Ruler!G$9,IF(AND(All!$V202="P5",All!$AE202="RDP"),Ruler!G$10,IF(AND(All!$V202="P6",All!$AE202="RDP"),Ruler!G$11,IF(AND(All!$V202="P7",All!$AE202="RDP"),Ruler!G$12,IF(AND(All!$V202="P8",All!$AE202="RDP"),Ruler!G$13,IF(AND(All!$V202="P9",All!$AE202="RDP"),Ruler!G$14,IF(AND(All!$V202="P1",All!$AE202="RMS"),Ruler!G$6,IF(AND(All!$V202="P2",All!$AE202="RMS"),Ruler!G$15,IF(AND(All!$V202="P3",All!$AE202="RMS"),Ruler!G$16,IF(AND(All!$V202="P4",All!$AE202="RMS"),Ruler!G$17,IF(AND(All!$V202="P5",All!$AE202="RMS"),Ruler!G$18,IF(AND(All!$V202="P6",All!$AE202="RMS"),Ruler!G$19,IF(AND(All!$V202="P7",All!$AE202="RMS"),Ruler!G$20,IF(AND(All!$V202="P8",All!$AE202="RMS"),Ruler!G$21,IF(AND(All!$V202="P9",All!$AE202="RMS"),Ruler!G$22,IF(AND(All!$V202="P1",All!$AE202="RSS"),Ruler!G$6,IF(AND(All!$V202="P2",All!$AE202="RSS"),Ruler!G$23,IF(AND(All!$V202="P3",All!$AE202="RSS"),Ruler!G$24,IF(AND(All!$V202="P4",All!$AE202="RSS"),Ruler!G$25,IF(AND(All!$V202="P5",All!$AE202="RSS"),Ruler!G$26,IF(AND(All!$V202="P6",All!$AE202="RSS"),Ruler!G$27,IF(AND(All!$V202="P7",All!$AE202="RSS"),Ruler!G$28,IF(AND(All!$V202="P8",All!$AE202="RSS"),Ruler!G$29,IF(AND(All!$V202="P9",All!$AE202="RSS"),Ruler!G$30,0)))))))))))))))))))))))))))</f>
        <v>2</v>
      </c>
      <c r="BO202" s="325">
        <f>IF(AND(All!$V202="P1",All!$AE202="RDP"),Ruler!H$6,IF(AND(All!$V202="P2",All!$AE202="RDP"),Ruler!H$7,IF(AND(All!$V202="P3",All!$AE202="RDP"),Ruler!H$8,IF(AND(All!$V202="P4",All!$AE202="RDP"),Ruler!H$9,IF(AND(All!$V202="P5",All!$AE202="RDP"),Ruler!H$10,IF(AND(All!$V202="P6",All!$AE202="RDP"),Ruler!H$11,IF(AND(All!$V202="P7",All!$AE202="RDP"),Ruler!H$12,IF(AND(All!$V202="P8",All!$AE202="RDP"),Ruler!H$13,IF(AND(All!$V202="P9",All!$AE202="RDP"),Ruler!H$14,IF(AND(All!$V202="P1",All!$AE202="RMS"),Ruler!H$6,IF(AND(All!$V202="P2",All!$AE202="RMS"),Ruler!H$15,IF(AND(All!$V202="P3",All!$AE202="RMS"),Ruler!H$16,IF(AND(All!$V202="P4",All!$AE202="RMS"),Ruler!H$17,IF(AND(All!$V202="P5",All!$AE202="RMS"),Ruler!H$18,IF(AND(All!$V202="P6",All!$AE202="RMS"),Ruler!H$19,IF(AND(All!$V202="P7",All!$AE202="RMS"),Ruler!H$20,IF(AND(All!$V202="P8",All!$AE202="RMS"),Ruler!H$21,IF(AND(All!$V202="P9",All!$AE202="RMS"),Ruler!H$22,IF(AND(All!$V202="P1",All!$AE202="RSS"),Ruler!H$6,IF(AND(All!$V202="P2",All!$AE202="RSS"),Ruler!H$23,IF(AND(All!$V202="P3",All!$AE202="RSS"),Ruler!H$24,IF(AND(All!$V202="P4",All!$AE202="RSS"),Ruler!H$25,IF(AND(All!$V202="P5",All!$AE202="RSS"),Ruler!H$26,IF(AND(All!$V202="P6",All!$AE202="RSS"),Ruler!H$27,IF(AND(All!$V202="P7",All!$AE202="RSS"),Ruler!H$28,IF(AND(All!$V202="P8",All!$AE202="RSS"),Ruler!H$29,IF(AND(All!$V202="P9",All!$AE202="RSS"),Ruler!H$30,0)))))))))))))))))))))))))))</f>
        <v>3</v>
      </c>
      <c r="BP202" s="325">
        <f>IF(AND(All!$V202="P1",All!$AE202="RDP"),Ruler!I$6,IF(AND(All!$V202="P2",All!$AE202="RDP"),Ruler!I$7,IF(AND(All!$V202="P3",All!$AE202="RDP"),Ruler!I$8,IF(AND(All!$V202="P4",All!$AE202="RDP"),Ruler!I$9,IF(AND(All!$V202="P5",All!$AE202="RDP"),Ruler!I$10,IF(AND(All!$V202="P6",All!$AE202="RDP"),Ruler!I$11,IF(AND(All!$V202="P7",All!$AE202="RDP"),Ruler!I$12,IF(AND(All!$V202="P8",All!$AE202="RDP"),Ruler!I$13,IF(AND(All!$V202="P9",All!$AE202="RDP"),Ruler!I$14,IF(AND(All!$V202="P1",All!$AE202="RMS"),Ruler!I$6,IF(AND(All!$V202="P2",All!$AE202="RMS"),Ruler!I$15,IF(AND(All!$V202="P3",All!$AE202="RMS"),Ruler!I$16,IF(AND(All!$V202="P4",All!$AE202="RMS"),Ruler!I$17,IF(AND(All!$V202="P5",All!$AE202="RMS"),Ruler!I$18,IF(AND(All!$V202="P6",All!$AE202="RMS"),Ruler!I$19,IF(AND(All!$V202="P7",All!$AE202="RMS"),Ruler!I$20,IF(AND(All!$V202="P8",All!$AE202="RMS"),Ruler!I$21,IF(AND(All!$V202="P9",All!$AE202="RMS"),Ruler!I$22,IF(AND(All!$V202="P1",All!$AE202="RSS"),Ruler!I$6,IF(AND(All!$V202="P2",All!$AE202="RSS"),Ruler!I$23,IF(AND(All!$V202="P3",All!$AE202="RSS"),Ruler!I$24,IF(AND(All!$V202="P4",All!$AE202="RSS"),Ruler!I$25,IF(AND(All!$V202="P5",All!$AE202="RSS"),Ruler!I$26,IF(AND(All!$V202="P6",All!$AE202="RSS"),Ruler!I$27,IF(AND(All!$V202="P7",All!$AE202="RSS"),Ruler!I$28,IF(AND(All!$V202="P8",All!$AE202="RSS"),Ruler!I$29,IF(AND(All!$V202="P9",All!$AE202="RSS"),Ruler!I$30,0)))))))))))))))))))))))))))</f>
        <v>3</v>
      </c>
      <c r="BQ202" s="325">
        <f>IF(AND(All!$V202="P1",All!$AE202="RDP"),Ruler!J$6,IF(AND(All!$V202="P2",All!$AE202="RDP"),Ruler!J$7,IF(AND(All!$V202="P3",All!$AE202="RDP"),Ruler!J$8,IF(AND(All!$V202="P4",All!$AE202="RDP"),Ruler!J$9,IF(AND(All!$V202="P5",All!$AE202="RDP"),Ruler!J$10,IF(AND(All!$V202="P6",All!$AE202="RDP"),Ruler!J$11,IF(AND(All!$V202="P7",All!$AE202="RDP"),Ruler!J$12,IF(AND(All!$V202="P8",All!$AE202="RDP"),Ruler!J$13,IF(AND(All!$V202="P9",All!$AE202="RDP"),Ruler!J$14,IF(AND(All!$V202="P1",All!$AE202="RMS"),Ruler!J$6,IF(AND(All!$V202="P2",All!$AE202="RMS"),Ruler!J$15,IF(AND(All!$V202="P3",All!$AE202="RMS"),Ruler!J$16,IF(AND(All!$V202="P4",All!$AE202="RMS"),Ruler!J$17,IF(AND(All!$V202="P5",All!$AE202="RMS"),Ruler!J$18,IF(AND(All!$V202="P6",All!$AE202="RMS"),Ruler!J$19,IF(AND(All!$V202="P7",All!$AE202="RMS"),Ruler!J$20,IF(AND(All!$V202="P8",All!$AE202="RMS"),Ruler!J$21,IF(AND(All!$V202="P9",All!$AE202="RMS"),Ruler!J$22,IF(AND(All!$V202="P1",All!$AE202="RSS"),Ruler!J$6,IF(AND(All!$V202="P2",All!$AE202="RSS"),Ruler!J$23,IF(AND(All!$V202="P3",All!$AE202="RSS"),Ruler!J$24,IF(AND(All!$V202="P4",All!$AE202="RSS"),Ruler!J$25,IF(AND(All!$V202="P5",All!$AE202="RSS"),Ruler!J$26,IF(AND(All!$V202="P6",All!$AE202="RSS"),Ruler!J$27,IF(AND(All!$V202="P7",All!$AE202="RSS"),Ruler!J$28,IF(AND(All!$V202="P8",All!$AE202="RSS"),Ruler!J$29,IF(AND(All!$V202="P9",All!$AE202="RSS"),Ruler!J$30,0)))))))))))))))))))))))))))</f>
        <v>3</v>
      </c>
      <c r="BR202" s="325">
        <f>IF(AND(All!$V202="P1",All!$AE202="RDP"),Ruler!K$6,IF(AND(All!$V202="P2",All!$AE202="RDP"),Ruler!K$7,IF(AND(All!$V202="P3",All!$AE202="RDP"),Ruler!K$8,IF(AND(All!$V202="P4",All!$AE202="RDP"),Ruler!K$9,IF(AND(All!$V202="P5",All!$AE202="RDP"),Ruler!K$10,IF(AND(All!$V202="P6",All!$AE202="RDP"),Ruler!K$11,IF(AND(All!$V202="P7",All!$AE202="RDP"),Ruler!K$12,IF(AND(All!$V202="P8",All!$AE202="RDP"),Ruler!K$13,IF(AND(All!$V202="P9",All!$AE202="RDP"),Ruler!K$14,IF(AND(All!$V202="P1",All!$AE202="RMS"),Ruler!K$6,IF(AND(All!$V202="P2",All!$AE202="RMS"),Ruler!K$15,IF(AND(All!$V202="P3",All!$AE202="RMS"),Ruler!K$16,IF(AND(All!$V202="P4",All!$AE202="RMS"),Ruler!K$17,IF(AND(All!$V202="P5",All!$AE202="RMS"),Ruler!K$18,IF(AND(All!$V202="P6",All!$AE202="RMS"),Ruler!K$19,IF(AND(All!$V202="P7",All!$AE202="RMS"),Ruler!K$20,IF(AND(All!$V202="P8",All!$AE202="RMS"),Ruler!K$21,IF(AND(All!$V202="P9",All!$AE202="RMS"),Ruler!K$22,IF(AND(All!$V202="P1",All!$AE202="RSS"),Ruler!K$6,IF(AND(All!$V202="P2",All!$AE202="RSS"),Ruler!K$23,IF(AND(All!$V202="P3",All!$AE202="RSS"),Ruler!K$24,IF(AND(All!$V202="P4",All!$AE202="RSS"),Ruler!K$25,IF(AND(All!$V202="P5",All!$AE202="RSS"),Ruler!K$26,IF(AND(All!$V202="P6",All!$AE202="RSS"),Ruler!K$27,IF(AND(All!$V202="P7",All!$AE202="RSS"),Ruler!K$28,IF(AND(All!$V202="P8",All!$AE202="RSS"),Ruler!K$29,IF(AND(All!$V202="P9",All!$AE202="RSS"),Ruler!K$30,0)))))))))))))))))))))))))))</f>
        <v>3</v>
      </c>
      <c r="BS202" s="325">
        <f>IF(AND(All!$V202="P1",All!$AE202="RDP"),Ruler!L$6,IF(AND(All!$V202="P2",All!$AE202="RDP"),Ruler!L$7,IF(AND(All!$V202="P3",All!$AE202="RDP"),Ruler!L$8,IF(AND(All!$V202="P4",All!$AE202="RDP"),Ruler!L$9,IF(AND(All!$V202="P5",All!$AE202="RDP"),Ruler!L$10,IF(AND(All!$V202="P6",All!$AE202="RDP"),Ruler!L$11,IF(AND(All!$V202="P7",All!$AE202="RDP"),Ruler!L$12,IF(AND(All!$V202="P8",All!$AE202="RDP"),Ruler!L$13,IF(AND(All!$V202="P9",All!$AE202="RDP"),Ruler!L$14,IF(AND(All!$V202="P1",All!$AE202="RMS"),Ruler!L$6,IF(AND(All!$V202="P2",All!$AE202="RMS"),Ruler!L$15,IF(AND(All!$V202="P3",All!$AE202="RMS"),Ruler!L$16,IF(AND(All!$V202="P4",All!$AE202="RMS"),Ruler!L$17,IF(AND(All!$V202="P5",All!$AE202="RMS"),Ruler!L$18,IF(AND(All!$V202="P6",All!$AE202="RMS"),Ruler!L$19,IF(AND(All!$V202="P7",All!$AE202="RMS"),Ruler!L$20,IF(AND(All!$V202="P8",All!$AE202="RMS"),Ruler!L$21,IF(AND(All!$V202="P9",All!$AE202="RMS"),Ruler!L$22,IF(AND(All!$V202="P1",All!$AE202="RSS"),Ruler!L$6,IF(AND(All!$V202="P2",All!$AE202="RSS"),Ruler!L$23,IF(AND(All!$V202="P3",All!$AE202="RSS"),Ruler!L$24,IF(AND(All!$V202="P4",All!$AE202="RSS"),Ruler!L$25,IF(AND(All!$V202="P5",All!$AE202="RSS"),Ruler!L$26,IF(AND(All!$V202="P6",All!$AE202="RSS"),Ruler!L$27,IF(AND(All!$V202="P7",All!$AE202="RSS"),Ruler!L$28,IF(AND(All!$V202="P8",All!$AE202="RSS"),Ruler!L$29,IF(AND(All!$V202="P9",All!$AE202="RSS"),Ruler!L$30,0)))))))))))))))))))))))))))</f>
        <v>2</v>
      </c>
      <c r="BT202" s="325">
        <f>IF(AND(All!$V202="P1",All!$AE202="RDP"),Ruler!M$6,IF(AND(All!$V202="P2",All!$AE202="RDP"),Ruler!M$7,IF(AND(All!$V202="P3",All!$AE202="RDP"),Ruler!M$8,IF(AND(All!$V202="P4",All!$AE202="RDP"),Ruler!M$9,IF(AND(All!$V202="P5",All!$AE202="RDP"),Ruler!M$10,IF(AND(All!$V202="P6",All!$AE202="RDP"),Ruler!M$11,IF(AND(All!$V202="P7",All!$AE202="RDP"),Ruler!M$12,IF(AND(All!$V202="P8",All!$AE202="RDP"),Ruler!M$13,IF(AND(All!$V202="P9",All!$AE202="RDP"),Ruler!M$14,IF(AND(All!$V202="P1",All!$AE202="RMS"),Ruler!M$6,IF(AND(All!$V202="P2",All!$AE202="RMS"),Ruler!M$15,IF(AND(All!$V202="P3",All!$AE202="RMS"),Ruler!M$16,IF(AND(All!$V202="P4",All!$AE202="RMS"),Ruler!M$17,IF(AND(All!$V202="P5",All!$AE202="RMS"),Ruler!M$18,IF(AND(All!$V202="P6",All!$AE202="RMS"),Ruler!M$19,IF(AND(All!$V202="P7",All!$AE202="RMS"),Ruler!M$20,IF(AND(All!$V202="P8",All!$AE202="RMS"),Ruler!M$21,IF(AND(All!$V202="P9",All!$AE202="RMS"),Ruler!M$22,IF(AND(All!$V202="P1",All!$AE202="RSS"),Ruler!M$6,IF(AND(All!$V202="P2",All!$AE202="RSS"),Ruler!M$23,IF(AND(All!$V202="P3",All!$AE202="RSS"),Ruler!M$24,IF(AND(All!$V202="P4",All!$AE202="RSS"),Ruler!M$25,IF(AND(All!$V202="P5",All!$AE202="RSS"),Ruler!M$26,IF(AND(All!$V202="P6",All!$AE202="RSS"),Ruler!M$27,IF(AND(All!$V202="P7",All!$AE202="RSS"),Ruler!M$28,IF(AND(All!$V202="P8",All!$AE202="RSS"),Ruler!M$29,IF(AND(All!$V202="P9",All!$AE202="RSS"),Ruler!M$30,0)))))))))))))))))))))))))))</f>
        <v>3</v>
      </c>
      <c r="BU202" s="325">
        <f>IF(AND(All!$V202="P1",All!$AE202="RDP"),Ruler!N$6,IF(AND(All!$V202="P2",All!$AE202="RDP"),Ruler!N$7,IF(AND(All!$V202="P3",All!$AE202="RDP"),Ruler!N$8,IF(AND(All!$V202="P4",All!$AE202="RDP"),Ruler!N$9,IF(AND(All!$V202="P5",All!$AE202="RDP"),Ruler!N$10,IF(AND(All!$V202="P6",All!$AE202="RDP"),Ruler!N$11,IF(AND(All!$V202="P7",All!$AE202="RDP"),Ruler!N$12,IF(AND(All!$V202="P8",All!$AE202="RDP"),Ruler!N$13,IF(AND(All!$V202="P9",All!$AE202="RDP"),Ruler!N$14,IF(AND(All!$V202="P1",All!$AE202="RMS"),Ruler!N$6,IF(AND(All!$V202="P2",All!$AE202="RMS"),Ruler!N$15,IF(AND(All!$V202="P3",All!$AE202="RMS"),Ruler!N$16,IF(AND(All!$V202="P4",All!$AE202="RMS"),Ruler!N$17,IF(AND(All!$V202="P5",All!$AE202="RMS"),Ruler!N$18,IF(AND(All!$V202="P6",All!$AE202="RMS"),Ruler!N$19,IF(AND(All!$V202="P7",All!$AE202="RMS"),Ruler!N$20,IF(AND(All!$V202="P8",All!$AE202="RMS"),Ruler!N$21,IF(AND(All!$V202="P9",All!$AE202="RMS"),Ruler!N$22,IF(AND(All!$V202="P1",All!$AE202="RSS"),Ruler!N$6,IF(AND(All!$V202="P2",All!$AE202="RSS"),Ruler!N$23,IF(AND(All!$V202="P3",All!$AE202="RSS"),Ruler!N$24,IF(AND(All!$V202="P4",All!$AE202="RSS"),Ruler!N$25,IF(AND(All!$V202="P5",All!$AE202="RSS"),Ruler!N$26,IF(AND(All!$V202="P6",All!$AE202="RSS"),Ruler!N$27,IF(AND(All!$V202="P7",All!$AE202="RSS"),Ruler!N$28,IF(AND(All!$V202="P8",All!$AE202="RSS"),Ruler!N$29,IF(AND(All!$V202="P9",All!$AE202="RSS"),Ruler!N$30,0)))))))))))))))))))))))))))</f>
        <v>1</v>
      </c>
      <c r="BV202" s="325">
        <f>IF(AND(All!$V202="P1",All!$AE202="RDP"),Ruler!O$6,IF(AND(All!$V202="P2",All!$AE202="RDP"),Ruler!O$7,IF(AND(All!$V202="P3",All!$AE202="RDP"),Ruler!O$8,IF(AND(All!$V202="P4",All!$AE202="RDP"),Ruler!O$9,IF(AND(All!$V202="P5",All!$AE202="RDP"),Ruler!O$10,IF(AND(All!$V202="P6",All!$AE202="RDP"),Ruler!O$11,IF(AND(All!$V202="P7",All!$AE202="RDP"),Ruler!O$12,IF(AND(All!$V202="P8",All!$AE202="RDP"),Ruler!O$13,IF(AND(All!$V202="P9",All!$AE202="RDP"),Ruler!O$14,IF(AND(All!$V202="P1",All!$AE202="RMS"),Ruler!O$6,IF(AND(All!$V202="P2",All!$AE202="RMS"),Ruler!O$15,IF(AND(All!$V202="P3",All!$AE202="RMS"),Ruler!O$16,IF(AND(All!$V202="P4",All!$AE202="RMS"),Ruler!O$17,IF(AND(All!$V202="P5",All!$AE202="RMS"),Ruler!O$18,IF(AND(All!$V202="P6",All!$AE202="RMS"),Ruler!O$19,IF(AND(All!$V202="P7",All!$AE202="RMS"),Ruler!O$20,IF(AND(All!$V202="P8",All!$AE202="RMS"),Ruler!O$21,IF(AND(All!$V202="P9",All!$AE202="RMS"),Ruler!O$22,IF(AND(All!$V202="P1",All!$AE202="RSS"),Ruler!O$6,IF(AND(All!$V202="P2",All!$AE202="RSS"),Ruler!O$23,IF(AND(All!$V202="P3",All!$AE202="RSS"),Ruler!O$24,IF(AND(All!$V202="P4",All!$AE202="RSS"),Ruler!O$25,IF(AND(All!$V202="P5",All!$AE202="RSS"),Ruler!O$26,IF(AND(All!$V202="P6",All!$AE202="RSS"),Ruler!O$27,IF(AND(All!$V202="P7",All!$AE202="RSS"),Ruler!O$28,IF(AND(All!$V202="P8",All!$AE202="RSS"),Ruler!O$29,IF(AND(All!$V202="P9",All!$AE202="RSS"),Ruler!O$30,0)))))))))))))))))))))))))))</f>
        <v>3</v>
      </c>
      <c r="BW202" s="325">
        <f>IF(AND(All!$V202="P1",All!$AE202="RDP"),Ruler!P$6,IF(AND(All!$V202="P2",All!$AE202="RDP"),Ruler!P$7,IF(AND(All!$V202="P3",All!$AE202="RDP"),Ruler!P$8,IF(AND(All!$V202="P4",All!$AE202="RDP"),Ruler!P$9,IF(AND(All!$V202="P5",All!$AE202="RDP"),Ruler!P$10,IF(AND(All!$V202="P6",All!$AE202="RDP"),Ruler!P$11,IF(AND(All!$V202="P7",All!$AE202="RDP"),Ruler!P$12,IF(AND(All!$V202="P8",All!$AE202="RDP"),Ruler!P$13,IF(AND(All!$V202="P9",All!$AE202="RDP"),Ruler!P$14,IF(AND(All!$V202="P1",All!$AE202="RMS"),Ruler!P$6,IF(AND(All!$V202="P2",All!$AE202="RMS"),Ruler!P$15,IF(AND(All!$V202="P3",All!$AE202="RMS"),Ruler!P$16,IF(AND(All!$V202="P4",All!$AE202="RMS"),Ruler!P$17,IF(AND(All!$V202="P5",All!$AE202="RMS"),Ruler!P$18,IF(AND(All!$V202="P6",All!$AE202="RMS"),Ruler!P$19,IF(AND(All!$V202="P7",All!$AE202="RMS"),Ruler!P$20,IF(AND(All!$V202="P8",All!$AE202="RMS"),Ruler!P$21,IF(AND(All!$V202="P9",All!$AE202="RMS"),Ruler!P$22,IF(AND(All!$V202="P1",All!$AE202="RSS"),Ruler!P$6,IF(AND(All!$V202="P2",All!$AE202="RSS"),Ruler!P$23,IF(AND(All!$V202="P3",All!$AE202="RSS"),Ruler!P$24,IF(AND(All!$V202="P4",All!$AE202="RSS"),Ruler!P$25,IF(AND(All!$V202="P5",All!$AE202="RSS"),Ruler!P$26,IF(AND(All!$V202="P6",All!$AE202="RSS"),Ruler!P$27,IF(AND(All!$V202="P7",All!$AE202="RSS"),Ruler!P$28,IF(AND(All!$V202="P8",All!$AE202="RSS"),Ruler!P$29,IF(AND(All!$V202="P9",All!$AE202="RSS"),Ruler!P$30,0)))))))))))))))))))))))))))</f>
        <v>2</v>
      </c>
      <c r="BX202" s="325">
        <f>IF(AND(All!$V202="P1",All!$AE202="RDP"),Ruler!Q$6,IF(AND(All!$V202="P2",All!$AE202="RDP"),Ruler!Q$7,IF(AND(All!$V202="P3",All!$AE202="RDP"),Ruler!Q$8,IF(AND(All!$V202="P4",All!$AE202="RDP"),Ruler!Q$9,IF(AND(All!$V202="P5",All!$AE202="RDP"),Ruler!Q$10,IF(AND(All!$V202="P6",All!$AE202="RDP"),Ruler!Q$11,IF(AND(All!$V202="P7",All!$AE202="RDP"),Ruler!Q$12,IF(AND(All!$V202="P8",All!$AE202="RDP"),Ruler!Q$13,IF(AND(All!$V202="P9",All!$AE202="RDP"),Ruler!Q$14,IF(AND(All!$V202="P1",All!$AE202="RMS"),Ruler!Q$6,IF(AND(All!$V202="P2",All!$AE202="RMS"),Ruler!Q$15,IF(AND(All!$V202="P3",All!$AE202="RMS"),Ruler!Q$16,IF(AND(All!$V202="P4",All!$AE202="RMS"),Ruler!Q$17,IF(AND(All!$V202="P5",All!$AE202="RMS"),Ruler!Q$18,IF(AND(All!$V202="P6",All!$AE202="RMS"),Ruler!Q$19,IF(AND(All!$V202="P7",All!$AE202="RMS"),Ruler!Q$20,IF(AND(All!$V202="P8",All!$AE202="RMS"),Ruler!Q$21,IF(AND(All!$V202="P9",All!$AE202="RMS"),Ruler!Q$22,IF(AND(All!$V202="P1",All!$AE202="RSS"),Ruler!Q$6,IF(AND(All!$V202="P2",All!$AE202="RSS"),Ruler!Q$23,IF(AND(All!$V202="P3",All!$AE202="RSS"),Ruler!Q$24,IF(AND(All!$V202="P4",All!$AE202="RSS"),Ruler!Q$25,IF(AND(All!$V202="P5",All!$AE202="RSS"),Ruler!Q$26,IF(AND(All!$V202="P6",All!$AE202="RSS"),Ruler!Q$27,IF(AND(All!$V202="P7",All!$AE202="RSS"),Ruler!Q$28,IF(AND(All!$V202="P8",All!$AE202="RSS"),Ruler!Q$29,IF(AND(All!$V202="P9",All!$AE202="RSS"),Ruler!Q$30,0)))))))))))))))))))))))))))</f>
        <v>3</v>
      </c>
      <c r="BY202" s="325">
        <f>IF(AND(All!$V202="P1",All!$AE202="RDP"),Ruler!R$6,IF(AND(All!$V202="P2",All!$AE202="RDP"),Ruler!R$7,IF(AND(All!$V202="P3",All!$AE202="RDP"),Ruler!R$8,IF(AND(All!$V202="P4",All!$AE202="RDP"),Ruler!R$9,IF(AND(All!$V202="P5",All!$AE202="RDP"),Ruler!R$10,IF(AND(All!$V202="P6",All!$AE202="RDP"),Ruler!R$11,IF(AND(All!$V202="P7",All!$AE202="RDP"),Ruler!R$12,IF(AND(All!$V202="P8",All!$AE202="RDP"),Ruler!R$13,IF(AND(All!$V202="P9",All!$AE202="RDP"),Ruler!R$14,IF(AND(All!$V202="P1",All!$AE202="RMS"),Ruler!R$6,IF(AND(All!$V202="P2",All!$AE202="RMS"),Ruler!R$15,IF(AND(All!$V202="P3",All!$AE202="RMS"),Ruler!R$16,IF(AND(All!$V202="P4",All!$AE202="RMS"),Ruler!R$17,IF(AND(All!$V202="P5",All!$AE202="RMS"),Ruler!R$18,IF(AND(All!$V202="P6",All!$AE202="RMS"),Ruler!R$19,IF(AND(All!$V202="P7",All!$AE202="RMS"),Ruler!R$20,IF(AND(All!$V202="P8",All!$AE202="RMS"),Ruler!R$21,IF(AND(All!$V202="P9",All!$AE202="RMS"),Ruler!R$22,IF(AND(All!$V202="P1",All!$AE202="RSS"),Ruler!R$6,IF(AND(All!$V202="P2",All!$AE202="RSS"),Ruler!R$23,IF(AND(All!$V202="P3",All!$AE202="RSS"),Ruler!R$24,IF(AND(All!$V202="P4",All!$AE202="RSS"),Ruler!R$25,IF(AND(All!$V202="P5",All!$AE202="RSS"),Ruler!R$26,IF(AND(All!$V202="P6",All!$AE202="RSS"),Ruler!R$27,IF(AND(All!$V202="P7",All!$AE202="RSS"),Ruler!R$28,IF(AND(All!$V202="P8",All!$AE202="RSS"),Ruler!R$29,IF(AND(All!$V202="P9",All!$AE202="RSS"),Ruler!R$30,0)))))))))))))))))))))))))))</f>
        <v>2</v>
      </c>
      <c r="BZ202" s="325">
        <f>IF(AND(All!$V202="P1",All!$AE202="RDP"),Ruler!S$6,IF(AND(All!$V202="P2",All!$AE202="RDP"),Ruler!S$7,IF(AND(All!$V202="P3",All!$AE202="RDP"),Ruler!S$8,IF(AND(All!$V202="P4",All!$AE202="RDP"),Ruler!S$9,IF(AND(All!$V202="P5",All!$AE202="RDP"),Ruler!S$10,IF(AND(All!$V202="P6",All!$AE202="RDP"),Ruler!S$11,IF(AND(All!$V202="P7",All!$AE202="RDP"),Ruler!S$12,IF(AND(All!$V202="P8",All!$AE202="RDP"),Ruler!S$13,IF(AND(All!$V202="P9",All!$AE202="RDP"),Ruler!S$14,IF(AND(All!$V202="P1",All!$AE202="RMS"),Ruler!S$6,IF(AND(All!$V202="P2",All!$AE202="RMS"),Ruler!S$15,IF(AND(All!$V202="P3",All!$AE202="RMS"),Ruler!S$16,IF(AND(All!$V202="P4",All!$AE202="RMS"),Ruler!S$17,IF(AND(All!$V202="P5",All!$AE202="RMS"),Ruler!S$18,IF(AND(All!$V202="P6",All!$AE202="RMS"),Ruler!S$19,IF(AND(All!$V202="P7",All!$AE202="RMS"),Ruler!S$20,IF(AND(All!$V202="P8",All!$AE202="RMS"),Ruler!S$21,IF(AND(All!$V202="P9",All!$AE202="RMS"),Ruler!S$22,IF(AND(All!$V202="P1",All!$AE202="RSS"),Ruler!S$6,IF(AND(All!$V202="P2",All!$AE202="RSS"),Ruler!S$23,IF(AND(All!$V202="P3",All!$AE202="RSS"),Ruler!S$24,IF(AND(All!$V202="P4",All!$AE202="RSS"),Ruler!S$25,IF(AND(All!$V202="P5",All!$AE202="RSS"),Ruler!S$26,IF(AND(All!$V202="P6",All!$AE202="RSS"),Ruler!S$27,IF(AND(All!$V202="P7",All!$AE202="RSS"),Ruler!S$28,IF(AND(All!$V202="P8",All!$AE202="RSS"),Ruler!S$29,IF(AND(All!$V202="P9",All!$AE202="RSS"),Ruler!S$30,0)))))))))))))))))))))))))))</f>
        <v>2</v>
      </c>
      <c r="CA202" s="325">
        <f>IF(AND(All!$V202="P1",All!$AE202="RDP"),Ruler!T$6,IF(AND(All!$V202="P2",All!$AE202="RDP"),Ruler!T$7,IF(AND(All!$V202="P3",All!$AE202="RDP"),Ruler!T$8,IF(AND(All!$V202="P4",All!$AE202="RDP"),Ruler!T$9,IF(AND(All!$V202="P5",All!$AE202="RDP"),Ruler!T$10,IF(AND(All!$V202="P6",All!$AE202="RDP"),Ruler!T$11,IF(AND(All!$V202="P7",All!$AE202="RDP"),Ruler!T$12,IF(AND(All!$V202="P8",All!$AE202="RDP"),Ruler!T$13,IF(AND(All!$V202="P9",All!$AE202="RDP"),Ruler!T$14,IF(AND(All!$V202="P1",All!$AE202="RMS"),Ruler!T$6,IF(AND(All!$V202="P2",All!$AE202="RMS"),Ruler!T$15,IF(AND(All!$V202="P3",All!$AE202="RMS"),Ruler!T$16,IF(AND(All!$V202="P4",All!$AE202="RMS"),Ruler!T$17,IF(AND(All!$V202="P5",All!$AE202="RMS"),Ruler!T$18,IF(AND(All!$V202="P6",All!$AE202="RMS"),Ruler!T$19,IF(AND(All!$V202="P7",All!$AE202="RMS"),Ruler!T$20,IF(AND(All!$V202="P8",All!$AE202="RMS"),Ruler!T$21,IF(AND(All!$V202="P9",All!$AE202="RMS"),Ruler!T$22,IF(AND(All!$V202="P1",All!$AE202="RSS"),Ruler!T$6,IF(AND(All!$V202="P2",All!$AE202="RSS"),Ruler!T$23,IF(AND(All!$V202="P3",All!$AE202="RSS"),Ruler!T$24,IF(AND(All!$V202="P4",All!$AE202="RSS"),Ruler!T$25,IF(AND(All!$V202="P5",All!$AE202="RSS"),Ruler!T$26,IF(AND(All!$V202="P6",All!$AE202="RSS"),Ruler!T$27,IF(AND(All!$V202="P7",All!$AE202="RSS"),Ruler!T$28,IF(AND(All!$V202="P8",All!$AE202="RSS"),Ruler!T$29,IF(AND(All!$V202="P9",All!$AE202="RSS"),Ruler!T$30,0)))))))))))))))))))))))))))</f>
        <v>2</v>
      </c>
      <c r="CB202" s="325">
        <f>IF(AND(All!$V202="P1",All!$AE202="RDP"),Ruler!U$6,IF(AND(All!$V202="P2",All!$AE202="RDP"),Ruler!U$7,IF(AND(All!$V202="P3",All!$AE202="RDP"),Ruler!U$8,IF(AND(All!$V202="P4",All!$AE202="RDP"),Ruler!U$9,IF(AND(All!$V202="P5",All!$AE202="RDP"),Ruler!U$10,IF(AND(All!$V202="P6",All!$AE202="RDP"),Ruler!U$11,IF(AND(All!$V202="P7",All!$AE202="RDP"),Ruler!U$12,IF(AND(All!$V202="P8",All!$AE202="RDP"),Ruler!U$13,IF(AND(All!$V202="P9",All!$AE202="RDP"),Ruler!U$14,IF(AND(All!$V202="P1",All!$AE202="RMS"),Ruler!U$6,IF(AND(All!$V202="P2",All!$AE202="RMS"),Ruler!U$15,IF(AND(All!$V202="P3",All!$AE202="RMS"),Ruler!U$16,IF(AND(All!$V202="P4",All!$AE202="RMS"),Ruler!U$17,IF(AND(All!$V202="P5",All!$AE202="RMS"),Ruler!U$18,IF(AND(All!$V202="P6",All!$AE202="RMS"),Ruler!U$19,IF(AND(All!$V202="P7",All!$AE202="RMS"),Ruler!U$20,IF(AND(All!$V202="P8",All!$AE202="RMS"),Ruler!U$21,IF(AND(All!$V202="P9",All!$AE202="RMS"),Ruler!U$22,IF(AND(All!$V202="P1",All!$AE202="RSS"),Ruler!U$6,IF(AND(All!$V202="P2",All!$AE202="RSS"),Ruler!U$23,IF(AND(All!$V202="P3",All!$AE202="RSS"),Ruler!U$24,IF(AND(All!$V202="P4",All!$AE202="RSS"),Ruler!U$25,IF(AND(All!$V202="P5",All!$AE202="RSS"),Ruler!U$26,IF(AND(All!$V202="P6",All!$AE202="RSS"),Ruler!U$27,IF(AND(All!$V202="P7",All!$AE202="RSS"),Ruler!U$28,IF(AND(All!$V202="P8",All!$AE202="RSS"),Ruler!U$29,IF(AND(All!$V202="P9",All!$AE202="RSS"),Ruler!U$30,0)))))))))))))))))))))))))))</f>
        <v>2</v>
      </c>
      <c r="CC202" s="325">
        <f>IF(AND(All!$V202="P1",All!$AE202="RDP"),Ruler!V$6,IF(AND(All!$V202="P2",All!$AE202="RDP"),Ruler!V$7,IF(AND(All!$V202="P3",All!$AE202="RDP"),Ruler!V$8,IF(AND(All!$V202="P4",All!$AE202="RDP"),Ruler!V$9,IF(AND(All!$V202="P5",All!$AE202="RDP"),Ruler!V$10,IF(AND(All!$V202="P6",All!$AE202="RDP"),Ruler!V$11,IF(AND(All!$V202="P7",All!$AE202="RDP"),Ruler!V$12,IF(AND(All!$V202="P8",All!$AE202="RDP"),Ruler!V$13,IF(AND(All!$V202="P9",All!$AE202="RDP"),Ruler!V$14,IF(AND(All!$V202="P1",All!$AE202="RMS"),Ruler!V$6,IF(AND(All!$V202="P2",All!$AE202="RMS"),Ruler!V$15,IF(AND(All!$V202="P3",All!$AE202="RMS"),Ruler!V$16,IF(AND(All!$V202="P4",All!$AE202="RMS"),Ruler!V$17,IF(AND(All!$V202="P5",All!$AE202="RMS"),Ruler!V$18,IF(AND(All!$V202="P6",All!$AE202="RMS"),Ruler!V$19,IF(AND(All!$V202="P7",All!$AE202="RMS"),Ruler!V$20,IF(AND(All!$V202="P8",All!$AE202="RMS"),Ruler!V$21,IF(AND(All!$V202="P9",All!$AE202="RMS"),Ruler!V$22,IF(AND(All!$V202="P1",All!$AE202="RSS"),Ruler!V$6,IF(AND(All!$V202="P2",All!$AE202="RSS"),Ruler!V$23,IF(AND(All!$V202="P3",All!$AE202="RSS"),Ruler!V$24,IF(AND(All!$V202="P4",All!$AE202="RSS"),Ruler!V$25,IF(AND(All!$V202="P5",All!$AE202="RSS"),Ruler!V$26,IF(AND(All!$V202="P6",All!$AE202="RSS"),Ruler!V$27,IF(AND(All!$V202="P7",All!$AE202="RSS"),Ruler!V$28,IF(AND(All!$V202="P8",All!$AE202="RSS"),Ruler!V$29,IF(AND(All!$V202="P9",All!$AE202="RSS"),Ruler!V$30,0)))))))))))))))))))))))))))</f>
        <v>2</v>
      </c>
      <c r="CD202" s="325">
        <f>IF(AND(All!$V202="P1",All!$AE202="RDP"),Ruler!W$6,IF(AND(All!$V202="P2",All!$AE202="RDP"),Ruler!W$7,IF(AND(All!$V202="P3",All!$AE202="RDP"),Ruler!W$8,IF(AND(All!$V202="P4",All!$AE202="RDP"),Ruler!W$9,IF(AND(All!$V202="P5",All!$AE202="RDP"),Ruler!W$10,IF(AND(All!$V202="P6",All!$AE202="RDP"),Ruler!W$11,IF(AND(All!$V202="P7",All!$AE202="RDP"),Ruler!W$12,IF(AND(All!$V202="P8",All!$AE202="RDP"),Ruler!W$13,IF(AND(All!$V202="P9",All!$AE202="RDP"),Ruler!W$14,IF(AND(All!$V202="P1",All!$AE202="RMS"),Ruler!W$6,IF(AND(All!$V202="P2",All!$AE202="RMS"),Ruler!W$15,IF(AND(All!$V202="P3",All!$AE202="RMS"),Ruler!W$16,IF(AND(All!$V202="P4",All!$AE202="RMS"),Ruler!W$17,IF(AND(All!$V202="P5",All!$AE202="RMS"),Ruler!W$18,IF(AND(All!$V202="P6",All!$AE202="RMS"),Ruler!W$19,IF(AND(All!$V202="P7",All!$AE202="RMS"),Ruler!W$20,IF(AND(All!$V202="P8",All!$AE202="RMS"),Ruler!W$21,IF(AND(All!$V202="P9",All!$AE202="RMS"),Ruler!W$22,IF(AND(All!$V202="P1",All!$AE202="RSS"),Ruler!W$6,IF(AND(All!$V202="P2",All!$AE202="RSS"),Ruler!W$23,IF(AND(All!$V202="P3",All!$AE202="RSS"),Ruler!W$24,IF(AND(All!$V202="P4",All!$AE202="RSS"),Ruler!W$25,IF(AND(All!$V202="P5",All!$AE202="RSS"),Ruler!W$26,IF(AND(All!$V202="P6",All!$AE202="RSS"),Ruler!W$27,IF(AND(All!$V202="P7",All!$AE202="RSS"),Ruler!W$28,IF(AND(All!$V202="P8",All!$AE202="RSS"),Ruler!W$29,IF(AND(All!$V202="P9",All!$AE202="RSS"),Ruler!W$30,0)))))))))))))))))))))))))))</f>
        <v>2</v>
      </c>
      <c r="CE202" s="325">
        <f>IF(AND(All!$V202="P1",All!$AE202="RDP"),Ruler!X$6,IF(AND(All!$V202="P2",All!$AE202="RDP"),Ruler!X$7,IF(AND(All!$V202="P3",All!$AE202="RDP"),Ruler!X$8,IF(AND(All!$V202="P4",All!$AE202="RDP"),Ruler!X$9,IF(AND(All!$V202="P5",All!$AE202="RDP"),Ruler!X$10,IF(AND(All!$V202="P6",All!$AE202="RDP"),Ruler!X$11,IF(AND(All!$V202="P7",All!$AE202="RDP"),Ruler!X$12,IF(AND(All!$V202="P8",All!$AE202="RDP"),Ruler!X$13,IF(AND(All!$V202="P9",All!$AE202="RDP"),Ruler!X$14,IF(AND(All!$V202="P1",All!$AE202="RMS"),Ruler!X$6,IF(AND(All!$V202="P2",All!$AE202="RMS"),Ruler!X$15,IF(AND(All!$V202="P3",All!$AE202="RMS"),Ruler!X$16,IF(AND(All!$V202="P4",All!$AE202="RMS"),Ruler!X$17,IF(AND(All!$V202="P5",All!$AE202="RMS"),Ruler!X$18,IF(AND(All!$V202="P6",All!$AE202="RMS"),Ruler!X$19,IF(AND(All!$V202="P7",All!$AE202="RMS"),Ruler!X$20,IF(AND(All!$V202="P8",All!$AE202="RMS"),Ruler!X$21,IF(AND(All!$V202="P9",All!$AE202="RMS"),Ruler!X$22,IF(AND(All!$V202="P1",All!$AE202="RSS"),Ruler!X$6,IF(AND(All!$V202="P2",All!$AE202="RSS"),Ruler!X$23,IF(AND(All!$V202="P3",All!$AE202="RSS"),Ruler!X$24,IF(AND(All!$V202="P4",All!$AE202="RSS"),Ruler!X$25,IF(AND(All!$V202="P5",All!$AE202="RSS"),Ruler!X$26,IF(AND(All!$V202="P6",All!$AE202="RSS"),Ruler!X$27,IF(AND(All!$V202="P7",All!$AE202="RSS"),Ruler!X$28,IF(AND(All!$V202="P8",All!$AE202="RSS"),Ruler!X$29,IF(AND(All!$V202="P9",All!$AE202="RSS"),Ruler!X$30,0)))))))))))))))))))))))))))</f>
        <v>2</v>
      </c>
      <c r="CF202" s="325">
        <f>IF(AND(All!$V202="P1",All!$AE202="RDP"),Ruler!Y$6,IF(AND(All!$V202="P2",All!$AE202="RDP"),Ruler!Y$7,IF(AND(All!$V202="P3",All!$AE202="RDP"),Ruler!Y$8,IF(AND(All!$V202="P4",All!$AE202="RDP"),Ruler!Y$9,IF(AND(All!$V202="P5",All!$AE202="RDP"),Ruler!Y$10,IF(AND(All!$V202="P6",All!$AE202="RDP"),Ruler!Y$11,IF(AND(All!$V202="P7",All!$AE202="RDP"),Ruler!Y$12,IF(AND(All!$V202="P8",All!$AE202="RDP"),Ruler!Y$13,IF(AND(All!$V202="P9",All!$AE202="RDP"),Ruler!Y$14,IF(AND(All!$V202="P1",All!$AE202="RMS"),Ruler!Y$6,IF(AND(All!$V202="P2",All!$AE202="RMS"),Ruler!Y$15,IF(AND(All!$V202="P3",All!$AE202="RMS"),Ruler!Y$16,IF(AND(All!$V202="P4",All!$AE202="RMS"),Ruler!Y$17,IF(AND(All!$V202="P5",All!$AE202="RMS"),Ruler!Y$18,IF(AND(All!$V202="P6",All!$AE202="RMS"),Ruler!Y$19,IF(AND(All!$V202="P7",All!$AE202="RMS"),Ruler!Y$20,IF(AND(All!$V202="P8",All!$AE202="RMS"),Ruler!Y$21,IF(AND(All!$V202="P9",All!$AE202="RMS"),Ruler!Y$22,IF(AND(All!$V202="P1",All!$AE202="RSS"),Ruler!Y$6,IF(AND(All!$V202="P2",All!$AE202="RSS"),Ruler!Y$23,IF(AND(All!$V202="P3",All!$AE202="RSS"),Ruler!Y$24,IF(AND(All!$V202="P4",All!$AE202="RSS"),Ruler!Y$25,IF(AND(All!$V202="P5",All!$AE202="RSS"),Ruler!Y$26,IF(AND(All!$V202="P6",All!$AE202="RSS"),Ruler!Y$27,IF(AND(All!$V202="P7",All!$AE202="RSS"),Ruler!Y$28,IF(AND(All!$V202="P8",All!$AE202="RSS"),Ruler!Y$29,IF(AND(All!$V202="P9",All!$AE202="RSS"),Ruler!Y$30,0)))))))))))))))))))))))))))</f>
        <v>1</v>
      </c>
      <c r="CG202" s="325">
        <f>IF(AND(All!$V202="P1",All!$AE202="RDP"),Ruler!Z$6,IF(AND(All!$V202="P2",All!$AE202="RDP"),Ruler!Z$7,IF(AND(All!$V202="P3",All!$AE202="RDP"),Ruler!Z$8,IF(AND(All!$V202="P4",All!$AE202="RDP"),Ruler!Z$9,IF(AND(All!$V202="P5",All!$AE202="RDP"),Ruler!Z$10,IF(AND(All!$V202="P6",All!$AE202="RDP"),Ruler!Z$11,IF(AND(All!$V202="P7",All!$AE202="RDP"),Ruler!Z$12,IF(AND(All!$V202="P8",All!$AE202="RDP"),Ruler!Z$13,IF(AND(All!$V202="P9",All!$AE202="RDP"),Ruler!Z$14,IF(AND(All!$V202="P1",All!$AE202="RMS"),Ruler!Z$6,IF(AND(All!$V202="P2",All!$AE202="RMS"),Ruler!Z$15,IF(AND(All!$V202="P3",All!$AE202="RMS"),Ruler!Z$16,IF(AND(All!$V202="P4",All!$AE202="RMS"),Ruler!Z$17,IF(AND(All!$V202="P5",All!$AE202="RMS"),Ruler!Z$18,IF(AND(All!$V202="P6",All!$AE202="RMS"),Ruler!Z$19,IF(AND(All!$V202="P7",All!$AE202="RMS"),Ruler!Z$20,IF(AND(All!$V202="P8",All!$AE202="RMS"),Ruler!Z$21,IF(AND(All!$V202="P9",All!$AE202="RMS"),Ruler!Z$22,IF(AND(All!$V202="P1",All!$AE202="RSS"),Ruler!Z$6,IF(AND(All!$V202="P2",All!$AE202="RSS"),Ruler!Z$23,IF(AND(All!$V202="P3",All!$AE202="RSS"),Ruler!Z$24,IF(AND(All!$V202="P4",All!$AE202="RSS"),Ruler!Z$25,IF(AND(All!$V202="P5",All!$AE202="RSS"),Ruler!Z$26,IF(AND(All!$V202="P6",All!$AE202="RSS"),Ruler!Z$27,IF(AND(All!$V202="P7",All!$AE202="RSS"),Ruler!Z$28,IF(AND(All!$V202="P8",All!$AE202="RSS"),Ruler!Z$29,IF(AND(All!$V202="P9",All!$AE202="RSS"),Ruler!Z$30,0)))))))))))))))))))))))))))</f>
        <v>2</v>
      </c>
      <c r="CH202" s="325">
        <f>IF(AND(All!$V202="P1",All!$AE202="RDP"),Ruler!AA$6,IF(AND(All!$V202="P2",All!$AE202="RDP"),Ruler!AA$7,IF(AND(All!$V202="P3",All!$AE202="RDP"),Ruler!AA$8,IF(AND(All!$V202="P4",All!$AE202="RDP"),Ruler!AA$9,IF(AND(All!$V202="P5",All!$AE202="RDP"),Ruler!AA$10,IF(AND(All!$V202="P6",All!$AE202="RDP"),Ruler!AA$11,IF(AND(All!$V202="P7",All!$AE202="RDP"),Ruler!AA$12,IF(AND(All!$V202="P8",All!$AE202="RDP"),Ruler!AA$13,IF(AND(All!$V202="P9",All!$AE202="RDP"),Ruler!AA$14,IF(AND(All!$V202="P1",All!$AE202="RMS"),Ruler!AA$6,IF(AND(All!$V202="P2",All!$AE202="RMS"),Ruler!AA$15,IF(AND(All!$V202="P3",All!$AE202="RMS"),Ruler!AA$16,IF(AND(All!$V202="P4",All!$AE202="RMS"),Ruler!AA$17,IF(AND(All!$V202="P5",All!$AE202="RMS"),Ruler!AA$18,IF(AND(All!$V202="P6",All!$AE202="RMS"),Ruler!AA$19,IF(AND(All!$V202="P7",All!$AE202="RMS"),Ruler!AA$20,IF(AND(All!$V202="P8",All!$AE202="RMS"),Ruler!AA$21,IF(AND(All!$V202="P9",All!$AE202="RMS"),Ruler!AA$22,IF(AND(All!$V202="P1",All!$AE202="RSS"),Ruler!AA$6,IF(AND(All!$V202="P2",All!$AE202="RSS"),Ruler!AA$23,IF(AND(All!$V202="P3",All!$AE202="RSS"),Ruler!AA$24,IF(AND(All!$V202="P4",All!$AE202="RSS"),Ruler!AA$25,IF(AND(All!$V202="P5",All!$AE202="RSS"),Ruler!AA$26,IF(AND(All!$V202="P6",All!$AE202="RSS"),Ruler!AA$27,IF(AND(All!$V202="P7",All!$AE202="RSS"),Ruler!AA$28,IF(AND(All!$V202="P8",All!$AE202="RSS"),Ruler!AA$29,IF(AND(All!$V202="P9",All!$AE202="RSS"),Ruler!AA$30,0)))))))))))))))))))))))))))</f>
        <v>1</v>
      </c>
      <c r="CI202" s="325">
        <f>IF(AND(All!$V202="P1",All!$AE202="RDP"),Ruler!AB$6,IF(AND(All!$V202="P2",All!$AE202="RDP"),Ruler!AB$7,IF(AND(All!$V202="P3",All!$AE202="RDP"),Ruler!AB$8,IF(AND(All!$V202="P4",All!$AE202="RDP"),Ruler!AB$9,IF(AND(All!$V202="P5",All!$AE202="RDP"),Ruler!AB$10,IF(AND(All!$V202="P6",All!$AE202="RDP"),Ruler!AB$11,IF(AND(All!$V202="P7",All!$AE202="RDP"),Ruler!AB$12,IF(AND(All!$V202="P8",All!$AE202="RDP"),Ruler!AB$13,IF(AND(All!$V202="P9",All!$AE202="RDP"),Ruler!AB$14,IF(AND(All!$V202="P1",All!$AE202="RMS"),Ruler!AB$6,IF(AND(All!$V202="P2",All!$AE202="RMS"),Ruler!AB$15,IF(AND(All!$V202="P3",All!$AE202="RMS"),Ruler!AB$16,IF(AND(All!$V202="P4",All!$AE202="RMS"),Ruler!AB$17,IF(AND(All!$V202="P5",All!$AE202="RMS"),Ruler!AB$18,IF(AND(All!$V202="P6",All!$AE202="RMS"),Ruler!AB$19,IF(AND(All!$V202="P7",All!$AE202="RMS"),Ruler!AB$20,IF(AND(All!$V202="P8",All!$AE202="RMS"),Ruler!AB$21,IF(AND(All!$V202="P9",All!$AE202="RMS"),Ruler!AB$22,IF(AND(All!$V202="P1",All!$AE202="RSS"),Ruler!AB$6,IF(AND(All!$V202="P2",All!$AE202="RSS"),Ruler!AB$23,IF(AND(All!$V202="P3",All!$AE202="RSS"),Ruler!AB$24,IF(AND(All!$V202="P4",All!$AE202="RSS"),Ruler!AB$25,IF(AND(All!$V202="P5",All!$AE202="RSS"),Ruler!AB$26,IF(AND(All!$V202="P6",All!$AE202="RSS"),Ruler!AB$27,IF(AND(All!$V202="P7",All!$AE202="RSS"),Ruler!AB$28,IF(AND(All!$V202="P8",All!$AE202="RSS"),Ruler!AB$29,IF(AND(All!$V202="P9",All!$AE202="RSS"),Ruler!AB$30,0)))))))))))))))))))))))))))</f>
        <v>1</v>
      </c>
      <c r="CJ202" s="323">
        <f>Table9[[#This Row],[R-B1]]-Table9[[#This Row],[B1]]</f>
        <v>1</v>
      </c>
      <c r="CK202" s="43">
        <f>Table9[[#This Row],[R-B2]]-Table9[[#This Row],[B2]]</f>
        <v>1</v>
      </c>
      <c r="CL202" s="43">
        <f>Table9[[#This Row],[R-B3]]-Table9[[#This Row],[B3]]</f>
        <v>0</v>
      </c>
      <c r="CM202" s="43">
        <f>Table9[[#This Row],[R-B4]]-Table9[[#This Row],[B4]]</f>
        <v>1</v>
      </c>
      <c r="CN202" s="43">
        <f>Table9[[#This Row],[R-B5]]-Table9[[#This Row],[B5]]</f>
        <v>1</v>
      </c>
      <c r="CO202" s="43">
        <f>Table9[[#This Row],[R-B6]]-Table9[[#This Row],[B6]]</f>
        <v>1</v>
      </c>
      <c r="CP202" s="43">
        <f>Table9[[#This Row],[R-B7]]-Table9[[#This Row],[B7]]</f>
        <v>1</v>
      </c>
      <c r="CQ202" s="43">
        <f>Table9[[#This Row],[R-B8]]-Table9[[#This Row],[B8]]</f>
        <v>1</v>
      </c>
      <c r="CR202" s="43">
        <f>Table9[[#This Row],[R-B9]]-Table9[[#This Row],[B9]]</f>
        <v>1</v>
      </c>
      <c r="CS202" s="43">
        <f>Table9[[#This Row],[R-B10]]-Table9[[#This Row],[B10]]</f>
        <v>0</v>
      </c>
      <c r="CT202" s="43">
        <f>Table9[[#This Row],[R-B11]]-Table9[[#This Row],[B11]]</f>
        <v>1</v>
      </c>
      <c r="CU202" s="43">
        <f>Table9[[#This Row],[R-B12]]-Table9[[#This Row],[B12]]</f>
        <v>0</v>
      </c>
      <c r="CV202" s="43">
        <f>Table9[[#This Row],[R-K1]]-Table9[[#This Row],[K1]]</f>
        <v>1</v>
      </c>
      <c r="CW202" s="43">
        <f>Table9[[#This Row],[R-K2]]-Table9[[#This Row],[K2]]</f>
        <v>1</v>
      </c>
      <c r="CX202" s="43">
        <f>Table9[[#This Row],[R-K3]]-Table9[[#This Row],[K3]]</f>
        <v>0</v>
      </c>
      <c r="CY202" s="43">
        <f>Table9[[#This Row],[R-K4]]-Table9[[#This Row],[K4]]</f>
        <v>1</v>
      </c>
      <c r="CZ202" s="43">
        <f>Table9[[#This Row],[R-K5]]-Table9[[#This Row],[K5]]</f>
        <v>1</v>
      </c>
      <c r="DA202" s="43">
        <f>Table9[[#This Row],[R-P1]]-Table9[[#This Row],[P1]]</f>
        <v>1</v>
      </c>
      <c r="DB202" s="43">
        <f>Table9[[#This Row],[R-P2]]-Table9[[#This Row],[P2]]</f>
        <v>1</v>
      </c>
      <c r="DC202" s="43">
        <f>Table9[[#This Row],[R-P3]]-Table9[[#This Row],[P3]]</f>
        <v>1</v>
      </c>
      <c r="DD202" s="43">
        <f>Table9[[#This Row],[R-P4]]-Table9[[#This Row],[P4]]</f>
        <v>1</v>
      </c>
      <c r="DE202" s="43">
        <f>Table9[[#This Row],[R-P5]]-Table9[[#This Row],[P5]]</f>
        <v>1</v>
      </c>
      <c r="DF202" s="43">
        <f>Table9[[#This Row],[R-E1]]-Table9[[#This Row],[E1]]</f>
        <v>1</v>
      </c>
      <c r="DG202" s="328">
        <f>Table9[[#This Row],[R-E2]]-Table9[[#This Row],[E2]]</f>
        <v>1</v>
      </c>
      <c r="DH202" s="323">
        <f>COUNTIF(Table9[[#This Row],[G-B1]:[G-B12]],"&lt;=0")/12*100</f>
        <v>25</v>
      </c>
      <c r="DI202" s="43">
        <f>COUNTIF(Table9[[#This Row],[G-K1]:[G-K5]],"&lt;=0")/5*100</f>
        <v>20</v>
      </c>
      <c r="DJ202" s="43">
        <f>COUNTIF(Table9[[#This Row],[G-P1]:[G-P5]],"&lt;=0")/5*100</f>
        <v>0</v>
      </c>
      <c r="DK202" s="43">
        <f>COUNTIF(Table9[[#This Row],[G-E1]:[G-E2]],"&lt;=0")/2*100</f>
        <v>0</v>
      </c>
      <c r="DL202" s="450">
        <f>IF(AE202="RDP",(COUNTIF(Table9[[#This Row],[G-B3]],"&lt;=0")+COUNTIF(Table9[[#This Row],[G-B4]],"&lt;=0")+COUNTIF(Table9[[#This Row],[G-B7]],"&lt;=0")+COUNTIF(Table9[[#This Row],[G-B11]],"&lt;=0")+COUNTIF(Table9[[#This Row],[G-K2]],"&lt;=0"))/5*100,IF(AE202="RMS",(COUNTIF(Table9[[#This Row],[G-B4]],"&lt;=0")+COUNTIF(Table9[[#This Row],[G-B5]],"&lt;=0")+COUNTIF(Table9[[#This Row],[G-B10]],"&lt;=0")+COUNTIF(Table9[[#This Row],[G-B12]],"&lt;=0")+COUNTIF(Table9[[#This Row],[G-K2]],"&lt;=0"))/5*100,IF(AE202="RSS",(COUNTIF(Table9[[#This Row],[G-B1]],"&lt;=0")+COUNTIF(Table9[[#This Row],[G-B2]],"&lt;=0")+COUNTIF(Table9[[#This Row],[G-B6]],"&lt;=0")+COUNTIF(Table9[[#This Row],[G-B11]],"&lt;=0")+COUNTIF(Table9[[#This Row],[G-B12]],"&lt;=0"))/5*100,0)))</f>
        <v>20</v>
      </c>
      <c r="DM202" s="42">
        <v>50</v>
      </c>
      <c r="DN202" s="42">
        <v>80</v>
      </c>
      <c r="DO202" s="42">
        <v>80</v>
      </c>
      <c r="DP202" s="42">
        <v>100</v>
      </c>
      <c r="DQ202" s="42">
        <v>80</v>
      </c>
      <c r="DR202" s="332">
        <v>8</v>
      </c>
      <c r="DS202" s="42">
        <v>40</v>
      </c>
      <c r="DT202" s="42">
        <v>40</v>
      </c>
      <c r="DU202" s="42">
        <v>0</v>
      </c>
      <c r="DV202" s="42">
        <v>0</v>
      </c>
      <c r="DW202" s="332">
        <v>8</v>
      </c>
      <c r="DX202" s="42">
        <v>20</v>
      </c>
      <c r="DY202" s="42">
        <v>20</v>
      </c>
      <c r="DZ202" s="42">
        <v>0</v>
      </c>
      <c r="EA202" s="333">
        <v>0</v>
      </c>
      <c r="EB202" s="339" t="s">
        <v>285</v>
      </c>
      <c r="EC202" s="339" t="s">
        <v>185</v>
      </c>
      <c r="ED202" s="339" t="s">
        <v>1224</v>
      </c>
      <c r="EE202" s="339"/>
    </row>
    <row r="203" spans="2:135" ht="130.5" hidden="1" x14ac:dyDescent="0.3">
      <c r="B203" s="282">
        <v>209</v>
      </c>
      <c r="C203" s="421" t="s">
        <v>134</v>
      </c>
      <c r="D203" s="376">
        <v>46097</v>
      </c>
      <c r="E203" s="306" t="s">
        <v>1633</v>
      </c>
      <c r="F203" s="304">
        <v>123205</v>
      </c>
      <c r="G203" s="308">
        <f t="shared" ca="1" si="12"/>
        <v>45.251047307838668</v>
      </c>
      <c r="H203" s="283">
        <v>29799</v>
      </c>
      <c r="I203" s="304" t="s">
        <v>179</v>
      </c>
      <c r="J203" s="304" t="s">
        <v>137</v>
      </c>
      <c r="K203" s="304" t="s">
        <v>138</v>
      </c>
      <c r="L203" s="304" t="s">
        <v>180</v>
      </c>
      <c r="M203" s="304" t="s">
        <v>204</v>
      </c>
      <c r="N203" s="304" t="s">
        <v>1634</v>
      </c>
      <c r="O203" s="304" t="s">
        <v>229</v>
      </c>
      <c r="P203" s="310" t="s">
        <v>1635</v>
      </c>
      <c r="Q203" s="304" t="s">
        <v>144</v>
      </c>
      <c r="R203" s="304" t="s">
        <v>185</v>
      </c>
      <c r="S203" s="305">
        <v>38869</v>
      </c>
      <c r="T203" s="286">
        <f t="shared" ca="1" si="13"/>
        <v>20.386111111111113</v>
      </c>
      <c r="U203" s="304">
        <v>20</v>
      </c>
      <c r="V203" s="304" t="s">
        <v>1473</v>
      </c>
      <c r="W203" s="307">
        <f ca="1">Table9[[#This Row],[Age]]-($T$1-Table9[[#This Row],[Date of Appointment to Current Grade]])/365</f>
        <v>44.197260273972603</v>
      </c>
      <c r="X203" s="309">
        <f ca="1">($T$1-Table9[[#This Row],[Date of Appointment to Current Grade]])/365</f>
        <v>1.0537870338660655</v>
      </c>
      <c r="Y203" s="305">
        <v>45931</v>
      </c>
      <c r="Z203" s="304" t="s">
        <v>187</v>
      </c>
      <c r="AA203" s="305">
        <v>46113</v>
      </c>
      <c r="AB203" s="309">
        <f ca="1">($T$1-Table9[[#This Row],[Date in Position]])/365</f>
        <v>0.55515689687976411</v>
      </c>
      <c r="AC203" s="304" t="s">
        <v>229</v>
      </c>
      <c r="AD203" s="305">
        <v>44420</v>
      </c>
      <c r="AE203" s="304" t="s">
        <v>139</v>
      </c>
      <c r="AF203" s="304" t="s">
        <v>188</v>
      </c>
      <c r="AG203" s="47" t="s">
        <v>1636</v>
      </c>
      <c r="AH203" s="47" t="s">
        <v>1637</v>
      </c>
      <c r="AI203" s="47" t="s">
        <v>1638</v>
      </c>
      <c r="AJ203" s="315" t="s">
        <v>1639</v>
      </c>
      <c r="AK203" s="48" t="s">
        <v>1640</v>
      </c>
      <c r="AL203" s="43" t="s">
        <v>705</v>
      </c>
      <c r="AM203" s="48"/>
      <c r="AN203" s="313">
        <v>3</v>
      </c>
      <c r="AO203" s="304">
        <v>3</v>
      </c>
      <c r="AP203" s="304">
        <v>3</v>
      </c>
      <c r="AQ203" s="304">
        <v>4</v>
      </c>
      <c r="AR203" s="304">
        <v>4</v>
      </c>
      <c r="AS203" s="304">
        <v>3</v>
      </c>
      <c r="AT203" s="304">
        <v>4</v>
      </c>
      <c r="AU203" s="304">
        <v>3</v>
      </c>
      <c r="AV203" s="304">
        <v>2</v>
      </c>
      <c r="AW203" s="304">
        <v>4</v>
      </c>
      <c r="AX203" s="304">
        <v>3</v>
      </c>
      <c r="AY203" s="304">
        <v>4</v>
      </c>
      <c r="AZ203" s="304">
        <v>3</v>
      </c>
      <c r="BA203" s="304">
        <v>4</v>
      </c>
      <c r="BB203" s="304">
        <v>3</v>
      </c>
      <c r="BC203" s="304">
        <v>4</v>
      </c>
      <c r="BD203" s="304">
        <v>1</v>
      </c>
      <c r="BE203" s="304">
        <v>3</v>
      </c>
      <c r="BF203" s="304">
        <v>2</v>
      </c>
      <c r="BG203" s="304">
        <v>3</v>
      </c>
      <c r="BH203" s="304">
        <v>2</v>
      </c>
      <c r="BI203" s="304">
        <v>1</v>
      </c>
      <c r="BJ203" s="304">
        <v>1</v>
      </c>
      <c r="BK203" s="314">
        <v>0</v>
      </c>
      <c r="BL203" s="325">
        <f>IF(AND(All!$V203="P1",All!$AE203="RDP"),Ruler!E$6,IF(AND(All!$V203="P2",All!$AE203="RDP"),Ruler!E$7,IF(AND(All!$V203="P3",All!$AE203="RDP"),Ruler!E$8,IF(AND(All!$V203="P4",All!$AE203="RDP"),Ruler!E$9,IF(AND(All!$V203="P5",All!$AE203="RDP"),Ruler!E$10,IF(AND(All!$V203="P6",All!$AE203="RDP"),Ruler!E$11,IF(AND(All!$V203="P7",All!$AE203="RDP"),Ruler!E$12,IF(AND(All!$V203="P8",All!$AE203="RDP"),Ruler!E$13,IF(AND(All!$V203="P9",All!$AE203="RDP"),Ruler!E$14,IF(AND(All!$V203="P1",All!$AE203="RMS"),Ruler!E$6,IF(AND(All!$V203="P2",All!$AE203="RMS"),Ruler!E$15,IF(AND(All!$V203="P3",All!$AE203="RMS"),Ruler!E$16,IF(AND(All!$V203="P4",All!$AE203="RMS"),Ruler!E$17,IF(AND(All!$V203="P5",All!$AE203="RMS"),Ruler!E$18,IF(AND(All!$V203="P6",All!$AE203="RMS"),Ruler!E$19,IF(AND(All!$V203="P7",All!$AE203="RMS"),Ruler!E$20,IF(AND(All!$V203="P8",All!$AE203="RMS"),Ruler!E$21,IF(AND(All!$V203="P9",All!$AE203="RMS"),Ruler!E$22,IF(AND(All!$V203="P1",All!$AE203="RSS"),Ruler!E$6,IF(AND(All!$V203="P2",All!$AE203="RSS"),Ruler!E$23,IF(AND(All!$V203="P3",All!$AE203="RSS"),Ruler!E$24,IF(AND(All!$V203="P4",All!$AE203="RSS"),Ruler!E$25,IF(AND(All!$V203="P5",All!$AE203="RSS"),Ruler!E$26,IF(AND(All!$V203="P6",All!$AE203="RSS"),Ruler!E$27,IF(AND(All!$V203="P7",All!$AE203="RSS"),Ruler!E$28,IF(AND(All!$V203="P8",All!$AE203="RSS"),Ruler!E$29,IF(AND(All!$V203="P9",All!$AE203="RSS"),Ruler!E$30,0)))))))))))))))))))))))))))</f>
        <v>3</v>
      </c>
      <c r="BM203" s="325">
        <f>IF(AND(All!$V203="P1",All!$AE203="RDP"),Ruler!F$6,IF(AND(All!$V203="P2",All!$AE203="RDP"),Ruler!F$7,IF(AND(All!$V203="P3",All!$AE203="RDP"),Ruler!F$8,IF(AND(All!$V203="P4",All!$AE203="RDP"),Ruler!F$9,IF(AND(All!$V203="P5",All!$AE203="RDP"),Ruler!F$10,IF(AND(All!$V203="P6",All!$AE203="RDP"),Ruler!F$11,IF(AND(All!$V203="P7",All!$AE203="RDP"),Ruler!F$12,IF(AND(All!$V203="P8",All!$AE203="RDP"),Ruler!F$13,IF(AND(All!$V203="P9",All!$AE203="RDP"),Ruler!F$14,IF(AND(All!$V203="P1",All!$AE203="RMS"),Ruler!F$6,IF(AND(All!$V203="P2",All!$AE203="RMS"),Ruler!F$15,IF(AND(All!$V203="P3",All!$AE203="RMS"),Ruler!F$16,IF(AND(All!$V203="P4",All!$AE203="RMS"),Ruler!F$17,IF(AND(All!$V203="P5",All!$AE203="RMS"),Ruler!F$18,IF(AND(All!$V203="P6",All!$AE203="RMS"),Ruler!F$19,IF(AND(All!$V203="P7",All!$AE203="RMS"),Ruler!F$20,IF(AND(All!$V203="P8",All!$AE203="RMS"),Ruler!F$21,IF(AND(All!$V203="P9",All!$AE203="RMS"),Ruler!F$22,IF(AND(All!$V203="P1",All!$AE203="RSS"),Ruler!F$6,IF(AND(All!$V203="P2",All!$AE203="RSS"),Ruler!F$23,IF(AND(All!$V203="P3",All!$AE203="RSS"),Ruler!F$24,IF(AND(All!$V203="P4",All!$AE203="RSS"),Ruler!F$25,IF(AND(All!$V203="P5",All!$AE203="RSS"),Ruler!F$26,IF(AND(All!$V203="P6",All!$AE203="RSS"),Ruler!F$27,IF(AND(All!$V203="P7",All!$AE203="RSS"),Ruler!F$28,IF(AND(All!$V203="P8",All!$AE203="RSS"),Ruler!F$29,IF(AND(All!$V203="P9",All!$AE203="RSS"),Ruler!F$30,0)))))))))))))))))))))))))))</f>
        <v>3</v>
      </c>
      <c r="BN203" s="325">
        <f>IF(AND(All!$V203="P1",All!$AE203="RDP"),Ruler!G$6,IF(AND(All!$V203="P2",All!$AE203="RDP"),Ruler!G$7,IF(AND(All!$V203="P3",All!$AE203="RDP"),Ruler!G$8,IF(AND(All!$V203="P4",All!$AE203="RDP"),Ruler!G$9,IF(AND(All!$V203="P5",All!$AE203="RDP"),Ruler!G$10,IF(AND(All!$V203="P6",All!$AE203="RDP"),Ruler!G$11,IF(AND(All!$V203="P7",All!$AE203="RDP"),Ruler!G$12,IF(AND(All!$V203="P8",All!$AE203="RDP"),Ruler!G$13,IF(AND(All!$V203="P9",All!$AE203="RDP"),Ruler!G$14,IF(AND(All!$V203="P1",All!$AE203="RMS"),Ruler!G$6,IF(AND(All!$V203="P2",All!$AE203="RMS"),Ruler!G$15,IF(AND(All!$V203="P3",All!$AE203="RMS"),Ruler!G$16,IF(AND(All!$V203="P4",All!$AE203="RMS"),Ruler!G$17,IF(AND(All!$V203="P5",All!$AE203="RMS"),Ruler!G$18,IF(AND(All!$V203="P6",All!$AE203="RMS"),Ruler!G$19,IF(AND(All!$V203="P7",All!$AE203="RMS"),Ruler!G$20,IF(AND(All!$V203="P8",All!$AE203="RMS"),Ruler!G$21,IF(AND(All!$V203="P9",All!$AE203="RMS"),Ruler!G$22,IF(AND(All!$V203="P1",All!$AE203="RSS"),Ruler!G$6,IF(AND(All!$V203="P2",All!$AE203="RSS"),Ruler!G$23,IF(AND(All!$V203="P3",All!$AE203="RSS"),Ruler!G$24,IF(AND(All!$V203="P4",All!$AE203="RSS"),Ruler!G$25,IF(AND(All!$V203="P5",All!$AE203="RSS"),Ruler!G$26,IF(AND(All!$V203="P6",All!$AE203="RSS"),Ruler!G$27,IF(AND(All!$V203="P7",All!$AE203="RSS"),Ruler!G$28,IF(AND(All!$V203="P8",All!$AE203="RSS"),Ruler!G$29,IF(AND(All!$V203="P9",All!$AE203="RSS"),Ruler!G$30,0)))))))))))))))))))))))))))</f>
        <v>3</v>
      </c>
      <c r="BO203" s="325">
        <f>IF(AND(All!$V203="P1",All!$AE203="RDP"),Ruler!H$6,IF(AND(All!$V203="P2",All!$AE203="RDP"),Ruler!H$7,IF(AND(All!$V203="P3",All!$AE203="RDP"),Ruler!H$8,IF(AND(All!$V203="P4",All!$AE203="RDP"),Ruler!H$9,IF(AND(All!$V203="P5",All!$AE203="RDP"),Ruler!H$10,IF(AND(All!$V203="P6",All!$AE203="RDP"),Ruler!H$11,IF(AND(All!$V203="P7",All!$AE203="RDP"),Ruler!H$12,IF(AND(All!$V203="P8",All!$AE203="RDP"),Ruler!H$13,IF(AND(All!$V203="P9",All!$AE203="RDP"),Ruler!H$14,IF(AND(All!$V203="P1",All!$AE203="RMS"),Ruler!H$6,IF(AND(All!$V203="P2",All!$AE203="RMS"),Ruler!H$15,IF(AND(All!$V203="P3",All!$AE203="RMS"),Ruler!H$16,IF(AND(All!$V203="P4",All!$AE203="RMS"),Ruler!H$17,IF(AND(All!$V203="P5",All!$AE203="RMS"),Ruler!H$18,IF(AND(All!$V203="P6",All!$AE203="RMS"),Ruler!H$19,IF(AND(All!$V203="P7",All!$AE203="RMS"),Ruler!H$20,IF(AND(All!$V203="P8",All!$AE203="RMS"),Ruler!H$21,IF(AND(All!$V203="P9",All!$AE203="RMS"),Ruler!H$22,IF(AND(All!$V203="P1",All!$AE203="RSS"),Ruler!H$6,IF(AND(All!$V203="P2",All!$AE203="RSS"),Ruler!H$23,IF(AND(All!$V203="P3",All!$AE203="RSS"),Ruler!H$24,IF(AND(All!$V203="P4",All!$AE203="RSS"),Ruler!H$25,IF(AND(All!$V203="P5",All!$AE203="RSS"),Ruler!H$26,IF(AND(All!$V203="P6",All!$AE203="RSS"),Ruler!H$27,IF(AND(All!$V203="P7",All!$AE203="RSS"),Ruler!H$28,IF(AND(All!$V203="P8",All!$AE203="RSS"),Ruler!H$29,IF(AND(All!$V203="P9",All!$AE203="RSS"),Ruler!H$30,0)))))))))))))))))))))))))))</f>
        <v>4</v>
      </c>
      <c r="BP203" s="325">
        <f>IF(AND(All!$V203="P1",All!$AE203="RDP"),Ruler!I$6,IF(AND(All!$V203="P2",All!$AE203="RDP"),Ruler!I$7,IF(AND(All!$V203="P3",All!$AE203="RDP"),Ruler!I$8,IF(AND(All!$V203="P4",All!$AE203="RDP"),Ruler!I$9,IF(AND(All!$V203="P5",All!$AE203="RDP"),Ruler!I$10,IF(AND(All!$V203="P6",All!$AE203="RDP"),Ruler!I$11,IF(AND(All!$V203="P7",All!$AE203="RDP"),Ruler!I$12,IF(AND(All!$V203="P8",All!$AE203="RDP"),Ruler!I$13,IF(AND(All!$V203="P9",All!$AE203="RDP"),Ruler!I$14,IF(AND(All!$V203="P1",All!$AE203="RMS"),Ruler!I$6,IF(AND(All!$V203="P2",All!$AE203="RMS"),Ruler!I$15,IF(AND(All!$V203="P3",All!$AE203="RMS"),Ruler!I$16,IF(AND(All!$V203="P4",All!$AE203="RMS"),Ruler!I$17,IF(AND(All!$V203="P5",All!$AE203="RMS"),Ruler!I$18,IF(AND(All!$V203="P6",All!$AE203="RMS"),Ruler!I$19,IF(AND(All!$V203="P7",All!$AE203="RMS"),Ruler!I$20,IF(AND(All!$V203="P8",All!$AE203="RMS"),Ruler!I$21,IF(AND(All!$V203="P9",All!$AE203="RMS"),Ruler!I$22,IF(AND(All!$V203="P1",All!$AE203="RSS"),Ruler!I$6,IF(AND(All!$V203="P2",All!$AE203="RSS"),Ruler!I$23,IF(AND(All!$V203="P3",All!$AE203="RSS"),Ruler!I$24,IF(AND(All!$V203="P4",All!$AE203="RSS"),Ruler!I$25,IF(AND(All!$V203="P5",All!$AE203="RSS"),Ruler!I$26,IF(AND(All!$V203="P6",All!$AE203="RSS"),Ruler!I$27,IF(AND(All!$V203="P7",All!$AE203="RSS"),Ruler!I$28,IF(AND(All!$V203="P8",All!$AE203="RSS"),Ruler!I$29,IF(AND(All!$V203="P9",All!$AE203="RSS"),Ruler!I$30,0)))))))))))))))))))))))))))</f>
        <v>5</v>
      </c>
      <c r="BQ203" s="325">
        <f>IF(AND(All!$V203="P1",All!$AE203="RDP"),Ruler!J$6,IF(AND(All!$V203="P2",All!$AE203="RDP"),Ruler!J$7,IF(AND(All!$V203="P3",All!$AE203="RDP"),Ruler!J$8,IF(AND(All!$V203="P4",All!$AE203="RDP"),Ruler!J$9,IF(AND(All!$V203="P5",All!$AE203="RDP"),Ruler!J$10,IF(AND(All!$V203="P6",All!$AE203="RDP"),Ruler!J$11,IF(AND(All!$V203="P7",All!$AE203="RDP"),Ruler!J$12,IF(AND(All!$V203="P8",All!$AE203="RDP"),Ruler!J$13,IF(AND(All!$V203="P9",All!$AE203="RDP"),Ruler!J$14,IF(AND(All!$V203="P1",All!$AE203="RMS"),Ruler!J$6,IF(AND(All!$V203="P2",All!$AE203="RMS"),Ruler!J$15,IF(AND(All!$V203="P3",All!$AE203="RMS"),Ruler!J$16,IF(AND(All!$V203="P4",All!$AE203="RMS"),Ruler!J$17,IF(AND(All!$V203="P5",All!$AE203="RMS"),Ruler!J$18,IF(AND(All!$V203="P6",All!$AE203="RMS"),Ruler!J$19,IF(AND(All!$V203="P7",All!$AE203="RMS"),Ruler!J$20,IF(AND(All!$V203="P8",All!$AE203="RMS"),Ruler!J$21,IF(AND(All!$V203="P9",All!$AE203="RMS"),Ruler!J$22,IF(AND(All!$V203="P1",All!$AE203="RSS"),Ruler!J$6,IF(AND(All!$V203="P2",All!$AE203="RSS"),Ruler!J$23,IF(AND(All!$V203="P3",All!$AE203="RSS"),Ruler!J$24,IF(AND(All!$V203="P4",All!$AE203="RSS"),Ruler!J$25,IF(AND(All!$V203="P5",All!$AE203="RSS"),Ruler!J$26,IF(AND(All!$V203="P6",All!$AE203="RSS"),Ruler!J$27,IF(AND(All!$V203="P7",All!$AE203="RSS"),Ruler!J$28,IF(AND(All!$V203="P8",All!$AE203="RSS"),Ruler!J$29,IF(AND(All!$V203="P9",All!$AE203="RSS"),Ruler!J$30,0)))))))))))))))))))))))))))</f>
        <v>3</v>
      </c>
      <c r="BR203" s="325">
        <f>IF(AND(All!$V203="P1",All!$AE203="RDP"),Ruler!K$6,IF(AND(All!$V203="P2",All!$AE203="RDP"),Ruler!K$7,IF(AND(All!$V203="P3",All!$AE203="RDP"),Ruler!K$8,IF(AND(All!$V203="P4",All!$AE203="RDP"),Ruler!K$9,IF(AND(All!$V203="P5",All!$AE203="RDP"),Ruler!K$10,IF(AND(All!$V203="P6",All!$AE203="RDP"),Ruler!K$11,IF(AND(All!$V203="P7",All!$AE203="RDP"),Ruler!K$12,IF(AND(All!$V203="P8",All!$AE203="RDP"),Ruler!K$13,IF(AND(All!$V203="P9",All!$AE203="RDP"),Ruler!K$14,IF(AND(All!$V203="P1",All!$AE203="RMS"),Ruler!K$6,IF(AND(All!$V203="P2",All!$AE203="RMS"),Ruler!K$15,IF(AND(All!$V203="P3",All!$AE203="RMS"),Ruler!K$16,IF(AND(All!$V203="P4",All!$AE203="RMS"),Ruler!K$17,IF(AND(All!$V203="P5",All!$AE203="RMS"),Ruler!K$18,IF(AND(All!$V203="P6",All!$AE203="RMS"),Ruler!K$19,IF(AND(All!$V203="P7",All!$AE203="RMS"),Ruler!K$20,IF(AND(All!$V203="P8",All!$AE203="RMS"),Ruler!K$21,IF(AND(All!$V203="P9",All!$AE203="RMS"),Ruler!K$22,IF(AND(All!$V203="P1",All!$AE203="RSS"),Ruler!K$6,IF(AND(All!$V203="P2",All!$AE203="RSS"),Ruler!K$23,IF(AND(All!$V203="P3",All!$AE203="RSS"),Ruler!K$24,IF(AND(All!$V203="P4",All!$AE203="RSS"),Ruler!K$25,IF(AND(All!$V203="P5",All!$AE203="RSS"),Ruler!K$26,IF(AND(All!$V203="P6",All!$AE203="RSS"),Ruler!K$27,IF(AND(All!$V203="P7",All!$AE203="RSS"),Ruler!K$28,IF(AND(All!$V203="P8",All!$AE203="RSS"),Ruler!K$29,IF(AND(All!$V203="P9",All!$AE203="RSS"),Ruler!K$30,0)))))))))))))))))))))))))))</f>
        <v>4</v>
      </c>
      <c r="BS203" s="325">
        <f>IF(AND(All!$V203="P1",All!$AE203="RDP"),Ruler!L$6,IF(AND(All!$V203="P2",All!$AE203="RDP"),Ruler!L$7,IF(AND(All!$V203="P3",All!$AE203="RDP"),Ruler!L$8,IF(AND(All!$V203="P4",All!$AE203="RDP"),Ruler!L$9,IF(AND(All!$V203="P5",All!$AE203="RDP"),Ruler!L$10,IF(AND(All!$V203="P6",All!$AE203="RDP"),Ruler!L$11,IF(AND(All!$V203="P7",All!$AE203="RDP"),Ruler!L$12,IF(AND(All!$V203="P8",All!$AE203="RDP"),Ruler!L$13,IF(AND(All!$V203="P9",All!$AE203="RDP"),Ruler!L$14,IF(AND(All!$V203="P1",All!$AE203="RMS"),Ruler!L$6,IF(AND(All!$V203="P2",All!$AE203="RMS"),Ruler!L$15,IF(AND(All!$V203="P3",All!$AE203="RMS"),Ruler!L$16,IF(AND(All!$V203="P4",All!$AE203="RMS"),Ruler!L$17,IF(AND(All!$V203="P5",All!$AE203="RMS"),Ruler!L$18,IF(AND(All!$V203="P6",All!$AE203="RMS"),Ruler!L$19,IF(AND(All!$V203="P7",All!$AE203="RMS"),Ruler!L$20,IF(AND(All!$V203="P8",All!$AE203="RMS"),Ruler!L$21,IF(AND(All!$V203="P9",All!$AE203="RMS"),Ruler!L$22,IF(AND(All!$V203="P1",All!$AE203="RSS"),Ruler!L$6,IF(AND(All!$V203="P2",All!$AE203="RSS"),Ruler!L$23,IF(AND(All!$V203="P3",All!$AE203="RSS"),Ruler!L$24,IF(AND(All!$V203="P4",All!$AE203="RSS"),Ruler!L$25,IF(AND(All!$V203="P5",All!$AE203="RSS"),Ruler!L$26,IF(AND(All!$V203="P6",All!$AE203="RSS"),Ruler!L$27,IF(AND(All!$V203="P7",All!$AE203="RSS"),Ruler!L$28,IF(AND(All!$V203="P8",All!$AE203="RSS"),Ruler!L$29,IF(AND(All!$V203="P9",All!$AE203="RSS"),Ruler!L$30,0)))))))))))))))))))))))))))</f>
        <v>3</v>
      </c>
      <c r="BT203" s="325">
        <f>IF(AND(All!$V203="P1",All!$AE203="RDP"),Ruler!M$6,IF(AND(All!$V203="P2",All!$AE203="RDP"),Ruler!M$7,IF(AND(All!$V203="P3",All!$AE203="RDP"),Ruler!M$8,IF(AND(All!$V203="P4",All!$AE203="RDP"),Ruler!M$9,IF(AND(All!$V203="P5",All!$AE203="RDP"),Ruler!M$10,IF(AND(All!$V203="P6",All!$AE203="RDP"),Ruler!M$11,IF(AND(All!$V203="P7",All!$AE203="RDP"),Ruler!M$12,IF(AND(All!$V203="P8",All!$AE203="RDP"),Ruler!M$13,IF(AND(All!$V203="P9",All!$AE203="RDP"),Ruler!M$14,IF(AND(All!$V203="P1",All!$AE203="RMS"),Ruler!M$6,IF(AND(All!$V203="P2",All!$AE203="RMS"),Ruler!M$15,IF(AND(All!$V203="P3",All!$AE203="RMS"),Ruler!M$16,IF(AND(All!$V203="P4",All!$AE203="RMS"),Ruler!M$17,IF(AND(All!$V203="P5",All!$AE203="RMS"),Ruler!M$18,IF(AND(All!$V203="P6",All!$AE203="RMS"),Ruler!M$19,IF(AND(All!$V203="P7",All!$AE203="RMS"),Ruler!M$20,IF(AND(All!$V203="P8",All!$AE203="RMS"),Ruler!M$21,IF(AND(All!$V203="P9",All!$AE203="RMS"),Ruler!M$22,IF(AND(All!$V203="P1",All!$AE203="RSS"),Ruler!M$6,IF(AND(All!$V203="P2",All!$AE203="RSS"),Ruler!M$23,IF(AND(All!$V203="P3",All!$AE203="RSS"),Ruler!M$24,IF(AND(All!$V203="P4",All!$AE203="RSS"),Ruler!M$25,IF(AND(All!$V203="P5",All!$AE203="RSS"),Ruler!M$26,IF(AND(All!$V203="P6",All!$AE203="RSS"),Ruler!M$27,IF(AND(All!$V203="P7",All!$AE203="RSS"),Ruler!M$28,IF(AND(All!$V203="P8",All!$AE203="RSS"),Ruler!M$29,IF(AND(All!$V203="P9",All!$AE203="RSS"),Ruler!M$30,0)))))))))))))))))))))))))))</f>
        <v>3</v>
      </c>
      <c r="BU203" s="325">
        <f>IF(AND(All!$V203="P1",All!$AE203="RDP"),Ruler!N$6,IF(AND(All!$V203="P2",All!$AE203="RDP"),Ruler!N$7,IF(AND(All!$V203="P3",All!$AE203="RDP"),Ruler!N$8,IF(AND(All!$V203="P4",All!$AE203="RDP"),Ruler!N$9,IF(AND(All!$V203="P5",All!$AE203="RDP"),Ruler!N$10,IF(AND(All!$V203="P6",All!$AE203="RDP"),Ruler!N$11,IF(AND(All!$V203="P7",All!$AE203="RDP"),Ruler!N$12,IF(AND(All!$V203="P8",All!$AE203="RDP"),Ruler!N$13,IF(AND(All!$V203="P9",All!$AE203="RDP"),Ruler!N$14,IF(AND(All!$V203="P1",All!$AE203="RMS"),Ruler!N$6,IF(AND(All!$V203="P2",All!$AE203="RMS"),Ruler!N$15,IF(AND(All!$V203="P3",All!$AE203="RMS"),Ruler!N$16,IF(AND(All!$V203="P4",All!$AE203="RMS"),Ruler!N$17,IF(AND(All!$V203="P5",All!$AE203="RMS"),Ruler!N$18,IF(AND(All!$V203="P6",All!$AE203="RMS"),Ruler!N$19,IF(AND(All!$V203="P7",All!$AE203="RMS"),Ruler!N$20,IF(AND(All!$V203="P8",All!$AE203="RMS"),Ruler!N$21,IF(AND(All!$V203="P9",All!$AE203="RMS"),Ruler!N$22,IF(AND(All!$V203="P1",All!$AE203="RSS"),Ruler!N$6,IF(AND(All!$V203="P2",All!$AE203="RSS"),Ruler!N$23,IF(AND(All!$V203="P3",All!$AE203="RSS"),Ruler!N$24,IF(AND(All!$V203="P4",All!$AE203="RSS"),Ruler!N$25,IF(AND(All!$V203="P5",All!$AE203="RSS"),Ruler!N$26,IF(AND(All!$V203="P6",All!$AE203="RSS"),Ruler!N$27,IF(AND(All!$V203="P7",All!$AE203="RSS"),Ruler!N$28,IF(AND(All!$V203="P8",All!$AE203="RSS"),Ruler!N$29,IF(AND(All!$V203="P9",All!$AE203="RSS"),Ruler!N$30,0)))))))))))))))))))))))))))</f>
        <v>4</v>
      </c>
      <c r="BV203" s="325">
        <f>IF(AND(All!$V203="P1",All!$AE203="RDP"),Ruler!O$6,IF(AND(All!$V203="P2",All!$AE203="RDP"),Ruler!O$7,IF(AND(All!$V203="P3",All!$AE203="RDP"),Ruler!O$8,IF(AND(All!$V203="P4",All!$AE203="RDP"),Ruler!O$9,IF(AND(All!$V203="P5",All!$AE203="RDP"),Ruler!O$10,IF(AND(All!$V203="P6",All!$AE203="RDP"),Ruler!O$11,IF(AND(All!$V203="P7",All!$AE203="RDP"),Ruler!O$12,IF(AND(All!$V203="P8",All!$AE203="RDP"),Ruler!O$13,IF(AND(All!$V203="P9",All!$AE203="RDP"),Ruler!O$14,IF(AND(All!$V203="P1",All!$AE203="RMS"),Ruler!O$6,IF(AND(All!$V203="P2",All!$AE203="RMS"),Ruler!O$15,IF(AND(All!$V203="P3",All!$AE203="RMS"),Ruler!O$16,IF(AND(All!$V203="P4",All!$AE203="RMS"),Ruler!O$17,IF(AND(All!$V203="P5",All!$AE203="RMS"),Ruler!O$18,IF(AND(All!$V203="P6",All!$AE203="RMS"),Ruler!O$19,IF(AND(All!$V203="P7",All!$AE203="RMS"),Ruler!O$20,IF(AND(All!$V203="P8",All!$AE203="RMS"),Ruler!O$21,IF(AND(All!$V203="P9",All!$AE203="RMS"),Ruler!O$22,IF(AND(All!$V203="P1",All!$AE203="RSS"),Ruler!O$6,IF(AND(All!$V203="P2",All!$AE203="RSS"),Ruler!O$23,IF(AND(All!$V203="P3",All!$AE203="RSS"),Ruler!O$24,IF(AND(All!$V203="P4",All!$AE203="RSS"),Ruler!O$25,IF(AND(All!$V203="P5",All!$AE203="RSS"),Ruler!O$26,IF(AND(All!$V203="P6",All!$AE203="RSS"),Ruler!O$27,IF(AND(All!$V203="P7",All!$AE203="RSS"),Ruler!O$28,IF(AND(All!$V203="P8",All!$AE203="RSS"),Ruler!O$29,IF(AND(All!$V203="P9",All!$AE203="RSS"),Ruler!O$30,0)))))))))))))))))))))))))))</f>
        <v>4</v>
      </c>
      <c r="BW203" s="325">
        <f>IF(AND(All!$V203="P1",All!$AE203="RDP"),Ruler!P$6,IF(AND(All!$V203="P2",All!$AE203="RDP"),Ruler!P$7,IF(AND(All!$V203="P3",All!$AE203="RDP"),Ruler!P$8,IF(AND(All!$V203="P4",All!$AE203="RDP"),Ruler!P$9,IF(AND(All!$V203="P5",All!$AE203="RDP"),Ruler!P$10,IF(AND(All!$V203="P6",All!$AE203="RDP"),Ruler!P$11,IF(AND(All!$V203="P7",All!$AE203="RDP"),Ruler!P$12,IF(AND(All!$V203="P8",All!$AE203="RDP"),Ruler!P$13,IF(AND(All!$V203="P9",All!$AE203="RDP"),Ruler!P$14,IF(AND(All!$V203="P1",All!$AE203="RMS"),Ruler!P$6,IF(AND(All!$V203="P2",All!$AE203="RMS"),Ruler!P$15,IF(AND(All!$V203="P3",All!$AE203="RMS"),Ruler!P$16,IF(AND(All!$V203="P4",All!$AE203="RMS"),Ruler!P$17,IF(AND(All!$V203="P5",All!$AE203="RMS"),Ruler!P$18,IF(AND(All!$V203="P6",All!$AE203="RMS"),Ruler!P$19,IF(AND(All!$V203="P7",All!$AE203="RMS"),Ruler!P$20,IF(AND(All!$V203="P8",All!$AE203="RMS"),Ruler!P$21,IF(AND(All!$V203="P9",All!$AE203="RMS"),Ruler!P$22,IF(AND(All!$V203="P1",All!$AE203="RSS"),Ruler!P$6,IF(AND(All!$V203="P2",All!$AE203="RSS"),Ruler!P$23,IF(AND(All!$V203="P3",All!$AE203="RSS"),Ruler!P$24,IF(AND(All!$V203="P4",All!$AE203="RSS"),Ruler!P$25,IF(AND(All!$V203="P5",All!$AE203="RSS"),Ruler!P$26,IF(AND(All!$V203="P6",All!$AE203="RSS"),Ruler!P$27,IF(AND(All!$V203="P7",All!$AE203="RSS"),Ruler!P$28,IF(AND(All!$V203="P8",All!$AE203="RSS"),Ruler!P$29,IF(AND(All!$V203="P9",All!$AE203="RSS"),Ruler!P$30,0)))))))))))))))))))))))))))</f>
        <v>5</v>
      </c>
      <c r="BX203" s="325">
        <f>IF(AND(All!$V203="P1",All!$AE203="RDP"),Ruler!Q$6,IF(AND(All!$V203="P2",All!$AE203="RDP"),Ruler!Q$7,IF(AND(All!$V203="P3",All!$AE203="RDP"),Ruler!Q$8,IF(AND(All!$V203="P4",All!$AE203="RDP"),Ruler!Q$9,IF(AND(All!$V203="P5",All!$AE203="RDP"),Ruler!Q$10,IF(AND(All!$V203="P6",All!$AE203="RDP"),Ruler!Q$11,IF(AND(All!$V203="P7",All!$AE203="RDP"),Ruler!Q$12,IF(AND(All!$V203="P8",All!$AE203="RDP"),Ruler!Q$13,IF(AND(All!$V203="P9",All!$AE203="RDP"),Ruler!Q$14,IF(AND(All!$V203="P1",All!$AE203="RMS"),Ruler!Q$6,IF(AND(All!$V203="P2",All!$AE203="RMS"),Ruler!Q$15,IF(AND(All!$V203="P3",All!$AE203="RMS"),Ruler!Q$16,IF(AND(All!$V203="P4",All!$AE203="RMS"),Ruler!Q$17,IF(AND(All!$V203="P5",All!$AE203="RMS"),Ruler!Q$18,IF(AND(All!$V203="P6",All!$AE203="RMS"),Ruler!Q$19,IF(AND(All!$V203="P7",All!$AE203="RMS"),Ruler!Q$20,IF(AND(All!$V203="P8",All!$AE203="RMS"),Ruler!Q$21,IF(AND(All!$V203="P9",All!$AE203="RMS"),Ruler!Q$22,IF(AND(All!$V203="P1",All!$AE203="RSS"),Ruler!Q$6,IF(AND(All!$V203="P2",All!$AE203="RSS"),Ruler!Q$23,IF(AND(All!$V203="P3",All!$AE203="RSS"),Ruler!Q$24,IF(AND(All!$V203="P4",All!$AE203="RSS"),Ruler!Q$25,IF(AND(All!$V203="P5",All!$AE203="RSS"),Ruler!Q$26,IF(AND(All!$V203="P6",All!$AE203="RSS"),Ruler!Q$27,IF(AND(All!$V203="P7",All!$AE203="RSS"),Ruler!Q$28,IF(AND(All!$V203="P8",All!$AE203="RSS"),Ruler!Q$29,IF(AND(All!$V203="P9",All!$AE203="RSS"),Ruler!Q$30,0)))))))))))))))))))))))))))</f>
        <v>3</v>
      </c>
      <c r="BY203" s="325">
        <f>IF(AND(All!$V203="P1",All!$AE203="RDP"),Ruler!R$6,IF(AND(All!$V203="P2",All!$AE203="RDP"),Ruler!R$7,IF(AND(All!$V203="P3",All!$AE203="RDP"),Ruler!R$8,IF(AND(All!$V203="P4",All!$AE203="RDP"),Ruler!R$9,IF(AND(All!$V203="P5",All!$AE203="RDP"),Ruler!R$10,IF(AND(All!$V203="P6",All!$AE203="RDP"),Ruler!R$11,IF(AND(All!$V203="P7",All!$AE203="RDP"),Ruler!R$12,IF(AND(All!$V203="P8",All!$AE203="RDP"),Ruler!R$13,IF(AND(All!$V203="P9",All!$AE203="RDP"),Ruler!R$14,IF(AND(All!$V203="P1",All!$AE203="RMS"),Ruler!R$6,IF(AND(All!$V203="P2",All!$AE203="RMS"),Ruler!R$15,IF(AND(All!$V203="P3",All!$AE203="RMS"),Ruler!R$16,IF(AND(All!$V203="P4",All!$AE203="RMS"),Ruler!R$17,IF(AND(All!$V203="P5",All!$AE203="RMS"),Ruler!R$18,IF(AND(All!$V203="P6",All!$AE203="RMS"),Ruler!R$19,IF(AND(All!$V203="P7",All!$AE203="RMS"),Ruler!R$20,IF(AND(All!$V203="P8",All!$AE203="RMS"),Ruler!R$21,IF(AND(All!$V203="P9",All!$AE203="RMS"),Ruler!R$22,IF(AND(All!$V203="P1",All!$AE203="RSS"),Ruler!R$6,IF(AND(All!$V203="P2",All!$AE203="RSS"),Ruler!R$23,IF(AND(All!$V203="P3",All!$AE203="RSS"),Ruler!R$24,IF(AND(All!$V203="P4",All!$AE203="RSS"),Ruler!R$25,IF(AND(All!$V203="P5",All!$AE203="RSS"),Ruler!R$26,IF(AND(All!$V203="P6",All!$AE203="RSS"),Ruler!R$27,IF(AND(All!$V203="P7",All!$AE203="RSS"),Ruler!R$28,IF(AND(All!$V203="P8",All!$AE203="RSS"),Ruler!R$29,IF(AND(All!$V203="P9",All!$AE203="RSS"),Ruler!R$30,0)))))))))))))))))))))))))))</f>
        <v>4</v>
      </c>
      <c r="BZ203" s="325">
        <f>IF(AND(All!$V203="P1",All!$AE203="RDP"),Ruler!S$6,IF(AND(All!$V203="P2",All!$AE203="RDP"),Ruler!S$7,IF(AND(All!$V203="P3",All!$AE203="RDP"),Ruler!S$8,IF(AND(All!$V203="P4",All!$AE203="RDP"),Ruler!S$9,IF(AND(All!$V203="P5",All!$AE203="RDP"),Ruler!S$10,IF(AND(All!$V203="P6",All!$AE203="RDP"),Ruler!S$11,IF(AND(All!$V203="P7",All!$AE203="RDP"),Ruler!S$12,IF(AND(All!$V203="P8",All!$AE203="RDP"),Ruler!S$13,IF(AND(All!$V203="P9",All!$AE203="RDP"),Ruler!S$14,IF(AND(All!$V203="P1",All!$AE203="RMS"),Ruler!S$6,IF(AND(All!$V203="P2",All!$AE203="RMS"),Ruler!S$15,IF(AND(All!$V203="P3",All!$AE203="RMS"),Ruler!S$16,IF(AND(All!$V203="P4",All!$AE203="RMS"),Ruler!S$17,IF(AND(All!$V203="P5",All!$AE203="RMS"),Ruler!S$18,IF(AND(All!$V203="P6",All!$AE203="RMS"),Ruler!S$19,IF(AND(All!$V203="P7",All!$AE203="RMS"),Ruler!S$20,IF(AND(All!$V203="P8",All!$AE203="RMS"),Ruler!S$21,IF(AND(All!$V203="P9",All!$AE203="RMS"),Ruler!S$22,IF(AND(All!$V203="P1",All!$AE203="RSS"),Ruler!S$6,IF(AND(All!$V203="P2",All!$AE203="RSS"),Ruler!S$23,IF(AND(All!$V203="P3",All!$AE203="RSS"),Ruler!S$24,IF(AND(All!$V203="P4",All!$AE203="RSS"),Ruler!S$25,IF(AND(All!$V203="P5",All!$AE203="RSS"),Ruler!S$26,IF(AND(All!$V203="P6",All!$AE203="RSS"),Ruler!S$27,IF(AND(All!$V203="P7",All!$AE203="RSS"),Ruler!S$28,IF(AND(All!$V203="P8",All!$AE203="RSS"),Ruler!S$29,IF(AND(All!$V203="P9",All!$AE203="RSS"),Ruler!S$30,0)))))))))))))))))))))))))))</f>
        <v>3</v>
      </c>
      <c r="CA203" s="325">
        <f>IF(AND(All!$V203="P1",All!$AE203="RDP"),Ruler!T$6,IF(AND(All!$V203="P2",All!$AE203="RDP"),Ruler!T$7,IF(AND(All!$V203="P3",All!$AE203="RDP"),Ruler!T$8,IF(AND(All!$V203="P4",All!$AE203="RDP"),Ruler!T$9,IF(AND(All!$V203="P5",All!$AE203="RDP"),Ruler!T$10,IF(AND(All!$V203="P6",All!$AE203="RDP"),Ruler!T$11,IF(AND(All!$V203="P7",All!$AE203="RDP"),Ruler!T$12,IF(AND(All!$V203="P8",All!$AE203="RDP"),Ruler!T$13,IF(AND(All!$V203="P9",All!$AE203="RDP"),Ruler!T$14,IF(AND(All!$V203="P1",All!$AE203="RMS"),Ruler!T$6,IF(AND(All!$V203="P2",All!$AE203="RMS"),Ruler!T$15,IF(AND(All!$V203="P3",All!$AE203="RMS"),Ruler!T$16,IF(AND(All!$V203="P4",All!$AE203="RMS"),Ruler!T$17,IF(AND(All!$V203="P5",All!$AE203="RMS"),Ruler!T$18,IF(AND(All!$V203="P6",All!$AE203="RMS"),Ruler!T$19,IF(AND(All!$V203="P7",All!$AE203="RMS"),Ruler!T$20,IF(AND(All!$V203="P8",All!$AE203="RMS"),Ruler!T$21,IF(AND(All!$V203="P9",All!$AE203="RMS"),Ruler!T$22,IF(AND(All!$V203="P1",All!$AE203="RSS"),Ruler!T$6,IF(AND(All!$V203="P2",All!$AE203="RSS"),Ruler!T$23,IF(AND(All!$V203="P3",All!$AE203="RSS"),Ruler!T$24,IF(AND(All!$V203="P4",All!$AE203="RSS"),Ruler!T$25,IF(AND(All!$V203="P5",All!$AE203="RSS"),Ruler!T$26,IF(AND(All!$V203="P6",All!$AE203="RSS"),Ruler!T$27,IF(AND(All!$V203="P7",All!$AE203="RSS"),Ruler!T$28,IF(AND(All!$V203="P8",All!$AE203="RSS"),Ruler!T$29,IF(AND(All!$V203="P9",All!$AE203="RSS"),Ruler!T$30,0)))))))))))))))))))))))))))</f>
        <v>3</v>
      </c>
      <c r="CB203" s="325">
        <f>IF(AND(All!$V203="P1",All!$AE203="RDP"),Ruler!U$6,IF(AND(All!$V203="P2",All!$AE203="RDP"),Ruler!U$7,IF(AND(All!$V203="P3",All!$AE203="RDP"),Ruler!U$8,IF(AND(All!$V203="P4",All!$AE203="RDP"),Ruler!U$9,IF(AND(All!$V203="P5",All!$AE203="RDP"),Ruler!U$10,IF(AND(All!$V203="P6",All!$AE203="RDP"),Ruler!U$11,IF(AND(All!$V203="P7",All!$AE203="RDP"),Ruler!U$12,IF(AND(All!$V203="P8",All!$AE203="RDP"),Ruler!U$13,IF(AND(All!$V203="P9",All!$AE203="RDP"),Ruler!U$14,IF(AND(All!$V203="P1",All!$AE203="RMS"),Ruler!U$6,IF(AND(All!$V203="P2",All!$AE203="RMS"),Ruler!U$15,IF(AND(All!$V203="P3",All!$AE203="RMS"),Ruler!U$16,IF(AND(All!$V203="P4",All!$AE203="RMS"),Ruler!U$17,IF(AND(All!$V203="P5",All!$AE203="RMS"),Ruler!U$18,IF(AND(All!$V203="P6",All!$AE203="RMS"),Ruler!U$19,IF(AND(All!$V203="P7",All!$AE203="RMS"),Ruler!U$20,IF(AND(All!$V203="P8",All!$AE203="RMS"),Ruler!U$21,IF(AND(All!$V203="P9",All!$AE203="RMS"),Ruler!U$22,IF(AND(All!$V203="P1",All!$AE203="RSS"),Ruler!U$6,IF(AND(All!$V203="P2",All!$AE203="RSS"),Ruler!U$23,IF(AND(All!$V203="P3",All!$AE203="RSS"),Ruler!U$24,IF(AND(All!$V203="P4",All!$AE203="RSS"),Ruler!U$25,IF(AND(All!$V203="P5",All!$AE203="RSS"),Ruler!U$26,IF(AND(All!$V203="P6",All!$AE203="RSS"),Ruler!U$27,IF(AND(All!$V203="P7",All!$AE203="RSS"),Ruler!U$28,IF(AND(All!$V203="P8",All!$AE203="RSS"),Ruler!U$29,IF(AND(All!$V203="P9",All!$AE203="RSS"),Ruler!U$30,0)))))))))))))))))))))))))))</f>
        <v>3</v>
      </c>
      <c r="CC203" s="325">
        <f>IF(AND(All!$V203="P1",All!$AE203="RDP"),Ruler!V$6,IF(AND(All!$V203="P2",All!$AE203="RDP"),Ruler!V$7,IF(AND(All!$V203="P3",All!$AE203="RDP"),Ruler!V$8,IF(AND(All!$V203="P4",All!$AE203="RDP"),Ruler!V$9,IF(AND(All!$V203="P5",All!$AE203="RDP"),Ruler!V$10,IF(AND(All!$V203="P6",All!$AE203="RDP"),Ruler!V$11,IF(AND(All!$V203="P7",All!$AE203="RDP"),Ruler!V$12,IF(AND(All!$V203="P8",All!$AE203="RDP"),Ruler!V$13,IF(AND(All!$V203="P9",All!$AE203="RDP"),Ruler!V$14,IF(AND(All!$V203="P1",All!$AE203="RMS"),Ruler!V$6,IF(AND(All!$V203="P2",All!$AE203="RMS"),Ruler!V$15,IF(AND(All!$V203="P3",All!$AE203="RMS"),Ruler!V$16,IF(AND(All!$V203="P4",All!$AE203="RMS"),Ruler!V$17,IF(AND(All!$V203="P5",All!$AE203="RMS"),Ruler!V$18,IF(AND(All!$V203="P6",All!$AE203="RMS"),Ruler!V$19,IF(AND(All!$V203="P7",All!$AE203="RMS"),Ruler!V$20,IF(AND(All!$V203="P8",All!$AE203="RMS"),Ruler!V$21,IF(AND(All!$V203="P9",All!$AE203="RMS"),Ruler!V$22,IF(AND(All!$V203="P1",All!$AE203="RSS"),Ruler!V$6,IF(AND(All!$V203="P2",All!$AE203="RSS"),Ruler!V$23,IF(AND(All!$V203="P3",All!$AE203="RSS"),Ruler!V$24,IF(AND(All!$V203="P4",All!$AE203="RSS"),Ruler!V$25,IF(AND(All!$V203="P5",All!$AE203="RSS"),Ruler!V$26,IF(AND(All!$V203="P6",All!$AE203="RSS"),Ruler!V$27,IF(AND(All!$V203="P7",All!$AE203="RSS"),Ruler!V$28,IF(AND(All!$V203="P8",All!$AE203="RSS"),Ruler!V$29,IF(AND(All!$V203="P9",All!$AE203="RSS"),Ruler!V$30,0)))))))))))))))))))))))))))</f>
        <v>3</v>
      </c>
      <c r="CD203" s="325">
        <f>IF(AND(All!$V203="P1",All!$AE203="RDP"),Ruler!W$6,IF(AND(All!$V203="P2",All!$AE203="RDP"),Ruler!W$7,IF(AND(All!$V203="P3",All!$AE203="RDP"),Ruler!W$8,IF(AND(All!$V203="P4",All!$AE203="RDP"),Ruler!W$9,IF(AND(All!$V203="P5",All!$AE203="RDP"),Ruler!W$10,IF(AND(All!$V203="P6",All!$AE203="RDP"),Ruler!W$11,IF(AND(All!$V203="P7",All!$AE203="RDP"),Ruler!W$12,IF(AND(All!$V203="P8",All!$AE203="RDP"),Ruler!W$13,IF(AND(All!$V203="P9",All!$AE203="RDP"),Ruler!W$14,IF(AND(All!$V203="P1",All!$AE203="RMS"),Ruler!W$6,IF(AND(All!$V203="P2",All!$AE203="RMS"),Ruler!W$15,IF(AND(All!$V203="P3",All!$AE203="RMS"),Ruler!W$16,IF(AND(All!$V203="P4",All!$AE203="RMS"),Ruler!W$17,IF(AND(All!$V203="P5",All!$AE203="RMS"),Ruler!W$18,IF(AND(All!$V203="P6",All!$AE203="RMS"),Ruler!W$19,IF(AND(All!$V203="P7",All!$AE203="RMS"),Ruler!W$20,IF(AND(All!$V203="P8",All!$AE203="RMS"),Ruler!W$21,IF(AND(All!$V203="P9",All!$AE203="RMS"),Ruler!W$22,IF(AND(All!$V203="P1",All!$AE203="RSS"),Ruler!W$6,IF(AND(All!$V203="P2",All!$AE203="RSS"),Ruler!W$23,IF(AND(All!$V203="P3",All!$AE203="RSS"),Ruler!W$24,IF(AND(All!$V203="P4",All!$AE203="RSS"),Ruler!W$25,IF(AND(All!$V203="P5",All!$AE203="RSS"),Ruler!W$26,IF(AND(All!$V203="P6",All!$AE203="RSS"),Ruler!W$27,IF(AND(All!$V203="P7",All!$AE203="RSS"),Ruler!W$28,IF(AND(All!$V203="P8",All!$AE203="RSS"),Ruler!W$29,IF(AND(All!$V203="P9",All!$AE203="RSS"),Ruler!W$30,0)))))))))))))))))))))))))))</f>
        <v>3</v>
      </c>
      <c r="CE203" s="325">
        <f>IF(AND(All!$V203="P1",All!$AE203="RDP"),Ruler!X$6,IF(AND(All!$V203="P2",All!$AE203="RDP"),Ruler!X$7,IF(AND(All!$V203="P3",All!$AE203="RDP"),Ruler!X$8,IF(AND(All!$V203="P4",All!$AE203="RDP"),Ruler!X$9,IF(AND(All!$V203="P5",All!$AE203="RDP"),Ruler!X$10,IF(AND(All!$V203="P6",All!$AE203="RDP"),Ruler!X$11,IF(AND(All!$V203="P7",All!$AE203="RDP"),Ruler!X$12,IF(AND(All!$V203="P8",All!$AE203="RDP"),Ruler!X$13,IF(AND(All!$V203="P9",All!$AE203="RDP"),Ruler!X$14,IF(AND(All!$V203="P1",All!$AE203="RMS"),Ruler!X$6,IF(AND(All!$V203="P2",All!$AE203="RMS"),Ruler!X$15,IF(AND(All!$V203="P3",All!$AE203="RMS"),Ruler!X$16,IF(AND(All!$V203="P4",All!$AE203="RMS"),Ruler!X$17,IF(AND(All!$V203="P5",All!$AE203="RMS"),Ruler!X$18,IF(AND(All!$V203="P6",All!$AE203="RMS"),Ruler!X$19,IF(AND(All!$V203="P7",All!$AE203="RMS"),Ruler!X$20,IF(AND(All!$V203="P8",All!$AE203="RMS"),Ruler!X$21,IF(AND(All!$V203="P9",All!$AE203="RMS"),Ruler!X$22,IF(AND(All!$V203="P1",All!$AE203="RSS"),Ruler!X$6,IF(AND(All!$V203="P2",All!$AE203="RSS"),Ruler!X$23,IF(AND(All!$V203="P3",All!$AE203="RSS"),Ruler!X$24,IF(AND(All!$V203="P4",All!$AE203="RSS"),Ruler!X$25,IF(AND(All!$V203="P5",All!$AE203="RSS"),Ruler!X$26,IF(AND(All!$V203="P6",All!$AE203="RSS"),Ruler!X$27,IF(AND(All!$V203="P7",All!$AE203="RSS"),Ruler!X$28,IF(AND(All!$V203="P8",All!$AE203="RSS"),Ruler!X$29,IF(AND(All!$V203="P9",All!$AE203="RSS"),Ruler!X$30,0)))))))))))))))))))))))))))</f>
        <v>3</v>
      </c>
      <c r="CF203" s="325">
        <f>IF(AND(All!$V203="P1",All!$AE203="RDP"),Ruler!Y$6,IF(AND(All!$V203="P2",All!$AE203="RDP"),Ruler!Y$7,IF(AND(All!$V203="P3",All!$AE203="RDP"),Ruler!Y$8,IF(AND(All!$V203="P4",All!$AE203="RDP"),Ruler!Y$9,IF(AND(All!$V203="P5",All!$AE203="RDP"),Ruler!Y$10,IF(AND(All!$V203="P6",All!$AE203="RDP"),Ruler!Y$11,IF(AND(All!$V203="P7",All!$AE203="RDP"),Ruler!Y$12,IF(AND(All!$V203="P8",All!$AE203="RDP"),Ruler!Y$13,IF(AND(All!$V203="P9",All!$AE203="RDP"),Ruler!Y$14,IF(AND(All!$V203="P1",All!$AE203="RMS"),Ruler!Y$6,IF(AND(All!$V203="P2",All!$AE203="RMS"),Ruler!Y$15,IF(AND(All!$V203="P3",All!$AE203="RMS"),Ruler!Y$16,IF(AND(All!$V203="P4",All!$AE203="RMS"),Ruler!Y$17,IF(AND(All!$V203="P5",All!$AE203="RMS"),Ruler!Y$18,IF(AND(All!$V203="P6",All!$AE203="RMS"),Ruler!Y$19,IF(AND(All!$V203="P7",All!$AE203="RMS"),Ruler!Y$20,IF(AND(All!$V203="P8",All!$AE203="RMS"),Ruler!Y$21,IF(AND(All!$V203="P9",All!$AE203="RMS"),Ruler!Y$22,IF(AND(All!$V203="P1",All!$AE203="RSS"),Ruler!Y$6,IF(AND(All!$V203="P2",All!$AE203="RSS"),Ruler!Y$23,IF(AND(All!$V203="P3",All!$AE203="RSS"),Ruler!Y$24,IF(AND(All!$V203="P4",All!$AE203="RSS"),Ruler!Y$25,IF(AND(All!$V203="P5",All!$AE203="RSS"),Ruler!Y$26,IF(AND(All!$V203="P6",All!$AE203="RSS"),Ruler!Y$27,IF(AND(All!$V203="P7",All!$AE203="RSS"),Ruler!Y$28,IF(AND(All!$V203="P8",All!$AE203="RSS"),Ruler!Y$29,IF(AND(All!$V203="P9",All!$AE203="RSS"),Ruler!Y$30,0)))))))))))))))))))))))))))</f>
        <v>3</v>
      </c>
      <c r="CG203" s="325">
        <f>IF(AND(All!$V203="P1",All!$AE203="RDP"),Ruler!Z$6,IF(AND(All!$V203="P2",All!$AE203="RDP"),Ruler!Z$7,IF(AND(All!$V203="P3",All!$AE203="RDP"),Ruler!Z$8,IF(AND(All!$V203="P4",All!$AE203="RDP"),Ruler!Z$9,IF(AND(All!$V203="P5",All!$AE203="RDP"),Ruler!Z$10,IF(AND(All!$V203="P6",All!$AE203="RDP"),Ruler!Z$11,IF(AND(All!$V203="P7",All!$AE203="RDP"),Ruler!Z$12,IF(AND(All!$V203="P8",All!$AE203="RDP"),Ruler!Z$13,IF(AND(All!$V203="P9",All!$AE203="RDP"),Ruler!Z$14,IF(AND(All!$V203="P1",All!$AE203="RMS"),Ruler!Z$6,IF(AND(All!$V203="P2",All!$AE203="RMS"),Ruler!Z$15,IF(AND(All!$V203="P3",All!$AE203="RMS"),Ruler!Z$16,IF(AND(All!$V203="P4",All!$AE203="RMS"),Ruler!Z$17,IF(AND(All!$V203="P5",All!$AE203="RMS"),Ruler!Z$18,IF(AND(All!$V203="P6",All!$AE203="RMS"),Ruler!Z$19,IF(AND(All!$V203="P7",All!$AE203="RMS"),Ruler!Z$20,IF(AND(All!$V203="P8",All!$AE203="RMS"),Ruler!Z$21,IF(AND(All!$V203="P9",All!$AE203="RMS"),Ruler!Z$22,IF(AND(All!$V203="P1",All!$AE203="RSS"),Ruler!Z$6,IF(AND(All!$V203="P2",All!$AE203="RSS"),Ruler!Z$23,IF(AND(All!$V203="P3",All!$AE203="RSS"),Ruler!Z$24,IF(AND(All!$V203="P4",All!$AE203="RSS"),Ruler!Z$25,IF(AND(All!$V203="P5",All!$AE203="RSS"),Ruler!Z$26,IF(AND(All!$V203="P6",All!$AE203="RSS"),Ruler!Z$27,IF(AND(All!$V203="P7",All!$AE203="RSS"),Ruler!Z$28,IF(AND(All!$V203="P8",All!$AE203="RSS"),Ruler!Z$29,IF(AND(All!$V203="P9",All!$AE203="RSS"),Ruler!Z$30,0)))))))))))))))))))))))))))</f>
        <v>2</v>
      </c>
      <c r="CH203" s="325">
        <f>IF(AND(All!$V203="P1",All!$AE203="RDP"),Ruler!AA$6,IF(AND(All!$V203="P2",All!$AE203="RDP"),Ruler!AA$7,IF(AND(All!$V203="P3",All!$AE203="RDP"),Ruler!AA$8,IF(AND(All!$V203="P4",All!$AE203="RDP"),Ruler!AA$9,IF(AND(All!$V203="P5",All!$AE203="RDP"),Ruler!AA$10,IF(AND(All!$V203="P6",All!$AE203="RDP"),Ruler!AA$11,IF(AND(All!$V203="P7",All!$AE203="RDP"),Ruler!AA$12,IF(AND(All!$V203="P8",All!$AE203="RDP"),Ruler!AA$13,IF(AND(All!$V203="P9",All!$AE203="RDP"),Ruler!AA$14,IF(AND(All!$V203="P1",All!$AE203="RMS"),Ruler!AA$6,IF(AND(All!$V203="P2",All!$AE203="RMS"),Ruler!AA$15,IF(AND(All!$V203="P3",All!$AE203="RMS"),Ruler!AA$16,IF(AND(All!$V203="P4",All!$AE203="RMS"),Ruler!AA$17,IF(AND(All!$V203="P5",All!$AE203="RMS"),Ruler!AA$18,IF(AND(All!$V203="P6",All!$AE203="RMS"),Ruler!AA$19,IF(AND(All!$V203="P7",All!$AE203="RMS"),Ruler!AA$20,IF(AND(All!$V203="P8",All!$AE203="RMS"),Ruler!AA$21,IF(AND(All!$V203="P9",All!$AE203="RMS"),Ruler!AA$22,IF(AND(All!$V203="P1",All!$AE203="RSS"),Ruler!AA$6,IF(AND(All!$V203="P2",All!$AE203="RSS"),Ruler!AA$23,IF(AND(All!$V203="P3",All!$AE203="RSS"),Ruler!AA$24,IF(AND(All!$V203="P4",All!$AE203="RSS"),Ruler!AA$25,IF(AND(All!$V203="P5",All!$AE203="RSS"),Ruler!AA$26,IF(AND(All!$V203="P6",All!$AE203="RSS"),Ruler!AA$27,IF(AND(All!$V203="P7",All!$AE203="RSS"),Ruler!AA$28,IF(AND(All!$V203="P8",All!$AE203="RSS"),Ruler!AA$29,IF(AND(All!$V203="P9",All!$AE203="RSS"),Ruler!AA$30,0)))))))))))))))))))))))))))</f>
        <v>2</v>
      </c>
      <c r="CI203" s="325">
        <f>IF(AND(All!$V203="P1",All!$AE203="RDP"),Ruler!AB$6,IF(AND(All!$V203="P2",All!$AE203="RDP"),Ruler!AB$7,IF(AND(All!$V203="P3",All!$AE203="RDP"),Ruler!AB$8,IF(AND(All!$V203="P4",All!$AE203="RDP"),Ruler!AB$9,IF(AND(All!$V203="P5",All!$AE203="RDP"),Ruler!AB$10,IF(AND(All!$V203="P6",All!$AE203="RDP"),Ruler!AB$11,IF(AND(All!$V203="P7",All!$AE203="RDP"),Ruler!AB$12,IF(AND(All!$V203="P8",All!$AE203="RDP"),Ruler!AB$13,IF(AND(All!$V203="P9",All!$AE203="RDP"),Ruler!AB$14,IF(AND(All!$V203="P1",All!$AE203="RMS"),Ruler!AB$6,IF(AND(All!$V203="P2",All!$AE203="RMS"),Ruler!AB$15,IF(AND(All!$V203="P3",All!$AE203="RMS"),Ruler!AB$16,IF(AND(All!$V203="P4",All!$AE203="RMS"),Ruler!AB$17,IF(AND(All!$V203="P5",All!$AE203="RMS"),Ruler!AB$18,IF(AND(All!$V203="P6",All!$AE203="RMS"),Ruler!AB$19,IF(AND(All!$V203="P7",All!$AE203="RMS"),Ruler!AB$20,IF(AND(All!$V203="P8",All!$AE203="RMS"),Ruler!AB$21,IF(AND(All!$V203="P9",All!$AE203="RMS"),Ruler!AB$22,IF(AND(All!$V203="P1",All!$AE203="RSS"),Ruler!AB$6,IF(AND(All!$V203="P2",All!$AE203="RSS"),Ruler!AB$23,IF(AND(All!$V203="P3",All!$AE203="RSS"),Ruler!AB$24,IF(AND(All!$V203="P4",All!$AE203="RSS"),Ruler!AB$25,IF(AND(All!$V203="P5",All!$AE203="RSS"),Ruler!AB$26,IF(AND(All!$V203="P6",All!$AE203="RSS"),Ruler!AB$27,IF(AND(All!$V203="P7",All!$AE203="RSS"),Ruler!AB$28,IF(AND(All!$V203="P8",All!$AE203="RSS"),Ruler!AB$29,IF(AND(All!$V203="P9",All!$AE203="RSS"),Ruler!AB$30,0)))))))))))))))))))))))))))</f>
        <v>2</v>
      </c>
      <c r="CJ203" s="377">
        <f>Table9[[#This Row],[R-B1]]-Table9[[#This Row],[B1]]</f>
        <v>0</v>
      </c>
      <c r="CK203" s="378">
        <f>Table9[[#This Row],[R-B2]]-Table9[[#This Row],[B2]]</f>
        <v>0</v>
      </c>
      <c r="CL203" s="378">
        <f>Table9[[#This Row],[R-B3]]-Table9[[#This Row],[B3]]</f>
        <v>0</v>
      </c>
      <c r="CM203" s="378">
        <f>Table9[[#This Row],[R-B4]]-Table9[[#This Row],[B4]]</f>
        <v>0</v>
      </c>
      <c r="CN203" s="378">
        <f>Table9[[#This Row],[R-B5]]-Table9[[#This Row],[B5]]</f>
        <v>1</v>
      </c>
      <c r="CO203" s="378">
        <f>Table9[[#This Row],[R-B6]]-Table9[[#This Row],[B6]]</f>
        <v>0</v>
      </c>
      <c r="CP203" s="378">
        <f>Table9[[#This Row],[R-B7]]-Table9[[#This Row],[B7]]</f>
        <v>0</v>
      </c>
      <c r="CQ203" s="378">
        <f>Table9[[#This Row],[R-B8]]-Table9[[#This Row],[B8]]</f>
        <v>0</v>
      </c>
      <c r="CR203" s="378">
        <f>Table9[[#This Row],[R-B9]]-Table9[[#This Row],[B9]]</f>
        <v>1</v>
      </c>
      <c r="CS203" s="378">
        <f>Table9[[#This Row],[R-B10]]-Table9[[#This Row],[B10]]</f>
        <v>0</v>
      </c>
      <c r="CT203" s="378">
        <f>Table9[[#This Row],[R-B11]]-Table9[[#This Row],[B11]]</f>
        <v>1</v>
      </c>
      <c r="CU203" s="378">
        <f>Table9[[#This Row],[R-B12]]-Table9[[#This Row],[B12]]</f>
        <v>1</v>
      </c>
      <c r="CV203" s="378">
        <f>Table9[[#This Row],[R-K1]]-Table9[[#This Row],[K1]]</f>
        <v>0</v>
      </c>
      <c r="CW203" s="378">
        <f>Table9[[#This Row],[R-K2]]-Table9[[#This Row],[K2]]</f>
        <v>0</v>
      </c>
      <c r="CX203" s="378">
        <f>Table9[[#This Row],[R-K3]]-Table9[[#This Row],[K3]]</f>
        <v>0</v>
      </c>
      <c r="CY203" s="378">
        <f>Table9[[#This Row],[R-K4]]-Table9[[#This Row],[K4]]</f>
        <v>-1</v>
      </c>
      <c r="CZ203" s="378">
        <f>Table9[[#This Row],[R-K5]]-Table9[[#This Row],[K5]]</f>
        <v>2</v>
      </c>
      <c r="DA203" s="378">
        <f>Table9[[#This Row],[R-P1]]-Table9[[#This Row],[P1]]</f>
        <v>0</v>
      </c>
      <c r="DB203" s="378">
        <f>Table9[[#This Row],[R-P2]]-Table9[[#This Row],[P2]]</f>
        <v>1</v>
      </c>
      <c r="DC203" s="378">
        <f>Table9[[#This Row],[R-P3]]-Table9[[#This Row],[P3]]</f>
        <v>0</v>
      </c>
      <c r="DD203" s="378">
        <f>Table9[[#This Row],[R-P4]]-Table9[[#This Row],[P4]]</f>
        <v>1</v>
      </c>
      <c r="DE203" s="378">
        <f>Table9[[#This Row],[R-P5]]-Table9[[#This Row],[P5]]</f>
        <v>1</v>
      </c>
      <c r="DF203" s="378">
        <f>Table9[[#This Row],[R-E1]]-Table9[[#This Row],[E1]]</f>
        <v>1</v>
      </c>
      <c r="DG203" s="379">
        <f>Table9[[#This Row],[R-E2]]-Table9[[#This Row],[E2]]</f>
        <v>2</v>
      </c>
      <c r="DH203" s="323">
        <f>COUNTIF(Table9[[#This Row],[G-B1]:[G-B12]],"&lt;=0")/12*100</f>
        <v>66.666666666666657</v>
      </c>
      <c r="DI203" s="43">
        <f>COUNTIF(Table9[[#This Row],[G-K1]:[G-K5]],"&lt;=0")/5*100</f>
        <v>80</v>
      </c>
      <c r="DJ203" s="43">
        <f>COUNTIF(Table9[[#This Row],[G-P1]:[G-P5]],"&lt;=0")/5*100</f>
        <v>40</v>
      </c>
      <c r="DK203" s="43">
        <f>COUNTIF(Table9[[#This Row],[G-E1]:[G-E2]],"&lt;=0")/2*100</f>
        <v>0</v>
      </c>
      <c r="DL203" s="450">
        <f>IF(AE203="RDP",(COUNTIF(Table9[[#This Row],[G-B3]],"&lt;=0")+COUNTIF(Table9[[#This Row],[G-B4]],"&lt;=0")+COUNTIF(Table9[[#This Row],[G-B7]],"&lt;=0")+COUNTIF(Table9[[#This Row],[G-B11]],"&lt;=0")+COUNTIF(Table9[[#This Row],[G-K2]],"&lt;=0"))/5*100,IF(AE203="RMS",(COUNTIF(Table9[[#This Row],[G-B4]],"&lt;=0")+COUNTIF(Table9[[#This Row],[G-B5]],"&lt;=0")+COUNTIF(Table9[[#This Row],[G-B10]],"&lt;=0")+COUNTIF(Table9[[#This Row],[G-B12]],"&lt;=0")+COUNTIF(Table9[[#This Row],[G-K2]],"&lt;=0"))/5*100,IF(AE203="RSS",(COUNTIF(Table9[[#This Row],[G-B1]],"&lt;=0")+COUNTIF(Table9[[#This Row],[G-B2]],"&lt;=0")+COUNTIF(Table9[[#This Row],[G-B6]],"&lt;=0")+COUNTIF(Table9[[#This Row],[G-B11]],"&lt;=0")+COUNTIF(Table9[[#This Row],[G-B12]],"&lt;=0"))/5*100,0)))</f>
        <v>60</v>
      </c>
      <c r="DM203" s="42">
        <v>100</v>
      </c>
      <c r="DN203" s="42">
        <v>100</v>
      </c>
      <c r="DO203" s="42">
        <v>100</v>
      </c>
      <c r="DP203" s="42">
        <v>100</v>
      </c>
      <c r="DQ203" s="42">
        <v>100</v>
      </c>
      <c r="DR203" s="380">
        <v>92</v>
      </c>
      <c r="DS203" s="381">
        <v>80</v>
      </c>
      <c r="DT203" s="381">
        <v>80</v>
      </c>
      <c r="DU203" s="381">
        <v>0</v>
      </c>
      <c r="DV203" s="381">
        <v>100</v>
      </c>
      <c r="DW203" s="380">
        <v>67</v>
      </c>
      <c r="DX203" s="381">
        <v>80</v>
      </c>
      <c r="DY203" s="381">
        <v>40</v>
      </c>
      <c r="DZ203" s="381">
        <v>0</v>
      </c>
      <c r="EA203" s="382">
        <v>60</v>
      </c>
      <c r="EB203" s="324"/>
      <c r="EC203" s="324"/>
      <c r="ED203" s="324"/>
      <c r="EE203" s="324" t="s">
        <v>784</v>
      </c>
    </row>
    <row r="204" spans="2:135" ht="95.25" hidden="1" customHeight="1" thickBot="1" x14ac:dyDescent="0.3">
      <c r="B204" s="282">
        <v>210</v>
      </c>
      <c r="C204" s="42" t="s">
        <v>134</v>
      </c>
      <c r="D204" s="45">
        <v>46183</v>
      </c>
      <c r="E204" s="44" t="s">
        <v>1641</v>
      </c>
      <c r="F204" s="43">
        <v>142549</v>
      </c>
      <c r="G204" s="357">
        <f t="shared" ca="1" si="12"/>
        <v>35.412691143455106</v>
      </c>
      <c r="H204" s="283">
        <v>33390</v>
      </c>
      <c r="I204" s="43" t="s">
        <v>136</v>
      </c>
      <c r="J204" s="43" t="s">
        <v>137</v>
      </c>
      <c r="K204" s="43" t="s">
        <v>241</v>
      </c>
      <c r="L204" s="43" t="s">
        <v>618</v>
      </c>
      <c r="M204" s="42" t="s">
        <v>242</v>
      </c>
      <c r="N204" s="43" t="s">
        <v>255</v>
      </c>
      <c r="O204" s="43" t="s">
        <v>159</v>
      </c>
      <c r="P204" s="44" t="s">
        <v>1642</v>
      </c>
      <c r="Q204" s="43" t="s">
        <v>144</v>
      </c>
      <c r="R204" s="43" t="s">
        <v>185</v>
      </c>
      <c r="S204" s="45">
        <v>41974</v>
      </c>
      <c r="T204" s="286">
        <f t="shared" ca="1" si="13"/>
        <v>11.886111111111111</v>
      </c>
      <c r="U204" s="46">
        <f ca="1">Table9[[#This Row],[Years in PET]]</f>
        <v>11.886111111111111</v>
      </c>
      <c r="V204" s="43" t="s">
        <v>58</v>
      </c>
      <c r="W204" s="46"/>
      <c r="X204" s="46">
        <f ca="1">($T$1-Table9[[#This Row],[Date of Appointment to Current Grade]])/365</f>
        <v>2.3880336092085312</v>
      </c>
      <c r="Y204" s="45">
        <v>45444</v>
      </c>
      <c r="Z204" s="343" t="s">
        <v>674</v>
      </c>
      <c r="AA204" s="45">
        <v>45383</v>
      </c>
      <c r="AB204" s="46">
        <f ca="1">($T$1-Table9[[#This Row],[Date in Position]])/365</f>
        <v>2.555156896879764</v>
      </c>
      <c r="AC204" s="43" t="s">
        <v>146</v>
      </c>
      <c r="AD204" s="43"/>
      <c r="AE204" s="43"/>
      <c r="AF204" s="43" t="s">
        <v>148</v>
      </c>
      <c r="AG204" s="47" t="s">
        <v>1643</v>
      </c>
      <c r="AH204" s="47" t="s">
        <v>1644</v>
      </c>
      <c r="AI204" s="47" t="s">
        <v>1645</v>
      </c>
      <c r="AJ204" s="42"/>
      <c r="AK204" s="48" t="s">
        <v>1646</v>
      </c>
      <c r="AL204" s="42" t="s">
        <v>153</v>
      </c>
      <c r="AM204" s="48" t="s">
        <v>1647</v>
      </c>
      <c r="AN204" s="323">
        <v>2</v>
      </c>
      <c r="AO204" s="43">
        <v>2</v>
      </c>
      <c r="AP204" s="43">
        <v>1</v>
      </c>
      <c r="AQ204" s="43">
        <v>2</v>
      </c>
      <c r="AR204" s="43">
        <v>2</v>
      </c>
      <c r="AS204" s="43">
        <v>3</v>
      </c>
      <c r="AT204" s="43">
        <v>2</v>
      </c>
      <c r="AU204" s="43">
        <v>1</v>
      </c>
      <c r="AV204" s="43">
        <v>2</v>
      </c>
      <c r="AW204" s="43">
        <v>2</v>
      </c>
      <c r="AX204" s="43">
        <v>3</v>
      </c>
      <c r="AY204" s="43">
        <v>2</v>
      </c>
      <c r="AZ204" s="43">
        <v>2</v>
      </c>
      <c r="BA204" s="43">
        <v>2</v>
      </c>
      <c r="BB204" s="43">
        <v>3</v>
      </c>
      <c r="BC204" s="43">
        <v>2</v>
      </c>
      <c r="BD204" s="43">
        <v>0</v>
      </c>
      <c r="BE204" s="43">
        <v>0</v>
      </c>
      <c r="BF204" s="43">
        <v>0</v>
      </c>
      <c r="BG204" s="43">
        <v>0</v>
      </c>
      <c r="BH204" s="43">
        <v>0</v>
      </c>
      <c r="BI204" s="43">
        <v>0</v>
      </c>
      <c r="BJ204" s="43">
        <v>0</v>
      </c>
      <c r="BK204" s="328">
        <v>0</v>
      </c>
      <c r="BL204" s="325">
        <f>IF(AND(All!$V204="P1",All!$AE204="RDP"),Ruler!E$6,IF(AND(All!$V204="P2",All!$AE204="RDP"),Ruler!E$7,IF(AND(All!$V204="P3",All!$AE204="RDP"),Ruler!E$8,IF(AND(All!$V204="P4",All!$AE204="RDP"),Ruler!E$9,IF(AND(All!$V204="P5",All!$AE204="RDP"),Ruler!E$10,IF(AND(All!$V204="P6",All!$AE204="RDP"),Ruler!E$11,IF(AND(All!$V204="P7",All!$AE204="RDP"),Ruler!E$12,IF(AND(All!$V204="P8",All!$AE204="RDP"),Ruler!E$13,IF(AND(All!$V204="P9",All!$AE204="RDP"),Ruler!E$14,IF(AND(All!$V204="P1",All!$AE204="RMS"),Ruler!E$6,IF(AND(All!$V204="P2",All!$AE204="RMS"),Ruler!E$15,IF(AND(All!$V204="P3",All!$AE204="RMS"),Ruler!E$16,IF(AND(All!$V204="P4",All!$AE204="RMS"),Ruler!E$17,IF(AND(All!$V204="P5",All!$AE204="RMS"),Ruler!E$18,IF(AND(All!$V204="P6",All!$AE204="RMS"),Ruler!E$19,IF(AND(All!$V204="P7",All!$AE204="RMS"),Ruler!E$20,IF(AND(All!$V204="P8",All!$AE204="RMS"),Ruler!E$21,IF(AND(All!$V204="P9",All!$AE204="RMS"),Ruler!E$22,IF(AND(All!$V204="P1",All!$AE204="RSS"),Ruler!E$6,IF(AND(All!$V204="P2",All!$AE204="RSS"),Ruler!E$23,IF(AND(All!$V204="P3",All!$AE204="RSS"),Ruler!E$24,IF(AND(All!$V204="P4",All!$AE204="RSS"),Ruler!E$25,IF(AND(All!$V204="P5",All!$AE204="RSS"),Ruler!E$26,IF(AND(All!$V204="P6",All!$AE204="RSS"),Ruler!E$27,IF(AND(All!$V204="P7",All!$AE204="RSS"),Ruler!E$28,IF(AND(All!$V204="P8",All!$AE204="RSS"),Ruler!E$29,IF(AND(All!$V204="P9",All!$AE204="RSS"),Ruler!E$30,0)))))))))))))))))))))))))))</f>
        <v>0</v>
      </c>
      <c r="BM204" s="325">
        <f>IF(AND(All!$V204="P1",All!$AE204="RDP"),Ruler!F$6,IF(AND(All!$V204="P2",All!$AE204="RDP"),Ruler!F$7,IF(AND(All!$V204="P3",All!$AE204="RDP"),Ruler!F$8,IF(AND(All!$V204="P4",All!$AE204="RDP"),Ruler!F$9,IF(AND(All!$V204="P5",All!$AE204="RDP"),Ruler!F$10,IF(AND(All!$V204="P6",All!$AE204="RDP"),Ruler!F$11,IF(AND(All!$V204="P7",All!$AE204="RDP"),Ruler!F$12,IF(AND(All!$V204="P8",All!$AE204="RDP"),Ruler!F$13,IF(AND(All!$V204="P9",All!$AE204="RDP"),Ruler!F$14,IF(AND(All!$V204="P1",All!$AE204="RMS"),Ruler!F$6,IF(AND(All!$V204="P2",All!$AE204="RMS"),Ruler!F$15,IF(AND(All!$V204="P3",All!$AE204="RMS"),Ruler!F$16,IF(AND(All!$V204="P4",All!$AE204="RMS"),Ruler!F$17,IF(AND(All!$V204="P5",All!$AE204="RMS"),Ruler!F$18,IF(AND(All!$V204="P6",All!$AE204="RMS"),Ruler!F$19,IF(AND(All!$V204="P7",All!$AE204="RMS"),Ruler!F$20,IF(AND(All!$V204="P8",All!$AE204="RMS"),Ruler!F$21,IF(AND(All!$V204="P9",All!$AE204="RMS"),Ruler!F$22,IF(AND(All!$V204="P1",All!$AE204="RSS"),Ruler!F$6,IF(AND(All!$V204="P2",All!$AE204="RSS"),Ruler!F$23,IF(AND(All!$V204="P3",All!$AE204="RSS"),Ruler!F$24,IF(AND(All!$V204="P4",All!$AE204="RSS"),Ruler!F$25,IF(AND(All!$V204="P5",All!$AE204="RSS"),Ruler!F$26,IF(AND(All!$V204="P6",All!$AE204="RSS"),Ruler!F$27,IF(AND(All!$V204="P7",All!$AE204="RSS"),Ruler!F$28,IF(AND(All!$V204="P8",All!$AE204="RSS"),Ruler!F$29,IF(AND(All!$V204="P9",All!$AE204="RSS"),Ruler!F$30,0)))))))))))))))))))))))))))</f>
        <v>0</v>
      </c>
      <c r="BN204" s="325">
        <f>IF(AND(All!$V204="P1",All!$AE204="RDP"),Ruler!G$6,IF(AND(All!$V204="P2",All!$AE204="RDP"),Ruler!G$7,IF(AND(All!$V204="P3",All!$AE204="RDP"),Ruler!G$8,IF(AND(All!$V204="P4",All!$AE204="RDP"),Ruler!G$9,IF(AND(All!$V204="P5",All!$AE204="RDP"),Ruler!G$10,IF(AND(All!$V204="P6",All!$AE204="RDP"),Ruler!G$11,IF(AND(All!$V204="P7",All!$AE204="RDP"),Ruler!G$12,IF(AND(All!$V204="P8",All!$AE204="RDP"),Ruler!G$13,IF(AND(All!$V204="P9",All!$AE204="RDP"),Ruler!G$14,IF(AND(All!$V204="P1",All!$AE204="RMS"),Ruler!G$6,IF(AND(All!$V204="P2",All!$AE204="RMS"),Ruler!G$15,IF(AND(All!$V204="P3",All!$AE204="RMS"),Ruler!G$16,IF(AND(All!$V204="P4",All!$AE204="RMS"),Ruler!G$17,IF(AND(All!$V204="P5",All!$AE204="RMS"),Ruler!G$18,IF(AND(All!$V204="P6",All!$AE204="RMS"),Ruler!G$19,IF(AND(All!$V204="P7",All!$AE204="RMS"),Ruler!G$20,IF(AND(All!$V204="P8",All!$AE204="RMS"),Ruler!G$21,IF(AND(All!$V204="P9",All!$AE204="RMS"),Ruler!G$22,IF(AND(All!$V204="P1",All!$AE204="RSS"),Ruler!G$6,IF(AND(All!$V204="P2",All!$AE204="RSS"),Ruler!G$23,IF(AND(All!$V204="P3",All!$AE204="RSS"),Ruler!G$24,IF(AND(All!$V204="P4",All!$AE204="RSS"),Ruler!G$25,IF(AND(All!$V204="P5",All!$AE204="RSS"),Ruler!G$26,IF(AND(All!$V204="P6",All!$AE204="RSS"),Ruler!G$27,IF(AND(All!$V204="P7",All!$AE204="RSS"),Ruler!G$28,IF(AND(All!$V204="P8",All!$AE204="RSS"),Ruler!G$29,IF(AND(All!$V204="P9",All!$AE204="RSS"),Ruler!G$30,0)))))))))))))))))))))))))))</f>
        <v>0</v>
      </c>
      <c r="BO204" s="325">
        <f>IF(AND(All!$V204="P1",All!$AE204="RDP"),Ruler!H$6,IF(AND(All!$V204="P2",All!$AE204="RDP"),Ruler!H$7,IF(AND(All!$V204="P3",All!$AE204="RDP"),Ruler!H$8,IF(AND(All!$V204="P4",All!$AE204="RDP"),Ruler!H$9,IF(AND(All!$V204="P5",All!$AE204="RDP"),Ruler!H$10,IF(AND(All!$V204="P6",All!$AE204="RDP"),Ruler!H$11,IF(AND(All!$V204="P7",All!$AE204="RDP"),Ruler!H$12,IF(AND(All!$V204="P8",All!$AE204="RDP"),Ruler!H$13,IF(AND(All!$V204="P9",All!$AE204="RDP"),Ruler!H$14,IF(AND(All!$V204="P1",All!$AE204="RMS"),Ruler!H$6,IF(AND(All!$V204="P2",All!$AE204="RMS"),Ruler!H$15,IF(AND(All!$V204="P3",All!$AE204="RMS"),Ruler!H$16,IF(AND(All!$V204="P4",All!$AE204="RMS"),Ruler!H$17,IF(AND(All!$V204="P5",All!$AE204="RMS"),Ruler!H$18,IF(AND(All!$V204="P6",All!$AE204="RMS"),Ruler!H$19,IF(AND(All!$V204="P7",All!$AE204="RMS"),Ruler!H$20,IF(AND(All!$V204="P8",All!$AE204="RMS"),Ruler!H$21,IF(AND(All!$V204="P9",All!$AE204="RMS"),Ruler!H$22,IF(AND(All!$V204="P1",All!$AE204="RSS"),Ruler!H$6,IF(AND(All!$V204="P2",All!$AE204="RSS"),Ruler!H$23,IF(AND(All!$V204="P3",All!$AE204="RSS"),Ruler!H$24,IF(AND(All!$V204="P4",All!$AE204="RSS"),Ruler!H$25,IF(AND(All!$V204="P5",All!$AE204="RSS"),Ruler!H$26,IF(AND(All!$V204="P6",All!$AE204="RSS"),Ruler!H$27,IF(AND(All!$V204="P7",All!$AE204="RSS"),Ruler!H$28,IF(AND(All!$V204="P8",All!$AE204="RSS"),Ruler!H$29,IF(AND(All!$V204="P9",All!$AE204="RSS"),Ruler!H$30,0)))))))))))))))))))))))))))</f>
        <v>0</v>
      </c>
      <c r="BP204" s="325">
        <f>IF(AND(All!$V204="P1",All!$AE204="RDP"),Ruler!I$6,IF(AND(All!$V204="P2",All!$AE204="RDP"),Ruler!I$7,IF(AND(All!$V204="P3",All!$AE204="RDP"),Ruler!I$8,IF(AND(All!$V204="P4",All!$AE204="RDP"),Ruler!I$9,IF(AND(All!$V204="P5",All!$AE204="RDP"),Ruler!I$10,IF(AND(All!$V204="P6",All!$AE204="RDP"),Ruler!I$11,IF(AND(All!$V204="P7",All!$AE204="RDP"),Ruler!I$12,IF(AND(All!$V204="P8",All!$AE204="RDP"),Ruler!I$13,IF(AND(All!$V204="P9",All!$AE204="RDP"),Ruler!I$14,IF(AND(All!$V204="P1",All!$AE204="RMS"),Ruler!I$6,IF(AND(All!$V204="P2",All!$AE204="RMS"),Ruler!I$15,IF(AND(All!$V204="P3",All!$AE204="RMS"),Ruler!I$16,IF(AND(All!$V204="P4",All!$AE204="RMS"),Ruler!I$17,IF(AND(All!$V204="P5",All!$AE204="RMS"),Ruler!I$18,IF(AND(All!$V204="P6",All!$AE204="RMS"),Ruler!I$19,IF(AND(All!$V204="P7",All!$AE204="RMS"),Ruler!I$20,IF(AND(All!$V204="P8",All!$AE204="RMS"),Ruler!I$21,IF(AND(All!$V204="P9",All!$AE204="RMS"),Ruler!I$22,IF(AND(All!$V204="P1",All!$AE204="RSS"),Ruler!I$6,IF(AND(All!$V204="P2",All!$AE204="RSS"),Ruler!I$23,IF(AND(All!$V204="P3",All!$AE204="RSS"),Ruler!I$24,IF(AND(All!$V204="P4",All!$AE204="RSS"),Ruler!I$25,IF(AND(All!$V204="P5",All!$AE204="RSS"),Ruler!I$26,IF(AND(All!$V204="P6",All!$AE204="RSS"),Ruler!I$27,IF(AND(All!$V204="P7",All!$AE204="RSS"),Ruler!I$28,IF(AND(All!$V204="P8",All!$AE204="RSS"),Ruler!I$29,IF(AND(All!$V204="P9",All!$AE204="RSS"),Ruler!I$30,0)))))))))))))))))))))))))))</f>
        <v>0</v>
      </c>
      <c r="BQ204" s="325">
        <f>IF(AND(All!$V204="P1",All!$AE204="RDP"),Ruler!J$6,IF(AND(All!$V204="P2",All!$AE204="RDP"),Ruler!J$7,IF(AND(All!$V204="P3",All!$AE204="RDP"),Ruler!J$8,IF(AND(All!$V204="P4",All!$AE204="RDP"),Ruler!J$9,IF(AND(All!$V204="P5",All!$AE204="RDP"),Ruler!J$10,IF(AND(All!$V204="P6",All!$AE204="RDP"),Ruler!J$11,IF(AND(All!$V204="P7",All!$AE204="RDP"),Ruler!J$12,IF(AND(All!$V204="P8",All!$AE204="RDP"),Ruler!J$13,IF(AND(All!$V204="P9",All!$AE204="RDP"),Ruler!J$14,IF(AND(All!$V204="P1",All!$AE204="RMS"),Ruler!J$6,IF(AND(All!$V204="P2",All!$AE204="RMS"),Ruler!J$15,IF(AND(All!$V204="P3",All!$AE204="RMS"),Ruler!J$16,IF(AND(All!$V204="P4",All!$AE204="RMS"),Ruler!J$17,IF(AND(All!$V204="P5",All!$AE204="RMS"),Ruler!J$18,IF(AND(All!$V204="P6",All!$AE204="RMS"),Ruler!J$19,IF(AND(All!$V204="P7",All!$AE204="RMS"),Ruler!J$20,IF(AND(All!$V204="P8",All!$AE204="RMS"),Ruler!J$21,IF(AND(All!$V204="P9",All!$AE204="RMS"),Ruler!J$22,IF(AND(All!$V204="P1",All!$AE204="RSS"),Ruler!J$6,IF(AND(All!$V204="P2",All!$AE204="RSS"),Ruler!J$23,IF(AND(All!$V204="P3",All!$AE204="RSS"),Ruler!J$24,IF(AND(All!$V204="P4",All!$AE204="RSS"),Ruler!J$25,IF(AND(All!$V204="P5",All!$AE204="RSS"),Ruler!J$26,IF(AND(All!$V204="P6",All!$AE204="RSS"),Ruler!J$27,IF(AND(All!$V204="P7",All!$AE204="RSS"),Ruler!J$28,IF(AND(All!$V204="P8",All!$AE204="RSS"),Ruler!J$29,IF(AND(All!$V204="P9",All!$AE204="RSS"),Ruler!J$30,0)))))))))))))))))))))))))))</f>
        <v>0</v>
      </c>
      <c r="BR204" s="325">
        <f>IF(AND(All!$V204="P1",All!$AE204="RDP"),Ruler!K$6,IF(AND(All!$V204="P2",All!$AE204="RDP"),Ruler!K$7,IF(AND(All!$V204="P3",All!$AE204="RDP"),Ruler!K$8,IF(AND(All!$V204="P4",All!$AE204="RDP"),Ruler!K$9,IF(AND(All!$V204="P5",All!$AE204="RDP"),Ruler!K$10,IF(AND(All!$V204="P6",All!$AE204="RDP"),Ruler!K$11,IF(AND(All!$V204="P7",All!$AE204="RDP"),Ruler!K$12,IF(AND(All!$V204="P8",All!$AE204="RDP"),Ruler!K$13,IF(AND(All!$V204="P9",All!$AE204="RDP"),Ruler!K$14,IF(AND(All!$V204="P1",All!$AE204="RMS"),Ruler!K$6,IF(AND(All!$V204="P2",All!$AE204="RMS"),Ruler!K$15,IF(AND(All!$V204="P3",All!$AE204="RMS"),Ruler!K$16,IF(AND(All!$V204="P4",All!$AE204="RMS"),Ruler!K$17,IF(AND(All!$V204="P5",All!$AE204="RMS"),Ruler!K$18,IF(AND(All!$V204="P6",All!$AE204="RMS"),Ruler!K$19,IF(AND(All!$V204="P7",All!$AE204="RMS"),Ruler!K$20,IF(AND(All!$V204="P8",All!$AE204="RMS"),Ruler!K$21,IF(AND(All!$V204="P9",All!$AE204="RMS"),Ruler!K$22,IF(AND(All!$V204="P1",All!$AE204="RSS"),Ruler!K$6,IF(AND(All!$V204="P2",All!$AE204="RSS"),Ruler!K$23,IF(AND(All!$V204="P3",All!$AE204="RSS"),Ruler!K$24,IF(AND(All!$V204="P4",All!$AE204="RSS"),Ruler!K$25,IF(AND(All!$V204="P5",All!$AE204="RSS"),Ruler!K$26,IF(AND(All!$V204="P6",All!$AE204="RSS"),Ruler!K$27,IF(AND(All!$V204="P7",All!$AE204="RSS"),Ruler!K$28,IF(AND(All!$V204="P8",All!$AE204="RSS"),Ruler!K$29,IF(AND(All!$V204="P9",All!$AE204="RSS"),Ruler!K$30,0)))))))))))))))))))))))))))</f>
        <v>0</v>
      </c>
      <c r="BS204" s="325">
        <f>IF(AND(All!$V204="P1",All!$AE204="RDP"),Ruler!L$6,IF(AND(All!$V204="P2",All!$AE204="RDP"),Ruler!L$7,IF(AND(All!$V204="P3",All!$AE204="RDP"),Ruler!L$8,IF(AND(All!$V204="P4",All!$AE204="RDP"),Ruler!L$9,IF(AND(All!$V204="P5",All!$AE204="RDP"),Ruler!L$10,IF(AND(All!$V204="P6",All!$AE204="RDP"),Ruler!L$11,IF(AND(All!$V204="P7",All!$AE204="RDP"),Ruler!L$12,IF(AND(All!$V204="P8",All!$AE204="RDP"),Ruler!L$13,IF(AND(All!$V204="P9",All!$AE204="RDP"),Ruler!L$14,IF(AND(All!$V204="P1",All!$AE204="RMS"),Ruler!L$6,IF(AND(All!$V204="P2",All!$AE204="RMS"),Ruler!L$15,IF(AND(All!$V204="P3",All!$AE204="RMS"),Ruler!L$16,IF(AND(All!$V204="P4",All!$AE204="RMS"),Ruler!L$17,IF(AND(All!$V204="P5",All!$AE204="RMS"),Ruler!L$18,IF(AND(All!$V204="P6",All!$AE204="RMS"),Ruler!L$19,IF(AND(All!$V204="P7",All!$AE204="RMS"),Ruler!L$20,IF(AND(All!$V204="P8",All!$AE204="RMS"),Ruler!L$21,IF(AND(All!$V204="P9",All!$AE204="RMS"),Ruler!L$22,IF(AND(All!$V204="P1",All!$AE204="RSS"),Ruler!L$6,IF(AND(All!$V204="P2",All!$AE204="RSS"),Ruler!L$23,IF(AND(All!$V204="P3",All!$AE204="RSS"),Ruler!L$24,IF(AND(All!$V204="P4",All!$AE204="RSS"),Ruler!L$25,IF(AND(All!$V204="P5",All!$AE204="RSS"),Ruler!L$26,IF(AND(All!$V204="P6",All!$AE204="RSS"),Ruler!L$27,IF(AND(All!$V204="P7",All!$AE204="RSS"),Ruler!L$28,IF(AND(All!$V204="P8",All!$AE204="RSS"),Ruler!L$29,IF(AND(All!$V204="P9",All!$AE204="RSS"),Ruler!L$30,0)))))))))))))))))))))))))))</f>
        <v>0</v>
      </c>
      <c r="BT204" s="325">
        <f>IF(AND(All!$V204="P1",All!$AE204="RDP"),Ruler!M$6,IF(AND(All!$V204="P2",All!$AE204="RDP"),Ruler!M$7,IF(AND(All!$V204="P3",All!$AE204="RDP"),Ruler!M$8,IF(AND(All!$V204="P4",All!$AE204="RDP"),Ruler!M$9,IF(AND(All!$V204="P5",All!$AE204="RDP"),Ruler!M$10,IF(AND(All!$V204="P6",All!$AE204="RDP"),Ruler!M$11,IF(AND(All!$V204="P7",All!$AE204="RDP"),Ruler!M$12,IF(AND(All!$V204="P8",All!$AE204="RDP"),Ruler!M$13,IF(AND(All!$V204="P9",All!$AE204="RDP"),Ruler!M$14,IF(AND(All!$V204="P1",All!$AE204="RMS"),Ruler!M$6,IF(AND(All!$V204="P2",All!$AE204="RMS"),Ruler!M$15,IF(AND(All!$V204="P3",All!$AE204="RMS"),Ruler!M$16,IF(AND(All!$V204="P4",All!$AE204="RMS"),Ruler!M$17,IF(AND(All!$V204="P5",All!$AE204="RMS"),Ruler!M$18,IF(AND(All!$V204="P6",All!$AE204="RMS"),Ruler!M$19,IF(AND(All!$V204="P7",All!$AE204="RMS"),Ruler!M$20,IF(AND(All!$V204="P8",All!$AE204="RMS"),Ruler!M$21,IF(AND(All!$V204="P9",All!$AE204="RMS"),Ruler!M$22,IF(AND(All!$V204="P1",All!$AE204="RSS"),Ruler!M$6,IF(AND(All!$V204="P2",All!$AE204="RSS"),Ruler!M$23,IF(AND(All!$V204="P3",All!$AE204="RSS"),Ruler!M$24,IF(AND(All!$V204="P4",All!$AE204="RSS"),Ruler!M$25,IF(AND(All!$V204="P5",All!$AE204="RSS"),Ruler!M$26,IF(AND(All!$V204="P6",All!$AE204="RSS"),Ruler!M$27,IF(AND(All!$V204="P7",All!$AE204="RSS"),Ruler!M$28,IF(AND(All!$V204="P8",All!$AE204="RSS"),Ruler!M$29,IF(AND(All!$V204="P9",All!$AE204="RSS"),Ruler!M$30,0)))))))))))))))))))))))))))</f>
        <v>0</v>
      </c>
      <c r="BU204" s="325">
        <f>IF(AND(All!$V204="P1",All!$AE204="RDP"),Ruler!N$6,IF(AND(All!$V204="P2",All!$AE204="RDP"),Ruler!N$7,IF(AND(All!$V204="P3",All!$AE204="RDP"),Ruler!N$8,IF(AND(All!$V204="P4",All!$AE204="RDP"),Ruler!N$9,IF(AND(All!$V204="P5",All!$AE204="RDP"),Ruler!N$10,IF(AND(All!$V204="P6",All!$AE204="RDP"),Ruler!N$11,IF(AND(All!$V204="P7",All!$AE204="RDP"),Ruler!N$12,IF(AND(All!$V204="P8",All!$AE204="RDP"),Ruler!N$13,IF(AND(All!$V204="P9",All!$AE204="RDP"),Ruler!N$14,IF(AND(All!$V204="P1",All!$AE204="RMS"),Ruler!N$6,IF(AND(All!$V204="P2",All!$AE204="RMS"),Ruler!N$15,IF(AND(All!$V204="P3",All!$AE204="RMS"),Ruler!N$16,IF(AND(All!$V204="P4",All!$AE204="RMS"),Ruler!N$17,IF(AND(All!$V204="P5",All!$AE204="RMS"),Ruler!N$18,IF(AND(All!$V204="P6",All!$AE204="RMS"),Ruler!N$19,IF(AND(All!$V204="P7",All!$AE204="RMS"),Ruler!N$20,IF(AND(All!$V204="P8",All!$AE204="RMS"),Ruler!N$21,IF(AND(All!$V204="P9",All!$AE204="RMS"),Ruler!N$22,IF(AND(All!$V204="P1",All!$AE204="RSS"),Ruler!N$6,IF(AND(All!$V204="P2",All!$AE204="RSS"),Ruler!N$23,IF(AND(All!$V204="P3",All!$AE204="RSS"),Ruler!N$24,IF(AND(All!$V204="P4",All!$AE204="RSS"),Ruler!N$25,IF(AND(All!$V204="P5",All!$AE204="RSS"),Ruler!N$26,IF(AND(All!$V204="P6",All!$AE204="RSS"),Ruler!N$27,IF(AND(All!$V204="P7",All!$AE204="RSS"),Ruler!N$28,IF(AND(All!$V204="P8",All!$AE204="RSS"),Ruler!N$29,IF(AND(All!$V204="P9",All!$AE204="RSS"),Ruler!N$30,0)))))))))))))))))))))))))))</f>
        <v>0</v>
      </c>
      <c r="BV204" s="325">
        <f>IF(AND(All!$V204="P1",All!$AE204="RDP"),Ruler!O$6,IF(AND(All!$V204="P2",All!$AE204="RDP"),Ruler!O$7,IF(AND(All!$V204="P3",All!$AE204="RDP"),Ruler!O$8,IF(AND(All!$V204="P4",All!$AE204="RDP"),Ruler!O$9,IF(AND(All!$V204="P5",All!$AE204="RDP"),Ruler!O$10,IF(AND(All!$V204="P6",All!$AE204="RDP"),Ruler!O$11,IF(AND(All!$V204="P7",All!$AE204="RDP"),Ruler!O$12,IF(AND(All!$V204="P8",All!$AE204="RDP"),Ruler!O$13,IF(AND(All!$V204="P9",All!$AE204="RDP"),Ruler!O$14,IF(AND(All!$V204="P1",All!$AE204="RMS"),Ruler!O$6,IF(AND(All!$V204="P2",All!$AE204="RMS"),Ruler!O$15,IF(AND(All!$V204="P3",All!$AE204="RMS"),Ruler!O$16,IF(AND(All!$V204="P4",All!$AE204="RMS"),Ruler!O$17,IF(AND(All!$V204="P5",All!$AE204="RMS"),Ruler!O$18,IF(AND(All!$V204="P6",All!$AE204="RMS"),Ruler!O$19,IF(AND(All!$V204="P7",All!$AE204="RMS"),Ruler!O$20,IF(AND(All!$V204="P8",All!$AE204="RMS"),Ruler!O$21,IF(AND(All!$V204="P9",All!$AE204="RMS"),Ruler!O$22,IF(AND(All!$V204="P1",All!$AE204="RSS"),Ruler!O$6,IF(AND(All!$V204="P2",All!$AE204="RSS"),Ruler!O$23,IF(AND(All!$V204="P3",All!$AE204="RSS"),Ruler!O$24,IF(AND(All!$V204="P4",All!$AE204="RSS"),Ruler!O$25,IF(AND(All!$V204="P5",All!$AE204="RSS"),Ruler!O$26,IF(AND(All!$V204="P6",All!$AE204="RSS"),Ruler!O$27,IF(AND(All!$V204="P7",All!$AE204="RSS"),Ruler!O$28,IF(AND(All!$V204="P8",All!$AE204="RSS"),Ruler!O$29,IF(AND(All!$V204="P9",All!$AE204="RSS"),Ruler!O$30,0)))))))))))))))))))))))))))</f>
        <v>0</v>
      </c>
      <c r="BW204" s="325">
        <f>IF(AND(All!$V204="P1",All!$AE204="RDP"),Ruler!P$6,IF(AND(All!$V204="P2",All!$AE204="RDP"),Ruler!P$7,IF(AND(All!$V204="P3",All!$AE204="RDP"),Ruler!P$8,IF(AND(All!$V204="P4",All!$AE204="RDP"),Ruler!P$9,IF(AND(All!$V204="P5",All!$AE204="RDP"),Ruler!P$10,IF(AND(All!$V204="P6",All!$AE204="RDP"),Ruler!P$11,IF(AND(All!$V204="P7",All!$AE204="RDP"),Ruler!P$12,IF(AND(All!$V204="P8",All!$AE204="RDP"),Ruler!P$13,IF(AND(All!$V204="P9",All!$AE204="RDP"),Ruler!P$14,IF(AND(All!$V204="P1",All!$AE204="RMS"),Ruler!P$6,IF(AND(All!$V204="P2",All!$AE204="RMS"),Ruler!P$15,IF(AND(All!$V204="P3",All!$AE204="RMS"),Ruler!P$16,IF(AND(All!$V204="P4",All!$AE204="RMS"),Ruler!P$17,IF(AND(All!$V204="P5",All!$AE204="RMS"),Ruler!P$18,IF(AND(All!$V204="P6",All!$AE204="RMS"),Ruler!P$19,IF(AND(All!$V204="P7",All!$AE204="RMS"),Ruler!P$20,IF(AND(All!$V204="P8",All!$AE204="RMS"),Ruler!P$21,IF(AND(All!$V204="P9",All!$AE204="RMS"),Ruler!P$22,IF(AND(All!$V204="P1",All!$AE204="RSS"),Ruler!P$6,IF(AND(All!$V204="P2",All!$AE204="RSS"),Ruler!P$23,IF(AND(All!$V204="P3",All!$AE204="RSS"),Ruler!P$24,IF(AND(All!$V204="P4",All!$AE204="RSS"),Ruler!P$25,IF(AND(All!$V204="P5",All!$AE204="RSS"),Ruler!P$26,IF(AND(All!$V204="P6",All!$AE204="RSS"),Ruler!P$27,IF(AND(All!$V204="P7",All!$AE204="RSS"),Ruler!P$28,IF(AND(All!$V204="P8",All!$AE204="RSS"),Ruler!P$29,IF(AND(All!$V204="P9",All!$AE204="RSS"),Ruler!P$30,0)))))))))))))))))))))))))))</f>
        <v>0</v>
      </c>
      <c r="BX204" s="325">
        <f>IF(AND(All!$V204="P1",All!$AE204="RDP"),Ruler!Q$6,IF(AND(All!$V204="P2",All!$AE204="RDP"),Ruler!Q$7,IF(AND(All!$V204="P3",All!$AE204="RDP"),Ruler!Q$8,IF(AND(All!$V204="P4",All!$AE204="RDP"),Ruler!Q$9,IF(AND(All!$V204="P5",All!$AE204="RDP"),Ruler!Q$10,IF(AND(All!$V204="P6",All!$AE204="RDP"),Ruler!Q$11,IF(AND(All!$V204="P7",All!$AE204="RDP"),Ruler!Q$12,IF(AND(All!$V204="P8",All!$AE204="RDP"),Ruler!Q$13,IF(AND(All!$V204="P9",All!$AE204="RDP"),Ruler!Q$14,IF(AND(All!$V204="P1",All!$AE204="RMS"),Ruler!Q$6,IF(AND(All!$V204="P2",All!$AE204="RMS"),Ruler!Q$15,IF(AND(All!$V204="P3",All!$AE204="RMS"),Ruler!Q$16,IF(AND(All!$V204="P4",All!$AE204="RMS"),Ruler!Q$17,IF(AND(All!$V204="P5",All!$AE204="RMS"),Ruler!Q$18,IF(AND(All!$V204="P6",All!$AE204="RMS"),Ruler!Q$19,IF(AND(All!$V204="P7",All!$AE204="RMS"),Ruler!Q$20,IF(AND(All!$V204="P8",All!$AE204="RMS"),Ruler!Q$21,IF(AND(All!$V204="P9",All!$AE204="RMS"),Ruler!Q$22,IF(AND(All!$V204="P1",All!$AE204="RSS"),Ruler!Q$6,IF(AND(All!$V204="P2",All!$AE204="RSS"),Ruler!Q$23,IF(AND(All!$V204="P3",All!$AE204="RSS"),Ruler!Q$24,IF(AND(All!$V204="P4",All!$AE204="RSS"),Ruler!Q$25,IF(AND(All!$V204="P5",All!$AE204="RSS"),Ruler!Q$26,IF(AND(All!$V204="P6",All!$AE204="RSS"),Ruler!Q$27,IF(AND(All!$V204="P7",All!$AE204="RSS"),Ruler!Q$28,IF(AND(All!$V204="P8",All!$AE204="RSS"),Ruler!Q$29,IF(AND(All!$V204="P9",All!$AE204="RSS"),Ruler!Q$30,0)))))))))))))))))))))))))))</f>
        <v>0</v>
      </c>
      <c r="BY204" s="325">
        <f>IF(AND(All!$V204="P1",All!$AE204="RDP"),Ruler!R$6,IF(AND(All!$V204="P2",All!$AE204="RDP"),Ruler!R$7,IF(AND(All!$V204="P3",All!$AE204="RDP"),Ruler!R$8,IF(AND(All!$V204="P4",All!$AE204="RDP"),Ruler!R$9,IF(AND(All!$V204="P5",All!$AE204="RDP"),Ruler!R$10,IF(AND(All!$V204="P6",All!$AE204="RDP"),Ruler!R$11,IF(AND(All!$V204="P7",All!$AE204="RDP"),Ruler!R$12,IF(AND(All!$V204="P8",All!$AE204="RDP"),Ruler!R$13,IF(AND(All!$V204="P9",All!$AE204="RDP"),Ruler!R$14,IF(AND(All!$V204="P1",All!$AE204="RMS"),Ruler!R$6,IF(AND(All!$V204="P2",All!$AE204="RMS"),Ruler!R$15,IF(AND(All!$V204="P3",All!$AE204="RMS"),Ruler!R$16,IF(AND(All!$V204="P4",All!$AE204="RMS"),Ruler!R$17,IF(AND(All!$V204="P5",All!$AE204="RMS"),Ruler!R$18,IF(AND(All!$V204="P6",All!$AE204="RMS"),Ruler!R$19,IF(AND(All!$V204="P7",All!$AE204="RMS"),Ruler!R$20,IF(AND(All!$V204="P8",All!$AE204="RMS"),Ruler!R$21,IF(AND(All!$V204="P9",All!$AE204="RMS"),Ruler!R$22,IF(AND(All!$V204="P1",All!$AE204="RSS"),Ruler!R$6,IF(AND(All!$V204="P2",All!$AE204="RSS"),Ruler!R$23,IF(AND(All!$V204="P3",All!$AE204="RSS"),Ruler!R$24,IF(AND(All!$V204="P4",All!$AE204="RSS"),Ruler!R$25,IF(AND(All!$V204="P5",All!$AE204="RSS"),Ruler!R$26,IF(AND(All!$V204="P6",All!$AE204="RSS"),Ruler!R$27,IF(AND(All!$V204="P7",All!$AE204="RSS"),Ruler!R$28,IF(AND(All!$V204="P8",All!$AE204="RSS"),Ruler!R$29,IF(AND(All!$V204="P9",All!$AE204="RSS"),Ruler!R$30,0)))))))))))))))))))))))))))</f>
        <v>0</v>
      </c>
      <c r="BZ204" s="325">
        <f>IF(AND(All!$V204="P1",All!$AE204="RDP"),Ruler!S$6,IF(AND(All!$V204="P2",All!$AE204="RDP"),Ruler!S$7,IF(AND(All!$V204="P3",All!$AE204="RDP"),Ruler!S$8,IF(AND(All!$V204="P4",All!$AE204="RDP"),Ruler!S$9,IF(AND(All!$V204="P5",All!$AE204="RDP"),Ruler!S$10,IF(AND(All!$V204="P6",All!$AE204="RDP"),Ruler!S$11,IF(AND(All!$V204="P7",All!$AE204="RDP"),Ruler!S$12,IF(AND(All!$V204="P8",All!$AE204="RDP"),Ruler!S$13,IF(AND(All!$V204="P9",All!$AE204="RDP"),Ruler!S$14,IF(AND(All!$V204="P1",All!$AE204="RMS"),Ruler!S$6,IF(AND(All!$V204="P2",All!$AE204="RMS"),Ruler!S$15,IF(AND(All!$V204="P3",All!$AE204="RMS"),Ruler!S$16,IF(AND(All!$V204="P4",All!$AE204="RMS"),Ruler!S$17,IF(AND(All!$V204="P5",All!$AE204="RMS"),Ruler!S$18,IF(AND(All!$V204="P6",All!$AE204="RMS"),Ruler!S$19,IF(AND(All!$V204="P7",All!$AE204="RMS"),Ruler!S$20,IF(AND(All!$V204="P8",All!$AE204="RMS"),Ruler!S$21,IF(AND(All!$V204="P9",All!$AE204="RMS"),Ruler!S$22,IF(AND(All!$V204="P1",All!$AE204="RSS"),Ruler!S$6,IF(AND(All!$V204="P2",All!$AE204="RSS"),Ruler!S$23,IF(AND(All!$V204="P3",All!$AE204="RSS"),Ruler!S$24,IF(AND(All!$V204="P4",All!$AE204="RSS"),Ruler!S$25,IF(AND(All!$V204="P5",All!$AE204="RSS"),Ruler!S$26,IF(AND(All!$V204="P6",All!$AE204="RSS"),Ruler!S$27,IF(AND(All!$V204="P7",All!$AE204="RSS"),Ruler!S$28,IF(AND(All!$V204="P8",All!$AE204="RSS"),Ruler!S$29,IF(AND(All!$V204="P9",All!$AE204="RSS"),Ruler!S$30,0)))))))))))))))))))))))))))</f>
        <v>0</v>
      </c>
      <c r="CA204" s="325">
        <f>IF(AND(All!$V204="P1",All!$AE204="RDP"),Ruler!T$6,IF(AND(All!$V204="P2",All!$AE204="RDP"),Ruler!T$7,IF(AND(All!$V204="P3",All!$AE204="RDP"),Ruler!T$8,IF(AND(All!$V204="P4",All!$AE204="RDP"),Ruler!T$9,IF(AND(All!$V204="P5",All!$AE204="RDP"),Ruler!T$10,IF(AND(All!$V204="P6",All!$AE204="RDP"),Ruler!T$11,IF(AND(All!$V204="P7",All!$AE204="RDP"),Ruler!T$12,IF(AND(All!$V204="P8",All!$AE204="RDP"),Ruler!T$13,IF(AND(All!$V204="P9",All!$AE204="RDP"),Ruler!T$14,IF(AND(All!$V204="P1",All!$AE204="RMS"),Ruler!T$6,IF(AND(All!$V204="P2",All!$AE204="RMS"),Ruler!T$15,IF(AND(All!$V204="P3",All!$AE204="RMS"),Ruler!T$16,IF(AND(All!$V204="P4",All!$AE204="RMS"),Ruler!T$17,IF(AND(All!$V204="P5",All!$AE204="RMS"),Ruler!T$18,IF(AND(All!$V204="P6",All!$AE204="RMS"),Ruler!T$19,IF(AND(All!$V204="P7",All!$AE204="RMS"),Ruler!T$20,IF(AND(All!$V204="P8",All!$AE204="RMS"),Ruler!T$21,IF(AND(All!$V204="P9",All!$AE204="RMS"),Ruler!T$22,IF(AND(All!$V204="P1",All!$AE204="RSS"),Ruler!T$6,IF(AND(All!$V204="P2",All!$AE204="RSS"),Ruler!T$23,IF(AND(All!$V204="P3",All!$AE204="RSS"),Ruler!T$24,IF(AND(All!$V204="P4",All!$AE204="RSS"),Ruler!T$25,IF(AND(All!$V204="P5",All!$AE204="RSS"),Ruler!T$26,IF(AND(All!$V204="P6",All!$AE204="RSS"),Ruler!T$27,IF(AND(All!$V204="P7",All!$AE204="RSS"),Ruler!T$28,IF(AND(All!$V204="P8",All!$AE204="RSS"),Ruler!T$29,IF(AND(All!$V204="P9",All!$AE204="RSS"),Ruler!T$30,0)))))))))))))))))))))))))))</f>
        <v>0</v>
      </c>
      <c r="CB204" s="325">
        <f>IF(AND(All!$V204="P1",All!$AE204="RDP"),Ruler!U$6,IF(AND(All!$V204="P2",All!$AE204="RDP"),Ruler!U$7,IF(AND(All!$V204="P3",All!$AE204="RDP"),Ruler!U$8,IF(AND(All!$V204="P4",All!$AE204="RDP"),Ruler!U$9,IF(AND(All!$V204="P5",All!$AE204="RDP"),Ruler!U$10,IF(AND(All!$V204="P6",All!$AE204="RDP"),Ruler!U$11,IF(AND(All!$V204="P7",All!$AE204="RDP"),Ruler!U$12,IF(AND(All!$V204="P8",All!$AE204="RDP"),Ruler!U$13,IF(AND(All!$V204="P9",All!$AE204="RDP"),Ruler!U$14,IF(AND(All!$V204="P1",All!$AE204="RMS"),Ruler!U$6,IF(AND(All!$V204="P2",All!$AE204="RMS"),Ruler!U$15,IF(AND(All!$V204="P3",All!$AE204="RMS"),Ruler!U$16,IF(AND(All!$V204="P4",All!$AE204="RMS"),Ruler!U$17,IF(AND(All!$V204="P5",All!$AE204="RMS"),Ruler!U$18,IF(AND(All!$V204="P6",All!$AE204="RMS"),Ruler!U$19,IF(AND(All!$V204="P7",All!$AE204="RMS"),Ruler!U$20,IF(AND(All!$V204="P8",All!$AE204="RMS"),Ruler!U$21,IF(AND(All!$V204="P9",All!$AE204="RMS"),Ruler!U$22,IF(AND(All!$V204="P1",All!$AE204="RSS"),Ruler!U$6,IF(AND(All!$V204="P2",All!$AE204="RSS"),Ruler!U$23,IF(AND(All!$V204="P3",All!$AE204="RSS"),Ruler!U$24,IF(AND(All!$V204="P4",All!$AE204="RSS"),Ruler!U$25,IF(AND(All!$V204="P5",All!$AE204="RSS"),Ruler!U$26,IF(AND(All!$V204="P6",All!$AE204="RSS"),Ruler!U$27,IF(AND(All!$V204="P7",All!$AE204="RSS"),Ruler!U$28,IF(AND(All!$V204="P8",All!$AE204="RSS"),Ruler!U$29,IF(AND(All!$V204="P9",All!$AE204="RSS"),Ruler!U$30,0)))))))))))))))))))))))))))</f>
        <v>0</v>
      </c>
      <c r="CC204" s="325">
        <f>IF(AND(All!$V204="P1",All!$AE204="RDP"),Ruler!V$6,IF(AND(All!$V204="P2",All!$AE204="RDP"),Ruler!V$7,IF(AND(All!$V204="P3",All!$AE204="RDP"),Ruler!V$8,IF(AND(All!$V204="P4",All!$AE204="RDP"),Ruler!V$9,IF(AND(All!$V204="P5",All!$AE204="RDP"),Ruler!V$10,IF(AND(All!$V204="P6",All!$AE204="RDP"),Ruler!V$11,IF(AND(All!$V204="P7",All!$AE204="RDP"),Ruler!V$12,IF(AND(All!$V204="P8",All!$AE204="RDP"),Ruler!V$13,IF(AND(All!$V204="P9",All!$AE204="RDP"),Ruler!V$14,IF(AND(All!$V204="P1",All!$AE204="RMS"),Ruler!V$6,IF(AND(All!$V204="P2",All!$AE204="RMS"),Ruler!V$15,IF(AND(All!$V204="P3",All!$AE204="RMS"),Ruler!V$16,IF(AND(All!$V204="P4",All!$AE204="RMS"),Ruler!V$17,IF(AND(All!$V204="P5",All!$AE204="RMS"),Ruler!V$18,IF(AND(All!$V204="P6",All!$AE204="RMS"),Ruler!V$19,IF(AND(All!$V204="P7",All!$AE204="RMS"),Ruler!V$20,IF(AND(All!$V204="P8",All!$AE204="RMS"),Ruler!V$21,IF(AND(All!$V204="P9",All!$AE204="RMS"),Ruler!V$22,IF(AND(All!$V204="P1",All!$AE204="RSS"),Ruler!V$6,IF(AND(All!$V204="P2",All!$AE204="RSS"),Ruler!V$23,IF(AND(All!$V204="P3",All!$AE204="RSS"),Ruler!V$24,IF(AND(All!$V204="P4",All!$AE204="RSS"),Ruler!V$25,IF(AND(All!$V204="P5",All!$AE204="RSS"),Ruler!V$26,IF(AND(All!$V204="P6",All!$AE204="RSS"),Ruler!V$27,IF(AND(All!$V204="P7",All!$AE204="RSS"),Ruler!V$28,IF(AND(All!$V204="P8",All!$AE204="RSS"),Ruler!V$29,IF(AND(All!$V204="P9",All!$AE204="RSS"),Ruler!V$30,0)))))))))))))))))))))))))))</f>
        <v>0</v>
      </c>
      <c r="CD204" s="325">
        <f>IF(AND(All!$V204="P1",All!$AE204="RDP"),Ruler!W$6,IF(AND(All!$V204="P2",All!$AE204="RDP"),Ruler!W$7,IF(AND(All!$V204="P3",All!$AE204="RDP"),Ruler!W$8,IF(AND(All!$V204="P4",All!$AE204="RDP"),Ruler!W$9,IF(AND(All!$V204="P5",All!$AE204="RDP"),Ruler!W$10,IF(AND(All!$V204="P6",All!$AE204="RDP"),Ruler!W$11,IF(AND(All!$V204="P7",All!$AE204="RDP"),Ruler!W$12,IF(AND(All!$V204="P8",All!$AE204="RDP"),Ruler!W$13,IF(AND(All!$V204="P9",All!$AE204="RDP"),Ruler!W$14,IF(AND(All!$V204="P1",All!$AE204="RMS"),Ruler!W$6,IF(AND(All!$V204="P2",All!$AE204="RMS"),Ruler!W$15,IF(AND(All!$V204="P3",All!$AE204="RMS"),Ruler!W$16,IF(AND(All!$V204="P4",All!$AE204="RMS"),Ruler!W$17,IF(AND(All!$V204="P5",All!$AE204="RMS"),Ruler!W$18,IF(AND(All!$V204="P6",All!$AE204="RMS"),Ruler!W$19,IF(AND(All!$V204="P7",All!$AE204="RMS"),Ruler!W$20,IF(AND(All!$V204="P8",All!$AE204="RMS"),Ruler!W$21,IF(AND(All!$V204="P9",All!$AE204="RMS"),Ruler!W$22,IF(AND(All!$V204="P1",All!$AE204="RSS"),Ruler!W$6,IF(AND(All!$V204="P2",All!$AE204="RSS"),Ruler!W$23,IF(AND(All!$V204="P3",All!$AE204="RSS"),Ruler!W$24,IF(AND(All!$V204="P4",All!$AE204="RSS"),Ruler!W$25,IF(AND(All!$V204="P5",All!$AE204="RSS"),Ruler!W$26,IF(AND(All!$V204="P6",All!$AE204="RSS"),Ruler!W$27,IF(AND(All!$V204="P7",All!$AE204="RSS"),Ruler!W$28,IF(AND(All!$V204="P8",All!$AE204="RSS"),Ruler!W$29,IF(AND(All!$V204="P9",All!$AE204="RSS"),Ruler!W$30,0)))))))))))))))))))))))))))</f>
        <v>0</v>
      </c>
      <c r="CE204" s="325">
        <f>IF(AND(All!$V204="P1",All!$AE204="RDP"),Ruler!X$6,IF(AND(All!$V204="P2",All!$AE204="RDP"),Ruler!X$7,IF(AND(All!$V204="P3",All!$AE204="RDP"),Ruler!X$8,IF(AND(All!$V204="P4",All!$AE204="RDP"),Ruler!X$9,IF(AND(All!$V204="P5",All!$AE204="RDP"),Ruler!X$10,IF(AND(All!$V204="P6",All!$AE204="RDP"),Ruler!X$11,IF(AND(All!$V204="P7",All!$AE204="RDP"),Ruler!X$12,IF(AND(All!$V204="P8",All!$AE204="RDP"),Ruler!X$13,IF(AND(All!$V204="P9",All!$AE204="RDP"),Ruler!X$14,IF(AND(All!$V204="P1",All!$AE204="RMS"),Ruler!X$6,IF(AND(All!$V204="P2",All!$AE204="RMS"),Ruler!X$15,IF(AND(All!$V204="P3",All!$AE204="RMS"),Ruler!X$16,IF(AND(All!$V204="P4",All!$AE204="RMS"),Ruler!X$17,IF(AND(All!$V204="P5",All!$AE204="RMS"),Ruler!X$18,IF(AND(All!$V204="P6",All!$AE204="RMS"),Ruler!X$19,IF(AND(All!$V204="P7",All!$AE204="RMS"),Ruler!X$20,IF(AND(All!$V204="P8",All!$AE204="RMS"),Ruler!X$21,IF(AND(All!$V204="P9",All!$AE204="RMS"),Ruler!X$22,IF(AND(All!$V204="P1",All!$AE204="RSS"),Ruler!X$6,IF(AND(All!$V204="P2",All!$AE204="RSS"),Ruler!X$23,IF(AND(All!$V204="P3",All!$AE204="RSS"),Ruler!X$24,IF(AND(All!$V204="P4",All!$AE204="RSS"),Ruler!X$25,IF(AND(All!$V204="P5",All!$AE204="RSS"),Ruler!X$26,IF(AND(All!$V204="P6",All!$AE204="RSS"),Ruler!X$27,IF(AND(All!$V204="P7",All!$AE204="RSS"),Ruler!X$28,IF(AND(All!$V204="P8",All!$AE204="RSS"),Ruler!X$29,IF(AND(All!$V204="P9",All!$AE204="RSS"),Ruler!X$30,0)))))))))))))))))))))))))))</f>
        <v>0</v>
      </c>
      <c r="CF204" s="325">
        <f>IF(AND(All!$V204="P1",All!$AE204="RDP"),Ruler!Y$6,IF(AND(All!$V204="P2",All!$AE204="RDP"),Ruler!Y$7,IF(AND(All!$V204="P3",All!$AE204="RDP"),Ruler!Y$8,IF(AND(All!$V204="P4",All!$AE204="RDP"),Ruler!Y$9,IF(AND(All!$V204="P5",All!$AE204="RDP"),Ruler!Y$10,IF(AND(All!$V204="P6",All!$AE204="RDP"),Ruler!Y$11,IF(AND(All!$V204="P7",All!$AE204="RDP"),Ruler!Y$12,IF(AND(All!$V204="P8",All!$AE204="RDP"),Ruler!Y$13,IF(AND(All!$V204="P9",All!$AE204="RDP"),Ruler!Y$14,IF(AND(All!$V204="P1",All!$AE204="RMS"),Ruler!Y$6,IF(AND(All!$V204="P2",All!$AE204="RMS"),Ruler!Y$15,IF(AND(All!$V204="P3",All!$AE204="RMS"),Ruler!Y$16,IF(AND(All!$V204="P4",All!$AE204="RMS"),Ruler!Y$17,IF(AND(All!$V204="P5",All!$AE204="RMS"),Ruler!Y$18,IF(AND(All!$V204="P6",All!$AE204="RMS"),Ruler!Y$19,IF(AND(All!$V204="P7",All!$AE204="RMS"),Ruler!Y$20,IF(AND(All!$V204="P8",All!$AE204="RMS"),Ruler!Y$21,IF(AND(All!$V204="P9",All!$AE204="RMS"),Ruler!Y$22,IF(AND(All!$V204="P1",All!$AE204="RSS"),Ruler!Y$6,IF(AND(All!$V204="P2",All!$AE204="RSS"),Ruler!Y$23,IF(AND(All!$V204="P3",All!$AE204="RSS"),Ruler!Y$24,IF(AND(All!$V204="P4",All!$AE204="RSS"),Ruler!Y$25,IF(AND(All!$V204="P5",All!$AE204="RSS"),Ruler!Y$26,IF(AND(All!$V204="P6",All!$AE204="RSS"),Ruler!Y$27,IF(AND(All!$V204="P7",All!$AE204="RSS"),Ruler!Y$28,IF(AND(All!$V204="P8",All!$AE204="RSS"),Ruler!Y$29,IF(AND(All!$V204="P9",All!$AE204="RSS"),Ruler!Y$30,0)))))))))))))))))))))))))))</f>
        <v>0</v>
      </c>
      <c r="CG204" s="325">
        <f>IF(AND(All!$V204="P1",All!$AE204="RDP"),Ruler!Z$6,IF(AND(All!$V204="P2",All!$AE204="RDP"),Ruler!Z$7,IF(AND(All!$V204="P3",All!$AE204="RDP"),Ruler!Z$8,IF(AND(All!$V204="P4",All!$AE204="RDP"),Ruler!Z$9,IF(AND(All!$V204="P5",All!$AE204="RDP"),Ruler!Z$10,IF(AND(All!$V204="P6",All!$AE204="RDP"),Ruler!Z$11,IF(AND(All!$V204="P7",All!$AE204="RDP"),Ruler!Z$12,IF(AND(All!$V204="P8",All!$AE204="RDP"),Ruler!Z$13,IF(AND(All!$V204="P9",All!$AE204="RDP"),Ruler!Z$14,IF(AND(All!$V204="P1",All!$AE204="RMS"),Ruler!Z$6,IF(AND(All!$V204="P2",All!$AE204="RMS"),Ruler!Z$15,IF(AND(All!$V204="P3",All!$AE204="RMS"),Ruler!Z$16,IF(AND(All!$V204="P4",All!$AE204="RMS"),Ruler!Z$17,IF(AND(All!$V204="P5",All!$AE204="RMS"),Ruler!Z$18,IF(AND(All!$V204="P6",All!$AE204="RMS"),Ruler!Z$19,IF(AND(All!$V204="P7",All!$AE204="RMS"),Ruler!Z$20,IF(AND(All!$V204="P8",All!$AE204="RMS"),Ruler!Z$21,IF(AND(All!$V204="P9",All!$AE204="RMS"),Ruler!Z$22,IF(AND(All!$V204="P1",All!$AE204="RSS"),Ruler!Z$6,IF(AND(All!$V204="P2",All!$AE204="RSS"),Ruler!Z$23,IF(AND(All!$V204="P3",All!$AE204="RSS"),Ruler!Z$24,IF(AND(All!$V204="P4",All!$AE204="RSS"),Ruler!Z$25,IF(AND(All!$V204="P5",All!$AE204="RSS"),Ruler!Z$26,IF(AND(All!$V204="P6",All!$AE204="RSS"),Ruler!Z$27,IF(AND(All!$V204="P7",All!$AE204="RSS"),Ruler!Z$28,IF(AND(All!$V204="P8",All!$AE204="RSS"),Ruler!Z$29,IF(AND(All!$V204="P9",All!$AE204="RSS"),Ruler!Z$30,0)))))))))))))))))))))))))))</f>
        <v>0</v>
      </c>
      <c r="CH204" s="325">
        <f>IF(AND(All!$V204="P1",All!$AE204="RDP"),Ruler!AA$6,IF(AND(All!$V204="P2",All!$AE204="RDP"),Ruler!AA$7,IF(AND(All!$V204="P3",All!$AE204="RDP"),Ruler!AA$8,IF(AND(All!$V204="P4",All!$AE204="RDP"),Ruler!AA$9,IF(AND(All!$V204="P5",All!$AE204="RDP"),Ruler!AA$10,IF(AND(All!$V204="P6",All!$AE204="RDP"),Ruler!AA$11,IF(AND(All!$V204="P7",All!$AE204="RDP"),Ruler!AA$12,IF(AND(All!$V204="P8",All!$AE204="RDP"),Ruler!AA$13,IF(AND(All!$V204="P9",All!$AE204="RDP"),Ruler!AA$14,IF(AND(All!$V204="P1",All!$AE204="RMS"),Ruler!AA$6,IF(AND(All!$V204="P2",All!$AE204="RMS"),Ruler!AA$15,IF(AND(All!$V204="P3",All!$AE204="RMS"),Ruler!AA$16,IF(AND(All!$V204="P4",All!$AE204="RMS"),Ruler!AA$17,IF(AND(All!$V204="P5",All!$AE204="RMS"),Ruler!AA$18,IF(AND(All!$V204="P6",All!$AE204="RMS"),Ruler!AA$19,IF(AND(All!$V204="P7",All!$AE204="RMS"),Ruler!AA$20,IF(AND(All!$V204="P8",All!$AE204="RMS"),Ruler!AA$21,IF(AND(All!$V204="P9",All!$AE204="RMS"),Ruler!AA$22,IF(AND(All!$V204="P1",All!$AE204="RSS"),Ruler!AA$6,IF(AND(All!$V204="P2",All!$AE204="RSS"),Ruler!AA$23,IF(AND(All!$V204="P3",All!$AE204="RSS"),Ruler!AA$24,IF(AND(All!$V204="P4",All!$AE204="RSS"),Ruler!AA$25,IF(AND(All!$V204="P5",All!$AE204="RSS"),Ruler!AA$26,IF(AND(All!$V204="P6",All!$AE204="RSS"),Ruler!AA$27,IF(AND(All!$V204="P7",All!$AE204="RSS"),Ruler!AA$28,IF(AND(All!$V204="P8",All!$AE204="RSS"),Ruler!AA$29,IF(AND(All!$V204="P9",All!$AE204="RSS"),Ruler!AA$30,0)))))))))))))))))))))))))))</f>
        <v>0</v>
      </c>
      <c r="CI204" s="325">
        <f>IF(AND(All!$V204="P1",All!$AE204="RDP"),Ruler!AB$6,IF(AND(All!$V204="P2",All!$AE204="RDP"),Ruler!AB$7,IF(AND(All!$V204="P3",All!$AE204="RDP"),Ruler!AB$8,IF(AND(All!$V204="P4",All!$AE204="RDP"),Ruler!AB$9,IF(AND(All!$V204="P5",All!$AE204="RDP"),Ruler!AB$10,IF(AND(All!$V204="P6",All!$AE204="RDP"),Ruler!AB$11,IF(AND(All!$V204="P7",All!$AE204="RDP"),Ruler!AB$12,IF(AND(All!$V204="P8",All!$AE204="RDP"),Ruler!AB$13,IF(AND(All!$V204="P9",All!$AE204="RDP"),Ruler!AB$14,IF(AND(All!$V204="P1",All!$AE204="RMS"),Ruler!AB$6,IF(AND(All!$V204="P2",All!$AE204="RMS"),Ruler!AB$15,IF(AND(All!$V204="P3",All!$AE204="RMS"),Ruler!AB$16,IF(AND(All!$V204="P4",All!$AE204="RMS"),Ruler!AB$17,IF(AND(All!$V204="P5",All!$AE204="RMS"),Ruler!AB$18,IF(AND(All!$V204="P6",All!$AE204="RMS"),Ruler!AB$19,IF(AND(All!$V204="P7",All!$AE204="RMS"),Ruler!AB$20,IF(AND(All!$V204="P8",All!$AE204="RMS"),Ruler!AB$21,IF(AND(All!$V204="P9",All!$AE204="RMS"),Ruler!AB$22,IF(AND(All!$V204="P1",All!$AE204="RSS"),Ruler!AB$6,IF(AND(All!$V204="P2",All!$AE204="RSS"),Ruler!AB$23,IF(AND(All!$V204="P3",All!$AE204="RSS"),Ruler!AB$24,IF(AND(All!$V204="P4",All!$AE204="RSS"),Ruler!AB$25,IF(AND(All!$V204="P5",All!$AE204="RSS"),Ruler!AB$26,IF(AND(All!$V204="P6",All!$AE204="RSS"),Ruler!AB$27,IF(AND(All!$V204="P7",All!$AE204="RSS"),Ruler!AB$28,IF(AND(All!$V204="P8",All!$AE204="RSS"),Ruler!AB$29,IF(AND(All!$V204="P9",All!$AE204="RSS"),Ruler!AB$30,0)))))))))))))))))))))))))))</f>
        <v>0</v>
      </c>
      <c r="CJ204" s="377">
        <f>Table9[[#This Row],[R-B1]]-Table9[[#This Row],[B1]]</f>
        <v>-2</v>
      </c>
      <c r="CK204" s="378">
        <f>Table9[[#This Row],[R-B2]]-Table9[[#This Row],[B2]]</f>
        <v>-2</v>
      </c>
      <c r="CL204" s="378">
        <f>Table9[[#This Row],[R-B3]]-Table9[[#This Row],[B3]]</f>
        <v>-1</v>
      </c>
      <c r="CM204" s="378">
        <f>Table9[[#This Row],[R-B4]]-Table9[[#This Row],[B4]]</f>
        <v>-2</v>
      </c>
      <c r="CN204" s="378">
        <f>Table9[[#This Row],[R-B5]]-Table9[[#This Row],[B5]]</f>
        <v>-2</v>
      </c>
      <c r="CO204" s="378">
        <f>Table9[[#This Row],[R-B6]]-Table9[[#This Row],[B6]]</f>
        <v>-3</v>
      </c>
      <c r="CP204" s="378">
        <f>Table9[[#This Row],[R-B7]]-Table9[[#This Row],[B7]]</f>
        <v>-2</v>
      </c>
      <c r="CQ204" s="378">
        <f>Table9[[#This Row],[R-B8]]-Table9[[#This Row],[B8]]</f>
        <v>-1</v>
      </c>
      <c r="CR204" s="378">
        <f>Table9[[#This Row],[R-B9]]-Table9[[#This Row],[B9]]</f>
        <v>-2</v>
      </c>
      <c r="CS204" s="378">
        <f>Table9[[#This Row],[R-B10]]-Table9[[#This Row],[B10]]</f>
        <v>-2</v>
      </c>
      <c r="CT204" s="378">
        <f>Table9[[#This Row],[R-B11]]-Table9[[#This Row],[B11]]</f>
        <v>-3</v>
      </c>
      <c r="CU204" s="378">
        <f>Table9[[#This Row],[R-B12]]-Table9[[#This Row],[B12]]</f>
        <v>-2</v>
      </c>
      <c r="CV204" s="378">
        <f>Table9[[#This Row],[R-K1]]-Table9[[#This Row],[K1]]</f>
        <v>-2</v>
      </c>
      <c r="CW204" s="378">
        <f>Table9[[#This Row],[R-K2]]-Table9[[#This Row],[K2]]</f>
        <v>-2</v>
      </c>
      <c r="CX204" s="378">
        <f>Table9[[#This Row],[R-K3]]-Table9[[#This Row],[K3]]</f>
        <v>-3</v>
      </c>
      <c r="CY204" s="378">
        <f>Table9[[#This Row],[R-K4]]-Table9[[#This Row],[K4]]</f>
        <v>-2</v>
      </c>
      <c r="CZ204" s="378">
        <f>Table9[[#This Row],[R-K5]]-Table9[[#This Row],[K5]]</f>
        <v>0</v>
      </c>
      <c r="DA204" s="378">
        <f>Table9[[#This Row],[R-P1]]-Table9[[#This Row],[P1]]</f>
        <v>0</v>
      </c>
      <c r="DB204" s="378">
        <f>Table9[[#This Row],[R-P2]]-Table9[[#This Row],[P2]]</f>
        <v>0</v>
      </c>
      <c r="DC204" s="378">
        <f>Table9[[#This Row],[R-P3]]-Table9[[#This Row],[P3]]</f>
        <v>0</v>
      </c>
      <c r="DD204" s="378">
        <f>Table9[[#This Row],[R-P4]]-Table9[[#This Row],[P4]]</f>
        <v>0</v>
      </c>
      <c r="DE204" s="378">
        <f>Table9[[#This Row],[R-P5]]-Table9[[#This Row],[P5]]</f>
        <v>0</v>
      </c>
      <c r="DF204" s="378">
        <f>Table9[[#This Row],[R-E1]]-Table9[[#This Row],[E1]]</f>
        <v>0</v>
      </c>
      <c r="DG204" s="379">
        <f>Table9[[#This Row],[R-E2]]-Table9[[#This Row],[E2]]</f>
        <v>0</v>
      </c>
      <c r="DH204" s="323">
        <f>COUNTIF(Table9[[#This Row],[G-B1]:[G-B12]],"&lt;=0")/12*100</f>
        <v>100</v>
      </c>
      <c r="DI204" s="43">
        <f>COUNTIF(Table9[[#This Row],[G-K1]:[G-K5]],"&lt;=0")/5*100</f>
        <v>100</v>
      </c>
      <c r="DJ204" s="43">
        <f>COUNTIF(Table9[[#This Row],[G-P1]:[G-P5]],"&lt;=0")/5*100</f>
        <v>100</v>
      </c>
      <c r="DK204" s="43">
        <f>COUNTIF(Table9[[#This Row],[G-E1]:[G-E2]],"&lt;=0")/2*100</f>
        <v>100</v>
      </c>
      <c r="DL204" s="450">
        <f>IF(AE204="RDP",(COUNTIF(Table9[[#This Row],[G-B3]],"&lt;=0")+COUNTIF(Table9[[#This Row],[G-B4]],"&lt;=0")+COUNTIF(Table9[[#This Row],[G-B7]],"&lt;=0")+COUNTIF(Table9[[#This Row],[G-B11]],"&lt;=0")+COUNTIF(Table9[[#This Row],[G-K2]],"&lt;=0"))/5*100,IF(AE204="RMS",(COUNTIF(Table9[[#This Row],[G-B4]],"&lt;=0")+COUNTIF(Table9[[#This Row],[G-B5]],"&lt;=0")+COUNTIF(Table9[[#This Row],[G-B10]],"&lt;=0")+COUNTIF(Table9[[#This Row],[G-B12]],"&lt;=0")+COUNTIF(Table9[[#This Row],[G-K2]],"&lt;=0"))/5*100,IF(AE204="RSS",(COUNTIF(Table9[[#This Row],[G-B1]],"&lt;=0")+COUNTIF(Table9[[#This Row],[G-B2]],"&lt;=0")+COUNTIF(Table9[[#This Row],[G-B6]],"&lt;=0")+COUNTIF(Table9[[#This Row],[G-B11]],"&lt;=0")+COUNTIF(Table9[[#This Row],[G-B12]],"&lt;=0"))/5*100,0)))</f>
        <v>0</v>
      </c>
      <c r="DM204" s="42">
        <v>33</v>
      </c>
      <c r="DN204" s="42">
        <v>60</v>
      </c>
      <c r="DO204" s="42">
        <v>0</v>
      </c>
      <c r="DP204" s="42">
        <v>0</v>
      </c>
      <c r="DQ204" s="42">
        <v>60</v>
      </c>
      <c r="DR204" s="332">
        <v>8</v>
      </c>
      <c r="DS204" s="42">
        <v>40</v>
      </c>
      <c r="DT204" s="42">
        <v>0</v>
      </c>
      <c r="DU204" s="42">
        <v>0</v>
      </c>
      <c r="DV204" s="42">
        <v>0</v>
      </c>
      <c r="DW204" s="332">
        <v>8</v>
      </c>
      <c r="DX204" s="42">
        <v>0</v>
      </c>
      <c r="DY204" s="42">
        <v>0</v>
      </c>
      <c r="DZ204" s="42">
        <v>0</v>
      </c>
      <c r="EA204" s="333">
        <v>0</v>
      </c>
      <c r="EB204" s="339"/>
      <c r="EC204" s="339"/>
      <c r="ED204" s="339"/>
      <c r="EE204" s="339" t="s">
        <v>170</v>
      </c>
    </row>
    <row r="205" spans="2:135" ht="93" hidden="1" customHeight="1" thickBot="1" x14ac:dyDescent="0.3">
      <c r="B205" s="282">
        <v>211</v>
      </c>
      <c r="C205" s="421" t="s">
        <v>134</v>
      </c>
      <c r="D205" s="305">
        <v>46062</v>
      </c>
      <c r="E205" s="310" t="s">
        <v>1648</v>
      </c>
      <c r="F205" s="304">
        <v>1100656</v>
      </c>
      <c r="G205" s="308">
        <f t="shared" ca="1" si="12"/>
        <v>42.793513061263326</v>
      </c>
      <c r="H205" s="283">
        <v>30696</v>
      </c>
      <c r="I205" s="304" t="s">
        <v>136</v>
      </c>
      <c r="J205" s="304" t="s">
        <v>137</v>
      </c>
      <c r="K205" s="304" t="s">
        <v>138</v>
      </c>
      <c r="L205" s="304" t="s">
        <v>147</v>
      </c>
      <c r="M205" s="282" t="s">
        <v>140</v>
      </c>
      <c r="N205" s="304"/>
      <c r="O205" s="304" t="s">
        <v>183</v>
      </c>
      <c r="P205" s="306" t="s">
        <v>1649</v>
      </c>
      <c r="Q205" s="304" t="s">
        <v>144</v>
      </c>
      <c r="R205" s="304" t="s">
        <v>185</v>
      </c>
      <c r="S205" s="305">
        <v>45627</v>
      </c>
      <c r="T205" s="286">
        <f t="shared" ca="1" si="13"/>
        <v>1.8861111111111111</v>
      </c>
      <c r="U205" s="304">
        <v>19</v>
      </c>
      <c r="V205" s="304" t="s">
        <v>186</v>
      </c>
      <c r="W205" s="307">
        <f ca="1">Table9[[#This Row],[Age]]-($T$1-Table9[[#This Row],[Date of Appointment to Current Grade]])/365</f>
        <v>41.57260273972603</v>
      </c>
      <c r="X205" s="309">
        <f ca="1">($T$1-Table9[[#This Row],[Date of Appointment to Current Grade]])/365</f>
        <v>1.2209103215372985</v>
      </c>
      <c r="Y205" s="305">
        <v>45870</v>
      </c>
      <c r="Z205" s="304" t="s">
        <v>187</v>
      </c>
      <c r="AA205" s="305">
        <v>45627</v>
      </c>
      <c r="AB205" s="309">
        <f ca="1">($T$1-Table9[[#This Row],[Date in Position]])/365</f>
        <v>1.8866637461948326</v>
      </c>
      <c r="AC205" s="304" t="s">
        <v>183</v>
      </c>
      <c r="AD205" s="305">
        <v>45610</v>
      </c>
      <c r="AE205" s="304" t="s">
        <v>162</v>
      </c>
      <c r="AF205" s="304" t="s">
        <v>148</v>
      </c>
      <c r="AG205" s="47" t="s">
        <v>1650</v>
      </c>
      <c r="AH205" s="47" t="s">
        <v>1651</v>
      </c>
      <c r="AI205" s="53" t="s">
        <v>1652</v>
      </c>
      <c r="AJ205" s="48" t="s">
        <v>1653</v>
      </c>
      <c r="AK205" s="48" t="s">
        <v>1654</v>
      </c>
      <c r="AL205" s="48" t="s">
        <v>168</v>
      </c>
      <c r="AM205" s="53" t="s">
        <v>1655</v>
      </c>
      <c r="AN205" s="313">
        <v>3</v>
      </c>
      <c r="AO205" s="304">
        <v>3</v>
      </c>
      <c r="AP205" s="304">
        <v>3</v>
      </c>
      <c r="AQ205" s="304">
        <v>3</v>
      </c>
      <c r="AR205" s="304">
        <v>3</v>
      </c>
      <c r="AS205" s="304">
        <v>3</v>
      </c>
      <c r="AT205" s="304">
        <v>3</v>
      </c>
      <c r="AU205" s="304">
        <v>3</v>
      </c>
      <c r="AV205" s="304">
        <v>3</v>
      </c>
      <c r="AW205" s="304">
        <v>2</v>
      </c>
      <c r="AX205" s="304">
        <v>3</v>
      </c>
      <c r="AY205" s="304">
        <v>2</v>
      </c>
      <c r="AZ205" s="304">
        <v>3</v>
      </c>
      <c r="BA205" s="304">
        <v>3</v>
      </c>
      <c r="BB205" s="304">
        <v>2</v>
      </c>
      <c r="BC205" s="304">
        <v>2</v>
      </c>
      <c r="BD205" s="304">
        <v>2</v>
      </c>
      <c r="BE205" s="304">
        <v>2</v>
      </c>
      <c r="BF205" s="304">
        <v>2</v>
      </c>
      <c r="BG205" s="304">
        <v>2</v>
      </c>
      <c r="BH205" s="304">
        <v>2</v>
      </c>
      <c r="BI205" s="304">
        <v>2</v>
      </c>
      <c r="BJ205" s="304">
        <v>1</v>
      </c>
      <c r="BK205" s="314">
        <v>1</v>
      </c>
      <c r="BL205" s="325">
        <f>IF(AND(All!$V205="P1",All!$AE205="RDP"),Ruler!E$6,IF(AND(All!$V205="P2",All!$AE205="RDP"),Ruler!E$7,IF(AND(All!$V205="P3",All!$AE205="RDP"),Ruler!E$8,IF(AND(All!$V205="P4",All!$AE205="RDP"),Ruler!E$9,IF(AND(All!$V205="P5",All!$AE205="RDP"),Ruler!E$10,IF(AND(All!$V205="P6",All!$AE205="RDP"),Ruler!E$11,IF(AND(All!$V205="P7",All!$AE205="RDP"),Ruler!E$12,IF(AND(All!$V205="P8",All!$AE205="RDP"),Ruler!E$13,IF(AND(All!$V205="P9",All!$AE205="RDP"),Ruler!E$14,IF(AND(All!$V205="P1",All!$AE205="RMS"),Ruler!E$6,IF(AND(All!$V205="P2",All!$AE205="RMS"),Ruler!E$15,IF(AND(All!$V205="P3",All!$AE205="RMS"),Ruler!E$16,IF(AND(All!$V205="P4",All!$AE205="RMS"),Ruler!E$17,IF(AND(All!$V205="P5",All!$AE205="RMS"),Ruler!E$18,IF(AND(All!$V205="P6",All!$AE205="RMS"),Ruler!E$19,IF(AND(All!$V205="P7",All!$AE205="RMS"),Ruler!E$20,IF(AND(All!$V205="P8",All!$AE205="RMS"),Ruler!E$21,IF(AND(All!$V205="P9",All!$AE205="RMS"),Ruler!E$22,IF(AND(All!$V205="P1",All!$AE205="RSS"),Ruler!E$6,IF(AND(All!$V205="P2",All!$AE205="RSS"),Ruler!E$23,IF(AND(All!$V205="P3",All!$AE205="RSS"),Ruler!E$24,IF(AND(All!$V205="P4",All!$AE205="RSS"),Ruler!E$25,IF(AND(All!$V205="P5",All!$AE205="RSS"),Ruler!E$26,IF(AND(All!$V205="P6",All!$AE205="RSS"),Ruler!E$27,IF(AND(All!$V205="P7",All!$AE205="RSS"),Ruler!E$28,IF(AND(All!$V205="P8",All!$AE205="RSS"),Ruler!E$29,IF(AND(All!$V205="P9",All!$AE205="RSS"),Ruler!E$30,0)))))))))))))))))))))))))))</f>
        <v>4</v>
      </c>
      <c r="BM205" s="325">
        <f>IF(AND(All!$V205="P1",All!$AE205="RDP"),Ruler!F$6,IF(AND(All!$V205="P2",All!$AE205="RDP"),Ruler!F$7,IF(AND(All!$V205="P3",All!$AE205="RDP"),Ruler!F$8,IF(AND(All!$V205="P4",All!$AE205="RDP"),Ruler!F$9,IF(AND(All!$V205="P5",All!$AE205="RDP"),Ruler!F$10,IF(AND(All!$V205="P6",All!$AE205="RDP"),Ruler!F$11,IF(AND(All!$V205="P7",All!$AE205="RDP"),Ruler!F$12,IF(AND(All!$V205="P8",All!$AE205="RDP"),Ruler!F$13,IF(AND(All!$V205="P9",All!$AE205="RDP"),Ruler!F$14,IF(AND(All!$V205="P1",All!$AE205="RMS"),Ruler!F$6,IF(AND(All!$V205="P2",All!$AE205="RMS"),Ruler!F$15,IF(AND(All!$V205="P3",All!$AE205="RMS"),Ruler!F$16,IF(AND(All!$V205="P4",All!$AE205="RMS"),Ruler!F$17,IF(AND(All!$V205="P5",All!$AE205="RMS"),Ruler!F$18,IF(AND(All!$V205="P6",All!$AE205="RMS"),Ruler!F$19,IF(AND(All!$V205="P7",All!$AE205="RMS"),Ruler!F$20,IF(AND(All!$V205="P8",All!$AE205="RMS"),Ruler!F$21,IF(AND(All!$V205="P9",All!$AE205="RMS"),Ruler!F$22,IF(AND(All!$V205="P1",All!$AE205="RSS"),Ruler!F$6,IF(AND(All!$V205="P2",All!$AE205="RSS"),Ruler!F$23,IF(AND(All!$V205="P3",All!$AE205="RSS"),Ruler!F$24,IF(AND(All!$V205="P4",All!$AE205="RSS"),Ruler!F$25,IF(AND(All!$V205="P5",All!$AE205="RSS"),Ruler!F$26,IF(AND(All!$V205="P6",All!$AE205="RSS"),Ruler!F$27,IF(AND(All!$V205="P7",All!$AE205="RSS"),Ruler!F$28,IF(AND(All!$V205="P8",All!$AE205="RSS"),Ruler!F$29,IF(AND(All!$V205="P9",All!$AE205="RSS"),Ruler!F$30,0)))))))))))))))))))))))))))</f>
        <v>4</v>
      </c>
      <c r="BN205" s="325">
        <f>IF(AND(All!$V205="P1",All!$AE205="RDP"),Ruler!G$6,IF(AND(All!$V205="P2",All!$AE205="RDP"),Ruler!G$7,IF(AND(All!$V205="P3",All!$AE205="RDP"),Ruler!G$8,IF(AND(All!$V205="P4",All!$AE205="RDP"),Ruler!G$9,IF(AND(All!$V205="P5",All!$AE205="RDP"),Ruler!G$10,IF(AND(All!$V205="P6",All!$AE205="RDP"),Ruler!G$11,IF(AND(All!$V205="P7",All!$AE205="RDP"),Ruler!G$12,IF(AND(All!$V205="P8",All!$AE205="RDP"),Ruler!G$13,IF(AND(All!$V205="P9",All!$AE205="RDP"),Ruler!G$14,IF(AND(All!$V205="P1",All!$AE205="RMS"),Ruler!G$6,IF(AND(All!$V205="P2",All!$AE205="RMS"),Ruler!G$15,IF(AND(All!$V205="P3",All!$AE205="RMS"),Ruler!G$16,IF(AND(All!$V205="P4",All!$AE205="RMS"),Ruler!G$17,IF(AND(All!$V205="P5",All!$AE205="RMS"),Ruler!G$18,IF(AND(All!$V205="P6",All!$AE205="RMS"),Ruler!G$19,IF(AND(All!$V205="P7",All!$AE205="RMS"),Ruler!G$20,IF(AND(All!$V205="P8",All!$AE205="RMS"),Ruler!G$21,IF(AND(All!$V205="P9",All!$AE205="RMS"),Ruler!G$22,IF(AND(All!$V205="P1",All!$AE205="RSS"),Ruler!G$6,IF(AND(All!$V205="P2",All!$AE205="RSS"),Ruler!G$23,IF(AND(All!$V205="P3",All!$AE205="RSS"),Ruler!G$24,IF(AND(All!$V205="P4",All!$AE205="RSS"),Ruler!G$25,IF(AND(All!$V205="P5",All!$AE205="RSS"),Ruler!G$26,IF(AND(All!$V205="P6",All!$AE205="RSS"),Ruler!G$27,IF(AND(All!$V205="P7",All!$AE205="RSS"),Ruler!G$28,IF(AND(All!$V205="P8",All!$AE205="RSS"),Ruler!G$29,IF(AND(All!$V205="P9",All!$AE205="RSS"),Ruler!G$30,0)))))))))))))))))))))))))))</f>
        <v>3</v>
      </c>
      <c r="BO205" s="325">
        <f>IF(AND(All!$V205="P1",All!$AE205="RDP"),Ruler!H$6,IF(AND(All!$V205="P2",All!$AE205="RDP"),Ruler!H$7,IF(AND(All!$V205="P3",All!$AE205="RDP"),Ruler!H$8,IF(AND(All!$V205="P4",All!$AE205="RDP"),Ruler!H$9,IF(AND(All!$V205="P5",All!$AE205="RDP"),Ruler!H$10,IF(AND(All!$V205="P6",All!$AE205="RDP"),Ruler!H$11,IF(AND(All!$V205="P7",All!$AE205="RDP"),Ruler!H$12,IF(AND(All!$V205="P8",All!$AE205="RDP"),Ruler!H$13,IF(AND(All!$V205="P9",All!$AE205="RDP"),Ruler!H$14,IF(AND(All!$V205="P1",All!$AE205="RMS"),Ruler!H$6,IF(AND(All!$V205="P2",All!$AE205="RMS"),Ruler!H$15,IF(AND(All!$V205="P3",All!$AE205="RMS"),Ruler!H$16,IF(AND(All!$V205="P4",All!$AE205="RMS"),Ruler!H$17,IF(AND(All!$V205="P5",All!$AE205="RMS"),Ruler!H$18,IF(AND(All!$V205="P6",All!$AE205="RMS"),Ruler!H$19,IF(AND(All!$V205="P7",All!$AE205="RMS"),Ruler!H$20,IF(AND(All!$V205="P8",All!$AE205="RMS"),Ruler!H$21,IF(AND(All!$V205="P9",All!$AE205="RMS"),Ruler!H$22,IF(AND(All!$V205="P1",All!$AE205="RSS"),Ruler!H$6,IF(AND(All!$V205="P2",All!$AE205="RSS"),Ruler!H$23,IF(AND(All!$V205="P3",All!$AE205="RSS"),Ruler!H$24,IF(AND(All!$V205="P4",All!$AE205="RSS"),Ruler!H$25,IF(AND(All!$V205="P5",All!$AE205="RSS"),Ruler!H$26,IF(AND(All!$V205="P6",All!$AE205="RSS"),Ruler!H$27,IF(AND(All!$V205="P7",All!$AE205="RSS"),Ruler!H$28,IF(AND(All!$V205="P8",All!$AE205="RSS"),Ruler!H$29,IF(AND(All!$V205="P9",All!$AE205="RSS"),Ruler!H$30,0)))))))))))))))))))))))))))</f>
        <v>3</v>
      </c>
      <c r="BP205" s="325">
        <f>IF(AND(All!$V205="P1",All!$AE205="RDP"),Ruler!I$6,IF(AND(All!$V205="P2",All!$AE205="RDP"),Ruler!I$7,IF(AND(All!$V205="P3",All!$AE205="RDP"),Ruler!I$8,IF(AND(All!$V205="P4",All!$AE205="RDP"),Ruler!I$9,IF(AND(All!$V205="P5",All!$AE205="RDP"),Ruler!I$10,IF(AND(All!$V205="P6",All!$AE205="RDP"),Ruler!I$11,IF(AND(All!$V205="P7",All!$AE205="RDP"),Ruler!I$12,IF(AND(All!$V205="P8",All!$AE205="RDP"),Ruler!I$13,IF(AND(All!$V205="P9",All!$AE205="RDP"),Ruler!I$14,IF(AND(All!$V205="P1",All!$AE205="RMS"),Ruler!I$6,IF(AND(All!$V205="P2",All!$AE205="RMS"),Ruler!I$15,IF(AND(All!$V205="P3",All!$AE205="RMS"),Ruler!I$16,IF(AND(All!$V205="P4",All!$AE205="RMS"),Ruler!I$17,IF(AND(All!$V205="P5",All!$AE205="RMS"),Ruler!I$18,IF(AND(All!$V205="P6",All!$AE205="RMS"),Ruler!I$19,IF(AND(All!$V205="P7",All!$AE205="RMS"),Ruler!I$20,IF(AND(All!$V205="P8",All!$AE205="RMS"),Ruler!I$21,IF(AND(All!$V205="P9",All!$AE205="RMS"),Ruler!I$22,IF(AND(All!$V205="P1",All!$AE205="RSS"),Ruler!I$6,IF(AND(All!$V205="P2",All!$AE205="RSS"),Ruler!I$23,IF(AND(All!$V205="P3",All!$AE205="RSS"),Ruler!I$24,IF(AND(All!$V205="P4",All!$AE205="RSS"),Ruler!I$25,IF(AND(All!$V205="P5",All!$AE205="RSS"),Ruler!I$26,IF(AND(All!$V205="P6",All!$AE205="RSS"),Ruler!I$27,IF(AND(All!$V205="P7",All!$AE205="RSS"),Ruler!I$28,IF(AND(All!$V205="P8",All!$AE205="RSS"),Ruler!I$29,IF(AND(All!$V205="P9",All!$AE205="RSS"),Ruler!I$30,0)))))))))))))))))))))))))))</f>
        <v>3</v>
      </c>
      <c r="BQ205" s="325">
        <f>IF(AND(All!$V205="P1",All!$AE205="RDP"),Ruler!J$6,IF(AND(All!$V205="P2",All!$AE205="RDP"),Ruler!J$7,IF(AND(All!$V205="P3",All!$AE205="RDP"),Ruler!J$8,IF(AND(All!$V205="P4",All!$AE205="RDP"),Ruler!J$9,IF(AND(All!$V205="P5",All!$AE205="RDP"),Ruler!J$10,IF(AND(All!$V205="P6",All!$AE205="RDP"),Ruler!J$11,IF(AND(All!$V205="P7",All!$AE205="RDP"),Ruler!J$12,IF(AND(All!$V205="P8",All!$AE205="RDP"),Ruler!J$13,IF(AND(All!$V205="P9",All!$AE205="RDP"),Ruler!J$14,IF(AND(All!$V205="P1",All!$AE205="RMS"),Ruler!J$6,IF(AND(All!$V205="P2",All!$AE205="RMS"),Ruler!J$15,IF(AND(All!$V205="P3",All!$AE205="RMS"),Ruler!J$16,IF(AND(All!$V205="P4",All!$AE205="RMS"),Ruler!J$17,IF(AND(All!$V205="P5",All!$AE205="RMS"),Ruler!J$18,IF(AND(All!$V205="P6",All!$AE205="RMS"),Ruler!J$19,IF(AND(All!$V205="P7",All!$AE205="RMS"),Ruler!J$20,IF(AND(All!$V205="P8",All!$AE205="RMS"),Ruler!J$21,IF(AND(All!$V205="P9",All!$AE205="RMS"),Ruler!J$22,IF(AND(All!$V205="P1",All!$AE205="RSS"),Ruler!J$6,IF(AND(All!$V205="P2",All!$AE205="RSS"),Ruler!J$23,IF(AND(All!$V205="P3",All!$AE205="RSS"),Ruler!J$24,IF(AND(All!$V205="P4",All!$AE205="RSS"),Ruler!J$25,IF(AND(All!$V205="P5",All!$AE205="RSS"),Ruler!J$26,IF(AND(All!$V205="P6",All!$AE205="RSS"),Ruler!J$27,IF(AND(All!$V205="P7",All!$AE205="RSS"),Ruler!J$28,IF(AND(All!$V205="P8",All!$AE205="RSS"),Ruler!J$29,IF(AND(All!$V205="P9",All!$AE205="RSS"),Ruler!J$30,0)))))))))))))))))))))))))))</f>
        <v>4</v>
      </c>
      <c r="BR205" s="325">
        <f>IF(AND(All!$V205="P1",All!$AE205="RDP"),Ruler!K$6,IF(AND(All!$V205="P2",All!$AE205="RDP"),Ruler!K$7,IF(AND(All!$V205="P3",All!$AE205="RDP"),Ruler!K$8,IF(AND(All!$V205="P4",All!$AE205="RDP"),Ruler!K$9,IF(AND(All!$V205="P5",All!$AE205="RDP"),Ruler!K$10,IF(AND(All!$V205="P6",All!$AE205="RDP"),Ruler!K$11,IF(AND(All!$V205="P7",All!$AE205="RDP"),Ruler!K$12,IF(AND(All!$V205="P8",All!$AE205="RDP"),Ruler!K$13,IF(AND(All!$V205="P9",All!$AE205="RDP"),Ruler!K$14,IF(AND(All!$V205="P1",All!$AE205="RMS"),Ruler!K$6,IF(AND(All!$V205="P2",All!$AE205="RMS"),Ruler!K$15,IF(AND(All!$V205="P3",All!$AE205="RMS"),Ruler!K$16,IF(AND(All!$V205="P4",All!$AE205="RMS"),Ruler!K$17,IF(AND(All!$V205="P5",All!$AE205="RMS"),Ruler!K$18,IF(AND(All!$V205="P6",All!$AE205="RMS"),Ruler!K$19,IF(AND(All!$V205="P7",All!$AE205="RMS"),Ruler!K$20,IF(AND(All!$V205="P8",All!$AE205="RMS"),Ruler!K$21,IF(AND(All!$V205="P9",All!$AE205="RMS"),Ruler!K$22,IF(AND(All!$V205="P1",All!$AE205="RSS"),Ruler!K$6,IF(AND(All!$V205="P2",All!$AE205="RSS"),Ruler!K$23,IF(AND(All!$V205="P3",All!$AE205="RSS"),Ruler!K$24,IF(AND(All!$V205="P4",All!$AE205="RSS"),Ruler!K$25,IF(AND(All!$V205="P5",All!$AE205="RSS"),Ruler!K$26,IF(AND(All!$V205="P6",All!$AE205="RSS"),Ruler!K$27,IF(AND(All!$V205="P7",All!$AE205="RSS"),Ruler!K$28,IF(AND(All!$V205="P8",All!$AE205="RSS"),Ruler!K$29,IF(AND(All!$V205="P9",All!$AE205="RSS"),Ruler!K$30,0)))))))))))))))))))))))))))</f>
        <v>4</v>
      </c>
      <c r="BS205" s="325">
        <f>IF(AND(All!$V205="P1",All!$AE205="RDP"),Ruler!L$6,IF(AND(All!$V205="P2",All!$AE205="RDP"),Ruler!L$7,IF(AND(All!$V205="P3",All!$AE205="RDP"),Ruler!L$8,IF(AND(All!$V205="P4",All!$AE205="RDP"),Ruler!L$9,IF(AND(All!$V205="P5",All!$AE205="RDP"),Ruler!L$10,IF(AND(All!$V205="P6",All!$AE205="RDP"),Ruler!L$11,IF(AND(All!$V205="P7",All!$AE205="RDP"),Ruler!L$12,IF(AND(All!$V205="P8",All!$AE205="RDP"),Ruler!L$13,IF(AND(All!$V205="P9",All!$AE205="RDP"),Ruler!L$14,IF(AND(All!$V205="P1",All!$AE205="RMS"),Ruler!L$6,IF(AND(All!$V205="P2",All!$AE205="RMS"),Ruler!L$15,IF(AND(All!$V205="P3",All!$AE205="RMS"),Ruler!L$16,IF(AND(All!$V205="P4",All!$AE205="RMS"),Ruler!L$17,IF(AND(All!$V205="P5",All!$AE205="RMS"),Ruler!L$18,IF(AND(All!$V205="P6",All!$AE205="RMS"),Ruler!L$19,IF(AND(All!$V205="P7",All!$AE205="RMS"),Ruler!L$20,IF(AND(All!$V205="P8",All!$AE205="RMS"),Ruler!L$21,IF(AND(All!$V205="P9",All!$AE205="RMS"),Ruler!L$22,IF(AND(All!$V205="P1",All!$AE205="RSS"),Ruler!L$6,IF(AND(All!$V205="P2",All!$AE205="RSS"),Ruler!L$23,IF(AND(All!$V205="P3",All!$AE205="RSS"),Ruler!L$24,IF(AND(All!$V205="P4",All!$AE205="RSS"),Ruler!L$25,IF(AND(All!$V205="P5",All!$AE205="RSS"),Ruler!L$26,IF(AND(All!$V205="P6",All!$AE205="RSS"),Ruler!L$27,IF(AND(All!$V205="P7",All!$AE205="RSS"),Ruler!L$28,IF(AND(All!$V205="P8",All!$AE205="RSS"),Ruler!L$29,IF(AND(All!$V205="P9",All!$AE205="RSS"),Ruler!L$30,0)))))))))))))))))))))))))))</f>
        <v>3</v>
      </c>
      <c r="BT205" s="325">
        <f>IF(AND(All!$V205="P1",All!$AE205="RDP"),Ruler!M$6,IF(AND(All!$V205="P2",All!$AE205="RDP"),Ruler!M$7,IF(AND(All!$V205="P3",All!$AE205="RDP"),Ruler!M$8,IF(AND(All!$V205="P4",All!$AE205="RDP"),Ruler!M$9,IF(AND(All!$V205="P5",All!$AE205="RDP"),Ruler!M$10,IF(AND(All!$V205="P6",All!$AE205="RDP"),Ruler!M$11,IF(AND(All!$V205="P7",All!$AE205="RDP"),Ruler!M$12,IF(AND(All!$V205="P8",All!$AE205="RDP"),Ruler!M$13,IF(AND(All!$V205="P9",All!$AE205="RDP"),Ruler!M$14,IF(AND(All!$V205="P1",All!$AE205="RMS"),Ruler!M$6,IF(AND(All!$V205="P2",All!$AE205="RMS"),Ruler!M$15,IF(AND(All!$V205="P3",All!$AE205="RMS"),Ruler!M$16,IF(AND(All!$V205="P4",All!$AE205="RMS"),Ruler!M$17,IF(AND(All!$V205="P5",All!$AE205="RMS"),Ruler!M$18,IF(AND(All!$V205="P6",All!$AE205="RMS"),Ruler!M$19,IF(AND(All!$V205="P7",All!$AE205="RMS"),Ruler!M$20,IF(AND(All!$V205="P8",All!$AE205="RMS"),Ruler!M$21,IF(AND(All!$V205="P9",All!$AE205="RMS"),Ruler!M$22,IF(AND(All!$V205="P1",All!$AE205="RSS"),Ruler!M$6,IF(AND(All!$V205="P2",All!$AE205="RSS"),Ruler!M$23,IF(AND(All!$V205="P3",All!$AE205="RSS"),Ruler!M$24,IF(AND(All!$V205="P4",All!$AE205="RSS"),Ruler!M$25,IF(AND(All!$V205="P5",All!$AE205="RSS"),Ruler!M$26,IF(AND(All!$V205="P6",All!$AE205="RSS"),Ruler!M$27,IF(AND(All!$V205="P7",All!$AE205="RSS"),Ruler!M$28,IF(AND(All!$V205="P8",All!$AE205="RSS"),Ruler!M$29,IF(AND(All!$V205="P9",All!$AE205="RSS"),Ruler!M$30,0)))))))))))))))))))))))))))</f>
        <v>3</v>
      </c>
      <c r="BU205" s="325">
        <f>IF(AND(All!$V205="P1",All!$AE205="RDP"),Ruler!N$6,IF(AND(All!$V205="P2",All!$AE205="RDP"),Ruler!N$7,IF(AND(All!$V205="P3",All!$AE205="RDP"),Ruler!N$8,IF(AND(All!$V205="P4",All!$AE205="RDP"),Ruler!N$9,IF(AND(All!$V205="P5",All!$AE205="RDP"),Ruler!N$10,IF(AND(All!$V205="P6",All!$AE205="RDP"),Ruler!N$11,IF(AND(All!$V205="P7",All!$AE205="RDP"),Ruler!N$12,IF(AND(All!$V205="P8",All!$AE205="RDP"),Ruler!N$13,IF(AND(All!$V205="P9",All!$AE205="RDP"),Ruler!N$14,IF(AND(All!$V205="P1",All!$AE205="RMS"),Ruler!N$6,IF(AND(All!$V205="P2",All!$AE205="RMS"),Ruler!N$15,IF(AND(All!$V205="P3",All!$AE205="RMS"),Ruler!N$16,IF(AND(All!$V205="P4",All!$AE205="RMS"),Ruler!N$17,IF(AND(All!$V205="P5",All!$AE205="RMS"),Ruler!N$18,IF(AND(All!$V205="P6",All!$AE205="RMS"),Ruler!N$19,IF(AND(All!$V205="P7",All!$AE205="RMS"),Ruler!N$20,IF(AND(All!$V205="P8",All!$AE205="RMS"),Ruler!N$21,IF(AND(All!$V205="P9",All!$AE205="RMS"),Ruler!N$22,IF(AND(All!$V205="P1",All!$AE205="RSS"),Ruler!N$6,IF(AND(All!$V205="P2",All!$AE205="RSS"),Ruler!N$23,IF(AND(All!$V205="P3",All!$AE205="RSS"),Ruler!N$24,IF(AND(All!$V205="P4",All!$AE205="RSS"),Ruler!N$25,IF(AND(All!$V205="P5",All!$AE205="RSS"),Ruler!N$26,IF(AND(All!$V205="P6",All!$AE205="RSS"),Ruler!N$27,IF(AND(All!$V205="P7",All!$AE205="RSS"),Ruler!N$28,IF(AND(All!$V205="P8",All!$AE205="RSS"),Ruler!N$29,IF(AND(All!$V205="P9",All!$AE205="RSS"),Ruler!N$30,0)))))))))))))))))))))))))))</f>
        <v>2</v>
      </c>
      <c r="BV205" s="325">
        <f>IF(AND(All!$V205="P1",All!$AE205="RDP"),Ruler!O$6,IF(AND(All!$V205="P2",All!$AE205="RDP"),Ruler!O$7,IF(AND(All!$V205="P3",All!$AE205="RDP"),Ruler!O$8,IF(AND(All!$V205="P4",All!$AE205="RDP"),Ruler!O$9,IF(AND(All!$V205="P5",All!$AE205="RDP"),Ruler!O$10,IF(AND(All!$V205="P6",All!$AE205="RDP"),Ruler!O$11,IF(AND(All!$V205="P7",All!$AE205="RDP"),Ruler!O$12,IF(AND(All!$V205="P8",All!$AE205="RDP"),Ruler!O$13,IF(AND(All!$V205="P9",All!$AE205="RDP"),Ruler!O$14,IF(AND(All!$V205="P1",All!$AE205="RMS"),Ruler!O$6,IF(AND(All!$V205="P2",All!$AE205="RMS"),Ruler!O$15,IF(AND(All!$V205="P3",All!$AE205="RMS"),Ruler!O$16,IF(AND(All!$V205="P4",All!$AE205="RMS"),Ruler!O$17,IF(AND(All!$V205="P5",All!$AE205="RMS"),Ruler!O$18,IF(AND(All!$V205="P6",All!$AE205="RMS"),Ruler!O$19,IF(AND(All!$V205="P7",All!$AE205="RMS"),Ruler!O$20,IF(AND(All!$V205="P8",All!$AE205="RMS"),Ruler!O$21,IF(AND(All!$V205="P9",All!$AE205="RMS"),Ruler!O$22,IF(AND(All!$V205="P1",All!$AE205="RSS"),Ruler!O$6,IF(AND(All!$V205="P2",All!$AE205="RSS"),Ruler!O$23,IF(AND(All!$V205="P3",All!$AE205="RSS"),Ruler!O$24,IF(AND(All!$V205="P4",All!$AE205="RSS"),Ruler!O$25,IF(AND(All!$V205="P5",All!$AE205="RSS"),Ruler!O$26,IF(AND(All!$V205="P6",All!$AE205="RSS"),Ruler!O$27,IF(AND(All!$V205="P7",All!$AE205="RSS"),Ruler!O$28,IF(AND(All!$V205="P8",All!$AE205="RSS"),Ruler!O$29,IF(AND(All!$V205="P9",All!$AE205="RSS"),Ruler!O$30,0)))))))))))))))))))))))))))</f>
        <v>4</v>
      </c>
      <c r="BW205" s="325">
        <f>IF(AND(All!$V205="P1",All!$AE205="RDP"),Ruler!P$6,IF(AND(All!$V205="P2",All!$AE205="RDP"),Ruler!P$7,IF(AND(All!$V205="P3",All!$AE205="RDP"),Ruler!P$8,IF(AND(All!$V205="P4",All!$AE205="RDP"),Ruler!P$9,IF(AND(All!$V205="P5",All!$AE205="RDP"),Ruler!P$10,IF(AND(All!$V205="P6",All!$AE205="RDP"),Ruler!P$11,IF(AND(All!$V205="P7",All!$AE205="RDP"),Ruler!P$12,IF(AND(All!$V205="P8",All!$AE205="RDP"),Ruler!P$13,IF(AND(All!$V205="P9",All!$AE205="RDP"),Ruler!P$14,IF(AND(All!$V205="P1",All!$AE205="RMS"),Ruler!P$6,IF(AND(All!$V205="P2",All!$AE205="RMS"),Ruler!P$15,IF(AND(All!$V205="P3",All!$AE205="RMS"),Ruler!P$16,IF(AND(All!$V205="P4",All!$AE205="RMS"),Ruler!P$17,IF(AND(All!$V205="P5",All!$AE205="RMS"),Ruler!P$18,IF(AND(All!$V205="P6",All!$AE205="RMS"),Ruler!P$19,IF(AND(All!$V205="P7",All!$AE205="RMS"),Ruler!P$20,IF(AND(All!$V205="P8",All!$AE205="RMS"),Ruler!P$21,IF(AND(All!$V205="P9",All!$AE205="RMS"),Ruler!P$22,IF(AND(All!$V205="P1",All!$AE205="RSS"),Ruler!P$6,IF(AND(All!$V205="P2",All!$AE205="RSS"),Ruler!P$23,IF(AND(All!$V205="P3",All!$AE205="RSS"),Ruler!P$24,IF(AND(All!$V205="P4",All!$AE205="RSS"),Ruler!P$25,IF(AND(All!$V205="P5",All!$AE205="RSS"),Ruler!P$26,IF(AND(All!$V205="P6",All!$AE205="RSS"),Ruler!P$27,IF(AND(All!$V205="P7",All!$AE205="RSS"),Ruler!P$28,IF(AND(All!$V205="P8",All!$AE205="RSS"),Ruler!P$29,IF(AND(All!$V205="P9",All!$AE205="RSS"),Ruler!P$30,0)))))))))))))))))))))))))))</f>
        <v>3</v>
      </c>
      <c r="BX205" s="325">
        <f>IF(AND(All!$V205="P1",All!$AE205="RDP"),Ruler!Q$6,IF(AND(All!$V205="P2",All!$AE205="RDP"),Ruler!Q$7,IF(AND(All!$V205="P3",All!$AE205="RDP"),Ruler!Q$8,IF(AND(All!$V205="P4",All!$AE205="RDP"),Ruler!Q$9,IF(AND(All!$V205="P5",All!$AE205="RDP"),Ruler!Q$10,IF(AND(All!$V205="P6",All!$AE205="RDP"),Ruler!Q$11,IF(AND(All!$V205="P7",All!$AE205="RDP"),Ruler!Q$12,IF(AND(All!$V205="P8",All!$AE205="RDP"),Ruler!Q$13,IF(AND(All!$V205="P9",All!$AE205="RDP"),Ruler!Q$14,IF(AND(All!$V205="P1",All!$AE205="RMS"),Ruler!Q$6,IF(AND(All!$V205="P2",All!$AE205="RMS"),Ruler!Q$15,IF(AND(All!$V205="P3",All!$AE205="RMS"),Ruler!Q$16,IF(AND(All!$V205="P4",All!$AE205="RMS"),Ruler!Q$17,IF(AND(All!$V205="P5",All!$AE205="RMS"),Ruler!Q$18,IF(AND(All!$V205="P6",All!$AE205="RMS"),Ruler!Q$19,IF(AND(All!$V205="P7",All!$AE205="RMS"),Ruler!Q$20,IF(AND(All!$V205="P8",All!$AE205="RMS"),Ruler!Q$21,IF(AND(All!$V205="P9",All!$AE205="RMS"),Ruler!Q$22,IF(AND(All!$V205="P1",All!$AE205="RSS"),Ruler!Q$6,IF(AND(All!$V205="P2",All!$AE205="RSS"),Ruler!Q$23,IF(AND(All!$V205="P3",All!$AE205="RSS"),Ruler!Q$24,IF(AND(All!$V205="P4",All!$AE205="RSS"),Ruler!Q$25,IF(AND(All!$V205="P5",All!$AE205="RSS"),Ruler!Q$26,IF(AND(All!$V205="P6",All!$AE205="RSS"),Ruler!Q$27,IF(AND(All!$V205="P7",All!$AE205="RSS"),Ruler!Q$28,IF(AND(All!$V205="P8",All!$AE205="RSS"),Ruler!Q$29,IF(AND(All!$V205="P9",All!$AE205="RSS"),Ruler!Q$30,0)))))))))))))))))))))))))))</f>
        <v>3</v>
      </c>
      <c r="BY205" s="325">
        <f>IF(AND(All!$V205="P1",All!$AE205="RDP"),Ruler!R$6,IF(AND(All!$V205="P2",All!$AE205="RDP"),Ruler!R$7,IF(AND(All!$V205="P3",All!$AE205="RDP"),Ruler!R$8,IF(AND(All!$V205="P4",All!$AE205="RDP"),Ruler!R$9,IF(AND(All!$V205="P5",All!$AE205="RDP"),Ruler!R$10,IF(AND(All!$V205="P6",All!$AE205="RDP"),Ruler!R$11,IF(AND(All!$V205="P7",All!$AE205="RDP"),Ruler!R$12,IF(AND(All!$V205="P8",All!$AE205="RDP"),Ruler!R$13,IF(AND(All!$V205="P9",All!$AE205="RDP"),Ruler!R$14,IF(AND(All!$V205="P1",All!$AE205="RMS"),Ruler!R$6,IF(AND(All!$V205="P2",All!$AE205="RMS"),Ruler!R$15,IF(AND(All!$V205="P3",All!$AE205="RMS"),Ruler!R$16,IF(AND(All!$V205="P4",All!$AE205="RMS"),Ruler!R$17,IF(AND(All!$V205="P5",All!$AE205="RMS"),Ruler!R$18,IF(AND(All!$V205="P6",All!$AE205="RMS"),Ruler!R$19,IF(AND(All!$V205="P7",All!$AE205="RMS"),Ruler!R$20,IF(AND(All!$V205="P8",All!$AE205="RMS"),Ruler!R$21,IF(AND(All!$V205="P9",All!$AE205="RMS"),Ruler!R$22,IF(AND(All!$V205="P1",All!$AE205="RSS"),Ruler!R$6,IF(AND(All!$V205="P2",All!$AE205="RSS"),Ruler!R$23,IF(AND(All!$V205="P3",All!$AE205="RSS"),Ruler!R$24,IF(AND(All!$V205="P4",All!$AE205="RSS"),Ruler!R$25,IF(AND(All!$V205="P5",All!$AE205="RSS"),Ruler!R$26,IF(AND(All!$V205="P6",All!$AE205="RSS"),Ruler!R$27,IF(AND(All!$V205="P7",All!$AE205="RSS"),Ruler!R$28,IF(AND(All!$V205="P8",All!$AE205="RSS"),Ruler!R$29,IF(AND(All!$V205="P9",All!$AE205="RSS"),Ruler!R$30,0)))))))))))))))))))))))))))</f>
        <v>3</v>
      </c>
      <c r="BZ205" s="325">
        <f>IF(AND(All!$V205="P1",All!$AE205="RDP"),Ruler!S$6,IF(AND(All!$V205="P2",All!$AE205="RDP"),Ruler!S$7,IF(AND(All!$V205="P3",All!$AE205="RDP"),Ruler!S$8,IF(AND(All!$V205="P4",All!$AE205="RDP"),Ruler!S$9,IF(AND(All!$V205="P5",All!$AE205="RDP"),Ruler!S$10,IF(AND(All!$V205="P6",All!$AE205="RDP"),Ruler!S$11,IF(AND(All!$V205="P7",All!$AE205="RDP"),Ruler!S$12,IF(AND(All!$V205="P8",All!$AE205="RDP"),Ruler!S$13,IF(AND(All!$V205="P9",All!$AE205="RDP"),Ruler!S$14,IF(AND(All!$V205="P1",All!$AE205="RMS"),Ruler!S$6,IF(AND(All!$V205="P2",All!$AE205="RMS"),Ruler!S$15,IF(AND(All!$V205="P3",All!$AE205="RMS"),Ruler!S$16,IF(AND(All!$V205="P4",All!$AE205="RMS"),Ruler!S$17,IF(AND(All!$V205="P5",All!$AE205="RMS"),Ruler!S$18,IF(AND(All!$V205="P6",All!$AE205="RMS"),Ruler!S$19,IF(AND(All!$V205="P7",All!$AE205="RMS"),Ruler!S$20,IF(AND(All!$V205="P8",All!$AE205="RMS"),Ruler!S$21,IF(AND(All!$V205="P9",All!$AE205="RMS"),Ruler!S$22,IF(AND(All!$V205="P1",All!$AE205="RSS"),Ruler!S$6,IF(AND(All!$V205="P2",All!$AE205="RSS"),Ruler!S$23,IF(AND(All!$V205="P3",All!$AE205="RSS"),Ruler!S$24,IF(AND(All!$V205="P4",All!$AE205="RSS"),Ruler!S$25,IF(AND(All!$V205="P5",All!$AE205="RSS"),Ruler!S$26,IF(AND(All!$V205="P6",All!$AE205="RSS"),Ruler!S$27,IF(AND(All!$V205="P7",All!$AE205="RSS"),Ruler!S$28,IF(AND(All!$V205="P8",All!$AE205="RSS"),Ruler!S$29,IF(AND(All!$V205="P9",All!$AE205="RSS"),Ruler!S$30,0)))))))))))))))))))))))))))</f>
        <v>3</v>
      </c>
      <c r="CA205" s="325">
        <f>IF(AND(All!$V205="P1",All!$AE205="RDP"),Ruler!T$6,IF(AND(All!$V205="P2",All!$AE205="RDP"),Ruler!T$7,IF(AND(All!$V205="P3",All!$AE205="RDP"),Ruler!T$8,IF(AND(All!$V205="P4",All!$AE205="RDP"),Ruler!T$9,IF(AND(All!$V205="P5",All!$AE205="RDP"),Ruler!T$10,IF(AND(All!$V205="P6",All!$AE205="RDP"),Ruler!T$11,IF(AND(All!$V205="P7",All!$AE205="RDP"),Ruler!T$12,IF(AND(All!$V205="P8",All!$AE205="RDP"),Ruler!T$13,IF(AND(All!$V205="P9",All!$AE205="RDP"),Ruler!T$14,IF(AND(All!$V205="P1",All!$AE205="RMS"),Ruler!T$6,IF(AND(All!$V205="P2",All!$AE205="RMS"),Ruler!T$15,IF(AND(All!$V205="P3",All!$AE205="RMS"),Ruler!T$16,IF(AND(All!$V205="P4",All!$AE205="RMS"),Ruler!T$17,IF(AND(All!$V205="P5",All!$AE205="RMS"),Ruler!T$18,IF(AND(All!$V205="P6",All!$AE205="RMS"),Ruler!T$19,IF(AND(All!$V205="P7",All!$AE205="RMS"),Ruler!T$20,IF(AND(All!$V205="P8",All!$AE205="RMS"),Ruler!T$21,IF(AND(All!$V205="P9",All!$AE205="RMS"),Ruler!T$22,IF(AND(All!$V205="P1",All!$AE205="RSS"),Ruler!T$6,IF(AND(All!$V205="P2",All!$AE205="RSS"),Ruler!T$23,IF(AND(All!$V205="P3",All!$AE205="RSS"),Ruler!T$24,IF(AND(All!$V205="P4",All!$AE205="RSS"),Ruler!T$25,IF(AND(All!$V205="P5",All!$AE205="RSS"),Ruler!T$26,IF(AND(All!$V205="P6",All!$AE205="RSS"),Ruler!T$27,IF(AND(All!$V205="P7",All!$AE205="RSS"),Ruler!T$28,IF(AND(All!$V205="P8",All!$AE205="RSS"),Ruler!T$29,IF(AND(All!$V205="P9",All!$AE205="RSS"),Ruler!T$30,0)))))))))))))))))))))))))))</f>
        <v>2</v>
      </c>
      <c r="CB205" s="325">
        <f>IF(AND(All!$V205="P1",All!$AE205="RDP"),Ruler!U$6,IF(AND(All!$V205="P2",All!$AE205="RDP"),Ruler!U$7,IF(AND(All!$V205="P3",All!$AE205="RDP"),Ruler!U$8,IF(AND(All!$V205="P4",All!$AE205="RDP"),Ruler!U$9,IF(AND(All!$V205="P5",All!$AE205="RDP"),Ruler!U$10,IF(AND(All!$V205="P6",All!$AE205="RDP"),Ruler!U$11,IF(AND(All!$V205="P7",All!$AE205="RDP"),Ruler!U$12,IF(AND(All!$V205="P8",All!$AE205="RDP"),Ruler!U$13,IF(AND(All!$V205="P9",All!$AE205="RDP"),Ruler!U$14,IF(AND(All!$V205="P1",All!$AE205="RMS"),Ruler!U$6,IF(AND(All!$V205="P2",All!$AE205="RMS"),Ruler!U$15,IF(AND(All!$V205="P3",All!$AE205="RMS"),Ruler!U$16,IF(AND(All!$V205="P4",All!$AE205="RMS"),Ruler!U$17,IF(AND(All!$V205="P5",All!$AE205="RMS"),Ruler!U$18,IF(AND(All!$V205="P6",All!$AE205="RMS"),Ruler!U$19,IF(AND(All!$V205="P7",All!$AE205="RMS"),Ruler!U$20,IF(AND(All!$V205="P8",All!$AE205="RMS"),Ruler!U$21,IF(AND(All!$V205="P9",All!$AE205="RMS"),Ruler!U$22,IF(AND(All!$V205="P1",All!$AE205="RSS"),Ruler!U$6,IF(AND(All!$V205="P2",All!$AE205="RSS"),Ruler!U$23,IF(AND(All!$V205="P3",All!$AE205="RSS"),Ruler!U$24,IF(AND(All!$V205="P4",All!$AE205="RSS"),Ruler!U$25,IF(AND(All!$V205="P5",All!$AE205="RSS"),Ruler!U$26,IF(AND(All!$V205="P6",All!$AE205="RSS"),Ruler!U$27,IF(AND(All!$V205="P7",All!$AE205="RSS"),Ruler!U$28,IF(AND(All!$V205="P8",All!$AE205="RSS"),Ruler!U$29,IF(AND(All!$V205="P9",All!$AE205="RSS"),Ruler!U$30,0)))))))))))))))))))))))))))</f>
        <v>3</v>
      </c>
      <c r="CC205" s="325">
        <f>IF(AND(All!$V205="P1",All!$AE205="RDP"),Ruler!V$6,IF(AND(All!$V205="P2",All!$AE205="RDP"),Ruler!V$7,IF(AND(All!$V205="P3",All!$AE205="RDP"),Ruler!V$8,IF(AND(All!$V205="P4",All!$AE205="RDP"),Ruler!V$9,IF(AND(All!$V205="P5",All!$AE205="RDP"),Ruler!V$10,IF(AND(All!$V205="P6",All!$AE205="RDP"),Ruler!V$11,IF(AND(All!$V205="P7",All!$AE205="RDP"),Ruler!V$12,IF(AND(All!$V205="P8",All!$AE205="RDP"),Ruler!V$13,IF(AND(All!$V205="P9",All!$AE205="RDP"),Ruler!V$14,IF(AND(All!$V205="P1",All!$AE205="RMS"),Ruler!V$6,IF(AND(All!$V205="P2",All!$AE205="RMS"),Ruler!V$15,IF(AND(All!$V205="P3",All!$AE205="RMS"),Ruler!V$16,IF(AND(All!$V205="P4",All!$AE205="RMS"),Ruler!V$17,IF(AND(All!$V205="P5",All!$AE205="RMS"),Ruler!V$18,IF(AND(All!$V205="P6",All!$AE205="RMS"),Ruler!V$19,IF(AND(All!$V205="P7",All!$AE205="RMS"),Ruler!V$20,IF(AND(All!$V205="P8",All!$AE205="RMS"),Ruler!V$21,IF(AND(All!$V205="P9",All!$AE205="RMS"),Ruler!V$22,IF(AND(All!$V205="P1",All!$AE205="RSS"),Ruler!V$6,IF(AND(All!$V205="P2",All!$AE205="RSS"),Ruler!V$23,IF(AND(All!$V205="P3",All!$AE205="RSS"),Ruler!V$24,IF(AND(All!$V205="P4",All!$AE205="RSS"),Ruler!V$25,IF(AND(All!$V205="P5",All!$AE205="RSS"),Ruler!V$26,IF(AND(All!$V205="P6",All!$AE205="RSS"),Ruler!V$27,IF(AND(All!$V205="P7",All!$AE205="RSS"),Ruler!V$28,IF(AND(All!$V205="P8",All!$AE205="RSS"),Ruler!V$29,IF(AND(All!$V205="P9",All!$AE205="RSS"),Ruler!V$30,0)))))))))))))))))))))))))))</f>
        <v>3</v>
      </c>
      <c r="CD205" s="325">
        <f>IF(AND(All!$V205="P1",All!$AE205="RDP"),Ruler!W$6,IF(AND(All!$V205="P2",All!$AE205="RDP"),Ruler!W$7,IF(AND(All!$V205="P3",All!$AE205="RDP"),Ruler!W$8,IF(AND(All!$V205="P4",All!$AE205="RDP"),Ruler!W$9,IF(AND(All!$V205="P5",All!$AE205="RDP"),Ruler!W$10,IF(AND(All!$V205="P6",All!$AE205="RDP"),Ruler!W$11,IF(AND(All!$V205="P7",All!$AE205="RDP"),Ruler!W$12,IF(AND(All!$V205="P8",All!$AE205="RDP"),Ruler!W$13,IF(AND(All!$V205="P9",All!$AE205="RDP"),Ruler!W$14,IF(AND(All!$V205="P1",All!$AE205="RMS"),Ruler!W$6,IF(AND(All!$V205="P2",All!$AE205="RMS"),Ruler!W$15,IF(AND(All!$V205="P3",All!$AE205="RMS"),Ruler!W$16,IF(AND(All!$V205="P4",All!$AE205="RMS"),Ruler!W$17,IF(AND(All!$V205="P5",All!$AE205="RMS"),Ruler!W$18,IF(AND(All!$V205="P6",All!$AE205="RMS"),Ruler!W$19,IF(AND(All!$V205="P7",All!$AE205="RMS"),Ruler!W$20,IF(AND(All!$V205="P8",All!$AE205="RMS"),Ruler!W$21,IF(AND(All!$V205="P9",All!$AE205="RMS"),Ruler!W$22,IF(AND(All!$V205="P1",All!$AE205="RSS"),Ruler!W$6,IF(AND(All!$V205="P2",All!$AE205="RSS"),Ruler!W$23,IF(AND(All!$V205="P3",All!$AE205="RSS"),Ruler!W$24,IF(AND(All!$V205="P4",All!$AE205="RSS"),Ruler!W$25,IF(AND(All!$V205="P5",All!$AE205="RSS"),Ruler!W$26,IF(AND(All!$V205="P6",All!$AE205="RSS"),Ruler!W$27,IF(AND(All!$V205="P7",All!$AE205="RSS"),Ruler!W$28,IF(AND(All!$V205="P8",All!$AE205="RSS"),Ruler!W$29,IF(AND(All!$V205="P9",All!$AE205="RSS"),Ruler!W$30,0)))))))))))))))))))))))))))</f>
        <v>2</v>
      </c>
      <c r="CE205" s="325">
        <f>IF(AND(All!$V205="P1",All!$AE205="RDP"),Ruler!X$6,IF(AND(All!$V205="P2",All!$AE205="RDP"),Ruler!X$7,IF(AND(All!$V205="P3",All!$AE205="RDP"),Ruler!X$8,IF(AND(All!$V205="P4",All!$AE205="RDP"),Ruler!X$9,IF(AND(All!$V205="P5",All!$AE205="RDP"),Ruler!X$10,IF(AND(All!$V205="P6",All!$AE205="RDP"),Ruler!X$11,IF(AND(All!$V205="P7",All!$AE205="RDP"),Ruler!X$12,IF(AND(All!$V205="P8",All!$AE205="RDP"),Ruler!X$13,IF(AND(All!$V205="P9",All!$AE205="RDP"),Ruler!X$14,IF(AND(All!$V205="P1",All!$AE205="RMS"),Ruler!X$6,IF(AND(All!$V205="P2",All!$AE205="RMS"),Ruler!X$15,IF(AND(All!$V205="P3",All!$AE205="RMS"),Ruler!X$16,IF(AND(All!$V205="P4",All!$AE205="RMS"),Ruler!X$17,IF(AND(All!$V205="P5",All!$AE205="RMS"),Ruler!X$18,IF(AND(All!$V205="P6",All!$AE205="RMS"),Ruler!X$19,IF(AND(All!$V205="P7",All!$AE205="RMS"),Ruler!X$20,IF(AND(All!$V205="P8",All!$AE205="RMS"),Ruler!X$21,IF(AND(All!$V205="P9",All!$AE205="RMS"),Ruler!X$22,IF(AND(All!$V205="P1",All!$AE205="RSS"),Ruler!X$6,IF(AND(All!$V205="P2",All!$AE205="RSS"),Ruler!X$23,IF(AND(All!$V205="P3",All!$AE205="RSS"),Ruler!X$24,IF(AND(All!$V205="P4",All!$AE205="RSS"),Ruler!X$25,IF(AND(All!$V205="P5",All!$AE205="RSS"),Ruler!X$26,IF(AND(All!$V205="P6",All!$AE205="RSS"),Ruler!X$27,IF(AND(All!$V205="P7",All!$AE205="RSS"),Ruler!X$28,IF(AND(All!$V205="P8",All!$AE205="RSS"),Ruler!X$29,IF(AND(All!$V205="P9",All!$AE205="RSS"),Ruler!X$30,0)))))))))))))))))))))))))))</f>
        <v>2</v>
      </c>
      <c r="CF205" s="325">
        <f>IF(AND(All!$V205="P1",All!$AE205="RDP"),Ruler!Y$6,IF(AND(All!$V205="P2",All!$AE205="RDP"),Ruler!Y$7,IF(AND(All!$V205="P3",All!$AE205="RDP"),Ruler!Y$8,IF(AND(All!$V205="P4",All!$AE205="RDP"),Ruler!Y$9,IF(AND(All!$V205="P5",All!$AE205="RDP"),Ruler!Y$10,IF(AND(All!$V205="P6",All!$AE205="RDP"),Ruler!Y$11,IF(AND(All!$V205="P7",All!$AE205="RDP"),Ruler!Y$12,IF(AND(All!$V205="P8",All!$AE205="RDP"),Ruler!Y$13,IF(AND(All!$V205="P9",All!$AE205="RDP"),Ruler!Y$14,IF(AND(All!$V205="P1",All!$AE205="RMS"),Ruler!Y$6,IF(AND(All!$V205="P2",All!$AE205="RMS"),Ruler!Y$15,IF(AND(All!$V205="P3",All!$AE205="RMS"),Ruler!Y$16,IF(AND(All!$V205="P4",All!$AE205="RMS"),Ruler!Y$17,IF(AND(All!$V205="P5",All!$AE205="RMS"),Ruler!Y$18,IF(AND(All!$V205="P6",All!$AE205="RMS"),Ruler!Y$19,IF(AND(All!$V205="P7",All!$AE205="RMS"),Ruler!Y$20,IF(AND(All!$V205="P8",All!$AE205="RMS"),Ruler!Y$21,IF(AND(All!$V205="P9",All!$AE205="RMS"),Ruler!Y$22,IF(AND(All!$V205="P1",All!$AE205="RSS"),Ruler!Y$6,IF(AND(All!$V205="P2",All!$AE205="RSS"),Ruler!Y$23,IF(AND(All!$V205="P3",All!$AE205="RSS"),Ruler!Y$24,IF(AND(All!$V205="P4",All!$AE205="RSS"),Ruler!Y$25,IF(AND(All!$V205="P5",All!$AE205="RSS"),Ruler!Y$26,IF(AND(All!$V205="P6",All!$AE205="RSS"),Ruler!Y$27,IF(AND(All!$V205="P7",All!$AE205="RSS"),Ruler!Y$28,IF(AND(All!$V205="P8",All!$AE205="RSS"),Ruler!Y$29,IF(AND(All!$V205="P9",All!$AE205="RSS"),Ruler!Y$30,0)))))))))))))))))))))))))))</f>
        <v>2</v>
      </c>
      <c r="CG205" s="325">
        <f>IF(AND(All!$V205="P1",All!$AE205="RDP"),Ruler!Z$6,IF(AND(All!$V205="P2",All!$AE205="RDP"),Ruler!Z$7,IF(AND(All!$V205="P3",All!$AE205="RDP"),Ruler!Z$8,IF(AND(All!$V205="P4",All!$AE205="RDP"),Ruler!Z$9,IF(AND(All!$V205="P5",All!$AE205="RDP"),Ruler!Z$10,IF(AND(All!$V205="P6",All!$AE205="RDP"),Ruler!Z$11,IF(AND(All!$V205="P7",All!$AE205="RDP"),Ruler!Z$12,IF(AND(All!$V205="P8",All!$AE205="RDP"),Ruler!Z$13,IF(AND(All!$V205="P9",All!$AE205="RDP"),Ruler!Z$14,IF(AND(All!$V205="P1",All!$AE205="RMS"),Ruler!Z$6,IF(AND(All!$V205="P2",All!$AE205="RMS"),Ruler!Z$15,IF(AND(All!$V205="P3",All!$AE205="RMS"),Ruler!Z$16,IF(AND(All!$V205="P4",All!$AE205="RMS"),Ruler!Z$17,IF(AND(All!$V205="P5",All!$AE205="RMS"),Ruler!Z$18,IF(AND(All!$V205="P6",All!$AE205="RMS"),Ruler!Z$19,IF(AND(All!$V205="P7",All!$AE205="RMS"),Ruler!Z$20,IF(AND(All!$V205="P8",All!$AE205="RMS"),Ruler!Z$21,IF(AND(All!$V205="P9",All!$AE205="RMS"),Ruler!Z$22,IF(AND(All!$V205="P1",All!$AE205="RSS"),Ruler!Z$6,IF(AND(All!$V205="P2",All!$AE205="RSS"),Ruler!Z$23,IF(AND(All!$V205="P3",All!$AE205="RSS"),Ruler!Z$24,IF(AND(All!$V205="P4",All!$AE205="RSS"),Ruler!Z$25,IF(AND(All!$V205="P5",All!$AE205="RSS"),Ruler!Z$26,IF(AND(All!$V205="P6",All!$AE205="RSS"),Ruler!Z$27,IF(AND(All!$V205="P7",All!$AE205="RSS"),Ruler!Z$28,IF(AND(All!$V205="P8",All!$AE205="RSS"),Ruler!Z$29,IF(AND(All!$V205="P9",All!$AE205="RSS"),Ruler!Z$30,0)))))))))))))))))))))))))))</f>
        <v>2</v>
      </c>
      <c r="CH205" s="325">
        <f>IF(AND(All!$V205="P1",All!$AE205="RDP"),Ruler!AA$6,IF(AND(All!$V205="P2",All!$AE205="RDP"),Ruler!AA$7,IF(AND(All!$V205="P3",All!$AE205="RDP"),Ruler!AA$8,IF(AND(All!$V205="P4",All!$AE205="RDP"),Ruler!AA$9,IF(AND(All!$V205="P5",All!$AE205="RDP"),Ruler!AA$10,IF(AND(All!$V205="P6",All!$AE205="RDP"),Ruler!AA$11,IF(AND(All!$V205="P7",All!$AE205="RDP"),Ruler!AA$12,IF(AND(All!$V205="P8",All!$AE205="RDP"),Ruler!AA$13,IF(AND(All!$V205="P9",All!$AE205="RDP"),Ruler!AA$14,IF(AND(All!$V205="P1",All!$AE205="RMS"),Ruler!AA$6,IF(AND(All!$V205="P2",All!$AE205="RMS"),Ruler!AA$15,IF(AND(All!$V205="P3",All!$AE205="RMS"),Ruler!AA$16,IF(AND(All!$V205="P4",All!$AE205="RMS"),Ruler!AA$17,IF(AND(All!$V205="P5",All!$AE205="RMS"),Ruler!AA$18,IF(AND(All!$V205="P6",All!$AE205="RMS"),Ruler!AA$19,IF(AND(All!$V205="P7",All!$AE205="RMS"),Ruler!AA$20,IF(AND(All!$V205="P8",All!$AE205="RMS"),Ruler!AA$21,IF(AND(All!$V205="P9",All!$AE205="RMS"),Ruler!AA$22,IF(AND(All!$V205="P1",All!$AE205="RSS"),Ruler!AA$6,IF(AND(All!$V205="P2",All!$AE205="RSS"),Ruler!AA$23,IF(AND(All!$V205="P3",All!$AE205="RSS"),Ruler!AA$24,IF(AND(All!$V205="P4",All!$AE205="RSS"),Ruler!AA$25,IF(AND(All!$V205="P5",All!$AE205="RSS"),Ruler!AA$26,IF(AND(All!$V205="P6",All!$AE205="RSS"),Ruler!AA$27,IF(AND(All!$V205="P7",All!$AE205="RSS"),Ruler!AA$28,IF(AND(All!$V205="P8",All!$AE205="RSS"),Ruler!AA$29,IF(AND(All!$V205="P9",All!$AE205="RSS"),Ruler!AA$30,0)))))))))))))))))))))))))))</f>
        <v>2</v>
      </c>
      <c r="CI205" s="325">
        <f>IF(AND(All!$V205="P1",All!$AE205="RDP"),Ruler!AB$6,IF(AND(All!$V205="P2",All!$AE205="RDP"),Ruler!AB$7,IF(AND(All!$V205="P3",All!$AE205="RDP"),Ruler!AB$8,IF(AND(All!$V205="P4",All!$AE205="RDP"),Ruler!AB$9,IF(AND(All!$V205="P5",All!$AE205="RDP"),Ruler!AB$10,IF(AND(All!$V205="P6",All!$AE205="RDP"),Ruler!AB$11,IF(AND(All!$V205="P7",All!$AE205="RDP"),Ruler!AB$12,IF(AND(All!$V205="P8",All!$AE205="RDP"),Ruler!AB$13,IF(AND(All!$V205="P9",All!$AE205="RDP"),Ruler!AB$14,IF(AND(All!$V205="P1",All!$AE205="RMS"),Ruler!AB$6,IF(AND(All!$V205="P2",All!$AE205="RMS"),Ruler!AB$15,IF(AND(All!$V205="P3",All!$AE205="RMS"),Ruler!AB$16,IF(AND(All!$V205="P4",All!$AE205="RMS"),Ruler!AB$17,IF(AND(All!$V205="P5",All!$AE205="RMS"),Ruler!AB$18,IF(AND(All!$V205="P6",All!$AE205="RMS"),Ruler!AB$19,IF(AND(All!$V205="P7",All!$AE205="RMS"),Ruler!AB$20,IF(AND(All!$V205="P8",All!$AE205="RMS"),Ruler!AB$21,IF(AND(All!$V205="P9",All!$AE205="RMS"),Ruler!AB$22,IF(AND(All!$V205="P1",All!$AE205="RSS"),Ruler!AB$6,IF(AND(All!$V205="P2",All!$AE205="RSS"),Ruler!AB$23,IF(AND(All!$V205="P3",All!$AE205="RSS"),Ruler!AB$24,IF(AND(All!$V205="P4",All!$AE205="RSS"),Ruler!AB$25,IF(AND(All!$V205="P5",All!$AE205="RSS"),Ruler!AB$26,IF(AND(All!$V205="P6",All!$AE205="RSS"),Ruler!AB$27,IF(AND(All!$V205="P7",All!$AE205="RSS"),Ruler!AB$28,IF(AND(All!$V205="P8",All!$AE205="RSS"),Ruler!AB$29,IF(AND(All!$V205="P9",All!$AE205="RSS"),Ruler!AB$30,0)))))))))))))))))))))))))))</f>
        <v>2</v>
      </c>
      <c r="CJ205" s="377">
        <f>Table9[[#This Row],[R-B1]]-Table9[[#This Row],[B1]]</f>
        <v>1</v>
      </c>
      <c r="CK205" s="378">
        <f>Table9[[#This Row],[R-B2]]-Table9[[#This Row],[B2]]</f>
        <v>1</v>
      </c>
      <c r="CL205" s="378">
        <f>Table9[[#This Row],[R-B3]]-Table9[[#This Row],[B3]]</f>
        <v>0</v>
      </c>
      <c r="CM205" s="378">
        <f>Table9[[#This Row],[R-B4]]-Table9[[#This Row],[B4]]</f>
        <v>0</v>
      </c>
      <c r="CN205" s="378">
        <f>Table9[[#This Row],[R-B5]]-Table9[[#This Row],[B5]]</f>
        <v>0</v>
      </c>
      <c r="CO205" s="378">
        <f>Table9[[#This Row],[R-B6]]-Table9[[#This Row],[B6]]</f>
        <v>1</v>
      </c>
      <c r="CP205" s="378">
        <f>Table9[[#This Row],[R-B7]]-Table9[[#This Row],[B7]]</f>
        <v>1</v>
      </c>
      <c r="CQ205" s="378">
        <f>Table9[[#This Row],[R-B8]]-Table9[[#This Row],[B8]]</f>
        <v>0</v>
      </c>
      <c r="CR205" s="378">
        <f>Table9[[#This Row],[R-B9]]-Table9[[#This Row],[B9]]</f>
        <v>0</v>
      </c>
      <c r="CS205" s="378">
        <f>Table9[[#This Row],[R-B10]]-Table9[[#This Row],[B10]]</f>
        <v>0</v>
      </c>
      <c r="CT205" s="378">
        <f>Table9[[#This Row],[R-B11]]-Table9[[#This Row],[B11]]</f>
        <v>1</v>
      </c>
      <c r="CU205" s="378">
        <f>Table9[[#This Row],[R-B12]]-Table9[[#This Row],[B12]]</f>
        <v>1</v>
      </c>
      <c r="CV205" s="378">
        <f>Table9[[#This Row],[R-K1]]-Table9[[#This Row],[K1]]</f>
        <v>0</v>
      </c>
      <c r="CW205" s="378">
        <f>Table9[[#This Row],[R-K2]]-Table9[[#This Row],[K2]]</f>
        <v>0</v>
      </c>
      <c r="CX205" s="378">
        <f>Table9[[#This Row],[R-K3]]-Table9[[#This Row],[K3]]</f>
        <v>1</v>
      </c>
      <c r="CY205" s="378">
        <f>Table9[[#This Row],[R-K4]]-Table9[[#This Row],[K4]]</f>
        <v>0</v>
      </c>
      <c r="CZ205" s="378">
        <f>Table9[[#This Row],[R-K5]]-Table9[[#This Row],[K5]]</f>
        <v>1</v>
      </c>
      <c r="DA205" s="378">
        <f>Table9[[#This Row],[R-P1]]-Table9[[#This Row],[P1]]</f>
        <v>1</v>
      </c>
      <c r="DB205" s="378">
        <f>Table9[[#This Row],[R-P2]]-Table9[[#This Row],[P2]]</f>
        <v>0</v>
      </c>
      <c r="DC205" s="378">
        <f>Table9[[#This Row],[R-P3]]-Table9[[#This Row],[P3]]</f>
        <v>0</v>
      </c>
      <c r="DD205" s="378">
        <f>Table9[[#This Row],[R-P4]]-Table9[[#This Row],[P4]]</f>
        <v>0</v>
      </c>
      <c r="DE205" s="378">
        <f>Table9[[#This Row],[R-P5]]-Table9[[#This Row],[P5]]</f>
        <v>0</v>
      </c>
      <c r="DF205" s="378">
        <f>Table9[[#This Row],[R-E1]]-Table9[[#This Row],[E1]]</f>
        <v>1</v>
      </c>
      <c r="DG205" s="379">
        <f>Table9[[#This Row],[R-E2]]-Table9[[#This Row],[E2]]</f>
        <v>1</v>
      </c>
      <c r="DH205" s="323">
        <f>COUNTIF(Table9[[#This Row],[G-B1]:[G-B12]],"&lt;=0")/12*100</f>
        <v>50</v>
      </c>
      <c r="DI205" s="43">
        <f>COUNTIF(Table9[[#This Row],[G-K1]:[G-K5]],"&lt;=0")/5*100</f>
        <v>60</v>
      </c>
      <c r="DJ205" s="43">
        <f>COUNTIF(Table9[[#This Row],[G-P1]:[G-P5]],"&lt;=0")/5*100</f>
        <v>80</v>
      </c>
      <c r="DK205" s="43">
        <f>COUNTIF(Table9[[#This Row],[G-E1]:[G-E2]],"&lt;=0")/2*100</f>
        <v>0</v>
      </c>
      <c r="DL205" s="450">
        <f>IF(AE205="RDP",(COUNTIF(Table9[[#This Row],[G-B3]],"&lt;=0")+COUNTIF(Table9[[#This Row],[G-B4]],"&lt;=0")+COUNTIF(Table9[[#This Row],[G-B7]],"&lt;=0")+COUNTIF(Table9[[#This Row],[G-B11]],"&lt;=0")+COUNTIF(Table9[[#This Row],[G-K2]],"&lt;=0"))/5*100,IF(AE205="RMS",(COUNTIF(Table9[[#This Row],[G-B4]],"&lt;=0")+COUNTIF(Table9[[#This Row],[G-B5]],"&lt;=0")+COUNTIF(Table9[[#This Row],[G-B10]],"&lt;=0")+COUNTIF(Table9[[#This Row],[G-B12]],"&lt;=0")+COUNTIF(Table9[[#This Row],[G-K2]],"&lt;=0"))/5*100,IF(AE205="RSS",(COUNTIF(Table9[[#This Row],[G-B1]],"&lt;=0")+COUNTIF(Table9[[#This Row],[G-B2]],"&lt;=0")+COUNTIF(Table9[[#This Row],[G-B6]],"&lt;=0")+COUNTIF(Table9[[#This Row],[G-B11]],"&lt;=0")+COUNTIF(Table9[[#This Row],[G-B12]],"&lt;=0"))/5*100,0)))</f>
        <v>0</v>
      </c>
      <c r="DM205" s="381">
        <v>100</v>
      </c>
      <c r="DN205" s="381">
        <v>100</v>
      </c>
      <c r="DO205" s="381">
        <v>100</v>
      </c>
      <c r="DP205" s="381">
        <v>100</v>
      </c>
      <c r="DQ205" s="381">
        <v>100</v>
      </c>
      <c r="DR205" s="380">
        <v>50</v>
      </c>
      <c r="DS205" s="381">
        <v>60</v>
      </c>
      <c r="DT205" s="381">
        <v>80</v>
      </c>
      <c r="DU205" s="381">
        <v>0</v>
      </c>
      <c r="DV205" s="381">
        <v>0</v>
      </c>
      <c r="DW205" s="380">
        <v>50</v>
      </c>
      <c r="DX205" s="381">
        <v>40</v>
      </c>
      <c r="DY205" s="381">
        <v>40</v>
      </c>
      <c r="DZ205" s="381">
        <v>0</v>
      </c>
      <c r="EA205" s="382">
        <v>0</v>
      </c>
      <c r="EB205" s="324" t="s">
        <v>196</v>
      </c>
      <c r="EC205" s="324" t="s">
        <v>185</v>
      </c>
      <c r="ED205" s="324" t="s">
        <v>887</v>
      </c>
      <c r="EE205" s="339"/>
    </row>
    <row r="206" spans="2:135" ht="58" hidden="1" x14ac:dyDescent="0.35">
      <c r="B206" s="282">
        <v>212</v>
      </c>
      <c r="C206" s="42" t="s">
        <v>134</v>
      </c>
      <c r="D206" s="45">
        <v>46209</v>
      </c>
      <c r="E206" s="44" t="s">
        <v>1656</v>
      </c>
      <c r="F206" s="43">
        <v>1020644</v>
      </c>
      <c r="G206" s="357">
        <f t="shared" ca="1" si="12"/>
        <v>36.355156896879762</v>
      </c>
      <c r="H206" s="283">
        <v>33046</v>
      </c>
      <c r="I206" s="43" t="s">
        <v>136</v>
      </c>
      <c r="J206" s="43" t="s">
        <v>137</v>
      </c>
      <c r="K206" s="43" t="s">
        <v>138</v>
      </c>
      <c r="L206" s="43" t="s">
        <v>180</v>
      </c>
      <c r="M206" s="42" t="s">
        <v>204</v>
      </c>
      <c r="N206" s="43"/>
      <c r="O206" s="43" t="s">
        <v>142</v>
      </c>
      <c r="P206" s="44" t="s">
        <v>1657</v>
      </c>
      <c r="Q206" s="43" t="s">
        <v>144</v>
      </c>
      <c r="R206" s="282" t="s">
        <v>185</v>
      </c>
      <c r="S206" s="45">
        <v>41775</v>
      </c>
      <c r="T206" s="286">
        <f t="shared" ca="1" si="13"/>
        <v>12.427777777777777</v>
      </c>
      <c r="U206" s="46">
        <f ca="1">Table9[[#This Row],[Years in PET]]</f>
        <v>12.427777777777777</v>
      </c>
      <c r="V206" s="43" t="s">
        <v>57</v>
      </c>
      <c r="W206" s="46"/>
      <c r="X206" s="46">
        <f ca="1">($T$1-Table9[[#This Row],[Date of Appointment to Current Grade]])/365</f>
        <v>4.2236500475646954</v>
      </c>
      <c r="Y206" s="45">
        <v>44774</v>
      </c>
      <c r="Z206" s="43" t="s">
        <v>187</v>
      </c>
      <c r="AA206" s="45">
        <v>45383</v>
      </c>
      <c r="AB206" s="46">
        <f ca="1">($T$1-Table9[[#This Row],[Date in Position]])/365</f>
        <v>2.555156896879764</v>
      </c>
      <c r="AC206" s="43" t="s">
        <v>146</v>
      </c>
      <c r="AD206" s="45">
        <v>45992</v>
      </c>
      <c r="AE206" s="43" t="s">
        <v>139</v>
      </c>
      <c r="AF206" s="43" t="s">
        <v>148</v>
      </c>
      <c r="AG206" s="47" t="s">
        <v>1658</v>
      </c>
      <c r="AH206" s="47" t="s">
        <v>1659</v>
      </c>
      <c r="AI206" s="47" t="s">
        <v>1660</v>
      </c>
      <c r="AJ206" s="42"/>
      <c r="AK206" s="48" t="s">
        <v>1661</v>
      </c>
      <c r="AL206" s="42" t="s">
        <v>153</v>
      </c>
      <c r="AM206" s="299"/>
      <c r="AN206" s="323">
        <v>1</v>
      </c>
      <c r="AO206" s="43">
        <v>1</v>
      </c>
      <c r="AP206" s="43">
        <v>1</v>
      </c>
      <c r="AQ206" s="43">
        <v>2</v>
      </c>
      <c r="AR206" s="43">
        <v>2</v>
      </c>
      <c r="AS206" s="43">
        <v>1</v>
      </c>
      <c r="AT206" s="43">
        <v>2</v>
      </c>
      <c r="AU206" s="43">
        <v>2</v>
      </c>
      <c r="AV206" s="43">
        <v>1</v>
      </c>
      <c r="AW206" s="43">
        <v>2</v>
      </c>
      <c r="AX206" s="43">
        <v>1</v>
      </c>
      <c r="AY206" s="43">
        <v>2</v>
      </c>
      <c r="AZ206" s="43">
        <v>1</v>
      </c>
      <c r="BA206" s="43">
        <v>1</v>
      </c>
      <c r="BB206" s="43">
        <v>1</v>
      </c>
      <c r="BC206" s="43">
        <v>1</v>
      </c>
      <c r="BD206" s="43">
        <v>1</v>
      </c>
      <c r="BE206" s="43">
        <v>0</v>
      </c>
      <c r="BF206" s="43">
        <v>0</v>
      </c>
      <c r="BG206" s="43">
        <v>0</v>
      </c>
      <c r="BH206" s="43">
        <v>0</v>
      </c>
      <c r="BI206" s="43">
        <v>0</v>
      </c>
      <c r="BJ206" s="43">
        <v>0</v>
      </c>
      <c r="BK206" s="328">
        <v>0</v>
      </c>
      <c r="BL206" s="325">
        <f>IF(AND(All!$V206="P1",All!$AE206="RDP"),Ruler!E$6,IF(AND(All!$V206="P2",All!$AE206="RDP"),Ruler!E$7,IF(AND(All!$V206="P3",All!$AE206="RDP"),Ruler!E$8,IF(AND(All!$V206="P4",All!$AE206="RDP"),Ruler!E$9,IF(AND(All!$V206="P5",All!$AE206="RDP"),Ruler!E$10,IF(AND(All!$V206="P6",All!$AE206="RDP"),Ruler!E$11,IF(AND(All!$V206="P7",All!$AE206="RDP"),Ruler!E$12,IF(AND(All!$V206="P8",All!$AE206="RDP"),Ruler!E$13,IF(AND(All!$V206="P9",All!$AE206="RDP"),Ruler!E$14,IF(AND(All!$V206="P1",All!$AE206="RMS"),Ruler!E$6,IF(AND(All!$V206="P2",All!$AE206="RMS"),Ruler!E$15,IF(AND(All!$V206="P3",All!$AE206="RMS"),Ruler!E$16,IF(AND(All!$V206="P4",All!$AE206="RMS"),Ruler!E$17,IF(AND(All!$V206="P5",All!$AE206="RMS"),Ruler!E$18,IF(AND(All!$V206="P6",All!$AE206="RMS"),Ruler!E$19,IF(AND(All!$V206="P7",All!$AE206="RMS"),Ruler!E$20,IF(AND(All!$V206="P8",All!$AE206="RMS"),Ruler!E$21,IF(AND(All!$V206="P9",All!$AE206="RMS"),Ruler!E$22,IF(AND(All!$V206="P1",All!$AE206="RSS"),Ruler!E$6,IF(AND(All!$V206="P2",All!$AE206="RSS"),Ruler!E$23,IF(AND(All!$V206="P3",All!$AE206="RSS"),Ruler!E$24,IF(AND(All!$V206="P4",All!$AE206="RSS"),Ruler!E$25,IF(AND(All!$V206="P5",All!$AE206="RSS"),Ruler!E$26,IF(AND(All!$V206="P6",All!$AE206="RSS"),Ruler!E$27,IF(AND(All!$V206="P7",All!$AE206="RSS"),Ruler!E$28,IF(AND(All!$V206="P8",All!$AE206="RSS"),Ruler!E$29,IF(AND(All!$V206="P9",All!$AE206="RSS"),Ruler!E$30,0)))))))))))))))))))))))))))</f>
        <v>2</v>
      </c>
      <c r="BM206" s="325">
        <f>IF(AND(All!$V206="P1",All!$AE206="RDP"),Ruler!F$6,IF(AND(All!$V206="P2",All!$AE206="RDP"),Ruler!F$7,IF(AND(All!$V206="P3",All!$AE206="RDP"),Ruler!F$8,IF(AND(All!$V206="P4",All!$AE206="RDP"),Ruler!F$9,IF(AND(All!$V206="P5",All!$AE206="RDP"),Ruler!F$10,IF(AND(All!$V206="P6",All!$AE206="RDP"),Ruler!F$11,IF(AND(All!$V206="P7",All!$AE206="RDP"),Ruler!F$12,IF(AND(All!$V206="P8",All!$AE206="RDP"),Ruler!F$13,IF(AND(All!$V206="P9",All!$AE206="RDP"),Ruler!F$14,IF(AND(All!$V206="P1",All!$AE206="RMS"),Ruler!F$6,IF(AND(All!$V206="P2",All!$AE206="RMS"),Ruler!F$15,IF(AND(All!$V206="P3",All!$AE206="RMS"),Ruler!F$16,IF(AND(All!$V206="P4",All!$AE206="RMS"),Ruler!F$17,IF(AND(All!$V206="P5",All!$AE206="RMS"),Ruler!F$18,IF(AND(All!$V206="P6",All!$AE206="RMS"),Ruler!F$19,IF(AND(All!$V206="P7",All!$AE206="RMS"),Ruler!F$20,IF(AND(All!$V206="P8",All!$AE206="RMS"),Ruler!F$21,IF(AND(All!$V206="P9",All!$AE206="RMS"),Ruler!F$22,IF(AND(All!$V206="P1",All!$AE206="RSS"),Ruler!F$6,IF(AND(All!$V206="P2",All!$AE206="RSS"),Ruler!F$23,IF(AND(All!$V206="P3",All!$AE206="RSS"),Ruler!F$24,IF(AND(All!$V206="P4",All!$AE206="RSS"),Ruler!F$25,IF(AND(All!$V206="P5",All!$AE206="RSS"),Ruler!F$26,IF(AND(All!$V206="P6",All!$AE206="RSS"),Ruler!F$27,IF(AND(All!$V206="P7",All!$AE206="RSS"),Ruler!F$28,IF(AND(All!$V206="P8",All!$AE206="RSS"),Ruler!F$29,IF(AND(All!$V206="P9",All!$AE206="RSS"),Ruler!F$30,0)))))))))))))))))))))))))))</f>
        <v>2</v>
      </c>
      <c r="BN206" s="325">
        <f>IF(AND(All!$V206="P1",All!$AE206="RDP"),Ruler!G$6,IF(AND(All!$V206="P2",All!$AE206="RDP"),Ruler!G$7,IF(AND(All!$V206="P3",All!$AE206="RDP"),Ruler!G$8,IF(AND(All!$V206="P4",All!$AE206="RDP"),Ruler!G$9,IF(AND(All!$V206="P5",All!$AE206="RDP"),Ruler!G$10,IF(AND(All!$V206="P6",All!$AE206="RDP"),Ruler!G$11,IF(AND(All!$V206="P7",All!$AE206="RDP"),Ruler!G$12,IF(AND(All!$V206="P8",All!$AE206="RDP"),Ruler!G$13,IF(AND(All!$V206="P9",All!$AE206="RDP"),Ruler!G$14,IF(AND(All!$V206="P1",All!$AE206="RMS"),Ruler!G$6,IF(AND(All!$V206="P2",All!$AE206="RMS"),Ruler!G$15,IF(AND(All!$V206="P3",All!$AE206="RMS"),Ruler!G$16,IF(AND(All!$V206="P4",All!$AE206="RMS"),Ruler!G$17,IF(AND(All!$V206="P5",All!$AE206="RMS"),Ruler!G$18,IF(AND(All!$V206="P6",All!$AE206="RMS"),Ruler!G$19,IF(AND(All!$V206="P7",All!$AE206="RMS"),Ruler!G$20,IF(AND(All!$V206="P8",All!$AE206="RMS"),Ruler!G$21,IF(AND(All!$V206="P9",All!$AE206="RMS"),Ruler!G$22,IF(AND(All!$V206="P1",All!$AE206="RSS"),Ruler!G$6,IF(AND(All!$V206="P2",All!$AE206="RSS"),Ruler!G$23,IF(AND(All!$V206="P3",All!$AE206="RSS"),Ruler!G$24,IF(AND(All!$V206="P4",All!$AE206="RSS"),Ruler!G$25,IF(AND(All!$V206="P5",All!$AE206="RSS"),Ruler!G$26,IF(AND(All!$V206="P6",All!$AE206="RSS"),Ruler!G$27,IF(AND(All!$V206="P7",All!$AE206="RSS"),Ruler!G$28,IF(AND(All!$V206="P8",All!$AE206="RSS"),Ruler!G$29,IF(AND(All!$V206="P9",All!$AE206="RSS"),Ruler!G$30,0)))))))))))))))))))))))))))</f>
        <v>2</v>
      </c>
      <c r="BO206" s="325">
        <f>IF(AND(All!$V206="P1",All!$AE206="RDP"),Ruler!H$6,IF(AND(All!$V206="P2",All!$AE206="RDP"),Ruler!H$7,IF(AND(All!$V206="P3",All!$AE206="RDP"),Ruler!H$8,IF(AND(All!$V206="P4",All!$AE206="RDP"),Ruler!H$9,IF(AND(All!$V206="P5",All!$AE206="RDP"),Ruler!H$10,IF(AND(All!$V206="P6",All!$AE206="RDP"),Ruler!H$11,IF(AND(All!$V206="P7",All!$AE206="RDP"),Ruler!H$12,IF(AND(All!$V206="P8",All!$AE206="RDP"),Ruler!H$13,IF(AND(All!$V206="P9",All!$AE206="RDP"),Ruler!H$14,IF(AND(All!$V206="P1",All!$AE206="RMS"),Ruler!H$6,IF(AND(All!$V206="P2",All!$AE206="RMS"),Ruler!H$15,IF(AND(All!$V206="P3",All!$AE206="RMS"),Ruler!H$16,IF(AND(All!$V206="P4",All!$AE206="RMS"),Ruler!H$17,IF(AND(All!$V206="P5",All!$AE206="RMS"),Ruler!H$18,IF(AND(All!$V206="P6",All!$AE206="RMS"),Ruler!H$19,IF(AND(All!$V206="P7",All!$AE206="RMS"),Ruler!H$20,IF(AND(All!$V206="P8",All!$AE206="RMS"),Ruler!H$21,IF(AND(All!$V206="P9",All!$AE206="RMS"),Ruler!H$22,IF(AND(All!$V206="P1",All!$AE206="RSS"),Ruler!H$6,IF(AND(All!$V206="P2",All!$AE206="RSS"),Ruler!H$23,IF(AND(All!$V206="P3",All!$AE206="RSS"),Ruler!H$24,IF(AND(All!$V206="P4",All!$AE206="RSS"),Ruler!H$25,IF(AND(All!$V206="P5",All!$AE206="RSS"),Ruler!H$26,IF(AND(All!$V206="P6",All!$AE206="RSS"),Ruler!H$27,IF(AND(All!$V206="P7",All!$AE206="RSS"),Ruler!H$28,IF(AND(All!$V206="P8",All!$AE206="RSS"),Ruler!H$29,IF(AND(All!$V206="P9",All!$AE206="RSS"),Ruler!H$30,0)))))))))))))))))))))))))))</f>
        <v>2</v>
      </c>
      <c r="BP206" s="325">
        <f>IF(AND(All!$V206="P1",All!$AE206="RDP"),Ruler!I$6,IF(AND(All!$V206="P2",All!$AE206="RDP"),Ruler!I$7,IF(AND(All!$V206="P3",All!$AE206="RDP"),Ruler!I$8,IF(AND(All!$V206="P4",All!$AE206="RDP"),Ruler!I$9,IF(AND(All!$V206="P5",All!$AE206="RDP"),Ruler!I$10,IF(AND(All!$V206="P6",All!$AE206="RDP"),Ruler!I$11,IF(AND(All!$V206="P7",All!$AE206="RDP"),Ruler!I$12,IF(AND(All!$V206="P8",All!$AE206="RDP"),Ruler!I$13,IF(AND(All!$V206="P9",All!$AE206="RDP"),Ruler!I$14,IF(AND(All!$V206="P1",All!$AE206="RMS"),Ruler!I$6,IF(AND(All!$V206="P2",All!$AE206="RMS"),Ruler!I$15,IF(AND(All!$V206="P3",All!$AE206="RMS"),Ruler!I$16,IF(AND(All!$V206="P4",All!$AE206="RMS"),Ruler!I$17,IF(AND(All!$V206="P5",All!$AE206="RMS"),Ruler!I$18,IF(AND(All!$V206="P6",All!$AE206="RMS"),Ruler!I$19,IF(AND(All!$V206="P7",All!$AE206="RMS"),Ruler!I$20,IF(AND(All!$V206="P8",All!$AE206="RMS"),Ruler!I$21,IF(AND(All!$V206="P9",All!$AE206="RMS"),Ruler!I$22,IF(AND(All!$V206="P1",All!$AE206="RSS"),Ruler!I$6,IF(AND(All!$V206="P2",All!$AE206="RSS"),Ruler!I$23,IF(AND(All!$V206="P3",All!$AE206="RSS"),Ruler!I$24,IF(AND(All!$V206="P4",All!$AE206="RSS"),Ruler!I$25,IF(AND(All!$V206="P5",All!$AE206="RSS"),Ruler!I$26,IF(AND(All!$V206="P6",All!$AE206="RSS"),Ruler!I$27,IF(AND(All!$V206="P7",All!$AE206="RSS"),Ruler!I$28,IF(AND(All!$V206="P8",All!$AE206="RSS"),Ruler!I$29,IF(AND(All!$V206="P9",All!$AE206="RSS"),Ruler!I$30,0)))))))))))))))))))))))))))</f>
        <v>3</v>
      </c>
      <c r="BQ206" s="325">
        <f>IF(AND(All!$V206="P1",All!$AE206="RDP"),Ruler!J$6,IF(AND(All!$V206="P2",All!$AE206="RDP"),Ruler!J$7,IF(AND(All!$V206="P3",All!$AE206="RDP"),Ruler!J$8,IF(AND(All!$V206="P4",All!$AE206="RDP"),Ruler!J$9,IF(AND(All!$V206="P5",All!$AE206="RDP"),Ruler!J$10,IF(AND(All!$V206="P6",All!$AE206="RDP"),Ruler!J$11,IF(AND(All!$V206="P7",All!$AE206="RDP"),Ruler!J$12,IF(AND(All!$V206="P8",All!$AE206="RDP"),Ruler!J$13,IF(AND(All!$V206="P9",All!$AE206="RDP"),Ruler!J$14,IF(AND(All!$V206="P1",All!$AE206="RMS"),Ruler!J$6,IF(AND(All!$V206="P2",All!$AE206="RMS"),Ruler!J$15,IF(AND(All!$V206="P3",All!$AE206="RMS"),Ruler!J$16,IF(AND(All!$V206="P4",All!$AE206="RMS"),Ruler!J$17,IF(AND(All!$V206="P5",All!$AE206="RMS"),Ruler!J$18,IF(AND(All!$V206="P6",All!$AE206="RMS"),Ruler!J$19,IF(AND(All!$V206="P7",All!$AE206="RMS"),Ruler!J$20,IF(AND(All!$V206="P8",All!$AE206="RMS"),Ruler!J$21,IF(AND(All!$V206="P9",All!$AE206="RMS"),Ruler!J$22,IF(AND(All!$V206="P1",All!$AE206="RSS"),Ruler!J$6,IF(AND(All!$V206="P2",All!$AE206="RSS"),Ruler!J$23,IF(AND(All!$V206="P3",All!$AE206="RSS"),Ruler!J$24,IF(AND(All!$V206="P4",All!$AE206="RSS"),Ruler!J$25,IF(AND(All!$V206="P5",All!$AE206="RSS"),Ruler!J$26,IF(AND(All!$V206="P6",All!$AE206="RSS"),Ruler!J$27,IF(AND(All!$V206="P7",All!$AE206="RSS"),Ruler!J$28,IF(AND(All!$V206="P8",All!$AE206="RSS"),Ruler!J$29,IF(AND(All!$V206="P9",All!$AE206="RSS"),Ruler!J$30,0)))))))))))))))))))))))))))</f>
        <v>1</v>
      </c>
      <c r="BR206" s="325">
        <f>IF(AND(All!$V206="P1",All!$AE206="RDP"),Ruler!K$6,IF(AND(All!$V206="P2",All!$AE206="RDP"),Ruler!K$7,IF(AND(All!$V206="P3",All!$AE206="RDP"),Ruler!K$8,IF(AND(All!$V206="P4",All!$AE206="RDP"),Ruler!K$9,IF(AND(All!$V206="P5",All!$AE206="RDP"),Ruler!K$10,IF(AND(All!$V206="P6",All!$AE206="RDP"),Ruler!K$11,IF(AND(All!$V206="P7",All!$AE206="RDP"),Ruler!K$12,IF(AND(All!$V206="P8",All!$AE206="RDP"),Ruler!K$13,IF(AND(All!$V206="P9",All!$AE206="RDP"),Ruler!K$14,IF(AND(All!$V206="P1",All!$AE206="RMS"),Ruler!K$6,IF(AND(All!$V206="P2",All!$AE206="RMS"),Ruler!K$15,IF(AND(All!$V206="P3",All!$AE206="RMS"),Ruler!K$16,IF(AND(All!$V206="P4",All!$AE206="RMS"),Ruler!K$17,IF(AND(All!$V206="P5",All!$AE206="RMS"),Ruler!K$18,IF(AND(All!$V206="P6",All!$AE206="RMS"),Ruler!K$19,IF(AND(All!$V206="P7",All!$AE206="RMS"),Ruler!K$20,IF(AND(All!$V206="P8",All!$AE206="RMS"),Ruler!K$21,IF(AND(All!$V206="P9",All!$AE206="RMS"),Ruler!K$22,IF(AND(All!$V206="P1",All!$AE206="RSS"),Ruler!K$6,IF(AND(All!$V206="P2",All!$AE206="RSS"),Ruler!K$23,IF(AND(All!$V206="P3",All!$AE206="RSS"),Ruler!K$24,IF(AND(All!$V206="P4",All!$AE206="RSS"),Ruler!K$25,IF(AND(All!$V206="P5",All!$AE206="RSS"),Ruler!K$26,IF(AND(All!$V206="P6",All!$AE206="RSS"),Ruler!K$27,IF(AND(All!$V206="P7",All!$AE206="RSS"),Ruler!K$28,IF(AND(All!$V206="P8",All!$AE206="RSS"),Ruler!K$29,IF(AND(All!$V206="P9",All!$AE206="RSS"),Ruler!K$30,0)))))))))))))))))))))))))))</f>
        <v>2</v>
      </c>
      <c r="BS206" s="325">
        <f>IF(AND(All!$V206="P1",All!$AE206="RDP"),Ruler!L$6,IF(AND(All!$V206="P2",All!$AE206="RDP"),Ruler!L$7,IF(AND(All!$V206="P3",All!$AE206="RDP"),Ruler!L$8,IF(AND(All!$V206="P4",All!$AE206="RDP"),Ruler!L$9,IF(AND(All!$V206="P5",All!$AE206="RDP"),Ruler!L$10,IF(AND(All!$V206="P6",All!$AE206="RDP"),Ruler!L$11,IF(AND(All!$V206="P7",All!$AE206="RDP"),Ruler!L$12,IF(AND(All!$V206="P8",All!$AE206="RDP"),Ruler!L$13,IF(AND(All!$V206="P9",All!$AE206="RDP"),Ruler!L$14,IF(AND(All!$V206="P1",All!$AE206="RMS"),Ruler!L$6,IF(AND(All!$V206="P2",All!$AE206="RMS"),Ruler!L$15,IF(AND(All!$V206="P3",All!$AE206="RMS"),Ruler!L$16,IF(AND(All!$V206="P4",All!$AE206="RMS"),Ruler!L$17,IF(AND(All!$V206="P5",All!$AE206="RMS"),Ruler!L$18,IF(AND(All!$V206="P6",All!$AE206="RMS"),Ruler!L$19,IF(AND(All!$V206="P7",All!$AE206="RMS"),Ruler!L$20,IF(AND(All!$V206="P8",All!$AE206="RMS"),Ruler!L$21,IF(AND(All!$V206="P9",All!$AE206="RMS"),Ruler!L$22,IF(AND(All!$V206="P1",All!$AE206="RSS"),Ruler!L$6,IF(AND(All!$V206="P2",All!$AE206="RSS"),Ruler!L$23,IF(AND(All!$V206="P3",All!$AE206="RSS"),Ruler!L$24,IF(AND(All!$V206="P4",All!$AE206="RSS"),Ruler!L$25,IF(AND(All!$V206="P5",All!$AE206="RSS"),Ruler!L$26,IF(AND(All!$V206="P6",All!$AE206="RSS"),Ruler!L$27,IF(AND(All!$V206="P7",All!$AE206="RSS"),Ruler!L$28,IF(AND(All!$V206="P8",All!$AE206="RSS"),Ruler!L$29,IF(AND(All!$V206="P9",All!$AE206="RSS"),Ruler!L$30,0)))))))))))))))))))))))))))</f>
        <v>2</v>
      </c>
      <c r="BT206" s="325">
        <f>IF(AND(All!$V206="P1",All!$AE206="RDP"),Ruler!M$6,IF(AND(All!$V206="P2",All!$AE206="RDP"),Ruler!M$7,IF(AND(All!$V206="P3",All!$AE206="RDP"),Ruler!M$8,IF(AND(All!$V206="P4",All!$AE206="RDP"),Ruler!M$9,IF(AND(All!$V206="P5",All!$AE206="RDP"),Ruler!M$10,IF(AND(All!$V206="P6",All!$AE206="RDP"),Ruler!M$11,IF(AND(All!$V206="P7",All!$AE206="RDP"),Ruler!M$12,IF(AND(All!$V206="P8",All!$AE206="RDP"),Ruler!M$13,IF(AND(All!$V206="P9",All!$AE206="RDP"),Ruler!M$14,IF(AND(All!$V206="P1",All!$AE206="RMS"),Ruler!M$6,IF(AND(All!$V206="P2",All!$AE206="RMS"),Ruler!M$15,IF(AND(All!$V206="P3",All!$AE206="RMS"),Ruler!M$16,IF(AND(All!$V206="P4",All!$AE206="RMS"),Ruler!M$17,IF(AND(All!$V206="P5",All!$AE206="RMS"),Ruler!M$18,IF(AND(All!$V206="P6",All!$AE206="RMS"),Ruler!M$19,IF(AND(All!$V206="P7",All!$AE206="RMS"),Ruler!M$20,IF(AND(All!$V206="P8",All!$AE206="RMS"),Ruler!M$21,IF(AND(All!$V206="P9",All!$AE206="RMS"),Ruler!M$22,IF(AND(All!$V206="P1",All!$AE206="RSS"),Ruler!M$6,IF(AND(All!$V206="P2",All!$AE206="RSS"),Ruler!M$23,IF(AND(All!$V206="P3",All!$AE206="RSS"),Ruler!M$24,IF(AND(All!$V206="P4",All!$AE206="RSS"),Ruler!M$25,IF(AND(All!$V206="P5",All!$AE206="RSS"),Ruler!M$26,IF(AND(All!$V206="P6",All!$AE206="RSS"),Ruler!M$27,IF(AND(All!$V206="P7",All!$AE206="RSS"),Ruler!M$28,IF(AND(All!$V206="P8",All!$AE206="RSS"),Ruler!M$29,IF(AND(All!$V206="P9",All!$AE206="RSS"),Ruler!M$30,0)))))))))))))))))))))))))))</f>
        <v>2</v>
      </c>
      <c r="BU206" s="325">
        <f>IF(AND(All!$V206="P1",All!$AE206="RDP"),Ruler!N$6,IF(AND(All!$V206="P2",All!$AE206="RDP"),Ruler!N$7,IF(AND(All!$V206="P3",All!$AE206="RDP"),Ruler!N$8,IF(AND(All!$V206="P4",All!$AE206="RDP"),Ruler!N$9,IF(AND(All!$V206="P5",All!$AE206="RDP"),Ruler!N$10,IF(AND(All!$V206="P6",All!$AE206="RDP"),Ruler!N$11,IF(AND(All!$V206="P7",All!$AE206="RDP"),Ruler!N$12,IF(AND(All!$V206="P8",All!$AE206="RDP"),Ruler!N$13,IF(AND(All!$V206="P9",All!$AE206="RDP"),Ruler!N$14,IF(AND(All!$V206="P1",All!$AE206="RMS"),Ruler!N$6,IF(AND(All!$V206="P2",All!$AE206="RMS"),Ruler!N$15,IF(AND(All!$V206="P3",All!$AE206="RMS"),Ruler!N$16,IF(AND(All!$V206="P4",All!$AE206="RMS"),Ruler!N$17,IF(AND(All!$V206="P5",All!$AE206="RMS"),Ruler!N$18,IF(AND(All!$V206="P6",All!$AE206="RMS"),Ruler!N$19,IF(AND(All!$V206="P7",All!$AE206="RMS"),Ruler!N$20,IF(AND(All!$V206="P8",All!$AE206="RMS"),Ruler!N$21,IF(AND(All!$V206="P9",All!$AE206="RMS"),Ruler!N$22,IF(AND(All!$V206="P1",All!$AE206="RSS"),Ruler!N$6,IF(AND(All!$V206="P2",All!$AE206="RSS"),Ruler!N$23,IF(AND(All!$V206="P3",All!$AE206="RSS"),Ruler!N$24,IF(AND(All!$V206="P4",All!$AE206="RSS"),Ruler!N$25,IF(AND(All!$V206="P5",All!$AE206="RSS"),Ruler!N$26,IF(AND(All!$V206="P6",All!$AE206="RSS"),Ruler!N$27,IF(AND(All!$V206="P7",All!$AE206="RSS"),Ruler!N$28,IF(AND(All!$V206="P8",All!$AE206="RSS"),Ruler!N$29,IF(AND(All!$V206="P9",All!$AE206="RSS"),Ruler!N$30,0)))))))))))))))))))))))))))</f>
        <v>2</v>
      </c>
      <c r="BV206" s="325">
        <f>IF(AND(All!$V206="P1",All!$AE206="RDP"),Ruler!O$6,IF(AND(All!$V206="P2",All!$AE206="RDP"),Ruler!O$7,IF(AND(All!$V206="P3",All!$AE206="RDP"),Ruler!O$8,IF(AND(All!$V206="P4",All!$AE206="RDP"),Ruler!O$9,IF(AND(All!$V206="P5",All!$AE206="RDP"),Ruler!O$10,IF(AND(All!$V206="P6",All!$AE206="RDP"),Ruler!O$11,IF(AND(All!$V206="P7",All!$AE206="RDP"),Ruler!O$12,IF(AND(All!$V206="P8",All!$AE206="RDP"),Ruler!O$13,IF(AND(All!$V206="P9",All!$AE206="RDP"),Ruler!O$14,IF(AND(All!$V206="P1",All!$AE206="RMS"),Ruler!O$6,IF(AND(All!$V206="P2",All!$AE206="RMS"),Ruler!O$15,IF(AND(All!$V206="P3",All!$AE206="RMS"),Ruler!O$16,IF(AND(All!$V206="P4",All!$AE206="RMS"),Ruler!O$17,IF(AND(All!$V206="P5",All!$AE206="RMS"),Ruler!O$18,IF(AND(All!$V206="P6",All!$AE206="RMS"),Ruler!O$19,IF(AND(All!$V206="P7",All!$AE206="RMS"),Ruler!O$20,IF(AND(All!$V206="P8",All!$AE206="RMS"),Ruler!O$21,IF(AND(All!$V206="P9",All!$AE206="RMS"),Ruler!O$22,IF(AND(All!$V206="P1",All!$AE206="RSS"),Ruler!O$6,IF(AND(All!$V206="P2",All!$AE206="RSS"),Ruler!O$23,IF(AND(All!$V206="P3",All!$AE206="RSS"),Ruler!O$24,IF(AND(All!$V206="P4",All!$AE206="RSS"),Ruler!O$25,IF(AND(All!$V206="P5",All!$AE206="RSS"),Ruler!O$26,IF(AND(All!$V206="P6",All!$AE206="RSS"),Ruler!O$27,IF(AND(All!$V206="P7",All!$AE206="RSS"),Ruler!O$28,IF(AND(All!$V206="P8",All!$AE206="RSS"),Ruler!O$29,IF(AND(All!$V206="P9",All!$AE206="RSS"),Ruler!O$30,0)))))))))))))))))))))))))))</f>
        <v>1</v>
      </c>
      <c r="BW206" s="325">
        <f>IF(AND(All!$V206="P1",All!$AE206="RDP"),Ruler!P$6,IF(AND(All!$V206="P2",All!$AE206="RDP"),Ruler!P$7,IF(AND(All!$V206="P3",All!$AE206="RDP"),Ruler!P$8,IF(AND(All!$V206="P4",All!$AE206="RDP"),Ruler!P$9,IF(AND(All!$V206="P5",All!$AE206="RDP"),Ruler!P$10,IF(AND(All!$V206="P6",All!$AE206="RDP"),Ruler!P$11,IF(AND(All!$V206="P7",All!$AE206="RDP"),Ruler!P$12,IF(AND(All!$V206="P8",All!$AE206="RDP"),Ruler!P$13,IF(AND(All!$V206="P9",All!$AE206="RDP"),Ruler!P$14,IF(AND(All!$V206="P1",All!$AE206="RMS"),Ruler!P$6,IF(AND(All!$V206="P2",All!$AE206="RMS"),Ruler!P$15,IF(AND(All!$V206="P3",All!$AE206="RMS"),Ruler!P$16,IF(AND(All!$V206="P4",All!$AE206="RMS"),Ruler!P$17,IF(AND(All!$V206="P5",All!$AE206="RMS"),Ruler!P$18,IF(AND(All!$V206="P6",All!$AE206="RMS"),Ruler!P$19,IF(AND(All!$V206="P7",All!$AE206="RMS"),Ruler!P$20,IF(AND(All!$V206="P8",All!$AE206="RMS"),Ruler!P$21,IF(AND(All!$V206="P9",All!$AE206="RMS"),Ruler!P$22,IF(AND(All!$V206="P1",All!$AE206="RSS"),Ruler!P$6,IF(AND(All!$V206="P2",All!$AE206="RSS"),Ruler!P$23,IF(AND(All!$V206="P3",All!$AE206="RSS"),Ruler!P$24,IF(AND(All!$V206="P4",All!$AE206="RSS"),Ruler!P$25,IF(AND(All!$V206="P5",All!$AE206="RSS"),Ruler!P$26,IF(AND(All!$V206="P6",All!$AE206="RSS"),Ruler!P$27,IF(AND(All!$V206="P7",All!$AE206="RSS"),Ruler!P$28,IF(AND(All!$V206="P8",All!$AE206="RSS"),Ruler!P$29,IF(AND(All!$V206="P9",All!$AE206="RSS"),Ruler!P$30,0)))))))))))))))))))))))))))</f>
        <v>2</v>
      </c>
      <c r="BX206" s="325">
        <f>IF(AND(All!$V206="P1",All!$AE206="RDP"),Ruler!Q$6,IF(AND(All!$V206="P2",All!$AE206="RDP"),Ruler!Q$7,IF(AND(All!$V206="P3",All!$AE206="RDP"),Ruler!Q$8,IF(AND(All!$V206="P4",All!$AE206="RDP"),Ruler!Q$9,IF(AND(All!$V206="P5",All!$AE206="RDP"),Ruler!Q$10,IF(AND(All!$V206="P6",All!$AE206="RDP"),Ruler!Q$11,IF(AND(All!$V206="P7",All!$AE206="RDP"),Ruler!Q$12,IF(AND(All!$V206="P8",All!$AE206="RDP"),Ruler!Q$13,IF(AND(All!$V206="P9",All!$AE206="RDP"),Ruler!Q$14,IF(AND(All!$V206="P1",All!$AE206="RMS"),Ruler!Q$6,IF(AND(All!$V206="P2",All!$AE206="RMS"),Ruler!Q$15,IF(AND(All!$V206="P3",All!$AE206="RMS"),Ruler!Q$16,IF(AND(All!$V206="P4",All!$AE206="RMS"),Ruler!Q$17,IF(AND(All!$V206="P5",All!$AE206="RMS"),Ruler!Q$18,IF(AND(All!$V206="P6",All!$AE206="RMS"),Ruler!Q$19,IF(AND(All!$V206="P7",All!$AE206="RMS"),Ruler!Q$20,IF(AND(All!$V206="P8",All!$AE206="RMS"),Ruler!Q$21,IF(AND(All!$V206="P9",All!$AE206="RMS"),Ruler!Q$22,IF(AND(All!$V206="P1",All!$AE206="RSS"),Ruler!Q$6,IF(AND(All!$V206="P2",All!$AE206="RSS"),Ruler!Q$23,IF(AND(All!$V206="P3",All!$AE206="RSS"),Ruler!Q$24,IF(AND(All!$V206="P4",All!$AE206="RSS"),Ruler!Q$25,IF(AND(All!$V206="P5",All!$AE206="RSS"),Ruler!Q$26,IF(AND(All!$V206="P6",All!$AE206="RSS"),Ruler!Q$27,IF(AND(All!$V206="P7",All!$AE206="RSS"),Ruler!Q$28,IF(AND(All!$V206="P8",All!$AE206="RSS"),Ruler!Q$29,IF(AND(All!$V206="P9",All!$AE206="RSS"),Ruler!Q$30,0)))))))))))))))))))))))))))</f>
        <v>2</v>
      </c>
      <c r="BY206" s="325">
        <f>IF(AND(All!$V206="P1",All!$AE206="RDP"),Ruler!R$6,IF(AND(All!$V206="P2",All!$AE206="RDP"),Ruler!R$7,IF(AND(All!$V206="P3",All!$AE206="RDP"),Ruler!R$8,IF(AND(All!$V206="P4",All!$AE206="RDP"),Ruler!R$9,IF(AND(All!$V206="P5",All!$AE206="RDP"),Ruler!R$10,IF(AND(All!$V206="P6",All!$AE206="RDP"),Ruler!R$11,IF(AND(All!$V206="P7",All!$AE206="RDP"),Ruler!R$12,IF(AND(All!$V206="P8",All!$AE206="RDP"),Ruler!R$13,IF(AND(All!$V206="P9",All!$AE206="RDP"),Ruler!R$14,IF(AND(All!$V206="P1",All!$AE206="RMS"),Ruler!R$6,IF(AND(All!$V206="P2",All!$AE206="RMS"),Ruler!R$15,IF(AND(All!$V206="P3",All!$AE206="RMS"),Ruler!R$16,IF(AND(All!$V206="P4",All!$AE206="RMS"),Ruler!R$17,IF(AND(All!$V206="P5",All!$AE206="RMS"),Ruler!R$18,IF(AND(All!$V206="P6",All!$AE206="RMS"),Ruler!R$19,IF(AND(All!$V206="P7",All!$AE206="RMS"),Ruler!R$20,IF(AND(All!$V206="P8",All!$AE206="RMS"),Ruler!R$21,IF(AND(All!$V206="P9",All!$AE206="RMS"),Ruler!R$22,IF(AND(All!$V206="P1",All!$AE206="RSS"),Ruler!R$6,IF(AND(All!$V206="P2",All!$AE206="RSS"),Ruler!R$23,IF(AND(All!$V206="P3",All!$AE206="RSS"),Ruler!R$24,IF(AND(All!$V206="P4",All!$AE206="RSS"),Ruler!R$25,IF(AND(All!$V206="P5",All!$AE206="RSS"),Ruler!R$26,IF(AND(All!$V206="P6",All!$AE206="RSS"),Ruler!R$27,IF(AND(All!$V206="P7",All!$AE206="RSS"),Ruler!R$28,IF(AND(All!$V206="P8",All!$AE206="RSS"),Ruler!R$29,IF(AND(All!$V206="P9",All!$AE206="RSS"),Ruler!R$30,0)))))))))))))))))))))))))))</f>
        <v>2</v>
      </c>
      <c r="BZ206" s="325">
        <f>IF(AND(All!$V206="P1",All!$AE206="RDP"),Ruler!S$6,IF(AND(All!$V206="P2",All!$AE206="RDP"),Ruler!S$7,IF(AND(All!$V206="P3",All!$AE206="RDP"),Ruler!S$8,IF(AND(All!$V206="P4",All!$AE206="RDP"),Ruler!S$9,IF(AND(All!$V206="P5",All!$AE206="RDP"),Ruler!S$10,IF(AND(All!$V206="P6",All!$AE206="RDP"),Ruler!S$11,IF(AND(All!$V206="P7",All!$AE206="RDP"),Ruler!S$12,IF(AND(All!$V206="P8",All!$AE206="RDP"),Ruler!S$13,IF(AND(All!$V206="P9",All!$AE206="RDP"),Ruler!S$14,IF(AND(All!$V206="P1",All!$AE206="RMS"),Ruler!S$6,IF(AND(All!$V206="P2",All!$AE206="RMS"),Ruler!S$15,IF(AND(All!$V206="P3",All!$AE206="RMS"),Ruler!S$16,IF(AND(All!$V206="P4",All!$AE206="RMS"),Ruler!S$17,IF(AND(All!$V206="P5",All!$AE206="RMS"),Ruler!S$18,IF(AND(All!$V206="P6",All!$AE206="RMS"),Ruler!S$19,IF(AND(All!$V206="P7",All!$AE206="RMS"),Ruler!S$20,IF(AND(All!$V206="P8",All!$AE206="RMS"),Ruler!S$21,IF(AND(All!$V206="P9",All!$AE206="RMS"),Ruler!S$22,IF(AND(All!$V206="P1",All!$AE206="RSS"),Ruler!S$6,IF(AND(All!$V206="P2",All!$AE206="RSS"),Ruler!S$23,IF(AND(All!$V206="P3",All!$AE206="RSS"),Ruler!S$24,IF(AND(All!$V206="P4",All!$AE206="RSS"),Ruler!S$25,IF(AND(All!$V206="P5",All!$AE206="RSS"),Ruler!S$26,IF(AND(All!$V206="P6",All!$AE206="RSS"),Ruler!S$27,IF(AND(All!$V206="P7",All!$AE206="RSS"),Ruler!S$28,IF(AND(All!$V206="P8",All!$AE206="RSS"),Ruler!S$29,IF(AND(All!$V206="P9",All!$AE206="RSS"),Ruler!S$30,0)))))))))))))))))))))))))))</f>
        <v>1</v>
      </c>
      <c r="CA206" s="325">
        <f>IF(AND(All!$V206="P1",All!$AE206="RDP"),Ruler!T$6,IF(AND(All!$V206="P2",All!$AE206="RDP"),Ruler!T$7,IF(AND(All!$V206="P3",All!$AE206="RDP"),Ruler!T$8,IF(AND(All!$V206="P4",All!$AE206="RDP"),Ruler!T$9,IF(AND(All!$V206="P5",All!$AE206="RDP"),Ruler!T$10,IF(AND(All!$V206="P6",All!$AE206="RDP"),Ruler!T$11,IF(AND(All!$V206="P7",All!$AE206="RDP"),Ruler!T$12,IF(AND(All!$V206="P8",All!$AE206="RDP"),Ruler!T$13,IF(AND(All!$V206="P9",All!$AE206="RDP"),Ruler!T$14,IF(AND(All!$V206="P1",All!$AE206="RMS"),Ruler!T$6,IF(AND(All!$V206="P2",All!$AE206="RMS"),Ruler!T$15,IF(AND(All!$V206="P3",All!$AE206="RMS"),Ruler!T$16,IF(AND(All!$V206="P4",All!$AE206="RMS"),Ruler!T$17,IF(AND(All!$V206="P5",All!$AE206="RMS"),Ruler!T$18,IF(AND(All!$V206="P6",All!$AE206="RMS"),Ruler!T$19,IF(AND(All!$V206="P7",All!$AE206="RMS"),Ruler!T$20,IF(AND(All!$V206="P8",All!$AE206="RMS"),Ruler!T$21,IF(AND(All!$V206="P9",All!$AE206="RMS"),Ruler!T$22,IF(AND(All!$V206="P1",All!$AE206="RSS"),Ruler!T$6,IF(AND(All!$V206="P2",All!$AE206="RSS"),Ruler!T$23,IF(AND(All!$V206="P3",All!$AE206="RSS"),Ruler!T$24,IF(AND(All!$V206="P4",All!$AE206="RSS"),Ruler!T$25,IF(AND(All!$V206="P5",All!$AE206="RSS"),Ruler!T$26,IF(AND(All!$V206="P6",All!$AE206="RSS"),Ruler!T$27,IF(AND(All!$V206="P7",All!$AE206="RSS"),Ruler!T$28,IF(AND(All!$V206="P8",All!$AE206="RSS"),Ruler!T$29,IF(AND(All!$V206="P9",All!$AE206="RSS"),Ruler!T$30,0)))))))))))))))))))))))))))</f>
        <v>2</v>
      </c>
      <c r="CB206" s="325">
        <f>IF(AND(All!$V206="P1",All!$AE206="RDP"),Ruler!U$6,IF(AND(All!$V206="P2",All!$AE206="RDP"),Ruler!U$7,IF(AND(All!$V206="P3",All!$AE206="RDP"),Ruler!U$8,IF(AND(All!$V206="P4",All!$AE206="RDP"),Ruler!U$9,IF(AND(All!$V206="P5",All!$AE206="RDP"),Ruler!U$10,IF(AND(All!$V206="P6",All!$AE206="RDP"),Ruler!U$11,IF(AND(All!$V206="P7",All!$AE206="RDP"),Ruler!U$12,IF(AND(All!$V206="P8",All!$AE206="RDP"),Ruler!U$13,IF(AND(All!$V206="P9",All!$AE206="RDP"),Ruler!U$14,IF(AND(All!$V206="P1",All!$AE206="RMS"),Ruler!U$6,IF(AND(All!$V206="P2",All!$AE206="RMS"),Ruler!U$15,IF(AND(All!$V206="P3",All!$AE206="RMS"),Ruler!U$16,IF(AND(All!$V206="P4",All!$AE206="RMS"),Ruler!U$17,IF(AND(All!$V206="P5",All!$AE206="RMS"),Ruler!U$18,IF(AND(All!$V206="P6",All!$AE206="RMS"),Ruler!U$19,IF(AND(All!$V206="P7",All!$AE206="RMS"),Ruler!U$20,IF(AND(All!$V206="P8",All!$AE206="RMS"),Ruler!U$21,IF(AND(All!$V206="P9",All!$AE206="RMS"),Ruler!U$22,IF(AND(All!$V206="P1",All!$AE206="RSS"),Ruler!U$6,IF(AND(All!$V206="P2",All!$AE206="RSS"),Ruler!U$23,IF(AND(All!$V206="P3",All!$AE206="RSS"),Ruler!U$24,IF(AND(All!$V206="P4",All!$AE206="RSS"),Ruler!U$25,IF(AND(All!$V206="P5",All!$AE206="RSS"),Ruler!U$26,IF(AND(All!$V206="P6",All!$AE206="RSS"),Ruler!U$27,IF(AND(All!$V206="P7",All!$AE206="RSS"),Ruler!U$28,IF(AND(All!$V206="P8",All!$AE206="RSS"),Ruler!U$29,IF(AND(All!$V206="P9",All!$AE206="RSS"),Ruler!U$30,0)))))))))))))))))))))))))))</f>
        <v>1</v>
      </c>
      <c r="CC206" s="325">
        <f>IF(AND(All!$V206="P1",All!$AE206="RDP"),Ruler!V$6,IF(AND(All!$V206="P2",All!$AE206="RDP"),Ruler!V$7,IF(AND(All!$V206="P3",All!$AE206="RDP"),Ruler!V$8,IF(AND(All!$V206="P4",All!$AE206="RDP"),Ruler!V$9,IF(AND(All!$V206="P5",All!$AE206="RDP"),Ruler!V$10,IF(AND(All!$V206="P6",All!$AE206="RDP"),Ruler!V$11,IF(AND(All!$V206="P7",All!$AE206="RDP"),Ruler!V$12,IF(AND(All!$V206="P8",All!$AE206="RDP"),Ruler!V$13,IF(AND(All!$V206="P9",All!$AE206="RDP"),Ruler!V$14,IF(AND(All!$V206="P1",All!$AE206="RMS"),Ruler!V$6,IF(AND(All!$V206="P2",All!$AE206="RMS"),Ruler!V$15,IF(AND(All!$V206="P3",All!$AE206="RMS"),Ruler!V$16,IF(AND(All!$V206="P4",All!$AE206="RMS"),Ruler!V$17,IF(AND(All!$V206="P5",All!$AE206="RMS"),Ruler!V$18,IF(AND(All!$V206="P6",All!$AE206="RMS"),Ruler!V$19,IF(AND(All!$V206="P7",All!$AE206="RMS"),Ruler!V$20,IF(AND(All!$V206="P8",All!$AE206="RMS"),Ruler!V$21,IF(AND(All!$V206="P9",All!$AE206="RMS"),Ruler!V$22,IF(AND(All!$V206="P1",All!$AE206="RSS"),Ruler!V$6,IF(AND(All!$V206="P2",All!$AE206="RSS"),Ruler!V$23,IF(AND(All!$V206="P3",All!$AE206="RSS"),Ruler!V$24,IF(AND(All!$V206="P4",All!$AE206="RSS"),Ruler!V$25,IF(AND(All!$V206="P5",All!$AE206="RSS"),Ruler!V$26,IF(AND(All!$V206="P6",All!$AE206="RSS"),Ruler!V$27,IF(AND(All!$V206="P7",All!$AE206="RSS"),Ruler!V$28,IF(AND(All!$V206="P8",All!$AE206="RSS"),Ruler!V$29,IF(AND(All!$V206="P9",All!$AE206="RSS"),Ruler!V$30,0)))))))))))))))))))))))))))</f>
        <v>2</v>
      </c>
      <c r="CD206" s="325">
        <f>IF(AND(All!$V206="P1",All!$AE206="RDP"),Ruler!W$6,IF(AND(All!$V206="P2",All!$AE206="RDP"),Ruler!W$7,IF(AND(All!$V206="P3",All!$AE206="RDP"),Ruler!W$8,IF(AND(All!$V206="P4",All!$AE206="RDP"),Ruler!W$9,IF(AND(All!$V206="P5",All!$AE206="RDP"),Ruler!W$10,IF(AND(All!$V206="P6",All!$AE206="RDP"),Ruler!W$11,IF(AND(All!$V206="P7",All!$AE206="RDP"),Ruler!W$12,IF(AND(All!$V206="P8",All!$AE206="RDP"),Ruler!W$13,IF(AND(All!$V206="P9",All!$AE206="RDP"),Ruler!W$14,IF(AND(All!$V206="P1",All!$AE206="RMS"),Ruler!W$6,IF(AND(All!$V206="P2",All!$AE206="RMS"),Ruler!W$15,IF(AND(All!$V206="P3",All!$AE206="RMS"),Ruler!W$16,IF(AND(All!$V206="P4",All!$AE206="RMS"),Ruler!W$17,IF(AND(All!$V206="P5",All!$AE206="RMS"),Ruler!W$18,IF(AND(All!$V206="P6",All!$AE206="RMS"),Ruler!W$19,IF(AND(All!$V206="P7",All!$AE206="RMS"),Ruler!W$20,IF(AND(All!$V206="P8",All!$AE206="RMS"),Ruler!W$21,IF(AND(All!$V206="P9",All!$AE206="RMS"),Ruler!W$22,IF(AND(All!$V206="P1",All!$AE206="RSS"),Ruler!W$6,IF(AND(All!$V206="P2",All!$AE206="RSS"),Ruler!W$23,IF(AND(All!$V206="P3",All!$AE206="RSS"),Ruler!W$24,IF(AND(All!$V206="P4",All!$AE206="RSS"),Ruler!W$25,IF(AND(All!$V206="P5",All!$AE206="RSS"),Ruler!W$26,IF(AND(All!$V206="P6",All!$AE206="RSS"),Ruler!W$27,IF(AND(All!$V206="P7",All!$AE206="RSS"),Ruler!W$28,IF(AND(All!$V206="P8",All!$AE206="RSS"),Ruler!W$29,IF(AND(All!$V206="P9",All!$AE206="RSS"),Ruler!W$30,0)))))))))))))))))))))))))))</f>
        <v>1</v>
      </c>
      <c r="CE206" s="325">
        <f>IF(AND(All!$V206="P1",All!$AE206="RDP"),Ruler!X$6,IF(AND(All!$V206="P2",All!$AE206="RDP"),Ruler!X$7,IF(AND(All!$V206="P3",All!$AE206="RDP"),Ruler!X$8,IF(AND(All!$V206="P4",All!$AE206="RDP"),Ruler!X$9,IF(AND(All!$V206="P5",All!$AE206="RDP"),Ruler!X$10,IF(AND(All!$V206="P6",All!$AE206="RDP"),Ruler!X$11,IF(AND(All!$V206="P7",All!$AE206="RDP"),Ruler!X$12,IF(AND(All!$V206="P8",All!$AE206="RDP"),Ruler!X$13,IF(AND(All!$V206="P9",All!$AE206="RDP"),Ruler!X$14,IF(AND(All!$V206="P1",All!$AE206="RMS"),Ruler!X$6,IF(AND(All!$V206="P2",All!$AE206="RMS"),Ruler!X$15,IF(AND(All!$V206="P3",All!$AE206="RMS"),Ruler!X$16,IF(AND(All!$V206="P4",All!$AE206="RMS"),Ruler!X$17,IF(AND(All!$V206="P5",All!$AE206="RMS"),Ruler!X$18,IF(AND(All!$V206="P6",All!$AE206="RMS"),Ruler!X$19,IF(AND(All!$V206="P7",All!$AE206="RMS"),Ruler!X$20,IF(AND(All!$V206="P8",All!$AE206="RMS"),Ruler!X$21,IF(AND(All!$V206="P9",All!$AE206="RMS"),Ruler!X$22,IF(AND(All!$V206="P1",All!$AE206="RSS"),Ruler!X$6,IF(AND(All!$V206="P2",All!$AE206="RSS"),Ruler!X$23,IF(AND(All!$V206="P3",All!$AE206="RSS"),Ruler!X$24,IF(AND(All!$V206="P4",All!$AE206="RSS"),Ruler!X$25,IF(AND(All!$V206="P5",All!$AE206="RSS"),Ruler!X$26,IF(AND(All!$V206="P6",All!$AE206="RSS"),Ruler!X$27,IF(AND(All!$V206="P7",All!$AE206="RSS"),Ruler!X$28,IF(AND(All!$V206="P8",All!$AE206="RSS"),Ruler!X$29,IF(AND(All!$V206="P9",All!$AE206="RSS"),Ruler!X$30,0)))))))))))))))))))))))))))</f>
        <v>1</v>
      </c>
      <c r="CF206" s="325">
        <f>IF(AND(All!$V206="P1",All!$AE206="RDP"),Ruler!Y$6,IF(AND(All!$V206="P2",All!$AE206="RDP"),Ruler!Y$7,IF(AND(All!$V206="P3",All!$AE206="RDP"),Ruler!Y$8,IF(AND(All!$V206="P4",All!$AE206="RDP"),Ruler!Y$9,IF(AND(All!$V206="P5",All!$AE206="RDP"),Ruler!Y$10,IF(AND(All!$V206="P6",All!$AE206="RDP"),Ruler!Y$11,IF(AND(All!$V206="P7",All!$AE206="RDP"),Ruler!Y$12,IF(AND(All!$V206="P8",All!$AE206="RDP"),Ruler!Y$13,IF(AND(All!$V206="P9",All!$AE206="RDP"),Ruler!Y$14,IF(AND(All!$V206="P1",All!$AE206="RMS"),Ruler!Y$6,IF(AND(All!$V206="P2",All!$AE206="RMS"),Ruler!Y$15,IF(AND(All!$V206="P3",All!$AE206="RMS"),Ruler!Y$16,IF(AND(All!$V206="P4",All!$AE206="RMS"),Ruler!Y$17,IF(AND(All!$V206="P5",All!$AE206="RMS"),Ruler!Y$18,IF(AND(All!$V206="P6",All!$AE206="RMS"),Ruler!Y$19,IF(AND(All!$V206="P7",All!$AE206="RMS"),Ruler!Y$20,IF(AND(All!$V206="P8",All!$AE206="RMS"),Ruler!Y$21,IF(AND(All!$V206="P9",All!$AE206="RMS"),Ruler!Y$22,IF(AND(All!$V206="P1",All!$AE206="RSS"),Ruler!Y$6,IF(AND(All!$V206="P2",All!$AE206="RSS"),Ruler!Y$23,IF(AND(All!$V206="P3",All!$AE206="RSS"),Ruler!Y$24,IF(AND(All!$V206="P4",All!$AE206="RSS"),Ruler!Y$25,IF(AND(All!$V206="P5",All!$AE206="RSS"),Ruler!Y$26,IF(AND(All!$V206="P6",All!$AE206="RSS"),Ruler!Y$27,IF(AND(All!$V206="P7",All!$AE206="RSS"),Ruler!Y$28,IF(AND(All!$V206="P8",All!$AE206="RSS"),Ruler!Y$29,IF(AND(All!$V206="P9",All!$AE206="RSS"),Ruler!Y$30,0)))))))))))))))))))))))))))</f>
        <v>1</v>
      </c>
      <c r="CG206" s="325">
        <f>IF(AND(All!$V206="P1",All!$AE206="RDP"),Ruler!Z$6,IF(AND(All!$V206="P2",All!$AE206="RDP"),Ruler!Z$7,IF(AND(All!$V206="P3",All!$AE206="RDP"),Ruler!Z$8,IF(AND(All!$V206="P4",All!$AE206="RDP"),Ruler!Z$9,IF(AND(All!$V206="P5",All!$AE206="RDP"),Ruler!Z$10,IF(AND(All!$V206="P6",All!$AE206="RDP"),Ruler!Z$11,IF(AND(All!$V206="P7",All!$AE206="RDP"),Ruler!Z$12,IF(AND(All!$V206="P8",All!$AE206="RDP"),Ruler!Z$13,IF(AND(All!$V206="P9",All!$AE206="RDP"),Ruler!Z$14,IF(AND(All!$V206="P1",All!$AE206="RMS"),Ruler!Z$6,IF(AND(All!$V206="P2",All!$AE206="RMS"),Ruler!Z$15,IF(AND(All!$V206="P3",All!$AE206="RMS"),Ruler!Z$16,IF(AND(All!$V206="P4",All!$AE206="RMS"),Ruler!Z$17,IF(AND(All!$V206="P5",All!$AE206="RMS"),Ruler!Z$18,IF(AND(All!$V206="P6",All!$AE206="RMS"),Ruler!Z$19,IF(AND(All!$V206="P7",All!$AE206="RMS"),Ruler!Z$20,IF(AND(All!$V206="P8",All!$AE206="RMS"),Ruler!Z$21,IF(AND(All!$V206="P9",All!$AE206="RMS"),Ruler!Z$22,IF(AND(All!$V206="P1",All!$AE206="RSS"),Ruler!Z$6,IF(AND(All!$V206="P2",All!$AE206="RSS"),Ruler!Z$23,IF(AND(All!$V206="P3",All!$AE206="RSS"),Ruler!Z$24,IF(AND(All!$V206="P4",All!$AE206="RSS"),Ruler!Z$25,IF(AND(All!$V206="P5",All!$AE206="RSS"),Ruler!Z$26,IF(AND(All!$V206="P6",All!$AE206="RSS"),Ruler!Z$27,IF(AND(All!$V206="P7",All!$AE206="RSS"),Ruler!Z$28,IF(AND(All!$V206="P8",All!$AE206="RSS"),Ruler!Z$29,IF(AND(All!$V206="P9",All!$AE206="RSS"),Ruler!Z$30,0)))))))))))))))))))))))))))</f>
        <v>1</v>
      </c>
      <c r="CH206" s="325">
        <f>IF(AND(All!$V206="P1",All!$AE206="RDP"),Ruler!AA$6,IF(AND(All!$V206="P2",All!$AE206="RDP"),Ruler!AA$7,IF(AND(All!$V206="P3",All!$AE206="RDP"),Ruler!AA$8,IF(AND(All!$V206="P4",All!$AE206="RDP"),Ruler!AA$9,IF(AND(All!$V206="P5",All!$AE206="RDP"),Ruler!AA$10,IF(AND(All!$V206="P6",All!$AE206="RDP"),Ruler!AA$11,IF(AND(All!$V206="P7",All!$AE206="RDP"),Ruler!AA$12,IF(AND(All!$V206="P8",All!$AE206="RDP"),Ruler!AA$13,IF(AND(All!$V206="P9",All!$AE206="RDP"),Ruler!AA$14,IF(AND(All!$V206="P1",All!$AE206="RMS"),Ruler!AA$6,IF(AND(All!$V206="P2",All!$AE206="RMS"),Ruler!AA$15,IF(AND(All!$V206="P3",All!$AE206="RMS"),Ruler!AA$16,IF(AND(All!$V206="P4",All!$AE206="RMS"),Ruler!AA$17,IF(AND(All!$V206="P5",All!$AE206="RMS"),Ruler!AA$18,IF(AND(All!$V206="P6",All!$AE206="RMS"),Ruler!AA$19,IF(AND(All!$V206="P7",All!$AE206="RMS"),Ruler!AA$20,IF(AND(All!$V206="P8",All!$AE206="RMS"),Ruler!AA$21,IF(AND(All!$V206="P9",All!$AE206="RMS"),Ruler!AA$22,IF(AND(All!$V206="P1",All!$AE206="RSS"),Ruler!AA$6,IF(AND(All!$V206="P2",All!$AE206="RSS"),Ruler!AA$23,IF(AND(All!$V206="P3",All!$AE206="RSS"),Ruler!AA$24,IF(AND(All!$V206="P4",All!$AE206="RSS"),Ruler!AA$25,IF(AND(All!$V206="P5",All!$AE206="RSS"),Ruler!AA$26,IF(AND(All!$V206="P6",All!$AE206="RSS"),Ruler!AA$27,IF(AND(All!$V206="P7",All!$AE206="RSS"),Ruler!AA$28,IF(AND(All!$V206="P8",All!$AE206="RSS"),Ruler!AA$29,IF(AND(All!$V206="P9",All!$AE206="RSS"),Ruler!AA$30,0)))))))))))))))))))))))))))</f>
        <v>0</v>
      </c>
      <c r="CI206" s="325">
        <f>IF(AND(All!$V206="P1",All!$AE206="RDP"),Ruler!AB$6,IF(AND(All!$V206="P2",All!$AE206="RDP"),Ruler!AB$7,IF(AND(All!$V206="P3",All!$AE206="RDP"),Ruler!AB$8,IF(AND(All!$V206="P4",All!$AE206="RDP"),Ruler!AB$9,IF(AND(All!$V206="P5",All!$AE206="RDP"),Ruler!AB$10,IF(AND(All!$V206="P6",All!$AE206="RDP"),Ruler!AB$11,IF(AND(All!$V206="P7",All!$AE206="RDP"),Ruler!AB$12,IF(AND(All!$V206="P8",All!$AE206="RDP"),Ruler!AB$13,IF(AND(All!$V206="P9",All!$AE206="RDP"),Ruler!AB$14,IF(AND(All!$V206="P1",All!$AE206="RMS"),Ruler!AB$6,IF(AND(All!$V206="P2",All!$AE206="RMS"),Ruler!AB$15,IF(AND(All!$V206="P3",All!$AE206="RMS"),Ruler!AB$16,IF(AND(All!$V206="P4",All!$AE206="RMS"),Ruler!AB$17,IF(AND(All!$V206="P5",All!$AE206="RMS"),Ruler!AB$18,IF(AND(All!$V206="P6",All!$AE206="RMS"),Ruler!AB$19,IF(AND(All!$V206="P7",All!$AE206="RMS"),Ruler!AB$20,IF(AND(All!$V206="P8",All!$AE206="RMS"),Ruler!AB$21,IF(AND(All!$V206="P9",All!$AE206="RMS"),Ruler!AB$22,IF(AND(All!$V206="P1",All!$AE206="RSS"),Ruler!AB$6,IF(AND(All!$V206="P2",All!$AE206="RSS"),Ruler!AB$23,IF(AND(All!$V206="P3",All!$AE206="RSS"),Ruler!AB$24,IF(AND(All!$V206="P4",All!$AE206="RSS"),Ruler!AB$25,IF(AND(All!$V206="P5",All!$AE206="RSS"),Ruler!AB$26,IF(AND(All!$V206="P6",All!$AE206="RSS"),Ruler!AB$27,IF(AND(All!$V206="P7",All!$AE206="RSS"),Ruler!AB$28,IF(AND(All!$V206="P8",All!$AE206="RSS"),Ruler!AB$29,IF(AND(All!$V206="P9",All!$AE206="RSS"),Ruler!AB$30,0)))))))))))))))))))))))))))</f>
        <v>0</v>
      </c>
      <c r="CJ206" s="323"/>
      <c r="DG206" s="328"/>
      <c r="DH206" s="43">
        <f>COUNTIF(Table9[[#This Row],[G-B1]:[G-B12]],"&lt;=0")/12*100</f>
        <v>0</v>
      </c>
      <c r="DI206" s="43">
        <f>COUNTIF(Table9[[#This Row],[G-K1]:[G-K5]],"&lt;=0")/5*100</f>
        <v>0</v>
      </c>
      <c r="DJ206" s="43">
        <f>COUNTIF(Table9[[#This Row],[G-P1]:[G-P5]],"&lt;=0")/5*100</f>
        <v>0</v>
      </c>
      <c r="DK206" s="43">
        <f>COUNTIF(Table9[[#This Row],[G-E1]:[G-E2]],"&lt;=0")/2*100</f>
        <v>0</v>
      </c>
      <c r="DL206" s="450">
        <f>IF(AE206="RDP",(COUNTIF(Table9[[#This Row],[G-B3]],"&lt;=0")+COUNTIF(Table9[[#This Row],[G-B4]],"&lt;=0")+COUNTIF(Table9[[#This Row],[G-B7]],"&lt;=0")+COUNTIF(Table9[[#This Row],[G-B11]],"&lt;=0")+COUNTIF(Table9[[#This Row],[G-K2]],"&lt;=0"))/5*100,IF(AE206="RMS",(COUNTIF(Table9[[#This Row],[G-B4]],"&lt;=0")+COUNTIF(Table9[[#This Row],[G-B5]],"&lt;=0")+COUNTIF(Table9[[#This Row],[G-B10]],"&lt;=0")+COUNTIF(Table9[[#This Row],[G-B12]],"&lt;=0")+COUNTIF(Table9[[#This Row],[G-K2]],"&lt;=0"))/5*100,IF(AE206="RSS",(COUNTIF(Table9[[#This Row],[G-B1]],"&lt;=0")+COUNTIF(Table9[[#This Row],[G-B2]],"&lt;=0")+COUNTIF(Table9[[#This Row],[G-B6]],"&lt;=0")+COUNTIF(Table9[[#This Row],[G-B11]],"&lt;=0")+COUNTIF(Table9[[#This Row],[G-B12]],"&lt;=0"))/5*100,0)))</f>
        <v>0</v>
      </c>
      <c r="DR206" s="332"/>
      <c r="DW206" s="332"/>
      <c r="DX206" s="42"/>
      <c r="DY206" s="42"/>
      <c r="DZ206" s="42"/>
      <c r="EA206" s="333"/>
      <c r="EB206" s="339"/>
      <c r="EC206" s="339"/>
      <c r="ED206" s="339"/>
      <c r="EE206" s="339"/>
    </row>
    <row r="207" spans="2:135" ht="72.5" hidden="1" x14ac:dyDescent="0.3">
      <c r="B207" s="282">
        <v>213</v>
      </c>
      <c r="C207" s="42" t="s">
        <v>134</v>
      </c>
      <c r="D207" s="45">
        <v>46184</v>
      </c>
      <c r="E207" s="44" t="s">
        <v>1662</v>
      </c>
      <c r="F207" s="43">
        <v>1020646</v>
      </c>
      <c r="G207" s="357">
        <f t="shared" ca="1" si="12"/>
        <v>35.330499362633191</v>
      </c>
      <c r="H207" s="283">
        <v>33420</v>
      </c>
      <c r="I207" s="43" t="s">
        <v>179</v>
      </c>
      <c r="J207" s="43" t="s">
        <v>137</v>
      </c>
      <c r="K207" s="43" t="s">
        <v>138</v>
      </c>
      <c r="L207" s="43" t="s">
        <v>180</v>
      </c>
      <c r="M207" s="42" t="s">
        <v>204</v>
      </c>
      <c r="N207" s="43"/>
      <c r="O207" s="43" t="s">
        <v>159</v>
      </c>
      <c r="P207" s="44" t="s">
        <v>1663</v>
      </c>
      <c r="Q207" s="43" t="s">
        <v>144</v>
      </c>
      <c r="R207" s="43" t="s">
        <v>185</v>
      </c>
      <c r="S207" s="45">
        <v>42387</v>
      </c>
      <c r="T207" s="286">
        <f t="shared" ca="1" si="13"/>
        <v>10.755555555555556</v>
      </c>
      <c r="U207" s="46">
        <f ca="1">Table9[[#This Row],[Years in PET]]</f>
        <v>10.755555555555556</v>
      </c>
      <c r="V207" s="43" t="s">
        <v>58</v>
      </c>
      <c r="W207" s="46"/>
      <c r="X207" s="46">
        <f ca="1">($T$1-Table9[[#This Row],[Date of Appointment to Current Grade]])/365</f>
        <v>1.9688555270167505</v>
      </c>
      <c r="Y207" s="45">
        <v>45597</v>
      </c>
      <c r="Z207" s="43" t="s">
        <v>187</v>
      </c>
      <c r="AA207" s="45">
        <v>45962</v>
      </c>
      <c r="AB207" s="46">
        <f ca="1">($T$1-Table9[[#This Row],[Date in Position]])/365</f>
        <v>0.96885552701675048</v>
      </c>
      <c r="AC207" s="43" t="s">
        <v>146</v>
      </c>
      <c r="AD207" s="43"/>
      <c r="AE207" s="43" t="s">
        <v>147</v>
      </c>
      <c r="AF207" s="43" t="s">
        <v>148</v>
      </c>
      <c r="AG207" s="47" t="s">
        <v>1664</v>
      </c>
      <c r="AH207" s="47" t="s">
        <v>1591</v>
      </c>
      <c r="AI207" s="47" t="s">
        <v>1665</v>
      </c>
      <c r="AJ207" s="42" t="s">
        <v>489</v>
      </c>
      <c r="AK207" s="48" t="s">
        <v>1666</v>
      </c>
      <c r="AL207" s="42" t="s">
        <v>153</v>
      </c>
      <c r="AM207" s="48" t="s">
        <v>1667</v>
      </c>
      <c r="AN207" s="323">
        <v>1</v>
      </c>
      <c r="AO207" s="43">
        <v>1</v>
      </c>
      <c r="AP207" s="43">
        <v>1</v>
      </c>
      <c r="AQ207" s="43">
        <v>2</v>
      </c>
      <c r="AR207" s="43">
        <v>2</v>
      </c>
      <c r="AS207" s="43">
        <v>2</v>
      </c>
      <c r="AT207" s="43">
        <v>2</v>
      </c>
      <c r="AU207" s="43">
        <v>2</v>
      </c>
      <c r="AV207" s="43">
        <v>1</v>
      </c>
      <c r="AW207" s="43">
        <v>2</v>
      </c>
      <c r="AX207" s="43">
        <v>2</v>
      </c>
      <c r="AY207" s="43">
        <v>1</v>
      </c>
      <c r="AZ207" s="43">
        <v>1</v>
      </c>
      <c r="BA207" s="43">
        <v>2</v>
      </c>
      <c r="BB207" s="43">
        <v>1</v>
      </c>
      <c r="BC207" s="43">
        <v>1</v>
      </c>
      <c r="BD207" s="43">
        <v>0</v>
      </c>
      <c r="BE207" s="43">
        <v>1</v>
      </c>
      <c r="BF207" s="43">
        <v>1</v>
      </c>
      <c r="BG207" s="43">
        <v>0</v>
      </c>
      <c r="BH207" s="43">
        <v>1</v>
      </c>
      <c r="BI207" s="43">
        <v>1</v>
      </c>
      <c r="BJ207" s="43">
        <v>1</v>
      </c>
      <c r="BK207" s="328">
        <v>0</v>
      </c>
      <c r="BL207" s="325">
        <f>IF(AND(All!$V207="P1",All!$AE207="RDP"),Ruler!E$6,IF(AND(All!$V207="P2",All!$AE207="RDP"),Ruler!E$7,IF(AND(All!$V207="P3",All!$AE207="RDP"),Ruler!E$8,IF(AND(All!$V207="P4",All!$AE207="RDP"),Ruler!E$9,IF(AND(All!$V207="P5",All!$AE207="RDP"),Ruler!E$10,IF(AND(All!$V207="P6",All!$AE207="RDP"),Ruler!E$11,IF(AND(All!$V207="P7",All!$AE207="RDP"),Ruler!E$12,IF(AND(All!$V207="P8",All!$AE207="RDP"),Ruler!E$13,IF(AND(All!$V207="P9",All!$AE207="RDP"),Ruler!E$14,IF(AND(All!$V207="P1",All!$AE207="RMS"),Ruler!E$6,IF(AND(All!$V207="P2",All!$AE207="RMS"),Ruler!E$15,IF(AND(All!$V207="P3",All!$AE207="RMS"),Ruler!E$16,IF(AND(All!$V207="P4",All!$AE207="RMS"),Ruler!E$17,IF(AND(All!$V207="P5",All!$AE207="RMS"),Ruler!E$18,IF(AND(All!$V207="P6",All!$AE207="RMS"),Ruler!E$19,IF(AND(All!$V207="P7",All!$AE207="RMS"),Ruler!E$20,IF(AND(All!$V207="P8",All!$AE207="RMS"),Ruler!E$21,IF(AND(All!$V207="P9",All!$AE207="RMS"),Ruler!E$22,IF(AND(All!$V207="P1",All!$AE207="RSS"),Ruler!E$6,IF(AND(All!$V207="P2",All!$AE207="RSS"),Ruler!E$23,IF(AND(All!$V207="P3",All!$AE207="RSS"),Ruler!E$24,IF(AND(All!$V207="P4",All!$AE207="RSS"),Ruler!E$25,IF(AND(All!$V207="P5",All!$AE207="RSS"),Ruler!E$26,IF(AND(All!$V207="P6",All!$AE207="RSS"),Ruler!E$27,IF(AND(All!$V207="P7",All!$AE207="RSS"),Ruler!E$28,IF(AND(All!$V207="P8",All!$AE207="RSS"),Ruler!E$29,IF(AND(All!$V207="P9",All!$AE207="RSS"),Ruler!E$30,0)))))))))))))))))))))))))))</f>
        <v>3</v>
      </c>
      <c r="BM207" s="325">
        <f>IF(AND(All!$V207="P1",All!$AE207="RDP"),Ruler!F$6,IF(AND(All!$V207="P2",All!$AE207="RDP"),Ruler!F$7,IF(AND(All!$V207="P3",All!$AE207="RDP"),Ruler!F$8,IF(AND(All!$V207="P4",All!$AE207="RDP"),Ruler!F$9,IF(AND(All!$V207="P5",All!$AE207="RDP"),Ruler!F$10,IF(AND(All!$V207="P6",All!$AE207="RDP"),Ruler!F$11,IF(AND(All!$V207="P7",All!$AE207="RDP"),Ruler!F$12,IF(AND(All!$V207="P8",All!$AE207="RDP"),Ruler!F$13,IF(AND(All!$V207="P9",All!$AE207="RDP"),Ruler!F$14,IF(AND(All!$V207="P1",All!$AE207="RMS"),Ruler!F$6,IF(AND(All!$V207="P2",All!$AE207="RMS"),Ruler!F$15,IF(AND(All!$V207="P3",All!$AE207="RMS"),Ruler!F$16,IF(AND(All!$V207="P4",All!$AE207="RMS"),Ruler!F$17,IF(AND(All!$V207="P5",All!$AE207="RMS"),Ruler!F$18,IF(AND(All!$V207="P6",All!$AE207="RMS"),Ruler!F$19,IF(AND(All!$V207="P7",All!$AE207="RMS"),Ruler!F$20,IF(AND(All!$V207="P8",All!$AE207="RMS"),Ruler!F$21,IF(AND(All!$V207="P9",All!$AE207="RMS"),Ruler!F$22,IF(AND(All!$V207="P1",All!$AE207="RSS"),Ruler!F$6,IF(AND(All!$V207="P2",All!$AE207="RSS"),Ruler!F$23,IF(AND(All!$V207="P3",All!$AE207="RSS"),Ruler!F$24,IF(AND(All!$V207="P4",All!$AE207="RSS"),Ruler!F$25,IF(AND(All!$V207="P5",All!$AE207="RSS"),Ruler!F$26,IF(AND(All!$V207="P6",All!$AE207="RSS"),Ruler!F$27,IF(AND(All!$V207="P7",All!$AE207="RSS"),Ruler!F$28,IF(AND(All!$V207="P8",All!$AE207="RSS"),Ruler!F$29,IF(AND(All!$V207="P9",All!$AE207="RSS"),Ruler!F$30,0)))))))))))))))))))))))))))</f>
        <v>3</v>
      </c>
      <c r="BN207" s="325">
        <f>IF(AND(All!$V207="P1",All!$AE207="RDP"),Ruler!G$6,IF(AND(All!$V207="P2",All!$AE207="RDP"),Ruler!G$7,IF(AND(All!$V207="P3",All!$AE207="RDP"),Ruler!G$8,IF(AND(All!$V207="P4",All!$AE207="RDP"),Ruler!G$9,IF(AND(All!$V207="P5",All!$AE207="RDP"),Ruler!G$10,IF(AND(All!$V207="P6",All!$AE207="RDP"),Ruler!G$11,IF(AND(All!$V207="P7",All!$AE207="RDP"),Ruler!G$12,IF(AND(All!$V207="P8",All!$AE207="RDP"),Ruler!G$13,IF(AND(All!$V207="P9",All!$AE207="RDP"),Ruler!G$14,IF(AND(All!$V207="P1",All!$AE207="RMS"),Ruler!G$6,IF(AND(All!$V207="P2",All!$AE207="RMS"),Ruler!G$15,IF(AND(All!$V207="P3",All!$AE207="RMS"),Ruler!G$16,IF(AND(All!$V207="P4",All!$AE207="RMS"),Ruler!G$17,IF(AND(All!$V207="P5",All!$AE207="RMS"),Ruler!G$18,IF(AND(All!$V207="P6",All!$AE207="RMS"),Ruler!G$19,IF(AND(All!$V207="P7",All!$AE207="RMS"),Ruler!G$20,IF(AND(All!$V207="P8",All!$AE207="RMS"),Ruler!G$21,IF(AND(All!$V207="P9",All!$AE207="RMS"),Ruler!G$22,IF(AND(All!$V207="P1",All!$AE207="RSS"),Ruler!G$6,IF(AND(All!$V207="P2",All!$AE207="RSS"),Ruler!G$23,IF(AND(All!$V207="P3",All!$AE207="RSS"),Ruler!G$24,IF(AND(All!$V207="P4",All!$AE207="RSS"),Ruler!G$25,IF(AND(All!$V207="P5",All!$AE207="RSS"),Ruler!G$26,IF(AND(All!$V207="P6",All!$AE207="RSS"),Ruler!G$27,IF(AND(All!$V207="P7",All!$AE207="RSS"),Ruler!G$28,IF(AND(All!$V207="P8",All!$AE207="RSS"),Ruler!G$29,IF(AND(All!$V207="P9",All!$AE207="RSS"),Ruler!G$30,0)))))))))))))))))))))))))))</f>
        <v>2</v>
      </c>
      <c r="BO207" s="325">
        <f>IF(AND(All!$V207="P1",All!$AE207="RDP"),Ruler!H$6,IF(AND(All!$V207="P2",All!$AE207="RDP"),Ruler!H$7,IF(AND(All!$V207="P3",All!$AE207="RDP"),Ruler!H$8,IF(AND(All!$V207="P4",All!$AE207="RDP"),Ruler!H$9,IF(AND(All!$V207="P5",All!$AE207="RDP"),Ruler!H$10,IF(AND(All!$V207="P6",All!$AE207="RDP"),Ruler!H$11,IF(AND(All!$V207="P7",All!$AE207="RDP"),Ruler!H$12,IF(AND(All!$V207="P8",All!$AE207="RDP"),Ruler!H$13,IF(AND(All!$V207="P9",All!$AE207="RDP"),Ruler!H$14,IF(AND(All!$V207="P1",All!$AE207="RMS"),Ruler!H$6,IF(AND(All!$V207="P2",All!$AE207="RMS"),Ruler!H$15,IF(AND(All!$V207="P3",All!$AE207="RMS"),Ruler!H$16,IF(AND(All!$V207="P4",All!$AE207="RMS"),Ruler!H$17,IF(AND(All!$V207="P5",All!$AE207="RMS"),Ruler!H$18,IF(AND(All!$V207="P6",All!$AE207="RMS"),Ruler!H$19,IF(AND(All!$V207="P7",All!$AE207="RMS"),Ruler!H$20,IF(AND(All!$V207="P8",All!$AE207="RMS"),Ruler!H$21,IF(AND(All!$V207="P9",All!$AE207="RMS"),Ruler!H$22,IF(AND(All!$V207="P1",All!$AE207="RSS"),Ruler!H$6,IF(AND(All!$V207="P2",All!$AE207="RSS"),Ruler!H$23,IF(AND(All!$V207="P3",All!$AE207="RSS"),Ruler!H$24,IF(AND(All!$V207="P4",All!$AE207="RSS"),Ruler!H$25,IF(AND(All!$V207="P5",All!$AE207="RSS"),Ruler!H$26,IF(AND(All!$V207="P6",All!$AE207="RSS"),Ruler!H$27,IF(AND(All!$V207="P7",All!$AE207="RSS"),Ruler!H$28,IF(AND(All!$V207="P8",All!$AE207="RSS"),Ruler!H$29,IF(AND(All!$V207="P9",All!$AE207="RSS"),Ruler!H$30,0)))))))))))))))))))))))))))</f>
        <v>3</v>
      </c>
      <c r="BP207" s="325">
        <f>IF(AND(All!$V207="P1",All!$AE207="RDP"),Ruler!I$6,IF(AND(All!$V207="P2",All!$AE207="RDP"),Ruler!I$7,IF(AND(All!$V207="P3",All!$AE207="RDP"),Ruler!I$8,IF(AND(All!$V207="P4",All!$AE207="RDP"),Ruler!I$9,IF(AND(All!$V207="P5",All!$AE207="RDP"),Ruler!I$10,IF(AND(All!$V207="P6",All!$AE207="RDP"),Ruler!I$11,IF(AND(All!$V207="P7",All!$AE207="RDP"),Ruler!I$12,IF(AND(All!$V207="P8",All!$AE207="RDP"),Ruler!I$13,IF(AND(All!$V207="P9",All!$AE207="RDP"),Ruler!I$14,IF(AND(All!$V207="P1",All!$AE207="RMS"),Ruler!I$6,IF(AND(All!$V207="P2",All!$AE207="RMS"),Ruler!I$15,IF(AND(All!$V207="P3",All!$AE207="RMS"),Ruler!I$16,IF(AND(All!$V207="P4",All!$AE207="RMS"),Ruler!I$17,IF(AND(All!$V207="P5",All!$AE207="RMS"),Ruler!I$18,IF(AND(All!$V207="P6",All!$AE207="RMS"),Ruler!I$19,IF(AND(All!$V207="P7",All!$AE207="RMS"),Ruler!I$20,IF(AND(All!$V207="P8",All!$AE207="RMS"),Ruler!I$21,IF(AND(All!$V207="P9",All!$AE207="RMS"),Ruler!I$22,IF(AND(All!$V207="P1",All!$AE207="RSS"),Ruler!I$6,IF(AND(All!$V207="P2",All!$AE207="RSS"),Ruler!I$23,IF(AND(All!$V207="P3",All!$AE207="RSS"),Ruler!I$24,IF(AND(All!$V207="P4",All!$AE207="RSS"),Ruler!I$25,IF(AND(All!$V207="P5",All!$AE207="RSS"),Ruler!I$26,IF(AND(All!$V207="P6",All!$AE207="RSS"),Ruler!I$27,IF(AND(All!$V207="P7",All!$AE207="RSS"),Ruler!I$28,IF(AND(All!$V207="P8",All!$AE207="RSS"),Ruler!I$29,IF(AND(All!$V207="P9",All!$AE207="RSS"),Ruler!I$30,0)))))))))))))))))))))))))))</f>
        <v>3</v>
      </c>
      <c r="BQ207" s="325">
        <f>IF(AND(All!$V207="P1",All!$AE207="RDP"),Ruler!J$6,IF(AND(All!$V207="P2",All!$AE207="RDP"),Ruler!J$7,IF(AND(All!$V207="P3",All!$AE207="RDP"),Ruler!J$8,IF(AND(All!$V207="P4",All!$AE207="RDP"),Ruler!J$9,IF(AND(All!$V207="P5",All!$AE207="RDP"),Ruler!J$10,IF(AND(All!$V207="P6",All!$AE207="RDP"),Ruler!J$11,IF(AND(All!$V207="P7",All!$AE207="RDP"),Ruler!J$12,IF(AND(All!$V207="P8",All!$AE207="RDP"),Ruler!J$13,IF(AND(All!$V207="P9",All!$AE207="RDP"),Ruler!J$14,IF(AND(All!$V207="P1",All!$AE207="RMS"),Ruler!J$6,IF(AND(All!$V207="P2",All!$AE207="RMS"),Ruler!J$15,IF(AND(All!$V207="P3",All!$AE207="RMS"),Ruler!J$16,IF(AND(All!$V207="P4",All!$AE207="RMS"),Ruler!J$17,IF(AND(All!$V207="P5",All!$AE207="RMS"),Ruler!J$18,IF(AND(All!$V207="P6",All!$AE207="RMS"),Ruler!J$19,IF(AND(All!$V207="P7",All!$AE207="RMS"),Ruler!J$20,IF(AND(All!$V207="P8",All!$AE207="RMS"),Ruler!J$21,IF(AND(All!$V207="P9",All!$AE207="RMS"),Ruler!J$22,IF(AND(All!$V207="P1",All!$AE207="RSS"),Ruler!J$6,IF(AND(All!$V207="P2",All!$AE207="RSS"),Ruler!J$23,IF(AND(All!$V207="P3",All!$AE207="RSS"),Ruler!J$24,IF(AND(All!$V207="P4",All!$AE207="RSS"),Ruler!J$25,IF(AND(All!$V207="P5",All!$AE207="RSS"),Ruler!J$26,IF(AND(All!$V207="P6",All!$AE207="RSS"),Ruler!J$27,IF(AND(All!$V207="P7",All!$AE207="RSS"),Ruler!J$28,IF(AND(All!$V207="P8",All!$AE207="RSS"),Ruler!J$29,IF(AND(All!$V207="P9",All!$AE207="RSS"),Ruler!J$30,0)))))))))))))))))))))))))))</f>
        <v>2</v>
      </c>
      <c r="BR207" s="325">
        <f>IF(AND(All!$V207="P1",All!$AE207="RDP"),Ruler!K$6,IF(AND(All!$V207="P2",All!$AE207="RDP"),Ruler!K$7,IF(AND(All!$V207="P3",All!$AE207="RDP"),Ruler!K$8,IF(AND(All!$V207="P4",All!$AE207="RDP"),Ruler!K$9,IF(AND(All!$V207="P5",All!$AE207="RDP"),Ruler!K$10,IF(AND(All!$V207="P6",All!$AE207="RDP"),Ruler!K$11,IF(AND(All!$V207="P7",All!$AE207="RDP"),Ruler!K$12,IF(AND(All!$V207="P8",All!$AE207="RDP"),Ruler!K$13,IF(AND(All!$V207="P9",All!$AE207="RDP"),Ruler!K$14,IF(AND(All!$V207="P1",All!$AE207="RMS"),Ruler!K$6,IF(AND(All!$V207="P2",All!$AE207="RMS"),Ruler!K$15,IF(AND(All!$V207="P3",All!$AE207="RMS"),Ruler!K$16,IF(AND(All!$V207="P4",All!$AE207="RMS"),Ruler!K$17,IF(AND(All!$V207="P5",All!$AE207="RMS"),Ruler!K$18,IF(AND(All!$V207="P6",All!$AE207="RMS"),Ruler!K$19,IF(AND(All!$V207="P7",All!$AE207="RMS"),Ruler!K$20,IF(AND(All!$V207="P8",All!$AE207="RMS"),Ruler!K$21,IF(AND(All!$V207="P9",All!$AE207="RMS"),Ruler!K$22,IF(AND(All!$V207="P1",All!$AE207="RSS"),Ruler!K$6,IF(AND(All!$V207="P2",All!$AE207="RSS"),Ruler!K$23,IF(AND(All!$V207="P3",All!$AE207="RSS"),Ruler!K$24,IF(AND(All!$V207="P4",All!$AE207="RSS"),Ruler!K$25,IF(AND(All!$V207="P5",All!$AE207="RSS"),Ruler!K$26,IF(AND(All!$V207="P6",All!$AE207="RSS"),Ruler!K$27,IF(AND(All!$V207="P7",All!$AE207="RSS"),Ruler!K$28,IF(AND(All!$V207="P8",All!$AE207="RSS"),Ruler!K$29,IF(AND(All!$V207="P9",All!$AE207="RSS"),Ruler!K$30,0)))))))))))))))))))))))))))</f>
        <v>3</v>
      </c>
      <c r="BS207" s="325">
        <f>IF(AND(All!$V207="P1",All!$AE207="RDP"),Ruler!L$6,IF(AND(All!$V207="P2",All!$AE207="RDP"),Ruler!L$7,IF(AND(All!$V207="P3",All!$AE207="RDP"),Ruler!L$8,IF(AND(All!$V207="P4",All!$AE207="RDP"),Ruler!L$9,IF(AND(All!$V207="P5",All!$AE207="RDP"),Ruler!L$10,IF(AND(All!$V207="P6",All!$AE207="RDP"),Ruler!L$11,IF(AND(All!$V207="P7",All!$AE207="RDP"),Ruler!L$12,IF(AND(All!$V207="P8",All!$AE207="RDP"),Ruler!L$13,IF(AND(All!$V207="P9",All!$AE207="RDP"),Ruler!L$14,IF(AND(All!$V207="P1",All!$AE207="RMS"),Ruler!L$6,IF(AND(All!$V207="P2",All!$AE207="RMS"),Ruler!L$15,IF(AND(All!$V207="P3",All!$AE207="RMS"),Ruler!L$16,IF(AND(All!$V207="P4",All!$AE207="RMS"),Ruler!L$17,IF(AND(All!$V207="P5",All!$AE207="RMS"),Ruler!L$18,IF(AND(All!$V207="P6",All!$AE207="RMS"),Ruler!L$19,IF(AND(All!$V207="P7",All!$AE207="RMS"),Ruler!L$20,IF(AND(All!$V207="P8",All!$AE207="RMS"),Ruler!L$21,IF(AND(All!$V207="P9",All!$AE207="RMS"),Ruler!L$22,IF(AND(All!$V207="P1",All!$AE207="RSS"),Ruler!L$6,IF(AND(All!$V207="P2",All!$AE207="RSS"),Ruler!L$23,IF(AND(All!$V207="P3",All!$AE207="RSS"),Ruler!L$24,IF(AND(All!$V207="P4",All!$AE207="RSS"),Ruler!L$25,IF(AND(All!$V207="P5",All!$AE207="RSS"),Ruler!L$26,IF(AND(All!$V207="P6",All!$AE207="RSS"),Ruler!L$27,IF(AND(All!$V207="P7",All!$AE207="RSS"),Ruler!L$28,IF(AND(All!$V207="P8",All!$AE207="RSS"),Ruler!L$29,IF(AND(All!$V207="P9",All!$AE207="RSS"),Ruler!L$30,0)))))))))))))))))))))))))))</f>
        <v>3</v>
      </c>
      <c r="BT207" s="325">
        <f>IF(AND(All!$V207="P1",All!$AE207="RDP"),Ruler!M$6,IF(AND(All!$V207="P2",All!$AE207="RDP"),Ruler!M$7,IF(AND(All!$V207="P3",All!$AE207="RDP"),Ruler!M$8,IF(AND(All!$V207="P4",All!$AE207="RDP"),Ruler!M$9,IF(AND(All!$V207="P5",All!$AE207="RDP"),Ruler!M$10,IF(AND(All!$V207="P6",All!$AE207="RDP"),Ruler!M$11,IF(AND(All!$V207="P7",All!$AE207="RDP"),Ruler!M$12,IF(AND(All!$V207="P8",All!$AE207="RDP"),Ruler!M$13,IF(AND(All!$V207="P9",All!$AE207="RDP"),Ruler!M$14,IF(AND(All!$V207="P1",All!$AE207="RMS"),Ruler!M$6,IF(AND(All!$V207="P2",All!$AE207="RMS"),Ruler!M$15,IF(AND(All!$V207="P3",All!$AE207="RMS"),Ruler!M$16,IF(AND(All!$V207="P4",All!$AE207="RMS"),Ruler!M$17,IF(AND(All!$V207="P5",All!$AE207="RMS"),Ruler!M$18,IF(AND(All!$V207="P6",All!$AE207="RMS"),Ruler!M$19,IF(AND(All!$V207="P7",All!$AE207="RMS"),Ruler!M$20,IF(AND(All!$V207="P8",All!$AE207="RMS"),Ruler!M$21,IF(AND(All!$V207="P9",All!$AE207="RMS"),Ruler!M$22,IF(AND(All!$V207="P1",All!$AE207="RSS"),Ruler!M$6,IF(AND(All!$V207="P2",All!$AE207="RSS"),Ruler!M$23,IF(AND(All!$V207="P3",All!$AE207="RSS"),Ruler!M$24,IF(AND(All!$V207="P4",All!$AE207="RSS"),Ruler!M$25,IF(AND(All!$V207="P5",All!$AE207="RSS"),Ruler!M$26,IF(AND(All!$V207="P6",All!$AE207="RSS"),Ruler!M$27,IF(AND(All!$V207="P7",All!$AE207="RSS"),Ruler!M$28,IF(AND(All!$V207="P8",All!$AE207="RSS"),Ruler!M$29,IF(AND(All!$V207="P9",All!$AE207="RSS"),Ruler!M$30,0)))))))))))))))))))))))))))</f>
        <v>3</v>
      </c>
      <c r="BU207" s="325">
        <f>IF(AND(All!$V207="P1",All!$AE207="RDP"),Ruler!N$6,IF(AND(All!$V207="P2",All!$AE207="RDP"),Ruler!N$7,IF(AND(All!$V207="P3",All!$AE207="RDP"),Ruler!N$8,IF(AND(All!$V207="P4",All!$AE207="RDP"),Ruler!N$9,IF(AND(All!$V207="P5",All!$AE207="RDP"),Ruler!N$10,IF(AND(All!$V207="P6",All!$AE207="RDP"),Ruler!N$11,IF(AND(All!$V207="P7",All!$AE207="RDP"),Ruler!N$12,IF(AND(All!$V207="P8",All!$AE207="RDP"),Ruler!N$13,IF(AND(All!$V207="P9",All!$AE207="RDP"),Ruler!N$14,IF(AND(All!$V207="P1",All!$AE207="RMS"),Ruler!N$6,IF(AND(All!$V207="P2",All!$AE207="RMS"),Ruler!N$15,IF(AND(All!$V207="P3",All!$AE207="RMS"),Ruler!N$16,IF(AND(All!$V207="P4",All!$AE207="RMS"),Ruler!N$17,IF(AND(All!$V207="P5",All!$AE207="RMS"),Ruler!N$18,IF(AND(All!$V207="P6",All!$AE207="RMS"),Ruler!N$19,IF(AND(All!$V207="P7",All!$AE207="RMS"),Ruler!N$20,IF(AND(All!$V207="P8",All!$AE207="RMS"),Ruler!N$21,IF(AND(All!$V207="P9",All!$AE207="RMS"),Ruler!N$22,IF(AND(All!$V207="P1",All!$AE207="RSS"),Ruler!N$6,IF(AND(All!$V207="P2",All!$AE207="RSS"),Ruler!N$23,IF(AND(All!$V207="P3",All!$AE207="RSS"),Ruler!N$24,IF(AND(All!$V207="P4",All!$AE207="RSS"),Ruler!N$25,IF(AND(All!$V207="P5",All!$AE207="RSS"),Ruler!N$26,IF(AND(All!$V207="P6",All!$AE207="RSS"),Ruler!N$27,IF(AND(All!$V207="P7",All!$AE207="RSS"),Ruler!N$28,IF(AND(All!$V207="P8",All!$AE207="RSS"),Ruler!N$29,IF(AND(All!$V207="P9",All!$AE207="RSS"),Ruler!N$30,0)))))))))))))))))))))))))))</f>
        <v>2</v>
      </c>
      <c r="BV207" s="325">
        <f>IF(AND(All!$V207="P1",All!$AE207="RDP"),Ruler!O$6,IF(AND(All!$V207="P2",All!$AE207="RDP"),Ruler!O$7,IF(AND(All!$V207="P3",All!$AE207="RDP"),Ruler!O$8,IF(AND(All!$V207="P4",All!$AE207="RDP"),Ruler!O$9,IF(AND(All!$V207="P5",All!$AE207="RDP"),Ruler!O$10,IF(AND(All!$V207="P6",All!$AE207="RDP"),Ruler!O$11,IF(AND(All!$V207="P7",All!$AE207="RDP"),Ruler!O$12,IF(AND(All!$V207="P8",All!$AE207="RDP"),Ruler!O$13,IF(AND(All!$V207="P9",All!$AE207="RDP"),Ruler!O$14,IF(AND(All!$V207="P1",All!$AE207="RMS"),Ruler!O$6,IF(AND(All!$V207="P2",All!$AE207="RMS"),Ruler!O$15,IF(AND(All!$V207="P3",All!$AE207="RMS"),Ruler!O$16,IF(AND(All!$V207="P4",All!$AE207="RMS"),Ruler!O$17,IF(AND(All!$V207="P5",All!$AE207="RMS"),Ruler!O$18,IF(AND(All!$V207="P6",All!$AE207="RMS"),Ruler!O$19,IF(AND(All!$V207="P7",All!$AE207="RMS"),Ruler!O$20,IF(AND(All!$V207="P8",All!$AE207="RMS"),Ruler!O$21,IF(AND(All!$V207="P9",All!$AE207="RMS"),Ruler!O$22,IF(AND(All!$V207="P1",All!$AE207="RSS"),Ruler!O$6,IF(AND(All!$V207="P2",All!$AE207="RSS"),Ruler!O$23,IF(AND(All!$V207="P3",All!$AE207="RSS"),Ruler!O$24,IF(AND(All!$V207="P4",All!$AE207="RSS"),Ruler!O$25,IF(AND(All!$V207="P5",All!$AE207="RSS"),Ruler!O$26,IF(AND(All!$V207="P6",All!$AE207="RSS"),Ruler!O$27,IF(AND(All!$V207="P7",All!$AE207="RSS"),Ruler!O$28,IF(AND(All!$V207="P8",All!$AE207="RSS"),Ruler!O$29,IF(AND(All!$V207="P9",All!$AE207="RSS"),Ruler!O$30,0)))))))))))))))))))))))))))</f>
        <v>3</v>
      </c>
      <c r="BW207" s="325">
        <f>IF(AND(All!$V207="P1",All!$AE207="RDP"),Ruler!P$6,IF(AND(All!$V207="P2",All!$AE207="RDP"),Ruler!P$7,IF(AND(All!$V207="P3",All!$AE207="RDP"),Ruler!P$8,IF(AND(All!$V207="P4",All!$AE207="RDP"),Ruler!P$9,IF(AND(All!$V207="P5",All!$AE207="RDP"),Ruler!P$10,IF(AND(All!$V207="P6",All!$AE207="RDP"),Ruler!P$11,IF(AND(All!$V207="P7",All!$AE207="RDP"),Ruler!P$12,IF(AND(All!$V207="P8",All!$AE207="RDP"),Ruler!P$13,IF(AND(All!$V207="P9",All!$AE207="RDP"),Ruler!P$14,IF(AND(All!$V207="P1",All!$AE207="RMS"),Ruler!P$6,IF(AND(All!$V207="P2",All!$AE207="RMS"),Ruler!P$15,IF(AND(All!$V207="P3",All!$AE207="RMS"),Ruler!P$16,IF(AND(All!$V207="P4",All!$AE207="RMS"),Ruler!P$17,IF(AND(All!$V207="P5",All!$AE207="RMS"),Ruler!P$18,IF(AND(All!$V207="P6",All!$AE207="RMS"),Ruler!P$19,IF(AND(All!$V207="P7",All!$AE207="RMS"),Ruler!P$20,IF(AND(All!$V207="P8",All!$AE207="RMS"),Ruler!P$21,IF(AND(All!$V207="P9",All!$AE207="RMS"),Ruler!P$22,IF(AND(All!$V207="P1",All!$AE207="RSS"),Ruler!P$6,IF(AND(All!$V207="P2",All!$AE207="RSS"),Ruler!P$23,IF(AND(All!$V207="P3",All!$AE207="RSS"),Ruler!P$24,IF(AND(All!$V207="P4",All!$AE207="RSS"),Ruler!P$25,IF(AND(All!$V207="P5",All!$AE207="RSS"),Ruler!P$26,IF(AND(All!$V207="P6",All!$AE207="RSS"),Ruler!P$27,IF(AND(All!$V207="P7",All!$AE207="RSS"),Ruler!P$28,IF(AND(All!$V207="P8",All!$AE207="RSS"),Ruler!P$29,IF(AND(All!$V207="P9",All!$AE207="RSS"),Ruler!P$30,0)))))))))))))))))))))))))))</f>
        <v>2</v>
      </c>
      <c r="BX207" s="325">
        <f>IF(AND(All!$V207="P1",All!$AE207="RDP"),Ruler!Q$6,IF(AND(All!$V207="P2",All!$AE207="RDP"),Ruler!Q$7,IF(AND(All!$V207="P3",All!$AE207="RDP"),Ruler!Q$8,IF(AND(All!$V207="P4",All!$AE207="RDP"),Ruler!Q$9,IF(AND(All!$V207="P5",All!$AE207="RDP"),Ruler!Q$10,IF(AND(All!$V207="P6",All!$AE207="RDP"),Ruler!Q$11,IF(AND(All!$V207="P7",All!$AE207="RDP"),Ruler!Q$12,IF(AND(All!$V207="P8",All!$AE207="RDP"),Ruler!Q$13,IF(AND(All!$V207="P9",All!$AE207="RDP"),Ruler!Q$14,IF(AND(All!$V207="P1",All!$AE207="RMS"),Ruler!Q$6,IF(AND(All!$V207="P2",All!$AE207="RMS"),Ruler!Q$15,IF(AND(All!$V207="P3",All!$AE207="RMS"),Ruler!Q$16,IF(AND(All!$V207="P4",All!$AE207="RMS"),Ruler!Q$17,IF(AND(All!$V207="P5",All!$AE207="RMS"),Ruler!Q$18,IF(AND(All!$V207="P6",All!$AE207="RMS"),Ruler!Q$19,IF(AND(All!$V207="P7",All!$AE207="RMS"),Ruler!Q$20,IF(AND(All!$V207="P8",All!$AE207="RMS"),Ruler!Q$21,IF(AND(All!$V207="P9",All!$AE207="RMS"),Ruler!Q$22,IF(AND(All!$V207="P1",All!$AE207="RSS"),Ruler!Q$6,IF(AND(All!$V207="P2",All!$AE207="RSS"),Ruler!Q$23,IF(AND(All!$V207="P3",All!$AE207="RSS"),Ruler!Q$24,IF(AND(All!$V207="P4",All!$AE207="RSS"),Ruler!Q$25,IF(AND(All!$V207="P5",All!$AE207="RSS"),Ruler!Q$26,IF(AND(All!$V207="P6",All!$AE207="RSS"),Ruler!Q$27,IF(AND(All!$V207="P7",All!$AE207="RSS"),Ruler!Q$28,IF(AND(All!$V207="P8",All!$AE207="RSS"),Ruler!Q$29,IF(AND(All!$V207="P9",All!$AE207="RSS"),Ruler!Q$30,0)))))))))))))))))))))))))))</f>
        <v>3</v>
      </c>
      <c r="BY207" s="325">
        <f>IF(AND(All!$V207="P1",All!$AE207="RDP"),Ruler!R$6,IF(AND(All!$V207="P2",All!$AE207="RDP"),Ruler!R$7,IF(AND(All!$V207="P3",All!$AE207="RDP"),Ruler!R$8,IF(AND(All!$V207="P4",All!$AE207="RDP"),Ruler!R$9,IF(AND(All!$V207="P5",All!$AE207="RDP"),Ruler!R$10,IF(AND(All!$V207="P6",All!$AE207="RDP"),Ruler!R$11,IF(AND(All!$V207="P7",All!$AE207="RDP"),Ruler!R$12,IF(AND(All!$V207="P8",All!$AE207="RDP"),Ruler!R$13,IF(AND(All!$V207="P9",All!$AE207="RDP"),Ruler!R$14,IF(AND(All!$V207="P1",All!$AE207="RMS"),Ruler!R$6,IF(AND(All!$V207="P2",All!$AE207="RMS"),Ruler!R$15,IF(AND(All!$V207="P3",All!$AE207="RMS"),Ruler!R$16,IF(AND(All!$V207="P4",All!$AE207="RMS"),Ruler!R$17,IF(AND(All!$V207="P5",All!$AE207="RMS"),Ruler!R$18,IF(AND(All!$V207="P6",All!$AE207="RMS"),Ruler!R$19,IF(AND(All!$V207="P7",All!$AE207="RMS"),Ruler!R$20,IF(AND(All!$V207="P8",All!$AE207="RMS"),Ruler!R$21,IF(AND(All!$V207="P9",All!$AE207="RMS"),Ruler!R$22,IF(AND(All!$V207="P1",All!$AE207="RSS"),Ruler!R$6,IF(AND(All!$V207="P2",All!$AE207="RSS"),Ruler!R$23,IF(AND(All!$V207="P3",All!$AE207="RSS"),Ruler!R$24,IF(AND(All!$V207="P4",All!$AE207="RSS"),Ruler!R$25,IF(AND(All!$V207="P5",All!$AE207="RSS"),Ruler!R$26,IF(AND(All!$V207="P6",All!$AE207="RSS"),Ruler!R$27,IF(AND(All!$V207="P7",All!$AE207="RSS"),Ruler!R$28,IF(AND(All!$V207="P8",All!$AE207="RSS"),Ruler!R$29,IF(AND(All!$V207="P9",All!$AE207="RSS"),Ruler!R$30,0)))))))))))))))))))))))))))</f>
        <v>3</v>
      </c>
      <c r="BZ207" s="325">
        <f>IF(AND(All!$V207="P1",All!$AE207="RDP"),Ruler!S$6,IF(AND(All!$V207="P2",All!$AE207="RDP"),Ruler!S$7,IF(AND(All!$V207="P3",All!$AE207="RDP"),Ruler!S$8,IF(AND(All!$V207="P4",All!$AE207="RDP"),Ruler!S$9,IF(AND(All!$V207="P5",All!$AE207="RDP"),Ruler!S$10,IF(AND(All!$V207="P6",All!$AE207="RDP"),Ruler!S$11,IF(AND(All!$V207="P7",All!$AE207="RDP"),Ruler!S$12,IF(AND(All!$V207="P8",All!$AE207="RDP"),Ruler!S$13,IF(AND(All!$V207="P9",All!$AE207="RDP"),Ruler!S$14,IF(AND(All!$V207="P1",All!$AE207="RMS"),Ruler!S$6,IF(AND(All!$V207="P2",All!$AE207="RMS"),Ruler!S$15,IF(AND(All!$V207="P3",All!$AE207="RMS"),Ruler!S$16,IF(AND(All!$V207="P4",All!$AE207="RMS"),Ruler!S$17,IF(AND(All!$V207="P5",All!$AE207="RMS"),Ruler!S$18,IF(AND(All!$V207="P6",All!$AE207="RMS"),Ruler!S$19,IF(AND(All!$V207="P7",All!$AE207="RMS"),Ruler!S$20,IF(AND(All!$V207="P8",All!$AE207="RMS"),Ruler!S$21,IF(AND(All!$V207="P9",All!$AE207="RMS"),Ruler!S$22,IF(AND(All!$V207="P1",All!$AE207="RSS"),Ruler!S$6,IF(AND(All!$V207="P2",All!$AE207="RSS"),Ruler!S$23,IF(AND(All!$V207="P3",All!$AE207="RSS"),Ruler!S$24,IF(AND(All!$V207="P4",All!$AE207="RSS"),Ruler!S$25,IF(AND(All!$V207="P5",All!$AE207="RSS"),Ruler!S$26,IF(AND(All!$V207="P6",All!$AE207="RSS"),Ruler!S$27,IF(AND(All!$V207="P7",All!$AE207="RSS"),Ruler!S$28,IF(AND(All!$V207="P8",All!$AE207="RSS"),Ruler!S$29,IF(AND(All!$V207="P9",All!$AE207="RSS"),Ruler!S$30,0)))))))))))))))))))))))))))</f>
        <v>2</v>
      </c>
      <c r="CA207" s="325">
        <f>IF(AND(All!$V207="P1",All!$AE207="RDP"),Ruler!T$6,IF(AND(All!$V207="P2",All!$AE207="RDP"),Ruler!T$7,IF(AND(All!$V207="P3",All!$AE207="RDP"),Ruler!T$8,IF(AND(All!$V207="P4",All!$AE207="RDP"),Ruler!T$9,IF(AND(All!$V207="P5",All!$AE207="RDP"),Ruler!T$10,IF(AND(All!$V207="P6",All!$AE207="RDP"),Ruler!T$11,IF(AND(All!$V207="P7",All!$AE207="RDP"),Ruler!T$12,IF(AND(All!$V207="P8",All!$AE207="RDP"),Ruler!T$13,IF(AND(All!$V207="P9",All!$AE207="RDP"),Ruler!T$14,IF(AND(All!$V207="P1",All!$AE207="RMS"),Ruler!T$6,IF(AND(All!$V207="P2",All!$AE207="RMS"),Ruler!T$15,IF(AND(All!$V207="P3",All!$AE207="RMS"),Ruler!T$16,IF(AND(All!$V207="P4",All!$AE207="RMS"),Ruler!T$17,IF(AND(All!$V207="P5",All!$AE207="RMS"),Ruler!T$18,IF(AND(All!$V207="P6",All!$AE207="RMS"),Ruler!T$19,IF(AND(All!$V207="P7",All!$AE207="RMS"),Ruler!T$20,IF(AND(All!$V207="P8",All!$AE207="RMS"),Ruler!T$21,IF(AND(All!$V207="P9",All!$AE207="RMS"),Ruler!T$22,IF(AND(All!$V207="P1",All!$AE207="RSS"),Ruler!T$6,IF(AND(All!$V207="P2",All!$AE207="RSS"),Ruler!T$23,IF(AND(All!$V207="P3",All!$AE207="RSS"),Ruler!T$24,IF(AND(All!$V207="P4",All!$AE207="RSS"),Ruler!T$25,IF(AND(All!$V207="P5",All!$AE207="RSS"),Ruler!T$26,IF(AND(All!$V207="P6",All!$AE207="RSS"),Ruler!T$27,IF(AND(All!$V207="P7",All!$AE207="RSS"),Ruler!T$28,IF(AND(All!$V207="P8",All!$AE207="RSS"),Ruler!T$29,IF(AND(All!$V207="P9",All!$AE207="RSS"),Ruler!T$30,0)))))))))))))))))))))))))))</f>
        <v>2</v>
      </c>
      <c r="CB207" s="325">
        <f>IF(AND(All!$V207="P1",All!$AE207="RDP"),Ruler!U$6,IF(AND(All!$V207="P2",All!$AE207="RDP"),Ruler!U$7,IF(AND(All!$V207="P3",All!$AE207="RDP"),Ruler!U$8,IF(AND(All!$V207="P4",All!$AE207="RDP"),Ruler!U$9,IF(AND(All!$V207="P5",All!$AE207="RDP"),Ruler!U$10,IF(AND(All!$V207="P6",All!$AE207="RDP"),Ruler!U$11,IF(AND(All!$V207="P7",All!$AE207="RDP"),Ruler!U$12,IF(AND(All!$V207="P8",All!$AE207="RDP"),Ruler!U$13,IF(AND(All!$V207="P9",All!$AE207="RDP"),Ruler!U$14,IF(AND(All!$V207="P1",All!$AE207="RMS"),Ruler!U$6,IF(AND(All!$V207="P2",All!$AE207="RMS"),Ruler!U$15,IF(AND(All!$V207="P3",All!$AE207="RMS"),Ruler!U$16,IF(AND(All!$V207="P4",All!$AE207="RMS"),Ruler!U$17,IF(AND(All!$V207="P5",All!$AE207="RMS"),Ruler!U$18,IF(AND(All!$V207="P6",All!$AE207="RMS"),Ruler!U$19,IF(AND(All!$V207="P7",All!$AE207="RMS"),Ruler!U$20,IF(AND(All!$V207="P8",All!$AE207="RMS"),Ruler!U$21,IF(AND(All!$V207="P9",All!$AE207="RMS"),Ruler!U$22,IF(AND(All!$V207="P1",All!$AE207="RSS"),Ruler!U$6,IF(AND(All!$V207="P2",All!$AE207="RSS"),Ruler!U$23,IF(AND(All!$V207="P3",All!$AE207="RSS"),Ruler!U$24,IF(AND(All!$V207="P4",All!$AE207="RSS"),Ruler!U$25,IF(AND(All!$V207="P5",All!$AE207="RSS"),Ruler!U$26,IF(AND(All!$V207="P6",All!$AE207="RSS"),Ruler!U$27,IF(AND(All!$V207="P7",All!$AE207="RSS"),Ruler!U$28,IF(AND(All!$V207="P8",All!$AE207="RSS"),Ruler!U$29,IF(AND(All!$V207="P9",All!$AE207="RSS"),Ruler!U$30,0)))))))))))))))))))))))))))</f>
        <v>2</v>
      </c>
      <c r="CC207" s="325">
        <f>IF(AND(All!$V207="P1",All!$AE207="RDP"),Ruler!V$6,IF(AND(All!$V207="P2",All!$AE207="RDP"),Ruler!V$7,IF(AND(All!$V207="P3",All!$AE207="RDP"),Ruler!V$8,IF(AND(All!$V207="P4",All!$AE207="RDP"),Ruler!V$9,IF(AND(All!$V207="P5",All!$AE207="RDP"),Ruler!V$10,IF(AND(All!$V207="P6",All!$AE207="RDP"),Ruler!V$11,IF(AND(All!$V207="P7",All!$AE207="RDP"),Ruler!V$12,IF(AND(All!$V207="P8",All!$AE207="RDP"),Ruler!V$13,IF(AND(All!$V207="P9",All!$AE207="RDP"),Ruler!V$14,IF(AND(All!$V207="P1",All!$AE207="RMS"),Ruler!V$6,IF(AND(All!$V207="P2",All!$AE207="RMS"),Ruler!V$15,IF(AND(All!$V207="P3",All!$AE207="RMS"),Ruler!V$16,IF(AND(All!$V207="P4",All!$AE207="RMS"),Ruler!V$17,IF(AND(All!$V207="P5",All!$AE207="RMS"),Ruler!V$18,IF(AND(All!$V207="P6",All!$AE207="RMS"),Ruler!V$19,IF(AND(All!$V207="P7",All!$AE207="RMS"),Ruler!V$20,IF(AND(All!$V207="P8",All!$AE207="RMS"),Ruler!V$21,IF(AND(All!$V207="P9",All!$AE207="RMS"),Ruler!V$22,IF(AND(All!$V207="P1",All!$AE207="RSS"),Ruler!V$6,IF(AND(All!$V207="P2",All!$AE207="RSS"),Ruler!V$23,IF(AND(All!$V207="P3",All!$AE207="RSS"),Ruler!V$24,IF(AND(All!$V207="P4",All!$AE207="RSS"),Ruler!V$25,IF(AND(All!$V207="P5",All!$AE207="RSS"),Ruler!V$26,IF(AND(All!$V207="P6",All!$AE207="RSS"),Ruler!V$27,IF(AND(All!$V207="P7",All!$AE207="RSS"),Ruler!V$28,IF(AND(All!$V207="P8",All!$AE207="RSS"),Ruler!V$29,IF(AND(All!$V207="P9",All!$AE207="RSS"),Ruler!V$30,0)))))))))))))))))))))))))))</f>
        <v>2</v>
      </c>
      <c r="CD207" s="325">
        <f>IF(AND(All!$V207="P1",All!$AE207="RDP"),Ruler!W$6,IF(AND(All!$V207="P2",All!$AE207="RDP"),Ruler!W$7,IF(AND(All!$V207="P3",All!$AE207="RDP"),Ruler!W$8,IF(AND(All!$V207="P4",All!$AE207="RDP"),Ruler!W$9,IF(AND(All!$V207="P5",All!$AE207="RDP"),Ruler!W$10,IF(AND(All!$V207="P6",All!$AE207="RDP"),Ruler!W$11,IF(AND(All!$V207="P7",All!$AE207="RDP"),Ruler!W$12,IF(AND(All!$V207="P8",All!$AE207="RDP"),Ruler!W$13,IF(AND(All!$V207="P9",All!$AE207="RDP"),Ruler!W$14,IF(AND(All!$V207="P1",All!$AE207="RMS"),Ruler!W$6,IF(AND(All!$V207="P2",All!$AE207="RMS"),Ruler!W$15,IF(AND(All!$V207="P3",All!$AE207="RMS"),Ruler!W$16,IF(AND(All!$V207="P4",All!$AE207="RMS"),Ruler!W$17,IF(AND(All!$V207="P5",All!$AE207="RMS"),Ruler!W$18,IF(AND(All!$V207="P6",All!$AE207="RMS"),Ruler!W$19,IF(AND(All!$V207="P7",All!$AE207="RMS"),Ruler!W$20,IF(AND(All!$V207="P8",All!$AE207="RMS"),Ruler!W$21,IF(AND(All!$V207="P9",All!$AE207="RMS"),Ruler!W$22,IF(AND(All!$V207="P1",All!$AE207="RSS"),Ruler!W$6,IF(AND(All!$V207="P2",All!$AE207="RSS"),Ruler!W$23,IF(AND(All!$V207="P3",All!$AE207="RSS"),Ruler!W$24,IF(AND(All!$V207="P4",All!$AE207="RSS"),Ruler!W$25,IF(AND(All!$V207="P5",All!$AE207="RSS"),Ruler!W$26,IF(AND(All!$V207="P6",All!$AE207="RSS"),Ruler!W$27,IF(AND(All!$V207="P7",All!$AE207="RSS"),Ruler!W$28,IF(AND(All!$V207="P8",All!$AE207="RSS"),Ruler!W$29,IF(AND(All!$V207="P9",All!$AE207="RSS"),Ruler!W$30,0)))))))))))))))))))))))))))</f>
        <v>2</v>
      </c>
      <c r="CE207" s="325">
        <f>IF(AND(All!$V207="P1",All!$AE207="RDP"),Ruler!X$6,IF(AND(All!$V207="P2",All!$AE207="RDP"),Ruler!X$7,IF(AND(All!$V207="P3",All!$AE207="RDP"),Ruler!X$8,IF(AND(All!$V207="P4",All!$AE207="RDP"),Ruler!X$9,IF(AND(All!$V207="P5",All!$AE207="RDP"),Ruler!X$10,IF(AND(All!$V207="P6",All!$AE207="RDP"),Ruler!X$11,IF(AND(All!$V207="P7",All!$AE207="RDP"),Ruler!X$12,IF(AND(All!$V207="P8",All!$AE207="RDP"),Ruler!X$13,IF(AND(All!$V207="P9",All!$AE207="RDP"),Ruler!X$14,IF(AND(All!$V207="P1",All!$AE207="RMS"),Ruler!X$6,IF(AND(All!$V207="P2",All!$AE207="RMS"),Ruler!X$15,IF(AND(All!$V207="P3",All!$AE207="RMS"),Ruler!X$16,IF(AND(All!$V207="P4",All!$AE207="RMS"),Ruler!X$17,IF(AND(All!$V207="P5",All!$AE207="RMS"),Ruler!X$18,IF(AND(All!$V207="P6",All!$AE207="RMS"),Ruler!X$19,IF(AND(All!$V207="P7",All!$AE207="RMS"),Ruler!X$20,IF(AND(All!$V207="P8",All!$AE207="RMS"),Ruler!X$21,IF(AND(All!$V207="P9",All!$AE207="RMS"),Ruler!X$22,IF(AND(All!$V207="P1",All!$AE207="RSS"),Ruler!X$6,IF(AND(All!$V207="P2",All!$AE207="RSS"),Ruler!X$23,IF(AND(All!$V207="P3",All!$AE207="RSS"),Ruler!X$24,IF(AND(All!$V207="P4",All!$AE207="RSS"),Ruler!X$25,IF(AND(All!$V207="P5",All!$AE207="RSS"),Ruler!X$26,IF(AND(All!$V207="P6",All!$AE207="RSS"),Ruler!X$27,IF(AND(All!$V207="P7",All!$AE207="RSS"),Ruler!X$28,IF(AND(All!$V207="P8",All!$AE207="RSS"),Ruler!X$29,IF(AND(All!$V207="P9",All!$AE207="RSS"),Ruler!X$30,0)))))))))))))))))))))))))))</f>
        <v>2</v>
      </c>
      <c r="CF207" s="325">
        <f>IF(AND(All!$V207="P1",All!$AE207="RDP"),Ruler!Y$6,IF(AND(All!$V207="P2",All!$AE207="RDP"),Ruler!Y$7,IF(AND(All!$V207="P3",All!$AE207="RDP"),Ruler!Y$8,IF(AND(All!$V207="P4",All!$AE207="RDP"),Ruler!Y$9,IF(AND(All!$V207="P5",All!$AE207="RDP"),Ruler!Y$10,IF(AND(All!$V207="P6",All!$AE207="RDP"),Ruler!Y$11,IF(AND(All!$V207="P7",All!$AE207="RDP"),Ruler!Y$12,IF(AND(All!$V207="P8",All!$AE207="RDP"),Ruler!Y$13,IF(AND(All!$V207="P9",All!$AE207="RDP"),Ruler!Y$14,IF(AND(All!$V207="P1",All!$AE207="RMS"),Ruler!Y$6,IF(AND(All!$V207="P2",All!$AE207="RMS"),Ruler!Y$15,IF(AND(All!$V207="P3",All!$AE207="RMS"),Ruler!Y$16,IF(AND(All!$V207="P4",All!$AE207="RMS"),Ruler!Y$17,IF(AND(All!$V207="P5",All!$AE207="RMS"),Ruler!Y$18,IF(AND(All!$V207="P6",All!$AE207="RMS"),Ruler!Y$19,IF(AND(All!$V207="P7",All!$AE207="RMS"),Ruler!Y$20,IF(AND(All!$V207="P8",All!$AE207="RMS"),Ruler!Y$21,IF(AND(All!$V207="P9",All!$AE207="RMS"),Ruler!Y$22,IF(AND(All!$V207="P1",All!$AE207="RSS"),Ruler!Y$6,IF(AND(All!$V207="P2",All!$AE207="RSS"),Ruler!Y$23,IF(AND(All!$V207="P3",All!$AE207="RSS"),Ruler!Y$24,IF(AND(All!$V207="P4",All!$AE207="RSS"),Ruler!Y$25,IF(AND(All!$V207="P5",All!$AE207="RSS"),Ruler!Y$26,IF(AND(All!$V207="P6",All!$AE207="RSS"),Ruler!Y$27,IF(AND(All!$V207="P7",All!$AE207="RSS"),Ruler!Y$28,IF(AND(All!$V207="P8",All!$AE207="RSS"),Ruler!Y$29,IF(AND(All!$V207="P9",All!$AE207="RSS"),Ruler!Y$30,0)))))))))))))))))))))))))))</f>
        <v>1</v>
      </c>
      <c r="CG207" s="325">
        <f>IF(AND(All!$V207="P1",All!$AE207="RDP"),Ruler!Z$6,IF(AND(All!$V207="P2",All!$AE207="RDP"),Ruler!Z$7,IF(AND(All!$V207="P3",All!$AE207="RDP"),Ruler!Z$8,IF(AND(All!$V207="P4",All!$AE207="RDP"),Ruler!Z$9,IF(AND(All!$V207="P5",All!$AE207="RDP"),Ruler!Z$10,IF(AND(All!$V207="P6",All!$AE207="RDP"),Ruler!Z$11,IF(AND(All!$V207="P7",All!$AE207="RDP"),Ruler!Z$12,IF(AND(All!$V207="P8",All!$AE207="RDP"),Ruler!Z$13,IF(AND(All!$V207="P9",All!$AE207="RDP"),Ruler!Z$14,IF(AND(All!$V207="P1",All!$AE207="RMS"),Ruler!Z$6,IF(AND(All!$V207="P2",All!$AE207="RMS"),Ruler!Z$15,IF(AND(All!$V207="P3",All!$AE207="RMS"),Ruler!Z$16,IF(AND(All!$V207="P4",All!$AE207="RMS"),Ruler!Z$17,IF(AND(All!$V207="P5",All!$AE207="RMS"),Ruler!Z$18,IF(AND(All!$V207="P6",All!$AE207="RMS"),Ruler!Z$19,IF(AND(All!$V207="P7",All!$AE207="RMS"),Ruler!Z$20,IF(AND(All!$V207="P8",All!$AE207="RMS"),Ruler!Z$21,IF(AND(All!$V207="P9",All!$AE207="RMS"),Ruler!Z$22,IF(AND(All!$V207="P1",All!$AE207="RSS"),Ruler!Z$6,IF(AND(All!$V207="P2",All!$AE207="RSS"),Ruler!Z$23,IF(AND(All!$V207="P3",All!$AE207="RSS"),Ruler!Z$24,IF(AND(All!$V207="P4",All!$AE207="RSS"),Ruler!Z$25,IF(AND(All!$V207="P5",All!$AE207="RSS"),Ruler!Z$26,IF(AND(All!$V207="P6",All!$AE207="RSS"),Ruler!Z$27,IF(AND(All!$V207="P7",All!$AE207="RSS"),Ruler!Z$28,IF(AND(All!$V207="P8",All!$AE207="RSS"),Ruler!Z$29,IF(AND(All!$V207="P9",All!$AE207="RSS"),Ruler!Z$30,0)))))))))))))))))))))))))))</f>
        <v>2</v>
      </c>
      <c r="CH207" s="325">
        <f>IF(AND(All!$V207="P1",All!$AE207="RDP"),Ruler!AA$6,IF(AND(All!$V207="P2",All!$AE207="RDP"),Ruler!AA$7,IF(AND(All!$V207="P3",All!$AE207="RDP"),Ruler!AA$8,IF(AND(All!$V207="P4",All!$AE207="RDP"),Ruler!AA$9,IF(AND(All!$V207="P5",All!$AE207="RDP"),Ruler!AA$10,IF(AND(All!$V207="P6",All!$AE207="RDP"),Ruler!AA$11,IF(AND(All!$V207="P7",All!$AE207="RDP"),Ruler!AA$12,IF(AND(All!$V207="P8",All!$AE207="RDP"),Ruler!AA$13,IF(AND(All!$V207="P9",All!$AE207="RDP"),Ruler!AA$14,IF(AND(All!$V207="P1",All!$AE207="RMS"),Ruler!AA$6,IF(AND(All!$V207="P2",All!$AE207="RMS"),Ruler!AA$15,IF(AND(All!$V207="P3",All!$AE207="RMS"),Ruler!AA$16,IF(AND(All!$V207="P4",All!$AE207="RMS"),Ruler!AA$17,IF(AND(All!$V207="P5",All!$AE207="RMS"),Ruler!AA$18,IF(AND(All!$V207="P6",All!$AE207="RMS"),Ruler!AA$19,IF(AND(All!$V207="P7",All!$AE207="RMS"),Ruler!AA$20,IF(AND(All!$V207="P8",All!$AE207="RMS"),Ruler!AA$21,IF(AND(All!$V207="P9",All!$AE207="RMS"),Ruler!AA$22,IF(AND(All!$V207="P1",All!$AE207="RSS"),Ruler!AA$6,IF(AND(All!$V207="P2",All!$AE207="RSS"),Ruler!AA$23,IF(AND(All!$V207="P3",All!$AE207="RSS"),Ruler!AA$24,IF(AND(All!$V207="P4",All!$AE207="RSS"),Ruler!AA$25,IF(AND(All!$V207="P5",All!$AE207="RSS"),Ruler!AA$26,IF(AND(All!$V207="P6",All!$AE207="RSS"),Ruler!AA$27,IF(AND(All!$V207="P7",All!$AE207="RSS"),Ruler!AA$28,IF(AND(All!$V207="P8",All!$AE207="RSS"),Ruler!AA$29,IF(AND(All!$V207="P9",All!$AE207="RSS"),Ruler!AA$30,0)))))))))))))))))))))))))))</f>
        <v>1</v>
      </c>
      <c r="CI207" s="325">
        <f>IF(AND(All!$V207="P1",All!$AE207="RDP"),Ruler!AB$6,IF(AND(All!$V207="P2",All!$AE207="RDP"),Ruler!AB$7,IF(AND(All!$V207="P3",All!$AE207="RDP"),Ruler!AB$8,IF(AND(All!$V207="P4",All!$AE207="RDP"),Ruler!AB$9,IF(AND(All!$V207="P5",All!$AE207="RDP"),Ruler!AB$10,IF(AND(All!$V207="P6",All!$AE207="RDP"),Ruler!AB$11,IF(AND(All!$V207="P7",All!$AE207="RDP"),Ruler!AB$12,IF(AND(All!$V207="P8",All!$AE207="RDP"),Ruler!AB$13,IF(AND(All!$V207="P9",All!$AE207="RDP"),Ruler!AB$14,IF(AND(All!$V207="P1",All!$AE207="RMS"),Ruler!AB$6,IF(AND(All!$V207="P2",All!$AE207="RMS"),Ruler!AB$15,IF(AND(All!$V207="P3",All!$AE207="RMS"),Ruler!AB$16,IF(AND(All!$V207="P4",All!$AE207="RMS"),Ruler!AB$17,IF(AND(All!$V207="P5",All!$AE207="RMS"),Ruler!AB$18,IF(AND(All!$V207="P6",All!$AE207="RMS"),Ruler!AB$19,IF(AND(All!$V207="P7",All!$AE207="RMS"),Ruler!AB$20,IF(AND(All!$V207="P8",All!$AE207="RMS"),Ruler!AB$21,IF(AND(All!$V207="P9",All!$AE207="RMS"),Ruler!AB$22,IF(AND(All!$V207="P1",All!$AE207="RSS"),Ruler!AB$6,IF(AND(All!$V207="P2",All!$AE207="RSS"),Ruler!AB$23,IF(AND(All!$V207="P3",All!$AE207="RSS"),Ruler!AB$24,IF(AND(All!$V207="P4",All!$AE207="RSS"),Ruler!AB$25,IF(AND(All!$V207="P5",All!$AE207="RSS"),Ruler!AB$26,IF(AND(All!$V207="P6",All!$AE207="RSS"),Ruler!AB$27,IF(AND(All!$V207="P7",All!$AE207="RSS"),Ruler!AB$28,IF(AND(All!$V207="P8",All!$AE207="RSS"),Ruler!AB$29,IF(AND(All!$V207="P9",All!$AE207="RSS"),Ruler!AB$30,0)))))))))))))))))))))))))))</f>
        <v>1</v>
      </c>
      <c r="CJ207" s="323">
        <f>Table9[[#This Row],[R-B1]]-Table9[[#This Row],[B1]]</f>
        <v>2</v>
      </c>
      <c r="CK207" s="43">
        <f>Table9[[#This Row],[R-B2]]-Table9[[#This Row],[B2]]</f>
        <v>2</v>
      </c>
      <c r="CL207" s="43">
        <f>Table9[[#This Row],[R-B3]]-Table9[[#This Row],[B3]]</f>
        <v>1</v>
      </c>
      <c r="CM207" s="43">
        <f>Table9[[#This Row],[R-B4]]-Table9[[#This Row],[B4]]</f>
        <v>1</v>
      </c>
      <c r="CN207" s="43">
        <f>Table9[[#This Row],[R-B5]]-Table9[[#This Row],[B5]]</f>
        <v>1</v>
      </c>
      <c r="CO207" s="43">
        <f>Table9[[#This Row],[R-B6]]-Table9[[#This Row],[B6]]</f>
        <v>0</v>
      </c>
      <c r="CP207" s="43">
        <f>Table9[[#This Row],[R-B7]]-Table9[[#This Row],[B7]]</f>
        <v>1</v>
      </c>
      <c r="CQ207" s="43">
        <f>Table9[[#This Row],[R-B8]]-Table9[[#This Row],[B8]]</f>
        <v>1</v>
      </c>
      <c r="CR207" s="43">
        <f>Table9[[#This Row],[R-B9]]-Table9[[#This Row],[B9]]</f>
        <v>2</v>
      </c>
      <c r="CS207" s="43">
        <f>Table9[[#This Row],[R-B10]]-Table9[[#This Row],[B10]]</f>
        <v>0</v>
      </c>
      <c r="CT207" s="43">
        <f>Table9[[#This Row],[R-B11]]-Table9[[#This Row],[B11]]</f>
        <v>1</v>
      </c>
      <c r="CU207" s="43">
        <f>Table9[[#This Row],[R-B12]]-Table9[[#This Row],[B12]]</f>
        <v>1</v>
      </c>
      <c r="CV207" s="43">
        <f>Table9[[#This Row],[R-K1]]-Table9[[#This Row],[K1]]</f>
        <v>2</v>
      </c>
      <c r="CW207" s="43">
        <f>Table9[[#This Row],[R-K2]]-Table9[[#This Row],[K2]]</f>
        <v>1</v>
      </c>
      <c r="CX207" s="43">
        <f>Table9[[#This Row],[R-K3]]-Table9[[#This Row],[K3]]</f>
        <v>1</v>
      </c>
      <c r="CY207" s="43">
        <f>Table9[[#This Row],[R-K4]]-Table9[[#This Row],[K4]]</f>
        <v>1</v>
      </c>
      <c r="CZ207" s="43">
        <f>Table9[[#This Row],[R-K5]]-Table9[[#This Row],[K5]]</f>
        <v>2</v>
      </c>
      <c r="DA207" s="43">
        <f>Table9[[#This Row],[R-P1]]-Table9[[#This Row],[P1]]</f>
        <v>1</v>
      </c>
      <c r="DB207" s="43">
        <f>Table9[[#This Row],[R-P2]]-Table9[[#This Row],[P2]]</f>
        <v>1</v>
      </c>
      <c r="DC207" s="43">
        <f>Table9[[#This Row],[R-P3]]-Table9[[#This Row],[P3]]</f>
        <v>2</v>
      </c>
      <c r="DD207" s="43">
        <f>Table9[[#This Row],[R-P4]]-Table9[[#This Row],[P4]]</f>
        <v>0</v>
      </c>
      <c r="DE207" s="43">
        <f>Table9[[#This Row],[R-P5]]-Table9[[#This Row],[P5]]</f>
        <v>1</v>
      </c>
      <c r="DF207" s="43">
        <f>Table9[[#This Row],[R-E1]]-Table9[[#This Row],[E1]]</f>
        <v>0</v>
      </c>
      <c r="DG207" s="328">
        <f>Table9[[#This Row],[R-E2]]-Table9[[#This Row],[E2]]</f>
        <v>1</v>
      </c>
      <c r="DH207" s="323">
        <f>COUNTIF(Table9[[#This Row],[G-B1]:[G-B12]],"&lt;=0")/12*100</f>
        <v>16.666666666666664</v>
      </c>
      <c r="DI207" s="43">
        <f>COUNTIF(Table9[[#This Row],[G-K1]:[G-K5]],"&lt;=0")/5*100</f>
        <v>0</v>
      </c>
      <c r="DJ207" s="43">
        <f>COUNTIF(Table9[[#This Row],[G-P1]:[G-P5]],"&lt;=0")/5*100</f>
        <v>20</v>
      </c>
      <c r="DK207" s="43">
        <f>COUNTIF(Table9[[#This Row],[G-E1]:[G-E2]],"&lt;=0")/2*100</f>
        <v>50</v>
      </c>
      <c r="DL207" s="450">
        <f>IF(AE207="RDP",(COUNTIF(Table9[[#This Row],[G-B3]],"&lt;=0")+COUNTIF(Table9[[#This Row],[G-B4]],"&lt;=0")+COUNTIF(Table9[[#This Row],[G-B7]],"&lt;=0")+COUNTIF(Table9[[#This Row],[G-B11]],"&lt;=0")+COUNTIF(Table9[[#This Row],[G-K2]],"&lt;=0"))/5*100,IF(AE207="RMS",(COUNTIF(Table9[[#This Row],[G-B4]],"&lt;=0")+COUNTIF(Table9[[#This Row],[G-B5]],"&lt;=0")+COUNTIF(Table9[[#This Row],[G-B10]],"&lt;=0")+COUNTIF(Table9[[#This Row],[G-B12]],"&lt;=0")+COUNTIF(Table9[[#This Row],[G-K2]],"&lt;=0"))/5*100,IF(AE207="RSS",(COUNTIF(Table9[[#This Row],[G-B1]],"&lt;=0")+COUNTIF(Table9[[#This Row],[G-B2]],"&lt;=0")+COUNTIF(Table9[[#This Row],[G-B6]],"&lt;=0")+COUNTIF(Table9[[#This Row],[G-B11]],"&lt;=0")+COUNTIF(Table9[[#This Row],[G-B12]],"&lt;=0"))/5*100,0)))</f>
        <v>0</v>
      </c>
      <c r="DM207" s="42">
        <v>17</v>
      </c>
      <c r="DN207" s="42">
        <v>0</v>
      </c>
      <c r="DO207" s="42">
        <v>20</v>
      </c>
      <c r="DP207" s="42">
        <v>50</v>
      </c>
      <c r="DQ207" s="42">
        <v>0</v>
      </c>
      <c r="DR207" s="332">
        <v>0</v>
      </c>
      <c r="DS207" s="42">
        <v>0</v>
      </c>
      <c r="DT207" s="42">
        <v>0</v>
      </c>
      <c r="DU207" s="42">
        <v>0</v>
      </c>
      <c r="DV207" s="42">
        <v>0</v>
      </c>
      <c r="DW207" s="332">
        <v>0</v>
      </c>
      <c r="DX207" s="42">
        <v>0</v>
      </c>
      <c r="DY207" s="42">
        <v>0</v>
      </c>
      <c r="DZ207" s="42">
        <v>0</v>
      </c>
      <c r="EA207" s="333">
        <v>0</v>
      </c>
      <c r="EB207" s="339"/>
      <c r="EC207" s="339"/>
      <c r="ED207" s="339"/>
      <c r="EE207" s="339" t="s">
        <v>382</v>
      </c>
    </row>
    <row r="208" spans="2:135" ht="58" hidden="1" x14ac:dyDescent="0.3">
      <c r="B208" s="282">
        <v>214</v>
      </c>
      <c r="C208" s="42" t="s">
        <v>134</v>
      </c>
      <c r="D208" s="45">
        <v>46078</v>
      </c>
      <c r="E208" s="44" t="s">
        <v>1668</v>
      </c>
      <c r="F208" s="43">
        <v>1003422</v>
      </c>
      <c r="G208" s="357">
        <f t="shared" ca="1" si="12"/>
        <v>35.16063634893456</v>
      </c>
      <c r="H208" s="283">
        <v>33482</v>
      </c>
      <c r="I208" s="43" t="s">
        <v>136</v>
      </c>
      <c r="J208" s="43" t="s">
        <v>137</v>
      </c>
      <c r="K208" s="43" t="s">
        <v>138</v>
      </c>
      <c r="L208" s="43" t="s">
        <v>147</v>
      </c>
      <c r="M208" s="42" t="s">
        <v>349</v>
      </c>
      <c r="N208" s="43" t="s">
        <v>1669</v>
      </c>
      <c r="O208" s="43" t="s">
        <v>159</v>
      </c>
      <c r="P208" s="44" t="s">
        <v>1670</v>
      </c>
      <c r="Q208" s="43" t="s">
        <v>144</v>
      </c>
      <c r="R208" s="343" t="s">
        <v>185</v>
      </c>
      <c r="S208" s="45">
        <v>44424</v>
      </c>
      <c r="T208" s="286">
        <f t="shared" ca="1" si="13"/>
        <v>5.177777777777778</v>
      </c>
      <c r="U208" s="43">
        <v>10</v>
      </c>
      <c r="V208" s="43" t="s">
        <v>58</v>
      </c>
      <c r="W208" s="46"/>
      <c r="X208" s="46">
        <f ca="1">($T$1-Table9[[#This Row],[Date of Appointment to Current Grade]])/365</f>
        <v>3.1798144311263394</v>
      </c>
      <c r="Y208" s="45">
        <v>45155</v>
      </c>
      <c r="Z208" s="282" t="s">
        <v>187</v>
      </c>
      <c r="AA208" s="45">
        <v>45383</v>
      </c>
      <c r="AB208" s="46">
        <f ca="1">($T$1-Table9[[#This Row],[Date in Position]])/365</f>
        <v>2.555156896879764</v>
      </c>
      <c r="AC208" s="43" t="s">
        <v>146</v>
      </c>
      <c r="AD208" s="43"/>
      <c r="AE208" s="43"/>
      <c r="AF208" s="43" t="s">
        <v>148</v>
      </c>
      <c r="AG208" s="47"/>
      <c r="AH208" s="47" t="s">
        <v>1671</v>
      </c>
      <c r="AI208" s="47" t="s">
        <v>1645</v>
      </c>
      <c r="AJ208" s="42" t="s">
        <v>1672</v>
      </c>
      <c r="AK208" s="48" t="s">
        <v>1673</v>
      </c>
      <c r="AL208" s="42" t="s">
        <v>153</v>
      </c>
      <c r="AM208" s="53" t="s">
        <v>1674</v>
      </c>
      <c r="AN208" s="323">
        <v>1</v>
      </c>
      <c r="AO208" s="43">
        <v>2</v>
      </c>
      <c r="AP208" s="43">
        <v>2</v>
      </c>
      <c r="AQ208" s="43">
        <v>2</v>
      </c>
      <c r="AR208" s="43">
        <v>2</v>
      </c>
      <c r="AS208" s="43">
        <v>2</v>
      </c>
      <c r="AT208" s="43">
        <v>2</v>
      </c>
      <c r="AU208" s="43">
        <v>2</v>
      </c>
      <c r="AV208" s="43">
        <v>2</v>
      </c>
      <c r="AW208" s="43">
        <v>2</v>
      </c>
      <c r="AX208" s="43">
        <v>2</v>
      </c>
      <c r="AY208" s="43">
        <v>2</v>
      </c>
      <c r="AZ208" s="43">
        <v>2</v>
      </c>
      <c r="BA208" s="43">
        <v>2</v>
      </c>
      <c r="BB208" s="43">
        <v>0</v>
      </c>
      <c r="BC208" s="43">
        <v>1</v>
      </c>
      <c r="BD208" s="43">
        <v>0</v>
      </c>
      <c r="BE208" s="43">
        <v>1</v>
      </c>
      <c r="BF208" s="43">
        <v>1</v>
      </c>
      <c r="BG208" s="43">
        <v>2</v>
      </c>
      <c r="BH208" s="43">
        <v>1</v>
      </c>
      <c r="BI208" s="43">
        <v>0</v>
      </c>
      <c r="BJ208" s="43">
        <v>0</v>
      </c>
      <c r="BK208" s="328">
        <v>0</v>
      </c>
      <c r="BL208" s="325">
        <f>IF(AND(All!$V208="P1",All!$AE208="RDP"),Ruler!E$6,IF(AND(All!$V208="P2",All!$AE208="RDP"),Ruler!E$7,IF(AND(All!$V208="P3",All!$AE208="RDP"),Ruler!E$8,IF(AND(All!$V208="P4",All!$AE208="RDP"),Ruler!E$9,IF(AND(All!$V208="P5",All!$AE208="RDP"),Ruler!E$10,IF(AND(All!$V208="P6",All!$AE208="RDP"),Ruler!E$11,IF(AND(All!$V208="P7",All!$AE208="RDP"),Ruler!E$12,IF(AND(All!$V208="P8",All!$AE208="RDP"),Ruler!E$13,IF(AND(All!$V208="P9",All!$AE208="RDP"),Ruler!E$14,IF(AND(All!$V208="P1",All!$AE208="RMS"),Ruler!E$6,IF(AND(All!$V208="P2",All!$AE208="RMS"),Ruler!E$15,IF(AND(All!$V208="P3",All!$AE208="RMS"),Ruler!E$16,IF(AND(All!$V208="P4",All!$AE208="RMS"),Ruler!E$17,IF(AND(All!$V208="P5",All!$AE208="RMS"),Ruler!E$18,IF(AND(All!$V208="P6",All!$AE208="RMS"),Ruler!E$19,IF(AND(All!$V208="P7",All!$AE208="RMS"),Ruler!E$20,IF(AND(All!$V208="P8",All!$AE208="RMS"),Ruler!E$21,IF(AND(All!$V208="P9",All!$AE208="RMS"),Ruler!E$22,IF(AND(All!$V208="P1",All!$AE208="RSS"),Ruler!E$6,IF(AND(All!$V208="P2",All!$AE208="RSS"),Ruler!E$23,IF(AND(All!$V208="P3",All!$AE208="RSS"),Ruler!E$24,IF(AND(All!$V208="P4",All!$AE208="RSS"),Ruler!E$25,IF(AND(All!$V208="P5",All!$AE208="RSS"),Ruler!E$26,IF(AND(All!$V208="P6",All!$AE208="RSS"),Ruler!E$27,IF(AND(All!$V208="P7",All!$AE208="RSS"),Ruler!E$28,IF(AND(All!$V208="P8",All!$AE208="RSS"),Ruler!E$29,IF(AND(All!$V208="P9",All!$AE208="RSS"),Ruler!E$30,0)))))))))))))))))))))))))))</f>
        <v>0</v>
      </c>
      <c r="BM208" s="325">
        <f>IF(AND(All!$V208="P1",All!$AE208="RDP"),Ruler!F$6,IF(AND(All!$V208="P2",All!$AE208="RDP"),Ruler!F$7,IF(AND(All!$V208="P3",All!$AE208="RDP"),Ruler!F$8,IF(AND(All!$V208="P4",All!$AE208="RDP"),Ruler!F$9,IF(AND(All!$V208="P5",All!$AE208="RDP"),Ruler!F$10,IF(AND(All!$V208="P6",All!$AE208="RDP"),Ruler!F$11,IF(AND(All!$V208="P7",All!$AE208="RDP"),Ruler!F$12,IF(AND(All!$V208="P8",All!$AE208="RDP"),Ruler!F$13,IF(AND(All!$V208="P9",All!$AE208="RDP"),Ruler!F$14,IF(AND(All!$V208="P1",All!$AE208="RMS"),Ruler!F$6,IF(AND(All!$V208="P2",All!$AE208="RMS"),Ruler!F$15,IF(AND(All!$V208="P3",All!$AE208="RMS"),Ruler!F$16,IF(AND(All!$V208="P4",All!$AE208="RMS"),Ruler!F$17,IF(AND(All!$V208="P5",All!$AE208="RMS"),Ruler!F$18,IF(AND(All!$V208="P6",All!$AE208="RMS"),Ruler!F$19,IF(AND(All!$V208="P7",All!$AE208="RMS"),Ruler!F$20,IF(AND(All!$V208="P8",All!$AE208="RMS"),Ruler!F$21,IF(AND(All!$V208="P9",All!$AE208="RMS"),Ruler!F$22,IF(AND(All!$V208="P1",All!$AE208="RSS"),Ruler!F$6,IF(AND(All!$V208="P2",All!$AE208="RSS"),Ruler!F$23,IF(AND(All!$V208="P3",All!$AE208="RSS"),Ruler!F$24,IF(AND(All!$V208="P4",All!$AE208="RSS"),Ruler!F$25,IF(AND(All!$V208="P5",All!$AE208="RSS"),Ruler!F$26,IF(AND(All!$V208="P6",All!$AE208="RSS"),Ruler!F$27,IF(AND(All!$V208="P7",All!$AE208="RSS"),Ruler!F$28,IF(AND(All!$V208="P8",All!$AE208="RSS"),Ruler!F$29,IF(AND(All!$V208="P9",All!$AE208="RSS"),Ruler!F$30,0)))))))))))))))))))))))))))</f>
        <v>0</v>
      </c>
      <c r="BN208" s="325">
        <f>IF(AND(All!$V208="P1",All!$AE208="RDP"),Ruler!G$6,IF(AND(All!$V208="P2",All!$AE208="RDP"),Ruler!G$7,IF(AND(All!$V208="P3",All!$AE208="RDP"),Ruler!G$8,IF(AND(All!$V208="P4",All!$AE208="RDP"),Ruler!G$9,IF(AND(All!$V208="P5",All!$AE208="RDP"),Ruler!G$10,IF(AND(All!$V208="P6",All!$AE208="RDP"),Ruler!G$11,IF(AND(All!$V208="P7",All!$AE208="RDP"),Ruler!G$12,IF(AND(All!$V208="P8",All!$AE208="RDP"),Ruler!G$13,IF(AND(All!$V208="P9",All!$AE208="RDP"),Ruler!G$14,IF(AND(All!$V208="P1",All!$AE208="RMS"),Ruler!G$6,IF(AND(All!$V208="P2",All!$AE208="RMS"),Ruler!G$15,IF(AND(All!$V208="P3",All!$AE208="RMS"),Ruler!G$16,IF(AND(All!$V208="P4",All!$AE208="RMS"),Ruler!G$17,IF(AND(All!$V208="P5",All!$AE208="RMS"),Ruler!G$18,IF(AND(All!$V208="P6",All!$AE208="RMS"),Ruler!G$19,IF(AND(All!$V208="P7",All!$AE208="RMS"),Ruler!G$20,IF(AND(All!$V208="P8",All!$AE208="RMS"),Ruler!G$21,IF(AND(All!$V208="P9",All!$AE208="RMS"),Ruler!G$22,IF(AND(All!$V208="P1",All!$AE208="RSS"),Ruler!G$6,IF(AND(All!$V208="P2",All!$AE208="RSS"),Ruler!G$23,IF(AND(All!$V208="P3",All!$AE208="RSS"),Ruler!G$24,IF(AND(All!$V208="P4",All!$AE208="RSS"),Ruler!G$25,IF(AND(All!$V208="P5",All!$AE208="RSS"),Ruler!G$26,IF(AND(All!$V208="P6",All!$AE208="RSS"),Ruler!G$27,IF(AND(All!$V208="P7",All!$AE208="RSS"),Ruler!G$28,IF(AND(All!$V208="P8",All!$AE208="RSS"),Ruler!G$29,IF(AND(All!$V208="P9",All!$AE208="RSS"),Ruler!G$30,0)))))))))))))))))))))))))))</f>
        <v>0</v>
      </c>
      <c r="BO208" s="325">
        <f>IF(AND(All!$V208="P1",All!$AE208="RDP"),Ruler!H$6,IF(AND(All!$V208="P2",All!$AE208="RDP"),Ruler!H$7,IF(AND(All!$V208="P3",All!$AE208="RDP"),Ruler!H$8,IF(AND(All!$V208="P4",All!$AE208="RDP"),Ruler!H$9,IF(AND(All!$V208="P5",All!$AE208="RDP"),Ruler!H$10,IF(AND(All!$V208="P6",All!$AE208="RDP"),Ruler!H$11,IF(AND(All!$V208="P7",All!$AE208="RDP"),Ruler!H$12,IF(AND(All!$V208="P8",All!$AE208="RDP"),Ruler!H$13,IF(AND(All!$V208="P9",All!$AE208="RDP"),Ruler!H$14,IF(AND(All!$V208="P1",All!$AE208="RMS"),Ruler!H$6,IF(AND(All!$V208="P2",All!$AE208="RMS"),Ruler!H$15,IF(AND(All!$V208="P3",All!$AE208="RMS"),Ruler!H$16,IF(AND(All!$V208="P4",All!$AE208="RMS"),Ruler!H$17,IF(AND(All!$V208="P5",All!$AE208="RMS"),Ruler!H$18,IF(AND(All!$V208="P6",All!$AE208="RMS"),Ruler!H$19,IF(AND(All!$V208="P7",All!$AE208="RMS"),Ruler!H$20,IF(AND(All!$V208="P8",All!$AE208="RMS"),Ruler!H$21,IF(AND(All!$V208="P9",All!$AE208="RMS"),Ruler!H$22,IF(AND(All!$V208="P1",All!$AE208="RSS"),Ruler!H$6,IF(AND(All!$V208="P2",All!$AE208="RSS"),Ruler!H$23,IF(AND(All!$V208="P3",All!$AE208="RSS"),Ruler!H$24,IF(AND(All!$V208="P4",All!$AE208="RSS"),Ruler!H$25,IF(AND(All!$V208="P5",All!$AE208="RSS"),Ruler!H$26,IF(AND(All!$V208="P6",All!$AE208="RSS"),Ruler!H$27,IF(AND(All!$V208="P7",All!$AE208="RSS"),Ruler!H$28,IF(AND(All!$V208="P8",All!$AE208="RSS"),Ruler!H$29,IF(AND(All!$V208="P9",All!$AE208="RSS"),Ruler!H$30,0)))))))))))))))))))))))))))</f>
        <v>0</v>
      </c>
      <c r="BP208" s="325">
        <f>IF(AND(All!$V208="P1",All!$AE208="RDP"),Ruler!I$6,IF(AND(All!$V208="P2",All!$AE208="RDP"),Ruler!I$7,IF(AND(All!$V208="P3",All!$AE208="RDP"),Ruler!I$8,IF(AND(All!$V208="P4",All!$AE208="RDP"),Ruler!I$9,IF(AND(All!$V208="P5",All!$AE208="RDP"),Ruler!I$10,IF(AND(All!$V208="P6",All!$AE208="RDP"),Ruler!I$11,IF(AND(All!$V208="P7",All!$AE208="RDP"),Ruler!I$12,IF(AND(All!$V208="P8",All!$AE208="RDP"),Ruler!I$13,IF(AND(All!$V208="P9",All!$AE208="RDP"),Ruler!I$14,IF(AND(All!$V208="P1",All!$AE208="RMS"),Ruler!I$6,IF(AND(All!$V208="P2",All!$AE208="RMS"),Ruler!I$15,IF(AND(All!$V208="P3",All!$AE208="RMS"),Ruler!I$16,IF(AND(All!$V208="P4",All!$AE208="RMS"),Ruler!I$17,IF(AND(All!$V208="P5",All!$AE208="RMS"),Ruler!I$18,IF(AND(All!$V208="P6",All!$AE208="RMS"),Ruler!I$19,IF(AND(All!$V208="P7",All!$AE208="RMS"),Ruler!I$20,IF(AND(All!$V208="P8",All!$AE208="RMS"),Ruler!I$21,IF(AND(All!$V208="P9",All!$AE208="RMS"),Ruler!I$22,IF(AND(All!$V208="P1",All!$AE208="RSS"),Ruler!I$6,IF(AND(All!$V208="P2",All!$AE208="RSS"),Ruler!I$23,IF(AND(All!$V208="P3",All!$AE208="RSS"),Ruler!I$24,IF(AND(All!$V208="P4",All!$AE208="RSS"),Ruler!I$25,IF(AND(All!$V208="P5",All!$AE208="RSS"),Ruler!I$26,IF(AND(All!$V208="P6",All!$AE208="RSS"),Ruler!I$27,IF(AND(All!$V208="P7",All!$AE208="RSS"),Ruler!I$28,IF(AND(All!$V208="P8",All!$AE208="RSS"),Ruler!I$29,IF(AND(All!$V208="P9",All!$AE208="RSS"),Ruler!I$30,0)))))))))))))))))))))))))))</f>
        <v>0</v>
      </c>
      <c r="BQ208" s="325">
        <f>IF(AND(All!$V208="P1",All!$AE208="RDP"),Ruler!J$6,IF(AND(All!$V208="P2",All!$AE208="RDP"),Ruler!J$7,IF(AND(All!$V208="P3",All!$AE208="RDP"),Ruler!J$8,IF(AND(All!$V208="P4",All!$AE208="RDP"),Ruler!J$9,IF(AND(All!$V208="P5",All!$AE208="RDP"),Ruler!J$10,IF(AND(All!$V208="P6",All!$AE208="RDP"),Ruler!J$11,IF(AND(All!$V208="P7",All!$AE208="RDP"),Ruler!J$12,IF(AND(All!$V208="P8",All!$AE208="RDP"),Ruler!J$13,IF(AND(All!$V208="P9",All!$AE208="RDP"),Ruler!J$14,IF(AND(All!$V208="P1",All!$AE208="RMS"),Ruler!J$6,IF(AND(All!$V208="P2",All!$AE208="RMS"),Ruler!J$15,IF(AND(All!$V208="P3",All!$AE208="RMS"),Ruler!J$16,IF(AND(All!$V208="P4",All!$AE208="RMS"),Ruler!J$17,IF(AND(All!$V208="P5",All!$AE208="RMS"),Ruler!J$18,IF(AND(All!$V208="P6",All!$AE208="RMS"),Ruler!J$19,IF(AND(All!$V208="P7",All!$AE208="RMS"),Ruler!J$20,IF(AND(All!$V208="P8",All!$AE208="RMS"),Ruler!J$21,IF(AND(All!$V208="P9",All!$AE208="RMS"),Ruler!J$22,IF(AND(All!$V208="P1",All!$AE208="RSS"),Ruler!J$6,IF(AND(All!$V208="P2",All!$AE208="RSS"),Ruler!J$23,IF(AND(All!$V208="P3",All!$AE208="RSS"),Ruler!J$24,IF(AND(All!$V208="P4",All!$AE208="RSS"),Ruler!J$25,IF(AND(All!$V208="P5",All!$AE208="RSS"),Ruler!J$26,IF(AND(All!$V208="P6",All!$AE208="RSS"),Ruler!J$27,IF(AND(All!$V208="P7",All!$AE208="RSS"),Ruler!J$28,IF(AND(All!$V208="P8",All!$AE208="RSS"),Ruler!J$29,IF(AND(All!$V208="P9",All!$AE208="RSS"),Ruler!J$30,0)))))))))))))))))))))))))))</f>
        <v>0</v>
      </c>
      <c r="BR208" s="325">
        <f>IF(AND(All!$V208="P1",All!$AE208="RDP"),Ruler!K$6,IF(AND(All!$V208="P2",All!$AE208="RDP"),Ruler!K$7,IF(AND(All!$V208="P3",All!$AE208="RDP"),Ruler!K$8,IF(AND(All!$V208="P4",All!$AE208="RDP"),Ruler!K$9,IF(AND(All!$V208="P5",All!$AE208="RDP"),Ruler!K$10,IF(AND(All!$V208="P6",All!$AE208="RDP"),Ruler!K$11,IF(AND(All!$V208="P7",All!$AE208="RDP"),Ruler!K$12,IF(AND(All!$V208="P8",All!$AE208="RDP"),Ruler!K$13,IF(AND(All!$V208="P9",All!$AE208="RDP"),Ruler!K$14,IF(AND(All!$V208="P1",All!$AE208="RMS"),Ruler!K$6,IF(AND(All!$V208="P2",All!$AE208="RMS"),Ruler!K$15,IF(AND(All!$V208="P3",All!$AE208="RMS"),Ruler!K$16,IF(AND(All!$V208="P4",All!$AE208="RMS"),Ruler!K$17,IF(AND(All!$V208="P5",All!$AE208="RMS"),Ruler!K$18,IF(AND(All!$V208="P6",All!$AE208="RMS"),Ruler!K$19,IF(AND(All!$V208="P7",All!$AE208="RMS"),Ruler!K$20,IF(AND(All!$V208="P8",All!$AE208="RMS"),Ruler!K$21,IF(AND(All!$V208="P9",All!$AE208="RMS"),Ruler!K$22,IF(AND(All!$V208="P1",All!$AE208="RSS"),Ruler!K$6,IF(AND(All!$V208="P2",All!$AE208="RSS"),Ruler!K$23,IF(AND(All!$V208="P3",All!$AE208="RSS"),Ruler!K$24,IF(AND(All!$V208="P4",All!$AE208="RSS"),Ruler!K$25,IF(AND(All!$V208="P5",All!$AE208="RSS"),Ruler!K$26,IF(AND(All!$V208="P6",All!$AE208="RSS"),Ruler!K$27,IF(AND(All!$V208="P7",All!$AE208="RSS"),Ruler!K$28,IF(AND(All!$V208="P8",All!$AE208="RSS"),Ruler!K$29,IF(AND(All!$V208="P9",All!$AE208="RSS"),Ruler!K$30,0)))))))))))))))))))))))))))</f>
        <v>0</v>
      </c>
      <c r="BS208" s="325">
        <f>IF(AND(All!$V208="P1",All!$AE208="RDP"),Ruler!L$6,IF(AND(All!$V208="P2",All!$AE208="RDP"),Ruler!L$7,IF(AND(All!$V208="P3",All!$AE208="RDP"),Ruler!L$8,IF(AND(All!$V208="P4",All!$AE208="RDP"),Ruler!L$9,IF(AND(All!$V208="P5",All!$AE208="RDP"),Ruler!L$10,IF(AND(All!$V208="P6",All!$AE208="RDP"),Ruler!L$11,IF(AND(All!$V208="P7",All!$AE208="RDP"),Ruler!L$12,IF(AND(All!$V208="P8",All!$AE208="RDP"),Ruler!L$13,IF(AND(All!$V208="P9",All!$AE208="RDP"),Ruler!L$14,IF(AND(All!$V208="P1",All!$AE208="RMS"),Ruler!L$6,IF(AND(All!$V208="P2",All!$AE208="RMS"),Ruler!L$15,IF(AND(All!$V208="P3",All!$AE208="RMS"),Ruler!L$16,IF(AND(All!$V208="P4",All!$AE208="RMS"),Ruler!L$17,IF(AND(All!$V208="P5",All!$AE208="RMS"),Ruler!L$18,IF(AND(All!$V208="P6",All!$AE208="RMS"),Ruler!L$19,IF(AND(All!$V208="P7",All!$AE208="RMS"),Ruler!L$20,IF(AND(All!$V208="P8",All!$AE208="RMS"),Ruler!L$21,IF(AND(All!$V208="P9",All!$AE208="RMS"),Ruler!L$22,IF(AND(All!$V208="P1",All!$AE208="RSS"),Ruler!L$6,IF(AND(All!$V208="P2",All!$AE208="RSS"),Ruler!L$23,IF(AND(All!$V208="P3",All!$AE208="RSS"),Ruler!L$24,IF(AND(All!$V208="P4",All!$AE208="RSS"),Ruler!L$25,IF(AND(All!$V208="P5",All!$AE208="RSS"),Ruler!L$26,IF(AND(All!$V208="P6",All!$AE208="RSS"),Ruler!L$27,IF(AND(All!$V208="P7",All!$AE208="RSS"),Ruler!L$28,IF(AND(All!$V208="P8",All!$AE208="RSS"),Ruler!L$29,IF(AND(All!$V208="P9",All!$AE208="RSS"),Ruler!L$30,0)))))))))))))))))))))))))))</f>
        <v>0</v>
      </c>
      <c r="BT208" s="325">
        <f>IF(AND(All!$V208="P1",All!$AE208="RDP"),Ruler!M$6,IF(AND(All!$V208="P2",All!$AE208="RDP"),Ruler!M$7,IF(AND(All!$V208="P3",All!$AE208="RDP"),Ruler!M$8,IF(AND(All!$V208="P4",All!$AE208="RDP"),Ruler!M$9,IF(AND(All!$V208="P5",All!$AE208="RDP"),Ruler!M$10,IF(AND(All!$V208="P6",All!$AE208="RDP"),Ruler!M$11,IF(AND(All!$V208="P7",All!$AE208="RDP"),Ruler!M$12,IF(AND(All!$V208="P8",All!$AE208="RDP"),Ruler!M$13,IF(AND(All!$V208="P9",All!$AE208="RDP"),Ruler!M$14,IF(AND(All!$V208="P1",All!$AE208="RMS"),Ruler!M$6,IF(AND(All!$V208="P2",All!$AE208="RMS"),Ruler!M$15,IF(AND(All!$V208="P3",All!$AE208="RMS"),Ruler!M$16,IF(AND(All!$V208="P4",All!$AE208="RMS"),Ruler!M$17,IF(AND(All!$V208="P5",All!$AE208="RMS"),Ruler!M$18,IF(AND(All!$V208="P6",All!$AE208="RMS"),Ruler!M$19,IF(AND(All!$V208="P7",All!$AE208="RMS"),Ruler!M$20,IF(AND(All!$V208="P8",All!$AE208="RMS"),Ruler!M$21,IF(AND(All!$V208="P9",All!$AE208="RMS"),Ruler!M$22,IF(AND(All!$V208="P1",All!$AE208="RSS"),Ruler!M$6,IF(AND(All!$V208="P2",All!$AE208="RSS"),Ruler!M$23,IF(AND(All!$V208="P3",All!$AE208="RSS"),Ruler!M$24,IF(AND(All!$V208="P4",All!$AE208="RSS"),Ruler!M$25,IF(AND(All!$V208="P5",All!$AE208="RSS"),Ruler!M$26,IF(AND(All!$V208="P6",All!$AE208="RSS"),Ruler!M$27,IF(AND(All!$V208="P7",All!$AE208="RSS"),Ruler!M$28,IF(AND(All!$V208="P8",All!$AE208="RSS"),Ruler!M$29,IF(AND(All!$V208="P9",All!$AE208="RSS"),Ruler!M$30,0)))))))))))))))))))))))))))</f>
        <v>0</v>
      </c>
      <c r="BU208" s="325">
        <f>IF(AND(All!$V208="P1",All!$AE208="RDP"),Ruler!N$6,IF(AND(All!$V208="P2",All!$AE208="RDP"),Ruler!N$7,IF(AND(All!$V208="P3",All!$AE208="RDP"),Ruler!N$8,IF(AND(All!$V208="P4",All!$AE208="RDP"),Ruler!N$9,IF(AND(All!$V208="P5",All!$AE208="RDP"),Ruler!N$10,IF(AND(All!$V208="P6",All!$AE208="RDP"),Ruler!N$11,IF(AND(All!$V208="P7",All!$AE208="RDP"),Ruler!N$12,IF(AND(All!$V208="P8",All!$AE208="RDP"),Ruler!N$13,IF(AND(All!$V208="P9",All!$AE208="RDP"),Ruler!N$14,IF(AND(All!$V208="P1",All!$AE208="RMS"),Ruler!N$6,IF(AND(All!$V208="P2",All!$AE208="RMS"),Ruler!N$15,IF(AND(All!$V208="P3",All!$AE208="RMS"),Ruler!N$16,IF(AND(All!$V208="P4",All!$AE208="RMS"),Ruler!N$17,IF(AND(All!$V208="P5",All!$AE208="RMS"),Ruler!N$18,IF(AND(All!$V208="P6",All!$AE208="RMS"),Ruler!N$19,IF(AND(All!$V208="P7",All!$AE208="RMS"),Ruler!N$20,IF(AND(All!$V208="P8",All!$AE208="RMS"),Ruler!N$21,IF(AND(All!$V208="P9",All!$AE208="RMS"),Ruler!N$22,IF(AND(All!$V208="P1",All!$AE208="RSS"),Ruler!N$6,IF(AND(All!$V208="P2",All!$AE208="RSS"),Ruler!N$23,IF(AND(All!$V208="P3",All!$AE208="RSS"),Ruler!N$24,IF(AND(All!$V208="P4",All!$AE208="RSS"),Ruler!N$25,IF(AND(All!$V208="P5",All!$AE208="RSS"),Ruler!N$26,IF(AND(All!$V208="P6",All!$AE208="RSS"),Ruler!N$27,IF(AND(All!$V208="P7",All!$AE208="RSS"),Ruler!N$28,IF(AND(All!$V208="P8",All!$AE208="RSS"),Ruler!N$29,IF(AND(All!$V208="P9",All!$AE208="RSS"),Ruler!N$30,0)))))))))))))))))))))))))))</f>
        <v>0</v>
      </c>
      <c r="BV208" s="325">
        <f>IF(AND(All!$V208="P1",All!$AE208="RDP"),Ruler!O$6,IF(AND(All!$V208="P2",All!$AE208="RDP"),Ruler!O$7,IF(AND(All!$V208="P3",All!$AE208="RDP"),Ruler!O$8,IF(AND(All!$V208="P4",All!$AE208="RDP"),Ruler!O$9,IF(AND(All!$V208="P5",All!$AE208="RDP"),Ruler!O$10,IF(AND(All!$V208="P6",All!$AE208="RDP"),Ruler!O$11,IF(AND(All!$V208="P7",All!$AE208="RDP"),Ruler!O$12,IF(AND(All!$V208="P8",All!$AE208="RDP"),Ruler!O$13,IF(AND(All!$V208="P9",All!$AE208="RDP"),Ruler!O$14,IF(AND(All!$V208="P1",All!$AE208="RMS"),Ruler!O$6,IF(AND(All!$V208="P2",All!$AE208="RMS"),Ruler!O$15,IF(AND(All!$V208="P3",All!$AE208="RMS"),Ruler!O$16,IF(AND(All!$V208="P4",All!$AE208="RMS"),Ruler!O$17,IF(AND(All!$V208="P5",All!$AE208="RMS"),Ruler!O$18,IF(AND(All!$V208="P6",All!$AE208="RMS"),Ruler!O$19,IF(AND(All!$V208="P7",All!$AE208="RMS"),Ruler!O$20,IF(AND(All!$V208="P8",All!$AE208="RMS"),Ruler!O$21,IF(AND(All!$V208="P9",All!$AE208="RMS"),Ruler!O$22,IF(AND(All!$V208="P1",All!$AE208="RSS"),Ruler!O$6,IF(AND(All!$V208="P2",All!$AE208="RSS"),Ruler!O$23,IF(AND(All!$V208="P3",All!$AE208="RSS"),Ruler!O$24,IF(AND(All!$V208="P4",All!$AE208="RSS"),Ruler!O$25,IF(AND(All!$V208="P5",All!$AE208="RSS"),Ruler!O$26,IF(AND(All!$V208="P6",All!$AE208="RSS"),Ruler!O$27,IF(AND(All!$V208="P7",All!$AE208="RSS"),Ruler!O$28,IF(AND(All!$V208="P8",All!$AE208="RSS"),Ruler!O$29,IF(AND(All!$V208="P9",All!$AE208="RSS"),Ruler!O$30,0)))))))))))))))))))))))))))</f>
        <v>0</v>
      </c>
      <c r="BW208" s="325">
        <f>IF(AND(All!$V208="P1",All!$AE208="RDP"),Ruler!P$6,IF(AND(All!$V208="P2",All!$AE208="RDP"),Ruler!P$7,IF(AND(All!$V208="P3",All!$AE208="RDP"),Ruler!P$8,IF(AND(All!$V208="P4",All!$AE208="RDP"),Ruler!P$9,IF(AND(All!$V208="P5",All!$AE208="RDP"),Ruler!P$10,IF(AND(All!$V208="P6",All!$AE208="RDP"),Ruler!P$11,IF(AND(All!$V208="P7",All!$AE208="RDP"),Ruler!P$12,IF(AND(All!$V208="P8",All!$AE208="RDP"),Ruler!P$13,IF(AND(All!$V208="P9",All!$AE208="RDP"),Ruler!P$14,IF(AND(All!$V208="P1",All!$AE208="RMS"),Ruler!P$6,IF(AND(All!$V208="P2",All!$AE208="RMS"),Ruler!P$15,IF(AND(All!$V208="P3",All!$AE208="RMS"),Ruler!P$16,IF(AND(All!$V208="P4",All!$AE208="RMS"),Ruler!P$17,IF(AND(All!$V208="P5",All!$AE208="RMS"),Ruler!P$18,IF(AND(All!$V208="P6",All!$AE208="RMS"),Ruler!P$19,IF(AND(All!$V208="P7",All!$AE208="RMS"),Ruler!P$20,IF(AND(All!$V208="P8",All!$AE208="RMS"),Ruler!P$21,IF(AND(All!$V208="P9",All!$AE208="RMS"),Ruler!P$22,IF(AND(All!$V208="P1",All!$AE208="RSS"),Ruler!P$6,IF(AND(All!$V208="P2",All!$AE208="RSS"),Ruler!P$23,IF(AND(All!$V208="P3",All!$AE208="RSS"),Ruler!P$24,IF(AND(All!$V208="P4",All!$AE208="RSS"),Ruler!P$25,IF(AND(All!$V208="P5",All!$AE208="RSS"),Ruler!P$26,IF(AND(All!$V208="P6",All!$AE208="RSS"),Ruler!P$27,IF(AND(All!$V208="P7",All!$AE208="RSS"),Ruler!P$28,IF(AND(All!$V208="P8",All!$AE208="RSS"),Ruler!P$29,IF(AND(All!$V208="P9",All!$AE208="RSS"),Ruler!P$30,0)))))))))))))))))))))))))))</f>
        <v>0</v>
      </c>
      <c r="BX208" s="325">
        <f>IF(AND(All!$V208="P1",All!$AE208="RDP"),Ruler!Q$6,IF(AND(All!$V208="P2",All!$AE208="RDP"),Ruler!Q$7,IF(AND(All!$V208="P3",All!$AE208="RDP"),Ruler!Q$8,IF(AND(All!$V208="P4",All!$AE208="RDP"),Ruler!Q$9,IF(AND(All!$V208="P5",All!$AE208="RDP"),Ruler!Q$10,IF(AND(All!$V208="P6",All!$AE208="RDP"),Ruler!Q$11,IF(AND(All!$V208="P7",All!$AE208="RDP"),Ruler!Q$12,IF(AND(All!$V208="P8",All!$AE208="RDP"),Ruler!Q$13,IF(AND(All!$V208="P9",All!$AE208="RDP"),Ruler!Q$14,IF(AND(All!$V208="P1",All!$AE208="RMS"),Ruler!Q$6,IF(AND(All!$V208="P2",All!$AE208="RMS"),Ruler!Q$15,IF(AND(All!$V208="P3",All!$AE208="RMS"),Ruler!Q$16,IF(AND(All!$V208="P4",All!$AE208="RMS"),Ruler!Q$17,IF(AND(All!$V208="P5",All!$AE208="RMS"),Ruler!Q$18,IF(AND(All!$V208="P6",All!$AE208="RMS"),Ruler!Q$19,IF(AND(All!$V208="P7",All!$AE208="RMS"),Ruler!Q$20,IF(AND(All!$V208="P8",All!$AE208="RMS"),Ruler!Q$21,IF(AND(All!$V208="P9",All!$AE208="RMS"),Ruler!Q$22,IF(AND(All!$V208="P1",All!$AE208="RSS"),Ruler!Q$6,IF(AND(All!$V208="P2",All!$AE208="RSS"),Ruler!Q$23,IF(AND(All!$V208="P3",All!$AE208="RSS"),Ruler!Q$24,IF(AND(All!$V208="P4",All!$AE208="RSS"),Ruler!Q$25,IF(AND(All!$V208="P5",All!$AE208="RSS"),Ruler!Q$26,IF(AND(All!$V208="P6",All!$AE208="RSS"),Ruler!Q$27,IF(AND(All!$V208="P7",All!$AE208="RSS"),Ruler!Q$28,IF(AND(All!$V208="P8",All!$AE208="RSS"),Ruler!Q$29,IF(AND(All!$V208="P9",All!$AE208="RSS"),Ruler!Q$30,0)))))))))))))))))))))))))))</f>
        <v>0</v>
      </c>
      <c r="BY208" s="325">
        <f>IF(AND(All!$V208="P1",All!$AE208="RDP"),Ruler!R$6,IF(AND(All!$V208="P2",All!$AE208="RDP"),Ruler!R$7,IF(AND(All!$V208="P3",All!$AE208="RDP"),Ruler!R$8,IF(AND(All!$V208="P4",All!$AE208="RDP"),Ruler!R$9,IF(AND(All!$V208="P5",All!$AE208="RDP"),Ruler!R$10,IF(AND(All!$V208="P6",All!$AE208="RDP"),Ruler!R$11,IF(AND(All!$V208="P7",All!$AE208="RDP"),Ruler!R$12,IF(AND(All!$V208="P8",All!$AE208="RDP"),Ruler!R$13,IF(AND(All!$V208="P9",All!$AE208="RDP"),Ruler!R$14,IF(AND(All!$V208="P1",All!$AE208="RMS"),Ruler!R$6,IF(AND(All!$V208="P2",All!$AE208="RMS"),Ruler!R$15,IF(AND(All!$V208="P3",All!$AE208="RMS"),Ruler!R$16,IF(AND(All!$V208="P4",All!$AE208="RMS"),Ruler!R$17,IF(AND(All!$V208="P5",All!$AE208="RMS"),Ruler!R$18,IF(AND(All!$V208="P6",All!$AE208="RMS"),Ruler!R$19,IF(AND(All!$V208="P7",All!$AE208="RMS"),Ruler!R$20,IF(AND(All!$V208="P8",All!$AE208="RMS"),Ruler!R$21,IF(AND(All!$V208="P9",All!$AE208="RMS"),Ruler!R$22,IF(AND(All!$V208="P1",All!$AE208="RSS"),Ruler!R$6,IF(AND(All!$V208="P2",All!$AE208="RSS"),Ruler!R$23,IF(AND(All!$V208="P3",All!$AE208="RSS"),Ruler!R$24,IF(AND(All!$V208="P4",All!$AE208="RSS"),Ruler!R$25,IF(AND(All!$V208="P5",All!$AE208="RSS"),Ruler!R$26,IF(AND(All!$V208="P6",All!$AE208="RSS"),Ruler!R$27,IF(AND(All!$V208="P7",All!$AE208="RSS"),Ruler!R$28,IF(AND(All!$V208="P8",All!$AE208="RSS"),Ruler!R$29,IF(AND(All!$V208="P9",All!$AE208="RSS"),Ruler!R$30,0)))))))))))))))))))))))))))</f>
        <v>0</v>
      </c>
      <c r="BZ208" s="325">
        <f>IF(AND(All!$V208="P1",All!$AE208="RDP"),Ruler!S$6,IF(AND(All!$V208="P2",All!$AE208="RDP"),Ruler!S$7,IF(AND(All!$V208="P3",All!$AE208="RDP"),Ruler!S$8,IF(AND(All!$V208="P4",All!$AE208="RDP"),Ruler!S$9,IF(AND(All!$V208="P5",All!$AE208="RDP"),Ruler!S$10,IF(AND(All!$V208="P6",All!$AE208="RDP"),Ruler!S$11,IF(AND(All!$V208="P7",All!$AE208="RDP"),Ruler!S$12,IF(AND(All!$V208="P8",All!$AE208="RDP"),Ruler!S$13,IF(AND(All!$V208="P9",All!$AE208="RDP"),Ruler!S$14,IF(AND(All!$V208="P1",All!$AE208="RMS"),Ruler!S$6,IF(AND(All!$V208="P2",All!$AE208="RMS"),Ruler!S$15,IF(AND(All!$V208="P3",All!$AE208="RMS"),Ruler!S$16,IF(AND(All!$V208="P4",All!$AE208="RMS"),Ruler!S$17,IF(AND(All!$V208="P5",All!$AE208="RMS"),Ruler!S$18,IF(AND(All!$V208="P6",All!$AE208="RMS"),Ruler!S$19,IF(AND(All!$V208="P7",All!$AE208="RMS"),Ruler!S$20,IF(AND(All!$V208="P8",All!$AE208="RMS"),Ruler!S$21,IF(AND(All!$V208="P9",All!$AE208="RMS"),Ruler!S$22,IF(AND(All!$V208="P1",All!$AE208="RSS"),Ruler!S$6,IF(AND(All!$V208="P2",All!$AE208="RSS"),Ruler!S$23,IF(AND(All!$V208="P3",All!$AE208="RSS"),Ruler!S$24,IF(AND(All!$V208="P4",All!$AE208="RSS"),Ruler!S$25,IF(AND(All!$V208="P5",All!$AE208="RSS"),Ruler!S$26,IF(AND(All!$V208="P6",All!$AE208="RSS"),Ruler!S$27,IF(AND(All!$V208="P7",All!$AE208="RSS"),Ruler!S$28,IF(AND(All!$V208="P8",All!$AE208="RSS"),Ruler!S$29,IF(AND(All!$V208="P9",All!$AE208="RSS"),Ruler!S$30,0)))))))))))))))))))))))))))</f>
        <v>0</v>
      </c>
      <c r="CA208" s="325">
        <f>IF(AND(All!$V208="P1",All!$AE208="RDP"),Ruler!T$6,IF(AND(All!$V208="P2",All!$AE208="RDP"),Ruler!T$7,IF(AND(All!$V208="P3",All!$AE208="RDP"),Ruler!T$8,IF(AND(All!$V208="P4",All!$AE208="RDP"),Ruler!T$9,IF(AND(All!$V208="P5",All!$AE208="RDP"),Ruler!T$10,IF(AND(All!$V208="P6",All!$AE208="RDP"),Ruler!T$11,IF(AND(All!$V208="P7",All!$AE208="RDP"),Ruler!T$12,IF(AND(All!$V208="P8",All!$AE208="RDP"),Ruler!T$13,IF(AND(All!$V208="P9",All!$AE208="RDP"),Ruler!T$14,IF(AND(All!$V208="P1",All!$AE208="RMS"),Ruler!T$6,IF(AND(All!$V208="P2",All!$AE208="RMS"),Ruler!T$15,IF(AND(All!$V208="P3",All!$AE208="RMS"),Ruler!T$16,IF(AND(All!$V208="P4",All!$AE208="RMS"),Ruler!T$17,IF(AND(All!$V208="P5",All!$AE208="RMS"),Ruler!T$18,IF(AND(All!$V208="P6",All!$AE208="RMS"),Ruler!T$19,IF(AND(All!$V208="P7",All!$AE208="RMS"),Ruler!T$20,IF(AND(All!$V208="P8",All!$AE208="RMS"),Ruler!T$21,IF(AND(All!$V208="P9",All!$AE208="RMS"),Ruler!T$22,IF(AND(All!$V208="P1",All!$AE208="RSS"),Ruler!T$6,IF(AND(All!$V208="P2",All!$AE208="RSS"),Ruler!T$23,IF(AND(All!$V208="P3",All!$AE208="RSS"),Ruler!T$24,IF(AND(All!$V208="P4",All!$AE208="RSS"),Ruler!T$25,IF(AND(All!$V208="P5",All!$AE208="RSS"),Ruler!T$26,IF(AND(All!$V208="P6",All!$AE208="RSS"),Ruler!T$27,IF(AND(All!$V208="P7",All!$AE208="RSS"),Ruler!T$28,IF(AND(All!$V208="P8",All!$AE208="RSS"),Ruler!T$29,IF(AND(All!$V208="P9",All!$AE208="RSS"),Ruler!T$30,0)))))))))))))))))))))))))))</f>
        <v>0</v>
      </c>
      <c r="CB208" s="325">
        <f>IF(AND(All!$V208="P1",All!$AE208="RDP"),Ruler!U$6,IF(AND(All!$V208="P2",All!$AE208="RDP"),Ruler!U$7,IF(AND(All!$V208="P3",All!$AE208="RDP"),Ruler!U$8,IF(AND(All!$V208="P4",All!$AE208="RDP"),Ruler!U$9,IF(AND(All!$V208="P5",All!$AE208="RDP"),Ruler!U$10,IF(AND(All!$V208="P6",All!$AE208="RDP"),Ruler!U$11,IF(AND(All!$V208="P7",All!$AE208="RDP"),Ruler!U$12,IF(AND(All!$V208="P8",All!$AE208="RDP"),Ruler!U$13,IF(AND(All!$V208="P9",All!$AE208="RDP"),Ruler!U$14,IF(AND(All!$V208="P1",All!$AE208="RMS"),Ruler!U$6,IF(AND(All!$V208="P2",All!$AE208="RMS"),Ruler!U$15,IF(AND(All!$V208="P3",All!$AE208="RMS"),Ruler!U$16,IF(AND(All!$V208="P4",All!$AE208="RMS"),Ruler!U$17,IF(AND(All!$V208="P5",All!$AE208="RMS"),Ruler!U$18,IF(AND(All!$V208="P6",All!$AE208="RMS"),Ruler!U$19,IF(AND(All!$V208="P7",All!$AE208="RMS"),Ruler!U$20,IF(AND(All!$V208="P8",All!$AE208="RMS"),Ruler!U$21,IF(AND(All!$V208="P9",All!$AE208="RMS"),Ruler!U$22,IF(AND(All!$V208="P1",All!$AE208="RSS"),Ruler!U$6,IF(AND(All!$V208="P2",All!$AE208="RSS"),Ruler!U$23,IF(AND(All!$V208="P3",All!$AE208="RSS"),Ruler!U$24,IF(AND(All!$V208="P4",All!$AE208="RSS"),Ruler!U$25,IF(AND(All!$V208="P5",All!$AE208="RSS"),Ruler!U$26,IF(AND(All!$V208="P6",All!$AE208="RSS"),Ruler!U$27,IF(AND(All!$V208="P7",All!$AE208="RSS"),Ruler!U$28,IF(AND(All!$V208="P8",All!$AE208="RSS"),Ruler!U$29,IF(AND(All!$V208="P9",All!$AE208="RSS"),Ruler!U$30,0)))))))))))))))))))))))))))</f>
        <v>0</v>
      </c>
      <c r="CC208" s="325">
        <f>IF(AND(All!$V208="P1",All!$AE208="RDP"),Ruler!V$6,IF(AND(All!$V208="P2",All!$AE208="RDP"),Ruler!V$7,IF(AND(All!$V208="P3",All!$AE208="RDP"),Ruler!V$8,IF(AND(All!$V208="P4",All!$AE208="RDP"),Ruler!V$9,IF(AND(All!$V208="P5",All!$AE208="RDP"),Ruler!V$10,IF(AND(All!$V208="P6",All!$AE208="RDP"),Ruler!V$11,IF(AND(All!$V208="P7",All!$AE208="RDP"),Ruler!V$12,IF(AND(All!$V208="P8",All!$AE208="RDP"),Ruler!V$13,IF(AND(All!$V208="P9",All!$AE208="RDP"),Ruler!V$14,IF(AND(All!$V208="P1",All!$AE208="RMS"),Ruler!V$6,IF(AND(All!$V208="P2",All!$AE208="RMS"),Ruler!V$15,IF(AND(All!$V208="P3",All!$AE208="RMS"),Ruler!V$16,IF(AND(All!$V208="P4",All!$AE208="RMS"),Ruler!V$17,IF(AND(All!$V208="P5",All!$AE208="RMS"),Ruler!V$18,IF(AND(All!$V208="P6",All!$AE208="RMS"),Ruler!V$19,IF(AND(All!$V208="P7",All!$AE208="RMS"),Ruler!V$20,IF(AND(All!$V208="P8",All!$AE208="RMS"),Ruler!V$21,IF(AND(All!$V208="P9",All!$AE208="RMS"),Ruler!V$22,IF(AND(All!$V208="P1",All!$AE208="RSS"),Ruler!V$6,IF(AND(All!$V208="P2",All!$AE208="RSS"),Ruler!V$23,IF(AND(All!$V208="P3",All!$AE208="RSS"),Ruler!V$24,IF(AND(All!$V208="P4",All!$AE208="RSS"),Ruler!V$25,IF(AND(All!$V208="P5",All!$AE208="RSS"),Ruler!V$26,IF(AND(All!$V208="P6",All!$AE208="RSS"),Ruler!V$27,IF(AND(All!$V208="P7",All!$AE208="RSS"),Ruler!V$28,IF(AND(All!$V208="P8",All!$AE208="RSS"),Ruler!V$29,IF(AND(All!$V208="P9",All!$AE208="RSS"),Ruler!V$30,0)))))))))))))))))))))))))))</f>
        <v>0</v>
      </c>
      <c r="CD208" s="325">
        <f>IF(AND(All!$V208="P1",All!$AE208="RDP"),Ruler!W$6,IF(AND(All!$V208="P2",All!$AE208="RDP"),Ruler!W$7,IF(AND(All!$V208="P3",All!$AE208="RDP"),Ruler!W$8,IF(AND(All!$V208="P4",All!$AE208="RDP"),Ruler!W$9,IF(AND(All!$V208="P5",All!$AE208="RDP"),Ruler!W$10,IF(AND(All!$V208="P6",All!$AE208="RDP"),Ruler!W$11,IF(AND(All!$V208="P7",All!$AE208="RDP"),Ruler!W$12,IF(AND(All!$V208="P8",All!$AE208="RDP"),Ruler!W$13,IF(AND(All!$V208="P9",All!$AE208="RDP"),Ruler!W$14,IF(AND(All!$V208="P1",All!$AE208="RMS"),Ruler!W$6,IF(AND(All!$V208="P2",All!$AE208="RMS"),Ruler!W$15,IF(AND(All!$V208="P3",All!$AE208="RMS"),Ruler!W$16,IF(AND(All!$V208="P4",All!$AE208="RMS"),Ruler!W$17,IF(AND(All!$V208="P5",All!$AE208="RMS"),Ruler!W$18,IF(AND(All!$V208="P6",All!$AE208="RMS"),Ruler!W$19,IF(AND(All!$V208="P7",All!$AE208="RMS"),Ruler!W$20,IF(AND(All!$V208="P8",All!$AE208="RMS"),Ruler!W$21,IF(AND(All!$V208="P9",All!$AE208="RMS"),Ruler!W$22,IF(AND(All!$V208="P1",All!$AE208="RSS"),Ruler!W$6,IF(AND(All!$V208="P2",All!$AE208="RSS"),Ruler!W$23,IF(AND(All!$V208="P3",All!$AE208="RSS"),Ruler!W$24,IF(AND(All!$V208="P4",All!$AE208="RSS"),Ruler!W$25,IF(AND(All!$V208="P5",All!$AE208="RSS"),Ruler!W$26,IF(AND(All!$V208="P6",All!$AE208="RSS"),Ruler!W$27,IF(AND(All!$V208="P7",All!$AE208="RSS"),Ruler!W$28,IF(AND(All!$V208="P8",All!$AE208="RSS"),Ruler!W$29,IF(AND(All!$V208="P9",All!$AE208="RSS"),Ruler!W$30,0)))))))))))))))))))))))))))</f>
        <v>0</v>
      </c>
      <c r="CE208" s="325">
        <f>IF(AND(All!$V208="P1",All!$AE208="RDP"),Ruler!X$6,IF(AND(All!$V208="P2",All!$AE208="RDP"),Ruler!X$7,IF(AND(All!$V208="P3",All!$AE208="RDP"),Ruler!X$8,IF(AND(All!$V208="P4",All!$AE208="RDP"),Ruler!X$9,IF(AND(All!$V208="P5",All!$AE208="RDP"),Ruler!X$10,IF(AND(All!$V208="P6",All!$AE208="RDP"),Ruler!X$11,IF(AND(All!$V208="P7",All!$AE208="RDP"),Ruler!X$12,IF(AND(All!$V208="P8",All!$AE208="RDP"),Ruler!X$13,IF(AND(All!$V208="P9",All!$AE208="RDP"),Ruler!X$14,IF(AND(All!$V208="P1",All!$AE208="RMS"),Ruler!X$6,IF(AND(All!$V208="P2",All!$AE208="RMS"),Ruler!X$15,IF(AND(All!$V208="P3",All!$AE208="RMS"),Ruler!X$16,IF(AND(All!$V208="P4",All!$AE208="RMS"),Ruler!X$17,IF(AND(All!$V208="P5",All!$AE208="RMS"),Ruler!X$18,IF(AND(All!$V208="P6",All!$AE208="RMS"),Ruler!X$19,IF(AND(All!$V208="P7",All!$AE208="RMS"),Ruler!X$20,IF(AND(All!$V208="P8",All!$AE208="RMS"),Ruler!X$21,IF(AND(All!$V208="P9",All!$AE208="RMS"),Ruler!X$22,IF(AND(All!$V208="P1",All!$AE208="RSS"),Ruler!X$6,IF(AND(All!$V208="P2",All!$AE208="RSS"),Ruler!X$23,IF(AND(All!$V208="P3",All!$AE208="RSS"),Ruler!X$24,IF(AND(All!$V208="P4",All!$AE208="RSS"),Ruler!X$25,IF(AND(All!$V208="P5",All!$AE208="RSS"),Ruler!X$26,IF(AND(All!$V208="P6",All!$AE208="RSS"),Ruler!X$27,IF(AND(All!$V208="P7",All!$AE208="RSS"),Ruler!X$28,IF(AND(All!$V208="P8",All!$AE208="RSS"),Ruler!X$29,IF(AND(All!$V208="P9",All!$AE208="RSS"),Ruler!X$30,0)))))))))))))))))))))))))))</f>
        <v>0</v>
      </c>
      <c r="CF208" s="325">
        <f>IF(AND(All!$V208="P1",All!$AE208="RDP"),Ruler!Y$6,IF(AND(All!$V208="P2",All!$AE208="RDP"),Ruler!Y$7,IF(AND(All!$V208="P3",All!$AE208="RDP"),Ruler!Y$8,IF(AND(All!$V208="P4",All!$AE208="RDP"),Ruler!Y$9,IF(AND(All!$V208="P5",All!$AE208="RDP"),Ruler!Y$10,IF(AND(All!$V208="P6",All!$AE208="RDP"),Ruler!Y$11,IF(AND(All!$V208="P7",All!$AE208="RDP"),Ruler!Y$12,IF(AND(All!$V208="P8",All!$AE208="RDP"),Ruler!Y$13,IF(AND(All!$V208="P9",All!$AE208="RDP"),Ruler!Y$14,IF(AND(All!$V208="P1",All!$AE208="RMS"),Ruler!Y$6,IF(AND(All!$V208="P2",All!$AE208="RMS"),Ruler!Y$15,IF(AND(All!$V208="P3",All!$AE208="RMS"),Ruler!Y$16,IF(AND(All!$V208="P4",All!$AE208="RMS"),Ruler!Y$17,IF(AND(All!$V208="P5",All!$AE208="RMS"),Ruler!Y$18,IF(AND(All!$V208="P6",All!$AE208="RMS"),Ruler!Y$19,IF(AND(All!$V208="P7",All!$AE208="RMS"),Ruler!Y$20,IF(AND(All!$V208="P8",All!$AE208="RMS"),Ruler!Y$21,IF(AND(All!$V208="P9",All!$AE208="RMS"),Ruler!Y$22,IF(AND(All!$V208="P1",All!$AE208="RSS"),Ruler!Y$6,IF(AND(All!$V208="P2",All!$AE208="RSS"),Ruler!Y$23,IF(AND(All!$V208="P3",All!$AE208="RSS"),Ruler!Y$24,IF(AND(All!$V208="P4",All!$AE208="RSS"),Ruler!Y$25,IF(AND(All!$V208="P5",All!$AE208="RSS"),Ruler!Y$26,IF(AND(All!$V208="P6",All!$AE208="RSS"),Ruler!Y$27,IF(AND(All!$V208="P7",All!$AE208="RSS"),Ruler!Y$28,IF(AND(All!$V208="P8",All!$AE208="RSS"),Ruler!Y$29,IF(AND(All!$V208="P9",All!$AE208="RSS"),Ruler!Y$30,0)))))))))))))))))))))))))))</f>
        <v>0</v>
      </c>
      <c r="CG208" s="325">
        <f>IF(AND(All!$V208="P1",All!$AE208="RDP"),Ruler!Z$6,IF(AND(All!$V208="P2",All!$AE208="RDP"),Ruler!Z$7,IF(AND(All!$V208="P3",All!$AE208="RDP"),Ruler!Z$8,IF(AND(All!$V208="P4",All!$AE208="RDP"),Ruler!Z$9,IF(AND(All!$V208="P5",All!$AE208="RDP"),Ruler!Z$10,IF(AND(All!$V208="P6",All!$AE208="RDP"),Ruler!Z$11,IF(AND(All!$V208="P7",All!$AE208="RDP"),Ruler!Z$12,IF(AND(All!$V208="P8",All!$AE208="RDP"),Ruler!Z$13,IF(AND(All!$V208="P9",All!$AE208="RDP"),Ruler!Z$14,IF(AND(All!$V208="P1",All!$AE208="RMS"),Ruler!Z$6,IF(AND(All!$V208="P2",All!$AE208="RMS"),Ruler!Z$15,IF(AND(All!$V208="P3",All!$AE208="RMS"),Ruler!Z$16,IF(AND(All!$V208="P4",All!$AE208="RMS"),Ruler!Z$17,IF(AND(All!$V208="P5",All!$AE208="RMS"),Ruler!Z$18,IF(AND(All!$V208="P6",All!$AE208="RMS"),Ruler!Z$19,IF(AND(All!$V208="P7",All!$AE208="RMS"),Ruler!Z$20,IF(AND(All!$V208="P8",All!$AE208="RMS"),Ruler!Z$21,IF(AND(All!$V208="P9",All!$AE208="RMS"),Ruler!Z$22,IF(AND(All!$V208="P1",All!$AE208="RSS"),Ruler!Z$6,IF(AND(All!$V208="P2",All!$AE208="RSS"),Ruler!Z$23,IF(AND(All!$V208="P3",All!$AE208="RSS"),Ruler!Z$24,IF(AND(All!$V208="P4",All!$AE208="RSS"),Ruler!Z$25,IF(AND(All!$V208="P5",All!$AE208="RSS"),Ruler!Z$26,IF(AND(All!$V208="P6",All!$AE208="RSS"),Ruler!Z$27,IF(AND(All!$V208="P7",All!$AE208="RSS"),Ruler!Z$28,IF(AND(All!$V208="P8",All!$AE208="RSS"),Ruler!Z$29,IF(AND(All!$V208="P9",All!$AE208="RSS"),Ruler!Z$30,0)))))))))))))))))))))))))))</f>
        <v>0</v>
      </c>
      <c r="CH208" s="325">
        <f>IF(AND(All!$V208="P1",All!$AE208="RDP"),Ruler!AA$6,IF(AND(All!$V208="P2",All!$AE208="RDP"),Ruler!AA$7,IF(AND(All!$V208="P3",All!$AE208="RDP"),Ruler!AA$8,IF(AND(All!$V208="P4",All!$AE208="RDP"),Ruler!AA$9,IF(AND(All!$V208="P5",All!$AE208="RDP"),Ruler!AA$10,IF(AND(All!$V208="P6",All!$AE208="RDP"),Ruler!AA$11,IF(AND(All!$V208="P7",All!$AE208="RDP"),Ruler!AA$12,IF(AND(All!$V208="P8",All!$AE208="RDP"),Ruler!AA$13,IF(AND(All!$V208="P9",All!$AE208="RDP"),Ruler!AA$14,IF(AND(All!$V208="P1",All!$AE208="RMS"),Ruler!AA$6,IF(AND(All!$V208="P2",All!$AE208="RMS"),Ruler!AA$15,IF(AND(All!$V208="P3",All!$AE208="RMS"),Ruler!AA$16,IF(AND(All!$V208="P4",All!$AE208="RMS"),Ruler!AA$17,IF(AND(All!$V208="P5",All!$AE208="RMS"),Ruler!AA$18,IF(AND(All!$V208="P6",All!$AE208="RMS"),Ruler!AA$19,IF(AND(All!$V208="P7",All!$AE208="RMS"),Ruler!AA$20,IF(AND(All!$V208="P8",All!$AE208="RMS"),Ruler!AA$21,IF(AND(All!$V208="P9",All!$AE208="RMS"),Ruler!AA$22,IF(AND(All!$V208="P1",All!$AE208="RSS"),Ruler!AA$6,IF(AND(All!$V208="P2",All!$AE208="RSS"),Ruler!AA$23,IF(AND(All!$V208="P3",All!$AE208="RSS"),Ruler!AA$24,IF(AND(All!$V208="P4",All!$AE208="RSS"),Ruler!AA$25,IF(AND(All!$V208="P5",All!$AE208="RSS"),Ruler!AA$26,IF(AND(All!$V208="P6",All!$AE208="RSS"),Ruler!AA$27,IF(AND(All!$V208="P7",All!$AE208="RSS"),Ruler!AA$28,IF(AND(All!$V208="P8",All!$AE208="RSS"),Ruler!AA$29,IF(AND(All!$V208="P9",All!$AE208="RSS"),Ruler!AA$30,0)))))))))))))))))))))))))))</f>
        <v>0</v>
      </c>
      <c r="CI208" s="325">
        <f>IF(AND(All!$V208="P1",All!$AE208="RDP"),Ruler!AB$6,IF(AND(All!$V208="P2",All!$AE208="RDP"),Ruler!AB$7,IF(AND(All!$V208="P3",All!$AE208="RDP"),Ruler!AB$8,IF(AND(All!$V208="P4",All!$AE208="RDP"),Ruler!AB$9,IF(AND(All!$V208="P5",All!$AE208="RDP"),Ruler!AB$10,IF(AND(All!$V208="P6",All!$AE208="RDP"),Ruler!AB$11,IF(AND(All!$V208="P7",All!$AE208="RDP"),Ruler!AB$12,IF(AND(All!$V208="P8",All!$AE208="RDP"),Ruler!AB$13,IF(AND(All!$V208="P9",All!$AE208="RDP"),Ruler!AB$14,IF(AND(All!$V208="P1",All!$AE208="RMS"),Ruler!AB$6,IF(AND(All!$V208="P2",All!$AE208="RMS"),Ruler!AB$15,IF(AND(All!$V208="P3",All!$AE208="RMS"),Ruler!AB$16,IF(AND(All!$V208="P4",All!$AE208="RMS"),Ruler!AB$17,IF(AND(All!$V208="P5",All!$AE208="RMS"),Ruler!AB$18,IF(AND(All!$V208="P6",All!$AE208="RMS"),Ruler!AB$19,IF(AND(All!$V208="P7",All!$AE208="RMS"),Ruler!AB$20,IF(AND(All!$V208="P8",All!$AE208="RMS"),Ruler!AB$21,IF(AND(All!$V208="P9",All!$AE208="RMS"),Ruler!AB$22,IF(AND(All!$V208="P1",All!$AE208="RSS"),Ruler!AB$6,IF(AND(All!$V208="P2",All!$AE208="RSS"),Ruler!AB$23,IF(AND(All!$V208="P3",All!$AE208="RSS"),Ruler!AB$24,IF(AND(All!$V208="P4",All!$AE208="RSS"),Ruler!AB$25,IF(AND(All!$V208="P5",All!$AE208="RSS"),Ruler!AB$26,IF(AND(All!$V208="P6",All!$AE208="RSS"),Ruler!AB$27,IF(AND(All!$V208="P7",All!$AE208="RSS"),Ruler!AB$28,IF(AND(All!$V208="P8",All!$AE208="RSS"),Ruler!AB$29,IF(AND(All!$V208="P9",All!$AE208="RSS"),Ruler!AB$30,0)))))))))))))))))))))))))))</f>
        <v>0</v>
      </c>
      <c r="CJ208" s="377">
        <f>Table9[[#This Row],[R-B1]]-Table9[[#This Row],[B1]]</f>
        <v>-1</v>
      </c>
      <c r="CK208" s="378">
        <f>Table9[[#This Row],[R-B2]]-Table9[[#This Row],[B2]]</f>
        <v>-2</v>
      </c>
      <c r="CL208" s="378">
        <f>Table9[[#This Row],[R-B3]]-Table9[[#This Row],[B3]]</f>
        <v>-2</v>
      </c>
      <c r="CM208" s="378">
        <f>Table9[[#This Row],[R-B4]]-Table9[[#This Row],[B4]]</f>
        <v>-2</v>
      </c>
      <c r="CN208" s="378">
        <f>Table9[[#This Row],[R-B5]]-Table9[[#This Row],[B5]]</f>
        <v>-2</v>
      </c>
      <c r="CO208" s="378">
        <f>Table9[[#This Row],[R-B6]]-Table9[[#This Row],[B6]]</f>
        <v>-2</v>
      </c>
      <c r="CP208" s="378">
        <f>Table9[[#This Row],[R-B7]]-Table9[[#This Row],[B7]]</f>
        <v>-2</v>
      </c>
      <c r="CQ208" s="378">
        <f>Table9[[#This Row],[R-B8]]-Table9[[#This Row],[B8]]</f>
        <v>-2</v>
      </c>
      <c r="CR208" s="378">
        <f>Table9[[#This Row],[R-B9]]-Table9[[#This Row],[B9]]</f>
        <v>-2</v>
      </c>
      <c r="CS208" s="378">
        <f>Table9[[#This Row],[R-B10]]-Table9[[#This Row],[B10]]</f>
        <v>-2</v>
      </c>
      <c r="CT208" s="378">
        <f>Table9[[#This Row],[R-B11]]-Table9[[#This Row],[B11]]</f>
        <v>-2</v>
      </c>
      <c r="CU208" s="378">
        <f>Table9[[#This Row],[R-B12]]-Table9[[#This Row],[B12]]</f>
        <v>-2</v>
      </c>
      <c r="CV208" s="378">
        <f>Table9[[#This Row],[R-K1]]-Table9[[#This Row],[K1]]</f>
        <v>-2</v>
      </c>
      <c r="CW208" s="378">
        <f>Table9[[#This Row],[R-K2]]-Table9[[#This Row],[K2]]</f>
        <v>-2</v>
      </c>
      <c r="CX208" s="378">
        <f>Table9[[#This Row],[R-K3]]-Table9[[#This Row],[K3]]</f>
        <v>0</v>
      </c>
      <c r="CY208" s="378">
        <f>Table9[[#This Row],[R-K4]]-Table9[[#This Row],[K4]]</f>
        <v>-1</v>
      </c>
      <c r="CZ208" s="378">
        <f>Table9[[#This Row],[R-K5]]-Table9[[#This Row],[K5]]</f>
        <v>0</v>
      </c>
      <c r="DA208" s="378">
        <f>Table9[[#This Row],[R-P1]]-Table9[[#This Row],[P1]]</f>
        <v>-1</v>
      </c>
      <c r="DB208" s="378">
        <f>Table9[[#This Row],[R-P2]]-Table9[[#This Row],[P2]]</f>
        <v>-1</v>
      </c>
      <c r="DC208" s="378">
        <f>Table9[[#This Row],[R-P3]]-Table9[[#This Row],[P3]]</f>
        <v>-2</v>
      </c>
      <c r="DD208" s="378">
        <f>Table9[[#This Row],[R-P4]]-Table9[[#This Row],[P4]]</f>
        <v>-1</v>
      </c>
      <c r="DE208" s="378">
        <f>Table9[[#This Row],[R-P5]]-Table9[[#This Row],[P5]]</f>
        <v>0</v>
      </c>
      <c r="DF208" s="378">
        <f>Table9[[#This Row],[R-E1]]-Table9[[#This Row],[E1]]</f>
        <v>0</v>
      </c>
      <c r="DG208" s="379">
        <f>Table9[[#This Row],[R-E2]]-Table9[[#This Row],[E2]]</f>
        <v>0</v>
      </c>
      <c r="DH208" s="323">
        <f>COUNTIF(Table9[[#This Row],[G-B1]:[G-B12]],"&lt;=0")/12*100</f>
        <v>100</v>
      </c>
      <c r="DI208" s="43">
        <f>COUNTIF(Table9[[#This Row],[G-K1]:[G-K5]],"&lt;=0")/5*100</f>
        <v>100</v>
      </c>
      <c r="DJ208" s="43">
        <f>COUNTIF(Table9[[#This Row],[G-P1]:[G-P5]],"&lt;=0")/5*100</f>
        <v>100</v>
      </c>
      <c r="DK208" s="43">
        <f>COUNTIF(Table9[[#This Row],[G-E1]:[G-E2]],"&lt;=0")/2*100</f>
        <v>100</v>
      </c>
      <c r="DL208" s="450">
        <f>IF(AE208="RDP",(COUNTIF(Table9[[#This Row],[G-B3]],"&lt;=0")+COUNTIF(Table9[[#This Row],[G-B4]],"&lt;=0")+COUNTIF(Table9[[#This Row],[G-B7]],"&lt;=0")+COUNTIF(Table9[[#This Row],[G-B11]],"&lt;=0")+COUNTIF(Table9[[#This Row],[G-K2]],"&lt;=0"))/5*100,IF(AE208="RMS",(COUNTIF(Table9[[#This Row],[G-B4]],"&lt;=0")+COUNTIF(Table9[[#This Row],[G-B5]],"&lt;=0")+COUNTIF(Table9[[#This Row],[G-B10]],"&lt;=0")+COUNTIF(Table9[[#This Row],[G-B12]],"&lt;=0")+COUNTIF(Table9[[#This Row],[G-K2]],"&lt;=0"))/5*100,IF(AE208="RSS",(COUNTIF(Table9[[#This Row],[G-B1]],"&lt;=0")+COUNTIF(Table9[[#This Row],[G-B2]],"&lt;=0")+COUNTIF(Table9[[#This Row],[G-B6]],"&lt;=0")+COUNTIF(Table9[[#This Row],[G-B11]],"&lt;=0")+COUNTIF(Table9[[#This Row],[G-B12]],"&lt;=0"))/5*100,0)))</f>
        <v>0</v>
      </c>
      <c r="DM208" s="42">
        <v>33</v>
      </c>
      <c r="DN208" s="42">
        <v>0</v>
      </c>
      <c r="DO208" s="42">
        <v>40</v>
      </c>
      <c r="DP208" s="42">
        <v>0</v>
      </c>
      <c r="DQ208" s="42">
        <v>20</v>
      </c>
      <c r="DR208" s="332">
        <v>0</v>
      </c>
      <c r="DS208" s="42">
        <v>0</v>
      </c>
      <c r="DT208" s="42">
        <v>20</v>
      </c>
      <c r="DU208" s="42">
        <v>0</v>
      </c>
      <c r="DV208" s="42">
        <v>0</v>
      </c>
      <c r="DW208" s="332">
        <v>0</v>
      </c>
      <c r="DX208" s="42">
        <v>0</v>
      </c>
      <c r="DY208" s="42">
        <v>0</v>
      </c>
      <c r="DZ208" s="42">
        <v>0</v>
      </c>
      <c r="EA208" s="333">
        <v>0</v>
      </c>
      <c r="EB208" s="339"/>
      <c r="EC208" s="339"/>
      <c r="ED208" s="339"/>
      <c r="EE208" s="339" t="s">
        <v>1675</v>
      </c>
    </row>
    <row r="209" spans="2:135" ht="102" hidden="1" customHeight="1" thickBot="1" x14ac:dyDescent="0.35">
      <c r="B209" s="282">
        <v>215</v>
      </c>
      <c r="C209" s="285" t="s">
        <v>134</v>
      </c>
      <c r="D209" s="283">
        <v>46233</v>
      </c>
      <c r="E209" s="284" t="s">
        <v>1676</v>
      </c>
      <c r="F209" s="282">
        <v>1028902</v>
      </c>
      <c r="G209" s="357">
        <f t="shared" ca="1" si="12"/>
        <v>35.738718540715382</v>
      </c>
      <c r="H209" s="283">
        <v>33271</v>
      </c>
      <c r="I209" s="282" t="s">
        <v>136</v>
      </c>
      <c r="J209" s="43" t="s">
        <v>137</v>
      </c>
      <c r="K209" s="282" t="s">
        <v>1677</v>
      </c>
      <c r="L209" s="282" t="s">
        <v>1678</v>
      </c>
      <c r="M209" s="285"/>
      <c r="N209" s="282"/>
      <c r="O209" s="282" t="s">
        <v>142</v>
      </c>
      <c r="P209" s="284" t="s">
        <v>1679</v>
      </c>
      <c r="Q209" s="282" t="s">
        <v>144</v>
      </c>
      <c r="R209" s="282" t="s">
        <v>185</v>
      </c>
      <c r="S209" s="283">
        <v>42005</v>
      </c>
      <c r="T209" s="286">
        <f t="shared" ca="1" si="13"/>
        <v>11.802777777777777</v>
      </c>
      <c r="U209" s="286">
        <f ca="1">Table9[[#This Row],[Years in PET]]</f>
        <v>11.802777777777777</v>
      </c>
      <c r="V209" s="282" t="s">
        <v>58</v>
      </c>
      <c r="W209" s="297"/>
      <c r="X209" s="46">
        <f ca="1">($T$1-Table9[[#This Row],[Date of Appointment to Current Grade]])/365</f>
        <v>1.8866637461948326</v>
      </c>
      <c r="Y209" s="283">
        <v>45627</v>
      </c>
      <c r="Z209" s="282" t="s">
        <v>1136</v>
      </c>
      <c r="AA209" s="283">
        <v>46023</v>
      </c>
      <c r="AB209" s="46">
        <f ca="1">($T$1-Table9[[#This Row],[Date in Position]])/365</f>
        <v>0.80173223934551763</v>
      </c>
      <c r="AC209" s="282" t="s">
        <v>146</v>
      </c>
      <c r="AD209" s="283"/>
      <c r="AE209" s="282" t="s">
        <v>147</v>
      </c>
      <c r="AF209" s="282" t="s">
        <v>188</v>
      </c>
      <c r="AG209" s="364" t="s">
        <v>1680</v>
      </c>
      <c r="AH209" s="47" t="s">
        <v>1681</v>
      </c>
      <c r="AI209" s="364" t="s">
        <v>1682</v>
      </c>
      <c r="AJ209" s="282" t="s">
        <v>513</v>
      </c>
      <c r="AK209" s="288" t="s">
        <v>1683</v>
      </c>
      <c r="AL209" s="282" t="s">
        <v>153</v>
      </c>
      <c r="AM209" s="398" t="s">
        <v>1684</v>
      </c>
      <c r="AN209" s="323">
        <v>1</v>
      </c>
      <c r="AO209" s="43">
        <v>1</v>
      </c>
      <c r="AP209" s="43">
        <v>1</v>
      </c>
      <c r="AQ209" s="43">
        <v>2</v>
      </c>
      <c r="AR209" s="43">
        <v>2</v>
      </c>
      <c r="AS209" s="43">
        <v>2</v>
      </c>
      <c r="AT209" s="43">
        <v>3</v>
      </c>
      <c r="AU209" s="43">
        <v>3</v>
      </c>
      <c r="AV209" s="43">
        <v>1</v>
      </c>
      <c r="AW209" s="43">
        <v>2</v>
      </c>
      <c r="AX209" s="43">
        <v>2</v>
      </c>
      <c r="AY209" s="43">
        <v>1</v>
      </c>
      <c r="AZ209" s="43">
        <v>1</v>
      </c>
      <c r="BA209" s="43">
        <v>2</v>
      </c>
      <c r="BB209" s="43">
        <v>1</v>
      </c>
      <c r="BC209" s="43">
        <v>1</v>
      </c>
      <c r="BD209" s="43">
        <v>0</v>
      </c>
      <c r="BE209" s="43">
        <v>0</v>
      </c>
      <c r="BF209" s="43">
        <v>0</v>
      </c>
      <c r="BG209" s="43">
        <v>0</v>
      </c>
      <c r="BH209" s="43">
        <v>0</v>
      </c>
      <c r="BI209" s="43">
        <v>0</v>
      </c>
      <c r="BJ209" s="43">
        <v>0</v>
      </c>
      <c r="BK209" s="328">
        <v>0</v>
      </c>
      <c r="BL209" s="325">
        <f>IF(AND(All!$V209="P1",All!$AE209="RDP"),Ruler!E$6,IF(AND(All!$V209="P2",All!$AE209="RDP"),Ruler!E$7,IF(AND(All!$V209="P3",All!$AE209="RDP"),Ruler!E$8,IF(AND(All!$V209="P4",All!$AE209="RDP"),Ruler!E$9,IF(AND(All!$V209="P5",All!$AE209="RDP"),Ruler!E$10,IF(AND(All!$V209="P6",All!$AE209="RDP"),Ruler!E$11,IF(AND(All!$V209="P7",All!$AE209="RDP"),Ruler!E$12,IF(AND(All!$V209="P8",All!$AE209="RDP"),Ruler!E$13,IF(AND(All!$V209="P9",All!$AE209="RDP"),Ruler!E$14,IF(AND(All!$V209="P1",All!$AE209="RMS"),Ruler!E$6,IF(AND(All!$V209="P2",All!$AE209="RMS"),Ruler!E$15,IF(AND(All!$V209="P3",All!$AE209="RMS"),Ruler!E$16,IF(AND(All!$V209="P4",All!$AE209="RMS"),Ruler!E$17,IF(AND(All!$V209="P5",All!$AE209="RMS"),Ruler!E$18,IF(AND(All!$V209="P6",All!$AE209="RMS"),Ruler!E$19,IF(AND(All!$V209="P7",All!$AE209="RMS"),Ruler!E$20,IF(AND(All!$V209="P8",All!$AE209="RMS"),Ruler!E$21,IF(AND(All!$V209="P9",All!$AE209="RMS"),Ruler!E$22,IF(AND(All!$V209="P1",All!$AE209="RSS"),Ruler!E$6,IF(AND(All!$V209="P2",All!$AE209="RSS"),Ruler!E$23,IF(AND(All!$V209="P3",All!$AE209="RSS"),Ruler!E$24,IF(AND(All!$V209="P4",All!$AE209="RSS"),Ruler!E$25,IF(AND(All!$V209="P5",All!$AE209="RSS"),Ruler!E$26,IF(AND(All!$V209="P6",All!$AE209="RSS"),Ruler!E$27,IF(AND(All!$V209="P7",All!$AE209="RSS"),Ruler!E$28,IF(AND(All!$V209="P8",All!$AE209="RSS"),Ruler!E$29,IF(AND(All!$V209="P9",All!$AE209="RSS"),Ruler!E$30,0)))))))))))))))))))))))))))</f>
        <v>3</v>
      </c>
      <c r="BM209" s="325">
        <f>IF(AND(All!$V209="P1",All!$AE209="RDP"),Ruler!F$6,IF(AND(All!$V209="P2",All!$AE209="RDP"),Ruler!F$7,IF(AND(All!$V209="P3",All!$AE209="RDP"),Ruler!F$8,IF(AND(All!$V209="P4",All!$AE209="RDP"),Ruler!F$9,IF(AND(All!$V209="P5",All!$AE209="RDP"),Ruler!F$10,IF(AND(All!$V209="P6",All!$AE209="RDP"),Ruler!F$11,IF(AND(All!$V209="P7",All!$AE209="RDP"),Ruler!F$12,IF(AND(All!$V209="P8",All!$AE209="RDP"),Ruler!F$13,IF(AND(All!$V209="P9",All!$AE209="RDP"),Ruler!F$14,IF(AND(All!$V209="P1",All!$AE209="RMS"),Ruler!F$6,IF(AND(All!$V209="P2",All!$AE209="RMS"),Ruler!F$15,IF(AND(All!$V209="P3",All!$AE209="RMS"),Ruler!F$16,IF(AND(All!$V209="P4",All!$AE209="RMS"),Ruler!F$17,IF(AND(All!$V209="P5",All!$AE209="RMS"),Ruler!F$18,IF(AND(All!$V209="P6",All!$AE209="RMS"),Ruler!F$19,IF(AND(All!$V209="P7",All!$AE209="RMS"),Ruler!F$20,IF(AND(All!$V209="P8",All!$AE209="RMS"),Ruler!F$21,IF(AND(All!$V209="P9",All!$AE209="RMS"),Ruler!F$22,IF(AND(All!$V209="P1",All!$AE209="RSS"),Ruler!F$6,IF(AND(All!$V209="P2",All!$AE209="RSS"),Ruler!F$23,IF(AND(All!$V209="P3",All!$AE209="RSS"),Ruler!F$24,IF(AND(All!$V209="P4",All!$AE209="RSS"),Ruler!F$25,IF(AND(All!$V209="P5",All!$AE209="RSS"),Ruler!F$26,IF(AND(All!$V209="P6",All!$AE209="RSS"),Ruler!F$27,IF(AND(All!$V209="P7",All!$AE209="RSS"),Ruler!F$28,IF(AND(All!$V209="P8",All!$AE209="RSS"),Ruler!F$29,IF(AND(All!$V209="P9",All!$AE209="RSS"),Ruler!F$30,0)))))))))))))))))))))))))))</f>
        <v>3</v>
      </c>
      <c r="BN209" s="325">
        <f>IF(AND(All!$V209="P1",All!$AE209="RDP"),Ruler!G$6,IF(AND(All!$V209="P2",All!$AE209="RDP"),Ruler!G$7,IF(AND(All!$V209="P3",All!$AE209="RDP"),Ruler!G$8,IF(AND(All!$V209="P4",All!$AE209="RDP"),Ruler!G$9,IF(AND(All!$V209="P5",All!$AE209="RDP"),Ruler!G$10,IF(AND(All!$V209="P6",All!$AE209="RDP"),Ruler!G$11,IF(AND(All!$V209="P7",All!$AE209="RDP"),Ruler!G$12,IF(AND(All!$V209="P8",All!$AE209="RDP"),Ruler!G$13,IF(AND(All!$V209="P9",All!$AE209="RDP"),Ruler!G$14,IF(AND(All!$V209="P1",All!$AE209="RMS"),Ruler!G$6,IF(AND(All!$V209="P2",All!$AE209="RMS"),Ruler!G$15,IF(AND(All!$V209="P3",All!$AE209="RMS"),Ruler!G$16,IF(AND(All!$V209="P4",All!$AE209="RMS"),Ruler!G$17,IF(AND(All!$V209="P5",All!$AE209="RMS"),Ruler!G$18,IF(AND(All!$V209="P6",All!$AE209="RMS"),Ruler!G$19,IF(AND(All!$V209="P7",All!$AE209="RMS"),Ruler!G$20,IF(AND(All!$V209="P8",All!$AE209="RMS"),Ruler!G$21,IF(AND(All!$V209="P9",All!$AE209="RMS"),Ruler!G$22,IF(AND(All!$V209="P1",All!$AE209="RSS"),Ruler!G$6,IF(AND(All!$V209="P2",All!$AE209="RSS"),Ruler!G$23,IF(AND(All!$V209="P3",All!$AE209="RSS"),Ruler!G$24,IF(AND(All!$V209="P4",All!$AE209="RSS"),Ruler!G$25,IF(AND(All!$V209="P5",All!$AE209="RSS"),Ruler!G$26,IF(AND(All!$V209="P6",All!$AE209="RSS"),Ruler!G$27,IF(AND(All!$V209="P7",All!$AE209="RSS"),Ruler!G$28,IF(AND(All!$V209="P8",All!$AE209="RSS"),Ruler!G$29,IF(AND(All!$V209="P9",All!$AE209="RSS"),Ruler!G$30,0)))))))))))))))))))))))))))</f>
        <v>2</v>
      </c>
      <c r="BO209" s="325">
        <f>IF(AND(All!$V209="P1",All!$AE209="RDP"),Ruler!H$6,IF(AND(All!$V209="P2",All!$AE209="RDP"),Ruler!H$7,IF(AND(All!$V209="P3",All!$AE209="RDP"),Ruler!H$8,IF(AND(All!$V209="P4",All!$AE209="RDP"),Ruler!H$9,IF(AND(All!$V209="P5",All!$AE209="RDP"),Ruler!H$10,IF(AND(All!$V209="P6",All!$AE209="RDP"),Ruler!H$11,IF(AND(All!$V209="P7",All!$AE209="RDP"),Ruler!H$12,IF(AND(All!$V209="P8",All!$AE209="RDP"),Ruler!H$13,IF(AND(All!$V209="P9",All!$AE209="RDP"),Ruler!H$14,IF(AND(All!$V209="P1",All!$AE209="RMS"),Ruler!H$6,IF(AND(All!$V209="P2",All!$AE209="RMS"),Ruler!H$15,IF(AND(All!$V209="P3",All!$AE209="RMS"),Ruler!H$16,IF(AND(All!$V209="P4",All!$AE209="RMS"),Ruler!H$17,IF(AND(All!$V209="P5",All!$AE209="RMS"),Ruler!H$18,IF(AND(All!$V209="P6",All!$AE209="RMS"),Ruler!H$19,IF(AND(All!$V209="P7",All!$AE209="RMS"),Ruler!H$20,IF(AND(All!$V209="P8",All!$AE209="RMS"),Ruler!H$21,IF(AND(All!$V209="P9",All!$AE209="RMS"),Ruler!H$22,IF(AND(All!$V209="P1",All!$AE209="RSS"),Ruler!H$6,IF(AND(All!$V209="P2",All!$AE209="RSS"),Ruler!H$23,IF(AND(All!$V209="P3",All!$AE209="RSS"),Ruler!H$24,IF(AND(All!$V209="P4",All!$AE209="RSS"),Ruler!H$25,IF(AND(All!$V209="P5",All!$AE209="RSS"),Ruler!H$26,IF(AND(All!$V209="P6",All!$AE209="RSS"),Ruler!H$27,IF(AND(All!$V209="P7",All!$AE209="RSS"),Ruler!H$28,IF(AND(All!$V209="P8",All!$AE209="RSS"),Ruler!H$29,IF(AND(All!$V209="P9",All!$AE209="RSS"),Ruler!H$30,0)))))))))))))))))))))))))))</f>
        <v>3</v>
      </c>
      <c r="BP209" s="325">
        <f>IF(AND(All!$V209="P1",All!$AE209="RDP"),Ruler!I$6,IF(AND(All!$V209="P2",All!$AE209="RDP"),Ruler!I$7,IF(AND(All!$V209="P3",All!$AE209="RDP"),Ruler!I$8,IF(AND(All!$V209="P4",All!$AE209="RDP"),Ruler!I$9,IF(AND(All!$V209="P5",All!$AE209="RDP"),Ruler!I$10,IF(AND(All!$V209="P6",All!$AE209="RDP"),Ruler!I$11,IF(AND(All!$V209="P7",All!$AE209="RDP"),Ruler!I$12,IF(AND(All!$V209="P8",All!$AE209="RDP"),Ruler!I$13,IF(AND(All!$V209="P9",All!$AE209="RDP"),Ruler!I$14,IF(AND(All!$V209="P1",All!$AE209="RMS"),Ruler!I$6,IF(AND(All!$V209="P2",All!$AE209="RMS"),Ruler!I$15,IF(AND(All!$V209="P3",All!$AE209="RMS"),Ruler!I$16,IF(AND(All!$V209="P4",All!$AE209="RMS"),Ruler!I$17,IF(AND(All!$V209="P5",All!$AE209="RMS"),Ruler!I$18,IF(AND(All!$V209="P6",All!$AE209="RMS"),Ruler!I$19,IF(AND(All!$V209="P7",All!$AE209="RMS"),Ruler!I$20,IF(AND(All!$V209="P8",All!$AE209="RMS"),Ruler!I$21,IF(AND(All!$V209="P9",All!$AE209="RMS"),Ruler!I$22,IF(AND(All!$V209="P1",All!$AE209="RSS"),Ruler!I$6,IF(AND(All!$V209="P2",All!$AE209="RSS"),Ruler!I$23,IF(AND(All!$V209="P3",All!$AE209="RSS"),Ruler!I$24,IF(AND(All!$V209="P4",All!$AE209="RSS"),Ruler!I$25,IF(AND(All!$V209="P5",All!$AE209="RSS"),Ruler!I$26,IF(AND(All!$V209="P6",All!$AE209="RSS"),Ruler!I$27,IF(AND(All!$V209="P7",All!$AE209="RSS"),Ruler!I$28,IF(AND(All!$V209="P8",All!$AE209="RSS"),Ruler!I$29,IF(AND(All!$V209="P9",All!$AE209="RSS"),Ruler!I$30,0)))))))))))))))))))))))))))</f>
        <v>3</v>
      </c>
      <c r="BQ209" s="325">
        <f>IF(AND(All!$V209="P1",All!$AE209="RDP"),Ruler!J$6,IF(AND(All!$V209="P2",All!$AE209="RDP"),Ruler!J$7,IF(AND(All!$V209="P3",All!$AE209="RDP"),Ruler!J$8,IF(AND(All!$V209="P4",All!$AE209="RDP"),Ruler!J$9,IF(AND(All!$V209="P5",All!$AE209="RDP"),Ruler!J$10,IF(AND(All!$V209="P6",All!$AE209="RDP"),Ruler!J$11,IF(AND(All!$V209="P7",All!$AE209="RDP"),Ruler!J$12,IF(AND(All!$V209="P8",All!$AE209="RDP"),Ruler!J$13,IF(AND(All!$V209="P9",All!$AE209="RDP"),Ruler!J$14,IF(AND(All!$V209="P1",All!$AE209="RMS"),Ruler!J$6,IF(AND(All!$V209="P2",All!$AE209="RMS"),Ruler!J$15,IF(AND(All!$V209="P3",All!$AE209="RMS"),Ruler!J$16,IF(AND(All!$V209="P4",All!$AE209="RMS"),Ruler!J$17,IF(AND(All!$V209="P5",All!$AE209="RMS"),Ruler!J$18,IF(AND(All!$V209="P6",All!$AE209="RMS"),Ruler!J$19,IF(AND(All!$V209="P7",All!$AE209="RMS"),Ruler!J$20,IF(AND(All!$V209="P8",All!$AE209="RMS"),Ruler!J$21,IF(AND(All!$V209="P9",All!$AE209="RMS"),Ruler!J$22,IF(AND(All!$V209="P1",All!$AE209="RSS"),Ruler!J$6,IF(AND(All!$V209="P2",All!$AE209="RSS"),Ruler!J$23,IF(AND(All!$V209="P3",All!$AE209="RSS"),Ruler!J$24,IF(AND(All!$V209="P4",All!$AE209="RSS"),Ruler!J$25,IF(AND(All!$V209="P5",All!$AE209="RSS"),Ruler!J$26,IF(AND(All!$V209="P6",All!$AE209="RSS"),Ruler!J$27,IF(AND(All!$V209="P7",All!$AE209="RSS"),Ruler!J$28,IF(AND(All!$V209="P8",All!$AE209="RSS"),Ruler!J$29,IF(AND(All!$V209="P9",All!$AE209="RSS"),Ruler!J$30,0)))))))))))))))))))))))))))</f>
        <v>2</v>
      </c>
      <c r="BR209" s="325">
        <f>IF(AND(All!$V209="P1",All!$AE209="RDP"),Ruler!K$6,IF(AND(All!$V209="P2",All!$AE209="RDP"),Ruler!K$7,IF(AND(All!$V209="P3",All!$AE209="RDP"),Ruler!K$8,IF(AND(All!$V209="P4",All!$AE209="RDP"),Ruler!K$9,IF(AND(All!$V209="P5",All!$AE209="RDP"),Ruler!K$10,IF(AND(All!$V209="P6",All!$AE209="RDP"),Ruler!K$11,IF(AND(All!$V209="P7",All!$AE209="RDP"),Ruler!K$12,IF(AND(All!$V209="P8",All!$AE209="RDP"),Ruler!K$13,IF(AND(All!$V209="P9",All!$AE209="RDP"),Ruler!K$14,IF(AND(All!$V209="P1",All!$AE209="RMS"),Ruler!K$6,IF(AND(All!$V209="P2",All!$AE209="RMS"),Ruler!K$15,IF(AND(All!$V209="P3",All!$AE209="RMS"),Ruler!K$16,IF(AND(All!$V209="P4",All!$AE209="RMS"),Ruler!K$17,IF(AND(All!$V209="P5",All!$AE209="RMS"),Ruler!K$18,IF(AND(All!$V209="P6",All!$AE209="RMS"),Ruler!K$19,IF(AND(All!$V209="P7",All!$AE209="RMS"),Ruler!K$20,IF(AND(All!$V209="P8",All!$AE209="RMS"),Ruler!K$21,IF(AND(All!$V209="P9",All!$AE209="RMS"),Ruler!K$22,IF(AND(All!$V209="P1",All!$AE209="RSS"),Ruler!K$6,IF(AND(All!$V209="P2",All!$AE209="RSS"),Ruler!K$23,IF(AND(All!$V209="P3",All!$AE209="RSS"),Ruler!K$24,IF(AND(All!$V209="P4",All!$AE209="RSS"),Ruler!K$25,IF(AND(All!$V209="P5",All!$AE209="RSS"),Ruler!K$26,IF(AND(All!$V209="P6",All!$AE209="RSS"),Ruler!K$27,IF(AND(All!$V209="P7",All!$AE209="RSS"),Ruler!K$28,IF(AND(All!$V209="P8",All!$AE209="RSS"),Ruler!K$29,IF(AND(All!$V209="P9",All!$AE209="RSS"),Ruler!K$30,0)))))))))))))))))))))))))))</f>
        <v>3</v>
      </c>
      <c r="BS209" s="325">
        <f>IF(AND(All!$V209="P1",All!$AE209="RDP"),Ruler!L$6,IF(AND(All!$V209="P2",All!$AE209="RDP"),Ruler!L$7,IF(AND(All!$V209="P3",All!$AE209="RDP"),Ruler!L$8,IF(AND(All!$V209="P4",All!$AE209="RDP"),Ruler!L$9,IF(AND(All!$V209="P5",All!$AE209="RDP"),Ruler!L$10,IF(AND(All!$V209="P6",All!$AE209="RDP"),Ruler!L$11,IF(AND(All!$V209="P7",All!$AE209="RDP"),Ruler!L$12,IF(AND(All!$V209="P8",All!$AE209="RDP"),Ruler!L$13,IF(AND(All!$V209="P9",All!$AE209="RDP"),Ruler!L$14,IF(AND(All!$V209="P1",All!$AE209="RMS"),Ruler!L$6,IF(AND(All!$V209="P2",All!$AE209="RMS"),Ruler!L$15,IF(AND(All!$V209="P3",All!$AE209="RMS"),Ruler!L$16,IF(AND(All!$V209="P4",All!$AE209="RMS"),Ruler!L$17,IF(AND(All!$V209="P5",All!$AE209="RMS"),Ruler!L$18,IF(AND(All!$V209="P6",All!$AE209="RMS"),Ruler!L$19,IF(AND(All!$V209="P7",All!$AE209="RMS"),Ruler!L$20,IF(AND(All!$V209="P8",All!$AE209="RMS"),Ruler!L$21,IF(AND(All!$V209="P9",All!$AE209="RMS"),Ruler!L$22,IF(AND(All!$V209="P1",All!$AE209="RSS"),Ruler!L$6,IF(AND(All!$V209="P2",All!$AE209="RSS"),Ruler!L$23,IF(AND(All!$V209="P3",All!$AE209="RSS"),Ruler!L$24,IF(AND(All!$V209="P4",All!$AE209="RSS"),Ruler!L$25,IF(AND(All!$V209="P5",All!$AE209="RSS"),Ruler!L$26,IF(AND(All!$V209="P6",All!$AE209="RSS"),Ruler!L$27,IF(AND(All!$V209="P7",All!$AE209="RSS"),Ruler!L$28,IF(AND(All!$V209="P8",All!$AE209="RSS"),Ruler!L$29,IF(AND(All!$V209="P9",All!$AE209="RSS"),Ruler!L$30,0)))))))))))))))))))))))))))</f>
        <v>3</v>
      </c>
      <c r="BT209" s="325">
        <f>IF(AND(All!$V209="P1",All!$AE209="RDP"),Ruler!M$6,IF(AND(All!$V209="P2",All!$AE209="RDP"),Ruler!M$7,IF(AND(All!$V209="P3",All!$AE209="RDP"),Ruler!M$8,IF(AND(All!$V209="P4",All!$AE209="RDP"),Ruler!M$9,IF(AND(All!$V209="P5",All!$AE209="RDP"),Ruler!M$10,IF(AND(All!$V209="P6",All!$AE209="RDP"),Ruler!M$11,IF(AND(All!$V209="P7",All!$AE209="RDP"),Ruler!M$12,IF(AND(All!$V209="P8",All!$AE209="RDP"),Ruler!M$13,IF(AND(All!$V209="P9",All!$AE209="RDP"),Ruler!M$14,IF(AND(All!$V209="P1",All!$AE209="RMS"),Ruler!M$6,IF(AND(All!$V209="P2",All!$AE209="RMS"),Ruler!M$15,IF(AND(All!$V209="P3",All!$AE209="RMS"),Ruler!M$16,IF(AND(All!$V209="P4",All!$AE209="RMS"),Ruler!M$17,IF(AND(All!$V209="P5",All!$AE209="RMS"),Ruler!M$18,IF(AND(All!$V209="P6",All!$AE209="RMS"),Ruler!M$19,IF(AND(All!$V209="P7",All!$AE209="RMS"),Ruler!M$20,IF(AND(All!$V209="P8",All!$AE209="RMS"),Ruler!M$21,IF(AND(All!$V209="P9",All!$AE209="RMS"),Ruler!M$22,IF(AND(All!$V209="P1",All!$AE209="RSS"),Ruler!M$6,IF(AND(All!$V209="P2",All!$AE209="RSS"),Ruler!M$23,IF(AND(All!$V209="P3",All!$AE209="RSS"),Ruler!M$24,IF(AND(All!$V209="P4",All!$AE209="RSS"),Ruler!M$25,IF(AND(All!$V209="P5",All!$AE209="RSS"),Ruler!M$26,IF(AND(All!$V209="P6",All!$AE209="RSS"),Ruler!M$27,IF(AND(All!$V209="P7",All!$AE209="RSS"),Ruler!M$28,IF(AND(All!$V209="P8",All!$AE209="RSS"),Ruler!M$29,IF(AND(All!$V209="P9",All!$AE209="RSS"),Ruler!M$30,0)))))))))))))))))))))))))))</f>
        <v>3</v>
      </c>
      <c r="BU209" s="325">
        <f>IF(AND(All!$V209="P1",All!$AE209="RDP"),Ruler!N$6,IF(AND(All!$V209="P2",All!$AE209="RDP"),Ruler!N$7,IF(AND(All!$V209="P3",All!$AE209="RDP"),Ruler!N$8,IF(AND(All!$V209="P4",All!$AE209="RDP"),Ruler!N$9,IF(AND(All!$V209="P5",All!$AE209="RDP"),Ruler!N$10,IF(AND(All!$V209="P6",All!$AE209="RDP"),Ruler!N$11,IF(AND(All!$V209="P7",All!$AE209="RDP"),Ruler!N$12,IF(AND(All!$V209="P8",All!$AE209="RDP"),Ruler!N$13,IF(AND(All!$V209="P9",All!$AE209="RDP"),Ruler!N$14,IF(AND(All!$V209="P1",All!$AE209="RMS"),Ruler!N$6,IF(AND(All!$V209="P2",All!$AE209="RMS"),Ruler!N$15,IF(AND(All!$V209="P3",All!$AE209="RMS"),Ruler!N$16,IF(AND(All!$V209="P4",All!$AE209="RMS"),Ruler!N$17,IF(AND(All!$V209="P5",All!$AE209="RMS"),Ruler!N$18,IF(AND(All!$V209="P6",All!$AE209="RMS"),Ruler!N$19,IF(AND(All!$V209="P7",All!$AE209="RMS"),Ruler!N$20,IF(AND(All!$V209="P8",All!$AE209="RMS"),Ruler!N$21,IF(AND(All!$V209="P9",All!$AE209="RMS"),Ruler!N$22,IF(AND(All!$V209="P1",All!$AE209="RSS"),Ruler!N$6,IF(AND(All!$V209="P2",All!$AE209="RSS"),Ruler!N$23,IF(AND(All!$V209="P3",All!$AE209="RSS"),Ruler!N$24,IF(AND(All!$V209="P4",All!$AE209="RSS"),Ruler!N$25,IF(AND(All!$V209="P5",All!$AE209="RSS"),Ruler!N$26,IF(AND(All!$V209="P6",All!$AE209="RSS"),Ruler!N$27,IF(AND(All!$V209="P7",All!$AE209="RSS"),Ruler!N$28,IF(AND(All!$V209="P8",All!$AE209="RSS"),Ruler!N$29,IF(AND(All!$V209="P9",All!$AE209="RSS"),Ruler!N$30,0)))))))))))))))))))))))))))</f>
        <v>2</v>
      </c>
      <c r="BV209" s="325">
        <f>IF(AND(All!$V209="P1",All!$AE209="RDP"),Ruler!O$6,IF(AND(All!$V209="P2",All!$AE209="RDP"),Ruler!O$7,IF(AND(All!$V209="P3",All!$AE209="RDP"),Ruler!O$8,IF(AND(All!$V209="P4",All!$AE209="RDP"),Ruler!O$9,IF(AND(All!$V209="P5",All!$AE209="RDP"),Ruler!O$10,IF(AND(All!$V209="P6",All!$AE209="RDP"),Ruler!O$11,IF(AND(All!$V209="P7",All!$AE209="RDP"),Ruler!O$12,IF(AND(All!$V209="P8",All!$AE209="RDP"),Ruler!O$13,IF(AND(All!$V209="P9",All!$AE209="RDP"),Ruler!O$14,IF(AND(All!$V209="P1",All!$AE209="RMS"),Ruler!O$6,IF(AND(All!$V209="P2",All!$AE209="RMS"),Ruler!O$15,IF(AND(All!$V209="P3",All!$AE209="RMS"),Ruler!O$16,IF(AND(All!$V209="P4",All!$AE209="RMS"),Ruler!O$17,IF(AND(All!$V209="P5",All!$AE209="RMS"),Ruler!O$18,IF(AND(All!$V209="P6",All!$AE209="RMS"),Ruler!O$19,IF(AND(All!$V209="P7",All!$AE209="RMS"),Ruler!O$20,IF(AND(All!$V209="P8",All!$AE209="RMS"),Ruler!O$21,IF(AND(All!$V209="P9",All!$AE209="RMS"),Ruler!O$22,IF(AND(All!$V209="P1",All!$AE209="RSS"),Ruler!O$6,IF(AND(All!$V209="P2",All!$AE209="RSS"),Ruler!O$23,IF(AND(All!$V209="P3",All!$AE209="RSS"),Ruler!O$24,IF(AND(All!$V209="P4",All!$AE209="RSS"),Ruler!O$25,IF(AND(All!$V209="P5",All!$AE209="RSS"),Ruler!O$26,IF(AND(All!$V209="P6",All!$AE209="RSS"),Ruler!O$27,IF(AND(All!$V209="P7",All!$AE209="RSS"),Ruler!O$28,IF(AND(All!$V209="P8",All!$AE209="RSS"),Ruler!O$29,IF(AND(All!$V209="P9",All!$AE209="RSS"),Ruler!O$30,0)))))))))))))))))))))))))))</f>
        <v>3</v>
      </c>
      <c r="BW209" s="325">
        <f>IF(AND(All!$V209="P1",All!$AE209="RDP"),Ruler!P$6,IF(AND(All!$V209="P2",All!$AE209="RDP"),Ruler!P$7,IF(AND(All!$V209="P3",All!$AE209="RDP"),Ruler!P$8,IF(AND(All!$V209="P4",All!$AE209="RDP"),Ruler!P$9,IF(AND(All!$V209="P5",All!$AE209="RDP"),Ruler!P$10,IF(AND(All!$V209="P6",All!$AE209="RDP"),Ruler!P$11,IF(AND(All!$V209="P7",All!$AE209="RDP"),Ruler!P$12,IF(AND(All!$V209="P8",All!$AE209="RDP"),Ruler!P$13,IF(AND(All!$V209="P9",All!$AE209="RDP"),Ruler!P$14,IF(AND(All!$V209="P1",All!$AE209="RMS"),Ruler!P$6,IF(AND(All!$V209="P2",All!$AE209="RMS"),Ruler!P$15,IF(AND(All!$V209="P3",All!$AE209="RMS"),Ruler!P$16,IF(AND(All!$V209="P4",All!$AE209="RMS"),Ruler!P$17,IF(AND(All!$V209="P5",All!$AE209="RMS"),Ruler!P$18,IF(AND(All!$V209="P6",All!$AE209="RMS"),Ruler!P$19,IF(AND(All!$V209="P7",All!$AE209="RMS"),Ruler!P$20,IF(AND(All!$V209="P8",All!$AE209="RMS"),Ruler!P$21,IF(AND(All!$V209="P9",All!$AE209="RMS"),Ruler!P$22,IF(AND(All!$V209="P1",All!$AE209="RSS"),Ruler!P$6,IF(AND(All!$V209="P2",All!$AE209="RSS"),Ruler!P$23,IF(AND(All!$V209="P3",All!$AE209="RSS"),Ruler!P$24,IF(AND(All!$V209="P4",All!$AE209="RSS"),Ruler!P$25,IF(AND(All!$V209="P5",All!$AE209="RSS"),Ruler!P$26,IF(AND(All!$V209="P6",All!$AE209="RSS"),Ruler!P$27,IF(AND(All!$V209="P7",All!$AE209="RSS"),Ruler!P$28,IF(AND(All!$V209="P8",All!$AE209="RSS"),Ruler!P$29,IF(AND(All!$V209="P9",All!$AE209="RSS"),Ruler!P$30,0)))))))))))))))))))))))))))</f>
        <v>2</v>
      </c>
      <c r="BX209" s="325">
        <f>IF(AND(All!$V209="P1",All!$AE209="RDP"),Ruler!Q$6,IF(AND(All!$V209="P2",All!$AE209="RDP"),Ruler!Q$7,IF(AND(All!$V209="P3",All!$AE209="RDP"),Ruler!Q$8,IF(AND(All!$V209="P4",All!$AE209="RDP"),Ruler!Q$9,IF(AND(All!$V209="P5",All!$AE209="RDP"),Ruler!Q$10,IF(AND(All!$V209="P6",All!$AE209="RDP"),Ruler!Q$11,IF(AND(All!$V209="P7",All!$AE209="RDP"),Ruler!Q$12,IF(AND(All!$V209="P8",All!$AE209="RDP"),Ruler!Q$13,IF(AND(All!$V209="P9",All!$AE209="RDP"),Ruler!Q$14,IF(AND(All!$V209="P1",All!$AE209="RMS"),Ruler!Q$6,IF(AND(All!$V209="P2",All!$AE209="RMS"),Ruler!Q$15,IF(AND(All!$V209="P3",All!$AE209="RMS"),Ruler!Q$16,IF(AND(All!$V209="P4",All!$AE209="RMS"),Ruler!Q$17,IF(AND(All!$V209="P5",All!$AE209="RMS"),Ruler!Q$18,IF(AND(All!$V209="P6",All!$AE209="RMS"),Ruler!Q$19,IF(AND(All!$V209="P7",All!$AE209="RMS"),Ruler!Q$20,IF(AND(All!$V209="P8",All!$AE209="RMS"),Ruler!Q$21,IF(AND(All!$V209="P9",All!$AE209="RMS"),Ruler!Q$22,IF(AND(All!$V209="P1",All!$AE209="RSS"),Ruler!Q$6,IF(AND(All!$V209="P2",All!$AE209="RSS"),Ruler!Q$23,IF(AND(All!$V209="P3",All!$AE209="RSS"),Ruler!Q$24,IF(AND(All!$V209="P4",All!$AE209="RSS"),Ruler!Q$25,IF(AND(All!$V209="P5",All!$AE209="RSS"),Ruler!Q$26,IF(AND(All!$V209="P6",All!$AE209="RSS"),Ruler!Q$27,IF(AND(All!$V209="P7",All!$AE209="RSS"),Ruler!Q$28,IF(AND(All!$V209="P8",All!$AE209="RSS"),Ruler!Q$29,IF(AND(All!$V209="P9",All!$AE209="RSS"),Ruler!Q$30,0)))))))))))))))))))))))))))</f>
        <v>3</v>
      </c>
      <c r="BY209" s="325">
        <f>IF(AND(All!$V209="P1",All!$AE209="RDP"),Ruler!R$6,IF(AND(All!$V209="P2",All!$AE209="RDP"),Ruler!R$7,IF(AND(All!$V209="P3",All!$AE209="RDP"),Ruler!R$8,IF(AND(All!$V209="P4",All!$AE209="RDP"),Ruler!R$9,IF(AND(All!$V209="P5",All!$AE209="RDP"),Ruler!R$10,IF(AND(All!$V209="P6",All!$AE209="RDP"),Ruler!R$11,IF(AND(All!$V209="P7",All!$AE209="RDP"),Ruler!R$12,IF(AND(All!$V209="P8",All!$AE209="RDP"),Ruler!R$13,IF(AND(All!$V209="P9",All!$AE209="RDP"),Ruler!R$14,IF(AND(All!$V209="P1",All!$AE209="RMS"),Ruler!R$6,IF(AND(All!$V209="P2",All!$AE209="RMS"),Ruler!R$15,IF(AND(All!$V209="P3",All!$AE209="RMS"),Ruler!R$16,IF(AND(All!$V209="P4",All!$AE209="RMS"),Ruler!R$17,IF(AND(All!$V209="P5",All!$AE209="RMS"),Ruler!R$18,IF(AND(All!$V209="P6",All!$AE209="RMS"),Ruler!R$19,IF(AND(All!$V209="P7",All!$AE209="RMS"),Ruler!R$20,IF(AND(All!$V209="P8",All!$AE209="RMS"),Ruler!R$21,IF(AND(All!$V209="P9",All!$AE209="RMS"),Ruler!R$22,IF(AND(All!$V209="P1",All!$AE209="RSS"),Ruler!R$6,IF(AND(All!$V209="P2",All!$AE209="RSS"),Ruler!R$23,IF(AND(All!$V209="P3",All!$AE209="RSS"),Ruler!R$24,IF(AND(All!$V209="P4",All!$AE209="RSS"),Ruler!R$25,IF(AND(All!$V209="P5",All!$AE209="RSS"),Ruler!R$26,IF(AND(All!$V209="P6",All!$AE209="RSS"),Ruler!R$27,IF(AND(All!$V209="P7",All!$AE209="RSS"),Ruler!R$28,IF(AND(All!$V209="P8",All!$AE209="RSS"),Ruler!R$29,IF(AND(All!$V209="P9",All!$AE209="RSS"),Ruler!R$30,0)))))))))))))))))))))))))))</f>
        <v>3</v>
      </c>
      <c r="BZ209" s="325">
        <f>IF(AND(All!$V209="P1",All!$AE209="RDP"),Ruler!S$6,IF(AND(All!$V209="P2",All!$AE209="RDP"),Ruler!S$7,IF(AND(All!$V209="P3",All!$AE209="RDP"),Ruler!S$8,IF(AND(All!$V209="P4",All!$AE209="RDP"),Ruler!S$9,IF(AND(All!$V209="P5",All!$AE209="RDP"),Ruler!S$10,IF(AND(All!$V209="P6",All!$AE209="RDP"),Ruler!S$11,IF(AND(All!$V209="P7",All!$AE209="RDP"),Ruler!S$12,IF(AND(All!$V209="P8",All!$AE209="RDP"),Ruler!S$13,IF(AND(All!$V209="P9",All!$AE209="RDP"),Ruler!S$14,IF(AND(All!$V209="P1",All!$AE209="RMS"),Ruler!S$6,IF(AND(All!$V209="P2",All!$AE209="RMS"),Ruler!S$15,IF(AND(All!$V209="P3",All!$AE209="RMS"),Ruler!S$16,IF(AND(All!$V209="P4",All!$AE209="RMS"),Ruler!S$17,IF(AND(All!$V209="P5",All!$AE209="RMS"),Ruler!S$18,IF(AND(All!$V209="P6",All!$AE209="RMS"),Ruler!S$19,IF(AND(All!$V209="P7",All!$AE209="RMS"),Ruler!S$20,IF(AND(All!$V209="P8",All!$AE209="RMS"),Ruler!S$21,IF(AND(All!$V209="P9",All!$AE209="RMS"),Ruler!S$22,IF(AND(All!$V209="P1",All!$AE209="RSS"),Ruler!S$6,IF(AND(All!$V209="P2",All!$AE209="RSS"),Ruler!S$23,IF(AND(All!$V209="P3",All!$AE209="RSS"),Ruler!S$24,IF(AND(All!$V209="P4",All!$AE209="RSS"),Ruler!S$25,IF(AND(All!$V209="P5",All!$AE209="RSS"),Ruler!S$26,IF(AND(All!$V209="P6",All!$AE209="RSS"),Ruler!S$27,IF(AND(All!$V209="P7",All!$AE209="RSS"),Ruler!S$28,IF(AND(All!$V209="P8",All!$AE209="RSS"),Ruler!S$29,IF(AND(All!$V209="P9",All!$AE209="RSS"),Ruler!S$30,0)))))))))))))))))))))))))))</f>
        <v>2</v>
      </c>
      <c r="CA209" s="325">
        <f>IF(AND(All!$V209="P1",All!$AE209="RDP"),Ruler!T$6,IF(AND(All!$V209="P2",All!$AE209="RDP"),Ruler!T$7,IF(AND(All!$V209="P3",All!$AE209="RDP"),Ruler!T$8,IF(AND(All!$V209="P4",All!$AE209="RDP"),Ruler!T$9,IF(AND(All!$V209="P5",All!$AE209="RDP"),Ruler!T$10,IF(AND(All!$V209="P6",All!$AE209="RDP"),Ruler!T$11,IF(AND(All!$V209="P7",All!$AE209="RDP"),Ruler!T$12,IF(AND(All!$V209="P8",All!$AE209="RDP"),Ruler!T$13,IF(AND(All!$V209="P9",All!$AE209="RDP"),Ruler!T$14,IF(AND(All!$V209="P1",All!$AE209="RMS"),Ruler!T$6,IF(AND(All!$V209="P2",All!$AE209="RMS"),Ruler!T$15,IF(AND(All!$V209="P3",All!$AE209="RMS"),Ruler!T$16,IF(AND(All!$V209="P4",All!$AE209="RMS"),Ruler!T$17,IF(AND(All!$V209="P5",All!$AE209="RMS"),Ruler!T$18,IF(AND(All!$V209="P6",All!$AE209="RMS"),Ruler!T$19,IF(AND(All!$V209="P7",All!$AE209="RMS"),Ruler!T$20,IF(AND(All!$V209="P8",All!$AE209="RMS"),Ruler!T$21,IF(AND(All!$V209="P9",All!$AE209="RMS"),Ruler!T$22,IF(AND(All!$V209="P1",All!$AE209="RSS"),Ruler!T$6,IF(AND(All!$V209="P2",All!$AE209="RSS"),Ruler!T$23,IF(AND(All!$V209="P3",All!$AE209="RSS"),Ruler!T$24,IF(AND(All!$V209="P4",All!$AE209="RSS"),Ruler!T$25,IF(AND(All!$V209="P5",All!$AE209="RSS"),Ruler!T$26,IF(AND(All!$V209="P6",All!$AE209="RSS"),Ruler!T$27,IF(AND(All!$V209="P7",All!$AE209="RSS"),Ruler!T$28,IF(AND(All!$V209="P8",All!$AE209="RSS"),Ruler!T$29,IF(AND(All!$V209="P9",All!$AE209="RSS"),Ruler!T$30,0)))))))))))))))))))))))))))</f>
        <v>2</v>
      </c>
      <c r="CB209" s="325">
        <f>IF(AND(All!$V209="P1",All!$AE209="RDP"),Ruler!U$6,IF(AND(All!$V209="P2",All!$AE209="RDP"),Ruler!U$7,IF(AND(All!$V209="P3",All!$AE209="RDP"),Ruler!U$8,IF(AND(All!$V209="P4",All!$AE209="RDP"),Ruler!U$9,IF(AND(All!$V209="P5",All!$AE209="RDP"),Ruler!U$10,IF(AND(All!$V209="P6",All!$AE209="RDP"),Ruler!U$11,IF(AND(All!$V209="P7",All!$AE209="RDP"),Ruler!U$12,IF(AND(All!$V209="P8",All!$AE209="RDP"),Ruler!U$13,IF(AND(All!$V209="P9",All!$AE209="RDP"),Ruler!U$14,IF(AND(All!$V209="P1",All!$AE209="RMS"),Ruler!U$6,IF(AND(All!$V209="P2",All!$AE209="RMS"),Ruler!U$15,IF(AND(All!$V209="P3",All!$AE209="RMS"),Ruler!U$16,IF(AND(All!$V209="P4",All!$AE209="RMS"),Ruler!U$17,IF(AND(All!$V209="P5",All!$AE209="RMS"),Ruler!U$18,IF(AND(All!$V209="P6",All!$AE209="RMS"),Ruler!U$19,IF(AND(All!$V209="P7",All!$AE209="RMS"),Ruler!U$20,IF(AND(All!$V209="P8",All!$AE209="RMS"),Ruler!U$21,IF(AND(All!$V209="P9",All!$AE209="RMS"),Ruler!U$22,IF(AND(All!$V209="P1",All!$AE209="RSS"),Ruler!U$6,IF(AND(All!$V209="P2",All!$AE209="RSS"),Ruler!U$23,IF(AND(All!$V209="P3",All!$AE209="RSS"),Ruler!U$24,IF(AND(All!$V209="P4",All!$AE209="RSS"),Ruler!U$25,IF(AND(All!$V209="P5",All!$AE209="RSS"),Ruler!U$26,IF(AND(All!$V209="P6",All!$AE209="RSS"),Ruler!U$27,IF(AND(All!$V209="P7",All!$AE209="RSS"),Ruler!U$28,IF(AND(All!$V209="P8",All!$AE209="RSS"),Ruler!U$29,IF(AND(All!$V209="P9",All!$AE209="RSS"),Ruler!U$30,0)))))))))))))))))))))))))))</f>
        <v>2</v>
      </c>
      <c r="CC209" s="325">
        <f>IF(AND(All!$V209="P1",All!$AE209="RDP"),Ruler!V$6,IF(AND(All!$V209="P2",All!$AE209="RDP"),Ruler!V$7,IF(AND(All!$V209="P3",All!$AE209="RDP"),Ruler!V$8,IF(AND(All!$V209="P4",All!$AE209="RDP"),Ruler!V$9,IF(AND(All!$V209="P5",All!$AE209="RDP"),Ruler!V$10,IF(AND(All!$V209="P6",All!$AE209="RDP"),Ruler!V$11,IF(AND(All!$V209="P7",All!$AE209="RDP"),Ruler!V$12,IF(AND(All!$V209="P8",All!$AE209="RDP"),Ruler!V$13,IF(AND(All!$V209="P9",All!$AE209="RDP"),Ruler!V$14,IF(AND(All!$V209="P1",All!$AE209="RMS"),Ruler!V$6,IF(AND(All!$V209="P2",All!$AE209="RMS"),Ruler!V$15,IF(AND(All!$V209="P3",All!$AE209="RMS"),Ruler!V$16,IF(AND(All!$V209="P4",All!$AE209="RMS"),Ruler!V$17,IF(AND(All!$V209="P5",All!$AE209="RMS"),Ruler!V$18,IF(AND(All!$V209="P6",All!$AE209="RMS"),Ruler!V$19,IF(AND(All!$V209="P7",All!$AE209="RMS"),Ruler!V$20,IF(AND(All!$V209="P8",All!$AE209="RMS"),Ruler!V$21,IF(AND(All!$V209="P9",All!$AE209="RMS"),Ruler!V$22,IF(AND(All!$V209="P1",All!$AE209="RSS"),Ruler!V$6,IF(AND(All!$V209="P2",All!$AE209="RSS"),Ruler!V$23,IF(AND(All!$V209="P3",All!$AE209="RSS"),Ruler!V$24,IF(AND(All!$V209="P4",All!$AE209="RSS"),Ruler!V$25,IF(AND(All!$V209="P5",All!$AE209="RSS"),Ruler!V$26,IF(AND(All!$V209="P6",All!$AE209="RSS"),Ruler!V$27,IF(AND(All!$V209="P7",All!$AE209="RSS"),Ruler!V$28,IF(AND(All!$V209="P8",All!$AE209="RSS"),Ruler!V$29,IF(AND(All!$V209="P9",All!$AE209="RSS"),Ruler!V$30,0)))))))))))))))))))))))))))</f>
        <v>2</v>
      </c>
      <c r="CD209" s="325">
        <f>IF(AND(All!$V209="P1",All!$AE209="RDP"),Ruler!W$6,IF(AND(All!$V209="P2",All!$AE209="RDP"),Ruler!W$7,IF(AND(All!$V209="P3",All!$AE209="RDP"),Ruler!W$8,IF(AND(All!$V209="P4",All!$AE209="RDP"),Ruler!W$9,IF(AND(All!$V209="P5",All!$AE209="RDP"),Ruler!W$10,IF(AND(All!$V209="P6",All!$AE209="RDP"),Ruler!W$11,IF(AND(All!$V209="P7",All!$AE209="RDP"),Ruler!W$12,IF(AND(All!$V209="P8",All!$AE209="RDP"),Ruler!W$13,IF(AND(All!$V209="P9",All!$AE209="RDP"),Ruler!W$14,IF(AND(All!$V209="P1",All!$AE209="RMS"),Ruler!W$6,IF(AND(All!$V209="P2",All!$AE209="RMS"),Ruler!W$15,IF(AND(All!$V209="P3",All!$AE209="RMS"),Ruler!W$16,IF(AND(All!$V209="P4",All!$AE209="RMS"),Ruler!W$17,IF(AND(All!$V209="P5",All!$AE209="RMS"),Ruler!W$18,IF(AND(All!$V209="P6",All!$AE209="RMS"),Ruler!W$19,IF(AND(All!$V209="P7",All!$AE209="RMS"),Ruler!W$20,IF(AND(All!$V209="P8",All!$AE209="RMS"),Ruler!W$21,IF(AND(All!$V209="P9",All!$AE209="RMS"),Ruler!W$22,IF(AND(All!$V209="P1",All!$AE209="RSS"),Ruler!W$6,IF(AND(All!$V209="P2",All!$AE209="RSS"),Ruler!W$23,IF(AND(All!$V209="P3",All!$AE209="RSS"),Ruler!W$24,IF(AND(All!$V209="P4",All!$AE209="RSS"),Ruler!W$25,IF(AND(All!$V209="P5",All!$AE209="RSS"),Ruler!W$26,IF(AND(All!$V209="P6",All!$AE209="RSS"),Ruler!W$27,IF(AND(All!$V209="P7",All!$AE209="RSS"),Ruler!W$28,IF(AND(All!$V209="P8",All!$AE209="RSS"),Ruler!W$29,IF(AND(All!$V209="P9",All!$AE209="RSS"),Ruler!W$30,0)))))))))))))))))))))))))))</f>
        <v>2</v>
      </c>
      <c r="CE209" s="325">
        <f>IF(AND(All!$V209="P1",All!$AE209="RDP"),Ruler!X$6,IF(AND(All!$V209="P2",All!$AE209="RDP"),Ruler!X$7,IF(AND(All!$V209="P3",All!$AE209="RDP"),Ruler!X$8,IF(AND(All!$V209="P4",All!$AE209="RDP"),Ruler!X$9,IF(AND(All!$V209="P5",All!$AE209="RDP"),Ruler!X$10,IF(AND(All!$V209="P6",All!$AE209="RDP"),Ruler!X$11,IF(AND(All!$V209="P7",All!$AE209="RDP"),Ruler!X$12,IF(AND(All!$V209="P8",All!$AE209="RDP"),Ruler!X$13,IF(AND(All!$V209="P9",All!$AE209="RDP"),Ruler!X$14,IF(AND(All!$V209="P1",All!$AE209="RMS"),Ruler!X$6,IF(AND(All!$V209="P2",All!$AE209="RMS"),Ruler!X$15,IF(AND(All!$V209="P3",All!$AE209="RMS"),Ruler!X$16,IF(AND(All!$V209="P4",All!$AE209="RMS"),Ruler!X$17,IF(AND(All!$V209="P5",All!$AE209="RMS"),Ruler!X$18,IF(AND(All!$V209="P6",All!$AE209="RMS"),Ruler!X$19,IF(AND(All!$V209="P7",All!$AE209="RMS"),Ruler!X$20,IF(AND(All!$V209="P8",All!$AE209="RMS"),Ruler!X$21,IF(AND(All!$V209="P9",All!$AE209="RMS"),Ruler!X$22,IF(AND(All!$V209="P1",All!$AE209="RSS"),Ruler!X$6,IF(AND(All!$V209="P2",All!$AE209="RSS"),Ruler!X$23,IF(AND(All!$V209="P3",All!$AE209="RSS"),Ruler!X$24,IF(AND(All!$V209="P4",All!$AE209="RSS"),Ruler!X$25,IF(AND(All!$V209="P5",All!$AE209="RSS"),Ruler!X$26,IF(AND(All!$V209="P6",All!$AE209="RSS"),Ruler!X$27,IF(AND(All!$V209="P7",All!$AE209="RSS"),Ruler!X$28,IF(AND(All!$V209="P8",All!$AE209="RSS"),Ruler!X$29,IF(AND(All!$V209="P9",All!$AE209="RSS"),Ruler!X$30,0)))))))))))))))))))))))))))</f>
        <v>2</v>
      </c>
      <c r="CF209" s="325">
        <f>IF(AND(All!$V209="P1",All!$AE209="RDP"),Ruler!Y$6,IF(AND(All!$V209="P2",All!$AE209="RDP"),Ruler!Y$7,IF(AND(All!$V209="P3",All!$AE209="RDP"),Ruler!Y$8,IF(AND(All!$V209="P4",All!$AE209="RDP"),Ruler!Y$9,IF(AND(All!$V209="P5",All!$AE209="RDP"),Ruler!Y$10,IF(AND(All!$V209="P6",All!$AE209="RDP"),Ruler!Y$11,IF(AND(All!$V209="P7",All!$AE209="RDP"),Ruler!Y$12,IF(AND(All!$V209="P8",All!$AE209="RDP"),Ruler!Y$13,IF(AND(All!$V209="P9",All!$AE209="RDP"),Ruler!Y$14,IF(AND(All!$V209="P1",All!$AE209="RMS"),Ruler!Y$6,IF(AND(All!$V209="P2",All!$AE209="RMS"),Ruler!Y$15,IF(AND(All!$V209="P3",All!$AE209="RMS"),Ruler!Y$16,IF(AND(All!$V209="P4",All!$AE209="RMS"),Ruler!Y$17,IF(AND(All!$V209="P5",All!$AE209="RMS"),Ruler!Y$18,IF(AND(All!$V209="P6",All!$AE209="RMS"),Ruler!Y$19,IF(AND(All!$V209="P7",All!$AE209="RMS"),Ruler!Y$20,IF(AND(All!$V209="P8",All!$AE209="RMS"),Ruler!Y$21,IF(AND(All!$V209="P9",All!$AE209="RMS"),Ruler!Y$22,IF(AND(All!$V209="P1",All!$AE209="RSS"),Ruler!Y$6,IF(AND(All!$V209="P2",All!$AE209="RSS"),Ruler!Y$23,IF(AND(All!$V209="P3",All!$AE209="RSS"),Ruler!Y$24,IF(AND(All!$V209="P4",All!$AE209="RSS"),Ruler!Y$25,IF(AND(All!$V209="P5",All!$AE209="RSS"),Ruler!Y$26,IF(AND(All!$V209="P6",All!$AE209="RSS"),Ruler!Y$27,IF(AND(All!$V209="P7",All!$AE209="RSS"),Ruler!Y$28,IF(AND(All!$V209="P8",All!$AE209="RSS"),Ruler!Y$29,IF(AND(All!$V209="P9",All!$AE209="RSS"),Ruler!Y$30,0)))))))))))))))))))))))))))</f>
        <v>1</v>
      </c>
      <c r="CG209" s="325">
        <f>IF(AND(All!$V209="P1",All!$AE209="RDP"),Ruler!Z$6,IF(AND(All!$V209="P2",All!$AE209="RDP"),Ruler!Z$7,IF(AND(All!$V209="P3",All!$AE209="RDP"),Ruler!Z$8,IF(AND(All!$V209="P4",All!$AE209="RDP"),Ruler!Z$9,IF(AND(All!$V209="P5",All!$AE209="RDP"),Ruler!Z$10,IF(AND(All!$V209="P6",All!$AE209="RDP"),Ruler!Z$11,IF(AND(All!$V209="P7",All!$AE209="RDP"),Ruler!Z$12,IF(AND(All!$V209="P8",All!$AE209="RDP"),Ruler!Z$13,IF(AND(All!$V209="P9",All!$AE209="RDP"),Ruler!Z$14,IF(AND(All!$V209="P1",All!$AE209="RMS"),Ruler!Z$6,IF(AND(All!$V209="P2",All!$AE209="RMS"),Ruler!Z$15,IF(AND(All!$V209="P3",All!$AE209="RMS"),Ruler!Z$16,IF(AND(All!$V209="P4",All!$AE209="RMS"),Ruler!Z$17,IF(AND(All!$V209="P5",All!$AE209="RMS"),Ruler!Z$18,IF(AND(All!$V209="P6",All!$AE209="RMS"),Ruler!Z$19,IF(AND(All!$V209="P7",All!$AE209="RMS"),Ruler!Z$20,IF(AND(All!$V209="P8",All!$AE209="RMS"),Ruler!Z$21,IF(AND(All!$V209="P9",All!$AE209="RMS"),Ruler!Z$22,IF(AND(All!$V209="P1",All!$AE209="RSS"),Ruler!Z$6,IF(AND(All!$V209="P2",All!$AE209="RSS"),Ruler!Z$23,IF(AND(All!$V209="P3",All!$AE209="RSS"),Ruler!Z$24,IF(AND(All!$V209="P4",All!$AE209="RSS"),Ruler!Z$25,IF(AND(All!$V209="P5",All!$AE209="RSS"),Ruler!Z$26,IF(AND(All!$V209="P6",All!$AE209="RSS"),Ruler!Z$27,IF(AND(All!$V209="P7",All!$AE209="RSS"),Ruler!Z$28,IF(AND(All!$V209="P8",All!$AE209="RSS"),Ruler!Z$29,IF(AND(All!$V209="P9",All!$AE209="RSS"),Ruler!Z$30,0)))))))))))))))))))))))))))</f>
        <v>2</v>
      </c>
      <c r="CH209" s="325">
        <f>IF(AND(All!$V209="P1",All!$AE209="RDP"),Ruler!AA$6,IF(AND(All!$V209="P2",All!$AE209="RDP"),Ruler!AA$7,IF(AND(All!$V209="P3",All!$AE209="RDP"),Ruler!AA$8,IF(AND(All!$V209="P4",All!$AE209="RDP"),Ruler!AA$9,IF(AND(All!$V209="P5",All!$AE209="RDP"),Ruler!AA$10,IF(AND(All!$V209="P6",All!$AE209="RDP"),Ruler!AA$11,IF(AND(All!$V209="P7",All!$AE209="RDP"),Ruler!AA$12,IF(AND(All!$V209="P8",All!$AE209="RDP"),Ruler!AA$13,IF(AND(All!$V209="P9",All!$AE209="RDP"),Ruler!AA$14,IF(AND(All!$V209="P1",All!$AE209="RMS"),Ruler!AA$6,IF(AND(All!$V209="P2",All!$AE209="RMS"),Ruler!AA$15,IF(AND(All!$V209="P3",All!$AE209="RMS"),Ruler!AA$16,IF(AND(All!$V209="P4",All!$AE209="RMS"),Ruler!AA$17,IF(AND(All!$V209="P5",All!$AE209="RMS"),Ruler!AA$18,IF(AND(All!$V209="P6",All!$AE209="RMS"),Ruler!AA$19,IF(AND(All!$V209="P7",All!$AE209="RMS"),Ruler!AA$20,IF(AND(All!$V209="P8",All!$AE209="RMS"),Ruler!AA$21,IF(AND(All!$V209="P9",All!$AE209="RMS"),Ruler!AA$22,IF(AND(All!$V209="P1",All!$AE209="RSS"),Ruler!AA$6,IF(AND(All!$V209="P2",All!$AE209="RSS"),Ruler!AA$23,IF(AND(All!$V209="P3",All!$AE209="RSS"),Ruler!AA$24,IF(AND(All!$V209="P4",All!$AE209="RSS"),Ruler!AA$25,IF(AND(All!$V209="P5",All!$AE209="RSS"),Ruler!AA$26,IF(AND(All!$V209="P6",All!$AE209="RSS"),Ruler!AA$27,IF(AND(All!$V209="P7",All!$AE209="RSS"),Ruler!AA$28,IF(AND(All!$V209="P8",All!$AE209="RSS"),Ruler!AA$29,IF(AND(All!$V209="P9",All!$AE209="RSS"),Ruler!AA$30,0)))))))))))))))))))))))))))</f>
        <v>1</v>
      </c>
      <c r="CI209" s="325">
        <f>IF(AND(All!$V209="P1",All!$AE209="RDP"),Ruler!AB$6,IF(AND(All!$V209="P2",All!$AE209="RDP"),Ruler!AB$7,IF(AND(All!$V209="P3",All!$AE209="RDP"),Ruler!AB$8,IF(AND(All!$V209="P4",All!$AE209="RDP"),Ruler!AB$9,IF(AND(All!$V209="P5",All!$AE209="RDP"),Ruler!AB$10,IF(AND(All!$V209="P6",All!$AE209="RDP"),Ruler!AB$11,IF(AND(All!$V209="P7",All!$AE209="RDP"),Ruler!AB$12,IF(AND(All!$V209="P8",All!$AE209="RDP"),Ruler!AB$13,IF(AND(All!$V209="P9",All!$AE209="RDP"),Ruler!AB$14,IF(AND(All!$V209="P1",All!$AE209="RMS"),Ruler!AB$6,IF(AND(All!$V209="P2",All!$AE209="RMS"),Ruler!AB$15,IF(AND(All!$V209="P3",All!$AE209="RMS"),Ruler!AB$16,IF(AND(All!$V209="P4",All!$AE209="RMS"),Ruler!AB$17,IF(AND(All!$V209="P5",All!$AE209="RMS"),Ruler!AB$18,IF(AND(All!$V209="P6",All!$AE209="RMS"),Ruler!AB$19,IF(AND(All!$V209="P7",All!$AE209="RMS"),Ruler!AB$20,IF(AND(All!$V209="P8",All!$AE209="RMS"),Ruler!AB$21,IF(AND(All!$V209="P9",All!$AE209="RMS"),Ruler!AB$22,IF(AND(All!$V209="P1",All!$AE209="RSS"),Ruler!AB$6,IF(AND(All!$V209="P2",All!$AE209="RSS"),Ruler!AB$23,IF(AND(All!$V209="P3",All!$AE209="RSS"),Ruler!AB$24,IF(AND(All!$V209="P4",All!$AE209="RSS"),Ruler!AB$25,IF(AND(All!$V209="P5",All!$AE209="RSS"),Ruler!AB$26,IF(AND(All!$V209="P6",All!$AE209="RSS"),Ruler!AB$27,IF(AND(All!$V209="P7",All!$AE209="RSS"),Ruler!AB$28,IF(AND(All!$V209="P8",All!$AE209="RSS"),Ruler!AB$29,IF(AND(All!$V209="P9",All!$AE209="RSS"),Ruler!AB$30,0)))))))))))))))))))))))))))</f>
        <v>1</v>
      </c>
      <c r="CJ209" s="377">
        <f>Table9[[#This Row],[R-B1]]-Table9[[#This Row],[B1]]</f>
        <v>2</v>
      </c>
      <c r="CK209" s="378">
        <f>Table9[[#This Row],[R-B2]]-Table9[[#This Row],[B2]]</f>
        <v>2</v>
      </c>
      <c r="CL209" s="378">
        <f>Table9[[#This Row],[R-B3]]-Table9[[#This Row],[B3]]</f>
        <v>1</v>
      </c>
      <c r="CM209" s="378">
        <f>Table9[[#This Row],[R-B4]]-Table9[[#This Row],[B4]]</f>
        <v>1</v>
      </c>
      <c r="CN209" s="378">
        <f>Table9[[#This Row],[R-B5]]-Table9[[#This Row],[B5]]</f>
        <v>1</v>
      </c>
      <c r="CO209" s="378">
        <f>Table9[[#This Row],[R-B6]]-Table9[[#This Row],[B6]]</f>
        <v>0</v>
      </c>
      <c r="CP209" s="378">
        <f>Table9[[#This Row],[R-B7]]-Table9[[#This Row],[B7]]</f>
        <v>0</v>
      </c>
      <c r="CQ209" s="378">
        <f>Table9[[#This Row],[R-B8]]-Table9[[#This Row],[B8]]</f>
        <v>0</v>
      </c>
      <c r="CR209" s="378">
        <f>Table9[[#This Row],[R-B9]]-Table9[[#This Row],[B9]]</f>
        <v>2</v>
      </c>
      <c r="CS209" s="378">
        <f>Table9[[#This Row],[R-B10]]-Table9[[#This Row],[B10]]</f>
        <v>0</v>
      </c>
      <c r="CT209" s="378">
        <f>Table9[[#This Row],[R-B11]]-Table9[[#This Row],[B11]]</f>
        <v>1</v>
      </c>
      <c r="CU209" s="378">
        <f>Table9[[#This Row],[R-B12]]-Table9[[#This Row],[B12]]</f>
        <v>1</v>
      </c>
      <c r="CV209" s="378">
        <f>Table9[[#This Row],[R-K1]]-Table9[[#This Row],[K1]]</f>
        <v>2</v>
      </c>
      <c r="CW209" s="378">
        <f>Table9[[#This Row],[R-K2]]-Table9[[#This Row],[K2]]</f>
        <v>1</v>
      </c>
      <c r="CX209" s="378">
        <f>Table9[[#This Row],[R-K3]]-Table9[[#This Row],[K3]]</f>
        <v>1</v>
      </c>
      <c r="CY209" s="378">
        <f>Table9[[#This Row],[R-K4]]-Table9[[#This Row],[K4]]</f>
        <v>1</v>
      </c>
      <c r="CZ209" s="378">
        <f>Table9[[#This Row],[R-K5]]-Table9[[#This Row],[K5]]</f>
        <v>2</v>
      </c>
      <c r="DA209" s="378">
        <f>Table9[[#This Row],[R-P1]]-Table9[[#This Row],[P1]]</f>
        <v>2</v>
      </c>
      <c r="DB209" s="378">
        <f>Table9[[#This Row],[R-P2]]-Table9[[#This Row],[P2]]</f>
        <v>2</v>
      </c>
      <c r="DC209" s="378">
        <f>Table9[[#This Row],[R-P3]]-Table9[[#This Row],[P3]]</f>
        <v>2</v>
      </c>
      <c r="DD209" s="378">
        <f>Table9[[#This Row],[R-P4]]-Table9[[#This Row],[P4]]</f>
        <v>1</v>
      </c>
      <c r="DE209" s="378">
        <f>Table9[[#This Row],[R-P5]]-Table9[[#This Row],[P5]]</f>
        <v>2</v>
      </c>
      <c r="DF209" s="378">
        <f>Table9[[#This Row],[R-E1]]-Table9[[#This Row],[E1]]</f>
        <v>1</v>
      </c>
      <c r="DG209" s="379">
        <f>Table9[[#This Row],[R-E2]]-Table9[[#This Row],[E2]]</f>
        <v>1</v>
      </c>
      <c r="DH209" s="43">
        <f>COUNTIF(Table9[[#This Row],[G-B1]:[G-B12]],"&lt;=0")/12*100</f>
        <v>33.333333333333329</v>
      </c>
      <c r="DI209" s="43">
        <f>COUNTIF(Table9[[#This Row],[G-K1]:[G-K5]],"&lt;=0")/5*100</f>
        <v>0</v>
      </c>
      <c r="DJ209" s="43">
        <f>COUNTIF(Table9[[#This Row],[G-P1]:[G-P5]],"&lt;=0")/5*100</f>
        <v>0</v>
      </c>
      <c r="DK209" s="43">
        <f>COUNTIF(Table9[[#This Row],[G-E1]:[G-E2]],"&lt;=0")/2*100</f>
        <v>0</v>
      </c>
      <c r="DL209" s="450">
        <f>IF(AE209="RDP",(COUNTIF(Table9[[#This Row],[G-B3]],"&lt;=0")+COUNTIF(Table9[[#This Row],[G-B4]],"&lt;=0")+COUNTIF(Table9[[#This Row],[G-B7]],"&lt;=0")+COUNTIF(Table9[[#This Row],[G-B11]],"&lt;=0")+COUNTIF(Table9[[#This Row],[G-K2]],"&lt;=0"))/5*100,IF(AE209="RMS",(COUNTIF(Table9[[#This Row],[G-B4]],"&lt;=0")+COUNTIF(Table9[[#This Row],[G-B5]],"&lt;=0")+COUNTIF(Table9[[#This Row],[G-B10]],"&lt;=0")+COUNTIF(Table9[[#This Row],[G-B12]],"&lt;=0")+COUNTIF(Table9[[#This Row],[G-K2]],"&lt;=0"))/5*100,IF(AE209="RSS",(COUNTIF(Table9[[#This Row],[G-B1]],"&lt;=0")+COUNTIF(Table9[[#This Row],[G-B2]],"&lt;=0")+COUNTIF(Table9[[#This Row],[G-B6]],"&lt;=0")+COUNTIF(Table9[[#This Row],[G-B11]],"&lt;=0")+COUNTIF(Table9[[#This Row],[G-B12]],"&lt;=0"))/5*100,0)))</f>
        <v>20</v>
      </c>
      <c r="DR209" s="332"/>
      <c r="DW209" s="332"/>
      <c r="DX209" s="42"/>
      <c r="DY209" s="42"/>
      <c r="DZ209" s="42"/>
      <c r="EA209" s="333"/>
      <c r="EB209" s="339"/>
      <c r="EC209" s="339"/>
      <c r="ED209" s="339"/>
      <c r="EE209" s="339"/>
    </row>
    <row r="210" spans="2:135" hidden="1" x14ac:dyDescent="0.35">
      <c r="B210" s="282">
        <v>216</v>
      </c>
      <c r="C210" s="285" t="s">
        <v>198</v>
      </c>
      <c r="D210" s="297"/>
      <c r="E210" s="284" t="s">
        <v>1685</v>
      </c>
      <c r="F210" s="43"/>
      <c r="G210" s="357">
        <f t="shared" ca="1" si="12"/>
        <v>26.820910321537298</v>
      </c>
      <c r="H210" s="492">
        <v>36526</v>
      </c>
      <c r="I210" s="282" t="s">
        <v>179</v>
      </c>
      <c r="J210" s="43" t="s">
        <v>137</v>
      </c>
      <c r="K210" s="282" t="s">
        <v>138</v>
      </c>
      <c r="L210" s="282" t="s">
        <v>263</v>
      </c>
      <c r="M210" s="282" t="s">
        <v>843</v>
      </c>
      <c r="N210" s="282"/>
      <c r="O210" s="282" t="s">
        <v>200</v>
      </c>
      <c r="P210" s="282"/>
      <c r="Q210" s="282" t="s">
        <v>144</v>
      </c>
      <c r="R210" s="282"/>
      <c r="S210" s="282"/>
      <c r="T210" s="286"/>
      <c r="U210" s="282"/>
      <c r="V210" s="282" t="s">
        <v>55</v>
      </c>
      <c r="W210" s="282"/>
      <c r="X210" s="291">
        <f ca="1">($T$1-Table9[[#This Row],[Date of Appointment to Current Grade]])/365</f>
        <v>126.89214319824963</v>
      </c>
      <c r="Y210" s="282"/>
      <c r="Z210" s="282" t="s">
        <v>263</v>
      </c>
      <c r="AA210" s="282"/>
      <c r="AB210" s="282"/>
      <c r="AC210" s="282"/>
      <c r="AD210" s="282"/>
      <c r="AE210" s="282"/>
      <c r="AF210" s="282"/>
      <c r="AG210" s="282"/>
      <c r="AH210" s="282"/>
      <c r="AI210" s="282"/>
      <c r="AJ210" s="282"/>
      <c r="AK210" s="282"/>
      <c r="AL210" s="282"/>
      <c r="AM210" s="317"/>
      <c r="AN210" s="323"/>
      <c r="BK210" s="328"/>
      <c r="BL210" s="325">
        <f>IF(AND(All!$V210="P1",All!$AE210="RDP"),Ruler!E$6,IF(AND(All!$V210="P2",All!$AE210="RDP"),Ruler!E$7,IF(AND(All!$V210="P3",All!$AE210="RDP"),Ruler!E$8,IF(AND(All!$V210="P4",All!$AE210="RDP"),Ruler!E$9,IF(AND(All!$V210="P5",All!$AE210="RDP"),Ruler!E$10,IF(AND(All!$V210="P6",All!$AE210="RDP"),Ruler!E$11,IF(AND(All!$V210="P7",All!$AE210="RDP"),Ruler!E$12,IF(AND(All!$V210="P8",All!$AE210="RDP"),Ruler!E$13,IF(AND(All!$V210="P9",All!$AE210="RDP"),Ruler!E$14,IF(AND(All!$V210="P1",All!$AE210="RMS"),Ruler!E$6,IF(AND(All!$V210="P2",All!$AE210="RMS"),Ruler!E$15,IF(AND(All!$V210="P3",All!$AE210="RMS"),Ruler!E$16,IF(AND(All!$V210="P4",All!$AE210="RMS"),Ruler!E$17,IF(AND(All!$V210="P5",All!$AE210="RMS"),Ruler!E$18,IF(AND(All!$V210="P6",All!$AE210="RMS"),Ruler!E$19,IF(AND(All!$V210="P7",All!$AE210="RMS"),Ruler!E$20,IF(AND(All!$V210="P8",All!$AE210="RMS"),Ruler!E$21,IF(AND(All!$V210="P9",All!$AE210="RMS"),Ruler!E$22,IF(AND(All!$V210="P1",All!$AE210="RSS"),Ruler!E$6,IF(AND(All!$V210="P2",All!$AE210="RSS"),Ruler!E$23,IF(AND(All!$V210="P3",All!$AE210="RSS"),Ruler!E$24,IF(AND(All!$V210="P4",All!$AE210="RSS"),Ruler!E$25,IF(AND(All!$V210="P5",All!$AE210="RSS"),Ruler!E$26,IF(AND(All!$V210="P6",All!$AE210="RSS"),Ruler!E$27,IF(AND(All!$V210="P7",All!$AE210="RSS"),Ruler!E$28,IF(AND(All!$V210="P8",All!$AE210="RSS"),Ruler!E$29,IF(AND(All!$V210="P9",All!$AE210="RSS"),Ruler!E$30,0)))))))))))))))))))))))))))</f>
        <v>0</v>
      </c>
      <c r="BM210" s="325">
        <f>IF(AND(All!$V210="P1",All!$AE210="RDP"),Ruler!F$6,IF(AND(All!$V210="P2",All!$AE210="RDP"),Ruler!F$7,IF(AND(All!$V210="P3",All!$AE210="RDP"),Ruler!F$8,IF(AND(All!$V210="P4",All!$AE210="RDP"),Ruler!F$9,IF(AND(All!$V210="P5",All!$AE210="RDP"),Ruler!F$10,IF(AND(All!$V210="P6",All!$AE210="RDP"),Ruler!F$11,IF(AND(All!$V210="P7",All!$AE210="RDP"),Ruler!F$12,IF(AND(All!$V210="P8",All!$AE210="RDP"),Ruler!F$13,IF(AND(All!$V210="P9",All!$AE210="RDP"),Ruler!F$14,IF(AND(All!$V210="P1",All!$AE210="RMS"),Ruler!F$6,IF(AND(All!$V210="P2",All!$AE210="RMS"),Ruler!F$15,IF(AND(All!$V210="P3",All!$AE210="RMS"),Ruler!F$16,IF(AND(All!$V210="P4",All!$AE210="RMS"),Ruler!F$17,IF(AND(All!$V210="P5",All!$AE210="RMS"),Ruler!F$18,IF(AND(All!$V210="P6",All!$AE210="RMS"),Ruler!F$19,IF(AND(All!$V210="P7",All!$AE210="RMS"),Ruler!F$20,IF(AND(All!$V210="P8",All!$AE210="RMS"),Ruler!F$21,IF(AND(All!$V210="P9",All!$AE210="RMS"),Ruler!F$22,IF(AND(All!$V210="P1",All!$AE210="RSS"),Ruler!F$6,IF(AND(All!$V210="P2",All!$AE210="RSS"),Ruler!F$23,IF(AND(All!$V210="P3",All!$AE210="RSS"),Ruler!F$24,IF(AND(All!$V210="P4",All!$AE210="RSS"),Ruler!F$25,IF(AND(All!$V210="P5",All!$AE210="RSS"),Ruler!F$26,IF(AND(All!$V210="P6",All!$AE210="RSS"),Ruler!F$27,IF(AND(All!$V210="P7",All!$AE210="RSS"),Ruler!F$28,IF(AND(All!$V210="P8",All!$AE210="RSS"),Ruler!F$29,IF(AND(All!$V210="P9",All!$AE210="RSS"),Ruler!F$30,0)))))))))))))))))))))))))))</f>
        <v>0</v>
      </c>
      <c r="BN210" s="325">
        <f>IF(AND(All!$V210="P1",All!$AE210="RDP"),Ruler!G$6,IF(AND(All!$V210="P2",All!$AE210="RDP"),Ruler!G$7,IF(AND(All!$V210="P3",All!$AE210="RDP"),Ruler!G$8,IF(AND(All!$V210="P4",All!$AE210="RDP"),Ruler!G$9,IF(AND(All!$V210="P5",All!$AE210="RDP"),Ruler!G$10,IF(AND(All!$V210="P6",All!$AE210="RDP"),Ruler!G$11,IF(AND(All!$V210="P7",All!$AE210="RDP"),Ruler!G$12,IF(AND(All!$V210="P8",All!$AE210="RDP"),Ruler!G$13,IF(AND(All!$V210="P9",All!$AE210="RDP"),Ruler!G$14,IF(AND(All!$V210="P1",All!$AE210="RMS"),Ruler!G$6,IF(AND(All!$V210="P2",All!$AE210="RMS"),Ruler!G$15,IF(AND(All!$V210="P3",All!$AE210="RMS"),Ruler!G$16,IF(AND(All!$V210="P4",All!$AE210="RMS"),Ruler!G$17,IF(AND(All!$V210="P5",All!$AE210="RMS"),Ruler!G$18,IF(AND(All!$V210="P6",All!$AE210="RMS"),Ruler!G$19,IF(AND(All!$V210="P7",All!$AE210="RMS"),Ruler!G$20,IF(AND(All!$V210="P8",All!$AE210="RMS"),Ruler!G$21,IF(AND(All!$V210="P9",All!$AE210="RMS"),Ruler!G$22,IF(AND(All!$V210="P1",All!$AE210="RSS"),Ruler!G$6,IF(AND(All!$V210="P2",All!$AE210="RSS"),Ruler!G$23,IF(AND(All!$V210="P3",All!$AE210="RSS"),Ruler!G$24,IF(AND(All!$V210="P4",All!$AE210="RSS"),Ruler!G$25,IF(AND(All!$V210="P5",All!$AE210="RSS"),Ruler!G$26,IF(AND(All!$V210="P6",All!$AE210="RSS"),Ruler!G$27,IF(AND(All!$V210="P7",All!$AE210="RSS"),Ruler!G$28,IF(AND(All!$V210="P8",All!$AE210="RSS"),Ruler!G$29,IF(AND(All!$V210="P9",All!$AE210="RSS"),Ruler!G$30,0)))))))))))))))))))))))))))</f>
        <v>0</v>
      </c>
      <c r="BO210" s="325">
        <f>IF(AND(All!$V210="P1",All!$AE210="RDP"),Ruler!H$6,IF(AND(All!$V210="P2",All!$AE210="RDP"),Ruler!H$7,IF(AND(All!$V210="P3",All!$AE210="RDP"),Ruler!H$8,IF(AND(All!$V210="P4",All!$AE210="RDP"),Ruler!H$9,IF(AND(All!$V210="P5",All!$AE210="RDP"),Ruler!H$10,IF(AND(All!$V210="P6",All!$AE210="RDP"),Ruler!H$11,IF(AND(All!$V210="P7",All!$AE210="RDP"),Ruler!H$12,IF(AND(All!$V210="P8",All!$AE210="RDP"),Ruler!H$13,IF(AND(All!$V210="P9",All!$AE210="RDP"),Ruler!H$14,IF(AND(All!$V210="P1",All!$AE210="RMS"),Ruler!H$6,IF(AND(All!$V210="P2",All!$AE210="RMS"),Ruler!H$15,IF(AND(All!$V210="P3",All!$AE210="RMS"),Ruler!H$16,IF(AND(All!$V210="P4",All!$AE210="RMS"),Ruler!H$17,IF(AND(All!$V210="P5",All!$AE210="RMS"),Ruler!H$18,IF(AND(All!$V210="P6",All!$AE210="RMS"),Ruler!H$19,IF(AND(All!$V210="P7",All!$AE210="RMS"),Ruler!H$20,IF(AND(All!$V210="P8",All!$AE210="RMS"),Ruler!H$21,IF(AND(All!$V210="P9",All!$AE210="RMS"),Ruler!H$22,IF(AND(All!$V210="P1",All!$AE210="RSS"),Ruler!H$6,IF(AND(All!$V210="P2",All!$AE210="RSS"),Ruler!H$23,IF(AND(All!$V210="P3",All!$AE210="RSS"),Ruler!H$24,IF(AND(All!$V210="P4",All!$AE210="RSS"),Ruler!H$25,IF(AND(All!$V210="P5",All!$AE210="RSS"),Ruler!H$26,IF(AND(All!$V210="P6",All!$AE210="RSS"),Ruler!H$27,IF(AND(All!$V210="P7",All!$AE210="RSS"),Ruler!H$28,IF(AND(All!$V210="P8",All!$AE210="RSS"),Ruler!H$29,IF(AND(All!$V210="P9",All!$AE210="RSS"),Ruler!H$30,0)))))))))))))))))))))))))))</f>
        <v>0</v>
      </c>
      <c r="BP210" s="325">
        <f>IF(AND(All!$V210="P1",All!$AE210="RDP"),Ruler!I$6,IF(AND(All!$V210="P2",All!$AE210="RDP"),Ruler!I$7,IF(AND(All!$V210="P3",All!$AE210="RDP"),Ruler!I$8,IF(AND(All!$V210="P4",All!$AE210="RDP"),Ruler!I$9,IF(AND(All!$V210="P5",All!$AE210="RDP"),Ruler!I$10,IF(AND(All!$V210="P6",All!$AE210="RDP"),Ruler!I$11,IF(AND(All!$V210="P7",All!$AE210="RDP"),Ruler!I$12,IF(AND(All!$V210="P8",All!$AE210="RDP"),Ruler!I$13,IF(AND(All!$V210="P9",All!$AE210="RDP"),Ruler!I$14,IF(AND(All!$V210="P1",All!$AE210="RMS"),Ruler!I$6,IF(AND(All!$V210="P2",All!$AE210="RMS"),Ruler!I$15,IF(AND(All!$V210="P3",All!$AE210="RMS"),Ruler!I$16,IF(AND(All!$V210="P4",All!$AE210="RMS"),Ruler!I$17,IF(AND(All!$V210="P5",All!$AE210="RMS"),Ruler!I$18,IF(AND(All!$V210="P6",All!$AE210="RMS"),Ruler!I$19,IF(AND(All!$V210="P7",All!$AE210="RMS"),Ruler!I$20,IF(AND(All!$V210="P8",All!$AE210="RMS"),Ruler!I$21,IF(AND(All!$V210="P9",All!$AE210="RMS"),Ruler!I$22,IF(AND(All!$V210="P1",All!$AE210="RSS"),Ruler!I$6,IF(AND(All!$V210="P2",All!$AE210="RSS"),Ruler!I$23,IF(AND(All!$V210="P3",All!$AE210="RSS"),Ruler!I$24,IF(AND(All!$V210="P4",All!$AE210="RSS"),Ruler!I$25,IF(AND(All!$V210="P5",All!$AE210="RSS"),Ruler!I$26,IF(AND(All!$V210="P6",All!$AE210="RSS"),Ruler!I$27,IF(AND(All!$V210="P7",All!$AE210="RSS"),Ruler!I$28,IF(AND(All!$V210="P8",All!$AE210="RSS"),Ruler!I$29,IF(AND(All!$V210="P9",All!$AE210="RSS"),Ruler!I$30,0)))))))))))))))))))))))))))</f>
        <v>0</v>
      </c>
      <c r="BQ210" s="325">
        <f>IF(AND(All!$V210="P1",All!$AE210="RDP"),Ruler!J$6,IF(AND(All!$V210="P2",All!$AE210="RDP"),Ruler!J$7,IF(AND(All!$V210="P3",All!$AE210="RDP"),Ruler!J$8,IF(AND(All!$V210="P4",All!$AE210="RDP"),Ruler!J$9,IF(AND(All!$V210="P5",All!$AE210="RDP"),Ruler!J$10,IF(AND(All!$V210="P6",All!$AE210="RDP"),Ruler!J$11,IF(AND(All!$V210="P7",All!$AE210="RDP"),Ruler!J$12,IF(AND(All!$V210="P8",All!$AE210="RDP"),Ruler!J$13,IF(AND(All!$V210="P9",All!$AE210="RDP"),Ruler!J$14,IF(AND(All!$V210="P1",All!$AE210="RMS"),Ruler!J$6,IF(AND(All!$V210="P2",All!$AE210="RMS"),Ruler!J$15,IF(AND(All!$V210="P3",All!$AE210="RMS"),Ruler!J$16,IF(AND(All!$V210="P4",All!$AE210="RMS"),Ruler!J$17,IF(AND(All!$V210="P5",All!$AE210="RMS"),Ruler!J$18,IF(AND(All!$V210="P6",All!$AE210="RMS"),Ruler!J$19,IF(AND(All!$V210="P7",All!$AE210="RMS"),Ruler!J$20,IF(AND(All!$V210="P8",All!$AE210="RMS"),Ruler!J$21,IF(AND(All!$V210="P9",All!$AE210="RMS"),Ruler!J$22,IF(AND(All!$V210="P1",All!$AE210="RSS"),Ruler!J$6,IF(AND(All!$V210="P2",All!$AE210="RSS"),Ruler!J$23,IF(AND(All!$V210="P3",All!$AE210="RSS"),Ruler!J$24,IF(AND(All!$V210="P4",All!$AE210="RSS"),Ruler!J$25,IF(AND(All!$V210="P5",All!$AE210="RSS"),Ruler!J$26,IF(AND(All!$V210="P6",All!$AE210="RSS"),Ruler!J$27,IF(AND(All!$V210="P7",All!$AE210="RSS"),Ruler!J$28,IF(AND(All!$V210="P8",All!$AE210="RSS"),Ruler!J$29,IF(AND(All!$V210="P9",All!$AE210="RSS"),Ruler!J$30,0)))))))))))))))))))))))))))</f>
        <v>0</v>
      </c>
      <c r="BR210" s="325">
        <f>IF(AND(All!$V210="P1",All!$AE210="RDP"),Ruler!K$6,IF(AND(All!$V210="P2",All!$AE210="RDP"),Ruler!K$7,IF(AND(All!$V210="P3",All!$AE210="RDP"),Ruler!K$8,IF(AND(All!$V210="P4",All!$AE210="RDP"),Ruler!K$9,IF(AND(All!$V210="P5",All!$AE210="RDP"),Ruler!K$10,IF(AND(All!$V210="P6",All!$AE210="RDP"),Ruler!K$11,IF(AND(All!$V210="P7",All!$AE210="RDP"),Ruler!K$12,IF(AND(All!$V210="P8",All!$AE210="RDP"),Ruler!K$13,IF(AND(All!$V210="P9",All!$AE210="RDP"),Ruler!K$14,IF(AND(All!$V210="P1",All!$AE210="RMS"),Ruler!K$6,IF(AND(All!$V210="P2",All!$AE210="RMS"),Ruler!K$15,IF(AND(All!$V210="P3",All!$AE210="RMS"),Ruler!K$16,IF(AND(All!$V210="P4",All!$AE210="RMS"),Ruler!K$17,IF(AND(All!$V210="P5",All!$AE210="RMS"),Ruler!K$18,IF(AND(All!$V210="P6",All!$AE210="RMS"),Ruler!K$19,IF(AND(All!$V210="P7",All!$AE210="RMS"),Ruler!K$20,IF(AND(All!$V210="P8",All!$AE210="RMS"),Ruler!K$21,IF(AND(All!$V210="P9",All!$AE210="RMS"),Ruler!K$22,IF(AND(All!$V210="P1",All!$AE210="RSS"),Ruler!K$6,IF(AND(All!$V210="P2",All!$AE210="RSS"),Ruler!K$23,IF(AND(All!$V210="P3",All!$AE210="RSS"),Ruler!K$24,IF(AND(All!$V210="P4",All!$AE210="RSS"),Ruler!K$25,IF(AND(All!$V210="P5",All!$AE210="RSS"),Ruler!K$26,IF(AND(All!$V210="P6",All!$AE210="RSS"),Ruler!K$27,IF(AND(All!$V210="P7",All!$AE210="RSS"),Ruler!K$28,IF(AND(All!$V210="P8",All!$AE210="RSS"),Ruler!K$29,IF(AND(All!$V210="P9",All!$AE210="RSS"),Ruler!K$30,0)))))))))))))))))))))))))))</f>
        <v>0</v>
      </c>
      <c r="BS210" s="325">
        <f>IF(AND(All!$V210="P1",All!$AE210="RDP"),Ruler!L$6,IF(AND(All!$V210="P2",All!$AE210="RDP"),Ruler!L$7,IF(AND(All!$V210="P3",All!$AE210="RDP"),Ruler!L$8,IF(AND(All!$V210="P4",All!$AE210="RDP"),Ruler!L$9,IF(AND(All!$V210="P5",All!$AE210="RDP"),Ruler!L$10,IF(AND(All!$V210="P6",All!$AE210="RDP"),Ruler!L$11,IF(AND(All!$V210="P7",All!$AE210="RDP"),Ruler!L$12,IF(AND(All!$V210="P8",All!$AE210="RDP"),Ruler!L$13,IF(AND(All!$V210="P9",All!$AE210="RDP"),Ruler!L$14,IF(AND(All!$V210="P1",All!$AE210="RMS"),Ruler!L$6,IF(AND(All!$V210="P2",All!$AE210="RMS"),Ruler!L$15,IF(AND(All!$V210="P3",All!$AE210="RMS"),Ruler!L$16,IF(AND(All!$V210="P4",All!$AE210="RMS"),Ruler!L$17,IF(AND(All!$V210="P5",All!$AE210="RMS"),Ruler!L$18,IF(AND(All!$V210="P6",All!$AE210="RMS"),Ruler!L$19,IF(AND(All!$V210="P7",All!$AE210="RMS"),Ruler!L$20,IF(AND(All!$V210="P8",All!$AE210="RMS"),Ruler!L$21,IF(AND(All!$V210="P9",All!$AE210="RMS"),Ruler!L$22,IF(AND(All!$V210="P1",All!$AE210="RSS"),Ruler!L$6,IF(AND(All!$V210="P2",All!$AE210="RSS"),Ruler!L$23,IF(AND(All!$V210="P3",All!$AE210="RSS"),Ruler!L$24,IF(AND(All!$V210="P4",All!$AE210="RSS"),Ruler!L$25,IF(AND(All!$V210="P5",All!$AE210="RSS"),Ruler!L$26,IF(AND(All!$V210="P6",All!$AE210="RSS"),Ruler!L$27,IF(AND(All!$V210="P7",All!$AE210="RSS"),Ruler!L$28,IF(AND(All!$V210="P8",All!$AE210="RSS"),Ruler!L$29,IF(AND(All!$V210="P9",All!$AE210="RSS"),Ruler!L$30,0)))))))))))))))))))))))))))</f>
        <v>0</v>
      </c>
      <c r="BT210" s="325">
        <f>IF(AND(All!$V210="P1",All!$AE210="RDP"),Ruler!M$6,IF(AND(All!$V210="P2",All!$AE210="RDP"),Ruler!M$7,IF(AND(All!$V210="P3",All!$AE210="RDP"),Ruler!M$8,IF(AND(All!$V210="P4",All!$AE210="RDP"),Ruler!M$9,IF(AND(All!$V210="P5",All!$AE210="RDP"),Ruler!M$10,IF(AND(All!$V210="P6",All!$AE210="RDP"),Ruler!M$11,IF(AND(All!$V210="P7",All!$AE210="RDP"),Ruler!M$12,IF(AND(All!$V210="P8",All!$AE210="RDP"),Ruler!M$13,IF(AND(All!$V210="P9",All!$AE210="RDP"),Ruler!M$14,IF(AND(All!$V210="P1",All!$AE210="RMS"),Ruler!M$6,IF(AND(All!$V210="P2",All!$AE210="RMS"),Ruler!M$15,IF(AND(All!$V210="P3",All!$AE210="RMS"),Ruler!M$16,IF(AND(All!$V210="P4",All!$AE210="RMS"),Ruler!M$17,IF(AND(All!$V210="P5",All!$AE210="RMS"),Ruler!M$18,IF(AND(All!$V210="P6",All!$AE210="RMS"),Ruler!M$19,IF(AND(All!$V210="P7",All!$AE210="RMS"),Ruler!M$20,IF(AND(All!$V210="P8",All!$AE210="RMS"),Ruler!M$21,IF(AND(All!$V210="P9",All!$AE210="RMS"),Ruler!M$22,IF(AND(All!$V210="P1",All!$AE210="RSS"),Ruler!M$6,IF(AND(All!$V210="P2",All!$AE210="RSS"),Ruler!M$23,IF(AND(All!$V210="P3",All!$AE210="RSS"),Ruler!M$24,IF(AND(All!$V210="P4",All!$AE210="RSS"),Ruler!M$25,IF(AND(All!$V210="P5",All!$AE210="RSS"),Ruler!M$26,IF(AND(All!$V210="P6",All!$AE210="RSS"),Ruler!M$27,IF(AND(All!$V210="P7",All!$AE210="RSS"),Ruler!M$28,IF(AND(All!$V210="P8",All!$AE210="RSS"),Ruler!M$29,IF(AND(All!$V210="P9",All!$AE210="RSS"),Ruler!M$30,0)))))))))))))))))))))))))))</f>
        <v>0</v>
      </c>
      <c r="BU210" s="325">
        <f>IF(AND(All!$V210="P1",All!$AE210="RDP"),Ruler!N$6,IF(AND(All!$V210="P2",All!$AE210="RDP"),Ruler!N$7,IF(AND(All!$V210="P3",All!$AE210="RDP"),Ruler!N$8,IF(AND(All!$V210="P4",All!$AE210="RDP"),Ruler!N$9,IF(AND(All!$V210="P5",All!$AE210="RDP"),Ruler!N$10,IF(AND(All!$V210="P6",All!$AE210="RDP"),Ruler!N$11,IF(AND(All!$V210="P7",All!$AE210="RDP"),Ruler!N$12,IF(AND(All!$V210="P8",All!$AE210="RDP"),Ruler!N$13,IF(AND(All!$V210="P9",All!$AE210="RDP"),Ruler!N$14,IF(AND(All!$V210="P1",All!$AE210="RMS"),Ruler!N$6,IF(AND(All!$V210="P2",All!$AE210="RMS"),Ruler!N$15,IF(AND(All!$V210="P3",All!$AE210="RMS"),Ruler!N$16,IF(AND(All!$V210="P4",All!$AE210="RMS"),Ruler!N$17,IF(AND(All!$V210="P5",All!$AE210="RMS"),Ruler!N$18,IF(AND(All!$V210="P6",All!$AE210="RMS"),Ruler!N$19,IF(AND(All!$V210="P7",All!$AE210="RMS"),Ruler!N$20,IF(AND(All!$V210="P8",All!$AE210="RMS"),Ruler!N$21,IF(AND(All!$V210="P9",All!$AE210="RMS"),Ruler!N$22,IF(AND(All!$V210="P1",All!$AE210="RSS"),Ruler!N$6,IF(AND(All!$V210="P2",All!$AE210="RSS"),Ruler!N$23,IF(AND(All!$V210="P3",All!$AE210="RSS"),Ruler!N$24,IF(AND(All!$V210="P4",All!$AE210="RSS"),Ruler!N$25,IF(AND(All!$V210="P5",All!$AE210="RSS"),Ruler!N$26,IF(AND(All!$V210="P6",All!$AE210="RSS"),Ruler!N$27,IF(AND(All!$V210="P7",All!$AE210="RSS"),Ruler!N$28,IF(AND(All!$V210="P8",All!$AE210="RSS"),Ruler!N$29,IF(AND(All!$V210="P9",All!$AE210="RSS"),Ruler!N$30,0)))))))))))))))))))))))))))</f>
        <v>0</v>
      </c>
      <c r="BV210" s="325">
        <f>IF(AND(All!$V210="P1",All!$AE210="RDP"),Ruler!O$6,IF(AND(All!$V210="P2",All!$AE210="RDP"),Ruler!O$7,IF(AND(All!$V210="P3",All!$AE210="RDP"),Ruler!O$8,IF(AND(All!$V210="P4",All!$AE210="RDP"),Ruler!O$9,IF(AND(All!$V210="P5",All!$AE210="RDP"),Ruler!O$10,IF(AND(All!$V210="P6",All!$AE210="RDP"),Ruler!O$11,IF(AND(All!$V210="P7",All!$AE210="RDP"),Ruler!O$12,IF(AND(All!$V210="P8",All!$AE210="RDP"),Ruler!O$13,IF(AND(All!$V210="P9",All!$AE210="RDP"),Ruler!O$14,IF(AND(All!$V210="P1",All!$AE210="RMS"),Ruler!O$6,IF(AND(All!$V210="P2",All!$AE210="RMS"),Ruler!O$15,IF(AND(All!$V210="P3",All!$AE210="RMS"),Ruler!O$16,IF(AND(All!$V210="P4",All!$AE210="RMS"),Ruler!O$17,IF(AND(All!$V210="P5",All!$AE210="RMS"),Ruler!O$18,IF(AND(All!$V210="P6",All!$AE210="RMS"),Ruler!O$19,IF(AND(All!$V210="P7",All!$AE210="RMS"),Ruler!O$20,IF(AND(All!$V210="P8",All!$AE210="RMS"),Ruler!O$21,IF(AND(All!$V210="P9",All!$AE210="RMS"),Ruler!O$22,IF(AND(All!$V210="P1",All!$AE210="RSS"),Ruler!O$6,IF(AND(All!$V210="P2",All!$AE210="RSS"),Ruler!O$23,IF(AND(All!$V210="P3",All!$AE210="RSS"),Ruler!O$24,IF(AND(All!$V210="P4",All!$AE210="RSS"),Ruler!O$25,IF(AND(All!$V210="P5",All!$AE210="RSS"),Ruler!O$26,IF(AND(All!$V210="P6",All!$AE210="RSS"),Ruler!O$27,IF(AND(All!$V210="P7",All!$AE210="RSS"),Ruler!O$28,IF(AND(All!$V210="P8",All!$AE210="RSS"),Ruler!O$29,IF(AND(All!$V210="P9",All!$AE210="RSS"),Ruler!O$30,0)))))))))))))))))))))))))))</f>
        <v>0</v>
      </c>
      <c r="BW210" s="325">
        <f>IF(AND(All!$V210="P1",All!$AE210="RDP"),Ruler!P$6,IF(AND(All!$V210="P2",All!$AE210="RDP"),Ruler!P$7,IF(AND(All!$V210="P3",All!$AE210="RDP"),Ruler!P$8,IF(AND(All!$V210="P4",All!$AE210="RDP"),Ruler!P$9,IF(AND(All!$V210="P5",All!$AE210="RDP"),Ruler!P$10,IF(AND(All!$V210="P6",All!$AE210="RDP"),Ruler!P$11,IF(AND(All!$V210="P7",All!$AE210="RDP"),Ruler!P$12,IF(AND(All!$V210="P8",All!$AE210="RDP"),Ruler!P$13,IF(AND(All!$V210="P9",All!$AE210="RDP"),Ruler!P$14,IF(AND(All!$V210="P1",All!$AE210="RMS"),Ruler!P$6,IF(AND(All!$V210="P2",All!$AE210="RMS"),Ruler!P$15,IF(AND(All!$V210="P3",All!$AE210="RMS"),Ruler!P$16,IF(AND(All!$V210="P4",All!$AE210="RMS"),Ruler!P$17,IF(AND(All!$V210="P5",All!$AE210="RMS"),Ruler!P$18,IF(AND(All!$V210="P6",All!$AE210="RMS"),Ruler!P$19,IF(AND(All!$V210="P7",All!$AE210="RMS"),Ruler!P$20,IF(AND(All!$V210="P8",All!$AE210="RMS"),Ruler!P$21,IF(AND(All!$V210="P9",All!$AE210="RMS"),Ruler!P$22,IF(AND(All!$V210="P1",All!$AE210="RSS"),Ruler!P$6,IF(AND(All!$V210="P2",All!$AE210="RSS"),Ruler!P$23,IF(AND(All!$V210="P3",All!$AE210="RSS"),Ruler!P$24,IF(AND(All!$V210="P4",All!$AE210="RSS"),Ruler!P$25,IF(AND(All!$V210="P5",All!$AE210="RSS"),Ruler!P$26,IF(AND(All!$V210="P6",All!$AE210="RSS"),Ruler!P$27,IF(AND(All!$V210="P7",All!$AE210="RSS"),Ruler!P$28,IF(AND(All!$V210="P8",All!$AE210="RSS"),Ruler!P$29,IF(AND(All!$V210="P9",All!$AE210="RSS"),Ruler!P$30,0)))))))))))))))))))))))))))</f>
        <v>0</v>
      </c>
      <c r="BX210" s="325">
        <f>IF(AND(All!$V210="P1",All!$AE210="RDP"),Ruler!Q$6,IF(AND(All!$V210="P2",All!$AE210="RDP"),Ruler!Q$7,IF(AND(All!$V210="P3",All!$AE210="RDP"),Ruler!Q$8,IF(AND(All!$V210="P4",All!$AE210="RDP"),Ruler!Q$9,IF(AND(All!$V210="P5",All!$AE210="RDP"),Ruler!Q$10,IF(AND(All!$V210="P6",All!$AE210="RDP"),Ruler!Q$11,IF(AND(All!$V210="P7",All!$AE210="RDP"),Ruler!Q$12,IF(AND(All!$V210="P8",All!$AE210="RDP"),Ruler!Q$13,IF(AND(All!$V210="P9",All!$AE210="RDP"),Ruler!Q$14,IF(AND(All!$V210="P1",All!$AE210="RMS"),Ruler!Q$6,IF(AND(All!$V210="P2",All!$AE210="RMS"),Ruler!Q$15,IF(AND(All!$V210="P3",All!$AE210="RMS"),Ruler!Q$16,IF(AND(All!$V210="P4",All!$AE210="RMS"),Ruler!Q$17,IF(AND(All!$V210="P5",All!$AE210="RMS"),Ruler!Q$18,IF(AND(All!$V210="P6",All!$AE210="RMS"),Ruler!Q$19,IF(AND(All!$V210="P7",All!$AE210="RMS"),Ruler!Q$20,IF(AND(All!$V210="P8",All!$AE210="RMS"),Ruler!Q$21,IF(AND(All!$V210="P9",All!$AE210="RMS"),Ruler!Q$22,IF(AND(All!$V210="P1",All!$AE210="RSS"),Ruler!Q$6,IF(AND(All!$V210="P2",All!$AE210="RSS"),Ruler!Q$23,IF(AND(All!$V210="P3",All!$AE210="RSS"),Ruler!Q$24,IF(AND(All!$V210="P4",All!$AE210="RSS"),Ruler!Q$25,IF(AND(All!$V210="P5",All!$AE210="RSS"),Ruler!Q$26,IF(AND(All!$V210="P6",All!$AE210="RSS"),Ruler!Q$27,IF(AND(All!$V210="P7",All!$AE210="RSS"),Ruler!Q$28,IF(AND(All!$V210="P8",All!$AE210="RSS"),Ruler!Q$29,IF(AND(All!$V210="P9",All!$AE210="RSS"),Ruler!Q$30,0)))))))))))))))))))))))))))</f>
        <v>0</v>
      </c>
      <c r="BY210" s="325">
        <f>IF(AND(All!$V210="P1",All!$AE210="RDP"),Ruler!R$6,IF(AND(All!$V210="P2",All!$AE210="RDP"),Ruler!R$7,IF(AND(All!$V210="P3",All!$AE210="RDP"),Ruler!R$8,IF(AND(All!$V210="P4",All!$AE210="RDP"),Ruler!R$9,IF(AND(All!$V210="P5",All!$AE210="RDP"),Ruler!R$10,IF(AND(All!$V210="P6",All!$AE210="RDP"),Ruler!R$11,IF(AND(All!$V210="P7",All!$AE210="RDP"),Ruler!R$12,IF(AND(All!$V210="P8",All!$AE210="RDP"),Ruler!R$13,IF(AND(All!$V210="P9",All!$AE210="RDP"),Ruler!R$14,IF(AND(All!$V210="P1",All!$AE210="RMS"),Ruler!R$6,IF(AND(All!$V210="P2",All!$AE210="RMS"),Ruler!R$15,IF(AND(All!$V210="P3",All!$AE210="RMS"),Ruler!R$16,IF(AND(All!$V210="P4",All!$AE210="RMS"),Ruler!R$17,IF(AND(All!$V210="P5",All!$AE210="RMS"),Ruler!R$18,IF(AND(All!$V210="P6",All!$AE210="RMS"),Ruler!R$19,IF(AND(All!$V210="P7",All!$AE210="RMS"),Ruler!R$20,IF(AND(All!$V210="P8",All!$AE210="RMS"),Ruler!R$21,IF(AND(All!$V210="P9",All!$AE210="RMS"),Ruler!R$22,IF(AND(All!$V210="P1",All!$AE210="RSS"),Ruler!R$6,IF(AND(All!$V210="P2",All!$AE210="RSS"),Ruler!R$23,IF(AND(All!$V210="P3",All!$AE210="RSS"),Ruler!R$24,IF(AND(All!$V210="P4",All!$AE210="RSS"),Ruler!R$25,IF(AND(All!$V210="P5",All!$AE210="RSS"),Ruler!R$26,IF(AND(All!$V210="P6",All!$AE210="RSS"),Ruler!R$27,IF(AND(All!$V210="P7",All!$AE210="RSS"),Ruler!R$28,IF(AND(All!$V210="P8",All!$AE210="RSS"),Ruler!R$29,IF(AND(All!$V210="P9",All!$AE210="RSS"),Ruler!R$30,0)))))))))))))))))))))))))))</f>
        <v>0</v>
      </c>
      <c r="BZ210" s="325">
        <f>IF(AND(All!$V210="P1",All!$AE210="RDP"),Ruler!S$6,IF(AND(All!$V210="P2",All!$AE210="RDP"),Ruler!S$7,IF(AND(All!$V210="P3",All!$AE210="RDP"),Ruler!S$8,IF(AND(All!$V210="P4",All!$AE210="RDP"),Ruler!S$9,IF(AND(All!$V210="P5",All!$AE210="RDP"),Ruler!S$10,IF(AND(All!$V210="P6",All!$AE210="RDP"),Ruler!S$11,IF(AND(All!$V210="P7",All!$AE210="RDP"),Ruler!S$12,IF(AND(All!$V210="P8",All!$AE210="RDP"),Ruler!S$13,IF(AND(All!$V210="P9",All!$AE210="RDP"),Ruler!S$14,IF(AND(All!$V210="P1",All!$AE210="RMS"),Ruler!S$6,IF(AND(All!$V210="P2",All!$AE210="RMS"),Ruler!S$15,IF(AND(All!$V210="P3",All!$AE210="RMS"),Ruler!S$16,IF(AND(All!$V210="P4",All!$AE210="RMS"),Ruler!S$17,IF(AND(All!$V210="P5",All!$AE210="RMS"),Ruler!S$18,IF(AND(All!$V210="P6",All!$AE210="RMS"),Ruler!S$19,IF(AND(All!$V210="P7",All!$AE210="RMS"),Ruler!S$20,IF(AND(All!$V210="P8",All!$AE210="RMS"),Ruler!S$21,IF(AND(All!$V210="P9",All!$AE210="RMS"),Ruler!S$22,IF(AND(All!$V210="P1",All!$AE210="RSS"),Ruler!S$6,IF(AND(All!$V210="P2",All!$AE210="RSS"),Ruler!S$23,IF(AND(All!$V210="P3",All!$AE210="RSS"),Ruler!S$24,IF(AND(All!$V210="P4",All!$AE210="RSS"),Ruler!S$25,IF(AND(All!$V210="P5",All!$AE210="RSS"),Ruler!S$26,IF(AND(All!$V210="P6",All!$AE210="RSS"),Ruler!S$27,IF(AND(All!$V210="P7",All!$AE210="RSS"),Ruler!S$28,IF(AND(All!$V210="P8",All!$AE210="RSS"),Ruler!S$29,IF(AND(All!$V210="P9",All!$AE210="RSS"),Ruler!S$30,0)))))))))))))))))))))))))))</f>
        <v>0</v>
      </c>
      <c r="CA210" s="325">
        <f>IF(AND(All!$V210="P1",All!$AE210="RDP"),Ruler!T$6,IF(AND(All!$V210="P2",All!$AE210="RDP"),Ruler!T$7,IF(AND(All!$V210="P3",All!$AE210="RDP"),Ruler!T$8,IF(AND(All!$V210="P4",All!$AE210="RDP"),Ruler!T$9,IF(AND(All!$V210="P5",All!$AE210="RDP"),Ruler!T$10,IF(AND(All!$V210="P6",All!$AE210="RDP"),Ruler!T$11,IF(AND(All!$V210="P7",All!$AE210="RDP"),Ruler!T$12,IF(AND(All!$V210="P8",All!$AE210="RDP"),Ruler!T$13,IF(AND(All!$V210="P9",All!$AE210="RDP"),Ruler!T$14,IF(AND(All!$V210="P1",All!$AE210="RMS"),Ruler!T$6,IF(AND(All!$V210="P2",All!$AE210="RMS"),Ruler!T$15,IF(AND(All!$V210="P3",All!$AE210="RMS"),Ruler!T$16,IF(AND(All!$V210="P4",All!$AE210="RMS"),Ruler!T$17,IF(AND(All!$V210="P5",All!$AE210="RMS"),Ruler!T$18,IF(AND(All!$V210="P6",All!$AE210="RMS"),Ruler!T$19,IF(AND(All!$V210="P7",All!$AE210="RMS"),Ruler!T$20,IF(AND(All!$V210="P8",All!$AE210="RMS"),Ruler!T$21,IF(AND(All!$V210="P9",All!$AE210="RMS"),Ruler!T$22,IF(AND(All!$V210="P1",All!$AE210="RSS"),Ruler!T$6,IF(AND(All!$V210="P2",All!$AE210="RSS"),Ruler!T$23,IF(AND(All!$V210="P3",All!$AE210="RSS"),Ruler!T$24,IF(AND(All!$V210="P4",All!$AE210="RSS"),Ruler!T$25,IF(AND(All!$V210="P5",All!$AE210="RSS"),Ruler!T$26,IF(AND(All!$V210="P6",All!$AE210="RSS"),Ruler!T$27,IF(AND(All!$V210="P7",All!$AE210="RSS"),Ruler!T$28,IF(AND(All!$V210="P8",All!$AE210="RSS"),Ruler!T$29,IF(AND(All!$V210="P9",All!$AE210="RSS"),Ruler!T$30,0)))))))))))))))))))))))))))</f>
        <v>0</v>
      </c>
      <c r="CB210" s="325">
        <f>IF(AND(All!$V210="P1",All!$AE210="RDP"),Ruler!U$6,IF(AND(All!$V210="P2",All!$AE210="RDP"),Ruler!U$7,IF(AND(All!$V210="P3",All!$AE210="RDP"),Ruler!U$8,IF(AND(All!$V210="P4",All!$AE210="RDP"),Ruler!U$9,IF(AND(All!$V210="P5",All!$AE210="RDP"),Ruler!U$10,IF(AND(All!$V210="P6",All!$AE210="RDP"),Ruler!U$11,IF(AND(All!$V210="P7",All!$AE210="RDP"),Ruler!U$12,IF(AND(All!$V210="P8",All!$AE210="RDP"),Ruler!U$13,IF(AND(All!$V210="P9",All!$AE210="RDP"),Ruler!U$14,IF(AND(All!$V210="P1",All!$AE210="RMS"),Ruler!U$6,IF(AND(All!$V210="P2",All!$AE210="RMS"),Ruler!U$15,IF(AND(All!$V210="P3",All!$AE210="RMS"),Ruler!U$16,IF(AND(All!$V210="P4",All!$AE210="RMS"),Ruler!U$17,IF(AND(All!$V210="P5",All!$AE210="RMS"),Ruler!U$18,IF(AND(All!$V210="P6",All!$AE210="RMS"),Ruler!U$19,IF(AND(All!$V210="P7",All!$AE210="RMS"),Ruler!U$20,IF(AND(All!$V210="P8",All!$AE210="RMS"),Ruler!U$21,IF(AND(All!$V210="P9",All!$AE210="RMS"),Ruler!U$22,IF(AND(All!$V210="P1",All!$AE210="RSS"),Ruler!U$6,IF(AND(All!$V210="P2",All!$AE210="RSS"),Ruler!U$23,IF(AND(All!$V210="P3",All!$AE210="RSS"),Ruler!U$24,IF(AND(All!$V210="P4",All!$AE210="RSS"),Ruler!U$25,IF(AND(All!$V210="P5",All!$AE210="RSS"),Ruler!U$26,IF(AND(All!$V210="P6",All!$AE210="RSS"),Ruler!U$27,IF(AND(All!$V210="P7",All!$AE210="RSS"),Ruler!U$28,IF(AND(All!$V210="P8",All!$AE210="RSS"),Ruler!U$29,IF(AND(All!$V210="P9",All!$AE210="RSS"),Ruler!U$30,0)))))))))))))))))))))))))))</f>
        <v>0</v>
      </c>
      <c r="CC210" s="325">
        <f>IF(AND(All!$V210="P1",All!$AE210="RDP"),Ruler!V$6,IF(AND(All!$V210="P2",All!$AE210="RDP"),Ruler!V$7,IF(AND(All!$V210="P3",All!$AE210="RDP"),Ruler!V$8,IF(AND(All!$V210="P4",All!$AE210="RDP"),Ruler!V$9,IF(AND(All!$V210="P5",All!$AE210="RDP"),Ruler!V$10,IF(AND(All!$V210="P6",All!$AE210="RDP"),Ruler!V$11,IF(AND(All!$V210="P7",All!$AE210="RDP"),Ruler!V$12,IF(AND(All!$V210="P8",All!$AE210="RDP"),Ruler!V$13,IF(AND(All!$V210="P9",All!$AE210="RDP"),Ruler!V$14,IF(AND(All!$V210="P1",All!$AE210="RMS"),Ruler!V$6,IF(AND(All!$V210="P2",All!$AE210="RMS"),Ruler!V$15,IF(AND(All!$V210="P3",All!$AE210="RMS"),Ruler!V$16,IF(AND(All!$V210="P4",All!$AE210="RMS"),Ruler!V$17,IF(AND(All!$V210="P5",All!$AE210="RMS"),Ruler!V$18,IF(AND(All!$V210="P6",All!$AE210="RMS"),Ruler!V$19,IF(AND(All!$V210="P7",All!$AE210="RMS"),Ruler!V$20,IF(AND(All!$V210="P8",All!$AE210="RMS"),Ruler!V$21,IF(AND(All!$V210="P9",All!$AE210="RMS"),Ruler!V$22,IF(AND(All!$V210="P1",All!$AE210="RSS"),Ruler!V$6,IF(AND(All!$V210="P2",All!$AE210="RSS"),Ruler!V$23,IF(AND(All!$V210="P3",All!$AE210="RSS"),Ruler!V$24,IF(AND(All!$V210="P4",All!$AE210="RSS"),Ruler!V$25,IF(AND(All!$V210="P5",All!$AE210="RSS"),Ruler!V$26,IF(AND(All!$V210="P6",All!$AE210="RSS"),Ruler!V$27,IF(AND(All!$V210="P7",All!$AE210="RSS"),Ruler!V$28,IF(AND(All!$V210="P8",All!$AE210="RSS"),Ruler!V$29,IF(AND(All!$V210="P9",All!$AE210="RSS"),Ruler!V$30,0)))))))))))))))))))))))))))</f>
        <v>0</v>
      </c>
      <c r="CD210" s="325">
        <f>IF(AND(All!$V210="P1",All!$AE210="RDP"),Ruler!W$6,IF(AND(All!$V210="P2",All!$AE210="RDP"),Ruler!W$7,IF(AND(All!$V210="P3",All!$AE210="RDP"),Ruler!W$8,IF(AND(All!$V210="P4",All!$AE210="RDP"),Ruler!W$9,IF(AND(All!$V210="P5",All!$AE210="RDP"),Ruler!W$10,IF(AND(All!$V210="P6",All!$AE210="RDP"),Ruler!W$11,IF(AND(All!$V210="P7",All!$AE210="RDP"),Ruler!W$12,IF(AND(All!$V210="P8",All!$AE210="RDP"),Ruler!W$13,IF(AND(All!$V210="P9",All!$AE210="RDP"),Ruler!W$14,IF(AND(All!$V210="P1",All!$AE210="RMS"),Ruler!W$6,IF(AND(All!$V210="P2",All!$AE210="RMS"),Ruler!W$15,IF(AND(All!$V210="P3",All!$AE210="RMS"),Ruler!W$16,IF(AND(All!$V210="P4",All!$AE210="RMS"),Ruler!W$17,IF(AND(All!$V210="P5",All!$AE210="RMS"),Ruler!W$18,IF(AND(All!$V210="P6",All!$AE210="RMS"),Ruler!W$19,IF(AND(All!$V210="P7",All!$AE210="RMS"),Ruler!W$20,IF(AND(All!$V210="P8",All!$AE210="RMS"),Ruler!W$21,IF(AND(All!$V210="P9",All!$AE210="RMS"),Ruler!W$22,IF(AND(All!$V210="P1",All!$AE210="RSS"),Ruler!W$6,IF(AND(All!$V210="P2",All!$AE210="RSS"),Ruler!W$23,IF(AND(All!$V210="P3",All!$AE210="RSS"),Ruler!W$24,IF(AND(All!$V210="P4",All!$AE210="RSS"),Ruler!W$25,IF(AND(All!$V210="P5",All!$AE210="RSS"),Ruler!W$26,IF(AND(All!$V210="P6",All!$AE210="RSS"),Ruler!W$27,IF(AND(All!$V210="P7",All!$AE210="RSS"),Ruler!W$28,IF(AND(All!$V210="P8",All!$AE210="RSS"),Ruler!W$29,IF(AND(All!$V210="P9",All!$AE210="RSS"),Ruler!W$30,0)))))))))))))))))))))))))))</f>
        <v>0</v>
      </c>
      <c r="CE210" s="325">
        <f>IF(AND(All!$V210="P1",All!$AE210="RDP"),Ruler!X$6,IF(AND(All!$V210="P2",All!$AE210="RDP"),Ruler!X$7,IF(AND(All!$V210="P3",All!$AE210="RDP"),Ruler!X$8,IF(AND(All!$V210="P4",All!$AE210="RDP"),Ruler!X$9,IF(AND(All!$V210="P5",All!$AE210="RDP"),Ruler!X$10,IF(AND(All!$V210="P6",All!$AE210="RDP"),Ruler!X$11,IF(AND(All!$V210="P7",All!$AE210="RDP"),Ruler!X$12,IF(AND(All!$V210="P8",All!$AE210="RDP"),Ruler!X$13,IF(AND(All!$V210="P9",All!$AE210="RDP"),Ruler!X$14,IF(AND(All!$V210="P1",All!$AE210="RMS"),Ruler!X$6,IF(AND(All!$V210="P2",All!$AE210="RMS"),Ruler!X$15,IF(AND(All!$V210="P3",All!$AE210="RMS"),Ruler!X$16,IF(AND(All!$V210="P4",All!$AE210="RMS"),Ruler!X$17,IF(AND(All!$V210="P5",All!$AE210="RMS"),Ruler!X$18,IF(AND(All!$V210="P6",All!$AE210="RMS"),Ruler!X$19,IF(AND(All!$V210="P7",All!$AE210="RMS"),Ruler!X$20,IF(AND(All!$V210="P8",All!$AE210="RMS"),Ruler!X$21,IF(AND(All!$V210="P9",All!$AE210="RMS"),Ruler!X$22,IF(AND(All!$V210="P1",All!$AE210="RSS"),Ruler!X$6,IF(AND(All!$V210="P2",All!$AE210="RSS"),Ruler!X$23,IF(AND(All!$V210="P3",All!$AE210="RSS"),Ruler!X$24,IF(AND(All!$V210="P4",All!$AE210="RSS"),Ruler!X$25,IF(AND(All!$V210="P5",All!$AE210="RSS"),Ruler!X$26,IF(AND(All!$V210="P6",All!$AE210="RSS"),Ruler!X$27,IF(AND(All!$V210="P7",All!$AE210="RSS"),Ruler!X$28,IF(AND(All!$V210="P8",All!$AE210="RSS"),Ruler!X$29,IF(AND(All!$V210="P9",All!$AE210="RSS"),Ruler!X$30,0)))))))))))))))))))))))))))</f>
        <v>0</v>
      </c>
      <c r="CF210" s="325">
        <f>IF(AND(All!$V210="P1",All!$AE210="RDP"),Ruler!Y$6,IF(AND(All!$V210="P2",All!$AE210="RDP"),Ruler!Y$7,IF(AND(All!$V210="P3",All!$AE210="RDP"),Ruler!Y$8,IF(AND(All!$V210="P4",All!$AE210="RDP"),Ruler!Y$9,IF(AND(All!$V210="P5",All!$AE210="RDP"),Ruler!Y$10,IF(AND(All!$V210="P6",All!$AE210="RDP"),Ruler!Y$11,IF(AND(All!$V210="P7",All!$AE210="RDP"),Ruler!Y$12,IF(AND(All!$V210="P8",All!$AE210="RDP"),Ruler!Y$13,IF(AND(All!$V210="P9",All!$AE210="RDP"),Ruler!Y$14,IF(AND(All!$V210="P1",All!$AE210="RMS"),Ruler!Y$6,IF(AND(All!$V210="P2",All!$AE210="RMS"),Ruler!Y$15,IF(AND(All!$V210="P3",All!$AE210="RMS"),Ruler!Y$16,IF(AND(All!$V210="P4",All!$AE210="RMS"),Ruler!Y$17,IF(AND(All!$V210="P5",All!$AE210="RMS"),Ruler!Y$18,IF(AND(All!$V210="P6",All!$AE210="RMS"),Ruler!Y$19,IF(AND(All!$V210="P7",All!$AE210="RMS"),Ruler!Y$20,IF(AND(All!$V210="P8",All!$AE210="RMS"),Ruler!Y$21,IF(AND(All!$V210="P9",All!$AE210="RMS"),Ruler!Y$22,IF(AND(All!$V210="P1",All!$AE210="RSS"),Ruler!Y$6,IF(AND(All!$V210="P2",All!$AE210="RSS"),Ruler!Y$23,IF(AND(All!$V210="P3",All!$AE210="RSS"),Ruler!Y$24,IF(AND(All!$V210="P4",All!$AE210="RSS"),Ruler!Y$25,IF(AND(All!$V210="P5",All!$AE210="RSS"),Ruler!Y$26,IF(AND(All!$V210="P6",All!$AE210="RSS"),Ruler!Y$27,IF(AND(All!$V210="P7",All!$AE210="RSS"),Ruler!Y$28,IF(AND(All!$V210="P8",All!$AE210="RSS"),Ruler!Y$29,IF(AND(All!$V210="P9",All!$AE210="RSS"),Ruler!Y$30,0)))))))))))))))))))))))))))</f>
        <v>0</v>
      </c>
      <c r="CG210" s="325">
        <f>IF(AND(All!$V210="P1",All!$AE210="RDP"),Ruler!Z$6,IF(AND(All!$V210="P2",All!$AE210="RDP"),Ruler!Z$7,IF(AND(All!$V210="P3",All!$AE210="RDP"),Ruler!Z$8,IF(AND(All!$V210="P4",All!$AE210="RDP"),Ruler!Z$9,IF(AND(All!$V210="P5",All!$AE210="RDP"),Ruler!Z$10,IF(AND(All!$V210="P6",All!$AE210="RDP"),Ruler!Z$11,IF(AND(All!$V210="P7",All!$AE210="RDP"),Ruler!Z$12,IF(AND(All!$V210="P8",All!$AE210="RDP"),Ruler!Z$13,IF(AND(All!$V210="P9",All!$AE210="RDP"),Ruler!Z$14,IF(AND(All!$V210="P1",All!$AE210="RMS"),Ruler!Z$6,IF(AND(All!$V210="P2",All!$AE210="RMS"),Ruler!Z$15,IF(AND(All!$V210="P3",All!$AE210="RMS"),Ruler!Z$16,IF(AND(All!$V210="P4",All!$AE210="RMS"),Ruler!Z$17,IF(AND(All!$V210="P5",All!$AE210="RMS"),Ruler!Z$18,IF(AND(All!$V210="P6",All!$AE210="RMS"),Ruler!Z$19,IF(AND(All!$V210="P7",All!$AE210="RMS"),Ruler!Z$20,IF(AND(All!$V210="P8",All!$AE210="RMS"),Ruler!Z$21,IF(AND(All!$V210="P9",All!$AE210="RMS"),Ruler!Z$22,IF(AND(All!$V210="P1",All!$AE210="RSS"),Ruler!Z$6,IF(AND(All!$V210="P2",All!$AE210="RSS"),Ruler!Z$23,IF(AND(All!$V210="P3",All!$AE210="RSS"),Ruler!Z$24,IF(AND(All!$V210="P4",All!$AE210="RSS"),Ruler!Z$25,IF(AND(All!$V210="P5",All!$AE210="RSS"),Ruler!Z$26,IF(AND(All!$V210="P6",All!$AE210="RSS"),Ruler!Z$27,IF(AND(All!$V210="P7",All!$AE210="RSS"),Ruler!Z$28,IF(AND(All!$V210="P8",All!$AE210="RSS"),Ruler!Z$29,IF(AND(All!$V210="P9",All!$AE210="RSS"),Ruler!Z$30,0)))))))))))))))))))))))))))</f>
        <v>0</v>
      </c>
      <c r="CH210" s="325">
        <f>IF(AND(All!$V210="P1",All!$AE210="RDP"),Ruler!AA$6,IF(AND(All!$V210="P2",All!$AE210="RDP"),Ruler!AA$7,IF(AND(All!$V210="P3",All!$AE210="RDP"),Ruler!AA$8,IF(AND(All!$V210="P4",All!$AE210="RDP"),Ruler!AA$9,IF(AND(All!$V210="P5",All!$AE210="RDP"),Ruler!AA$10,IF(AND(All!$V210="P6",All!$AE210="RDP"),Ruler!AA$11,IF(AND(All!$V210="P7",All!$AE210="RDP"),Ruler!AA$12,IF(AND(All!$V210="P8",All!$AE210="RDP"),Ruler!AA$13,IF(AND(All!$V210="P9",All!$AE210="RDP"),Ruler!AA$14,IF(AND(All!$V210="P1",All!$AE210="RMS"),Ruler!AA$6,IF(AND(All!$V210="P2",All!$AE210="RMS"),Ruler!AA$15,IF(AND(All!$V210="P3",All!$AE210="RMS"),Ruler!AA$16,IF(AND(All!$V210="P4",All!$AE210="RMS"),Ruler!AA$17,IF(AND(All!$V210="P5",All!$AE210="RMS"),Ruler!AA$18,IF(AND(All!$V210="P6",All!$AE210="RMS"),Ruler!AA$19,IF(AND(All!$V210="P7",All!$AE210="RMS"),Ruler!AA$20,IF(AND(All!$V210="P8",All!$AE210="RMS"),Ruler!AA$21,IF(AND(All!$V210="P9",All!$AE210="RMS"),Ruler!AA$22,IF(AND(All!$V210="P1",All!$AE210="RSS"),Ruler!AA$6,IF(AND(All!$V210="P2",All!$AE210="RSS"),Ruler!AA$23,IF(AND(All!$V210="P3",All!$AE210="RSS"),Ruler!AA$24,IF(AND(All!$V210="P4",All!$AE210="RSS"),Ruler!AA$25,IF(AND(All!$V210="P5",All!$AE210="RSS"),Ruler!AA$26,IF(AND(All!$V210="P6",All!$AE210="RSS"),Ruler!AA$27,IF(AND(All!$V210="P7",All!$AE210="RSS"),Ruler!AA$28,IF(AND(All!$V210="P8",All!$AE210="RSS"),Ruler!AA$29,IF(AND(All!$V210="P9",All!$AE210="RSS"),Ruler!AA$30,0)))))))))))))))))))))))))))</f>
        <v>0</v>
      </c>
      <c r="CI210" s="325">
        <f>IF(AND(All!$V210="P1",All!$AE210="RDP"),Ruler!AB$6,IF(AND(All!$V210="P2",All!$AE210="RDP"),Ruler!AB$7,IF(AND(All!$V210="P3",All!$AE210="RDP"),Ruler!AB$8,IF(AND(All!$V210="P4",All!$AE210="RDP"),Ruler!AB$9,IF(AND(All!$V210="P5",All!$AE210="RDP"),Ruler!AB$10,IF(AND(All!$V210="P6",All!$AE210="RDP"),Ruler!AB$11,IF(AND(All!$V210="P7",All!$AE210="RDP"),Ruler!AB$12,IF(AND(All!$V210="P8",All!$AE210="RDP"),Ruler!AB$13,IF(AND(All!$V210="P9",All!$AE210="RDP"),Ruler!AB$14,IF(AND(All!$V210="P1",All!$AE210="RMS"),Ruler!AB$6,IF(AND(All!$V210="P2",All!$AE210="RMS"),Ruler!AB$15,IF(AND(All!$V210="P3",All!$AE210="RMS"),Ruler!AB$16,IF(AND(All!$V210="P4",All!$AE210="RMS"),Ruler!AB$17,IF(AND(All!$V210="P5",All!$AE210="RMS"),Ruler!AB$18,IF(AND(All!$V210="P6",All!$AE210="RMS"),Ruler!AB$19,IF(AND(All!$V210="P7",All!$AE210="RMS"),Ruler!AB$20,IF(AND(All!$V210="P8",All!$AE210="RMS"),Ruler!AB$21,IF(AND(All!$V210="P9",All!$AE210="RMS"),Ruler!AB$22,IF(AND(All!$V210="P1",All!$AE210="RSS"),Ruler!AB$6,IF(AND(All!$V210="P2",All!$AE210="RSS"),Ruler!AB$23,IF(AND(All!$V210="P3",All!$AE210="RSS"),Ruler!AB$24,IF(AND(All!$V210="P4",All!$AE210="RSS"),Ruler!AB$25,IF(AND(All!$V210="P5",All!$AE210="RSS"),Ruler!AB$26,IF(AND(All!$V210="P6",All!$AE210="RSS"),Ruler!AB$27,IF(AND(All!$V210="P7",All!$AE210="RSS"),Ruler!AB$28,IF(AND(All!$V210="P8",All!$AE210="RSS"),Ruler!AB$29,IF(AND(All!$V210="P9",All!$AE210="RSS"),Ruler!AB$30,0)))))))))))))))))))))))))))</f>
        <v>0</v>
      </c>
      <c r="CJ210" s="323"/>
      <c r="DG210" s="328"/>
      <c r="DH210" s="43">
        <f>COUNTIF(Table9[[#This Row],[G-B1]:[G-B12]],"&lt;=0")/12*100</f>
        <v>0</v>
      </c>
      <c r="DI210" s="43">
        <f>COUNTIF(Table9[[#This Row],[G-K1]:[G-K5]],"&lt;=0")/5*100</f>
        <v>0</v>
      </c>
      <c r="DJ210" s="43">
        <f>COUNTIF(Table9[[#This Row],[G-P1]:[G-P5]],"&lt;=0")/5*100</f>
        <v>0</v>
      </c>
      <c r="DK210" s="43">
        <f>COUNTIF(Table9[[#This Row],[G-E1]:[G-E2]],"&lt;=0")/2*100</f>
        <v>0</v>
      </c>
      <c r="DL210" s="450">
        <f>IF(AE210="RDP",(COUNTIF(Table9[[#This Row],[G-B3]],"&lt;=0")+COUNTIF(Table9[[#This Row],[G-B4]],"&lt;=0")+COUNTIF(Table9[[#This Row],[G-B7]],"&lt;=0")+COUNTIF(Table9[[#This Row],[G-B11]],"&lt;=0")+COUNTIF(Table9[[#This Row],[G-K2]],"&lt;=0"))/5*100,IF(AE210="RMS",(COUNTIF(Table9[[#This Row],[G-B4]],"&lt;=0")+COUNTIF(Table9[[#This Row],[G-B5]],"&lt;=0")+COUNTIF(Table9[[#This Row],[G-B10]],"&lt;=0")+COUNTIF(Table9[[#This Row],[G-B12]],"&lt;=0")+COUNTIF(Table9[[#This Row],[G-K2]],"&lt;=0"))/5*100,IF(AE210="RSS",(COUNTIF(Table9[[#This Row],[G-B1]],"&lt;=0")+COUNTIF(Table9[[#This Row],[G-B2]],"&lt;=0")+COUNTIF(Table9[[#This Row],[G-B6]],"&lt;=0")+COUNTIF(Table9[[#This Row],[G-B11]],"&lt;=0")+COUNTIF(Table9[[#This Row],[G-B12]],"&lt;=0"))/5*100,0)))</f>
        <v>0</v>
      </c>
      <c r="DR210" s="332"/>
      <c r="DW210" s="332"/>
      <c r="DX210" s="42"/>
      <c r="DY210" s="42"/>
      <c r="DZ210" s="42"/>
      <c r="EA210" s="333"/>
      <c r="EB210" s="339"/>
      <c r="EC210" s="339"/>
      <c r="ED210" s="339"/>
      <c r="EE210" s="339"/>
    </row>
    <row r="211" spans="2:135" ht="101.5" hidden="1" x14ac:dyDescent="0.3">
      <c r="B211" s="282">
        <v>217</v>
      </c>
      <c r="C211" s="421" t="s">
        <v>134</v>
      </c>
      <c r="D211" s="305">
        <v>46080</v>
      </c>
      <c r="E211" s="306" t="s">
        <v>1686</v>
      </c>
      <c r="F211" s="304">
        <v>1000258</v>
      </c>
      <c r="G211" s="308">
        <f t="shared" ca="1" si="12"/>
        <v>46.335978814687984</v>
      </c>
      <c r="H211" s="283">
        <v>29403</v>
      </c>
      <c r="I211" s="304" t="s">
        <v>136</v>
      </c>
      <c r="J211" s="304" t="s">
        <v>362</v>
      </c>
      <c r="K211" s="304" t="s">
        <v>216</v>
      </c>
      <c r="L211" s="43" t="s">
        <v>217</v>
      </c>
      <c r="M211" s="304"/>
      <c r="N211" s="304"/>
      <c r="O211" s="304" t="s">
        <v>183</v>
      </c>
      <c r="P211" s="306" t="s">
        <v>1687</v>
      </c>
      <c r="Q211" s="304" t="s">
        <v>177</v>
      </c>
      <c r="R211" s="45">
        <v>46478</v>
      </c>
      <c r="S211" s="305">
        <v>43922</v>
      </c>
      <c r="T211" s="286">
        <f t="shared" ref="T211:T217" ca="1" si="14">YEARFRAC(S211,$T$1)</f>
        <v>6.552777777777778</v>
      </c>
      <c r="U211" s="304">
        <f>26-2</f>
        <v>24</v>
      </c>
      <c r="V211" s="304" t="s">
        <v>59</v>
      </c>
      <c r="W211" s="307">
        <f ca="1">Table9[[#This Row],[Age]]-($T$1-Table9[[#This Row],[Date of Appointment to Current Grade]])/365</f>
        <v>41.531506849315072</v>
      </c>
      <c r="X211" s="309">
        <f ca="1">($T$1-Table9[[#This Row],[Date of Appointment to Current Grade]])/365</f>
        <v>4.8044719653729144</v>
      </c>
      <c r="Y211" s="305">
        <v>44562</v>
      </c>
      <c r="Z211" s="304" t="s">
        <v>216</v>
      </c>
      <c r="AA211" s="304"/>
      <c r="AB211" s="304"/>
      <c r="AC211" s="304" t="s">
        <v>183</v>
      </c>
      <c r="AD211" s="305">
        <v>44414</v>
      </c>
      <c r="AE211" s="304" t="s">
        <v>147</v>
      </c>
      <c r="AF211" s="304" t="s">
        <v>148</v>
      </c>
      <c r="AG211" s="47" t="s">
        <v>1688</v>
      </c>
      <c r="AH211" s="47" t="s">
        <v>1689</v>
      </c>
      <c r="AI211" s="47" t="s">
        <v>1690</v>
      </c>
      <c r="AJ211" s="48" t="s">
        <v>1691</v>
      </c>
      <c r="AK211" s="48" t="s">
        <v>1692</v>
      </c>
      <c r="AL211" s="42" t="s">
        <v>153</v>
      </c>
      <c r="AM211" s="53" t="s">
        <v>1693</v>
      </c>
      <c r="AN211" s="313">
        <v>2</v>
      </c>
      <c r="AO211" s="304">
        <v>2</v>
      </c>
      <c r="AP211" s="304">
        <v>3</v>
      </c>
      <c r="AQ211" s="304">
        <v>3</v>
      </c>
      <c r="AR211" s="304">
        <v>3</v>
      </c>
      <c r="AS211" s="304">
        <v>2</v>
      </c>
      <c r="AT211" s="304">
        <v>3</v>
      </c>
      <c r="AU211" s="304">
        <v>3</v>
      </c>
      <c r="AV211" s="304">
        <v>3</v>
      </c>
      <c r="AW211" s="304">
        <v>2</v>
      </c>
      <c r="AX211" s="304">
        <v>3</v>
      </c>
      <c r="AY211" s="304">
        <v>2</v>
      </c>
      <c r="AZ211" s="304">
        <v>2</v>
      </c>
      <c r="BA211" s="304">
        <v>3</v>
      </c>
      <c r="BB211" s="304">
        <v>2</v>
      </c>
      <c r="BC211" s="304">
        <v>2</v>
      </c>
      <c r="BD211" s="304">
        <v>1</v>
      </c>
      <c r="BE211" s="304">
        <v>2</v>
      </c>
      <c r="BF211" s="304">
        <v>2</v>
      </c>
      <c r="BG211" s="304">
        <v>2</v>
      </c>
      <c r="BH211" s="304">
        <v>1</v>
      </c>
      <c r="BI211" s="304">
        <v>2</v>
      </c>
      <c r="BJ211" s="304">
        <v>1</v>
      </c>
      <c r="BK211" s="314">
        <v>1</v>
      </c>
      <c r="BL211" s="325">
        <f>IF(AND(All!$V211="P1",All!$AE211="RDP"),Ruler!E$6,IF(AND(All!$V211="P2",All!$AE211="RDP"),Ruler!E$7,IF(AND(All!$V211="P3",All!$AE211="RDP"),Ruler!E$8,IF(AND(All!$V211="P4",All!$AE211="RDP"),Ruler!E$9,IF(AND(All!$V211="P5",All!$AE211="RDP"),Ruler!E$10,IF(AND(All!$V211="P6",All!$AE211="RDP"),Ruler!E$11,IF(AND(All!$V211="P7",All!$AE211="RDP"),Ruler!E$12,IF(AND(All!$V211="P8",All!$AE211="RDP"),Ruler!E$13,IF(AND(All!$V211="P9",All!$AE211="RDP"),Ruler!E$14,IF(AND(All!$V211="P1",All!$AE211="RMS"),Ruler!E$6,IF(AND(All!$V211="P2",All!$AE211="RMS"),Ruler!E$15,IF(AND(All!$V211="P3",All!$AE211="RMS"),Ruler!E$16,IF(AND(All!$V211="P4",All!$AE211="RMS"),Ruler!E$17,IF(AND(All!$V211="P5",All!$AE211="RMS"),Ruler!E$18,IF(AND(All!$V211="P6",All!$AE211="RMS"),Ruler!E$19,IF(AND(All!$V211="P7",All!$AE211="RMS"),Ruler!E$20,IF(AND(All!$V211="P8",All!$AE211="RMS"),Ruler!E$21,IF(AND(All!$V211="P9",All!$AE211="RMS"),Ruler!E$22,IF(AND(All!$V211="P1",All!$AE211="RSS"),Ruler!E$6,IF(AND(All!$V211="P2",All!$AE211="RSS"),Ruler!E$23,IF(AND(All!$V211="P3",All!$AE211="RSS"),Ruler!E$24,IF(AND(All!$V211="P4",All!$AE211="RSS"),Ruler!E$25,IF(AND(All!$V211="P5",All!$AE211="RSS"),Ruler!E$26,IF(AND(All!$V211="P6",All!$AE211="RSS"),Ruler!E$27,IF(AND(All!$V211="P7",All!$AE211="RSS"),Ruler!E$28,IF(AND(All!$V211="P8",All!$AE211="RSS"),Ruler!E$29,IF(AND(All!$V211="P9",All!$AE211="RSS"),Ruler!E$30,0)))))))))))))))))))))))))))</f>
        <v>3</v>
      </c>
      <c r="BM211" s="325">
        <f>IF(AND(All!$V211="P1",All!$AE211="RDP"),Ruler!F$6,IF(AND(All!$V211="P2",All!$AE211="RDP"),Ruler!F$7,IF(AND(All!$V211="P3",All!$AE211="RDP"),Ruler!F$8,IF(AND(All!$V211="P4",All!$AE211="RDP"),Ruler!F$9,IF(AND(All!$V211="P5",All!$AE211="RDP"),Ruler!F$10,IF(AND(All!$V211="P6",All!$AE211="RDP"),Ruler!F$11,IF(AND(All!$V211="P7",All!$AE211="RDP"),Ruler!F$12,IF(AND(All!$V211="P8",All!$AE211="RDP"),Ruler!F$13,IF(AND(All!$V211="P9",All!$AE211="RDP"),Ruler!F$14,IF(AND(All!$V211="P1",All!$AE211="RMS"),Ruler!F$6,IF(AND(All!$V211="P2",All!$AE211="RMS"),Ruler!F$15,IF(AND(All!$V211="P3",All!$AE211="RMS"),Ruler!F$16,IF(AND(All!$V211="P4",All!$AE211="RMS"),Ruler!F$17,IF(AND(All!$V211="P5",All!$AE211="RMS"),Ruler!F$18,IF(AND(All!$V211="P6",All!$AE211="RMS"),Ruler!F$19,IF(AND(All!$V211="P7",All!$AE211="RMS"),Ruler!F$20,IF(AND(All!$V211="P8",All!$AE211="RMS"),Ruler!F$21,IF(AND(All!$V211="P9",All!$AE211="RMS"),Ruler!F$22,IF(AND(All!$V211="P1",All!$AE211="RSS"),Ruler!F$6,IF(AND(All!$V211="P2",All!$AE211="RSS"),Ruler!F$23,IF(AND(All!$V211="P3",All!$AE211="RSS"),Ruler!F$24,IF(AND(All!$V211="P4",All!$AE211="RSS"),Ruler!F$25,IF(AND(All!$V211="P5",All!$AE211="RSS"),Ruler!F$26,IF(AND(All!$V211="P6",All!$AE211="RSS"),Ruler!F$27,IF(AND(All!$V211="P7",All!$AE211="RSS"),Ruler!F$28,IF(AND(All!$V211="P8",All!$AE211="RSS"),Ruler!F$29,IF(AND(All!$V211="P9",All!$AE211="RSS"),Ruler!F$30,0)))))))))))))))))))))))))))</f>
        <v>3</v>
      </c>
      <c r="BN211" s="325">
        <f>IF(AND(All!$V211="P1",All!$AE211="RDP"),Ruler!G$6,IF(AND(All!$V211="P2",All!$AE211="RDP"),Ruler!G$7,IF(AND(All!$V211="P3",All!$AE211="RDP"),Ruler!G$8,IF(AND(All!$V211="P4",All!$AE211="RDP"),Ruler!G$9,IF(AND(All!$V211="P5",All!$AE211="RDP"),Ruler!G$10,IF(AND(All!$V211="P6",All!$AE211="RDP"),Ruler!G$11,IF(AND(All!$V211="P7",All!$AE211="RDP"),Ruler!G$12,IF(AND(All!$V211="P8",All!$AE211="RDP"),Ruler!G$13,IF(AND(All!$V211="P9",All!$AE211="RDP"),Ruler!G$14,IF(AND(All!$V211="P1",All!$AE211="RMS"),Ruler!G$6,IF(AND(All!$V211="P2",All!$AE211="RMS"),Ruler!G$15,IF(AND(All!$V211="P3",All!$AE211="RMS"),Ruler!G$16,IF(AND(All!$V211="P4",All!$AE211="RMS"),Ruler!G$17,IF(AND(All!$V211="P5",All!$AE211="RMS"),Ruler!G$18,IF(AND(All!$V211="P6",All!$AE211="RMS"),Ruler!G$19,IF(AND(All!$V211="P7",All!$AE211="RMS"),Ruler!G$20,IF(AND(All!$V211="P8",All!$AE211="RMS"),Ruler!G$21,IF(AND(All!$V211="P9",All!$AE211="RMS"),Ruler!G$22,IF(AND(All!$V211="P1",All!$AE211="RSS"),Ruler!G$6,IF(AND(All!$V211="P2",All!$AE211="RSS"),Ruler!G$23,IF(AND(All!$V211="P3",All!$AE211="RSS"),Ruler!G$24,IF(AND(All!$V211="P4",All!$AE211="RSS"),Ruler!G$25,IF(AND(All!$V211="P5",All!$AE211="RSS"),Ruler!G$26,IF(AND(All!$V211="P6",All!$AE211="RSS"),Ruler!G$27,IF(AND(All!$V211="P7",All!$AE211="RSS"),Ruler!G$28,IF(AND(All!$V211="P8",All!$AE211="RSS"),Ruler!G$29,IF(AND(All!$V211="P9",All!$AE211="RSS"),Ruler!G$30,0)))))))))))))))))))))))))))</f>
        <v>3</v>
      </c>
      <c r="BO211" s="325">
        <f>IF(AND(All!$V211="P1",All!$AE211="RDP"),Ruler!H$6,IF(AND(All!$V211="P2",All!$AE211="RDP"),Ruler!H$7,IF(AND(All!$V211="P3",All!$AE211="RDP"),Ruler!H$8,IF(AND(All!$V211="P4",All!$AE211="RDP"),Ruler!H$9,IF(AND(All!$V211="P5",All!$AE211="RDP"),Ruler!H$10,IF(AND(All!$V211="P6",All!$AE211="RDP"),Ruler!H$11,IF(AND(All!$V211="P7",All!$AE211="RDP"),Ruler!H$12,IF(AND(All!$V211="P8",All!$AE211="RDP"),Ruler!H$13,IF(AND(All!$V211="P9",All!$AE211="RDP"),Ruler!H$14,IF(AND(All!$V211="P1",All!$AE211="RMS"),Ruler!H$6,IF(AND(All!$V211="P2",All!$AE211="RMS"),Ruler!H$15,IF(AND(All!$V211="P3",All!$AE211="RMS"),Ruler!H$16,IF(AND(All!$V211="P4",All!$AE211="RMS"),Ruler!H$17,IF(AND(All!$V211="P5",All!$AE211="RMS"),Ruler!H$18,IF(AND(All!$V211="P6",All!$AE211="RMS"),Ruler!H$19,IF(AND(All!$V211="P7",All!$AE211="RMS"),Ruler!H$20,IF(AND(All!$V211="P8",All!$AE211="RMS"),Ruler!H$21,IF(AND(All!$V211="P9",All!$AE211="RMS"),Ruler!H$22,IF(AND(All!$V211="P1",All!$AE211="RSS"),Ruler!H$6,IF(AND(All!$V211="P2",All!$AE211="RSS"),Ruler!H$23,IF(AND(All!$V211="P3",All!$AE211="RSS"),Ruler!H$24,IF(AND(All!$V211="P4",All!$AE211="RSS"),Ruler!H$25,IF(AND(All!$V211="P5",All!$AE211="RSS"),Ruler!H$26,IF(AND(All!$V211="P6",All!$AE211="RSS"),Ruler!H$27,IF(AND(All!$V211="P7",All!$AE211="RSS"),Ruler!H$28,IF(AND(All!$V211="P8",All!$AE211="RSS"),Ruler!H$29,IF(AND(All!$V211="P9",All!$AE211="RSS"),Ruler!H$30,0)))))))))))))))))))))))))))</f>
        <v>3</v>
      </c>
      <c r="BP211" s="325">
        <f>IF(AND(All!$V211="P1",All!$AE211="RDP"),Ruler!I$6,IF(AND(All!$V211="P2",All!$AE211="RDP"),Ruler!I$7,IF(AND(All!$V211="P3",All!$AE211="RDP"),Ruler!I$8,IF(AND(All!$V211="P4",All!$AE211="RDP"),Ruler!I$9,IF(AND(All!$V211="P5",All!$AE211="RDP"),Ruler!I$10,IF(AND(All!$V211="P6",All!$AE211="RDP"),Ruler!I$11,IF(AND(All!$V211="P7",All!$AE211="RDP"),Ruler!I$12,IF(AND(All!$V211="P8",All!$AE211="RDP"),Ruler!I$13,IF(AND(All!$V211="P9",All!$AE211="RDP"),Ruler!I$14,IF(AND(All!$V211="P1",All!$AE211="RMS"),Ruler!I$6,IF(AND(All!$V211="P2",All!$AE211="RMS"),Ruler!I$15,IF(AND(All!$V211="P3",All!$AE211="RMS"),Ruler!I$16,IF(AND(All!$V211="P4",All!$AE211="RMS"),Ruler!I$17,IF(AND(All!$V211="P5",All!$AE211="RMS"),Ruler!I$18,IF(AND(All!$V211="P6",All!$AE211="RMS"),Ruler!I$19,IF(AND(All!$V211="P7",All!$AE211="RMS"),Ruler!I$20,IF(AND(All!$V211="P8",All!$AE211="RMS"),Ruler!I$21,IF(AND(All!$V211="P9",All!$AE211="RMS"),Ruler!I$22,IF(AND(All!$V211="P1",All!$AE211="RSS"),Ruler!I$6,IF(AND(All!$V211="P2",All!$AE211="RSS"),Ruler!I$23,IF(AND(All!$V211="P3",All!$AE211="RSS"),Ruler!I$24,IF(AND(All!$V211="P4",All!$AE211="RSS"),Ruler!I$25,IF(AND(All!$V211="P5",All!$AE211="RSS"),Ruler!I$26,IF(AND(All!$V211="P6",All!$AE211="RSS"),Ruler!I$27,IF(AND(All!$V211="P7",All!$AE211="RSS"),Ruler!I$28,IF(AND(All!$V211="P8",All!$AE211="RSS"),Ruler!I$29,IF(AND(All!$V211="P9",All!$AE211="RSS"),Ruler!I$30,0)))))))))))))))))))))))))))</f>
        <v>3</v>
      </c>
      <c r="BQ211" s="325">
        <f>IF(AND(All!$V211="P1",All!$AE211="RDP"),Ruler!J$6,IF(AND(All!$V211="P2",All!$AE211="RDP"),Ruler!J$7,IF(AND(All!$V211="P3",All!$AE211="RDP"),Ruler!J$8,IF(AND(All!$V211="P4",All!$AE211="RDP"),Ruler!J$9,IF(AND(All!$V211="P5",All!$AE211="RDP"),Ruler!J$10,IF(AND(All!$V211="P6",All!$AE211="RDP"),Ruler!J$11,IF(AND(All!$V211="P7",All!$AE211="RDP"),Ruler!J$12,IF(AND(All!$V211="P8",All!$AE211="RDP"),Ruler!J$13,IF(AND(All!$V211="P9",All!$AE211="RDP"),Ruler!J$14,IF(AND(All!$V211="P1",All!$AE211="RMS"),Ruler!J$6,IF(AND(All!$V211="P2",All!$AE211="RMS"),Ruler!J$15,IF(AND(All!$V211="P3",All!$AE211="RMS"),Ruler!J$16,IF(AND(All!$V211="P4",All!$AE211="RMS"),Ruler!J$17,IF(AND(All!$V211="P5",All!$AE211="RMS"),Ruler!J$18,IF(AND(All!$V211="P6",All!$AE211="RMS"),Ruler!J$19,IF(AND(All!$V211="P7",All!$AE211="RMS"),Ruler!J$20,IF(AND(All!$V211="P8",All!$AE211="RMS"),Ruler!J$21,IF(AND(All!$V211="P9",All!$AE211="RMS"),Ruler!J$22,IF(AND(All!$V211="P1",All!$AE211="RSS"),Ruler!J$6,IF(AND(All!$V211="P2",All!$AE211="RSS"),Ruler!J$23,IF(AND(All!$V211="P3",All!$AE211="RSS"),Ruler!J$24,IF(AND(All!$V211="P4",All!$AE211="RSS"),Ruler!J$25,IF(AND(All!$V211="P5",All!$AE211="RSS"),Ruler!J$26,IF(AND(All!$V211="P6",All!$AE211="RSS"),Ruler!J$27,IF(AND(All!$V211="P7",All!$AE211="RSS"),Ruler!J$28,IF(AND(All!$V211="P8",All!$AE211="RSS"),Ruler!J$29,IF(AND(All!$V211="P9",All!$AE211="RSS"),Ruler!J$30,0)))))))))))))))))))))))))))</f>
        <v>2</v>
      </c>
      <c r="BR211" s="325">
        <f>IF(AND(All!$V211="P1",All!$AE211="RDP"),Ruler!K$6,IF(AND(All!$V211="P2",All!$AE211="RDP"),Ruler!K$7,IF(AND(All!$V211="P3",All!$AE211="RDP"),Ruler!K$8,IF(AND(All!$V211="P4",All!$AE211="RDP"),Ruler!K$9,IF(AND(All!$V211="P5",All!$AE211="RDP"),Ruler!K$10,IF(AND(All!$V211="P6",All!$AE211="RDP"),Ruler!K$11,IF(AND(All!$V211="P7",All!$AE211="RDP"),Ruler!K$12,IF(AND(All!$V211="P8",All!$AE211="RDP"),Ruler!K$13,IF(AND(All!$V211="P9",All!$AE211="RDP"),Ruler!K$14,IF(AND(All!$V211="P1",All!$AE211="RMS"),Ruler!K$6,IF(AND(All!$V211="P2",All!$AE211="RMS"),Ruler!K$15,IF(AND(All!$V211="P3",All!$AE211="RMS"),Ruler!K$16,IF(AND(All!$V211="P4",All!$AE211="RMS"),Ruler!K$17,IF(AND(All!$V211="P5",All!$AE211="RMS"),Ruler!K$18,IF(AND(All!$V211="P6",All!$AE211="RMS"),Ruler!K$19,IF(AND(All!$V211="P7",All!$AE211="RMS"),Ruler!K$20,IF(AND(All!$V211="P8",All!$AE211="RMS"),Ruler!K$21,IF(AND(All!$V211="P9",All!$AE211="RMS"),Ruler!K$22,IF(AND(All!$V211="P1",All!$AE211="RSS"),Ruler!K$6,IF(AND(All!$V211="P2",All!$AE211="RSS"),Ruler!K$23,IF(AND(All!$V211="P3",All!$AE211="RSS"),Ruler!K$24,IF(AND(All!$V211="P4",All!$AE211="RSS"),Ruler!K$25,IF(AND(All!$V211="P5",All!$AE211="RSS"),Ruler!K$26,IF(AND(All!$V211="P6",All!$AE211="RSS"),Ruler!K$27,IF(AND(All!$V211="P7",All!$AE211="RSS"),Ruler!K$28,IF(AND(All!$V211="P8",All!$AE211="RSS"),Ruler!K$29,IF(AND(All!$V211="P9",All!$AE211="RSS"),Ruler!K$30,0)))))))))))))))))))))))))))</f>
        <v>3</v>
      </c>
      <c r="BS211" s="325">
        <f>IF(AND(All!$V211="P1",All!$AE211="RDP"),Ruler!L$6,IF(AND(All!$V211="P2",All!$AE211="RDP"),Ruler!L$7,IF(AND(All!$V211="P3",All!$AE211="RDP"),Ruler!L$8,IF(AND(All!$V211="P4",All!$AE211="RDP"),Ruler!L$9,IF(AND(All!$V211="P5",All!$AE211="RDP"),Ruler!L$10,IF(AND(All!$V211="P6",All!$AE211="RDP"),Ruler!L$11,IF(AND(All!$V211="P7",All!$AE211="RDP"),Ruler!L$12,IF(AND(All!$V211="P8",All!$AE211="RDP"),Ruler!L$13,IF(AND(All!$V211="P9",All!$AE211="RDP"),Ruler!L$14,IF(AND(All!$V211="P1",All!$AE211="RMS"),Ruler!L$6,IF(AND(All!$V211="P2",All!$AE211="RMS"),Ruler!L$15,IF(AND(All!$V211="P3",All!$AE211="RMS"),Ruler!L$16,IF(AND(All!$V211="P4",All!$AE211="RMS"),Ruler!L$17,IF(AND(All!$V211="P5",All!$AE211="RMS"),Ruler!L$18,IF(AND(All!$V211="P6",All!$AE211="RMS"),Ruler!L$19,IF(AND(All!$V211="P7",All!$AE211="RMS"),Ruler!L$20,IF(AND(All!$V211="P8",All!$AE211="RMS"),Ruler!L$21,IF(AND(All!$V211="P9",All!$AE211="RMS"),Ruler!L$22,IF(AND(All!$V211="P1",All!$AE211="RSS"),Ruler!L$6,IF(AND(All!$V211="P2",All!$AE211="RSS"),Ruler!L$23,IF(AND(All!$V211="P3",All!$AE211="RSS"),Ruler!L$24,IF(AND(All!$V211="P4",All!$AE211="RSS"),Ruler!L$25,IF(AND(All!$V211="P5",All!$AE211="RSS"),Ruler!L$26,IF(AND(All!$V211="P6",All!$AE211="RSS"),Ruler!L$27,IF(AND(All!$V211="P7",All!$AE211="RSS"),Ruler!L$28,IF(AND(All!$V211="P8",All!$AE211="RSS"),Ruler!L$29,IF(AND(All!$V211="P9",All!$AE211="RSS"),Ruler!L$30,0)))))))))))))))))))))))))))</f>
        <v>3</v>
      </c>
      <c r="BT211" s="325">
        <f>IF(AND(All!$V211="P1",All!$AE211="RDP"),Ruler!M$6,IF(AND(All!$V211="P2",All!$AE211="RDP"),Ruler!M$7,IF(AND(All!$V211="P3",All!$AE211="RDP"),Ruler!M$8,IF(AND(All!$V211="P4",All!$AE211="RDP"),Ruler!M$9,IF(AND(All!$V211="P5",All!$AE211="RDP"),Ruler!M$10,IF(AND(All!$V211="P6",All!$AE211="RDP"),Ruler!M$11,IF(AND(All!$V211="P7",All!$AE211="RDP"),Ruler!M$12,IF(AND(All!$V211="P8",All!$AE211="RDP"),Ruler!M$13,IF(AND(All!$V211="P9",All!$AE211="RDP"),Ruler!M$14,IF(AND(All!$V211="P1",All!$AE211="RMS"),Ruler!M$6,IF(AND(All!$V211="P2",All!$AE211="RMS"),Ruler!M$15,IF(AND(All!$V211="P3",All!$AE211="RMS"),Ruler!M$16,IF(AND(All!$V211="P4",All!$AE211="RMS"),Ruler!M$17,IF(AND(All!$V211="P5",All!$AE211="RMS"),Ruler!M$18,IF(AND(All!$V211="P6",All!$AE211="RMS"),Ruler!M$19,IF(AND(All!$V211="P7",All!$AE211="RMS"),Ruler!M$20,IF(AND(All!$V211="P8",All!$AE211="RMS"),Ruler!M$21,IF(AND(All!$V211="P9",All!$AE211="RMS"),Ruler!M$22,IF(AND(All!$V211="P1",All!$AE211="RSS"),Ruler!M$6,IF(AND(All!$V211="P2",All!$AE211="RSS"),Ruler!M$23,IF(AND(All!$V211="P3",All!$AE211="RSS"),Ruler!M$24,IF(AND(All!$V211="P4",All!$AE211="RSS"),Ruler!M$25,IF(AND(All!$V211="P5",All!$AE211="RSS"),Ruler!M$26,IF(AND(All!$V211="P6",All!$AE211="RSS"),Ruler!M$27,IF(AND(All!$V211="P7",All!$AE211="RSS"),Ruler!M$28,IF(AND(All!$V211="P8",All!$AE211="RSS"),Ruler!M$29,IF(AND(All!$V211="P9",All!$AE211="RSS"),Ruler!M$30,0)))))))))))))))))))))))))))</f>
        <v>3</v>
      </c>
      <c r="BU211" s="325">
        <f>IF(AND(All!$V211="P1",All!$AE211="RDP"),Ruler!N$6,IF(AND(All!$V211="P2",All!$AE211="RDP"),Ruler!N$7,IF(AND(All!$V211="P3",All!$AE211="RDP"),Ruler!N$8,IF(AND(All!$V211="P4",All!$AE211="RDP"),Ruler!N$9,IF(AND(All!$V211="P5",All!$AE211="RDP"),Ruler!N$10,IF(AND(All!$V211="P6",All!$AE211="RDP"),Ruler!N$11,IF(AND(All!$V211="P7",All!$AE211="RDP"),Ruler!N$12,IF(AND(All!$V211="P8",All!$AE211="RDP"),Ruler!N$13,IF(AND(All!$V211="P9",All!$AE211="RDP"),Ruler!N$14,IF(AND(All!$V211="P1",All!$AE211="RMS"),Ruler!N$6,IF(AND(All!$V211="P2",All!$AE211="RMS"),Ruler!N$15,IF(AND(All!$V211="P3",All!$AE211="RMS"),Ruler!N$16,IF(AND(All!$V211="P4",All!$AE211="RMS"),Ruler!N$17,IF(AND(All!$V211="P5",All!$AE211="RMS"),Ruler!N$18,IF(AND(All!$V211="P6",All!$AE211="RMS"),Ruler!N$19,IF(AND(All!$V211="P7",All!$AE211="RMS"),Ruler!N$20,IF(AND(All!$V211="P8",All!$AE211="RMS"),Ruler!N$21,IF(AND(All!$V211="P9",All!$AE211="RMS"),Ruler!N$22,IF(AND(All!$V211="P1",All!$AE211="RSS"),Ruler!N$6,IF(AND(All!$V211="P2",All!$AE211="RSS"),Ruler!N$23,IF(AND(All!$V211="P3",All!$AE211="RSS"),Ruler!N$24,IF(AND(All!$V211="P4",All!$AE211="RSS"),Ruler!N$25,IF(AND(All!$V211="P5",All!$AE211="RSS"),Ruler!N$26,IF(AND(All!$V211="P6",All!$AE211="RSS"),Ruler!N$27,IF(AND(All!$V211="P7",All!$AE211="RSS"),Ruler!N$28,IF(AND(All!$V211="P8",All!$AE211="RSS"),Ruler!N$29,IF(AND(All!$V211="P9",All!$AE211="RSS"),Ruler!N$30,0)))))))))))))))))))))))))))</f>
        <v>2</v>
      </c>
      <c r="BV211" s="325">
        <f>IF(AND(All!$V211="P1",All!$AE211="RDP"),Ruler!O$6,IF(AND(All!$V211="P2",All!$AE211="RDP"),Ruler!O$7,IF(AND(All!$V211="P3",All!$AE211="RDP"),Ruler!O$8,IF(AND(All!$V211="P4",All!$AE211="RDP"),Ruler!O$9,IF(AND(All!$V211="P5",All!$AE211="RDP"),Ruler!O$10,IF(AND(All!$V211="P6",All!$AE211="RDP"),Ruler!O$11,IF(AND(All!$V211="P7",All!$AE211="RDP"),Ruler!O$12,IF(AND(All!$V211="P8",All!$AE211="RDP"),Ruler!O$13,IF(AND(All!$V211="P9",All!$AE211="RDP"),Ruler!O$14,IF(AND(All!$V211="P1",All!$AE211="RMS"),Ruler!O$6,IF(AND(All!$V211="P2",All!$AE211="RMS"),Ruler!O$15,IF(AND(All!$V211="P3",All!$AE211="RMS"),Ruler!O$16,IF(AND(All!$V211="P4",All!$AE211="RMS"),Ruler!O$17,IF(AND(All!$V211="P5",All!$AE211="RMS"),Ruler!O$18,IF(AND(All!$V211="P6",All!$AE211="RMS"),Ruler!O$19,IF(AND(All!$V211="P7",All!$AE211="RMS"),Ruler!O$20,IF(AND(All!$V211="P8",All!$AE211="RMS"),Ruler!O$21,IF(AND(All!$V211="P9",All!$AE211="RMS"),Ruler!O$22,IF(AND(All!$V211="P1",All!$AE211="RSS"),Ruler!O$6,IF(AND(All!$V211="P2",All!$AE211="RSS"),Ruler!O$23,IF(AND(All!$V211="P3",All!$AE211="RSS"),Ruler!O$24,IF(AND(All!$V211="P4",All!$AE211="RSS"),Ruler!O$25,IF(AND(All!$V211="P5",All!$AE211="RSS"),Ruler!O$26,IF(AND(All!$V211="P6",All!$AE211="RSS"),Ruler!O$27,IF(AND(All!$V211="P7",All!$AE211="RSS"),Ruler!O$28,IF(AND(All!$V211="P8",All!$AE211="RSS"),Ruler!O$29,IF(AND(All!$V211="P9",All!$AE211="RSS"),Ruler!O$30,0)))))))))))))))))))))))))))</f>
        <v>3</v>
      </c>
      <c r="BW211" s="325">
        <f>IF(AND(All!$V211="P1",All!$AE211="RDP"),Ruler!P$6,IF(AND(All!$V211="P2",All!$AE211="RDP"),Ruler!P$7,IF(AND(All!$V211="P3",All!$AE211="RDP"),Ruler!P$8,IF(AND(All!$V211="P4",All!$AE211="RDP"),Ruler!P$9,IF(AND(All!$V211="P5",All!$AE211="RDP"),Ruler!P$10,IF(AND(All!$V211="P6",All!$AE211="RDP"),Ruler!P$11,IF(AND(All!$V211="P7",All!$AE211="RDP"),Ruler!P$12,IF(AND(All!$V211="P8",All!$AE211="RDP"),Ruler!P$13,IF(AND(All!$V211="P9",All!$AE211="RDP"),Ruler!P$14,IF(AND(All!$V211="P1",All!$AE211="RMS"),Ruler!P$6,IF(AND(All!$V211="P2",All!$AE211="RMS"),Ruler!P$15,IF(AND(All!$V211="P3",All!$AE211="RMS"),Ruler!P$16,IF(AND(All!$V211="P4",All!$AE211="RMS"),Ruler!P$17,IF(AND(All!$V211="P5",All!$AE211="RMS"),Ruler!P$18,IF(AND(All!$V211="P6",All!$AE211="RMS"),Ruler!P$19,IF(AND(All!$V211="P7",All!$AE211="RMS"),Ruler!P$20,IF(AND(All!$V211="P8",All!$AE211="RMS"),Ruler!P$21,IF(AND(All!$V211="P9",All!$AE211="RMS"),Ruler!P$22,IF(AND(All!$V211="P1",All!$AE211="RSS"),Ruler!P$6,IF(AND(All!$V211="P2",All!$AE211="RSS"),Ruler!P$23,IF(AND(All!$V211="P3",All!$AE211="RSS"),Ruler!P$24,IF(AND(All!$V211="P4",All!$AE211="RSS"),Ruler!P$25,IF(AND(All!$V211="P5",All!$AE211="RSS"),Ruler!P$26,IF(AND(All!$V211="P6",All!$AE211="RSS"),Ruler!P$27,IF(AND(All!$V211="P7",All!$AE211="RSS"),Ruler!P$28,IF(AND(All!$V211="P8",All!$AE211="RSS"),Ruler!P$29,IF(AND(All!$V211="P9",All!$AE211="RSS"),Ruler!P$30,0)))))))))))))))))))))))))))</f>
        <v>3</v>
      </c>
      <c r="BX211" s="325">
        <f>IF(AND(All!$V211="P1",All!$AE211="RDP"),Ruler!Q$6,IF(AND(All!$V211="P2",All!$AE211="RDP"),Ruler!Q$7,IF(AND(All!$V211="P3",All!$AE211="RDP"),Ruler!Q$8,IF(AND(All!$V211="P4",All!$AE211="RDP"),Ruler!Q$9,IF(AND(All!$V211="P5",All!$AE211="RDP"),Ruler!Q$10,IF(AND(All!$V211="P6",All!$AE211="RDP"),Ruler!Q$11,IF(AND(All!$V211="P7",All!$AE211="RDP"),Ruler!Q$12,IF(AND(All!$V211="P8",All!$AE211="RDP"),Ruler!Q$13,IF(AND(All!$V211="P9",All!$AE211="RDP"),Ruler!Q$14,IF(AND(All!$V211="P1",All!$AE211="RMS"),Ruler!Q$6,IF(AND(All!$V211="P2",All!$AE211="RMS"),Ruler!Q$15,IF(AND(All!$V211="P3",All!$AE211="RMS"),Ruler!Q$16,IF(AND(All!$V211="P4",All!$AE211="RMS"),Ruler!Q$17,IF(AND(All!$V211="P5",All!$AE211="RMS"),Ruler!Q$18,IF(AND(All!$V211="P6",All!$AE211="RMS"),Ruler!Q$19,IF(AND(All!$V211="P7",All!$AE211="RMS"),Ruler!Q$20,IF(AND(All!$V211="P8",All!$AE211="RMS"),Ruler!Q$21,IF(AND(All!$V211="P9",All!$AE211="RMS"),Ruler!Q$22,IF(AND(All!$V211="P1",All!$AE211="RSS"),Ruler!Q$6,IF(AND(All!$V211="P2",All!$AE211="RSS"),Ruler!Q$23,IF(AND(All!$V211="P3",All!$AE211="RSS"),Ruler!Q$24,IF(AND(All!$V211="P4",All!$AE211="RSS"),Ruler!Q$25,IF(AND(All!$V211="P5",All!$AE211="RSS"),Ruler!Q$26,IF(AND(All!$V211="P6",All!$AE211="RSS"),Ruler!Q$27,IF(AND(All!$V211="P7",All!$AE211="RSS"),Ruler!Q$28,IF(AND(All!$V211="P8",All!$AE211="RSS"),Ruler!Q$29,IF(AND(All!$V211="P9",All!$AE211="RSS"),Ruler!Q$30,0)))))))))))))))))))))))))))</f>
        <v>3</v>
      </c>
      <c r="BY211" s="325">
        <f>IF(AND(All!$V211="P1",All!$AE211="RDP"),Ruler!R$6,IF(AND(All!$V211="P2",All!$AE211="RDP"),Ruler!R$7,IF(AND(All!$V211="P3",All!$AE211="RDP"),Ruler!R$8,IF(AND(All!$V211="P4",All!$AE211="RDP"),Ruler!R$9,IF(AND(All!$V211="P5",All!$AE211="RDP"),Ruler!R$10,IF(AND(All!$V211="P6",All!$AE211="RDP"),Ruler!R$11,IF(AND(All!$V211="P7",All!$AE211="RDP"),Ruler!R$12,IF(AND(All!$V211="P8",All!$AE211="RDP"),Ruler!R$13,IF(AND(All!$V211="P9",All!$AE211="RDP"),Ruler!R$14,IF(AND(All!$V211="P1",All!$AE211="RMS"),Ruler!R$6,IF(AND(All!$V211="P2",All!$AE211="RMS"),Ruler!R$15,IF(AND(All!$V211="P3",All!$AE211="RMS"),Ruler!R$16,IF(AND(All!$V211="P4",All!$AE211="RMS"),Ruler!R$17,IF(AND(All!$V211="P5",All!$AE211="RMS"),Ruler!R$18,IF(AND(All!$V211="P6",All!$AE211="RMS"),Ruler!R$19,IF(AND(All!$V211="P7",All!$AE211="RMS"),Ruler!R$20,IF(AND(All!$V211="P8",All!$AE211="RMS"),Ruler!R$21,IF(AND(All!$V211="P9",All!$AE211="RMS"),Ruler!R$22,IF(AND(All!$V211="P1",All!$AE211="RSS"),Ruler!R$6,IF(AND(All!$V211="P2",All!$AE211="RSS"),Ruler!R$23,IF(AND(All!$V211="P3",All!$AE211="RSS"),Ruler!R$24,IF(AND(All!$V211="P4",All!$AE211="RSS"),Ruler!R$25,IF(AND(All!$V211="P5",All!$AE211="RSS"),Ruler!R$26,IF(AND(All!$V211="P6",All!$AE211="RSS"),Ruler!R$27,IF(AND(All!$V211="P7",All!$AE211="RSS"),Ruler!R$28,IF(AND(All!$V211="P8",All!$AE211="RSS"),Ruler!R$29,IF(AND(All!$V211="P9",All!$AE211="RSS"),Ruler!R$30,0)))))))))))))))))))))))))))</f>
        <v>3</v>
      </c>
      <c r="BZ211" s="325">
        <f>IF(AND(All!$V211="P1",All!$AE211="RDP"),Ruler!S$6,IF(AND(All!$V211="P2",All!$AE211="RDP"),Ruler!S$7,IF(AND(All!$V211="P3",All!$AE211="RDP"),Ruler!S$8,IF(AND(All!$V211="P4",All!$AE211="RDP"),Ruler!S$9,IF(AND(All!$V211="P5",All!$AE211="RDP"),Ruler!S$10,IF(AND(All!$V211="P6",All!$AE211="RDP"),Ruler!S$11,IF(AND(All!$V211="P7",All!$AE211="RDP"),Ruler!S$12,IF(AND(All!$V211="P8",All!$AE211="RDP"),Ruler!S$13,IF(AND(All!$V211="P9",All!$AE211="RDP"),Ruler!S$14,IF(AND(All!$V211="P1",All!$AE211="RMS"),Ruler!S$6,IF(AND(All!$V211="P2",All!$AE211="RMS"),Ruler!S$15,IF(AND(All!$V211="P3",All!$AE211="RMS"),Ruler!S$16,IF(AND(All!$V211="P4",All!$AE211="RMS"),Ruler!S$17,IF(AND(All!$V211="P5",All!$AE211="RMS"),Ruler!S$18,IF(AND(All!$V211="P6",All!$AE211="RMS"),Ruler!S$19,IF(AND(All!$V211="P7",All!$AE211="RMS"),Ruler!S$20,IF(AND(All!$V211="P8",All!$AE211="RMS"),Ruler!S$21,IF(AND(All!$V211="P9",All!$AE211="RMS"),Ruler!S$22,IF(AND(All!$V211="P1",All!$AE211="RSS"),Ruler!S$6,IF(AND(All!$V211="P2",All!$AE211="RSS"),Ruler!S$23,IF(AND(All!$V211="P3",All!$AE211="RSS"),Ruler!S$24,IF(AND(All!$V211="P4",All!$AE211="RSS"),Ruler!S$25,IF(AND(All!$V211="P5",All!$AE211="RSS"),Ruler!S$26,IF(AND(All!$V211="P6",All!$AE211="RSS"),Ruler!S$27,IF(AND(All!$V211="P7",All!$AE211="RSS"),Ruler!S$28,IF(AND(All!$V211="P8",All!$AE211="RSS"),Ruler!S$29,IF(AND(All!$V211="P9",All!$AE211="RSS"),Ruler!S$30,0)))))))))))))))))))))))))))</f>
        <v>2</v>
      </c>
      <c r="CA211" s="325">
        <f>IF(AND(All!$V211="P1",All!$AE211="RDP"),Ruler!T$6,IF(AND(All!$V211="P2",All!$AE211="RDP"),Ruler!T$7,IF(AND(All!$V211="P3",All!$AE211="RDP"),Ruler!T$8,IF(AND(All!$V211="P4",All!$AE211="RDP"),Ruler!T$9,IF(AND(All!$V211="P5",All!$AE211="RDP"),Ruler!T$10,IF(AND(All!$V211="P6",All!$AE211="RDP"),Ruler!T$11,IF(AND(All!$V211="P7",All!$AE211="RDP"),Ruler!T$12,IF(AND(All!$V211="P8",All!$AE211="RDP"),Ruler!T$13,IF(AND(All!$V211="P9",All!$AE211="RDP"),Ruler!T$14,IF(AND(All!$V211="P1",All!$AE211="RMS"),Ruler!T$6,IF(AND(All!$V211="P2",All!$AE211="RMS"),Ruler!T$15,IF(AND(All!$V211="P3",All!$AE211="RMS"),Ruler!T$16,IF(AND(All!$V211="P4",All!$AE211="RMS"),Ruler!T$17,IF(AND(All!$V211="P5",All!$AE211="RMS"),Ruler!T$18,IF(AND(All!$V211="P6",All!$AE211="RMS"),Ruler!T$19,IF(AND(All!$V211="P7",All!$AE211="RMS"),Ruler!T$20,IF(AND(All!$V211="P8",All!$AE211="RMS"),Ruler!T$21,IF(AND(All!$V211="P9",All!$AE211="RMS"),Ruler!T$22,IF(AND(All!$V211="P1",All!$AE211="RSS"),Ruler!T$6,IF(AND(All!$V211="P2",All!$AE211="RSS"),Ruler!T$23,IF(AND(All!$V211="P3",All!$AE211="RSS"),Ruler!T$24,IF(AND(All!$V211="P4",All!$AE211="RSS"),Ruler!T$25,IF(AND(All!$V211="P5",All!$AE211="RSS"),Ruler!T$26,IF(AND(All!$V211="P6",All!$AE211="RSS"),Ruler!T$27,IF(AND(All!$V211="P7",All!$AE211="RSS"),Ruler!T$28,IF(AND(All!$V211="P8",All!$AE211="RSS"),Ruler!T$29,IF(AND(All!$V211="P9",All!$AE211="RSS"),Ruler!T$30,0)))))))))))))))))))))))))))</f>
        <v>2</v>
      </c>
      <c r="CB211" s="325">
        <f>IF(AND(All!$V211="P1",All!$AE211="RDP"),Ruler!U$6,IF(AND(All!$V211="P2",All!$AE211="RDP"),Ruler!U$7,IF(AND(All!$V211="P3",All!$AE211="RDP"),Ruler!U$8,IF(AND(All!$V211="P4",All!$AE211="RDP"),Ruler!U$9,IF(AND(All!$V211="P5",All!$AE211="RDP"),Ruler!U$10,IF(AND(All!$V211="P6",All!$AE211="RDP"),Ruler!U$11,IF(AND(All!$V211="P7",All!$AE211="RDP"),Ruler!U$12,IF(AND(All!$V211="P8",All!$AE211="RDP"),Ruler!U$13,IF(AND(All!$V211="P9",All!$AE211="RDP"),Ruler!U$14,IF(AND(All!$V211="P1",All!$AE211="RMS"),Ruler!U$6,IF(AND(All!$V211="P2",All!$AE211="RMS"),Ruler!U$15,IF(AND(All!$V211="P3",All!$AE211="RMS"),Ruler!U$16,IF(AND(All!$V211="P4",All!$AE211="RMS"),Ruler!U$17,IF(AND(All!$V211="P5",All!$AE211="RMS"),Ruler!U$18,IF(AND(All!$V211="P6",All!$AE211="RMS"),Ruler!U$19,IF(AND(All!$V211="P7",All!$AE211="RMS"),Ruler!U$20,IF(AND(All!$V211="P8",All!$AE211="RMS"),Ruler!U$21,IF(AND(All!$V211="P9",All!$AE211="RMS"),Ruler!U$22,IF(AND(All!$V211="P1",All!$AE211="RSS"),Ruler!U$6,IF(AND(All!$V211="P2",All!$AE211="RSS"),Ruler!U$23,IF(AND(All!$V211="P3",All!$AE211="RSS"),Ruler!U$24,IF(AND(All!$V211="P4",All!$AE211="RSS"),Ruler!U$25,IF(AND(All!$V211="P5",All!$AE211="RSS"),Ruler!U$26,IF(AND(All!$V211="P6",All!$AE211="RSS"),Ruler!U$27,IF(AND(All!$V211="P7",All!$AE211="RSS"),Ruler!U$28,IF(AND(All!$V211="P8",All!$AE211="RSS"),Ruler!U$29,IF(AND(All!$V211="P9",All!$AE211="RSS"),Ruler!U$30,0)))))))))))))))))))))))))))</f>
        <v>2</v>
      </c>
      <c r="CC211" s="325">
        <f>IF(AND(All!$V211="P1",All!$AE211="RDP"),Ruler!V$6,IF(AND(All!$V211="P2",All!$AE211="RDP"),Ruler!V$7,IF(AND(All!$V211="P3",All!$AE211="RDP"),Ruler!V$8,IF(AND(All!$V211="P4",All!$AE211="RDP"),Ruler!V$9,IF(AND(All!$V211="P5",All!$AE211="RDP"),Ruler!V$10,IF(AND(All!$V211="P6",All!$AE211="RDP"),Ruler!V$11,IF(AND(All!$V211="P7",All!$AE211="RDP"),Ruler!V$12,IF(AND(All!$V211="P8",All!$AE211="RDP"),Ruler!V$13,IF(AND(All!$V211="P9",All!$AE211="RDP"),Ruler!V$14,IF(AND(All!$V211="P1",All!$AE211="RMS"),Ruler!V$6,IF(AND(All!$V211="P2",All!$AE211="RMS"),Ruler!V$15,IF(AND(All!$V211="P3",All!$AE211="RMS"),Ruler!V$16,IF(AND(All!$V211="P4",All!$AE211="RMS"),Ruler!V$17,IF(AND(All!$V211="P5",All!$AE211="RMS"),Ruler!V$18,IF(AND(All!$V211="P6",All!$AE211="RMS"),Ruler!V$19,IF(AND(All!$V211="P7",All!$AE211="RMS"),Ruler!V$20,IF(AND(All!$V211="P8",All!$AE211="RMS"),Ruler!V$21,IF(AND(All!$V211="P9",All!$AE211="RMS"),Ruler!V$22,IF(AND(All!$V211="P1",All!$AE211="RSS"),Ruler!V$6,IF(AND(All!$V211="P2",All!$AE211="RSS"),Ruler!V$23,IF(AND(All!$V211="P3",All!$AE211="RSS"),Ruler!V$24,IF(AND(All!$V211="P4",All!$AE211="RSS"),Ruler!V$25,IF(AND(All!$V211="P5",All!$AE211="RSS"),Ruler!V$26,IF(AND(All!$V211="P6",All!$AE211="RSS"),Ruler!V$27,IF(AND(All!$V211="P7",All!$AE211="RSS"),Ruler!V$28,IF(AND(All!$V211="P8",All!$AE211="RSS"),Ruler!V$29,IF(AND(All!$V211="P9",All!$AE211="RSS"),Ruler!V$30,0)))))))))))))))))))))))))))</f>
        <v>2</v>
      </c>
      <c r="CD211" s="325">
        <f>IF(AND(All!$V211="P1",All!$AE211="RDP"),Ruler!W$6,IF(AND(All!$V211="P2",All!$AE211="RDP"),Ruler!W$7,IF(AND(All!$V211="P3",All!$AE211="RDP"),Ruler!W$8,IF(AND(All!$V211="P4",All!$AE211="RDP"),Ruler!W$9,IF(AND(All!$V211="P5",All!$AE211="RDP"),Ruler!W$10,IF(AND(All!$V211="P6",All!$AE211="RDP"),Ruler!W$11,IF(AND(All!$V211="P7",All!$AE211="RDP"),Ruler!W$12,IF(AND(All!$V211="P8",All!$AE211="RDP"),Ruler!W$13,IF(AND(All!$V211="P9",All!$AE211="RDP"),Ruler!W$14,IF(AND(All!$V211="P1",All!$AE211="RMS"),Ruler!W$6,IF(AND(All!$V211="P2",All!$AE211="RMS"),Ruler!W$15,IF(AND(All!$V211="P3",All!$AE211="RMS"),Ruler!W$16,IF(AND(All!$V211="P4",All!$AE211="RMS"),Ruler!W$17,IF(AND(All!$V211="P5",All!$AE211="RMS"),Ruler!W$18,IF(AND(All!$V211="P6",All!$AE211="RMS"),Ruler!W$19,IF(AND(All!$V211="P7",All!$AE211="RMS"),Ruler!W$20,IF(AND(All!$V211="P8",All!$AE211="RMS"),Ruler!W$21,IF(AND(All!$V211="P9",All!$AE211="RMS"),Ruler!W$22,IF(AND(All!$V211="P1",All!$AE211="RSS"),Ruler!W$6,IF(AND(All!$V211="P2",All!$AE211="RSS"),Ruler!W$23,IF(AND(All!$V211="P3",All!$AE211="RSS"),Ruler!W$24,IF(AND(All!$V211="P4",All!$AE211="RSS"),Ruler!W$25,IF(AND(All!$V211="P5",All!$AE211="RSS"),Ruler!W$26,IF(AND(All!$V211="P6",All!$AE211="RSS"),Ruler!W$27,IF(AND(All!$V211="P7",All!$AE211="RSS"),Ruler!W$28,IF(AND(All!$V211="P8",All!$AE211="RSS"),Ruler!W$29,IF(AND(All!$V211="P9",All!$AE211="RSS"),Ruler!W$30,0)))))))))))))))))))))))))))</f>
        <v>2</v>
      </c>
      <c r="CE211" s="325">
        <f>IF(AND(All!$V211="P1",All!$AE211="RDP"),Ruler!X$6,IF(AND(All!$V211="P2",All!$AE211="RDP"),Ruler!X$7,IF(AND(All!$V211="P3",All!$AE211="RDP"),Ruler!X$8,IF(AND(All!$V211="P4",All!$AE211="RDP"),Ruler!X$9,IF(AND(All!$V211="P5",All!$AE211="RDP"),Ruler!X$10,IF(AND(All!$V211="P6",All!$AE211="RDP"),Ruler!X$11,IF(AND(All!$V211="P7",All!$AE211="RDP"),Ruler!X$12,IF(AND(All!$V211="P8",All!$AE211="RDP"),Ruler!X$13,IF(AND(All!$V211="P9",All!$AE211="RDP"),Ruler!X$14,IF(AND(All!$V211="P1",All!$AE211="RMS"),Ruler!X$6,IF(AND(All!$V211="P2",All!$AE211="RMS"),Ruler!X$15,IF(AND(All!$V211="P3",All!$AE211="RMS"),Ruler!X$16,IF(AND(All!$V211="P4",All!$AE211="RMS"),Ruler!X$17,IF(AND(All!$V211="P5",All!$AE211="RMS"),Ruler!X$18,IF(AND(All!$V211="P6",All!$AE211="RMS"),Ruler!X$19,IF(AND(All!$V211="P7",All!$AE211="RMS"),Ruler!X$20,IF(AND(All!$V211="P8",All!$AE211="RMS"),Ruler!X$21,IF(AND(All!$V211="P9",All!$AE211="RMS"),Ruler!X$22,IF(AND(All!$V211="P1",All!$AE211="RSS"),Ruler!X$6,IF(AND(All!$V211="P2",All!$AE211="RSS"),Ruler!X$23,IF(AND(All!$V211="P3",All!$AE211="RSS"),Ruler!X$24,IF(AND(All!$V211="P4",All!$AE211="RSS"),Ruler!X$25,IF(AND(All!$V211="P5",All!$AE211="RSS"),Ruler!X$26,IF(AND(All!$V211="P6",All!$AE211="RSS"),Ruler!X$27,IF(AND(All!$V211="P7",All!$AE211="RSS"),Ruler!X$28,IF(AND(All!$V211="P8",All!$AE211="RSS"),Ruler!X$29,IF(AND(All!$V211="P9",All!$AE211="RSS"),Ruler!X$30,0)))))))))))))))))))))))))))</f>
        <v>2</v>
      </c>
      <c r="CF211" s="325">
        <f>IF(AND(All!$V211="P1",All!$AE211="RDP"),Ruler!Y$6,IF(AND(All!$V211="P2",All!$AE211="RDP"),Ruler!Y$7,IF(AND(All!$V211="P3",All!$AE211="RDP"),Ruler!Y$8,IF(AND(All!$V211="P4",All!$AE211="RDP"),Ruler!Y$9,IF(AND(All!$V211="P5",All!$AE211="RDP"),Ruler!Y$10,IF(AND(All!$V211="P6",All!$AE211="RDP"),Ruler!Y$11,IF(AND(All!$V211="P7",All!$AE211="RDP"),Ruler!Y$12,IF(AND(All!$V211="P8",All!$AE211="RDP"),Ruler!Y$13,IF(AND(All!$V211="P9",All!$AE211="RDP"),Ruler!Y$14,IF(AND(All!$V211="P1",All!$AE211="RMS"),Ruler!Y$6,IF(AND(All!$V211="P2",All!$AE211="RMS"),Ruler!Y$15,IF(AND(All!$V211="P3",All!$AE211="RMS"),Ruler!Y$16,IF(AND(All!$V211="P4",All!$AE211="RMS"),Ruler!Y$17,IF(AND(All!$V211="P5",All!$AE211="RMS"),Ruler!Y$18,IF(AND(All!$V211="P6",All!$AE211="RMS"),Ruler!Y$19,IF(AND(All!$V211="P7",All!$AE211="RMS"),Ruler!Y$20,IF(AND(All!$V211="P8",All!$AE211="RMS"),Ruler!Y$21,IF(AND(All!$V211="P9",All!$AE211="RMS"),Ruler!Y$22,IF(AND(All!$V211="P1",All!$AE211="RSS"),Ruler!Y$6,IF(AND(All!$V211="P2",All!$AE211="RSS"),Ruler!Y$23,IF(AND(All!$V211="P3",All!$AE211="RSS"),Ruler!Y$24,IF(AND(All!$V211="P4",All!$AE211="RSS"),Ruler!Y$25,IF(AND(All!$V211="P5",All!$AE211="RSS"),Ruler!Y$26,IF(AND(All!$V211="P6",All!$AE211="RSS"),Ruler!Y$27,IF(AND(All!$V211="P7",All!$AE211="RSS"),Ruler!Y$28,IF(AND(All!$V211="P8",All!$AE211="RSS"),Ruler!Y$29,IF(AND(All!$V211="P9",All!$AE211="RSS"),Ruler!Y$30,0)))))))))))))))))))))))))))</f>
        <v>1</v>
      </c>
      <c r="CG211" s="325">
        <f>IF(AND(All!$V211="P1",All!$AE211="RDP"),Ruler!Z$6,IF(AND(All!$V211="P2",All!$AE211="RDP"),Ruler!Z$7,IF(AND(All!$V211="P3",All!$AE211="RDP"),Ruler!Z$8,IF(AND(All!$V211="P4",All!$AE211="RDP"),Ruler!Z$9,IF(AND(All!$V211="P5",All!$AE211="RDP"),Ruler!Z$10,IF(AND(All!$V211="P6",All!$AE211="RDP"),Ruler!Z$11,IF(AND(All!$V211="P7",All!$AE211="RDP"),Ruler!Z$12,IF(AND(All!$V211="P8",All!$AE211="RDP"),Ruler!Z$13,IF(AND(All!$V211="P9",All!$AE211="RDP"),Ruler!Z$14,IF(AND(All!$V211="P1",All!$AE211="RMS"),Ruler!Z$6,IF(AND(All!$V211="P2",All!$AE211="RMS"),Ruler!Z$15,IF(AND(All!$V211="P3",All!$AE211="RMS"),Ruler!Z$16,IF(AND(All!$V211="P4",All!$AE211="RMS"),Ruler!Z$17,IF(AND(All!$V211="P5",All!$AE211="RMS"),Ruler!Z$18,IF(AND(All!$V211="P6",All!$AE211="RMS"),Ruler!Z$19,IF(AND(All!$V211="P7",All!$AE211="RMS"),Ruler!Z$20,IF(AND(All!$V211="P8",All!$AE211="RMS"),Ruler!Z$21,IF(AND(All!$V211="P9",All!$AE211="RMS"),Ruler!Z$22,IF(AND(All!$V211="P1",All!$AE211="RSS"),Ruler!Z$6,IF(AND(All!$V211="P2",All!$AE211="RSS"),Ruler!Z$23,IF(AND(All!$V211="P3",All!$AE211="RSS"),Ruler!Z$24,IF(AND(All!$V211="P4",All!$AE211="RSS"),Ruler!Z$25,IF(AND(All!$V211="P5",All!$AE211="RSS"),Ruler!Z$26,IF(AND(All!$V211="P6",All!$AE211="RSS"),Ruler!Z$27,IF(AND(All!$V211="P7",All!$AE211="RSS"),Ruler!Z$28,IF(AND(All!$V211="P8",All!$AE211="RSS"),Ruler!Z$29,IF(AND(All!$V211="P9",All!$AE211="RSS"),Ruler!Z$30,0)))))))))))))))))))))))))))</f>
        <v>2</v>
      </c>
      <c r="CH211" s="325">
        <f>IF(AND(All!$V211="P1",All!$AE211="RDP"),Ruler!AA$6,IF(AND(All!$V211="P2",All!$AE211="RDP"),Ruler!AA$7,IF(AND(All!$V211="P3",All!$AE211="RDP"),Ruler!AA$8,IF(AND(All!$V211="P4",All!$AE211="RDP"),Ruler!AA$9,IF(AND(All!$V211="P5",All!$AE211="RDP"),Ruler!AA$10,IF(AND(All!$V211="P6",All!$AE211="RDP"),Ruler!AA$11,IF(AND(All!$V211="P7",All!$AE211="RDP"),Ruler!AA$12,IF(AND(All!$V211="P8",All!$AE211="RDP"),Ruler!AA$13,IF(AND(All!$V211="P9",All!$AE211="RDP"),Ruler!AA$14,IF(AND(All!$V211="P1",All!$AE211="RMS"),Ruler!AA$6,IF(AND(All!$V211="P2",All!$AE211="RMS"),Ruler!AA$15,IF(AND(All!$V211="P3",All!$AE211="RMS"),Ruler!AA$16,IF(AND(All!$V211="P4",All!$AE211="RMS"),Ruler!AA$17,IF(AND(All!$V211="P5",All!$AE211="RMS"),Ruler!AA$18,IF(AND(All!$V211="P6",All!$AE211="RMS"),Ruler!AA$19,IF(AND(All!$V211="P7",All!$AE211="RMS"),Ruler!AA$20,IF(AND(All!$V211="P8",All!$AE211="RMS"),Ruler!AA$21,IF(AND(All!$V211="P9",All!$AE211="RMS"),Ruler!AA$22,IF(AND(All!$V211="P1",All!$AE211="RSS"),Ruler!AA$6,IF(AND(All!$V211="P2",All!$AE211="RSS"),Ruler!AA$23,IF(AND(All!$V211="P3",All!$AE211="RSS"),Ruler!AA$24,IF(AND(All!$V211="P4",All!$AE211="RSS"),Ruler!AA$25,IF(AND(All!$V211="P5",All!$AE211="RSS"),Ruler!AA$26,IF(AND(All!$V211="P6",All!$AE211="RSS"),Ruler!AA$27,IF(AND(All!$V211="P7",All!$AE211="RSS"),Ruler!AA$28,IF(AND(All!$V211="P8",All!$AE211="RSS"),Ruler!AA$29,IF(AND(All!$V211="P9",All!$AE211="RSS"),Ruler!AA$30,0)))))))))))))))))))))))))))</f>
        <v>1</v>
      </c>
      <c r="CI211" s="325">
        <f>IF(AND(All!$V211="P1",All!$AE211="RDP"),Ruler!AB$6,IF(AND(All!$V211="P2",All!$AE211="RDP"),Ruler!AB$7,IF(AND(All!$V211="P3",All!$AE211="RDP"),Ruler!AB$8,IF(AND(All!$V211="P4",All!$AE211="RDP"),Ruler!AB$9,IF(AND(All!$V211="P5",All!$AE211="RDP"),Ruler!AB$10,IF(AND(All!$V211="P6",All!$AE211="RDP"),Ruler!AB$11,IF(AND(All!$V211="P7",All!$AE211="RDP"),Ruler!AB$12,IF(AND(All!$V211="P8",All!$AE211="RDP"),Ruler!AB$13,IF(AND(All!$V211="P9",All!$AE211="RDP"),Ruler!AB$14,IF(AND(All!$V211="P1",All!$AE211="RMS"),Ruler!AB$6,IF(AND(All!$V211="P2",All!$AE211="RMS"),Ruler!AB$15,IF(AND(All!$V211="P3",All!$AE211="RMS"),Ruler!AB$16,IF(AND(All!$V211="P4",All!$AE211="RMS"),Ruler!AB$17,IF(AND(All!$V211="P5",All!$AE211="RMS"),Ruler!AB$18,IF(AND(All!$V211="P6",All!$AE211="RMS"),Ruler!AB$19,IF(AND(All!$V211="P7",All!$AE211="RMS"),Ruler!AB$20,IF(AND(All!$V211="P8",All!$AE211="RMS"),Ruler!AB$21,IF(AND(All!$V211="P9",All!$AE211="RMS"),Ruler!AB$22,IF(AND(All!$V211="P1",All!$AE211="RSS"),Ruler!AB$6,IF(AND(All!$V211="P2",All!$AE211="RSS"),Ruler!AB$23,IF(AND(All!$V211="P3",All!$AE211="RSS"),Ruler!AB$24,IF(AND(All!$V211="P4",All!$AE211="RSS"),Ruler!AB$25,IF(AND(All!$V211="P5",All!$AE211="RSS"),Ruler!AB$26,IF(AND(All!$V211="P6",All!$AE211="RSS"),Ruler!AB$27,IF(AND(All!$V211="P7",All!$AE211="RSS"),Ruler!AB$28,IF(AND(All!$V211="P8",All!$AE211="RSS"),Ruler!AB$29,IF(AND(All!$V211="P9",All!$AE211="RSS"),Ruler!AB$30,0)))))))))))))))))))))))))))</f>
        <v>1</v>
      </c>
      <c r="CJ211" s="377">
        <f>Table9[[#This Row],[R-B1]]-Table9[[#This Row],[B1]]</f>
        <v>1</v>
      </c>
      <c r="CK211" s="378">
        <f>Table9[[#This Row],[R-B2]]-Table9[[#This Row],[B2]]</f>
        <v>1</v>
      </c>
      <c r="CL211" s="378">
        <f>Table9[[#This Row],[R-B3]]-Table9[[#This Row],[B3]]</f>
        <v>0</v>
      </c>
      <c r="CM211" s="378">
        <f>Table9[[#This Row],[R-B4]]-Table9[[#This Row],[B4]]</f>
        <v>0</v>
      </c>
      <c r="CN211" s="378">
        <f>Table9[[#This Row],[R-B5]]-Table9[[#This Row],[B5]]</f>
        <v>0</v>
      </c>
      <c r="CO211" s="378">
        <f>Table9[[#This Row],[R-B6]]-Table9[[#This Row],[B6]]</f>
        <v>0</v>
      </c>
      <c r="CP211" s="378">
        <f>Table9[[#This Row],[R-B7]]-Table9[[#This Row],[B7]]</f>
        <v>0</v>
      </c>
      <c r="CQ211" s="378">
        <f>Table9[[#This Row],[R-B8]]-Table9[[#This Row],[B8]]</f>
        <v>0</v>
      </c>
      <c r="CR211" s="378">
        <f>Table9[[#This Row],[R-B9]]-Table9[[#This Row],[B9]]</f>
        <v>0</v>
      </c>
      <c r="CS211" s="378">
        <f>Table9[[#This Row],[R-B10]]-Table9[[#This Row],[B10]]</f>
        <v>0</v>
      </c>
      <c r="CT211" s="378">
        <f>Table9[[#This Row],[R-B11]]-Table9[[#This Row],[B11]]</f>
        <v>0</v>
      </c>
      <c r="CU211" s="378">
        <f>Table9[[#This Row],[R-B12]]-Table9[[#This Row],[B12]]</f>
        <v>1</v>
      </c>
      <c r="CV211" s="378">
        <f>Table9[[#This Row],[R-K1]]-Table9[[#This Row],[K1]]</f>
        <v>1</v>
      </c>
      <c r="CW211" s="378">
        <f>Table9[[#This Row],[R-K2]]-Table9[[#This Row],[K2]]</f>
        <v>0</v>
      </c>
      <c r="CX211" s="378">
        <f>Table9[[#This Row],[R-K3]]-Table9[[#This Row],[K3]]</f>
        <v>0</v>
      </c>
      <c r="CY211" s="378">
        <f>Table9[[#This Row],[R-K4]]-Table9[[#This Row],[K4]]</f>
        <v>0</v>
      </c>
      <c r="CZ211" s="378">
        <f>Table9[[#This Row],[R-K5]]-Table9[[#This Row],[K5]]</f>
        <v>1</v>
      </c>
      <c r="DA211" s="378">
        <f>Table9[[#This Row],[R-P1]]-Table9[[#This Row],[P1]]</f>
        <v>0</v>
      </c>
      <c r="DB211" s="378">
        <f>Table9[[#This Row],[R-P2]]-Table9[[#This Row],[P2]]</f>
        <v>0</v>
      </c>
      <c r="DC211" s="378">
        <f>Table9[[#This Row],[R-P3]]-Table9[[#This Row],[P3]]</f>
        <v>0</v>
      </c>
      <c r="DD211" s="378">
        <f>Table9[[#This Row],[R-P4]]-Table9[[#This Row],[P4]]</f>
        <v>0</v>
      </c>
      <c r="DE211" s="378">
        <f>Table9[[#This Row],[R-P5]]-Table9[[#This Row],[P5]]</f>
        <v>0</v>
      </c>
      <c r="DF211" s="378">
        <f>Table9[[#This Row],[R-E1]]-Table9[[#This Row],[E1]]</f>
        <v>0</v>
      </c>
      <c r="DG211" s="379">
        <f>Table9[[#This Row],[R-E2]]-Table9[[#This Row],[E2]]</f>
        <v>0</v>
      </c>
      <c r="DH211" s="323">
        <f>COUNTIF(Table9[[#This Row],[G-B1]:[G-B12]],"&lt;=0")/12*100</f>
        <v>75</v>
      </c>
      <c r="DI211" s="43">
        <f>COUNTIF(Table9[[#This Row],[G-K1]:[G-K5]],"&lt;=0")/5*100</f>
        <v>60</v>
      </c>
      <c r="DJ211" s="43">
        <f>COUNTIF(Table9[[#This Row],[G-P1]:[G-P5]],"&lt;=0")/5*100</f>
        <v>100</v>
      </c>
      <c r="DK211" s="43">
        <f>COUNTIF(Table9[[#This Row],[G-E1]:[G-E2]],"&lt;=0")/2*100</f>
        <v>100</v>
      </c>
      <c r="DL211" s="450">
        <f>IF(AE211="RDP",(COUNTIF(Table9[[#This Row],[G-B3]],"&lt;=0")+COUNTIF(Table9[[#This Row],[G-B4]],"&lt;=0")+COUNTIF(Table9[[#This Row],[G-B7]],"&lt;=0")+COUNTIF(Table9[[#This Row],[G-B11]],"&lt;=0")+COUNTIF(Table9[[#This Row],[G-K2]],"&lt;=0"))/5*100,IF(AE211="RMS",(COUNTIF(Table9[[#This Row],[G-B4]],"&lt;=0")+COUNTIF(Table9[[#This Row],[G-B5]],"&lt;=0")+COUNTIF(Table9[[#This Row],[G-B10]],"&lt;=0")+COUNTIF(Table9[[#This Row],[G-B12]],"&lt;=0")+COUNTIF(Table9[[#This Row],[G-K2]],"&lt;=0"))/5*100,IF(AE211="RSS",(COUNTIF(Table9[[#This Row],[G-B1]],"&lt;=0")+COUNTIF(Table9[[#This Row],[G-B2]],"&lt;=0")+COUNTIF(Table9[[#This Row],[G-B6]],"&lt;=0")+COUNTIF(Table9[[#This Row],[G-B11]],"&lt;=0")+COUNTIF(Table9[[#This Row],[G-B12]],"&lt;=0"))/5*100,0)))</f>
        <v>100</v>
      </c>
      <c r="DM211" s="381">
        <v>100</v>
      </c>
      <c r="DN211" s="381">
        <v>83</v>
      </c>
      <c r="DO211" s="381">
        <v>80</v>
      </c>
      <c r="DP211" s="381">
        <v>100</v>
      </c>
      <c r="DQ211" s="381">
        <v>100</v>
      </c>
      <c r="DR211" s="380">
        <v>25</v>
      </c>
      <c r="DS211" s="381">
        <v>20</v>
      </c>
      <c r="DT211" s="381">
        <v>60</v>
      </c>
      <c r="DU211" s="381">
        <v>0</v>
      </c>
      <c r="DV211" s="381">
        <v>0</v>
      </c>
      <c r="DW211" s="380">
        <v>17</v>
      </c>
      <c r="DX211" s="381">
        <v>0</v>
      </c>
      <c r="DY211" s="381">
        <v>20</v>
      </c>
      <c r="DZ211" s="381">
        <v>0</v>
      </c>
      <c r="EA211" s="382">
        <v>0</v>
      </c>
      <c r="EB211" s="324" t="s">
        <v>868</v>
      </c>
      <c r="EC211" s="324" t="s">
        <v>651</v>
      </c>
      <c r="ED211" s="324" t="s">
        <v>1405</v>
      </c>
      <c r="EE211" s="339"/>
    </row>
    <row r="212" spans="2:135" ht="72.5" hidden="1" x14ac:dyDescent="0.3">
      <c r="B212" s="282">
        <v>218</v>
      </c>
      <c r="C212" s="421" t="s">
        <v>134</v>
      </c>
      <c r="D212" s="305">
        <v>46133</v>
      </c>
      <c r="E212" s="306" t="s">
        <v>1694</v>
      </c>
      <c r="F212" s="304">
        <v>1064912</v>
      </c>
      <c r="G212" s="308">
        <f t="shared" ca="1" si="12"/>
        <v>42.377074705098941</v>
      </c>
      <c r="H212" s="283">
        <v>30848</v>
      </c>
      <c r="I212" s="304" t="s">
        <v>136</v>
      </c>
      <c r="J212" s="304" t="s">
        <v>137</v>
      </c>
      <c r="K212" s="304" t="s">
        <v>138</v>
      </c>
      <c r="L212" s="304" t="s">
        <v>180</v>
      </c>
      <c r="M212" s="304" t="s">
        <v>204</v>
      </c>
      <c r="N212" s="304" t="s">
        <v>438</v>
      </c>
      <c r="O212" s="304" t="s">
        <v>183</v>
      </c>
      <c r="P212" s="306" t="s">
        <v>1695</v>
      </c>
      <c r="Q212" s="304" t="s">
        <v>144</v>
      </c>
      <c r="R212" s="304" t="s">
        <v>185</v>
      </c>
      <c r="S212" s="305">
        <v>44562</v>
      </c>
      <c r="T212" s="286">
        <f t="shared" ca="1" si="14"/>
        <v>4.802777777777778</v>
      </c>
      <c r="U212" s="304">
        <v>18</v>
      </c>
      <c r="V212" s="304" t="s">
        <v>59</v>
      </c>
      <c r="W212" s="307">
        <f ca="1">Table9[[#This Row],[Age]]-($T$1-Table9[[#This Row],[Date of Appointment to Current Grade]])/365</f>
        <v>41.07123287671233</v>
      </c>
      <c r="X212" s="309">
        <f ca="1">($T$1-Table9[[#This Row],[Date of Appointment to Current Grade]])/365</f>
        <v>1.3058418283866136</v>
      </c>
      <c r="Y212" s="305">
        <v>45839</v>
      </c>
      <c r="Z212" s="304" t="s">
        <v>187</v>
      </c>
      <c r="AA212" s="305">
        <v>46082</v>
      </c>
      <c r="AB212" s="309">
        <f ca="1">($T$1-Table9[[#This Row],[Date in Position]])/365</f>
        <v>0.64008840372907927</v>
      </c>
      <c r="AC212" s="304" t="s">
        <v>183</v>
      </c>
      <c r="AD212" s="305">
        <v>45554</v>
      </c>
      <c r="AE212" s="304" t="s">
        <v>162</v>
      </c>
      <c r="AF212" s="304" t="s">
        <v>163</v>
      </c>
      <c r="AG212" s="47" t="s">
        <v>1696</v>
      </c>
      <c r="AH212" s="47" t="s">
        <v>1697</v>
      </c>
      <c r="AI212" s="47" t="s">
        <v>1698</v>
      </c>
      <c r="AJ212" s="48" t="s">
        <v>1699</v>
      </c>
      <c r="AK212" s="48" t="s">
        <v>1700</v>
      </c>
      <c r="AL212" s="42" t="s">
        <v>153</v>
      </c>
      <c r="AM212" s="48" t="s">
        <v>1701</v>
      </c>
      <c r="AN212" s="313">
        <v>3</v>
      </c>
      <c r="AO212" s="304">
        <v>3</v>
      </c>
      <c r="AP212" s="304">
        <v>2</v>
      </c>
      <c r="AQ212" s="304">
        <v>3</v>
      </c>
      <c r="AR212" s="304">
        <v>3</v>
      </c>
      <c r="AS212" s="304">
        <v>3</v>
      </c>
      <c r="AT212" s="304">
        <v>2</v>
      </c>
      <c r="AU212" s="304">
        <v>3</v>
      </c>
      <c r="AV212" s="304">
        <v>3</v>
      </c>
      <c r="AW212" s="304">
        <v>1</v>
      </c>
      <c r="AX212" s="304">
        <v>3</v>
      </c>
      <c r="AY212" s="304">
        <v>2</v>
      </c>
      <c r="AZ212" s="304">
        <v>3</v>
      </c>
      <c r="BA212" s="304">
        <v>2</v>
      </c>
      <c r="BB212" s="304">
        <v>2</v>
      </c>
      <c r="BC212" s="304">
        <v>2</v>
      </c>
      <c r="BD212" s="304">
        <v>1</v>
      </c>
      <c r="BE212" s="304">
        <v>2</v>
      </c>
      <c r="BF212" s="304">
        <v>2</v>
      </c>
      <c r="BG212" s="304">
        <v>2</v>
      </c>
      <c r="BH212" s="304">
        <v>1</v>
      </c>
      <c r="BI212" s="304">
        <v>1</v>
      </c>
      <c r="BJ212" s="304">
        <v>1</v>
      </c>
      <c r="BK212" s="314">
        <v>1</v>
      </c>
      <c r="BL212" s="325">
        <f>IF(AND(All!$V212="P1",All!$AE212="RDP"),Ruler!E$6,IF(AND(All!$V212="P2",All!$AE212="RDP"),Ruler!E$7,IF(AND(All!$V212="P3",All!$AE212="RDP"),Ruler!E$8,IF(AND(All!$V212="P4",All!$AE212="RDP"),Ruler!E$9,IF(AND(All!$V212="P5",All!$AE212="RDP"),Ruler!E$10,IF(AND(All!$V212="P6",All!$AE212="RDP"),Ruler!E$11,IF(AND(All!$V212="P7",All!$AE212="RDP"),Ruler!E$12,IF(AND(All!$V212="P8",All!$AE212="RDP"),Ruler!E$13,IF(AND(All!$V212="P9",All!$AE212="RDP"),Ruler!E$14,IF(AND(All!$V212="P1",All!$AE212="RMS"),Ruler!E$6,IF(AND(All!$V212="P2",All!$AE212="RMS"),Ruler!E$15,IF(AND(All!$V212="P3",All!$AE212="RMS"),Ruler!E$16,IF(AND(All!$V212="P4",All!$AE212="RMS"),Ruler!E$17,IF(AND(All!$V212="P5",All!$AE212="RMS"),Ruler!E$18,IF(AND(All!$V212="P6",All!$AE212="RMS"),Ruler!E$19,IF(AND(All!$V212="P7",All!$AE212="RMS"),Ruler!E$20,IF(AND(All!$V212="P8",All!$AE212="RMS"),Ruler!E$21,IF(AND(All!$V212="P9",All!$AE212="RMS"),Ruler!E$22,IF(AND(All!$V212="P1",All!$AE212="RSS"),Ruler!E$6,IF(AND(All!$V212="P2",All!$AE212="RSS"),Ruler!E$23,IF(AND(All!$V212="P3",All!$AE212="RSS"),Ruler!E$24,IF(AND(All!$V212="P4",All!$AE212="RSS"),Ruler!E$25,IF(AND(All!$V212="P5",All!$AE212="RSS"),Ruler!E$26,IF(AND(All!$V212="P6",All!$AE212="RSS"),Ruler!E$27,IF(AND(All!$V212="P7",All!$AE212="RSS"),Ruler!E$28,IF(AND(All!$V212="P8",All!$AE212="RSS"),Ruler!E$29,IF(AND(All!$V212="P9",All!$AE212="RSS"),Ruler!E$30,0)))))))))))))))))))))))))))</f>
        <v>3</v>
      </c>
      <c r="BM212" s="325">
        <f>IF(AND(All!$V212="P1",All!$AE212="RDP"),Ruler!F$6,IF(AND(All!$V212="P2",All!$AE212="RDP"),Ruler!F$7,IF(AND(All!$V212="P3",All!$AE212="RDP"),Ruler!F$8,IF(AND(All!$V212="P4",All!$AE212="RDP"),Ruler!F$9,IF(AND(All!$V212="P5",All!$AE212="RDP"),Ruler!F$10,IF(AND(All!$V212="P6",All!$AE212="RDP"),Ruler!F$11,IF(AND(All!$V212="P7",All!$AE212="RDP"),Ruler!F$12,IF(AND(All!$V212="P8",All!$AE212="RDP"),Ruler!F$13,IF(AND(All!$V212="P9",All!$AE212="RDP"),Ruler!F$14,IF(AND(All!$V212="P1",All!$AE212="RMS"),Ruler!F$6,IF(AND(All!$V212="P2",All!$AE212="RMS"),Ruler!F$15,IF(AND(All!$V212="P3",All!$AE212="RMS"),Ruler!F$16,IF(AND(All!$V212="P4",All!$AE212="RMS"),Ruler!F$17,IF(AND(All!$V212="P5",All!$AE212="RMS"),Ruler!F$18,IF(AND(All!$V212="P6",All!$AE212="RMS"),Ruler!F$19,IF(AND(All!$V212="P7",All!$AE212="RMS"),Ruler!F$20,IF(AND(All!$V212="P8",All!$AE212="RMS"),Ruler!F$21,IF(AND(All!$V212="P9",All!$AE212="RMS"),Ruler!F$22,IF(AND(All!$V212="P1",All!$AE212="RSS"),Ruler!F$6,IF(AND(All!$V212="P2",All!$AE212="RSS"),Ruler!F$23,IF(AND(All!$V212="P3",All!$AE212="RSS"),Ruler!F$24,IF(AND(All!$V212="P4",All!$AE212="RSS"),Ruler!F$25,IF(AND(All!$V212="P5",All!$AE212="RSS"),Ruler!F$26,IF(AND(All!$V212="P6",All!$AE212="RSS"),Ruler!F$27,IF(AND(All!$V212="P7",All!$AE212="RSS"),Ruler!F$28,IF(AND(All!$V212="P8",All!$AE212="RSS"),Ruler!F$29,IF(AND(All!$V212="P9",All!$AE212="RSS"),Ruler!F$30,0)))))))))))))))))))))))))))</f>
        <v>3</v>
      </c>
      <c r="BN212" s="325">
        <f>IF(AND(All!$V212="P1",All!$AE212="RDP"),Ruler!G$6,IF(AND(All!$V212="P2",All!$AE212="RDP"),Ruler!G$7,IF(AND(All!$V212="P3",All!$AE212="RDP"),Ruler!G$8,IF(AND(All!$V212="P4",All!$AE212="RDP"),Ruler!G$9,IF(AND(All!$V212="P5",All!$AE212="RDP"),Ruler!G$10,IF(AND(All!$V212="P6",All!$AE212="RDP"),Ruler!G$11,IF(AND(All!$V212="P7",All!$AE212="RDP"),Ruler!G$12,IF(AND(All!$V212="P8",All!$AE212="RDP"),Ruler!G$13,IF(AND(All!$V212="P9",All!$AE212="RDP"),Ruler!G$14,IF(AND(All!$V212="P1",All!$AE212="RMS"),Ruler!G$6,IF(AND(All!$V212="P2",All!$AE212="RMS"),Ruler!G$15,IF(AND(All!$V212="P3",All!$AE212="RMS"),Ruler!G$16,IF(AND(All!$V212="P4",All!$AE212="RMS"),Ruler!G$17,IF(AND(All!$V212="P5",All!$AE212="RMS"),Ruler!G$18,IF(AND(All!$V212="P6",All!$AE212="RMS"),Ruler!G$19,IF(AND(All!$V212="P7",All!$AE212="RMS"),Ruler!G$20,IF(AND(All!$V212="P8",All!$AE212="RMS"),Ruler!G$21,IF(AND(All!$V212="P9",All!$AE212="RMS"),Ruler!G$22,IF(AND(All!$V212="P1",All!$AE212="RSS"),Ruler!G$6,IF(AND(All!$V212="P2",All!$AE212="RSS"),Ruler!G$23,IF(AND(All!$V212="P3",All!$AE212="RSS"),Ruler!G$24,IF(AND(All!$V212="P4",All!$AE212="RSS"),Ruler!G$25,IF(AND(All!$V212="P5",All!$AE212="RSS"),Ruler!G$26,IF(AND(All!$V212="P6",All!$AE212="RSS"),Ruler!G$27,IF(AND(All!$V212="P7",All!$AE212="RSS"),Ruler!G$28,IF(AND(All!$V212="P8",All!$AE212="RSS"),Ruler!G$29,IF(AND(All!$V212="P9",All!$AE212="RSS"),Ruler!G$30,0)))))))))))))))))))))))))))</f>
        <v>3</v>
      </c>
      <c r="BO212" s="325">
        <f>IF(AND(All!$V212="P1",All!$AE212="RDP"),Ruler!H$6,IF(AND(All!$V212="P2",All!$AE212="RDP"),Ruler!H$7,IF(AND(All!$V212="P3",All!$AE212="RDP"),Ruler!H$8,IF(AND(All!$V212="P4",All!$AE212="RDP"),Ruler!H$9,IF(AND(All!$V212="P5",All!$AE212="RDP"),Ruler!H$10,IF(AND(All!$V212="P6",All!$AE212="RDP"),Ruler!H$11,IF(AND(All!$V212="P7",All!$AE212="RDP"),Ruler!H$12,IF(AND(All!$V212="P8",All!$AE212="RDP"),Ruler!H$13,IF(AND(All!$V212="P9",All!$AE212="RDP"),Ruler!H$14,IF(AND(All!$V212="P1",All!$AE212="RMS"),Ruler!H$6,IF(AND(All!$V212="P2",All!$AE212="RMS"),Ruler!H$15,IF(AND(All!$V212="P3",All!$AE212="RMS"),Ruler!H$16,IF(AND(All!$V212="P4",All!$AE212="RMS"),Ruler!H$17,IF(AND(All!$V212="P5",All!$AE212="RMS"),Ruler!H$18,IF(AND(All!$V212="P6",All!$AE212="RMS"),Ruler!H$19,IF(AND(All!$V212="P7",All!$AE212="RMS"),Ruler!H$20,IF(AND(All!$V212="P8",All!$AE212="RMS"),Ruler!H$21,IF(AND(All!$V212="P9",All!$AE212="RMS"),Ruler!H$22,IF(AND(All!$V212="P1",All!$AE212="RSS"),Ruler!H$6,IF(AND(All!$V212="P2",All!$AE212="RSS"),Ruler!H$23,IF(AND(All!$V212="P3",All!$AE212="RSS"),Ruler!H$24,IF(AND(All!$V212="P4",All!$AE212="RSS"),Ruler!H$25,IF(AND(All!$V212="P5",All!$AE212="RSS"),Ruler!H$26,IF(AND(All!$V212="P6",All!$AE212="RSS"),Ruler!H$27,IF(AND(All!$V212="P7",All!$AE212="RSS"),Ruler!H$28,IF(AND(All!$V212="P8",All!$AE212="RSS"),Ruler!H$29,IF(AND(All!$V212="P9",All!$AE212="RSS"),Ruler!H$30,0)))))))))))))))))))))))))))</f>
        <v>3</v>
      </c>
      <c r="BP212" s="325">
        <f>IF(AND(All!$V212="P1",All!$AE212="RDP"),Ruler!I$6,IF(AND(All!$V212="P2",All!$AE212="RDP"),Ruler!I$7,IF(AND(All!$V212="P3",All!$AE212="RDP"),Ruler!I$8,IF(AND(All!$V212="P4",All!$AE212="RDP"),Ruler!I$9,IF(AND(All!$V212="P5",All!$AE212="RDP"),Ruler!I$10,IF(AND(All!$V212="P6",All!$AE212="RDP"),Ruler!I$11,IF(AND(All!$V212="P7",All!$AE212="RDP"),Ruler!I$12,IF(AND(All!$V212="P8",All!$AE212="RDP"),Ruler!I$13,IF(AND(All!$V212="P9",All!$AE212="RDP"),Ruler!I$14,IF(AND(All!$V212="P1",All!$AE212="RMS"),Ruler!I$6,IF(AND(All!$V212="P2",All!$AE212="RMS"),Ruler!I$15,IF(AND(All!$V212="P3",All!$AE212="RMS"),Ruler!I$16,IF(AND(All!$V212="P4",All!$AE212="RMS"),Ruler!I$17,IF(AND(All!$V212="P5",All!$AE212="RMS"),Ruler!I$18,IF(AND(All!$V212="P6",All!$AE212="RMS"),Ruler!I$19,IF(AND(All!$V212="P7",All!$AE212="RMS"),Ruler!I$20,IF(AND(All!$V212="P8",All!$AE212="RMS"),Ruler!I$21,IF(AND(All!$V212="P9",All!$AE212="RMS"),Ruler!I$22,IF(AND(All!$V212="P1",All!$AE212="RSS"),Ruler!I$6,IF(AND(All!$V212="P2",All!$AE212="RSS"),Ruler!I$23,IF(AND(All!$V212="P3",All!$AE212="RSS"),Ruler!I$24,IF(AND(All!$V212="P4",All!$AE212="RSS"),Ruler!I$25,IF(AND(All!$V212="P5",All!$AE212="RSS"),Ruler!I$26,IF(AND(All!$V212="P6",All!$AE212="RSS"),Ruler!I$27,IF(AND(All!$V212="P7",All!$AE212="RSS"),Ruler!I$28,IF(AND(All!$V212="P8",All!$AE212="RSS"),Ruler!I$29,IF(AND(All!$V212="P9",All!$AE212="RSS"),Ruler!I$30,0)))))))))))))))))))))))))))</f>
        <v>3</v>
      </c>
      <c r="BQ212" s="325">
        <f>IF(AND(All!$V212="P1",All!$AE212="RDP"),Ruler!J$6,IF(AND(All!$V212="P2",All!$AE212="RDP"),Ruler!J$7,IF(AND(All!$V212="P3",All!$AE212="RDP"),Ruler!J$8,IF(AND(All!$V212="P4",All!$AE212="RDP"),Ruler!J$9,IF(AND(All!$V212="P5",All!$AE212="RDP"),Ruler!J$10,IF(AND(All!$V212="P6",All!$AE212="RDP"),Ruler!J$11,IF(AND(All!$V212="P7",All!$AE212="RDP"),Ruler!J$12,IF(AND(All!$V212="P8",All!$AE212="RDP"),Ruler!J$13,IF(AND(All!$V212="P9",All!$AE212="RDP"),Ruler!J$14,IF(AND(All!$V212="P1",All!$AE212="RMS"),Ruler!J$6,IF(AND(All!$V212="P2",All!$AE212="RMS"),Ruler!J$15,IF(AND(All!$V212="P3",All!$AE212="RMS"),Ruler!J$16,IF(AND(All!$V212="P4",All!$AE212="RMS"),Ruler!J$17,IF(AND(All!$V212="P5",All!$AE212="RMS"),Ruler!J$18,IF(AND(All!$V212="P6",All!$AE212="RMS"),Ruler!J$19,IF(AND(All!$V212="P7",All!$AE212="RMS"),Ruler!J$20,IF(AND(All!$V212="P8",All!$AE212="RMS"),Ruler!J$21,IF(AND(All!$V212="P9",All!$AE212="RMS"),Ruler!J$22,IF(AND(All!$V212="P1",All!$AE212="RSS"),Ruler!J$6,IF(AND(All!$V212="P2",All!$AE212="RSS"),Ruler!J$23,IF(AND(All!$V212="P3",All!$AE212="RSS"),Ruler!J$24,IF(AND(All!$V212="P4",All!$AE212="RSS"),Ruler!J$25,IF(AND(All!$V212="P5",All!$AE212="RSS"),Ruler!J$26,IF(AND(All!$V212="P6",All!$AE212="RSS"),Ruler!J$27,IF(AND(All!$V212="P7",All!$AE212="RSS"),Ruler!J$28,IF(AND(All!$V212="P8",All!$AE212="RSS"),Ruler!J$29,IF(AND(All!$V212="P9",All!$AE212="RSS"),Ruler!J$30,0)))))))))))))))))))))))))))</f>
        <v>3</v>
      </c>
      <c r="BR212" s="325">
        <f>IF(AND(All!$V212="P1",All!$AE212="RDP"),Ruler!K$6,IF(AND(All!$V212="P2",All!$AE212="RDP"),Ruler!K$7,IF(AND(All!$V212="P3",All!$AE212="RDP"),Ruler!K$8,IF(AND(All!$V212="P4",All!$AE212="RDP"),Ruler!K$9,IF(AND(All!$V212="P5",All!$AE212="RDP"),Ruler!K$10,IF(AND(All!$V212="P6",All!$AE212="RDP"),Ruler!K$11,IF(AND(All!$V212="P7",All!$AE212="RDP"),Ruler!K$12,IF(AND(All!$V212="P8",All!$AE212="RDP"),Ruler!K$13,IF(AND(All!$V212="P9",All!$AE212="RDP"),Ruler!K$14,IF(AND(All!$V212="P1",All!$AE212="RMS"),Ruler!K$6,IF(AND(All!$V212="P2",All!$AE212="RMS"),Ruler!K$15,IF(AND(All!$V212="P3",All!$AE212="RMS"),Ruler!K$16,IF(AND(All!$V212="P4",All!$AE212="RMS"),Ruler!K$17,IF(AND(All!$V212="P5",All!$AE212="RMS"),Ruler!K$18,IF(AND(All!$V212="P6",All!$AE212="RMS"),Ruler!K$19,IF(AND(All!$V212="P7",All!$AE212="RMS"),Ruler!K$20,IF(AND(All!$V212="P8",All!$AE212="RMS"),Ruler!K$21,IF(AND(All!$V212="P9",All!$AE212="RMS"),Ruler!K$22,IF(AND(All!$V212="P1",All!$AE212="RSS"),Ruler!K$6,IF(AND(All!$V212="P2",All!$AE212="RSS"),Ruler!K$23,IF(AND(All!$V212="P3",All!$AE212="RSS"),Ruler!K$24,IF(AND(All!$V212="P4",All!$AE212="RSS"),Ruler!K$25,IF(AND(All!$V212="P5",All!$AE212="RSS"),Ruler!K$26,IF(AND(All!$V212="P6",All!$AE212="RSS"),Ruler!K$27,IF(AND(All!$V212="P7",All!$AE212="RSS"),Ruler!K$28,IF(AND(All!$V212="P8",All!$AE212="RSS"),Ruler!K$29,IF(AND(All!$V212="P9",All!$AE212="RSS"),Ruler!K$30,0)))))))))))))))))))))))))))</f>
        <v>3</v>
      </c>
      <c r="BS212" s="325">
        <f>IF(AND(All!$V212="P1",All!$AE212="RDP"),Ruler!L$6,IF(AND(All!$V212="P2",All!$AE212="RDP"),Ruler!L$7,IF(AND(All!$V212="P3",All!$AE212="RDP"),Ruler!L$8,IF(AND(All!$V212="P4",All!$AE212="RDP"),Ruler!L$9,IF(AND(All!$V212="P5",All!$AE212="RDP"),Ruler!L$10,IF(AND(All!$V212="P6",All!$AE212="RDP"),Ruler!L$11,IF(AND(All!$V212="P7",All!$AE212="RDP"),Ruler!L$12,IF(AND(All!$V212="P8",All!$AE212="RDP"),Ruler!L$13,IF(AND(All!$V212="P9",All!$AE212="RDP"),Ruler!L$14,IF(AND(All!$V212="P1",All!$AE212="RMS"),Ruler!L$6,IF(AND(All!$V212="P2",All!$AE212="RMS"),Ruler!L$15,IF(AND(All!$V212="P3",All!$AE212="RMS"),Ruler!L$16,IF(AND(All!$V212="P4",All!$AE212="RMS"),Ruler!L$17,IF(AND(All!$V212="P5",All!$AE212="RMS"),Ruler!L$18,IF(AND(All!$V212="P6",All!$AE212="RMS"),Ruler!L$19,IF(AND(All!$V212="P7",All!$AE212="RMS"),Ruler!L$20,IF(AND(All!$V212="P8",All!$AE212="RMS"),Ruler!L$21,IF(AND(All!$V212="P9",All!$AE212="RMS"),Ruler!L$22,IF(AND(All!$V212="P1",All!$AE212="RSS"),Ruler!L$6,IF(AND(All!$V212="P2",All!$AE212="RSS"),Ruler!L$23,IF(AND(All!$V212="P3",All!$AE212="RSS"),Ruler!L$24,IF(AND(All!$V212="P4",All!$AE212="RSS"),Ruler!L$25,IF(AND(All!$V212="P5",All!$AE212="RSS"),Ruler!L$26,IF(AND(All!$V212="P6",All!$AE212="RSS"),Ruler!L$27,IF(AND(All!$V212="P7",All!$AE212="RSS"),Ruler!L$28,IF(AND(All!$V212="P8",All!$AE212="RSS"),Ruler!L$29,IF(AND(All!$V212="P9",All!$AE212="RSS"),Ruler!L$30,0)))))))))))))))))))))))))))</f>
        <v>3</v>
      </c>
      <c r="BT212" s="325">
        <f>IF(AND(All!$V212="P1",All!$AE212="RDP"),Ruler!M$6,IF(AND(All!$V212="P2",All!$AE212="RDP"),Ruler!M$7,IF(AND(All!$V212="P3",All!$AE212="RDP"),Ruler!M$8,IF(AND(All!$V212="P4",All!$AE212="RDP"),Ruler!M$9,IF(AND(All!$V212="P5",All!$AE212="RDP"),Ruler!M$10,IF(AND(All!$V212="P6",All!$AE212="RDP"),Ruler!M$11,IF(AND(All!$V212="P7",All!$AE212="RDP"),Ruler!M$12,IF(AND(All!$V212="P8",All!$AE212="RDP"),Ruler!M$13,IF(AND(All!$V212="P9",All!$AE212="RDP"),Ruler!M$14,IF(AND(All!$V212="P1",All!$AE212="RMS"),Ruler!M$6,IF(AND(All!$V212="P2",All!$AE212="RMS"),Ruler!M$15,IF(AND(All!$V212="P3",All!$AE212="RMS"),Ruler!M$16,IF(AND(All!$V212="P4",All!$AE212="RMS"),Ruler!M$17,IF(AND(All!$V212="P5",All!$AE212="RMS"),Ruler!M$18,IF(AND(All!$V212="P6",All!$AE212="RMS"),Ruler!M$19,IF(AND(All!$V212="P7",All!$AE212="RMS"),Ruler!M$20,IF(AND(All!$V212="P8",All!$AE212="RMS"),Ruler!M$21,IF(AND(All!$V212="P9",All!$AE212="RMS"),Ruler!M$22,IF(AND(All!$V212="P1",All!$AE212="RSS"),Ruler!M$6,IF(AND(All!$V212="P2",All!$AE212="RSS"),Ruler!M$23,IF(AND(All!$V212="P3",All!$AE212="RSS"),Ruler!M$24,IF(AND(All!$V212="P4",All!$AE212="RSS"),Ruler!M$25,IF(AND(All!$V212="P5",All!$AE212="RSS"),Ruler!M$26,IF(AND(All!$V212="P6",All!$AE212="RSS"),Ruler!M$27,IF(AND(All!$V212="P7",All!$AE212="RSS"),Ruler!M$28,IF(AND(All!$V212="P8",All!$AE212="RSS"),Ruler!M$29,IF(AND(All!$V212="P9",All!$AE212="RSS"),Ruler!M$30,0)))))))))))))))))))))))))))</f>
        <v>3</v>
      </c>
      <c r="BU212" s="325">
        <f>IF(AND(All!$V212="P1",All!$AE212="RDP"),Ruler!N$6,IF(AND(All!$V212="P2",All!$AE212="RDP"),Ruler!N$7,IF(AND(All!$V212="P3",All!$AE212="RDP"),Ruler!N$8,IF(AND(All!$V212="P4",All!$AE212="RDP"),Ruler!N$9,IF(AND(All!$V212="P5",All!$AE212="RDP"),Ruler!N$10,IF(AND(All!$V212="P6",All!$AE212="RDP"),Ruler!N$11,IF(AND(All!$V212="P7",All!$AE212="RDP"),Ruler!N$12,IF(AND(All!$V212="P8",All!$AE212="RDP"),Ruler!N$13,IF(AND(All!$V212="P9",All!$AE212="RDP"),Ruler!N$14,IF(AND(All!$V212="P1",All!$AE212="RMS"),Ruler!N$6,IF(AND(All!$V212="P2",All!$AE212="RMS"),Ruler!N$15,IF(AND(All!$V212="P3",All!$AE212="RMS"),Ruler!N$16,IF(AND(All!$V212="P4",All!$AE212="RMS"),Ruler!N$17,IF(AND(All!$V212="P5",All!$AE212="RMS"),Ruler!N$18,IF(AND(All!$V212="P6",All!$AE212="RMS"),Ruler!N$19,IF(AND(All!$V212="P7",All!$AE212="RMS"),Ruler!N$20,IF(AND(All!$V212="P8",All!$AE212="RMS"),Ruler!N$21,IF(AND(All!$V212="P9",All!$AE212="RMS"),Ruler!N$22,IF(AND(All!$V212="P1",All!$AE212="RSS"),Ruler!N$6,IF(AND(All!$V212="P2",All!$AE212="RSS"),Ruler!N$23,IF(AND(All!$V212="P3",All!$AE212="RSS"),Ruler!N$24,IF(AND(All!$V212="P4",All!$AE212="RSS"),Ruler!N$25,IF(AND(All!$V212="P5",All!$AE212="RSS"),Ruler!N$26,IF(AND(All!$V212="P6",All!$AE212="RSS"),Ruler!N$27,IF(AND(All!$V212="P7",All!$AE212="RSS"),Ruler!N$28,IF(AND(All!$V212="P8",All!$AE212="RSS"),Ruler!N$29,IF(AND(All!$V212="P9",All!$AE212="RSS"),Ruler!N$30,0)))))))))))))))))))))))))))</f>
        <v>1</v>
      </c>
      <c r="BV212" s="325">
        <f>IF(AND(All!$V212="P1",All!$AE212="RDP"),Ruler!O$6,IF(AND(All!$V212="P2",All!$AE212="RDP"),Ruler!O$7,IF(AND(All!$V212="P3",All!$AE212="RDP"),Ruler!O$8,IF(AND(All!$V212="P4",All!$AE212="RDP"),Ruler!O$9,IF(AND(All!$V212="P5",All!$AE212="RDP"),Ruler!O$10,IF(AND(All!$V212="P6",All!$AE212="RDP"),Ruler!O$11,IF(AND(All!$V212="P7",All!$AE212="RDP"),Ruler!O$12,IF(AND(All!$V212="P8",All!$AE212="RDP"),Ruler!O$13,IF(AND(All!$V212="P9",All!$AE212="RDP"),Ruler!O$14,IF(AND(All!$V212="P1",All!$AE212="RMS"),Ruler!O$6,IF(AND(All!$V212="P2",All!$AE212="RMS"),Ruler!O$15,IF(AND(All!$V212="P3",All!$AE212="RMS"),Ruler!O$16,IF(AND(All!$V212="P4",All!$AE212="RMS"),Ruler!O$17,IF(AND(All!$V212="P5",All!$AE212="RMS"),Ruler!O$18,IF(AND(All!$V212="P6",All!$AE212="RMS"),Ruler!O$19,IF(AND(All!$V212="P7",All!$AE212="RMS"),Ruler!O$20,IF(AND(All!$V212="P8",All!$AE212="RMS"),Ruler!O$21,IF(AND(All!$V212="P9",All!$AE212="RMS"),Ruler!O$22,IF(AND(All!$V212="P1",All!$AE212="RSS"),Ruler!O$6,IF(AND(All!$V212="P2",All!$AE212="RSS"),Ruler!O$23,IF(AND(All!$V212="P3",All!$AE212="RSS"),Ruler!O$24,IF(AND(All!$V212="P4",All!$AE212="RSS"),Ruler!O$25,IF(AND(All!$V212="P5",All!$AE212="RSS"),Ruler!O$26,IF(AND(All!$V212="P6",All!$AE212="RSS"),Ruler!O$27,IF(AND(All!$V212="P7",All!$AE212="RSS"),Ruler!O$28,IF(AND(All!$V212="P8",All!$AE212="RSS"),Ruler!O$29,IF(AND(All!$V212="P9",All!$AE212="RSS"),Ruler!O$30,0)))))))))))))))))))))))))))</f>
        <v>3</v>
      </c>
      <c r="BW212" s="325">
        <f>IF(AND(All!$V212="P1",All!$AE212="RDP"),Ruler!P$6,IF(AND(All!$V212="P2",All!$AE212="RDP"),Ruler!P$7,IF(AND(All!$V212="P3",All!$AE212="RDP"),Ruler!P$8,IF(AND(All!$V212="P4",All!$AE212="RDP"),Ruler!P$9,IF(AND(All!$V212="P5",All!$AE212="RDP"),Ruler!P$10,IF(AND(All!$V212="P6",All!$AE212="RDP"),Ruler!P$11,IF(AND(All!$V212="P7",All!$AE212="RDP"),Ruler!P$12,IF(AND(All!$V212="P8",All!$AE212="RDP"),Ruler!P$13,IF(AND(All!$V212="P9",All!$AE212="RDP"),Ruler!P$14,IF(AND(All!$V212="P1",All!$AE212="RMS"),Ruler!P$6,IF(AND(All!$V212="P2",All!$AE212="RMS"),Ruler!P$15,IF(AND(All!$V212="P3",All!$AE212="RMS"),Ruler!P$16,IF(AND(All!$V212="P4",All!$AE212="RMS"),Ruler!P$17,IF(AND(All!$V212="P5",All!$AE212="RMS"),Ruler!P$18,IF(AND(All!$V212="P6",All!$AE212="RMS"),Ruler!P$19,IF(AND(All!$V212="P7",All!$AE212="RMS"),Ruler!P$20,IF(AND(All!$V212="P8",All!$AE212="RMS"),Ruler!P$21,IF(AND(All!$V212="P9",All!$AE212="RMS"),Ruler!P$22,IF(AND(All!$V212="P1",All!$AE212="RSS"),Ruler!P$6,IF(AND(All!$V212="P2",All!$AE212="RSS"),Ruler!P$23,IF(AND(All!$V212="P3",All!$AE212="RSS"),Ruler!P$24,IF(AND(All!$V212="P4",All!$AE212="RSS"),Ruler!P$25,IF(AND(All!$V212="P5",All!$AE212="RSS"),Ruler!P$26,IF(AND(All!$V212="P6",All!$AE212="RSS"),Ruler!P$27,IF(AND(All!$V212="P7",All!$AE212="RSS"),Ruler!P$28,IF(AND(All!$V212="P8",All!$AE212="RSS"),Ruler!P$29,IF(AND(All!$V212="P9",All!$AE212="RSS"),Ruler!P$30,0)))))))))))))))))))))))))))</f>
        <v>3</v>
      </c>
      <c r="BX212" s="325">
        <f>IF(AND(All!$V212="P1",All!$AE212="RDP"),Ruler!Q$6,IF(AND(All!$V212="P2",All!$AE212="RDP"),Ruler!Q$7,IF(AND(All!$V212="P3",All!$AE212="RDP"),Ruler!Q$8,IF(AND(All!$V212="P4",All!$AE212="RDP"),Ruler!Q$9,IF(AND(All!$V212="P5",All!$AE212="RDP"),Ruler!Q$10,IF(AND(All!$V212="P6",All!$AE212="RDP"),Ruler!Q$11,IF(AND(All!$V212="P7",All!$AE212="RDP"),Ruler!Q$12,IF(AND(All!$V212="P8",All!$AE212="RDP"),Ruler!Q$13,IF(AND(All!$V212="P9",All!$AE212="RDP"),Ruler!Q$14,IF(AND(All!$V212="P1",All!$AE212="RMS"),Ruler!Q$6,IF(AND(All!$V212="P2",All!$AE212="RMS"),Ruler!Q$15,IF(AND(All!$V212="P3",All!$AE212="RMS"),Ruler!Q$16,IF(AND(All!$V212="P4",All!$AE212="RMS"),Ruler!Q$17,IF(AND(All!$V212="P5",All!$AE212="RMS"),Ruler!Q$18,IF(AND(All!$V212="P6",All!$AE212="RMS"),Ruler!Q$19,IF(AND(All!$V212="P7",All!$AE212="RMS"),Ruler!Q$20,IF(AND(All!$V212="P8",All!$AE212="RMS"),Ruler!Q$21,IF(AND(All!$V212="P9",All!$AE212="RMS"),Ruler!Q$22,IF(AND(All!$V212="P1",All!$AE212="RSS"),Ruler!Q$6,IF(AND(All!$V212="P2",All!$AE212="RSS"),Ruler!Q$23,IF(AND(All!$V212="P3",All!$AE212="RSS"),Ruler!Q$24,IF(AND(All!$V212="P4",All!$AE212="RSS"),Ruler!Q$25,IF(AND(All!$V212="P5",All!$AE212="RSS"),Ruler!Q$26,IF(AND(All!$V212="P6",All!$AE212="RSS"),Ruler!Q$27,IF(AND(All!$V212="P7",All!$AE212="RSS"),Ruler!Q$28,IF(AND(All!$V212="P8",All!$AE212="RSS"),Ruler!Q$29,IF(AND(All!$V212="P9",All!$AE212="RSS"),Ruler!Q$30,0)))))))))))))))))))))))))))</f>
        <v>3</v>
      </c>
      <c r="BY212" s="325">
        <f>IF(AND(All!$V212="P1",All!$AE212="RDP"),Ruler!R$6,IF(AND(All!$V212="P2",All!$AE212="RDP"),Ruler!R$7,IF(AND(All!$V212="P3",All!$AE212="RDP"),Ruler!R$8,IF(AND(All!$V212="P4",All!$AE212="RDP"),Ruler!R$9,IF(AND(All!$V212="P5",All!$AE212="RDP"),Ruler!R$10,IF(AND(All!$V212="P6",All!$AE212="RDP"),Ruler!R$11,IF(AND(All!$V212="P7",All!$AE212="RDP"),Ruler!R$12,IF(AND(All!$V212="P8",All!$AE212="RDP"),Ruler!R$13,IF(AND(All!$V212="P9",All!$AE212="RDP"),Ruler!R$14,IF(AND(All!$V212="P1",All!$AE212="RMS"),Ruler!R$6,IF(AND(All!$V212="P2",All!$AE212="RMS"),Ruler!R$15,IF(AND(All!$V212="P3",All!$AE212="RMS"),Ruler!R$16,IF(AND(All!$V212="P4",All!$AE212="RMS"),Ruler!R$17,IF(AND(All!$V212="P5",All!$AE212="RMS"),Ruler!R$18,IF(AND(All!$V212="P6",All!$AE212="RMS"),Ruler!R$19,IF(AND(All!$V212="P7",All!$AE212="RMS"),Ruler!R$20,IF(AND(All!$V212="P8",All!$AE212="RMS"),Ruler!R$21,IF(AND(All!$V212="P9",All!$AE212="RMS"),Ruler!R$22,IF(AND(All!$V212="P1",All!$AE212="RSS"),Ruler!R$6,IF(AND(All!$V212="P2",All!$AE212="RSS"),Ruler!R$23,IF(AND(All!$V212="P3",All!$AE212="RSS"),Ruler!R$24,IF(AND(All!$V212="P4",All!$AE212="RSS"),Ruler!R$25,IF(AND(All!$V212="P5",All!$AE212="RSS"),Ruler!R$26,IF(AND(All!$V212="P6",All!$AE212="RSS"),Ruler!R$27,IF(AND(All!$V212="P7",All!$AE212="RSS"),Ruler!R$28,IF(AND(All!$V212="P8",All!$AE212="RSS"),Ruler!R$29,IF(AND(All!$V212="P9",All!$AE212="RSS"),Ruler!R$30,0)))))))))))))))))))))))))))</f>
        <v>3</v>
      </c>
      <c r="BZ212" s="325">
        <f>IF(AND(All!$V212="P1",All!$AE212="RDP"),Ruler!S$6,IF(AND(All!$V212="P2",All!$AE212="RDP"),Ruler!S$7,IF(AND(All!$V212="P3",All!$AE212="RDP"),Ruler!S$8,IF(AND(All!$V212="P4",All!$AE212="RDP"),Ruler!S$9,IF(AND(All!$V212="P5",All!$AE212="RDP"),Ruler!S$10,IF(AND(All!$V212="P6",All!$AE212="RDP"),Ruler!S$11,IF(AND(All!$V212="P7",All!$AE212="RDP"),Ruler!S$12,IF(AND(All!$V212="P8",All!$AE212="RDP"),Ruler!S$13,IF(AND(All!$V212="P9",All!$AE212="RDP"),Ruler!S$14,IF(AND(All!$V212="P1",All!$AE212="RMS"),Ruler!S$6,IF(AND(All!$V212="P2",All!$AE212="RMS"),Ruler!S$15,IF(AND(All!$V212="P3",All!$AE212="RMS"),Ruler!S$16,IF(AND(All!$V212="P4",All!$AE212="RMS"),Ruler!S$17,IF(AND(All!$V212="P5",All!$AE212="RMS"),Ruler!S$18,IF(AND(All!$V212="P6",All!$AE212="RMS"),Ruler!S$19,IF(AND(All!$V212="P7",All!$AE212="RMS"),Ruler!S$20,IF(AND(All!$V212="P8",All!$AE212="RMS"),Ruler!S$21,IF(AND(All!$V212="P9",All!$AE212="RMS"),Ruler!S$22,IF(AND(All!$V212="P1",All!$AE212="RSS"),Ruler!S$6,IF(AND(All!$V212="P2",All!$AE212="RSS"),Ruler!S$23,IF(AND(All!$V212="P3",All!$AE212="RSS"),Ruler!S$24,IF(AND(All!$V212="P4",All!$AE212="RSS"),Ruler!S$25,IF(AND(All!$V212="P5",All!$AE212="RSS"),Ruler!S$26,IF(AND(All!$V212="P6",All!$AE212="RSS"),Ruler!S$27,IF(AND(All!$V212="P7",All!$AE212="RSS"),Ruler!S$28,IF(AND(All!$V212="P8",All!$AE212="RSS"),Ruler!S$29,IF(AND(All!$V212="P9",All!$AE212="RSS"),Ruler!S$30,0)))))))))))))))))))))))))))</f>
        <v>2</v>
      </c>
      <c r="CA212" s="325">
        <f>IF(AND(All!$V212="P1",All!$AE212="RDP"),Ruler!T$6,IF(AND(All!$V212="P2",All!$AE212="RDP"),Ruler!T$7,IF(AND(All!$V212="P3",All!$AE212="RDP"),Ruler!T$8,IF(AND(All!$V212="P4",All!$AE212="RDP"),Ruler!T$9,IF(AND(All!$V212="P5",All!$AE212="RDP"),Ruler!T$10,IF(AND(All!$V212="P6",All!$AE212="RDP"),Ruler!T$11,IF(AND(All!$V212="P7",All!$AE212="RDP"),Ruler!T$12,IF(AND(All!$V212="P8",All!$AE212="RDP"),Ruler!T$13,IF(AND(All!$V212="P9",All!$AE212="RDP"),Ruler!T$14,IF(AND(All!$V212="P1",All!$AE212="RMS"),Ruler!T$6,IF(AND(All!$V212="P2",All!$AE212="RMS"),Ruler!T$15,IF(AND(All!$V212="P3",All!$AE212="RMS"),Ruler!T$16,IF(AND(All!$V212="P4",All!$AE212="RMS"),Ruler!T$17,IF(AND(All!$V212="P5",All!$AE212="RMS"),Ruler!T$18,IF(AND(All!$V212="P6",All!$AE212="RMS"),Ruler!T$19,IF(AND(All!$V212="P7",All!$AE212="RMS"),Ruler!T$20,IF(AND(All!$V212="P8",All!$AE212="RMS"),Ruler!T$21,IF(AND(All!$V212="P9",All!$AE212="RMS"),Ruler!T$22,IF(AND(All!$V212="P1",All!$AE212="RSS"),Ruler!T$6,IF(AND(All!$V212="P2",All!$AE212="RSS"),Ruler!T$23,IF(AND(All!$V212="P3",All!$AE212="RSS"),Ruler!T$24,IF(AND(All!$V212="P4",All!$AE212="RSS"),Ruler!T$25,IF(AND(All!$V212="P5",All!$AE212="RSS"),Ruler!T$26,IF(AND(All!$V212="P6",All!$AE212="RSS"),Ruler!T$27,IF(AND(All!$V212="P7",All!$AE212="RSS"),Ruler!T$28,IF(AND(All!$V212="P8",All!$AE212="RSS"),Ruler!T$29,IF(AND(All!$V212="P9",All!$AE212="RSS"),Ruler!T$30,0)))))))))))))))))))))))))))</f>
        <v>2</v>
      </c>
      <c r="CB212" s="325">
        <f>IF(AND(All!$V212="P1",All!$AE212="RDP"),Ruler!U$6,IF(AND(All!$V212="P2",All!$AE212="RDP"),Ruler!U$7,IF(AND(All!$V212="P3",All!$AE212="RDP"),Ruler!U$8,IF(AND(All!$V212="P4",All!$AE212="RDP"),Ruler!U$9,IF(AND(All!$V212="P5",All!$AE212="RDP"),Ruler!U$10,IF(AND(All!$V212="P6",All!$AE212="RDP"),Ruler!U$11,IF(AND(All!$V212="P7",All!$AE212="RDP"),Ruler!U$12,IF(AND(All!$V212="P8",All!$AE212="RDP"),Ruler!U$13,IF(AND(All!$V212="P9",All!$AE212="RDP"),Ruler!U$14,IF(AND(All!$V212="P1",All!$AE212="RMS"),Ruler!U$6,IF(AND(All!$V212="P2",All!$AE212="RMS"),Ruler!U$15,IF(AND(All!$V212="P3",All!$AE212="RMS"),Ruler!U$16,IF(AND(All!$V212="P4",All!$AE212="RMS"),Ruler!U$17,IF(AND(All!$V212="P5",All!$AE212="RMS"),Ruler!U$18,IF(AND(All!$V212="P6",All!$AE212="RMS"),Ruler!U$19,IF(AND(All!$V212="P7",All!$AE212="RMS"),Ruler!U$20,IF(AND(All!$V212="P8",All!$AE212="RMS"),Ruler!U$21,IF(AND(All!$V212="P9",All!$AE212="RMS"),Ruler!U$22,IF(AND(All!$V212="P1",All!$AE212="RSS"),Ruler!U$6,IF(AND(All!$V212="P2",All!$AE212="RSS"),Ruler!U$23,IF(AND(All!$V212="P3",All!$AE212="RSS"),Ruler!U$24,IF(AND(All!$V212="P4",All!$AE212="RSS"),Ruler!U$25,IF(AND(All!$V212="P5",All!$AE212="RSS"),Ruler!U$26,IF(AND(All!$V212="P6",All!$AE212="RSS"),Ruler!U$27,IF(AND(All!$V212="P7",All!$AE212="RSS"),Ruler!U$28,IF(AND(All!$V212="P8",All!$AE212="RSS"),Ruler!U$29,IF(AND(All!$V212="P9",All!$AE212="RSS"),Ruler!U$30,0)))))))))))))))))))))))))))</f>
        <v>2</v>
      </c>
      <c r="CC212" s="325">
        <f>IF(AND(All!$V212="P1",All!$AE212="RDP"),Ruler!V$6,IF(AND(All!$V212="P2",All!$AE212="RDP"),Ruler!V$7,IF(AND(All!$V212="P3",All!$AE212="RDP"),Ruler!V$8,IF(AND(All!$V212="P4",All!$AE212="RDP"),Ruler!V$9,IF(AND(All!$V212="P5",All!$AE212="RDP"),Ruler!V$10,IF(AND(All!$V212="P6",All!$AE212="RDP"),Ruler!V$11,IF(AND(All!$V212="P7",All!$AE212="RDP"),Ruler!V$12,IF(AND(All!$V212="P8",All!$AE212="RDP"),Ruler!V$13,IF(AND(All!$V212="P9",All!$AE212="RDP"),Ruler!V$14,IF(AND(All!$V212="P1",All!$AE212="RMS"),Ruler!V$6,IF(AND(All!$V212="P2",All!$AE212="RMS"),Ruler!V$15,IF(AND(All!$V212="P3",All!$AE212="RMS"),Ruler!V$16,IF(AND(All!$V212="P4",All!$AE212="RMS"),Ruler!V$17,IF(AND(All!$V212="P5",All!$AE212="RMS"),Ruler!V$18,IF(AND(All!$V212="P6",All!$AE212="RMS"),Ruler!V$19,IF(AND(All!$V212="P7",All!$AE212="RMS"),Ruler!V$20,IF(AND(All!$V212="P8",All!$AE212="RMS"),Ruler!V$21,IF(AND(All!$V212="P9",All!$AE212="RMS"),Ruler!V$22,IF(AND(All!$V212="P1",All!$AE212="RSS"),Ruler!V$6,IF(AND(All!$V212="P2",All!$AE212="RSS"),Ruler!V$23,IF(AND(All!$V212="P3",All!$AE212="RSS"),Ruler!V$24,IF(AND(All!$V212="P4",All!$AE212="RSS"),Ruler!V$25,IF(AND(All!$V212="P5",All!$AE212="RSS"),Ruler!V$26,IF(AND(All!$V212="P6",All!$AE212="RSS"),Ruler!V$27,IF(AND(All!$V212="P7",All!$AE212="RSS"),Ruler!V$28,IF(AND(All!$V212="P8",All!$AE212="RSS"),Ruler!V$29,IF(AND(All!$V212="P9",All!$AE212="RSS"),Ruler!V$30,0)))))))))))))))))))))))))))</f>
        <v>2</v>
      </c>
      <c r="CD212" s="325">
        <f>IF(AND(All!$V212="P1",All!$AE212="RDP"),Ruler!W$6,IF(AND(All!$V212="P2",All!$AE212="RDP"),Ruler!W$7,IF(AND(All!$V212="P3",All!$AE212="RDP"),Ruler!W$8,IF(AND(All!$V212="P4",All!$AE212="RDP"),Ruler!W$9,IF(AND(All!$V212="P5",All!$AE212="RDP"),Ruler!W$10,IF(AND(All!$V212="P6",All!$AE212="RDP"),Ruler!W$11,IF(AND(All!$V212="P7",All!$AE212="RDP"),Ruler!W$12,IF(AND(All!$V212="P8",All!$AE212="RDP"),Ruler!W$13,IF(AND(All!$V212="P9",All!$AE212="RDP"),Ruler!W$14,IF(AND(All!$V212="P1",All!$AE212="RMS"),Ruler!W$6,IF(AND(All!$V212="P2",All!$AE212="RMS"),Ruler!W$15,IF(AND(All!$V212="P3",All!$AE212="RMS"),Ruler!W$16,IF(AND(All!$V212="P4",All!$AE212="RMS"),Ruler!W$17,IF(AND(All!$V212="P5",All!$AE212="RMS"),Ruler!W$18,IF(AND(All!$V212="P6",All!$AE212="RMS"),Ruler!W$19,IF(AND(All!$V212="P7",All!$AE212="RMS"),Ruler!W$20,IF(AND(All!$V212="P8",All!$AE212="RMS"),Ruler!W$21,IF(AND(All!$V212="P9",All!$AE212="RMS"),Ruler!W$22,IF(AND(All!$V212="P1",All!$AE212="RSS"),Ruler!W$6,IF(AND(All!$V212="P2",All!$AE212="RSS"),Ruler!W$23,IF(AND(All!$V212="P3",All!$AE212="RSS"),Ruler!W$24,IF(AND(All!$V212="P4",All!$AE212="RSS"),Ruler!W$25,IF(AND(All!$V212="P5",All!$AE212="RSS"),Ruler!W$26,IF(AND(All!$V212="P6",All!$AE212="RSS"),Ruler!W$27,IF(AND(All!$V212="P7",All!$AE212="RSS"),Ruler!W$28,IF(AND(All!$V212="P8",All!$AE212="RSS"),Ruler!W$29,IF(AND(All!$V212="P9",All!$AE212="RSS"),Ruler!W$30,0)))))))))))))))))))))))))))</f>
        <v>2</v>
      </c>
      <c r="CE212" s="325">
        <f>IF(AND(All!$V212="P1",All!$AE212="RDP"),Ruler!X$6,IF(AND(All!$V212="P2",All!$AE212="RDP"),Ruler!X$7,IF(AND(All!$V212="P3",All!$AE212="RDP"),Ruler!X$8,IF(AND(All!$V212="P4",All!$AE212="RDP"),Ruler!X$9,IF(AND(All!$V212="P5",All!$AE212="RDP"),Ruler!X$10,IF(AND(All!$V212="P6",All!$AE212="RDP"),Ruler!X$11,IF(AND(All!$V212="P7",All!$AE212="RDP"),Ruler!X$12,IF(AND(All!$V212="P8",All!$AE212="RDP"),Ruler!X$13,IF(AND(All!$V212="P9",All!$AE212="RDP"),Ruler!X$14,IF(AND(All!$V212="P1",All!$AE212="RMS"),Ruler!X$6,IF(AND(All!$V212="P2",All!$AE212="RMS"),Ruler!X$15,IF(AND(All!$V212="P3",All!$AE212="RMS"),Ruler!X$16,IF(AND(All!$V212="P4",All!$AE212="RMS"),Ruler!X$17,IF(AND(All!$V212="P5",All!$AE212="RMS"),Ruler!X$18,IF(AND(All!$V212="P6",All!$AE212="RMS"),Ruler!X$19,IF(AND(All!$V212="P7",All!$AE212="RMS"),Ruler!X$20,IF(AND(All!$V212="P8",All!$AE212="RMS"),Ruler!X$21,IF(AND(All!$V212="P9",All!$AE212="RMS"),Ruler!X$22,IF(AND(All!$V212="P1",All!$AE212="RSS"),Ruler!X$6,IF(AND(All!$V212="P2",All!$AE212="RSS"),Ruler!X$23,IF(AND(All!$V212="P3",All!$AE212="RSS"),Ruler!X$24,IF(AND(All!$V212="P4",All!$AE212="RSS"),Ruler!X$25,IF(AND(All!$V212="P5",All!$AE212="RSS"),Ruler!X$26,IF(AND(All!$V212="P6",All!$AE212="RSS"),Ruler!X$27,IF(AND(All!$V212="P7",All!$AE212="RSS"),Ruler!X$28,IF(AND(All!$V212="P8",All!$AE212="RSS"),Ruler!X$29,IF(AND(All!$V212="P9",All!$AE212="RSS"),Ruler!X$30,0)))))))))))))))))))))))))))</f>
        <v>2</v>
      </c>
      <c r="CF212" s="325">
        <f>IF(AND(All!$V212="P1",All!$AE212="RDP"),Ruler!Y$6,IF(AND(All!$V212="P2",All!$AE212="RDP"),Ruler!Y$7,IF(AND(All!$V212="P3",All!$AE212="RDP"),Ruler!Y$8,IF(AND(All!$V212="P4",All!$AE212="RDP"),Ruler!Y$9,IF(AND(All!$V212="P5",All!$AE212="RDP"),Ruler!Y$10,IF(AND(All!$V212="P6",All!$AE212="RDP"),Ruler!Y$11,IF(AND(All!$V212="P7",All!$AE212="RDP"),Ruler!Y$12,IF(AND(All!$V212="P8",All!$AE212="RDP"),Ruler!Y$13,IF(AND(All!$V212="P9",All!$AE212="RDP"),Ruler!Y$14,IF(AND(All!$V212="P1",All!$AE212="RMS"),Ruler!Y$6,IF(AND(All!$V212="P2",All!$AE212="RMS"),Ruler!Y$15,IF(AND(All!$V212="P3",All!$AE212="RMS"),Ruler!Y$16,IF(AND(All!$V212="P4",All!$AE212="RMS"),Ruler!Y$17,IF(AND(All!$V212="P5",All!$AE212="RMS"),Ruler!Y$18,IF(AND(All!$V212="P6",All!$AE212="RMS"),Ruler!Y$19,IF(AND(All!$V212="P7",All!$AE212="RMS"),Ruler!Y$20,IF(AND(All!$V212="P8",All!$AE212="RMS"),Ruler!Y$21,IF(AND(All!$V212="P9",All!$AE212="RMS"),Ruler!Y$22,IF(AND(All!$V212="P1",All!$AE212="RSS"),Ruler!Y$6,IF(AND(All!$V212="P2",All!$AE212="RSS"),Ruler!Y$23,IF(AND(All!$V212="P3",All!$AE212="RSS"),Ruler!Y$24,IF(AND(All!$V212="P4",All!$AE212="RSS"),Ruler!Y$25,IF(AND(All!$V212="P5",All!$AE212="RSS"),Ruler!Y$26,IF(AND(All!$V212="P6",All!$AE212="RSS"),Ruler!Y$27,IF(AND(All!$V212="P7",All!$AE212="RSS"),Ruler!Y$28,IF(AND(All!$V212="P8",All!$AE212="RSS"),Ruler!Y$29,IF(AND(All!$V212="P9",All!$AE212="RSS"),Ruler!Y$30,0)))))))))))))))))))))))))))</f>
        <v>1</v>
      </c>
      <c r="CG212" s="325">
        <f>IF(AND(All!$V212="P1",All!$AE212="RDP"),Ruler!Z$6,IF(AND(All!$V212="P2",All!$AE212="RDP"),Ruler!Z$7,IF(AND(All!$V212="P3",All!$AE212="RDP"),Ruler!Z$8,IF(AND(All!$V212="P4",All!$AE212="RDP"),Ruler!Z$9,IF(AND(All!$V212="P5",All!$AE212="RDP"),Ruler!Z$10,IF(AND(All!$V212="P6",All!$AE212="RDP"),Ruler!Z$11,IF(AND(All!$V212="P7",All!$AE212="RDP"),Ruler!Z$12,IF(AND(All!$V212="P8",All!$AE212="RDP"),Ruler!Z$13,IF(AND(All!$V212="P9",All!$AE212="RDP"),Ruler!Z$14,IF(AND(All!$V212="P1",All!$AE212="RMS"),Ruler!Z$6,IF(AND(All!$V212="P2",All!$AE212="RMS"),Ruler!Z$15,IF(AND(All!$V212="P3",All!$AE212="RMS"),Ruler!Z$16,IF(AND(All!$V212="P4",All!$AE212="RMS"),Ruler!Z$17,IF(AND(All!$V212="P5",All!$AE212="RMS"),Ruler!Z$18,IF(AND(All!$V212="P6",All!$AE212="RMS"),Ruler!Z$19,IF(AND(All!$V212="P7",All!$AE212="RMS"),Ruler!Z$20,IF(AND(All!$V212="P8",All!$AE212="RMS"),Ruler!Z$21,IF(AND(All!$V212="P9",All!$AE212="RMS"),Ruler!Z$22,IF(AND(All!$V212="P1",All!$AE212="RSS"),Ruler!Z$6,IF(AND(All!$V212="P2",All!$AE212="RSS"),Ruler!Z$23,IF(AND(All!$V212="P3",All!$AE212="RSS"),Ruler!Z$24,IF(AND(All!$V212="P4",All!$AE212="RSS"),Ruler!Z$25,IF(AND(All!$V212="P5",All!$AE212="RSS"),Ruler!Z$26,IF(AND(All!$V212="P6",All!$AE212="RSS"),Ruler!Z$27,IF(AND(All!$V212="P7",All!$AE212="RSS"),Ruler!Z$28,IF(AND(All!$V212="P8",All!$AE212="RSS"),Ruler!Z$29,IF(AND(All!$V212="P9",All!$AE212="RSS"),Ruler!Z$30,0)))))))))))))))))))))))))))</f>
        <v>2</v>
      </c>
      <c r="CH212" s="325">
        <f>IF(AND(All!$V212="P1",All!$AE212="RDP"),Ruler!AA$6,IF(AND(All!$V212="P2",All!$AE212="RDP"),Ruler!AA$7,IF(AND(All!$V212="P3",All!$AE212="RDP"),Ruler!AA$8,IF(AND(All!$V212="P4",All!$AE212="RDP"),Ruler!AA$9,IF(AND(All!$V212="P5",All!$AE212="RDP"),Ruler!AA$10,IF(AND(All!$V212="P6",All!$AE212="RDP"),Ruler!AA$11,IF(AND(All!$V212="P7",All!$AE212="RDP"),Ruler!AA$12,IF(AND(All!$V212="P8",All!$AE212="RDP"),Ruler!AA$13,IF(AND(All!$V212="P9",All!$AE212="RDP"),Ruler!AA$14,IF(AND(All!$V212="P1",All!$AE212="RMS"),Ruler!AA$6,IF(AND(All!$V212="P2",All!$AE212="RMS"),Ruler!AA$15,IF(AND(All!$V212="P3",All!$AE212="RMS"),Ruler!AA$16,IF(AND(All!$V212="P4",All!$AE212="RMS"),Ruler!AA$17,IF(AND(All!$V212="P5",All!$AE212="RMS"),Ruler!AA$18,IF(AND(All!$V212="P6",All!$AE212="RMS"),Ruler!AA$19,IF(AND(All!$V212="P7",All!$AE212="RMS"),Ruler!AA$20,IF(AND(All!$V212="P8",All!$AE212="RMS"),Ruler!AA$21,IF(AND(All!$V212="P9",All!$AE212="RMS"),Ruler!AA$22,IF(AND(All!$V212="P1",All!$AE212="RSS"),Ruler!AA$6,IF(AND(All!$V212="P2",All!$AE212="RSS"),Ruler!AA$23,IF(AND(All!$V212="P3",All!$AE212="RSS"),Ruler!AA$24,IF(AND(All!$V212="P4",All!$AE212="RSS"),Ruler!AA$25,IF(AND(All!$V212="P5",All!$AE212="RSS"),Ruler!AA$26,IF(AND(All!$V212="P6",All!$AE212="RSS"),Ruler!AA$27,IF(AND(All!$V212="P7",All!$AE212="RSS"),Ruler!AA$28,IF(AND(All!$V212="P8",All!$AE212="RSS"),Ruler!AA$29,IF(AND(All!$V212="P9",All!$AE212="RSS"),Ruler!AA$30,0)))))))))))))))))))))))))))</f>
        <v>1</v>
      </c>
      <c r="CI212" s="325">
        <f>IF(AND(All!$V212="P1",All!$AE212="RDP"),Ruler!AB$6,IF(AND(All!$V212="P2",All!$AE212="RDP"),Ruler!AB$7,IF(AND(All!$V212="P3",All!$AE212="RDP"),Ruler!AB$8,IF(AND(All!$V212="P4",All!$AE212="RDP"),Ruler!AB$9,IF(AND(All!$V212="P5",All!$AE212="RDP"),Ruler!AB$10,IF(AND(All!$V212="P6",All!$AE212="RDP"),Ruler!AB$11,IF(AND(All!$V212="P7",All!$AE212="RDP"),Ruler!AB$12,IF(AND(All!$V212="P8",All!$AE212="RDP"),Ruler!AB$13,IF(AND(All!$V212="P9",All!$AE212="RDP"),Ruler!AB$14,IF(AND(All!$V212="P1",All!$AE212="RMS"),Ruler!AB$6,IF(AND(All!$V212="P2",All!$AE212="RMS"),Ruler!AB$15,IF(AND(All!$V212="P3",All!$AE212="RMS"),Ruler!AB$16,IF(AND(All!$V212="P4",All!$AE212="RMS"),Ruler!AB$17,IF(AND(All!$V212="P5",All!$AE212="RMS"),Ruler!AB$18,IF(AND(All!$V212="P6",All!$AE212="RMS"),Ruler!AB$19,IF(AND(All!$V212="P7",All!$AE212="RMS"),Ruler!AB$20,IF(AND(All!$V212="P8",All!$AE212="RMS"),Ruler!AB$21,IF(AND(All!$V212="P9",All!$AE212="RMS"),Ruler!AB$22,IF(AND(All!$V212="P1",All!$AE212="RSS"),Ruler!AB$6,IF(AND(All!$V212="P2",All!$AE212="RSS"),Ruler!AB$23,IF(AND(All!$V212="P3",All!$AE212="RSS"),Ruler!AB$24,IF(AND(All!$V212="P4",All!$AE212="RSS"),Ruler!AB$25,IF(AND(All!$V212="P5",All!$AE212="RSS"),Ruler!AB$26,IF(AND(All!$V212="P6",All!$AE212="RSS"),Ruler!AB$27,IF(AND(All!$V212="P7",All!$AE212="RSS"),Ruler!AB$28,IF(AND(All!$V212="P8",All!$AE212="RSS"),Ruler!AB$29,IF(AND(All!$V212="P9",All!$AE212="RSS"),Ruler!AB$30,0)))))))))))))))))))))))))))</f>
        <v>1</v>
      </c>
      <c r="CJ212" s="377">
        <f>Table9[[#This Row],[R-B1]]-Table9[[#This Row],[B1]]</f>
        <v>0</v>
      </c>
      <c r="CK212" s="378">
        <f>Table9[[#This Row],[R-B2]]-Table9[[#This Row],[B2]]</f>
        <v>0</v>
      </c>
      <c r="CL212" s="378">
        <f>Table9[[#This Row],[R-B3]]-Table9[[#This Row],[B3]]</f>
        <v>1</v>
      </c>
      <c r="CM212" s="378">
        <f>Table9[[#This Row],[R-B4]]-Table9[[#This Row],[B4]]</f>
        <v>0</v>
      </c>
      <c r="CN212" s="378">
        <f>Table9[[#This Row],[R-B5]]-Table9[[#This Row],[B5]]</f>
        <v>0</v>
      </c>
      <c r="CO212" s="378">
        <f>Table9[[#This Row],[R-B6]]-Table9[[#This Row],[B6]]</f>
        <v>0</v>
      </c>
      <c r="CP212" s="378">
        <f>Table9[[#This Row],[R-B7]]-Table9[[#This Row],[B7]]</f>
        <v>1</v>
      </c>
      <c r="CQ212" s="378">
        <f>Table9[[#This Row],[R-B8]]-Table9[[#This Row],[B8]]</f>
        <v>0</v>
      </c>
      <c r="CR212" s="378">
        <f>Table9[[#This Row],[R-B9]]-Table9[[#This Row],[B9]]</f>
        <v>0</v>
      </c>
      <c r="CS212" s="378">
        <f>Table9[[#This Row],[R-B10]]-Table9[[#This Row],[B10]]</f>
        <v>0</v>
      </c>
      <c r="CT212" s="378">
        <f>Table9[[#This Row],[R-B11]]-Table9[[#This Row],[B11]]</f>
        <v>0</v>
      </c>
      <c r="CU212" s="378">
        <f>Table9[[#This Row],[R-B12]]-Table9[[#This Row],[B12]]</f>
        <v>1</v>
      </c>
      <c r="CV212" s="378">
        <f>Table9[[#This Row],[R-K1]]-Table9[[#This Row],[K1]]</f>
        <v>0</v>
      </c>
      <c r="CW212" s="378">
        <f>Table9[[#This Row],[R-K2]]-Table9[[#This Row],[K2]]</f>
        <v>1</v>
      </c>
      <c r="CX212" s="378">
        <f>Table9[[#This Row],[R-K3]]-Table9[[#This Row],[K3]]</f>
        <v>0</v>
      </c>
      <c r="CY212" s="378">
        <f>Table9[[#This Row],[R-K4]]-Table9[[#This Row],[K4]]</f>
        <v>0</v>
      </c>
      <c r="CZ212" s="378">
        <f>Table9[[#This Row],[R-K5]]-Table9[[#This Row],[K5]]</f>
        <v>1</v>
      </c>
      <c r="DA212" s="378">
        <f>Table9[[#This Row],[R-P1]]-Table9[[#This Row],[P1]]</f>
        <v>0</v>
      </c>
      <c r="DB212" s="378">
        <f>Table9[[#This Row],[R-P2]]-Table9[[#This Row],[P2]]</f>
        <v>0</v>
      </c>
      <c r="DC212" s="378">
        <f>Table9[[#This Row],[R-P3]]-Table9[[#This Row],[P3]]</f>
        <v>0</v>
      </c>
      <c r="DD212" s="378">
        <f>Table9[[#This Row],[R-P4]]-Table9[[#This Row],[P4]]</f>
        <v>0</v>
      </c>
      <c r="DE212" s="378">
        <f>Table9[[#This Row],[R-P5]]-Table9[[#This Row],[P5]]</f>
        <v>1</v>
      </c>
      <c r="DF212" s="378">
        <f>Table9[[#This Row],[R-E1]]-Table9[[#This Row],[E1]]</f>
        <v>0</v>
      </c>
      <c r="DG212" s="379">
        <f>Table9[[#This Row],[R-E2]]-Table9[[#This Row],[E2]]</f>
        <v>0</v>
      </c>
      <c r="DH212" s="323">
        <f>COUNTIF(Table9[[#This Row],[G-B1]:[G-B12]],"&lt;=0")/12*100</f>
        <v>75</v>
      </c>
      <c r="DI212" s="43">
        <f>COUNTIF(Table9[[#This Row],[G-K1]:[G-K5]],"&lt;=0")/5*100</f>
        <v>60</v>
      </c>
      <c r="DJ212" s="43">
        <f>COUNTIF(Table9[[#This Row],[G-P1]:[G-P5]],"&lt;=0")/5*100</f>
        <v>80</v>
      </c>
      <c r="DK212" s="43">
        <f>COUNTIF(Table9[[#This Row],[G-E1]:[G-E2]],"&lt;=0")/2*100</f>
        <v>100</v>
      </c>
      <c r="DL212" s="450">
        <f>IF(AE212="RDP",(COUNTIF(Table9[[#This Row],[G-B3]],"&lt;=0")+COUNTIF(Table9[[#This Row],[G-B4]],"&lt;=0")+COUNTIF(Table9[[#This Row],[G-B7]],"&lt;=0")+COUNTIF(Table9[[#This Row],[G-B11]],"&lt;=0")+COUNTIF(Table9[[#This Row],[G-K2]],"&lt;=0"))/5*100,IF(AE212="RMS",(COUNTIF(Table9[[#This Row],[G-B4]],"&lt;=0")+COUNTIF(Table9[[#This Row],[G-B5]],"&lt;=0")+COUNTIF(Table9[[#This Row],[G-B10]],"&lt;=0")+COUNTIF(Table9[[#This Row],[G-B12]],"&lt;=0")+COUNTIF(Table9[[#This Row],[G-K2]],"&lt;=0"))/5*100,IF(AE212="RSS",(COUNTIF(Table9[[#This Row],[G-B1]],"&lt;=0")+COUNTIF(Table9[[#This Row],[G-B2]],"&lt;=0")+COUNTIF(Table9[[#This Row],[G-B6]],"&lt;=0")+COUNTIF(Table9[[#This Row],[G-B11]],"&lt;=0")+COUNTIF(Table9[[#This Row],[G-B12]],"&lt;=0"))/5*100,0)))</f>
        <v>80</v>
      </c>
      <c r="DM212" s="381">
        <v>92</v>
      </c>
      <c r="DN212" s="381">
        <v>80</v>
      </c>
      <c r="DO212" s="381">
        <v>80</v>
      </c>
      <c r="DP212" s="381">
        <v>100</v>
      </c>
      <c r="DQ212" s="381">
        <v>100</v>
      </c>
      <c r="DR212" s="380">
        <v>33</v>
      </c>
      <c r="DS212" s="381">
        <v>40</v>
      </c>
      <c r="DT212" s="381">
        <v>40</v>
      </c>
      <c r="DU212" s="381">
        <v>0</v>
      </c>
      <c r="DV212" s="381">
        <v>0</v>
      </c>
      <c r="DW212" s="380">
        <v>33</v>
      </c>
      <c r="DX212" s="381">
        <v>20</v>
      </c>
      <c r="DY212" s="381">
        <v>0</v>
      </c>
      <c r="DZ212" s="381">
        <v>0</v>
      </c>
      <c r="EA212" s="382">
        <v>0</v>
      </c>
      <c r="EB212" s="324" t="s">
        <v>470</v>
      </c>
      <c r="EC212" s="324" t="s">
        <v>185</v>
      </c>
      <c r="ED212" s="324" t="s">
        <v>1702</v>
      </c>
      <c r="EE212" s="339"/>
    </row>
    <row r="213" spans="2:135" ht="168.75" hidden="1" customHeight="1" thickBot="1" x14ac:dyDescent="0.3">
      <c r="B213" s="282">
        <v>219</v>
      </c>
      <c r="C213" s="421" t="s">
        <v>134</v>
      </c>
      <c r="D213" s="305">
        <v>46134</v>
      </c>
      <c r="E213" s="306" t="s">
        <v>886</v>
      </c>
      <c r="F213" s="304">
        <v>1092579</v>
      </c>
      <c r="G213" s="308">
        <f t="shared" ca="1" si="12"/>
        <v>56.174334979071546</v>
      </c>
      <c r="H213" s="283">
        <v>25812</v>
      </c>
      <c r="I213" s="304" t="s">
        <v>136</v>
      </c>
      <c r="J213" s="304" t="s">
        <v>137</v>
      </c>
      <c r="K213" s="304" t="s">
        <v>138</v>
      </c>
      <c r="L213" s="304" t="s">
        <v>180</v>
      </c>
      <c r="M213" s="304" t="s">
        <v>204</v>
      </c>
      <c r="N213" s="304"/>
      <c r="O213" s="304" t="s">
        <v>229</v>
      </c>
      <c r="P213" s="310" t="s">
        <v>1703</v>
      </c>
      <c r="Q213" s="304" t="s">
        <v>144</v>
      </c>
      <c r="R213" s="304" t="s">
        <v>185</v>
      </c>
      <c r="S213" s="305">
        <v>44958</v>
      </c>
      <c r="T213" s="286">
        <f t="shared" ca="1" si="14"/>
        <v>3.7194444444444446</v>
      </c>
      <c r="U213" s="304">
        <v>33</v>
      </c>
      <c r="V213" s="304" t="s">
        <v>231</v>
      </c>
      <c r="W213" s="307">
        <f ca="1">Table9[[#This Row],[Age]]-($T$1-Table9[[#This Row],[Date of Appointment to Current Grade]])/365</f>
        <v>52.454794520547949</v>
      </c>
      <c r="X213" s="309">
        <f ca="1">($T$1-Table9[[#This Row],[Date of Appointment to Current Grade]])/365</f>
        <v>3.7195404585235998</v>
      </c>
      <c r="Y213" s="305">
        <v>44958</v>
      </c>
      <c r="Z213" s="304" t="s">
        <v>187</v>
      </c>
      <c r="AA213" s="305">
        <v>44958</v>
      </c>
      <c r="AB213" s="309">
        <f ca="1">($T$1-Table9[[#This Row],[Date in Position]])/365</f>
        <v>3.7195404585235998</v>
      </c>
      <c r="AC213" s="304" t="s">
        <v>229</v>
      </c>
      <c r="AD213" s="305">
        <v>45572</v>
      </c>
      <c r="AE213" s="304" t="s">
        <v>147</v>
      </c>
      <c r="AF213" s="304" t="s">
        <v>163</v>
      </c>
      <c r="AG213" s="47" t="s">
        <v>1704</v>
      </c>
      <c r="AH213" s="47" t="s">
        <v>1705</v>
      </c>
      <c r="AI213" s="47" t="s">
        <v>1706</v>
      </c>
      <c r="AJ213" s="48" t="s">
        <v>1707</v>
      </c>
      <c r="AK213" s="48"/>
      <c r="AL213" s="42" t="s">
        <v>153</v>
      </c>
      <c r="AM213" s="48" t="s">
        <v>1708</v>
      </c>
      <c r="AN213" s="313">
        <v>3</v>
      </c>
      <c r="AO213" s="304">
        <v>3</v>
      </c>
      <c r="AP213" s="304">
        <v>4</v>
      </c>
      <c r="AQ213" s="304">
        <v>4</v>
      </c>
      <c r="AR213" s="304">
        <v>4</v>
      </c>
      <c r="AS213" s="304">
        <v>3</v>
      </c>
      <c r="AT213" s="304">
        <v>4</v>
      </c>
      <c r="AU213" s="304">
        <v>3</v>
      </c>
      <c r="AV213" s="304">
        <v>3</v>
      </c>
      <c r="AW213" s="304">
        <v>3</v>
      </c>
      <c r="AX213" s="304">
        <v>4</v>
      </c>
      <c r="AY213" s="304">
        <v>3</v>
      </c>
      <c r="AZ213" s="304">
        <v>3</v>
      </c>
      <c r="BA213" s="304">
        <v>4</v>
      </c>
      <c r="BB213" s="304">
        <v>3</v>
      </c>
      <c r="BC213" s="304">
        <v>3</v>
      </c>
      <c r="BD213" s="304">
        <v>2</v>
      </c>
      <c r="BE213" s="304">
        <v>3</v>
      </c>
      <c r="BF213" s="304">
        <v>3</v>
      </c>
      <c r="BG213" s="304">
        <v>3</v>
      </c>
      <c r="BH213" s="304">
        <v>3</v>
      </c>
      <c r="BI213" s="304">
        <v>1</v>
      </c>
      <c r="BJ213" s="304">
        <v>2</v>
      </c>
      <c r="BK213" s="314">
        <v>2</v>
      </c>
      <c r="BL213" s="325">
        <f>IF(AND(All!$V213="P1",All!$AE213="RDP"),Ruler!E$6,IF(AND(All!$V213="P2",All!$AE213="RDP"),Ruler!E$7,IF(AND(All!$V213="P3",All!$AE213="RDP"),Ruler!E$8,IF(AND(All!$V213="P4",All!$AE213="RDP"),Ruler!E$9,IF(AND(All!$V213="P5",All!$AE213="RDP"),Ruler!E$10,IF(AND(All!$V213="P6",All!$AE213="RDP"),Ruler!E$11,IF(AND(All!$V213="P7",All!$AE213="RDP"),Ruler!E$12,IF(AND(All!$V213="P8",All!$AE213="RDP"),Ruler!E$13,IF(AND(All!$V213="P9",All!$AE213="RDP"),Ruler!E$14,IF(AND(All!$V213="P1",All!$AE213="RMS"),Ruler!E$6,IF(AND(All!$V213="P2",All!$AE213="RMS"),Ruler!E$15,IF(AND(All!$V213="P3",All!$AE213="RMS"),Ruler!E$16,IF(AND(All!$V213="P4",All!$AE213="RMS"),Ruler!E$17,IF(AND(All!$V213="P5",All!$AE213="RMS"),Ruler!E$18,IF(AND(All!$V213="P6",All!$AE213="RMS"),Ruler!E$19,IF(AND(All!$V213="P7",All!$AE213="RMS"),Ruler!E$20,IF(AND(All!$V213="P8",All!$AE213="RMS"),Ruler!E$21,IF(AND(All!$V213="P9",All!$AE213="RMS"),Ruler!E$22,IF(AND(All!$V213="P1",All!$AE213="RSS"),Ruler!E$6,IF(AND(All!$V213="P2",All!$AE213="RSS"),Ruler!E$23,IF(AND(All!$V213="P3",All!$AE213="RSS"),Ruler!E$24,IF(AND(All!$V213="P4",All!$AE213="RSS"),Ruler!E$25,IF(AND(All!$V213="P5",All!$AE213="RSS"),Ruler!E$26,IF(AND(All!$V213="P6",All!$AE213="RSS"),Ruler!E$27,IF(AND(All!$V213="P7",All!$AE213="RSS"),Ruler!E$28,IF(AND(All!$V213="P8",All!$AE213="RSS"),Ruler!E$29,IF(AND(All!$V213="P9",All!$AE213="RSS"),Ruler!E$30,0)))))))))))))))))))))))))))</f>
        <v>3</v>
      </c>
      <c r="BM213" s="325">
        <f>IF(AND(All!$V213="P1",All!$AE213="RDP"),Ruler!F$6,IF(AND(All!$V213="P2",All!$AE213="RDP"),Ruler!F$7,IF(AND(All!$V213="P3",All!$AE213="RDP"),Ruler!F$8,IF(AND(All!$V213="P4",All!$AE213="RDP"),Ruler!F$9,IF(AND(All!$V213="P5",All!$AE213="RDP"),Ruler!F$10,IF(AND(All!$V213="P6",All!$AE213="RDP"),Ruler!F$11,IF(AND(All!$V213="P7",All!$AE213="RDP"),Ruler!F$12,IF(AND(All!$V213="P8",All!$AE213="RDP"),Ruler!F$13,IF(AND(All!$V213="P9",All!$AE213="RDP"),Ruler!F$14,IF(AND(All!$V213="P1",All!$AE213="RMS"),Ruler!F$6,IF(AND(All!$V213="P2",All!$AE213="RMS"),Ruler!F$15,IF(AND(All!$V213="P3",All!$AE213="RMS"),Ruler!F$16,IF(AND(All!$V213="P4",All!$AE213="RMS"),Ruler!F$17,IF(AND(All!$V213="P5",All!$AE213="RMS"),Ruler!F$18,IF(AND(All!$V213="P6",All!$AE213="RMS"),Ruler!F$19,IF(AND(All!$V213="P7",All!$AE213="RMS"),Ruler!F$20,IF(AND(All!$V213="P8",All!$AE213="RMS"),Ruler!F$21,IF(AND(All!$V213="P9",All!$AE213="RMS"),Ruler!F$22,IF(AND(All!$V213="P1",All!$AE213="RSS"),Ruler!F$6,IF(AND(All!$V213="P2",All!$AE213="RSS"),Ruler!F$23,IF(AND(All!$V213="P3",All!$AE213="RSS"),Ruler!F$24,IF(AND(All!$V213="P4",All!$AE213="RSS"),Ruler!F$25,IF(AND(All!$V213="P5",All!$AE213="RSS"),Ruler!F$26,IF(AND(All!$V213="P6",All!$AE213="RSS"),Ruler!F$27,IF(AND(All!$V213="P7",All!$AE213="RSS"),Ruler!F$28,IF(AND(All!$V213="P8",All!$AE213="RSS"),Ruler!F$29,IF(AND(All!$V213="P9",All!$AE213="RSS"),Ruler!F$30,0)))))))))))))))))))))))))))</f>
        <v>3</v>
      </c>
      <c r="BN213" s="325">
        <f>IF(AND(All!$V213="P1",All!$AE213="RDP"),Ruler!G$6,IF(AND(All!$V213="P2",All!$AE213="RDP"),Ruler!G$7,IF(AND(All!$V213="P3",All!$AE213="RDP"),Ruler!G$8,IF(AND(All!$V213="P4",All!$AE213="RDP"),Ruler!G$9,IF(AND(All!$V213="P5",All!$AE213="RDP"),Ruler!G$10,IF(AND(All!$V213="P6",All!$AE213="RDP"),Ruler!G$11,IF(AND(All!$V213="P7",All!$AE213="RDP"),Ruler!G$12,IF(AND(All!$V213="P8",All!$AE213="RDP"),Ruler!G$13,IF(AND(All!$V213="P9",All!$AE213="RDP"),Ruler!G$14,IF(AND(All!$V213="P1",All!$AE213="RMS"),Ruler!G$6,IF(AND(All!$V213="P2",All!$AE213="RMS"),Ruler!G$15,IF(AND(All!$V213="P3",All!$AE213="RMS"),Ruler!G$16,IF(AND(All!$V213="P4",All!$AE213="RMS"),Ruler!G$17,IF(AND(All!$V213="P5",All!$AE213="RMS"),Ruler!G$18,IF(AND(All!$V213="P6",All!$AE213="RMS"),Ruler!G$19,IF(AND(All!$V213="P7",All!$AE213="RMS"),Ruler!G$20,IF(AND(All!$V213="P8",All!$AE213="RMS"),Ruler!G$21,IF(AND(All!$V213="P9",All!$AE213="RMS"),Ruler!G$22,IF(AND(All!$V213="P1",All!$AE213="RSS"),Ruler!G$6,IF(AND(All!$V213="P2",All!$AE213="RSS"),Ruler!G$23,IF(AND(All!$V213="P3",All!$AE213="RSS"),Ruler!G$24,IF(AND(All!$V213="P4",All!$AE213="RSS"),Ruler!G$25,IF(AND(All!$V213="P5",All!$AE213="RSS"),Ruler!G$26,IF(AND(All!$V213="P6",All!$AE213="RSS"),Ruler!G$27,IF(AND(All!$V213="P7",All!$AE213="RSS"),Ruler!G$28,IF(AND(All!$V213="P8",All!$AE213="RSS"),Ruler!G$29,IF(AND(All!$V213="P9",All!$AE213="RSS"),Ruler!G$30,0)))))))))))))))))))))))))))</f>
        <v>4</v>
      </c>
      <c r="BO213" s="325">
        <f>IF(AND(All!$V213="P1",All!$AE213="RDP"),Ruler!H$6,IF(AND(All!$V213="P2",All!$AE213="RDP"),Ruler!H$7,IF(AND(All!$V213="P3",All!$AE213="RDP"),Ruler!H$8,IF(AND(All!$V213="P4",All!$AE213="RDP"),Ruler!H$9,IF(AND(All!$V213="P5",All!$AE213="RDP"),Ruler!H$10,IF(AND(All!$V213="P6",All!$AE213="RDP"),Ruler!H$11,IF(AND(All!$V213="P7",All!$AE213="RDP"),Ruler!H$12,IF(AND(All!$V213="P8",All!$AE213="RDP"),Ruler!H$13,IF(AND(All!$V213="P9",All!$AE213="RDP"),Ruler!H$14,IF(AND(All!$V213="P1",All!$AE213="RMS"),Ruler!H$6,IF(AND(All!$V213="P2",All!$AE213="RMS"),Ruler!H$15,IF(AND(All!$V213="P3",All!$AE213="RMS"),Ruler!H$16,IF(AND(All!$V213="P4",All!$AE213="RMS"),Ruler!H$17,IF(AND(All!$V213="P5",All!$AE213="RMS"),Ruler!H$18,IF(AND(All!$V213="P6",All!$AE213="RMS"),Ruler!H$19,IF(AND(All!$V213="P7",All!$AE213="RMS"),Ruler!H$20,IF(AND(All!$V213="P8",All!$AE213="RMS"),Ruler!H$21,IF(AND(All!$V213="P9",All!$AE213="RMS"),Ruler!H$22,IF(AND(All!$V213="P1",All!$AE213="RSS"),Ruler!H$6,IF(AND(All!$V213="P2",All!$AE213="RSS"),Ruler!H$23,IF(AND(All!$V213="P3",All!$AE213="RSS"),Ruler!H$24,IF(AND(All!$V213="P4",All!$AE213="RSS"),Ruler!H$25,IF(AND(All!$V213="P5",All!$AE213="RSS"),Ruler!H$26,IF(AND(All!$V213="P6",All!$AE213="RSS"),Ruler!H$27,IF(AND(All!$V213="P7",All!$AE213="RSS"),Ruler!H$28,IF(AND(All!$V213="P8",All!$AE213="RSS"),Ruler!H$29,IF(AND(All!$V213="P9",All!$AE213="RSS"),Ruler!H$30,0)))))))))))))))))))))))))))</f>
        <v>4</v>
      </c>
      <c r="BP213" s="325">
        <f>IF(AND(All!$V213="P1",All!$AE213="RDP"),Ruler!I$6,IF(AND(All!$V213="P2",All!$AE213="RDP"),Ruler!I$7,IF(AND(All!$V213="P3",All!$AE213="RDP"),Ruler!I$8,IF(AND(All!$V213="P4",All!$AE213="RDP"),Ruler!I$9,IF(AND(All!$V213="P5",All!$AE213="RDP"),Ruler!I$10,IF(AND(All!$V213="P6",All!$AE213="RDP"),Ruler!I$11,IF(AND(All!$V213="P7",All!$AE213="RDP"),Ruler!I$12,IF(AND(All!$V213="P8",All!$AE213="RDP"),Ruler!I$13,IF(AND(All!$V213="P9",All!$AE213="RDP"),Ruler!I$14,IF(AND(All!$V213="P1",All!$AE213="RMS"),Ruler!I$6,IF(AND(All!$V213="P2",All!$AE213="RMS"),Ruler!I$15,IF(AND(All!$V213="P3",All!$AE213="RMS"),Ruler!I$16,IF(AND(All!$V213="P4",All!$AE213="RMS"),Ruler!I$17,IF(AND(All!$V213="P5",All!$AE213="RMS"),Ruler!I$18,IF(AND(All!$V213="P6",All!$AE213="RMS"),Ruler!I$19,IF(AND(All!$V213="P7",All!$AE213="RMS"),Ruler!I$20,IF(AND(All!$V213="P8",All!$AE213="RMS"),Ruler!I$21,IF(AND(All!$V213="P9",All!$AE213="RMS"),Ruler!I$22,IF(AND(All!$V213="P1",All!$AE213="RSS"),Ruler!I$6,IF(AND(All!$V213="P2",All!$AE213="RSS"),Ruler!I$23,IF(AND(All!$V213="P3",All!$AE213="RSS"),Ruler!I$24,IF(AND(All!$V213="P4",All!$AE213="RSS"),Ruler!I$25,IF(AND(All!$V213="P5",All!$AE213="RSS"),Ruler!I$26,IF(AND(All!$V213="P6",All!$AE213="RSS"),Ruler!I$27,IF(AND(All!$V213="P7",All!$AE213="RSS"),Ruler!I$28,IF(AND(All!$V213="P8",All!$AE213="RSS"),Ruler!I$29,IF(AND(All!$V213="P9",All!$AE213="RSS"),Ruler!I$30,0)))))))))))))))))))))))))))</f>
        <v>4</v>
      </c>
      <c r="BQ213" s="325">
        <f>IF(AND(All!$V213="P1",All!$AE213="RDP"),Ruler!J$6,IF(AND(All!$V213="P2",All!$AE213="RDP"),Ruler!J$7,IF(AND(All!$V213="P3",All!$AE213="RDP"),Ruler!J$8,IF(AND(All!$V213="P4",All!$AE213="RDP"),Ruler!J$9,IF(AND(All!$V213="P5",All!$AE213="RDP"),Ruler!J$10,IF(AND(All!$V213="P6",All!$AE213="RDP"),Ruler!J$11,IF(AND(All!$V213="P7",All!$AE213="RDP"),Ruler!J$12,IF(AND(All!$V213="P8",All!$AE213="RDP"),Ruler!J$13,IF(AND(All!$V213="P9",All!$AE213="RDP"),Ruler!J$14,IF(AND(All!$V213="P1",All!$AE213="RMS"),Ruler!J$6,IF(AND(All!$V213="P2",All!$AE213="RMS"),Ruler!J$15,IF(AND(All!$V213="P3",All!$AE213="RMS"),Ruler!J$16,IF(AND(All!$V213="P4",All!$AE213="RMS"),Ruler!J$17,IF(AND(All!$V213="P5",All!$AE213="RMS"),Ruler!J$18,IF(AND(All!$V213="P6",All!$AE213="RMS"),Ruler!J$19,IF(AND(All!$V213="P7",All!$AE213="RMS"),Ruler!J$20,IF(AND(All!$V213="P8",All!$AE213="RMS"),Ruler!J$21,IF(AND(All!$V213="P9",All!$AE213="RMS"),Ruler!J$22,IF(AND(All!$V213="P1",All!$AE213="RSS"),Ruler!J$6,IF(AND(All!$V213="P2",All!$AE213="RSS"),Ruler!J$23,IF(AND(All!$V213="P3",All!$AE213="RSS"),Ruler!J$24,IF(AND(All!$V213="P4",All!$AE213="RSS"),Ruler!J$25,IF(AND(All!$V213="P5",All!$AE213="RSS"),Ruler!J$26,IF(AND(All!$V213="P6",All!$AE213="RSS"),Ruler!J$27,IF(AND(All!$V213="P7",All!$AE213="RSS"),Ruler!J$28,IF(AND(All!$V213="P8",All!$AE213="RSS"),Ruler!J$29,IF(AND(All!$V213="P9",All!$AE213="RSS"),Ruler!J$30,0)))))))))))))))))))))))))))</f>
        <v>3</v>
      </c>
      <c r="BR213" s="325">
        <f>IF(AND(All!$V213="P1",All!$AE213="RDP"),Ruler!K$6,IF(AND(All!$V213="P2",All!$AE213="RDP"),Ruler!K$7,IF(AND(All!$V213="P3",All!$AE213="RDP"),Ruler!K$8,IF(AND(All!$V213="P4",All!$AE213="RDP"),Ruler!K$9,IF(AND(All!$V213="P5",All!$AE213="RDP"),Ruler!K$10,IF(AND(All!$V213="P6",All!$AE213="RDP"),Ruler!K$11,IF(AND(All!$V213="P7",All!$AE213="RDP"),Ruler!K$12,IF(AND(All!$V213="P8",All!$AE213="RDP"),Ruler!K$13,IF(AND(All!$V213="P9",All!$AE213="RDP"),Ruler!K$14,IF(AND(All!$V213="P1",All!$AE213="RMS"),Ruler!K$6,IF(AND(All!$V213="P2",All!$AE213="RMS"),Ruler!K$15,IF(AND(All!$V213="P3",All!$AE213="RMS"),Ruler!K$16,IF(AND(All!$V213="P4",All!$AE213="RMS"),Ruler!K$17,IF(AND(All!$V213="P5",All!$AE213="RMS"),Ruler!K$18,IF(AND(All!$V213="P6",All!$AE213="RMS"),Ruler!K$19,IF(AND(All!$V213="P7",All!$AE213="RMS"),Ruler!K$20,IF(AND(All!$V213="P8",All!$AE213="RMS"),Ruler!K$21,IF(AND(All!$V213="P9",All!$AE213="RMS"),Ruler!K$22,IF(AND(All!$V213="P1",All!$AE213="RSS"),Ruler!K$6,IF(AND(All!$V213="P2",All!$AE213="RSS"),Ruler!K$23,IF(AND(All!$V213="P3",All!$AE213="RSS"),Ruler!K$24,IF(AND(All!$V213="P4",All!$AE213="RSS"),Ruler!K$25,IF(AND(All!$V213="P5",All!$AE213="RSS"),Ruler!K$26,IF(AND(All!$V213="P6",All!$AE213="RSS"),Ruler!K$27,IF(AND(All!$V213="P7",All!$AE213="RSS"),Ruler!K$28,IF(AND(All!$V213="P8",All!$AE213="RSS"),Ruler!K$29,IF(AND(All!$V213="P9",All!$AE213="RSS"),Ruler!K$30,0)))))))))))))))))))))))))))</f>
        <v>4</v>
      </c>
      <c r="BS213" s="325">
        <f>IF(AND(All!$V213="P1",All!$AE213="RDP"),Ruler!L$6,IF(AND(All!$V213="P2",All!$AE213="RDP"),Ruler!L$7,IF(AND(All!$V213="P3",All!$AE213="RDP"),Ruler!L$8,IF(AND(All!$V213="P4",All!$AE213="RDP"),Ruler!L$9,IF(AND(All!$V213="P5",All!$AE213="RDP"),Ruler!L$10,IF(AND(All!$V213="P6",All!$AE213="RDP"),Ruler!L$11,IF(AND(All!$V213="P7",All!$AE213="RDP"),Ruler!L$12,IF(AND(All!$V213="P8",All!$AE213="RDP"),Ruler!L$13,IF(AND(All!$V213="P9",All!$AE213="RDP"),Ruler!L$14,IF(AND(All!$V213="P1",All!$AE213="RMS"),Ruler!L$6,IF(AND(All!$V213="P2",All!$AE213="RMS"),Ruler!L$15,IF(AND(All!$V213="P3",All!$AE213="RMS"),Ruler!L$16,IF(AND(All!$V213="P4",All!$AE213="RMS"),Ruler!L$17,IF(AND(All!$V213="P5",All!$AE213="RMS"),Ruler!L$18,IF(AND(All!$V213="P6",All!$AE213="RMS"),Ruler!L$19,IF(AND(All!$V213="P7",All!$AE213="RMS"),Ruler!L$20,IF(AND(All!$V213="P8",All!$AE213="RMS"),Ruler!L$21,IF(AND(All!$V213="P9",All!$AE213="RMS"),Ruler!L$22,IF(AND(All!$V213="P1",All!$AE213="RSS"),Ruler!L$6,IF(AND(All!$V213="P2",All!$AE213="RSS"),Ruler!L$23,IF(AND(All!$V213="P3",All!$AE213="RSS"),Ruler!L$24,IF(AND(All!$V213="P4",All!$AE213="RSS"),Ruler!L$25,IF(AND(All!$V213="P5",All!$AE213="RSS"),Ruler!L$26,IF(AND(All!$V213="P6",All!$AE213="RSS"),Ruler!L$27,IF(AND(All!$V213="P7",All!$AE213="RSS"),Ruler!L$28,IF(AND(All!$V213="P8",All!$AE213="RSS"),Ruler!L$29,IF(AND(All!$V213="P9",All!$AE213="RSS"),Ruler!L$30,0)))))))))))))))))))))))))))</f>
        <v>3</v>
      </c>
      <c r="BT213" s="325">
        <f>IF(AND(All!$V213="P1",All!$AE213="RDP"),Ruler!M$6,IF(AND(All!$V213="P2",All!$AE213="RDP"),Ruler!M$7,IF(AND(All!$V213="P3",All!$AE213="RDP"),Ruler!M$8,IF(AND(All!$V213="P4",All!$AE213="RDP"),Ruler!M$9,IF(AND(All!$V213="P5",All!$AE213="RDP"),Ruler!M$10,IF(AND(All!$V213="P6",All!$AE213="RDP"),Ruler!M$11,IF(AND(All!$V213="P7",All!$AE213="RDP"),Ruler!M$12,IF(AND(All!$V213="P8",All!$AE213="RDP"),Ruler!M$13,IF(AND(All!$V213="P9",All!$AE213="RDP"),Ruler!M$14,IF(AND(All!$V213="P1",All!$AE213="RMS"),Ruler!M$6,IF(AND(All!$V213="P2",All!$AE213="RMS"),Ruler!M$15,IF(AND(All!$V213="P3",All!$AE213="RMS"),Ruler!M$16,IF(AND(All!$V213="P4",All!$AE213="RMS"),Ruler!M$17,IF(AND(All!$V213="P5",All!$AE213="RMS"),Ruler!M$18,IF(AND(All!$V213="P6",All!$AE213="RMS"),Ruler!M$19,IF(AND(All!$V213="P7",All!$AE213="RMS"),Ruler!M$20,IF(AND(All!$V213="P8",All!$AE213="RMS"),Ruler!M$21,IF(AND(All!$V213="P9",All!$AE213="RMS"),Ruler!M$22,IF(AND(All!$V213="P1",All!$AE213="RSS"),Ruler!M$6,IF(AND(All!$V213="P2",All!$AE213="RSS"),Ruler!M$23,IF(AND(All!$V213="P3",All!$AE213="RSS"),Ruler!M$24,IF(AND(All!$V213="P4",All!$AE213="RSS"),Ruler!M$25,IF(AND(All!$V213="P5",All!$AE213="RSS"),Ruler!M$26,IF(AND(All!$V213="P6",All!$AE213="RSS"),Ruler!M$27,IF(AND(All!$V213="P7",All!$AE213="RSS"),Ruler!M$28,IF(AND(All!$V213="P8",All!$AE213="RSS"),Ruler!M$29,IF(AND(All!$V213="P9",All!$AE213="RSS"),Ruler!M$30,0)))))))))))))))))))))))))))</f>
        <v>3</v>
      </c>
      <c r="BU213" s="325">
        <f>IF(AND(All!$V213="P1",All!$AE213="RDP"),Ruler!N$6,IF(AND(All!$V213="P2",All!$AE213="RDP"),Ruler!N$7,IF(AND(All!$V213="P3",All!$AE213="RDP"),Ruler!N$8,IF(AND(All!$V213="P4",All!$AE213="RDP"),Ruler!N$9,IF(AND(All!$V213="P5",All!$AE213="RDP"),Ruler!N$10,IF(AND(All!$V213="P6",All!$AE213="RDP"),Ruler!N$11,IF(AND(All!$V213="P7",All!$AE213="RDP"),Ruler!N$12,IF(AND(All!$V213="P8",All!$AE213="RDP"),Ruler!N$13,IF(AND(All!$V213="P9",All!$AE213="RDP"),Ruler!N$14,IF(AND(All!$V213="P1",All!$AE213="RMS"),Ruler!N$6,IF(AND(All!$V213="P2",All!$AE213="RMS"),Ruler!N$15,IF(AND(All!$V213="P3",All!$AE213="RMS"),Ruler!N$16,IF(AND(All!$V213="P4",All!$AE213="RMS"),Ruler!N$17,IF(AND(All!$V213="P5",All!$AE213="RMS"),Ruler!N$18,IF(AND(All!$V213="P6",All!$AE213="RMS"),Ruler!N$19,IF(AND(All!$V213="P7",All!$AE213="RMS"),Ruler!N$20,IF(AND(All!$V213="P8",All!$AE213="RMS"),Ruler!N$21,IF(AND(All!$V213="P9",All!$AE213="RMS"),Ruler!N$22,IF(AND(All!$V213="P1",All!$AE213="RSS"),Ruler!N$6,IF(AND(All!$V213="P2",All!$AE213="RSS"),Ruler!N$23,IF(AND(All!$V213="P3",All!$AE213="RSS"),Ruler!N$24,IF(AND(All!$V213="P4",All!$AE213="RSS"),Ruler!N$25,IF(AND(All!$V213="P5",All!$AE213="RSS"),Ruler!N$26,IF(AND(All!$V213="P6",All!$AE213="RSS"),Ruler!N$27,IF(AND(All!$V213="P7",All!$AE213="RSS"),Ruler!N$28,IF(AND(All!$V213="P8",All!$AE213="RSS"),Ruler!N$29,IF(AND(All!$V213="P9",All!$AE213="RSS"),Ruler!N$30,0)))))))))))))))))))))))))))</f>
        <v>3</v>
      </c>
      <c r="BV213" s="325">
        <f>IF(AND(All!$V213="P1",All!$AE213="RDP"),Ruler!O$6,IF(AND(All!$V213="P2",All!$AE213="RDP"),Ruler!O$7,IF(AND(All!$V213="P3",All!$AE213="RDP"),Ruler!O$8,IF(AND(All!$V213="P4",All!$AE213="RDP"),Ruler!O$9,IF(AND(All!$V213="P5",All!$AE213="RDP"),Ruler!O$10,IF(AND(All!$V213="P6",All!$AE213="RDP"),Ruler!O$11,IF(AND(All!$V213="P7",All!$AE213="RDP"),Ruler!O$12,IF(AND(All!$V213="P8",All!$AE213="RDP"),Ruler!O$13,IF(AND(All!$V213="P9",All!$AE213="RDP"),Ruler!O$14,IF(AND(All!$V213="P1",All!$AE213="RMS"),Ruler!O$6,IF(AND(All!$V213="P2",All!$AE213="RMS"),Ruler!O$15,IF(AND(All!$V213="P3",All!$AE213="RMS"),Ruler!O$16,IF(AND(All!$V213="P4",All!$AE213="RMS"),Ruler!O$17,IF(AND(All!$V213="P5",All!$AE213="RMS"),Ruler!O$18,IF(AND(All!$V213="P6",All!$AE213="RMS"),Ruler!O$19,IF(AND(All!$V213="P7",All!$AE213="RMS"),Ruler!O$20,IF(AND(All!$V213="P8",All!$AE213="RMS"),Ruler!O$21,IF(AND(All!$V213="P9",All!$AE213="RMS"),Ruler!O$22,IF(AND(All!$V213="P1",All!$AE213="RSS"),Ruler!O$6,IF(AND(All!$V213="P2",All!$AE213="RSS"),Ruler!O$23,IF(AND(All!$V213="P3",All!$AE213="RSS"),Ruler!O$24,IF(AND(All!$V213="P4",All!$AE213="RSS"),Ruler!O$25,IF(AND(All!$V213="P5",All!$AE213="RSS"),Ruler!O$26,IF(AND(All!$V213="P6",All!$AE213="RSS"),Ruler!O$27,IF(AND(All!$V213="P7",All!$AE213="RSS"),Ruler!O$28,IF(AND(All!$V213="P8",All!$AE213="RSS"),Ruler!O$29,IF(AND(All!$V213="P9",All!$AE213="RSS"),Ruler!O$30,0)))))))))))))))))))))))))))</f>
        <v>4</v>
      </c>
      <c r="BW213" s="325">
        <f>IF(AND(All!$V213="P1",All!$AE213="RDP"),Ruler!P$6,IF(AND(All!$V213="P2",All!$AE213="RDP"),Ruler!P$7,IF(AND(All!$V213="P3",All!$AE213="RDP"),Ruler!P$8,IF(AND(All!$V213="P4",All!$AE213="RDP"),Ruler!P$9,IF(AND(All!$V213="P5",All!$AE213="RDP"),Ruler!P$10,IF(AND(All!$V213="P6",All!$AE213="RDP"),Ruler!P$11,IF(AND(All!$V213="P7",All!$AE213="RDP"),Ruler!P$12,IF(AND(All!$V213="P8",All!$AE213="RDP"),Ruler!P$13,IF(AND(All!$V213="P9",All!$AE213="RDP"),Ruler!P$14,IF(AND(All!$V213="P1",All!$AE213="RMS"),Ruler!P$6,IF(AND(All!$V213="P2",All!$AE213="RMS"),Ruler!P$15,IF(AND(All!$V213="P3",All!$AE213="RMS"),Ruler!P$16,IF(AND(All!$V213="P4",All!$AE213="RMS"),Ruler!P$17,IF(AND(All!$V213="P5",All!$AE213="RMS"),Ruler!P$18,IF(AND(All!$V213="P6",All!$AE213="RMS"),Ruler!P$19,IF(AND(All!$V213="P7",All!$AE213="RMS"),Ruler!P$20,IF(AND(All!$V213="P8",All!$AE213="RMS"),Ruler!P$21,IF(AND(All!$V213="P9",All!$AE213="RMS"),Ruler!P$22,IF(AND(All!$V213="P1",All!$AE213="RSS"),Ruler!P$6,IF(AND(All!$V213="P2",All!$AE213="RSS"),Ruler!P$23,IF(AND(All!$V213="P3",All!$AE213="RSS"),Ruler!P$24,IF(AND(All!$V213="P4",All!$AE213="RSS"),Ruler!P$25,IF(AND(All!$V213="P5",All!$AE213="RSS"),Ruler!P$26,IF(AND(All!$V213="P6",All!$AE213="RSS"),Ruler!P$27,IF(AND(All!$V213="P7",All!$AE213="RSS"),Ruler!P$28,IF(AND(All!$V213="P8",All!$AE213="RSS"),Ruler!P$29,IF(AND(All!$V213="P9",All!$AE213="RSS"),Ruler!P$30,0)))))))))))))))))))))))))))</f>
        <v>4</v>
      </c>
      <c r="BX213" s="325">
        <f>IF(AND(All!$V213="P1",All!$AE213="RDP"),Ruler!Q$6,IF(AND(All!$V213="P2",All!$AE213="RDP"),Ruler!Q$7,IF(AND(All!$V213="P3",All!$AE213="RDP"),Ruler!Q$8,IF(AND(All!$V213="P4",All!$AE213="RDP"),Ruler!Q$9,IF(AND(All!$V213="P5",All!$AE213="RDP"),Ruler!Q$10,IF(AND(All!$V213="P6",All!$AE213="RDP"),Ruler!Q$11,IF(AND(All!$V213="P7",All!$AE213="RDP"),Ruler!Q$12,IF(AND(All!$V213="P8",All!$AE213="RDP"),Ruler!Q$13,IF(AND(All!$V213="P9",All!$AE213="RDP"),Ruler!Q$14,IF(AND(All!$V213="P1",All!$AE213="RMS"),Ruler!Q$6,IF(AND(All!$V213="P2",All!$AE213="RMS"),Ruler!Q$15,IF(AND(All!$V213="P3",All!$AE213="RMS"),Ruler!Q$16,IF(AND(All!$V213="P4",All!$AE213="RMS"),Ruler!Q$17,IF(AND(All!$V213="P5",All!$AE213="RMS"),Ruler!Q$18,IF(AND(All!$V213="P6",All!$AE213="RMS"),Ruler!Q$19,IF(AND(All!$V213="P7",All!$AE213="RMS"),Ruler!Q$20,IF(AND(All!$V213="P8",All!$AE213="RMS"),Ruler!Q$21,IF(AND(All!$V213="P9",All!$AE213="RMS"),Ruler!Q$22,IF(AND(All!$V213="P1",All!$AE213="RSS"),Ruler!Q$6,IF(AND(All!$V213="P2",All!$AE213="RSS"),Ruler!Q$23,IF(AND(All!$V213="P3",All!$AE213="RSS"),Ruler!Q$24,IF(AND(All!$V213="P4",All!$AE213="RSS"),Ruler!Q$25,IF(AND(All!$V213="P5",All!$AE213="RSS"),Ruler!Q$26,IF(AND(All!$V213="P6",All!$AE213="RSS"),Ruler!Q$27,IF(AND(All!$V213="P7",All!$AE213="RSS"),Ruler!Q$28,IF(AND(All!$V213="P8",All!$AE213="RSS"),Ruler!Q$29,IF(AND(All!$V213="P9",All!$AE213="RSS"),Ruler!Q$30,0)))))))))))))))))))))))))))</f>
        <v>3</v>
      </c>
      <c r="BY213" s="325">
        <f>IF(AND(All!$V213="P1",All!$AE213="RDP"),Ruler!R$6,IF(AND(All!$V213="P2",All!$AE213="RDP"),Ruler!R$7,IF(AND(All!$V213="P3",All!$AE213="RDP"),Ruler!R$8,IF(AND(All!$V213="P4",All!$AE213="RDP"),Ruler!R$9,IF(AND(All!$V213="P5",All!$AE213="RDP"),Ruler!R$10,IF(AND(All!$V213="P6",All!$AE213="RDP"),Ruler!R$11,IF(AND(All!$V213="P7",All!$AE213="RDP"),Ruler!R$12,IF(AND(All!$V213="P8",All!$AE213="RDP"),Ruler!R$13,IF(AND(All!$V213="P9",All!$AE213="RDP"),Ruler!R$14,IF(AND(All!$V213="P1",All!$AE213="RMS"),Ruler!R$6,IF(AND(All!$V213="P2",All!$AE213="RMS"),Ruler!R$15,IF(AND(All!$V213="P3",All!$AE213="RMS"),Ruler!R$16,IF(AND(All!$V213="P4",All!$AE213="RMS"),Ruler!R$17,IF(AND(All!$V213="P5",All!$AE213="RMS"),Ruler!R$18,IF(AND(All!$V213="P6",All!$AE213="RMS"),Ruler!R$19,IF(AND(All!$V213="P7",All!$AE213="RMS"),Ruler!R$20,IF(AND(All!$V213="P8",All!$AE213="RMS"),Ruler!R$21,IF(AND(All!$V213="P9",All!$AE213="RMS"),Ruler!R$22,IF(AND(All!$V213="P1",All!$AE213="RSS"),Ruler!R$6,IF(AND(All!$V213="P2",All!$AE213="RSS"),Ruler!R$23,IF(AND(All!$V213="P3",All!$AE213="RSS"),Ruler!R$24,IF(AND(All!$V213="P4",All!$AE213="RSS"),Ruler!R$25,IF(AND(All!$V213="P5",All!$AE213="RSS"),Ruler!R$26,IF(AND(All!$V213="P6",All!$AE213="RSS"),Ruler!R$27,IF(AND(All!$V213="P7",All!$AE213="RSS"),Ruler!R$28,IF(AND(All!$V213="P8",All!$AE213="RSS"),Ruler!R$29,IF(AND(All!$V213="P9",All!$AE213="RSS"),Ruler!R$30,0)))))))))))))))))))))))))))</f>
        <v>4</v>
      </c>
      <c r="BZ213" s="325">
        <f>IF(AND(All!$V213="P1",All!$AE213="RDP"),Ruler!S$6,IF(AND(All!$V213="P2",All!$AE213="RDP"),Ruler!S$7,IF(AND(All!$V213="P3",All!$AE213="RDP"),Ruler!S$8,IF(AND(All!$V213="P4",All!$AE213="RDP"),Ruler!S$9,IF(AND(All!$V213="P5",All!$AE213="RDP"),Ruler!S$10,IF(AND(All!$V213="P6",All!$AE213="RDP"),Ruler!S$11,IF(AND(All!$V213="P7",All!$AE213="RDP"),Ruler!S$12,IF(AND(All!$V213="P8",All!$AE213="RDP"),Ruler!S$13,IF(AND(All!$V213="P9",All!$AE213="RDP"),Ruler!S$14,IF(AND(All!$V213="P1",All!$AE213="RMS"),Ruler!S$6,IF(AND(All!$V213="P2",All!$AE213="RMS"),Ruler!S$15,IF(AND(All!$V213="P3",All!$AE213="RMS"),Ruler!S$16,IF(AND(All!$V213="P4",All!$AE213="RMS"),Ruler!S$17,IF(AND(All!$V213="P5",All!$AE213="RMS"),Ruler!S$18,IF(AND(All!$V213="P6",All!$AE213="RMS"),Ruler!S$19,IF(AND(All!$V213="P7",All!$AE213="RMS"),Ruler!S$20,IF(AND(All!$V213="P8",All!$AE213="RMS"),Ruler!S$21,IF(AND(All!$V213="P9",All!$AE213="RMS"),Ruler!S$22,IF(AND(All!$V213="P1",All!$AE213="RSS"),Ruler!S$6,IF(AND(All!$V213="P2",All!$AE213="RSS"),Ruler!S$23,IF(AND(All!$V213="P3",All!$AE213="RSS"),Ruler!S$24,IF(AND(All!$V213="P4",All!$AE213="RSS"),Ruler!S$25,IF(AND(All!$V213="P5",All!$AE213="RSS"),Ruler!S$26,IF(AND(All!$V213="P6",All!$AE213="RSS"),Ruler!S$27,IF(AND(All!$V213="P7",All!$AE213="RSS"),Ruler!S$28,IF(AND(All!$V213="P8",All!$AE213="RSS"),Ruler!S$29,IF(AND(All!$V213="P9",All!$AE213="RSS"),Ruler!S$30,0)))))))))))))))))))))))))))</f>
        <v>3</v>
      </c>
      <c r="CA213" s="325">
        <f>IF(AND(All!$V213="P1",All!$AE213="RDP"),Ruler!T$6,IF(AND(All!$V213="P2",All!$AE213="RDP"),Ruler!T$7,IF(AND(All!$V213="P3",All!$AE213="RDP"),Ruler!T$8,IF(AND(All!$V213="P4",All!$AE213="RDP"),Ruler!T$9,IF(AND(All!$V213="P5",All!$AE213="RDP"),Ruler!T$10,IF(AND(All!$V213="P6",All!$AE213="RDP"),Ruler!T$11,IF(AND(All!$V213="P7",All!$AE213="RDP"),Ruler!T$12,IF(AND(All!$V213="P8",All!$AE213="RDP"),Ruler!T$13,IF(AND(All!$V213="P9",All!$AE213="RDP"),Ruler!T$14,IF(AND(All!$V213="P1",All!$AE213="RMS"),Ruler!T$6,IF(AND(All!$V213="P2",All!$AE213="RMS"),Ruler!T$15,IF(AND(All!$V213="P3",All!$AE213="RMS"),Ruler!T$16,IF(AND(All!$V213="P4",All!$AE213="RMS"),Ruler!T$17,IF(AND(All!$V213="P5",All!$AE213="RMS"),Ruler!T$18,IF(AND(All!$V213="P6",All!$AE213="RMS"),Ruler!T$19,IF(AND(All!$V213="P7",All!$AE213="RMS"),Ruler!T$20,IF(AND(All!$V213="P8",All!$AE213="RMS"),Ruler!T$21,IF(AND(All!$V213="P9",All!$AE213="RMS"),Ruler!T$22,IF(AND(All!$V213="P1",All!$AE213="RSS"),Ruler!T$6,IF(AND(All!$V213="P2",All!$AE213="RSS"),Ruler!T$23,IF(AND(All!$V213="P3",All!$AE213="RSS"),Ruler!T$24,IF(AND(All!$V213="P4",All!$AE213="RSS"),Ruler!T$25,IF(AND(All!$V213="P5",All!$AE213="RSS"),Ruler!T$26,IF(AND(All!$V213="P6",All!$AE213="RSS"),Ruler!T$27,IF(AND(All!$V213="P7",All!$AE213="RSS"),Ruler!T$28,IF(AND(All!$V213="P8",All!$AE213="RSS"),Ruler!T$29,IF(AND(All!$V213="P9",All!$AE213="RSS"),Ruler!T$30,0)))))))))))))))))))))))))))</f>
        <v>3</v>
      </c>
      <c r="CB213" s="325">
        <f>IF(AND(All!$V213="P1",All!$AE213="RDP"),Ruler!U$6,IF(AND(All!$V213="P2",All!$AE213="RDP"),Ruler!U$7,IF(AND(All!$V213="P3",All!$AE213="RDP"),Ruler!U$8,IF(AND(All!$V213="P4",All!$AE213="RDP"),Ruler!U$9,IF(AND(All!$V213="P5",All!$AE213="RDP"),Ruler!U$10,IF(AND(All!$V213="P6",All!$AE213="RDP"),Ruler!U$11,IF(AND(All!$V213="P7",All!$AE213="RDP"),Ruler!U$12,IF(AND(All!$V213="P8",All!$AE213="RDP"),Ruler!U$13,IF(AND(All!$V213="P9",All!$AE213="RDP"),Ruler!U$14,IF(AND(All!$V213="P1",All!$AE213="RMS"),Ruler!U$6,IF(AND(All!$V213="P2",All!$AE213="RMS"),Ruler!U$15,IF(AND(All!$V213="P3",All!$AE213="RMS"),Ruler!U$16,IF(AND(All!$V213="P4",All!$AE213="RMS"),Ruler!U$17,IF(AND(All!$V213="P5",All!$AE213="RMS"),Ruler!U$18,IF(AND(All!$V213="P6",All!$AE213="RMS"),Ruler!U$19,IF(AND(All!$V213="P7",All!$AE213="RMS"),Ruler!U$20,IF(AND(All!$V213="P8",All!$AE213="RMS"),Ruler!U$21,IF(AND(All!$V213="P9",All!$AE213="RMS"),Ruler!U$22,IF(AND(All!$V213="P1",All!$AE213="RSS"),Ruler!U$6,IF(AND(All!$V213="P2",All!$AE213="RSS"),Ruler!U$23,IF(AND(All!$V213="P3",All!$AE213="RSS"),Ruler!U$24,IF(AND(All!$V213="P4",All!$AE213="RSS"),Ruler!U$25,IF(AND(All!$V213="P5",All!$AE213="RSS"),Ruler!U$26,IF(AND(All!$V213="P6",All!$AE213="RSS"),Ruler!U$27,IF(AND(All!$V213="P7",All!$AE213="RSS"),Ruler!U$28,IF(AND(All!$V213="P8",All!$AE213="RSS"),Ruler!U$29,IF(AND(All!$V213="P9",All!$AE213="RSS"),Ruler!U$30,0)))))))))))))))))))))))))))</f>
        <v>3</v>
      </c>
      <c r="CC213" s="325">
        <f>IF(AND(All!$V213="P1",All!$AE213="RDP"),Ruler!V$6,IF(AND(All!$V213="P2",All!$AE213="RDP"),Ruler!V$7,IF(AND(All!$V213="P3",All!$AE213="RDP"),Ruler!V$8,IF(AND(All!$V213="P4",All!$AE213="RDP"),Ruler!V$9,IF(AND(All!$V213="P5",All!$AE213="RDP"),Ruler!V$10,IF(AND(All!$V213="P6",All!$AE213="RDP"),Ruler!V$11,IF(AND(All!$V213="P7",All!$AE213="RDP"),Ruler!V$12,IF(AND(All!$V213="P8",All!$AE213="RDP"),Ruler!V$13,IF(AND(All!$V213="P9",All!$AE213="RDP"),Ruler!V$14,IF(AND(All!$V213="P1",All!$AE213="RMS"),Ruler!V$6,IF(AND(All!$V213="P2",All!$AE213="RMS"),Ruler!V$15,IF(AND(All!$V213="P3",All!$AE213="RMS"),Ruler!V$16,IF(AND(All!$V213="P4",All!$AE213="RMS"),Ruler!V$17,IF(AND(All!$V213="P5",All!$AE213="RMS"),Ruler!V$18,IF(AND(All!$V213="P6",All!$AE213="RMS"),Ruler!V$19,IF(AND(All!$V213="P7",All!$AE213="RMS"),Ruler!V$20,IF(AND(All!$V213="P8",All!$AE213="RMS"),Ruler!V$21,IF(AND(All!$V213="P9",All!$AE213="RMS"),Ruler!V$22,IF(AND(All!$V213="P1",All!$AE213="RSS"),Ruler!V$6,IF(AND(All!$V213="P2",All!$AE213="RSS"),Ruler!V$23,IF(AND(All!$V213="P3",All!$AE213="RSS"),Ruler!V$24,IF(AND(All!$V213="P4",All!$AE213="RSS"),Ruler!V$25,IF(AND(All!$V213="P5",All!$AE213="RSS"),Ruler!V$26,IF(AND(All!$V213="P6",All!$AE213="RSS"),Ruler!V$27,IF(AND(All!$V213="P7",All!$AE213="RSS"),Ruler!V$28,IF(AND(All!$V213="P8",All!$AE213="RSS"),Ruler!V$29,IF(AND(All!$V213="P9",All!$AE213="RSS"),Ruler!V$30,0)))))))))))))))))))))))))))</f>
        <v>3</v>
      </c>
      <c r="CD213" s="325">
        <f>IF(AND(All!$V213="P1",All!$AE213="RDP"),Ruler!W$6,IF(AND(All!$V213="P2",All!$AE213="RDP"),Ruler!W$7,IF(AND(All!$V213="P3",All!$AE213="RDP"),Ruler!W$8,IF(AND(All!$V213="P4",All!$AE213="RDP"),Ruler!W$9,IF(AND(All!$V213="P5",All!$AE213="RDP"),Ruler!W$10,IF(AND(All!$V213="P6",All!$AE213="RDP"),Ruler!W$11,IF(AND(All!$V213="P7",All!$AE213="RDP"),Ruler!W$12,IF(AND(All!$V213="P8",All!$AE213="RDP"),Ruler!W$13,IF(AND(All!$V213="P9",All!$AE213="RDP"),Ruler!W$14,IF(AND(All!$V213="P1",All!$AE213="RMS"),Ruler!W$6,IF(AND(All!$V213="P2",All!$AE213="RMS"),Ruler!W$15,IF(AND(All!$V213="P3",All!$AE213="RMS"),Ruler!W$16,IF(AND(All!$V213="P4",All!$AE213="RMS"),Ruler!W$17,IF(AND(All!$V213="P5",All!$AE213="RMS"),Ruler!W$18,IF(AND(All!$V213="P6",All!$AE213="RMS"),Ruler!W$19,IF(AND(All!$V213="P7",All!$AE213="RMS"),Ruler!W$20,IF(AND(All!$V213="P8",All!$AE213="RMS"),Ruler!W$21,IF(AND(All!$V213="P9",All!$AE213="RMS"),Ruler!W$22,IF(AND(All!$V213="P1",All!$AE213="RSS"),Ruler!W$6,IF(AND(All!$V213="P2",All!$AE213="RSS"),Ruler!W$23,IF(AND(All!$V213="P3",All!$AE213="RSS"),Ruler!W$24,IF(AND(All!$V213="P4",All!$AE213="RSS"),Ruler!W$25,IF(AND(All!$V213="P5",All!$AE213="RSS"),Ruler!W$26,IF(AND(All!$V213="P6",All!$AE213="RSS"),Ruler!W$27,IF(AND(All!$V213="P7",All!$AE213="RSS"),Ruler!W$28,IF(AND(All!$V213="P8",All!$AE213="RSS"),Ruler!W$29,IF(AND(All!$V213="P9",All!$AE213="RSS"),Ruler!W$30,0)))))))))))))))))))))))))))</f>
        <v>2</v>
      </c>
      <c r="CE213" s="325">
        <f>IF(AND(All!$V213="P1",All!$AE213="RDP"),Ruler!X$6,IF(AND(All!$V213="P2",All!$AE213="RDP"),Ruler!X$7,IF(AND(All!$V213="P3",All!$AE213="RDP"),Ruler!X$8,IF(AND(All!$V213="P4",All!$AE213="RDP"),Ruler!X$9,IF(AND(All!$V213="P5",All!$AE213="RDP"),Ruler!X$10,IF(AND(All!$V213="P6",All!$AE213="RDP"),Ruler!X$11,IF(AND(All!$V213="P7",All!$AE213="RDP"),Ruler!X$12,IF(AND(All!$V213="P8",All!$AE213="RDP"),Ruler!X$13,IF(AND(All!$V213="P9",All!$AE213="RDP"),Ruler!X$14,IF(AND(All!$V213="P1",All!$AE213="RMS"),Ruler!X$6,IF(AND(All!$V213="P2",All!$AE213="RMS"),Ruler!X$15,IF(AND(All!$V213="P3",All!$AE213="RMS"),Ruler!X$16,IF(AND(All!$V213="P4",All!$AE213="RMS"),Ruler!X$17,IF(AND(All!$V213="P5",All!$AE213="RMS"),Ruler!X$18,IF(AND(All!$V213="P6",All!$AE213="RMS"),Ruler!X$19,IF(AND(All!$V213="P7",All!$AE213="RMS"),Ruler!X$20,IF(AND(All!$V213="P8",All!$AE213="RMS"),Ruler!X$21,IF(AND(All!$V213="P9",All!$AE213="RMS"),Ruler!X$22,IF(AND(All!$V213="P1",All!$AE213="RSS"),Ruler!X$6,IF(AND(All!$V213="P2",All!$AE213="RSS"),Ruler!X$23,IF(AND(All!$V213="P3",All!$AE213="RSS"),Ruler!X$24,IF(AND(All!$V213="P4",All!$AE213="RSS"),Ruler!X$25,IF(AND(All!$V213="P5",All!$AE213="RSS"),Ruler!X$26,IF(AND(All!$V213="P6",All!$AE213="RSS"),Ruler!X$27,IF(AND(All!$V213="P7",All!$AE213="RSS"),Ruler!X$28,IF(AND(All!$V213="P8",All!$AE213="RSS"),Ruler!X$29,IF(AND(All!$V213="P9",All!$AE213="RSS"),Ruler!X$30,0)))))))))))))))))))))))))))</f>
        <v>3</v>
      </c>
      <c r="CF213" s="325">
        <f>IF(AND(All!$V213="P1",All!$AE213="RDP"),Ruler!Y$6,IF(AND(All!$V213="P2",All!$AE213="RDP"),Ruler!Y$7,IF(AND(All!$V213="P3",All!$AE213="RDP"),Ruler!Y$8,IF(AND(All!$V213="P4",All!$AE213="RDP"),Ruler!Y$9,IF(AND(All!$V213="P5",All!$AE213="RDP"),Ruler!Y$10,IF(AND(All!$V213="P6",All!$AE213="RDP"),Ruler!Y$11,IF(AND(All!$V213="P7",All!$AE213="RDP"),Ruler!Y$12,IF(AND(All!$V213="P8",All!$AE213="RDP"),Ruler!Y$13,IF(AND(All!$V213="P9",All!$AE213="RDP"),Ruler!Y$14,IF(AND(All!$V213="P1",All!$AE213="RMS"),Ruler!Y$6,IF(AND(All!$V213="P2",All!$AE213="RMS"),Ruler!Y$15,IF(AND(All!$V213="P3",All!$AE213="RMS"),Ruler!Y$16,IF(AND(All!$V213="P4",All!$AE213="RMS"),Ruler!Y$17,IF(AND(All!$V213="P5",All!$AE213="RMS"),Ruler!Y$18,IF(AND(All!$V213="P6",All!$AE213="RMS"),Ruler!Y$19,IF(AND(All!$V213="P7",All!$AE213="RMS"),Ruler!Y$20,IF(AND(All!$V213="P8",All!$AE213="RMS"),Ruler!Y$21,IF(AND(All!$V213="P9",All!$AE213="RMS"),Ruler!Y$22,IF(AND(All!$V213="P1",All!$AE213="RSS"),Ruler!Y$6,IF(AND(All!$V213="P2",All!$AE213="RSS"),Ruler!Y$23,IF(AND(All!$V213="P3",All!$AE213="RSS"),Ruler!Y$24,IF(AND(All!$V213="P4",All!$AE213="RSS"),Ruler!Y$25,IF(AND(All!$V213="P5",All!$AE213="RSS"),Ruler!Y$26,IF(AND(All!$V213="P6",All!$AE213="RSS"),Ruler!Y$27,IF(AND(All!$V213="P7",All!$AE213="RSS"),Ruler!Y$28,IF(AND(All!$V213="P8",All!$AE213="RSS"),Ruler!Y$29,IF(AND(All!$V213="P9",All!$AE213="RSS"),Ruler!Y$30,0)))))))))))))))))))))))))))</f>
        <v>2</v>
      </c>
      <c r="CG213" s="325">
        <f>IF(AND(All!$V213="P1",All!$AE213="RDP"),Ruler!Z$6,IF(AND(All!$V213="P2",All!$AE213="RDP"),Ruler!Z$7,IF(AND(All!$V213="P3",All!$AE213="RDP"),Ruler!Z$8,IF(AND(All!$V213="P4",All!$AE213="RDP"),Ruler!Z$9,IF(AND(All!$V213="P5",All!$AE213="RDP"),Ruler!Z$10,IF(AND(All!$V213="P6",All!$AE213="RDP"),Ruler!Z$11,IF(AND(All!$V213="P7",All!$AE213="RDP"),Ruler!Z$12,IF(AND(All!$V213="P8",All!$AE213="RDP"),Ruler!Z$13,IF(AND(All!$V213="P9",All!$AE213="RDP"),Ruler!Z$14,IF(AND(All!$V213="P1",All!$AE213="RMS"),Ruler!Z$6,IF(AND(All!$V213="P2",All!$AE213="RMS"),Ruler!Z$15,IF(AND(All!$V213="P3",All!$AE213="RMS"),Ruler!Z$16,IF(AND(All!$V213="P4",All!$AE213="RMS"),Ruler!Z$17,IF(AND(All!$V213="P5",All!$AE213="RMS"),Ruler!Z$18,IF(AND(All!$V213="P6",All!$AE213="RMS"),Ruler!Z$19,IF(AND(All!$V213="P7",All!$AE213="RMS"),Ruler!Z$20,IF(AND(All!$V213="P8",All!$AE213="RMS"),Ruler!Z$21,IF(AND(All!$V213="P9",All!$AE213="RMS"),Ruler!Z$22,IF(AND(All!$V213="P1",All!$AE213="RSS"),Ruler!Z$6,IF(AND(All!$V213="P2",All!$AE213="RSS"),Ruler!Z$23,IF(AND(All!$V213="P3",All!$AE213="RSS"),Ruler!Z$24,IF(AND(All!$V213="P4",All!$AE213="RSS"),Ruler!Z$25,IF(AND(All!$V213="P5",All!$AE213="RSS"),Ruler!Z$26,IF(AND(All!$V213="P6",All!$AE213="RSS"),Ruler!Z$27,IF(AND(All!$V213="P7",All!$AE213="RSS"),Ruler!Z$28,IF(AND(All!$V213="P8",All!$AE213="RSS"),Ruler!Z$29,IF(AND(All!$V213="P9",All!$AE213="RSS"),Ruler!Z$30,0)))))))))))))))))))))))))))</f>
        <v>2</v>
      </c>
      <c r="CH213" s="325">
        <f>IF(AND(All!$V213="P1",All!$AE213="RDP"),Ruler!AA$6,IF(AND(All!$V213="P2",All!$AE213="RDP"),Ruler!AA$7,IF(AND(All!$V213="P3",All!$AE213="RDP"),Ruler!AA$8,IF(AND(All!$V213="P4",All!$AE213="RDP"),Ruler!AA$9,IF(AND(All!$V213="P5",All!$AE213="RDP"),Ruler!AA$10,IF(AND(All!$V213="P6",All!$AE213="RDP"),Ruler!AA$11,IF(AND(All!$V213="P7",All!$AE213="RDP"),Ruler!AA$12,IF(AND(All!$V213="P8",All!$AE213="RDP"),Ruler!AA$13,IF(AND(All!$V213="P9",All!$AE213="RDP"),Ruler!AA$14,IF(AND(All!$V213="P1",All!$AE213="RMS"),Ruler!AA$6,IF(AND(All!$V213="P2",All!$AE213="RMS"),Ruler!AA$15,IF(AND(All!$V213="P3",All!$AE213="RMS"),Ruler!AA$16,IF(AND(All!$V213="P4",All!$AE213="RMS"),Ruler!AA$17,IF(AND(All!$V213="P5",All!$AE213="RMS"),Ruler!AA$18,IF(AND(All!$V213="P6",All!$AE213="RMS"),Ruler!AA$19,IF(AND(All!$V213="P7",All!$AE213="RMS"),Ruler!AA$20,IF(AND(All!$V213="P8",All!$AE213="RMS"),Ruler!AA$21,IF(AND(All!$V213="P9",All!$AE213="RMS"),Ruler!AA$22,IF(AND(All!$V213="P1",All!$AE213="RSS"),Ruler!AA$6,IF(AND(All!$V213="P2",All!$AE213="RSS"),Ruler!AA$23,IF(AND(All!$V213="P3",All!$AE213="RSS"),Ruler!AA$24,IF(AND(All!$V213="P4",All!$AE213="RSS"),Ruler!AA$25,IF(AND(All!$V213="P5",All!$AE213="RSS"),Ruler!AA$26,IF(AND(All!$V213="P6",All!$AE213="RSS"),Ruler!AA$27,IF(AND(All!$V213="P7",All!$AE213="RSS"),Ruler!AA$28,IF(AND(All!$V213="P8",All!$AE213="RSS"),Ruler!AA$29,IF(AND(All!$V213="P9",All!$AE213="RSS"),Ruler!AA$30,0)))))))))))))))))))))))))))</f>
        <v>2</v>
      </c>
      <c r="CI213" s="325">
        <f>IF(AND(All!$V213="P1",All!$AE213="RDP"),Ruler!AB$6,IF(AND(All!$V213="P2",All!$AE213="RDP"),Ruler!AB$7,IF(AND(All!$V213="P3",All!$AE213="RDP"),Ruler!AB$8,IF(AND(All!$V213="P4",All!$AE213="RDP"),Ruler!AB$9,IF(AND(All!$V213="P5",All!$AE213="RDP"),Ruler!AB$10,IF(AND(All!$V213="P6",All!$AE213="RDP"),Ruler!AB$11,IF(AND(All!$V213="P7",All!$AE213="RDP"),Ruler!AB$12,IF(AND(All!$V213="P8",All!$AE213="RDP"),Ruler!AB$13,IF(AND(All!$V213="P9",All!$AE213="RDP"),Ruler!AB$14,IF(AND(All!$V213="P1",All!$AE213="RMS"),Ruler!AB$6,IF(AND(All!$V213="P2",All!$AE213="RMS"),Ruler!AB$15,IF(AND(All!$V213="P3",All!$AE213="RMS"),Ruler!AB$16,IF(AND(All!$V213="P4",All!$AE213="RMS"),Ruler!AB$17,IF(AND(All!$V213="P5",All!$AE213="RMS"),Ruler!AB$18,IF(AND(All!$V213="P6",All!$AE213="RMS"),Ruler!AB$19,IF(AND(All!$V213="P7",All!$AE213="RMS"),Ruler!AB$20,IF(AND(All!$V213="P8",All!$AE213="RMS"),Ruler!AB$21,IF(AND(All!$V213="P9",All!$AE213="RMS"),Ruler!AB$22,IF(AND(All!$V213="P1",All!$AE213="RSS"),Ruler!AB$6,IF(AND(All!$V213="P2",All!$AE213="RSS"),Ruler!AB$23,IF(AND(All!$V213="P3",All!$AE213="RSS"),Ruler!AB$24,IF(AND(All!$V213="P4",All!$AE213="RSS"),Ruler!AB$25,IF(AND(All!$V213="P5",All!$AE213="RSS"),Ruler!AB$26,IF(AND(All!$V213="P6",All!$AE213="RSS"),Ruler!AB$27,IF(AND(All!$V213="P7",All!$AE213="RSS"),Ruler!AB$28,IF(AND(All!$V213="P8",All!$AE213="RSS"),Ruler!AB$29,IF(AND(All!$V213="P9",All!$AE213="RSS"),Ruler!AB$30,0)))))))))))))))))))))))))))</f>
        <v>2</v>
      </c>
      <c r="CJ213" s="377">
        <f>Table9[[#This Row],[R-B1]]-Table9[[#This Row],[B1]]</f>
        <v>0</v>
      </c>
      <c r="CK213" s="378">
        <f>Table9[[#This Row],[R-B2]]-Table9[[#This Row],[B2]]</f>
        <v>0</v>
      </c>
      <c r="CL213" s="378">
        <f>Table9[[#This Row],[R-B3]]-Table9[[#This Row],[B3]]</f>
        <v>0</v>
      </c>
      <c r="CM213" s="378">
        <f>Table9[[#This Row],[R-B4]]-Table9[[#This Row],[B4]]</f>
        <v>0</v>
      </c>
      <c r="CN213" s="378">
        <f>Table9[[#This Row],[R-B5]]-Table9[[#This Row],[B5]]</f>
        <v>0</v>
      </c>
      <c r="CO213" s="378">
        <f>Table9[[#This Row],[R-B6]]-Table9[[#This Row],[B6]]</f>
        <v>0</v>
      </c>
      <c r="CP213" s="378">
        <f>Table9[[#This Row],[R-B7]]-Table9[[#This Row],[B7]]</f>
        <v>0</v>
      </c>
      <c r="CQ213" s="378">
        <f>Table9[[#This Row],[R-B8]]-Table9[[#This Row],[B8]]</f>
        <v>0</v>
      </c>
      <c r="CR213" s="378">
        <f>Table9[[#This Row],[R-B9]]-Table9[[#This Row],[B9]]</f>
        <v>0</v>
      </c>
      <c r="CS213" s="378">
        <f>Table9[[#This Row],[R-B10]]-Table9[[#This Row],[B10]]</f>
        <v>0</v>
      </c>
      <c r="CT213" s="378">
        <f>Table9[[#This Row],[R-B11]]-Table9[[#This Row],[B11]]</f>
        <v>0</v>
      </c>
      <c r="CU213" s="378">
        <f>Table9[[#This Row],[R-B12]]-Table9[[#This Row],[B12]]</f>
        <v>1</v>
      </c>
      <c r="CV213" s="378">
        <f>Table9[[#This Row],[R-K1]]-Table9[[#This Row],[K1]]</f>
        <v>0</v>
      </c>
      <c r="CW213" s="378">
        <f>Table9[[#This Row],[R-K2]]-Table9[[#This Row],[K2]]</f>
        <v>0</v>
      </c>
      <c r="CX213" s="378">
        <f>Table9[[#This Row],[R-K3]]-Table9[[#This Row],[K3]]</f>
        <v>0</v>
      </c>
      <c r="CY213" s="378">
        <f>Table9[[#This Row],[R-K4]]-Table9[[#This Row],[K4]]</f>
        <v>0</v>
      </c>
      <c r="CZ213" s="378">
        <f>Table9[[#This Row],[R-K5]]-Table9[[#This Row],[K5]]</f>
        <v>1</v>
      </c>
      <c r="DA213" s="378">
        <f>Table9[[#This Row],[R-P1]]-Table9[[#This Row],[P1]]</f>
        <v>0</v>
      </c>
      <c r="DB213" s="378">
        <f>Table9[[#This Row],[R-P2]]-Table9[[#This Row],[P2]]</f>
        <v>-1</v>
      </c>
      <c r="DC213" s="378">
        <f>Table9[[#This Row],[R-P3]]-Table9[[#This Row],[P3]]</f>
        <v>0</v>
      </c>
      <c r="DD213" s="378">
        <f>Table9[[#This Row],[R-P4]]-Table9[[#This Row],[P4]]</f>
        <v>-1</v>
      </c>
      <c r="DE213" s="378">
        <f>Table9[[#This Row],[R-P5]]-Table9[[#This Row],[P5]]</f>
        <v>1</v>
      </c>
      <c r="DF213" s="378">
        <f>Table9[[#This Row],[R-E1]]-Table9[[#This Row],[E1]]</f>
        <v>0</v>
      </c>
      <c r="DG213" s="379">
        <f>Table9[[#This Row],[R-E2]]-Table9[[#This Row],[E2]]</f>
        <v>0</v>
      </c>
      <c r="DH213" s="323">
        <f>COUNTIF(Table9[[#This Row],[G-B1]:[G-B12]],"&lt;=0")/12*100</f>
        <v>91.666666666666657</v>
      </c>
      <c r="DI213" s="43">
        <f>COUNTIF(Table9[[#This Row],[G-K1]:[G-K5]],"&lt;=0")/5*100</f>
        <v>80</v>
      </c>
      <c r="DJ213" s="43">
        <f>COUNTIF(Table9[[#This Row],[G-P1]:[G-P5]],"&lt;=0")/5*100</f>
        <v>80</v>
      </c>
      <c r="DK213" s="43">
        <f>COUNTIF(Table9[[#This Row],[G-E1]:[G-E2]],"&lt;=0")/2*100</f>
        <v>100</v>
      </c>
      <c r="DL213" s="450">
        <f>IF(AE213="RDP",(COUNTIF(Table9[[#This Row],[G-B3]],"&lt;=0")+COUNTIF(Table9[[#This Row],[G-B4]],"&lt;=0")+COUNTIF(Table9[[#This Row],[G-B7]],"&lt;=0")+COUNTIF(Table9[[#This Row],[G-B11]],"&lt;=0")+COUNTIF(Table9[[#This Row],[G-K2]],"&lt;=0"))/5*100,IF(AE213="RMS",(COUNTIF(Table9[[#This Row],[G-B4]],"&lt;=0")+COUNTIF(Table9[[#This Row],[G-B5]],"&lt;=0")+COUNTIF(Table9[[#This Row],[G-B10]],"&lt;=0")+COUNTIF(Table9[[#This Row],[G-B12]],"&lt;=0")+COUNTIF(Table9[[#This Row],[G-K2]],"&lt;=0"))/5*100,IF(AE213="RSS",(COUNTIF(Table9[[#This Row],[G-B1]],"&lt;=0")+COUNTIF(Table9[[#This Row],[G-B2]],"&lt;=0")+COUNTIF(Table9[[#This Row],[G-B6]],"&lt;=0")+COUNTIF(Table9[[#This Row],[G-B11]],"&lt;=0")+COUNTIF(Table9[[#This Row],[G-B12]],"&lt;=0"))/5*100,0)))</f>
        <v>100</v>
      </c>
      <c r="DM213" s="42">
        <v>100</v>
      </c>
      <c r="DN213" s="42">
        <v>100</v>
      </c>
      <c r="DO213" s="42">
        <v>100</v>
      </c>
      <c r="DP213" s="42">
        <v>100</v>
      </c>
      <c r="DQ213" s="42">
        <v>100</v>
      </c>
      <c r="DR213" s="380">
        <v>100</v>
      </c>
      <c r="DS213" s="381">
        <v>80</v>
      </c>
      <c r="DT213" s="381">
        <v>80</v>
      </c>
      <c r="DU213" s="381">
        <v>100</v>
      </c>
      <c r="DV213" s="381">
        <v>100</v>
      </c>
      <c r="DW213" s="380">
        <v>75</v>
      </c>
      <c r="DX213" s="381">
        <v>80</v>
      </c>
      <c r="DY213" s="381">
        <v>80</v>
      </c>
      <c r="DZ213" s="381">
        <v>100</v>
      </c>
      <c r="EA213" s="382">
        <v>60</v>
      </c>
      <c r="EB213" s="324" t="s">
        <v>238</v>
      </c>
      <c r="EC213" s="324" t="s">
        <v>544</v>
      </c>
      <c r="ED213" s="324" t="s">
        <v>1405</v>
      </c>
      <c r="EE213" s="324"/>
    </row>
    <row r="214" spans="2:135" ht="58" hidden="1" x14ac:dyDescent="0.3">
      <c r="B214" s="282">
        <v>220</v>
      </c>
      <c r="C214" s="42" t="s">
        <v>134</v>
      </c>
      <c r="D214" s="45">
        <v>46188</v>
      </c>
      <c r="E214" s="44" t="s">
        <v>1709</v>
      </c>
      <c r="F214" s="43">
        <v>132908</v>
      </c>
      <c r="G214" s="357">
        <f t="shared" ca="1" si="12"/>
        <v>38.292143198249626</v>
      </c>
      <c r="H214" s="283">
        <v>32339</v>
      </c>
      <c r="I214" s="43" t="s">
        <v>179</v>
      </c>
      <c r="J214" s="43" t="s">
        <v>137</v>
      </c>
      <c r="K214" s="43" t="s">
        <v>138</v>
      </c>
      <c r="L214" s="43" t="s">
        <v>147</v>
      </c>
      <c r="M214" s="42" t="s">
        <v>202</v>
      </c>
      <c r="N214" s="43"/>
      <c r="O214" s="43" t="s">
        <v>159</v>
      </c>
      <c r="P214" s="44" t="s">
        <v>1710</v>
      </c>
      <c r="Q214" s="43" t="s">
        <v>144</v>
      </c>
      <c r="R214" s="43" t="s">
        <v>185</v>
      </c>
      <c r="S214" s="45">
        <v>40603</v>
      </c>
      <c r="T214" s="286">
        <f t="shared" ca="1" si="14"/>
        <v>15.636111111111111</v>
      </c>
      <c r="U214" s="46">
        <f ca="1">Table9[[#This Row],[Years in PET]]</f>
        <v>15.636111111111111</v>
      </c>
      <c r="V214" s="43" t="s">
        <v>58</v>
      </c>
      <c r="W214" s="46"/>
      <c r="X214" s="46">
        <f ca="1">($T$1-Table9[[#This Row],[Date of Appointment to Current Grade]])/365</f>
        <v>0.64008840372907927</v>
      </c>
      <c r="Y214" s="45">
        <v>46082</v>
      </c>
      <c r="Z214" s="43" t="s">
        <v>187</v>
      </c>
      <c r="AA214" s="45">
        <v>45383</v>
      </c>
      <c r="AB214" s="46">
        <f ca="1">($T$1-Table9[[#This Row],[Date in Position]])/365</f>
        <v>2.555156896879764</v>
      </c>
      <c r="AC214" s="43"/>
      <c r="AD214" s="43"/>
      <c r="AE214" s="43"/>
      <c r="AF214" s="43" t="s">
        <v>148</v>
      </c>
      <c r="AG214" s="47" t="s">
        <v>1711</v>
      </c>
      <c r="AH214" s="47" t="s">
        <v>1712</v>
      </c>
      <c r="AI214" s="47" t="s">
        <v>1713</v>
      </c>
      <c r="AJ214" s="42" t="s">
        <v>1714</v>
      </c>
      <c r="AK214" s="48" t="s">
        <v>1715</v>
      </c>
      <c r="AL214" s="42" t="s">
        <v>153</v>
      </c>
      <c r="AM214" s="48" t="s">
        <v>696</v>
      </c>
      <c r="AN214" s="323">
        <v>1</v>
      </c>
      <c r="AO214" s="43">
        <v>2</v>
      </c>
      <c r="AP214" s="43">
        <v>1</v>
      </c>
      <c r="AQ214" s="43">
        <v>2</v>
      </c>
      <c r="AR214" s="43">
        <v>2</v>
      </c>
      <c r="AS214" s="43">
        <v>1</v>
      </c>
      <c r="AT214" s="43">
        <v>2</v>
      </c>
      <c r="AU214" s="43">
        <v>2</v>
      </c>
      <c r="AV214" s="43">
        <v>2</v>
      </c>
      <c r="AW214" s="43">
        <v>2</v>
      </c>
      <c r="AX214" s="43">
        <v>2</v>
      </c>
      <c r="AY214" s="43">
        <v>2</v>
      </c>
      <c r="AZ214" s="43">
        <v>2</v>
      </c>
      <c r="BA214" s="43">
        <v>2</v>
      </c>
      <c r="BB214" s="43">
        <v>1</v>
      </c>
      <c r="BC214" s="43">
        <v>1</v>
      </c>
      <c r="BD214" s="43">
        <v>1</v>
      </c>
      <c r="BE214" s="43">
        <v>1</v>
      </c>
      <c r="BF214" s="43">
        <v>1</v>
      </c>
      <c r="BG214" s="43">
        <v>0</v>
      </c>
      <c r="BH214" s="43">
        <v>0</v>
      </c>
      <c r="BI214" s="43">
        <v>0</v>
      </c>
      <c r="BJ214" s="43">
        <v>0</v>
      </c>
      <c r="BK214" s="328">
        <v>0</v>
      </c>
      <c r="BL214" s="325">
        <f>IF(AND(All!$V214="P1",All!$AE214="RDP"),Ruler!E$6,IF(AND(All!$V214="P2",All!$AE214="RDP"),Ruler!E$7,IF(AND(All!$V214="P3",All!$AE214="RDP"),Ruler!E$8,IF(AND(All!$V214="P4",All!$AE214="RDP"),Ruler!E$9,IF(AND(All!$V214="P5",All!$AE214="RDP"),Ruler!E$10,IF(AND(All!$V214="P6",All!$AE214="RDP"),Ruler!E$11,IF(AND(All!$V214="P7",All!$AE214="RDP"),Ruler!E$12,IF(AND(All!$V214="P8",All!$AE214="RDP"),Ruler!E$13,IF(AND(All!$V214="P9",All!$AE214="RDP"),Ruler!E$14,IF(AND(All!$V214="P1",All!$AE214="RMS"),Ruler!E$6,IF(AND(All!$V214="P2",All!$AE214="RMS"),Ruler!E$15,IF(AND(All!$V214="P3",All!$AE214="RMS"),Ruler!E$16,IF(AND(All!$V214="P4",All!$AE214="RMS"),Ruler!E$17,IF(AND(All!$V214="P5",All!$AE214="RMS"),Ruler!E$18,IF(AND(All!$V214="P6",All!$AE214="RMS"),Ruler!E$19,IF(AND(All!$V214="P7",All!$AE214="RMS"),Ruler!E$20,IF(AND(All!$V214="P8",All!$AE214="RMS"),Ruler!E$21,IF(AND(All!$V214="P9",All!$AE214="RMS"),Ruler!E$22,IF(AND(All!$V214="P1",All!$AE214="RSS"),Ruler!E$6,IF(AND(All!$V214="P2",All!$AE214="RSS"),Ruler!E$23,IF(AND(All!$V214="P3",All!$AE214="RSS"),Ruler!E$24,IF(AND(All!$V214="P4",All!$AE214="RSS"),Ruler!E$25,IF(AND(All!$V214="P5",All!$AE214="RSS"),Ruler!E$26,IF(AND(All!$V214="P6",All!$AE214="RSS"),Ruler!E$27,IF(AND(All!$V214="P7",All!$AE214="RSS"),Ruler!E$28,IF(AND(All!$V214="P8",All!$AE214="RSS"),Ruler!E$29,IF(AND(All!$V214="P9",All!$AE214="RSS"),Ruler!E$30,0)))))))))))))))))))))))))))</f>
        <v>0</v>
      </c>
      <c r="BM214" s="325">
        <f>IF(AND(All!$V214="P1",All!$AE214="RDP"),Ruler!F$6,IF(AND(All!$V214="P2",All!$AE214="RDP"),Ruler!F$7,IF(AND(All!$V214="P3",All!$AE214="RDP"),Ruler!F$8,IF(AND(All!$V214="P4",All!$AE214="RDP"),Ruler!F$9,IF(AND(All!$V214="P5",All!$AE214="RDP"),Ruler!F$10,IF(AND(All!$V214="P6",All!$AE214="RDP"),Ruler!F$11,IF(AND(All!$V214="P7",All!$AE214="RDP"),Ruler!F$12,IF(AND(All!$V214="P8",All!$AE214="RDP"),Ruler!F$13,IF(AND(All!$V214="P9",All!$AE214="RDP"),Ruler!F$14,IF(AND(All!$V214="P1",All!$AE214="RMS"),Ruler!F$6,IF(AND(All!$V214="P2",All!$AE214="RMS"),Ruler!F$15,IF(AND(All!$V214="P3",All!$AE214="RMS"),Ruler!F$16,IF(AND(All!$V214="P4",All!$AE214="RMS"),Ruler!F$17,IF(AND(All!$V214="P5",All!$AE214="RMS"),Ruler!F$18,IF(AND(All!$V214="P6",All!$AE214="RMS"),Ruler!F$19,IF(AND(All!$V214="P7",All!$AE214="RMS"),Ruler!F$20,IF(AND(All!$V214="P8",All!$AE214="RMS"),Ruler!F$21,IF(AND(All!$V214="P9",All!$AE214="RMS"),Ruler!F$22,IF(AND(All!$V214="P1",All!$AE214="RSS"),Ruler!F$6,IF(AND(All!$V214="P2",All!$AE214="RSS"),Ruler!F$23,IF(AND(All!$V214="P3",All!$AE214="RSS"),Ruler!F$24,IF(AND(All!$V214="P4",All!$AE214="RSS"),Ruler!F$25,IF(AND(All!$V214="P5",All!$AE214="RSS"),Ruler!F$26,IF(AND(All!$V214="P6",All!$AE214="RSS"),Ruler!F$27,IF(AND(All!$V214="P7",All!$AE214="RSS"),Ruler!F$28,IF(AND(All!$V214="P8",All!$AE214="RSS"),Ruler!F$29,IF(AND(All!$V214="P9",All!$AE214="RSS"),Ruler!F$30,0)))))))))))))))))))))))))))</f>
        <v>0</v>
      </c>
      <c r="BN214" s="325">
        <f>IF(AND(All!$V214="P1",All!$AE214="RDP"),Ruler!G$6,IF(AND(All!$V214="P2",All!$AE214="RDP"),Ruler!G$7,IF(AND(All!$V214="P3",All!$AE214="RDP"),Ruler!G$8,IF(AND(All!$V214="P4",All!$AE214="RDP"),Ruler!G$9,IF(AND(All!$V214="P5",All!$AE214="RDP"),Ruler!G$10,IF(AND(All!$V214="P6",All!$AE214="RDP"),Ruler!G$11,IF(AND(All!$V214="P7",All!$AE214="RDP"),Ruler!G$12,IF(AND(All!$V214="P8",All!$AE214="RDP"),Ruler!G$13,IF(AND(All!$V214="P9",All!$AE214="RDP"),Ruler!G$14,IF(AND(All!$V214="P1",All!$AE214="RMS"),Ruler!G$6,IF(AND(All!$V214="P2",All!$AE214="RMS"),Ruler!G$15,IF(AND(All!$V214="P3",All!$AE214="RMS"),Ruler!G$16,IF(AND(All!$V214="P4",All!$AE214="RMS"),Ruler!G$17,IF(AND(All!$V214="P5",All!$AE214="RMS"),Ruler!G$18,IF(AND(All!$V214="P6",All!$AE214="RMS"),Ruler!G$19,IF(AND(All!$V214="P7",All!$AE214="RMS"),Ruler!G$20,IF(AND(All!$V214="P8",All!$AE214="RMS"),Ruler!G$21,IF(AND(All!$V214="P9",All!$AE214="RMS"),Ruler!G$22,IF(AND(All!$V214="P1",All!$AE214="RSS"),Ruler!G$6,IF(AND(All!$V214="P2",All!$AE214="RSS"),Ruler!G$23,IF(AND(All!$V214="P3",All!$AE214="RSS"),Ruler!G$24,IF(AND(All!$V214="P4",All!$AE214="RSS"),Ruler!G$25,IF(AND(All!$V214="P5",All!$AE214="RSS"),Ruler!G$26,IF(AND(All!$V214="P6",All!$AE214="RSS"),Ruler!G$27,IF(AND(All!$V214="P7",All!$AE214="RSS"),Ruler!G$28,IF(AND(All!$V214="P8",All!$AE214="RSS"),Ruler!G$29,IF(AND(All!$V214="P9",All!$AE214="RSS"),Ruler!G$30,0)))))))))))))))))))))))))))</f>
        <v>0</v>
      </c>
      <c r="BO214" s="325">
        <f>IF(AND(All!$V214="P1",All!$AE214="RDP"),Ruler!H$6,IF(AND(All!$V214="P2",All!$AE214="RDP"),Ruler!H$7,IF(AND(All!$V214="P3",All!$AE214="RDP"),Ruler!H$8,IF(AND(All!$V214="P4",All!$AE214="RDP"),Ruler!H$9,IF(AND(All!$V214="P5",All!$AE214="RDP"),Ruler!H$10,IF(AND(All!$V214="P6",All!$AE214="RDP"),Ruler!H$11,IF(AND(All!$V214="P7",All!$AE214="RDP"),Ruler!H$12,IF(AND(All!$V214="P8",All!$AE214="RDP"),Ruler!H$13,IF(AND(All!$V214="P9",All!$AE214="RDP"),Ruler!H$14,IF(AND(All!$V214="P1",All!$AE214="RMS"),Ruler!H$6,IF(AND(All!$V214="P2",All!$AE214="RMS"),Ruler!H$15,IF(AND(All!$V214="P3",All!$AE214="RMS"),Ruler!H$16,IF(AND(All!$V214="P4",All!$AE214="RMS"),Ruler!H$17,IF(AND(All!$V214="P5",All!$AE214="RMS"),Ruler!H$18,IF(AND(All!$V214="P6",All!$AE214="RMS"),Ruler!H$19,IF(AND(All!$V214="P7",All!$AE214="RMS"),Ruler!H$20,IF(AND(All!$V214="P8",All!$AE214="RMS"),Ruler!H$21,IF(AND(All!$V214="P9",All!$AE214="RMS"),Ruler!H$22,IF(AND(All!$V214="P1",All!$AE214="RSS"),Ruler!H$6,IF(AND(All!$V214="P2",All!$AE214="RSS"),Ruler!H$23,IF(AND(All!$V214="P3",All!$AE214="RSS"),Ruler!H$24,IF(AND(All!$V214="P4",All!$AE214="RSS"),Ruler!H$25,IF(AND(All!$V214="P5",All!$AE214="RSS"),Ruler!H$26,IF(AND(All!$V214="P6",All!$AE214="RSS"),Ruler!H$27,IF(AND(All!$V214="P7",All!$AE214="RSS"),Ruler!H$28,IF(AND(All!$V214="P8",All!$AE214="RSS"),Ruler!H$29,IF(AND(All!$V214="P9",All!$AE214="RSS"),Ruler!H$30,0)))))))))))))))))))))))))))</f>
        <v>0</v>
      </c>
      <c r="BP214" s="325">
        <f>IF(AND(All!$V214="P1",All!$AE214="RDP"),Ruler!I$6,IF(AND(All!$V214="P2",All!$AE214="RDP"),Ruler!I$7,IF(AND(All!$V214="P3",All!$AE214="RDP"),Ruler!I$8,IF(AND(All!$V214="P4",All!$AE214="RDP"),Ruler!I$9,IF(AND(All!$V214="P5",All!$AE214="RDP"),Ruler!I$10,IF(AND(All!$V214="P6",All!$AE214="RDP"),Ruler!I$11,IF(AND(All!$V214="P7",All!$AE214="RDP"),Ruler!I$12,IF(AND(All!$V214="P8",All!$AE214="RDP"),Ruler!I$13,IF(AND(All!$V214="P9",All!$AE214="RDP"),Ruler!I$14,IF(AND(All!$V214="P1",All!$AE214="RMS"),Ruler!I$6,IF(AND(All!$V214="P2",All!$AE214="RMS"),Ruler!I$15,IF(AND(All!$V214="P3",All!$AE214="RMS"),Ruler!I$16,IF(AND(All!$V214="P4",All!$AE214="RMS"),Ruler!I$17,IF(AND(All!$V214="P5",All!$AE214="RMS"),Ruler!I$18,IF(AND(All!$V214="P6",All!$AE214="RMS"),Ruler!I$19,IF(AND(All!$V214="P7",All!$AE214="RMS"),Ruler!I$20,IF(AND(All!$V214="P8",All!$AE214="RMS"),Ruler!I$21,IF(AND(All!$V214="P9",All!$AE214="RMS"),Ruler!I$22,IF(AND(All!$V214="P1",All!$AE214="RSS"),Ruler!I$6,IF(AND(All!$V214="P2",All!$AE214="RSS"),Ruler!I$23,IF(AND(All!$V214="P3",All!$AE214="RSS"),Ruler!I$24,IF(AND(All!$V214="P4",All!$AE214="RSS"),Ruler!I$25,IF(AND(All!$V214="P5",All!$AE214="RSS"),Ruler!I$26,IF(AND(All!$V214="P6",All!$AE214="RSS"),Ruler!I$27,IF(AND(All!$V214="P7",All!$AE214="RSS"),Ruler!I$28,IF(AND(All!$V214="P8",All!$AE214="RSS"),Ruler!I$29,IF(AND(All!$V214="P9",All!$AE214="RSS"),Ruler!I$30,0)))))))))))))))))))))))))))</f>
        <v>0</v>
      </c>
      <c r="BQ214" s="325">
        <f>IF(AND(All!$V214="P1",All!$AE214="RDP"),Ruler!J$6,IF(AND(All!$V214="P2",All!$AE214="RDP"),Ruler!J$7,IF(AND(All!$V214="P3",All!$AE214="RDP"),Ruler!J$8,IF(AND(All!$V214="P4",All!$AE214="RDP"),Ruler!J$9,IF(AND(All!$V214="P5",All!$AE214="RDP"),Ruler!J$10,IF(AND(All!$V214="P6",All!$AE214="RDP"),Ruler!J$11,IF(AND(All!$V214="P7",All!$AE214="RDP"),Ruler!J$12,IF(AND(All!$V214="P8",All!$AE214="RDP"),Ruler!J$13,IF(AND(All!$V214="P9",All!$AE214="RDP"),Ruler!J$14,IF(AND(All!$V214="P1",All!$AE214="RMS"),Ruler!J$6,IF(AND(All!$V214="P2",All!$AE214="RMS"),Ruler!J$15,IF(AND(All!$V214="P3",All!$AE214="RMS"),Ruler!J$16,IF(AND(All!$V214="P4",All!$AE214="RMS"),Ruler!J$17,IF(AND(All!$V214="P5",All!$AE214="RMS"),Ruler!J$18,IF(AND(All!$V214="P6",All!$AE214="RMS"),Ruler!J$19,IF(AND(All!$V214="P7",All!$AE214="RMS"),Ruler!J$20,IF(AND(All!$V214="P8",All!$AE214="RMS"),Ruler!J$21,IF(AND(All!$V214="P9",All!$AE214="RMS"),Ruler!J$22,IF(AND(All!$V214="P1",All!$AE214="RSS"),Ruler!J$6,IF(AND(All!$V214="P2",All!$AE214="RSS"),Ruler!J$23,IF(AND(All!$V214="P3",All!$AE214="RSS"),Ruler!J$24,IF(AND(All!$V214="P4",All!$AE214="RSS"),Ruler!J$25,IF(AND(All!$V214="P5",All!$AE214="RSS"),Ruler!J$26,IF(AND(All!$V214="P6",All!$AE214="RSS"),Ruler!J$27,IF(AND(All!$V214="P7",All!$AE214="RSS"),Ruler!J$28,IF(AND(All!$V214="P8",All!$AE214="RSS"),Ruler!J$29,IF(AND(All!$V214="P9",All!$AE214="RSS"),Ruler!J$30,0)))))))))))))))))))))))))))</f>
        <v>0</v>
      </c>
      <c r="BR214" s="325">
        <f>IF(AND(All!$V214="P1",All!$AE214="RDP"),Ruler!K$6,IF(AND(All!$V214="P2",All!$AE214="RDP"),Ruler!K$7,IF(AND(All!$V214="P3",All!$AE214="RDP"),Ruler!K$8,IF(AND(All!$V214="P4",All!$AE214="RDP"),Ruler!K$9,IF(AND(All!$V214="P5",All!$AE214="RDP"),Ruler!K$10,IF(AND(All!$V214="P6",All!$AE214="RDP"),Ruler!K$11,IF(AND(All!$V214="P7",All!$AE214="RDP"),Ruler!K$12,IF(AND(All!$V214="P8",All!$AE214="RDP"),Ruler!K$13,IF(AND(All!$V214="P9",All!$AE214="RDP"),Ruler!K$14,IF(AND(All!$V214="P1",All!$AE214="RMS"),Ruler!K$6,IF(AND(All!$V214="P2",All!$AE214="RMS"),Ruler!K$15,IF(AND(All!$V214="P3",All!$AE214="RMS"),Ruler!K$16,IF(AND(All!$V214="P4",All!$AE214="RMS"),Ruler!K$17,IF(AND(All!$V214="P5",All!$AE214="RMS"),Ruler!K$18,IF(AND(All!$V214="P6",All!$AE214="RMS"),Ruler!K$19,IF(AND(All!$V214="P7",All!$AE214="RMS"),Ruler!K$20,IF(AND(All!$V214="P8",All!$AE214="RMS"),Ruler!K$21,IF(AND(All!$V214="P9",All!$AE214="RMS"),Ruler!K$22,IF(AND(All!$V214="P1",All!$AE214="RSS"),Ruler!K$6,IF(AND(All!$V214="P2",All!$AE214="RSS"),Ruler!K$23,IF(AND(All!$V214="P3",All!$AE214="RSS"),Ruler!K$24,IF(AND(All!$V214="P4",All!$AE214="RSS"),Ruler!K$25,IF(AND(All!$V214="P5",All!$AE214="RSS"),Ruler!K$26,IF(AND(All!$V214="P6",All!$AE214="RSS"),Ruler!K$27,IF(AND(All!$V214="P7",All!$AE214="RSS"),Ruler!K$28,IF(AND(All!$V214="P8",All!$AE214="RSS"),Ruler!K$29,IF(AND(All!$V214="P9",All!$AE214="RSS"),Ruler!K$30,0)))))))))))))))))))))))))))</f>
        <v>0</v>
      </c>
      <c r="BS214" s="325">
        <f>IF(AND(All!$V214="P1",All!$AE214="RDP"),Ruler!L$6,IF(AND(All!$V214="P2",All!$AE214="RDP"),Ruler!L$7,IF(AND(All!$V214="P3",All!$AE214="RDP"),Ruler!L$8,IF(AND(All!$V214="P4",All!$AE214="RDP"),Ruler!L$9,IF(AND(All!$V214="P5",All!$AE214="RDP"),Ruler!L$10,IF(AND(All!$V214="P6",All!$AE214="RDP"),Ruler!L$11,IF(AND(All!$V214="P7",All!$AE214="RDP"),Ruler!L$12,IF(AND(All!$V214="P8",All!$AE214="RDP"),Ruler!L$13,IF(AND(All!$V214="P9",All!$AE214="RDP"),Ruler!L$14,IF(AND(All!$V214="P1",All!$AE214="RMS"),Ruler!L$6,IF(AND(All!$V214="P2",All!$AE214="RMS"),Ruler!L$15,IF(AND(All!$V214="P3",All!$AE214="RMS"),Ruler!L$16,IF(AND(All!$V214="P4",All!$AE214="RMS"),Ruler!L$17,IF(AND(All!$V214="P5",All!$AE214="RMS"),Ruler!L$18,IF(AND(All!$V214="P6",All!$AE214="RMS"),Ruler!L$19,IF(AND(All!$V214="P7",All!$AE214="RMS"),Ruler!L$20,IF(AND(All!$V214="P8",All!$AE214="RMS"),Ruler!L$21,IF(AND(All!$V214="P9",All!$AE214="RMS"),Ruler!L$22,IF(AND(All!$V214="P1",All!$AE214="RSS"),Ruler!L$6,IF(AND(All!$V214="P2",All!$AE214="RSS"),Ruler!L$23,IF(AND(All!$V214="P3",All!$AE214="RSS"),Ruler!L$24,IF(AND(All!$V214="P4",All!$AE214="RSS"),Ruler!L$25,IF(AND(All!$V214="P5",All!$AE214="RSS"),Ruler!L$26,IF(AND(All!$V214="P6",All!$AE214="RSS"),Ruler!L$27,IF(AND(All!$V214="P7",All!$AE214="RSS"),Ruler!L$28,IF(AND(All!$V214="P8",All!$AE214="RSS"),Ruler!L$29,IF(AND(All!$V214="P9",All!$AE214="RSS"),Ruler!L$30,0)))))))))))))))))))))))))))</f>
        <v>0</v>
      </c>
      <c r="BT214" s="325">
        <f>IF(AND(All!$V214="P1",All!$AE214="RDP"),Ruler!M$6,IF(AND(All!$V214="P2",All!$AE214="RDP"),Ruler!M$7,IF(AND(All!$V214="P3",All!$AE214="RDP"),Ruler!M$8,IF(AND(All!$V214="P4",All!$AE214="RDP"),Ruler!M$9,IF(AND(All!$V214="P5",All!$AE214="RDP"),Ruler!M$10,IF(AND(All!$V214="P6",All!$AE214="RDP"),Ruler!M$11,IF(AND(All!$V214="P7",All!$AE214="RDP"),Ruler!M$12,IF(AND(All!$V214="P8",All!$AE214="RDP"),Ruler!M$13,IF(AND(All!$V214="P9",All!$AE214="RDP"),Ruler!M$14,IF(AND(All!$V214="P1",All!$AE214="RMS"),Ruler!M$6,IF(AND(All!$V214="P2",All!$AE214="RMS"),Ruler!M$15,IF(AND(All!$V214="P3",All!$AE214="RMS"),Ruler!M$16,IF(AND(All!$V214="P4",All!$AE214="RMS"),Ruler!M$17,IF(AND(All!$V214="P5",All!$AE214="RMS"),Ruler!M$18,IF(AND(All!$V214="P6",All!$AE214="RMS"),Ruler!M$19,IF(AND(All!$V214="P7",All!$AE214="RMS"),Ruler!M$20,IF(AND(All!$V214="P8",All!$AE214="RMS"),Ruler!M$21,IF(AND(All!$V214="P9",All!$AE214="RMS"),Ruler!M$22,IF(AND(All!$V214="P1",All!$AE214="RSS"),Ruler!M$6,IF(AND(All!$V214="P2",All!$AE214="RSS"),Ruler!M$23,IF(AND(All!$V214="P3",All!$AE214="RSS"),Ruler!M$24,IF(AND(All!$V214="P4",All!$AE214="RSS"),Ruler!M$25,IF(AND(All!$V214="P5",All!$AE214="RSS"),Ruler!M$26,IF(AND(All!$V214="P6",All!$AE214="RSS"),Ruler!M$27,IF(AND(All!$V214="P7",All!$AE214="RSS"),Ruler!M$28,IF(AND(All!$V214="P8",All!$AE214="RSS"),Ruler!M$29,IF(AND(All!$V214="P9",All!$AE214="RSS"),Ruler!M$30,0)))))))))))))))))))))))))))</f>
        <v>0</v>
      </c>
      <c r="BU214" s="325">
        <f>IF(AND(All!$V214="P1",All!$AE214="RDP"),Ruler!N$6,IF(AND(All!$V214="P2",All!$AE214="RDP"),Ruler!N$7,IF(AND(All!$V214="P3",All!$AE214="RDP"),Ruler!N$8,IF(AND(All!$V214="P4",All!$AE214="RDP"),Ruler!N$9,IF(AND(All!$V214="P5",All!$AE214="RDP"),Ruler!N$10,IF(AND(All!$V214="P6",All!$AE214="RDP"),Ruler!N$11,IF(AND(All!$V214="P7",All!$AE214="RDP"),Ruler!N$12,IF(AND(All!$V214="P8",All!$AE214="RDP"),Ruler!N$13,IF(AND(All!$V214="P9",All!$AE214="RDP"),Ruler!N$14,IF(AND(All!$V214="P1",All!$AE214="RMS"),Ruler!N$6,IF(AND(All!$V214="P2",All!$AE214="RMS"),Ruler!N$15,IF(AND(All!$V214="P3",All!$AE214="RMS"),Ruler!N$16,IF(AND(All!$V214="P4",All!$AE214="RMS"),Ruler!N$17,IF(AND(All!$V214="P5",All!$AE214="RMS"),Ruler!N$18,IF(AND(All!$V214="P6",All!$AE214="RMS"),Ruler!N$19,IF(AND(All!$V214="P7",All!$AE214="RMS"),Ruler!N$20,IF(AND(All!$V214="P8",All!$AE214="RMS"),Ruler!N$21,IF(AND(All!$V214="P9",All!$AE214="RMS"),Ruler!N$22,IF(AND(All!$V214="P1",All!$AE214="RSS"),Ruler!N$6,IF(AND(All!$V214="P2",All!$AE214="RSS"),Ruler!N$23,IF(AND(All!$V214="P3",All!$AE214="RSS"),Ruler!N$24,IF(AND(All!$V214="P4",All!$AE214="RSS"),Ruler!N$25,IF(AND(All!$V214="P5",All!$AE214="RSS"),Ruler!N$26,IF(AND(All!$V214="P6",All!$AE214="RSS"),Ruler!N$27,IF(AND(All!$V214="P7",All!$AE214="RSS"),Ruler!N$28,IF(AND(All!$V214="P8",All!$AE214="RSS"),Ruler!N$29,IF(AND(All!$V214="P9",All!$AE214="RSS"),Ruler!N$30,0)))))))))))))))))))))))))))</f>
        <v>0</v>
      </c>
      <c r="BV214" s="325">
        <f>IF(AND(All!$V214="P1",All!$AE214="RDP"),Ruler!O$6,IF(AND(All!$V214="P2",All!$AE214="RDP"),Ruler!O$7,IF(AND(All!$V214="P3",All!$AE214="RDP"),Ruler!O$8,IF(AND(All!$V214="P4",All!$AE214="RDP"),Ruler!O$9,IF(AND(All!$V214="P5",All!$AE214="RDP"),Ruler!O$10,IF(AND(All!$V214="P6",All!$AE214="RDP"),Ruler!O$11,IF(AND(All!$V214="P7",All!$AE214="RDP"),Ruler!O$12,IF(AND(All!$V214="P8",All!$AE214="RDP"),Ruler!O$13,IF(AND(All!$V214="P9",All!$AE214="RDP"),Ruler!O$14,IF(AND(All!$V214="P1",All!$AE214="RMS"),Ruler!O$6,IF(AND(All!$V214="P2",All!$AE214="RMS"),Ruler!O$15,IF(AND(All!$V214="P3",All!$AE214="RMS"),Ruler!O$16,IF(AND(All!$V214="P4",All!$AE214="RMS"),Ruler!O$17,IF(AND(All!$V214="P5",All!$AE214="RMS"),Ruler!O$18,IF(AND(All!$V214="P6",All!$AE214="RMS"),Ruler!O$19,IF(AND(All!$V214="P7",All!$AE214="RMS"),Ruler!O$20,IF(AND(All!$V214="P8",All!$AE214="RMS"),Ruler!O$21,IF(AND(All!$V214="P9",All!$AE214="RMS"),Ruler!O$22,IF(AND(All!$V214="P1",All!$AE214="RSS"),Ruler!O$6,IF(AND(All!$V214="P2",All!$AE214="RSS"),Ruler!O$23,IF(AND(All!$V214="P3",All!$AE214="RSS"),Ruler!O$24,IF(AND(All!$V214="P4",All!$AE214="RSS"),Ruler!O$25,IF(AND(All!$V214="P5",All!$AE214="RSS"),Ruler!O$26,IF(AND(All!$V214="P6",All!$AE214="RSS"),Ruler!O$27,IF(AND(All!$V214="P7",All!$AE214="RSS"),Ruler!O$28,IF(AND(All!$V214="P8",All!$AE214="RSS"),Ruler!O$29,IF(AND(All!$V214="P9",All!$AE214="RSS"),Ruler!O$30,0)))))))))))))))))))))))))))</f>
        <v>0</v>
      </c>
      <c r="BW214" s="325">
        <f>IF(AND(All!$V214="P1",All!$AE214="RDP"),Ruler!P$6,IF(AND(All!$V214="P2",All!$AE214="RDP"),Ruler!P$7,IF(AND(All!$V214="P3",All!$AE214="RDP"),Ruler!P$8,IF(AND(All!$V214="P4",All!$AE214="RDP"),Ruler!P$9,IF(AND(All!$V214="P5",All!$AE214="RDP"),Ruler!P$10,IF(AND(All!$V214="P6",All!$AE214="RDP"),Ruler!P$11,IF(AND(All!$V214="P7",All!$AE214="RDP"),Ruler!P$12,IF(AND(All!$V214="P8",All!$AE214="RDP"),Ruler!P$13,IF(AND(All!$V214="P9",All!$AE214="RDP"),Ruler!P$14,IF(AND(All!$V214="P1",All!$AE214="RMS"),Ruler!P$6,IF(AND(All!$V214="P2",All!$AE214="RMS"),Ruler!P$15,IF(AND(All!$V214="P3",All!$AE214="RMS"),Ruler!P$16,IF(AND(All!$V214="P4",All!$AE214="RMS"),Ruler!P$17,IF(AND(All!$V214="P5",All!$AE214="RMS"),Ruler!P$18,IF(AND(All!$V214="P6",All!$AE214="RMS"),Ruler!P$19,IF(AND(All!$V214="P7",All!$AE214="RMS"),Ruler!P$20,IF(AND(All!$V214="P8",All!$AE214="RMS"),Ruler!P$21,IF(AND(All!$V214="P9",All!$AE214="RMS"),Ruler!P$22,IF(AND(All!$V214="P1",All!$AE214="RSS"),Ruler!P$6,IF(AND(All!$V214="P2",All!$AE214="RSS"),Ruler!P$23,IF(AND(All!$V214="P3",All!$AE214="RSS"),Ruler!P$24,IF(AND(All!$V214="P4",All!$AE214="RSS"),Ruler!P$25,IF(AND(All!$V214="P5",All!$AE214="RSS"),Ruler!P$26,IF(AND(All!$V214="P6",All!$AE214="RSS"),Ruler!P$27,IF(AND(All!$V214="P7",All!$AE214="RSS"),Ruler!P$28,IF(AND(All!$V214="P8",All!$AE214="RSS"),Ruler!P$29,IF(AND(All!$V214="P9",All!$AE214="RSS"),Ruler!P$30,0)))))))))))))))))))))))))))</f>
        <v>0</v>
      </c>
      <c r="BX214" s="325">
        <f>IF(AND(All!$V214="P1",All!$AE214="RDP"),Ruler!Q$6,IF(AND(All!$V214="P2",All!$AE214="RDP"),Ruler!Q$7,IF(AND(All!$V214="P3",All!$AE214="RDP"),Ruler!Q$8,IF(AND(All!$V214="P4",All!$AE214="RDP"),Ruler!Q$9,IF(AND(All!$V214="P5",All!$AE214="RDP"),Ruler!Q$10,IF(AND(All!$V214="P6",All!$AE214="RDP"),Ruler!Q$11,IF(AND(All!$V214="P7",All!$AE214="RDP"),Ruler!Q$12,IF(AND(All!$V214="P8",All!$AE214="RDP"),Ruler!Q$13,IF(AND(All!$V214="P9",All!$AE214="RDP"),Ruler!Q$14,IF(AND(All!$V214="P1",All!$AE214="RMS"),Ruler!Q$6,IF(AND(All!$V214="P2",All!$AE214="RMS"),Ruler!Q$15,IF(AND(All!$V214="P3",All!$AE214="RMS"),Ruler!Q$16,IF(AND(All!$V214="P4",All!$AE214="RMS"),Ruler!Q$17,IF(AND(All!$V214="P5",All!$AE214="RMS"),Ruler!Q$18,IF(AND(All!$V214="P6",All!$AE214="RMS"),Ruler!Q$19,IF(AND(All!$V214="P7",All!$AE214="RMS"),Ruler!Q$20,IF(AND(All!$V214="P8",All!$AE214="RMS"),Ruler!Q$21,IF(AND(All!$V214="P9",All!$AE214="RMS"),Ruler!Q$22,IF(AND(All!$V214="P1",All!$AE214="RSS"),Ruler!Q$6,IF(AND(All!$V214="P2",All!$AE214="RSS"),Ruler!Q$23,IF(AND(All!$V214="P3",All!$AE214="RSS"),Ruler!Q$24,IF(AND(All!$V214="P4",All!$AE214="RSS"),Ruler!Q$25,IF(AND(All!$V214="P5",All!$AE214="RSS"),Ruler!Q$26,IF(AND(All!$V214="P6",All!$AE214="RSS"),Ruler!Q$27,IF(AND(All!$V214="P7",All!$AE214="RSS"),Ruler!Q$28,IF(AND(All!$V214="P8",All!$AE214="RSS"),Ruler!Q$29,IF(AND(All!$V214="P9",All!$AE214="RSS"),Ruler!Q$30,0)))))))))))))))))))))))))))</f>
        <v>0</v>
      </c>
      <c r="BY214" s="325">
        <f>IF(AND(All!$V214="P1",All!$AE214="RDP"),Ruler!R$6,IF(AND(All!$V214="P2",All!$AE214="RDP"),Ruler!R$7,IF(AND(All!$V214="P3",All!$AE214="RDP"),Ruler!R$8,IF(AND(All!$V214="P4",All!$AE214="RDP"),Ruler!R$9,IF(AND(All!$V214="P5",All!$AE214="RDP"),Ruler!R$10,IF(AND(All!$V214="P6",All!$AE214="RDP"),Ruler!R$11,IF(AND(All!$V214="P7",All!$AE214="RDP"),Ruler!R$12,IF(AND(All!$V214="P8",All!$AE214="RDP"),Ruler!R$13,IF(AND(All!$V214="P9",All!$AE214="RDP"),Ruler!R$14,IF(AND(All!$V214="P1",All!$AE214="RMS"),Ruler!R$6,IF(AND(All!$V214="P2",All!$AE214="RMS"),Ruler!R$15,IF(AND(All!$V214="P3",All!$AE214="RMS"),Ruler!R$16,IF(AND(All!$V214="P4",All!$AE214="RMS"),Ruler!R$17,IF(AND(All!$V214="P5",All!$AE214="RMS"),Ruler!R$18,IF(AND(All!$V214="P6",All!$AE214="RMS"),Ruler!R$19,IF(AND(All!$V214="P7",All!$AE214="RMS"),Ruler!R$20,IF(AND(All!$V214="P8",All!$AE214="RMS"),Ruler!R$21,IF(AND(All!$V214="P9",All!$AE214="RMS"),Ruler!R$22,IF(AND(All!$V214="P1",All!$AE214="RSS"),Ruler!R$6,IF(AND(All!$V214="P2",All!$AE214="RSS"),Ruler!R$23,IF(AND(All!$V214="P3",All!$AE214="RSS"),Ruler!R$24,IF(AND(All!$V214="P4",All!$AE214="RSS"),Ruler!R$25,IF(AND(All!$V214="P5",All!$AE214="RSS"),Ruler!R$26,IF(AND(All!$V214="P6",All!$AE214="RSS"),Ruler!R$27,IF(AND(All!$V214="P7",All!$AE214="RSS"),Ruler!R$28,IF(AND(All!$V214="P8",All!$AE214="RSS"),Ruler!R$29,IF(AND(All!$V214="P9",All!$AE214="RSS"),Ruler!R$30,0)))))))))))))))))))))))))))</f>
        <v>0</v>
      </c>
      <c r="BZ214" s="325">
        <f>IF(AND(All!$V214="P1",All!$AE214="RDP"),Ruler!S$6,IF(AND(All!$V214="P2",All!$AE214="RDP"),Ruler!S$7,IF(AND(All!$V214="P3",All!$AE214="RDP"),Ruler!S$8,IF(AND(All!$V214="P4",All!$AE214="RDP"),Ruler!S$9,IF(AND(All!$V214="P5",All!$AE214="RDP"),Ruler!S$10,IF(AND(All!$V214="P6",All!$AE214="RDP"),Ruler!S$11,IF(AND(All!$V214="P7",All!$AE214="RDP"),Ruler!S$12,IF(AND(All!$V214="P8",All!$AE214="RDP"),Ruler!S$13,IF(AND(All!$V214="P9",All!$AE214="RDP"),Ruler!S$14,IF(AND(All!$V214="P1",All!$AE214="RMS"),Ruler!S$6,IF(AND(All!$V214="P2",All!$AE214="RMS"),Ruler!S$15,IF(AND(All!$V214="P3",All!$AE214="RMS"),Ruler!S$16,IF(AND(All!$V214="P4",All!$AE214="RMS"),Ruler!S$17,IF(AND(All!$V214="P5",All!$AE214="RMS"),Ruler!S$18,IF(AND(All!$V214="P6",All!$AE214="RMS"),Ruler!S$19,IF(AND(All!$V214="P7",All!$AE214="RMS"),Ruler!S$20,IF(AND(All!$V214="P8",All!$AE214="RMS"),Ruler!S$21,IF(AND(All!$V214="P9",All!$AE214="RMS"),Ruler!S$22,IF(AND(All!$V214="P1",All!$AE214="RSS"),Ruler!S$6,IF(AND(All!$V214="P2",All!$AE214="RSS"),Ruler!S$23,IF(AND(All!$V214="P3",All!$AE214="RSS"),Ruler!S$24,IF(AND(All!$V214="P4",All!$AE214="RSS"),Ruler!S$25,IF(AND(All!$V214="P5",All!$AE214="RSS"),Ruler!S$26,IF(AND(All!$V214="P6",All!$AE214="RSS"),Ruler!S$27,IF(AND(All!$V214="P7",All!$AE214="RSS"),Ruler!S$28,IF(AND(All!$V214="P8",All!$AE214="RSS"),Ruler!S$29,IF(AND(All!$V214="P9",All!$AE214="RSS"),Ruler!S$30,0)))))))))))))))))))))))))))</f>
        <v>0</v>
      </c>
      <c r="CA214" s="325">
        <f>IF(AND(All!$V214="P1",All!$AE214="RDP"),Ruler!T$6,IF(AND(All!$V214="P2",All!$AE214="RDP"),Ruler!T$7,IF(AND(All!$V214="P3",All!$AE214="RDP"),Ruler!T$8,IF(AND(All!$V214="P4",All!$AE214="RDP"),Ruler!T$9,IF(AND(All!$V214="P5",All!$AE214="RDP"),Ruler!T$10,IF(AND(All!$V214="P6",All!$AE214="RDP"),Ruler!T$11,IF(AND(All!$V214="P7",All!$AE214="RDP"),Ruler!T$12,IF(AND(All!$V214="P8",All!$AE214="RDP"),Ruler!T$13,IF(AND(All!$V214="P9",All!$AE214="RDP"),Ruler!T$14,IF(AND(All!$V214="P1",All!$AE214="RMS"),Ruler!T$6,IF(AND(All!$V214="P2",All!$AE214="RMS"),Ruler!T$15,IF(AND(All!$V214="P3",All!$AE214="RMS"),Ruler!T$16,IF(AND(All!$V214="P4",All!$AE214="RMS"),Ruler!T$17,IF(AND(All!$V214="P5",All!$AE214="RMS"),Ruler!T$18,IF(AND(All!$V214="P6",All!$AE214="RMS"),Ruler!T$19,IF(AND(All!$V214="P7",All!$AE214="RMS"),Ruler!T$20,IF(AND(All!$V214="P8",All!$AE214="RMS"),Ruler!T$21,IF(AND(All!$V214="P9",All!$AE214="RMS"),Ruler!T$22,IF(AND(All!$V214="P1",All!$AE214="RSS"),Ruler!T$6,IF(AND(All!$V214="P2",All!$AE214="RSS"),Ruler!T$23,IF(AND(All!$V214="P3",All!$AE214="RSS"),Ruler!T$24,IF(AND(All!$V214="P4",All!$AE214="RSS"),Ruler!T$25,IF(AND(All!$V214="P5",All!$AE214="RSS"),Ruler!T$26,IF(AND(All!$V214="P6",All!$AE214="RSS"),Ruler!T$27,IF(AND(All!$V214="P7",All!$AE214="RSS"),Ruler!T$28,IF(AND(All!$V214="P8",All!$AE214="RSS"),Ruler!T$29,IF(AND(All!$V214="P9",All!$AE214="RSS"),Ruler!T$30,0)))))))))))))))))))))))))))</f>
        <v>0</v>
      </c>
      <c r="CB214" s="325">
        <f>IF(AND(All!$V214="P1",All!$AE214="RDP"),Ruler!U$6,IF(AND(All!$V214="P2",All!$AE214="RDP"),Ruler!U$7,IF(AND(All!$V214="P3",All!$AE214="RDP"),Ruler!U$8,IF(AND(All!$V214="P4",All!$AE214="RDP"),Ruler!U$9,IF(AND(All!$V214="P5",All!$AE214="RDP"),Ruler!U$10,IF(AND(All!$V214="P6",All!$AE214="RDP"),Ruler!U$11,IF(AND(All!$V214="P7",All!$AE214="RDP"),Ruler!U$12,IF(AND(All!$V214="P8",All!$AE214="RDP"),Ruler!U$13,IF(AND(All!$V214="P9",All!$AE214="RDP"),Ruler!U$14,IF(AND(All!$V214="P1",All!$AE214="RMS"),Ruler!U$6,IF(AND(All!$V214="P2",All!$AE214="RMS"),Ruler!U$15,IF(AND(All!$V214="P3",All!$AE214="RMS"),Ruler!U$16,IF(AND(All!$V214="P4",All!$AE214="RMS"),Ruler!U$17,IF(AND(All!$V214="P5",All!$AE214="RMS"),Ruler!U$18,IF(AND(All!$V214="P6",All!$AE214="RMS"),Ruler!U$19,IF(AND(All!$V214="P7",All!$AE214="RMS"),Ruler!U$20,IF(AND(All!$V214="P8",All!$AE214="RMS"),Ruler!U$21,IF(AND(All!$V214="P9",All!$AE214="RMS"),Ruler!U$22,IF(AND(All!$V214="P1",All!$AE214="RSS"),Ruler!U$6,IF(AND(All!$V214="P2",All!$AE214="RSS"),Ruler!U$23,IF(AND(All!$V214="P3",All!$AE214="RSS"),Ruler!U$24,IF(AND(All!$V214="P4",All!$AE214="RSS"),Ruler!U$25,IF(AND(All!$V214="P5",All!$AE214="RSS"),Ruler!U$26,IF(AND(All!$V214="P6",All!$AE214="RSS"),Ruler!U$27,IF(AND(All!$V214="P7",All!$AE214="RSS"),Ruler!U$28,IF(AND(All!$V214="P8",All!$AE214="RSS"),Ruler!U$29,IF(AND(All!$V214="P9",All!$AE214="RSS"),Ruler!U$30,0)))))))))))))))))))))))))))</f>
        <v>0</v>
      </c>
      <c r="CC214" s="325">
        <f>IF(AND(All!$V214="P1",All!$AE214="RDP"),Ruler!V$6,IF(AND(All!$V214="P2",All!$AE214="RDP"),Ruler!V$7,IF(AND(All!$V214="P3",All!$AE214="RDP"),Ruler!V$8,IF(AND(All!$V214="P4",All!$AE214="RDP"),Ruler!V$9,IF(AND(All!$V214="P5",All!$AE214="RDP"),Ruler!V$10,IF(AND(All!$V214="P6",All!$AE214="RDP"),Ruler!V$11,IF(AND(All!$V214="P7",All!$AE214="RDP"),Ruler!V$12,IF(AND(All!$V214="P8",All!$AE214="RDP"),Ruler!V$13,IF(AND(All!$V214="P9",All!$AE214="RDP"),Ruler!V$14,IF(AND(All!$V214="P1",All!$AE214="RMS"),Ruler!V$6,IF(AND(All!$V214="P2",All!$AE214="RMS"),Ruler!V$15,IF(AND(All!$V214="P3",All!$AE214="RMS"),Ruler!V$16,IF(AND(All!$V214="P4",All!$AE214="RMS"),Ruler!V$17,IF(AND(All!$V214="P5",All!$AE214="RMS"),Ruler!V$18,IF(AND(All!$V214="P6",All!$AE214="RMS"),Ruler!V$19,IF(AND(All!$V214="P7",All!$AE214="RMS"),Ruler!V$20,IF(AND(All!$V214="P8",All!$AE214="RMS"),Ruler!V$21,IF(AND(All!$V214="P9",All!$AE214="RMS"),Ruler!V$22,IF(AND(All!$V214="P1",All!$AE214="RSS"),Ruler!V$6,IF(AND(All!$V214="P2",All!$AE214="RSS"),Ruler!V$23,IF(AND(All!$V214="P3",All!$AE214="RSS"),Ruler!V$24,IF(AND(All!$V214="P4",All!$AE214="RSS"),Ruler!V$25,IF(AND(All!$V214="P5",All!$AE214="RSS"),Ruler!V$26,IF(AND(All!$V214="P6",All!$AE214="RSS"),Ruler!V$27,IF(AND(All!$V214="P7",All!$AE214="RSS"),Ruler!V$28,IF(AND(All!$V214="P8",All!$AE214="RSS"),Ruler!V$29,IF(AND(All!$V214="P9",All!$AE214="RSS"),Ruler!V$30,0)))))))))))))))))))))))))))</f>
        <v>0</v>
      </c>
      <c r="CD214" s="325">
        <f>IF(AND(All!$V214="P1",All!$AE214="RDP"),Ruler!W$6,IF(AND(All!$V214="P2",All!$AE214="RDP"),Ruler!W$7,IF(AND(All!$V214="P3",All!$AE214="RDP"),Ruler!W$8,IF(AND(All!$V214="P4",All!$AE214="RDP"),Ruler!W$9,IF(AND(All!$V214="P5",All!$AE214="RDP"),Ruler!W$10,IF(AND(All!$V214="P6",All!$AE214="RDP"),Ruler!W$11,IF(AND(All!$V214="P7",All!$AE214="RDP"),Ruler!W$12,IF(AND(All!$V214="P8",All!$AE214="RDP"),Ruler!W$13,IF(AND(All!$V214="P9",All!$AE214="RDP"),Ruler!W$14,IF(AND(All!$V214="P1",All!$AE214="RMS"),Ruler!W$6,IF(AND(All!$V214="P2",All!$AE214="RMS"),Ruler!W$15,IF(AND(All!$V214="P3",All!$AE214="RMS"),Ruler!W$16,IF(AND(All!$V214="P4",All!$AE214="RMS"),Ruler!W$17,IF(AND(All!$V214="P5",All!$AE214="RMS"),Ruler!W$18,IF(AND(All!$V214="P6",All!$AE214="RMS"),Ruler!W$19,IF(AND(All!$V214="P7",All!$AE214="RMS"),Ruler!W$20,IF(AND(All!$V214="P8",All!$AE214="RMS"),Ruler!W$21,IF(AND(All!$V214="P9",All!$AE214="RMS"),Ruler!W$22,IF(AND(All!$V214="P1",All!$AE214="RSS"),Ruler!W$6,IF(AND(All!$V214="P2",All!$AE214="RSS"),Ruler!W$23,IF(AND(All!$V214="P3",All!$AE214="RSS"),Ruler!W$24,IF(AND(All!$V214="P4",All!$AE214="RSS"),Ruler!W$25,IF(AND(All!$V214="P5",All!$AE214="RSS"),Ruler!W$26,IF(AND(All!$V214="P6",All!$AE214="RSS"),Ruler!W$27,IF(AND(All!$V214="P7",All!$AE214="RSS"),Ruler!W$28,IF(AND(All!$V214="P8",All!$AE214="RSS"),Ruler!W$29,IF(AND(All!$V214="P9",All!$AE214="RSS"),Ruler!W$30,0)))))))))))))))))))))))))))</f>
        <v>0</v>
      </c>
      <c r="CE214" s="325">
        <f>IF(AND(All!$V214="P1",All!$AE214="RDP"),Ruler!X$6,IF(AND(All!$V214="P2",All!$AE214="RDP"),Ruler!X$7,IF(AND(All!$V214="P3",All!$AE214="RDP"),Ruler!X$8,IF(AND(All!$V214="P4",All!$AE214="RDP"),Ruler!X$9,IF(AND(All!$V214="P5",All!$AE214="RDP"),Ruler!X$10,IF(AND(All!$V214="P6",All!$AE214="RDP"),Ruler!X$11,IF(AND(All!$V214="P7",All!$AE214="RDP"),Ruler!X$12,IF(AND(All!$V214="P8",All!$AE214="RDP"),Ruler!X$13,IF(AND(All!$V214="P9",All!$AE214="RDP"),Ruler!X$14,IF(AND(All!$V214="P1",All!$AE214="RMS"),Ruler!X$6,IF(AND(All!$V214="P2",All!$AE214="RMS"),Ruler!X$15,IF(AND(All!$V214="P3",All!$AE214="RMS"),Ruler!X$16,IF(AND(All!$V214="P4",All!$AE214="RMS"),Ruler!X$17,IF(AND(All!$V214="P5",All!$AE214="RMS"),Ruler!X$18,IF(AND(All!$V214="P6",All!$AE214="RMS"),Ruler!X$19,IF(AND(All!$V214="P7",All!$AE214="RMS"),Ruler!X$20,IF(AND(All!$V214="P8",All!$AE214="RMS"),Ruler!X$21,IF(AND(All!$V214="P9",All!$AE214="RMS"),Ruler!X$22,IF(AND(All!$V214="P1",All!$AE214="RSS"),Ruler!X$6,IF(AND(All!$V214="P2",All!$AE214="RSS"),Ruler!X$23,IF(AND(All!$V214="P3",All!$AE214="RSS"),Ruler!X$24,IF(AND(All!$V214="P4",All!$AE214="RSS"),Ruler!X$25,IF(AND(All!$V214="P5",All!$AE214="RSS"),Ruler!X$26,IF(AND(All!$V214="P6",All!$AE214="RSS"),Ruler!X$27,IF(AND(All!$V214="P7",All!$AE214="RSS"),Ruler!X$28,IF(AND(All!$V214="P8",All!$AE214="RSS"),Ruler!X$29,IF(AND(All!$V214="P9",All!$AE214="RSS"),Ruler!X$30,0)))))))))))))))))))))))))))</f>
        <v>0</v>
      </c>
      <c r="CF214" s="325">
        <f>IF(AND(All!$V214="P1",All!$AE214="RDP"),Ruler!Y$6,IF(AND(All!$V214="P2",All!$AE214="RDP"),Ruler!Y$7,IF(AND(All!$V214="P3",All!$AE214="RDP"),Ruler!Y$8,IF(AND(All!$V214="P4",All!$AE214="RDP"),Ruler!Y$9,IF(AND(All!$V214="P5",All!$AE214="RDP"),Ruler!Y$10,IF(AND(All!$V214="P6",All!$AE214="RDP"),Ruler!Y$11,IF(AND(All!$V214="P7",All!$AE214="RDP"),Ruler!Y$12,IF(AND(All!$V214="P8",All!$AE214="RDP"),Ruler!Y$13,IF(AND(All!$V214="P9",All!$AE214="RDP"),Ruler!Y$14,IF(AND(All!$V214="P1",All!$AE214="RMS"),Ruler!Y$6,IF(AND(All!$V214="P2",All!$AE214="RMS"),Ruler!Y$15,IF(AND(All!$V214="P3",All!$AE214="RMS"),Ruler!Y$16,IF(AND(All!$V214="P4",All!$AE214="RMS"),Ruler!Y$17,IF(AND(All!$V214="P5",All!$AE214="RMS"),Ruler!Y$18,IF(AND(All!$V214="P6",All!$AE214="RMS"),Ruler!Y$19,IF(AND(All!$V214="P7",All!$AE214="RMS"),Ruler!Y$20,IF(AND(All!$V214="P8",All!$AE214="RMS"),Ruler!Y$21,IF(AND(All!$V214="P9",All!$AE214="RMS"),Ruler!Y$22,IF(AND(All!$V214="P1",All!$AE214="RSS"),Ruler!Y$6,IF(AND(All!$V214="P2",All!$AE214="RSS"),Ruler!Y$23,IF(AND(All!$V214="P3",All!$AE214="RSS"),Ruler!Y$24,IF(AND(All!$V214="P4",All!$AE214="RSS"),Ruler!Y$25,IF(AND(All!$V214="P5",All!$AE214="RSS"),Ruler!Y$26,IF(AND(All!$V214="P6",All!$AE214="RSS"),Ruler!Y$27,IF(AND(All!$V214="P7",All!$AE214="RSS"),Ruler!Y$28,IF(AND(All!$V214="P8",All!$AE214="RSS"),Ruler!Y$29,IF(AND(All!$V214="P9",All!$AE214="RSS"),Ruler!Y$30,0)))))))))))))))))))))))))))</f>
        <v>0</v>
      </c>
      <c r="CG214" s="325">
        <f>IF(AND(All!$V214="P1",All!$AE214="RDP"),Ruler!Z$6,IF(AND(All!$V214="P2",All!$AE214="RDP"),Ruler!Z$7,IF(AND(All!$V214="P3",All!$AE214="RDP"),Ruler!Z$8,IF(AND(All!$V214="P4",All!$AE214="RDP"),Ruler!Z$9,IF(AND(All!$V214="P5",All!$AE214="RDP"),Ruler!Z$10,IF(AND(All!$V214="P6",All!$AE214="RDP"),Ruler!Z$11,IF(AND(All!$V214="P7",All!$AE214="RDP"),Ruler!Z$12,IF(AND(All!$V214="P8",All!$AE214="RDP"),Ruler!Z$13,IF(AND(All!$V214="P9",All!$AE214="RDP"),Ruler!Z$14,IF(AND(All!$V214="P1",All!$AE214="RMS"),Ruler!Z$6,IF(AND(All!$V214="P2",All!$AE214="RMS"),Ruler!Z$15,IF(AND(All!$V214="P3",All!$AE214="RMS"),Ruler!Z$16,IF(AND(All!$V214="P4",All!$AE214="RMS"),Ruler!Z$17,IF(AND(All!$V214="P5",All!$AE214="RMS"),Ruler!Z$18,IF(AND(All!$V214="P6",All!$AE214="RMS"),Ruler!Z$19,IF(AND(All!$V214="P7",All!$AE214="RMS"),Ruler!Z$20,IF(AND(All!$V214="P8",All!$AE214="RMS"),Ruler!Z$21,IF(AND(All!$V214="P9",All!$AE214="RMS"),Ruler!Z$22,IF(AND(All!$V214="P1",All!$AE214="RSS"),Ruler!Z$6,IF(AND(All!$V214="P2",All!$AE214="RSS"),Ruler!Z$23,IF(AND(All!$V214="P3",All!$AE214="RSS"),Ruler!Z$24,IF(AND(All!$V214="P4",All!$AE214="RSS"),Ruler!Z$25,IF(AND(All!$V214="P5",All!$AE214="RSS"),Ruler!Z$26,IF(AND(All!$V214="P6",All!$AE214="RSS"),Ruler!Z$27,IF(AND(All!$V214="P7",All!$AE214="RSS"),Ruler!Z$28,IF(AND(All!$V214="P8",All!$AE214="RSS"),Ruler!Z$29,IF(AND(All!$V214="P9",All!$AE214="RSS"),Ruler!Z$30,0)))))))))))))))))))))))))))</f>
        <v>0</v>
      </c>
      <c r="CH214" s="325">
        <f>IF(AND(All!$V214="P1",All!$AE214="RDP"),Ruler!AA$6,IF(AND(All!$V214="P2",All!$AE214="RDP"),Ruler!AA$7,IF(AND(All!$V214="P3",All!$AE214="RDP"),Ruler!AA$8,IF(AND(All!$V214="P4",All!$AE214="RDP"),Ruler!AA$9,IF(AND(All!$V214="P5",All!$AE214="RDP"),Ruler!AA$10,IF(AND(All!$V214="P6",All!$AE214="RDP"),Ruler!AA$11,IF(AND(All!$V214="P7",All!$AE214="RDP"),Ruler!AA$12,IF(AND(All!$V214="P8",All!$AE214="RDP"),Ruler!AA$13,IF(AND(All!$V214="P9",All!$AE214="RDP"),Ruler!AA$14,IF(AND(All!$V214="P1",All!$AE214="RMS"),Ruler!AA$6,IF(AND(All!$V214="P2",All!$AE214="RMS"),Ruler!AA$15,IF(AND(All!$V214="P3",All!$AE214="RMS"),Ruler!AA$16,IF(AND(All!$V214="P4",All!$AE214="RMS"),Ruler!AA$17,IF(AND(All!$V214="P5",All!$AE214="RMS"),Ruler!AA$18,IF(AND(All!$V214="P6",All!$AE214="RMS"),Ruler!AA$19,IF(AND(All!$V214="P7",All!$AE214="RMS"),Ruler!AA$20,IF(AND(All!$V214="P8",All!$AE214="RMS"),Ruler!AA$21,IF(AND(All!$V214="P9",All!$AE214="RMS"),Ruler!AA$22,IF(AND(All!$V214="P1",All!$AE214="RSS"),Ruler!AA$6,IF(AND(All!$V214="P2",All!$AE214="RSS"),Ruler!AA$23,IF(AND(All!$V214="P3",All!$AE214="RSS"),Ruler!AA$24,IF(AND(All!$V214="P4",All!$AE214="RSS"),Ruler!AA$25,IF(AND(All!$V214="P5",All!$AE214="RSS"),Ruler!AA$26,IF(AND(All!$V214="P6",All!$AE214="RSS"),Ruler!AA$27,IF(AND(All!$V214="P7",All!$AE214="RSS"),Ruler!AA$28,IF(AND(All!$V214="P8",All!$AE214="RSS"),Ruler!AA$29,IF(AND(All!$V214="P9",All!$AE214="RSS"),Ruler!AA$30,0)))))))))))))))))))))))))))</f>
        <v>0</v>
      </c>
      <c r="CI214" s="325">
        <f>IF(AND(All!$V214="P1",All!$AE214="RDP"),Ruler!AB$6,IF(AND(All!$V214="P2",All!$AE214="RDP"),Ruler!AB$7,IF(AND(All!$V214="P3",All!$AE214="RDP"),Ruler!AB$8,IF(AND(All!$V214="P4",All!$AE214="RDP"),Ruler!AB$9,IF(AND(All!$V214="P5",All!$AE214="RDP"),Ruler!AB$10,IF(AND(All!$V214="P6",All!$AE214="RDP"),Ruler!AB$11,IF(AND(All!$V214="P7",All!$AE214="RDP"),Ruler!AB$12,IF(AND(All!$V214="P8",All!$AE214="RDP"),Ruler!AB$13,IF(AND(All!$V214="P9",All!$AE214="RDP"),Ruler!AB$14,IF(AND(All!$V214="P1",All!$AE214="RMS"),Ruler!AB$6,IF(AND(All!$V214="P2",All!$AE214="RMS"),Ruler!AB$15,IF(AND(All!$V214="P3",All!$AE214="RMS"),Ruler!AB$16,IF(AND(All!$V214="P4",All!$AE214="RMS"),Ruler!AB$17,IF(AND(All!$V214="P5",All!$AE214="RMS"),Ruler!AB$18,IF(AND(All!$V214="P6",All!$AE214="RMS"),Ruler!AB$19,IF(AND(All!$V214="P7",All!$AE214="RMS"),Ruler!AB$20,IF(AND(All!$V214="P8",All!$AE214="RMS"),Ruler!AB$21,IF(AND(All!$V214="P9",All!$AE214="RMS"),Ruler!AB$22,IF(AND(All!$V214="P1",All!$AE214="RSS"),Ruler!AB$6,IF(AND(All!$V214="P2",All!$AE214="RSS"),Ruler!AB$23,IF(AND(All!$V214="P3",All!$AE214="RSS"),Ruler!AB$24,IF(AND(All!$V214="P4",All!$AE214="RSS"),Ruler!AB$25,IF(AND(All!$V214="P5",All!$AE214="RSS"),Ruler!AB$26,IF(AND(All!$V214="P6",All!$AE214="RSS"),Ruler!AB$27,IF(AND(All!$V214="P7",All!$AE214="RSS"),Ruler!AB$28,IF(AND(All!$V214="P8",All!$AE214="RSS"),Ruler!AB$29,IF(AND(All!$V214="P9",All!$AE214="RSS"),Ruler!AB$30,0)))))))))))))))))))))))))))</f>
        <v>0</v>
      </c>
      <c r="CJ214" s="377">
        <f>Table9[[#This Row],[R-B1]]-Table9[[#This Row],[B1]]</f>
        <v>-1</v>
      </c>
      <c r="CK214" s="378">
        <f>Table9[[#This Row],[R-B2]]-Table9[[#This Row],[B2]]</f>
        <v>-2</v>
      </c>
      <c r="CL214" s="378">
        <f>Table9[[#This Row],[R-B3]]-Table9[[#This Row],[B3]]</f>
        <v>-1</v>
      </c>
      <c r="CM214" s="378">
        <f>Table9[[#This Row],[R-B4]]-Table9[[#This Row],[B4]]</f>
        <v>-2</v>
      </c>
      <c r="CN214" s="378">
        <f>Table9[[#This Row],[R-B5]]-Table9[[#This Row],[B5]]</f>
        <v>-2</v>
      </c>
      <c r="CO214" s="378">
        <f>Table9[[#This Row],[R-B6]]-Table9[[#This Row],[B6]]</f>
        <v>-1</v>
      </c>
      <c r="CP214" s="378">
        <f>Table9[[#This Row],[R-B7]]-Table9[[#This Row],[B7]]</f>
        <v>-2</v>
      </c>
      <c r="CQ214" s="378">
        <f>Table9[[#This Row],[R-B8]]-Table9[[#This Row],[B8]]</f>
        <v>-2</v>
      </c>
      <c r="CR214" s="378">
        <f>Table9[[#This Row],[R-B9]]-Table9[[#This Row],[B9]]</f>
        <v>-2</v>
      </c>
      <c r="CS214" s="378">
        <f>Table9[[#This Row],[R-B10]]-Table9[[#This Row],[B10]]</f>
        <v>-2</v>
      </c>
      <c r="CT214" s="378">
        <f>Table9[[#This Row],[R-B11]]-Table9[[#This Row],[B11]]</f>
        <v>-2</v>
      </c>
      <c r="CU214" s="378">
        <f>Table9[[#This Row],[R-B12]]-Table9[[#This Row],[B12]]</f>
        <v>-2</v>
      </c>
      <c r="CV214" s="378">
        <f>Table9[[#This Row],[R-K1]]-Table9[[#This Row],[K1]]</f>
        <v>-2</v>
      </c>
      <c r="CW214" s="378">
        <f>Table9[[#This Row],[R-K2]]-Table9[[#This Row],[K2]]</f>
        <v>-2</v>
      </c>
      <c r="CX214" s="378">
        <f>Table9[[#This Row],[R-K3]]-Table9[[#This Row],[K3]]</f>
        <v>-1</v>
      </c>
      <c r="CY214" s="378">
        <f>Table9[[#This Row],[R-K4]]-Table9[[#This Row],[K4]]</f>
        <v>-1</v>
      </c>
      <c r="CZ214" s="378">
        <f>Table9[[#This Row],[R-K5]]-Table9[[#This Row],[K5]]</f>
        <v>-1</v>
      </c>
      <c r="DA214" s="378">
        <f>Table9[[#This Row],[R-P1]]-Table9[[#This Row],[P1]]</f>
        <v>-1</v>
      </c>
      <c r="DB214" s="378">
        <f>Table9[[#This Row],[R-P2]]-Table9[[#This Row],[P2]]</f>
        <v>-1</v>
      </c>
      <c r="DC214" s="378">
        <f>Table9[[#This Row],[R-P3]]-Table9[[#This Row],[P3]]</f>
        <v>0</v>
      </c>
      <c r="DD214" s="378">
        <f>Table9[[#This Row],[R-P4]]-Table9[[#This Row],[P4]]</f>
        <v>0</v>
      </c>
      <c r="DE214" s="378">
        <f>Table9[[#This Row],[R-P5]]-Table9[[#This Row],[P5]]</f>
        <v>0</v>
      </c>
      <c r="DF214" s="378">
        <f>Table9[[#This Row],[R-E1]]-Table9[[#This Row],[E1]]</f>
        <v>0</v>
      </c>
      <c r="DG214" s="379">
        <f>Table9[[#This Row],[R-E2]]-Table9[[#This Row],[E2]]</f>
        <v>0</v>
      </c>
      <c r="DH214" s="323">
        <f>COUNTIF(Table9[[#This Row],[G-B1]:[G-B12]],"&lt;=0")/12*100</f>
        <v>100</v>
      </c>
      <c r="DI214" s="43">
        <f>COUNTIF(Table9[[#This Row],[G-K1]:[G-K5]],"&lt;=0")/5*100</f>
        <v>100</v>
      </c>
      <c r="DJ214" s="43">
        <f>COUNTIF(Table9[[#This Row],[G-P1]:[G-P5]],"&lt;=0")/5*100</f>
        <v>100</v>
      </c>
      <c r="DK214" s="43">
        <f>COUNTIF(Table9[[#This Row],[G-E1]:[G-E2]],"&lt;=0")/2*100</f>
        <v>100</v>
      </c>
      <c r="DL214" s="450">
        <f>IF(AE214="RDP",(COUNTIF(Table9[[#This Row],[G-B3]],"&lt;=0")+COUNTIF(Table9[[#This Row],[G-B4]],"&lt;=0")+COUNTIF(Table9[[#This Row],[G-B7]],"&lt;=0")+COUNTIF(Table9[[#This Row],[G-B11]],"&lt;=0")+COUNTIF(Table9[[#This Row],[G-K2]],"&lt;=0"))/5*100,IF(AE214="RMS",(COUNTIF(Table9[[#This Row],[G-B4]],"&lt;=0")+COUNTIF(Table9[[#This Row],[G-B5]],"&lt;=0")+COUNTIF(Table9[[#This Row],[G-B10]],"&lt;=0")+COUNTIF(Table9[[#This Row],[G-B12]],"&lt;=0")+COUNTIF(Table9[[#This Row],[G-K2]],"&lt;=0"))/5*100,IF(AE214="RSS",(COUNTIF(Table9[[#This Row],[G-B1]],"&lt;=0")+COUNTIF(Table9[[#This Row],[G-B2]],"&lt;=0")+COUNTIF(Table9[[#This Row],[G-B6]],"&lt;=0")+COUNTIF(Table9[[#This Row],[G-B11]],"&lt;=0")+COUNTIF(Table9[[#This Row],[G-B12]],"&lt;=0"))/5*100,0)))</f>
        <v>0</v>
      </c>
      <c r="DM214" s="42">
        <v>17</v>
      </c>
      <c r="DN214" s="42">
        <v>0</v>
      </c>
      <c r="DO214" s="42">
        <v>0</v>
      </c>
      <c r="DP214" s="42">
        <v>0</v>
      </c>
      <c r="DQ214" s="42">
        <v>0</v>
      </c>
      <c r="DR214" s="332">
        <v>0</v>
      </c>
      <c r="DS214" s="42">
        <v>0</v>
      </c>
      <c r="DT214" s="42">
        <v>0</v>
      </c>
      <c r="DU214" s="42">
        <v>0</v>
      </c>
      <c r="DV214" s="42">
        <v>0</v>
      </c>
      <c r="DW214" s="332">
        <v>0</v>
      </c>
      <c r="DX214" s="42">
        <v>0</v>
      </c>
      <c r="DY214" s="42">
        <v>0</v>
      </c>
      <c r="DZ214" s="42">
        <v>0</v>
      </c>
      <c r="EA214" s="333">
        <v>0</v>
      </c>
      <c r="EB214" s="339"/>
      <c r="EC214" s="339"/>
      <c r="ED214" s="339"/>
      <c r="EE214" s="339"/>
    </row>
    <row r="215" spans="2:135" ht="159.5" hidden="1" x14ac:dyDescent="0.3">
      <c r="B215" s="282">
        <v>221</v>
      </c>
      <c r="C215" s="421" t="s">
        <v>134</v>
      </c>
      <c r="D215" s="376">
        <v>46093</v>
      </c>
      <c r="E215" s="306" t="s">
        <v>1716</v>
      </c>
      <c r="F215" s="304">
        <v>104700</v>
      </c>
      <c r="G215" s="308">
        <f t="shared" ca="1" si="12"/>
        <v>51.08940347222223</v>
      </c>
      <c r="H215" s="283">
        <v>27668</v>
      </c>
      <c r="I215" s="304" t="s">
        <v>136</v>
      </c>
      <c r="J215" s="304" t="s">
        <v>137</v>
      </c>
      <c r="K215" s="304" t="s">
        <v>405</v>
      </c>
      <c r="L215" s="304" t="s">
        <v>406</v>
      </c>
      <c r="M215" s="304" t="s">
        <v>1717</v>
      </c>
      <c r="N215" s="304"/>
      <c r="O215" s="304" t="s">
        <v>229</v>
      </c>
      <c r="P215" s="432" t="s">
        <v>1718</v>
      </c>
      <c r="Q215" s="304" t="s">
        <v>144</v>
      </c>
      <c r="R215" s="304" t="s">
        <v>185</v>
      </c>
      <c r="S215" s="305">
        <v>36161</v>
      </c>
      <c r="T215" s="286">
        <f t="shared" ca="1" si="14"/>
        <v>27.802777777777777</v>
      </c>
      <c r="U215" s="304">
        <v>27</v>
      </c>
      <c r="V215" s="304" t="s">
        <v>231</v>
      </c>
      <c r="W215" s="307">
        <f ca="1">Table9[[#This Row],[Age]]-($T$1-Table9[[#This Row],[Date of Appointment to Current Grade]])/365</f>
        <v>48.295890410958904</v>
      </c>
      <c r="X215" s="309">
        <f ca="1">($T$1-Table9[[#This Row],[Date of Appointment to Current Grade]])/365</f>
        <v>2.7935130612633259</v>
      </c>
      <c r="Y215" s="305">
        <v>45296</v>
      </c>
      <c r="Z215" s="304" t="s">
        <v>405</v>
      </c>
      <c r="AA215" s="305">
        <v>45658</v>
      </c>
      <c r="AB215" s="309">
        <f ca="1">($T$1-Table9[[#This Row],[Date in Position]])/365</f>
        <v>1.8017322393455175</v>
      </c>
      <c r="AC215" s="304" t="s">
        <v>229</v>
      </c>
      <c r="AD215" s="305">
        <v>45182</v>
      </c>
      <c r="AE215" s="304" t="s">
        <v>162</v>
      </c>
      <c r="AF215" s="304" t="s">
        <v>148</v>
      </c>
      <c r="AG215" s="47" t="s">
        <v>1719</v>
      </c>
      <c r="AH215" s="47" t="s">
        <v>1720</v>
      </c>
      <c r="AI215" s="47" t="s">
        <v>1721</v>
      </c>
      <c r="AJ215" s="48" t="s">
        <v>668</v>
      </c>
      <c r="AK215" s="53" t="s">
        <v>1722</v>
      </c>
      <c r="AL215" s="42" t="s">
        <v>153</v>
      </c>
      <c r="AM215" s="53" t="s">
        <v>1723</v>
      </c>
      <c r="AN215" s="313">
        <v>4</v>
      </c>
      <c r="AO215" s="304">
        <v>4</v>
      </c>
      <c r="AP215" s="304">
        <v>3</v>
      </c>
      <c r="AQ215" s="304">
        <v>3</v>
      </c>
      <c r="AR215" s="304">
        <v>3</v>
      </c>
      <c r="AS215" s="304">
        <v>4</v>
      </c>
      <c r="AT215" s="304">
        <v>4</v>
      </c>
      <c r="AU215" s="304">
        <v>3</v>
      </c>
      <c r="AV215" s="304">
        <v>3</v>
      </c>
      <c r="AW215" s="304">
        <v>3</v>
      </c>
      <c r="AX215" s="304">
        <v>4</v>
      </c>
      <c r="AY215" s="304">
        <v>3</v>
      </c>
      <c r="AZ215" s="304">
        <v>3</v>
      </c>
      <c r="BA215" s="304">
        <v>3</v>
      </c>
      <c r="BB215" s="304">
        <v>3</v>
      </c>
      <c r="BC215" s="304">
        <v>3</v>
      </c>
      <c r="BD215" s="304">
        <v>2</v>
      </c>
      <c r="BE215" s="304">
        <v>3</v>
      </c>
      <c r="BF215" s="304">
        <v>2</v>
      </c>
      <c r="BG215" s="304">
        <v>3</v>
      </c>
      <c r="BH215" s="304">
        <v>2</v>
      </c>
      <c r="BI215" s="304">
        <v>2</v>
      </c>
      <c r="BJ215" s="304">
        <v>2</v>
      </c>
      <c r="BK215" s="314">
        <v>2</v>
      </c>
      <c r="BL215" s="325">
        <f>IF(AND(All!$V215="P1",All!$AE215="RDP"),Ruler!E$6,IF(AND(All!$V215="P2",All!$AE215="RDP"),Ruler!E$7,IF(AND(All!$V215="P3",All!$AE215="RDP"),Ruler!E$8,IF(AND(All!$V215="P4",All!$AE215="RDP"),Ruler!E$9,IF(AND(All!$V215="P5",All!$AE215="RDP"),Ruler!E$10,IF(AND(All!$V215="P6",All!$AE215="RDP"),Ruler!E$11,IF(AND(All!$V215="P7",All!$AE215="RDP"),Ruler!E$12,IF(AND(All!$V215="P8",All!$AE215="RDP"),Ruler!E$13,IF(AND(All!$V215="P9",All!$AE215="RDP"),Ruler!E$14,IF(AND(All!$V215="P1",All!$AE215="RMS"),Ruler!E$6,IF(AND(All!$V215="P2",All!$AE215="RMS"),Ruler!E$15,IF(AND(All!$V215="P3",All!$AE215="RMS"),Ruler!E$16,IF(AND(All!$V215="P4",All!$AE215="RMS"),Ruler!E$17,IF(AND(All!$V215="P5",All!$AE215="RMS"),Ruler!E$18,IF(AND(All!$V215="P6",All!$AE215="RMS"),Ruler!E$19,IF(AND(All!$V215="P7",All!$AE215="RMS"),Ruler!E$20,IF(AND(All!$V215="P8",All!$AE215="RMS"),Ruler!E$21,IF(AND(All!$V215="P9",All!$AE215="RMS"),Ruler!E$22,IF(AND(All!$V215="P1",All!$AE215="RSS"),Ruler!E$6,IF(AND(All!$V215="P2",All!$AE215="RSS"),Ruler!E$23,IF(AND(All!$V215="P3",All!$AE215="RSS"),Ruler!E$24,IF(AND(All!$V215="P4",All!$AE215="RSS"),Ruler!E$25,IF(AND(All!$V215="P5",All!$AE215="RSS"),Ruler!E$26,IF(AND(All!$V215="P6",All!$AE215="RSS"),Ruler!E$27,IF(AND(All!$V215="P7",All!$AE215="RSS"),Ruler!E$28,IF(AND(All!$V215="P8",All!$AE215="RSS"),Ruler!E$29,IF(AND(All!$V215="P9",All!$AE215="RSS"),Ruler!E$30,0)))))))))))))))))))))))))))</f>
        <v>4</v>
      </c>
      <c r="BM215" s="325">
        <f>IF(AND(All!$V215="P1",All!$AE215="RDP"),Ruler!F$6,IF(AND(All!$V215="P2",All!$AE215="RDP"),Ruler!F$7,IF(AND(All!$V215="P3",All!$AE215="RDP"),Ruler!F$8,IF(AND(All!$V215="P4",All!$AE215="RDP"),Ruler!F$9,IF(AND(All!$V215="P5",All!$AE215="RDP"),Ruler!F$10,IF(AND(All!$V215="P6",All!$AE215="RDP"),Ruler!F$11,IF(AND(All!$V215="P7",All!$AE215="RDP"),Ruler!F$12,IF(AND(All!$V215="P8",All!$AE215="RDP"),Ruler!F$13,IF(AND(All!$V215="P9",All!$AE215="RDP"),Ruler!F$14,IF(AND(All!$V215="P1",All!$AE215="RMS"),Ruler!F$6,IF(AND(All!$V215="P2",All!$AE215="RMS"),Ruler!F$15,IF(AND(All!$V215="P3",All!$AE215="RMS"),Ruler!F$16,IF(AND(All!$V215="P4",All!$AE215="RMS"),Ruler!F$17,IF(AND(All!$V215="P5",All!$AE215="RMS"),Ruler!F$18,IF(AND(All!$V215="P6",All!$AE215="RMS"),Ruler!F$19,IF(AND(All!$V215="P7",All!$AE215="RMS"),Ruler!F$20,IF(AND(All!$V215="P8",All!$AE215="RMS"),Ruler!F$21,IF(AND(All!$V215="P9",All!$AE215="RMS"),Ruler!F$22,IF(AND(All!$V215="P1",All!$AE215="RSS"),Ruler!F$6,IF(AND(All!$V215="P2",All!$AE215="RSS"),Ruler!F$23,IF(AND(All!$V215="P3",All!$AE215="RSS"),Ruler!F$24,IF(AND(All!$V215="P4",All!$AE215="RSS"),Ruler!F$25,IF(AND(All!$V215="P5",All!$AE215="RSS"),Ruler!F$26,IF(AND(All!$V215="P6",All!$AE215="RSS"),Ruler!F$27,IF(AND(All!$V215="P7",All!$AE215="RSS"),Ruler!F$28,IF(AND(All!$V215="P8",All!$AE215="RSS"),Ruler!F$29,IF(AND(All!$V215="P9",All!$AE215="RSS"),Ruler!F$30,0)))))))))))))))))))))))))))</f>
        <v>4</v>
      </c>
      <c r="BN215" s="325">
        <f>IF(AND(All!$V215="P1",All!$AE215="RDP"),Ruler!G$6,IF(AND(All!$V215="P2",All!$AE215="RDP"),Ruler!G$7,IF(AND(All!$V215="P3",All!$AE215="RDP"),Ruler!G$8,IF(AND(All!$V215="P4",All!$AE215="RDP"),Ruler!G$9,IF(AND(All!$V215="P5",All!$AE215="RDP"),Ruler!G$10,IF(AND(All!$V215="P6",All!$AE215="RDP"),Ruler!G$11,IF(AND(All!$V215="P7",All!$AE215="RDP"),Ruler!G$12,IF(AND(All!$V215="P8",All!$AE215="RDP"),Ruler!G$13,IF(AND(All!$V215="P9",All!$AE215="RDP"),Ruler!G$14,IF(AND(All!$V215="P1",All!$AE215="RMS"),Ruler!G$6,IF(AND(All!$V215="P2",All!$AE215="RMS"),Ruler!G$15,IF(AND(All!$V215="P3",All!$AE215="RMS"),Ruler!G$16,IF(AND(All!$V215="P4",All!$AE215="RMS"),Ruler!G$17,IF(AND(All!$V215="P5",All!$AE215="RMS"),Ruler!G$18,IF(AND(All!$V215="P6",All!$AE215="RMS"),Ruler!G$19,IF(AND(All!$V215="P7",All!$AE215="RMS"),Ruler!G$20,IF(AND(All!$V215="P8",All!$AE215="RMS"),Ruler!G$21,IF(AND(All!$V215="P9",All!$AE215="RMS"),Ruler!G$22,IF(AND(All!$V215="P1",All!$AE215="RSS"),Ruler!G$6,IF(AND(All!$V215="P2",All!$AE215="RSS"),Ruler!G$23,IF(AND(All!$V215="P3",All!$AE215="RSS"),Ruler!G$24,IF(AND(All!$V215="P4",All!$AE215="RSS"),Ruler!G$25,IF(AND(All!$V215="P5",All!$AE215="RSS"),Ruler!G$26,IF(AND(All!$V215="P6",All!$AE215="RSS"),Ruler!G$27,IF(AND(All!$V215="P7",All!$AE215="RSS"),Ruler!G$28,IF(AND(All!$V215="P8",All!$AE215="RSS"),Ruler!G$29,IF(AND(All!$V215="P9",All!$AE215="RSS"),Ruler!G$30,0)))))))))))))))))))))))))))</f>
        <v>3</v>
      </c>
      <c r="BO215" s="325">
        <f>IF(AND(All!$V215="P1",All!$AE215="RDP"),Ruler!H$6,IF(AND(All!$V215="P2",All!$AE215="RDP"),Ruler!H$7,IF(AND(All!$V215="P3",All!$AE215="RDP"),Ruler!H$8,IF(AND(All!$V215="P4",All!$AE215="RDP"),Ruler!H$9,IF(AND(All!$V215="P5",All!$AE215="RDP"),Ruler!H$10,IF(AND(All!$V215="P6",All!$AE215="RDP"),Ruler!H$11,IF(AND(All!$V215="P7",All!$AE215="RDP"),Ruler!H$12,IF(AND(All!$V215="P8",All!$AE215="RDP"),Ruler!H$13,IF(AND(All!$V215="P9",All!$AE215="RDP"),Ruler!H$14,IF(AND(All!$V215="P1",All!$AE215="RMS"),Ruler!H$6,IF(AND(All!$V215="P2",All!$AE215="RMS"),Ruler!H$15,IF(AND(All!$V215="P3",All!$AE215="RMS"),Ruler!H$16,IF(AND(All!$V215="P4",All!$AE215="RMS"),Ruler!H$17,IF(AND(All!$V215="P5",All!$AE215="RMS"),Ruler!H$18,IF(AND(All!$V215="P6",All!$AE215="RMS"),Ruler!H$19,IF(AND(All!$V215="P7",All!$AE215="RMS"),Ruler!H$20,IF(AND(All!$V215="P8",All!$AE215="RMS"),Ruler!H$21,IF(AND(All!$V215="P9",All!$AE215="RMS"),Ruler!H$22,IF(AND(All!$V215="P1",All!$AE215="RSS"),Ruler!H$6,IF(AND(All!$V215="P2",All!$AE215="RSS"),Ruler!H$23,IF(AND(All!$V215="P3",All!$AE215="RSS"),Ruler!H$24,IF(AND(All!$V215="P4",All!$AE215="RSS"),Ruler!H$25,IF(AND(All!$V215="P5",All!$AE215="RSS"),Ruler!H$26,IF(AND(All!$V215="P6",All!$AE215="RSS"),Ruler!H$27,IF(AND(All!$V215="P7",All!$AE215="RSS"),Ruler!H$28,IF(AND(All!$V215="P8",All!$AE215="RSS"),Ruler!H$29,IF(AND(All!$V215="P9",All!$AE215="RSS"),Ruler!H$30,0)))))))))))))))))))))))))))</f>
        <v>3</v>
      </c>
      <c r="BP215" s="325">
        <f>IF(AND(All!$V215="P1",All!$AE215="RDP"),Ruler!I$6,IF(AND(All!$V215="P2",All!$AE215="RDP"),Ruler!I$7,IF(AND(All!$V215="P3",All!$AE215="RDP"),Ruler!I$8,IF(AND(All!$V215="P4",All!$AE215="RDP"),Ruler!I$9,IF(AND(All!$V215="P5",All!$AE215="RDP"),Ruler!I$10,IF(AND(All!$V215="P6",All!$AE215="RDP"),Ruler!I$11,IF(AND(All!$V215="P7",All!$AE215="RDP"),Ruler!I$12,IF(AND(All!$V215="P8",All!$AE215="RDP"),Ruler!I$13,IF(AND(All!$V215="P9",All!$AE215="RDP"),Ruler!I$14,IF(AND(All!$V215="P1",All!$AE215="RMS"),Ruler!I$6,IF(AND(All!$V215="P2",All!$AE215="RMS"),Ruler!I$15,IF(AND(All!$V215="P3",All!$AE215="RMS"),Ruler!I$16,IF(AND(All!$V215="P4",All!$AE215="RMS"),Ruler!I$17,IF(AND(All!$V215="P5",All!$AE215="RMS"),Ruler!I$18,IF(AND(All!$V215="P6",All!$AE215="RMS"),Ruler!I$19,IF(AND(All!$V215="P7",All!$AE215="RMS"),Ruler!I$20,IF(AND(All!$V215="P8",All!$AE215="RMS"),Ruler!I$21,IF(AND(All!$V215="P9",All!$AE215="RMS"),Ruler!I$22,IF(AND(All!$V215="P1",All!$AE215="RSS"),Ruler!I$6,IF(AND(All!$V215="P2",All!$AE215="RSS"),Ruler!I$23,IF(AND(All!$V215="P3",All!$AE215="RSS"),Ruler!I$24,IF(AND(All!$V215="P4",All!$AE215="RSS"),Ruler!I$25,IF(AND(All!$V215="P5",All!$AE215="RSS"),Ruler!I$26,IF(AND(All!$V215="P6",All!$AE215="RSS"),Ruler!I$27,IF(AND(All!$V215="P7",All!$AE215="RSS"),Ruler!I$28,IF(AND(All!$V215="P8",All!$AE215="RSS"),Ruler!I$29,IF(AND(All!$V215="P9",All!$AE215="RSS"),Ruler!I$30,0)))))))))))))))))))))))))))</f>
        <v>3</v>
      </c>
      <c r="BQ215" s="325">
        <f>IF(AND(All!$V215="P1",All!$AE215="RDP"),Ruler!J$6,IF(AND(All!$V215="P2",All!$AE215="RDP"),Ruler!J$7,IF(AND(All!$V215="P3",All!$AE215="RDP"),Ruler!J$8,IF(AND(All!$V215="P4",All!$AE215="RDP"),Ruler!J$9,IF(AND(All!$V215="P5",All!$AE215="RDP"),Ruler!J$10,IF(AND(All!$V215="P6",All!$AE215="RDP"),Ruler!J$11,IF(AND(All!$V215="P7",All!$AE215="RDP"),Ruler!J$12,IF(AND(All!$V215="P8",All!$AE215="RDP"),Ruler!J$13,IF(AND(All!$V215="P9",All!$AE215="RDP"),Ruler!J$14,IF(AND(All!$V215="P1",All!$AE215="RMS"),Ruler!J$6,IF(AND(All!$V215="P2",All!$AE215="RMS"),Ruler!J$15,IF(AND(All!$V215="P3",All!$AE215="RMS"),Ruler!J$16,IF(AND(All!$V215="P4",All!$AE215="RMS"),Ruler!J$17,IF(AND(All!$V215="P5",All!$AE215="RMS"),Ruler!J$18,IF(AND(All!$V215="P6",All!$AE215="RMS"),Ruler!J$19,IF(AND(All!$V215="P7",All!$AE215="RMS"),Ruler!J$20,IF(AND(All!$V215="P8",All!$AE215="RMS"),Ruler!J$21,IF(AND(All!$V215="P9",All!$AE215="RMS"),Ruler!J$22,IF(AND(All!$V215="P1",All!$AE215="RSS"),Ruler!J$6,IF(AND(All!$V215="P2",All!$AE215="RSS"),Ruler!J$23,IF(AND(All!$V215="P3",All!$AE215="RSS"),Ruler!J$24,IF(AND(All!$V215="P4",All!$AE215="RSS"),Ruler!J$25,IF(AND(All!$V215="P5",All!$AE215="RSS"),Ruler!J$26,IF(AND(All!$V215="P6",All!$AE215="RSS"),Ruler!J$27,IF(AND(All!$V215="P7",All!$AE215="RSS"),Ruler!J$28,IF(AND(All!$V215="P8",All!$AE215="RSS"),Ruler!J$29,IF(AND(All!$V215="P9",All!$AE215="RSS"),Ruler!J$30,0)))))))))))))))))))))))))))</f>
        <v>5</v>
      </c>
      <c r="BR215" s="325">
        <f>IF(AND(All!$V215="P1",All!$AE215="RDP"),Ruler!K$6,IF(AND(All!$V215="P2",All!$AE215="RDP"),Ruler!K$7,IF(AND(All!$V215="P3",All!$AE215="RDP"),Ruler!K$8,IF(AND(All!$V215="P4",All!$AE215="RDP"),Ruler!K$9,IF(AND(All!$V215="P5",All!$AE215="RDP"),Ruler!K$10,IF(AND(All!$V215="P6",All!$AE215="RDP"),Ruler!K$11,IF(AND(All!$V215="P7",All!$AE215="RDP"),Ruler!K$12,IF(AND(All!$V215="P8",All!$AE215="RDP"),Ruler!K$13,IF(AND(All!$V215="P9",All!$AE215="RDP"),Ruler!K$14,IF(AND(All!$V215="P1",All!$AE215="RMS"),Ruler!K$6,IF(AND(All!$V215="P2",All!$AE215="RMS"),Ruler!K$15,IF(AND(All!$V215="P3",All!$AE215="RMS"),Ruler!K$16,IF(AND(All!$V215="P4",All!$AE215="RMS"),Ruler!K$17,IF(AND(All!$V215="P5",All!$AE215="RMS"),Ruler!K$18,IF(AND(All!$V215="P6",All!$AE215="RMS"),Ruler!K$19,IF(AND(All!$V215="P7",All!$AE215="RMS"),Ruler!K$20,IF(AND(All!$V215="P8",All!$AE215="RMS"),Ruler!K$21,IF(AND(All!$V215="P9",All!$AE215="RMS"),Ruler!K$22,IF(AND(All!$V215="P1",All!$AE215="RSS"),Ruler!K$6,IF(AND(All!$V215="P2",All!$AE215="RSS"),Ruler!K$23,IF(AND(All!$V215="P3",All!$AE215="RSS"),Ruler!K$24,IF(AND(All!$V215="P4",All!$AE215="RSS"),Ruler!K$25,IF(AND(All!$V215="P5",All!$AE215="RSS"),Ruler!K$26,IF(AND(All!$V215="P6",All!$AE215="RSS"),Ruler!K$27,IF(AND(All!$V215="P7",All!$AE215="RSS"),Ruler!K$28,IF(AND(All!$V215="P8",All!$AE215="RSS"),Ruler!K$29,IF(AND(All!$V215="P9",All!$AE215="RSS"),Ruler!K$30,0)))))))))))))))))))))))))))</f>
        <v>4</v>
      </c>
      <c r="BS215" s="325">
        <f>IF(AND(All!$V215="P1",All!$AE215="RDP"),Ruler!L$6,IF(AND(All!$V215="P2",All!$AE215="RDP"),Ruler!L$7,IF(AND(All!$V215="P3",All!$AE215="RDP"),Ruler!L$8,IF(AND(All!$V215="P4",All!$AE215="RDP"),Ruler!L$9,IF(AND(All!$V215="P5",All!$AE215="RDP"),Ruler!L$10,IF(AND(All!$V215="P6",All!$AE215="RDP"),Ruler!L$11,IF(AND(All!$V215="P7",All!$AE215="RDP"),Ruler!L$12,IF(AND(All!$V215="P8",All!$AE215="RDP"),Ruler!L$13,IF(AND(All!$V215="P9",All!$AE215="RDP"),Ruler!L$14,IF(AND(All!$V215="P1",All!$AE215="RMS"),Ruler!L$6,IF(AND(All!$V215="P2",All!$AE215="RMS"),Ruler!L$15,IF(AND(All!$V215="P3",All!$AE215="RMS"),Ruler!L$16,IF(AND(All!$V215="P4",All!$AE215="RMS"),Ruler!L$17,IF(AND(All!$V215="P5",All!$AE215="RMS"),Ruler!L$18,IF(AND(All!$V215="P6",All!$AE215="RMS"),Ruler!L$19,IF(AND(All!$V215="P7",All!$AE215="RMS"),Ruler!L$20,IF(AND(All!$V215="P8",All!$AE215="RMS"),Ruler!L$21,IF(AND(All!$V215="P9",All!$AE215="RMS"),Ruler!L$22,IF(AND(All!$V215="P1",All!$AE215="RSS"),Ruler!L$6,IF(AND(All!$V215="P2",All!$AE215="RSS"),Ruler!L$23,IF(AND(All!$V215="P3",All!$AE215="RSS"),Ruler!L$24,IF(AND(All!$V215="P4",All!$AE215="RSS"),Ruler!L$25,IF(AND(All!$V215="P5",All!$AE215="RSS"),Ruler!L$26,IF(AND(All!$V215="P6",All!$AE215="RSS"),Ruler!L$27,IF(AND(All!$V215="P7",All!$AE215="RSS"),Ruler!L$28,IF(AND(All!$V215="P8",All!$AE215="RSS"),Ruler!L$29,IF(AND(All!$V215="P9",All!$AE215="RSS"),Ruler!L$30,0)))))))))))))))))))))))))))</f>
        <v>3</v>
      </c>
      <c r="BT215" s="325">
        <f>IF(AND(All!$V215="P1",All!$AE215="RDP"),Ruler!M$6,IF(AND(All!$V215="P2",All!$AE215="RDP"),Ruler!M$7,IF(AND(All!$V215="P3",All!$AE215="RDP"),Ruler!M$8,IF(AND(All!$V215="P4",All!$AE215="RDP"),Ruler!M$9,IF(AND(All!$V215="P5",All!$AE215="RDP"),Ruler!M$10,IF(AND(All!$V215="P6",All!$AE215="RDP"),Ruler!M$11,IF(AND(All!$V215="P7",All!$AE215="RDP"),Ruler!M$12,IF(AND(All!$V215="P8",All!$AE215="RDP"),Ruler!M$13,IF(AND(All!$V215="P9",All!$AE215="RDP"),Ruler!M$14,IF(AND(All!$V215="P1",All!$AE215="RMS"),Ruler!M$6,IF(AND(All!$V215="P2",All!$AE215="RMS"),Ruler!M$15,IF(AND(All!$V215="P3",All!$AE215="RMS"),Ruler!M$16,IF(AND(All!$V215="P4",All!$AE215="RMS"),Ruler!M$17,IF(AND(All!$V215="P5",All!$AE215="RMS"),Ruler!M$18,IF(AND(All!$V215="P6",All!$AE215="RMS"),Ruler!M$19,IF(AND(All!$V215="P7",All!$AE215="RMS"),Ruler!M$20,IF(AND(All!$V215="P8",All!$AE215="RMS"),Ruler!M$21,IF(AND(All!$V215="P9",All!$AE215="RMS"),Ruler!M$22,IF(AND(All!$V215="P1",All!$AE215="RSS"),Ruler!M$6,IF(AND(All!$V215="P2",All!$AE215="RSS"),Ruler!M$23,IF(AND(All!$V215="P3",All!$AE215="RSS"),Ruler!M$24,IF(AND(All!$V215="P4",All!$AE215="RSS"),Ruler!M$25,IF(AND(All!$V215="P5",All!$AE215="RSS"),Ruler!M$26,IF(AND(All!$V215="P6",All!$AE215="RSS"),Ruler!M$27,IF(AND(All!$V215="P7",All!$AE215="RSS"),Ruler!M$28,IF(AND(All!$V215="P8",All!$AE215="RSS"),Ruler!M$29,IF(AND(All!$V215="P9",All!$AE215="RSS"),Ruler!M$30,0)))))))))))))))))))))))))))</f>
        <v>3</v>
      </c>
      <c r="BU215" s="325">
        <f>IF(AND(All!$V215="P1",All!$AE215="RDP"),Ruler!N$6,IF(AND(All!$V215="P2",All!$AE215="RDP"),Ruler!N$7,IF(AND(All!$V215="P3",All!$AE215="RDP"),Ruler!N$8,IF(AND(All!$V215="P4",All!$AE215="RDP"),Ruler!N$9,IF(AND(All!$V215="P5",All!$AE215="RDP"),Ruler!N$10,IF(AND(All!$V215="P6",All!$AE215="RDP"),Ruler!N$11,IF(AND(All!$V215="P7",All!$AE215="RDP"),Ruler!N$12,IF(AND(All!$V215="P8",All!$AE215="RDP"),Ruler!N$13,IF(AND(All!$V215="P9",All!$AE215="RDP"),Ruler!N$14,IF(AND(All!$V215="P1",All!$AE215="RMS"),Ruler!N$6,IF(AND(All!$V215="P2",All!$AE215="RMS"),Ruler!N$15,IF(AND(All!$V215="P3",All!$AE215="RMS"),Ruler!N$16,IF(AND(All!$V215="P4",All!$AE215="RMS"),Ruler!N$17,IF(AND(All!$V215="P5",All!$AE215="RMS"),Ruler!N$18,IF(AND(All!$V215="P6",All!$AE215="RMS"),Ruler!N$19,IF(AND(All!$V215="P7",All!$AE215="RMS"),Ruler!N$20,IF(AND(All!$V215="P8",All!$AE215="RMS"),Ruler!N$21,IF(AND(All!$V215="P9",All!$AE215="RMS"),Ruler!N$22,IF(AND(All!$V215="P1",All!$AE215="RSS"),Ruler!N$6,IF(AND(All!$V215="P2",All!$AE215="RSS"),Ruler!N$23,IF(AND(All!$V215="P3",All!$AE215="RSS"),Ruler!N$24,IF(AND(All!$V215="P4",All!$AE215="RSS"),Ruler!N$25,IF(AND(All!$V215="P5",All!$AE215="RSS"),Ruler!N$26,IF(AND(All!$V215="P6",All!$AE215="RSS"),Ruler!N$27,IF(AND(All!$V215="P7",All!$AE215="RSS"),Ruler!N$28,IF(AND(All!$V215="P8",All!$AE215="RSS"),Ruler!N$29,IF(AND(All!$V215="P9",All!$AE215="RSS"),Ruler!N$30,0)))))))))))))))))))))))))))</f>
        <v>2</v>
      </c>
      <c r="BV215" s="325">
        <f>IF(AND(All!$V215="P1",All!$AE215="RDP"),Ruler!O$6,IF(AND(All!$V215="P2",All!$AE215="RDP"),Ruler!O$7,IF(AND(All!$V215="P3",All!$AE215="RDP"),Ruler!O$8,IF(AND(All!$V215="P4",All!$AE215="RDP"),Ruler!O$9,IF(AND(All!$V215="P5",All!$AE215="RDP"),Ruler!O$10,IF(AND(All!$V215="P6",All!$AE215="RDP"),Ruler!O$11,IF(AND(All!$V215="P7",All!$AE215="RDP"),Ruler!O$12,IF(AND(All!$V215="P8",All!$AE215="RDP"),Ruler!O$13,IF(AND(All!$V215="P9",All!$AE215="RDP"),Ruler!O$14,IF(AND(All!$V215="P1",All!$AE215="RMS"),Ruler!O$6,IF(AND(All!$V215="P2",All!$AE215="RMS"),Ruler!O$15,IF(AND(All!$V215="P3",All!$AE215="RMS"),Ruler!O$16,IF(AND(All!$V215="P4",All!$AE215="RMS"),Ruler!O$17,IF(AND(All!$V215="P5",All!$AE215="RMS"),Ruler!O$18,IF(AND(All!$V215="P6",All!$AE215="RMS"),Ruler!O$19,IF(AND(All!$V215="P7",All!$AE215="RMS"),Ruler!O$20,IF(AND(All!$V215="P8",All!$AE215="RMS"),Ruler!O$21,IF(AND(All!$V215="P9",All!$AE215="RMS"),Ruler!O$22,IF(AND(All!$V215="P1",All!$AE215="RSS"),Ruler!O$6,IF(AND(All!$V215="P2",All!$AE215="RSS"),Ruler!O$23,IF(AND(All!$V215="P3",All!$AE215="RSS"),Ruler!O$24,IF(AND(All!$V215="P4",All!$AE215="RSS"),Ruler!O$25,IF(AND(All!$V215="P5",All!$AE215="RSS"),Ruler!O$26,IF(AND(All!$V215="P6",All!$AE215="RSS"),Ruler!O$27,IF(AND(All!$V215="P7",All!$AE215="RSS"),Ruler!O$28,IF(AND(All!$V215="P8",All!$AE215="RSS"),Ruler!O$29,IF(AND(All!$V215="P9",All!$AE215="RSS"),Ruler!O$30,0)))))))))))))))))))))))))))</f>
        <v>4</v>
      </c>
      <c r="BW215" s="325">
        <f>IF(AND(All!$V215="P1",All!$AE215="RDP"),Ruler!P$6,IF(AND(All!$V215="P2",All!$AE215="RDP"),Ruler!P$7,IF(AND(All!$V215="P3",All!$AE215="RDP"),Ruler!P$8,IF(AND(All!$V215="P4",All!$AE215="RDP"),Ruler!P$9,IF(AND(All!$V215="P5",All!$AE215="RDP"),Ruler!P$10,IF(AND(All!$V215="P6",All!$AE215="RDP"),Ruler!P$11,IF(AND(All!$V215="P7",All!$AE215="RDP"),Ruler!P$12,IF(AND(All!$V215="P8",All!$AE215="RDP"),Ruler!P$13,IF(AND(All!$V215="P9",All!$AE215="RDP"),Ruler!P$14,IF(AND(All!$V215="P1",All!$AE215="RMS"),Ruler!P$6,IF(AND(All!$V215="P2",All!$AE215="RMS"),Ruler!P$15,IF(AND(All!$V215="P3",All!$AE215="RMS"),Ruler!P$16,IF(AND(All!$V215="P4",All!$AE215="RMS"),Ruler!P$17,IF(AND(All!$V215="P5",All!$AE215="RMS"),Ruler!P$18,IF(AND(All!$V215="P6",All!$AE215="RMS"),Ruler!P$19,IF(AND(All!$V215="P7",All!$AE215="RMS"),Ruler!P$20,IF(AND(All!$V215="P8",All!$AE215="RMS"),Ruler!P$21,IF(AND(All!$V215="P9",All!$AE215="RMS"),Ruler!P$22,IF(AND(All!$V215="P1",All!$AE215="RSS"),Ruler!P$6,IF(AND(All!$V215="P2",All!$AE215="RSS"),Ruler!P$23,IF(AND(All!$V215="P3",All!$AE215="RSS"),Ruler!P$24,IF(AND(All!$V215="P4",All!$AE215="RSS"),Ruler!P$25,IF(AND(All!$V215="P5",All!$AE215="RSS"),Ruler!P$26,IF(AND(All!$V215="P6",All!$AE215="RSS"),Ruler!P$27,IF(AND(All!$V215="P7",All!$AE215="RSS"),Ruler!P$28,IF(AND(All!$V215="P8",All!$AE215="RSS"),Ruler!P$29,IF(AND(All!$V215="P9",All!$AE215="RSS"),Ruler!P$30,0)))))))))))))))))))))))))))</f>
        <v>3</v>
      </c>
      <c r="BX215" s="325">
        <f>IF(AND(All!$V215="P1",All!$AE215="RDP"),Ruler!Q$6,IF(AND(All!$V215="P2",All!$AE215="RDP"),Ruler!Q$7,IF(AND(All!$V215="P3",All!$AE215="RDP"),Ruler!Q$8,IF(AND(All!$V215="P4",All!$AE215="RDP"),Ruler!Q$9,IF(AND(All!$V215="P5",All!$AE215="RDP"),Ruler!Q$10,IF(AND(All!$V215="P6",All!$AE215="RDP"),Ruler!Q$11,IF(AND(All!$V215="P7",All!$AE215="RDP"),Ruler!Q$12,IF(AND(All!$V215="P8",All!$AE215="RDP"),Ruler!Q$13,IF(AND(All!$V215="P9",All!$AE215="RDP"),Ruler!Q$14,IF(AND(All!$V215="P1",All!$AE215="RMS"),Ruler!Q$6,IF(AND(All!$V215="P2",All!$AE215="RMS"),Ruler!Q$15,IF(AND(All!$V215="P3",All!$AE215="RMS"),Ruler!Q$16,IF(AND(All!$V215="P4",All!$AE215="RMS"),Ruler!Q$17,IF(AND(All!$V215="P5",All!$AE215="RMS"),Ruler!Q$18,IF(AND(All!$V215="P6",All!$AE215="RMS"),Ruler!Q$19,IF(AND(All!$V215="P7",All!$AE215="RMS"),Ruler!Q$20,IF(AND(All!$V215="P8",All!$AE215="RMS"),Ruler!Q$21,IF(AND(All!$V215="P9",All!$AE215="RMS"),Ruler!Q$22,IF(AND(All!$V215="P1",All!$AE215="RSS"),Ruler!Q$6,IF(AND(All!$V215="P2",All!$AE215="RSS"),Ruler!Q$23,IF(AND(All!$V215="P3",All!$AE215="RSS"),Ruler!Q$24,IF(AND(All!$V215="P4",All!$AE215="RSS"),Ruler!Q$25,IF(AND(All!$V215="P5",All!$AE215="RSS"),Ruler!Q$26,IF(AND(All!$V215="P6",All!$AE215="RSS"),Ruler!Q$27,IF(AND(All!$V215="P7",All!$AE215="RSS"),Ruler!Q$28,IF(AND(All!$V215="P8",All!$AE215="RSS"),Ruler!Q$29,IF(AND(All!$V215="P9",All!$AE215="RSS"),Ruler!Q$30,0)))))))))))))))))))))))))))</f>
        <v>3</v>
      </c>
      <c r="BY215" s="325">
        <f>IF(AND(All!$V215="P1",All!$AE215="RDP"),Ruler!R$6,IF(AND(All!$V215="P2",All!$AE215="RDP"),Ruler!R$7,IF(AND(All!$V215="P3",All!$AE215="RDP"),Ruler!R$8,IF(AND(All!$V215="P4",All!$AE215="RDP"),Ruler!R$9,IF(AND(All!$V215="P5",All!$AE215="RDP"),Ruler!R$10,IF(AND(All!$V215="P6",All!$AE215="RDP"),Ruler!R$11,IF(AND(All!$V215="P7",All!$AE215="RDP"),Ruler!R$12,IF(AND(All!$V215="P8",All!$AE215="RDP"),Ruler!R$13,IF(AND(All!$V215="P9",All!$AE215="RDP"),Ruler!R$14,IF(AND(All!$V215="P1",All!$AE215="RMS"),Ruler!R$6,IF(AND(All!$V215="P2",All!$AE215="RMS"),Ruler!R$15,IF(AND(All!$V215="P3",All!$AE215="RMS"),Ruler!R$16,IF(AND(All!$V215="P4",All!$AE215="RMS"),Ruler!R$17,IF(AND(All!$V215="P5",All!$AE215="RMS"),Ruler!R$18,IF(AND(All!$V215="P6",All!$AE215="RMS"),Ruler!R$19,IF(AND(All!$V215="P7",All!$AE215="RMS"),Ruler!R$20,IF(AND(All!$V215="P8",All!$AE215="RMS"),Ruler!R$21,IF(AND(All!$V215="P9",All!$AE215="RMS"),Ruler!R$22,IF(AND(All!$V215="P1",All!$AE215="RSS"),Ruler!R$6,IF(AND(All!$V215="P2",All!$AE215="RSS"),Ruler!R$23,IF(AND(All!$V215="P3",All!$AE215="RSS"),Ruler!R$24,IF(AND(All!$V215="P4",All!$AE215="RSS"),Ruler!R$25,IF(AND(All!$V215="P5",All!$AE215="RSS"),Ruler!R$26,IF(AND(All!$V215="P6",All!$AE215="RSS"),Ruler!R$27,IF(AND(All!$V215="P7",All!$AE215="RSS"),Ruler!R$28,IF(AND(All!$V215="P8",All!$AE215="RSS"),Ruler!R$29,IF(AND(All!$V215="P9",All!$AE215="RSS"),Ruler!R$30,0)))))))))))))))))))))))))))</f>
        <v>3</v>
      </c>
      <c r="BZ215" s="325">
        <f>IF(AND(All!$V215="P1",All!$AE215="RDP"),Ruler!S$6,IF(AND(All!$V215="P2",All!$AE215="RDP"),Ruler!S$7,IF(AND(All!$V215="P3",All!$AE215="RDP"),Ruler!S$8,IF(AND(All!$V215="P4",All!$AE215="RDP"),Ruler!S$9,IF(AND(All!$V215="P5",All!$AE215="RDP"),Ruler!S$10,IF(AND(All!$V215="P6",All!$AE215="RDP"),Ruler!S$11,IF(AND(All!$V215="P7",All!$AE215="RDP"),Ruler!S$12,IF(AND(All!$V215="P8",All!$AE215="RDP"),Ruler!S$13,IF(AND(All!$V215="P9",All!$AE215="RDP"),Ruler!S$14,IF(AND(All!$V215="P1",All!$AE215="RMS"),Ruler!S$6,IF(AND(All!$V215="P2",All!$AE215="RMS"),Ruler!S$15,IF(AND(All!$V215="P3",All!$AE215="RMS"),Ruler!S$16,IF(AND(All!$V215="P4",All!$AE215="RMS"),Ruler!S$17,IF(AND(All!$V215="P5",All!$AE215="RMS"),Ruler!S$18,IF(AND(All!$V215="P6",All!$AE215="RMS"),Ruler!S$19,IF(AND(All!$V215="P7",All!$AE215="RMS"),Ruler!S$20,IF(AND(All!$V215="P8",All!$AE215="RMS"),Ruler!S$21,IF(AND(All!$V215="P9",All!$AE215="RMS"),Ruler!S$22,IF(AND(All!$V215="P1",All!$AE215="RSS"),Ruler!S$6,IF(AND(All!$V215="P2",All!$AE215="RSS"),Ruler!S$23,IF(AND(All!$V215="P3",All!$AE215="RSS"),Ruler!S$24,IF(AND(All!$V215="P4",All!$AE215="RSS"),Ruler!S$25,IF(AND(All!$V215="P5",All!$AE215="RSS"),Ruler!S$26,IF(AND(All!$V215="P6",All!$AE215="RSS"),Ruler!S$27,IF(AND(All!$V215="P7",All!$AE215="RSS"),Ruler!S$28,IF(AND(All!$V215="P8",All!$AE215="RSS"),Ruler!S$29,IF(AND(All!$V215="P9",All!$AE215="RSS"),Ruler!S$30,0)))))))))))))))))))))))))))</f>
        <v>3</v>
      </c>
      <c r="CA215" s="325">
        <f>IF(AND(All!$V215="P1",All!$AE215="RDP"),Ruler!T$6,IF(AND(All!$V215="P2",All!$AE215="RDP"),Ruler!T$7,IF(AND(All!$V215="P3",All!$AE215="RDP"),Ruler!T$8,IF(AND(All!$V215="P4",All!$AE215="RDP"),Ruler!T$9,IF(AND(All!$V215="P5",All!$AE215="RDP"),Ruler!T$10,IF(AND(All!$V215="P6",All!$AE215="RDP"),Ruler!T$11,IF(AND(All!$V215="P7",All!$AE215="RDP"),Ruler!T$12,IF(AND(All!$V215="P8",All!$AE215="RDP"),Ruler!T$13,IF(AND(All!$V215="P9",All!$AE215="RDP"),Ruler!T$14,IF(AND(All!$V215="P1",All!$AE215="RMS"),Ruler!T$6,IF(AND(All!$V215="P2",All!$AE215="RMS"),Ruler!T$15,IF(AND(All!$V215="P3",All!$AE215="RMS"),Ruler!T$16,IF(AND(All!$V215="P4",All!$AE215="RMS"),Ruler!T$17,IF(AND(All!$V215="P5",All!$AE215="RMS"),Ruler!T$18,IF(AND(All!$V215="P6",All!$AE215="RMS"),Ruler!T$19,IF(AND(All!$V215="P7",All!$AE215="RMS"),Ruler!T$20,IF(AND(All!$V215="P8",All!$AE215="RMS"),Ruler!T$21,IF(AND(All!$V215="P9",All!$AE215="RMS"),Ruler!T$22,IF(AND(All!$V215="P1",All!$AE215="RSS"),Ruler!T$6,IF(AND(All!$V215="P2",All!$AE215="RSS"),Ruler!T$23,IF(AND(All!$V215="P3",All!$AE215="RSS"),Ruler!T$24,IF(AND(All!$V215="P4",All!$AE215="RSS"),Ruler!T$25,IF(AND(All!$V215="P5",All!$AE215="RSS"),Ruler!T$26,IF(AND(All!$V215="P6",All!$AE215="RSS"),Ruler!T$27,IF(AND(All!$V215="P7",All!$AE215="RSS"),Ruler!T$28,IF(AND(All!$V215="P8",All!$AE215="RSS"),Ruler!T$29,IF(AND(All!$V215="P9",All!$AE215="RSS"),Ruler!T$30,0)))))))))))))))))))))))))))</f>
        <v>2</v>
      </c>
      <c r="CB215" s="325">
        <f>IF(AND(All!$V215="P1",All!$AE215="RDP"),Ruler!U$6,IF(AND(All!$V215="P2",All!$AE215="RDP"),Ruler!U$7,IF(AND(All!$V215="P3",All!$AE215="RDP"),Ruler!U$8,IF(AND(All!$V215="P4",All!$AE215="RDP"),Ruler!U$9,IF(AND(All!$V215="P5",All!$AE215="RDP"),Ruler!U$10,IF(AND(All!$V215="P6",All!$AE215="RDP"),Ruler!U$11,IF(AND(All!$V215="P7",All!$AE215="RDP"),Ruler!U$12,IF(AND(All!$V215="P8",All!$AE215="RDP"),Ruler!U$13,IF(AND(All!$V215="P9",All!$AE215="RDP"),Ruler!U$14,IF(AND(All!$V215="P1",All!$AE215="RMS"),Ruler!U$6,IF(AND(All!$V215="P2",All!$AE215="RMS"),Ruler!U$15,IF(AND(All!$V215="P3",All!$AE215="RMS"),Ruler!U$16,IF(AND(All!$V215="P4",All!$AE215="RMS"),Ruler!U$17,IF(AND(All!$V215="P5",All!$AE215="RMS"),Ruler!U$18,IF(AND(All!$V215="P6",All!$AE215="RMS"),Ruler!U$19,IF(AND(All!$V215="P7",All!$AE215="RMS"),Ruler!U$20,IF(AND(All!$V215="P8",All!$AE215="RMS"),Ruler!U$21,IF(AND(All!$V215="P9",All!$AE215="RMS"),Ruler!U$22,IF(AND(All!$V215="P1",All!$AE215="RSS"),Ruler!U$6,IF(AND(All!$V215="P2",All!$AE215="RSS"),Ruler!U$23,IF(AND(All!$V215="P3",All!$AE215="RSS"),Ruler!U$24,IF(AND(All!$V215="P4",All!$AE215="RSS"),Ruler!U$25,IF(AND(All!$V215="P5",All!$AE215="RSS"),Ruler!U$26,IF(AND(All!$V215="P6",All!$AE215="RSS"),Ruler!U$27,IF(AND(All!$V215="P7",All!$AE215="RSS"),Ruler!U$28,IF(AND(All!$V215="P8",All!$AE215="RSS"),Ruler!U$29,IF(AND(All!$V215="P9",All!$AE215="RSS"),Ruler!U$30,0)))))))))))))))))))))))))))</f>
        <v>3</v>
      </c>
      <c r="CC215" s="325">
        <f>IF(AND(All!$V215="P1",All!$AE215="RDP"),Ruler!V$6,IF(AND(All!$V215="P2",All!$AE215="RDP"),Ruler!V$7,IF(AND(All!$V215="P3",All!$AE215="RDP"),Ruler!V$8,IF(AND(All!$V215="P4",All!$AE215="RDP"),Ruler!V$9,IF(AND(All!$V215="P5",All!$AE215="RDP"),Ruler!V$10,IF(AND(All!$V215="P6",All!$AE215="RDP"),Ruler!V$11,IF(AND(All!$V215="P7",All!$AE215="RDP"),Ruler!V$12,IF(AND(All!$V215="P8",All!$AE215="RDP"),Ruler!V$13,IF(AND(All!$V215="P9",All!$AE215="RDP"),Ruler!V$14,IF(AND(All!$V215="P1",All!$AE215="RMS"),Ruler!V$6,IF(AND(All!$V215="P2",All!$AE215="RMS"),Ruler!V$15,IF(AND(All!$V215="P3",All!$AE215="RMS"),Ruler!V$16,IF(AND(All!$V215="P4",All!$AE215="RMS"),Ruler!V$17,IF(AND(All!$V215="P5",All!$AE215="RMS"),Ruler!V$18,IF(AND(All!$V215="P6",All!$AE215="RMS"),Ruler!V$19,IF(AND(All!$V215="P7",All!$AE215="RMS"),Ruler!V$20,IF(AND(All!$V215="P8",All!$AE215="RMS"),Ruler!V$21,IF(AND(All!$V215="P9",All!$AE215="RMS"),Ruler!V$22,IF(AND(All!$V215="P1",All!$AE215="RSS"),Ruler!V$6,IF(AND(All!$V215="P2",All!$AE215="RSS"),Ruler!V$23,IF(AND(All!$V215="P3",All!$AE215="RSS"),Ruler!V$24,IF(AND(All!$V215="P4",All!$AE215="RSS"),Ruler!V$25,IF(AND(All!$V215="P5",All!$AE215="RSS"),Ruler!V$26,IF(AND(All!$V215="P6",All!$AE215="RSS"),Ruler!V$27,IF(AND(All!$V215="P7",All!$AE215="RSS"),Ruler!V$28,IF(AND(All!$V215="P8",All!$AE215="RSS"),Ruler!V$29,IF(AND(All!$V215="P9",All!$AE215="RSS"),Ruler!V$30,0)))))))))))))))))))))))))))</f>
        <v>3</v>
      </c>
      <c r="CD215" s="325">
        <f>IF(AND(All!$V215="P1",All!$AE215="RDP"),Ruler!W$6,IF(AND(All!$V215="P2",All!$AE215="RDP"),Ruler!W$7,IF(AND(All!$V215="P3",All!$AE215="RDP"),Ruler!W$8,IF(AND(All!$V215="P4",All!$AE215="RDP"),Ruler!W$9,IF(AND(All!$V215="P5",All!$AE215="RDP"),Ruler!W$10,IF(AND(All!$V215="P6",All!$AE215="RDP"),Ruler!W$11,IF(AND(All!$V215="P7",All!$AE215="RDP"),Ruler!W$12,IF(AND(All!$V215="P8",All!$AE215="RDP"),Ruler!W$13,IF(AND(All!$V215="P9",All!$AE215="RDP"),Ruler!W$14,IF(AND(All!$V215="P1",All!$AE215="RMS"),Ruler!W$6,IF(AND(All!$V215="P2",All!$AE215="RMS"),Ruler!W$15,IF(AND(All!$V215="P3",All!$AE215="RMS"),Ruler!W$16,IF(AND(All!$V215="P4",All!$AE215="RMS"),Ruler!W$17,IF(AND(All!$V215="P5",All!$AE215="RMS"),Ruler!W$18,IF(AND(All!$V215="P6",All!$AE215="RMS"),Ruler!W$19,IF(AND(All!$V215="P7",All!$AE215="RMS"),Ruler!W$20,IF(AND(All!$V215="P8",All!$AE215="RMS"),Ruler!W$21,IF(AND(All!$V215="P9",All!$AE215="RMS"),Ruler!W$22,IF(AND(All!$V215="P1",All!$AE215="RSS"),Ruler!W$6,IF(AND(All!$V215="P2",All!$AE215="RSS"),Ruler!W$23,IF(AND(All!$V215="P3",All!$AE215="RSS"),Ruler!W$24,IF(AND(All!$V215="P4",All!$AE215="RSS"),Ruler!W$25,IF(AND(All!$V215="P5",All!$AE215="RSS"),Ruler!W$26,IF(AND(All!$V215="P6",All!$AE215="RSS"),Ruler!W$27,IF(AND(All!$V215="P7",All!$AE215="RSS"),Ruler!W$28,IF(AND(All!$V215="P8",All!$AE215="RSS"),Ruler!W$29,IF(AND(All!$V215="P9",All!$AE215="RSS"),Ruler!W$30,0)))))))))))))))))))))))))))</f>
        <v>3</v>
      </c>
      <c r="CE215" s="325">
        <f>IF(AND(All!$V215="P1",All!$AE215="RDP"),Ruler!X$6,IF(AND(All!$V215="P2",All!$AE215="RDP"),Ruler!X$7,IF(AND(All!$V215="P3",All!$AE215="RDP"),Ruler!X$8,IF(AND(All!$V215="P4",All!$AE215="RDP"),Ruler!X$9,IF(AND(All!$V215="P5",All!$AE215="RDP"),Ruler!X$10,IF(AND(All!$V215="P6",All!$AE215="RDP"),Ruler!X$11,IF(AND(All!$V215="P7",All!$AE215="RDP"),Ruler!X$12,IF(AND(All!$V215="P8",All!$AE215="RDP"),Ruler!X$13,IF(AND(All!$V215="P9",All!$AE215="RDP"),Ruler!X$14,IF(AND(All!$V215="P1",All!$AE215="RMS"),Ruler!X$6,IF(AND(All!$V215="P2",All!$AE215="RMS"),Ruler!X$15,IF(AND(All!$V215="P3",All!$AE215="RMS"),Ruler!X$16,IF(AND(All!$V215="P4",All!$AE215="RMS"),Ruler!X$17,IF(AND(All!$V215="P5",All!$AE215="RMS"),Ruler!X$18,IF(AND(All!$V215="P6",All!$AE215="RMS"),Ruler!X$19,IF(AND(All!$V215="P7",All!$AE215="RMS"),Ruler!X$20,IF(AND(All!$V215="P8",All!$AE215="RMS"),Ruler!X$21,IF(AND(All!$V215="P9",All!$AE215="RMS"),Ruler!X$22,IF(AND(All!$V215="P1",All!$AE215="RSS"),Ruler!X$6,IF(AND(All!$V215="P2",All!$AE215="RSS"),Ruler!X$23,IF(AND(All!$V215="P3",All!$AE215="RSS"),Ruler!X$24,IF(AND(All!$V215="P4",All!$AE215="RSS"),Ruler!X$25,IF(AND(All!$V215="P5",All!$AE215="RSS"),Ruler!X$26,IF(AND(All!$V215="P6",All!$AE215="RSS"),Ruler!X$27,IF(AND(All!$V215="P7",All!$AE215="RSS"),Ruler!X$28,IF(AND(All!$V215="P8",All!$AE215="RSS"),Ruler!X$29,IF(AND(All!$V215="P9",All!$AE215="RSS"),Ruler!X$30,0)))))))))))))))))))))))))))</f>
        <v>2</v>
      </c>
      <c r="CF215" s="325">
        <f>IF(AND(All!$V215="P1",All!$AE215="RDP"),Ruler!Y$6,IF(AND(All!$V215="P2",All!$AE215="RDP"),Ruler!Y$7,IF(AND(All!$V215="P3",All!$AE215="RDP"),Ruler!Y$8,IF(AND(All!$V215="P4",All!$AE215="RDP"),Ruler!Y$9,IF(AND(All!$V215="P5",All!$AE215="RDP"),Ruler!Y$10,IF(AND(All!$V215="P6",All!$AE215="RDP"),Ruler!Y$11,IF(AND(All!$V215="P7",All!$AE215="RDP"),Ruler!Y$12,IF(AND(All!$V215="P8",All!$AE215="RDP"),Ruler!Y$13,IF(AND(All!$V215="P9",All!$AE215="RDP"),Ruler!Y$14,IF(AND(All!$V215="P1",All!$AE215="RMS"),Ruler!Y$6,IF(AND(All!$V215="P2",All!$AE215="RMS"),Ruler!Y$15,IF(AND(All!$V215="P3",All!$AE215="RMS"),Ruler!Y$16,IF(AND(All!$V215="P4",All!$AE215="RMS"),Ruler!Y$17,IF(AND(All!$V215="P5",All!$AE215="RMS"),Ruler!Y$18,IF(AND(All!$V215="P6",All!$AE215="RMS"),Ruler!Y$19,IF(AND(All!$V215="P7",All!$AE215="RMS"),Ruler!Y$20,IF(AND(All!$V215="P8",All!$AE215="RMS"),Ruler!Y$21,IF(AND(All!$V215="P9",All!$AE215="RMS"),Ruler!Y$22,IF(AND(All!$V215="P1",All!$AE215="RSS"),Ruler!Y$6,IF(AND(All!$V215="P2",All!$AE215="RSS"),Ruler!Y$23,IF(AND(All!$V215="P3",All!$AE215="RSS"),Ruler!Y$24,IF(AND(All!$V215="P4",All!$AE215="RSS"),Ruler!Y$25,IF(AND(All!$V215="P5",All!$AE215="RSS"),Ruler!Y$26,IF(AND(All!$V215="P6",All!$AE215="RSS"),Ruler!Y$27,IF(AND(All!$V215="P7",All!$AE215="RSS"),Ruler!Y$28,IF(AND(All!$V215="P8",All!$AE215="RSS"),Ruler!Y$29,IF(AND(All!$V215="P9",All!$AE215="RSS"),Ruler!Y$30,0)))))))))))))))))))))))))))</f>
        <v>2</v>
      </c>
      <c r="CG215" s="325">
        <f>IF(AND(All!$V215="P1",All!$AE215="RDP"),Ruler!Z$6,IF(AND(All!$V215="P2",All!$AE215="RDP"),Ruler!Z$7,IF(AND(All!$V215="P3",All!$AE215="RDP"),Ruler!Z$8,IF(AND(All!$V215="P4",All!$AE215="RDP"),Ruler!Z$9,IF(AND(All!$V215="P5",All!$AE215="RDP"),Ruler!Z$10,IF(AND(All!$V215="P6",All!$AE215="RDP"),Ruler!Z$11,IF(AND(All!$V215="P7",All!$AE215="RDP"),Ruler!Z$12,IF(AND(All!$V215="P8",All!$AE215="RDP"),Ruler!Z$13,IF(AND(All!$V215="P9",All!$AE215="RDP"),Ruler!Z$14,IF(AND(All!$V215="P1",All!$AE215="RMS"),Ruler!Z$6,IF(AND(All!$V215="P2",All!$AE215="RMS"),Ruler!Z$15,IF(AND(All!$V215="P3",All!$AE215="RMS"),Ruler!Z$16,IF(AND(All!$V215="P4",All!$AE215="RMS"),Ruler!Z$17,IF(AND(All!$V215="P5",All!$AE215="RMS"),Ruler!Z$18,IF(AND(All!$V215="P6",All!$AE215="RMS"),Ruler!Z$19,IF(AND(All!$V215="P7",All!$AE215="RMS"),Ruler!Z$20,IF(AND(All!$V215="P8",All!$AE215="RMS"),Ruler!Z$21,IF(AND(All!$V215="P9",All!$AE215="RMS"),Ruler!Z$22,IF(AND(All!$V215="P1",All!$AE215="RSS"),Ruler!Z$6,IF(AND(All!$V215="P2",All!$AE215="RSS"),Ruler!Z$23,IF(AND(All!$V215="P3",All!$AE215="RSS"),Ruler!Z$24,IF(AND(All!$V215="P4",All!$AE215="RSS"),Ruler!Z$25,IF(AND(All!$V215="P5",All!$AE215="RSS"),Ruler!Z$26,IF(AND(All!$V215="P6",All!$AE215="RSS"),Ruler!Z$27,IF(AND(All!$V215="P7",All!$AE215="RSS"),Ruler!Z$28,IF(AND(All!$V215="P8",All!$AE215="RSS"),Ruler!Z$29,IF(AND(All!$V215="P9",All!$AE215="RSS"),Ruler!Z$30,0)))))))))))))))))))))))))))</f>
        <v>2</v>
      </c>
      <c r="CH215" s="325">
        <f>IF(AND(All!$V215="P1",All!$AE215="RDP"),Ruler!AA$6,IF(AND(All!$V215="P2",All!$AE215="RDP"),Ruler!AA$7,IF(AND(All!$V215="P3",All!$AE215="RDP"),Ruler!AA$8,IF(AND(All!$V215="P4",All!$AE215="RDP"),Ruler!AA$9,IF(AND(All!$V215="P5",All!$AE215="RDP"),Ruler!AA$10,IF(AND(All!$V215="P6",All!$AE215="RDP"),Ruler!AA$11,IF(AND(All!$V215="P7",All!$AE215="RDP"),Ruler!AA$12,IF(AND(All!$V215="P8",All!$AE215="RDP"),Ruler!AA$13,IF(AND(All!$V215="P9",All!$AE215="RDP"),Ruler!AA$14,IF(AND(All!$V215="P1",All!$AE215="RMS"),Ruler!AA$6,IF(AND(All!$V215="P2",All!$AE215="RMS"),Ruler!AA$15,IF(AND(All!$V215="P3",All!$AE215="RMS"),Ruler!AA$16,IF(AND(All!$V215="P4",All!$AE215="RMS"),Ruler!AA$17,IF(AND(All!$V215="P5",All!$AE215="RMS"),Ruler!AA$18,IF(AND(All!$V215="P6",All!$AE215="RMS"),Ruler!AA$19,IF(AND(All!$V215="P7",All!$AE215="RMS"),Ruler!AA$20,IF(AND(All!$V215="P8",All!$AE215="RMS"),Ruler!AA$21,IF(AND(All!$V215="P9",All!$AE215="RMS"),Ruler!AA$22,IF(AND(All!$V215="P1",All!$AE215="RSS"),Ruler!AA$6,IF(AND(All!$V215="P2",All!$AE215="RSS"),Ruler!AA$23,IF(AND(All!$V215="P3",All!$AE215="RSS"),Ruler!AA$24,IF(AND(All!$V215="P4",All!$AE215="RSS"),Ruler!AA$25,IF(AND(All!$V215="P5",All!$AE215="RSS"),Ruler!AA$26,IF(AND(All!$V215="P6",All!$AE215="RSS"),Ruler!AA$27,IF(AND(All!$V215="P7",All!$AE215="RSS"),Ruler!AA$28,IF(AND(All!$V215="P8",All!$AE215="RSS"),Ruler!AA$29,IF(AND(All!$V215="P9",All!$AE215="RSS"),Ruler!AA$30,0)))))))))))))))))))))))))))</f>
        <v>2</v>
      </c>
      <c r="CI215" s="325">
        <f>IF(AND(All!$V215="P1",All!$AE215="RDP"),Ruler!AB$6,IF(AND(All!$V215="P2",All!$AE215="RDP"),Ruler!AB$7,IF(AND(All!$V215="P3",All!$AE215="RDP"),Ruler!AB$8,IF(AND(All!$V215="P4",All!$AE215="RDP"),Ruler!AB$9,IF(AND(All!$V215="P5",All!$AE215="RDP"),Ruler!AB$10,IF(AND(All!$V215="P6",All!$AE215="RDP"),Ruler!AB$11,IF(AND(All!$V215="P7",All!$AE215="RDP"),Ruler!AB$12,IF(AND(All!$V215="P8",All!$AE215="RDP"),Ruler!AB$13,IF(AND(All!$V215="P9",All!$AE215="RDP"),Ruler!AB$14,IF(AND(All!$V215="P1",All!$AE215="RMS"),Ruler!AB$6,IF(AND(All!$V215="P2",All!$AE215="RMS"),Ruler!AB$15,IF(AND(All!$V215="P3",All!$AE215="RMS"),Ruler!AB$16,IF(AND(All!$V215="P4",All!$AE215="RMS"),Ruler!AB$17,IF(AND(All!$V215="P5",All!$AE215="RMS"),Ruler!AB$18,IF(AND(All!$V215="P6",All!$AE215="RMS"),Ruler!AB$19,IF(AND(All!$V215="P7",All!$AE215="RMS"),Ruler!AB$20,IF(AND(All!$V215="P8",All!$AE215="RMS"),Ruler!AB$21,IF(AND(All!$V215="P9",All!$AE215="RMS"),Ruler!AB$22,IF(AND(All!$V215="P1",All!$AE215="RSS"),Ruler!AB$6,IF(AND(All!$V215="P2",All!$AE215="RSS"),Ruler!AB$23,IF(AND(All!$V215="P3",All!$AE215="RSS"),Ruler!AB$24,IF(AND(All!$V215="P4",All!$AE215="RSS"),Ruler!AB$25,IF(AND(All!$V215="P5",All!$AE215="RSS"),Ruler!AB$26,IF(AND(All!$V215="P6",All!$AE215="RSS"),Ruler!AB$27,IF(AND(All!$V215="P7",All!$AE215="RSS"),Ruler!AB$28,IF(AND(All!$V215="P8",All!$AE215="RSS"),Ruler!AB$29,IF(AND(All!$V215="P9",All!$AE215="RSS"),Ruler!AB$30,0)))))))))))))))))))))))))))</f>
        <v>2</v>
      </c>
      <c r="CJ215" s="377">
        <f>Table9[[#This Row],[R-B1]]-Table9[[#This Row],[B1]]</f>
        <v>0</v>
      </c>
      <c r="CK215" s="378">
        <f>Table9[[#This Row],[R-B2]]-Table9[[#This Row],[B2]]</f>
        <v>0</v>
      </c>
      <c r="CL215" s="378">
        <f>Table9[[#This Row],[R-B3]]-Table9[[#This Row],[B3]]</f>
        <v>0</v>
      </c>
      <c r="CM215" s="378">
        <f>Table9[[#This Row],[R-B4]]-Table9[[#This Row],[B4]]</f>
        <v>0</v>
      </c>
      <c r="CN215" s="378">
        <f>Table9[[#This Row],[R-B5]]-Table9[[#This Row],[B5]]</f>
        <v>0</v>
      </c>
      <c r="CO215" s="378">
        <f>Table9[[#This Row],[R-B6]]-Table9[[#This Row],[B6]]</f>
        <v>1</v>
      </c>
      <c r="CP215" s="378">
        <f>Table9[[#This Row],[R-B7]]-Table9[[#This Row],[B7]]</f>
        <v>0</v>
      </c>
      <c r="CQ215" s="378">
        <f>Table9[[#This Row],[R-B8]]-Table9[[#This Row],[B8]]</f>
        <v>0</v>
      </c>
      <c r="CR215" s="378">
        <f>Table9[[#This Row],[R-B9]]-Table9[[#This Row],[B9]]</f>
        <v>0</v>
      </c>
      <c r="CS215" s="378">
        <f>Table9[[#This Row],[R-B10]]-Table9[[#This Row],[B10]]</f>
        <v>-1</v>
      </c>
      <c r="CT215" s="378">
        <f>Table9[[#This Row],[R-B11]]-Table9[[#This Row],[B11]]</f>
        <v>0</v>
      </c>
      <c r="CU215" s="378">
        <f>Table9[[#This Row],[R-B12]]-Table9[[#This Row],[B12]]</f>
        <v>0</v>
      </c>
      <c r="CV215" s="378">
        <f>Table9[[#This Row],[R-K1]]-Table9[[#This Row],[K1]]</f>
        <v>0</v>
      </c>
      <c r="CW215" s="378">
        <f>Table9[[#This Row],[R-K2]]-Table9[[#This Row],[K2]]</f>
        <v>0</v>
      </c>
      <c r="CX215" s="378">
        <f>Table9[[#This Row],[R-K3]]-Table9[[#This Row],[K3]]</f>
        <v>0</v>
      </c>
      <c r="CY215" s="378">
        <f>Table9[[#This Row],[R-K4]]-Table9[[#This Row],[K4]]</f>
        <v>-1</v>
      </c>
      <c r="CZ215" s="378">
        <f>Table9[[#This Row],[R-K5]]-Table9[[#This Row],[K5]]</f>
        <v>1</v>
      </c>
      <c r="DA215" s="378">
        <f>Table9[[#This Row],[R-P1]]-Table9[[#This Row],[P1]]</f>
        <v>0</v>
      </c>
      <c r="DB215" s="378">
        <f>Table9[[#This Row],[R-P2]]-Table9[[#This Row],[P2]]</f>
        <v>1</v>
      </c>
      <c r="DC215" s="378">
        <f>Table9[[#This Row],[R-P3]]-Table9[[#This Row],[P3]]</f>
        <v>-1</v>
      </c>
      <c r="DD215" s="378">
        <f>Table9[[#This Row],[R-P4]]-Table9[[#This Row],[P4]]</f>
        <v>0</v>
      </c>
      <c r="DE215" s="378">
        <f>Table9[[#This Row],[R-P5]]-Table9[[#This Row],[P5]]</f>
        <v>0</v>
      </c>
      <c r="DF215" s="378">
        <f>Table9[[#This Row],[R-E1]]-Table9[[#This Row],[E1]]</f>
        <v>0</v>
      </c>
      <c r="DG215" s="379">
        <f>Table9[[#This Row],[R-E2]]-Table9[[#This Row],[E2]]</f>
        <v>0</v>
      </c>
      <c r="DH215" s="323">
        <f>COUNTIF(Table9[[#This Row],[G-B1]:[G-B12]],"&lt;=0")/12*100</f>
        <v>91.666666666666657</v>
      </c>
      <c r="DI215" s="43">
        <f>COUNTIF(Table9[[#This Row],[G-K1]:[G-K5]],"&lt;=0")/5*100</f>
        <v>80</v>
      </c>
      <c r="DJ215" s="43">
        <f>COUNTIF(Table9[[#This Row],[G-P1]:[G-P5]],"&lt;=0")/5*100</f>
        <v>80</v>
      </c>
      <c r="DK215" s="43">
        <f>COUNTIF(Table9[[#This Row],[G-E1]:[G-E2]],"&lt;=0")/2*100</f>
        <v>100</v>
      </c>
      <c r="DL215" s="450">
        <f>IF(AE215="RDP",(COUNTIF(Table9[[#This Row],[G-B3]],"&lt;=0")+COUNTIF(Table9[[#This Row],[G-B4]],"&lt;=0")+COUNTIF(Table9[[#This Row],[G-B7]],"&lt;=0")+COUNTIF(Table9[[#This Row],[G-B11]],"&lt;=0")+COUNTIF(Table9[[#This Row],[G-K2]],"&lt;=0"))/5*100,IF(AE215="RMS",(COUNTIF(Table9[[#This Row],[G-B4]],"&lt;=0")+COUNTIF(Table9[[#This Row],[G-B5]],"&lt;=0")+COUNTIF(Table9[[#This Row],[G-B10]],"&lt;=0")+COUNTIF(Table9[[#This Row],[G-B12]],"&lt;=0")+COUNTIF(Table9[[#This Row],[G-K2]],"&lt;=0"))/5*100,IF(AE215="RSS",(COUNTIF(Table9[[#This Row],[G-B1]],"&lt;=0")+COUNTIF(Table9[[#This Row],[G-B2]],"&lt;=0")+COUNTIF(Table9[[#This Row],[G-B6]],"&lt;=0")+COUNTIF(Table9[[#This Row],[G-B11]],"&lt;=0")+COUNTIF(Table9[[#This Row],[G-B12]],"&lt;=0"))/5*100,0)))</f>
        <v>80</v>
      </c>
      <c r="DM215" s="42">
        <v>100</v>
      </c>
      <c r="DN215" s="42">
        <v>100</v>
      </c>
      <c r="DO215" s="42">
        <v>100</v>
      </c>
      <c r="DP215" s="42">
        <v>100</v>
      </c>
      <c r="DQ215" s="42">
        <v>100</v>
      </c>
      <c r="DR215" s="380">
        <v>100</v>
      </c>
      <c r="DS215" s="381">
        <v>80</v>
      </c>
      <c r="DT215" s="381">
        <v>100</v>
      </c>
      <c r="DU215" s="381">
        <v>100</v>
      </c>
      <c r="DV215" s="381">
        <v>100</v>
      </c>
      <c r="DW215" s="380">
        <v>75</v>
      </c>
      <c r="DX215" s="381">
        <v>60</v>
      </c>
      <c r="DY215" s="381">
        <v>60</v>
      </c>
      <c r="DZ215" s="381">
        <v>100</v>
      </c>
      <c r="EA215" s="382">
        <v>40</v>
      </c>
      <c r="EB215" s="324" t="s">
        <v>238</v>
      </c>
      <c r="EC215" s="324" t="s">
        <v>544</v>
      </c>
      <c r="ED215" s="324" t="s">
        <v>1724</v>
      </c>
      <c r="EE215" s="324"/>
    </row>
    <row r="216" spans="2:135" ht="101.5" hidden="1" x14ac:dyDescent="0.3">
      <c r="B216" s="282">
        <v>222</v>
      </c>
      <c r="C216" s="421" t="s">
        <v>134</v>
      </c>
      <c r="D216" s="305">
        <v>46090</v>
      </c>
      <c r="E216" s="310" t="s">
        <v>1725</v>
      </c>
      <c r="F216" s="304">
        <v>134043</v>
      </c>
      <c r="G216" s="308">
        <f t="shared" ca="1" si="12"/>
        <v>54.423650047564699</v>
      </c>
      <c r="H216" s="283">
        <v>26451</v>
      </c>
      <c r="I216" s="304" t="s">
        <v>179</v>
      </c>
      <c r="J216" s="304" t="s">
        <v>173</v>
      </c>
      <c r="K216" s="304" t="s">
        <v>138</v>
      </c>
      <c r="L216" s="304" t="s">
        <v>139</v>
      </c>
      <c r="M216" s="304" t="s">
        <v>157</v>
      </c>
      <c r="N216" s="304"/>
      <c r="O216" s="304" t="s">
        <v>183</v>
      </c>
      <c r="P216" s="412" t="s">
        <v>1726</v>
      </c>
      <c r="Q216" s="304" t="s">
        <v>144</v>
      </c>
      <c r="R216" s="304" t="s">
        <v>185</v>
      </c>
      <c r="S216" s="305">
        <v>39814</v>
      </c>
      <c r="T216" s="286">
        <f t="shared" ca="1" si="14"/>
        <v>17.802777777777777</v>
      </c>
      <c r="U216" s="304">
        <v>27</v>
      </c>
      <c r="V216" s="304" t="s">
        <v>186</v>
      </c>
      <c r="W216" s="307">
        <f ca="1">Table9[[#This Row],[Age]]-($T$1-Table9[[#This Row],[Date of Appointment to Current Grade]])/365</f>
        <v>47.865753424657541</v>
      </c>
      <c r="X216" s="309">
        <f ca="1">($T$1-Table9[[#This Row],[Date of Appointment to Current Grade]])/365</f>
        <v>6.5578966229071618</v>
      </c>
      <c r="Y216" s="305">
        <v>43922</v>
      </c>
      <c r="Z216" s="304" t="s">
        <v>187</v>
      </c>
      <c r="AA216" s="305">
        <v>45383</v>
      </c>
      <c r="AB216" s="309">
        <f ca="1">($T$1-Table9[[#This Row],[Date in Position]])/365</f>
        <v>2.555156896879764</v>
      </c>
      <c r="AC216" s="304" t="s">
        <v>183</v>
      </c>
      <c r="AD216" s="304">
        <v>2015</v>
      </c>
      <c r="AE216" s="304" t="s">
        <v>139</v>
      </c>
      <c r="AF216" s="304" t="s">
        <v>148</v>
      </c>
      <c r="AG216" s="47" t="s">
        <v>1727</v>
      </c>
      <c r="AH216" s="47" t="s">
        <v>1728</v>
      </c>
      <c r="AI216" s="48" t="s">
        <v>1729</v>
      </c>
      <c r="AJ216" s="48" t="s">
        <v>1730</v>
      </c>
      <c r="AK216" s="48" t="s">
        <v>1731</v>
      </c>
      <c r="AL216" s="42" t="s">
        <v>153</v>
      </c>
      <c r="AM216" s="48" t="s">
        <v>696</v>
      </c>
      <c r="AN216" s="313">
        <v>2</v>
      </c>
      <c r="AO216" s="304">
        <v>2</v>
      </c>
      <c r="AP216" s="304">
        <v>2</v>
      </c>
      <c r="AQ216" s="304">
        <v>3</v>
      </c>
      <c r="AR216" s="304">
        <v>3</v>
      </c>
      <c r="AS216" s="304">
        <v>2</v>
      </c>
      <c r="AT216" s="304">
        <v>3</v>
      </c>
      <c r="AU216" s="304">
        <v>3</v>
      </c>
      <c r="AV216" s="304">
        <v>2</v>
      </c>
      <c r="AW216" s="304">
        <v>4</v>
      </c>
      <c r="AX216" s="304">
        <v>2</v>
      </c>
      <c r="AY216" s="304">
        <v>3</v>
      </c>
      <c r="AZ216" s="304">
        <v>2</v>
      </c>
      <c r="BA216" s="304">
        <v>3</v>
      </c>
      <c r="BB216" s="304">
        <v>2</v>
      </c>
      <c r="BC216" s="304">
        <v>3</v>
      </c>
      <c r="BD216" s="304">
        <v>1</v>
      </c>
      <c r="BE216" s="304">
        <v>2</v>
      </c>
      <c r="BF216" s="304">
        <v>1</v>
      </c>
      <c r="BG216" s="304">
        <v>2</v>
      </c>
      <c r="BH216" s="304">
        <v>1</v>
      </c>
      <c r="BI216" s="304">
        <v>2</v>
      </c>
      <c r="BJ216" s="304">
        <v>2</v>
      </c>
      <c r="BK216" s="314">
        <v>0</v>
      </c>
      <c r="BL216" s="325">
        <f>IF(AND(All!$V216="P1",All!$AE216="RDP"),Ruler!E$6,IF(AND(All!$V216="P2",All!$AE216="RDP"),Ruler!E$7,IF(AND(All!$V216="P3",All!$AE216="RDP"),Ruler!E$8,IF(AND(All!$V216="P4",All!$AE216="RDP"),Ruler!E$9,IF(AND(All!$V216="P5",All!$AE216="RDP"),Ruler!E$10,IF(AND(All!$V216="P6",All!$AE216="RDP"),Ruler!E$11,IF(AND(All!$V216="P7",All!$AE216="RDP"),Ruler!E$12,IF(AND(All!$V216="P8",All!$AE216="RDP"),Ruler!E$13,IF(AND(All!$V216="P9",All!$AE216="RDP"),Ruler!E$14,IF(AND(All!$V216="P1",All!$AE216="RMS"),Ruler!E$6,IF(AND(All!$V216="P2",All!$AE216="RMS"),Ruler!E$15,IF(AND(All!$V216="P3",All!$AE216="RMS"),Ruler!E$16,IF(AND(All!$V216="P4",All!$AE216="RMS"),Ruler!E$17,IF(AND(All!$V216="P5",All!$AE216="RMS"),Ruler!E$18,IF(AND(All!$V216="P6",All!$AE216="RMS"),Ruler!E$19,IF(AND(All!$V216="P7",All!$AE216="RMS"),Ruler!E$20,IF(AND(All!$V216="P8",All!$AE216="RMS"),Ruler!E$21,IF(AND(All!$V216="P9",All!$AE216="RMS"),Ruler!E$22,IF(AND(All!$V216="P1",All!$AE216="RSS"),Ruler!E$6,IF(AND(All!$V216="P2",All!$AE216="RSS"),Ruler!E$23,IF(AND(All!$V216="P3",All!$AE216="RSS"),Ruler!E$24,IF(AND(All!$V216="P4",All!$AE216="RSS"),Ruler!E$25,IF(AND(All!$V216="P5",All!$AE216="RSS"),Ruler!E$26,IF(AND(All!$V216="P6",All!$AE216="RSS"),Ruler!E$27,IF(AND(All!$V216="P7",All!$AE216="RSS"),Ruler!E$28,IF(AND(All!$V216="P8",All!$AE216="RSS"),Ruler!E$29,IF(AND(All!$V216="P9",All!$AE216="RSS"),Ruler!E$30,0)))))))))))))))))))))))))))</f>
        <v>3</v>
      </c>
      <c r="BM216" s="325">
        <f>IF(AND(All!$V216="P1",All!$AE216="RDP"),Ruler!F$6,IF(AND(All!$V216="P2",All!$AE216="RDP"),Ruler!F$7,IF(AND(All!$V216="P3",All!$AE216="RDP"),Ruler!F$8,IF(AND(All!$V216="P4",All!$AE216="RDP"),Ruler!F$9,IF(AND(All!$V216="P5",All!$AE216="RDP"),Ruler!F$10,IF(AND(All!$V216="P6",All!$AE216="RDP"),Ruler!F$11,IF(AND(All!$V216="P7",All!$AE216="RDP"),Ruler!F$12,IF(AND(All!$V216="P8",All!$AE216="RDP"),Ruler!F$13,IF(AND(All!$V216="P9",All!$AE216="RDP"),Ruler!F$14,IF(AND(All!$V216="P1",All!$AE216="RMS"),Ruler!F$6,IF(AND(All!$V216="P2",All!$AE216="RMS"),Ruler!F$15,IF(AND(All!$V216="P3",All!$AE216="RMS"),Ruler!F$16,IF(AND(All!$V216="P4",All!$AE216="RMS"),Ruler!F$17,IF(AND(All!$V216="P5",All!$AE216="RMS"),Ruler!F$18,IF(AND(All!$V216="P6",All!$AE216="RMS"),Ruler!F$19,IF(AND(All!$V216="P7",All!$AE216="RMS"),Ruler!F$20,IF(AND(All!$V216="P8",All!$AE216="RMS"),Ruler!F$21,IF(AND(All!$V216="P9",All!$AE216="RMS"),Ruler!F$22,IF(AND(All!$V216="P1",All!$AE216="RSS"),Ruler!F$6,IF(AND(All!$V216="P2",All!$AE216="RSS"),Ruler!F$23,IF(AND(All!$V216="P3",All!$AE216="RSS"),Ruler!F$24,IF(AND(All!$V216="P4",All!$AE216="RSS"),Ruler!F$25,IF(AND(All!$V216="P5",All!$AE216="RSS"),Ruler!F$26,IF(AND(All!$V216="P6",All!$AE216="RSS"),Ruler!F$27,IF(AND(All!$V216="P7",All!$AE216="RSS"),Ruler!F$28,IF(AND(All!$V216="P8",All!$AE216="RSS"),Ruler!F$29,IF(AND(All!$V216="P9",All!$AE216="RSS"),Ruler!F$30,0)))))))))))))))))))))))))))</f>
        <v>3</v>
      </c>
      <c r="BN216" s="325">
        <f>IF(AND(All!$V216="P1",All!$AE216="RDP"),Ruler!G$6,IF(AND(All!$V216="P2",All!$AE216="RDP"),Ruler!G$7,IF(AND(All!$V216="P3",All!$AE216="RDP"),Ruler!G$8,IF(AND(All!$V216="P4",All!$AE216="RDP"),Ruler!G$9,IF(AND(All!$V216="P5",All!$AE216="RDP"),Ruler!G$10,IF(AND(All!$V216="P6",All!$AE216="RDP"),Ruler!G$11,IF(AND(All!$V216="P7",All!$AE216="RDP"),Ruler!G$12,IF(AND(All!$V216="P8",All!$AE216="RDP"),Ruler!G$13,IF(AND(All!$V216="P9",All!$AE216="RDP"),Ruler!G$14,IF(AND(All!$V216="P1",All!$AE216="RMS"),Ruler!G$6,IF(AND(All!$V216="P2",All!$AE216="RMS"),Ruler!G$15,IF(AND(All!$V216="P3",All!$AE216="RMS"),Ruler!G$16,IF(AND(All!$V216="P4",All!$AE216="RMS"),Ruler!G$17,IF(AND(All!$V216="P5",All!$AE216="RMS"),Ruler!G$18,IF(AND(All!$V216="P6",All!$AE216="RMS"),Ruler!G$19,IF(AND(All!$V216="P7",All!$AE216="RMS"),Ruler!G$20,IF(AND(All!$V216="P8",All!$AE216="RMS"),Ruler!G$21,IF(AND(All!$V216="P9",All!$AE216="RMS"),Ruler!G$22,IF(AND(All!$V216="P1",All!$AE216="RSS"),Ruler!G$6,IF(AND(All!$V216="P2",All!$AE216="RSS"),Ruler!G$23,IF(AND(All!$V216="P3",All!$AE216="RSS"),Ruler!G$24,IF(AND(All!$V216="P4",All!$AE216="RSS"),Ruler!G$25,IF(AND(All!$V216="P5",All!$AE216="RSS"),Ruler!G$26,IF(AND(All!$V216="P6",All!$AE216="RSS"),Ruler!G$27,IF(AND(All!$V216="P7",All!$AE216="RSS"),Ruler!G$28,IF(AND(All!$V216="P8",All!$AE216="RSS"),Ruler!G$29,IF(AND(All!$V216="P9",All!$AE216="RSS"),Ruler!G$30,0)))))))))))))))))))))))))))</f>
        <v>3</v>
      </c>
      <c r="BO216" s="325">
        <f>IF(AND(All!$V216="P1",All!$AE216="RDP"),Ruler!H$6,IF(AND(All!$V216="P2",All!$AE216="RDP"),Ruler!H$7,IF(AND(All!$V216="P3",All!$AE216="RDP"),Ruler!H$8,IF(AND(All!$V216="P4",All!$AE216="RDP"),Ruler!H$9,IF(AND(All!$V216="P5",All!$AE216="RDP"),Ruler!H$10,IF(AND(All!$V216="P6",All!$AE216="RDP"),Ruler!H$11,IF(AND(All!$V216="P7",All!$AE216="RDP"),Ruler!H$12,IF(AND(All!$V216="P8",All!$AE216="RDP"),Ruler!H$13,IF(AND(All!$V216="P9",All!$AE216="RDP"),Ruler!H$14,IF(AND(All!$V216="P1",All!$AE216="RMS"),Ruler!H$6,IF(AND(All!$V216="P2",All!$AE216="RMS"),Ruler!H$15,IF(AND(All!$V216="P3",All!$AE216="RMS"),Ruler!H$16,IF(AND(All!$V216="P4",All!$AE216="RMS"),Ruler!H$17,IF(AND(All!$V216="P5",All!$AE216="RMS"),Ruler!H$18,IF(AND(All!$V216="P6",All!$AE216="RMS"),Ruler!H$19,IF(AND(All!$V216="P7",All!$AE216="RMS"),Ruler!H$20,IF(AND(All!$V216="P8",All!$AE216="RMS"),Ruler!H$21,IF(AND(All!$V216="P9",All!$AE216="RMS"),Ruler!H$22,IF(AND(All!$V216="P1",All!$AE216="RSS"),Ruler!H$6,IF(AND(All!$V216="P2",All!$AE216="RSS"),Ruler!H$23,IF(AND(All!$V216="P3",All!$AE216="RSS"),Ruler!H$24,IF(AND(All!$V216="P4",All!$AE216="RSS"),Ruler!H$25,IF(AND(All!$V216="P5",All!$AE216="RSS"),Ruler!H$26,IF(AND(All!$V216="P6",All!$AE216="RSS"),Ruler!H$27,IF(AND(All!$V216="P7",All!$AE216="RSS"),Ruler!H$28,IF(AND(All!$V216="P8",All!$AE216="RSS"),Ruler!H$29,IF(AND(All!$V216="P9",All!$AE216="RSS"),Ruler!H$30,0)))))))))))))))))))))))))))</f>
        <v>4</v>
      </c>
      <c r="BP216" s="325">
        <f>IF(AND(All!$V216="P1",All!$AE216="RDP"),Ruler!I$6,IF(AND(All!$V216="P2",All!$AE216="RDP"),Ruler!I$7,IF(AND(All!$V216="P3",All!$AE216="RDP"),Ruler!I$8,IF(AND(All!$V216="P4",All!$AE216="RDP"),Ruler!I$9,IF(AND(All!$V216="P5",All!$AE216="RDP"),Ruler!I$10,IF(AND(All!$V216="P6",All!$AE216="RDP"),Ruler!I$11,IF(AND(All!$V216="P7",All!$AE216="RDP"),Ruler!I$12,IF(AND(All!$V216="P8",All!$AE216="RDP"),Ruler!I$13,IF(AND(All!$V216="P9",All!$AE216="RDP"),Ruler!I$14,IF(AND(All!$V216="P1",All!$AE216="RMS"),Ruler!I$6,IF(AND(All!$V216="P2",All!$AE216="RMS"),Ruler!I$15,IF(AND(All!$V216="P3",All!$AE216="RMS"),Ruler!I$16,IF(AND(All!$V216="P4",All!$AE216="RMS"),Ruler!I$17,IF(AND(All!$V216="P5",All!$AE216="RMS"),Ruler!I$18,IF(AND(All!$V216="P6",All!$AE216="RMS"),Ruler!I$19,IF(AND(All!$V216="P7",All!$AE216="RMS"),Ruler!I$20,IF(AND(All!$V216="P8",All!$AE216="RMS"),Ruler!I$21,IF(AND(All!$V216="P9",All!$AE216="RMS"),Ruler!I$22,IF(AND(All!$V216="P1",All!$AE216="RSS"),Ruler!I$6,IF(AND(All!$V216="P2",All!$AE216="RSS"),Ruler!I$23,IF(AND(All!$V216="P3",All!$AE216="RSS"),Ruler!I$24,IF(AND(All!$V216="P4",All!$AE216="RSS"),Ruler!I$25,IF(AND(All!$V216="P5",All!$AE216="RSS"),Ruler!I$26,IF(AND(All!$V216="P6",All!$AE216="RSS"),Ruler!I$27,IF(AND(All!$V216="P7",All!$AE216="RSS"),Ruler!I$28,IF(AND(All!$V216="P8",All!$AE216="RSS"),Ruler!I$29,IF(AND(All!$V216="P9",All!$AE216="RSS"),Ruler!I$30,0)))))))))))))))))))))))))))</f>
        <v>4</v>
      </c>
      <c r="BQ216" s="325">
        <f>IF(AND(All!$V216="P1",All!$AE216="RDP"),Ruler!J$6,IF(AND(All!$V216="P2",All!$AE216="RDP"),Ruler!J$7,IF(AND(All!$V216="P3",All!$AE216="RDP"),Ruler!J$8,IF(AND(All!$V216="P4",All!$AE216="RDP"),Ruler!J$9,IF(AND(All!$V216="P5",All!$AE216="RDP"),Ruler!J$10,IF(AND(All!$V216="P6",All!$AE216="RDP"),Ruler!J$11,IF(AND(All!$V216="P7",All!$AE216="RDP"),Ruler!J$12,IF(AND(All!$V216="P8",All!$AE216="RDP"),Ruler!J$13,IF(AND(All!$V216="P9",All!$AE216="RDP"),Ruler!J$14,IF(AND(All!$V216="P1",All!$AE216="RMS"),Ruler!J$6,IF(AND(All!$V216="P2",All!$AE216="RMS"),Ruler!J$15,IF(AND(All!$V216="P3",All!$AE216="RMS"),Ruler!J$16,IF(AND(All!$V216="P4",All!$AE216="RMS"),Ruler!J$17,IF(AND(All!$V216="P5",All!$AE216="RMS"),Ruler!J$18,IF(AND(All!$V216="P6",All!$AE216="RMS"),Ruler!J$19,IF(AND(All!$V216="P7",All!$AE216="RMS"),Ruler!J$20,IF(AND(All!$V216="P8",All!$AE216="RMS"),Ruler!J$21,IF(AND(All!$V216="P9",All!$AE216="RMS"),Ruler!J$22,IF(AND(All!$V216="P1",All!$AE216="RSS"),Ruler!J$6,IF(AND(All!$V216="P2",All!$AE216="RSS"),Ruler!J$23,IF(AND(All!$V216="P3",All!$AE216="RSS"),Ruler!J$24,IF(AND(All!$V216="P4",All!$AE216="RSS"),Ruler!J$25,IF(AND(All!$V216="P5",All!$AE216="RSS"),Ruler!J$26,IF(AND(All!$V216="P6",All!$AE216="RSS"),Ruler!J$27,IF(AND(All!$V216="P7",All!$AE216="RSS"),Ruler!J$28,IF(AND(All!$V216="P8",All!$AE216="RSS"),Ruler!J$29,IF(AND(All!$V216="P9",All!$AE216="RSS"),Ruler!J$30,0)))))))))))))))))))))))))))</f>
        <v>2</v>
      </c>
      <c r="BR216" s="325">
        <f>IF(AND(All!$V216="P1",All!$AE216="RDP"),Ruler!K$6,IF(AND(All!$V216="P2",All!$AE216="RDP"),Ruler!K$7,IF(AND(All!$V216="P3",All!$AE216="RDP"),Ruler!K$8,IF(AND(All!$V216="P4",All!$AE216="RDP"),Ruler!K$9,IF(AND(All!$V216="P5",All!$AE216="RDP"),Ruler!K$10,IF(AND(All!$V216="P6",All!$AE216="RDP"),Ruler!K$11,IF(AND(All!$V216="P7",All!$AE216="RDP"),Ruler!K$12,IF(AND(All!$V216="P8",All!$AE216="RDP"),Ruler!K$13,IF(AND(All!$V216="P9",All!$AE216="RDP"),Ruler!K$14,IF(AND(All!$V216="P1",All!$AE216="RMS"),Ruler!K$6,IF(AND(All!$V216="P2",All!$AE216="RMS"),Ruler!K$15,IF(AND(All!$V216="P3",All!$AE216="RMS"),Ruler!K$16,IF(AND(All!$V216="P4",All!$AE216="RMS"),Ruler!K$17,IF(AND(All!$V216="P5",All!$AE216="RMS"),Ruler!K$18,IF(AND(All!$V216="P6",All!$AE216="RMS"),Ruler!K$19,IF(AND(All!$V216="P7",All!$AE216="RMS"),Ruler!K$20,IF(AND(All!$V216="P8",All!$AE216="RMS"),Ruler!K$21,IF(AND(All!$V216="P9",All!$AE216="RMS"),Ruler!K$22,IF(AND(All!$V216="P1",All!$AE216="RSS"),Ruler!K$6,IF(AND(All!$V216="P2",All!$AE216="RSS"),Ruler!K$23,IF(AND(All!$V216="P3",All!$AE216="RSS"),Ruler!K$24,IF(AND(All!$V216="P4",All!$AE216="RSS"),Ruler!K$25,IF(AND(All!$V216="P5",All!$AE216="RSS"),Ruler!K$26,IF(AND(All!$V216="P6",All!$AE216="RSS"),Ruler!K$27,IF(AND(All!$V216="P7",All!$AE216="RSS"),Ruler!K$28,IF(AND(All!$V216="P8",All!$AE216="RSS"),Ruler!K$29,IF(AND(All!$V216="P9",All!$AE216="RSS"),Ruler!K$30,0)))))))))))))))))))))))))))</f>
        <v>4</v>
      </c>
      <c r="BS216" s="325">
        <f>IF(AND(All!$V216="P1",All!$AE216="RDP"),Ruler!L$6,IF(AND(All!$V216="P2",All!$AE216="RDP"),Ruler!L$7,IF(AND(All!$V216="P3",All!$AE216="RDP"),Ruler!L$8,IF(AND(All!$V216="P4",All!$AE216="RDP"),Ruler!L$9,IF(AND(All!$V216="P5",All!$AE216="RDP"),Ruler!L$10,IF(AND(All!$V216="P6",All!$AE216="RDP"),Ruler!L$11,IF(AND(All!$V216="P7",All!$AE216="RDP"),Ruler!L$12,IF(AND(All!$V216="P8",All!$AE216="RDP"),Ruler!L$13,IF(AND(All!$V216="P9",All!$AE216="RDP"),Ruler!L$14,IF(AND(All!$V216="P1",All!$AE216="RMS"),Ruler!L$6,IF(AND(All!$V216="P2",All!$AE216="RMS"),Ruler!L$15,IF(AND(All!$V216="P3",All!$AE216="RMS"),Ruler!L$16,IF(AND(All!$V216="P4",All!$AE216="RMS"),Ruler!L$17,IF(AND(All!$V216="P5",All!$AE216="RMS"),Ruler!L$18,IF(AND(All!$V216="P6",All!$AE216="RMS"),Ruler!L$19,IF(AND(All!$V216="P7",All!$AE216="RMS"),Ruler!L$20,IF(AND(All!$V216="P8",All!$AE216="RMS"),Ruler!L$21,IF(AND(All!$V216="P9",All!$AE216="RMS"),Ruler!L$22,IF(AND(All!$V216="P1",All!$AE216="RSS"),Ruler!L$6,IF(AND(All!$V216="P2",All!$AE216="RSS"),Ruler!L$23,IF(AND(All!$V216="P3",All!$AE216="RSS"),Ruler!L$24,IF(AND(All!$V216="P4",All!$AE216="RSS"),Ruler!L$25,IF(AND(All!$V216="P5",All!$AE216="RSS"),Ruler!L$26,IF(AND(All!$V216="P6",All!$AE216="RSS"),Ruler!L$27,IF(AND(All!$V216="P7",All!$AE216="RSS"),Ruler!L$28,IF(AND(All!$V216="P8",All!$AE216="RSS"),Ruler!L$29,IF(AND(All!$V216="P9",All!$AE216="RSS"),Ruler!L$30,0)))))))))))))))))))))))))))</f>
        <v>3</v>
      </c>
      <c r="BT216" s="325">
        <f>IF(AND(All!$V216="P1",All!$AE216="RDP"),Ruler!M$6,IF(AND(All!$V216="P2",All!$AE216="RDP"),Ruler!M$7,IF(AND(All!$V216="P3",All!$AE216="RDP"),Ruler!M$8,IF(AND(All!$V216="P4",All!$AE216="RDP"),Ruler!M$9,IF(AND(All!$V216="P5",All!$AE216="RDP"),Ruler!M$10,IF(AND(All!$V216="P6",All!$AE216="RDP"),Ruler!M$11,IF(AND(All!$V216="P7",All!$AE216="RDP"),Ruler!M$12,IF(AND(All!$V216="P8",All!$AE216="RDP"),Ruler!M$13,IF(AND(All!$V216="P9",All!$AE216="RDP"),Ruler!M$14,IF(AND(All!$V216="P1",All!$AE216="RMS"),Ruler!M$6,IF(AND(All!$V216="P2",All!$AE216="RMS"),Ruler!M$15,IF(AND(All!$V216="P3",All!$AE216="RMS"),Ruler!M$16,IF(AND(All!$V216="P4",All!$AE216="RMS"),Ruler!M$17,IF(AND(All!$V216="P5",All!$AE216="RMS"),Ruler!M$18,IF(AND(All!$V216="P6",All!$AE216="RMS"),Ruler!M$19,IF(AND(All!$V216="P7",All!$AE216="RMS"),Ruler!M$20,IF(AND(All!$V216="P8",All!$AE216="RMS"),Ruler!M$21,IF(AND(All!$V216="P9",All!$AE216="RMS"),Ruler!M$22,IF(AND(All!$V216="P1",All!$AE216="RSS"),Ruler!M$6,IF(AND(All!$V216="P2",All!$AE216="RSS"),Ruler!M$23,IF(AND(All!$V216="P3",All!$AE216="RSS"),Ruler!M$24,IF(AND(All!$V216="P4",All!$AE216="RSS"),Ruler!M$25,IF(AND(All!$V216="P5",All!$AE216="RSS"),Ruler!M$26,IF(AND(All!$V216="P6",All!$AE216="RSS"),Ruler!M$27,IF(AND(All!$V216="P7",All!$AE216="RSS"),Ruler!M$28,IF(AND(All!$V216="P8",All!$AE216="RSS"),Ruler!M$29,IF(AND(All!$V216="P9",All!$AE216="RSS"),Ruler!M$30,0)))))))))))))))))))))))))))</f>
        <v>3</v>
      </c>
      <c r="BU216" s="325">
        <f>IF(AND(All!$V216="P1",All!$AE216="RDP"),Ruler!N$6,IF(AND(All!$V216="P2",All!$AE216="RDP"),Ruler!N$7,IF(AND(All!$V216="P3",All!$AE216="RDP"),Ruler!N$8,IF(AND(All!$V216="P4",All!$AE216="RDP"),Ruler!N$9,IF(AND(All!$V216="P5",All!$AE216="RDP"),Ruler!N$10,IF(AND(All!$V216="P6",All!$AE216="RDP"),Ruler!N$11,IF(AND(All!$V216="P7",All!$AE216="RDP"),Ruler!N$12,IF(AND(All!$V216="P8",All!$AE216="RDP"),Ruler!N$13,IF(AND(All!$V216="P9",All!$AE216="RDP"),Ruler!N$14,IF(AND(All!$V216="P1",All!$AE216="RMS"),Ruler!N$6,IF(AND(All!$V216="P2",All!$AE216="RMS"),Ruler!N$15,IF(AND(All!$V216="P3",All!$AE216="RMS"),Ruler!N$16,IF(AND(All!$V216="P4",All!$AE216="RMS"),Ruler!N$17,IF(AND(All!$V216="P5",All!$AE216="RMS"),Ruler!N$18,IF(AND(All!$V216="P6",All!$AE216="RMS"),Ruler!N$19,IF(AND(All!$V216="P7",All!$AE216="RMS"),Ruler!N$20,IF(AND(All!$V216="P8",All!$AE216="RMS"),Ruler!N$21,IF(AND(All!$V216="P9",All!$AE216="RMS"),Ruler!N$22,IF(AND(All!$V216="P1",All!$AE216="RSS"),Ruler!N$6,IF(AND(All!$V216="P2",All!$AE216="RSS"),Ruler!N$23,IF(AND(All!$V216="P3",All!$AE216="RSS"),Ruler!N$24,IF(AND(All!$V216="P4",All!$AE216="RSS"),Ruler!N$25,IF(AND(All!$V216="P5",All!$AE216="RSS"),Ruler!N$26,IF(AND(All!$V216="P6",All!$AE216="RSS"),Ruler!N$27,IF(AND(All!$V216="P7",All!$AE216="RSS"),Ruler!N$28,IF(AND(All!$V216="P8",All!$AE216="RSS"),Ruler!N$29,IF(AND(All!$V216="P9",All!$AE216="RSS"),Ruler!N$30,0)))))))))))))))))))))))))))</f>
        <v>4</v>
      </c>
      <c r="BV216" s="325">
        <f>IF(AND(All!$V216="P1",All!$AE216="RDP"),Ruler!O$6,IF(AND(All!$V216="P2",All!$AE216="RDP"),Ruler!O$7,IF(AND(All!$V216="P3",All!$AE216="RDP"),Ruler!O$8,IF(AND(All!$V216="P4",All!$AE216="RDP"),Ruler!O$9,IF(AND(All!$V216="P5",All!$AE216="RDP"),Ruler!O$10,IF(AND(All!$V216="P6",All!$AE216="RDP"),Ruler!O$11,IF(AND(All!$V216="P7",All!$AE216="RDP"),Ruler!O$12,IF(AND(All!$V216="P8",All!$AE216="RDP"),Ruler!O$13,IF(AND(All!$V216="P9",All!$AE216="RDP"),Ruler!O$14,IF(AND(All!$V216="P1",All!$AE216="RMS"),Ruler!O$6,IF(AND(All!$V216="P2",All!$AE216="RMS"),Ruler!O$15,IF(AND(All!$V216="P3",All!$AE216="RMS"),Ruler!O$16,IF(AND(All!$V216="P4",All!$AE216="RMS"),Ruler!O$17,IF(AND(All!$V216="P5",All!$AE216="RMS"),Ruler!O$18,IF(AND(All!$V216="P6",All!$AE216="RMS"),Ruler!O$19,IF(AND(All!$V216="P7",All!$AE216="RMS"),Ruler!O$20,IF(AND(All!$V216="P8",All!$AE216="RMS"),Ruler!O$21,IF(AND(All!$V216="P9",All!$AE216="RMS"),Ruler!O$22,IF(AND(All!$V216="P1",All!$AE216="RSS"),Ruler!O$6,IF(AND(All!$V216="P2",All!$AE216="RSS"),Ruler!O$23,IF(AND(All!$V216="P3",All!$AE216="RSS"),Ruler!O$24,IF(AND(All!$V216="P4",All!$AE216="RSS"),Ruler!O$25,IF(AND(All!$V216="P5",All!$AE216="RSS"),Ruler!O$26,IF(AND(All!$V216="P6",All!$AE216="RSS"),Ruler!O$27,IF(AND(All!$V216="P7",All!$AE216="RSS"),Ruler!O$28,IF(AND(All!$V216="P8",All!$AE216="RSS"),Ruler!O$29,IF(AND(All!$V216="P9",All!$AE216="RSS"),Ruler!O$30,0)))))))))))))))))))))))))))</f>
        <v>3</v>
      </c>
      <c r="BW216" s="325">
        <f>IF(AND(All!$V216="P1",All!$AE216="RDP"),Ruler!P$6,IF(AND(All!$V216="P2",All!$AE216="RDP"),Ruler!P$7,IF(AND(All!$V216="P3",All!$AE216="RDP"),Ruler!P$8,IF(AND(All!$V216="P4",All!$AE216="RDP"),Ruler!P$9,IF(AND(All!$V216="P5",All!$AE216="RDP"),Ruler!P$10,IF(AND(All!$V216="P6",All!$AE216="RDP"),Ruler!P$11,IF(AND(All!$V216="P7",All!$AE216="RDP"),Ruler!P$12,IF(AND(All!$V216="P8",All!$AE216="RDP"),Ruler!P$13,IF(AND(All!$V216="P9",All!$AE216="RDP"),Ruler!P$14,IF(AND(All!$V216="P1",All!$AE216="RMS"),Ruler!P$6,IF(AND(All!$V216="P2",All!$AE216="RMS"),Ruler!P$15,IF(AND(All!$V216="P3",All!$AE216="RMS"),Ruler!P$16,IF(AND(All!$V216="P4",All!$AE216="RMS"),Ruler!P$17,IF(AND(All!$V216="P5",All!$AE216="RMS"),Ruler!P$18,IF(AND(All!$V216="P6",All!$AE216="RMS"),Ruler!P$19,IF(AND(All!$V216="P7",All!$AE216="RMS"),Ruler!P$20,IF(AND(All!$V216="P8",All!$AE216="RMS"),Ruler!P$21,IF(AND(All!$V216="P9",All!$AE216="RMS"),Ruler!P$22,IF(AND(All!$V216="P1",All!$AE216="RSS"),Ruler!P$6,IF(AND(All!$V216="P2",All!$AE216="RSS"),Ruler!P$23,IF(AND(All!$V216="P3",All!$AE216="RSS"),Ruler!P$24,IF(AND(All!$V216="P4",All!$AE216="RSS"),Ruler!P$25,IF(AND(All!$V216="P5",All!$AE216="RSS"),Ruler!P$26,IF(AND(All!$V216="P6",All!$AE216="RSS"),Ruler!P$27,IF(AND(All!$V216="P7",All!$AE216="RSS"),Ruler!P$28,IF(AND(All!$V216="P8",All!$AE216="RSS"),Ruler!P$29,IF(AND(All!$V216="P9",All!$AE216="RSS"),Ruler!P$30,0)))))))))))))))))))))))))))</f>
        <v>4</v>
      </c>
      <c r="BX216" s="325">
        <f>IF(AND(All!$V216="P1",All!$AE216="RDP"),Ruler!Q$6,IF(AND(All!$V216="P2",All!$AE216="RDP"),Ruler!Q$7,IF(AND(All!$V216="P3",All!$AE216="RDP"),Ruler!Q$8,IF(AND(All!$V216="P4",All!$AE216="RDP"),Ruler!Q$9,IF(AND(All!$V216="P5",All!$AE216="RDP"),Ruler!Q$10,IF(AND(All!$V216="P6",All!$AE216="RDP"),Ruler!Q$11,IF(AND(All!$V216="P7",All!$AE216="RDP"),Ruler!Q$12,IF(AND(All!$V216="P8",All!$AE216="RDP"),Ruler!Q$13,IF(AND(All!$V216="P9",All!$AE216="RDP"),Ruler!Q$14,IF(AND(All!$V216="P1",All!$AE216="RMS"),Ruler!Q$6,IF(AND(All!$V216="P2",All!$AE216="RMS"),Ruler!Q$15,IF(AND(All!$V216="P3",All!$AE216="RMS"),Ruler!Q$16,IF(AND(All!$V216="P4",All!$AE216="RMS"),Ruler!Q$17,IF(AND(All!$V216="P5",All!$AE216="RMS"),Ruler!Q$18,IF(AND(All!$V216="P6",All!$AE216="RMS"),Ruler!Q$19,IF(AND(All!$V216="P7",All!$AE216="RMS"),Ruler!Q$20,IF(AND(All!$V216="P8",All!$AE216="RMS"),Ruler!Q$21,IF(AND(All!$V216="P9",All!$AE216="RMS"),Ruler!Q$22,IF(AND(All!$V216="P1",All!$AE216="RSS"),Ruler!Q$6,IF(AND(All!$V216="P2",All!$AE216="RSS"),Ruler!Q$23,IF(AND(All!$V216="P3",All!$AE216="RSS"),Ruler!Q$24,IF(AND(All!$V216="P4",All!$AE216="RSS"),Ruler!Q$25,IF(AND(All!$V216="P5",All!$AE216="RSS"),Ruler!Q$26,IF(AND(All!$V216="P6",All!$AE216="RSS"),Ruler!Q$27,IF(AND(All!$V216="P7",All!$AE216="RSS"),Ruler!Q$28,IF(AND(All!$V216="P8",All!$AE216="RSS"),Ruler!Q$29,IF(AND(All!$V216="P9",All!$AE216="RSS"),Ruler!Q$30,0)))))))))))))))))))))))))))</f>
        <v>3</v>
      </c>
      <c r="BY216" s="325">
        <f>IF(AND(All!$V216="P1",All!$AE216="RDP"),Ruler!R$6,IF(AND(All!$V216="P2",All!$AE216="RDP"),Ruler!R$7,IF(AND(All!$V216="P3",All!$AE216="RDP"),Ruler!R$8,IF(AND(All!$V216="P4",All!$AE216="RDP"),Ruler!R$9,IF(AND(All!$V216="P5",All!$AE216="RDP"),Ruler!R$10,IF(AND(All!$V216="P6",All!$AE216="RDP"),Ruler!R$11,IF(AND(All!$V216="P7",All!$AE216="RDP"),Ruler!R$12,IF(AND(All!$V216="P8",All!$AE216="RDP"),Ruler!R$13,IF(AND(All!$V216="P9",All!$AE216="RDP"),Ruler!R$14,IF(AND(All!$V216="P1",All!$AE216="RMS"),Ruler!R$6,IF(AND(All!$V216="P2",All!$AE216="RMS"),Ruler!R$15,IF(AND(All!$V216="P3",All!$AE216="RMS"),Ruler!R$16,IF(AND(All!$V216="P4",All!$AE216="RMS"),Ruler!R$17,IF(AND(All!$V216="P5",All!$AE216="RMS"),Ruler!R$18,IF(AND(All!$V216="P6",All!$AE216="RMS"),Ruler!R$19,IF(AND(All!$V216="P7",All!$AE216="RMS"),Ruler!R$20,IF(AND(All!$V216="P8",All!$AE216="RMS"),Ruler!R$21,IF(AND(All!$V216="P9",All!$AE216="RMS"),Ruler!R$22,IF(AND(All!$V216="P1",All!$AE216="RSS"),Ruler!R$6,IF(AND(All!$V216="P2",All!$AE216="RSS"),Ruler!R$23,IF(AND(All!$V216="P3",All!$AE216="RSS"),Ruler!R$24,IF(AND(All!$V216="P4",All!$AE216="RSS"),Ruler!R$25,IF(AND(All!$V216="P5",All!$AE216="RSS"),Ruler!R$26,IF(AND(All!$V216="P6",All!$AE216="RSS"),Ruler!R$27,IF(AND(All!$V216="P7",All!$AE216="RSS"),Ruler!R$28,IF(AND(All!$V216="P8",All!$AE216="RSS"),Ruler!R$29,IF(AND(All!$V216="P9",All!$AE216="RSS"),Ruler!R$30,0)))))))))))))))))))))))))))</f>
        <v>4</v>
      </c>
      <c r="BZ216" s="325">
        <f>IF(AND(All!$V216="P1",All!$AE216="RDP"),Ruler!S$6,IF(AND(All!$V216="P2",All!$AE216="RDP"),Ruler!S$7,IF(AND(All!$V216="P3",All!$AE216="RDP"),Ruler!S$8,IF(AND(All!$V216="P4",All!$AE216="RDP"),Ruler!S$9,IF(AND(All!$V216="P5",All!$AE216="RDP"),Ruler!S$10,IF(AND(All!$V216="P6",All!$AE216="RDP"),Ruler!S$11,IF(AND(All!$V216="P7",All!$AE216="RDP"),Ruler!S$12,IF(AND(All!$V216="P8",All!$AE216="RDP"),Ruler!S$13,IF(AND(All!$V216="P9",All!$AE216="RDP"),Ruler!S$14,IF(AND(All!$V216="P1",All!$AE216="RMS"),Ruler!S$6,IF(AND(All!$V216="P2",All!$AE216="RMS"),Ruler!S$15,IF(AND(All!$V216="P3",All!$AE216="RMS"),Ruler!S$16,IF(AND(All!$V216="P4",All!$AE216="RMS"),Ruler!S$17,IF(AND(All!$V216="P5",All!$AE216="RMS"),Ruler!S$18,IF(AND(All!$V216="P6",All!$AE216="RMS"),Ruler!S$19,IF(AND(All!$V216="P7",All!$AE216="RMS"),Ruler!S$20,IF(AND(All!$V216="P8",All!$AE216="RMS"),Ruler!S$21,IF(AND(All!$V216="P9",All!$AE216="RMS"),Ruler!S$22,IF(AND(All!$V216="P1",All!$AE216="RSS"),Ruler!S$6,IF(AND(All!$V216="P2",All!$AE216="RSS"),Ruler!S$23,IF(AND(All!$V216="P3",All!$AE216="RSS"),Ruler!S$24,IF(AND(All!$V216="P4",All!$AE216="RSS"),Ruler!S$25,IF(AND(All!$V216="P5",All!$AE216="RSS"),Ruler!S$26,IF(AND(All!$V216="P6",All!$AE216="RSS"),Ruler!S$27,IF(AND(All!$V216="P7",All!$AE216="RSS"),Ruler!S$28,IF(AND(All!$V216="P8",All!$AE216="RSS"),Ruler!S$29,IF(AND(All!$V216="P9",All!$AE216="RSS"),Ruler!S$30,0)))))))))))))))))))))))))))</f>
        <v>3</v>
      </c>
      <c r="CA216" s="325">
        <f>IF(AND(All!$V216="P1",All!$AE216="RDP"),Ruler!T$6,IF(AND(All!$V216="P2",All!$AE216="RDP"),Ruler!T$7,IF(AND(All!$V216="P3",All!$AE216="RDP"),Ruler!T$8,IF(AND(All!$V216="P4",All!$AE216="RDP"),Ruler!T$9,IF(AND(All!$V216="P5",All!$AE216="RDP"),Ruler!T$10,IF(AND(All!$V216="P6",All!$AE216="RDP"),Ruler!T$11,IF(AND(All!$V216="P7",All!$AE216="RDP"),Ruler!T$12,IF(AND(All!$V216="P8",All!$AE216="RDP"),Ruler!T$13,IF(AND(All!$V216="P9",All!$AE216="RDP"),Ruler!T$14,IF(AND(All!$V216="P1",All!$AE216="RMS"),Ruler!T$6,IF(AND(All!$V216="P2",All!$AE216="RMS"),Ruler!T$15,IF(AND(All!$V216="P3",All!$AE216="RMS"),Ruler!T$16,IF(AND(All!$V216="P4",All!$AE216="RMS"),Ruler!T$17,IF(AND(All!$V216="P5",All!$AE216="RMS"),Ruler!T$18,IF(AND(All!$V216="P6",All!$AE216="RMS"),Ruler!T$19,IF(AND(All!$V216="P7",All!$AE216="RMS"),Ruler!T$20,IF(AND(All!$V216="P8",All!$AE216="RMS"),Ruler!T$21,IF(AND(All!$V216="P9",All!$AE216="RMS"),Ruler!T$22,IF(AND(All!$V216="P1",All!$AE216="RSS"),Ruler!T$6,IF(AND(All!$V216="P2",All!$AE216="RSS"),Ruler!T$23,IF(AND(All!$V216="P3",All!$AE216="RSS"),Ruler!T$24,IF(AND(All!$V216="P4",All!$AE216="RSS"),Ruler!T$25,IF(AND(All!$V216="P5",All!$AE216="RSS"),Ruler!T$26,IF(AND(All!$V216="P6",All!$AE216="RSS"),Ruler!T$27,IF(AND(All!$V216="P7",All!$AE216="RSS"),Ruler!T$28,IF(AND(All!$V216="P8",All!$AE216="RSS"),Ruler!T$29,IF(AND(All!$V216="P9",All!$AE216="RSS"),Ruler!T$30,0)))))))))))))))))))))))))))</f>
        <v>3</v>
      </c>
      <c r="CB216" s="325">
        <f>IF(AND(All!$V216="P1",All!$AE216="RDP"),Ruler!U$6,IF(AND(All!$V216="P2",All!$AE216="RDP"),Ruler!U$7,IF(AND(All!$V216="P3",All!$AE216="RDP"),Ruler!U$8,IF(AND(All!$V216="P4",All!$AE216="RDP"),Ruler!U$9,IF(AND(All!$V216="P5",All!$AE216="RDP"),Ruler!U$10,IF(AND(All!$V216="P6",All!$AE216="RDP"),Ruler!U$11,IF(AND(All!$V216="P7",All!$AE216="RDP"),Ruler!U$12,IF(AND(All!$V216="P8",All!$AE216="RDP"),Ruler!U$13,IF(AND(All!$V216="P9",All!$AE216="RDP"),Ruler!U$14,IF(AND(All!$V216="P1",All!$AE216="RMS"),Ruler!U$6,IF(AND(All!$V216="P2",All!$AE216="RMS"),Ruler!U$15,IF(AND(All!$V216="P3",All!$AE216="RMS"),Ruler!U$16,IF(AND(All!$V216="P4",All!$AE216="RMS"),Ruler!U$17,IF(AND(All!$V216="P5",All!$AE216="RMS"),Ruler!U$18,IF(AND(All!$V216="P6",All!$AE216="RMS"),Ruler!U$19,IF(AND(All!$V216="P7",All!$AE216="RMS"),Ruler!U$20,IF(AND(All!$V216="P8",All!$AE216="RMS"),Ruler!U$21,IF(AND(All!$V216="P9",All!$AE216="RMS"),Ruler!U$22,IF(AND(All!$V216="P1",All!$AE216="RSS"),Ruler!U$6,IF(AND(All!$V216="P2",All!$AE216="RSS"),Ruler!U$23,IF(AND(All!$V216="P3",All!$AE216="RSS"),Ruler!U$24,IF(AND(All!$V216="P4",All!$AE216="RSS"),Ruler!U$25,IF(AND(All!$V216="P5",All!$AE216="RSS"),Ruler!U$26,IF(AND(All!$V216="P6",All!$AE216="RSS"),Ruler!U$27,IF(AND(All!$V216="P7",All!$AE216="RSS"),Ruler!U$28,IF(AND(All!$V216="P8",All!$AE216="RSS"),Ruler!U$29,IF(AND(All!$V216="P9",All!$AE216="RSS"),Ruler!U$30,0)))))))))))))))))))))))))))</f>
        <v>2</v>
      </c>
      <c r="CC216" s="325">
        <f>IF(AND(All!$V216="P1",All!$AE216="RDP"),Ruler!V$6,IF(AND(All!$V216="P2",All!$AE216="RDP"),Ruler!V$7,IF(AND(All!$V216="P3",All!$AE216="RDP"),Ruler!V$8,IF(AND(All!$V216="P4",All!$AE216="RDP"),Ruler!V$9,IF(AND(All!$V216="P5",All!$AE216="RDP"),Ruler!V$10,IF(AND(All!$V216="P6",All!$AE216="RDP"),Ruler!V$11,IF(AND(All!$V216="P7",All!$AE216="RDP"),Ruler!V$12,IF(AND(All!$V216="P8",All!$AE216="RDP"),Ruler!V$13,IF(AND(All!$V216="P9",All!$AE216="RDP"),Ruler!V$14,IF(AND(All!$V216="P1",All!$AE216="RMS"),Ruler!V$6,IF(AND(All!$V216="P2",All!$AE216="RMS"),Ruler!V$15,IF(AND(All!$V216="P3",All!$AE216="RMS"),Ruler!V$16,IF(AND(All!$V216="P4",All!$AE216="RMS"),Ruler!V$17,IF(AND(All!$V216="P5",All!$AE216="RMS"),Ruler!V$18,IF(AND(All!$V216="P6",All!$AE216="RMS"),Ruler!V$19,IF(AND(All!$V216="P7",All!$AE216="RMS"),Ruler!V$20,IF(AND(All!$V216="P8",All!$AE216="RMS"),Ruler!V$21,IF(AND(All!$V216="P9",All!$AE216="RMS"),Ruler!V$22,IF(AND(All!$V216="P1",All!$AE216="RSS"),Ruler!V$6,IF(AND(All!$V216="P2",All!$AE216="RSS"),Ruler!V$23,IF(AND(All!$V216="P3",All!$AE216="RSS"),Ruler!V$24,IF(AND(All!$V216="P4",All!$AE216="RSS"),Ruler!V$25,IF(AND(All!$V216="P5",All!$AE216="RSS"),Ruler!V$26,IF(AND(All!$V216="P6",All!$AE216="RSS"),Ruler!V$27,IF(AND(All!$V216="P7",All!$AE216="RSS"),Ruler!V$28,IF(AND(All!$V216="P8",All!$AE216="RSS"),Ruler!V$29,IF(AND(All!$V216="P9",All!$AE216="RSS"),Ruler!V$30,0)))))))))))))))))))))))))))</f>
        <v>3</v>
      </c>
      <c r="CD216" s="325">
        <f>IF(AND(All!$V216="P1",All!$AE216="RDP"),Ruler!W$6,IF(AND(All!$V216="P2",All!$AE216="RDP"),Ruler!W$7,IF(AND(All!$V216="P3",All!$AE216="RDP"),Ruler!W$8,IF(AND(All!$V216="P4",All!$AE216="RDP"),Ruler!W$9,IF(AND(All!$V216="P5",All!$AE216="RDP"),Ruler!W$10,IF(AND(All!$V216="P6",All!$AE216="RDP"),Ruler!W$11,IF(AND(All!$V216="P7",All!$AE216="RDP"),Ruler!W$12,IF(AND(All!$V216="P8",All!$AE216="RDP"),Ruler!W$13,IF(AND(All!$V216="P9",All!$AE216="RDP"),Ruler!W$14,IF(AND(All!$V216="P1",All!$AE216="RMS"),Ruler!W$6,IF(AND(All!$V216="P2",All!$AE216="RMS"),Ruler!W$15,IF(AND(All!$V216="P3",All!$AE216="RMS"),Ruler!W$16,IF(AND(All!$V216="P4",All!$AE216="RMS"),Ruler!W$17,IF(AND(All!$V216="P5",All!$AE216="RMS"),Ruler!W$18,IF(AND(All!$V216="P6",All!$AE216="RMS"),Ruler!W$19,IF(AND(All!$V216="P7",All!$AE216="RMS"),Ruler!W$20,IF(AND(All!$V216="P8",All!$AE216="RMS"),Ruler!W$21,IF(AND(All!$V216="P9",All!$AE216="RMS"),Ruler!W$22,IF(AND(All!$V216="P1",All!$AE216="RSS"),Ruler!W$6,IF(AND(All!$V216="P2",All!$AE216="RSS"),Ruler!W$23,IF(AND(All!$V216="P3",All!$AE216="RSS"),Ruler!W$24,IF(AND(All!$V216="P4",All!$AE216="RSS"),Ruler!W$25,IF(AND(All!$V216="P5",All!$AE216="RSS"),Ruler!W$26,IF(AND(All!$V216="P6",All!$AE216="RSS"),Ruler!W$27,IF(AND(All!$V216="P7",All!$AE216="RSS"),Ruler!W$28,IF(AND(All!$V216="P8",All!$AE216="RSS"),Ruler!W$29,IF(AND(All!$V216="P9",All!$AE216="RSS"),Ruler!W$30,0)))))))))))))))))))))))))))</f>
        <v>2</v>
      </c>
      <c r="CE216" s="325">
        <f>IF(AND(All!$V216="P1",All!$AE216="RDP"),Ruler!X$6,IF(AND(All!$V216="P2",All!$AE216="RDP"),Ruler!X$7,IF(AND(All!$V216="P3",All!$AE216="RDP"),Ruler!X$8,IF(AND(All!$V216="P4",All!$AE216="RDP"),Ruler!X$9,IF(AND(All!$V216="P5",All!$AE216="RDP"),Ruler!X$10,IF(AND(All!$V216="P6",All!$AE216="RDP"),Ruler!X$11,IF(AND(All!$V216="P7",All!$AE216="RDP"),Ruler!X$12,IF(AND(All!$V216="P8",All!$AE216="RDP"),Ruler!X$13,IF(AND(All!$V216="P9",All!$AE216="RDP"),Ruler!X$14,IF(AND(All!$V216="P1",All!$AE216="RMS"),Ruler!X$6,IF(AND(All!$V216="P2",All!$AE216="RMS"),Ruler!X$15,IF(AND(All!$V216="P3",All!$AE216="RMS"),Ruler!X$16,IF(AND(All!$V216="P4",All!$AE216="RMS"),Ruler!X$17,IF(AND(All!$V216="P5",All!$AE216="RMS"),Ruler!X$18,IF(AND(All!$V216="P6",All!$AE216="RMS"),Ruler!X$19,IF(AND(All!$V216="P7",All!$AE216="RMS"),Ruler!X$20,IF(AND(All!$V216="P8",All!$AE216="RMS"),Ruler!X$21,IF(AND(All!$V216="P9",All!$AE216="RMS"),Ruler!X$22,IF(AND(All!$V216="P1",All!$AE216="RSS"),Ruler!X$6,IF(AND(All!$V216="P2",All!$AE216="RSS"),Ruler!X$23,IF(AND(All!$V216="P3",All!$AE216="RSS"),Ruler!X$24,IF(AND(All!$V216="P4",All!$AE216="RSS"),Ruler!X$25,IF(AND(All!$V216="P5",All!$AE216="RSS"),Ruler!X$26,IF(AND(All!$V216="P6",All!$AE216="RSS"),Ruler!X$27,IF(AND(All!$V216="P7",All!$AE216="RSS"),Ruler!X$28,IF(AND(All!$V216="P8",All!$AE216="RSS"),Ruler!X$29,IF(AND(All!$V216="P9",All!$AE216="RSS"),Ruler!X$30,0)))))))))))))))))))))))))))</f>
        <v>3</v>
      </c>
      <c r="CF216" s="325">
        <f>IF(AND(All!$V216="P1",All!$AE216="RDP"),Ruler!Y$6,IF(AND(All!$V216="P2",All!$AE216="RDP"),Ruler!Y$7,IF(AND(All!$V216="P3",All!$AE216="RDP"),Ruler!Y$8,IF(AND(All!$V216="P4",All!$AE216="RDP"),Ruler!Y$9,IF(AND(All!$V216="P5",All!$AE216="RDP"),Ruler!Y$10,IF(AND(All!$V216="P6",All!$AE216="RDP"),Ruler!Y$11,IF(AND(All!$V216="P7",All!$AE216="RDP"),Ruler!Y$12,IF(AND(All!$V216="P8",All!$AE216="RDP"),Ruler!Y$13,IF(AND(All!$V216="P9",All!$AE216="RDP"),Ruler!Y$14,IF(AND(All!$V216="P1",All!$AE216="RMS"),Ruler!Y$6,IF(AND(All!$V216="P2",All!$AE216="RMS"),Ruler!Y$15,IF(AND(All!$V216="P3",All!$AE216="RMS"),Ruler!Y$16,IF(AND(All!$V216="P4",All!$AE216="RMS"),Ruler!Y$17,IF(AND(All!$V216="P5",All!$AE216="RMS"),Ruler!Y$18,IF(AND(All!$V216="P6",All!$AE216="RMS"),Ruler!Y$19,IF(AND(All!$V216="P7",All!$AE216="RMS"),Ruler!Y$20,IF(AND(All!$V216="P8",All!$AE216="RMS"),Ruler!Y$21,IF(AND(All!$V216="P9",All!$AE216="RMS"),Ruler!Y$22,IF(AND(All!$V216="P1",All!$AE216="RSS"),Ruler!Y$6,IF(AND(All!$V216="P2",All!$AE216="RSS"),Ruler!Y$23,IF(AND(All!$V216="P3",All!$AE216="RSS"),Ruler!Y$24,IF(AND(All!$V216="P4",All!$AE216="RSS"),Ruler!Y$25,IF(AND(All!$V216="P5",All!$AE216="RSS"),Ruler!Y$26,IF(AND(All!$V216="P6",All!$AE216="RSS"),Ruler!Y$27,IF(AND(All!$V216="P7",All!$AE216="RSS"),Ruler!Y$28,IF(AND(All!$V216="P8",All!$AE216="RSS"),Ruler!Y$29,IF(AND(All!$V216="P9",All!$AE216="RSS"),Ruler!Y$30,0)))))))))))))))))))))))))))</f>
        <v>2</v>
      </c>
      <c r="CG216" s="325">
        <f>IF(AND(All!$V216="P1",All!$AE216="RDP"),Ruler!Z$6,IF(AND(All!$V216="P2",All!$AE216="RDP"),Ruler!Z$7,IF(AND(All!$V216="P3",All!$AE216="RDP"),Ruler!Z$8,IF(AND(All!$V216="P4",All!$AE216="RDP"),Ruler!Z$9,IF(AND(All!$V216="P5",All!$AE216="RDP"),Ruler!Z$10,IF(AND(All!$V216="P6",All!$AE216="RDP"),Ruler!Z$11,IF(AND(All!$V216="P7",All!$AE216="RDP"),Ruler!Z$12,IF(AND(All!$V216="P8",All!$AE216="RDP"),Ruler!Z$13,IF(AND(All!$V216="P9",All!$AE216="RDP"),Ruler!Z$14,IF(AND(All!$V216="P1",All!$AE216="RMS"),Ruler!Z$6,IF(AND(All!$V216="P2",All!$AE216="RMS"),Ruler!Z$15,IF(AND(All!$V216="P3",All!$AE216="RMS"),Ruler!Z$16,IF(AND(All!$V216="P4",All!$AE216="RMS"),Ruler!Z$17,IF(AND(All!$V216="P5",All!$AE216="RMS"),Ruler!Z$18,IF(AND(All!$V216="P6",All!$AE216="RMS"),Ruler!Z$19,IF(AND(All!$V216="P7",All!$AE216="RMS"),Ruler!Z$20,IF(AND(All!$V216="P8",All!$AE216="RMS"),Ruler!Z$21,IF(AND(All!$V216="P9",All!$AE216="RMS"),Ruler!Z$22,IF(AND(All!$V216="P1",All!$AE216="RSS"),Ruler!Z$6,IF(AND(All!$V216="P2",All!$AE216="RSS"),Ruler!Z$23,IF(AND(All!$V216="P3",All!$AE216="RSS"),Ruler!Z$24,IF(AND(All!$V216="P4",All!$AE216="RSS"),Ruler!Z$25,IF(AND(All!$V216="P5",All!$AE216="RSS"),Ruler!Z$26,IF(AND(All!$V216="P6",All!$AE216="RSS"),Ruler!Z$27,IF(AND(All!$V216="P7",All!$AE216="RSS"),Ruler!Z$28,IF(AND(All!$V216="P8",All!$AE216="RSS"),Ruler!Z$29,IF(AND(All!$V216="P9",All!$AE216="RSS"),Ruler!Z$30,0)))))))))))))))))))))))))))</f>
        <v>2</v>
      </c>
      <c r="CH216" s="325">
        <f>IF(AND(All!$V216="P1",All!$AE216="RDP"),Ruler!AA$6,IF(AND(All!$V216="P2",All!$AE216="RDP"),Ruler!AA$7,IF(AND(All!$V216="P3",All!$AE216="RDP"),Ruler!AA$8,IF(AND(All!$V216="P4",All!$AE216="RDP"),Ruler!AA$9,IF(AND(All!$V216="P5",All!$AE216="RDP"),Ruler!AA$10,IF(AND(All!$V216="P6",All!$AE216="RDP"),Ruler!AA$11,IF(AND(All!$V216="P7",All!$AE216="RDP"),Ruler!AA$12,IF(AND(All!$V216="P8",All!$AE216="RDP"),Ruler!AA$13,IF(AND(All!$V216="P9",All!$AE216="RDP"),Ruler!AA$14,IF(AND(All!$V216="P1",All!$AE216="RMS"),Ruler!AA$6,IF(AND(All!$V216="P2",All!$AE216="RMS"),Ruler!AA$15,IF(AND(All!$V216="P3",All!$AE216="RMS"),Ruler!AA$16,IF(AND(All!$V216="P4",All!$AE216="RMS"),Ruler!AA$17,IF(AND(All!$V216="P5",All!$AE216="RMS"),Ruler!AA$18,IF(AND(All!$V216="P6",All!$AE216="RMS"),Ruler!AA$19,IF(AND(All!$V216="P7",All!$AE216="RMS"),Ruler!AA$20,IF(AND(All!$V216="P8",All!$AE216="RMS"),Ruler!AA$21,IF(AND(All!$V216="P9",All!$AE216="RMS"),Ruler!AA$22,IF(AND(All!$V216="P1",All!$AE216="RSS"),Ruler!AA$6,IF(AND(All!$V216="P2",All!$AE216="RSS"),Ruler!AA$23,IF(AND(All!$V216="P3",All!$AE216="RSS"),Ruler!AA$24,IF(AND(All!$V216="P4",All!$AE216="RSS"),Ruler!AA$25,IF(AND(All!$V216="P5",All!$AE216="RSS"),Ruler!AA$26,IF(AND(All!$V216="P6",All!$AE216="RSS"),Ruler!AA$27,IF(AND(All!$V216="P7",All!$AE216="RSS"),Ruler!AA$28,IF(AND(All!$V216="P8",All!$AE216="RSS"),Ruler!AA$29,IF(AND(All!$V216="P9",All!$AE216="RSS"),Ruler!AA$30,0)))))))))))))))))))))))))))</f>
        <v>2</v>
      </c>
      <c r="CI216" s="325">
        <f>IF(AND(All!$V216="P1",All!$AE216="RDP"),Ruler!AB$6,IF(AND(All!$V216="P2",All!$AE216="RDP"),Ruler!AB$7,IF(AND(All!$V216="P3",All!$AE216="RDP"),Ruler!AB$8,IF(AND(All!$V216="P4",All!$AE216="RDP"),Ruler!AB$9,IF(AND(All!$V216="P5",All!$AE216="RDP"),Ruler!AB$10,IF(AND(All!$V216="P6",All!$AE216="RDP"),Ruler!AB$11,IF(AND(All!$V216="P7",All!$AE216="RDP"),Ruler!AB$12,IF(AND(All!$V216="P8",All!$AE216="RDP"),Ruler!AB$13,IF(AND(All!$V216="P9",All!$AE216="RDP"),Ruler!AB$14,IF(AND(All!$V216="P1",All!$AE216="RMS"),Ruler!AB$6,IF(AND(All!$V216="P2",All!$AE216="RMS"),Ruler!AB$15,IF(AND(All!$V216="P3",All!$AE216="RMS"),Ruler!AB$16,IF(AND(All!$V216="P4",All!$AE216="RMS"),Ruler!AB$17,IF(AND(All!$V216="P5",All!$AE216="RMS"),Ruler!AB$18,IF(AND(All!$V216="P6",All!$AE216="RMS"),Ruler!AB$19,IF(AND(All!$V216="P7",All!$AE216="RMS"),Ruler!AB$20,IF(AND(All!$V216="P8",All!$AE216="RMS"),Ruler!AB$21,IF(AND(All!$V216="P9",All!$AE216="RMS"),Ruler!AB$22,IF(AND(All!$V216="P1",All!$AE216="RSS"),Ruler!AB$6,IF(AND(All!$V216="P2",All!$AE216="RSS"),Ruler!AB$23,IF(AND(All!$V216="P3",All!$AE216="RSS"),Ruler!AB$24,IF(AND(All!$V216="P4",All!$AE216="RSS"),Ruler!AB$25,IF(AND(All!$V216="P5",All!$AE216="RSS"),Ruler!AB$26,IF(AND(All!$V216="P6",All!$AE216="RSS"),Ruler!AB$27,IF(AND(All!$V216="P7",All!$AE216="RSS"),Ruler!AB$28,IF(AND(All!$V216="P8",All!$AE216="RSS"),Ruler!AB$29,IF(AND(All!$V216="P9",All!$AE216="RSS"),Ruler!AB$30,0)))))))))))))))))))))))))))</f>
        <v>2</v>
      </c>
      <c r="CJ216" s="377">
        <f>Table9[[#This Row],[R-B1]]-Table9[[#This Row],[B1]]</f>
        <v>1</v>
      </c>
      <c r="CK216" s="378">
        <f>Table9[[#This Row],[R-B2]]-Table9[[#This Row],[B2]]</f>
        <v>1</v>
      </c>
      <c r="CL216" s="378">
        <f>Table9[[#This Row],[R-B3]]-Table9[[#This Row],[B3]]</f>
        <v>1</v>
      </c>
      <c r="CM216" s="378">
        <f>Table9[[#This Row],[R-B4]]-Table9[[#This Row],[B4]]</f>
        <v>1</v>
      </c>
      <c r="CN216" s="378">
        <f>Table9[[#This Row],[R-B5]]-Table9[[#This Row],[B5]]</f>
        <v>1</v>
      </c>
      <c r="CO216" s="378">
        <f>Table9[[#This Row],[R-B6]]-Table9[[#This Row],[B6]]</f>
        <v>0</v>
      </c>
      <c r="CP216" s="378">
        <f>Table9[[#This Row],[R-B7]]-Table9[[#This Row],[B7]]</f>
        <v>1</v>
      </c>
      <c r="CQ216" s="378">
        <f>Table9[[#This Row],[R-B8]]-Table9[[#This Row],[B8]]</f>
        <v>0</v>
      </c>
      <c r="CR216" s="378">
        <f>Table9[[#This Row],[R-B9]]-Table9[[#This Row],[B9]]</f>
        <v>1</v>
      </c>
      <c r="CS216" s="378">
        <f>Table9[[#This Row],[R-B10]]-Table9[[#This Row],[B10]]</f>
        <v>0</v>
      </c>
      <c r="CT216" s="378">
        <f>Table9[[#This Row],[R-B11]]-Table9[[#This Row],[B11]]</f>
        <v>1</v>
      </c>
      <c r="CU216" s="378">
        <f>Table9[[#This Row],[R-B12]]-Table9[[#This Row],[B12]]</f>
        <v>1</v>
      </c>
      <c r="CV216" s="378">
        <f>Table9[[#This Row],[R-K1]]-Table9[[#This Row],[K1]]</f>
        <v>1</v>
      </c>
      <c r="CW216" s="378">
        <f>Table9[[#This Row],[R-K2]]-Table9[[#This Row],[K2]]</f>
        <v>1</v>
      </c>
      <c r="CX216" s="378">
        <f>Table9[[#This Row],[R-K3]]-Table9[[#This Row],[K3]]</f>
        <v>1</v>
      </c>
      <c r="CY216" s="378">
        <f>Table9[[#This Row],[R-K4]]-Table9[[#This Row],[K4]]</f>
        <v>0</v>
      </c>
      <c r="CZ216" s="378">
        <f>Table9[[#This Row],[R-K5]]-Table9[[#This Row],[K5]]</f>
        <v>1</v>
      </c>
      <c r="DA216" s="378">
        <f>Table9[[#This Row],[R-P1]]-Table9[[#This Row],[P1]]</f>
        <v>1</v>
      </c>
      <c r="DB216" s="378">
        <f>Table9[[#This Row],[R-P2]]-Table9[[#This Row],[P2]]</f>
        <v>1</v>
      </c>
      <c r="DC216" s="378">
        <f>Table9[[#This Row],[R-P3]]-Table9[[#This Row],[P3]]</f>
        <v>1</v>
      </c>
      <c r="DD216" s="378">
        <f>Table9[[#This Row],[R-P4]]-Table9[[#This Row],[P4]]</f>
        <v>1</v>
      </c>
      <c r="DE216" s="378">
        <f>Table9[[#This Row],[R-P5]]-Table9[[#This Row],[P5]]</f>
        <v>0</v>
      </c>
      <c r="DF216" s="378">
        <f>Table9[[#This Row],[R-E1]]-Table9[[#This Row],[E1]]</f>
        <v>0</v>
      </c>
      <c r="DG216" s="379">
        <f>Table9[[#This Row],[R-E2]]-Table9[[#This Row],[E2]]</f>
        <v>2</v>
      </c>
      <c r="DH216" s="323">
        <f>COUNTIF(Table9[[#This Row],[G-B1]:[G-B12]],"&lt;=0")/12*100</f>
        <v>25</v>
      </c>
      <c r="DI216" s="43">
        <f>COUNTIF(Table9[[#This Row],[G-K1]:[G-K5]],"&lt;=0")/5*100</f>
        <v>20</v>
      </c>
      <c r="DJ216" s="43">
        <f>COUNTIF(Table9[[#This Row],[G-P1]:[G-P5]],"&lt;=0")/5*100</f>
        <v>20</v>
      </c>
      <c r="DK216" s="43">
        <f>COUNTIF(Table9[[#This Row],[G-E1]:[G-E2]],"&lt;=0")/2*100</f>
        <v>50</v>
      </c>
      <c r="DL216" s="450">
        <f>IF(AE216="RDP",(COUNTIF(Table9[[#This Row],[G-B3]],"&lt;=0")+COUNTIF(Table9[[#This Row],[G-B4]],"&lt;=0")+COUNTIF(Table9[[#This Row],[G-B7]],"&lt;=0")+COUNTIF(Table9[[#This Row],[G-B11]],"&lt;=0")+COUNTIF(Table9[[#This Row],[G-K2]],"&lt;=0"))/5*100,IF(AE216="RMS",(COUNTIF(Table9[[#This Row],[G-B4]],"&lt;=0")+COUNTIF(Table9[[#This Row],[G-B5]],"&lt;=0")+COUNTIF(Table9[[#This Row],[G-B10]],"&lt;=0")+COUNTIF(Table9[[#This Row],[G-B12]],"&lt;=0")+COUNTIF(Table9[[#This Row],[G-K2]],"&lt;=0"))/5*100,IF(AE216="RSS",(COUNTIF(Table9[[#This Row],[G-B1]],"&lt;=0")+COUNTIF(Table9[[#This Row],[G-B2]],"&lt;=0")+COUNTIF(Table9[[#This Row],[G-B6]],"&lt;=0")+COUNTIF(Table9[[#This Row],[G-B11]],"&lt;=0")+COUNTIF(Table9[[#This Row],[G-B12]],"&lt;=0"))/5*100,0)))</f>
        <v>20</v>
      </c>
      <c r="DM216" s="381">
        <v>83</v>
      </c>
      <c r="DN216" s="381">
        <v>60</v>
      </c>
      <c r="DO216" s="381">
        <v>80</v>
      </c>
      <c r="DP216" s="381">
        <v>50</v>
      </c>
      <c r="DQ216" s="381">
        <v>100</v>
      </c>
      <c r="DR216" s="380">
        <v>25</v>
      </c>
      <c r="DS216" s="381">
        <v>20</v>
      </c>
      <c r="DT216" s="381">
        <v>20</v>
      </c>
      <c r="DU216" s="381">
        <v>50</v>
      </c>
      <c r="DV216" s="381">
        <v>0</v>
      </c>
      <c r="DW216" s="380">
        <v>17</v>
      </c>
      <c r="DX216" s="381">
        <v>20</v>
      </c>
      <c r="DY216" s="381">
        <v>20</v>
      </c>
      <c r="DZ216" s="381">
        <v>50</v>
      </c>
      <c r="EA216" s="382">
        <v>0</v>
      </c>
      <c r="EB216" s="324"/>
      <c r="EC216" s="324"/>
      <c r="ED216" s="324"/>
      <c r="EE216" s="339" t="s">
        <v>1732</v>
      </c>
    </row>
    <row r="217" spans="2:135" ht="101.5" hidden="1" x14ac:dyDescent="0.3">
      <c r="B217" s="282">
        <v>223</v>
      </c>
      <c r="C217" s="421" t="s">
        <v>134</v>
      </c>
      <c r="D217" s="305">
        <v>46083</v>
      </c>
      <c r="E217" s="310" t="s">
        <v>1733</v>
      </c>
      <c r="F217" s="304">
        <v>1004889</v>
      </c>
      <c r="G217" s="357">
        <f t="shared" ca="1" si="12"/>
        <v>38.20721169140031</v>
      </c>
      <c r="H217" s="283">
        <v>32370</v>
      </c>
      <c r="I217" s="304" t="s">
        <v>136</v>
      </c>
      <c r="J217" s="304" t="s">
        <v>1007</v>
      </c>
      <c r="K217" s="304" t="s">
        <v>138</v>
      </c>
      <c r="L217" s="304" t="s">
        <v>147</v>
      </c>
      <c r="M217" s="282" t="s">
        <v>140</v>
      </c>
      <c r="N217" s="304" t="s">
        <v>899</v>
      </c>
      <c r="O217" s="304" t="s">
        <v>183</v>
      </c>
      <c r="P217" s="306" t="s">
        <v>1734</v>
      </c>
      <c r="Q217" s="304" t="s">
        <v>144</v>
      </c>
      <c r="R217" s="304" t="s">
        <v>185</v>
      </c>
      <c r="S217" s="305">
        <v>41334</v>
      </c>
      <c r="T217" s="286">
        <f t="shared" ca="1" si="14"/>
        <v>13.636111111111111</v>
      </c>
      <c r="U217" s="308">
        <f ca="1">Table9[[#This Row],[Years in PET]]</f>
        <v>13.636111111111111</v>
      </c>
      <c r="V217" s="304" t="s">
        <v>59</v>
      </c>
      <c r="W217" s="307">
        <f ca="1">Table9[[#This Row],[Age]]-($T$1-Table9[[#This Row],[Date of Appointment to Current Grade]])/365</f>
        <v>36.986301369863014</v>
      </c>
      <c r="X217" s="309">
        <f ca="1">($T$1-Table9[[#This Row],[Date of Appointment to Current Grade]])/365</f>
        <v>1.2209103215372985</v>
      </c>
      <c r="Y217" s="305">
        <v>45870</v>
      </c>
      <c r="Z217" s="304" t="s">
        <v>187</v>
      </c>
      <c r="AA217" s="305">
        <v>45962</v>
      </c>
      <c r="AB217" s="309">
        <f ca="1">($T$1-Table9[[#This Row],[Date in Position]])/365</f>
        <v>0.96885552701675048</v>
      </c>
      <c r="AC217" s="304" t="s">
        <v>183</v>
      </c>
      <c r="AD217" s="305">
        <v>44810</v>
      </c>
      <c r="AE217" s="304" t="s">
        <v>139</v>
      </c>
      <c r="AF217" s="304" t="s">
        <v>1735</v>
      </c>
      <c r="AG217" s="47" t="s">
        <v>1736</v>
      </c>
      <c r="AH217" s="47" t="s">
        <v>1737</v>
      </c>
      <c r="AI217" s="47" t="s">
        <v>1738</v>
      </c>
      <c r="AJ217" s="48" t="s">
        <v>1739</v>
      </c>
      <c r="AK217" s="48" t="s">
        <v>1740</v>
      </c>
      <c r="AL217" s="42" t="s">
        <v>153</v>
      </c>
      <c r="AM217" s="53" t="s">
        <v>1741</v>
      </c>
      <c r="AN217" s="313">
        <v>3</v>
      </c>
      <c r="AO217" s="304">
        <v>3</v>
      </c>
      <c r="AP217" s="304">
        <v>2</v>
      </c>
      <c r="AQ217" s="304">
        <v>3</v>
      </c>
      <c r="AR217" s="304">
        <v>3</v>
      </c>
      <c r="AS217" s="304">
        <v>2</v>
      </c>
      <c r="AT217" s="304">
        <v>3</v>
      </c>
      <c r="AU217" s="304">
        <v>3</v>
      </c>
      <c r="AV217" s="304">
        <v>3</v>
      </c>
      <c r="AW217" s="304">
        <v>3</v>
      </c>
      <c r="AX217" s="304">
        <v>2</v>
      </c>
      <c r="AY217" s="304">
        <v>3</v>
      </c>
      <c r="AZ217" s="304">
        <v>3</v>
      </c>
      <c r="BA217" s="304">
        <v>3</v>
      </c>
      <c r="BB217" s="304">
        <v>2</v>
      </c>
      <c r="BC217" s="304">
        <v>2</v>
      </c>
      <c r="BD217" s="304">
        <v>2</v>
      </c>
      <c r="BE217" s="304">
        <v>2</v>
      </c>
      <c r="BF217" s="304">
        <v>1</v>
      </c>
      <c r="BG217" s="304">
        <v>2</v>
      </c>
      <c r="BH217" s="304">
        <v>2</v>
      </c>
      <c r="BI217" s="304">
        <v>2</v>
      </c>
      <c r="BJ217" s="304">
        <v>1</v>
      </c>
      <c r="BK217" s="314">
        <v>1</v>
      </c>
      <c r="BL217" s="325">
        <f>IF(AND(All!$V217="P1",All!$AE217="RDP"),Ruler!E$6,IF(AND(All!$V217="P2",All!$AE217="RDP"),Ruler!E$7,IF(AND(All!$V217="P3",All!$AE217="RDP"),Ruler!E$8,IF(AND(All!$V217="P4",All!$AE217="RDP"),Ruler!E$9,IF(AND(All!$V217="P5",All!$AE217="RDP"),Ruler!E$10,IF(AND(All!$V217="P6",All!$AE217="RDP"),Ruler!E$11,IF(AND(All!$V217="P7",All!$AE217="RDP"),Ruler!E$12,IF(AND(All!$V217="P8",All!$AE217="RDP"),Ruler!E$13,IF(AND(All!$V217="P9",All!$AE217="RDP"),Ruler!E$14,IF(AND(All!$V217="P1",All!$AE217="RMS"),Ruler!E$6,IF(AND(All!$V217="P2",All!$AE217="RMS"),Ruler!E$15,IF(AND(All!$V217="P3",All!$AE217="RMS"),Ruler!E$16,IF(AND(All!$V217="P4",All!$AE217="RMS"),Ruler!E$17,IF(AND(All!$V217="P5",All!$AE217="RMS"),Ruler!E$18,IF(AND(All!$V217="P6",All!$AE217="RMS"),Ruler!E$19,IF(AND(All!$V217="P7",All!$AE217="RMS"),Ruler!E$20,IF(AND(All!$V217="P8",All!$AE217="RMS"),Ruler!E$21,IF(AND(All!$V217="P9",All!$AE217="RMS"),Ruler!E$22,IF(AND(All!$V217="P1",All!$AE217="RSS"),Ruler!E$6,IF(AND(All!$V217="P2",All!$AE217="RSS"),Ruler!E$23,IF(AND(All!$V217="P3",All!$AE217="RSS"),Ruler!E$24,IF(AND(All!$V217="P4",All!$AE217="RSS"),Ruler!E$25,IF(AND(All!$V217="P5",All!$AE217="RSS"),Ruler!E$26,IF(AND(All!$V217="P6",All!$AE217="RSS"),Ruler!E$27,IF(AND(All!$V217="P7",All!$AE217="RSS"),Ruler!E$28,IF(AND(All!$V217="P8",All!$AE217="RSS"),Ruler!E$29,IF(AND(All!$V217="P9",All!$AE217="RSS"),Ruler!E$30,0)))))))))))))))))))))))))))</f>
        <v>3</v>
      </c>
      <c r="BM217" s="325">
        <f>IF(AND(All!$V217="P1",All!$AE217="RDP"),Ruler!F$6,IF(AND(All!$V217="P2",All!$AE217="RDP"),Ruler!F$7,IF(AND(All!$V217="P3",All!$AE217="RDP"),Ruler!F$8,IF(AND(All!$V217="P4",All!$AE217="RDP"),Ruler!F$9,IF(AND(All!$V217="P5",All!$AE217="RDP"),Ruler!F$10,IF(AND(All!$V217="P6",All!$AE217="RDP"),Ruler!F$11,IF(AND(All!$V217="P7",All!$AE217="RDP"),Ruler!F$12,IF(AND(All!$V217="P8",All!$AE217="RDP"),Ruler!F$13,IF(AND(All!$V217="P9",All!$AE217="RDP"),Ruler!F$14,IF(AND(All!$V217="P1",All!$AE217="RMS"),Ruler!F$6,IF(AND(All!$V217="P2",All!$AE217="RMS"),Ruler!F$15,IF(AND(All!$V217="P3",All!$AE217="RMS"),Ruler!F$16,IF(AND(All!$V217="P4",All!$AE217="RMS"),Ruler!F$17,IF(AND(All!$V217="P5",All!$AE217="RMS"),Ruler!F$18,IF(AND(All!$V217="P6",All!$AE217="RMS"),Ruler!F$19,IF(AND(All!$V217="P7",All!$AE217="RMS"),Ruler!F$20,IF(AND(All!$V217="P8",All!$AE217="RMS"),Ruler!F$21,IF(AND(All!$V217="P9",All!$AE217="RMS"),Ruler!F$22,IF(AND(All!$V217="P1",All!$AE217="RSS"),Ruler!F$6,IF(AND(All!$V217="P2",All!$AE217="RSS"),Ruler!F$23,IF(AND(All!$V217="P3",All!$AE217="RSS"),Ruler!F$24,IF(AND(All!$V217="P4",All!$AE217="RSS"),Ruler!F$25,IF(AND(All!$V217="P5",All!$AE217="RSS"),Ruler!F$26,IF(AND(All!$V217="P6",All!$AE217="RSS"),Ruler!F$27,IF(AND(All!$V217="P7",All!$AE217="RSS"),Ruler!F$28,IF(AND(All!$V217="P8",All!$AE217="RSS"),Ruler!F$29,IF(AND(All!$V217="P9",All!$AE217="RSS"),Ruler!F$30,0)))))))))))))))))))))))))))</f>
        <v>3</v>
      </c>
      <c r="BN217" s="325">
        <f>IF(AND(All!$V217="P1",All!$AE217="RDP"),Ruler!G$6,IF(AND(All!$V217="P2",All!$AE217="RDP"),Ruler!G$7,IF(AND(All!$V217="P3",All!$AE217="RDP"),Ruler!G$8,IF(AND(All!$V217="P4",All!$AE217="RDP"),Ruler!G$9,IF(AND(All!$V217="P5",All!$AE217="RDP"),Ruler!G$10,IF(AND(All!$V217="P6",All!$AE217="RDP"),Ruler!G$11,IF(AND(All!$V217="P7",All!$AE217="RDP"),Ruler!G$12,IF(AND(All!$V217="P8",All!$AE217="RDP"),Ruler!G$13,IF(AND(All!$V217="P9",All!$AE217="RDP"),Ruler!G$14,IF(AND(All!$V217="P1",All!$AE217="RMS"),Ruler!G$6,IF(AND(All!$V217="P2",All!$AE217="RMS"),Ruler!G$15,IF(AND(All!$V217="P3",All!$AE217="RMS"),Ruler!G$16,IF(AND(All!$V217="P4",All!$AE217="RMS"),Ruler!G$17,IF(AND(All!$V217="P5",All!$AE217="RMS"),Ruler!G$18,IF(AND(All!$V217="P6",All!$AE217="RMS"),Ruler!G$19,IF(AND(All!$V217="P7",All!$AE217="RMS"),Ruler!G$20,IF(AND(All!$V217="P8",All!$AE217="RMS"),Ruler!G$21,IF(AND(All!$V217="P9",All!$AE217="RMS"),Ruler!G$22,IF(AND(All!$V217="P1",All!$AE217="RSS"),Ruler!G$6,IF(AND(All!$V217="P2",All!$AE217="RSS"),Ruler!G$23,IF(AND(All!$V217="P3",All!$AE217="RSS"),Ruler!G$24,IF(AND(All!$V217="P4",All!$AE217="RSS"),Ruler!G$25,IF(AND(All!$V217="P5",All!$AE217="RSS"),Ruler!G$26,IF(AND(All!$V217="P6",All!$AE217="RSS"),Ruler!G$27,IF(AND(All!$V217="P7",All!$AE217="RSS"),Ruler!G$28,IF(AND(All!$V217="P8",All!$AE217="RSS"),Ruler!G$29,IF(AND(All!$V217="P9",All!$AE217="RSS"),Ruler!G$30,0)))))))))))))))))))))))))))</f>
        <v>3</v>
      </c>
      <c r="BO217" s="325">
        <f>IF(AND(All!$V217="P1",All!$AE217="RDP"),Ruler!H$6,IF(AND(All!$V217="P2",All!$AE217="RDP"),Ruler!H$7,IF(AND(All!$V217="P3",All!$AE217="RDP"),Ruler!H$8,IF(AND(All!$V217="P4",All!$AE217="RDP"),Ruler!H$9,IF(AND(All!$V217="P5",All!$AE217="RDP"),Ruler!H$10,IF(AND(All!$V217="P6",All!$AE217="RDP"),Ruler!H$11,IF(AND(All!$V217="P7",All!$AE217="RDP"),Ruler!H$12,IF(AND(All!$V217="P8",All!$AE217="RDP"),Ruler!H$13,IF(AND(All!$V217="P9",All!$AE217="RDP"),Ruler!H$14,IF(AND(All!$V217="P1",All!$AE217="RMS"),Ruler!H$6,IF(AND(All!$V217="P2",All!$AE217="RMS"),Ruler!H$15,IF(AND(All!$V217="P3",All!$AE217="RMS"),Ruler!H$16,IF(AND(All!$V217="P4",All!$AE217="RMS"),Ruler!H$17,IF(AND(All!$V217="P5",All!$AE217="RMS"),Ruler!H$18,IF(AND(All!$V217="P6",All!$AE217="RMS"),Ruler!H$19,IF(AND(All!$V217="P7",All!$AE217="RMS"),Ruler!H$20,IF(AND(All!$V217="P8",All!$AE217="RMS"),Ruler!H$21,IF(AND(All!$V217="P9",All!$AE217="RMS"),Ruler!H$22,IF(AND(All!$V217="P1",All!$AE217="RSS"),Ruler!H$6,IF(AND(All!$V217="P2",All!$AE217="RSS"),Ruler!H$23,IF(AND(All!$V217="P3",All!$AE217="RSS"),Ruler!H$24,IF(AND(All!$V217="P4",All!$AE217="RSS"),Ruler!H$25,IF(AND(All!$V217="P5",All!$AE217="RSS"),Ruler!H$26,IF(AND(All!$V217="P6",All!$AE217="RSS"),Ruler!H$27,IF(AND(All!$V217="P7",All!$AE217="RSS"),Ruler!H$28,IF(AND(All!$V217="P8",All!$AE217="RSS"),Ruler!H$29,IF(AND(All!$V217="P9",All!$AE217="RSS"),Ruler!H$30,0)))))))))))))))))))))))))))</f>
        <v>3</v>
      </c>
      <c r="BP217" s="325">
        <f>IF(AND(All!$V217="P1",All!$AE217="RDP"),Ruler!I$6,IF(AND(All!$V217="P2",All!$AE217="RDP"),Ruler!I$7,IF(AND(All!$V217="P3",All!$AE217="RDP"),Ruler!I$8,IF(AND(All!$V217="P4",All!$AE217="RDP"),Ruler!I$9,IF(AND(All!$V217="P5",All!$AE217="RDP"),Ruler!I$10,IF(AND(All!$V217="P6",All!$AE217="RDP"),Ruler!I$11,IF(AND(All!$V217="P7",All!$AE217="RDP"),Ruler!I$12,IF(AND(All!$V217="P8",All!$AE217="RDP"),Ruler!I$13,IF(AND(All!$V217="P9",All!$AE217="RDP"),Ruler!I$14,IF(AND(All!$V217="P1",All!$AE217="RMS"),Ruler!I$6,IF(AND(All!$V217="P2",All!$AE217="RMS"),Ruler!I$15,IF(AND(All!$V217="P3",All!$AE217="RMS"),Ruler!I$16,IF(AND(All!$V217="P4",All!$AE217="RMS"),Ruler!I$17,IF(AND(All!$V217="P5",All!$AE217="RMS"),Ruler!I$18,IF(AND(All!$V217="P6",All!$AE217="RMS"),Ruler!I$19,IF(AND(All!$V217="P7",All!$AE217="RMS"),Ruler!I$20,IF(AND(All!$V217="P8",All!$AE217="RMS"),Ruler!I$21,IF(AND(All!$V217="P9",All!$AE217="RMS"),Ruler!I$22,IF(AND(All!$V217="P1",All!$AE217="RSS"),Ruler!I$6,IF(AND(All!$V217="P2",All!$AE217="RSS"),Ruler!I$23,IF(AND(All!$V217="P3",All!$AE217="RSS"),Ruler!I$24,IF(AND(All!$V217="P4",All!$AE217="RSS"),Ruler!I$25,IF(AND(All!$V217="P5",All!$AE217="RSS"),Ruler!I$26,IF(AND(All!$V217="P6",All!$AE217="RSS"),Ruler!I$27,IF(AND(All!$V217="P7",All!$AE217="RSS"),Ruler!I$28,IF(AND(All!$V217="P8",All!$AE217="RSS"),Ruler!I$29,IF(AND(All!$V217="P9",All!$AE217="RSS"),Ruler!I$30,0)))))))))))))))))))))))))))</f>
        <v>3</v>
      </c>
      <c r="BQ217" s="325">
        <f>IF(AND(All!$V217="P1",All!$AE217="RDP"),Ruler!J$6,IF(AND(All!$V217="P2",All!$AE217="RDP"),Ruler!J$7,IF(AND(All!$V217="P3",All!$AE217="RDP"),Ruler!J$8,IF(AND(All!$V217="P4",All!$AE217="RDP"),Ruler!J$9,IF(AND(All!$V217="P5",All!$AE217="RDP"),Ruler!J$10,IF(AND(All!$V217="P6",All!$AE217="RDP"),Ruler!J$11,IF(AND(All!$V217="P7",All!$AE217="RDP"),Ruler!J$12,IF(AND(All!$V217="P8",All!$AE217="RDP"),Ruler!J$13,IF(AND(All!$V217="P9",All!$AE217="RDP"),Ruler!J$14,IF(AND(All!$V217="P1",All!$AE217="RMS"),Ruler!J$6,IF(AND(All!$V217="P2",All!$AE217="RMS"),Ruler!J$15,IF(AND(All!$V217="P3",All!$AE217="RMS"),Ruler!J$16,IF(AND(All!$V217="P4",All!$AE217="RMS"),Ruler!J$17,IF(AND(All!$V217="P5",All!$AE217="RMS"),Ruler!J$18,IF(AND(All!$V217="P6",All!$AE217="RMS"),Ruler!J$19,IF(AND(All!$V217="P7",All!$AE217="RMS"),Ruler!J$20,IF(AND(All!$V217="P8",All!$AE217="RMS"),Ruler!J$21,IF(AND(All!$V217="P9",All!$AE217="RMS"),Ruler!J$22,IF(AND(All!$V217="P1",All!$AE217="RSS"),Ruler!J$6,IF(AND(All!$V217="P2",All!$AE217="RSS"),Ruler!J$23,IF(AND(All!$V217="P3",All!$AE217="RSS"),Ruler!J$24,IF(AND(All!$V217="P4",All!$AE217="RSS"),Ruler!J$25,IF(AND(All!$V217="P5",All!$AE217="RSS"),Ruler!J$26,IF(AND(All!$V217="P6",All!$AE217="RSS"),Ruler!J$27,IF(AND(All!$V217="P7",All!$AE217="RSS"),Ruler!J$28,IF(AND(All!$V217="P8",All!$AE217="RSS"),Ruler!J$29,IF(AND(All!$V217="P9",All!$AE217="RSS"),Ruler!J$30,0)))))))))))))))))))))))))))</f>
        <v>2</v>
      </c>
      <c r="BR217" s="325">
        <f>IF(AND(All!$V217="P1",All!$AE217="RDP"),Ruler!K$6,IF(AND(All!$V217="P2",All!$AE217="RDP"),Ruler!K$7,IF(AND(All!$V217="P3",All!$AE217="RDP"),Ruler!K$8,IF(AND(All!$V217="P4",All!$AE217="RDP"),Ruler!K$9,IF(AND(All!$V217="P5",All!$AE217="RDP"),Ruler!K$10,IF(AND(All!$V217="P6",All!$AE217="RDP"),Ruler!K$11,IF(AND(All!$V217="P7",All!$AE217="RDP"),Ruler!K$12,IF(AND(All!$V217="P8",All!$AE217="RDP"),Ruler!K$13,IF(AND(All!$V217="P9",All!$AE217="RDP"),Ruler!K$14,IF(AND(All!$V217="P1",All!$AE217="RMS"),Ruler!K$6,IF(AND(All!$V217="P2",All!$AE217="RMS"),Ruler!K$15,IF(AND(All!$V217="P3",All!$AE217="RMS"),Ruler!K$16,IF(AND(All!$V217="P4",All!$AE217="RMS"),Ruler!K$17,IF(AND(All!$V217="P5",All!$AE217="RMS"),Ruler!K$18,IF(AND(All!$V217="P6",All!$AE217="RMS"),Ruler!K$19,IF(AND(All!$V217="P7",All!$AE217="RMS"),Ruler!K$20,IF(AND(All!$V217="P8",All!$AE217="RMS"),Ruler!K$21,IF(AND(All!$V217="P9",All!$AE217="RMS"),Ruler!K$22,IF(AND(All!$V217="P1",All!$AE217="RSS"),Ruler!K$6,IF(AND(All!$V217="P2",All!$AE217="RSS"),Ruler!K$23,IF(AND(All!$V217="P3",All!$AE217="RSS"),Ruler!K$24,IF(AND(All!$V217="P4",All!$AE217="RSS"),Ruler!K$25,IF(AND(All!$V217="P5",All!$AE217="RSS"),Ruler!K$26,IF(AND(All!$V217="P6",All!$AE217="RSS"),Ruler!K$27,IF(AND(All!$V217="P7",All!$AE217="RSS"),Ruler!K$28,IF(AND(All!$V217="P8",All!$AE217="RSS"),Ruler!K$29,IF(AND(All!$V217="P9",All!$AE217="RSS"),Ruler!K$30,0)))))))))))))))))))))))))))</f>
        <v>3</v>
      </c>
      <c r="BS217" s="325">
        <f>IF(AND(All!$V217="P1",All!$AE217="RDP"),Ruler!L$6,IF(AND(All!$V217="P2",All!$AE217="RDP"),Ruler!L$7,IF(AND(All!$V217="P3",All!$AE217="RDP"),Ruler!L$8,IF(AND(All!$V217="P4",All!$AE217="RDP"),Ruler!L$9,IF(AND(All!$V217="P5",All!$AE217="RDP"),Ruler!L$10,IF(AND(All!$V217="P6",All!$AE217="RDP"),Ruler!L$11,IF(AND(All!$V217="P7",All!$AE217="RDP"),Ruler!L$12,IF(AND(All!$V217="P8",All!$AE217="RDP"),Ruler!L$13,IF(AND(All!$V217="P9",All!$AE217="RDP"),Ruler!L$14,IF(AND(All!$V217="P1",All!$AE217="RMS"),Ruler!L$6,IF(AND(All!$V217="P2",All!$AE217="RMS"),Ruler!L$15,IF(AND(All!$V217="P3",All!$AE217="RMS"),Ruler!L$16,IF(AND(All!$V217="P4",All!$AE217="RMS"),Ruler!L$17,IF(AND(All!$V217="P5",All!$AE217="RMS"),Ruler!L$18,IF(AND(All!$V217="P6",All!$AE217="RMS"),Ruler!L$19,IF(AND(All!$V217="P7",All!$AE217="RMS"),Ruler!L$20,IF(AND(All!$V217="P8",All!$AE217="RMS"),Ruler!L$21,IF(AND(All!$V217="P9",All!$AE217="RMS"),Ruler!L$22,IF(AND(All!$V217="P1",All!$AE217="RSS"),Ruler!L$6,IF(AND(All!$V217="P2",All!$AE217="RSS"),Ruler!L$23,IF(AND(All!$V217="P3",All!$AE217="RSS"),Ruler!L$24,IF(AND(All!$V217="P4",All!$AE217="RSS"),Ruler!L$25,IF(AND(All!$V217="P5",All!$AE217="RSS"),Ruler!L$26,IF(AND(All!$V217="P6",All!$AE217="RSS"),Ruler!L$27,IF(AND(All!$V217="P7",All!$AE217="RSS"),Ruler!L$28,IF(AND(All!$V217="P8",All!$AE217="RSS"),Ruler!L$29,IF(AND(All!$V217="P9",All!$AE217="RSS"),Ruler!L$30,0)))))))))))))))))))))))))))</f>
        <v>3</v>
      </c>
      <c r="BT217" s="325">
        <f>IF(AND(All!$V217="P1",All!$AE217="RDP"),Ruler!M$6,IF(AND(All!$V217="P2",All!$AE217="RDP"),Ruler!M$7,IF(AND(All!$V217="P3",All!$AE217="RDP"),Ruler!M$8,IF(AND(All!$V217="P4",All!$AE217="RDP"),Ruler!M$9,IF(AND(All!$V217="P5",All!$AE217="RDP"),Ruler!M$10,IF(AND(All!$V217="P6",All!$AE217="RDP"),Ruler!M$11,IF(AND(All!$V217="P7",All!$AE217="RDP"),Ruler!M$12,IF(AND(All!$V217="P8",All!$AE217="RDP"),Ruler!M$13,IF(AND(All!$V217="P9",All!$AE217="RDP"),Ruler!M$14,IF(AND(All!$V217="P1",All!$AE217="RMS"),Ruler!M$6,IF(AND(All!$V217="P2",All!$AE217="RMS"),Ruler!M$15,IF(AND(All!$V217="P3",All!$AE217="RMS"),Ruler!M$16,IF(AND(All!$V217="P4",All!$AE217="RMS"),Ruler!M$17,IF(AND(All!$V217="P5",All!$AE217="RMS"),Ruler!M$18,IF(AND(All!$V217="P6",All!$AE217="RMS"),Ruler!M$19,IF(AND(All!$V217="P7",All!$AE217="RMS"),Ruler!M$20,IF(AND(All!$V217="P8",All!$AE217="RMS"),Ruler!M$21,IF(AND(All!$V217="P9",All!$AE217="RMS"),Ruler!M$22,IF(AND(All!$V217="P1",All!$AE217="RSS"),Ruler!M$6,IF(AND(All!$V217="P2",All!$AE217="RSS"),Ruler!M$23,IF(AND(All!$V217="P3",All!$AE217="RSS"),Ruler!M$24,IF(AND(All!$V217="P4",All!$AE217="RSS"),Ruler!M$25,IF(AND(All!$V217="P5",All!$AE217="RSS"),Ruler!M$26,IF(AND(All!$V217="P6",All!$AE217="RSS"),Ruler!M$27,IF(AND(All!$V217="P7",All!$AE217="RSS"),Ruler!M$28,IF(AND(All!$V217="P8",All!$AE217="RSS"),Ruler!M$29,IF(AND(All!$V217="P9",All!$AE217="RSS"),Ruler!M$30,0)))))))))))))))))))))))))))</f>
        <v>3</v>
      </c>
      <c r="BU217" s="325">
        <f>IF(AND(All!$V217="P1",All!$AE217="RDP"),Ruler!N$6,IF(AND(All!$V217="P2",All!$AE217="RDP"),Ruler!N$7,IF(AND(All!$V217="P3",All!$AE217="RDP"),Ruler!N$8,IF(AND(All!$V217="P4",All!$AE217="RDP"),Ruler!N$9,IF(AND(All!$V217="P5",All!$AE217="RDP"),Ruler!N$10,IF(AND(All!$V217="P6",All!$AE217="RDP"),Ruler!N$11,IF(AND(All!$V217="P7",All!$AE217="RDP"),Ruler!N$12,IF(AND(All!$V217="P8",All!$AE217="RDP"),Ruler!N$13,IF(AND(All!$V217="P9",All!$AE217="RDP"),Ruler!N$14,IF(AND(All!$V217="P1",All!$AE217="RMS"),Ruler!N$6,IF(AND(All!$V217="P2",All!$AE217="RMS"),Ruler!N$15,IF(AND(All!$V217="P3",All!$AE217="RMS"),Ruler!N$16,IF(AND(All!$V217="P4",All!$AE217="RMS"),Ruler!N$17,IF(AND(All!$V217="P5",All!$AE217="RMS"),Ruler!N$18,IF(AND(All!$V217="P6",All!$AE217="RMS"),Ruler!N$19,IF(AND(All!$V217="P7",All!$AE217="RMS"),Ruler!N$20,IF(AND(All!$V217="P8",All!$AE217="RMS"),Ruler!N$21,IF(AND(All!$V217="P9",All!$AE217="RMS"),Ruler!N$22,IF(AND(All!$V217="P1",All!$AE217="RSS"),Ruler!N$6,IF(AND(All!$V217="P2",All!$AE217="RSS"),Ruler!N$23,IF(AND(All!$V217="P3",All!$AE217="RSS"),Ruler!N$24,IF(AND(All!$V217="P4",All!$AE217="RSS"),Ruler!N$25,IF(AND(All!$V217="P5",All!$AE217="RSS"),Ruler!N$26,IF(AND(All!$V217="P6",All!$AE217="RSS"),Ruler!N$27,IF(AND(All!$V217="P7",All!$AE217="RSS"),Ruler!N$28,IF(AND(All!$V217="P8",All!$AE217="RSS"),Ruler!N$29,IF(AND(All!$V217="P9",All!$AE217="RSS"),Ruler!N$30,0)))))))))))))))))))))))))))</f>
        <v>3</v>
      </c>
      <c r="BV217" s="325">
        <f>IF(AND(All!$V217="P1",All!$AE217="RDP"),Ruler!O$6,IF(AND(All!$V217="P2",All!$AE217="RDP"),Ruler!O$7,IF(AND(All!$V217="P3",All!$AE217="RDP"),Ruler!O$8,IF(AND(All!$V217="P4",All!$AE217="RDP"),Ruler!O$9,IF(AND(All!$V217="P5",All!$AE217="RDP"),Ruler!O$10,IF(AND(All!$V217="P6",All!$AE217="RDP"),Ruler!O$11,IF(AND(All!$V217="P7",All!$AE217="RDP"),Ruler!O$12,IF(AND(All!$V217="P8",All!$AE217="RDP"),Ruler!O$13,IF(AND(All!$V217="P9",All!$AE217="RDP"),Ruler!O$14,IF(AND(All!$V217="P1",All!$AE217="RMS"),Ruler!O$6,IF(AND(All!$V217="P2",All!$AE217="RMS"),Ruler!O$15,IF(AND(All!$V217="P3",All!$AE217="RMS"),Ruler!O$16,IF(AND(All!$V217="P4",All!$AE217="RMS"),Ruler!O$17,IF(AND(All!$V217="P5",All!$AE217="RMS"),Ruler!O$18,IF(AND(All!$V217="P6",All!$AE217="RMS"),Ruler!O$19,IF(AND(All!$V217="P7",All!$AE217="RMS"),Ruler!O$20,IF(AND(All!$V217="P8",All!$AE217="RMS"),Ruler!O$21,IF(AND(All!$V217="P9",All!$AE217="RMS"),Ruler!O$22,IF(AND(All!$V217="P1",All!$AE217="RSS"),Ruler!O$6,IF(AND(All!$V217="P2",All!$AE217="RSS"),Ruler!O$23,IF(AND(All!$V217="P3",All!$AE217="RSS"),Ruler!O$24,IF(AND(All!$V217="P4",All!$AE217="RSS"),Ruler!O$25,IF(AND(All!$V217="P5",All!$AE217="RSS"),Ruler!O$26,IF(AND(All!$V217="P6",All!$AE217="RSS"),Ruler!O$27,IF(AND(All!$V217="P7",All!$AE217="RSS"),Ruler!O$28,IF(AND(All!$V217="P8",All!$AE217="RSS"),Ruler!O$29,IF(AND(All!$V217="P9",All!$AE217="RSS"),Ruler!O$30,0)))))))))))))))))))))))))))</f>
        <v>2</v>
      </c>
      <c r="BW217" s="325">
        <f>IF(AND(All!$V217="P1",All!$AE217="RDP"),Ruler!P$6,IF(AND(All!$V217="P2",All!$AE217="RDP"),Ruler!P$7,IF(AND(All!$V217="P3",All!$AE217="RDP"),Ruler!P$8,IF(AND(All!$V217="P4",All!$AE217="RDP"),Ruler!P$9,IF(AND(All!$V217="P5",All!$AE217="RDP"),Ruler!P$10,IF(AND(All!$V217="P6",All!$AE217="RDP"),Ruler!P$11,IF(AND(All!$V217="P7",All!$AE217="RDP"),Ruler!P$12,IF(AND(All!$V217="P8",All!$AE217="RDP"),Ruler!P$13,IF(AND(All!$V217="P9",All!$AE217="RDP"),Ruler!P$14,IF(AND(All!$V217="P1",All!$AE217="RMS"),Ruler!P$6,IF(AND(All!$V217="P2",All!$AE217="RMS"),Ruler!P$15,IF(AND(All!$V217="P3",All!$AE217="RMS"),Ruler!P$16,IF(AND(All!$V217="P4",All!$AE217="RMS"),Ruler!P$17,IF(AND(All!$V217="P5",All!$AE217="RMS"),Ruler!P$18,IF(AND(All!$V217="P6",All!$AE217="RMS"),Ruler!P$19,IF(AND(All!$V217="P7",All!$AE217="RMS"),Ruler!P$20,IF(AND(All!$V217="P8",All!$AE217="RMS"),Ruler!P$21,IF(AND(All!$V217="P9",All!$AE217="RMS"),Ruler!P$22,IF(AND(All!$V217="P1",All!$AE217="RSS"),Ruler!P$6,IF(AND(All!$V217="P2",All!$AE217="RSS"),Ruler!P$23,IF(AND(All!$V217="P3",All!$AE217="RSS"),Ruler!P$24,IF(AND(All!$V217="P4",All!$AE217="RSS"),Ruler!P$25,IF(AND(All!$V217="P5",All!$AE217="RSS"),Ruler!P$26,IF(AND(All!$V217="P6",All!$AE217="RSS"),Ruler!P$27,IF(AND(All!$V217="P7",All!$AE217="RSS"),Ruler!P$28,IF(AND(All!$V217="P8",All!$AE217="RSS"),Ruler!P$29,IF(AND(All!$V217="P9",All!$AE217="RSS"),Ruler!P$30,0)))))))))))))))))))))))))))</f>
        <v>3</v>
      </c>
      <c r="BX217" s="325">
        <f>IF(AND(All!$V217="P1",All!$AE217="RDP"),Ruler!Q$6,IF(AND(All!$V217="P2",All!$AE217="RDP"),Ruler!Q$7,IF(AND(All!$V217="P3",All!$AE217="RDP"),Ruler!Q$8,IF(AND(All!$V217="P4",All!$AE217="RDP"),Ruler!Q$9,IF(AND(All!$V217="P5",All!$AE217="RDP"),Ruler!Q$10,IF(AND(All!$V217="P6",All!$AE217="RDP"),Ruler!Q$11,IF(AND(All!$V217="P7",All!$AE217="RDP"),Ruler!Q$12,IF(AND(All!$V217="P8",All!$AE217="RDP"),Ruler!Q$13,IF(AND(All!$V217="P9",All!$AE217="RDP"),Ruler!Q$14,IF(AND(All!$V217="P1",All!$AE217="RMS"),Ruler!Q$6,IF(AND(All!$V217="P2",All!$AE217="RMS"),Ruler!Q$15,IF(AND(All!$V217="P3",All!$AE217="RMS"),Ruler!Q$16,IF(AND(All!$V217="P4",All!$AE217="RMS"),Ruler!Q$17,IF(AND(All!$V217="P5",All!$AE217="RMS"),Ruler!Q$18,IF(AND(All!$V217="P6",All!$AE217="RMS"),Ruler!Q$19,IF(AND(All!$V217="P7",All!$AE217="RMS"),Ruler!Q$20,IF(AND(All!$V217="P8",All!$AE217="RMS"),Ruler!Q$21,IF(AND(All!$V217="P9",All!$AE217="RMS"),Ruler!Q$22,IF(AND(All!$V217="P1",All!$AE217="RSS"),Ruler!Q$6,IF(AND(All!$V217="P2",All!$AE217="RSS"),Ruler!Q$23,IF(AND(All!$V217="P3",All!$AE217="RSS"),Ruler!Q$24,IF(AND(All!$V217="P4",All!$AE217="RSS"),Ruler!Q$25,IF(AND(All!$V217="P5",All!$AE217="RSS"),Ruler!Q$26,IF(AND(All!$V217="P6",All!$AE217="RSS"),Ruler!Q$27,IF(AND(All!$V217="P7",All!$AE217="RSS"),Ruler!Q$28,IF(AND(All!$V217="P8",All!$AE217="RSS"),Ruler!Q$29,IF(AND(All!$V217="P9",All!$AE217="RSS"),Ruler!Q$30,0)))))))))))))))))))))))))))</f>
        <v>3</v>
      </c>
      <c r="BY217" s="325">
        <f>IF(AND(All!$V217="P1",All!$AE217="RDP"),Ruler!R$6,IF(AND(All!$V217="P2",All!$AE217="RDP"),Ruler!R$7,IF(AND(All!$V217="P3",All!$AE217="RDP"),Ruler!R$8,IF(AND(All!$V217="P4",All!$AE217="RDP"),Ruler!R$9,IF(AND(All!$V217="P5",All!$AE217="RDP"),Ruler!R$10,IF(AND(All!$V217="P6",All!$AE217="RDP"),Ruler!R$11,IF(AND(All!$V217="P7",All!$AE217="RDP"),Ruler!R$12,IF(AND(All!$V217="P8",All!$AE217="RDP"),Ruler!R$13,IF(AND(All!$V217="P9",All!$AE217="RDP"),Ruler!R$14,IF(AND(All!$V217="P1",All!$AE217="RMS"),Ruler!R$6,IF(AND(All!$V217="P2",All!$AE217="RMS"),Ruler!R$15,IF(AND(All!$V217="P3",All!$AE217="RMS"),Ruler!R$16,IF(AND(All!$V217="P4",All!$AE217="RMS"),Ruler!R$17,IF(AND(All!$V217="P5",All!$AE217="RMS"),Ruler!R$18,IF(AND(All!$V217="P6",All!$AE217="RMS"),Ruler!R$19,IF(AND(All!$V217="P7",All!$AE217="RMS"),Ruler!R$20,IF(AND(All!$V217="P8",All!$AE217="RMS"),Ruler!R$21,IF(AND(All!$V217="P9",All!$AE217="RMS"),Ruler!R$22,IF(AND(All!$V217="P1",All!$AE217="RSS"),Ruler!R$6,IF(AND(All!$V217="P2",All!$AE217="RSS"),Ruler!R$23,IF(AND(All!$V217="P3",All!$AE217="RSS"),Ruler!R$24,IF(AND(All!$V217="P4",All!$AE217="RSS"),Ruler!R$25,IF(AND(All!$V217="P5",All!$AE217="RSS"),Ruler!R$26,IF(AND(All!$V217="P6",All!$AE217="RSS"),Ruler!R$27,IF(AND(All!$V217="P7",All!$AE217="RSS"),Ruler!R$28,IF(AND(All!$V217="P8",All!$AE217="RSS"),Ruler!R$29,IF(AND(All!$V217="P9",All!$AE217="RSS"),Ruler!R$30,0)))))))))))))))))))))))))))</f>
        <v>3</v>
      </c>
      <c r="BZ217" s="325">
        <f>IF(AND(All!$V217="P1",All!$AE217="RDP"),Ruler!S$6,IF(AND(All!$V217="P2",All!$AE217="RDP"),Ruler!S$7,IF(AND(All!$V217="P3",All!$AE217="RDP"),Ruler!S$8,IF(AND(All!$V217="P4",All!$AE217="RDP"),Ruler!S$9,IF(AND(All!$V217="P5",All!$AE217="RDP"),Ruler!S$10,IF(AND(All!$V217="P6",All!$AE217="RDP"),Ruler!S$11,IF(AND(All!$V217="P7",All!$AE217="RDP"),Ruler!S$12,IF(AND(All!$V217="P8",All!$AE217="RDP"),Ruler!S$13,IF(AND(All!$V217="P9",All!$AE217="RDP"),Ruler!S$14,IF(AND(All!$V217="P1",All!$AE217="RMS"),Ruler!S$6,IF(AND(All!$V217="P2",All!$AE217="RMS"),Ruler!S$15,IF(AND(All!$V217="P3",All!$AE217="RMS"),Ruler!S$16,IF(AND(All!$V217="P4",All!$AE217="RMS"),Ruler!S$17,IF(AND(All!$V217="P5",All!$AE217="RMS"),Ruler!S$18,IF(AND(All!$V217="P6",All!$AE217="RMS"),Ruler!S$19,IF(AND(All!$V217="P7",All!$AE217="RMS"),Ruler!S$20,IF(AND(All!$V217="P8",All!$AE217="RMS"),Ruler!S$21,IF(AND(All!$V217="P9",All!$AE217="RMS"),Ruler!S$22,IF(AND(All!$V217="P1",All!$AE217="RSS"),Ruler!S$6,IF(AND(All!$V217="P2",All!$AE217="RSS"),Ruler!S$23,IF(AND(All!$V217="P3",All!$AE217="RSS"),Ruler!S$24,IF(AND(All!$V217="P4",All!$AE217="RSS"),Ruler!S$25,IF(AND(All!$V217="P5",All!$AE217="RSS"),Ruler!S$26,IF(AND(All!$V217="P6",All!$AE217="RSS"),Ruler!S$27,IF(AND(All!$V217="P7",All!$AE217="RSS"),Ruler!S$28,IF(AND(All!$V217="P8",All!$AE217="RSS"),Ruler!S$29,IF(AND(All!$V217="P9",All!$AE217="RSS"),Ruler!S$30,0)))))))))))))))))))))))))))</f>
        <v>2</v>
      </c>
      <c r="CA217" s="325">
        <f>IF(AND(All!$V217="P1",All!$AE217="RDP"),Ruler!T$6,IF(AND(All!$V217="P2",All!$AE217="RDP"),Ruler!T$7,IF(AND(All!$V217="P3",All!$AE217="RDP"),Ruler!T$8,IF(AND(All!$V217="P4",All!$AE217="RDP"),Ruler!T$9,IF(AND(All!$V217="P5",All!$AE217="RDP"),Ruler!T$10,IF(AND(All!$V217="P6",All!$AE217="RDP"),Ruler!T$11,IF(AND(All!$V217="P7",All!$AE217="RDP"),Ruler!T$12,IF(AND(All!$V217="P8",All!$AE217="RDP"),Ruler!T$13,IF(AND(All!$V217="P9",All!$AE217="RDP"),Ruler!T$14,IF(AND(All!$V217="P1",All!$AE217="RMS"),Ruler!T$6,IF(AND(All!$V217="P2",All!$AE217="RMS"),Ruler!T$15,IF(AND(All!$V217="P3",All!$AE217="RMS"),Ruler!T$16,IF(AND(All!$V217="P4",All!$AE217="RMS"),Ruler!T$17,IF(AND(All!$V217="P5",All!$AE217="RMS"),Ruler!T$18,IF(AND(All!$V217="P6",All!$AE217="RMS"),Ruler!T$19,IF(AND(All!$V217="P7",All!$AE217="RMS"),Ruler!T$20,IF(AND(All!$V217="P8",All!$AE217="RMS"),Ruler!T$21,IF(AND(All!$V217="P9",All!$AE217="RMS"),Ruler!T$22,IF(AND(All!$V217="P1",All!$AE217="RSS"),Ruler!T$6,IF(AND(All!$V217="P2",All!$AE217="RSS"),Ruler!T$23,IF(AND(All!$V217="P3",All!$AE217="RSS"),Ruler!T$24,IF(AND(All!$V217="P4",All!$AE217="RSS"),Ruler!T$25,IF(AND(All!$V217="P5",All!$AE217="RSS"),Ruler!T$26,IF(AND(All!$V217="P6",All!$AE217="RSS"),Ruler!T$27,IF(AND(All!$V217="P7",All!$AE217="RSS"),Ruler!T$28,IF(AND(All!$V217="P8",All!$AE217="RSS"),Ruler!T$29,IF(AND(All!$V217="P9",All!$AE217="RSS"),Ruler!T$30,0)))))))))))))))))))))))))))</f>
        <v>3</v>
      </c>
      <c r="CB217" s="325">
        <f>IF(AND(All!$V217="P1",All!$AE217="RDP"),Ruler!U$6,IF(AND(All!$V217="P2",All!$AE217="RDP"),Ruler!U$7,IF(AND(All!$V217="P3",All!$AE217="RDP"),Ruler!U$8,IF(AND(All!$V217="P4",All!$AE217="RDP"),Ruler!U$9,IF(AND(All!$V217="P5",All!$AE217="RDP"),Ruler!U$10,IF(AND(All!$V217="P6",All!$AE217="RDP"),Ruler!U$11,IF(AND(All!$V217="P7",All!$AE217="RDP"),Ruler!U$12,IF(AND(All!$V217="P8",All!$AE217="RDP"),Ruler!U$13,IF(AND(All!$V217="P9",All!$AE217="RDP"),Ruler!U$14,IF(AND(All!$V217="P1",All!$AE217="RMS"),Ruler!U$6,IF(AND(All!$V217="P2",All!$AE217="RMS"),Ruler!U$15,IF(AND(All!$V217="P3",All!$AE217="RMS"),Ruler!U$16,IF(AND(All!$V217="P4",All!$AE217="RMS"),Ruler!U$17,IF(AND(All!$V217="P5",All!$AE217="RMS"),Ruler!U$18,IF(AND(All!$V217="P6",All!$AE217="RMS"),Ruler!U$19,IF(AND(All!$V217="P7",All!$AE217="RMS"),Ruler!U$20,IF(AND(All!$V217="P8",All!$AE217="RMS"),Ruler!U$21,IF(AND(All!$V217="P9",All!$AE217="RMS"),Ruler!U$22,IF(AND(All!$V217="P1",All!$AE217="RSS"),Ruler!U$6,IF(AND(All!$V217="P2",All!$AE217="RSS"),Ruler!U$23,IF(AND(All!$V217="P3",All!$AE217="RSS"),Ruler!U$24,IF(AND(All!$V217="P4",All!$AE217="RSS"),Ruler!U$25,IF(AND(All!$V217="P5",All!$AE217="RSS"),Ruler!U$26,IF(AND(All!$V217="P6",All!$AE217="RSS"),Ruler!U$27,IF(AND(All!$V217="P7",All!$AE217="RSS"),Ruler!U$28,IF(AND(All!$V217="P8",All!$AE217="RSS"),Ruler!U$29,IF(AND(All!$V217="P9",All!$AE217="RSS"),Ruler!U$30,0)))))))))))))))))))))))))))</f>
        <v>2</v>
      </c>
      <c r="CC217" s="325">
        <f>IF(AND(All!$V217="P1",All!$AE217="RDP"),Ruler!V$6,IF(AND(All!$V217="P2",All!$AE217="RDP"),Ruler!V$7,IF(AND(All!$V217="P3",All!$AE217="RDP"),Ruler!V$8,IF(AND(All!$V217="P4",All!$AE217="RDP"),Ruler!V$9,IF(AND(All!$V217="P5",All!$AE217="RDP"),Ruler!V$10,IF(AND(All!$V217="P6",All!$AE217="RDP"),Ruler!V$11,IF(AND(All!$V217="P7",All!$AE217="RDP"),Ruler!V$12,IF(AND(All!$V217="P8",All!$AE217="RDP"),Ruler!V$13,IF(AND(All!$V217="P9",All!$AE217="RDP"),Ruler!V$14,IF(AND(All!$V217="P1",All!$AE217="RMS"),Ruler!V$6,IF(AND(All!$V217="P2",All!$AE217="RMS"),Ruler!V$15,IF(AND(All!$V217="P3",All!$AE217="RMS"),Ruler!V$16,IF(AND(All!$V217="P4",All!$AE217="RMS"),Ruler!V$17,IF(AND(All!$V217="P5",All!$AE217="RMS"),Ruler!V$18,IF(AND(All!$V217="P6",All!$AE217="RMS"),Ruler!V$19,IF(AND(All!$V217="P7",All!$AE217="RMS"),Ruler!V$20,IF(AND(All!$V217="P8",All!$AE217="RMS"),Ruler!V$21,IF(AND(All!$V217="P9",All!$AE217="RMS"),Ruler!V$22,IF(AND(All!$V217="P1",All!$AE217="RSS"),Ruler!V$6,IF(AND(All!$V217="P2",All!$AE217="RSS"),Ruler!V$23,IF(AND(All!$V217="P3",All!$AE217="RSS"),Ruler!V$24,IF(AND(All!$V217="P4",All!$AE217="RSS"),Ruler!V$25,IF(AND(All!$V217="P5",All!$AE217="RSS"),Ruler!V$26,IF(AND(All!$V217="P6",All!$AE217="RSS"),Ruler!V$27,IF(AND(All!$V217="P7",All!$AE217="RSS"),Ruler!V$28,IF(AND(All!$V217="P8",All!$AE217="RSS"),Ruler!V$29,IF(AND(All!$V217="P9",All!$AE217="RSS"),Ruler!V$30,0)))))))))))))))))))))))))))</f>
        <v>2</v>
      </c>
      <c r="CD217" s="325">
        <f>IF(AND(All!$V217="P1",All!$AE217="RDP"),Ruler!W$6,IF(AND(All!$V217="P2",All!$AE217="RDP"),Ruler!W$7,IF(AND(All!$V217="P3",All!$AE217="RDP"),Ruler!W$8,IF(AND(All!$V217="P4",All!$AE217="RDP"),Ruler!W$9,IF(AND(All!$V217="P5",All!$AE217="RDP"),Ruler!W$10,IF(AND(All!$V217="P6",All!$AE217="RDP"),Ruler!W$11,IF(AND(All!$V217="P7",All!$AE217="RDP"),Ruler!W$12,IF(AND(All!$V217="P8",All!$AE217="RDP"),Ruler!W$13,IF(AND(All!$V217="P9",All!$AE217="RDP"),Ruler!W$14,IF(AND(All!$V217="P1",All!$AE217="RMS"),Ruler!W$6,IF(AND(All!$V217="P2",All!$AE217="RMS"),Ruler!W$15,IF(AND(All!$V217="P3",All!$AE217="RMS"),Ruler!W$16,IF(AND(All!$V217="P4",All!$AE217="RMS"),Ruler!W$17,IF(AND(All!$V217="P5",All!$AE217="RMS"),Ruler!W$18,IF(AND(All!$V217="P6",All!$AE217="RMS"),Ruler!W$19,IF(AND(All!$V217="P7",All!$AE217="RMS"),Ruler!W$20,IF(AND(All!$V217="P8",All!$AE217="RMS"),Ruler!W$21,IF(AND(All!$V217="P9",All!$AE217="RMS"),Ruler!W$22,IF(AND(All!$V217="P1",All!$AE217="RSS"),Ruler!W$6,IF(AND(All!$V217="P2",All!$AE217="RSS"),Ruler!W$23,IF(AND(All!$V217="P3",All!$AE217="RSS"),Ruler!W$24,IF(AND(All!$V217="P4",All!$AE217="RSS"),Ruler!W$25,IF(AND(All!$V217="P5",All!$AE217="RSS"),Ruler!W$26,IF(AND(All!$V217="P6",All!$AE217="RSS"),Ruler!W$27,IF(AND(All!$V217="P7",All!$AE217="RSS"),Ruler!W$28,IF(AND(All!$V217="P8",All!$AE217="RSS"),Ruler!W$29,IF(AND(All!$V217="P9",All!$AE217="RSS"),Ruler!W$30,0)))))))))))))))))))))))))))</f>
        <v>1</v>
      </c>
      <c r="CE217" s="325">
        <f>IF(AND(All!$V217="P1",All!$AE217="RDP"),Ruler!X$6,IF(AND(All!$V217="P2",All!$AE217="RDP"),Ruler!X$7,IF(AND(All!$V217="P3",All!$AE217="RDP"),Ruler!X$8,IF(AND(All!$V217="P4",All!$AE217="RDP"),Ruler!X$9,IF(AND(All!$V217="P5",All!$AE217="RDP"),Ruler!X$10,IF(AND(All!$V217="P6",All!$AE217="RDP"),Ruler!X$11,IF(AND(All!$V217="P7",All!$AE217="RDP"),Ruler!X$12,IF(AND(All!$V217="P8",All!$AE217="RDP"),Ruler!X$13,IF(AND(All!$V217="P9",All!$AE217="RDP"),Ruler!X$14,IF(AND(All!$V217="P1",All!$AE217="RMS"),Ruler!X$6,IF(AND(All!$V217="P2",All!$AE217="RMS"),Ruler!X$15,IF(AND(All!$V217="P3",All!$AE217="RMS"),Ruler!X$16,IF(AND(All!$V217="P4",All!$AE217="RMS"),Ruler!X$17,IF(AND(All!$V217="P5",All!$AE217="RMS"),Ruler!X$18,IF(AND(All!$V217="P6",All!$AE217="RMS"),Ruler!X$19,IF(AND(All!$V217="P7",All!$AE217="RMS"),Ruler!X$20,IF(AND(All!$V217="P8",All!$AE217="RMS"),Ruler!X$21,IF(AND(All!$V217="P9",All!$AE217="RMS"),Ruler!X$22,IF(AND(All!$V217="P1",All!$AE217="RSS"),Ruler!X$6,IF(AND(All!$V217="P2",All!$AE217="RSS"),Ruler!X$23,IF(AND(All!$V217="P3",All!$AE217="RSS"),Ruler!X$24,IF(AND(All!$V217="P4",All!$AE217="RSS"),Ruler!X$25,IF(AND(All!$V217="P5",All!$AE217="RSS"),Ruler!X$26,IF(AND(All!$V217="P6",All!$AE217="RSS"),Ruler!X$27,IF(AND(All!$V217="P7",All!$AE217="RSS"),Ruler!X$28,IF(AND(All!$V217="P8",All!$AE217="RSS"),Ruler!X$29,IF(AND(All!$V217="P9",All!$AE217="RSS"),Ruler!X$30,0)))))))))))))))))))))))))))</f>
        <v>3</v>
      </c>
      <c r="CF217" s="325">
        <f>IF(AND(All!$V217="P1",All!$AE217="RDP"),Ruler!Y$6,IF(AND(All!$V217="P2",All!$AE217="RDP"),Ruler!Y$7,IF(AND(All!$V217="P3",All!$AE217="RDP"),Ruler!Y$8,IF(AND(All!$V217="P4",All!$AE217="RDP"),Ruler!Y$9,IF(AND(All!$V217="P5",All!$AE217="RDP"),Ruler!Y$10,IF(AND(All!$V217="P6",All!$AE217="RDP"),Ruler!Y$11,IF(AND(All!$V217="P7",All!$AE217="RDP"),Ruler!Y$12,IF(AND(All!$V217="P8",All!$AE217="RDP"),Ruler!Y$13,IF(AND(All!$V217="P9",All!$AE217="RDP"),Ruler!Y$14,IF(AND(All!$V217="P1",All!$AE217="RMS"),Ruler!Y$6,IF(AND(All!$V217="P2",All!$AE217="RMS"),Ruler!Y$15,IF(AND(All!$V217="P3",All!$AE217="RMS"),Ruler!Y$16,IF(AND(All!$V217="P4",All!$AE217="RMS"),Ruler!Y$17,IF(AND(All!$V217="P5",All!$AE217="RMS"),Ruler!Y$18,IF(AND(All!$V217="P6",All!$AE217="RMS"),Ruler!Y$19,IF(AND(All!$V217="P7",All!$AE217="RMS"),Ruler!Y$20,IF(AND(All!$V217="P8",All!$AE217="RMS"),Ruler!Y$21,IF(AND(All!$V217="P9",All!$AE217="RMS"),Ruler!Y$22,IF(AND(All!$V217="P1",All!$AE217="RSS"),Ruler!Y$6,IF(AND(All!$V217="P2",All!$AE217="RSS"),Ruler!Y$23,IF(AND(All!$V217="P3",All!$AE217="RSS"),Ruler!Y$24,IF(AND(All!$V217="P4",All!$AE217="RSS"),Ruler!Y$25,IF(AND(All!$V217="P5",All!$AE217="RSS"),Ruler!Y$26,IF(AND(All!$V217="P6",All!$AE217="RSS"),Ruler!Y$27,IF(AND(All!$V217="P7",All!$AE217="RSS"),Ruler!Y$28,IF(AND(All!$V217="P8",All!$AE217="RSS"),Ruler!Y$29,IF(AND(All!$V217="P9",All!$AE217="RSS"),Ruler!Y$30,0)))))))))))))))))))))))))))</f>
        <v>2</v>
      </c>
      <c r="CG217" s="325">
        <f>IF(AND(All!$V217="P1",All!$AE217="RDP"),Ruler!Z$6,IF(AND(All!$V217="P2",All!$AE217="RDP"),Ruler!Z$7,IF(AND(All!$V217="P3",All!$AE217="RDP"),Ruler!Z$8,IF(AND(All!$V217="P4",All!$AE217="RDP"),Ruler!Z$9,IF(AND(All!$V217="P5",All!$AE217="RDP"),Ruler!Z$10,IF(AND(All!$V217="P6",All!$AE217="RDP"),Ruler!Z$11,IF(AND(All!$V217="P7",All!$AE217="RDP"),Ruler!Z$12,IF(AND(All!$V217="P8",All!$AE217="RDP"),Ruler!Z$13,IF(AND(All!$V217="P9",All!$AE217="RDP"),Ruler!Z$14,IF(AND(All!$V217="P1",All!$AE217="RMS"),Ruler!Z$6,IF(AND(All!$V217="P2",All!$AE217="RMS"),Ruler!Z$15,IF(AND(All!$V217="P3",All!$AE217="RMS"),Ruler!Z$16,IF(AND(All!$V217="P4",All!$AE217="RMS"),Ruler!Z$17,IF(AND(All!$V217="P5",All!$AE217="RMS"),Ruler!Z$18,IF(AND(All!$V217="P6",All!$AE217="RMS"),Ruler!Z$19,IF(AND(All!$V217="P7",All!$AE217="RMS"),Ruler!Z$20,IF(AND(All!$V217="P8",All!$AE217="RMS"),Ruler!Z$21,IF(AND(All!$V217="P9",All!$AE217="RMS"),Ruler!Z$22,IF(AND(All!$V217="P1",All!$AE217="RSS"),Ruler!Z$6,IF(AND(All!$V217="P2",All!$AE217="RSS"),Ruler!Z$23,IF(AND(All!$V217="P3",All!$AE217="RSS"),Ruler!Z$24,IF(AND(All!$V217="P4",All!$AE217="RSS"),Ruler!Z$25,IF(AND(All!$V217="P5",All!$AE217="RSS"),Ruler!Z$26,IF(AND(All!$V217="P6",All!$AE217="RSS"),Ruler!Z$27,IF(AND(All!$V217="P7",All!$AE217="RSS"),Ruler!Z$28,IF(AND(All!$V217="P8",All!$AE217="RSS"),Ruler!Z$29,IF(AND(All!$V217="P9",All!$AE217="RSS"),Ruler!Z$30,0)))))))))))))))))))))))))))</f>
        <v>2</v>
      </c>
      <c r="CH217" s="325">
        <f>IF(AND(All!$V217="P1",All!$AE217="RDP"),Ruler!AA$6,IF(AND(All!$V217="P2",All!$AE217="RDP"),Ruler!AA$7,IF(AND(All!$V217="P3",All!$AE217="RDP"),Ruler!AA$8,IF(AND(All!$V217="P4",All!$AE217="RDP"),Ruler!AA$9,IF(AND(All!$V217="P5",All!$AE217="RDP"),Ruler!AA$10,IF(AND(All!$V217="P6",All!$AE217="RDP"),Ruler!AA$11,IF(AND(All!$V217="P7",All!$AE217="RDP"),Ruler!AA$12,IF(AND(All!$V217="P8",All!$AE217="RDP"),Ruler!AA$13,IF(AND(All!$V217="P9",All!$AE217="RDP"),Ruler!AA$14,IF(AND(All!$V217="P1",All!$AE217="RMS"),Ruler!AA$6,IF(AND(All!$V217="P2",All!$AE217="RMS"),Ruler!AA$15,IF(AND(All!$V217="P3",All!$AE217="RMS"),Ruler!AA$16,IF(AND(All!$V217="P4",All!$AE217="RMS"),Ruler!AA$17,IF(AND(All!$V217="P5",All!$AE217="RMS"),Ruler!AA$18,IF(AND(All!$V217="P6",All!$AE217="RMS"),Ruler!AA$19,IF(AND(All!$V217="P7",All!$AE217="RMS"),Ruler!AA$20,IF(AND(All!$V217="P8",All!$AE217="RMS"),Ruler!AA$21,IF(AND(All!$V217="P9",All!$AE217="RMS"),Ruler!AA$22,IF(AND(All!$V217="P1",All!$AE217="RSS"),Ruler!AA$6,IF(AND(All!$V217="P2",All!$AE217="RSS"),Ruler!AA$23,IF(AND(All!$V217="P3",All!$AE217="RSS"),Ruler!AA$24,IF(AND(All!$V217="P4",All!$AE217="RSS"),Ruler!AA$25,IF(AND(All!$V217="P5",All!$AE217="RSS"),Ruler!AA$26,IF(AND(All!$V217="P6",All!$AE217="RSS"),Ruler!AA$27,IF(AND(All!$V217="P7",All!$AE217="RSS"),Ruler!AA$28,IF(AND(All!$V217="P8",All!$AE217="RSS"),Ruler!AA$29,IF(AND(All!$V217="P9",All!$AE217="RSS"),Ruler!AA$30,0)))))))))))))))))))))))))))</f>
        <v>1</v>
      </c>
      <c r="CI217" s="325">
        <f>IF(AND(All!$V217="P1",All!$AE217="RDP"),Ruler!AB$6,IF(AND(All!$V217="P2",All!$AE217="RDP"),Ruler!AB$7,IF(AND(All!$V217="P3",All!$AE217="RDP"),Ruler!AB$8,IF(AND(All!$V217="P4",All!$AE217="RDP"),Ruler!AB$9,IF(AND(All!$V217="P5",All!$AE217="RDP"),Ruler!AB$10,IF(AND(All!$V217="P6",All!$AE217="RDP"),Ruler!AB$11,IF(AND(All!$V217="P7",All!$AE217="RDP"),Ruler!AB$12,IF(AND(All!$V217="P8",All!$AE217="RDP"),Ruler!AB$13,IF(AND(All!$V217="P9",All!$AE217="RDP"),Ruler!AB$14,IF(AND(All!$V217="P1",All!$AE217="RMS"),Ruler!AB$6,IF(AND(All!$V217="P2",All!$AE217="RMS"),Ruler!AB$15,IF(AND(All!$V217="P3",All!$AE217="RMS"),Ruler!AB$16,IF(AND(All!$V217="P4",All!$AE217="RMS"),Ruler!AB$17,IF(AND(All!$V217="P5",All!$AE217="RMS"),Ruler!AB$18,IF(AND(All!$V217="P6",All!$AE217="RMS"),Ruler!AB$19,IF(AND(All!$V217="P7",All!$AE217="RMS"),Ruler!AB$20,IF(AND(All!$V217="P8",All!$AE217="RMS"),Ruler!AB$21,IF(AND(All!$V217="P9",All!$AE217="RMS"),Ruler!AB$22,IF(AND(All!$V217="P1",All!$AE217="RSS"),Ruler!AB$6,IF(AND(All!$V217="P2",All!$AE217="RSS"),Ruler!AB$23,IF(AND(All!$V217="P3",All!$AE217="RSS"),Ruler!AB$24,IF(AND(All!$V217="P4",All!$AE217="RSS"),Ruler!AB$25,IF(AND(All!$V217="P5",All!$AE217="RSS"),Ruler!AB$26,IF(AND(All!$V217="P6",All!$AE217="RSS"),Ruler!AB$27,IF(AND(All!$V217="P7",All!$AE217="RSS"),Ruler!AB$28,IF(AND(All!$V217="P8",All!$AE217="RSS"),Ruler!AB$29,IF(AND(All!$V217="P9",All!$AE217="RSS"),Ruler!AB$30,0)))))))))))))))))))))))))))</f>
        <v>1</v>
      </c>
      <c r="CJ217" s="377">
        <f>Table9[[#This Row],[R-B1]]-Table9[[#This Row],[B1]]</f>
        <v>0</v>
      </c>
      <c r="CK217" s="378">
        <f>Table9[[#This Row],[R-B2]]-Table9[[#This Row],[B2]]</f>
        <v>0</v>
      </c>
      <c r="CL217" s="378">
        <f>Table9[[#This Row],[R-B3]]-Table9[[#This Row],[B3]]</f>
        <v>1</v>
      </c>
      <c r="CM217" s="378">
        <f>Table9[[#This Row],[R-B4]]-Table9[[#This Row],[B4]]</f>
        <v>0</v>
      </c>
      <c r="CN217" s="378">
        <f>Table9[[#This Row],[R-B5]]-Table9[[#This Row],[B5]]</f>
        <v>0</v>
      </c>
      <c r="CO217" s="378">
        <f>Table9[[#This Row],[R-B6]]-Table9[[#This Row],[B6]]</f>
        <v>0</v>
      </c>
      <c r="CP217" s="378">
        <f>Table9[[#This Row],[R-B7]]-Table9[[#This Row],[B7]]</f>
        <v>0</v>
      </c>
      <c r="CQ217" s="378">
        <f>Table9[[#This Row],[R-B8]]-Table9[[#This Row],[B8]]</f>
        <v>0</v>
      </c>
      <c r="CR217" s="378">
        <f>Table9[[#This Row],[R-B9]]-Table9[[#This Row],[B9]]</f>
        <v>0</v>
      </c>
      <c r="CS217" s="378">
        <f>Table9[[#This Row],[R-B10]]-Table9[[#This Row],[B10]]</f>
        <v>0</v>
      </c>
      <c r="CT217" s="378">
        <f>Table9[[#This Row],[R-B11]]-Table9[[#This Row],[B11]]</f>
        <v>0</v>
      </c>
      <c r="CU217" s="378">
        <f>Table9[[#This Row],[R-B12]]-Table9[[#This Row],[B12]]</f>
        <v>0</v>
      </c>
      <c r="CV217" s="378">
        <f>Table9[[#This Row],[R-K1]]-Table9[[#This Row],[K1]]</f>
        <v>0</v>
      </c>
      <c r="CW217" s="378">
        <f>Table9[[#This Row],[R-K2]]-Table9[[#This Row],[K2]]</f>
        <v>0</v>
      </c>
      <c r="CX217" s="378">
        <f>Table9[[#This Row],[R-K3]]-Table9[[#This Row],[K3]]</f>
        <v>0</v>
      </c>
      <c r="CY217" s="378">
        <f>Table9[[#This Row],[R-K4]]-Table9[[#This Row],[K4]]</f>
        <v>1</v>
      </c>
      <c r="CZ217" s="378">
        <f>Table9[[#This Row],[R-K5]]-Table9[[#This Row],[K5]]</f>
        <v>0</v>
      </c>
      <c r="DA217" s="378">
        <f>Table9[[#This Row],[R-P1]]-Table9[[#This Row],[P1]]</f>
        <v>0</v>
      </c>
      <c r="DB217" s="378">
        <f>Table9[[#This Row],[R-P2]]-Table9[[#This Row],[P2]]</f>
        <v>0</v>
      </c>
      <c r="DC217" s="378">
        <f>Table9[[#This Row],[R-P3]]-Table9[[#This Row],[P3]]</f>
        <v>1</v>
      </c>
      <c r="DD217" s="378">
        <f>Table9[[#This Row],[R-P4]]-Table9[[#This Row],[P4]]</f>
        <v>0</v>
      </c>
      <c r="DE217" s="378">
        <f>Table9[[#This Row],[R-P5]]-Table9[[#This Row],[P5]]</f>
        <v>0</v>
      </c>
      <c r="DF217" s="378">
        <f>Table9[[#This Row],[R-E1]]-Table9[[#This Row],[E1]]</f>
        <v>0</v>
      </c>
      <c r="DG217" s="379">
        <f>Table9[[#This Row],[R-E2]]-Table9[[#This Row],[E2]]</f>
        <v>0</v>
      </c>
      <c r="DH217" s="323">
        <f>COUNTIF(Table9[[#This Row],[G-B1]:[G-B12]],"&lt;=0")/12*100</f>
        <v>91.666666666666657</v>
      </c>
      <c r="DI217" s="43">
        <f>COUNTIF(Table9[[#This Row],[G-K1]:[G-K5]],"&lt;=0")/5*100</f>
        <v>80</v>
      </c>
      <c r="DJ217" s="43">
        <f>COUNTIF(Table9[[#This Row],[G-P1]:[G-P5]],"&lt;=0")/5*100</f>
        <v>80</v>
      </c>
      <c r="DK217" s="43">
        <f>COUNTIF(Table9[[#This Row],[G-E1]:[G-E2]],"&lt;=0")/2*100</f>
        <v>100</v>
      </c>
      <c r="DL217" s="450">
        <f>IF(AE217="RDP",(COUNTIF(Table9[[#This Row],[G-B3]],"&lt;=0")+COUNTIF(Table9[[#This Row],[G-B4]],"&lt;=0")+COUNTIF(Table9[[#This Row],[G-B7]],"&lt;=0")+COUNTIF(Table9[[#This Row],[G-B11]],"&lt;=0")+COUNTIF(Table9[[#This Row],[G-K2]],"&lt;=0"))/5*100,IF(AE217="RMS",(COUNTIF(Table9[[#This Row],[G-B4]],"&lt;=0")+COUNTIF(Table9[[#This Row],[G-B5]],"&lt;=0")+COUNTIF(Table9[[#This Row],[G-B10]],"&lt;=0")+COUNTIF(Table9[[#This Row],[G-B12]],"&lt;=0")+COUNTIF(Table9[[#This Row],[G-K2]],"&lt;=0"))/5*100,IF(AE217="RSS",(COUNTIF(Table9[[#This Row],[G-B1]],"&lt;=0")+COUNTIF(Table9[[#This Row],[G-B2]],"&lt;=0")+COUNTIF(Table9[[#This Row],[G-B6]],"&lt;=0")+COUNTIF(Table9[[#This Row],[G-B11]],"&lt;=0")+COUNTIF(Table9[[#This Row],[G-B12]],"&lt;=0"))/5*100,0)))</f>
        <v>100</v>
      </c>
      <c r="DM217" s="381">
        <v>100</v>
      </c>
      <c r="DN217" s="381">
        <v>100</v>
      </c>
      <c r="DO217" s="381">
        <v>100</v>
      </c>
      <c r="DP217" s="381">
        <v>100</v>
      </c>
      <c r="DQ217" s="381">
        <v>100</v>
      </c>
      <c r="DR217" s="380">
        <v>42</v>
      </c>
      <c r="DS217" s="381">
        <v>40</v>
      </c>
      <c r="DT217" s="381">
        <v>40</v>
      </c>
      <c r="DU217" s="381">
        <v>40</v>
      </c>
      <c r="DV217" s="381">
        <v>0</v>
      </c>
      <c r="DW217" s="380">
        <v>33</v>
      </c>
      <c r="DX217" s="381">
        <v>20</v>
      </c>
      <c r="DY217" s="381">
        <v>20</v>
      </c>
      <c r="DZ217" s="381">
        <v>0</v>
      </c>
      <c r="EA217" s="382">
        <v>0</v>
      </c>
      <c r="EB217" s="324" t="s">
        <v>251</v>
      </c>
      <c r="EC217" s="324" t="s">
        <v>196</v>
      </c>
      <c r="ED217" s="324" t="s">
        <v>1702</v>
      </c>
      <c r="EE217" s="339"/>
    </row>
    <row r="218" spans="2:135" ht="29" hidden="1" x14ac:dyDescent="0.35">
      <c r="B218" s="282">
        <v>224</v>
      </c>
      <c r="C218" s="285" t="s">
        <v>171</v>
      </c>
      <c r="D218" s="43"/>
      <c r="E218" s="44" t="s">
        <v>1742</v>
      </c>
      <c r="F218" s="43">
        <v>1045137</v>
      </c>
      <c r="G218" s="286">
        <f t="shared" ca="1" si="12"/>
        <v>40.914061006468806</v>
      </c>
      <c r="H218" s="283">
        <v>31382</v>
      </c>
      <c r="I218" s="43" t="s">
        <v>136</v>
      </c>
      <c r="J218" s="43" t="s">
        <v>1007</v>
      </c>
      <c r="K218" s="43" t="s">
        <v>1005</v>
      </c>
      <c r="L218" s="43" t="s">
        <v>157</v>
      </c>
      <c r="M218" s="42" t="s">
        <v>147</v>
      </c>
      <c r="N218" s="43"/>
      <c r="O218" s="43" t="s">
        <v>159</v>
      </c>
      <c r="P218" s="44" t="s">
        <v>1743</v>
      </c>
      <c r="Q218" s="43" t="s">
        <v>144</v>
      </c>
      <c r="R218" s="43"/>
      <c r="S218" s="43"/>
      <c r="T218" s="286"/>
      <c r="U218" s="43">
        <v>14</v>
      </c>
      <c r="V218" s="43" t="s">
        <v>58</v>
      </c>
      <c r="X218" s="309">
        <f ca="1">($T$1-Table9[[#This Row],[Date of Appointment to Current Grade]])/365</f>
        <v>5.0565267598934627</v>
      </c>
      <c r="Y218" s="45">
        <v>44470</v>
      </c>
      <c r="Z218" s="61" t="s">
        <v>1007</v>
      </c>
      <c r="AA218" s="43"/>
      <c r="AB218" s="43">
        <v>1</v>
      </c>
      <c r="AC218" s="43" t="s">
        <v>183</v>
      </c>
      <c r="AD218" s="45">
        <v>45860</v>
      </c>
      <c r="AE218" s="43" t="s">
        <v>147</v>
      </c>
      <c r="AF218" s="43"/>
      <c r="AG218" s="49"/>
      <c r="AH218" s="49"/>
      <c r="AI218" s="49"/>
      <c r="AJ218" s="43"/>
      <c r="AK218" s="50"/>
      <c r="AL218" s="50"/>
      <c r="AM218" s="48" t="s">
        <v>1744</v>
      </c>
      <c r="AN218" s="323">
        <v>3</v>
      </c>
      <c r="AO218" s="43">
        <v>3</v>
      </c>
      <c r="AP218" s="43">
        <v>2</v>
      </c>
      <c r="AQ218" s="43">
        <v>3</v>
      </c>
      <c r="AR218" s="43">
        <v>3</v>
      </c>
      <c r="AS218" s="43">
        <v>2</v>
      </c>
      <c r="AT218" s="43">
        <v>3</v>
      </c>
      <c r="AU218" s="43">
        <v>3</v>
      </c>
      <c r="AV218" s="43">
        <v>2</v>
      </c>
      <c r="AW218" s="43">
        <v>2</v>
      </c>
      <c r="AX218" s="43">
        <v>3</v>
      </c>
      <c r="AY218" s="43">
        <v>2</v>
      </c>
      <c r="AZ218" s="43">
        <v>3</v>
      </c>
      <c r="BA218" s="43">
        <v>3</v>
      </c>
      <c r="BB218" s="43">
        <v>2</v>
      </c>
      <c r="BC218" s="43">
        <v>2</v>
      </c>
      <c r="BD218" s="43">
        <v>1</v>
      </c>
      <c r="BE218" s="43">
        <v>2</v>
      </c>
      <c r="BF218" s="43">
        <v>2</v>
      </c>
      <c r="BG218" s="43">
        <v>1</v>
      </c>
      <c r="BH218" s="43">
        <v>1</v>
      </c>
      <c r="BI218" s="43">
        <v>2</v>
      </c>
      <c r="BJ218" s="43">
        <v>1</v>
      </c>
      <c r="BK218" s="328">
        <v>1</v>
      </c>
      <c r="BL218" s="325">
        <f>IF(AND(All!$V218="P1",All!$AE218="RDP"),Ruler!E$6,IF(AND(All!$V218="P2",All!$AE218="RDP"),Ruler!E$7,IF(AND(All!$V218="P3",All!$AE218="RDP"),Ruler!E$8,IF(AND(All!$V218="P4",All!$AE218="RDP"),Ruler!E$9,IF(AND(All!$V218="P5",All!$AE218="RDP"),Ruler!E$10,IF(AND(All!$V218="P6",All!$AE218="RDP"),Ruler!E$11,IF(AND(All!$V218="P7",All!$AE218="RDP"),Ruler!E$12,IF(AND(All!$V218="P8",All!$AE218="RDP"),Ruler!E$13,IF(AND(All!$V218="P9",All!$AE218="RDP"),Ruler!E$14,IF(AND(All!$V218="P1",All!$AE218="RMS"),Ruler!E$6,IF(AND(All!$V218="P2",All!$AE218="RMS"),Ruler!E$15,IF(AND(All!$V218="P3",All!$AE218="RMS"),Ruler!E$16,IF(AND(All!$V218="P4",All!$AE218="RMS"),Ruler!E$17,IF(AND(All!$V218="P5",All!$AE218="RMS"),Ruler!E$18,IF(AND(All!$V218="P6",All!$AE218="RMS"),Ruler!E$19,IF(AND(All!$V218="P7",All!$AE218="RMS"),Ruler!E$20,IF(AND(All!$V218="P8",All!$AE218="RMS"),Ruler!E$21,IF(AND(All!$V218="P9",All!$AE218="RMS"),Ruler!E$22,IF(AND(All!$V218="P1",All!$AE218="RSS"),Ruler!E$6,IF(AND(All!$V218="P2",All!$AE218="RSS"),Ruler!E$23,IF(AND(All!$V218="P3",All!$AE218="RSS"),Ruler!E$24,IF(AND(All!$V218="P4",All!$AE218="RSS"),Ruler!E$25,IF(AND(All!$V218="P5",All!$AE218="RSS"),Ruler!E$26,IF(AND(All!$V218="P6",All!$AE218="RSS"),Ruler!E$27,IF(AND(All!$V218="P7",All!$AE218="RSS"),Ruler!E$28,IF(AND(All!$V218="P8",All!$AE218="RSS"),Ruler!E$29,IF(AND(All!$V218="P9",All!$AE218="RSS"),Ruler!E$30,0)))))))))))))))))))))))))))</f>
        <v>3</v>
      </c>
      <c r="BM218" s="325">
        <f>IF(AND(All!$V218="P1",All!$AE218="RDP"),Ruler!F$6,IF(AND(All!$V218="P2",All!$AE218="RDP"),Ruler!F$7,IF(AND(All!$V218="P3",All!$AE218="RDP"),Ruler!F$8,IF(AND(All!$V218="P4",All!$AE218="RDP"),Ruler!F$9,IF(AND(All!$V218="P5",All!$AE218="RDP"),Ruler!F$10,IF(AND(All!$V218="P6",All!$AE218="RDP"),Ruler!F$11,IF(AND(All!$V218="P7",All!$AE218="RDP"),Ruler!F$12,IF(AND(All!$V218="P8",All!$AE218="RDP"),Ruler!F$13,IF(AND(All!$V218="P9",All!$AE218="RDP"),Ruler!F$14,IF(AND(All!$V218="P1",All!$AE218="RMS"),Ruler!F$6,IF(AND(All!$V218="P2",All!$AE218="RMS"),Ruler!F$15,IF(AND(All!$V218="P3",All!$AE218="RMS"),Ruler!F$16,IF(AND(All!$V218="P4",All!$AE218="RMS"),Ruler!F$17,IF(AND(All!$V218="P5",All!$AE218="RMS"),Ruler!F$18,IF(AND(All!$V218="P6",All!$AE218="RMS"),Ruler!F$19,IF(AND(All!$V218="P7",All!$AE218="RMS"),Ruler!F$20,IF(AND(All!$V218="P8",All!$AE218="RMS"),Ruler!F$21,IF(AND(All!$V218="P9",All!$AE218="RMS"),Ruler!F$22,IF(AND(All!$V218="P1",All!$AE218="RSS"),Ruler!F$6,IF(AND(All!$V218="P2",All!$AE218="RSS"),Ruler!F$23,IF(AND(All!$V218="P3",All!$AE218="RSS"),Ruler!F$24,IF(AND(All!$V218="P4",All!$AE218="RSS"),Ruler!F$25,IF(AND(All!$V218="P5",All!$AE218="RSS"),Ruler!F$26,IF(AND(All!$V218="P6",All!$AE218="RSS"),Ruler!F$27,IF(AND(All!$V218="P7",All!$AE218="RSS"),Ruler!F$28,IF(AND(All!$V218="P8",All!$AE218="RSS"),Ruler!F$29,IF(AND(All!$V218="P9",All!$AE218="RSS"),Ruler!F$30,0)))))))))))))))))))))))))))</f>
        <v>3</v>
      </c>
      <c r="BN218" s="325">
        <f>IF(AND(All!$V218="P1",All!$AE218="RDP"),Ruler!G$6,IF(AND(All!$V218="P2",All!$AE218="RDP"),Ruler!G$7,IF(AND(All!$V218="P3",All!$AE218="RDP"),Ruler!G$8,IF(AND(All!$V218="P4",All!$AE218="RDP"),Ruler!G$9,IF(AND(All!$V218="P5",All!$AE218="RDP"),Ruler!G$10,IF(AND(All!$V218="P6",All!$AE218="RDP"),Ruler!G$11,IF(AND(All!$V218="P7",All!$AE218="RDP"),Ruler!G$12,IF(AND(All!$V218="P8",All!$AE218="RDP"),Ruler!G$13,IF(AND(All!$V218="P9",All!$AE218="RDP"),Ruler!G$14,IF(AND(All!$V218="P1",All!$AE218="RMS"),Ruler!G$6,IF(AND(All!$V218="P2",All!$AE218="RMS"),Ruler!G$15,IF(AND(All!$V218="P3",All!$AE218="RMS"),Ruler!G$16,IF(AND(All!$V218="P4",All!$AE218="RMS"),Ruler!G$17,IF(AND(All!$V218="P5",All!$AE218="RMS"),Ruler!G$18,IF(AND(All!$V218="P6",All!$AE218="RMS"),Ruler!G$19,IF(AND(All!$V218="P7",All!$AE218="RMS"),Ruler!G$20,IF(AND(All!$V218="P8",All!$AE218="RMS"),Ruler!G$21,IF(AND(All!$V218="P9",All!$AE218="RMS"),Ruler!G$22,IF(AND(All!$V218="P1",All!$AE218="RSS"),Ruler!G$6,IF(AND(All!$V218="P2",All!$AE218="RSS"),Ruler!G$23,IF(AND(All!$V218="P3",All!$AE218="RSS"),Ruler!G$24,IF(AND(All!$V218="P4",All!$AE218="RSS"),Ruler!G$25,IF(AND(All!$V218="P5",All!$AE218="RSS"),Ruler!G$26,IF(AND(All!$V218="P6",All!$AE218="RSS"),Ruler!G$27,IF(AND(All!$V218="P7",All!$AE218="RSS"),Ruler!G$28,IF(AND(All!$V218="P8",All!$AE218="RSS"),Ruler!G$29,IF(AND(All!$V218="P9",All!$AE218="RSS"),Ruler!G$30,0)))))))))))))))))))))))))))</f>
        <v>2</v>
      </c>
      <c r="BO218" s="325">
        <f>IF(AND(All!$V218="P1",All!$AE218="RDP"),Ruler!H$6,IF(AND(All!$V218="P2",All!$AE218="RDP"),Ruler!H$7,IF(AND(All!$V218="P3",All!$AE218="RDP"),Ruler!H$8,IF(AND(All!$V218="P4",All!$AE218="RDP"),Ruler!H$9,IF(AND(All!$V218="P5",All!$AE218="RDP"),Ruler!H$10,IF(AND(All!$V218="P6",All!$AE218="RDP"),Ruler!H$11,IF(AND(All!$V218="P7",All!$AE218="RDP"),Ruler!H$12,IF(AND(All!$V218="P8",All!$AE218="RDP"),Ruler!H$13,IF(AND(All!$V218="P9",All!$AE218="RDP"),Ruler!H$14,IF(AND(All!$V218="P1",All!$AE218="RMS"),Ruler!H$6,IF(AND(All!$V218="P2",All!$AE218="RMS"),Ruler!H$15,IF(AND(All!$V218="P3",All!$AE218="RMS"),Ruler!H$16,IF(AND(All!$V218="P4",All!$AE218="RMS"),Ruler!H$17,IF(AND(All!$V218="P5",All!$AE218="RMS"),Ruler!H$18,IF(AND(All!$V218="P6",All!$AE218="RMS"),Ruler!H$19,IF(AND(All!$V218="P7",All!$AE218="RMS"),Ruler!H$20,IF(AND(All!$V218="P8",All!$AE218="RMS"),Ruler!H$21,IF(AND(All!$V218="P9",All!$AE218="RMS"),Ruler!H$22,IF(AND(All!$V218="P1",All!$AE218="RSS"),Ruler!H$6,IF(AND(All!$V218="P2",All!$AE218="RSS"),Ruler!H$23,IF(AND(All!$V218="P3",All!$AE218="RSS"),Ruler!H$24,IF(AND(All!$V218="P4",All!$AE218="RSS"),Ruler!H$25,IF(AND(All!$V218="P5",All!$AE218="RSS"),Ruler!H$26,IF(AND(All!$V218="P6",All!$AE218="RSS"),Ruler!H$27,IF(AND(All!$V218="P7",All!$AE218="RSS"),Ruler!H$28,IF(AND(All!$V218="P8",All!$AE218="RSS"),Ruler!H$29,IF(AND(All!$V218="P9",All!$AE218="RSS"),Ruler!H$30,0)))))))))))))))))))))))))))</f>
        <v>3</v>
      </c>
      <c r="BP218" s="325">
        <f>IF(AND(All!$V218="P1",All!$AE218="RDP"),Ruler!I$6,IF(AND(All!$V218="P2",All!$AE218="RDP"),Ruler!I$7,IF(AND(All!$V218="P3",All!$AE218="RDP"),Ruler!I$8,IF(AND(All!$V218="P4",All!$AE218="RDP"),Ruler!I$9,IF(AND(All!$V218="P5",All!$AE218="RDP"),Ruler!I$10,IF(AND(All!$V218="P6",All!$AE218="RDP"),Ruler!I$11,IF(AND(All!$V218="P7",All!$AE218="RDP"),Ruler!I$12,IF(AND(All!$V218="P8",All!$AE218="RDP"),Ruler!I$13,IF(AND(All!$V218="P9",All!$AE218="RDP"),Ruler!I$14,IF(AND(All!$V218="P1",All!$AE218="RMS"),Ruler!I$6,IF(AND(All!$V218="P2",All!$AE218="RMS"),Ruler!I$15,IF(AND(All!$V218="P3",All!$AE218="RMS"),Ruler!I$16,IF(AND(All!$V218="P4",All!$AE218="RMS"),Ruler!I$17,IF(AND(All!$V218="P5",All!$AE218="RMS"),Ruler!I$18,IF(AND(All!$V218="P6",All!$AE218="RMS"),Ruler!I$19,IF(AND(All!$V218="P7",All!$AE218="RMS"),Ruler!I$20,IF(AND(All!$V218="P8",All!$AE218="RMS"),Ruler!I$21,IF(AND(All!$V218="P9",All!$AE218="RMS"),Ruler!I$22,IF(AND(All!$V218="P1",All!$AE218="RSS"),Ruler!I$6,IF(AND(All!$V218="P2",All!$AE218="RSS"),Ruler!I$23,IF(AND(All!$V218="P3",All!$AE218="RSS"),Ruler!I$24,IF(AND(All!$V218="P4",All!$AE218="RSS"),Ruler!I$25,IF(AND(All!$V218="P5",All!$AE218="RSS"),Ruler!I$26,IF(AND(All!$V218="P6",All!$AE218="RSS"),Ruler!I$27,IF(AND(All!$V218="P7",All!$AE218="RSS"),Ruler!I$28,IF(AND(All!$V218="P8",All!$AE218="RSS"),Ruler!I$29,IF(AND(All!$V218="P9",All!$AE218="RSS"),Ruler!I$30,0)))))))))))))))))))))))))))</f>
        <v>3</v>
      </c>
      <c r="BQ218" s="325">
        <f>IF(AND(All!$V218="P1",All!$AE218="RDP"),Ruler!J$6,IF(AND(All!$V218="P2",All!$AE218="RDP"),Ruler!J$7,IF(AND(All!$V218="P3",All!$AE218="RDP"),Ruler!J$8,IF(AND(All!$V218="P4",All!$AE218="RDP"),Ruler!J$9,IF(AND(All!$V218="P5",All!$AE218="RDP"),Ruler!J$10,IF(AND(All!$V218="P6",All!$AE218="RDP"),Ruler!J$11,IF(AND(All!$V218="P7",All!$AE218="RDP"),Ruler!J$12,IF(AND(All!$V218="P8",All!$AE218="RDP"),Ruler!J$13,IF(AND(All!$V218="P9",All!$AE218="RDP"),Ruler!J$14,IF(AND(All!$V218="P1",All!$AE218="RMS"),Ruler!J$6,IF(AND(All!$V218="P2",All!$AE218="RMS"),Ruler!J$15,IF(AND(All!$V218="P3",All!$AE218="RMS"),Ruler!J$16,IF(AND(All!$V218="P4",All!$AE218="RMS"),Ruler!J$17,IF(AND(All!$V218="P5",All!$AE218="RMS"),Ruler!J$18,IF(AND(All!$V218="P6",All!$AE218="RMS"),Ruler!J$19,IF(AND(All!$V218="P7",All!$AE218="RMS"),Ruler!J$20,IF(AND(All!$V218="P8",All!$AE218="RMS"),Ruler!J$21,IF(AND(All!$V218="P9",All!$AE218="RMS"),Ruler!J$22,IF(AND(All!$V218="P1",All!$AE218="RSS"),Ruler!J$6,IF(AND(All!$V218="P2",All!$AE218="RSS"),Ruler!J$23,IF(AND(All!$V218="P3",All!$AE218="RSS"),Ruler!J$24,IF(AND(All!$V218="P4",All!$AE218="RSS"),Ruler!J$25,IF(AND(All!$V218="P5",All!$AE218="RSS"),Ruler!J$26,IF(AND(All!$V218="P6",All!$AE218="RSS"),Ruler!J$27,IF(AND(All!$V218="P7",All!$AE218="RSS"),Ruler!J$28,IF(AND(All!$V218="P8",All!$AE218="RSS"),Ruler!J$29,IF(AND(All!$V218="P9",All!$AE218="RSS"),Ruler!J$30,0)))))))))))))))))))))))))))</f>
        <v>2</v>
      </c>
      <c r="BR218" s="325">
        <f>IF(AND(All!$V218="P1",All!$AE218="RDP"),Ruler!K$6,IF(AND(All!$V218="P2",All!$AE218="RDP"),Ruler!K$7,IF(AND(All!$V218="P3",All!$AE218="RDP"),Ruler!K$8,IF(AND(All!$V218="P4",All!$AE218="RDP"),Ruler!K$9,IF(AND(All!$V218="P5",All!$AE218="RDP"),Ruler!K$10,IF(AND(All!$V218="P6",All!$AE218="RDP"),Ruler!K$11,IF(AND(All!$V218="P7",All!$AE218="RDP"),Ruler!K$12,IF(AND(All!$V218="P8",All!$AE218="RDP"),Ruler!K$13,IF(AND(All!$V218="P9",All!$AE218="RDP"),Ruler!K$14,IF(AND(All!$V218="P1",All!$AE218="RMS"),Ruler!K$6,IF(AND(All!$V218="P2",All!$AE218="RMS"),Ruler!K$15,IF(AND(All!$V218="P3",All!$AE218="RMS"),Ruler!K$16,IF(AND(All!$V218="P4",All!$AE218="RMS"),Ruler!K$17,IF(AND(All!$V218="P5",All!$AE218="RMS"),Ruler!K$18,IF(AND(All!$V218="P6",All!$AE218="RMS"),Ruler!K$19,IF(AND(All!$V218="P7",All!$AE218="RMS"),Ruler!K$20,IF(AND(All!$V218="P8",All!$AE218="RMS"),Ruler!K$21,IF(AND(All!$V218="P9",All!$AE218="RMS"),Ruler!K$22,IF(AND(All!$V218="P1",All!$AE218="RSS"),Ruler!K$6,IF(AND(All!$V218="P2",All!$AE218="RSS"),Ruler!K$23,IF(AND(All!$V218="P3",All!$AE218="RSS"),Ruler!K$24,IF(AND(All!$V218="P4",All!$AE218="RSS"),Ruler!K$25,IF(AND(All!$V218="P5",All!$AE218="RSS"),Ruler!K$26,IF(AND(All!$V218="P6",All!$AE218="RSS"),Ruler!K$27,IF(AND(All!$V218="P7",All!$AE218="RSS"),Ruler!K$28,IF(AND(All!$V218="P8",All!$AE218="RSS"),Ruler!K$29,IF(AND(All!$V218="P9",All!$AE218="RSS"),Ruler!K$30,0)))))))))))))))))))))))))))</f>
        <v>3</v>
      </c>
      <c r="BS218" s="325">
        <f>IF(AND(All!$V218="P1",All!$AE218="RDP"),Ruler!L$6,IF(AND(All!$V218="P2",All!$AE218="RDP"),Ruler!L$7,IF(AND(All!$V218="P3",All!$AE218="RDP"),Ruler!L$8,IF(AND(All!$V218="P4",All!$AE218="RDP"),Ruler!L$9,IF(AND(All!$V218="P5",All!$AE218="RDP"),Ruler!L$10,IF(AND(All!$V218="P6",All!$AE218="RDP"),Ruler!L$11,IF(AND(All!$V218="P7",All!$AE218="RDP"),Ruler!L$12,IF(AND(All!$V218="P8",All!$AE218="RDP"),Ruler!L$13,IF(AND(All!$V218="P9",All!$AE218="RDP"),Ruler!L$14,IF(AND(All!$V218="P1",All!$AE218="RMS"),Ruler!L$6,IF(AND(All!$V218="P2",All!$AE218="RMS"),Ruler!L$15,IF(AND(All!$V218="P3",All!$AE218="RMS"),Ruler!L$16,IF(AND(All!$V218="P4",All!$AE218="RMS"),Ruler!L$17,IF(AND(All!$V218="P5",All!$AE218="RMS"),Ruler!L$18,IF(AND(All!$V218="P6",All!$AE218="RMS"),Ruler!L$19,IF(AND(All!$V218="P7",All!$AE218="RMS"),Ruler!L$20,IF(AND(All!$V218="P8",All!$AE218="RMS"),Ruler!L$21,IF(AND(All!$V218="P9",All!$AE218="RMS"),Ruler!L$22,IF(AND(All!$V218="P1",All!$AE218="RSS"),Ruler!L$6,IF(AND(All!$V218="P2",All!$AE218="RSS"),Ruler!L$23,IF(AND(All!$V218="P3",All!$AE218="RSS"),Ruler!L$24,IF(AND(All!$V218="P4",All!$AE218="RSS"),Ruler!L$25,IF(AND(All!$V218="P5",All!$AE218="RSS"),Ruler!L$26,IF(AND(All!$V218="P6",All!$AE218="RSS"),Ruler!L$27,IF(AND(All!$V218="P7",All!$AE218="RSS"),Ruler!L$28,IF(AND(All!$V218="P8",All!$AE218="RSS"),Ruler!L$29,IF(AND(All!$V218="P9",All!$AE218="RSS"),Ruler!L$30,0)))))))))))))))))))))))))))</f>
        <v>3</v>
      </c>
      <c r="BT218" s="325">
        <f>IF(AND(All!$V218="P1",All!$AE218="RDP"),Ruler!M$6,IF(AND(All!$V218="P2",All!$AE218="RDP"),Ruler!M$7,IF(AND(All!$V218="P3",All!$AE218="RDP"),Ruler!M$8,IF(AND(All!$V218="P4",All!$AE218="RDP"),Ruler!M$9,IF(AND(All!$V218="P5",All!$AE218="RDP"),Ruler!M$10,IF(AND(All!$V218="P6",All!$AE218="RDP"),Ruler!M$11,IF(AND(All!$V218="P7",All!$AE218="RDP"),Ruler!M$12,IF(AND(All!$V218="P8",All!$AE218="RDP"),Ruler!M$13,IF(AND(All!$V218="P9",All!$AE218="RDP"),Ruler!M$14,IF(AND(All!$V218="P1",All!$AE218="RMS"),Ruler!M$6,IF(AND(All!$V218="P2",All!$AE218="RMS"),Ruler!M$15,IF(AND(All!$V218="P3",All!$AE218="RMS"),Ruler!M$16,IF(AND(All!$V218="P4",All!$AE218="RMS"),Ruler!M$17,IF(AND(All!$V218="P5",All!$AE218="RMS"),Ruler!M$18,IF(AND(All!$V218="P6",All!$AE218="RMS"),Ruler!M$19,IF(AND(All!$V218="P7",All!$AE218="RMS"),Ruler!M$20,IF(AND(All!$V218="P8",All!$AE218="RMS"),Ruler!M$21,IF(AND(All!$V218="P9",All!$AE218="RMS"),Ruler!M$22,IF(AND(All!$V218="P1",All!$AE218="RSS"),Ruler!M$6,IF(AND(All!$V218="P2",All!$AE218="RSS"),Ruler!M$23,IF(AND(All!$V218="P3",All!$AE218="RSS"),Ruler!M$24,IF(AND(All!$V218="P4",All!$AE218="RSS"),Ruler!M$25,IF(AND(All!$V218="P5",All!$AE218="RSS"),Ruler!M$26,IF(AND(All!$V218="P6",All!$AE218="RSS"),Ruler!M$27,IF(AND(All!$V218="P7",All!$AE218="RSS"),Ruler!M$28,IF(AND(All!$V218="P8",All!$AE218="RSS"),Ruler!M$29,IF(AND(All!$V218="P9",All!$AE218="RSS"),Ruler!M$30,0)))))))))))))))))))))))))))</f>
        <v>3</v>
      </c>
      <c r="BU218" s="325">
        <f>IF(AND(All!$V218="P1",All!$AE218="RDP"),Ruler!N$6,IF(AND(All!$V218="P2",All!$AE218="RDP"),Ruler!N$7,IF(AND(All!$V218="P3",All!$AE218="RDP"),Ruler!N$8,IF(AND(All!$V218="P4",All!$AE218="RDP"),Ruler!N$9,IF(AND(All!$V218="P5",All!$AE218="RDP"),Ruler!N$10,IF(AND(All!$V218="P6",All!$AE218="RDP"),Ruler!N$11,IF(AND(All!$V218="P7",All!$AE218="RDP"),Ruler!N$12,IF(AND(All!$V218="P8",All!$AE218="RDP"),Ruler!N$13,IF(AND(All!$V218="P9",All!$AE218="RDP"),Ruler!N$14,IF(AND(All!$V218="P1",All!$AE218="RMS"),Ruler!N$6,IF(AND(All!$V218="P2",All!$AE218="RMS"),Ruler!N$15,IF(AND(All!$V218="P3",All!$AE218="RMS"),Ruler!N$16,IF(AND(All!$V218="P4",All!$AE218="RMS"),Ruler!N$17,IF(AND(All!$V218="P5",All!$AE218="RMS"),Ruler!N$18,IF(AND(All!$V218="P6",All!$AE218="RMS"),Ruler!N$19,IF(AND(All!$V218="P7",All!$AE218="RMS"),Ruler!N$20,IF(AND(All!$V218="P8",All!$AE218="RMS"),Ruler!N$21,IF(AND(All!$V218="P9",All!$AE218="RMS"),Ruler!N$22,IF(AND(All!$V218="P1",All!$AE218="RSS"),Ruler!N$6,IF(AND(All!$V218="P2",All!$AE218="RSS"),Ruler!N$23,IF(AND(All!$V218="P3",All!$AE218="RSS"),Ruler!N$24,IF(AND(All!$V218="P4",All!$AE218="RSS"),Ruler!N$25,IF(AND(All!$V218="P5",All!$AE218="RSS"),Ruler!N$26,IF(AND(All!$V218="P6",All!$AE218="RSS"),Ruler!N$27,IF(AND(All!$V218="P7",All!$AE218="RSS"),Ruler!N$28,IF(AND(All!$V218="P8",All!$AE218="RSS"),Ruler!N$29,IF(AND(All!$V218="P9",All!$AE218="RSS"),Ruler!N$30,0)))))))))))))))))))))))))))</f>
        <v>2</v>
      </c>
      <c r="BV218" s="325">
        <f>IF(AND(All!$V218="P1",All!$AE218="RDP"),Ruler!O$6,IF(AND(All!$V218="P2",All!$AE218="RDP"),Ruler!O$7,IF(AND(All!$V218="P3",All!$AE218="RDP"),Ruler!O$8,IF(AND(All!$V218="P4",All!$AE218="RDP"),Ruler!O$9,IF(AND(All!$V218="P5",All!$AE218="RDP"),Ruler!O$10,IF(AND(All!$V218="P6",All!$AE218="RDP"),Ruler!O$11,IF(AND(All!$V218="P7",All!$AE218="RDP"),Ruler!O$12,IF(AND(All!$V218="P8",All!$AE218="RDP"),Ruler!O$13,IF(AND(All!$V218="P9",All!$AE218="RDP"),Ruler!O$14,IF(AND(All!$V218="P1",All!$AE218="RMS"),Ruler!O$6,IF(AND(All!$V218="P2",All!$AE218="RMS"),Ruler!O$15,IF(AND(All!$V218="P3",All!$AE218="RMS"),Ruler!O$16,IF(AND(All!$V218="P4",All!$AE218="RMS"),Ruler!O$17,IF(AND(All!$V218="P5",All!$AE218="RMS"),Ruler!O$18,IF(AND(All!$V218="P6",All!$AE218="RMS"),Ruler!O$19,IF(AND(All!$V218="P7",All!$AE218="RMS"),Ruler!O$20,IF(AND(All!$V218="P8",All!$AE218="RMS"),Ruler!O$21,IF(AND(All!$V218="P9",All!$AE218="RMS"),Ruler!O$22,IF(AND(All!$V218="P1",All!$AE218="RSS"),Ruler!O$6,IF(AND(All!$V218="P2",All!$AE218="RSS"),Ruler!O$23,IF(AND(All!$V218="P3",All!$AE218="RSS"),Ruler!O$24,IF(AND(All!$V218="P4",All!$AE218="RSS"),Ruler!O$25,IF(AND(All!$V218="P5",All!$AE218="RSS"),Ruler!O$26,IF(AND(All!$V218="P6",All!$AE218="RSS"),Ruler!O$27,IF(AND(All!$V218="P7",All!$AE218="RSS"),Ruler!O$28,IF(AND(All!$V218="P8",All!$AE218="RSS"),Ruler!O$29,IF(AND(All!$V218="P9",All!$AE218="RSS"),Ruler!O$30,0)))))))))))))))))))))))))))</f>
        <v>3</v>
      </c>
      <c r="BW218" s="325">
        <f>IF(AND(All!$V218="P1",All!$AE218="RDP"),Ruler!P$6,IF(AND(All!$V218="P2",All!$AE218="RDP"),Ruler!P$7,IF(AND(All!$V218="P3",All!$AE218="RDP"),Ruler!P$8,IF(AND(All!$V218="P4",All!$AE218="RDP"),Ruler!P$9,IF(AND(All!$V218="P5",All!$AE218="RDP"),Ruler!P$10,IF(AND(All!$V218="P6",All!$AE218="RDP"),Ruler!P$11,IF(AND(All!$V218="P7",All!$AE218="RDP"),Ruler!P$12,IF(AND(All!$V218="P8",All!$AE218="RDP"),Ruler!P$13,IF(AND(All!$V218="P9",All!$AE218="RDP"),Ruler!P$14,IF(AND(All!$V218="P1",All!$AE218="RMS"),Ruler!P$6,IF(AND(All!$V218="P2",All!$AE218="RMS"),Ruler!P$15,IF(AND(All!$V218="P3",All!$AE218="RMS"),Ruler!P$16,IF(AND(All!$V218="P4",All!$AE218="RMS"),Ruler!P$17,IF(AND(All!$V218="P5",All!$AE218="RMS"),Ruler!P$18,IF(AND(All!$V218="P6",All!$AE218="RMS"),Ruler!P$19,IF(AND(All!$V218="P7",All!$AE218="RMS"),Ruler!P$20,IF(AND(All!$V218="P8",All!$AE218="RMS"),Ruler!P$21,IF(AND(All!$V218="P9",All!$AE218="RMS"),Ruler!P$22,IF(AND(All!$V218="P1",All!$AE218="RSS"),Ruler!P$6,IF(AND(All!$V218="P2",All!$AE218="RSS"),Ruler!P$23,IF(AND(All!$V218="P3",All!$AE218="RSS"),Ruler!P$24,IF(AND(All!$V218="P4",All!$AE218="RSS"),Ruler!P$25,IF(AND(All!$V218="P5",All!$AE218="RSS"),Ruler!P$26,IF(AND(All!$V218="P6",All!$AE218="RSS"),Ruler!P$27,IF(AND(All!$V218="P7",All!$AE218="RSS"),Ruler!P$28,IF(AND(All!$V218="P8",All!$AE218="RSS"),Ruler!P$29,IF(AND(All!$V218="P9",All!$AE218="RSS"),Ruler!P$30,0)))))))))))))))))))))))))))</f>
        <v>2</v>
      </c>
      <c r="BX218" s="325">
        <f>IF(AND(All!$V218="P1",All!$AE218="RDP"),Ruler!Q$6,IF(AND(All!$V218="P2",All!$AE218="RDP"),Ruler!Q$7,IF(AND(All!$V218="P3",All!$AE218="RDP"),Ruler!Q$8,IF(AND(All!$V218="P4",All!$AE218="RDP"),Ruler!Q$9,IF(AND(All!$V218="P5",All!$AE218="RDP"),Ruler!Q$10,IF(AND(All!$V218="P6",All!$AE218="RDP"),Ruler!Q$11,IF(AND(All!$V218="P7",All!$AE218="RDP"),Ruler!Q$12,IF(AND(All!$V218="P8",All!$AE218="RDP"),Ruler!Q$13,IF(AND(All!$V218="P9",All!$AE218="RDP"),Ruler!Q$14,IF(AND(All!$V218="P1",All!$AE218="RMS"),Ruler!Q$6,IF(AND(All!$V218="P2",All!$AE218="RMS"),Ruler!Q$15,IF(AND(All!$V218="P3",All!$AE218="RMS"),Ruler!Q$16,IF(AND(All!$V218="P4",All!$AE218="RMS"),Ruler!Q$17,IF(AND(All!$V218="P5",All!$AE218="RMS"),Ruler!Q$18,IF(AND(All!$V218="P6",All!$AE218="RMS"),Ruler!Q$19,IF(AND(All!$V218="P7",All!$AE218="RMS"),Ruler!Q$20,IF(AND(All!$V218="P8",All!$AE218="RMS"),Ruler!Q$21,IF(AND(All!$V218="P9",All!$AE218="RMS"),Ruler!Q$22,IF(AND(All!$V218="P1",All!$AE218="RSS"),Ruler!Q$6,IF(AND(All!$V218="P2",All!$AE218="RSS"),Ruler!Q$23,IF(AND(All!$V218="P3",All!$AE218="RSS"),Ruler!Q$24,IF(AND(All!$V218="P4",All!$AE218="RSS"),Ruler!Q$25,IF(AND(All!$V218="P5",All!$AE218="RSS"),Ruler!Q$26,IF(AND(All!$V218="P6",All!$AE218="RSS"),Ruler!Q$27,IF(AND(All!$V218="P7",All!$AE218="RSS"),Ruler!Q$28,IF(AND(All!$V218="P8",All!$AE218="RSS"),Ruler!Q$29,IF(AND(All!$V218="P9",All!$AE218="RSS"),Ruler!Q$30,0)))))))))))))))))))))))))))</f>
        <v>3</v>
      </c>
      <c r="BY218" s="325">
        <f>IF(AND(All!$V218="P1",All!$AE218="RDP"),Ruler!R$6,IF(AND(All!$V218="P2",All!$AE218="RDP"),Ruler!R$7,IF(AND(All!$V218="P3",All!$AE218="RDP"),Ruler!R$8,IF(AND(All!$V218="P4",All!$AE218="RDP"),Ruler!R$9,IF(AND(All!$V218="P5",All!$AE218="RDP"),Ruler!R$10,IF(AND(All!$V218="P6",All!$AE218="RDP"),Ruler!R$11,IF(AND(All!$V218="P7",All!$AE218="RDP"),Ruler!R$12,IF(AND(All!$V218="P8",All!$AE218="RDP"),Ruler!R$13,IF(AND(All!$V218="P9",All!$AE218="RDP"),Ruler!R$14,IF(AND(All!$V218="P1",All!$AE218="RMS"),Ruler!R$6,IF(AND(All!$V218="P2",All!$AE218="RMS"),Ruler!R$15,IF(AND(All!$V218="P3",All!$AE218="RMS"),Ruler!R$16,IF(AND(All!$V218="P4",All!$AE218="RMS"),Ruler!R$17,IF(AND(All!$V218="P5",All!$AE218="RMS"),Ruler!R$18,IF(AND(All!$V218="P6",All!$AE218="RMS"),Ruler!R$19,IF(AND(All!$V218="P7",All!$AE218="RMS"),Ruler!R$20,IF(AND(All!$V218="P8",All!$AE218="RMS"),Ruler!R$21,IF(AND(All!$V218="P9",All!$AE218="RMS"),Ruler!R$22,IF(AND(All!$V218="P1",All!$AE218="RSS"),Ruler!R$6,IF(AND(All!$V218="P2",All!$AE218="RSS"),Ruler!R$23,IF(AND(All!$V218="P3",All!$AE218="RSS"),Ruler!R$24,IF(AND(All!$V218="P4",All!$AE218="RSS"),Ruler!R$25,IF(AND(All!$V218="P5",All!$AE218="RSS"),Ruler!R$26,IF(AND(All!$V218="P6",All!$AE218="RSS"),Ruler!R$27,IF(AND(All!$V218="P7",All!$AE218="RSS"),Ruler!R$28,IF(AND(All!$V218="P8",All!$AE218="RSS"),Ruler!R$29,IF(AND(All!$V218="P9",All!$AE218="RSS"),Ruler!R$30,0)))))))))))))))))))))))))))</f>
        <v>3</v>
      </c>
      <c r="BZ218" s="325">
        <f>IF(AND(All!$V218="P1",All!$AE218="RDP"),Ruler!S$6,IF(AND(All!$V218="P2",All!$AE218="RDP"),Ruler!S$7,IF(AND(All!$V218="P3",All!$AE218="RDP"),Ruler!S$8,IF(AND(All!$V218="P4",All!$AE218="RDP"),Ruler!S$9,IF(AND(All!$V218="P5",All!$AE218="RDP"),Ruler!S$10,IF(AND(All!$V218="P6",All!$AE218="RDP"),Ruler!S$11,IF(AND(All!$V218="P7",All!$AE218="RDP"),Ruler!S$12,IF(AND(All!$V218="P8",All!$AE218="RDP"),Ruler!S$13,IF(AND(All!$V218="P9",All!$AE218="RDP"),Ruler!S$14,IF(AND(All!$V218="P1",All!$AE218="RMS"),Ruler!S$6,IF(AND(All!$V218="P2",All!$AE218="RMS"),Ruler!S$15,IF(AND(All!$V218="P3",All!$AE218="RMS"),Ruler!S$16,IF(AND(All!$V218="P4",All!$AE218="RMS"),Ruler!S$17,IF(AND(All!$V218="P5",All!$AE218="RMS"),Ruler!S$18,IF(AND(All!$V218="P6",All!$AE218="RMS"),Ruler!S$19,IF(AND(All!$V218="P7",All!$AE218="RMS"),Ruler!S$20,IF(AND(All!$V218="P8",All!$AE218="RMS"),Ruler!S$21,IF(AND(All!$V218="P9",All!$AE218="RMS"),Ruler!S$22,IF(AND(All!$V218="P1",All!$AE218="RSS"),Ruler!S$6,IF(AND(All!$V218="P2",All!$AE218="RSS"),Ruler!S$23,IF(AND(All!$V218="P3",All!$AE218="RSS"),Ruler!S$24,IF(AND(All!$V218="P4",All!$AE218="RSS"),Ruler!S$25,IF(AND(All!$V218="P5",All!$AE218="RSS"),Ruler!S$26,IF(AND(All!$V218="P6",All!$AE218="RSS"),Ruler!S$27,IF(AND(All!$V218="P7",All!$AE218="RSS"),Ruler!S$28,IF(AND(All!$V218="P8",All!$AE218="RSS"),Ruler!S$29,IF(AND(All!$V218="P9",All!$AE218="RSS"),Ruler!S$30,0)))))))))))))))))))))))))))</f>
        <v>2</v>
      </c>
      <c r="CA218" s="325">
        <f>IF(AND(All!$V218="P1",All!$AE218="RDP"),Ruler!T$6,IF(AND(All!$V218="P2",All!$AE218="RDP"),Ruler!T$7,IF(AND(All!$V218="P3",All!$AE218="RDP"),Ruler!T$8,IF(AND(All!$V218="P4",All!$AE218="RDP"),Ruler!T$9,IF(AND(All!$V218="P5",All!$AE218="RDP"),Ruler!T$10,IF(AND(All!$V218="P6",All!$AE218="RDP"),Ruler!T$11,IF(AND(All!$V218="P7",All!$AE218="RDP"),Ruler!T$12,IF(AND(All!$V218="P8",All!$AE218="RDP"),Ruler!T$13,IF(AND(All!$V218="P9",All!$AE218="RDP"),Ruler!T$14,IF(AND(All!$V218="P1",All!$AE218="RMS"),Ruler!T$6,IF(AND(All!$V218="P2",All!$AE218="RMS"),Ruler!T$15,IF(AND(All!$V218="P3",All!$AE218="RMS"),Ruler!T$16,IF(AND(All!$V218="P4",All!$AE218="RMS"),Ruler!T$17,IF(AND(All!$V218="P5",All!$AE218="RMS"),Ruler!T$18,IF(AND(All!$V218="P6",All!$AE218="RMS"),Ruler!T$19,IF(AND(All!$V218="P7",All!$AE218="RMS"),Ruler!T$20,IF(AND(All!$V218="P8",All!$AE218="RMS"),Ruler!T$21,IF(AND(All!$V218="P9",All!$AE218="RMS"),Ruler!T$22,IF(AND(All!$V218="P1",All!$AE218="RSS"),Ruler!T$6,IF(AND(All!$V218="P2",All!$AE218="RSS"),Ruler!T$23,IF(AND(All!$V218="P3",All!$AE218="RSS"),Ruler!T$24,IF(AND(All!$V218="P4",All!$AE218="RSS"),Ruler!T$25,IF(AND(All!$V218="P5",All!$AE218="RSS"),Ruler!T$26,IF(AND(All!$V218="P6",All!$AE218="RSS"),Ruler!T$27,IF(AND(All!$V218="P7",All!$AE218="RSS"),Ruler!T$28,IF(AND(All!$V218="P8",All!$AE218="RSS"),Ruler!T$29,IF(AND(All!$V218="P9",All!$AE218="RSS"),Ruler!T$30,0)))))))))))))))))))))))))))</f>
        <v>2</v>
      </c>
      <c r="CB218" s="325">
        <f>IF(AND(All!$V218="P1",All!$AE218="RDP"),Ruler!U$6,IF(AND(All!$V218="P2",All!$AE218="RDP"),Ruler!U$7,IF(AND(All!$V218="P3",All!$AE218="RDP"),Ruler!U$8,IF(AND(All!$V218="P4",All!$AE218="RDP"),Ruler!U$9,IF(AND(All!$V218="P5",All!$AE218="RDP"),Ruler!U$10,IF(AND(All!$V218="P6",All!$AE218="RDP"),Ruler!U$11,IF(AND(All!$V218="P7",All!$AE218="RDP"),Ruler!U$12,IF(AND(All!$V218="P8",All!$AE218="RDP"),Ruler!U$13,IF(AND(All!$V218="P9",All!$AE218="RDP"),Ruler!U$14,IF(AND(All!$V218="P1",All!$AE218="RMS"),Ruler!U$6,IF(AND(All!$V218="P2",All!$AE218="RMS"),Ruler!U$15,IF(AND(All!$V218="P3",All!$AE218="RMS"),Ruler!U$16,IF(AND(All!$V218="P4",All!$AE218="RMS"),Ruler!U$17,IF(AND(All!$V218="P5",All!$AE218="RMS"),Ruler!U$18,IF(AND(All!$V218="P6",All!$AE218="RMS"),Ruler!U$19,IF(AND(All!$V218="P7",All!$AE218="RMS"),Ruler!U$20,IF(AND(All!$V218="P8",All!$AE218="RMS"),Ruler!U$21,IF(AND(All!$V218="P9",All!$AE218="RMS"),Ruler!U$22,IF(AND(All!$V218="P1",All!$AE218="RSS"),Ruler!U$6,IF(AND(All!$V218="P2",All!$AE218="RSS"),Ruler!U$23,IF(AND(All!$V218="P3",All!$AE218="RSS"),Ruler!U$24,IF(AND(All!$V218="P4",All!$AE218="RSS"),Ruler!U$25,IF(AND(All!$V218="P5",All!$AE218="RSS"),Ruler!U$26,IF(AND(All!$V218="P6",All!$AE218="RSS"),Ruler!U$27,IF(AND(All!$V218="P7",All!$AE218="RSS"),Ruler!U$28,IF(AND(All!$V218="P8",All!$AE218="RSS"),Ruler!U$29,IF(AND(All!$V218="P9",All!$AE218="RSS"),Ruler!U$30,0)))))))))))))))))))))))))))</f>
        <v>2</v>
      </c>
      <c r="CC218" s="325">
        <f>IF(AND(All!$V218="P1",All!$AE218="RDP"),Ruler!V$6,IF(AND(All!$V218="P2",All!$AE218="RDP"),Ruler!V$7,IF(AND(All!$V218="P3",All!$AE218="RDP"),Ruler!V$8,IF(AND(All!$V218="P4",All!$AE218="RDP"),Ruler!V$9,IF(AND(All!$V218="P5",All!$AE218="RDP"),Ruler!V$10,IF(AND(All!$V218="P6",All!$AE218="RDP"),Ruler!V$11,IF(AND(All!$V218="P7",All!$AE218="RDP"),Ruler!V$12,IF(AND(All!$V218="P8",All!$AE218="RDP"),Ruler!V$13,IF(AND(All!$V218="P9",All!$AE218="RDP"),Ruler!V$14,IF(AND(All!$V218="P1",All!$AE218="RMS"),Ruler!V$6,IF(AND(All!$V218="P2",All!$AE218="RMS"),Ruler!V$15,IF(AND(All!$V218="P3",All!$AE218="RMS"),Ruler!V$16,IF(AND(All!$V218="P4",All!$AE218="RMS"),Ruler!V$17,IF(AND(All!$V218="P5",All!$AE218="RMS"),Ruler!V$18,IF(AND(All!$V218="P6",All!$AE218="RMS"),Ruler!V$19,IF(AND(All!$V218="P7",All!$AE218="RMS"),Ruler!V$20,IF(AND(All!$V218="P8",All!$AE218="RMS"),Ruler!V$21,IF(AND(All!$V218="P9",All!$AE218="RMS"),Ruler!V$22,IF(AND(All!$V218="P1",All!$AE218="RSS"),Ruler!V$6,IF(AND(All!$V218="P2",All!$AE218="RSS"),Ruler!V$23,IF(AND(All!$V218="P3",All!$AE218="RSS"),Ruler!V$24,IF(AND(All!$V218="P4",All!$AE218="RSS"),Ruler!V$25,IF(AND(All!$V218="P5",All!$AE218="RSS"),Ruler!V$26,IF(AND(All!$V218="P6",All!$AE218="RSS"),Ruler!V$27,IF(AND(All!$V218="P7",All!$AE218="RSS"),Ruler!V$28,IF(AND(All!$V218="P8",All!$AE218="RSS"),Ruler!V$29,IF(AND(All!$V218="P9",All!$AE218="RSS"),Ruler!V$30,0)))))))))))))))))))))))))))</f>
        <v>2</v>
      </c>
      <c r="CD218" s="325">
        <f>IF(AND(All!$V218="P1",All!$AE218="RDP"),Ruler!W$6,IF(AND(All!$V218="P2",All!$AE218="RDP"),Ruler!W$7,IF(AND(All!$V218="P3",All!$AE218="RDP"),Ruler!W$8,IF(AND(All!$V218="P4",All!$AE218="RDP"),Ruler!W$9,IF(AND(All!$V218="P5",All!$AE218="RDP"),Ruler!W$10,IF(AND(All!$V218="P6",All!$AE218="RDP"),Ruler!W$11,IF(AND(All!$V218="P7",All!$AE218="RDP"),Ruler!W$12,IF(AND(All!$V218="P8",All!$AE218="RDP"),Ruler!W$13,IF(AND(All!$V218="P9",All!$AE218="RDP"),Ruler!W$14,IF(AND(All!$V218="P1",All!$AE218="RMS"),Ruler!W$6,IF(AND(All!$V218="P2",All!$AE218="RMS"),Ruler!W$15,IF(AND(All!$V218="P3",All!$AE218="RMS"),Ruler!W$16,IF(AND(All!$V218="P4",All!$AE218="RMS"),Ruler!W$17,IF(AND(All!$V218="P5",All!$AE218="RMS"),Ruler!W$18,IF(AND(All!$V218="P6",All!$AE218="RMS"),Ruler!W$19,IF(AND(All!$V218="P7",All!$AE218="RMS"),Ruler!W$20,IF(AND(All!$V218="P8",All!$AE218="RMS"),Ruler!W$21,IF(AND(All!$V218="P9",All!$AE218="RMS"),Ruler!W$22,IF(AND(All!$V218="P1",All!$AE218="RSS"),Ruler!W$6,IF(AND(All!$V218="P2",All!$AE218="RSS"),Ruler!W$23,IF(AND(All!$V218="P3",All!$AE218="RSS"),Ruler!W$24,IF(AND(All!$V218="P4",All!$AE218="RSS"),Ruler!W$25,IF(AND(All!$V218="P5",All!$AE218="RSS"),Ruler!W$26,IF(AND(All!$V218="P6",All!$AE218="RSS"),Ruler!W$27,IF(AND(All!$V218="P7",All!$AE218="RSS"),Ruler!W$28,IF(AND(All!$V218="P8",All!$AE218="RSS"),Ruler!W$29,IF(AND(All!$V218="P9",All!$AE218="RSS"),Ruler!W$30,0)))))))))))))))))))))))))))</f>
        <v>2</v>
      </c>
      <c r="CE218" s="325">
        <f>IF(AND(All!$V218="P1",All!$AE218="RDP"),Ruler!X$6,IF(AND(All!$V218="P2",All!$AE218="RDP"),Ruler!X$7,IF(AND(All!$V218="P3",All!$AE218="RDP"),Ruler!X$8,IF(AND(All!$V218="P4",All!$AE218="RDP"),Ruler!X$9,IF(AND(All!$V218="P5",All!$AE218="RDP"),Ruler!X$10,IF(AND(All!$V218="P6",All!$AE218="RDP"),Ruler!X$11,IF(AND(All!$V218="P7",All!$AE218="RDP"),Ruler!X$12,IF(AND(All!$V218="P8",All!$AE218="RDP"),Ruler!X$13,IF(AND(All!$V218="P9",All!$AE218="RDP"),Ruler!X$14,IF(AND(All!$V218="P1",All!$AE218="RMS"),Ruler!X$6,IF(AND(All!$V218="P2",All!$AE218="RMS"),Ruler!X$15,IF(AND(All!$V218="P3",All!$AE218="RMS"),Ruler!X$16,IF(AND(All!$V218="P4",All!$AE218="RMS"),Ruler!X$17,IF(AND(All!$V218="P5",All!$AE218="RMS"),Ruler!X$18,IF(AND(All!$V218="P6",All!$AE218="RMS"),Ruler!X$19,IF(AND(All!$V218="P7",All!$AE218="RMS"),Ruler!X$20,IF(AND(All!$V218="P8",All!$AE218="RMS"),Ruler!X$21,IF(AND(All!$V218="P9",All!$AE218="RMS"),Ruler!X$22,IF(AND(All!$V218="P1",All!$AE218="RSS"),Ruler!X$6,IF(AND(All!$V218="P2",All!$AE218="RSS"),Ruler!X$23,IF(AND(All!$V218="P3",All!$AE218="RSS"),Ruler!X$24,IF(AND(All!$V218="P4",All!$AE218="RSS"),Ruler!X$25,IF(AND(All!$V218="P5",All!$AE218="RSS"),Ruler!X$26,IF(AND(All!$V218="P6",All!$AE218="RSS"),Ruler!X$27,IF(AND(All!$V218="P7",All!$AE218="RSS"),Ruler!X$28,IF(AND(All!$V218="P8",All!$AE218="RSS"),Ruler!X$29,IF(AND(All!$V218="P9",All!$AE218="RSS"),Ruler!X$30,0)))))))))))))))))))))))))))</f>
        <v>2</v>
      </c>
      <c r="CF218" s="325">
        <f>IF(AND(All!$V218="P1",All!$AE218="RDP"),Ruler!Y$6,IF(AND(All!$V218="P2",All!$AE218="RDP"),Ruler!Y$7,IF(AND(All!$V218="P3",All!$AE218="RDP"),Ruler!Y$8,IF(AND(All!$V218="P4",All!$AE218="RDP"),Ruler!Y$9,IF(AND(All!$V218="P5",All!$AE218="RDP"),Ruler!Y$10,IF(AND(All!$V218="P6",All!$AE218="RDP"),Ruler!Y$11,IF(AND(All!$V218="P7",All!$AE218="RDP"),Ruler!Y$12,IF(AND(All!$V218="P8",All!$AE218="RDP"),Ruler!Y$13,IF(AND(All!$V218="P9",All!$AE218="RDP"),Ruler!Y$14,IF(AND(All!$V218="P1",All!$AE218="RMS"),Ruler!Y$6,IF(AND(All!$V218="P2",All!$AE218="RMS"),Ruler!Y$15,IF(AND(All!$V218="P3",All!$AE218="RMS"),Ruler!Y$16,IF(AND(All!$V218="P4",All!$AE218="RMS"),Ruler!Y$17,IF(AND(All!$V218="P5",All!$AE218="RMS"),Ruler!Y$18,IF(AND(All!$V218="P6",All!$AE218="RMS"),Ruler!Y$19,IF(AND(All!$V218="P7",All!$AE218="RMS"),Ruler!Y$20,IF(AND(All!$V218="P8",All!$AE218="RMS"),Ruler!Y$21,IF(AND(All!$V218="P9",All!$AE218="RMS"),Ruler!Y$22,IF(AND(All!$V218="P1",All!$AE218="RSS"),Ruler!Y$6,IF(AND(All!$V218="P2",All!$AE218="RSS"),Ruler!Y$23,IF(AND(All!$V218="P3",All!$AE218="RSS"),Ruler!Y$24,IF(AND(All!$V218="P4",All!$AE218="RSS"),Ruler!Y$25,IF(AND(All!$V218="P5",All!$AE218="RSS"),Ruler!Y$26,IF(AND(All!$V218="P6",All!$AE218="RSS"),Ruler!Y$27,IF(AND(All!$V218="P7",All!$AE218="RSS"),Ruler!Y$28,IF(AND(All!$V218="P8",All!$AE218="RSS"),Ruler!Y$29,IF(AND(All!$V218="P9",All!$AE218="RSS"),Ruler!Y$30,0)))))))))))))))))))))))))))</f>
        <v>1</v>
      </c>
      <c r="CG218" s="325">
        <f>IF(AND(All!$V218="P1",All!$AE218="RDP"),Ruler!Z$6,IF(AND(All!$V218="P2",All!$AE218="RDP"),Ruler!Z$7,IF(AND(All!$V218="P3",All!$AE218="RDP"),Ruler!Z$8,IF(AND(All!$V218="P4",All!$AE218="RDP"),Ruler!Z$9,IF(AND(All!$V218="P5",All!$AE218="RDP"),Ruler!Z$10,IF(AND(All!$V218="P6",All!$AE218="RDP"),Ruler!Z$11,IF(AND(All!$V218="P7",All!$AE218="RDP"),Ruler!Z$12,IF(AND(All!$V218="P8",All!$AE218="RDP"),Ruler!Z$13,IF(AND(All!$V218="P9",All!$AE218="RDP"),Ruler!Z$14,IF(AND(All!$V218="P1",All!$AE218="RMS"),Ruler!Z$6,IF(AND(All!$V218="P2",All!$AE218="RMS"),Ruler!Z$15,IF(AND(All!$V218="P3",All!$AE218="RMS"),Ruler!Z$16,IF(AND(All!$V218="P4",All!$AE218="RMS"),Ruler!Z$17,IF(AND(All!$V218="P5",All!$AE218="RMS"),Ruler!Z$18,IF(AND(All!$V218="P6",All!$AE218="RMS"),Ruler!Z$19,IF(AND(All!$V218="P7",All!$AE218="RMS"),Ruler!Z$20,IF(AND(All!$V218="P8",All!$AE218="RMS"),Ruler!Z$21,IF(AND(All!$V218="P9",All!$AE218="RMS"),Ruler!Z$22,IF(AND(All!$V218="P1",All!$AE218="RSS"),Ruler!Z$6,IF(AND(All!$V218="P2",All!$AE218="RSS"),Ruler!Z$23,IF(AND(All!$V218="P3",All!$AE218="RSS"),Ruler!Z$24,IF(AND(All!$V218="P4",All!$AE218="RSS"),Ruler!Z$25,IF(AND(All!$V218="P5",All!$AE218="RSS"),Ruler!Z$26,IF(AND(All!$V218="P6",All!$AE218="RSS"),Ruler!Z$27,IF(AND(All!$V218="P7",All!$AE218="RSS"),Ruler!Z$28,IF(AND(All!$V218="P8",All!$AE218="RSS"),Ruler!Z$29,IF(AND(All!$V218="P9",All!$AE218="RSS"),Ruler!Z$30,0)))))))))))))))))))))))))))</f>
        <v>2</v>
      </c>
      <c r="CH218" s="325">
        <f>IF(AND(All!$V218="P1",All!$AE218="RDP"),Ruler!AA$6,IF(AND(All!$V218="P2",All!$AE218="RDP"),Ruler!AA$7,IF(AND(All!$V218="P3",All!$AE218="RDP"),Ruler!AA$8,IF(AND(All!$V218="P4",All!$AE218="RDP"),Ruler!AA$9,IF(AND(All!$V218="P5",All!$AE218="RDP"),Ruler!AA$10,IF(AND(All!$V218="P6",All!$AE218="RDP"),Ruler!AA$11,IF(AND(All!$V218="P7",All!$AE218="RDP"),Ruler!AA$12,IF(AND(All!$V218="P8",All!$AE218="RDP"),Ruler!AA$13,IF(AND(All!$V218="P9",All!$AE218="RDP"),Ruler!AA$14,IF(AND(All!$V218="P1",All!$AE218="RMS"),Ruler!AA$6,IF(AND(All!$V218="P2",All!$AE218="RMS"),Ruler!AA$15,IF(AND(All!$V218="P3",All!$AE218="RMS"),Ruler!AA$16,IF(AND(All!$V218="P4",All!$AE218="RMS"),Ruler!AA$17,IF(AND(All!$V218="P5",All!$AE218="RMS"),Ruler!AA$18,IF(AND(All!$V218="P6",All!$AE218="RMS"),Ruler!AA$19,IF(AND(All!$V218="P7",All!$AE218="RMS"),Ruler!AA$20,IF(AND(All!$V218="P8",All!$AE218="RMS"),Ruler!AA$21,IF(AND(All!$V218="P9",All!$AE218="RMS"),Ruler!AA$22,IF(AND(All!$V218="P1",All!$AE218="RSS"),Ruler!AA$6,IF(AND(All!$V218="P2",All!$AE218="RSS"),Ruler!AA$23,IF(AND(All!$V218="P3",All!$AE218="RSS"),Ruler!AA$24,IF(AND(All!$V218="P4",All!$AE218="RSS"),Ruler!AA$25,IF(AND(All!$V218="P5",All!$AE218="RSS"),Ruler!AA$26,IF(AND(All!$V218="P6",All!$AE218="RSS"),Ruler!AA$27,IF(AND(All!$V218="P7",All!$AE218="RSS"),Ruler!AA$28,IF(AND(All!$V218="P8",All!$AE218="RSS"),Ruler!AA$29,IF(AND(All!$V218="P9",All!$AE218="RSS"),Ruler!AA$30,0)))))))))))))))))))))))))))</f>
        <v>1</v>
      </c>
      <c r="CI218" s="325">
        <f>IF(AND(All!$V218="P1",All!$AE218="RDP"),Ruler!AB$6,IF(AND(All!$V218="P2",All!$AE218="RDP"),Ruler!AB$7,IF(AND(All!$V218="P3",All!$AE218="RDP"),Ruler!AB$8,IF(AND(All!$V218="P4",All!$AE218="RDP"),Ruler!AB$9,IF(AND(All!$V218="P5",All!$AE218="RDP"),Ruler!AB$10,IF(AND(All!$V218="P6",All!$AE218="RDP"),Ruler!AB$11,IF(AND(All!$V218="P7",All!$AE218="RDP"),Ruler!AB$12,IF(AND(All!$V218="P8",All!$AE218="RDP"),Ruler!AB$13,IF(AND(All!$V218="P9",All!$AE218="RDP"),Ruler!AB$14,IF(AND(All!$V218="P1",All!$AE218="RMS"),Ruler!AB$6,IF(AND(All!$V218="P2",All!$AE218="RMS"),Ruler!AB$15,IF(AND(All!$V218="P3",All!$AE218="RMS"),Ruler!AB$16,IF(AND(All!$V218="P4",All!$AE218="RMS"),Ruler!AB$17,IF(AND(All!$V218="P5",All!$AE218="RMS"),Ruler!AB$18,IF(AND(All!$V218="P6",All!$AE218="RMS"),Ruler!AB$19,IF(AND(All!$V218="P7",All!$AE218="RMS"),Ruler!AB$20,IF(AND(All!$V218="P8",All!$AE218="RMS"),Ruler!AB$21,IF(AND(All!$V218="P9",All!$AE218="RMS"),Ruler!AB$22,IF(AND(All!$V218="P1",All!$AE218="RSS"),Ruler!AB$6,IF(AND(All!$V218="P2",All!$AE218="RSS"),Ruler!AB$23,IF(AND(All!$V218="P3",All!$AE218="RSS"),Ruler!AB$24,IF(AND(All!$V218="P4",All!$AE218="RSS"),Ruler!AB$25,IF(AND(All!$V218="P5",All!$AE218="RSS"),Ruler!AB$26,IF(AND(All!$V218="P6",All!$AE218="RSS"),Ruler!AB$27,IF(AND(All!$V218="P7",All!$AE218="RSS"),Ruler!AB$28,IF(AND(All!$V218="P8",All!$AE218="RSS"),Ruler!AB$29,IF(AND(All!$V218="P9",All!$AE218="RSS"),Ruler!AB$30,0)))))))))))))))))))))))))))</f>
        <v>1</v>
      </c>
      <c r="CJ218" s="323">
        <f>Table9[[#This Row],[R-B1]]-Table9[[#This Row],[B1]]</f>
        <v>0</v>
      </c>
      <c r="CK218" s="43">
        <f>Table9[[#This Row],[R-B2]]-Table9[[#This Row],[B2]]</f>
        <v>0</v>
      </c>
      <c r="CL218" s="43">
        <f>Table9[[#This Row],[R-B3]]-Table9[[#This Row],[B3]]</f>
        <v>0</v>
      </c>
      <c r="CM218" s="43">
        <f>Table9[[#This Row],[R-B4]]-Table9[[#This Row],[B4]]</f>
        <v>0</v>
      </c>
      <c r="CN218" s="43">
        <f>Table9[[#This Row],[R-B5]]-Table9[[#This Row],[B5]]</f>
        <v>0</v>
      </c>
      <c r="CO218" s="43">
        <f>Table9[[#This Row],[R-B6]]-Table9[[#This Row],[B6]]</f>
        <v>0</v>
      </c>
      <c r="CP218" s="43">
        <f>Table9[[#This Row],[R-B7]]-Table9[[#This Row],[B7]]</f>
        <v>0</v>
      </c>
      <c r="CQ218" s="43">
        <f>Table9[[#This Row],[R-B8]]-Table9[[#This Row],[B8]]</f>
        <v>0</v>
      </c>
      <c r="CR218" s="43">
        <f>Table9[[#This Row],[R-B9]]-Table9[[#This Row],[B9]]</f>
        <v>1</v>
      </c>
      <c r="CS218" s="43">
        <f>Table9[[#This Row],[R-B10]]-Table9[[#This Row],[B10]]</f>
        <v>0</v>
      </c>
      <c r="CT218" s="43">
        <f>Table9[[#This Row],[R-B11]]-Table9[[#This Row],[B11]]</f>
        <v>0</v>
      </c>
      <c r="CU218" s="43">
        <f>Table9[[#This Row],[R-B12]]-Table9[[#This Row],[B12]]</f>
        <v>0</v>
      </c>
      <c r="CV218" s="43">
        <f>Table9[[#This Row],[R-K1]]-Table9[[#This Row],[K1]]</f>
        <v>0</v>
      </c>
      <c r="CW218" s="43">
        <f>Table9[[#This Row],[R-K2]]-Table9[[#This Row],[K2]]</f>
        <v>0</v>
      </c>
      <c r="CX218" s="43">
        <f>Table9[[#This Row],[R-K3]]-Table9[[#This Row],[K3]]</f>
        <v>0</v>
      </c>
      <c r="CY218" s="43">
        <f>Table9[[#This Row],[R-K4]]-Table9[[#This Row],[K4]]</f>
        <v>0</v>
      </c>
      <c r="CZ218" s="43">
        <f>Table9[[#This Row],[R-K5]]-Table9[[#This Row],[K5]]</f>
        <v>1</v>
      </c>
      <c r="DA218" s="43">
        <f>Table9[[#This Row],[R-P1]]-Table9[[#This Row],[P1]]</f>
        <v>0</v>
      </c>
      <c r="DB218" s="43">
        <f>Table9[[#This Row],[R-P2]]-Table9[[#This Row],[P2]]</f>
        <v>0</v>
      </c>
      <c r="DC218" s="43">
        <f>Table9[[#This Row],[R-P3]]-Table9[[#This Row],[P3]]</f>
        <v>1</v>
      </c>
      <c r="DD218" s="43">
        <f>Table9[[#This Row],[R-P4]]-Table9[[#This Row],[P4]]</f>
        <v>0</v>
      </c>
      <c r="DE218" s="43">
        <f>Table9[[#This Row],[R-P5]]-Table9[[#This Row],[P5]]</f>
        <v>0</v>
      </c>
      <c r="DF218" s="43">
        <f>Table9[[#This Row],[R-E1]]-Table9[[#This Row],[E1]]</f>
        <v>0</v>
      </c>
      <c r="DG218" s="328">
        <f>Table9[[#This Row],[R-E2]]-Table9[[#This Row],[E2]]</f>
        <v>0</v>
      </c>
      <c r="DH218" s="43">
        <f>COUNTIF(Table9[[#This Row],[G-B1]:[G-B12]],"&lt;=0")/12*100</f>
        <v>91.666666666666657</v>
      </c>
      <c r="DI218" s="43">
        <f>COUNTIF(Table9[[#This Row],[G-K1]:[G-K5]],"&lt;=0")/5*100</f>
        <v>80</v>
      </c>
      <c r="DJ218" s="43">
        <f>COUNTIF(Table9[[#This Row],[G-P1]:[G-P5]],"&lt;=0")/5*100</f>
        <v>80</v>
      </c>
      <c r="DK218" s="43">
        <f>COUNTIF(Table9[[#This Row],[G-E1]:[G-E2]],"&lt;=0")/2*100</f>
        <v>100</v>
      </c>
      <c r="DL218" s="450">
        <f>IF(AE218="RDP",(COUNTIF(Table9[[#This Row],[G-B3]],"&lt;=0")+COUNTIF(Table9[[#This Row],[G-B4]],"&lt;=0")+COUNTIF(Table9[[#This Row],[G-B7]],"&lt;=0")+COUNTIF(Table9[[#This Row],[G-B11]],"&lt;=0")+COUNTIF(Table9[[#This Row],[G-K2]],"&lt;=0"))/5*100,IF(AE218="RMS",(COUNTIF(Table9[[#This Row],[G-B4]],"&lt;=0")+COUNTIF(Table9[[#This Row],[G-B5]],"&lt;=0")+COUNTIF(Table9[[#This Row],[G-B10]],"&lt;=0")+COUNTIF(Table9[[#This Row],[G-B12]],"&lt;=0")+COUNTIF(Table9[[#This Row],[G-K2]],"&lt;=0"))/5*100,IF(AE218="RSS",(COUNTIF(Table9[[#This Row],[G-B1]],"&lt;=0")+COUNTIF(Table9[[#This Row],[G-B2]],"&lt;=0")+COUNTIF(Table9[[#This Row],[G-B6]],"&lt;=0")+COUNTIF(Table9[[#This Row],[G-B11]],"&lt;=0")+COUNTIF(Table9[[#This Row],[G-B12]],"&lt;=0"))/5*100,0)))</f>
        <v>100</v>
      </c>
      <c r="DR218" s="332"/>
      <c r="DW218" s="332"/>
      <c r="DX218" s="42"/>
      <c r="DY218" s="42"/>
      <c r="DZ218" s="42"/>
      <c r="EA218" s="333"/>
      <c r="EB218" s="339"/>
      <c r="EC218" s="339"/>
      <c r="ED218" s="339"/>
      <c r="EE218" s="339"/>
    </row>
    <row r="219" spans="2:135" ht="43.5" hidden="1" x14ac:dyDescent="0.3">
      <c r="B219" s="282">
        <v>225</v>
      </c>
      <c r="C219" s="42" t="s">
        <v>134</v>
      </c>
      <c r="D219" s="45">
        <v>46147</v>
      </c>
      <c r="E219" s="44" t="s">
        <v>1745</v>
      </c>
      <c r="F219" s="43">
        <v>1064826</v>
      </c>
      <c r="G219" s="286">
        <f t="shared" ca="1" si="12"/>
        <v>41.790773335235926</v>
      </c>
      <c r="H219" s="283">
        <v>31062</v>
      </c>
      <c r="I219" s="43" t="s">
        <v>179</v>
      </c>
      <c r="J219" s="43" t="s">
        <v>137</v>
      </c>
      <c r="K219" s="43" t="s">
        <v>138</v>
      </c>
      <c r="L219" s="43" t="s">
        <v>180</v>
      </c>
      <c r="M219" s="42" t="s">
        <v>204</v>
      </c>
      <c r="N219" s="43" t="s">
        <v>438</v>
      </c>
      <c r="O219" s="43" t="s">
        <v>159</v>
      </c>
      <c r="P219" s="44" t="s">
        <v>1746</v>
      </c>
      <c r="Q219" s="43" t="s">
        <v>144</v>
      </c>
      <c r="R219" s="343" t="s">
        <v>185</v>
      </c>
      <c r="S219" s="45">
        <v>39995</v>
      </c>
      <c r="T219" s="286">
        <f ca="1">YEARFRAC(S219,$T$1)</f>
        <v>17.302777777777777</v>
      </c>
      <c r="U219" s="43">
        <v>16</v>
      </c>
      <c r="V219" s="43" t="s">
        <v>58</v>
      </c>
      <c r="W219" s="46"/>
      <c r="X219" s="309">
        <f ca="1">($T$1-Table9[[#This Row],[Date of Appointment to Current Grade]])/365</f>
        <v>7.8072116914003118</v>
      </c>
      <c r="Y219" s="45">
        <v>43466</v>
      </c>
      <c r="Z219" s="43" t="s">
        <v>187</v>
      </c>
      <c r="AA219" s="45">
        <v>45383</v>
      </c>
      <c r="AB219" s="46">
        <f ca="1">($T$1-Table9[[#This Row],[Date in Position]])/365</f>
        <v>2.555156896879764</v>
      </c>
      <c r="AC219" s="43" t="s">
        <v>183</v>
      </c>
      <c r="AD219" s="45">
        <v>45253</v>
      </c>
      <c r="AE219" s="43" t="s">
        <v>162</v>
      </c>
      <c r="AF219" s="43" t="s">
        <v>188</v>
      </c>
      <c r="AG219" s="47"/>
      <c r="AH219" s="47" t="s">
        <v>969</v>
      </c>
      <c r="AI219" s="47" t="s">
        <v>1747</v>
      </c>
      <c r="AJ219" s="42" t="s">
        <v>1748</v>
      </c>
      <c r="AK219" s="48" t="s">
        <v>1749</v>
      </c>
      <c r="AL219" s="42" t="s">
        <v>153</v>
      </c>
      <c r="AM219" s="53" t="s">
        <v>1750</v>
      </c>
      <c r="AN219" s="323">
        <v>3</v>
      </c>
      <c r="AO219" s="43">
        <v>2</v>
      </c>
      <c r="AP219" s="43">
        <v>2</v>
      </c>
      <c r="AQ219" s="43">
        <v>3</v>
      </c>
      <c r="AR219" s="43">
        <v>3</v>
      </c>
      <c r="AS219" s="43">
        <v>2</v>
      </c>
      <c r="AT219" s="43">
        <v>3</v>
      </c>
      <c r="AU219" s="43">
        <v>2</v>
      </c>
      <c r="AV219" s="43">
        <v>2</v>
      </c>
      <c r="AW219" s="43">
        <v>1</v>
      </c>
      <c r="AX219" s="43">
        <v>3</v>
      </c>
      <c r="AY219" s="43">
        <v>2</v>
      </c>
      <c r="AZ219" s="43">
        <v>3</v>
      </c>
      <c r="BA219" s="43">
        <v>2</v>
      </c>
      <c r="BB219" s="43">
        <v>2</v>
      </c>
      <c r="BC219" s="43">
        <v>2</v>
      </c>
      <c r="BD219" s="43">
        <v>1</v>
      </c>
      <c r="BE219" s="43">
        <v>2</v>
      </c>
      <c r="BF219" s="43">
        <v>1</v>
      </c>
      <c r="BG219" s="43">
        <v>2</v>
      </c>
      <c r="BH219" s="43">
        <v>1</v>
      </c>
      <c r="BI219" s="43">
        <v>2</v>
      </c>
      <c r="BJ219" s="43">
        <v>1</v>
      </c>
      <c r="BK219" s="328">
        <v>1</v>
      </c>
      <c r="BL219" s="325">
        <f>IF(AND(All!$V219="P1",All!$AE219="RDP"),Ruler!E$6,IF(AND(All!$V219="P2",All!$AE219="RDP"),Ruler!E$7,IF(AND(All!$V219="P3",All!$AE219="RDP"),Ruler!E$8,IF(AND(All!$V219="P4",All!$AE219="RDP"),Ruler!E$9,IF(AND(All!$V219="P5",All!$AE219="RDP"),Ruler!E$10,IF(AND(All!$V219="P6",All!$AE219="RDP"),Ruler!E$11,IF(AND(All!$V219="P7",All!$AE219="RDP"),Ruler!E$12,IF(AND(All!$V219="P8",All!$AE219="RDP"),Ruler!E$13,IF(AND(All!$V219="P9",All!$AE219="RDP"),Ruler!E$14,IF(AND(All!$V219="P1",All!$AE219="RMS"),Ruler!E$6,IF(AND(All!$V219="P2",All!$AE219="RMS"),Ruler!E$15,IF(AND(All!$V219="P3",All!$AE219="RMS"),Ruler!E$16,IF(AND(All!$V219="P4",All!$AE219="RMS"),Ruler!E$17,IF(AND(All!$V219="P5",All!$AE219="RMS"),Ruler!E$18,IF(AND(All!$V219="P6",All!$AE219="RMS"),Ruler!E$19,IF(AND(All!$V219="P7",All!$AE219="RMS"),Ruler!E$20,IF(AND(All!$V219="P8",All!$AE219="RMS"),Ruler!E$21,IF(AND(All!$V219="P9",All!$AE219="RMS"),Ruler!E$22,IF(AND(All!$V219="P1",All!$AE219="RSS"),Ruler!E$6,IF(AND(All!$V219="P2",All!$AE219="RSS"),Ruler!E$23,IF(AND(All!$V219="P3",All!$AE219="RSS"),Ruler!E$24,IF(AND(All!$V219="P4",All!$AE219="RSS"),Ruler!E$25,IF(AND(All!$V219="P5",All!$AE219="RSS"),Ruler!E$26,IF(AND(All!$V219="P6",All!$AE219="RSS"),Ruler!E$27,IF(AND(All!$V219="P7",All!$AE219="RSS"),Ruler!E$28,IF(AND(All!$V219="P8",All!$AE219="RSS"),Ruler!E$29,IF(AND(All!$V219="P9",All!$AE219="RSS"),Ruler!E$30,0)))))))))))))))))))))))))))</f>
        <v>3</v>
      </c>
      <c r="BM219" s="325">
        <f>IF(AND(All!$V219="P1",All!$AE219="RDP"),Ruler!F$6,IF(AND(All!$V219="P2",All!$AE219="RDP"),Ruler!F$7,IF(AND(All!$V219="P3",All!$AE219="RDP"),Ruler!F$8,IF(AND(All!$V219="P4",All!$AE219="RDP"),Ruler!F$9,IF(AND(All!$V219="P5",All!$AE219="RDP"),Ruler!F$10,IF(AND(All!$V219="P6",All!$AE219="RDP"),Ruler!F$11,IF(AND(All!$V219="P7",All!$AE219="RDP"),Ruler!F$12,IF(AND(All!$V219="P8",All!$AE219="RDP"),Ruler!F$13,IF(AND(All!$V219="P9",All!$AE219="RDP"),Ruler!F$14,IF(AND(All!$V219="P1",All!$AE219="RMS"),Ruler!F$6,IF(AND(All!$V219="P2",All!$AE219="RMS"),Ruler!F$15,IF(AND(All!$V219="P3",All!$AE219="RMS"),Ruler!F$16,IF(AND(All!$V219="P4",All!$AE219="RMS"),Ruler!F$17,IF(AND(All!$V219="P5",All!$AE219="RMS"),Ruler!F$18,IF(AND(All!$V219="P6",All!$AE219="RMS"),Ruler!F$19,IF(AND(All!$V219="P7",All!$AE219="RMS"),Ruler!F$20,IF(AND(All!$V219="P8",All!$AE219="RMS"),Ruler!F$21,IF(AND(All!$V219="P9",All!$AE219="RMS"),Ruler!F$22,IF(AND(All!$V219="P1",All!$AE219="RSS"),Ruler!F$6,IF(AND(All!$V219="P2",All!$AE219="RSS"),Ruler!F$23,IF(AND(All!$V219="P3",All!$AE219="RSS"),Ruler!F$24,IF(AND(All!$V219="P4",All!$AE219="RSS"),Ruler!F$25,IF(AND(All!$V219="P5",All!$AE219="RSS"),Ruler!F$26,IF(AND(All!$V219="P6",All!$AE219="RSS"),Ruler!F$27,IF(AND(All!$V219="P7",All!$AE219="RSS"),Ruler!F$28,IF(AND(All!$V219="P8",All!$AE219="RSS"),Ruler!F$29,IF(AND(All!$V219="P9",All!$AE219="RSS"),Ruler!F$30,0)))))))))))))))))))))))))))</f>
        <v>3</v>
      </c>
      <c r="BN219" s="325">
        <f>IF(AND(All!$V219="P1",All!$AE219="RDP"),Ruler!G$6,IF(AND(All!$V219="P2",All!$AE219="RDP"),Ruler!G$7,IF(AND(All!$V219="P3",All!$AE219="RDP"),Ruler!G$8,IF(AND(All!$V219="P4",All!$AE219="RDP"),Ruler!G$9,IF(AND(All!$V219="P5",All!$AE219="RDP"),Ruler!G$10,IF(AND(All!$V219="P6",All!$AE219="RDP"),Ruler!G$11,IF(AND(All!$V219="P7",All!$AE219="RDP"),Ruler!G$12,IF(AND(All!$V219="P8",All!$AE219="RDP"),Ruler!G$13,IF(AND(All!$V219="P9",All!$AE219="RDP"),Ruler!G$14,IF(AND(All!$V219="P1",All!$AE219="RMS"),Ruler!G$6,IF(AND(All!$V219="P2",All!$AE219="RMS"),Ruler!G$15,IF(AND(All!$V219="P3",All!$AE219="RMS"),Ruler!G$16,IF(AND(All!$V219="P4",All!$AE219="RMS"),Ruler!G$17,IF(AND(All!$V219="P5",All!$AE219="RMS"),Ruler!G$18,IF(AND(All!$V219="P6",All!$AE219="RMS"),Ruler!G$19,IF(AND(All!$V219="P7",All!$AE219="RMS"),Ruler!G$20,IF(AND(All!$V219="P8",All!$AE219="RMS"),Ruler!G$21,IF(AND(All!$V219="P9",All!$AE219="RMS"),Ruler!G$22,IF(AND(All!$V219="P1",All!$AE219="RSS"),Ruler!G$6,IF(AND(All!$V219="P2",All!$AE219="RSS"),Ruler!G$23,IF(AND(All!$V219="P3",All!$AE219="RSS"),Ruler!G$24,IF(AND(All!$V219="P4",All!$AE219="RSS"),Ruler!G$25,IF(AND(All!$V219="P5",All!$AE219="RSS"),Ruler!G$26,IF(AND(All!$V219="P6",All!$AE219="RSS"),Ruler!G$27,IF(AND(All!$V219="P7",All!$AE219="RSS"),Ruler!G$28,IF(AND(All!$V219="P8",All!$AE219="RSS"),Ruler!G$29,IF(AND(All!$V219="P9",All!$AE219="RSS"),Ruler!G$30,0)))))))))))))))))))))))))))</f>
        <v>2</v>
      </c>
      <c r="BO219" s="325">
        <f>IF(AND(All!$V219="P1",All!$AE219="RDP"),Ruler!H$6,IF(AND(All!$V219="P2",All!$AE219="RDP"),Ruler!H$7,IF(AND(All!$V219="P3",All!$AE219="RDP"),Ruler!H$8,IF(AND(All!$V219="P4",All!$AE219="RDP"),Ruler!H$9,IF(AND(All!$V219="P5",All!$AE219="RDP"),Ruler!H$10,IF(AND(All!$V219="P6",All!$AE219="RDP"),Ruler!H$11,IF(AND(All!$V219="P7",All!$AE219="RDP"),Ruler!H$12,IF(AND(All!$V219="P8",All!$AE219="RDP"),Ruler!H$13,IF(AND(All!$V219="P9",All!$AE219="RDP"),Ruler!H$14,IF(AND(All!$V219="P1",All!$AE219="RMS"),Ruler!H$6,IF(AND(All!$V219="P2",All!$AE219="RMS"),Ruler!H$15,IF(AND(All!$V219="P3",All!$AE219="RMS"),Ruler!H$16,IF(AND(All!$V219="P4",All!$AE219="RMS"),Ruler!H$17,IF(AND(All!$V219="P5",All!$AE219="RMS"),Ruler!H$18,IF(AND(All!$V219="P6",All!$AE219="RMS"),Ruler!H$19,IF(AND(All!$V219="P7",All!$AE219="RMS"),Ruler!H$20,IF(AND(All!$V219="P8",All!$AE219="RMS"),Ruler!H$21,IF(AND(All!$V219="P9",All!$AE219="RMS"),Ruler!H$22,IF(AND(All!$V219="P1",All!$AE219="RSS"),Ruler!H$6,IF(AND(All!$V219="P2",All!$AE219="RSS"),Ruler!H$23,IF(AND(All!$V219="P3",All!$AE219="RSS"),Ruler!H$24,IF(AND(All!$V219="P4",All!$AE219="RSS"),Ruler!H$25,IF(AND(All!$V219="P5",All!$AE219="RSS"),Ruler!H$26,IF(AND(All!$V219="P6",All!$AE219="RSS"),Ruler!H$27,IF(AND(All!$V219="P7",All!$AE219="RSS"),Ruler!H$28,IF(AND(All!$V219="P8",All!$AE219="RSS"),Ruler!H$29,IF(AND(All!$V219="P9",All!$AE219="RSS"),Ruler!H$30,0)))))))))))))))))))))))))))</f>
        <v>3</v>
      </c>
      <c r="BP219" s="325">
        <f>IF(AND(All!$V219="P1",All!$AE219="RDP"),Ruler!I$6,IF(AND(All!$V219="P2",All!$AE219="RDP"),Ruler!I$7,IF(AND(All!$V219="P3",All!$AE219="RDP"),Ruler!I$8,IF(AND(All!$V219="P4",All!$AE219="RDP"),Ruler!I$9,IF(AND(All!$V219="P5",All!$AE219="RDP"),Ruler!I$10,IF(AND(All!$V219="P6",All!$AE219="RDP"),Ruler!I$11,IF(AND(All!$V219="P7",All!$AE219="RDP"),Ruler!I$12,IF(AND(All!$V219="P8",All!$AE219="RDP"),Ruler!I$13,IF(AND(All!$V219="P9",All!$AE219="RDP"),Ruler!I$14,IF(AND(All!$V219="P1",All!$AE219="RMS"),Ruler!I$6,IF(AND(All!$V219="P2",All!$AE219="RMS"),Ruler!I$15,IF(AND(All!$V219="P3",All!$AE219="RMS"),Ruler!I$16,IF(AND(All!$V219="P4",All!$AE219="RMS"),Ruler!I$17,IF(AND(All!$V219="P5",All!$AE219="RMS"),Ruler!I$18,IF(AND(All!$V219="P6",All!$AE219="RMS"),Ruler!I$19,IF(AND(All!$V219="P7",All!$AE219="RMS"),Ruler!I$20,IF(AND(All!$V219="P8",All!$AE219="RMS"),Ruler!I$21,IF(AND(All!$V219="P9",All!$AE219="RMS"),Ruler!I$22,IF(AND(All!$V219="P1",All!$AE219="RSS"),Ruler!I$6,IF(AND(All!$V219="P2",All!$AE219="RSS"),Ruler!I$23,IF(AND(All!$V219="P3",All!$AE219="RSS"),Ruler!I$24,IF(AND(All!$V219="P4",All!$AE219="RSS"),Ruler!I$25,IF(AND(All!$V219="P5",All!$AE219="RSS"),Ruler!I$26,IF(AND(All!$V219="P6",All!$AE219="RSS"),Ruler!I$27,IF(AND(All!$V219="P7",All!$AE219="RSS"),Ruler!I$28,IF(AND(All!$V219="P8",All!$AE219="RSS"),Ruler!I$29,IF(AND(All!$V219="P9",All!$AE219="RSS"),Ruler!I$30,0)))))))))))))))))))))))))))</f>
        <v>3</v>
      </c>
      <c r="BQ219" s="325">
        <f>IF(AND(All!$V219="P1",All!$AE219="RDP"),Ruler!J$6,IF(AND(All!$V219="P2",All!$AE219="RDP"),Ruler!J$7,IF(AND(All!$V219="P3",All!$AE219="RDP"),Ruler!J$8,IF(AND(All!$V219="P4",All!$AE219="RDP"),Ruler!J$9,IF(AND(All!$V219="P5",All!$AE219="RDP"),Ruler!J$10,IF(AND(All!$V219="P6",All!$AE219="RDP"),Ruler!J$11,IF(AND(All!$V219="P7",All!$AE219="RDP"),Ruler!J$12,IF(AND(All!$V219="P8",All!$AE219="RDP"),Ruler!J$13,IF(AND(All!$V219="P9",All!$AE219="RDP"),Ruler!J$14,IF(AND(All!$V219="P1",All!$AE219="RMS"),Ruler!J$6,IF(AND(All!$V219="P2",All!$AE219="RMS"),Ruler!J$15,IF(AND(All!$V219="P3",All!$AE219="RMS"),Ruler!J$16,IF(AND(All!$V219="P4",All!$AE219="RMS"),Ruler!J$17,IF(AND(All!$V219="P5",All!$AE219="RMS"),Ruler!J$18,IF(AND(All!$V219="P6",All!$AE219="RMS"),Ruler!J$19,IF(AND(All!$V219="P7",All!$AE219="RMS"),Ruler!J$20,IF(AND(All!$V219="P8",All!$AE219="RMS"),Ruler!J$21,IF(AND(All!$V219="P9",All!$AE219="RMS"),Ruler!J$22,IF(AND(All!$V219="P1",All!$AE219="RSS"),Ruler!J$6,IF(AND(All!$V219="P2",All!$AE219="RSS"),Ruler!J$23,IF(AND(All!$V219="P3",All!$AE219="RSS"),Ruler!J$24,IF(AND(All!$V219="P4",All!$AE219="RSS"),Ruler!J$25,IF(AND(All!$V219="P5",All!$AE219="RSS"),Ruler!J$26,IF(AND(All!$V219="P6",All!$AE219="RSS"),Ruler!J$27,IF(AND(All!$V219="P7",All!$AE219="RSS"),Ruler!J$28,IF(AND(All!$V219="P8",All!$AE219="RSS"),Ruler!J$29,IF(AND(All!$V219="P9",All!$AE219="RSS"),Ruler!J$30,0)))))))))))))))))))))))))))</f>
        <v>3</v>
      </c>
      <c r="BR219" s="325">
        <f>IF(AND(All!$V219="P1",All!$AE219="RDP"),Ruler!K$6,IF(AND(All!$V219="P2",All!$AE219="RDP"),Ruler!K$7,IF(AND(All!$V219="P3",All!$AE219="RDP"),Ruler!K$8,IF(AND(All!$V219="P4",All!$AE219="RDP"),Ruler!K$9,IF(AND(All!$V219="P5",All!$AE219="RDP"),Ruler!K$10,IF(AND(All!$V219="P6",All!$AE219="RDP"),Ruler!K$11,IF(AND(All!$V219="P7",All!$AE219="RDP"),Ruler!K$12,IF(AND(All!$V219="P8",All!$AE219="RDP"),Ruler!K$13,IF(AND(All!$V219="P9",All!$AE219="RDP"),Ruler!K$14,IF(AND(All!$V219="P1",All!$AE219="RMS"),Ruler!K$6,IF(AND(All!$V219="P2",All!$AE219="RMS"),Ruler!K$15,IF(AND(All!$V219="P3",All!$AE219="RMS"),Ruler!K$16,IF(AND(All!$V219="P4",All!$AE219="RMS"),Ruler!K$17,IF(AND(All!$V219="P5",All!$AE219="RMS"),Ruler!K$18,IF(AND(All!$V219="P6",All!$AE219="RMS"),Ruler!K$19,IF(AND(All!$V219="P7",All!$AE219="RMS"),Ruler!K$20,IF(AND(All!$V219="P8",All!$AE219="RMS"),Ruler!K$21,IF(AND(All!$V219="P9",All!$AE219="RMS"),Ruler!K$22,IF(AND(All!$V219="P1",All!$AE219="RSS"),Ruler!K$6,IF(AND(All!$V219="P2",All!$AE219="RSS"),Ruler!K$23,IF(AND(All!$V219="P3",All!$AE219="RSS"),Ruler!K$24,IF(AND(All!$V219="P4",All!$AE219="RSS"),Ruler!K$25,IF(AND(All!$V219="P5",All!$AE219="RSS"),Ruler!K$26,IF(AND(All!$V219="P6",All!$AE219="RSS"),Ruler!K$27,IF(AND(All!$V219="P7",All!$AE219="RSS"),Ruler!K$28,IF(AND(All!$V219="P8",All!$AE219="RSS"),Ruler!K$29,IF(AND(All!$V219="P9",All!$AE219="RSS"),Ruler!K$30,0)))))))))))))))))))))))))))</f>
        <v>3</v>
      </c>
      <c r="BS219" s="325">
        <f>IF(AND(All!$V219="P1",All!$AE219="RDP"),Ruler!L$6,IF(AND(All!$V219="P2",All!$AE219="RDP"),Ruler!L$7,IF(AND(All!$V219="P3",All!$AE219="RDP"),Ruler!L$8,IF(AND(All!$V219="P4",All!$AE219="RDP"),Ruler!L$9,IF(AND(All!$V219="P5",All!$AE219="RDP"),Ruler!L$10,IF(AND(All!$V219="P6",All!$AE219="RDP"),Ruler!L$11,IF(AND(All!$V219="P7",All!$AE219="RDP"),Ruler!L$12,IF(AND(All!$V219="P8",All!$AE219="RDP"),Ruler!L$13,IF(AND(All!$V219="P9",All!$AE219="RDP"),Ruler!L$14,IF(AND(All!$V219="P1",All!$AE219="RMS"),Ruler!L$6,IF(AND(All!$V219="P2",All!$AE219="RMS"),Ruler!L$15,IF(AND(All!$V219="P3",All!$AE219="RMS"),Ruler!L$16,IF(AND(All!$V219="P4",All!$AE219="RMS"),Ruler!L$17,IF(AND(All!$V219="P5",All!$AE219="RMS"),Ruler!L$18,IF(AND(All!$V219="P6",All!$AE219="RMS"),Ruler!L$19,IF(AND(All!$V219="P7",All!$AE219="RMS"),Ruler!L$20,IF(AND(All!$V219="P8",All!$AE219="RMS"),Ruler!L$21,IF(AND(All!$V219="P9",All!$AE219="RMS"),Ruler!L$22,IF(AND(All!$V219="P1",All!$AE219="RSS"),Ruler!L$6,IF(AND(All!$V219="P2",All!$AE219="RSS"),Ruler!L$23,IF(AND(All!$V219="P3",All!$AE219="RSS"),Ruler!L$24,IF(AND(All!$V219="P4",All!$AE219="RSS"),Ruler!L$25,IF(AND(All!$V219="P5",All!$AE219="RSS"),Ruler!L$26,IF(AND(All!$V219="P6",All!$AE219="RSS"),Ruler!L$27,IF(AND(All!$V219="P7",All!$AE219="RSS"),Ruler!L$28,IF(AND(All!$V219="P8",All!$AE219="RSS"),Ruler!L$29,IF(AND(All!$V219="P9",All!$AE219="RSS"),Ruler!L$30,0)))))))))))))))))))))))))))</f>
        <v>2</v>
      </c>
      <c r="BT219" s="325">
        <f>IF(AND(All!$V219="P1",All!$AE219="RDP"),Ruler!M$6,IF(AND(All!$V219="P2",All!$AE219="RDP"),Ruler!M$7,IF(AND(All!$V219="P3",All!$AE219="RDP"),Ruler!M$8,IF(AND(All!$V219="P4",All!$AE219="RDP"),Ruler!M$9,IF(AND(All!$V219="P5",All!$AE219="RDP"),Ruler!M$10,IF(AND(All!$V219="P6",All!$AE219="RDP"),Ruler!M$11,IF(AND(All!$V219="P7",All!$AE219="RDP"),Ruler!M$12,IF(AND(All!$V219="P8",All!$AE219="RDP"),Ruler!M$13,IF(AND(All!$V219="P9",All!$AE219="RDP"),Ruler!M$14,IF(AND(All!$V219="P1",All!$AE219="RMS"),Ruler!M$6,IF(AND(All!$V219="P2",All!$AE219="RMS"),Ruler!M$15,IF(AND(All!$V219="P3",All!$AE219="RMS"),Ruler!M$16,IF(AND(All!$V219="P4",All!$AE219="RMS"),Ruler!M$17,IF(AND(All!$V219="P5",All!$AE219="RMS"),Ruler!M$18,IF(AND(All!$V219="P6",All!$AE219="RMS"),Ruler!M$19,IF(AND(All!$V219="P7",All!$AE219="RMS"),Ruler!M$20,IF(AND(All!$V219="P8",All!$AE219="RMS"),Ruler!M$21,IF(AND(All!$V219="P9",All!$AE219="RMS"),Ruler!M$22,IF(AND(All!$V219="P1",All!$AE219="RSS"),Ruler!M$6,IF(AND(All!$V219="P2",All!$AE219="RSS"),Ruler!M$23,IF(AND(All!$V219="P3",All!$AE219="RSS"),Ruler!M$24,IF(AND(All!$V219="P4",All!$AE219="RSS"),Ruler!M$25,IF(AND(All!$V219="P5",All!$AE219="RSS"),Ruler!M$26,IF(AND(All!$V219="P6",All!$AE219="RSS"),Ruler!M$27,IF(AND(All!$V219="P7",All!$AE219="RSS"),Ruler!M$28,IF(AND(All!$V219="P8",All!$AE219="RSS"),Ruler!M$29,IF(AND(All!$V219="P9",All!$AE219="RSS"),Ruler!M$30,0)))))))))))))))))))))))))))</f>
        <v>3</v>
      </c>
      <c r="BU219" s="325">
        <f>IF(AND(All!$V219="P1",All!$AE219="RDP"),Ruler!N$6,IF(AND(All!$V219="P2",All!$AE219="RDP"),Ruler!N$7,IF(AND(All!$V219="P3",All!$AE219="RDP"),Ruler!N$8,IF(AND(All!$V219="P4",All!$AE219="RDP"),Ruler!N$9,IF(AND(All!$V219="P5",All!$AE219="RDP"),Ruler!N$10,IF(AND(All!$V219="P6",All!$AE219="RDP"),Ruler!N$11,IF(AND(All!$V219="P7",All!$AE219="RDP"),Ruler!N$12,IF(AND(All!$V219="P8",All!$AE219="RDP"),Ruler!N$13,IF(AND(All!$V219="P9",All!$AE219="RDP"),Ruler!N$14,IF(AND(All!$V219="P1",All!$AE219="RMS"),Ruler!N$6,IF(AND(All!$V219="P2",All!$AE219="RMS"),Ruler!N$15,IF(AND(All!$V219="P3",All!$AE219="RMS"),Ruler!N$16,IF(AND(All!$V219="P4",All!$AE219="RMS"),Ruler!N$17,IF(AND(All!$V219="P5",All!$AE219="RMS"),Ruler!N$18,IF(AND(All!$V219="P6",All!$AE219="RMS"),Ruler!N$19,IF(AND(All!$V219="P7",All!$AE219="RMS"),Ruler!N$20,IF(AND(All!$V219="P8",All!$AE219="RMS"),Ruler!N$21,IF(AND(All!$V219="P9",All!$AE219="RMS"),Ruler!N$22,IF(AND(All!$V219="P1",All!$AE219="RSS"),Ruler!N$6,IF(AND(All!$V219="P2",All!$AE219="RSS"),Ruler!N$23,IF(AND(All!$V219="P3",All!$AE219="RSS"),Ruler!N$24,IF(AND(All!$V219="P4",All!$AE219="RSS"),Ruler!N$25,IF(AND(All!$V219="P5",All!$AE219="RSS"),Ruler!N$26,IF(AND(All!$V219="P6",All!$AE219="RSS"),Ruler!N$27,IF(AND(All!$V219="P7",All!$AE219="RSS"),Ruler!N$28,IF(AND(All!$V219="P8",All!$AE219="RSS"),Ruler!N$29,IF(AND(All!$V219="P9",All!$AE219="RSS"),Ruler!N$30,0)))))))))))))))))))))))))))</f>
        <v>1</v>
      </c>
      <c r="BV219" s="325">
        <f>IF(AND(All!$V219="P1",All!$AE219="RDP"),Ruler!O$6,IF(AND(All!$V219="P2",All!$AE219="RDP"),Ruler!O$7,IF(AND(All!$V219="P3",All!$AE219="RDP"),Ruler!O$8,IF(AND(All!$V219="P4",All!$AE219="RDP"),Ruler!O$9,IF(AND(All!$V219="P5",All!$AE219="RDP"),Ruler!O$10,IF(AND(All!$V219="P6",All!$AE219="RDP"),Ruler!O$11,IF(AND(All!$V219="P7",All!$AE219="RDP"),Ruler!O$12,IF(AND(All!$V219="P8",All!$AE219="RDP"),Ruler!O$13,IF(AND(All!$V219="P9",All!$AE219="RDP"),Ruler!O$14,IF(AND(All!$V219="P1",All!$AE219="RMS"),Ruler!O$6,IF(AND(All!$V219="P2",All!$AE219="RMS"),Ruler!O$15,IF(AND(All!$V219="P3",All!$AE219="RMS"),Ruler!O$16,IF(AND(All!$V219="P4",All!$AE219="RMS"),Ruler!O$17,IF(AND(All!$V219="P5",All!$AE219="RMS"),Ruler!O$18,IF(AND(All!$V219="P6",All!$AE219="RMS"),Ruler!O$19,IF(AND(All!$V219="P7",All!$AE219="RMS"),Ruler!O$20,IF(AND(All!$V219="P8",All!$AE219="RMS"),Ruler!O$21,IF(AND(All!$V219="P9",All!$AE219="RMS"),Ruler!O$22,IF(AND(All!$V219="P1",All!$AE219="RSS"),Ruler!O$6,IF(AND(All!$V219="P2",All!$AE219="RSS"),Ruler!O$23,IF(AND(All!$V219="P3",All!$AE219="RSS"),Ruler!O$24,IF(AND(All!$V219="P4",All!$AE219="RSS"),Ruler!O$25,IF(AND(All!$V219="P5",All!$AE219="RSS"),Ruler!O$26,IF(AND(All!$V219="P6",All!$AE219="RSS"),Ruler!O$27,IF(AND(All!$V219="P7",All!$AE219="RSS"),Ruler!O$28,IF(AND(All!$V219="P8",All!$AE219="RSS"),Ruler!O$29,IF(AND(All!$V219="P9",All!$AE219="RSS"),Ruler!O$30,0)))))))))))))))))))))))))))</f>
        <v>3</v>
      </c>
      <c r="BW219" s="325">
        <f>IF(AND(All!$V219="P1",All!$AE219="RDP"),Ruler!P$6,IF(AND(All!$V219="P2",All!$AE219="RDP"),Ruler!P$7,IF(AND(All!$V219="P3",All!$AE219="RDP"),Ruler!P$8,IF(AND(All!$V219="P4",All!$AE219="RDP"),Ruler!P$9,IF(AND(All!$V219="P5",All!$AE219="RDP"),Ruler!P$10,IF(AND(All!$V219="P6",All!$AE219="RDP"),Ruler!P$11,IF(AND(All!$V219="P7",All!$AE219="RDP"),Ruler!P$12,IF(AND(All!$V219="P8",All!$AE219="RDP"),Ruler!P$13,IF(AND(All!$V219="P9",All!$AE219="RDP"),Ruler!P$14,IF(AND(All!$V219="P1",All!$AE219="RMS"),Ruler!P$6,IF(AND(All!$V219="P2",All!$AE219="RMS"),Ruler!P$15,IF(AND(All!$V219="P3",All!$AE219="RMS"),Ruler!P$16,IF(AND(All!$V219="P4",All!$AE219="RMS"),Ruler!P$17,IF(AND(All!$V219="P5",All!$AE219="RMS"),Ruler!P$18,IF(AND(All!$V219="P6",All!$AE219="RMS"),Ruler!P$19,IF(AND(All!$V219="P7",All!$AE219="RMS"),Ruler!P$20,IF(AND(All!$V219="P8",All!$AE219="RMS"),Ruler!P$21,IF(AND(All!$V219="P9",All!$AE219="RMS"),Ruler!P$22,IF(AND(All!$V219="P1",All!$AE219="RSS"),Ruler!P$6,IF(AND(All!$V219="P2",All!$AE219="RSS"),Ruler!P$23,IF(AND(All!$V219="P3",All!$AE219="RSS"),Ruler!P$24,IF(AND(All!$V219="P4",All!$AE219="RSS"),Ruler!P$25,IF(AND(All!$V219="P5",All!$AE219="RSS"),Ruler!P$26,IF(AND(All!$V219="P6",All!$AE219="RSS"),Ruler!P$27,IF(AND(All!$V219="P7",All!$AE219="RSS"),Ruler!P$28,IF(AND(All!$V219="P8",All!$AE219="RSS"),Ruler!P$29,IF(AND(All!$V219="P9",All!$AE219="RSS"),Ruler!P$30,0)))))))))))))))))))))))))))</f>
        <v>2</v>
      </c>
      <c r="BX219" s="325">
        <f>IF(AND(All!$V219="P1",All!$AE219="RDP"),Ruler!Q$6,IF(AND(All!$V219="P2",All!$AE219="RDP"),Ruler!Q$7,IF(AND(All!$V219="P3",All!$AE219="RDP"),Ruler!Q$8,IF(AND(All!$V219="P4",All!$AE219="RDP"),Ruler!Q$9,IF(AND(All!$V219="P5",All!$AE219="RDP"),Ruler!Q$10,IF(AND(All!$V219="P6",All!$AE219="RDP"),Ruler!Q$11,IF(AND(All!$V219="P7",All!$AE219="RDP"),Ruler!Q$12,IF(AND(All!$V219="P8",All!$AE219="RDP"),Ruler!Q$13,IF(AND(All!$V219="P9",All!$AE219="RDP"),Ruler!Q$14,IF(AND(All!$V219="P1",All!$AE219="RMS"),Ruler!Q$6,IF(AND(All!$V219="P2",All!$AE219="RMS"),Ruler!Q$15,IF(AND(All!$V219="P3",All!$AE219="RMS"),Ruler!Q$16,IF(AND(All!$V219="P4",All!$AE219="RMS"),Ruler!Q$17,IF(AND(All!$V219="P5",All!$AE219="RMS"),Ruler!Q$18,IF(AND(All!$V219="P6",All!$AE219="RMS"),Ruler!Q$19,IF(AND(All!$V219="P7",All!$AE219="RMS"),Ruler!Q$20,IF(AND(All!$V219="P8",All!$AE219="RMS"),Ruler!Q$21,IF(AND(All!$V219="P9",All!$AE219="RMS"),Ruler!Q$22,IF(AND(All!$V219="P1",All!$AE219="RSS"),Ruler!Q$6,IF(AND(All!$V219="P2",All!$AE219="RSS"),Ruler!Q$23,IF(AND(All!$V219="P3",All!$AE219="RSS"),Ruler!Q$24,IF(AND(All!$V219="P4",All!$AE219="RSS"),Ruler!Q$25,IF(AND(All!$V219="P5",All!$AE219="RSS"),Ruler!Q$26,IF(AND(All!$V219="P6",All!$AE219="RSS"),Ruler!Q$27,IF(AND(All!$V219="P7",All!$AE219="RSS"),Ruler!Q$28,IF(AND(All!$V219="P8",All!$AE219="RSS"),Ruler!Q$29,IF(AND(All!$V219="P9",All!$AE219="RSS"),Ruler!Q$30,0)))))))))))))))))))))))))))</f>
        <v>3</v>
      </c>
      <c r="BY219" s="325">
        <f>IF(AND(All!$V219="P1",All!$AE219="RDP"),Ruler!R$6,IF(AND(All!$V219="P2",All!$AE219="RDP"),Ruler!R$7,IF(AND(All!$V219="P3",All!$AE219="RDP"),Ruler!R$8,IF(AND(All!$V219="P4",All!$AE219="RDP"),Ruler!R$9,IF(AND(All!$V219="P5",All!$AE219="RDP"),Ruler!R$10,IF(AND(All!$V219="P6",All!$AE219="RDP"),Ruler!R$11,IF(AND(All!$V219="P7",All!$AE219="RDP"),Ruler!R$12,IF(AND(All!$V219="P8",All!$AE219="RDP"),Ruler!R$13,IF(AND(All!$V219="P9",All!$AE219="RDP"),Ruler!R$14,IF(AND(All!$V219="P1",All!$AE219="RMS"),Ruler!R$6,IF(AND(All!$V219="P2",All!$AE219="RMS"),Ruler!R$15,IF(AND(All!$V219="P3",All!$AE219="RMS"),Ruler!R$16,IF(AND(All!$V219="P4",All!$AE219="RMS"),Ruler!R$17,IF(AND(All!$V219="P5",All!$AE219="RMS"),Ruler!R$18,IF(AND(All!$V219="P6",All!$AE219="RMS"),Ruler!R$19,IF(AND(All!$V219="P7",All!$AE219="RMS"),Ruler!R$20,IF(AND(All!$V219="P8",All!$AE219="RMS"),Ruler!R$21,IF(AND(All!$V219="P9",All!$AE219="RMS"),Ruler!R$22,IF(AND(All!$V219="P1",All!$AE219="RSS"),Ruler!R$6,IF(AND(All!$V219="P2",All!$AE219="RSS"),Ruler!R$23,IF(AND(All!$V219="P3",All!$AE219="RSS"),Ruler!R$24,IF(AND(All!$V219="P4",All!$AE219="RSS"),Ruler!R$25,IF(AND(All!$V219="P5",All!$AE219="RSS"),Ruler!R$26,IF(AND(All!$V219="P6",All!$AE219="RSS"),Ruler!R$27,IF(AND(All!$V219="P7",All!$AE219="RSS"),Ruler!R$28,IF(AND(All!$V219="P8",All!$AE219="RSS"),Ruler!R$29,IF(AND(All!$V219="P9",All!$AE219="RSS"),Ruler!R$30,0)))))))))))))))))))))))))))</f>
        <v>2</v>
      </c>
      <c r="BZ219" s="325">
        <f>IF(AND(All!$V219="P1",All!$AE219="RDP"),Ruler!S$6,IF(AND(All!$V219="P2",All!$AE219="RDP"),Ruler!S$7,IF(AND(All!$V219="P3",All!$AE219="RDP"),Ruler!S$8,IF(AND(All!$V219="P4",All!$AE219="RDP"),Ruler!S$9,IF(AND(All!$V219="P5",All!$AE219="RDP"),Ruler!S$10,IF(AND(All!$V219="P6",All!$AE219="RDP"),Ruler!S$11,IF(AND(All!$V219="P7",All!$AE219="RDP"),Ruler!S$12,IF(AND(All!$V219="P8",All!$AE219="RDP"),Ruler!S$13,IF(AND(All!$V219="P9",All!$AE219="RDP"),Ruler!S$14,IF(AND(All!$V219="P1",All!$AE219="RMS"),Ruler!S$6,IF(AND(All!$V219="P2",All!$AE219="RMS"),Ruler!S$15,IF(AND(All!$V219="P3",All!$AE219="RMS"),Ruler!S$16,IF(AND(All!$V219="P4",All!$AE219="RMS"),Ruler!S$17,IF(AND(All!$V219="P5",All!$AE219="RMS"),Ruler!S$18,IF(AND(All!$V219="P6",All!$AE219="RMS"),Ruler!S$19,IF(AND(All!$V219="P7",All!$AE219="RMS"),Ruler!S$20,IF(AND(All!$V219="P8",All!$AE219="RMS"),Ruler!S$21,IF(AND(All!$V219="P9",All!$AE219="RMS"),Ruler!S$22,IF(AND(All!$V219="P1",All!$AE219="RSS"),Ruler!S$6,IF(AND(All!$V219="P2",All!$AE219="RSS"),Ruler!S$23,IF(AND(All!$V219="P3",All!$AE219="RSS"),Ruler!S$24,IF(AND(All!$V219="P4",All!$AE219="RSS"),Ruler!S$25,IF(AND(All!$V219="P5",All!$AE219="RSS"),Ruler!S$26,IF(AND(All!$V219="P6",All!$AE219="RSS"),Ruler!S$27,IF(AND(All!$V219="P7",All!$AE219="RSS"),Ruler!S$28,IF(AND(All!$V219="P8",All!$AE219="RSS"),Ruler!S$29,IF(AND(All!$V219="P9",All!$AE219="RSS"),Ruler!S$30,0)))))))))))))))))))))))))))</f>
        <v>2</v>
      </c>
      <c r="CA219" s="325">
        <f>IF(AND(All!$V219="P1",All!$AE219="RDP"),Ruler!T$6,IF(AND(All!$V219="P2",All!$AE219="RDP"),Ruler!T$7,IF(AND(All!$V219="P3",All!$AE219="RDP"),Ruler!T$8,IF(AND(All!$V219="P4",All!$AE219="RDP"),Ruler!T$9,IF(AND(All!$V219="P5",All!$AE219="RDP"),Ruler!T$10,IF(AND(All!$V219="P6",All!$AE219="RDP"),Ruler!T$11,IF(AND(All!$V219="P7",All!$AE219="RDP"),Ruler!T$12,IF(AND(All!$V219="P8",All!$AE219="RDP"),Ruler!T$13,IF(AND(All!$V219="P9",All!$AE219="RDP"),Ruler!T$14,IF(AND(All!$V219="P1",All!$AE219="RMS"),Ruler!T$6,IF(AND(All!$V219="P2",All!$AE219="RMS"),Ruler!T$15,IF(AND(All!$V219="P3",All!$AE219="RMS"),Ruler!T$16,IF(AND(All!$V219="P4",All!$AE219="RMS"),Ruler!T$17,IF(AND(All!$V219="P5",All!$AE219="RMS"),Ruler!T$18,IF(AND(All!$V219="P6",All!$AE219="RMS"),Ruler!T$19,IF(AND(All!$V219="P7",All!$AE219="RMS"),Ruler!T$20,IF(AND(All!$V219="P8",All!$AE219="RMS"),Ruler!T$21,IF(AND(All!$V219="P9",All!$AE219="RMS"),Ruler!T$22,IF(AND(All!$V219="P1",All!$AE219="RSS"),Ruler!T$6,IF(AND(All!$V219="P2",All!$AE219="RSS"),Ruler!T$23,IF(AND(All!$V219="P3",All!$AE219="RSS"),Ruler!T$24,IF(AND(All!$V219="P4",All!$AE219="RSS"),Ruler!T$25,IF(AND(All!$V219="P5",All!$AE219="RSS"),Ruler!T$26,IF(AND(All!$V219="P6",All!$AE219="RSS"),Ruler!T$27,IF(AND(All!$V219="P7",All!$AE219="RSS"),Ruler!T$28,IF(AND(All!$V219="P8",All!$AE219="RSS"),Ruler!T$29,IF(AND(All!$V219="P9",All!$AE219="RSS"),Ruler!T$30,0)))))))))))))))))))))))))))</f>
        <v>2</v>
      </c>
      <c r="CB219" s="325">
        <f>IF(AND(All!$V219="P1",All!$AE219="RDP"),Ruler!U$6,IF(AND(All!$V219="P2",All!$AE219="RDP"),Ruler!U$7,IF(AND(All!$V219="P3",All!$AE219="RDP"),Ruler!U$8,IF(AND(All!$V219="P4",All!$AE219="RDP"),Ruler!U$9,IF(AND(All!$V219="P5",All!$AE219="RDP"),Ruler!U$10,IF(AND(All!$V219="P6",All!$AE219="RDP"),Ruler!U$11,IF(AND(All!$V219="P7",All!$AE219="RDP"),Ruler!U$12,IF(AND(All!$V219="P8",All!$AE219="RDP"),Ruler!U$13,IF(AND(All!$V219="P9",All!$AE219="RDP"),Ruler!U$14,IF(AND(All!$V219="P1",All!$AE219="RMS"),Ruler!U$6,IF(AND(All!$V219="P2",All!$AE219="RMS"),Ruler!U$15,IF(AND(All!$V219="P3",All!$AE219="RMS"),Ruler!U$16,IF(AND(All!$V219="P4",All!$AE219="RMS"),Ruler!U$17,IF(AND(All!$V219="P5",All!$AE219="RMS"),Ruler!U$18,IF(AND(All!$V219="P6",All!$AE219="RMS"),Ruler!U$19,IF(AND(All!$V219="P7",All!$AE219="RMS"),Ruler!U$20,IF(AND(All!$V219="P8",All!$AE219="RMS"),Ruler!U$21,IF(AND(All!$V219="P9",All!$AE219="RMS"),Ruler!U$22,IF(AND(All!$V219="P1",All!$AE219="RSS"),Ruler!U$6,IF(AND(All!$V219="P2",All!$AE219="RSS"),Ruler!U$23,IF(AND(All!$V219="P3",All!$AE219="RSS"),Ruler!U$24,IF(AND(All!$V219="P4",All!$AE219="RSS"),Ruler!U$25,IF(AND(All!$V219="P5",All!$AE219="RSS"),Ruler!U$26,IF(AND(All!$V219="P6",All!$AE219="RSS"),Ruler!U$27,IF(AND(All!$V219="P7",All!$AE219="RSS"),Ruler!U$28,IF(AND(All!$V219="P8",All!$AE219="RSS"),Ruler!U$29,IF(AND(All!$V219="P9",All!$AE219="RSS"),Ruler!U$30,0)))))))))))))))))))))))))))</f>
        <v>2</v>
      </c>
      <c r="CC219" s="325">
        <f>IF(AND(All!$V219="P1",All!$AE219="RDP"),Ruler!V$6,IF(AND(All!$V219="P2",All!$AE219="RDP"),Ruler!V$7,IF(AND(All!$V219="P3",All!$AE219="RDP"),Ruler!V$8,IF(AND(All!$V219="P4",All!$AE219="RDP"),Ruler!V$9,IF(AND(All!$V219="P5",All!$AE219="RDP"),Ruler!V$10,IF(AND(All!$V219="P6",All!$AE219="RDP"),Ruler!V$11,IF(AND(All!$V219="P7",All!$AE219="RDP"),Ruler!V$12,IF(AND(All!$V219="P8",All!$AE219="RDP"),Ruler!V$13,IF(AND(All!$V219="P9",All!$AE219="RDP"),Ruler!V$14,IF(AND(All!$V219="P1",All!$AE219="RMS"),Ruler!V$6,IF(AND(All!$V219="P2",All!$AE219="RMS"),Ruler!V$15,IF(AND(All!$V219="P3",All!$AE219="RMS"),Ruler!V$16,IF(AND(All!$V219="P4",All!$AE219="RMS"),Ruler!V$17,IF(AND(All!$V219="P5",All!$AE219="RMS"),Ruler!V$18,IF(AND(All!$V219="P6",All!$AE219="RMS"),Ruler!V$19,IF(AND(All!$V219="P7",All!$AE219="RMS"),Ruler!V$20,IF(AND(All!$V219="P8",All!$AE219="RMS"),Ruler!V$21,IF(AND(All!$V219="P9",All!$AE219="RMS"),Ruler!V$22,IF(AND(All!$V219="P1",All!$AE219="RSS"),Ruler!V$6,IF(AND(All!$V219="P2",All!$AE219="RSS"),Ruler!V$23,IF(AND(All!$V219="P3",All!$AE219="RSS"),Ruler!V$24,IF(AND(All!$V219="P4",All!$AE219="RSS"),Ruler!V$25,IF(AND(All!$V219="P5",All!$AE219="RSS"),Ruler!V$26,IF(AND(All!$V219="P6",All!$AE219="RSS"),Ruler!V$27,IF(AND(All!$V219="P7",All!$AE219="RSS"),Ruler!V$28,IF(AND(All!$V219="P8",All!$AE219="RSS"),Ruler!V$29,IF(AND(All!$V219="P9",All!$AE219="RSS"),Ruler!V$30,0)))))))))))))))))))))))))))</f>
        <v>2</v>
      </c>
      <c r="CD219" s="325">
        <f>IF(AND(All!$V219="P1",All!$AE219="RDP"),Ruler!W$6,IF(AND(All!$V219="P2",All!$AE219="RDP"),Ruler!W$7,IF(AND(All!$V219="P3",All!$AE219="RDP"),Ruler!W$8,IF(AND(All!$V219="P4",All!$AE219="RDP"),Ruler!W$9,IF(AND(All!$V219="P5",All!$AE219="RDP"),Ruler!W$10,IF(AND(All!$V219="P6",All!$AE219="RDP"),Ruler!W$11,IF(AND(All!$V219="P7",All!$AE219="RDP"),Ruler!W$12,IF(AND(All!$V219="P8",All!$AE219="RDP"),Ruler!W$13,IF(AND(All!$V219="P9",All!$AE219="RDP"),Ruler!W$14,IF(AND(All!$V219="P1",All!$AE219="RMS"),Ruler!W$6,IF(AND(All!$V219="P2",All!$AE219="RMS"),Ruler!W$15,IF(AND(All!$V219="P3",All!$AE219="RMS"),Ruler!W$16,IF(AND(All!$V219="P4",All!$AE219="RMS"),Ruler!W$17,IF(AND(All!$V219="P5",All!$AE219="RMS"),Ruler!W$18,IF(AND(All!$V219="P6",All!$AE219="RMS"),Ruler!W$19,IF(AND(All!$V219="P7",All!$AE219="RMS"),Ruler!W$20,IF(AND(All!$V219="P8",All!$AE219="RMS"),Ruler!W$21,IF(AND(All!$V219="P9",All!$AE219="RMS"),Ruler!W$22,IF(AND(All!$V219="P1",All!$AE219="RSS"),Ruler!W$6,IF(AND(All!$V219="P2",All!$AE219="RSS"),Ruler!W$23,IF(AND(All!$V219="P3",All!$AE219="RSS"),Ruler!W$24,IF(AND(All!$V219="P4",All!$AE219="RSS"),Ruler!W$25,IF(AND(All!$V219="P5",All!$AE219="RSS"),Ruler!W$26,IF(AND(All!$V219="P6",All!$AE219="RSS"),Ruler!W$27,IF(AND(All!$V219="P7",All!$AE219="RSS"),Ruler!W$28,IF(AND(All!$V219="P8",All!$AE219="RSS"),Ruler!W$29,IF(AND(All!$V219="P9",All!$AE219="RSS"),Ruler!W$30,0)))))))))))))))))))))))))))</f>
        <v>2</v>
      </c>
      <c r="CE219" s="325">
        <f>IF(AND(All!$V219="P1",All!$AE219="RDP"),Ruler!X$6,IF(AND(All!$V219="P2",All!$AE219="RDP"),Ruler!X$7,IF(AND(All!$V219="P3",All!$AE219="RDP"),Ruler!X$8,IF(AND(All!$V219="P4",All!$AE219="RDP"),Ruler!X$9,IF(AND(All!$V219="P5",All!$AE219="RDP"),Ruler!X$10,IF(AND(All!$V219="P6",All!$AE219="RDP"),Ruler!X$11,IF(AND(All!$V219="P7",All!$AE219="RDP"),Ruler!X$12,IF(AND(All!$V219="P8",All!$AE219="RDP"),Ruler!X$13,IF(AND(All!$V219="P9",All!$AE219="RDP"),Ruler!X$14,IF(AND(All!$V219="P1",All!$AE219="RMS"),Ruler!X$6,IF(AND(All!$V219="P2",All!$AE219="RMS"),Ruler!X$15,IF(AND(All!$V219="P3",All!$AE219="RMS"),Ruler!X$16,IF(AND(All!$V219="P4",All!$AE219="RMS"),Ruler!X$17,IF(AND(All!$V219="P5",All!$AE219="RMS"),Ruler!X$18,IF(AND(All!$V219="P6",All!$AE219="RMS"),Ruler!X$19,IF(AND(All!$V219="P7",All!$AE219="RMS"),Ruler!X$20,IF(AND(All!$V219="P8",All!$AE219="RMS"),Ruler!X$21,IF(AND(All!$V219="P9",All!$AE219="RMS"),Ruler!X$22,IF(AND(All!$V219="P1",All!$AE219="RSS"),Ruler!X$6,IF(AND(All!$V219="P2",All!$AE219="RSS"),Ruler!X$23,IF(AND(All!$V219="P3",All!$AE219="RSS"),Ruler!X$24,IF(AND(All!$V219="P4",All!$AE219="RSS"),Ruler!X$25,IF(AND(All!$V219="P5",All!$AE219="RSS"),Ruler!X$26,IF(AND(All!$V219="P6",All!$AE219="RSS"),Ruler!X$27,IF(AND(All!$V219="P7",All!$AE219="RSS"),Ruler!X$28,IF(AND(All!$V219="P8",All!$AE219="RSS"),Ruler!X$29,IF(AND(All!$V219="P9",All!$AE219="RSS"),Ruler!X$30,0)))))))))))))))))))))))))))</f>
        <v>2</v>
      </c>
      <c r="CF219" s="325">
        <f>IF(AND(All!$V219="P1",All!$AE219="RDP"),Ruler!Y$6,IF(AND(All!$V219="P2",All!$AE219="RDP"),Ruler!Y$7,IF(AND(All!$V219="P3",All!$AE219="RDP"),Ruler!Y$8,IF(AND(All!$V219="P4",All!$AE219="RDP"),Ruler!Y$9,IF(AND(All!$V219="P5",All!$AE219="RDP"),Ruler!Y$10,IF(AND(All!$V219="P6",All!$AE219="RDP"),Ruler!Y$11,IF(AND(All!$V219="P7",All!$AE219="RDP"),Ruler!Y$12,IF(AND(All!$V219="P8",All!$AE219="RDP"),Ruler!Y$13,IF(AND(All!$V219="P9",All!$AE219="RDP"),Ruler!Y$14,IF(AND(All!$V219="P1",All!$AE219="RMS"),Ruler!Y$6,IF(AND(All!$V219="P2",All!$AE219="RMS"),Ruler!Y$15,IF(AND(All!$V219="P3",All!$AE219="RMS"),Ruler!Y$16,IF(AND(All!$V219="P4",All!$AE219="RMS"),Ruler!Y$17,IF(AND(All!$V219="P5",All!$AE219="RMS"),Ruler!Y$18,IF(AND(All!$V219="P6",All!$AE219="RMS"),Ruler!Y$19,IF(AND(All!$V219="P7",All!$AE219="RMS"),Ruler!Y$20,IF(AND(All!$V219="P8",All!$AE219="RMS"),Ruler!Y$21,IF(AND(All!$V219="P9",All!$AE219="RMS"),Ruler!Y$22,IF(AND(All!$V219="P1",All!$AE219="RSS"),Ruler!Y$6,IF(AND(All!$V219="P2",All!$AE219="RSS"),Ruler!Y$23,IF(AND(All!$V219="P3",All!$AE219="RSS"),Ruler!Y$24,IF(AND(All!$V219="P4",All!$AE219="RSS"),Ruler!Y$25,IF(AND(All!$V219="P5",All!$AE219="RSS"),Ruler!Y$26,IF(AND(All!$V219="P6",All!$AE219="RSS"),Ruler!Y$27,IF(AND(All!$V219="P7",All!$AE219="RSS"),Ruler!Y$28,IF(AND(All!$V219="P8",All!$AE219="RSS"),Ruler!Y$29,IF(AND(All!$V219="P9",All!$AE219="RSS"),Ruler!Y$30,0)))))))))))))))))))))))))))</f>
        <v>1</v>
      </c>
      <c r="CG219" s="325">
        <f>IF(AND(All!$V219="P1",All!$AE219="RDP"),Ruler!Z$6,IF(AND(All!$V219="P2",All!$AE219="RDP"),Ruler!Z$7,IF(AND(All!$V219="P3",All!$AE219="RDP"),Ruler!Z$8,IF(AND(All!$V219="P4",All!$AE219="RDP"),Ruler!Z$9,IF(AND(All!$V219="P5",All!$AE219="RDP"),Ruler!Z$10,IF(AND(All!$V219="P6",All!$AE219="RDP"),Ruler!Z$11,IF(AND(All!$V219="P7",All!$AE219="RDP"),Ruler!Z$12,IF(AND(All!$V219="P8",All!$AE219="RDP"),Ruler!Z$13,IF(AND(All!$V219="P9",All!$AE219="RDP"),Ruler!Z$14,IF(AND(All!$V219="P1",All!$AE219="RMS"),Ruler!Z$6,IF(AND(All!$V219="P2",All!$AE219="RMS"),Ruler!Z$15,IF(AND(All!$V219="P3",All!$AE219="RMS"),Ruler!Z$16,IF(AND(All!$V219="P4",All!$AE219="RMS"),Ruler!Z$17,IF(AND(All!$V219="P5",All!$AE219="RMS"),Ruler!Z$18,IF(AND(All!$V219="P6",All!$AE219="RMS"),Ruler!Z$19,IF(AND(All!$V219="P7",All!$AE219="RMS"),Ruler!Z$20,IF(AND(All!$V219="P8",All!$AE219="RMS"),Ruler!Z$21,IF(AND(All!$V219="P9",All!$AE219="RMS"),Ruler!Z$22,IF(AND(All!$V219="P1",All!$AE219="RSS"),Ruler!Z$6,IF(AND(All!$V219="P2",All!$AE219="RSS"),Ruler!Z$23,IF(AND(All!$V219="P3",All!$AE219="RSS"),Ruler!Z$24,IF(AND(All!$V219="P4",All!$AE219="RSS"),Ruler!Z$25,IF(AND(All!$V219="P5",All!$AE219="RSS"),Ruler!Z$26,IF(AND(All!$V219="P6",All!$AE219="RSS"),Ruler!Z$27,IF(AND(All!$V219="P7",All!$AE219="RSS"),Ruler!Z$28,IF(AND(All!$V219="P8",All!$AE219="RSS"),Ruler!Z$29,IF(AND(All!$V219="P9",All!$AE219="RSS"),Ruler!Z$30,0)))))))))))))))))))))))))))</f>
        <v>2</v>
      </c>
      <c r="CH219" s="325">
        <f>IF(AND(All!$V219="P1",All!$AE219="RDP"),Ruler!AA$6,IF(AND(All!$V219="P2",All!$AE219="RDP"),Ruler!AA$7,IF(AND(All!$V219="P3",All!$AE219="RDP"),Ruler!AA$8,IF(AND(All!$V219="P4",All!$AE219="RDP"),Ruler!AA$9,IF(AND(All!$V219="P5",All!$AE219="RDP"),Ruler!AA$10,IF(AND(All!$V219="P6",All!$AE219="RDP"),Ruler!AA$11,IF(AND(All!$V219="P7",All!$AE219="RDP"),Ruler!AA$12,IF(AND(All!$V219="P8",All!$AE219="RDP"),Ruler!AA$13,IF(AND(All!$V219="P9",All!$AE219="RDP"),Ruler!AA$14,IF(AND(All!$V219="P1",All!$AE219="RMS"),Ruler!AA$6,IF(AND(All!$V219="P2",All!$AE219="RMS"),Ruler!AA$15,IF(AND(All!$V219="P3",All!$AE219="RMS"),Ruler!AA$16,IF(AND(All!$V219="P4",All!$AE219="RMS"),Ruler!AA$17,IF(AND(All!$V219="P5",All!$AE219="RMS"),Ruler!AA$18,IF(AND(All!$V219="P6",All!$AE219="RMS"),Ruler!AA$19,IF(AND(All!$V219="P7",All!$AE219="RMS"),Ruler!AA$20,IF(AND(All!$V219="P8",All!$AE219="RMS"),Ruler!AA$21,IF(AND(All!$V219="P9",All!$AE219="RMS"),Ruler!AA$22,IF(AND(All!$V219="P1",All!$AE219="RSS"),Ruler!AA$6,IF(AND(All!$V219="P2",All!$AE219="RSS"),Ruler!AA$23,IF(AND(All!$V219="P3",All!$AE219="RSS"),Ruler!AA$24,IF(AND(All!$V219="P4",All!$AE219="RSS"),Ruler!AA$25,IF(AND(All!$V219="P5",All!$AE219="RSS"),Ruler!AA$26,IF(AND(All!$V219="P6",All!$AE219="RSS"),Ruler!AA$27,IF(AND(All!$V219="P7",All!$AE219="RSS"),Ruler!AA$28,IF(AND(All!$V219="P8",All!$AE219="RSS"),Ruler!AA$29,IF(AND(All!$V219="P9",All!$AE219="RSS"),Ruler!AA$30,0)))))))))))))))))))))))))))</f>
        <v>1</v>
      </c>
      <c r="CI219" s="325">
        <f>IF(AND(All!$V219="P1",All!$AE219="RDP"),Ruler!AB$6,IF(AND(All!$V219="P2",All!$AE219="RDP"),Ruler!AB$7,IF(AND(All!$V219="P3",All!$AE219="RDP"),Ruler!AB$8,IF(AND(All!$V219="P4",All!$AE219="RDP"),Ruler!AB$9,IF(AND(All!$V219="P5",All!$AE219="RDP"),Ruler!AB$10,IF(AND(All!$V219="P6",All!$AE219="RDP"),Ruler!AB$11,IF(AND(All!$V219="P7",All!$AE219="RDP"),Ruler!AB$12,IF(AND(All!$V219="P8",All!$AE219="RDP"),Ruler!AB$13,IF(AND(All!$V219="P9",All!$AE219="RDP"),Ruler!AB$14,IF(AND(All!$V219="P1",All!$AE219="RMS"),Ruler!AB$6,IF(AND(All!$V219="P2",All!$AE219="RMS"),Ruler!AB$15,IF(AND(All!$V219="P3",All!$AE219="RMS"),Ruler!AB$16,IF(AND(All!$V219="P4",All!$AE219="RMS"),Ruler!AB$17,IF(AND(All!$V219="P5",All!$AE219="RMS"),Ruler!AB$18,IF(AND(All!$V219="P6",All!$AE219="RMS"),Ruler!AB$19,IF(AND(All!$V219="P7",All!$AE219="RMS"),Ruler!AB$20,IF(AND(All!$V219="P8",All!$AE219="RMS"),Ruler!AB$21,IF(AND(All!$V219="P9",All!$AE219="RMS"),Ruler!AB$22,IF(AND(All!$V219="P1",All!$AE219="RSS"),Ruler!AB$6,IF(AND(All!$V219="P2",All!$AE219="RSS"),Ruler!AB$23,IF(AND(All!$V219="P3",All!$AE219="RSS"),Ruler!AB$24,IF(AND(All!$V219="P4",All!$AE219="RSS"),Ruler!AB$25,IF(AND(All!$V219="P5",All!$AE219="RSS"),Ruler!AB$26,IF(AND(All!$V219="P6",All!$AE219="RSS"),Ruler!AB$27,IF(AND(All!$V219="P7",All!$AE219="RSS"),Ruler!AB$28,IF(AND(All!$V219="P8",All!$AE219="RSS"),Ruler!AB$29,IF(AND(All!$V219="P9",All!$AE219="RSS"),Ruler!AB$30,0)))))))))))))))))))))))))))</f>
        <v>1</v>
      </c>
      <c r="CJ219" s="377">
        <f>Table9[[#This Row],[R-B1]]-Table9[[#This Row],[B1]]</f>
        <v>0</v>
      </c>
      <c r="CK219" s="378">
        <f>Table9[[#This Row],[R-B2]]-Table9[[#This Row],[B2]]</f>
        <v>1</v>
      </c>
      <c r="CL219" s="378">
        <f>Table9[[#This Row],[R-B3]]-Table9[[#This Row],[B3]]</f>
        <v>0</v>
      </c>
      <c r="CM219" s="378">
        <f>Table9[[#This Row],[R-B4]]-Table9[[#This Row],[B4]]</f>
        <v>0</v>
      </c>
      <c r="CN219" s="378">
        <f>Table9[[#This Row],[R-B5]]-Table9[[#This Row],[B5]]</f>
        <v>0</v>
      </c>
      <c r="CO219" s="378">
        <f>Table9[[#This Row],[R-B6]]-Table9[[#This Row],[B6]]</f>
        <v>1</v>
      </c>
      <c r="CP219" s="378">
        <f>Table9[[#This Row],[R-B7]]-Table9[[#This Row],[B7]]</f>
        <v>0</v>
      </c>
      <c r="CQ219" s="378">
        <f>Table9[[#This Row],[R-B8]]-Table9[[#This Row],[B8]]</f>
        <v>0</v>
      </c>
      <c r="CR219" s="378">
        <f>Table9[[#This Row],[R-B9]]-Table9[[#This Row],[B9]]</f>
        <v>1</v>
      </c>
      <c r="CS219" s="378">
        <f>Table9[[#This Row],[R-B10]]-Table9[[#This Row],[B10]]</f>
        <v>0</v>
      </c>
      <c r="CT219" s="378">
        <f>Table9[[#This Row],[R-B11]]-Table9[[#This Row],[B11]]</f>
        <v>0</v>
      </c>
      <c r="CU219" s="378">
        <f>Table9[[#This Row],[R-B12]]-Table9[[#This Row],[B12]]</f>
        <v>0</v>
      </c>
      <c r="CV219" s="378">
        <f>Table9[[#This Row],[R-K1]]-Table9[[#This Row],[K1]]</f>
        <v>0</v>
      </c>
      <c r="CW219" s="378">
        <f>Table9[[#This Row],[R-K2]]-Table9[[#This Row],[K2]]</f>
        <v>0</v>
      </c>
      <c r="CX219" s="378">
        <f>Table9[[#This Row],[R-K3]]-Table9[[#This Row],[K3]]</f>
        <v>0</v>
      </c>
      <c r="CY219" s="378">
        <f>Table9[[#This Row],[R-K4]]-Table9[[#This Row],[K4]]</f>
        <v>0</v>
      </c>
      <c r="CZ219" s="378">
        <f>Table9[[#This Row],[R-K5]]-Table9[[#This Row],[K5]]</f>
        <v>1</v>
      </c>
      <c r="DA219" s="378">
        <f>Table9[[#This Row],[R-P1]]-Table9[[#This Row],[P1]]</f>
        <v>0</v>
      </c>
      <c r="DB219" s="378">
        <f>Table9[[#This Row],[R-P2]]-Table9[[#This Row],[P2]]</f>
        <v>1</v>
      </c>
      <c r="DC219" s="378">
        <f>Table9[[#This Row],[R-P3]]-Table9[[#This Row],[P3]]</f>
        <v>0</v>
      </c>
      <c r="DD219" s="378">
        <f>Table9[[#This Row],[R-P4]]-Table9[[#This Row],[P4]]</f>
        <v>0</v>
      </c>
      <c r="DE219" s="378">
        <f>Table9[[#This Row],[R-P5]]-Table9[[#This Row],[P5]]</f>
        <v>0</v>
      </c>
      <c r="DF219" s="378">
        <f>Table9[[#This Row],[R-E1]]-Table9[[#This Row],[E1]]</f>
        <v>0</v>
      </c>
      <c r="DG219" s="379">
        <f>Table9[[#This Row],[R-E2]]-Table9[[#This Row],[E2]]</f>
        <v>0</v>
      </c>
      <c r="DH219" s="323">
        <f>COUNTIF(Table9[[#This Row],[G-B1]:[G-B12]],"&lt;=0")/12*100</f>
        <v>75</v>
      </c>
      <c r="DI219" s="43">
        <f>COUNTIF(Table9[[#This Row],[G-K1]:[G-K5]],"&lt;=0")/5*100</f>
        <v>80</v>
      </c>
      <c r="DJ219" s="43">
        <f>COUNTIF(Table9[[#This Row],[G-P1]:[G-P5]],"&lt;=0")/5*100</f>
        <v>80</v>
      </c>
      <c r="DK219" s="43">
        <f>COUNTIF(Table9[[#This Row],[G-E1]:[G-E2]],"&lt;=0")/2*100</f>
        <v>100</v>
      </c>
      <c r="DL219" s="450">
        <f>IF(AE219="RDP",(COUNTIF(Table9[[#This Row],[G-B3]],"&lt;=0")+COUNTIF(Table9[[#This Row],[G-B4]],"&lt;=0")+COUNTIF(Table9[[#This Row],[G-B7]],"&lt;=0")+COUNTIF(Table9[[#This Row],[G-B11]],"&lt;=0")+COUNTIF(Table9[[#This Row],[G-K2]],"&lt;=0"))/5*100,IF(AE219="RMS",(COUNTIF(Table9[[#This Row],[G-B4]],"&lt;=0")+COUNTIF(Table9[[#This Row],[G-B5]],"&lt;=0")+COUNTIF(Table9[[#This Row],[G-B10]],"&lt;=0")+COUNTIF(Table9[[#This Row],[G-B12]],"&lt;=0")+COUNTIF(Table9[[#This Row],[G-K2]],"&lt;=0"))/5*100,IF(AE219="RSS",(COUNTIF(Table9[[#This Row],[G-B1]],"&lt;=0")+COUNTIF(Table9[[#This Row],[G-B2]],"&lt;=0")+COUNTIF(Table9[[#This Row],[G-B6]],"&lt;=0")+COUNTIF(Table9[[#This Row],[G-B11]],"&lt;=0")+COUNTIF(Table9[[#This Row],[G-B12]],"&lt;=0"))/5*100,0)))</f>
        <v>60</v>
      </c>
      <c r="DM219" s="42">
        <v>75</v>
      </c>
      <c r="DN219" s="42">
        <v>80</v>
      </c>
      <c r="DO219" s="42">
        <v>80</v>
      </c>
      <c r="DP219" s="42">
        <v>100</v>
      </c>
      <c r="DQ219" s="42">
        <v>60</v>
      </c>
      <c r="DR219" s="332">
        <v>17</v>
      </c>
      <c r="DS219" s="42">
        <v>40</v>
      </c>
      <c r="DT219" s="42">
        <v>40</v>
      </c>
      <c r="DU219" s="42">
        <v>0</v>
      </c>
      <c r="DV219" s="42">
        <v>0</v>
      </c>
      <c r="DW219" s="332">
        <v>17</v>
      </c>
      <c r="DX219" s="42">
        <v>20</v>
      </c>
      <c r="DY219" s="42">
        <v>20</v>
      </c>
      <c r="DZ219" s="42">
        <v>0</v>
      </c>
      <c r="EA219" s="333">
        <v>0</v>
      </c>
      <c r="EB219" s="339" t="s">
        <v>251</v>
      </c>
      <c r="EC219" s="339" t="s">
        <v>196</v>
      </c>
      <c r="ED219" s="339" t="s">
        <v>1488</v>
      </c>
      <c r="EE219" s="339"/>
    </row>
    <row r="220" spans="2:135" hidden="1" x14ac:dyDescent="0.3">
      <c r="B220" s="282">
        <v>226</v>
      </c>
      <c r="C220" s="42" t="s">
        <v>198</v>
      </c>
      <c r="D220" s="43"/>
      <c r="E220" s="44" t="s">
        <v>1751</v>
      </c>
      <c r="F220" s="43"/>
      <c r="G220" s="357">
        <f t="shared" ca="1" si="12"/>
        <v>26.820910321537298</v>
      </c>
      <c r="H220" s="492">
        <v>36526</v>
      </c>
      <c r="I220" s="43" t="s">
        <v>179</v>
      </c>
      <c r="J220" s="43" t="s">
        <v>137</v>
      </c>
      <c r="K220" s="43" t="s">
        <v>138</v>
      </c>
      <c r="L220" s="43" t="s">
        <v>139</v>
      </c>
      <c r="M220" s="43" t="s">
        <v>202</v>
      </c>
      <c r="N220" s="43"/>
      <c r="O220" s="43" t="s">
        <v>200</v>
      </c>
      <c r="P220" s="43"/>
      <c r="Q220" s="43" t="s">
        <v>144</v>
      </c>
      <c r="R220" s="43"/>
      <c r="S220" s="43"/>
      <c r="T220" s="286"/>
      <c r="U220" s="43"/>
      <c r="V220" s="282" t="s">
        <v>55</v>
      </c>
      <c r="W220" s="43"/>
      <c r="X220" s="51"/>
      <c r="Y220" s="43"/>
      <c r="Z220" s="43" t="s">
        <v>202</v>
      </c>
      <c r="AA220" s="43"/>
      <c r="AB220" s="43"/>
      <c r="AC220" s="43"/>
      <c r="AD220" s="43"/>
      <c r="AE220" s="43"/>
      <c r="AF220" s="43"/>
      <c r="AG220" s="43"/>
      <c r="AH220" s="43"/>
      <c r="AI220" s="43"/>
      <c r="AJ220" s="43"/>
      <c r="AK220" s="43"/>
      <c r="AL220" s="43"/>
      <c r="AM220" s="43"/>
      <c r="AN220" s="323"/>
      <c r="BK220" s="328"/>
      <c r="BL220" s="325">
        <f>IF(AND(All!$V220="P1",All!$AE220="RDP"),Ruler!E$6,IF(AND(All!$V220="P2",All!$AE220="RDP"),Ruler!E$7,IF(AND(All!$V220="P3",All!$AE220="RDP"),Ruler!E$8,IF(AND(All!$V220="P4",All!$AE220="RDP"),Ruler!E$9,IF(AND(All!$V220="P5",All!$AE220="RDP"),Ruler!E$10,IF(AND(All!$V220="P6",All!$AE220="RDP"),Ruler!E$11,IF(AND(All!$V220="P7",All!$AE220="RDP"),Ruler!E$12,IF(AND(All!$V220="P8",All!$AE220="RDP"),Ruler!E$13,IF(AND(All!$V220="P9",All!$AE220="RDP"),Ruler!E$14,IF(AND(All!$V220="P1",All!$AE220="RMS"),Ruler!E$6,IF(AND(All!$V220="P2",All!$AE220="RMS"),Ruler!E$15,IF(AND(All!$V220="P3",All!$AE220="RMS"),Ruler!E$16,IF(AND(All!$V220="P4",All!$AE220="RMS"),Ruler!E$17,IF(AND(All!$V220="P5",All!$AE220="RMS"),Ruler!E$18,IF(AND(All!$V220="P6",All!$AE220="RMS"),Ruler!E$19,IF(AND(All!$V220="P7",All!$AE220="RMS"),Ruler!E$20,IF(AND(All!$V220="P8",All!$AE220="RMS"),Ruler!E$21,IF(AND(All!$V220="P9",All!$AE220="RMS"),Ruler!E$22,IF(AND(All!$V220="P1",All!$AE220="RSS"),Ruler!E$6,IF(AND(All!$V220="P2",All!$AE220="RSS"),Ruler!E$23,IF(AND(All!$V220="P3",All!$AE220="RSS"),Ruler!E$24,IF(AND(All!$V220="P4",All!$AE220="RSS"),Ruler!E$25,IF(AND(All!$V220="P5",All!$AE220="RSS"),Ruler!E$26,IF(AND(All!$V220="P6",All!$AE220="RSS"),Ruler!E$27,IF(AND(All!$V220="P7",All!$AE220="RSS"),Ruler!E$28,IF(AND(All!$V220="P8",All!$AE220="RSS"),Ruler!E$29,IF(AND(All!$V220="P9",All!$AE220="RSS"),Ruler!E$30,0)))))))))))))))))))))))))))</f>
        <v>0</v>
      </c>
      <c r="BM220" s="325">
        <f>IF(AND(All!$V220="P1",All!$AE220="RDP"),Ruler!F$6,IF(AND(All!$V220="P2",All!$AE220="RDP"),Ruler!F$7,IF(AND(All!$V220="P3",All!$AE220="RDP"),Ruler!F$8,IF(AND(All!$V220="P4",All!$AE220="RDP"),Ruler!F$9,IF(AND(All!$V220="P5",All!$AE220="RDP"),Ruler!F$10,IF(AND(All!$V220="P6",All!$AE220="RDP"),Ruler!F$11,IF(AND(All!$V220="P7",All!$AE220="RDP"),Ruler!F$12,IF(AND(All!$V220="P8",All!$AE220="RDP"),Ruler!F$13,IF(AND(All!$V220="P9",All!$AE220="RDP"),Ruler!F$14,IF(AND(All!$V220="P1",All!$AE220="RMS"),Ruler!F$6,IF(AND(All!$V220="P2",All!$AE220="RMS"),Ruler!F$15,IF(AND(All!$V220="P3",All!$AE220="RMS"),Ruler!F$16,IF(AND(All!$V220="P4",All!$AE220="RMS"),Ruler!F$17,IF(AND(All!$V220="P5",All!$AE220="RMS"),Ruler!F$18,IF(AND(All!$V220="P6",All!$AE220="RMS"),Ruler!F$19,IF(AND(All!$V220="P7",All!$AE220="RMS"),Ruler!F$20,IF(AND(All!$V220="P8",All!$AE220="RMS"),Ruler!F$21,IF(AND(All!$V220="P9",All!$AE220="RMS"),Ruler!F$22,IF(AND(All!$V220="P1",All!$AE220="RSS"),Ruler!F$6,IF(AND(All!$V220="P2",All!$AE220="RSS"),Ruler!F$23,IF(AND(All!$V220="P3",All!$AE220="RSS"),Ruler!F$24,IF(AND(All!$V220="P4",All!$AE220="RSS"),Ruler!F$25,IF(AND(All!$V220="P5",All!$AE220="RSS"),Ruler!F$26,IF(AND(All!$V220="P6",All!$AE220="RSS"),Ruler!F$27,IF(AND(All!$V220="P7",All!$AE220="RSS"),Ruler!F$28,IF(AND(All!$V220="P8",All!$AE220="RSS"),Ruler!F$29,IF(AND(All!$V220="P9",All!$AE220="RSS"),Ruler!F$30,0)))))))))))))))))))))))))))</f>
        <v>0</v>
      </c>
      <c r="BN220" s="325">
        <f>IF(AND(All!$V220="P1",All!$AE220="RDP"),Ruler!G$6,IF(AND(All!$V220="P2",All!$AE220="RDP"),Ruler!G$7,IF(AND(All!$V220="P3",All!$AE220="RDP"),Ruler!G$8,IF(AND(All!$V220="P4",All!$AE220="RDP"),Ruler!G$9,IF(AND(All!$V220="P5",All!$AE220="RDP"),Ruler!G$10,IF(AND(All!$V220="P6",All!$AE220="RDP"),Ruler!G$11,IF(AND(All!$V220="P7",All!$AE220="RDP"),Ruler!G$12,IF(AND(All!$V220="P8",All!$AE220="RDP"),Ruler!G$13,IF(AND(All!$V220="P9",All!$AE220="RDP"),Ruler!G$14,IF(AND(All!$V220="P1",All!$AE220="RMS"),Ruler!G$6,IF(AND(All!$V220="P2",All!$AE220="RMS"),Ruler!G$15,IF(AND(All!$V220="P3",All!$AE220="RMS"),Ruler!G$16,IF(AND(All!$V220="P4",All!$AE220="RMS"),Ruler!G$17,IF(AND(All!$V220="P5",All!$AE220="RMS"),Ruler!G$18,IF(AND(All!$V220="P6",All!$AE220="RMS"),Ruler!G$19,IF(AND(All!$V220="P7",All!$AE220="RMS"),Ruler!G$20,IF(AND(All!$V220="P8",All!$AE220="RMS"),Ruler!G$21,IF(AND(All!$V220="P9",All!$AE220="RMS"),Ruler!G$22,IF(AND(All!$V220="P1",All!$AE220="RSS"),Ruler!G$6,IF(AND(All!$V220="P2",All!$AE220="RSS"),Ruler!G$23,IF(AND(All!$V220="P3",All!$AE220="RSS"),Ruler!G$24,IF(AND(All!$V220="P4",All!$AE220="RSS"),Ruler!G$25,IF(AND(All!$V220="P5",All!$AE220="RSS"),Ruler!G$26,IF(AND(All!$V220="P6",All!$AE220="RSS"),Ruler!G$27,IF(AND(All!$V220="P7",All!$AE220="RSS"),Ruler!G$28,IF(AND(All!$V220="P8",All!$AE220="RSS"),Ruler!G$29,IF(AND(All!$V220="P9",All!$AE220="RSS"),Ruler!G$30,0)))))))))))))))))))))))))))</f>
        <v>0</v>
      </c>
      <c r="BO220" s="325">
        <f>IF(AND(All!$V220="P1",All!$AE220="RDP"),Ruler!H$6,IF(AND(All!$V220="P2",All!$AE220="RDP"),Ruler!H$7,IF(AND(All!$V220="P3",All!$AE220="RDP"),Ruler!H$8,IF(AND(All!$V220="P4",All!$AE220="RDP"),Ruler!H$9,IF(AND(All!$V220="P5",All!$AE220="RDP"),Ruler!H$10,IF(AND(All!$V220="P6",All!$AE220="RDP"),Ruler!H$11,IF(AND(All!$V220="P7",All!$AE220="RDP"),Ruler!H$12,IF(AND(All!$V220="P8",All!$AE220="RDP"),Ruler!H$13,IF(AND(All!$V220="P9",All!$AE220="RDP"),Ruler!H$14,IF(AND(All!$V220="P1",All!$AE220="RMS"),Ruler!H$6,IF(AND(All!$V220="P2",All!$AE220="RMS"),Ruler!H$15,IF(AND(All!$V220="P3",All!$AE220="RMS"),Ruler!H$16,IF(AND(All!$V220="P4",All!$AE220="RMS"),Ruler!H$17,IF(AND(All!$V220="P5",All!$AE220="RMS"),Ruler!H$18,IF(AND(All!$V220="P6",All!$AE220="RMS"),Ruler!H$19,IF(AND(All!$V220="P7",All!$AE220="RMS"),Ruler!H$20,IF(AND(All!$V220="P8",All!$AE220="RMS"),Ruler!H$21,IF(AND(All!$V220="P9",All!$AE220="RMS"),Ruler!H$22,IF(AND(All!$V220="P1",All!$AE220="RSS"),Ruler!H$6,IF(AND(All!$V220="P2",All!$AE220="RSS"),Ruler!H$23,IF(AND(All!$V220="P3",All!$AE220="RSS"),Ruler!H$24,IF(AND(All!$V220="P4",All!$AE220="RSS"),Ruler!H$25,IF(AND(All!$V220="P5",All!$AE220="RSS"),Ruler!H$26,IF(AND(All!$V220="P6",All!$AE220="RSS"),Ruler!H$27,IF(AND(All!$V220="P7",All!$AE220="RSS"),Ruler!H$28,IF(AND(All!$V220="P8",All!$AE220="RSS"),Ruler!H$29,IF(AND(All!$V220="P9",All!$AE220="RSS"),Ruler!H$30,0)))))))))))))))))))))))))))</f>
        <v>0</v>
      </c>
      <c r="BP220" s="325">
        <f>IF(AND(All!$V220="P1",All!$AE220="RDP"),Ruler!I$6,IF(AND(All!$V220="P2",All!$AE220="RDP"),Ruler!I$7,IF(AND(All!$V220="P3",All!$AE220="RDP"),Ruler!I$8,IF(AND(All!$V220="P4",All!$AE220="RDP"),Ruler!I$9,IF(AND(All!$V220="P5",All!$AE220="RDP"),Ruler!I$10,IF(AND(All!$V220="P6",All!$AE220="RDP"),Ruler!I$11,IF(AND(All!$V220="P7",All!$AE220="RDP"),Ruler!I$12,IF(AND(All!$V220="P8",All!$AE220="RDP"),Ruler!I$13,IF(AND(All!$V220="P9",All!$AE220="RDP"),Ruler!I$14,IF(AND(All!$V220="P1",All!$AE220="RMS"),Ruler!I$6,IF(AND(All!$V220="P2",All!$AE220="RMS"),Ruler!I$15,IF(AND(All!$V220="P3",All!$AE220="RMS"),Ruler!I$16,IF(AND(All!$V220="P4",All!$AE220="RMS"),Ruler!I$17,IF(AND(All!$V220="P5",All!$AE220="RMS"),Ruler!I$18,IF(AND(All!$V220="P6",All!$AE220="RMS"),Ruler!I$19,IF(AND(All!$V220="P7",All!$AE220="RMS"),Ruler!I$20,IF(AND(All!$V220="P8",All!$AE220="RMS"),Ruler!I$21,IF(AND(All!$V220="P9",All!$AE220="RMS"),Ruler!I$22,IF(AND(All!$V220="P1",All!$AE220="RSS"),Ruler!I$6,IF(AND(All!$V220="P2",All!$AE220="RSS"),Ruler!I$23,IF(AND(All!$V220="P3",All!$AE220="RSS"),Ruler!I$24,IF(AND(All!$V220="P4",All!$AE220="RSS"),Ruler!I$25,IF(AND(All!$V220="P5",All!$AE220="RSS"),Ruler!I$26,IF(AND(All!$V220="P6",All!$AE220="RSS"),Ruler!I$27,IF(AND(All!$V220="P7",All!$AE220="RSS"),Ruler!I$28,IF(AND(All!$V220="P8",All!$AE220="RSS"),Ruler!I$29,IF(AND(All!$V220="P9",All!$AE220="RSS"),Ruler!I$30,0)))))))))))))))))))))))))))</f>
        <v>0</v>
      </c>
      <c r="BQ220" s="325">
        <f>IF(AND(All!$V220="P1",All!$AE220="RDP"),Ruler!J$6,IF(AND(All!$V220="P2",All!$AE220="RDP"),Ruler!J$7,IF(AND(All!$V220="P3",All!$AE220="RDP"),Ruler!J$8,IF(AND(All!$V220="P4",All!$AE220="RDP"),Ruler!J$9,IF(AND(All!$V220="P5",All!$AE220="RDP"),Ruler!J$10,IF(AND(All!$V220="P6",All!$AE220="RDP"),Ruler!J$11,IF(AND(All!$V220="P7",All!$AE220="RDP"),Ruler!J$12,IF(AND(All!$V220="P8",All!$AE220="RDP"),Ruler!J$13,IF(AND(All!$V220="P9",All!$AE220="RDP"),Ruler!J$14,IF(AND(All!$V220="P1",All!$AE220="RMS"),Ruler!J$6,IF(AND(All!$V220="P2",All!$AE220="RMS"),Ruler!J$15,IF(AND(All!$V220="P3",All!$AE220="RMS"),Ruler!J$16,IF(AND(All!$V220="P4",All!$AE220="RMS"),Ruler!J$17,IF(AND(All!$V220="P5",All!$AE220="RMS"),Ruler!J$18,IF(AND(All!$V220="P6",All!$AE220="RMS"),Ruler!J$19,IF(AND(All!$V220="P7",All!$AE220="RMS"),Ruler!J$20,IF(AND(All!$V220="P8",All!$AE220="RMS"),Ruler!J$21,IF(AND(All!$V220="P9",All!$AE220="RMS"),Ruler!J$22,IF(AND(All!$V220="P1",All!$AE220="RSS"),Ruler!J$6,IF(AND(All!$V220="P2",All!$AE220="RSS"),Ruler!J$23,IF(AND(All!$V220="P3",All!$AE220="RSS"),Ruler!J$24,IF(AND(All!$V220="P4",All!$AE220="RSS"),Ruler!J$25,IF(AND(All!$V220="P5",All!$AE220="RSS"),Ruler!J$26,IF(AND(All!$V220="P6",All!$AE220="RSS"),Ruler!J$27,IF(AND(All!$V220="P7",All!$AE220="RSS"),Ruler!J$28,IF(AND(All!$V220="P8",All!$AE220="RSS"),Ruler!J$29,IF(AND(All!$V220="P9",All!$AE220="RSS"),Ruler!J$30,0)))))))))))))))))))))))))))</f>
        <v>0</v>
      </c>
      <c r="BR220" s="325">
        <f>IF(AND(All!$V220="P1",All!$AE220="RDP"),Ruler!K$6,IF(AND(All!$V220="P2",All!$AE220="RDP"),Ruler!K$7,IF(AND(All!$V220="P3",All!$AE220="RDP"),Ruler!K$8,IF(AND(All!$V220="P4",All!$AE220="RDP"),Ruler!K$9,IF(AND(All!$V220="P5",All!$AE220="RDP"),Ruler!K$10,IF(AND(All!$V220="P6",All!$AE220="RDP"),Ruler!K$11,IF(AND(All!$V220="P7",All!$AE220="RDP"),Ruler!K$12,IF(AND(All!$V220="P8",All!$AE220="RDP"),Ruler!K$13,IF(AND(All!$V220="P9",All!$AE220="RDP"),Ruler!K$14,IF(AND(All!$V220="P1",All!$AE220="RMS"),Ruler!K$6,IF(AND(All!$V220="P2",All!$AE220="RMS"),Ruler!K$15,IF(AND(All!$V220="P3",All!$AE220="RMS"),Ruler!K$16,IF(AND(All!$V220="P4",All!$AE220="RMS"),Ruler!K$17,IF(AND(All!$V220="P5",All!$AE220="RMS"),Ruler!K$18,IF(AND(All!$V220="P6",All!$AE220="RMS"),Ruler!K$19,IF(AND(All!$V220="P7",All!$AE220="RMS"),Ruler!K$20,IF(AND(All!$V220="P8",All!$AE220="RMS"),Ruler!K$21,IF(AND(All!$V220="P9",All!$AE220="RMS"),Ruler!K$22,IF(AND(All!$V220="P1",All!$AE220="RSS"),Ruler!K$6,IF(AND(All!$V220="P2",All!$AE220="RSS"),Ruler!K$23,IF(AND(All!$V220="P3",All!$AE220="RSS"),Ruler!K$24,IF(AND(All!$V220="P4",All!$AE220="RSS"),Ruler!K$25,IF(AND(All!$V220="P5",All!$AE220="RSS"),Ruler!K$26,IF(AND(All!$V220="P6",All!$AE220="RSS"),Ruler!K$27,IF(AND(All!$V220="P7",All!$AE220="RSS"),Ruler!K$28,IF(AND(All!$V220="P8",All!$AE220="RSS"),Ruler!K$29,IF(AND(All!$V220="P9",All!$AE220="RSS"),Ruler!K$30,0)))))))))))))))))))))))))))</f>
        <v>0</v>
      </c>
      <c r="BS220" s="325">
        <f>IF(AND(All!$V220="P1",All!$AE220="RDP"),Ruler!L$6,IF(AND(All!$V220="P2",All!$AE220="RDP"),Ruler!L$7,IF(AND(All!$V220="P3",All!$AE220="RDP"),Ruler!L$8,IF(AND(All!$V220="P4",All!$AE220="RDP"),Ruler!L$9,IF(AND(All!$V220="P5",All!$AE220="RDP"),Ruler!L$10,IF(AND(All!$V220="P6",All!$AE220="RDP"),Ruler!L$11,IF(AND(All!$V220="P7",All!$AE220="RDP"),Ruler!L$12,IF(AND(All!$V220="P8",All!$AE220="RDP"),Ruler!L$13,IF(AND(All!$V220="P9",All!$AE220="RDP"),Ruler!L$14,IF(AND(All!$V220="P1",All!$AE220="RMS"),Ruler!L$6,IF(AND(All!$V220="P2",All!$AE220="RMS"),Ruler!L$15,IF(AND(All!$V220="P3",All!$AE220="RMS"),Ruler!L$16,IF(AND(All!$V220="P4",All!$AE220="RMS"),Ruler!L$17,IF(AND(All!$V220="P5",All!$AE220="RMS"),Ruler!L$18,IF(AND(All!$V220="P6",All!$AE220="RMS"),Ruler!L$19,IF(AND(All!$V220="P7",All!$AE220="RMS"),Ruler!L$20,IF(AND(All!$V220="P8",All!$AE220="RMS"),Ruler!L$21,IF(AND(All!$V220="P9",All!$AE220="RMS"),Ruler!L$22,IF(AND(All!$V220="P1",All!$AE220="RSS"),Ruler!L$6,IF(AND(All!$V220="P2",All!$AE220="RSS"),Ruler!L$23,IF(AND(All!$V220="P3",All!$AE220="RSS"),Ruler!L$24,IF(AND(All!$V220="P4",All!$AE220="RSS"),Ruler!L$25,IF(AND(All!$V220="P5",All!$AE220="RSS"),Ruler!L$26,IF(AND(All!$V220="P6",All!$AE220="RSS"),Ruler!L$27,IF(AND(All!$V220="P7",All!$AE220="RSS"),Ruler!L$28,IF(AND(All!$V220="P8",All!$AE220="RSS"),Ruler!L$29,IF(AND(All!$V220="P9",All!$AE220="RSS"),Ruler!L$30,0)))))))))))))))))))))))))))</f>
        <v>0</v>
      </c>
      <c r="BT220" s="325">
        <f>IF(AND(All!$V220="P1",All!$AE220="RDP"),Ruler!M$6,IF(AND(All!$V220="P2",All!$AE220="RDP"),Ruler!M$7,IF(AND(All!$V220="P3",All!$AE220="RDP"),Ruler!M$8,IF(AND(All!$V220="P4",All!$AE220="RDP"),Ruler!M$9,IF(AND(All!$V220="P5",All!$AE220="RDP"),Ruler!M$10,IF(AND(All!$V220="P6",All!$AE220="RDP"),Ruler!M$11,IF(AND(All!$V220="P7",All!$AE220="RDP"),Ruler!M$12,IF(AND(All!$V220="P8",All!$AE220="RDP"),Ruler!M$13,IF(AND(All!$V220="P9",All!$AE220="RDP"),Ruler!M$14,IF(AND(All!$V220="P1",All!$AE220="RMS"),Ruler!M$6,IF(AND(All!$V220="P2",All!$AE220="RMS"),Ruler!M$15,IF(AND(All!$V220="P3",All!$AE220="RMS"),Ruler!M$16,IF(AND(All!$V220="P4",All!$AE220="RMS"),Ruler!M$17,IF(AND(All!$V220="P5",All!$AE220="RMS"),Ruler!M$18,IF(AND(All!$V220="P6",All!$AE220="RMS"),Ruler!M$19,IF(AND(All!$V220="P7",All!$AE220="RMS"),Ruler!M$20,IF(AND(All!$V220="P8",All!$AE220="RMS"),Ruler!M$21,IF(AND(All!$V220="P9",All!$AE220="RMS"),Ruler!M$22,IF(AND(All!$V220="P1",All!$AE220="RSS"),Ruler!M$6,IF(AND(All!$V220="P2",All!$AE220="RSS"),Ruler!M$23,IF(AND(All!$V220="P3",All!$AE220="RSS"),Ruler!M$24,IF(AND(All!$V220="P4",All!$AE220="RSS"),Ruler!M$25,IF(AND(All!$V220="P5",All!$AE220="RSS"),Ruler!M$26,IF(AND(All!$V220="P6",All!$AE220="RSS"),Ruler!M$27,IF(AND(All!$V220="P7",All!$AE220="RSS"),Ruler!M$28,IF(AND(All!$V220="P8",All!$AE220="RSS"),Ruler!M$29,IF(AND(All!$V220="P9",All!$AE220="RSS"),Ruler!M$30,0)))))))))))))))))))))))))))</f>
        <v>0</v>
      </c>
      <c r="BU220" s="325">
        <f>IF(AND(All!$V220="P1",All!$AE220="RDP"),Ruler!N$6,IF(AND(All!$V220="P2",All!$AE220="RDP"),Ruler!N$7,IF(AND(All!$V220="P3",All!$AE220="RDP"),Ruler!N$8,IF(AND(All!$V220="P4",All!$AE220="RDP"),Ruler!N$9,IF(AND(All!$V220="P5",All!$AE220="RDP"),Ruler!N$10,IF(AND(All!$V220="P6",All!$AE220="RDP"),Ruler!N$11,IF(AND(All!$V220="P7",All!$AE220="RDP"),Ruler!N$12,IF(AND(All!$V220="P8",All!$AE220="RDP"),Ruler!N$13,IF(AND(All!$V220="P9",All!$AE220="RDP"),Ruler!N$14,IF(AND(All!$V220="P1",All!$AE220="RMS"),Ruler!N$6,IF(AND(All!$V220="P2",All!$AE220="RMS"),Ruler!N$15,IF(AND(All!$V220="P3",All!$AE220="RMS"),Ruler!N$16,IF(AND(All!$V220="P4",All!$AE220="RMS"),Ruler!N$17,IF(AND(All!$V220="P5",All!$AE220="RMS"),Ruler!N$18,IF(AND(All!$V220="P6",All!$AE220="RMS"),Ruler!N$19,IF(AND(All!$V220="P7",All!$AE220="RMS"),Ruler!N$20,IF(AND(All!$V220="P8",All!$AE220="RMS"),Ruler!N$21,IF(AND(All!$V220="P9",All!$AE220="RMS"),Ruler!N$22,IF(AND(All!$V220="P1",All!$AE220="RSS"),Ruler!N$6,IF(AND(All!$V220="P2",All!$AE220="RSS"),Ruler!N$23,IF(AND(All!$V220="P3",All!$AE220="RSS"),Ruler!N$24,IF(AND(All!$V220="P4",All!$AE220="RSS"),Ruler!N$25,IF(AND(All!$V220="P5",All!$AE220="RSS"),Ruler!N$26,IF(AND(All!$V220="P6",All!$AE220="RSS"),Ruler!N$27,IF(AND(All!$V220="P7",All!$AE220="RSS"),Ruler!N$28,IF(AND(All!$V220="P8",All!$AE220="RSS"),Ruler!N$29,IF(AND(All!$V220="P9",All!$AE220="RSS"),Ruler!N$30,0)))))))))))))))))))))))))))</f>
        <v>0</v>
      </c>
      <c r="BV220" s="325">
        <f>IF(AND(All!$V220="P1",All!$AE220="RDP"),Ruler!O$6,IF(AND(All!$V220="P2",All!$AE220="RDP"),Ruler!O$7,IF(AND(All!$V220="P3",All!$AE220="RDP"),Ruler!O$8,IF(AND(All!$V220="P4",All!$AE220="RDP"),Ruler!O$9,IF(AND(All!$V220="P5",All!$AE220="RDP"),Ruler!O$10,IF(AND(All!$V220="P6",All!$AE220="RDP"),Ruler!O$11,IF(AND(All!$V220="P7",All!$AE220="RDP"),Ruler!O$12,IF(AND(All!$V220="P8",All!$AE220="RDP"),Ruler!O$13,IF(AND(All!$V220="P9",All!$AE220="RDP"),Ruler!O$14,IF(AND(All!$V220="P1",All!$AE220="RMS"),Ruler!O$6,IF(AND(All!$V220="P2",All!$AE220="RMS"),Ruler!O$15,IF(AND(All!$V220="P3",All!$AE220="RMS"),Ruler!O$16,IF(AND(All!$V220="P4",All!$AE220="RMS"),Ruler!O$17,IF(AND(All!$V220="P5",All!$AE220="RMS"),Ruler!O$18,IF(AND(All!$V220="P6",All!$AE220="RMS"),Ruler!O$19,IF(AND(All!$V220="P7",All!$AE220="RMS"),Ruler!O$20,IF(AND(All!$V220="P8",All!$AE220="RMS"),Ruler!O$21,IF(AND(All!$V220="P9",All!$AE220="RMS"),Ruler!O$22,IF(AND(All!$V220="P1",All!$AE220="RSS"),Ruler!O$6,IF(AND(All!$V220="P2",All!$AE220="RSS"),Ruler!O$23,IF(AND(All!$V220="P3",All!$AE220="RSS"),Ruler!O$24,IF(AND(All!$V220="P4",All!$AE220="RSS"),Ruler!O$25,IF(AND(All!$V220="P5",All!$AE220="RSS"),Ruler!O$26,IF(AND(All!$V220="P6",All!$AE220="RSS"),Ruler!O$27,IF(AND(All!$V220="P7",All!$AE220="RSS"),Ruler!O$28,IF(AND(All!$V220="P8",All!$AE220="RSS"),Ruler!O$29,IF(AND(All!$V220="P9",All!$AE220="RSS"),Ruler!O$30,0)))))))))))))))))))))))))))</f>
        <v>0</v>
      </c>
      <c r="BW220" s="325">
        <f>IF(AND(All!$V220="P1",All!$AE220="RDP"),Ruler!P$6,IF(AND(All!$V220="P2",All!$AE220="RDP"),Ruler!P$7,IF(AND(All!$V220="P3",All!$AE220="RDP"),Ruler!P$8,IF(AND(All!$V220="P4",All!$AE220="RDP"),Ruler!P$9,IF(AND(All!$V220="P5",All!$AE220="RDP"),Ruler!P$10,IF(AND(All!$V220="P6",All!$AE220="RDP"),Ruler!P$11,IF(AND(All!$V220="P7",All!$AE220="RDP"),Ruler!P$12,IF(AND(All!$V220="P8",All!$AE220="RDP"),Ruler!P$13,IF(AND(All!$V220="P9",All!$AE220="RDP"),Ruler!P$14,IF(AND(All!$V220="P1",All!$AE220="RMS"),Ruler!P$6,IF(AND(All!$V220="P2",All!$AE220="RMS"),Ruler!P$15,IF(AND(All!$V220="P3",All!$AE220="RMS"),Ruler!P$16,IF(AND(All!$V220="P4",All!$AE220="RMS"),Ruler!P$17,IF(AND(All!$V220="P5",All!$AE220="RMS"),Ruler!P$18,IF(AND(All!$V220="P6",All!$AE220="RMS"),Ruler!P$19,IF(AND(All!$V220="P7",All!$AE220="RMS"),Ruler!P$20,IF(AND(All!$V220="P8",All!$AE220="RMS"),Ruler!P$21,IF(AND(All!$V220="P9",All!$AE220="RMS"),Ruler!P$22,IF(AND(All!$V220="P1",All!$AE220="RSS"),Ruler!P$6,IF(AND(All!$V220="P2",All!$AE220="RSS"),Ruler!P$23,IF(AND(All!$V220="P3",All!$AE220="RSS"),Ruler!P$24,IF(AND(All!$V220="P4",All!$AE220="RSS"),Ruler!P$25,IF(AND(All!$V220="P5",All!$AE220="RSS"),Ruler!P$26,IF(AND(All!$V220="P6",All!$AE220="RSS"),Ruler!P$27,IF(AND(All!$V220="P7",All!$AE220="RSS"),Ruler!P$28,IF(AND(All!$V220="P8",All!$AE220="RSS"),Ruler!P$29,IF(AND(All!$V220="P9",All!$AE220="RSS"),Ruler!P$30,0)))))))))))))))))))))))))))</f>
        <v>0</v>
      </c>
      <c r="BX220" s="325">
        <f>IF(AND(All!$V220="P1",All!$AE220="RDP"),Ruler!Q$6,IF(AND(All!$V220="P2",All!$AE220="RDP"),Ruler!Q$7,IF(AND(All!$V220="P3",All!$AE220="RDP"),Ruler!Q$8,IF(AND(All!$V220="P4",All!$AE220="RDP"),Ruler!Q$9,IF(AND(All!$V220="P5",All!$AE220="RDP"),Ruler!Q$10,IF(AND(All!$V220="P6",All!$AE220="RDP"),Ruler!Q$11,IF(AND(All!$V220="P7",All!$AE220="RDP"),Ruler!Q$12,IF(AND(All!$V220="P8",All!$AE220="RDP"),Ruler!Q$13,IF(AND(All!$V220="P9",All!$AE220="RDP"),Ruler!Q$14,IF(AND(All!$V220="P1",All!$AE220="RMS"),Ruler!Q$6,IF(AND(All!$V220="P2",All!$AE220="RMS"),Ruler!Q$15,IF(AND(All!$V220="P3",All!$AE220="RMS"),Ruler!Q$16,IF(AND(All!$V220="P4",All!$AE220="RMS"),Ruler!Q$17,IF(AND(All!$V220="P5",All!$AE220="RMS"),Ruler!Q$18,IF(AND(All!$V220="P6",All!$AE220="RMS"),Ruler!Q$19,IF(AND(All!$V220="P7",All!$AE220="RMS"),Ruler!Q$20,IF(AND(All!$V220="P8",All!$AE220="RMS"),Ruler!Q$21,IF(AND(All!$V220="P9",All!$AE220="RMS"),Ruler!Q$22,IF(AND(All!$V220="P1",All!$AE220="RSS"),Ruler!Q$6,IF(AND(All!$V220="P2",All!$AE220="RSS"),Ruler!Q$23,IF(AND(All!$V220="P3",All!$AE220="RSS"),Ruler!Q$24,IF(AND(All!$V220="P4",All!$AE220="RSS"),Ruler!Q$25,IF(AND(All!$V220="P5",All!$AE220="RSS"),Ruler!Q$26,IF(AND(All!$V220="P6",All!$AE220="RSS"),Ruler!Q$27,IF(AND(All!$V220="P7",All!$AE220="RSS"),Ruler!Q$28,IF(AND(All!$V220="P8",All!$AE220="RSS"),Ruler!Q$29,IF(AND(All!$V220="P9",All!$AE220="RSS"),Ruler!Q$30,0)))))))))))))))))))))))))))</f>
        <v>0</v>
      </c>
      <c r="BY220" s="325">
        <f>IF(AND(All!$V220="P1",All!$AE220="RDP"),Ruler!R$6,IF(AND(All!$V220="P2",All!$AE220="RDP"),Ruler!R$7,IF(AND(All!$V220="P3",All!$AE220="RDP"),Ruler!R$8,IF(AND(All!$V220="P4",All!$AE220="RDP"),Ruler!R$9,IF(AND(All!$V220="P5",All!$AE220="RDP"),Ruler!R$10,IF(AND(All!$V220="P6",All!$AE220="RDP"),Ruler!R$11,IF(AND(All!$V220="P7",All!$AE220="RDP"),Ruler!R$12,IF(AND(All!$V220="P8",All!$AE220="RDP"),Ruler!R$13,IF(AND(All!$V220="P9",All!$AE220="RDP"),Ruler!R$14,IF(AND(All!$V220="P1",All!$AE220="RMS"),Ruler!R$6,IF(AND(All!$V220="P2",All!$AE220="RMS"),Ruler!R$15,IF(AND(All!$V220="P3",All!$AE220="RMS"),Ruler!R$16,IF(AND(All!$V220="P4",All!$AE220="RMS"),Ruler!R$17,IF(AND(All!$V220="P5",All!$AE220="RMS"),Ruler!R$18,IF(AND(All!$V220="P6",All!$AE220="RMS"),Ruler!R$19,IF(AND(All!$V220="P7",All!$AE220="RMS"),Ruler!R$20,IF(AND(All!$V220="P8",All!$AE220="RMS"),Ruler!R$21,IF(AND(All!$V220="P9",All!$AE220="RMS"),Ruler!R$22,IF(AND(All!$V220="P1",All!$AE220="RSS"),Ruler!R$6,IF(AND(All!$V220="P2",All!$AE220="RSS"),Ruler!R$23,IF(AND(All!$V220="P3",All!$AE220="RSS"),Ruler!R$24,IF(AND(All!$V220="P4",All!$AE220="RSS"),Ruler!R$25,IF(AND(All!$V220="P5",All!$AE220="RSS"),Ruler!R$26,IF(AND(All!$V220="P6",All!$AE220="RSS"),Ruler!R$27,IF(AND(All!$V220="P7",All!$AE220="RSS"),Ruler!R$28,IF(AND(All!$V220="P8",All!$AE220="RSS"),Ruler!R$29,IF(AND(All!$V220="P9",All!$AE220="RSS"),Ruler!R$30,0)))))))))))))))))))))))))))</f>
        <v>0</v>
      </c>
      <c r="BZ220" s="325">
        <f>IF(AND(All!$V220="P1",All!$AE220="RDP"),Ruler!S$6,IF(AND(All!$V220="P2",All!$AE220="RDP"),Ruler!S$7,IF(AND(All!$V220="P3",All!$AE220="RDP"),Ruler!S$8,IF(AND(All!$V220="P4",All!$AE220="RDP"),Ruler!S$9,IF(AND(All!$V220="P5",All!$AE220="RDP"),Ruler!S$10,IF(AND(All!$V220="P6",All!$AE220="RDP"),Ruler!S$11,IF(AND(All!$V220="P7",All!$AE220="RDP"),Ruler!S$12,IF(AND(All!$V220="P8",All!$AE220="RDP"),Ruler!S$13,IF(AND(All!$V220="P9",All!$AE220="RDP"),Ruler!S$14,IF(AND(All!$V220="P1",All!$AE220="RMS"),Ruler!S$6,IF(AND(All!$V220="P2",All!$AE220="RMS"),Ruler!S$15,IF(AND(All!$V220="P3",All!$AE220="RMS"),Ruler!S$16,IF(AND(All!$V220="P4",All!$AE220="RMS"),Ruler!S$17,IF(AND(All!$V220="P5",All!$AE220="RMS"),Ruler!S$18,IF(AND(All!$V220="P6",All!$AE220="RMS"),Ruler!S$19,IF(AND(All!$V220="P7",All!$AE220="RMS"),Ruler!S$20,IF(AND(All!$V220="P8",All!$AE220="RMS"),Ruler!S$21,IF(AND(All!$V220="P9",All!$AE220="RMS"),Ruler!S$22,IF(AND(All!$V220="P1",All!$AE220="RSS"),Ruler!S$6,IF(AND(All!$V220="P2",All!$AE220="RSS"),Ruler!S$23,IF(AND(All!$V220="P3",All!$AE220="RSS"),Ruler!S$24,IF(AND(All!$V220="P4",All!$AE220="RSS"),Ruler!S$25,IF(AND(All!$V220="P5",All!$AE220="RSS"),Ruler!S$26,IF(AND(All!$V220="P6",All!$AE220="RSS"),Ruler!S$27,IF(AND(All!$V220="P7",All!$AE220="RSS"),Ruler!S$28,IF(AND(All!$V220="P8",All!$AE220="RSS"),Ruler!S$29,IF(AND(All!$V220="P9",All!$AE220="RSS"),Ruler!S$30,0)))))))))))))))))))))))))))</f>
        <v>0</v>
      </c>
      <c r="CA220" s="325">
        <f>IF(AND(All!$V220="P1",All!$AE220="RDP"),Ruler!T$6,IF(AND(All!$V220="P2",All!$AE220="RDP"),Ruler!T$7,IF(AND(All!$V220="P3",All!$AE220="RDP"),Ruler!T$8,IF(AND(All!$V220="P4",All!$AE220="RDP"),Ruler!T$9,IF(AND(All!$V220="P5",All!$AE220="RDP"),Ruler!T$10,IF(AND(All!$V220="P6",All!$AE220="RDP"),Ruler!T$11,IF(AND(All!$V220="P7",All!$AE220="RDP"),Ruler!T$12,IF(AND(All!$V220="P8",All!$AE220="RDP"),Ruler!T$13,IF(AND(All!$V220="P9",All!$AE220="RDP"),Ruler!T$14,IF(AND(All!$V220="P1",All!$AE220="RMS"),Ruler!T$6,IF(AND(All!$V220="P2",All!$AE220="RMS"),Ruler!T$15,IF(AND(All!$V220="P3",All!$AE220="RMS"),Ruler!T$16,IF(AND(All!$V220="P4",All!$AE220="RMS"),Ruler!T$17,IF(AND(All!$V220="P5",All!$AE220="RMS"),Ruler!T$18,IF(AND(All!$V220="P6",All!$AE220="RMS"),Ruler!T$19,IF(AND(All!$V220="P7",All!$AE220="RMS"),Ruler!T$20,IF(AND(All!$V220="P8",All!$AE220="RMS"),Ruler!T$21,IF(AND(All!$V220="P9",All!$AE220="RMS"),Ruler!T$22,IF(AND(All!$V220="P1",All!$AE220="RSS"),Ruler!T$6,IF(AND(All!$V220="P2",All!$AE220="RSS"),Ruler!T$23,IF(AND(All!$V220="P3",All!$AE220="RSS"),Ruler!T$24,IF(AND(All!$V220="P4",All!$AE220="RSS"),Ruler!T$25,IF(AND(All!$V220="P5",All!$AE220="RSS"),Ruler!T$26,IF(AND(All!$V220="P6",All!$AE220="RSS"),Ruler!T$27,IF(AND(All!$V220="P7",All!$AE220="RSS"),Ruler!T$28,IF(AND(All!$V220="P8",All!$AE220="RSS"),Ruler!T$29,IF(AND(All!$V220="P9",All!$AE220="RSS"),Ruler!T$30,0)))))))))))))))))))))))))))</f>
        <v>0</v>
      </c>
      <c r="CB220" s="325">
        <f>IF(AND(All!$V220="P1",All!$AE220="RDP"),Ruler!U$6,IF(AND(All!$V220="P2",All!$AE220="RDP"),Ruler!U$7,IF(AND(All!$V220="P3",All!$AE220="RDP"),Ruler!U$8,IF(AND(All!$V220="P4",All!$AE220="RDP"),Ruler!U$9,IF(AND(All!$V220="P5",All!$AE220="RDP"),Ruler!U$10,IF(AND(All!$V220="P6",All!$AE220="RDP"),Ruler!U$11,IF(AND(All!$V220="P7",All!$AE220="RDP"),Ruler!U$12,IF(AND(All!$V220="P8",All!$AE220="RDP"),Ruler!U$13,IF(AND(All!$V220="P9",All!$AE220="RDP"),Ruler!U$14,IF(AND(All!$V220="P1",All!$AE220="RMS"),Ruler!U$6,IF(AND(All!$V220="P2",All!$AE220="RMS"),Ruler!U$15,IF(AND(All!$V220="P3",All!$AE220="RMS"),Ruler!U$16,IF(AND(All!$V220="P4",All!$AE220="RMS"),Ruler!U$17,IF(AND(All!$V220="P5",All!$AE220="RMS"),Ruler!U$18,IF(AND(All!$V220="P6",All!$AE220="RMS"),Ruler!U$19,IF(AND(All!$V220="P7",All!$AE220="RMS"),Ruler!U$20,IF(AND(All!$V220="P8",All!$AE220="RMS"),Ruler!U$21,IF(AND(All!$V220="P9",All!$AE220="RMS"),Ruler!U$22,IF(AND(All!$V220="P1",All!$AE220="RSS"),Ruler!U$6,IF(AND(All!$V220="P2",All!$AE220="RSS"),Ruler!U$23,IF(AND(All!$V220="P3",All!$AE220="RSS"),Ruler!U$24,IF(AND(All!$V220="P4",All!$AE220="RSS"),Ruler!U$25,IF(AND(All!$V220="P5",All!$AE220="RSS"),Ruler!U$26,IF(AND(All!$V220="P6",All!$AE220="RSS"),Ruler!U$27,IF(AND(All!$V220="P7",All!$AE220="RSS"),Ruler!U$28,IF(AND(All!$V220="P8",All!$AE220="RSS"),Ruler!U$29,IF(AND(All!$V220="P9",All!$AE220="RSS"),Ruler!U$30,0)))))))))))))))))))))))))))</f>
        <v>0</v>
      </c>
      <c r="CC220" s="325">
        <f>IF(AND(All!$V220="P1",All!$AE220="RDP"),Ruler!V$6,IF(AND(All!$V220="P2",All!$AE220="RDP"),Ruler!V$7,IF(AND(All!$V220="P3",All!$AE220="RDP"),Ruler!V$8,IF(AND(All!$V220="P4",All!$AE220="RDP"),Ruler!V$9,IF(AND(All!$V220="P5",All!$AE220="RDP"),Ruler!V$10,IF(AND(All!$V220="P6",All!$AE220="RDP"),Ruler!V$11,IF(AND(All!$V220="P7",All!$AE220="RDP"),Ruler!V$12,IF(AND(All!$V220="P8",All!$AE220="RDP"),Ruler!V$13,IF(AND(All!$V220="P9",All!$AE220="RDP"),Ruler!V$14,IF(AND(All!$V220="P1",All!$AE220="RMS"),Ruler!V$6,IF(AND(All!$V220="P2",All!$AE220="RMS"),Ruler!V$15,IF(AND(All!$V220="P3",All!$AE220="RMS"),Ruler!V$16,IF(AND(All!$V220="P4",All!$AE220="RMS"),Ruler!V$17,IF(AND(All!$V220="P5",All!$AE220="RMS"),Ruler!V$18,IF(AND(All!$V220="P6",All!$AE220="RMS"),Ruler!V$19,IF(AND(All!$V220="P7",All!$AE220="RMS"),Ruler!V$20,IF(AND(All!$V220="P8",All!$AE220="RMS"),Ruler!V$21,IF(AND(All!$V220="P9",All!$AE220="RMS"),Ruler!V$22,IF(AND(All!$V220="P1",All!$AE220="RSS"),Ruler!V$6,IF(AND(All!$V220="P2",All!$AE220="RSS"),Ruler!V$23,IF(AND(All!$V220="P3",All!$AE220="RSS"),Ruler!V$24,IF(AND(All!$V220="P4",All!$AE220="RSS"),Ruler!V$25,IF(AND(All!$V220="P5",All!$AE220="RSS"),Ruler!V$26,IF(AND(All!$V220="P6",All!$AE220="RSS"),Ruler!V$27,IF(AND(All!$V220="P7",All!$AE220="RSS"),Ruler!V$28,IF(AND(All!$V220="P8",All!$AE220="RSS"),Ruler!V$29,IF(AND(All!$V220="P9",All!$AE220="RSS"),Ruler!V$30,0)))))))))))))))))))))))))))</f>
        <v>0</v>
      </c>
      <c r="CD220" s="325">
        <f>IF(AND(All!$V220="P1",All!$AE220="RDP"),Ruler!W$6,IF(AND(All!$V220="P2",All!$AE220="RDP"),Ruler!W$7,IF(AND(All!$V220="P3",All!$AE220="RDP"),Ruler!W$8,IF(AND(All!$V220="P4",All!$AE220="RDP"),Ruler!W$9,IF(AND(All!$V220="P5",All!$AE220="RDP"),Ruler!W$10,IF(AND(All!$V220="P6",All!$AE220="RDP"),Ruler!W$11,IF(AND(All!$V220="P7",All!$AE220="RDP"),Ruler!W$12,IF(AND(All!$V220="P8",All!$AE220="RDP"),Ruler!W$13,IF(AND(All!$V220="P9",All!$AE220="RDP"),Ruler!W$14,IF(AND(All!$V220="P1",All!$AE220="RMS"),Ruler!W$6,IF(AND(All!$V220="P2",All!$AE220="RMS"),Ruler!W$15,IF(AND(All!$V220="P3",All!$AE220="RMS"),Ruler!W$16,IF(AND(All!$V220="P4",All!$AE220="RMS"),Ruler!W$17,IF(AND(All!$V220="P5",All!$AE220="RMS"),Ruler!W$18,IF(AND(All!$V220="P6",All!$AE220="RMS"),Ruler!W$19,IF(AND(All!$V220="P7",All!$AE220="RMS"),Ruler!W$20,IF(AND(All!$V220="P8",All!$AE220="RMS"),Ruler!W$21,IF(AND(All!$V220="P9",All!$AE220="RMS"),Ruler!W$22,IF(AND(All!$V220="P1",All!$AE220="RSS"),Ruler!W$6,IF(AND(All!$V220="P2",All!$AE220="RSS"),Ruler!W$23,IF(AND(All!$V220="P3",All!$AE220="RSS"),Ruler!W$24,IF(AND(All!$V220="P4",All!$AE220="RSS"),Ruler!W$25,IF(AND(All!$V220="P5",All!$AE220="RSS"),Ruler!W$26,IF(AND(All!$V220="P6",All!$AE220="RSS"),Ruler!W$27,IF(AND(All!$V220="P7",All!$AE220="RSS"),Ruler!W$28,IF(AND(All!$V220="P8",All!$AE220="RSS"),Ruler!W$29,IF(AND(All!$V220="P9",All!$AE220="RSS"),Ruler!W$30,0)))))))))))))))))))))))))))</f>
        <v>0</v>
      </c>
      <c r="CE220" s="325">
        <f>IF(AND(All!$V220="P1",All!$AE220="RDP"),Ruler!X$6,IF(AND(All!$V220="P2",All!$AE220="RDP"),Ruler!X$7,IF(AND(All!$V220="P3",All!$AE220="RDP"),Ruler!X$8,IF(AND(All!$V220="P4",All!$AE220="RDP"),Ruler!X$9,IF(AND(All!$V220="P5",All!$AE220="RDP"),Ruler!X$10,IF(AND(All!$V220="P6",All!$AE220="RDP"),Ruler!X$11,IF(AND(All!$V220="P7",All!$AE220="RDP"),Ruler!X$12,IF(AND(All!$V220="P8",All!$AE220="RDP"),Ruler!X$13,IF(AND(All!$V220="P9",All!$AE220="RDP"),Ruler!X$14,IF(AND(All!$V220="P1",All!$AE220="RMS"),Ruler!X$6,IF(AND(All!$V220="P2",All!$AE220="RMS"),Ruler!X$15,IF(AND(All!$V220="P3",All!$AE220="RMS"),Ruler!X$16,IF(AND(All!$V220="P4",All!$AE220="RMS"),Ruler!X$17,IF(AND(All!$V220="P5",All!$AE220="RMS"),Ruler!X$18,IF(AND(All!$V220="P6",All!$AE220="RMS"),Ruler!X$19,IF(AND(All!$V220="P7",All!$AE220="RMS"),Ruler!X$20,IF(AND(All!$V220="P8",All!$AE220="RMS"),Ruler!X$21,IF(AND(All!$V220="P9",All!$AE220="RMS"),Ruler!X$22,IF(AND(All!$V220="P1",All!$AE220="RSS"),Ruler!X$6,IF(AND(All!$V220="P2",All!$AE220="RSS"),Ruler!X$23,IF(AND(All!$V220="P3",All!$AE220="RSS"),Ruler!X$24,IF(AND(All!$V220="P4",All!$AE220="RSS"),Ruler!X$25,IF(AND(All!$V220="P5",All!$AE220="RSS"),Ruler!X$26,IF(AND(All!$V220="P6",All!$AE220="RSS"),Ruler!X$27,IF(AND(All!$V220="P7",All!$AE220="RSS"),Ruler!X$28,IF(AND(All!$V220="P8",All!$AE220="RSS"),Ruler!X$29,IF(AND(All!$V220="P9",All!$AE220="RSS"),Ruler!X$30,0)))))))))))))))))))))))))))</f>
        <v>0</v>
      </c>
      <c r="CF220" s="325">
        <f>IF(AND(All!$V220="P1",All!$AE220="RDP"),Ruler!Y$6,IF(AND(All!$V220="P2",All!$AE220="RDP"),Ruler!Y$7,IF(AND(All!$V220="P3",All!$AE220="RDP"),Ruler!Y$8,IF(AND(All!$V220="P4",All!$AE220="RDP"),Ruler!Y$9,IF(AND(All!$V220="P5",All!$AE220="RDP"),Ruler!Y$10,IF(AND(All!$V220="P6",All!$AE220="RDP"),Ruler!Y$11,IF(AND(All!$V220="P7",All!$AE220="RDP"),Ruler!Y$12,IF(AND(All!$V220="P8",All!$AE220="RDP"),Ruler!Y$13,IF(AND(All!$V220="P9",All!$AE220="RDP"),Ruler!Y$14,IF(AND(All!$V220="P1",All!$AE220="RMS"),Ruler!Y$6,IF(AND(All!$V220="P2",All!$AE220="RMS"),Ruler!Y$15,IF(AND(All!$V220="P3",All!$AE220="RMS"),Ruler!Y$16,IF(AND(All!$V220="P4",All!$AE220="RMS"),Ruler!Y$17,IF(AND(All!$V220="P5",All!$AE220="RMS"),Ruler!Y$18,IF(AND(All!$V220="P6",All!$AE220="RMS"),Ruler!Y$19,IF(AND(All!$V220="P7",All!$AE220="RMS"),Ruler!Y$20,IF(AND(All!$V220="P8",All!$AE220="RMS"),Ruler!Y$21,IF(AND(All!$V220="P9",All!$AE220="RMS"),Ruler!Y$22,IF(AND(All!$V220="P1",All!$AE220="RSS"),Ruler!Y$6,IF(AND(All!$V220="P2",All!$AE220="RSS"),Ruler!Y$23,IF(AND(All!$V220="P3",All!$AE220="RSS"),Ruler!Y$24,IF(AND(All!$V220="P4",All!$AE220="RSS"),Ruler!Y$25,IF(AND(All!$V220="P5",All!$AE220="RSS"),Ruler!Y$26,IF(AND(All!$V220="P6",All!$AE220="RSS"),Ruler!Y$27,IF(AND(All!$V220="P7",All!$AE220="RSS"),Ruler!Y$28,IF(AND(All!$V220="P8",All!$AE220="RSS"),Ruler!Y$29,IF(AND(All!$V220="P9",All!$AE220="RSS"),Ruler!Y$30,0)))))))))))))))))))))))))))</f>
        <v>0</v>
      </c>
      <c r="CG220" s="325">
        <f>IF(AND(All!$V220="P1",All!$AE220="RDP"),Ruler!Z$6,IF(AND(All!$V220="P2",All!$AE220="RDP"),Ruler!Z$7,IF(AND(All!$V220="P3",All!$AE220="RDP"),Ruler!Z$8,IF(AND(All!$V220="P4",All!$AE220="RDP"),Ruler!Z$9,IF(AND(All!$V220="P5",All!$AE220="RDP"),Ruler!Z$10,IF(AND(All!$V220="P6",All!$AE220="RDP"),Ruler!Z$11,IF(AND(All!$V220="P7",All!$AE220="RDP"),Ruler!Z$12,IF(AND(All!$V220="P8",All!$AE220="RDP"),Ruler!Z$13,IF(AND(All!$V220="P9",All!$AE220="RDP"),Ruler!Z$14,IF(AND(All!$V220="P1",All!$AE220="RMS"),Ruler!Z$6,IF(AND(All!$V220="P2",All!$AE220="RMS"),Ruler!Z$15,IF(AND(All!$V220="P3",All!$AE220="RMS"),Ruler!Z$16,IF(AND(All!$V220="P4",All!$AE220="RMS"),Ruler!Z$17,IF(AND(All!$V220="P5",All!$AE220="RMS"),Ruler!Z$18,IF(AND(All!$V220="P6",All!$AE220="RMS"),Ruler!Z$19,IF(AND(All!$V220="P7",All!$AE220="RMS"),Ruler!Z$20,IF(AND(All!$V220="P8",All!$AE220="RMS"),Ruler!Z$21,IF(AND(All!$V220="P9",All!$AE220="RMS"),Ruler!Z$22,IF(AND(All!$V220="P1",All!$AE220="RSS"),Ruler!Z$6,IF(AND(All!$V220="P2",All!$AE220="RSS"),Ruler!Z$23,IF(AND(All!$V220="P3",All!$AE220="RSS"),Ruler!Z$24,IF(AND(All!$V220="P4",All!$AE220="RSS"),Ruler!Z$25,IF(AND(All!$V220="P5",All!$AE220="RSS"),Ruler!Z$26,IF(AND(All!$V220="P6",All!$AE220="RSS"),Ruler!Z$27,IF(AND(All!$V220="P7",All!$AE220="RSS"),Ruler!Z$28,IF(AND(All!$V220="P8",All!$AE220="RSS"),Ruler!Z$29,IF(AND(All!$V220="P9",All!$AE220="RSS"),Ruler!Z$30,0)))))))))))))))))))))))))))</f>
        <v>0</v>
      </c>
      <c r="CH220" s="325">
        <f>IF(AND(All!$V220="P1",All!$AE220="RDP"),Ruler!AA$6,IF(AND(All!$V220="P2",All!$AE220="RDP"),Ruler!AA$7,IF(AND(All!$V220="P3",All!$AE220="RDP"),Ruler!AA$8,IF(AND(All!$V220="P4",All!$AE220="RDP"),Ruler!AA$9,IF(AND(All!$V220="P5",All!$AE220="RDP"),Ruler!AA$10,IF(AND(All!$V220="P6",All!$AE220="RDP"),Ruler!AA$11,IF(AND(All!$V220="P7",All!$AE220="RDP"),Ruler!AA$12,IF(AND(All!$V220="P8",All!$AE220="RDP"),Ruler!AA$13,IF(AND(All!$V220="P9",All!$AE220="RDP"),Ruler!AA$14,IF(AND(All!$V220="P1",All!$AE220="RMS"),Ruler!AA$6,IF(AND(All!$V220="P2",All!$AE220="RMS"),Ruler!AA$15,IF(AND(All!$V220="P3",All!$AE220="RMS"),Ruler!AA$16,IF(AND(All!$V220="P4",All!$AE220="RMS"),Ruler!AA$17,IF(AND(All!$V220="P5",All!$AE220="RMS"),Ruler!AA$18,IF(AND(All!$V220="P6",All!$AE220="RMS"),Ruler!AA$19,IF(AND(All!$V220="P7",All!$AE220="RMS"),Ruler!AA$20,IF(AND(All!$V220="P8",All!$AE220="RMS"),Ruler!AA$21,IF(AND(All!$V220="P9",All!$AE220="RMS"),Ruler!AA$22,IF(AND(All!$V220="P1",All!$AE220="RSS"),Ruler!AA$6,IF(AND(All!$V220="P2",All!$AE220="RSS"),Ruler!AA$23,IF(AND(All!$V220="P3",All!$AE220="RSS"),Ruler!AA$24,IF(AND(All!$V220="P4",All!$AE220="RSS"),Ruler!AA$25,IF(AND(All!$V220="P5",All!$AE220="RSS"),Ruler!AA$26,IF(AND(All!$V220="P6",All!$AE220="RSS"),Ruler!AA$27,IF(AND(All!$V220="P7",All!$AE220="RSS"),Ruler!AA$28,IF(AND(All!$V220="P8",All!$AE220="RSS"),Ruler!AA$29,IF(AND(All!$V220="P9",All!$AE220="RSS"),Ruler!AA$30,0)))))))))))))))))))))))))))</f>
        <v>0</v>
      </c>
      <c r="CI220" s="325">
        <f>IF(AND(All!$V220="P1",All!$AE220="RDP"),Ruler!AB$6,IF(AND(All!$V220="P2",All!$AE220="RDP"),Ruler!AB$7,IF(AND(All!$V220="P3",All!$AE220="RDP"),Ruler!AB$8,IF(AND(All!$V220="P4",All!$AE220="RDP"),Ruler!AB$9,IF(AND(All!$V220="P5",All!$AE220="RDP"),Ruler!AB$10,IF(AND(All!$V220="P6",All!$AE220="RDP"),Ruler!AB$11,IF(AND(All!$V220="P7",All!$AE220="RDP"),Ruler!AB$12,IF(AND(All!$V220="P8",All!$AE220="RDP"),Ruler!AB$13,IF(AND(All!$V220="P9",All!$AE220="RDP"),Ruler!AB$14,IF(AND(All!$V220="P1",All!$AE220="RMS"),Ruler!AB$6,IF(AND(All!$V220="P2",All!$AE220="RMS"),Ruler!AB$15,IF(AND(All!$V220="P3",All!$AE220="RMS"),Ruler!AB$16,IF(AND(All!$V220="P4",All!$AE220="RMS"),Ruler!AB$17,IF(AND(All!$V220="P5",All!$AE220="RMS"),Ruler!AB$18,IF(AND(All!$V220="P6",All!$AE220="RMS"),Ruler!AB$19,IF(AND(All!$V220="P7",All!$AE220="RMS"),Ruler!AB$20,IF(AND(All!$V220="P8",All!$AE220="RMS"),Ruler!AB$21,IF(AND(All!$V220="P9",All!$AE220="RMS"),Ruler!AB$22,IF(AND(All!$V220="P1",All!$AE220="RSS"),Ruler!AB$6,IF(AND(All!$V220="P2",All!$AE220="RSS"),Ruler!AB$23,IF(AND(All!$V220="P3",All!$AE220="RSS"),Ruler!AB$24,IF(AND(All!$V220="P4",All!$AE220="RSS"),Ruler!AB$25,IF(AND(All!$V220="P5",All!$AE220="RSS"),Ruler!AB$26,IF(AND(All!$V220="P6",All!$AE220="RSS"),Ruler!AB$27,IF(AND(All!$V220="P7",All!$AE220="RSS"),Ruler!AB$28,IF(AND(All!$V220="P8",All!$AE220="RSS"),Ruler!AB$29,IF(AND(All!$V220="P9",All!$AE220="RSS"),Ruler!AB$30,0)))))))))))))))))))))))))))</f>
        <v>0</v>
      </c>
      <c r="CJ220" s="323"/>
      <c r="DG220" s="328"/>
      <c r="DH220" s="43">
        <f>COUNTIF(Table9[[#This Row],[G-B1]:[G-B12]],"&lt;=0")/12*100</f>
        <v>0</v>
      </c>
      <c r="DI220" s="43">
        <f>COUNTIF(Table9[[#This Row],[G-K1]:[G-K5]],"&lt;=0")/5*100</f>
        <v>0</v>
      </c>
      <c r="DJ220" s="43">
        <f>COUNTIF(Table9[[#This Row],[G-P1]:[G-P5]],"&lt;=0")/5*100</f>
        <v>0</v>
      </c>
      <c r="DK220" s="43">
        <f>COUNTIF(Table9[[#This Row],[G-E1]:[G-E2]],"&lt;=0")/2*100</f>
        <v>0</v>
      </c>
      <c r="DL220" s="450">
        <f>IF(AE220="RDP",(COUNTIF(Table9[[#This Row],[G-B3]],"&lt;=0")+COUNTIF(Table9[[#This Row],[G-B4]],"&lt;=0")+COUNTIF(Table9[[#This Row],[G-B7]],"&lt;=0")+COUNTIF(Table9[[#This Row],[G-B11]],"&lt;=0")+COUNTIF(Table9[[#This Row],[G-K2]],"&lt;=0"))/5*100,IF(AE220="RMS",(COUNTIF(Table9[[#This Row],[G-B4]],"&lt;=0")+COUNTIF(Table9[[#This Row],[G-B5]],"&lt;=0")+COUNTIF(Table9[[#This Row],[G-B10]],"&lt;=0")+COUNTIF(Table9[[#This Row],[G-B12]],"&lt;=0")+COUNTIF(Table9[[#This Row],[G-K2]],"&lt;=0"))/5*100,IF(AE220="RSS",(COUNTIF(Table9[[#This Row],[G-B1]],"&lt;=0")+COUNTIF(Table9[[#This Row],[G-B2]],"&lt;=0")+COUNTIF(Table9[[#This Row],[G-B6]],"&lt;=0")+COUNTIF(Table9[[#This Row],[G-B11]],"&lt;=0")+COUNTIF(Table9[[#This Row],[G-B12]],"&lt;=0"))/5*100,0)))</f>
        <v>0</v>
      </c>
      <c r="DR220" s="332"/>
      <c r="DW220" s="332"/>
      <c r="DX220" s="42"/>
      <c r="DY220" s="42"/>
      <c r="DZ220" s="42"/>
      <c r="EA220" s="333"/>
      <c r="EB220" s="339"/>
      <c r="EC220" s="339"/>
      <c r="ED220" s="339"/>
      <c r="EE220" s="339"/>
    </row>
    <row r="221" spans="2:135" ht="29" hidden="1" x14ac:dyDescent="0.3">
      <c r="B221" s="282">
        <v>227</v>
      </c>
      <c r="C221" s="42" t="s">
        <v>134</v>
      </c>
      <c r="D221" s="45"/>
      <c r="E221" s="44" t="s">
        <v>213</v>
      </c>
      <c r="F221" s="43"/>
      <c r="G221" s="286">
        <f t="shared" ref="G221:G222" ca="1" si="15">($T$1-H221)/365</f>
        <v>59.262006211948254</v>
      </c>
      <c r="H221" s="283">
        <v>24685</v>
      </c>
      <c r="I221" s="43" t="s">
        <v>1752</v>
      </c>
      <c r="J221" s="43" t="s">
        <v>137</v>
      </c>
      <c r="K221" s="43" t="s">
        <v>138</v>
      </c>
      <c r="L221" s="43" t="s">
        <v>1753</v>
      </c>
      <c r="M221" s="42"/>
      <c r="N221" s="43"/>
      <c r="O221" s="43" t="s">
        <v>1754</v>
      </c>
      <c r="P221" s="44"/>
      <c r="Q221" s="43" t="s">
        <v>177</v>
      </c>
      <c r="R221" s="345">
        <v>46630</v>
      </c>
      <c r="S221" s="45">
        <v>45139</v>
      </c>
      <c r="T221" s="286">
        <f ca="1">YEARFRAC(S221,$T$1)</f>
        <v>3.2194444444444446</v>
      </c>
      <c r="U221" s="43">
        <v>36</v>
      </c>
      <c r="V221" s="43" t="s">
        <v>1755</v>
      </c>
      <c r="W221" s="46"/>
      <c r="X221" s="360">
        <f ca="1">($T$1-Y221)/365</f>
        <v>3.2236500475646959</v>
      </c>
      <c r="Y221" s="45">
        <v>45139</v>
      </c>
      <c r="Z221" s="43" t="s">
        <v>187</v>
      </c>
      <c r="AA221" s="45">
        <v>45870</v>
      </c>
      <c r="AB221" s="46">
        <f ca="1">($T$1-Table9[[#This Row],[Date in Position]])/365</f>
        <v>1.2209103215372985</v>
      </c>
      <c r="AC221" s="43" t="s">
        <v>1754</v>
      </c>
      <c r="AD221" s="45">
        <v>45615</v>
      </c>
      <c r="AE221" s="43" t="s">
        <v>147</v>
      </c>
      <c r="AF221" s="43"/>
      <c r="AG221" s="47"/>
      <c r="AH221" s="47"/>
      <c r="AI221" s="47"/>
      <c r="AJ221" s="42"/>
      <c r="AK221" s="48"/>
      <c r="AL221" s="42" t="s">
        <v>153</v>
      </c>
      <c r="AM221" s="53"/>
      <c r="AN221" s="323">
        <v>4</v>
      </c>
      <c r="AO221" s="43">
        <v>4</v>
      </c>
      <c r="AP221" s="43">
        <v>4</v>
      </c>
      <c r="AQ221" s="43">
        <v>4</v>
      </c>
      <c r="AR221" s="43">
        <v>4</v>
      </c>
      <c r="AS221" s="43">
        <v>5</v>
      </c>
      <c r="AT221" s="43">
        <v>5</v>
      </c>
      <c r="AU221" s="43">
        <v>4</v>
      </c>
      <c r="AV221" s="43">
        <v>3</v>
      </c>
      <c r="AW221" s="43">
        <v>4</v>
      </c>
      <c r="AX221" s="43">
        <v>5</v>
      </c>
      <c r="AY221" s="43">
        <v>4</v>
      </c>
      <c r="AZ221" s="43">
        <v>3</v>
      </c>
      <c r="BA221" s="43">
        <v>4</v>
      </c>
      <c r="BB221" s="43">
        <v>3</v>
      </c>
      <c r="BC221" s="43">
        <v>3</v>
      </c>
      <c r="BD221" s="43">
        <v>2</v>
      </c>
      <c r="BE221" s="43">
        <v>3</v>
      </c>
      <c r="BF221" s="43">
        <v>2</v>
      </c>
      <c r="BG221" s="43">
        <v>4</v>
      </c>
      <c r="BH221" s="43">
        <v>3</v>
      </c>
      <c r="BI221" s="43">
        <v>2</v>
      </c>
      <c r="BJ221" s="43">
        <v>2</v>
      </c>
      <c r="BK221" s="328">
        <v>2</v>
      </c>
      <c r="BL221" s="325">
        <f>IF(AND(All!$V221="P1",All!$AE221="RDP"),Ruler!E$6,IF(AND(All!$V221="P2",All!$AE221="RDP"),Ruler!E$7,IF(AND(All!$V221="P3",All!$AE221="RDP"),Ruler!E$8,IF(AND(All!$V221="P4",All!$AE221="RDP"),Ruler!E$9,IF(AND(All!$V221="P5",All!$AE221="RDP"),Ruler!E$10,IF(AND(All!$V221="P6",All!$AE221="RDP"),Ruler!E$11,IF(AND(All!$V221="P7",All!$AE221="RDP"),Ruler!E$12,IF(AND(All!$V221="P8",All!$AE221="RDP"),Ruler!E$13,IF(AND(All!$V221="P9",All!$AE221="RDP"),Ruler!E$14,IF(AND(All!$V221="P1",All!$AE221="RMS"),Ruler!E$6,IF(AND(All!$V221="P2",All!$AE221="RMS"),Ruler!E$15,IF(AND(All!$V221="P3",All!$AE221="RMS"),Ruler!E$16,IF(AND(All!$V221="P4",All!$AE221="RMS"),Ruler!E$17,IF(AND(All!$V221="P5",All!$AE221="RMS"),Ruler!E$18,IF(AND(All!$V221="P6",All!$AE221="RMS"),Ruler!E$19,IF(AND(All!$V221="P7",All!$AE221="RMS"),Ruler!E$20,IF(AND(All!$V221="P8",All!$AE221="RMS"),Ruler!E$21,IF(AND(All!$V221="P9",All!$AE221="RMS"),Ruler!E$22,IF(AND(All!$V221="P1",All!$AE221="RSS"),Ruler!E$6,IF(AND(All!$V221="P2",All!$AE221="RSS"),Ruler!E$23,IF(AND(All!$V221="P3",All!$AE221="RSS"),Ruler!E$24,IF(AND(All!$V221="P4",All!$AE221="RSS"),Ruler!E$25,IF(AND(All!$V221="P5",All!$AE221="RSS"),Ruler!E$26,IF(AND(All!$V221="P6",All!$AE221="RSS"),Ruler!E$27,IF(AND(All!$V221="P7",All!$AE221="RSS"),Ruler!E$28,IF(AND(All!$V221="P8",All!$AE221="RSS"),Ruler!E$29,IF(AND(All!$V221="P9",All!$AE221="RSS"),Ruler!E$30,0)))))))))))))))))))))))))))</f>
        <v>3</v>
      </c>
      <c r="BM221" s="325">
        <f>IF(AND(All!$V221="P1",All!$AE221="RDP"),Ruler!F$6,IF(AND(All!$V221="P2",All!$AE221="RDP"),Ruler!F$7,IF(AND(All!$V221="P3",All!$AE221="RDP"),Ruler!F$8,IF(AND(All!$V221="P4",All!$AE221="RDP"),Ruler!F$9,IF(AND(All!$V221="P5",All!$AE221="RDP"),Ruler!F$10,IF(AND(All!$V221="P6",All!$AE221="RDP"),Ruler!F$11,IF(AND(All!$V221="P7",All!$AE221="RDP"),Ruler!F$12,IF(AND(All!$V221="P8",All!$AE221="RDP"),Ruler!F$13,IF(AND(All!$V221="P9",All!$AE221="RDP"),Ruler!F$14,IF(AND(All!$V221="P1",All!$AE221="RMS"),Ruler!F$6,IF(AND(All!$V221="P2",All!$AE221="RMS"),Ruler!F$15,IF(AND(All!$V221="P3",All!$AE221="RMS"),Ruler!F$16,IF(AND(All!$V221="P4",All!$AE221="RMS"),Ruler!F$17,IF(AND(All!$V221="P5",All!$AE221="RMS"),Ruler!F$18,IF(AND(All!$V221="P6",All!$AE221="RMS"),Ruler!F$19,IF(AND(All!$V221="P7",All!$AE221="RMS"),Ruler!F$20,IF(AND(All!$V221="P8",All!$AE221="RMS"),Ruler!F$21,IF(AND(All!$V221="P9",All!$AE221="RMS"),Ruler!F$22,IF(AND(All!$V221="P1",All!$AE221="RSS"),Ruler!F$6,IF(AND(All!$V221="P2",All!$AE221="RSS"),Ruler!F$23,IF(AND(All!$V221="P3",All!$AE221="RSS"),Ruler!F$24,IF(AND(All!$V221="P4",All!$AE221="RSS"),Ruler!F$25,IF(AND(All!$V221="P5",All!$AE221="RSS"),Ruler!F$26,IF(AND(All!$V221="P6",All!$AE221="RSS"),Ruler!F$27,IF(AND(All!$V221="P7",All!$AE221="RSS"),Ruler!F$28,IF(AND(All!$V221="P8",All!$AE221="RSS"),Ruler!F$29,IF(AND(All!$V221="P9",All!$AE221="RSS"),Ruler!F$30,0)))))))))))))))))))))))))))</f>
        <v>3</v>
      </c>
      <c r="BN221" s="325">
        <f>IF(AND(All!$V221="P1",All!$AE221="RDP"),Ruler!G$6,IF(AND(All!$V221="P2",All!$AE221="RDP"),Ruler!G$7,IF(AND(All!$V221="P3",All!$AE221="RDP"),Ruler!G$8,IF(AND(All!$V221="P4",All!$AE221="RDP"),Ruler!G$9,IF(AND(All!$V221="P5",All!$AE221="RDP"),Ruler!G$10,IF(AND(All!$V221="P6",All!$AE221="RDP"),Ruler!G$11,IF(AND(All!$V221="P7",All!$AE221="RDP"),Ruler!G$12,IF(AND(All!$V221="P8",All!$AE221="RDP"),Ruler!G$13,IF(AND(All!$V221="P9",All!$AE221="RDP"),Ruler!G$14,IF(AND(All!$V221="P1",All!$AE221="RMS"),Ruler!G$6,IF(AND(All!$V221="P2",All!$AE221="RMS"),Ruler!G$15,IF(AND(All!$V221="P3",All!$AE221="RMS"),Ruler!G$16,IF(AND(All!$V221="P4",All!$AE221="RMS"),Ruler!G$17,IF(AND(All!$V221="P5",All!$AE221="RMS"),Ruler!G$18,IF(AND(All!$V221="P6",All!$AE221="RMS"),Ruler!G$19,IF(AND(All!$V221="P7",All!$AE221="RMS"),Ruler!G$20,IF(AND(All!$V221="P8",All!$AE221="RMS"),Ruler!G$21,IF(AND(All!$V221="P9",All!$AE221="RMS"),Ruler!G$22,IF(AND(All!$V221="P1",All!$AE221="RSS"),Ruler!G$6,IF(AND(All!$V221="P2",All!$AE221="RSS"),Ruler!G$23,IF(AND(All!$V221="P3",All!$AE221="RSS"),Ruler!G$24,IF(AND(All!$V221="P4",All!$AE221="RSS"),Ruler!G$25,IF(AND(All!$V221="P5",All!$AE221="RSS"),Ruler!G$26,IF(AND(All!$V221="P6",All!$AE221="RSS"),Ruler!G$27,IF(AND(All!$V221="P7",All!$AE221="RSS"),Ruler!G$28,IF(AND(All!$V221="P8",All!$AE221="RSS"),Ruler!G$29,IF(AND(All!$V221="P9",All!$AE221="RSS"),Ruler!G$30,0)))))))))))))))))))))))))))</f>
        <v>4</v>
      </c>
      <c r="BO221" s="325">
        <f>IF(AND(All!$V221="P1",All!$AE221="RDP"),Ruler!H$6,IF(AND(All!$V221="P2",All!$AE221="RDP"),Ruler!H$7,IF(AND(All!$V221="P3",All!$AE221="RDP"),Ruler!H$8,IF(AND(All!$V221="P4",All!$AE221="RDP"),Ruler!H$9,IF(AND(All!$V221="P5",All!$AE221="RDP"),Ruler!H$10,IF(AND(All!$V221="P6",All!$AE221="RDP"),Ruler!H$11,IF(AND(All!$V221="P7",All!$AE221="RDP"),Ruler!H$12,IF(AND(All!$V221="P8",All!$AE221="RDP"),Ruler!H$13,IF(AND(All!$V221="P9",All!$AE221="RDP"),Ruler!H$14,IF(AND(All!$V221="P1",All!$AE221="RMS"),Ruler!H$6,IF(AND(All!$V221="P2",All!$AE221="RMS"),Ruler!H$15,IF(AND(All!$V221="P3",All!$AE221="RMS"),Ruler!H$16,IF(AND(All!$V221="P4",All!$AE221="RMS"),Ruler!H$17,IF(AND(All!$V221="P5",All!$AE221="RMS"),Ruler!H$18,IF(AND(All!$V221="P6",All!$AE221="RMS"),Ruler!H$19,IF(AND(All!$V221="P7",All!$AE221="RMS"),Ruler!H$20,IF(AND(All!$V221="P8",All!$AE221="RMS"),Ruler!H$21,IF(AND(All!$V221="P9",All!$AE221="RMS"),Ruler!H$22,IF(AND(All!$V221="P1",All!$AE221="RSS"),Ruler!H$6,IF(AND(All!$V221="P2",All!$AE221="RSS"),Ruler!H$23,IF(AND(All!$V221="P3",All!$AE221="RSS"),Ruler!H$24,IF(AND(All!$V221="P4",All!$AE221="RSS"),Ruler!H$25,IF(AND(All!$V221="P5",All!$AE221="RSS"),Ruler!H$26,IF(AND(All!$V221="P6",All!$AE221="RSS"),Ruler!H$27,IF(AND(All!$V221="P7",All!$AE221="RSS"),Ruler!H$28,IF(AND(All!$V221="P8",All!$AE221="RSS"),Ruler!H$29,IF(AND(All!$V221="P9",All!$AE221="RSS"),Ruler!H$30,0)))))))))))))))))))))))))))</f>
        <v>4</v>
      </c>
      <c r="BP221" s="325">
        <f>IF(AND(All!$V221="P1",All!$AE221="RDP"),Ruler!I$6,IF(AND(All!$V221="P2",All!$AE221="RDP"),Ruler!I$7,IF(AND(All!$V221="P3",All!$AE221="RDP"),Ruler!I$8,IF(AND(All!$V221="P4",All!$AE221="RDP"),Ruler!I$9,IF(AND(All!$V221="P5",All!$AE221="RDP"),Ruler!I$10,IF(AND(All!$V221="P6",All!$AE221="RDP"),Ruler!I$11,IF(AND(All!$V221="P7",All!$AE221="RDP"),Ruler!I$12,IF(AND(All!$V221="P8",All!$AE221="RDP"),Ruler!I$13,IF(AND(All!$V221="P9",All!$AE221="RDP"),Ruler!I$14,IF(AND(All!$V221="P1",All!$AE221="RMS"),Ruler!I$6,IF(AND(All!$V221="P2",All!$AE221="RMS"),Ruler!I$15,IF(AND(All!$V221="P3",All!$AE221="RMS"),Ruler!I$16,IF(AND(All!$V221="P4",All!$AE221="RMS"),Ruler!I$17,IF(AND(All!$V221="P5",All!$AE221="RMS"),Ruler!I$18,IF(AND(All!$V221="P6",All!$AE221="RMS"),Ruler!I$19,IF(AND(All!$V221="P7",All!$AE221="RMS"),Ruler!I$20,IF(AND(All!$V221="P8",All!$AE221="RMS"),Ruler!I$21,IF(AND(All!$V221="P9",All!$AE221="RMS"),Ruler!I$22,IF(AND(All!$V221="P1",All!$AE221="RSS"),Ruler!I$6,IF(AND(All!$V221="P2",All!$AE221="RSS"),Ruler!I$23,IF(AND(All!$V221="P3",All!$AE221="RSS"),Ruler!I$24,IF(AND(All!$V221="P4",All!$AE221="RSS"),Ruler!I$25,IF(AND(All!$V221="P5",All!$AE221="RSS"),Ruler!I$26,IF(AND(All!$V221="P6",All!$AE221="RSS"),Ruler!I$27,IF(AND(All!$V221="P7",All!$AE221="RSS"),Ruler!I$28,IF(AND(All!$V221="P8",All!$AE221="RSS"),Ruler!I$29,IF(AND(All!$V221="P9",All!$AE221="RSS"),Ruler!I$30,0)))))))))))))))))))))))))))</f>
        <v>4</v>
      </c>
      <c r="BQ221" s="325">
        <f>IF(AND(All!$V221="P1",All!$AE221="RDP"),Ruler!J$6,IF(AND(All!$V221="P2",All!$AE221="RDP"),Ruler!J$7,IF(AND(All!$V221="P3",All!$AE221="RDP"),Ruler!J$8,IF(AND(All!$V221="P4",All!$AE221="RDP"),Ruler!J$9,IF(AND(All!$V221="P5",All!$AE221="RDP"),Ruler!J$10,IF(AND(All!$V221="P6",All!$AE221="RDP"),Ruler!J$11,IF(AND(All!$V221="P7",All!$AE221="RDP"),Ruler!J$12,IF(AND(All!$V221="P8",All!$AE221="RDP"),Ruler!J$13,IF(AND(All!$V221="P9",All!$AE221="RDP"),Ruler!J$14,IF(AND(All!$V221="P1",All!$AE221="RMS"),Ruler!J$6,IF(AND(All!$V221="P2",All!$AE221="RMS"),Ruler!J$15,IF(AND(All!$V221="P3",All!$AE221="RMS"),Ruler!J$16,IF(AND(All!$V221="P4",All!$AE221="RMS"),Ruler!J$17,IF(AND(All!$V221="P5",All!$AE221="RMS"),Ruler!J$18,IF(AND(All!$V221="P6",All!$AE221="RMS"),Ruler!J$19,IF(AND(All!$V221="P7",All!$AE221="RMS"),Ruler!J$20,IF(AND(All!$V221="P8",All!$AE221="RMS"),Ruler!J$21,IF(AND(All!$V221="P9",All!$AE221="RMS"),Ruler!J$22,IF(AND(All!$V221="P1",All!$AE221="RSS"),Ruler!J$6,IF(AND(All!$V221="P2",All!$AE221="RSS"),Ruler!J$23,IF(AND(All!$V221="P3",All!$AE221="RSS"),Ruler!J$24,IF(AND(All!$V221="P4",All!$AE221="RSS"),Ruler!J$25,IF(AND(All!$V221="P5",All!$AE221="RSS"),Ruler!J$26,IF(AND(All!$V221="P6",All!$AE221="RSS"),Ruler!J$27,IF(AND(All!$V221="P7",All!$AE221="RSS"),Ruler!J$28,IF(AND(All!$V221="P8",All!$AE221="RSS"),Ruler!J$29,IF(AND(All!$V221="P9",All!$AE221="RSS"),Ruler!J$30,0)))))))))))))))))))))))))))</f>
        <v>3</v>
      </c>
      <c r="BR221" s="325">
        <f>IF(AND(All!$V221="P1",All!$AE221="RDP"),Ruler!K$6,IF(AND(All!$V221="P2",All!$AE221="RDP"),Ruler!K$7,IF(AND(All!$V221="P3",All!$AE221="RDP"),Ruler!K$8,IF(AND(All!$V221="P4",All!$AE221="RDP"),Ruler!K$9,IF(AND(All!$V221="P5",All!$AE221="RDP"),Ruler!K$10,IF(AND(All!$V221="P6",All!$AE221="RDP"),Ruler!K$11,IF(AND(All!$V221="P7",All!$AE221="RDP"),Ruler!K$12,IF(AND(All!$V221="P8",All!$AE221="RDP"),Ruler!K$13,IF(AND(All!$V221="P9",All!$AE221="RDP"),Ruler!K$14,IF(AND(All!$V221="P1",All!$AE221="RMS"),Ruler!K$6,IF(AND(All!$V221="P2",All!$AE221="RMS"),Ruler!K$15,IF(AND(All!$V221="P3",All!$AE221="RMS"),Ruler!K$16,IF(AND(All!$V221="P4",All!$AE221="RMS"),Ruler!K$17,IF(AND(All!$V221="P5",All!$AE221="RMS"),Ruler!K$18,IF(AND(All!$V221="P6",All!$AE221="RMS"),Ruler!K$19,IF(AND(All!$V221="P7",All!$AE221="RMS"),Ruler!K$20,IF(AND(All!$V221="P8",All!$AE221="RMS"),Ruler!K$21,IF(AND(All!$V221="P9",All!$AE221="RMS"),Ruler!K$22,IF(AND(All!$V221="P1",All!$AE221="RSS"),Ruler!K$6,IF(AND(All!$V221="P2",All!$AE221="RSS"),Ruler!K$23,IF(AND(All!$V221="P3",All!$AE221="RSS"),Ruler!K$24,IF(AND(All!$V221="P4",All!$AE221="RSS"),Ruler!K$25,IF(AND(All!$V221="P5",All!$AE221="RSS"),Ruler!K$26,IF(AND(All!$V221="P6",All!$AE221="RSS"),Ruler!K$27,IF(AND(All!$V221="P7",All!$AE221="RSS"),Ruler!K$28,IF(AND(All!$V221="P8",All!$AE221="RSS"),Ruler!K$29,IF(AND(All!$V221="P9",All!$AE221="RSS"),Ruler!K$30,0)))))))))))))))))))))))))))</f>
        <v>5</v>
      </c>
      <c r="BS221" s="325">
        <f>IF(AND(All!$V221="P1",All!$AE221="RDP"),Ruler!L$6,IF(AND(All!$V221="P2",All!$AE221="RDP"),Ruler!L$7,IF(AND(All!$V221="P3",All!$AE221="RDP"),Ruler!L$8,IF(AND(All!$V221="P4",All!$AE221="RDP"),Ruler!L$9,IF(AND(All!$V221="P5",All!$AE221="RDP"),Ruler!L$10,IF(AND(All!$V221="P6",All!$AE221="RDP"),Ruler!L$11,IF(AND(All!$V221="P7",All!$AE221="RDP"),Ruler!L$12,IF(AND(All!$V221="P8",All!$AE221="RDP"),Ruler!L$13,IF(AND(All!$V221="P9",All!$AE221="RDP"),Ruler!L$14,IF(AND(All!$V221="P1",All!$AE221="RMS"),Ruler!L$6,IF(AND(All!$V221="P2",All!$AE221="RMS"),Ruler!L$15,IF(AND(All!$V221="P3",All!$AE221="RMS"),Ruler!L$16,IF(AND(All!$V221="P4",All!$AE221="RMS"),Ruler!L$17,IF(AND(All!$V221="P5",All!$AE221="RMS"),Ruler!L$18,IF(AND(All!$V221="P6",All!$AE221="RMS"),Ruler!L$19,IF(AND(All!$V221="P7",All!$AE221="RMS"),Ruler!L$20,IF(AND(All!$V221="P8",All!$AE221="RMS"),Ruler!L$21,IF(AND(All!$V221="P9",All!$AE221="RMS"),Ruler!L$22,IF(AND(All!$V221="P1",All!$AE221="RSS"),Ruler!L$6,IF(AND(All!$V221="P2",All!$AE221="RSS"),Ruler!L$23,IF(AND(All!$V221="P3",All!$AE221="RSS"),Ruler!L$24,IF(AND(All!$V221="P4",All!$AE221="RSS"),Ruler!L$25,IF(AND(All!$V221="P5",All!$AE221="RSS"),Ruler!L$26,IF(AND(All!$V221="P6",All!$AE221="RSS"),Ruler!L$27,IF(AND(All!$V221="P7",All!$AE221="RSS"),Ruler!L$28,IF(AND(All!$V221="P8",All!$AE221="RSS"),Ruler!L$29,IF(AND(All!$V221="P9",All!$AE221="RSS"),Ruler!L$30,0)))))))))))))))))))))))))))</f>
        <v>3</v>
      </c>
      <c r="BT221" s="325">
        <f>IF(AND(All!$V221="P1",All!$AE221="RDP"),Ruler!M$6,IF(AND(All!$V221="P2",All!$AE221="RDP"),Ruler!M$7,IF(AND(All!$V221="P3",All!$AE221="RDP"),Ruler!M$8,IF(AND(All!$V221="P4",All!$AE221="RDP"),Ruler!M$9,IF(AND(All!$V221="P5",All!$AE221="RDP"),Ruler!M$10,IF(AND(All!$V221="P6",All!$AE221="RDP"),Ruler!M$11,IF(AND(All!$V221="P7",All!$AE221="RDP"),Ruler!M$12,IF(AND(All!$V221="P8",All!$AE221="RDP"),Ruler!M$13,IF(AND(All!$V221="P9",All!$AE221="RDP"),Ruler!M$14,IF(AND(All!$V221="P1",All!$AE221="RMS"),Ruler!M$6,IF(AND(All!$V221="P2",All!$AE221="RMS"),Ruler!M$15,IF(AND(All!$V221="P3",All!$AE221="RMS"),Ruler!M$16,IF(AND(All!$V221="P4",All!$AE221="RMS"),Ruler!M$17,IF(AND(All!$V221="P5",All!$AE221="RMS"),Ruler!M$18,IF(AND(All!$V221="P6",All!$AE221="RMS"),Ruler!M$19,IF(AND(All!$V221="P7",All!$AE221="RMS"),Ruler!M$20,IF(AND(All!$V221="P8",All!$AE221="RMS"),Ruler!M$21,IF(AND(All!$V221="P9",All!$AE221="RMS"),Ruler!M$22,IF(AND(All!$V221="P1",All!$AE221="RSS"),Ruler!M$6,IF(AND(All!$V221="P2",All!$AE221="RSS"),Ruler!M$23,IF(AND(All!$V221="P3",All!$AE221="RSS"),Ruler!M$24,IF(AND(All!$V221="P4",All!$AE221="RSS"),Ruler!M$25,IF(AND(All!$V221="P5",All!$AE221="RSS"),Ruler!M$26,IF(AND(All!$V221="P6",All!$AE221="RSS"),Ruler!M$27,IF(AND(All!$V221="P7",All!$AE221="RSS"),Ruler!M$28,IF(AND(All!$V221="P8",All!$AE221="RSS"),Ruler!M$29,IF(AND(All!$V221="P9",All!$AE221="RSS"),Ruler!M$30,0)))))))))))))))))))))))))))</f>
        <v>3</v>
      </c>
      <c r="BU221" s="325">
        <f>IF(AND(All!$V221="P1",All!$AE221="RDP"),Ruler!N$6,IF(AND(All!$V221="P2",All!$AE221="RDP"),Ruler!N$7,IF(AND(All!$V221="P3",All!$AE221="RDP"),Ruler!N$8,IF(AND(All!$V221="P4",All!$AE221="RDP"),Ruler!N$9,IF(AND(All!$V221="P5",All!$AE221="RDP"),Ruler!N$10,IF(AND(All!$V221="P6",All!$AE221="RDP"),Ruler!N$11,IF(AND(All!$V221="P7",All!$AE221="RDP"),Ruler!N$12,IF(AND(All!$V221="P8",All!$AE221="RDP"),Ruler!N$13,IF(AND(All!$V221="P9",All!$AE221="RDP"),Ruler!N$14,IF(AND(All!$V221="P1",All!$AE221="RMS"),Ruler!N$6,IF(AND(All!$V221="P2",All!$AE221="RMS"),Ruler!N$15,IF(AND(All!$V221="P3",All!$AE221="RMS"),Ruler!N$16,IF(AND(All!$V221="P4",All!$AE221="RMS"),Ruler!N$17,IF(AND(All!$V221="P5",All!$AE221="RMS"),Ruler!N$18,IF(AND(All!$V221="P6",All!$AE221="RMS"),Ruler!N$19,IF(AND(All!$V221="P7",All!$AE221="RMS"),Ruler!N$20,IF(AND(All!$V221="P8",All!$AE221="RMS"),Ruler!N$21,IF(AND(All!$V221="P9",All!$AE221="RMS"),Ruler!N$22,IF(AND(All!$V221="P1",All!$AE221="RSS"),Ruler!N$6,IF(AND(All!$V221="P2",All!$AE221="RSS"),Ruler!N$23,IF(AND(All!$V221="P3",All!$AE221="RSS"),Ruler!N$24,IF(AND(All!$V221="P4",All!$AE221="RSS"),Ruler!N$25,IF(AND(All!$V221="P5",All!$AE221="RSS"),Ruler!N$26,IF(AND(All!$V221="P6",All!$AE221="RSS"),Ruler!N$27,IF(AND(All!$V221="P7",All!$AE221="RSS"),Ruler!N$28,IF(AND(All!$V221="P8",All!$AE221="RSS"),Ruler!N$29,IF(AND(All!$V221="P9",All!$AE221="RSS"),Ruler!N$30,0)))))))))))))))))))))))))))</f>
        <v>3</v>
      </c>
      <c r="BV221" s="325">
        <f>IF(AND(All!$V221="P1",All!$AE221="RDP"),Ruler!O$6,IF(AND(All!$V221="P2",All!$AE221="RDP"),Ruler!O$7,IF(AND(All!$V221="P3",All!$AE221="RDP"),Ruler!O$8,IF(AND(All!$V221="P4",All!$AE221="RDP"),Ruler!O$9,IF(AND(All!$V221="P5",All!$AE221="RDP"),Ruler!O$10,IF(AND(All!$V221="P6",All!$AE221="RDP"),Ruler!O$11,IF(AND(All!$V221="P7",All!$AE221="RDP"),Ruler!O$12,IF(AND(All!$V221="P8",All!$AE221="RDP"),Ruler!O$13,IF(AND(All!$V221="P9",All!$AE221="RDP"),Ruler!O$14,IF(AND(All!$V221="P1",All!$AE221="RMS"),Ruler!O$6,IF(AND(All!$V221="P2",All!$AE221="RMS"),Ruler!O$15,IF(AND(All!$V221="P3",All!$AE221="RMS"),Ruler!O$16,IF(AND(All!$V221="P4",All!$AE221="RMS"),Ruler!O$17,IF(AND(All!$V221="P5",All!$AE221="RMS"),Ruler!O$18,IF(AND(All!$V221="P6",All!$AE221="RMS"),Ruler!O$19,IF(AND(All!$V221="P7",All!$AE221="RMS"),Ruler!O$20,IF(AND(All!$V221="P8",All!$AE221="RMS"),Ruler!O$21,IF(AND(All!$V221="P9",All!$AE221="RMS"),Ruler!O$22,IF(AND(All!$V221="P1",All!$AE221="RSS"),Ruler!O$6,IF(AND(All!$V221="P2",All!$AE221="RSS"),Ruler!O$23,IF(AND(All!$V221="P3",All!$AE221="RSS"),Ruler!O$24,IF(AND(All!$V221="P4",All!$AE221="RSS"),Ruler!O$25,IF(AND(All!$V221="P5",All!$AE221="RSS"),Ruler!O$26,IF(AND(All!$V221="P6",All!$AE221="RSS"),Ruler!O$27,IF(AND(All!$V221="P7",All!$AE221="RSS"),Ruler!O$28,IF(AND(All!$V221="P8",All!$AE221="RSS"),Ruler!O$29,IF(AND(All!$V221="P9",All!$AE221="RSS"),Ruler!O$30,0)))))))))))))))))))))))))))</f>
        <v>5</v>
      </c>
      <c r="BW221" s="325">
        <f>IF(AND(All!$V221="P1",All!$AE221="RDP"),Ruler!P$6,IF(AND(All!$V221="P2",All!$AE221="RDP"),Ruler!P$7,IF(AND(All!$V221="P3",All!$AE221="RDP"),Ruler!P$8,IF(AND(All!$V221="P4",All!$AE221="RDP"),Ruler!P$9,IF(AND(All!$V221="P5",All!$AE221="RDP"),Ruler!P$10,IF(AND(All!$V221="P6",All!$AE221="RDP"),Ruler!P$11,IF(AND(All!$V221="P7",All!$AE221="RDP"),Ruler!P$12,IF(AND(All!$V221="P8",All!$AE221="RDP"),Ruler!P$13,IF(AND(All!$V221="P9",All!$AE221="RDP"),Ruler!P$14,IF(AND(All!$V221="P1",All!$AE221="RMS"),Ruler!P$6,IF(AND(All!$V221="P2",All!$AE221="RMS"),Ruler!P$15,IF(AND(All!$V221="P3",All!$AE221="RMS"),Ruler!P$16,IF(AND(All!$V221="P4",All!$AE221="RMS"),Ruler!P$17,IF(AND(All!$V221="P5",All!$AE221="RMS"),Ruler!P$18,IF(AND(All!$V221="P6",All!$AE221="RMS"),Ruler!P$19,IF(AND(All!$V221="P7",All!$AE221="RMS"),Ruler!P$20,IF(AND(All!$V221="P8",All!$AE221="RMS"),Ruler!P$21,IF(AND(All!$V221="P9",All!$AE221="RMS"),Ruler!P$22,IF(AND(All!$V221="P1",All!$AE221="RSS"),Ruler!P$6,IF(AND(All!$V221="P2",All!$AE221="RSS"),Ruler!P$23,IF(AND(All!$V221="P3",All!$AE221="RSS"),Ruler!P$24,IF(AND(All!$V221="P4",All!$AE221="RSS"),Ruler!P$25,IF(AND(All!$V221="P5",All!$AE221="RSS"),Ruler!P$26,IF(AND(All!$V221="P6",All!$AE221="RSS"),Ruler!P$27,IF(AND(All!$V221="P7",All!$AE221="RSS"),Ruler!P$28,IF(AND(All!$V221="P8",All!$AE221="RSS"),Ruler!P$29,IF(AND(All!$V221="P9",All!$AE221="RSS"),Ruler!P$30,0)))))))))))))))))))))))))))</f>
        <v>4</v>
      </c>
      <c r="BX221" s="325">
        <f>IF(AND(All!$V221="P1",All!$AE221="RDP"),Ruler!Q$6,IF(AND(All!$V221="P2",All!$AE221="RDP"),Ruler!Q$7,IF(AND(All!$V221="P3",All!$AE221="RDP"),Ruler!Q$8,IF(AND(All!$V221="P4",All!$AE221="RDP"),Ruler!Q$9,IF(AND(All!$V221="P5",All!$AE221="RDP"),Ruler!Q$10,IF(AND(All!$V221="P6",All!$AE221="RDP"),Ruler!Q$11,IF(AND(All!$V221="P7",All!$AE221="RDP"),Ruler!Q$12,IF(AND(All!$V221="P8",All!$AE221="RDP"),Ruler!Q$13,IF(AND(All!$V221="P9",All!$AE221="RDP"),Ruler!Q$14,IF(AND(All!$V221="P1",All!$AE221="RMS"),Ruler!Q$6,IF(AND(All!$V221="P2",All!$AE221="RMS"),Ruler!Q$15,IF(AND(All!$V221="P3",All!$AE221="RMS"),Ruler!Q$16,IF(AND(All!$V221="P4",All!$AE221="RMS"),Ruler!Q$17,IF(AND(All!$V221="P5",All!$AE221="RMS"),Ruler!Q$18,IF(AND(All!$V221="P6",All!$AE221="RMS"),Ruler!Q$19,IF(AND(All!$V221="P7",All!$AE221="RMS"),Ruler!Q$20,IF(AND(All!$V221="P8",All!$AE221="RMS"),Ruler!Q$21,IF(AND(All!$V221="P9",All!$AE221="RMS"),Ruler!Q$22,IF(AND(All!$V221="P1",All!$AE221="RSS"),Ruler!Q$6,IF(AND(All!$V221="P2",All!$AE221="RSS"),Ruler!Q$23,IF(AND(All!$V221="P3",All!$AE221="RSS"),Ruler!Q$24,IF(AND(All!$V221="P4",All!$AE221="RSS"),Ruler!Q$25,IF(AND(All!$V221="P5",All!$AE221="RSS"),Ruler!Q$26,IF(AND(All!$V221="P6",All!$AE221="RSS"),Ruler!Q$27,IF(AND(All!$V221="P7",All!$AE221="RSS"),Ruler!Q$28,IF(AND(All!$V221="P8",All!$AE221="RSS"),Ruler!Q$29,IF(AND(All!$V221="P9",All!$AE221="RSS"),Ruler!Q$30,0)))))))))))))))))))))))))))</f>
        <v>3</v>
      </c>
      <c r="BY221" s="325">
        <f>IF(AND(All!$V221="P1",All!$AE221="RDP"),Ruler!R$6,IF(AND(All!$V221="P2",All!$AE221="RDP"),Ruler!R$7,IF(AND(All!$V221="P3",All!$AE221="RDP"),Ruler!R$8,IF(AND(All!$V221="P4",All!$AE221="RDP"),Ruler!R$9,IF(AND(All!$V221="P5",All!$AE221="RDP"),Ruler!R$10,IF(AND(All!$V221="P6",All!$AE221="RDP"),Ruler!R$11,IF(AND(All!$V221="P7",All!$AE221="RDP"),Ruler!R$12,IF(AND(All!$V221="P8",All!$AE221="RDP"),Ruler!R$13,IF(AND(All!$V221="P9",All!$AE221="RDP"),Ruler!R$14,IF(AND(All!$V221="P1",All!$AE221="RMS"),Ruler!R$6,IF(AND(All!$V221="P2",All!$AE221="RMS"),Ruler!R$15,IF(AND(All!$V221="P3",All!$AE221="RMS"),Ruler!R$16,IF(AND(All!$V221="P4",All!$AE221="RMS"),Ruler!R$17,IF(AND(All!$V221="P5",All!$AE221="RMS"),Ruler!R$18,IF(AND(All!$V221="P6",All!$AE221="RMS"),Ruler!R$19,IF(AND(All!$V221="P7",All!$AE221="RMS"),Ruler!R$20,IF(AND(All!$V221="P8",All!$AE221="RMS"),Ruler!R$21,IF(AND(All!$V221="P9",All!$AE221="RMS"),Ruler!R$22,IF(AND(All!$V221="P1",All!$AE221="RSS"),Ruler!R$6,IF(AND(All!$V221="P2",All!$AE221="RSS"),Ruler!R$23,IF(AND(All!$V221="P3",All!$AE221="RSS"),Ruler!R$24,IF(AND(All!$V221="P4",All!$AE221="RSS"),Ruler!R$25,IF(AND(All!$V221="P5",All!$AE221="RSS"),Ruler!R$26,IF(AND(All!$V221="P6",All!$AE221="RSS"),Ruler!R$27,IF(AND(All!$V221="P7",All!$AE221="RSS"),Ruler!R$28,IF(AND(All!$V221="P8",All!$AE221="RSS"),Ruler!R$29,IF(AND(All!$V221="P9",All!$AE221="RSS"),Ruler!R$30,0)))))))))))))))))))))))))))</f>
        <v>4</v>
      </c>
      <c r="BZ221" s="325">
        <f>IF(AND(All!$V221="P1",All!$AE221="RDP"),Ruler!S$6,IF(AND(All!$V221="P2",All!$AE221="RDP"),Ruler!S$7,IF(AND(All!$V221="P3",All!$AE221="RDP"),Ruler!S$8,IF(AND(All!$V221="P4",All!$AE221="RDP"),Ruler!S$9,IF(AND(All!$V221="P5",All!$AE221="RDP"),Ruler!S$10,IF(AND(All!$V221="P6",All!$AE221="RDP"),Ruler!S$11,IF(AND(All!$V221="P7",All!$AE221="RDP"),Ruler!S$12,IF(AND(All!$V221="P8",All!$AE221="RDP"),Ruler!S$13,IF(AND(All!$V221="P9",All!$AE221="RDP"),Ruler!S$14,IF(AND(All!$V221="P1",All!$AE221="RMS"),Ruler!S$6,IF(AND(All!$V221="P2",All!$AE221="RMS"),Ruler!S$15,IF(AND(All!$V221="P3",All!$AE221="RMS"),Ruler!S$16,IF(AND(All!$V221="P4",All!$AE221="RMS"),Ruler!S$17,IF(AND(All!$V221="P5",All!$AE221="RMS"),Ruler!S$18,IF(AND(All!$V221="P6",All!$AE221="RMS"),Ruler!S$19,IF(AND(All!$V221="P7",All!$AE221="RMS"),Ruler!S$20,IF(AND(All!$V221="P8",All!$AE221="RMS"),Ruler!S$21,IF(AND(All!$V221="P9",All!$AE221="RMS"),Ruler!S$22,IF(AND(All!$V221="P1",All!$AE221="RSS"),Ruler!S$6,IF(AND(All!$V221="P2",All!$AE221="RSS"),Ruler!S$23,IF(AND(All!$V221="P3",All!$AE221="RSS"),Ruler!S$24,IF(AND(All!$V221="P4",All!$AE221="RSS"),Ruler!S$25,IF(AND(All!$V221="P5",All!$AE221="RSS"),Ruler!S$26,IF(AND(All!$V221="P6",All!$AE221="RSS"),Ruler!S$27,IF(AND(All!$V221="P7",All!$AE221="RSS"),Ruler!S$28,IF(AND(All!$V221="P8",All!$AE221="RSS"),Ruler!S$29,IF(AND(All!$V221="P9",All!$AE221="RSS"),Ruler!S$30,0)))))))))))))))))))))))))))</f>
        <v>3</v>
      </c>
      <c r="CA221" s="325">
        <f>IF(AND(All!$V221="P1",All!$AE221="RDP"),Ruler!T$6,IF(AND(All!$V221="P2",All!$AE221="RDP"),Ruler!T$7,IF(AND(All!$V221="P3",All!$AE221="RDP"),Ruler!T$8,IF(AND(All!$V221="P4",All!$AE221="RDP"),Ruler!T$9,IF(AND(All!$V221="P5",All!$AE221="RDP"),Ruler!T$10,IF(AND(All!$V221="P6",All!$AE221="RDP"),Ruler!T$11,IF(AND(All!$V221="P7",All!$AE221="RDP"),Ruler!T$12,IF(AND(All!$V221="P8",All!$AE221="RDP"),Ruler!T$13,IF(AND(All!$V221="P9",All!$AE221="RDP"),Ruler!T$14,IF(AND(All!$V221="P1",All!$AE221="RMS"),Ruler!T$6,IF(AND(All!$V221="P2",All!$AE221="RMS"),Ruler!T$15,IF(AND(All!$V221="P3",All!$AE221="RMS"),Ruler!T$16,IF(AND(All!$V221="P4",All!$AE221="RMS"),Ruler!T$17,IF(AND(All!$V221="P5",All!$AE221="RMS"),Ruler!T$18,IF(AND(All!$V221="P6",All!$AE221="RMS"),Ruler!T$19,IF(AND(All!$V221="P7",All!$AE221="RMS"),Ruler!T$20,IF(AND(All!$V221="P8",All!$AE221="RMS"),Ruler!T$21,IF(AND(All!$V221="P9",All!$AE221="RMS"),Ruler!T$22,IF(AND(All!$V221="P1",All!$AE221="RSS"),Ruler!T$6,IF(AND(All!$V221="P2",All!$AE221="RSS"),Ruler!T$23,IF(AND(All!$V221="P3",All!$AE221="RSS"),Ruler!T$24,IF(AND(All!$V221="P4",All!$AE221="RSS"),Ruler!T$25,IF(AND(All!$V221="P5",All!$AE221="RSS"),Ruler!T$26,IF(AND(All!$V221="P6",All!$AE221="RSS"),Ruler!T$27,IF(AND(All!$V221="P7",All!$AE221="RSS"),Ruler!T$28,IF(AND(All!$V221="P8",All!$AE221="RSS"),Ruler!T$29,IF(AND(All!$V221="P9",All!$AE221="RSS"),Ruler!T$30,0)))))))))))))))))))))))))))</f>
        <v>3</v>
      </c>
      <c r="CB221" s="325">
        <f>IF(AND(All!$V221="P1",All!$AE221="RDP"),Ruler!U$6,IF(AND(All!$V221="P2",All!$AE221="RDP"),Ruler!U$7,IF(AND(All!$V221="P3",All!$AE221="RDP"),Ruler!U$8,IF(AND(All!$V221="P4",All!$AE221="RDP"),Ruler!U$9,IF(AND(All!$V221="P5",All!$AE221="RDP"),Ruler!U$10,IF(AND(All!$V221="P6",All!$AE221="RDP"),Ruler!U$11,IF(AND(All!$V221="P7",All!$AE221="RDP"),Ruler!U$12,IF(AND(All!$V221="P8",All!$AE221="RDP"),Ruler!U$13,IF(AND(All!$V221="P9",All!$AE221="RDP"),Ruler!U$14,IF(AND(All!$V221="P1",All!$AE221="RMS"),Ruler!U$6,IF(AND(All!$V221="P2",All!$AE221="RMS"),Ruler!U$15,IF(AND(All!$V221="P3",All!$AE221="RMS"),Ruler!U$16,IF(AND(All!$V221="P4",All!$AE221="RMS"),Ruler!U$17,IF(AND(All!$V221="P5",All!$AE221="RMS"),Ruler!U$18,IF(AND(All!$V221="P6",All!$AE221="RMS"),Ruler!U$19,IF(AND(All!$V221="P7",All!$AE221="RMS"),Ruler!U$20,IF(AND(All!$V221="P8",All!$AE221="RMS"),Ruler!U$21,IF(AND(All!$V221="P9",All!$AE221="RMS"),Ruler!U$22,IF(AND(All!$V221="P1",All!$AE221="RSS"),Ruler!U$6,IF(AND(All!$V221="P2",All!$AE221="RSS"),Ruler!U$23,IF(AND(All!$V221="P3",All!$AE221="RSS"),Ruler!U$24,IF(AND(All!$V221="P4",All!$AE221="RSS"),Ruler!U$25,IF(AND(All!$V221="P5",All!$AE221="RSS"),Ruler!U$26,IF(AND(All!$V221="P6",All!$AE221="RSS"),Ruler!U$27,IF(AND(All!$V221="P7",All!$AE221="RSS"),Ruler!U$28,IF(AND(All!$V221="P8",All!$AE221="RSS"),Ruler!U$29,IF(AND(All!$V221="P9",All!$AE221="RSS"),Ruler!U$30,0)))))))))))))))))))))))))))</f>
        <v>3</v>
      </c>
      <c r="CC221" s="325">
        <f>IF(AND(All!$V221="P1",All!$AE221="RDP"),Ruler!V$6,IF(AND(All!$V221="P2",All!$AE221="RDP"),Ruler!V$7,IF(AND(All!$V221="P3",All!$AE221="RDP"),Ruler!V$8,IF(AND(All!$V221="P4",All!$AE221="RDP"),Ruler!V$9,IF(AND(All!$V221="P5",All!$AE221="RDP"),Ruler!V$10,IF(AND(All!$V221="P6",All!$AE221="RDP"),Ruler!V$11,IF(AND(All!$V221="P7",All!$AE221="RDP"),Ruler!V$12,IF(AND(All!$V221="P8",All!$AE221="RDP"),Ruler!V$13,IF(AND(All!$V221="P9",All!$AE221="RDP"),Ruler!V$14,IF(AND(All!$V221="P1",All!$AE221="RMS"),Ruler!V$6,IF(AND(All!$V221="P2",All!$AE221="RMS"),Ruler!V$15,IF(AND(All!$V221="P3",All!$AE221="RMS"),Ruler!V$16,IF(AND(All!$V221="P4",All!$AE221="RMS"),Ruler!V$17,IF(AND(All!$V221="P5",All!$AE221="RMS"),Ruler!V$18,IF(AND(All!$V221="P6",All!$AE221="RMS"),Ruler!V$19,IF(AND(All!$V221="P7",All!$AE221="RMS"),Ruler!V$20,IF(AND(All!$V221="P8",All!$AE221="RMS"),Ruler!V$21,IF(AND(All!$V221="P9",All!$AE221="RMS"),Ruler!V$22,IF(AND(All!$V221="P1",All!$AE221="RSS"),Ruler!V$6,IF(AND(All!$V221="P2",All!$AE221="RSS"),Ruler!V$23,IF(AND(All!$V221="P3",All!$AE221="RSS"),Ruler!V$24,IF(AND(All!$V221="P4",All!$AE221="RSS"),Ruler!V$25,IF(AND(All!$V221="P5",All!$AE221="RSS"),Ruler!V$26,IF(AND(All!$V221="P6",All!$AE221="RSS"),Ruler!V$27,IF(AND(All!$V221="P7",All!$AE221="RSS"),Ruler!V$28,IF(AND(All!$V221="P8",All!$AE221="RSS"),Ruler!V$29,IF(AND(All!$V221="P9",All!$AE221="RSS"),Ruler!V$30,0)))))))))))))))))))))))))))</f>
        <v>3</v>
      </c>
      <c r="CD221" s="325">
        <f>IF(AND(All!$V221="P1",All!$AE221="RDP"),Ruler!W$6,IF(AND(All!$V221="P2",All!$AE221="RDP"),Ruler!W$7,IF(AND(All!$V221="P3",All!$AE221="RDP"),Ruler!W$8,IF(AND(All!$V221="P4",All!$AE221="RDP"),Ruler!W$9,IF(AND(All!$V221="P5",All!$AE221="RDP"),Ruler!W$10,IF(AND(All!$V221="P6",All!$AE221="RDP"),Ruler!W$11,IF(AND(All!$V221="P7",All!$AE221="RDP"),Ruler!W$12,IF(AND(All!$V221="P8",All!$AE221="RDP"),Ruler!W$13,IF(AND(All!$V221="P9",All!$AE221="RDP"),Ruler!W$14,IF(AND(All!$V221="P1",All!$AE221="RMS"),Ruler!W$6,IF(AND(All!$V221="P2",All!$AE221="RMS"),Ruler!W$15,IF(AND(All!$V221="P3",All!$AE221="RMS"),Ruler!W$16,IF(AND(All!$V221="P4",All!$AE221="RMS"),Ruler!W$17,IF(AND(All!$V221="P5",All!$AE221="RMS"),Ruler!W$18,IF(AND(All!$V221="P6",All!$AE221="RMS"),Ruler!W$19,IF(AND(All!$V221="P7",All!$AE221="RMS"),Ruler!W$20,IF(AND(All!$V221="P8",All!$AE221="RMS"),Ruler!W$21,IF(AND(All!$V221="P9",All!$AE221="RMS"),Ruler!W$22,IF(AND(All!$V221="P1",All!$AE221="RSS"),Ruler!W$6,IF(AND(All!$V221="P2",All!$AE221="RSS"),Ruler!W$23,IF(AND(All!$V221="P3",All!$AE221="RSS"),Ruler!W$24,IF(AND(All!$V221="P4",All!$AE221="RSS"),Ruler!W$25,IF(AND(All!$V221="P5",All!$AE221="RSS"),Ruler!W$26,IF(AND(All!$V221="P6",All!$AE221="RSS"),Ruler!W$27,IF(AND(All!$V221="P7",All!$AE221="RSS"),Ruler!W$28,IF(AND(All!$V221="P8",All!$AE221="RSS"),Ruler!W$29,IF(AND(All!$V221="P9",All!$AE221="RSS"),Ruler!W$30,0)))))))))))))))))))))))))))</f>
        <v>3</v>
      </c>
      <c r="CE221" s="325">
        <f>IF(AND(All!$V221="P1",All!$AE221="RDP"),Ruler!X$6,IF(AND(All!$V221="P2",All!$AE221="RDP"),Ruler!X$7,IF(AND(All!$V221="P3",All!$AE221="RDP"),Ruler!X$8,IF(AND(All!$V221="P4",All!$AE221="RDP"),Ruler!X$9,IF(AND(All!$V221="P5",All!$AE221="RDP"),Ruler!X$10,IF(AND(All!$V221="P6",All!$AE221="RDP"),Ruler!X$11,IF(AND(All!$V221="P7",All!$AE221="RDP"),Ruler!X$12,IF(AND(All!$V221="P8",All!$AE221="RDP"),Ruler!X$13,IF(AND(All!$V221="P9",All!$AE221="RDP"),Ruler!X$14,IF(AND(All!$V221="P1",All!$AE221="RMS"),Ruler!X$6,IF(AND(All!$V221="P2",All!$AE221="RMS"),Ruler!X$15,IF(AND(All!$V221="P3",All!$AE221="RMS"),Ruler!X$16,IF(AND(All!$V221="P4",All!$AE221="RMS"),Ruler!X$17,IF(AND(All!$V221="P5",All!$AE221="RMS"),Ruler!X$18,IF(AND(All!$V221="P6",All!$AE221="RMS"),Ruler!X$19,IF(AND(All!$V221="P7",All!$AE221="RMS"),Ruler!X$20,IF(AND(All!$V221="P8",All!$AE221="RMS"),Ruler!X$21,IF(AND(All!$V221="P9",All!$AE221="RMS"),Ruler!X$22,IF(AND(All!$V221="P1",All!$AE221="RSS"),Ruler!X$6,IF(AND(All!$V221="P2",All!$AE221="RSS"),Ruler!X$23,IF(AND(All!$V221="P3",All!$AE221="RSS"),Ruler!X$24,IF(AND(All!$V221="P4",All!$AE221="RSS"),Ruler!X$25,IF(AND(All!$V221="P5",All!$AE221="RSS"),Ruler!X$26,IF(AND(All!$V221="P6",All!$AE221="RSS"),Ruler!X$27,IF(AND(All!$V221="P7",All!$AE221="RSS"),Ruler!X$28,IF(AND(All!$V221="P8",All!$AE221="RSS"),Ruler!X$29,IF(AND(All!$V221="P9",All!$AE221="RSS"),Ruler!X$30,0)))))))))))))))))))))))))))</f>
        <v>3</v>
      </c>
      <c r="CF221" s="325">
        <f>IF(AND(All!$V221="P1",All!$AE221="RDP"),Ruler!Y$6,IF(AND(All!$V221="P2",All!$AE221="RDP"),Ruler!Y$7,IF(AND(All!$V221="P3",All!$AE221="RDP"),Ruler!Y$8,IF(AND(All!$V221="P4",All!$AE221="RDP"),Ruler!Y$9,IF(AND(All!$V221="P5",All!$AE221="RDP"),Ruler!Y$10,IF(AND(All!$V221="P6",All!$AE221="RDP"),Ruler!Y$11,IF(AND(All!$V221="P7",All!$AE221="RDP"),Ruler!Y$12,IF(AND(All!$V221="P8",All!$AE221="RDP"),Ruler!Y$13,IF(AND(All!$V221="P9",All!$AE221="RDP"),Ruler!Y$14,IF(AND(All!$V221="P1",All!$AE221="RMS"),Ruler!Y$6,IF(AND(All!$V221="P2",All!$AE221="RMS"),Ruler!Y$15,IF(AND(All!$V221="P3",All!$AE221="RMS"),Ruler!Y$16,IF(AND(All!$V221="P4",All!$AE221="RMS"),Ruler!Y$17,IF(AND(All!$V221="P5",All!$AE221="RMS"),Ruler!Y$18,IF(AND(All!$V221="P6",All!$AE221="RMS"),Ruler!Y$19,IF(AND(All!$V221="P7",All!$AE221="RMS"),Ruler!Y$20,IF(AND(All!$V221="P8",All!$AE221="RMS"),Ruler!Y$21,IF(AND(All!$V221="P9",All!$AE221="RMS"),Ruler!Y$22,IF(AND(All!$V221="P1",All!$AE221="RSS"),Ruler!Y$6,IF(AND(All!$V221="P2",All!$AE221="RSS"),Ruler!Y$23,IF(AND(All!$V221="P3",All!$AE221="RSS"),Ruler!Y$24,IF(AND(All!$V221="P4",All!$AE221="RSS"),Ruler!Y$25,IF(AND(All!$V221="P5",All!$AE221="RSS"),Ruler!Y$26,IF(AND(All!$V221="P6",All!$AE221="RSS"),Ruler!Y$27,IF(AND(All!$V221="P7",All!$AE221="RSS"),Ruler!Y$28,IF(AND(All!$V221="P8",All!$AE221="RSS"),Ruler!Y$29,IF(AND(All!$V221="P9",All!$AE221="RSS"),Ruler!Y$30,0)))))))))))))))))))))))))))</f>
        <v>3</v>
      </c>
      <c r="CG221" s="325">
        <f>IF(AND(All!$V221="P1",All!$AE221="RDP"),Ruler!Z$6,IF(AND(All!$V221="P2",All!$AE221="RDP"),Ruler!Z$7,IF(AND(All!$V221="P3",All!$AE221="RDP"),Ruler!Z$8,IF(AND(All!$V221="P4",All!$AE221="RDP"),Ruler!Z$9,IF(AND(All!$V221="P5",All!$AE221="RDP"),Ruler!Z$10,IF(AND(All!$V221="P6",All!$AE221="RDP"),Ruler!Z$11,IF(AND(All!$V221="P7",All!$AE221="RDP"),Ruler!Z$12,IF(AND(All!$V221="P8",All!$AE221="RDP"),Ruler!Z$13,IF(AND(All!$V221="P9",All!$AE221="RDP"),Ruler!Z$14,IF(AND(All!$V221="P1",All!$AE221="RMS"),Ruler!Z$6,IF(AND(All!$V221="P2",All!$AE221="RMS"),Ruler!Z$15,IF(AND(All!$V221="P3",All!$AE221="RMS"),Ruler!Z$16,IF(AND(All!$V221="P4",All!$AE221="RMS"),Ruler!Z$17,IF(AND(All!$V221="P5",All!$AE221="RMS"),Ruler!Z$18,IF(AND(All!$V221="P6",All!$AE221="RMS"),Ruler!Z$19,IF(AND(All!$V221="P7",All!$AE221="RMS"),Ruler!Z$20,IF(AND(All!$V221="P8",All!$AE221="RMS"),Ruler!Z$21,IF(AND(All!$V221="P9",All!$AE221="RMS"),Ruler!Z$22,IF(AND(All!$V221="P1",All!$AE221="RSS"),Ruler!Z$6,IF(AND(All!$V221="P2",All!$AE221="RSS"),Ruler!Z$23,IF(AND(All!$V221="P3",All!$AE221="RSS"),Ruler!Z$24,IF(AND(All!$V221="P4",All!$AE221="RSS"),Ruler!Z$25,IF(AND(All!$V221="P5",All!$AE221="RSS"),Ruler!Z$26,IF(AND(All!$V221="P6",All!$AE221="RSS"),Ruler!Z$27,IF(AND(All!$V221="P7",All!$AE221="RSS"),Ruler!Z$28,IF(AND(All!$V221="P8",All!$AE221="RSS"),Ruler!Z$29,IF(AND(All!$V221="P9",All!$AE221="RSS"),Ruler!Z$30,0)))))))))))))))))))))))))))</f>
        <v>2</v>
      </c>
      <c r="CH221" s="325">
        <f>IF(AND(All!$V221="P1",All!$AE221="RDP"),Ruler!AA$6,IF(AND(All!$V221="P2",All!$AE221="RDP"),Ruler!AA$7,IF(AND(All!$V221="P3",All!$AE221="RDP"),Ruler!AA$8,IF(AND(All!$V221="P4",All!$AE221="RDP"),Ruler!AA$9,IF(AND(All!$V221="P5",All!$AE221="RDP"),Ruler!AA$10,IF(AND(All!$V221="P6",All!$AE221="RDP"),Ruler!AA$11,IF(AND(All!$V221="P7",All!$AE221="RDP"),Ruler!AA$12,IF(AND(All!$V221="P8",All!$AE221="RDP"),Ruler!AA$13,IF(AND(All!$V221="P9",All!$AE221="RDP"),Ruler!AA$14,IF(AND(All!$V221="P1",All!$AE221="RMS"),Ruler!AA$6,IF(AND(All!$V221="P2",All!$AE221="RMS"),Ruler!AA$15,IF(AND(All!$V221="P3",All!$AE221="RMS"),Ruler!AA$16,IF(AND(All!$V221="P4",All!$AE221="RMS"),Ruler!AA$17,IF(AND(All!$V221="P5",All!$AE221="RMS"),Ruler!AA$18,IF(AND(All!$V221="P6",All!$AE221="RMS"),Ruler!AA$19,IF(AND(All!$V221="P7",All!$AE221="RMS"),Ruler!AA$20,IF(AND(All!$V221="P8",All!$AE221="RMS"),Ruler!AA$21,IF(AND(All!$V221="P9",All!$AE221="RMS"),Ruler!AA$22,IF(AND(All!$V221="P1",All!$AE221="RSS"),Ruler!AA$6,IF(AND(All!$V221="P2",All!$AE221="RSS"),Ruler!AA$23,IF(AND(All!$V221="P3",All!$AE221="RSS"),Ruler!AA$24,IF(AND(All!$V221="P4",All!$AE221="RSS"),Ruler!AA$25,IF(AND(All!$V221="P5",All!$AE221="RSS"),Ruler!AA$26,IF(AND(All!$V221="P6",All!$AE221="RSS"),Ruler!AA$27,IF(AND(All!$V221="P7",All!$AE221="RSS"),Ruler!AA$28,IF(AND(All!$V221="P8",All!$AE221="RSS"),Ruler!AA$29,IF(AND(All!$V221="P9",All!$AE221="RSS"),Ruler!AA$30,0)))))))))))))))))))))))))))</f>
        <v>2</v>
      </c>
      <c r="CI221" s="325">
        <f>IF(AND(All!$V221="P1",All!$AE221="RDP"),Ruler!AB$6,IF(AND(All!$V221="P2",All!$AE221="RDP"),Ruler!AB$7,IF(AND(All!$V221="P3",All!$AE221="RDP"),Ruler!AB$8,IF(AND(All!$V221="P4",All!$AE221="RDP"),Ruler!AB$9,IF(AND(All!$V221="P5",All!$AE221="RDP"),Ruler!AB$10,IF(AND(All!$V221="P6",All!$AE221="RDP"),Ruler!AB$11,IF(AND(All!$V221="P7",All!$AE221="RDP"),Ruler!AB$12,IF(AND(All!$V221="P8",All!$AE221="RDP"),Ruler!AB$13,IF(AND(All!$V221="P9",All!$AE221="RDP"),Ruler!AB$14,IF(AND(All!$V221="P1",All!$AE221="RMS"),Ruler!AB$6,IF(AND(All!$V221="P2",All!$AE221="RMS"),Ruler!AB$15,IF(AND(All!$V221="P3",All!$AE221="RMS"),Ruler!AB$16,IF(AND(All!$V221="P4",All!$AE221="RMS"),Ruler!AB$17,IF(AND(All!$V221="P5",All!$AE221="RMS"),Ruler!AB$18,IF(AND(All!$V221="P6",All!$AE221="RMS"),Ruler!AB$19,IF(AND(All!$V221="P7",All!$AE221="RMS"),Ruler!AB$20,IF(AND(All!$V221="P8",All!$AE221="RMS"),Ruler!AB$21,IF(AND(All!$V221="P9",All!$AE221="RMS"),Ruler!AB$22,IF(AND(All!$V221="P1",All!$AE221="RSS"),Ruler!AB$6,IF(AND(All!$V221="P2",All!$AE221="RSS"),Ruler!AB$23,IF(AND(All!$V221="P3",All!$AE221="RSS"),Ruler!AB$24,IF(AND(All!$V221="P4",All!$AE221="RSS"),Ruler!AB$25,IF(AND(All!$V221="P5",All!$AE221="RSS"),Ruler!AB$26,IF(AND(All!$V221="P6",All!$AE221="RSS"),Ruler!AB$27,IF(AND(All!$V221="P7",All!$AE221="RSS"),Ruler!AB$28,IF(AND(All!$V221="P8",All!$AE221="RSS"),Ruler!AB$29,IF(AND(All!$V221="P9",All!$AE221="RSS"),Ruler!AB$30,0)))))))))))))))))))))))))))</f>
        <v>2</v>
      </c>
      <c r="CJ221" s="313">
        <f>Table9[[#This Row],[R-B1]]-Table9[[#This Row],[B1]]</f>
        <v>-1</v>
      </c>
      <c r="CK221" s="304">
        <f>Table9[[#This Row],[R-B2]]-Table9[[#This Row],[B2]]</f>
        <v>-1</v>
      </c>
      <c r="CL221" s="304">
        <f>Table9[[#This Row],[R-B3]]-Table9[[#This Row],[B3]]</f>
        <v>0</v>
      </c>
      <c r="CM221" s="304">
        <f>Table9[[#This Row],[R-B4]]-Table9[[#This Row],[B4]]</f>
        <v>0</v>
      </c>
      <c r="CN221" s="304">
        <f>Table9[[#This Row],[R-B5]]-Table9[[#This Row],[B5]]</f>
        <v>0</v>
      </c>
      <c r="CO221" s="304">
        <f>Table9[[#This Row],[R-B6]]-Table9[[#This Row],[B6]]</f>
        <v>-2</v>
      </c>
      <c r="CP221" s="304">
        <f>Table9[[#This Row],[R-B7]]-Table9[[#This Row],[B7]]</f>
        <v>0</v>
      </c>
      <c r="CQ221" s="304">
        <f>Table9[[#This Row],[R-B8]]-Table9[[#This Row],[B8]]</f>
        <v>-1</v>
      </c>
      <c r="CR221" s="304">
        <f>Table9[[#This Row],[R-B9]]-Table9[[#This Row],[B9]]</f>
        <v>0</v>
      </c>
      <c r="CS221" s="304">
        <f>Table9[[#This Row],[R-B10]]-Table9[[#This Row],[B10]]</f>
        <v>-1</v>
      </c>
      <c r="CT221" s="304">
        <f>Table9[[#This Row],[R-B11]]-Table9[[#This Row],[B11]]</f>
        <v>0</v>
      </c>
      <c r="CU221" s="304">
        <f>Table9[[#This Row],[R-B12]]-Table9[[#This Row],[B12]]</f>
        <v>0</v>
      </c>
      <c r="CV221" s="304">
        <f>Table9[[#This Row],[R-K1]]-Table9[[#This Row],[K1]]</f>
        <v>0</v>
      </c>
      <c r="CW221" s="304">
        <f>Table9[[#This Row],[R-K2]]-Table9[[#This Row],[K2]]</f>
        <v>0</v>
      </c>
      <c r="CX221" s="304">
        <f>Table9[[#This Row],[R-K3]]-Table9[[#This Row],[K3]]</f>
        <v>0</v>
      </c>
      <c r="CY221" s="304">
        <f>Table9[[#This Row],[R-K4]]-Table9[[#This Row],[K4]]</f>
        <v>0</v>
      </c>
      <c r="CZ221" s="304">
        <f>Table9[[#This Row],[R-K5]]-Table9[[#This Row],[K5]]</f>
        <v>1</v>
      </c>
      <c r="DA221" s="304">
        <f>Table9[[#This Row],[R-P1]]-Table9[[#This Row],[P1]]</f>
        <v>0</v>
      </c>
      <c r="DB221" s="304">
        <f>Table9[[#This Row],[R-P2]]-Table9[[#This Row],[P2]]</f>
        <v>1</v>
      </c>
      <c r="DC221" s="304">
        <f>Table9[[#This Row],[R-P3]]-Table9[[#This Row],[P3]]</f>
        <v>-1</v>
      </c>
      <c r="DD221" s="304">
        <f>Table9[[#This Row],[R-P4]]-Table9[[#This Row],[P4]]</f>
        <v>0</v>
      </c>
      <c r="DE221" s="304">
        <f>Table9[[#This Row],[R-P5]]-Table9[[#This Row],[P5]]</f>
        <v>0</v>
      </c>
      <c r="DF221" s="304">
        <f>Table9[[#This Row],[R-E1]]-Table9[[#This Row],[E1]]</f>
        <v>0</v>
      </c>
      <c r="DG221" s="314">
        <f>Table9[[#This Row],[R-E2]]-Table9[[#This Row],[E2]]</f>
        <v>0</v>
      </c>
      <c r="DH221" s="378">
        <f>COUNTIF(Table9[[#This Row],[G-B1]:[G-B12]],"&lt;=0")/12*100</f>
        <v>100</v>
      </c>
      <c r="DI221" s="378">
        <f>COUNTIF(Table9[[#This Row],[G-K1]:[G-K5]],"&lt;=0")/5*100</f>
        <v>80</v>
      </c>
      <c r="DJ221" s="378">
        <f>COUNTIF(Table9[[#This Row],[G-P1]:[G-P5]],"&lt;=0")/5*100</f>
        <v>80</v>
      </c>
      <c r="DK221" s="378">
        <f>COUNTIF(Table9[[#This Row],[G-E1]:[G-E2]],"&lt;=0")/2*100</f>
        <v>100</v>
      </c>
      <c r="DL221" s="484">
        <f>IF(AE221="RDP",(COUNTIF(Table9[[#This Row],[G-B3]],"&lt;=0")+COUNTIF(Table9[[#This Row],[G-B4]],"&lt;=0")+COUNTIF(Table9[[#This Row],[G-B7]],"&lt;=0")+COUNTIF(Table9[[#This Row],[G-B11]],"&lt;=0")+COUNTIF(Table9[[#This Row],[G-K2]],"&lt;=0"))/5*100,IF(AE221="RMS",(COUNTIF(Table9[[#This Row],[G-B4]],"&lt;=0")+COUNTIF(Table9[[#This Row],[G-B5]],"&lt;=0")+COUNTIF(Table9[[#This Row],[G-B10]],"&lt;=0")+COUNTIF(Table9[[#This Row],[G-B12]],"&lt;=0")+COUNTIF(Table9[[#This Row],[G-K2]],"&lt;=0"))/5*100,IF(AE221="RSS",(COUNTIF(Table9[[#This Row],[G-B1]],"&lt;=0")+COUNTIF(Table9[[#This Row],[G-B2]],"&lt;=0")+COUNTIF(Table9[[#This Row],[G-B6]],"&lt;=0")+COUNTIF(Table9[[#This Row],[G-B11]],"&lt;=0")+COUNTIF(Table9[[#This Row],[G-B12]],"&lt;=0"))/5*100,0)))</f>
        <v>100</v>
      </c>
      <c r="DR221" s="332"/>
      <c r="DW221" s="332"/>
      <c r="DX221" s="42"/>
      <c r="DY221" s="42"/>
      <c r="DZ221" s="42"/>
      <c r="EA221" s="333"/>
      <c r="EB221" s="339" t="s">
        <v>238</v>
      </c>
      <c r="EC221" s="339" t="s">
        <v>1133</v>
      </c>
      <c r="ED221" s="339" t="s">
        <v>286</v>
      </c>
      <c r="EE221" s="339"/>
    </row>
    <row r="222" spans="2:135" ht="29" hidden="1" x14ac:dyDescent="0.3">
      <c r="B222" s="480">
        <v>228</v>
      </c>
      <c r="C222" s="42" t="s">
        <v>134</v>
      </c>
      <c r="D222" s="43"/>
      <c r="E222" s="44" t="s">
        <v>1756</v>
      </c>
      <c r="F222" s="43"/>
      <c r="G222" s="481">
        <f t="shared" ca="1" si="15"/>
        <v>58.957896622907164</v>
      </c>
      <c r="H222" s="482">
        <v>24796</v>
      </c>
      <c r="I222" s="43" t="s">
        <v>1752</v>
      </c>
      <c r="J222" s="43" t="s">
        <v>137</v>
      </c>
      <c r="K222" s="43" t="s">
        <v>138</v>
      </c>
      <c r="L222" s="43" t="s">
        <v>1753</v>
      </c>
      <c r="M222" s="43"/>
      <c r="N222" s="43"/>
      <c r="O222" s="43" t="s">
        <v>1754</v>
      </c>
      <c r="P222" s="43"/>
      <c r="Q222" s="43" t="s">
        <v>177</v>
      </c>
      <c r="R222" s="45">
        <v>46753</v>
      </c>
      <c r="S222" s="45">
        <v>45659</v>
      </c>
      <c r="T222" s="483">
        <f ca="1">YEARFRAC(S222,$T$1)</f>
        <v>1.8</v>
      </c>
      <c r="U222" s="43">
        <v>36</v>
      </c>
      <c r="V222" s="480" t="s">
        <v>1755</v>
      </c>
      <c r="W222" s="43"/>
      <c r="X222" s="361">
        <f ca="1">($T$1-Y222)/365</f>
        <v>1.7989925133181204</v>
      </c>
      <c r="Y222" s="45">
        <v>45659</v>
      </c>
      <c r="Z222" s="43" t="s">
        <v>187</v>
      </c>
      <c r="AA222" s="45">
        <v>46113</v>
      </c>
      <c r="AB222" s="46">
        <f ca="1">($T$1-Table9[[#This Row],[Date in Position]])/365</f>
        <v>0.55515689687976411</v>
      </c>
      <c r="AC222" s="43" t="s">
        <v>1754</v>
      </c>
      <c r="AD222" s="45">
        <v>45854</v>
      </c>
      <c r="AE222" s="43" t="s">
        <v>147</v>
      </c>
      <c r="AF222" s="43"/>
      <c r="AG222" s="47"/>
      <c r="AH222" s="42"/>
      <c r="AI222" s="42"/>
      <c r="AJ222" s="42"/>
      <c r="AK222" s="42"/>
      <c r="AL222" s="42" t="s">
        <v>153</v>
      </c>
      <c r="AM222" s="42"/>
      <c r="AN222" s="323">
        <v>4</v>
      </c>
      <c r="AO222" s="43">
        <v>4</v>
      </c>
      <c r="AP222" s="43">
        <v>4</v>
      </c>
      <c r="AQ222" s="43">
        <v>5</v>
      </c>
      <c r="AR222" s="43">
        <v>5</v>
      </c>
      <c r="AS222" s="43">
        <v>4</v>
      </c>
      <c r="AT222" s="43">
        <v>5</v>
      </c>
      <c r="AU222" s="43">
        <v>4</v>
      </c>
      <c r="AV222" s="43">
        <v>3</v>
      </c>
      <c r="AW222" s="43">
        <v>4</v>
      </c>
      <c r="AX222" s="43">
        <v>5</v>
      </c>
      <c r="AY222" s="43">
        <v>5</v>
      </c>
      <c r="AZ222" s="43">
        <v>4</v>
      </c>
      <c r="BA222" s="43">
        <v>5</v>
      </c>
      <c r="BB222" s="43">
        <v>3</v>
      </c>
      <c r="BC222" s="43">
        <v>4</v>
      </c>
      <c r="BD222" s="43">
        <v>3</v>
      </c>
      <c r="BE222" s="43">
        <v>3</v>
      </c>
      <c r="BF222" s="43">
        <v>4</v>
      </c>
      <c r="BG222" s="43">
        <v>3</v>
      </c>
      <c r="BH222" s="43">
        <v>3</v>
      </c>
      <c r="BI222" s="43">
        <v>2</v>
      </c>
      <c r="BJ222" s="43">
        <v>2</v>
      </c>
      <c r="BK222" s="328">
        <v>2</v>
      </c>
      <c r="BL222" s="325">
        <f>IF(AND(All!$V222="P1",All!$AE222="RDP"),Ruler!E$6,IF(AND(All!$V222="P2",All!$AE222="RDP"),Ruler!E$7,IF(AND(All!$V222="P3",All!$AE222="RDP"),Ruler!E$8,IF(AND(All!$V222="P4",All!$AE222="RDP"),Ruler!E$9,IF(AND(All!$V222="P5",All!$AE222="RDP"),Ruler!E$10,IF(AND(All!$V222="P6",All!$AE222="RDP"),Ruler!E$11,IF(AND(All!$V222="P7",All!$AE222="RDP"),Ruler!E$12,IF(AND(All!$V222="P8",All!$AE222="RDP"),Ruler!E$13,IF(AND(All!$V222="P9",All!$AE222="RDP"),Ruler!E$14,IF(AND(All!$V222="P1",All!$AE222="RMS"),Ruler!E$6,IF(AND(All!$V222="P2",All!$AE222="RMS"),Ruler!E$15,IF(AND(All!$V222="P3",All!$AE222="RMS"),Ruler!E$16,IF(AND(All!$V222="P4",All!$AE222="RMS"),Ruler!E$17,IF(AND(All!$V222="P5",All!$AE222="RMS"),Ruler!E$18,IF(AND(All!$V222="P6",All!$AE222="RMS"),Ruler!E$19,IF(AND(All!$V222="P7",All!$AE222="RMS"),Ruler!E$20,IF(AND(All!$V222="P8",All!$AE222="RMS"),Ruler!E$21,IF(AND(All!$V222="P9",All!$AE222="RMS"),Ruler!E$22,IF(AND(All!$V222="P1",All!$AE222="RSS"),Ruler!E$6,IF(AND(All!$V222="P2",All!$AE222="RSS"),Ruler!E$23,IF(AND(All!$V222="P3",All!$AE222="RSS"),Ruler!E$24,IF(AND(All!$V222="P4",All!$AE222="RSS"),Ruler!E$25,IF(AND(All!$V222="P5",All!$AE222="RSS"),Ruler!E$26,IF(AND(All!$V222="P6",All!$AE222="RSS"),Ruler!E$27,IF(AND(All!$V222="P7",All!$AE222="RSS"),Ruler!E$28,IF(AND(All!$V222="P8",All!$AE222="RSS"),Ruler!E$29,IF(AND(All!$V222="P9",All!$AE222="RSS"),Ruler!E$30,0)))))))))))))))))))))))))))</f>
        <v>3</v>
      </c>
      <c r="BM222" s="325">
        <f>IF(AND(All!$V222="P1",All!$AE222="RDP"),Ruler!F$6,IF(AND(All!$V222="P2",All!$AE222="RDP"),Ruler!F$7,IF(AND(All!$V222="P3",All!$AE222="RDP"),Ruler!F$8,IF(AND(All!$V222="P4",All!$AE222="RDP"),Ruler!F$9,IF(AND(All!$V222="P5",All!$AE222="RDP"),Ruler!F$10,IF(AND(All!$V222="P6",All!$AE222="RDP"),Ruler!F$11,IF(AND(All!$V222="P7",All!$AE222="RDP"),Ruler!F$12,IF(AND(All!$V222="P8",All!$AE222="RDP"),Ruler!F$13,IF(AND(All!$V222="P9",All!$AE222="RDP"),Ruler!F$14,IF(AND(All!$V222="P1",All!$AE222="RMS"),Ruler!F$6,IF(AND(All!$V222="P2",All!$AE222="RMS"),Ruler!F$15,IF(AND(All!$V222="P3",All!$AE222="RMS"),Ruler!F$16,IF(AND(All!$V222="P4",All!$AE222="RMS"),Ruler!F$17,IF(AND(All!$V222="P5",All!$AE222="RMS"),Ruler!F$18,IF(AND(All!$V222="P6",All!$AE222="RMS"),Ruler!F$19,IF(AND(All!$V222="P7",All!$AE222="RMS"),Ruler!F$20,IF(AND(All!$V222="P8",All!$AE222="RMS"),Ruler!F$21,IF(AND(All!$V222="P9",All!$AE222="RMS"),Ruler!F$22,IF(AND(All!$V222="P1",All!$AE222="RSS"),Ruler!F$6,IF(AND(All!$V222="P2",All!$AE222="RSS"),Ruler!F$23,IF(AND(All!$V222="P3",All!$AE222="RSS"),Ruler!F$24,IF(AND(All!$V222="P4",All!$AE222="RSS"),Ruler!F$25,IF(AND(All!$V222="P5",All!$AE222="RSS"),Ruler!F$26,IF(AND(All!$V222="P6",All!$AE222="RSS"),Ruler!F$27,IF(AND(All!$V222="P7",All!$AE222="RSS"),Ruler!F$28,IF(AND(All!$V222="P8",All!$AE222="RSS"),Ruler!F$29,IF(AND(All!$V222="P9",All!$AE222="RSS"),Ruler!F$30,0)))))))))))))))))))))))))))</f>
        <v>3</v>
      </c>
      <c r="BN222" s="325">
        <f>IF(AND(All!$V222="P1",All!$AE222="RDP"),Ruler!G$6,IF(AND(All!$V222="P2",All!$AE222="RDP"),Ruler!G$7,IF(AND(All!$V222="P3",All!$AE222="RDP"),Ruler!G$8,IF(AND(All!$V222="P4",All!$AE222="RDP"),Ruler!G$9,IF(AND(All!$V222="P5",All!$AE222="RDP"),Ruler!G$10,IF(AND(All!$V222="P6",All!$AE222="RDP"),Ruler!G$11,IF(AND(All!$V222="P7",All!$AE222="RDP"),Ruler!G$12,IF(AND(All!$V222="P8",All!$AE222="RDP"),Ruler!G$13,IF(AND(All!$V222="P9",All!$AE222="RDP"),Ruler!G$14,IF(AND(All!$V222="P1",All!$AE222="RMS"),Ruler!G$6,IF(AND(All!$V222="P2",All!$AE222="RMS"),Ruler!G$15,IF(AND(All!$V222="P3",All!$AE222="RMS"),Ruler!G$16,IF(AND(All!$V222="P4",All!$AE222="RMS"),Ruler!G$17,IF(AND(All!$V222="P5",All!$AE222="RMS"),Ruler!G$18,IF(AND(All!$V222="P6",All!$AE222="RMS"),Ruler!G$19,IF(AND(All!$V222="P7",All!$AE222="RMS"),Ruler!G$20,IF(AND(All!$V222="P8",All!$AE222="RMS"),Ruler!G$21,IF(AND(All!$V222="P9",All!$AE222="RMS"),Ruler!G$22,IF(AND(All!$V222="P1",All!$AE222="RSS"),Ruler!G$6,IF(AND(All!$V222="P2",All!$AE222="RSS"),Ruler!G$23,IF(AND(All!$V222="P3",All!$AE222="RSS"),Ruler!G$24,IF(AND(All!$V222="P4",All!$AE222="RSS"),Ruler!G$25,IF(AND(All!$V222="P5",All!$AE222="RSS"),Ruler!G$26,IF(AND(All!$V222="P6",All!$AE222="RSS"),Ruler!G$27,IF(AND(All!$V222="P7",All!$AE222="RSS"),Ruler!G$28,IF(AND(All!$V222="P8",All!$AE222="RSS"),Ruler!G$29,IF(AND(All!$V222="P9",All!$AE222="RSS"),Ruler!G$30,0)))))))))))))))))))))))))))</f>
        <v>4</v>
      </c>
      <c r="BO222" s="325">
        <f>IF(AND(All!$V222="P1",All!$AE222="RDP"),Ruler!H$6,IF(AND(All!$V222="P2",All!$AE222="RDP"),Ruler!H$7,IF(AND(All!$V222="P3",All!$AE222="RDP"),Ruler!H$8,IF(AND(All!$V222="P4",All!$AE222="RDP"),Ruler!H$9,IF(AND(All!$V222="P5",All!$AE222="RDP"),Ruler!H$10,IF(AND(All!$V222="P6",All!$AE222="RDP"),Ruler!H$11,IF(AND(All!$V222="P7",All!$AE222="RDP"),Ruler!H$12,IF(AND(All!$V222="P8",All!$AE222="RDP"),Ruler!H$13,IF(AND(All!$V222="P9",All!$AE222="RDP"),Ruler!H$14,IF(AND(All!$V222="P1",All!$AE222="RMS"),Ruler!H$6,IF(AND(All!$V222="P2",All!$AE222="RMS"),Ruler!H$15,IF(AND(All!$V222="P3",All!$AE222="RMS"),Ruler!H$16,IF(AND(All!$V222="P4",All!$AE222="RMS"),Ruler!H$17,IF(AND(All!$V222="P5",All!$AE222="RMS"),Ruler!H$18,IF(AND(All!$V222="P6",All!$AE222="RMS"),Ruler!H$19,IF(AND(All!$V222="P7",All!$AE222="RMS"),Ruler!H$20,IF(AND(All!$V222="P8",All!$AE222="RMS"),Ruler!H$21,IF(AND(All!$V222="P9",All!$AE222="RMS"),Ruler!H$22,IF(AND(All!$V222="P1",All!$AE222="RSS"),Ruler!H$6,IF(AND(All!$V222="P2",All!$AE222="RSS"),Ruler!H$23,IF(AND(All!$V222="P3",All!$AE222="RSS"),Ruler!H$24,IF(AND(All!$V222="P4",All!$AE222="RSS"),Ruler!H$25,IF(AND(All!$V222="P5",All!$AE222="RSS"),Ruler!H$26,IF(AND(All!$V222="P6",All!$AE222="RSS"),Ruler!H$27,IF(AND(All!$V222="P7",All!$AE222="RSS"),Ruler!H$28,IF(AND(All!$V222="P8",All!$AE222="RSS"),Ruler!H$29,IF(AND(All!$V222="P9",All!$AE222="RSS"),Ruler!H$30,0)))))))))))))))))))))))))))</f>
        <v>4</v>
      </c>
      <c r="BP222" s="325">
        <f>IF(AND(All!$V222="P1",All!$AE222="RDP"),Ruler!I$6,IF(AND(All!$V222="P2",All!$AE222="RDP"),Ruler!I$7,IF(AND(All!$V222="P3",All!$AE222="RDP"),Ruler!I$8,IF(AND(All!$V222="P4",All!$AE222="RDP"),Ruler!I$9,IF(AND(All!$V222="P5",All!$AE222="RDP"),Ruler!I$10,IF(AND(All!$V222="P6",All!$AE222="RDP"),Ruler!I$11,IF(AND(All!$V222="P7",All!$AE222="RDP"),Ruler!I$12,IF(AND(All!$V222="P8",All!$AE222="RDP"),Ruler!I$13,IF(AND(All!$V222="P9",All!$AE222="RDP"),Ruler!I$14,IF(AND(All!$V222="P1",All!$AE222="RMS"),Ruler!I$6,IF(AND(All!$V222="P2",All!$AE222="RMS"),Ruler!I$15,IF(AND(All!$V222="P3",All!$AE222="RMS"),Ruler!I$16,IF(AND(All!$V222="P4",All!$AE222="RMS"),Ruler!I$17,IF(AND(All!$V222="P5",All!$AE222="RMS"),Ruler!I$18,IF(AND(All!$V222="P6",All!$AE222="RMS"),Ruler!I$19,IF(AND(All!$V222="P7",All!$AE222="RMS"),Ruler!I$20,IF(AND(All!$V222="P8",All!$AE222="RMS"),Ruler!I$21,IF(AND(All!$V222="P9",All!$AE222="RMS"),Ruler!I$22,IF(AND(All!$V222="P1",All!$AE222="RSS"),Ruler!I$6,IF(AND(All!$V222="P2",All!$AE222="RSS"),Ruler!I$23,IF(AND(All!$V222="P3",All!$AE222="RSS"),Ruler!I$24,IF(AND(All!$V222="P4",All!$AE222="RSS"),Ruler!I$25,IF(AND(All!$V222="P5",All!$AE222="RSS"),Ruler!I$26,IF(AND(All!$V222="P6",All!$AE222="RSS"),Ruler!I$27,IF(AND(All!$V222="P7",All!$AE222="RSS"),Ruler!I$28,IF(AND(All!$V222="P8",All!$AE222="RSS"),Ruler!I$29,IF(AND(All!$V222="P9",All!$AE222="RSS"),Ruler!I$30,0)))))))))))))))))))))))))))</f>
        <v>4</v>
      </c>
      <c r="BQ222" s="325">
        <f>IF(AND(All!$V222="P1",All!$AE222="RDP"),Ruler!J$6,IF(AND(All!$V222="P2",All!$AE222="RDP"),Ruler!J$7,IF(AND(All!$V222="P3",All!$AE222="RDP"),Ruler!J$8,IF(AND(All!$V222="P4",All!$AE222="RDP"),Ruler!J$9,IF(AND(All!$V222="P5",All!$AE222="RDP"),Ruler!J$10,IF(AND(All!$V222="P6",All!$AE222="RDP"),Ruler!J$11,IF(AND(All!$V222="P7",All!$AE222="RDP"),Ruler!J$12,IF(AND(All!$V222="P8",All!$AE222="RDP"),Ruler!J$13,IF(AND(All!$V222="P9",All!$AE222="RDP"),Ruler!J$14,IF(AND(All!$V222="P1",All!$AE222="RMS"),Ruler!J$6,IF(AND(All!$V222="P2",All!$AE222="RMS"),Ruler!J$15,IF(AND(All!$V222="P3",All!$AE222="RMS"),Ruler!J$16,IF(AND(All!$V222="P4",All!$AE222="RMS"),Ruler!J$17,IF(AND(All!$V222="P5",All!$AE222="RMS"),Ruler!J$18,IF(AND(All!$V222="P6",All!$AE222="RMS"),Ruler!J$19,IF(AND(All!$V222="P7",All!$AE222="RMS"),Ruler!J$20,IF(AND(All!$V222="P8",All!$AE222="RMS"),Ruler!J$21,IF(AND(All!$V222="P9",All!$AE222="RMS"),Ruler!J$22,IF(AND(All!$V222="P1",All!$AE222="RSS"),Ruler!J$6,IF(AND(All!$V222="P2",All!$AE222="RSS"),Ruler!J$23,IF(AND(All!$V222="P3",All!$AE222="RSS"),Ruler!J$24,IF(AND(All!$V222="P4",All!$AE222="RSS"),Ruler!J$25,IF(AND(All!$V222="P5",All!$AE222="RSS"),Ruler!J$26,IF(AND(All!$V222="P6",All!$AE222="RSS"),Ruler!J$27,IF(AND(All!$V222="P7",All!$AE222="RSS"),Ruler!J$28,IF(AND(All!$V222="P8",All!$AE222="RSS"),Ruler!J$29,IF(AND(All!$V222="P9",All!$AE222="RSS"),Ruler!J$30,0)))))))))))))))))))))))))))</f>
        <v>3</v>
      </c>
      <c r="BR222" s="325">
        <f>IF(AND(All!$V222="P1",All!$AE222="RDP"),Ruler!K$6,IF(AND(All!$V222="P2",All!$AE222="RDP"),Ruler!K$7,IF(AND(All!$V222="P3",All!$AE222="RDP"),Ruler!K$8,IF(AND(All!$V222="P4",All!$AE222="RDP"),Ruler!K$9,IF(AND(All!$V222="P5",All!$AE222="RDP"),Ruler!K$10,IF(AND(All!$V222="P6",All!$AE222="RDP"),Ruler!K$11,IF(AND(All!$V222="P7",All!$AE222="RDP"),Ruler!K$12,IF(AND(All!$V222="P8",All!$AE222="RDP"),Ruler!K$13,IF(AND(All!$V222="P9",All!$AE222="RDP"),Ruler!K$14,IF(AND(All!$V222="P1",All!$AE222="RMS"),Ruler!K$6,IF(AND(All!$V222="P2",All!$AE222="RMS"),Ruler!K$15,IF(AND(All!$V222="P3",All!$AE222="RMS"),Ruler!K$16,IF(AND(All!$V222="P4",All!$AE222="RMS"),Ruler!K$17,IF(AND(All!$V222="P5",All!$AE222="RMS"),Ruler!K$18,IF(AND(All!$V222="P6",All!$AE222="RMS"),Ruler!K$19,IF(AND(All!$V222="P7",All!$AE222="RMS"),Ruler!K$20,IF(AND(All!$V222="P8",All!$AE222="RMS"),Ruler!K$21,IF(AND(All!$V222="P9",All!$AE222="RMS"),Ruler!K$22,IF(AND(All!$V222="P1",All!$AE222="RSS"),Ruler!K$6,IF(AND(All!$V222="P2",All!$AE222="RSS"),Ruler!K$23,IF(AND(All!$V222="P3",All!$AE222="RSS"),Ruler!K$24,IF(AND(All!$V222="P4",All!$AE222="RSS"),Ruler!K$25,IF(AND(All!$V222="P5",All!$AE222="RSS"),Ruler!K$26,IF(AND(All!$V222="P6",All!$AE222="RSS"),Ruler!K$27,IF(AND(All!$V222="P7",All!$AE222="RSS"),Ruler!K$28,IF(AND(All!$V222="P8",All!$AE222="RSS"),Ruler!K$29,IF(AND(All!$V222="P9",All!$AE222="RSS"),Ruler!K$30,0)))))))))))))))))))))))))))</f>
        <v>5</v>
      </c>
      <c r="BS222" s="325">
        <f>IF(AND(All!$V222="P1",All!$AE222="RDP"),Ruler!L$6,IF(AND(All!$V222="P2",All!$AE222="RDP"),Ruler!L$7,IF(AND(All!$V222="P3",All!$AE222="RDP"),Ruler!L$8,IF(AND(All!$V222="P4",All!$AE222="RDP"),Ruler!L$9,IF(AND(All!$V222="P5",All!$AE222="RDP"),Ruler!L$10,IF(AND(All!$V222="P6",All!$AE222="RDP"),Ruler!L$11,IF(AND(All!$V222="P7",All!$AE222="RDP"),Ruler!L$12,IF(AND(All!$V222="P8",All!$AE222="RDP"),Ruler!L$13,IF(AND(All!$V222="P9",All!$AE222="RDP"),Ruler!L$14,IF(AND(All!$V222="P1",All!$AE222="RMS"),Ruler!L$6,IF(AND(All!$V222="P2",All!$AE222="RMS"),Ruler!L$15,IF(AND(All!$V222="P3",All!$AE222="RMS"),Ruler!L$16,IF(AND(All!$V222="P4",All!$AE222="RMS"),Ruler!L$17,IF(AND(All!$V222="P5",All!$AE222="RMS"),Ruler!L$18,IF(AND(All!$V222="P6",All!$AE222="RMS"),Ruler!L$19,IF(AND(All!$V222="P7",All!$AE222="RMS"),Ruler!L$20,IF(AND(All!$V222="P8",All!$AE222="RMS"),Ruler!L$21,IF(AND(All!$V222="P9",All!$AE222="RMS"),Ruler!L$22,IF(AND(All!$V222="P1",All!$AE222="RSS"),Ruler!L$6,IF(AND(All!$V222="P2",All!$AE222="RSS"),Ruler!L$23,IF(AND(All!$V222="P3",All!$AE222="RSS"),Ruler!L$24,IF(AND(All!$V222="P4",All!$AE222="RSS"),Ruler!L$25,IF(AND(All!$V222="P5",All!$AE222="RSS"),Ruler!L$26,IF(AND(All!$V222="P6",All!$AE222="RSS"),Ruler!L$27,IF(AND(All!$V222="P7",All!$AE222="RSS"),Ruler!L$28,IF(AND(All!$V222="P8",All!$AE222="RSS"),Ruler!L$29,IF(AND(All!$V222="P9",All!$AE222="RSS"),Ruler!L$30,0)))))))))))))))))))))))))))</f>
        <v>3</v>
      </c>
      <c r="BT222" s="325">
        <f>IF(AND(All!$V222="P1",All!$AE222="RDP"),Ruler!M$6,IF(AND(All!$V222="P2",All!$AE222="RDP"),Ruler!M$7,IF(AND(All!$V222="P3",All!$AE222="RDP"),Ruler!M$8,IF(AND(All!$V222="P4",All!$AE222="RDP"),Ruler!M$9,IF(AND(All!$V222="P5",All!$AE222="RDP"),Ruler!M$10,IF(AND(All!$V222="P6",All!$AE222="RDP"),Ruler!M$11,IF(AND(All!$V222="P7",All!$AE222="RDP"),Ruler!M$12,IF(AND(All!$V222="P8",All!$AE222="RDP"),Ruler!M$13,IF(AND(All!$V222="P9",All!$AE222="RDP"),Ruler!M$14,IF(AND(All!$V222="P1",All!$AE222="RMS"),Ruler!M$6,IF(AND(All!$V222="P2",All!$AE222="RMS"),Ruler!M$15,IF(AND(All!$V222="P3",All!$AE222="RMS"),Ruler!M$16,IF(AND(All!$V222="P4",All!$AE222="RMS"),Ruler!M$17,IF(AND(All!$V222="P5",All!$AE222="RMS"),Ruler!M$18,IF(AND(All!$V222="P6",All!$AE222="RMS"),Ruler!M$19,IF(AND(All!$V222="P7",All!$AE222="RMS"),Ruler!M$20,IF(AND(All!$V222="P8",All!$AE222="RMS"),Ruler!M$21,IF(AND(All!$V222="P9",All!$AE222="RMS"),Ruler!M$22,IF(AND(All!$V222="P1",All!$AE222="RSS"),Ruler!M$6,IF(AND(All!$V222="P2",All!$AE222="RSS"),Ruler!M$23,IF(AND(All!$V222="P3",All!$AE222="RSS"),Ruler!M$24,IF(AND(All!$V222="P4",All!$AE222="RSS"),Ruler!M$25,IF(AND(All!$V222="P5",All!$AE222="RSS"),Ruler!M$26,IF(AND(All!$V222="P6",All!$AE222="RSS"),Ruler!M$27,IF(AND(All!$V222="P7",All!$AE222="RSS"),Ruler!M$28,IF(AND(All!$V222="P8",All!$AE222="RSS"),Ruler!M$29,IF(AND(All!$V222="P9",All!$AE222="RSS"),Ruler!M$30,0)))))))))))))))))))))))))))</f>
        <v>3</v>
      </c>
      <c r="BU222" s="325">
        <f>IF(AND(All!$V222="P1",All!$AE222="RDP"),Ruler!N$6,IF(AND(All!$V222="P2",All!$AE222="RDP"),Ruler!N$7,IF(AND(All!$V222="P3",All!$AE222="RDP"),Ruler!N$8,IF(AND(All!$V222="P4",All!$AE222="RDP"),Ruler!N$9,IF(AND(All!$V222="P5",All!$AE222="RDP"),Ruler!N$10,IF(AND(All!$V222="P6",All!$AE222="RDP"),Ruler!N$11,IF(AND(All!$V222="P7",All!$AE222="RDP"),Ruler!N$12,IF(AND(All!$V222="P8",All!$AE222="RDP"),Ruler!N$13,IF(AND(All!$V222="P9",All!$AE222="RDP"),Ruler!N$14,IF(AND(All!$V222="P1",All!$AE222="RMS"),Ruler!N$6,IF(AND(All!$V222="P2",All!$AE222="RMS"),Ruler!N$15,IF(AND(All!$V222="P3",All!$AE222="RMS"),Ruler!N$16,IF(AND(All!$V222="P4",All!$AE222="RMS"),Ruler!N$17,IF(AND(All!$V222="P5",All!$AE222="RMS"),Ruler!N$18,IF(AND(All!$V222="P6",All!$AE222="RMS"),Ruler!N$19,IF(AND(All!$V222="P7",All!$AE222="RMS"),Ruler!N$20,IF(AND(All!$V222="P8",All!$AE222="RMS"),Ruler!N$21,IF(AND(All!$V222="P9",All!$AE222="RMS"),Ruler!N$22,IF(AND(All!$V222="P1",All!$AE222="RSS"),Ruler!N$6,IF(AND(All!$V222="P2",All!$AE222="RSS"),Ruler!N$23,IF(AND(All!$V222="P3",All!$AE222="RSS"),Ruler!N$24,IF(AND(All!$V222="P4",All!$AE222="RSS"),Ruler!N$25,IF(AND(All!$V222="P5",All!$AE222="RSS"),Ruler!N$26,IF(AND(All!$V222="P6",All!$AE222="RSS"),Ruler!N$27,IF(AND(All!$V222="P7",All!$AE222="RSS"),Ruler!N$28,IF(AND(All!$V222="P8",All!$AE222="RSS"),Ruler!N$29,IF(AND(All!$V222="P9",All!$AE222="RSS"),Ruler!N$30,0)))))))))))))))))))))))))))</f>
        <v>3</v>
      </c>
      <c r="BV222" s="325">
        <f>IF(AND(All!$V222="P1",All!$AE222="RDP"),Ruler!O$6,IF(AND(All!$V222="P2",All!$AE222="RDP"),Ruler!O$7,IF(AND(All!$V222="P3",All!$AE222="RDP"),Ruler!O$8,IF(AND(All!$V222="P4",All!$AE222="RDP"),Ruler!O$9,IF(AND(All!$V222="P5",All!$AE222="RDP"),Ruler!O$10,IF(AND(All!$V222="P6",All!$AE222="RDP"),Ruler!O$11,IF(AND(All!$V222="P7",All!$AE222="RDP"),Ruler!O$12,IF(AND(All!$V222="P8",All!$AE222="RDP"),Ruler!O$13,IF(AND(All!$V222="P9",All!$AE222="RDP"),Ruler!O$14,IF(AND(All!$V222="P1",All!$AE222="RMS"),Ruler!O$6,IF(AND(All!$V222="P2",All!$AE222="RMS"),Ruler!O$15,IF(AND(All!$V222="P3",All!$AE222="RMS"),Ruler!O$16,IF(AND(All!$V222="P4",All!$AE222="RMS"),Ruler!O$17,IF(AND(All!$V222="P5",All!$AE222="RMS"),Ruler!O$18,IF(AND(All!$V222="P6",All!$AE222="RMS"),Ruler!O$19,IF(AND(All!$V222="P7",All!$AE222="RMS"),Ruler!O$20,IF(AND(All!$V222="P8",All!$AE222="RMS"),Ruler!O$21,IF(AND(All!$V222="P9",All!$AE222="RMS"),Ruler!O$22,IF(AND(All!$V222="P1",All!$AE222="RSS"),Ruler!O$6,IF(AND(All!$V222="P2",All!$AE222="RSS"),Ruler!O$23,IF(AND(All!$V222="P3",All!$AE222="RSS"),Ruler!O$24,IF(AND(All!$V222="P4",All!$AE222="RSS"),Ruler!O$25,IF(AND(All!$V222="P5",All!$AE222="RSS"),Ruler!O$26,IF(AND(All!$V222="P6",All!$AE222="RSS"),Ruler!O$27,IF(AND(All!$V222="P7",All!$AE222="RSS"),Ruler!O$28,IF(AND(All!$V222="P8",All!$AE222="RSS"),Ruler!O$29,IF(AND(All!$V222="P9",All!$AE222="RSS"),Ruler!O$30,0)))))))))))))))))))))))))))</f>
        <v>5</v>
      </c>
      <c r="BW222" s="325">
        <f>IF(AND(All!$V222="P1",All!$AE222="RDP"),Ruler!P$6,IF(AND(All!$V222="P2",All!$AE222="RDP"),Ruler!P$7,IF(AND(All!$V222="P3",All!$AE222="RDP"),Ruler!P$8,IF(AND(All!$V222="P4",All!$AE222="RDP"),Ruler!P$9,IF(AND(All!$V222="P5",All!$AE222="RDP"),Ruler!P$10,IF(AND(All!$V222="P6",All!$AE222="RDP"),Ruler!P$11,IF(AND(All!$V222="P7",All!$AE222="RDP"),Ruler!P$12,IF(AND(All!$V222="P8",All!$AE222="RDP"),Ruler!P$13,IF(AND(All!$V222="P9",All!$AE222="RDP"),Ruler!P$14,IF(AND(All!$V222="P1",All!$AE222="RMS"),Ruler!P$6,IF(AND(All!$V222="P2",All!$AE222="RMS"),Ruler!P$15,IF(AND(All!$V222="P3",All!$AE222="RMS"),Ruler!P$16,IF(AND(All!$V222="P4",All!$AE222="RMS"),Ruler!P$17,IF(AND(All!$V222="P5",All!$AE222="RMS"),Ruler!P$18,IF(AND(All!$V222="P6",All!$AE222="RMS"),Ruler!P$19,IF(AND(All!$V222="P7",All!$AE222="RMS"),Ruler!P$20,IF(AND(All!$V222="P8",All!$AE222="RMS"),Ruler!P$21,IF(AND(All!$V222="P9",All!$AE222="RMS"),Ruler!P$22,IF(AND(All!$V222="P1",All!$AE222="RSS"),Ruler!P$6,IF(AND(All!$V222="P2",All!$AE222="RSS"),Ruler!P$23,IF(AND(All!$V222="P3",All!$AE222="RSS"),Ruler!P$24,IF(AND(All!$V222="P4",All!$AE222="RSS"),Ruler!P$25,IF(AND(All!$V222="P5",All!$AE222="RSS"),Ruler!P$26,IF(AND(All!$V222="P6",All!$AE222="RSS"),Ruler!P$27,IF(AND(All!$V222="P7",All!$AE222="RSS"),Ruler!P$28,IF(AND(All!$V222="P8",All!$AE222="RSS"),Ruler!P$29,IF(AND(All!$V222="P9",All!$AE222="RSS"),Ruler!P$30,0)))))))))))))))))))))))))))</f>
        <v>4</v>
      </c>
      <c r="BX222" s="325">
        <f>IF(AND(All!$V222="P1",All!$AE222="RDP"),Ruler!Q$6,IF(AND(All!$V222="P2",All!$AE222="RDP"),Ruler!Q$7,IF(AND(All!$V222="P3",All!$AE222="RDP"),Ruler!Q$8,IF(AND(All!$V222="P4",All!$AE222="RDP"),Ruler!Q$9,IF(AND(All!$V222="P5",All!$AE222="RDP"),Ruler!Q$10,IF(AND(All!$V222="P6",All!$AE222="RDP"),Ruler!Q$11,IF(AND(All!$V222="P7",All!$AE222="RDP"),Ruler!Q$12,IF(AND(All!$V222="P8",All!$AE222="RDP"),Ruler!Q$13,IF(AND(All!$V222="P9",All!$AE222="RDP"),Ruler!Q$14,IF(AND(All!$V222="P1",All!$AE222="RMS"),Ruler!Q$6,IF(AND(All!$V222="P2",All!$AE222="RMS"),Ruler!Q$15,IF(AND(All!$V222="P3",All!$AE222="RMS"),Ruler!Q$16,IF(AND(All!$V222="P4",All!$AE222="RMS"),Ruler!Q$17,IF(AND(All!$V222="P5",All!$AE222="RMS"),Ruler!Q$18,IF(AND(All!$V222="P6",All!$AE222="RMS"),Ruler!Q$19,IF(AND(All!$V222="P7",All!$AE222="RMS"),Ruler!Q$20,IF(AND(All!$V222="P8",All!$AE222="RMS"),Ruler!Q$21,IF(AND(All!$V222="P9",All!$AE222="RMS"),Ruler!Q$22,IF(AND(All!$V222="P1",All!$AE222="RSS"),Ruler!Q$6,IF(AND(All!$V222="P2",All!$AE222="RSS"),Ruler!Q$23,IF(AND(All!$V222="P3",All!$AE222="RSS"),Ruler!Q$24,IF(AND(All!$V222="P4",All!$AE222="RSS"),Ruler!Q$25,IF(AND(All!$V222="P5",All!$AE222="RSS"),Ruler!Q$26,IF(AND(All!$V222="P6",All!$AE222="RSS"),Ruler!Q$27,IF(AND(All!$V222="P7",All!$AE222="RSS"),Ruler!Q$28,IF(AND(All!$V222="P8",All!$AE222="RSS"),Ruler!Q$29,IF(AND(All!$V222="P9",All!$AE222="RSS"),Ruler!Q$30,0)))))))))))))))))))))))))))</f>
        <v>3</v>
      </c>
      <c r="BY222" s="325">
        <f>IF(AND(All!$V222="P1",All!$AE222="RDP"),Ruler!R$6,IF(AND(All!$V222="P2",All!$AE222="RDP"),Ruler!R$7,IF(AND(All!$V222="P3",All!$AE222="RDP"),Ruler!R$8,IF(AND(All!$V222="P4",All!$AE222="RDP"),Ruler!R$9,IF(AND(All!$V222="P5",All!$AE222="RDP"),Ruler!R$10,IF(AND(All!$V222="P6",All!$AE222="RDP"),Ruler!R$11,IF(AND(All!$V222="P7",All!$AE222="RDP"),Ruler!R$12,IF(AND(All!$V222="P8",All!$AE222="RDP"),Ruler!R$13,IF(AND(All!$V222="P9",All!$AE222="RDP"),Ruler!R$14,IF(AND(All!$V222="P1",All!$AE222="RMS"),Ruler!R$6,IF(AND(All!$V222="P2",All!$AE222="RMS"),Ruler!R$15,IF(AND(All!$V222="P3",All!$AE222="RMS"),Ruler!R$16,IF(AND(All!$V222="P4",All!$AE222="RMS"),Ruler!R$17,IF(AND(All!$V222="P5",All!$AE222="RMS"),Ruler!R$18,IF(AND(All!$V222="P6",All!$AE222="RMS"),Ruler!R$19,IF(AND(All!$V222="P7",All!$AE222="RMS"),Ruler!R$20,IF(AND(All!$V222="P8",All!$AE222="RMS"),Ruler!R$21,IF(AND(All!$V222="P9",All!$AE222="RMS"),Ruler!R$22,IF(AND(All!$V222="P1",All!$AE222="RSS"),Ruler!R$6,IF(AND(All!$V222="P2",All!$AE222="RSS"),Ruler!R$23,IF(AND(All!$V222="P3",All!$AE222="RSS"),Ruler!R$24,IF(AND(All!$V222="P4",All!$AE222="RSS"),Ruler!R$25,IF(AND(All!$V222="P5",All!$AE222="RSS"),Ruler!R$26,IF(AND(All!$V222="P6",All!$AE222="RSS"),Ruler!R$27,IF(AND(All!$V222="P7",All!$AE222="RSS"),Ruler!R$28,IF(AND(All!$V222="P8",All!$AE222="RSS"),Ruler!R$29,IF(AND(All!$V222="P9",All!$AE222="RSS"),Ruler!R$30,0)))))))))))))))))))))))))))</f>
        <v>4</v>
      </c>
      <c r="BZ222" s="325">
        <f>IF(AND(All!$V222="P1",All!$AE222="RDP"),Ruler!S$6,IF(AND(All!$V222="P2",All!$AE222="RDP"),Ruler!S$7,IF(AND(All!$V222="P3",All!$AE222="RDP"),Ruler!S$8,IF(AND(All!$V222="P4",All!$AE222="RDP"),Ruler!S$9,IF(AND(All!$V222="P5",All!$AE222="RDP"),Ruler!S$10,IF(AND(All!$V222="P6",All!$AE222="RDP"),Ruler!S$11,IF(AND(All!$V222="P7",All!$AE222="RDP"),Ruler!S$12,IF(AND(All!$V222="P8",All!$AE222="RDP"),Ruler!S$13,IF(AND(All!$V222="P9",All!$AE222="RDP"),Ruler!S$14,IF(AND(All!$V222="P1",All!$AE222="RMS"),Ruler!S$6,IF(AND(All!$V222="P2",All!$AE222="RMS"),Ruler!S$15,IF(AND(All!$V222="P3",All!$AE222="RMS"),Ruler!S$16,IF(AND(All!$V222="P4",All!$AE222="RMS"),Ruler!S$17,IF(AND(All!$V222="P5",All!$AE222="RMS"),Ruler!S$18,IF(AND(All!$V222="P6",All!$AE222="RMS"),Ruler!S$19,IF(AND(All!$V222="P7",All!$AE222="RMS"),Ruler!S$20,IF(AND(All!$V222="P8",All!$AE222="RMS"),Ruler!S$21,IF(AND(All!$V222="P9",All!$AE222="RMS"),Ruler!S$22,IF(AND(All!$V222="P1",All!$AE222="RSS"),Ruler!S$6,IF(AND(All!$V222="P2",All!$AE222="RSS"),Ruler!S$23,IF(AND(All!$V222="P3",All!$AE222="RSS"),Ruler!S$24,IF(AND(All!$V222="P4",All!$AE222="RSS"),Ruler!S$25,IF(AND(All!$V222="P5",All!$AE222="RSS"),Ruler!S$26,IF(AND(All!$V222="P6",All!$AE222="RSS"),Ruler!S$27,IF(AND(All!$V222="P7",All!$AE222="RSS"),Ruler!S$28,IF(AND(All!$V222="P8",All!$AE222="RSS"),Ruler!S$29,IF(AND(All!$V222="P9",All!$AE222="RSS"),Ruler!S$30,0)))))))))))))))))))))))))))</f>
        <v>3</v>
      </c>
      <c r="CA222" s="325">
        <f>IF(AND(All!$V222="P1",All!$AE222="RDP"),Ruler!T$6,IF(AND(All!$V222="P2",All!$AE222="RDP"),Ruler!T$7,IF(AND(All!$V222="P3",All!$AE222="RDP"),Ruler!T$8,IF(AND(All!$V222="P4",All!$AE222="RDP"),Ruler!T$9,IF(AND(All!$V222="P5",All!$AE222="RDP"),Ruler!T$10,IF(AND(All!$V222="P6",All!$AE222="RDP"),Ruler!T$11,IF(AND(All!$V222="P7",All!$AE222="RDP"),Ruler!T$12,IF(AND(All!$V222="P8",All!$AE222="RDP"),Ruler!T$13,IF(AND(All!$V222="P9",All!$AE222="RDP"),Ruler!T$14,IF(AND(All!$V222="P1",All!$AE222="RMS"),Ruler!T$6,IF(AND(All!$V222="P2",All!$AE222="RMS"),Ruler!T$15,IF(AND(All!$V222="P3",All!$AE222="RMS"),Ruler!T$16,IF(AND(All!$V222="P4",All!$AE222="RMS"),Ruler!T$17,IF(AND(All!$V222="P5",All!$AE222="RMS"),Ruler!T$18,IF(AND(All!$V222="P6",All!$AE222="RMS"),Ruler!T$19,IF(AND(All!$V222="P7",All!$AE222="RMS"),Ruler!T$20,IF(AND(All!$V222="P8",All!$AE222="RMS"),Ruler!T$21,IF(AND(All!$V222="P9",All!$AE222="RMS"),Ruler!T$22,IF(AND(All!$V222="P1",All!$AE222="RSS"),Ruler!T$6,IF(AND(All!$V222="P2",All!$AE222="RSS"),Ruler!T$23,IF(AND(All!$V222="P3",All!$AE222="RSS"),Ruler!T$24,IF(AND(All!$V222="P4",All!$AE222="RSS"),Ruler!T$25,IF(AND(All!$V222="P5",All!$AE222="RSS"),Ruler!T$26,IF(AND(All!$V222="P6",All!$AE222="RSS"),Ruler!T$27,IF(AND(All!$V222="P7",All!$AE222="RSS"),Ruler!T$28,IF(AND(All!$V222="P8",All!$AE222="RSS"),Ruler!T$29,IF(AND(All!$V222="P9",All!$AE222="RSS"),Ruler!T$30,0)))))))))))))))))))))))))))</f>
        <v>3</v>
      </c>
      <c r="CB222" s="325">
        <f>IF(AND(All!$V222="P1",All!$AE222="RDP"),Ruler!U$6,IF(AND(All!$V222="P2",All!$AE222="RDP"),Ruler!U$7,IF(AND(All!$V222="P3",All!$AE222="RDP"),Ruler!U$8,IF(AND(All!$V222="P4",All!$AE222="RDP"),Ruler!U$9,IF(AND(All!$V222="P5",All!$AE222="RDP"),Ruler!U$10,IF(AND(All!$V222="P6",All!$AE222="RDP"),Ruler!U$11,IF(AND(All!$V222="P7",All!$AE222="RDP"),Ruler!U$12,IF(AND(All!$V222="P8",All!$AE222="RDP"),Ruler!U$13,IF(AND(All!$V222="P9",All!$AE222="RDP"),Ruler!U$14,IF(AND(All!$V222="P1",All!$AE222="RMS"),Ruler!U$6,IF(AND(All!$V222="P2",All!$AE222="RMS"),Ruler!U$15,IF(AND(All!$V222="P3",All!$AE222="RMS"),Ruler!U$16,IF(AND(All!$V222="P4",All!$AE222="RMS"),Ruler!U$17,IF(AND(All!$V222="P5",All!$AE222="RMS"),Ruler!U$18,IF(AND(All!$V222="P6",All!$AE222="RMS"),Ruler!U$19,IF(AND(All!$V222="P7",All!$AE222="RMS"),Ruler!U$20,IF(AND(All!$V222="P8",All!$AE222="RMS"),Ruler!U$21,IF(AND(All!$V222="P9",All!$AE222="RMS"),Ruler!U$22,IF(AND(All!$V222="P1",All!$AE222="RSS"),Ruler!U$6,IF(AND(All!$V222="P2",All!$AE222="RSS"),Ruler!U$23,IF(AND(All!$V222="P3",All!$AE222="RSS"),Ruler!U$24,IF(AND(All!$V222="P4",All!$AE222="RSS"),Ruler!U$25,IF(AND(All!$V222="P5",All!$AE222="RSS"),Ruler!U$26,IF(AND(All!$V222="P6",All!$AE222="RSS"),Ruler!U$27,IF(AND(All!$V222="P7",All!$AE222="RSS"),Ruler!U$28,IF(AND(All!$V222="P8",All!$AE222="RSS"),Ruler!U$29,IF(AND(All!$V222="P9",All!$AE222="RSS"),Ruler!U$30,0)))))))))))))))))))))))))))</f>
        <v>3</v>
      </c>
      <c r="CC222" s="325">
        <f>IF(AND(All!$V222="P1",All!$AE222="RDP"),Ruler!V$6,IF(AND(All!$V222="P2",All!$AE222="RDP"),Ruler!V$7,IF(AND(All!$V222="P3",All!$AE222="RDP"),Ruler!V$8,IF(AND(All!$V222="P4",All!$AE222="RDP"),Ruler!V$9,IF(AND(All!$V222="P5",All!$AE222="RDP"),Ruler!V$10,IF(AND(All!$V222="P6",All!$AE222="RDP"),Ruler!V$11,IF(AND(All!$V222="P7",All!$AE222="RDP"),Ruler!V$12,IF(AND(All!$V222="P8",All!$AE222="RDP"),Ruler!V$13,IF(AND(All!$V222="P9",All!$AE222="RDP"),Ruler!V$14,IF(AND(All!$V222="P1",All!$AE222="RMS"),Ruler!V$6,IF(AND(All!$V222="P2",All!$AE222="RMS"),Ruler!V$15,IF(AND(All!$V222="P3",All!$AE222="RMS"),Ruler!V$16,IF(AND(All!$V222="P4",All!$AE222="RMS"),Ruler!V$17,IF(AND(All!$V222="P5",All!$AE222="RMS"),Ruler!V$18,IF(AND(All!$V222="P6",All!$AE222="RMS"),Ruler!V$19,IF(AND(All!$V222="P7",All!$AE222="RMS"),Ruler!V$20,IF(AND(All!$V222="P8",All!$AE222="RMS"),Ruler!V$21,IF(AND(All!$V222="P9",All!$AE222="RMS"),Ruler!V$22,IF(AND(All!$V222="P1",All!$AE222="RSS"),Ruler!V$6,IF(AND(All!$V222="P2",All!$AE222="RSS"),Ruler!V$23,IF(AND(All!$V222="P3",All!$AE222="RSS"),Ruler!V$24,IF(AND(All!$V222="P4",All!$AE222="RSS"),Ruler!V$25,IF(AND(All!$V222="P5",All!$AE222="RSS"),Ruler!V$26,IF(AND(All!$V222="P6",All!$AE222="RSS"),Ruler!V$27,IF(AND(All!$V222="P7",All!$AE222="RSS"),Ruler!V$28,IF(AND(All!$V222="P8",All!$AE222="RSS"),Ruler!V$29,IF(AND(All!$V222="P9",All!$AE222="RSS"),Ruler!V$30,0)))))))))))))))))))))))))))</f>
        <v>3</v>
      </c>
      <c r="CD222" s="325">
        <f>IF(AND(All!$V222="P1",All!$AE222="RDP"),Ruler!W$6,IF(AND(All!$V222="P2",All!$AE222="RDP"),Ruler!W$7,IF(AND(All!$V222="P3",All!$AE222="RDP"),Ruler!W$8,IF(AND(All!$V222="P4",All!$AE222="RDP"),Ruler!W$9,IF(AND(All!$V222="P5",All!$AE222="RDP"),Ruler!W$10,IF(AND(All!$V222="P6",All!$AE222="RDP"),Ruler!W$11,IF(AND(All!$V222="P7",All!$AE222="RDP"),Ruler!W$12,IF(AND(All!$V222="P8",All!$AE222="RDP"),Ruler!W$13,IF(AND(All!$V222="P9",All!$AE222="RDP"),Ruler!W$14,IF(AND(All!$V222="P1",All!$AE222="RMS"),Ruler!W$6,IF(AND(All!$V222="P2",All!$AE222="RMS"),Ruler!W$15,IF(AND(All!$V222="P3",All!$AE222="RMS"),Ruler!W$16,IF(AND(All!$V222="P4",All!$AE222="RMS"),Ruler!W$17,IF(AND(All!$V222="P5",All!$AE222="RMS"),Ruler!W$18,IF(AND(All!$V222="P6",All!$AE222="RMS"),Ruler!W$19,IF(AND(All!$V222="P7",All!$AE222="RMS"),Ruler!W$20,IF(AND(All!$V222="P8",All!$AE222="RMS"),Ruler!W$21,IF(AND(All!$V222="P9",All!$AE222="RMS"),Ruler!W$22,IF(AND(All!$V222="P1",All!$AE222="RSS"),Ruler!W$6,IF(AND(All!$V222="P2",All!$AE222="RSS"),Ruler!W$23,IF(AND(All!$V222="P3",All!$AE222="RSS"),Ruler!W$24,IF(AND(All!$V222="P4",All!$AE222="RSS"),Ruler!W$25,IF(AND(All!$V222="P5",All!$AE222="RSS"),Ruler!W$26,IF(AND(All!$V222="P6",All!$AE222="RSS"),Ruler!W$27,IF(AND(All!$V222="P7",All!$AE222="RSS"),Ruler!W$28,IF(AND(All!$V222="P8",All!$AE222="RSS"),Ruler!W$29,IF(AND(All!$V222="P9",All!$AE222="RSS"),Ruler!W$30,0)))))))))))))))))))))))))))</f>
        <v>3</v>
      </c>
      <c r="CE222" s="325">
        <f>IF(AND(All!$V222="P1",All!$AE222="RDP"),Ruler!X$6,IF(AND(All!$V222="P2",All!$AE222="RDP"),Ruler!X$7,IF(AND(All!$V222="P3",All!$AE222="RDP"),Ruler!X$8,IF(AND(All!$V222="P4",All!$AE222="RDP"),Ruler!X$9,IF(AND(All!$V222="P5",All!$AE222="RDP"),Ruler!X$10,IF(AND(All!$V222="P6",All!$AE222="RDP"),Ruler!X$11,IF(AND(All!$V222="P7",All!$AE222="RDP"),Ruler!X$12,IF(AND(All!$V222="P8",All!$AE222="RDP"),Ruler!X$13,IF(AND(All!$V222="P9",All!$AE222="RDP"),Ruler!X$14,IF(AND(All!$V222="P1",All!$AE222="RMS"),Ruler!X$6,IF(AND(All!$V222="P2",All!$AE222="RMS"),Ruler!X$15,IF(AND(All!$V222="P3",All!$AE222="RMS"),Ruler!X$16,IF(AND(All!$V222="P4",All!$AE222="RMS"),Ruler!X$17,IF(AND(All!$V222="P5",All!$AE222="RMS"),Ruler!X$18,IF(AND(All!$V222="P6",All!$AE222="RMS"),Ruler!X$19,IF(AND(All!$V222="P7",All!$AE222="RMS"),Ruler!X$20,IF(AND(All!$V222="P8",All!$AE222="RMS"),Ruler!X$21,IF(AND(All!$V222="P9",All!$AE222="RMS"),Ruler!X$22,IF(AND(All!$V222="P1",All!$AE222="RSS"),Ruler!X$6,IF(AND(All!$V222="P2",All!$AE222="RSS"),Ruler!X$23,IF(AND(All!$V222="P3",All!$AE222="RSS"),Ruler!X$24,IF(AND(All!$V222="P4",All!$AE222="RSS"),Ruler!X$25,IF(AND(All!$V222="P5",All!$AE222="RSS"),Ruler!X$26,IF(AND(All!$V222="P6",All!$AE222="RSS"),Ruler!X$27,IF(AND(All!$V222="P7",All!$AE222="RSS"),Ruler!X$28,IF(AND(All!$V222="P8",All!$AE222="RSS"),Ruler!X$29,IF(AND(All!$V222="P9",All!$AE222="RSS"),Ruler!X$30,0)))))))))))))))))))))))))))</f>
        <v>3</v>
      </c>
      <c r="CF222" s="325">
        <f>IF(AND(All!$V222="P1",All!$AE222="RDP"),Ruler!Y$6,IF(AND(All!$V222="P2",All!$AE222="RDP"),Ruler!Y$7,IF(AND(All!$V222="P3",All!$AE222="RDP"),Ruler!Y$8,IF(AND(All!$V222="P4",All!$AE222="RDP"),Ruler!Y$9,IF(AND(All!$V222="P5",All!$AE222="RDP"),Ruler!Y$10,IF(AND(All!$V222="P6",All!$AE222="RDP"),Ruler!Y$11,IF(AND(All!$V222="P7",All!$AE222="RDP"),Ruler!Y$12,IF(AND(All!$V222="P8",All!$AE222="RDP"),Ruler!Y$13,IF(AND(All!$V222="P9",All!$AE222="RDP"),Ruler!Y$14,IF(AND(All!$V222="P1",All!$AE222="RMS"),Ruler!Y$6,IF(AND(All!$V222="P2",All!$AE222="RMS"),Ruler!Y$15,IF(AND(All!$V222="P3",All!$AE222="RMS"),Ruler!Y$16,IF(AND(All!$V222="P4",All!$AE222="RMS"),Ruler!Y$17,IF(AND(All!$V222="P5",All!$AE222="RMS"),Ruler!Y$18,IF(AND(All!$V222="P6",All!$AE222="RMS"),Ruler!Y$19,IF(AND(All!$V222="P7",All!$AE222="RMS"),Ruler!Y$20,IF(AND(All!$V222="P8",All!$AE222="RMS"),Ruler!Y$21,IF(AND(All!$V222="P9",All!$AE222="RMS"),Ruler!Y$22,IF(AND(All!$V222="P1",All!$AE222="RSS"),Ruler!Y$6,IF(AND(All!$V222="P2",All!$AE222="RSS"),Ruler!Y$23,IF(AND(All!$V222="P3",All!$AE222="RSS"),Ruler!Y$24,IF(AND(All!$V222="P4",All!$AE222="RSS"),Ruler!Y$25,IF(AND(All!$V222="P5",All!$AE222="RSS"),Ruler!Y$26,IF(AND(All!$V222="P6",All!$AE222="RSS"),Ruler!Y$27,IF(AND(All!$V222="P7",All!$AE222="RSS"),Ruler!Y$28,IF(AND(All!$V222="P8",All!$AE222="RSS"),Ruler!Y$29,IF(AND(All!$V222="P9",All!$AE222="RSS"),Ruler!Y$30,0)))))))))))))))))))))))))))</f>
        <v>3</v>
      </c>
      <c r="CG222" s="325">
        <f>IF(AND(All!$V222="P1",All!$AE222="RDP"),Ruler!Z$6,IF(AND(All!$V222="P2",All!$AE222="RDP"),Ruler!Z$7,IF(AND(All!$V222="P3",All!$AE222="RDP"),Ruler!Z$8,IF(AND(All!$V222="P4",All!$AE222="RDP"),Ruler!Z$9,IF(AND(All!$V222="P5",All!$AE222="RDP"),Ruler!Z$10,IF(AND(All!$V222="P6",All!$AE222="RDP"),Ruler!Z$11,IF(AND(All!$V222="P7",All!$AE222="RDP"),Ruler!Z$12,IF(AND(All!$V222="P8",All!$AE222="RDP"),Ruler!Z$13,IF(AND(All!$V222="P9",All!$AE222="RDP"),Ruler!Z$14,IF(AND(All!$V222="P1",All!$AE222="RMS"),Ruler!Z$6,IF(AND(All!$V222="P2",All!$AE222="RMS"),Ruler!Z$15,IF(AND(All!$V222="P3",All!$AE222="RMS"),Ruler!Z$16,IF(AND(All!$V222="P4",All!$AE222="RMS"),Ruler!Z$17,IF(AND(All!$V222="P5",All!$AE222="RMS"),Ruler!Z$18,IF(AND(All!$V222="P6",All!$AE222="RMS"),Ruler!Z$19,IF(AND(All!$V222="P7",All!$AE222="RMS"),Ruler!Z$20,IF(AND(All!$V222="P8",All!$AE222="RMS"),Ruler!Z$21,IF(AND(All!$V222="P9",All!$AE222="RMS"),Ruler!Z$22,IF(AND(All!$V222="P1",All!$AE222="RSS"),Ruler!Z$6,IF(AND(All!$V222="P2",All!$AE222="RSS"),Ruler!Z$23,IF(AND(All!$V222="P3",All!$AE222="RSS"),Ruler!Z$24,IF(AND(All!$V222="P4",All!$AE222="RSS"),Ruler!Z$25,IF(AND(All!$V222="P5",All!$AE222="RSS"),Ruler!Z$26,IF(AND(All!$V222="P6",All!$AE222="RSS"),Ruler!Z$27,IF(AND(All!$V222="P7",All!$AE222="RSS"),Ruler!Z$28,IF(AND(All!$V222="P8",All!$AE222="RSS"),Ruler!Z$29,IF(AND(All!$V222="P9",All!$AE222="RSS"),Ruler!Z$30,0)))))))))))))))))))))))))))</f>
        <v>2</v>
      </c>
      <c r="CH222" s="325">
        <f>IF(AND(All!$V222="P1",All!$AE222="RDP"),Ruler!AA$6,IF(AND(All!$V222="P2",All!$AE222="RDP"),Ruler!AA$7,IF(AND(All!$V222="P3",All!$AE222="RDP"),Ruler!AA$8,IF(AND(All!$V222="P4",All!$AE222="RDP"),Ruler!AA$9,IF(AND(All!$V222="P5",All!$AE222="RDP"),Ruler!AA$10,IF(AND(All!$V222="P6",All!$AE222="RDP"),Ruler!AA$11,IF(AND(All!$V222="P7",All!$AE222="RDP"),Ruler!AA$12,IF(AND(All!$V222="P8",All!$AE222="RDP"),Ruler!AA$13,IF(AND(All!$V222="P9",All!$AE222="RDP"),Ruler!AA$14,IF(AND(All!$V222="P1",All!$AE222="RMS"),Ruler!AA$6,IF(AND(All!$V222="P2",All!$AE222="RMS"),Ruler!AA$15,IF(AND(All!$V222="P3",All!$AE222="RMS"),Ruler!AA$16,IF(AND(All!$V222="P4",All!$AE222="RMS"),Ruler!AA$17,IF(AND(All!$V222="P5",All!$AE222="RMS"),Ruler!AA$18,IF(AND(All!$V222="P6",All!$AE222="RMS"),Ruler!AA$19,IF(AND(All!$V222="P7",All!$AE222="RMS"),Ruler!AA$20,IF(AND(All!$V222="P8",All!$AE222="RMS"),Ruler!AA$21,IF(AND(All!$V222="P9",All!$AE222="RMS"),Ruler!AA$22,IF(AND(All!$V222="P1",All!$AE222="RSS"),Ruler!AA$6,IF(AND(All!$V222="P2",All!$AE222="RSS"),Ruler!AA$23,IF(AND(All!$V222="P3",All!$AE222="RSS"),Ruler!AA$24,IF(AND(All!$V222="P4",All!$AE222="RSS"),Ruler!AA$25,IF(AND(All!$V222="P5",All!$AE222="RSS"),Ruler!AA$26,IF(AND(All!$V222="P6",All!$AE222="RSS"),Ruler!AA$27,IF(AND(All!$V222="P7",All!$AE222="RSS"),Ruler!AA$28,IF(AND(All!$V222="P8",All!$AE222="RSS"),Ruler!AA$29,IF(AND(All!$V222="P9",All!$AE222="RSS"),Ruler!AA$30,0)))))))))))))))))))))))))))</f>
        <v>2</v>
      </c>
      <c r="CI222" s="325">
        <f>IF(AND(All!$V222="P1",All!$AE222="RDP"),Ruler!AB$6,IF(AND(All!$V222="P2",All!$AE222="RDP"),Ruler!AB$7,IF(AND(All!$V222="P3",All!$AE222="RDP"),Ruler!AB$8,IF(AND(All!$V222="P4",All!$AE222="RDP"),Ruler!AB$9,IF(AND(All!$V222="P5",All!$AE222="RDP"),Ruler!AB$10,IF(AND(All!$V222="P6",All!$AE222="RDP"),Ruler!AB$11,IF(AND(All!$V222="P7",All!$AE222="RDP"),Ruler!AB$12,IF(AND(All!$V222="P8",All!$AE222="RDP"),Ruler!AB$13,IF(AND(All!$V222="P9",All!$AE222="RDP"),Ruler!AB$14,IF(AND(All!$V222="P1",All!$AE222="RMS"),Ruler!AB$6,IF(AND(All!$V222="P2",All!$AE222="RMS"),Ruler!AB$15,IF(AND(All!$V222="P3",All!$AE222="RMS"),Ruler!AB$16,IF(AND(All!$V222="P4",All!$AE222="RMS"),Ruler!AB$17,IF(AND(All!$V222="P5",All!$AE222="RMS"),Ruler!AB$18,IF(AND(All!$V222="P6",All!$AE222="RMS"),Ruler!AB$19,IF(AND(All!$V222="P7",All!$AE222="RMS"),Ruler!AB$20,IF(AND(All!$V222="P8",All!$AE222="RMS"),Ruler!AB$21,IF(AND(All!$V222="P9",All!$AE222="RMS"),Ruler!AB$22,IF(AND(All!$V222="P1",All!$AE222="RSS"),Ruler!AB$6,IF(AND(All!$V222="P2",All!$AE222="RSS"),Ruler!AB$23,IF(AND(All!$V222="P3",All!$AE222="RSS"),Ruler!AB$24,IF(AND(All!$V222="P4",All!$AE222="RSS"),Ruler!AB$25,IF(AND(All!$V222="P5",All!$AE222="RSS"),Ruler!AB$26,IF(AND(All!$V222="P6",All!$AE222="RSS"),Ruler!AB$27,IF(AND(All!$V222="P7",All!$AE222="RSS"),Ruler!AB$28,IF(AND(All!$V222="P8",All!$AE222="RSS"),Ruler!AB$29,IF(AND(All!$V222="P9",All!$AE222="RSS"),Ruler!AB$30,0)))))))))))))))))))))))))))</f>
        <v>2</v>
      </c>
      <c r="CJ222" s="313">
        <f>Table9[[#This Row],[R-B1]]-Table9[[#This Row],[B1]]</f>
        <v>-1</v>
      </c>
      <c r="CK222" s="304">
        <f>Table9[[#This Row],[R-B2]]-Table9[[#This Row],[B2]]</f>
        <v>-1</v>
      </c>
      <c r="CL222" s="304">
        <f>Table9[[#This Row],[R-B3]]-Table9[[#This Row],[B3]]</f>
        <v>0</v>
      </c>
      <c r="CM222" s="304">
        <f>Table9[[#This Row],[R-B4]]-Table9[[#This Row],[B4]]</f>
        <v>-1</v>
      </c>
      <c r="CN222" s="304">
        <f>Table9[[#This Row],[R-B5]]-Table9[[#This Row],[B5]]</f>
        <v>-1</v>
      </c>
      <c r="CO222" s="304">
        <f>Table9[[#This Row],[R-B6]]-Table9[[#This Row],[B6]]</f>
        <v>-1</v>
      </c>
      <c r="CP222" s="304">
        <f>Table9[[#This Row],[R-B7]]-Table9[[#This Row],[B7]]</f>
        <v>0</v>
      </c>
      <c r="CQ222" s="304">
        <f>Table9[[#This Row],[R-B8]]-Table9[[#This Row],[B8]]</f>
        <v>-1</v>
      </c>
      <c r="CR222" s="304">
        <f>Table9[[#This Row],[R-B9]]-Table9[[#This Row],[B9]]</f>
        <v>0</v>
      </c>
      <c r="CS222" s="304">
        <f>Table9[[#This Row],[R-B10]]-Table9[[#This Row],[B10]]</f>
        <v>-1</v>
      </c>
      <c r="CT222" s="304">
        <f>Table9[[#This Row],[R-B11]]-Table9[[#This Row],[B11]]</f>
        <v>0</v>
      </c>
      <c r="CU222" s="304">
        <f>Table9[[#This Row],[R-B12]]-Table9[[#This Row],[B12]]</f>
        <v>-1</v>
      </c>
      <c r="CV222" s="304">
        <f>Table9[[#This Row],[R-K1]]-Table9[[#This Row],[K1]]</f>
        <v>-1</v>
      </c>
      <c r="CW222" s="304">
        <f>Table9[[#This Row],[R-K2]]-Table9[[#This Row],[K2]]</f>
        <v>-1</v>
      </c>
      <c r="CX222" s="304">
        <f>Table9[[#This Row],[R-K3]]-Table9[[#This Row],[K3]]</f>
        <v>0</v>
      </c>
      <c r="CY222" s="304">
        <f>Table9[[#This Row],[R-K4]]-Table9[[#This Row],[K4]]</f>
        <v>-1</v>
      </c>
      <c r="CZ222" s="304">
        <f>Table9[[#This Row],[R-K5]]-Table9[[#This Row],[K5]]</f>
        <v>0</v>
      </c>
      <c r="DA222" s="304">
        <f>Table9[[#This Row],[R-P1]]-Table9[[#This Row],[P1]]</f>
        <v>0</v>
      </c>
      <c r="DB222" s="304">
        <f>Table9[[#This Row],[R-P2]]-Table9[[#This Row],[P2]]</f>
        <v>-1</v>
      </c>
      <c r="DC222" s="304">
        <f>Table9[[#This Row],[R-P3]]-Table9[[#This Row],[P3]]</f>
        <v>0</v>
      </c>
      <c r="DD222" s="304">
        <f>Table9[[#This Row],[R-P4]]-Table9[[#This Row],[P4]]</f>
        <v>0</v>
      </c>
      <c r="DE222" s="304">
        <f>Table9[[#This Row],[R-P5]]-Table9[[#This Row],[P5]]</f>
        <v>0</v>
      </c>
      <c r="DF222" s="304">
        <f>Table9[[#This Row],[R-E1]]-Table9[[#This Row],[E1]]</f>
        <v>0</v>
      </c>
      <c r="DG222" s="314">
        <f>Table9[[#This Row],[R-E2]]-Table9[[#This Row],[E2]]</f>
        <v>0</v>
      </c>
      <c r="DH222" s="378">
        <f>COUNTIF(Table9[[#This Row],[G-B1]:[G-B12]],"&lt;=0")/12*100</f>
        <v>100</v>
      </c>
      <c r="DI222" s="378">
        <f>COUNTIF(Table9[[#This Row],[G-K1]:[G-K5]],"&lt;=0")/5*100</f>
        <v>100</v>
      </c>
      <c r="DJ222" s="378">
        <f>COUNTIF(Table9[[#This Row],[G-P1]:[G-P5]],"&lt;=0")/5*100</f>
        <v>100</v>
      </c>
      <c r="DK222" s="378">
        <f>COUNTIF(Table9[[#This Row],[G-E1]:[G-E2]],"&lt;=0")/2*100</f>
        <v>100</v>
      </c>
      <c r="DL222" s="484">
        <f>IF(AE222="RDP",(COUNTIF(Table9[[#This Row],[G-B3]],"&lt;=0")+COUNTIF(Table9[[#This Row],[G-B4]],"&lt;=0")+COUNTIF(Table9[[#This Row],[G-B7]],"&lt;=0")+COUNTIF(Table9[[#This Row],[G-B11]],"&lt;=0")+COUNTIF(Table9[[#This Row],[G-K2]],"&lt;=0"))/5*100,IF(AE222="RMS",(COUNTIF(Table9[[#This Row],[G-B4]],"&lt;=0")+COUNTIF(Table9[[#This Row],[G-B5]],"&lt;=0")+COUNTIF(Table9[[#This Row],[G-B10]],"&lt;=0")+COUNTIF(Table9[[#This Row],[G-B12]],"&lt;=0")+COUNTIF(Table9[[#This Row],[G-K2]],"&lt;=0"))/5*100,IF(AE222="RSS",(COUNTIF(Table9[[#This Row],[G-B1]],"&lt;=0")+COUNTIF(Table9[[#This Row],[G-B2]],"&lt;=0")+COUNTIF(Table9[[#This Row],[G-B6]],"&lt;=0")+COUNTIF(Table9[[#This Row],[G-B11]],"&lt;=0")+COUNTIF(Table9[[#This Row],[G-B12]],"&lt;=0"))/5*100,0)))</f>
        <v>100</v>
      </c>
      <c r="DR222" s="332"/>
      <c r="DW222" s="332"/>
      <c r="DX222" s="42"/>
      <c r="DY222" s="42"/>
      <c r="DZ222" s="42"/>
      <c r="EA222" s="333"/>
      <c r="EB222" s="339" t="s">
        <v>238</v>
      </c>
      <c r="EC222" s="339" t="s">
        <v>1133</v>
      </c>
      <c r="ED222" s="339" t="s">
        <v>286</v>
      </c>
      <c r="EE222" s="339"/>
    </row>
    <row r="223" spans="2:135" x14ac:dyDescent="0.35">
      <c r="B223" s="43"/>
    </row>
    <row r="224" spans="2:135" x14ac:dyDescent="0.35">
      <c r="B224" s="43"/>
    </row>
    <row r="225" spans="2:2" x14ac:dyDescent="0.35">
      <c r="B225" s="43"/>
    </row>
    <row r="226" spans="2:2" x14ac:dyDescent="0.35">
      <c r="B226" s="43"/>
    </row>
    <row r="227" spans="2:2" x14ac:dyDescent="0.35">
      <c r="B227" s="43"/>
    </row>
    <row r="228" spans="2:2" x14ac:dyDescent="0.35">
      <c r="B228" s="43"/>
    </row>
    <row r="229" spans="2:2" x14ac:dyDescent="0.35">
      <c r="B229" s="43"/>
    </row>
    <row r="230" spans="2:2" x14ac:dyDescent="0.35">
      <c r="B230" s="43"/>
    </row>
    <row r="231" spans="2:2" x14ac:dyDescent="0.35">
      <c r="B231" s="43"/>
    </row>
    <row r="232" spans="2:2" x14ac:dyDescent="0.35">
      <c r="B232" s="43"/>
    </row>
    <row r="233" spans="2:2" x14ac:dyDescent="0.35">
      <c r="B233" s="43"/>
    </row>
    <row r="234" spans="2:2" x14ac:dyDescent="0.35">
      <c r="B234" s="43"/>
    </row>
    <row r="235" spans="2:2" x14ac:dyDescent="0.35">
      <c r="B235" s="43"/>
    </row>
    <row r="236" spans="2:2" x14ac:dyDescent="0.35">
      <c r="B236" s="43"/>
    </row>
    <row r="237" spans="2:2" x14ac:dyDescent="0.35">
      <c r="B237" s="43"/>
    </row>
    <row r="238" spans="2:2" x14ac:dyDescent="0.35">
      <c r="B238" s="43"/>
    </row>
    <row r="239" spans="2:2" x14ac:dyDescent="0.35">
      <c r="B239" s="43"/>
    </row>
    <row r="240" spans="2:2" x14ac:dyDescent="0.35">
      <c r="B240" s="43"/>
    </row>
    <row r="241" spans="2:2" x14ac:dyDescent="0.35">
      <c r="B241" s="43"/>
    </row>
    <row r="242" spans="2:2" x14ac:dyDescent="0.35">
      <c r="B242" s="43"/>
    </row>
    <row r="243" spans="2:2" x14ac:dyDescent="0.35">
      <c r="B243" s="43"/>
    </row>
    <row r="244" spans="2:2" x14ac:dyDescent="0.35">
      <c r="B244" s="43"/>
    </row>
    <row r="245" spans="2:2" x14ac:dyDescent="0.35">
      <c r="B245" s="43"/>
    </row>
    <row r="246" spans="2:2" x14ac:dyDescent="0.35">
      <c r="B246" s="43"/>
    </row>
    <row r="247" spans="2:2" x14ac:dyDescent="0.35">
      <c r="B247" s="43"/>
    </row>
    <row r="248" spans="2:2" x14ac:dyDescent="0.35">
      <c r="B248" s="43"/>
    </row>
    <row r="249" spans="2:2" x14ac:dyDescent="0.35">
      <c r="B249" s="43"/>
    </row>
    <row r="250" spans="2:2" x14ac:dyDescent="0.35">
      <c r="B250" s="43"/>
    </row>
    <row r="251" spans="2:2" x14ac:dyDescent="0.35">
      <c r="B251" s="43"/>
    </row>
    <row r="252" spans="2:2" x14ac:dyDescent="0.35">
      <c r="B252" s="43"/>
    </row>
    <row r="253" spans="2:2" x14ac:dyDescent="0.35">
      <c r="B253" s="43"/>
    </row>
    <row r="254" spans="2:2" x14ac:dyDescent="0.35">
      <c r="B254" s="43"/>
    </row>
    <row r="255" spans="2:2" x14ac:dyDescent="0.35">
      <c r="B255" s="43"/>
    </row>
    <row r="256" spans="2:2" x14ac:dyDescent="0.35">
      <c r="B256" s="43"/>
    </row>
    <row r="257" spans="2:2" x14ac:dyDescent="0.35">
      <c r="B257" s="43"/>
    </row>
    <row r="258" spans="2:2" x14ac:dyDescent="0.35">
      <c r="B258" s="43"/>
    </row>
    <row r="259" spans="2:2" x14ac:dyDescent="0.35">
      <c r="B259" s="43"/>
    </row>
    <row r="260" spans="2:2" x14ac:dyDescent="0.35">
      <c r="B260" s="43"/>
    </row>
    <row r="261" spans="2:2" x14ac:dyDescent="0.35">
      <c r="B261" s="43"/>
    </row>
    <row r="262" spans="2:2" x14ac:dyDescent="0.35">
      <c r="B262" s="43"/>
    </row>
    <row r="263" spans="2:2" x14ac:dyDescent="0.35">
      <c r="B263" s="43"/>
    </row>
    <row r="264" spans="2:2" x14ac:dyDescent="0.35">
      <c r="B264" s="43"/>
    </row>
    <row r="265" spans="2:2" x14ac:dyDescent="0.35">
      <c r="B265" s="43"/>
    </row>
    <row r="266" spans="2:2" x14ac:dyDescent="0.35">
      <c r="B266" s="43"/>
    </row>
    <row r="267" spans="2:2" x14ac:dyDescent="0.35">
      <c r="B267" s="43"/>
    </row>
    <row r="268" spans="2:2" x14ac:dyDescent="0.35">
      <c r="B268" s="43"/>
    </row>
    <row r="269" spans="2:2" x14ac:dyDescent="0.35">
      <c r="B269" s="43"/>
    </row>
    <row r="270" spans="2:2" x14ac:dyDescent="0.35">
      <c r="B270" s="43"/>
    </row>
    <row r="271" spans="2:2" x14ac:dyDescent="0.35">
      <c r="B271" s="43"/>
    </row>
    <row r="272" spans="2:2" x14ac:dyDescent="0.35">
      <c r="B272" s="43"/>
    </row>
    <row r="273" spans="2:2" x14ac:dyDescent="0.35">
      <c r="B273" s="43"/>
    </row>
    <row r="274" spans="2:2" x14ac:dyDescent="0.35">
      <c r="B274" s="43"/>
    </row>
    <row r="275" spans="2:2" x14ac:dyDescent="0.35">
      <c r="B275" s="43"/>
    </row>
    <row r="276" spans="2:2" x14ac:dyDescent="0.35">
      <c r="B276" s="43"/>
    </row>
    <row r="277" spans="2:2" x14ac:dyDescent="0.35">
      <c r="B277" s="43"/>
    </row>
    <row r="278" spans="2:2" x14ac:dyDescent="0.35">
      <c r="B278" s="43"/>
    </row>
    <row r="279" spans="2:2" x14ac:dyDescent="0.35">
      <c r="B279" s="43"/>
    </row>
    <row r="280" spans="2:2" x14ac:dyDescent="0.35">
      <c r="B280" s="43"/>
    </row>
    <row r="281" spans="2:2" x14ac:dyDescent="0.35">
      <c r="B281" s="43"/>
    </row>
    <row r="282" spans="2:2" x14ac:dyDescent="0.35">
      <c r="B282" s="43"/>
    </row>
    <row r="283" spans="2:2" x14ac:dyDescent="0.35">
      <c r="B283" s="43"/>
    </row>
    <row r="284" spans="2:2" x14ac:dyDescent="0.35">
      <c r="B284" s="43"/>
    </row>
    <row r="285" spans="2:2" x14ac:dyDescent="0.35">
      <c r="B285" s="43"/>
    </row>
    <row r="286" spans="2:2" x14ac:dyDescent="0.35">
      <c r="B286" s="43"/>
    </row>
    <row r="287" spans="2:2" x14ac:dyDescent="0.35">
      <c r="B287" s="43"/>
    </row>
    <row r="288" spans="2:2" x14ac:dyDescent="0.35">
      <c r="B288" s="43"/>
    </row>
    <row r="289" spans="2:2" x14ac:dyDescent="0.35">
      <c r="B289" s="43"/>
    </row>
    <row r="290" spans="2:2" x14ac:dyDescent="0.35">
      <c r="B290" s="43"/>
    </row>
    <row r="291" spans="2:2" x14ac:dyDescent="0.35">
      <c r="B291" s="43"/>
    </row>
    <row r="292" spans="2:2" x14ac:dyDescent="0.35">
      <c r="B292" s="43"/>
    </row>
    <row r="293" spans="2:2" x14ac:dyDescent="0.35">
      <c r="B293" s="43"/>
    </row>
    <row r="294" spans="2:2" x14ac:dyDescent="0.35">
      <c r="B294" s="43"/>
    </row>
    <row r="295" spans="2:2" x14ac:dyDescent="0.35">
      <c r="B295" s="43"/>
    </row>
    <row r="296" spans="2:2" x14ac:dyDescent="0.35">
      <c r="B296" s="43"/>
    </row>
    <row r="297" spans="2:2" x14ac:dyDescent="0.35">
      <c r="B297" s="43"/>
    </row>
    <row r="298" spans="2:2" x14ac:dyDescent="0.35">
      <c r="B298" s="43"/>
    </row>
    <row r="299" spans="2:2" x14ac:dyDescent="0.35">
      <c r="B299" s="43"/>
    </row>
    <row r="300" spans="2:2" x14ac:dyDescent="0.35">
      <c r="B300" s="43"/>
    </row>
    <row r="301" spans="2:2" x14ac:dyDescent="0.35">
      <c r="B301" s="43"/>
    </row>
    <row r="302" spans="2:2" x14ac:dyDescent="0.35">
      <c r="B302" s="43"/>
    </row>
    <row r="303" spans="2:2" x14ac:dyDescent="0.35">
      <c r="B303" s="43"/>
    </row>
    <row r="304" spans="2:2" x14ac:dyDescent="0.35">
      <c r="B304" s="43"/>
    </row>
    <row r="305" spans="2:2" x14ac:dyDescent="0.35">
      <c r="B305" s="43"/>
    </row>
    <row r="306" spans="2:2" x14ac:dyDescent="0.35">
      <c r="B306" s="43"/>
    </row>
    <row r="307" spans="2:2" x14ac:dyDescent="0.35">
      <c r="B307" s="43"/>
    </row>
    <row r="308" spans="2:2" x14ac:dyDescent="0.35">
      <c r="B308" s="43"/>
    </row>
    <row r="309" spans="2:2" x14ac:dyDescent="0.35">
      <c r="B309" s="43"/>
    </row>
    <row r="310" spans="2:2" x14ac:dyDescent="0.35">
      <c r="B310" s="43"/>
    </row>
    <row r="311" spans="2:2" x14ac:dyDescent="0.35">
      <c r="B311" s="43"/>
    </row>
    <row r="312" spans="2:2" x14ac:dyDescent="0.35">
      <c r="B312" s="43"/>
    </row>
    <row r="313" spans="2:2" x14ac:dyDescent="0.35">
      <c r="B313" s="43"/>
    </row>
    <row r="314" spans="2:2" x14ac:dyDescent="0.35">
      <c r="B314" s="43"/>
    </row>
    <row r="315" spans="2:2" x14ac:dyDescent="0.35">
      <c r="B315" s="43"/>
    </row>
    <row r="316" spans="2:2" x14ac:dyDescent="0.35">
      <c r="B316" s="43"/>
    </row>
    <row r="317" spans="2:2" x14ac:dyDescent="0.35">
      <c r="B317" s="43"/>
    </row>
    <row r="318" spans="2:2" x14ac:dyDescent="0.35">
      <c r="B318" s="43"/>
    </row>
    <row r="319" spans="2:2" x14ac:dyDescent="0.35">
      <c r="B319" s="43"/>
    </row>
    <row r="320" spans="2:2" x14ac:dyDescent="0.35">
      <c r="B320" s="43"/>
    </row>
    <row r="321" spans="2:2" x14ac:dyDescent="0.35">
      <c r="B321" s="43"/>
    </row>
    <row r="322" spans="2:2" x14ac:dyDescent="0.35">
      <c r="B322" s="43"/>
    </row>
    <row r="323" spans="2:2" x14ac:dyDescent="0.35">
      <c r="B323" s="43"/>
    </row>
    <row r="324" spans="2:2" x14ac:dyDescent="0.35">
      <c r="B324" s="43"/>
    </row>
    <row r="325" spans="2:2" x14ac:dyDescent="0.35">
      <c r="B325" s="43"/>
    </row>
    <row r="326" spans="2:2" x14ac:dyDescent="0.35">
      <c r="B326" s="43"/>
    </row>
    <row r="327" spans="2:2" x14ac:dyDescent="0.35">
      <c r="B327" s="43"/>
    </row>
    <row r="328" spans="2:2" x14ac:dyDescent="0.35">
      <c r="B328" s="43"/>
    </row>
    <row r="329" spans="2:2" x14ac:dyDescent="0.35">
      <c r="B329" s="43"/>
    </row>
    <row r="330" spans="2:2" x14ac:dyDescent="0.35">
      <c r="B330" s="43"/>
    </row>
    <row r="331" spans="2:2" x14ac:dyDescent="0.35">
      <c r="B331" s="43"/>
    </row>
    <row r="332" spans="2:2" x14ac:dyDescent="0.35">
      <c r="B332" s="43"/>
    </row>
    <row r="333" spans="2:2" x14ac:dyDescent="0.35">
      <c r="B333" s="43"/>
    </row>
    <row r="334" spans="2:2" x14ac:dyDescent="0.35">
      <c r="B334" s="43"/>
    </row>
    <row r="335" spans="2:2" x14ac:dyDescent="0.35">
      <c r="B335" s="43"/>
    </row>
    <row r="336" spans="2:2" x14ac:dyDescent="0.35">
      <c r="B336" s="43"/>
    </row>
    <row r="337" spans="2:2" x14ac:dyDescent="0.35">
      <c r="B337" s="43"/>
    </row>
    <row r="338" spans="2:2" x14ac:dyDescent="0.35">
      <c r="B338" s="43"/>
    </row>
    <row r="339" spans="2:2" x14ac:dyDescent="0.35">
      <c r="B339" s="43"/>
    </row>
    <row r="340" spans="2:2" x14ac:dyDescent="0.35">
      <c r="B340" s="43"/>
    </row>
    <row r="341" spans="2:2" x14ac:dyDescent="0.35">
      <c r="B341" s="43"/>
    </row>
    <row r="342" spans="2:2" x14ac:dyDescent="0.35">
      <c r="B342" s="43"/>
    </row>
    <row r="343" spans="2:2" x14ac:dyDescent="0.35">
      <c r="B343" s="43"/>
    </row>
    <row r="344" spans="2:2" x14ac:dyDescent="0.35">
      <c r="B344" s="43"/>
    </row>
    <row r="345" spans="2:2" x14ac:dyDescent="0.35">
      <c r="B345" s="43"/>
    </row>
    <row r="346" spans="2:2" x14ac:dyDescent="0.35">
      <c r="B346" s="43"/>
    </row>
    <row r="347" spans="2:2" x14ac:dyDescent="0.35">
      <c r="B347" s="43"/>
    </row>
    <row r="348" spans="2:2" x14ac:dyDescent="0.35">
      <c r="B348" s="43"/>
    </row>
    <row r="349" spans="2:2" x14ac:dyDescent="0.35">
      <c r="B349" s="43"/>
    </row>
    <row r="350" spans="2:2" x14ac:dyDescent="0.35">
      <c r="B350" s="43"/>
    </row>
    <row r="351" spans="2:2" x14ac:dyDescent="0.35">
      <c r="B351" s="43"/>
    </row>
    <row r="352" spans="2:2" x14ac:dyDescent="0.35">
      <c r="B352" s="43"/>
    </row>
    <row r="353" spans="2:2" x14ac:dyDescent="0.35">
      <c r="B353" s="43"/>
    </row>
    <row r="354" spans="2:2" x14ac:dyDescent="0.35">
      <c r="B354" s="43"/>
    </row>
    <row r="355" spans="2:2" x14ac:dyDescent="0.35">
      <c r="B355" s="43"/>
    </row>
    <row r="356" spans="2:2" x14ac:dyDescent="0.35">
      <c r="B356" s="43"/>
    </row>
    <row r="357" spans="2:2" x14ac:dyDescent="0.35">
      <c r="B357" s="43"/>
    </row>
    <row r="358" spans="2:2" x14ac:dyDescent="0.35">
      <c r="B358" s="43"/>
    </row>
    <row r="359" spans="2:2" x14ac:dyDescent="0.35">
      <c r="B359" s="43"/>
    </row>
    <row r="360" spans="2:2" x14ac:dyDescent="0.35">
      <c r="B360" s="43"/>
    </row>
    <row r="361" spans="2:2" x14ac:dyDescent="0.35">
      <c r="B361" s="43"/>
    </row>
    <row r="362" spans="2:2" x14ac:dyDescent="0.35">
      <c r="B362" s="43"/>
    </row>
    <row r="363" spans="2:2" x14ac:dyDescent="0.35">
      <c r="B363" s="43"/>
    </row>
    <row r="364" spans="2:2" x14ac:dyDescent="0.35">
      <c r="B364" s="43"/>
    </row>
    <row r="365" spans="2:2" x14ac:dyDescent="0.35">
      <c r="B365" s="43"/>
    </row>
    <row r="366" spans="2:2" x14ac:dyDescent="0.35">
      <c r="B366" s="43"/>
    </row>
    <row r="367" spans="2:2" x14ac:dyDescent="0.35">
      <c r="B367" s="43"/>
    </row>
    <row r="368" spans="2:2" x14ac:dyDescent="0.35">
      <c r="B368" s="43"/>
    </row>
    <row r="369" spans="2:2" x14ac:dyDescent="0.35">
      <c r="B369" s="43"/>
    </row>
    <row r="370" spans="2:2" x14ac:dyDescent="0.35">
      <c r="B370" s="43"/>
    </row>
    <row r="371" spans="2:2" x14ac:dyDescent="0.35">
      <c r="B371" s="43"/>
    </row>
    <row r="372" spans="2:2" x14ac:dyDescent="0.35">
      <c r="B372" s="43"/>
    </row>
    <row r="373" spans="2:2" x14ac:dyDescent="0.35">
      <c r="B373" s="43"/>
    </row>
    <row r="374" spans="2:2" x14ac:dyDescent="0.35">
      <c r="B374" s="43"/>
    </row>
    <row r="375" spans="2:2" x14ac:dyDescent="0.35">
      <c r="B375" s="43"/>
    </row>
    <row r="376" spans="2:2" x14ac:dyDescent="0.35">
      <c r="B376" s="43"/>
    </row>
    <row r="377" spans="2:2" x14ac:dyDescent="0.35">
      <c r="B377" s="43"/>
    </row>
    <row r="378" spans="2:2" x14ac:dyDescent="0.35">
      <c r="B378" s="43"/>
    </row>
    <row r="379" spans="2:2" x14ac:dyDescent="0.35">
      <c r="B379" s="43"/>
    </row>
    <row r="380" spans="2:2" x14ac:dyDescent="0.35">
      <c r="B380" s="43"/>
    </row>
    <row r="381" spans="2:2" x14ac:dyDescent="0.35">
      <c r="B381" s="43"/>
    </row>
    <row r="382" spans="2:2" x14ac:dyDescent="0.35">
      <c r="B382" s="43"/>
    </row>
    <row r="383" spans="2:2" x14ac:dyDescent="0.35">
      <c r="B383" s="43"/>
    </row>
  </sheetData>
  <phoneticPr fontId="4" type="noConversion"/>
  <conditionalFormatting sqref="E36">
    <cfRule type="duplicateValues" dxfId="79" priority="56"/>
  </conditionalFormatting>
  <conditionalFormatting sqref="E40">
    <cfRule type="duplicateValues" dxfId="78" priority="57"/>
  </conditionalFormatting>
  <conditionalFormatting sqref="E49">
    <cfRule type="duplicateValues" dxfId="77" priority="58"/>
  </conditionalFormatting>
  <conditionalFormatting sqref="E61">
    <cfRule type="duplicateValues" dxfId="76" priority="59"/>
  </conditionalFormatting>
  <conditionalFormatting sqref="E67">
    <cfRule type="duplicateValues" dxfId="75" priority="60"/>
  </conditionalFormatting>
  <conditionalFormatting sqref="E68">
    <cfRule type="duplicateValues" dxfId="74" priority="55"/>
  </conditionalFormatting>
  <conditionalFormatting sqref="E75">
    <cfRule type="duplicateValues" dxfId="73" priority="61"/>
  </conditionalFormatting>
  <conditionalFormatting sqref="E80">
    <cfRule type="duplicateValues" dxfId="72" priority="62"/>
  </conditionalFormatting>
  <conditionalFormatting sqref="E90">
    <cfRule type="duplicateValues" dxfId="71" priority="63"/>
  </conditionalFormatting>
  <conditionalFormatting sqref="E92">
    <cfRule type="duplicateValues" dxfId="70" priority="64"/>
  </conditionalFormatting>
  <conditionalFormatting sqref="E101">
    <cfRule type="duplicateValues" dxfId="69" priority="65"/>
  </conditionalFormatting>
  <conditionalFormatting sqref="CJ4:DL222">
    <cfRule type="cellIs" dxfId="68" priority="40" operator="greaterThanOrEqual">
      <formula>2</formula>
    </cfRule>
    <cfRule type="cellIs" dxfId="67" priority="41" operator="equal">
      <formula>1</formula>
    </cfRule>
    <cfRule type="cellIs" dxfId="66" priority="42" operator="lessThanOrEqual">
      <formula>0</formula>
    </cfRule>
  </conditionalFormatting>
  <conditionalFormatting sqref="CJ221:DL222">
    <cfRule type="cellIs" dxfId="65" priority="3" operator="greaterThanOrEqual">
      <formula>2</formula>
    </cfRule>
    <cfRule type="cellIs" dxfId="64" priority="4" operator="equal">
      <formula>1</formula>
    </cfRule>
    <cfRule type="cellIs" dxfId="63" priority="5" operator="lessThanOrEqual">
      <formula>0</formula>
    </cfRule>
  </conditionalFormatting>
  <conditionalFormatting sqref="DH4:EA222">
    <cfRule type="cellIs" dxfId="62" priority="20" operator="between">
      <formula>0</formula>
      <formula>79</formula>
    </cfRule>
    <cfRule type="cellIs" dxfId="61" priority="21" operator="between">
      <formula>80</formula>
      <formula>100</formula>
    </cfRule>
  </conditionalFormatting>
  <conditionalFormatting sqref="DH221:EA222">
    <cfRule type="cellIs" dxfId="60" priority="1" operator="between">
      <formula>0</formula>
      <formula>79</formula>
    </cfRule>
    <cfRule type="cellIs" dxfId="59" priority="2" operator="between">
      <formula>80</formula>
      <formula>100</formula>
    </cfRule>
  </conditionalFormatting>
  <hyperlinks>
    <hyperlink ref="P24" r:id="rId1" xr:uid="{5E1C2DC5-333A-4F79-8BB5-956B3DAE7664}"/>
    <hyperlink ref="P52" r:id="rId2" xr:uid="{CAC1C610-E879-4102-841C-0225AE750D0D}"/>
    <hyperlink ref="P70" r:id="rId3" xr:uid="{E5797D0F-9A93-44B2-9CC1-6F312453B7D2}"/>
    <hyperlink ref="P5" r:id="rId4" xr:uid="{4870A123-2767-4F09-ACDD-6E608A3642C1}"/>
    <hyperlink ref="P57" r:id="rId5" xr:uid="{4603112E-C11C-4D02-A0C3-0550371148E2}"/>
    <hyperlink ref="P209" r:id="rId6" xr:uid="{7F8779EB-CF95-412E-A913-ADC6B3C61747}"/>
    <hyperlink ref="P117" r:id="rId7" xr:uid="{020D6F64-5895-492A-98DC-1DBB03A80B34}"/>
    <hyperlink ref="P218" r:id="rId8" xr:uid="{7FA98B35-2381-4774-A2FC-8544E1C1F285}"/>
    <hyperlink ref="P202" r:id="rId9" xr:uid="{BDA1F31F-49DF-4FDB-9DA0-B90C6772B151}"/>
    <hyperlink ref="P114" r:id="rId10" xr:uid="{47D13BED-7A40-41D6-B4A8-603F9A5BAE68}"/>
    <hyperlink ref="P25" r:id="rId11" xr:uid="{80F1F3FC-B250-4385-B081-45228C2F35F6}"/>
    <hyperlink ref="P56" r:id="rId12" xr:uid="{DF9A1F70-EF14-4B64-83A8-08FADAA4A15C}"/>
    <hyperlink ref="P155" r:id="rId13" xr:uid="{4D6D1717-A68E-4AD9-9414-8505707D87B9}"/>
    <hyperlink ref="P123" r:id="rId14" xr:uid="{B8895E13-7F60-485B-8D80-C82C1DCEEBF9}"/>
    <hyperlink ref="P63" r:id="rId15" xr:uid="{95D41EEB-58C1-4BA9-A815-9D6CA964D888}"/>
    <hyperlink ref="P88" r:id="rId16" xr:uid="{34005C91-3629-41BD-91F5-A9DCEDA63EFD}"/>
    <hyperlink ref="P121" r:id="rId17" xr:uid="{2CBE07EC-8530-4BEA-9F90-38725C854397}"/>
    <hyperlink ref="P36" r:id="rId18" xr:uid="{466D0523-7EF6-4F57-BE58-AFF3926B20F5}"/>
    <hyperlink ref="P10" r:id="rId19" xr:uid="{26F0B1F4-0949-4270-9204-D84EAFB8574B}"/>
    <hyperlink ref="P127" r:id="rId20" xr:uid="{E4170259-D769-4287-BFBD-B67E7BDCC28C}"/>
    <hyperlink ref="P17" r:id="rId21" xr:uid="{CC1950EC-9AF4-4E16-B11D-466C086E3518}"/>
    <hyperlink ref="P21" r:id="rId22" xr:uid="{6D4977FB-D7E1-4BB6-A5BC-82DD61D86CFF}"/>
    <hyperlink ref="P35" r:id="rId23" xr:uid="{281986E0-2FB4-4065-809C-1018A542F323}"/>
    <hyperlink ref="P181" r:id="rId24" xr:uid="{34395A89-3496-4461-9F73-7A14F02594E4}"/>
    <hyperlink ref="P182" r:id="rId25" xr:uid="{163D4632-CBA4-4AE1-A356-0E688A18C8C6}"/>
    <hyperlink ref="P205" r:id="rId26" xr:uid="{A77490F5-BF15-4256-BA1F-47CCD9059471}"/>
    <hyperlink ref="P216" r:id="rId27" xr:uid="{0B4BAE5C-0B04-4E97-A01E-592774C42912}"/>
    <hyperlink ref="P164" r:id="rId28" xr:uid="{7387C282-ECC6-4E04-B104-847DCD072754}"/>
    <hyperlink ref="P11" r:id="rId29" xr:uid="{8EDFCE8E-06C4-481D-94E2-B5436B6076C0}"/>
    <hyperlink ref="P78" r:id="rId30" xr:uid="{E10D2B3E-02E1-4C2E-898C-4E433DF30621}"/>
    <hyperlink ref="P173" r:id="rId31" xr:uid="{7EF6EF6D-E565-4112-9518-13DDDAC38758}"/>
    <hyperlink ref="P201" r:id="rId32" xr:uid="{4F6F1410-BDCB-4088-BC19-160A8130430D}"/>
    <hyperlink ref="P215" r:id="rId33" xr:uid="{5B8A4428-84CC-4533-80D0-8248462345E6}"/>
    <hyperlink ref="P82" r:id="rId34" xr:uid="{F992922E-1AF3-4AAC-AA32-C653BB2AC42D}"/>
    <hyperlink ref="P168" r:id="rId35" xr:uid="{62AB3A52-AB78-4900-9DD1-30D61B0D4A46}"/>
    <hyperlink ref="P135" r:id="rId36" xr:uid="{1B1667A6-F504-4068-B177-74048CB1A882}"/>
    <hyperlink ref="P105" r:id="rId37" xr:uid="{174BD5BB-FE2E-4451-B2D6-672795B78093}"/>
    <hyperlink ref="P104" r:id="rId38" xr:uid="{F0946D34-F6EA-46D5-9909-3F72BD41EACF}"/>
    <hyperlink ref="P98" r:id="rId39" xr:uid="{86B4AC7F-CBE8-409A-933C-9174EAF73169}"/>
  </hyperlinks>
  <pageMargins left="0.7" right="0.7" top="0.75" bottom="0.75" header="0.3" footer="0.3"/>
  <pageSetup paperSize="9" orientation="portrait" r:id="rId40"/>
  <headerFooter>
    <oddHeader>&amp;C&amp;"Aptos"&amp;10&amp;K0078D7 [Open]&amp;1#_x000D_</oddHeader>
  </headerFooter>
  <tableParts count="1">
    <tablePart r:id="rId4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C0BA6-D00C-4920-AC67-9A24427CDDE1}">
  <sheetPr codeName="Sheet2">
    <tabColor rgb="FF0070C0"/>
  </sheetPr>
  <dimension ref="A1:BC153"/>
  <sheetViews>
    <sheetView topLeftCell="AJ1" workbookViewId="0">
      <selection activeCell="E63" sqref="E63"/>
    </sheetView>
  </sheetViews>
  <sheetFormatPr defaultRowHeight="14" x14ac:dyDescent="0.3"/>
  <cols>
    <col min="2" max="2" width="6.58203125" style="2" customWidth="1"/>
    <col min="3" max="3" width="9.5" customWidth="1"/>
    <col min="4" max="4" width="10.58203125" customWidth="1"/>
    <col min="5" max="5" width="40.5" customWidth="1"/>
    <col min="6" max="6" width="10.25" customWidth="1"/>
    <col min="7" max="7" width="7.5" customWidth="1"/>
    <col min="8" max="8" width="10.08203125" customWidth="1"/>
    <col min="9" max="9" width="7.33203125" customWidth="1"/>
    <col min="10" max="10" width="11.08203125" customWidth="1"/>
    <col min="11" max="11" width="16.5" customWidth="1"/>
    <col min="12" max="12" width="16.58203125" style="1" customWidth="1"/>
    <col min="13" max="13" width="13.83203125" customWidth="1"/>
    <col min="14" max="14" width="15.83203125" customWidth="1"/>
    <col min="15" max="15" width="41.08203125" style="30" customWidth="1"/>
    <col min="16" max="18" width="12.83203125" customWidth="1"/>
    <col min="19" max="19" width="14.83203125" customWidth="1"/>
    <col min="20" max="20" width="11.33203125" customWidth="1"/>
    <col min="21" max="21" width="12.25" customWidth="1"/>
    <col min="22" max="22" width="12.83203125" customWidth="1"/>
    <col min="23" max="23" width="12.33203125" customWidth="1"/>
    <col min="24" max="24" width="15.75" customWidth="1"/>
    <col min="25" max="25" width="15" customWidth="1"/>
    <col min="26" max="26" width="11.08203125" customWidth="1"/>
    <col min="27" max="27" width="11.75" customWidth="1"/>
    <col min="28" max="28" width="11.83203125" customWidth="1"/>
    <col min="29" max="29" width="12.75" customWidth="1"/>
    <col min="30" max="30" width="14.5" customWidth="1"/>
    <col min="31" max="31" width="50.83203125" style="3" customWidth="1"/>
    <col min="32" max="32" width="45.75" style="6" customWidth="1"/>
    <col min="33" max="33" width="29" style="6" customWidth="1"/>
    <col min="34" max="34" width="16.5" style="6" customWidth="1"/>
    <col min="35" max="35" width="13.5" style="6" customWidth="1"/>
    <col min="36" max="36" width="55.58203125" style="6" customWidth="1"/>
    <col min="37" max="43" width="10.08203125" style="6" customWidth="1"/>
    <col min="44" max="50" width="10.08203125" customWidth="1"/>
    <col min="51" max="52" width="11.58203125" customWidth="1"/>
  </cols>
  <sheetData>
    <row r="1" spans="1:55" x14ac:dyDescent="0.3">
      <c r="G1">
        <v>2026</v>
      </c>
      <c r="T1" s="32">
        <f ca="1">NOW()</f>
        <v>46315.632267476853</v>
      </c>
      <c r="AR1" s="6"/>
      <c r="AS1" s="6"/>
      <c r="AT1" s="6"/>
      <c r="AU1" s="6"/>
    </row>
    <row r="2" spans="1:55" x14ac:dyDescent="0.3">
      <c r="AR2" s="6"/>
      <c r="AS2" s="6"/>
      <c r="AT2" s="6"/>
      <c r="AU2" s="6"/>
    </row>
    <row r="3" spans="1:55" s="18" customFormat="1" ht="50.15" customHeight="1" x14ac:dyDescent="0.3">
      <c r="B3" s="42" t="s">
        <v>198</v>
      </c>
      <c r="C3" s="42" t="s">
        <v>1</v>
      </c>
      <c r="D3" s="42" t="s">
        <v>2</v>
      </c>
      <c r="E3" s="42" t="s">
        <v>3</v>
      </c>
      <c r="F3" s="42" t="s">
        <v>1757</v>
      </c>
      <c r="G3" s="42" t="s">
        <v>5</v>
      </c>
      <c r="H3" s="42" t="s">
        <v>6</v>
      </c>
      <c r="I3" s="42" t="s">
        <v>7</v>
      </c>
      <c r="J3" s="42" t="s">
        <v>9</v>
      </c>
      <c r="K3" s="42" t="s">
        <v>10</v>
      </c>
      <c r="L3" s="42" t="s">
        <v>11</v>
      </c>
      <c r="M3" s="42" t="s">
        <v>12</v>
      </c>
      <c r="N3" s="42" t="s">
        <v>13</v>
      </c>
      <c r="O3" s="42" t="s">
        <v>14</v>
      </c>
      <c r="P3" s="42" t="s">
        <v>15</v>
      </c>
      <c r="Q3" s="42" t="s">
        <v>16</v>
      </c>
      <c r="R3" s="42" t="s">
        <v>17</v>
      </c>
      <c r="S3" s="42" t="s">
        <v>18</v>
      </c>
      <c r="T3" s="42" t="s">
        <v>19</v>
      </c>
      <c r="U3" s="42" t="s">
        <v>20</v>
      </c>
      <c r="V3" s="42" t="s">
        <v>1758</v>
      </c>
      <c r="W3" s="42" t="s">
        <v>1759</v>
      </c>
      <c r="X3" s="42" t="s">
        <v>1760</v>
      </c>
      <c r="Y3" s="42" t="s">
        <v>25</v>
      </c>
      <c r="Z3" s="42" t="s">
        <v>1761</v>
      </c>
      <c r="AA3" s="42" t="s">
        <v>27</v>
      </c>
      <c r="AB3" s="42" t="s">
        <v>28</v>
      </c>
      <c r="AC3" s="42" t="s">
        <v>1762</v>
      </c>
      <c r="AD3" s="42" t="s">
        <v>30</v>
      </c>
      <c r="AE3" s="42" t="s">
        <v>32</v>
      </c>
      <c r="AF3" s="42" t="s">
        <v>33</v>
      </c>
      <c r="AG3" s="42" t="s">
        <v>34</v>
      </c>
      <c r="AH3" s="42" t="s">
        <v>35</v>
      </c>
      <c r="AI3" s="42" t="s">
        <v>36</v>
      </c>
      <c r="AJ3" s="42" t="s">
        <v>37</v>
      </c>
      <c r="AK3" s="42" t="s">
        <v>1763</v>
      </c>
      <c r="AL3" s="42" t="s">
        <v>1764</v>
      </c>
      <c r="AM3" s="42" t="s">
        <v>1765</v>
      </c>
      <c r="AN3" s="42" t="s">
        <v>1766</v>
      </c>
      <c r="AO3" s="42" t="s">
        <v>1767</v>
      </c>
      <c r="AP3" s="42" t="s">
        <v>1768</v>
      </c>
      <c r="AQ3" s="42" t="s">
        <v>1769</v>
      </c>
      <c r="AR3" s="42" t="s">
        <v>1770</v>
      </c>
      <c r="AS3" s="42" t="s">
        <v>120</v>
      </c>
      <c r="AT3" s="42" t="s">
        <v>1771</v>
      </c>
      <c r="AU3" s="42" t="s">
        <v>122</v>
      </c>
      <c r="AV3" s="42" t="s">
        <v>123</v>
      </c>
      <c r="AW3" s="42" t="s">
        <v>1772</v>
      </c>
      <c r="AX3" s="42" t="s">
        <v>1773</v>
      </c>
      <c r="AY3" s="42" t="s">
        <v>1774</v>
      </c>
      <c r="AZ3" s="42" t="s">
        <v>1775</v>
      </c>
      <c r="BA3" s="42" t="s">
        <v>1776</v>
      </c>
      <c r="BB3" s="42" t="s">
        <v>1777</v>
      </c>
      <c r="BC3" s="42" t="s">
        <v>1778</v>
      </c>
    </row>
    <row r="4" spans="1:55" s="21" customFormat="1" ht="14.5" x14ac:dyDescent="0.35">
      <c r="A4" s="15"/>
      <c r="B4" s="43">
        <v>1</v>
      </c>
      <c r="C4" s="43" t="s">
        <v>134</v>
      </c>
      <c r="D4" s="45">
        <v>46147</v>
      </c>
      <c r="E4" s="44" t="s">
        <v>135</v>
      </c>
      <c r="F4" s="43">
        <v>1019423</v>
      </c>
      <c r="G4" s="43">
        <f>$G$1-Table14[[#This Row],[Birth Year]]</f>
        <v>36</v>
      </c>
      <c r="H4" s="43">
        <v>1990</v>
      </c>
      <c r="I4" s="43" t="s">
        <v>136</v>
      </c>
      <c r="J4" s="43" t="s">
        <v>138</v>
      </c>
      <c r="K4" s="43" t="s">
        <v>1779</v>
      </c>
      <c r="L4" s="42" t="s">
        <v>1780</v>
      </c>
      <c r="M4" s="43" t="s">
        <v>1781</v>
      </c>
      <c r="N4" s="43" t="s">
        <v>142</v>
      </c>
      <c r="O4" s="44" t="s">
        <v>143</v>
      </c>
      <c r="P4" s="43" t="s">
        <v>144</v>
      </c>
      <c r="Q4" s="43"/>
      <c r="R4" s="45">
        <v>41674</v>
      </c>
      <c r="S4" s="46">
        <f ca="1">($T$1-Table14[[#This Row],[Joining Date]])/365</f>
        <v>12.716800732813295</v>
      </c>
      <c r="T4" s="43">
        <v>12</v>
      </c>
      <c r="U4" s="43" t="s">
        <v>57</v>
      </c>
      <c r="V4" s="46">
        <f ca="1">($T$1-Table14[[#This Row],[Date of Appointment to Current Grade:]])/365</f>
        <v>1.5551568971968563</v>
      </c>
      <c r="W4" s="45">
        <v>45748</v>
      </c>
      <c r="X4" s="43" t="s">
        <v>1782</v>
      </c>
      <c r="Y4" s="45">
        <v>45658</v>
      </c>
      <c r="Z4" s="46">
        <f ca="1">($T$1-Table14[[#This Row],[Date in Position]])/365</f>
        <v>1.8017322396626099</v>
      </c>
      <c r="AA4" s="43" t="s">
        <v>1064</v>
      </c>
      <c r="AB4" s="45">
        <v>45689</v>
      </c>
      <c r="AC4" s="43"/>
      <c r="AD4" s="43" t="s">
        <v>148</v>
      </c>
      <c r="AE4" s="47" t="s">
        <v>1783</v>
      </c>
      <c r="AF4" s="47" t="s">
        <v>150</v>
      </c>
      <c r="AG4" s="48" t="s">
        <v>668</v>
      </c>
      <c r="AH4" s="48" t="s">
        <v>1784</v>
      </c>
      <c r="AI4" s="43" t="s">
        <v>1785</v>
      </c>
      <c r="AJ4" s="49"/>
      <c r="AK4" s="43"/>
      <c r="AL4" s="43"/>
      <c r="AM4" s="43"/>
      <c r="AN4" s="43"/>
      <c r="AO4" s="43"/>
      <c r="AP4" s="43"/>
      <c r="AQ4" s="43"/>
      <c r="AR4" s="43"/>
      <c r="AS4" s="43"/>
      <c r="AT4" s="43"/>
      <c r="AU4" s="43"/>
      <c r="AV4" s="43"/>
      <c r="AW4" s="43"/>
      <c r="AX4" s="43"/>
      <c r="AY4" s="43"/>
      <c r="AZ4" s="43"/>
      <c r="BA4" s="43"/>
      <c r="BB4" s="43"/>
      <c r="BC4" s="43"/>
    </row>
    <row r="5" spans="1:55" s="21" customFormat="1" ht="29" x14ac:dyDescent="0.35">
      <c r="A5" s="15"/>
      <c r="B5" s="43">
        <v>2</v>
      </c>
      <c r="C5" s="43" t="s">
        <v>198</v>
      </c>
      <c r="D5" s="45">
        <v>46177</v>
      </c>
      <c r="E5" s="44" t="s">
        <v>203</v>
      </c>
      <c r="F5" s="43">
        <v>125545</v>
      </c>
      <c r="G5" s="43">
        <f>$G$1-Table14[[#This Row],[Birth Year]]</f>
        <v>0</v>
      </c>
      <c r="H5" s="43">
        <v>2026</v>
      </c>
      <c r="I5" s="43" t="s">
        <v>136</v>
      </c>
      <c r="J5" s="43" t="s">
        <v>138</v>
      </c>
      <c r="K5" s="43" t="s">
        <v>180</v>
      </c>
      <c r="L5" s="42" t="s">
        <v>1786</v>
      </c>
      <c r="M5" s="43"/>
      <c r="N5" s="43" t="s">
        <v>142</v>
      </c>
      <c r="O5" s="44" t="s">
        <v>206</v>
      </c>
      <c r="P5" s="43" t="s">
        <v>144</v>
      </c>
      <c r="Q5" s="43"/>
      <c r="R5" s="45">
        <v>38901</v>
      </c>
      <c r="S5" s="46">
        <f ca="1">($T$1-Table14[[#This Row],[Joining Date]])/365</f>
        <v>20.314061006785899</v>
      </c>
      <c r="T5" s="46">
        <f ca="1">S5</f>
        <v>20.314061006785899</v>
      </c>
      <c r="U5" s="43" t="s">
        <v>58</v>
      </c>
      <c r="V5" s="46">
        <f ca="1">($T$1-Table14[[#This Row],[Date of Appointment to Current Grade:]])/365</f>
        <v>11.314061006785897</v>
      </c>
      <c r="W5" s="45">
        <v>42186</v>
      </c>
      <c r="X5" s="43"/>
      <c r="Y5" s="45">
        <v>45383</v>
      </c>
      <c r="Z5" s="46">
        <f ca="1">($T$1-Table14[[#This Row],[Date in Position]])/365</f>
        <v>2.5551568971968566</v>
      </c>
      <c r="AA5" s="43"/>
      <c r="AB5" s="43"/>
      <c r="AC5" s="43"/>
      <c r="AD5" s="43"/>
      <c r="AE5" s="47"/>
      <c r="AF5" s="47"/>
      <c r="AG5" s="48"/>
      <c r="AH5" s="48"/>
      <c r="AI5" s="43"/>
      <c r="AJ5" s="50"/>
      <c r="AK5" s="43"/>
      <c r="AL5" s="43"/>
      <c r="AM5" s="43"/>
      <c r="AN5" s="43"/>
      <c r="AO5" s="43"/>
      <c r="AP5" s="43"/>
      <c r="AQ5" s="43"/>
      <c r="AR5" s="43"/>
      <c r="AS5" s="43"/>
      <c r="AT5" s="43"/>
      <c r="AU5" s="43"/>
      <c r="AV5" s="43"/>
      <c r="AW5" s="43"/>
      <c r="AX5" s="43"/>
      <c r="AY5" s="43"/>
      <c r="AZ5" s="43"/>
      <c r="BA5" s="43"/>
      <c r="BB5" s="43"/>
      <c r="BC5" s="43"/>
    </row>
    <row r="6" spans="1:55" s="21" customFormat="1" ht="48" customHeight="1" x14ac:dyDescent="0.35">
      <c r="A6" s="15"/>
      <c r="B6" s="43">
        <v>3</v>
      </c>
      <c r="C6" s="43" t="s">
        <v>198</v>
      </c>
      <c r="D6" s="43"/>
      <c r="E6" s="44" t="s">
        <v>254</v>
      </c>
      <c r="F6" s="43">
        <v>1125489</v>
      </c>
      <c r="G6" s="43">
        <f>$G$1-Table14[[#This Row],[Birth Year]]</f>
        <v>28</v>
      </c>
      <c r="H6" s="43">
        <v>1998</v>
      </c>
      <c r="I6" s="43" t="s">
        <v>136</v>
      </c>
      <c r="J6" s="43" t="s">
        <v>138</v>
      </c>
      <c r="K6" s="43" t="s">
        <v>1787</v>
      </c>
      <c r="L6" s="42"/>
      <c r="M6" s="43"/>
      <c r="N6" s="43" t="s">
        <v>142</v>
      </c>
      <c r="O6" s="44" t="s">
        <v>256</v>
      </c>
      <c r="P6" s="43" t="s">
        <v>177</v>
      </c>
      <c r="Q6" s="43"/>
      <c r="R6" s="43"/>
      <c r="S6" s="46">
        <f ca="1">($T$1-Table14[[#This Row],[Joining Date]])/365</f>
        <v>126.89214319856671</v>
      </c>
      <c r="T6" s="43"/>
      <c r="U6" s="43" t="s">
        <v>177</v>
      </c>
      <c r="V6" s="46">
        <f ca="1">($T$1-Table14[[#This Row],[Date of Appointment to Current Grade:]])/365</f>
        <v>126.89214319856671</v>
      </c>
      <c r="W6" s="43"/>
      <c r="X6" s="43"/>
      <c r="Y6" s="43"/>
      <c r="Z6" s="46">
        <f ca="1">($T$1-Table14[[#This Row],[Date in Position]])/365</f>
        <v>126.89214319856671</v>
      </c>
      <c r="AA6" s="43"/>
      <c r="AB6" s="43"/>
      <c r="AC6" s="43"/>
      <c r="AD6" s="43"/>
      <c r="AE6" s="47"/>
      <c r="AF6" s="47"/>
      <c r="AG6" s="48"/>
      <c r="AH6" s="48"/>
      <c r="AI6" s="43"/>
      <c r="AJ6" s="50"/>
      <c r="AK6" s="43"/>
      <c r="AL6" s="43"/>
      <c r="AM6" s="43"/>
      <c r="AN6" s="43"/>
      <c r="AO6" s="43"/>
      <c r="AP6" s="43"/>
      <c r="AQ6" s="43"/>
      <c r="AR6" s="43"/>
      <c r="AS6" s="43"/>
      <c r="AT6" s="43"/>
      <c r="AU6" s="43"/>
      <c r="AV6" s="43"/>
      <c r="AW6" s="43"/>
      <c r="AX6" s="43"/>
      <c r="AY6" s="43"/>
      <c r="AZ6" s="43"/>
      <c r="BA6" s="43"/>
      <c r="BB6" s="43"/>
      <c r="BC6" s="43"/>
    </row>
    <row r="7" spans="1:55" s="21" customFormat="1" ht="42" customHeight="1" x14ac:dyDescent="0.35">
      <c r="A7" s="15"/>
      <c r="B7" s="43">
        <v>4</v>
      </c>
      <c r="C7" s="43" t="s">
        <v>134</v>
      </c>
      <c r="D7" s="45">
        <v>46091</v>
      </c>
      <c r="E7" s="44" t="s">
        <v>262</v>
      </c>
      <c r="F7" s="43">
        <v>1005727</v>
      </c>
      <c r="G7" s="43">
        <f>$G$1-Table14[[#This Row],[Birth Year]]</f>
        <v>38</v>
      </c>
      <c r="H7" s="43">
        <v>1988</v>
      </c>
      <c r="I7" s="43" t="s">
        <v>136</v>
      </c>
      <c r="J7" s="43" t="s">
        <v>138</v>
      </c>
      <c r="K7" s="43" t="s">
        <v>1788</v>
      </c>
      <c r="L7" s="42" t="s">
        <v>1789</v>
      </c>
      <c r="M7" s="43" t="s">
        <v>1790</v>
      </c>
      <c r="N7" s="43" t="s">
        <v>159</v>
      </c>
      <c r="O7" s="44" t="s">
        <v>264</v>
      </c>
      <c r="P7" s="43" t="s">
        <v>144</v>
      </c>
      <c r="Q7" s="43" t="s">
        <v>185</v>
      </c>
      <c r="R7" s="45">
        <v>41396</v>
      </c>
      <c r="S7" s="46">
        <f ca="1">($T$1-Table14[[#This Row],[Joining Date]])/365</f>
        <v>13.478444568429733</v>
      </c>
      <c r="T7" s="43">
        <v>13</v>
      </c>
      <c r="U7" s="43" t="s">
        <v>58</v>
      </c>
      <c r="V7" s="46">
        <f ca="1">($T$1-Table14[[#This Row],[Date of Appointment to Current Grade:]])/365</f>
        <v>3.0565267602105548</v>
      </c>
      <c r="W7" s="45">
        <v>45200</v>
      </c>
      <c r="X7" s="43" t="s">
        <v>1791</v>
      </c>
      <c r="Y7" s="45">
        <v>45383</v>
      </c>
      <c r="Z7" s="46">
        <f ca="1">($T$1-Table14[[#This Row],[Date in Position]])/365</f>
        <v>2.5551568971968566</v>
      </c>
      <c r="AA7" s="43" t="s">
        <v>1064</v>
      </c>
      <c r="AB7" s="43"/>
      <c r="AC7" s="43"/>
      <c r="AD7" s="43" t="s">
        <v>148</v>
      </c>
      <c r="AE7" s="47" t="s">
        <v>1792</v>
      </c>
      <c r="AF7" s="47" t="s">
        <v>266</v>
      </c>
      <c r="AG7" s="48" t="s">
        <v>267</v>
      </c>
      <c r="AH7" s="48" t="s">
        <v>267</v>
      </c>
      <c r="AI7" s="43" t="s">
        <v>1793</v>
      </c>
      <c r="AJ7" s="48" t="s">
        <v>268</v>
      </c>
      <c r="AK7" s="43">
        <v>33</v>
      </c>
      <c r="AL7" s="43">
        <v>0</v>
      </c>
      <c r="AM7" s="43">
        <v>20</v>
      </c>
      <c r="AN7" s="43">
        <v>100</v>
      </c>
      <c r="AO7" s="43">
        <v>20</v>
      </c>
      <c r="AP7" s="43"/>
      <c r="AQ7" s="43"/>
      <c r="AR7" s="43"/>
      <c r="AS7" s="43"/>
      <c r="AT7" s="43"/>
      <c r="AU7" s="43"/>
      <c r="AV7" s="43"/>
      <c r="AW7" s="43"/>
      <c r="AX7" s="43"/>
      <c r="AY7" s="43"/>
      <c r="AZ7" s="43"/>
      <c r="BA7" s="43"/>
      <c r="BB7" s="43"/>
      <c r="BC7" s="43"/>
    </row>
    <row r="8" spans="1:55" s="21" customFormat="1" ht="29" x14ac:dyDescent="0.35">
      <c r="A8" s="15"/>
      <c r="B8" s="43">
        <v>5</v>
      </c>
      <c r="C8" s="43" t="s">
        <v>198</v>
      </c>
      <c r="D8" s="45">
        <v>46184</v>
      </c>
      <c r="E8" s="44" t="s">
        <v>287</v>
      </c>
      <c r="F8" s="43">
        <v>137088</v>
      </c>
      <c r="G8" s="43">
        <f>$G$1-Table14[[#This Row],[Birth Year]]</f>
        <v>0</v>
      </c>
      <c r="H8" s="43">
        <v>2026</v>
      </c>
      <c r="I8" s="43" t="s">
        <v>179</v>
      </c>
      <c r="J8" s="43" t="s">
        <v>138</v>
      </c>
      <c r="K8" s="43" t="s">
        <v>1794</v>
      </c>
      <c r="L8" s="42" t="s">
        <v>1795</v>
      </c>
      <c r="M8" s="43" t="s">
        <v>1781</v>
      </c>
      <c r="N8" s="43" t="s">
        <v>142</v>
      </c>
      <c r="O8" s="44" t="s">
        <v>288</v>
      </c>
      <c r="P8" s="43" t="s">
        <v>144</v>
      </c>
      <c r="Q8" s="43"/>
      <c r="R8" s="45">
        <v>40196</v>
      </c>
      <c r="S8" s="46">
        <f ca="1">($T$1-Table14[[#This Row],[Joining Date]])/365</f>
        <v>16.766115801306444</v>
      </c>
      <c r="T8" s="43"/>
      <c r="U8" s="43" t="s">
        <v>58</v>
      </c>
      <c r="V8" s="46">
        <f ca="1">($T$1-Table14[[#This Row],[Date of Appointment to Current Grade:]])/365</f>
        <v>2.719540458840692</v>
      </c>
      <c r="W8" s="45">
        <v>45323</v>
      </c>
      <c r="X8" s="43"/>
      <c r="Y8" s="45">
        <v>45962</v>
      </c>
      <c r="Z8" s="46">
        <f ca="1">($T$1-Table14[[#This Row],[Date in Position]])/365</f>
        <v>0.96885552733384273</v>
      </c>
      <c r="AA8" s="43"/>
      <c r="AB8" s="43"/>
      <c r="AC8" s="43"/>
      <c r="AD8" s="43"/>
      <c r="AE8" s="47"/>
      <c r="AF8" s="47"/>
      <c r="AG8" s="48"/>
      <c r="AH8" s="48"/>
      <c r="AI8" s="43"/>
      <c r="AJ8" s="50"/>
      <c r="AK8" s="43"/>
      <c r="AL8" s="43"/>
      <c r="AM8" s="43"/>
      <c r="AN8" s="43"/>
      <c r="AO8" s="43"/>
      <c r="AP8" s="43"/>
      <c r="AQ8" s="43"/>
      <c r="AR8" s="43"/>
      <c r="AS8" s="43"/>
      <c r="AT8" s="43"/>
      <c r="AU8" s="43"/>
      <c r="AV8" s="43"/>
      <c r="AW8" s="43"/>
      <c r="AX8" s="43"/>
      <c r="AY8" s="43"/>
      <c r="AZ8" s="43"/>
      <c r="BA8" s="43"/>
      <c r="BB8" s="43"/>
      <c r="BC8" s="43"/>
    </row>
    <row r="9" spans="1:55" s="21" customFormat="1" ht="14.5" x14ac:dyDescent="0.35">
      <c r="A9" s="15"/>
      <c r="B9" s="43">
        <v>6</v>
      </c>
      <c r="C9" s="43" t="s">
        <v>198</v>
      </c>
      <c r="D9" s="43"/>
      <c r="E9" s="44" t="s">
        <v>297</v>
      </c>
      <c r="F9" s="43">
        <v>1058050</v>
      </c>
      <c r="G9" s="43">
        <f>$G$1-Table14[[#This Row],[Birth Year]]</f>
        <v>0</v>
      </c>
      <c r="H9" s="43">
        <v>2026</v>
      </c>
      <c r="I9" s="43" t="s">
        <v>179</v>
      </c>
      <c r="J9" s="43" t="s">
        <v>138</v>
      </c>
      <c r="K9" s="43" t="s">
        <v>1796</v>
      </c>
      <c r="L9" s="42"/>
      <c r="M9" s="43"/>
      <c r="N9" s="43" t="s">
        <v>142</v>
      </c>
      <c r="O9" s="44" t="s">
        <v>299</v>
      </c>
      <c r="P9" s="43" t="s">
        <v>144</v>
      </c>
      <c r="Q9" s="43"/>
      <c r="R9" s="45">
        <v>43678</v>
      </c>
      <c r="S9" s="46">
        <f ca="1">($T$1-Table14[[#This Row],[Joining Date]])/365</f>
        <v>7.2263897739091849</v>
      </c>
      <c r="T9" s="43"/>
      <c r="U9" s="43" t="s">
        <v>57</v>
      </c>
      <c r="V9" s="46">
        <f ca="1">($T$1-Table14[[#This Row],[Date of Appointment to Current Grade:]])/365</f>
        <v>1.2209103218543906</v>
      </c>
      <c r="W9" s="45">
        <v>45870</v>
      </c>
      <c r="X9" s="43"/>
      <c r="Y9" s="45">
        <v>45444</v>
      </c>
      <c r="Z9" s="46">
        <f ca="1">($T$1-Table14[[#This Row],[Date in Position]])/365</f>
        <v>2.3880336095256234</v>
      </c>
      <c r="AA9" s="43"/>
      <c r="AB9" s="43"/>
      <c r="AC9" s="43"/>
      <c r="AD9" s="43"/>
      <c r="AE9" s="47"/>
      <c r="AF9" s="47"/>
      <c r="AG9" s="48"/>
      <c r="AH9" s="48"/>
      <c r="AI9" s="43"/>
      <c r="AJ9" s="50"/>
      <c r="AK9" s="43"/>
      <c r="AL9" s="43"/>
      <c r="AM9" s="43"/>
      <c r="AN9" s="43"/>
      <c r="AO9" s="43"/>
      <c r="AP9" s="43"/>
      <c r="AQ9" s="43"/>
      <c r="AR9" s="43"/>
      <c r="AS9" s="43"/>
      <c r="AT9" s="43"/>
      <c r="AU9" s="43"/>
      <c r="AV9" s="43"/>
      <c r="AW9" s="43"/>
      <c r="AX9" s="43"/>
      <c r="AY9" s="43"/>
      <c r="AZ9" s="43"/>
      <c r="BA9" s="43"/>
      <c r="BB9" s="43"/>
      <c r="BC9" s="43"/>
    </row>
    <row r="10" spans="1:55" s="21" customFormat="1" ht="14.5" x14ac:dyDescent="0.35">
      <c r="A10" s="15"/>
      <c r="B10" s="43">
        <v>7</v>
      </c>
      <c r="C10" s="43" t="s">
        <v>198</v>
      </c>
      <c r="D10" s="43"/>
      <c r="E10" s="44" t="s">
        <v>300</v>
      </c>
      <c r="F10" s="43">
        <v>1088497</v>
      </c>
      <c r="G10" s="43">
        <f>$G$1-Table14[[#This Row],[Birth Year]]</f>
        <v>30</v>
      </c>
      <c r="H10" s="43">
        <v>1996</v>
      </c>
      <c r="I10" s="43" t="s">
        <v>179</v>
      </c>
      <c r="J10" s="43" t="s">
        <v>138</v>
      </c>
      <c r="K10" s="43" t="s">
        <v>1797</v>
      </c>
      <c r="L10" s="42" t="s">
        <v>1798</v>
      </c>
      <c r="M10" s="43" t="s">
        <v>331</v>
      </c>
      <c r="N10" s="43" t="s">
        <v>142</v>
      </c>
      <c r="O10" s="44" t="s">
        <v>301</v>
      </c>
      <c r="P10" s="43" t="s">
        <v>144</v>
      </c>
      <c r="Q10" s="43"/>
      <c r="R10" s="45">
        <v>44881</v>
      </c>
      <c r="S10" s="46">
        <f ca="1">($T$1-Table14[[#This Row],[Joining Date]])/365</f>
        <v>3.9304993629502811</v>
      </c>
      <c r="T10" s="43"/>
      <c r="U10" s="43" t="s">
        <v>55</v>
      </c>
      <c r="V10" s="51">
        <f ca="1">($T$1-Table14[[#This Row],[Date of Appointment to Current Grade:]])/365</f>
        <v>3.9304993629502811</v>
      </c>
      <c r="W10" s="45">
        <v>44881</v>
      </c>
      <c r="X10" s="43"/>
      <c r="Y10" s="45">
        <v>45870</v>
      </c>
      <c r="Z10" s="46">
        <f ca="1">($T$1-Table14[[#This Row],[Date in Position]])/365</f>
        <v>1.2209103218543906</v>
      </c>
      <c r="AA10" s="43"/>
      <c r="AB10" s="43"/>
      <c r="AC10" s="43"/>
      <c r="AD10" s="43"/>
      <c r="AE10" s="47"/>
      <c r="AF10" s="47"/>
      <c r="AG10" s="48"/>
      <c r="AH10" s="48"/>
      <c r="AI10" s="43"/>
      <c r="AJ10" s="50"/>
      <c r="AK10" s="43"/>
      <c r="AL10" s="43"/>
      <c r="AM10" s="43"/>
      <c r="AN10" s="43"/>
      <c r="AO10" s="43"/>
      <c r="AP10" s="43"/>
      <c r="AQ10" s="43"/>
      <c r="AR10" s="43"/>
      <c r="AS10" s="43"/>
      <c r="AT10" s="43"/>
      <c r="AU10" s="43"/>
      <c r="AV10" s="43"/>
      <c r="AW10" s="43"/>
      <c r="AX10" s="43"/>
      <c r="AY10" s="43"/>
      <c r="AZ10" s="43"/>
      <c r="BA10" s="43"/>
      <c r="BB10" s="43"/>
      <c r="BC10" s="43"/>
    </row>
    <row r="11" spans="1:55" s="21" customFormat="1" ht="14.5" x14ac:dyDescent="0.35">
      <c r="A11" s="15"/>
      <c r="B11" s="43">
        <v>8</v>
      </c>
      <c r="C11" s="43" t="s">
        <v>198</v>
      </c>
      <c r="D11" s="43"/>
      <c r="E11" s="44" t="s">
        <v>315</v>
      </c>
      <c r="F11" s="43">
        <v>1080696</v>
      </c>
      <c r="G11" s="43">
        <f>$G$1-Table14[[#This Row],[Birth Year]]</f>
        <v>29</v>
      </c>
      <c r="H11" s="43">
        <v>1997</v>
      </c>
      <c r="I11" s="43" t="s">
        <v>136</v>
      </c>
      <c r="J11" s="43" t="s">
        <v>138</v>
      </c>
      <c r="K11" s="43" t="s">
        <v>1799</v>
      </c>
      <c r="L11" s="42" t="s">
        <v>1798</v>
      </c>
      <c r="M11" s="43" t="s">
        <v>331</v>
      </c>
      <c r="N11" s="43" t="s">
        <v>142</v>
      </c>
      <c r="O11" s="44" t="s">
        <v>317</v>
      </c>
      <c r="P11" s="43" t="s">
        <v>144</v>
      </c>
      <c r="Q11" s="43"/>
      <c r="R11" s="45">
        <v>44669</v>
      </c>
      <c r="S11" s="46">
        <f ca="1">($T$1-Table14[[#This Row],[Joining Date]])/365</f>
        <v>4.5113212807585006</v>
      </c>
      <c r="T11" s="43"/>
      <c r="U11" s="43" t="s">
        <v>56</v>
      </c>
      <c r="V11" s="46">
        <f ca="1">($T$1-Table14[[#This Row],[Date of Appointment to Current Grade:]])/365</f>
        <v>2.0537870341831579</v>
      </c>
      <c r="W11" s="45">
        <v>45566</v>
      </c>
      <c r="X11" s="43"/>
      <c r="Y11" s="45">
        <v>45658</v>
      </c>
      <c r="Z11" s="46">
        <f ca="1">($T$1-Table14[[#This Row],[Date in Position]])/365</f>
        <v>1.8017322396626099</v>
      </c>
      <c r="AA11" s="43"/>
      <c r="AB11" s="43"/>
      <c r="AC11" s="43"/>
      <c r="AD11" s="43"/>
      <c r="AE11" s="47"/>
      <c r="AF11" s="47"/>
      <c r="AG11" s="48"/>
      <c r="AH11" s="48"/>
      <c r="AI11" s="43"/>
      <c r="AJ11" s="50"/>
      <c r="AK11" s="43"/>
      <c r="AL11" s="43"/>
      <c r="AM11" s="43"/>
      <c r="AN11" s="43"/>
      <c r="AO11" s="43"/>
      <c r="AP11" s="43"/>
      <c r="AQ11" s="43"/>
      <c r="AR11" s="43"/>
      <c r="AS11" s="43"/>
      <c r="AT11" s="43"/>
      <c r="AU11" s="43"/>
      <c r="AV11" s="43"/>
      <c r="AW11" s="43"/>
      <c r="AX11" s="43"/>
      <c r="AY11" s="43"/>
      <c r="AZ11" s="43"/>
      <c r="BA11" s="43"/>
      <c r="BB11" s="43"/>
      <c r="BC11" s="43"/>
    </row>
    <row r="12" spans="1:55" s="21" customFormat="1" ht="14.5" x14ac:dyDescent="0.35">
      <c r="A12" s="15"/>
      <c r="B12" s="43">
        <v>9</v>
      </c>
      <c r="C12" s="43" t="s">
        <v>198</v>
      </c>
      <c r="D12" s="43"/>
      <c r="E12" s="44" t="s">
        <v>324</v>
      </c>
      <c r="F12" s="43"/>
      <c r="G12" s="43">
        <f>$G$1-Table14[[#This Row],[Birth Year]]</f>
        <v>0</v>
      </c>
      <c r="H12" s="43">
        <v>2026</v>
      </c>
      <c r="I12" s="43" t="s">
        <v>179</v>
      </c>
      <c r="J12" s="43" t="s">
        <v>138</v>
      </c>
      <c r="K12" s="43" t="s">
        <v>1800</v>
      </c>
      <c r="L12" s="42" t="s">
        <v>1801</v>
      </c>
      <c r="M12" s="43"/>
      <c r="N12" s="43" t="s">
        <v>142</v>
      </c>
      <c r="O12" s="275" t="s">
        <v>325</v>
      </c>
      <c r="P12" s="43" t="s">
        <v>144</v>
      </c>
      <c r="Q12" s="43"/>
      <c r="R12" s="43"/>
      <c r="S12" s="46">
        <f ca="1">($T$1-Table14[[#This Row],[Joining Date]])/365</f>
        <v>126.89214319856671</v>
      </c>
      <c r="T12" s="43"/>
      <c r="U12" s="43"/>
      <c r="V12" s="51">
        <f ca="1">($T$1-Table14[[#This Row],[Date of Appointment to Current Grade:]])/365</f>
        <v>126.89214319856671</v>
      </c>
      <c r="W12" s="43"/>
      <c r="X12" s="43"/>
      <c r="Y12" s="43"/>
      <c r="Z12" s="46">
        <f ca="1">($T$1-Table14[[#This Row],[Date in Position]])/365</f>
        <v>126.89214319856671</v>
      </c>
      <c r="AA12" s="43"/>
      <c r="AB12" s="43"/>
      <c r="AC12" s="43"/>
      <c r="AD12" s="43"/>
      <c r="AE12" s="47"/>
      <c r="AF12" s="47"/>
      <c r="AG12" s="48"/>
      <c r="AH12" s="48"/>
      <c r="AI12" s="43"/>
      <c r="AJ12" s="50"/>
      <c r="AK12" s="43"/>
      <c r="AL12" s="43"/>
      <c r="AM12" s="43"/>
      <c r="AN12" s="43"/>
      <c r="AO12" s="43"/>
      <c r="AP12" s="43"/>
      <c r="AQ12" s="43"/>
      <c r="AR12" s="43"/>
      <c r="AS12" s="43"/>
      <c r="AT12" s="43"/>
      <c r="AU12" s="43"/>
      <c r="AV12" s="43"/>
      <c r="AW12" s="43"/>
      <c r="AX12" s="43"/>
      <c r="AY12" s="43"/>
      <c r="AZ12" s="43"/>
      <c r="BA12" s="43"/>
      <c r="BB12" s="43"/>
      <c r="BC12" s="43"/>
    </row>
    <row r="13" spans="1:55" s="21" customFormat="1" ht="14.5" x14ac:dyDescent="0.35">
      <c r="A13" s="15"/>
      <c r="B13" s="43">
        <v>10</v>
      </c>
      <c r="C13" s="43" t="s">
        <v>198</v>
      </c>
      <c r="D13" s="43"/>
      <c r="E13" s="44" t="s">
        <v>341</v>
      </c>
      <c r="F13" s="43">
        <v>1125493</v>
      </c>
      <c r="G13" s="43">
        <f>$G$1-Table14[[#This Row],[Birth Year]]</f>
        <v>26</v>
      </c>
      <c r="H13" s="43">
        <v>2000</v>
      </c>
      <c r="I13" s="43" t="s">
        <v>136</v>
      </c>
      <c r="J13" s="43" t="s">
        <v>138</v>
      </c>
      <c r="K13" s="43" t="s">
        <v>1787</v>
      </c>
      <c r="L13" s="42"/>
      <c r="M13" s="43"/>
      <c r="N13" s="43" t="s">
        <v>142</v>
      </c>
      <c r="O13" s="44" t="s">
        <v>342</v>
      </c>
      <c r="P13" s="43" t="s">
        <v>177</v>
      </c>
      <c r="Q13" s="43"/>
      <c r="R13" s="43"/>
      <c r="S13" s="46">
        <f ca="1">($T$1-Table14[[#This Row],[Joining Date]])/365</f>
        <v>126.89214319856671</v>
      </c>
      <c r="T13" s="43"/>
      <c r="U13" s="43" t="s">
        <v>177</v>
      </c>
      <c r="V13" s="51">
        <f ca="1">($T$1-Table14[[#This Row],[Date of Appointment to Current Grade:]])/365</f>
        <v>126.89214319856671</v>
      </c>
      <c r="W13" s="43"/>
      <c r="X13" s="43"/>
      <c r="Y13" s="43"/>
      <c r="Z13" s="46">
        <f ca="1">($T$1-Table14[[#This Row],[Date in Position]])/365</f>
        <v>126.89214319856671</v>
      </c>
      <c r="AA13" s="43"/>
      <c r="AB13" s="43"/>
      <c r="AC13" s="43"/>
      <c r="AD13" s="43"/>
      <c r="AE13" s="47"/>
      <c r="AF13" s="47"/>
      <c r="AG13" s="48"/>
      <c r="AH13" s="48"/>
      <c r="AI13" s="43"/>
      <c r="AJ13" s="50"/>
      <c r="AK13" s="43"/>
      <c r="AL13" s="43"/>
      <c r="AM13" s="43"/>
      <c r="AN13" s="43"/>
      <c r="AO13" s="43"/>
      <c r="AP13" s="43"/>
      <c r="AQ13" s="43"/>
      <c r="AR13" s="43"/>
      <c r="AS13" s="43"/>
      <c r="AT13" s="43"/>
      <c r="AU13" s="43"/>
      <c r="AV13" s="43"/>
      <c r="AW13" s="43"/>
      <c r="AX13" s="43"/>
      <c r="AY13" s="43"/>
      <c r="AZ13" s="43"/>
      <c r="BA13" s="43"/>
      <c r="BB13" s="43"/>
      <c r="BC13" s="43"/>
    </row>
    <row r="14" spans="1:55" s="21" customFormat="1" ht="29" x14ac:dyDescent="0.35">
      <c r="A14" s="15"/>
      <c r="B14" s="43">
        <v>11</v>
      </c>
      <c r="C14" s="43" t="s">
        <v>198</v>
      </c>
      <c r="D14" s="43"/>
      <c r="E14" s="44" t="s">
        <v>348</v>
      </c>
      <c r="F14" s="43">
        <v>1044012</v>
      </c>
      <c r="G14" s="43">
        <f>$G$1-Table14[[#This Row],[Birth Year]]</f>
        <v>0</v>
      </c>
      <c r="H14" s="43">
        <v>2026</v>
      </c>
      <c r="I14" s="43" t="s">
        <v>136</v>
      </c>
      <c r="J14" s="43" t="s">
        <v>138</v>
      </c>
      <c r="K14" s="43" t="s">
        <v>1794</v>
      </c>
      <c r="L14" s="42" t="s">
        <v>1802</v>
      </c>
      <c r="M14" s="43" t="s">
        <v>1781</v>
      </c>
      <c r="N14" s="43" t="s">
        <v>142</v>
      </c>
      <c r="O14" s="44" t="s">
        <v>350</v>
      </c>
      <c r="P14" s="43" t="s">
        <v>144</v>
      </c>
      <c r="Q14" s="43"/>
      <c r="R14" s="45">
        <v>43132</v>
      </c>
      <c r="S14" s="46">
        <f ca="1">($T$1-Table14[[#This Row],[Joining Date]])/365</f>
        <v>8.7222801848680884</v>
      </c>
      <c r="T14" s="43"/>
      <c r="U14" s="43" t="s">
        <v>57</v>
      </c>
      <c r="V14" s="46">
        <f ca="1">($T$1-Table14[[#This Row],[Date of Appointment to Current Grade:]])/365</f>
        <v>1.9688555273338426</v>
      </c>
      <c r="W14" s="45">
        <v>45597</v>
      </c>
      <c r="X14" s="43"/>
      <c r="Y14" s="45">
        <v>45383</v>
      </c>
      <c r="Z14" s="46">
        <f ca="1">($T$1-Table14[[#This Row],[Date in Position]])/365</f>
        <v>2.5551568971968566</v>
      </c>
      <c r="AA14" s="43"/>
      <c r="AB14" s="43"/>
      <c r="AC14" s="43"/>
      <c r="AD14" s="43"/>
      <c r="AE14" s="47"/>
      <c r="AF14" s="47"/>
      <c r="AG14" s="48"/>
      <c r="AH14" s="48"/>
      <c r="AI14" s="43"/>
      <c r="AJ14" s="50"/>
      <c r="AK14" s="43"/>
      <c r="AL14" s="43"/>
      <c r="AM14" s="43"/>
      <c r="AN14" s="43"/>
      <c r="AO14" s="43"/>
      <c r="AP14" s="43"/>
      <c r="AQ14" s="43"/>
      <c r="AR14" s="43"/>
      <c r="AS14" s="43"/>
      <c r="AT14" s="43"/>
      <c r="AU14" s="43"/>
      <c r="AV14" s="43"/>
      <c r="AW14" s="43"/>
      <c r="AX14" s="43"/>
      <c r="AY14" s="43"/>
      <c r="AZ14" s="43"/>
      <c r="BA14" s="43"/>
      <c r="BB14" s="43"/>
      <c r="BC14" s="43"/>
    </row>
    <row r="15" spans="1:55" s="21" customFormat="1" ht="14.5" x14ac:dyDescent="0.35">
      <c r="A15" s="15"/>
      <c r="B15" s="43">
        <v>12</v>
      </c>
      <c r="C15" s="43" t="s">
        <v>198</v>
      </c>
      <c r="D15" s="43"/>
      <c r="E15" s="44" t="s">
        <v>357</v>
      </c>
      <c r="F15" s="43"/>
      <c r="G15" s="43">
        <f>$G$1-Table14[[#This Row],[Birth Year]]</f>
        <v>0</v>
      </c>
      <c r="H15" s="43">
        <v>2026</v>
      </c>
      <c r="I15" s="43" t="s">
        <v>136</v>
      </c>
      <c r="J15" s="43" t="s">
        <v>138</v>
      </c>
      <c r="K15" s="43" t="s">
        <v>1803</v>
      </c>
      <c r="L15" s="42"/>
      <c r="M15" s="43"/>
      <c r="N15" s="43" t="s">
        <v>1804</v>
      </c>
      <c r="O15" s="58" t="s">
        <v>359</v>
      </c>
      <c r="P15" s="43" t="s">
        <v>144</v>
      </c>
      <c r="Q15" s="43"/>
      <c r="R15" s="45">
        <v>44942</v>
      </c>
      <c r="S15" s="46">
        <f ca="1">($T$1-Table14[[#This Row],[Joining Date]])/365</f>
        <v>3.7633760752790479</v>
      </c>
      <c r="T15" s="43"/>
      <c r="U15" s="43" t="s">
        <v>55</v>
      </c>
      <c r="V15" s="46">
        <f ca="1">($T$1-Table14[[#This Row],[Date of Appointment to Current Grade:]])/365</f>
        <v>3.7633760752790479</v>
      </c>
      <c r="W15" s="45">
        <v>44942</v>
      </c>
      <c r="X15" s="43"/>
      <c r="Y15" s="45">
        <v>46023</v>
      </c>
      <c r="Z15" s="46">
        <f ca="1">($T$1-Table14[[#This Row],[Date in Position]])/365</f>
        <v>0.80173223966260976</v>
      </c>
      <c r="AA15" s="43"/>
      <c r="AB15" s="43"/>
      <c r="AC15" s="43"/>
      <c r="AD15" s="43"/>
      <c r="AE15" s="47"/>
      <c r="AF15" s="47"/>
      <c r="AG15" s="48"/>
      <c r="AH15" s="48"/>
      <c r="AI15" s="43"/>
      <c r="AJ15" s="50"/>
      <c r="AK15" s="43"/>
      <c r="AL15" s="43"/>
      <c r="AM15" s="43"/>
      <c r="AN15" s="43"/>
      <c r="AO15" s="43"/>
      <c r="AP15" s="43"/>
      <c r="AQ15" s="43"/>
      <c r="AR15" s="43"/>
      <c r="AS15" s="43"/>
      <c r="AT15" s="43"/>
      <c r="AU15" s="43"/>
      <c r="AV15" s="43"/>
      <c r="AW15" s="43"/>
      <c r="AX15" s="43"/>
      <c r="AY15" s="43"/>
      <c r="AZ15" s="43"/>
      <c r="BA15" s="43"/>
      <c r="BB15" s="43"/>
      <c r="BC15" s="43"/>
    </row>
    <row r="16" spans="1:55" s="21" customFormat="1" ht="14.5" x14ac:dyDescent="0.35">
      <c r="A16" s="15"/>
      <c r="B16" s="43">
        <v>13</v>
      </c>
      <c r="C16" s="43" t="s">
        <v>198</v>
      </c>
      <c r="D16" s="43"/>
      <c r="E16" s="44" t="s">
        <v>373</v>
      </c>
      <c r="F16" s="43">
        <v>1043029</v>
      </c>
      <c r="G16" s="43">
        <f>$G$1-Table14[[#This Row],[Birth Year]]</f>
        <v>0</v>
      </c>
      <c r="H16" s="43">
        <v>2026</v>
      </c>
      <c r="I16" s="43" t="s">
        <v>136</v>
      </c>
      <c r="J16" s="43" t="s">
        <v>138</v>
      </c>
      <c r="K16" s="43" t="s">
        <v>1805</v>
      </c>
      <c r="L16" s="42"/>
      <c r="M16" s="43"/>
      <c r="N16" s="43" t="s">
        <v>142</v>
      </c>
      <c r="O16" s="44" t="s">
        <v>374</v>
      </c>
      <c r="P16" s="43" t="s">
        <v>144</v>
      </c>
      <c r="Q16" s="43"/>
      <c r="R16" s="45">
        <v>43040</v>
      </c>
      <c r="S16" s="46">
        <f ca="1">($T$1-Table14[[#This Row],[Joining Date]])/365</f>
        <v>8.9743349793886367</v>
      </c>
      <c r="T16" s="43"/>
      <c r="U16" s="43" t="s">
        <v>57</v>
      </c>
      <c r="V16" s="46">
        <f ca="1">($T$1-Table14[[#This Row],[Date of Appointment to Current Grade:]])/365</f>
        <v>3.0565267602105548</v>
      </c>
      <c r="W16" s="45">
        <v>45200</v>
      </c>
      <c r="X16" s="43"/>
      <c r="Y16" s="45">
        <v>45658</v>
      </c>
      <c r="Z16" s="46">
        <f ca="1">($T$1-Table14[[#This Row],[Date in Position]])/365</f>
        <v>1.8017322396626099</v>
      </c>
      <c r="AA16" s="43"/>
      <c r="AB16" s="43"/>
      <c r="AC16" s="43"/>
      <c r="AD16" s="43"/>
      <c r="AE16" s="47"/>
      <c r="AF16" s="47"/>
      <c r="AG16" s="48"/>
      <c r="AH16" s="48"/>
      <c r="AI16" s="43"/>
      <c r="AJ16" s="50"/>
      <c r="AK16" s="43"/>
      <c r="AL16" s="43"/>
      <c r="AM16" s="43"/>
      <c r="AN16" s="43"/>
      <c r="AO16" s="43"/>
      <c r="AP16" s="43"/>
      <c r="AQ16" s="43"/>
      <c r="AR16" s="43"/>
      <c r="AS16" s="43"/>
      <c r="AT16" s="43"/>
      <c r="AU16" s="43"/>
      <c r="AV16" s="43"/>
      <c r="AW16" s="43"/>
      <c r="AX16" s="43"/>
      <c r="AY16" s="43"/>
      <c r="AZ16" s="43"/>
      <c r="BA16" s="43"/>
      <c r="BB16" s="43"/>
      <c r="BC16" s="43"/>
    </row>
    <row r="17" spans="1:55" s="21" customFormat="1" ht="14.5" x14ac:dyDescent="0.35">
      <c r="A17" s="15"/>
      <c r="B17" s="43">
        <v>14</v>
      </c>
      <c r="C17" s="43" t="s">
        <v>198</v>
      </c>
      <c r="D17" s="43"/>
      <c r="E17" s="44" t="s">
        <v>383</v>
      </c>
      <c r="F17" s="43"/>
      <c r="G17" s="43">
        <f>$G$1-Table14[[#This Row],[Birth Year]]</f>
        <v>0</v>
      </c>
      <c r="H17" s="43">
        <v>2026</v>
      </c>
      <c r="I17" s="43" t="s">
        <v>136</v>
      </c>
      <c r="J17" s="43" t="s">
        <v>138</v>
      </c>
      <c r="K17" s="43" t="s">
        <v>1806</v>
      </c>
      <c r="L17" s="42"/>
      <c r="M17" s="43"/>
      <c r="N17" s="43" t="s">
        <v>1804</v>
      </c>
      <c r="O17" s="58" t="s">
        <v>384</v>
      </c>
      <c r="P17" s="43" t="s">
        <v>144</v>
      </c>
      <c r="Q17" s="43"/>
      <c r="R17" s="45">
        <v>44942</v>
      </c>
      <c r="S17" s="46">
        <f ca="1">($T$1-Table14[[#This Row],[Joining Date]])/365</f>
        <v>3.7633760752790479</v>
      </c>
      <c r="T17" s="43"/>
      <c r="U17" s="43" t="s">
        <v>56</v>
      </c>
      <c r="V17" s="46">
        <f ca="1">($T$1-Table14[[#This Row],[Date of Appointment to Current Grade:]])/365</f>
        <v>0.6400884040461714</v>
      </c>
      <c r="W17" s="45">
        <v>46082</v>
      </c>
      <c r="X17" s="43"/>
      <c r="Y17" s="45">
        <v>46023</v>
      </c>
      <c r="Z17" s="46">
        <f ca="1">($T$1-Table14[[#This Row],[Date in Position]])/365</f>
        <v>0.80173223966260976</v>
      </c>
      <c r="AA17" s="43"/>
      <c r="AB17" s="43"/>
      <c r="AC17" s="43"/>
      <c r="AD17" s="43"/>
      <c r="AE17" s="47"/>
      <c r="AF17" s="47"/>
      <c r="AG17" s="48"/>
      <c r="AH17" s="48"/>
      <c r="AI17" s="43"/>
      <c r="AJ17" s="50"/>
      <c r="AK17" s="43"/>
      <c r="AL17" s="43"/>
      <c r="AM17" s="43"/>
      <c r="AN17" s="43"/>
      <c r="AO17" s="43"/>
      <c r="AP17" s="43"/>
      <c r="AQ17" s="43"/>
      <c r="AR17" s="43"/>
      <c r="AS17" s="43"/>
      <c r="AT17" s="43"/>
      <c r="AU17" s="43"/>
      <c r="AV17" s="43"/>
      <c r="AW17" s="43"/>
      <c r="AX17" s="43"/>
      <c r="AY17" s="43"/>
      <c r="AZ17" s="43"/>
      <c r="BA17" s="43"/>
      <c r="BB17" s="43"/>
      <c r="BC17" s="43"/>
    </row>
    <row r="18" spans="1:55" s="21" customFormat="1" ht="43.5" x14ac:dyDescent="0.35">
      <c r="A18" s="15"/>
      <c r="B18" s="43">
        <v>15</v>
      </c>
      <c r="C18" s="43" t="s">
        <v>198</v>
      </c>
      <c r="D18" s="43"/>
      <c r="E18" s="44" t="s">
        <v>392</v>
      </c>
      <c r="F18" s="43"/>
      <c r="G18" s="43">
        <f>$G$1-Table14[[#This Row],[Birth Year]]</f>
        <v>32</v>
      </c>
      <c r="H18" s="43">
        <v>1994</v>
      </c>
      <c r="I18" s="43" t="s">
        <v>179</v>
      </c>
      <c r="J18" s="43" t="s">
        <v>138</v>
      </c>
      <c r="K18" s="43" t="s">
        <v>1806</v>
      </c>
      <c r="L18" s="42" t="s">
        <v>1807</v>
      </c>
      <c r="M18" s="43" t="s">
        <v>331</v>
      </c>
      <c r="N18" s="43" t="s">
        <v>142</v>
      </c>
      <c r="O18" s="58" t="s">
        <v>393</v>
      </c>
      <c r="P18" s="43" t="s">
        <v>144</v>
      </c>
      <c r="Q18" s="43"/>
      <c r="R18" s="45">
        <v>43693</v>
      </c>
      <c r="S18" s="46">
        <f ca="1">($T$1-Table14[[#This Row],[Joining Date]])/365</f>
        <v>7.1852938834982263</v>
      </c>
      <c r="T18" s="43"/>
      <c r="U18" s="43" t="s">
        <v>56</v>
      </c>
      <c r="V18" s="46">
        <f ca="1">($T$1-Table14[[#This Row],[Date of Appointment to Current Grade:]])/365</f>
        <v>4.0565267602105548</v>
      </c>
      <c r="W18" s="45">
        <v>44835</v>
      </c>
      <c r="X18" s="43"/>
      <c r="Y18" s="45">
        <v>45383</v>
      </c>
      <c r="Z18" s="46">
        <f ca="1">($T$1-Table14[[#This Row],[Date in Position]])/365</f>
        <v>2.5551568971968566</v>
      </c>
      <c r="AA18" s="43"/>
      <c r="AB18" s="43"/>
      <c r="AC18" s="43"/>
      <c r="AD18" s="43"/>
      <c r="AE18" s="47"/>
      <c r="AF18" s="47"/>
      <c r="AG18" s="48"/>
      <c r="AH18" s="48"/>
      <c r="AI18" s="43"/>
      <c r="AJ18" s="50"/>
      <c r="AK18" s="43"/>
      <c r="AL18" s="43"/>
      <c r="AM18" s="43"/>
      <c r="AN18" s="43"/>
      <c r="AO18" s="43"/>
      <c r="AP18" s="43"/>
      <c r="AQ18" s="43"/>
      <c r="AR18" s="43"/>
      <c r="AS18" s="43"/>
      <c r="AT18" s="43"/>
      <c r="AU18" s="43"/>
      <c r="AV18" s="43"/>
      <c r="AW18" s="43"/>
      <c r="AX18" s="43"/>
      <c r="AY18" s="43"/>
      <c r="AZ18" s="43"/>
      <c r="BA18" s="43"/>
      <c r="BB18" s="43"/>
      <c r="BC18" s="43"/>
    </row>
    <row r="19" spans="1:55" s="21" customFormat="1" ht="58" x14ac:dyDescent="0.35">
      <c r="A19" s="15"/>
      <c r="B19" s="43">
        <v>16</v>
      </c>
      <c r="C19" s="43" t="s">
        <v>134</v>
      </c>
      <c r="D19" s="45">
        <v>46167</v>
      </c>
      <c r="E19" s="44" t="s">
        <v>394</v>
      </c>
      <c r="F19" s="43">
        <v>1005221</v>
      </c>
      <c r="G19" s="43">
        <f>$G$1-Table14[[#This Row],[Birth Year]]</f>
        <v>37</v>
      </c>
      <c r="H19" s="43">
        <v>1989</v>
      </c>
      <c r="I19" s="43" t="s">
        <v>179</v>
      </c>
      <c r="J19" s="43" t="s">
        <v>138</v>
      </c>
      <c r="K19" s="43" t="s">
        <v>180</v>
      </c>
      <c r="L19" s="42" t="s">
        <v>1808</v>
      </c>
      <c r="M19" s="43"/>
      <c r="N19" s="43" t="s">
        <v>142</v>
      </c>
      <c r="O19" s="44" t="s">
        <v>396</v>
      </c>
      <c r="P19" s="43" t="s">
        <v>144</v>
      </c>
      <c r="Q19" s="43" t="s">
        <v>185</v>
      </c>
      <c r="R19" s="45">
        <v>41365</v>
      </c>
      <c r="S19" s="46">
        <f ca="1">($T$1-Table14[[#This Row],[Joining Date]])/365</f>
        <v>13.563376075279049</v>
      </c>
      <c r="T19" s="46">
        <f ca="1">Table14[[#This Row],[Years in PET]]</f>
        <v>13.563376075279049</v>
      </c>
      <c r="U19" s="43" t="s">
        <v>58</v>
      </c>
      <c r="V19" s="46">
        <f ca="1">($T$1-Table14[[#This Row],[Date of Appointment to Current Grade:]])/365</f>
        <v>0.55515689719685635</v>
      </c>
      <c r="W19" s="45">
        <v>46113</v>
      </c>
      <c r="X19" s="43" t="s">
        <v>395</v>
      </c>
      <c r="Y19" s="45">
        <v>46082</v>
      </c>
      <c r="Z19" s="46">
        <f ca="1">($T$1-Table14[[#This Row],[Date in Position]])/365</f>
        <v>0.6400884040461714</v>
      </c>
      <c r="AA19" s="43" t="s">
        <v>146</v>
      </c>
      <c r="AB19" s="43"/>
      <c r="AC19" s="43"/>
      <c r="AD19" s="43" t="s">
        <v>148</v>
      </c>
      <c r="AE19" s="47" t="s">
        <v>1809</v>
      </c>
      <c r="AF19" s="47" t="s">
        <v>400</v>
      </c>
      <c r="AG19" s="48" t="s">
        <v>401</v>
      </c>
      <c r="AH19" s="48" t="s">
        <v>402</v>
      </c>
      <c r="AI19" s="43" t="s">
        <v>1810</v>
      </c>
      <c r="AJ19" s="44" t="s">
        <v>403</v>
      </c>
      <c r="AK19" s="43"/>
      <c r="AL19" s="43"/>
      <c r="AM19" s="43"/>
      <c r="AN19" s="43"/>
      <c r="AO19" s="43"/>
      <c r="AP19" s="43"/>
      <c r="AQ19" s="43"/>
      <c r="AR19" s="43"/>
      <c r="AS19" s="43"/>
      <c r="AT19" s="43"/>
      <c r="AU19" s="43"/>
      <c r="AV19" s="43"/>
      <c r="AW19" s="43"/>
      <c r="AX19" s="43"/>
      <c r="AY19" s="43"/>
      <c r="AZ19" s="43"/>
      <c r="BA19" s="43"/>
      <c r="BB19" s="43"/>
      <c r="BC19" s="43"/>
    </row>
    <row r="20" spans="1:55" s="21" customFormat="1" ht="14.5" x14ac:dyDescent="0.35">
      <c r="A20" s="15"/>
      <c r="B20" s="43">
        <v>17</v>
      </c>
      <c r="C20" s="43" t="s">
        <v>198</v>
      </c>
      <c r="D20" s="43"/>
      <c r="E20" s="44" t="s">
        <v>433</v>
      </c>
      <c r="F20" s="43">
        <v>1062866</v>
      </c>
      <c r="G20" s="43">
        <f>$G$1-Table14[[#This Row],[Birth Year]]</f>
        <v>32</v>
      </c>
      <c r="H20" s="43">
        <v>1994</v>
      </c>
      <c r="I20" s="43" t="s">
        <v>179</v>
      </c>
      <c r="J20" s="43" t="s">
        <v>138</v>
      </c>
      <c r="K20" s="43" t="s">
        <v>1788</v>
      </c>
      <c r="L20" s="42"/>
      <c r="M20" s="43"/>
      <c r="N20" s="43" t="s">
        <v>142</v>
      </c>
      <c r="O20" s="44" t="s">
        <v>434</v>
      </c>
      <c r="P20" s="43" t="s">
        <v>144</v>
      </c>
      <c r="Q20" s="43"/>
      <c r="R20" s="45">
        <v>44319</v>
      </c>
      <c r="S20" s="46">
        <f ca="1">($T$1-Table14[[#This Row],[Joining Date]])/365</f>
        <v>5.4702253903475411</v>
      </c>
      <c r="T20" s="43"/>
      <c r="U20" s="43" t="s">
        <v>55</v>
      </c>
      <c r="V20" s="46">
        <f ca="1">($T$1-Table14[[#This Row],[Date of Appointment to Current Grade:]])/365</f>
        <v>5.4702253903475411</v>
      </c>
      <c r="W20" s="45">
        <v>44319</v>
      </c>
      <c r="X20" s="43"/>
      <c r="Y20" s="45">
        <v>45658</v>
      </c>
      <c r="Z20" s="46">
        <f ca="1">($T$1-Table14[[#This Row],[Date in Position]])/365</f>
        <v>1.8017322396626099</v>
      </c>
      <c r="AA20" s="43"/>
      <c r="AB20" s="43"/>
      <c r="AC20" s="43"/>
      <c r="AD20" s="43"/>
      <c r="AE20" s="47"/>
      <c r="AF20" s="47"/>
      <c r="AG20" s="48"/>
      <c r="AH20" s="48"/>
      <c r="AI20" s="43"/>
      <c r="AJ20" s="50"/>
      <c r="AK20" s="43"/>
      <c r="AL20" s="43"/>
      <c r="AM20" s="43"/>
      <c r="AN20" s="43"/>
      <c r="AO20" s="43"/>
      <c r="AP20" s="43"/>
      <c r="AQ20" s="43"/>
      <c r="AR20" s="43"/>
      <c r="AS20" s="43"/>
      <c r="AT20" s="43"/>
      <c r="AU20" s="43"/>
      <c r="AV20" s="43"/>
      <c r="AW20" s="43"/>
      <c r="AX20" s="43"/>
      <c r="AY20" s="43"/>
      <c r="AZ20" s="43"/>
      <c r="BA20" s="43"/>
      <c r="BB20" s="43"/>
      <c r="BC20" s="43"/>
    </row>
    <row r="21" spans="1:55" s="21" customFormat="1" ht="14.5" x14ac:dyDescent="0.35">
      <c r="A21" s="15"/>
      <c r="B21" s="43">
        <v>18</v>
      </c>
      <c r="C21" s="43" t="s">
        <v>198</v>
      </c>
      <c r="D21" s="43"/>
      <c r="E21" s="44" t="s">
        <v>435</v>
      </c>
      <c r="F21" s="43">
        <v>1061595</v>
      </c>
      <c r="G21" s="43">
        <f>$G$1-Table14[[#This Row],[Birth Year]]</f>
        <v>0</v>
      </c>
      <c r="H21" s="43">
        <v>2026</v>
      </c>
      <c r="I21" s="43" t="s">
        <v>136</v>
      </c>
      <c r="J21" s="43" t="s">
        <v>138</v>
      </c>
      <c r="K21" s="43" t="s">
        <v>1811</v>
      </c>
      <c r="L21" s="42" t="s">
        <v>1798</v>
      </c>
      <c r="M21" s="43" t="s">
        <v>331</v>
      </c>
      <c r="N21" s="43" t="s">
        <v>142</v>
      </c>
      <c r="O21" s="44" t="s">
        <v>436</v>
      </c>
      <c r="P21" s="43" t="s">
        <v>144</v>
      </c>
      <c r="Q21" s="43"/>
      <c r="R21" s="45">
        <v>44166</v>
      </c>
      <c r="S21" s="46">
        <f ca="1">($T$1-Table14[[#This Row],[Joining Date]])/365</f>
        <v>5.8894034725393221</v>
      </c>
      <c r="T21" s="43"/>
      <c r="U21" s="43" t="s">
        <v>56</v>
      </c>
      <c r="V21" s="46">
        <f ca="1">($T$1-Table14[[#This Row],[Date of Appointment to Current Grade:]])/365</f>
        <v>2.5551568971968566</v>
      </c>
      <c r="W21" s="45">
        <v>45383</v>
      </c>
      <c r="X21" s="43"/>
      <c r="Y21" s="45">
        <v>45658</v>
      </c>
      <c r="Z21" s="46">
        <f ca="1">($T$1-Table14[[#This Row],[Date in Position]])/365</f>
        <v>1.8017322396626099</v>
      </c>
      <c r="AA21" s="43"/>
      <c r="AB21" s="43"/>
      <c r="AC21" s="43"/>
      <c r="AD21" s="43"/>
      <c r="AE21" s="47"/>
      <c r="AF21" s="47"/>
      <c r="AG21" s="48"/>
      <c r="AH21" s="48"/>
      <c r="AI21" s="43"/>
      <c r="AJ21" s="50"/>
      <c r="AK21" s="43"/>
      <c r="AL21" s="43"/>
      <c r="AM21" s="43"/>
      <c r="AN21" s="43"/>
      <c r="AO21" s="43"/>
      <c r="AP21" s="43"/>
      <c r="AQ21" s="43"/>
      <c r="AR21" s="43"/>
      <c r="AS21" s="43"/>
      <c r="AT21" s="43"/>
      <c r="AU21" s="43"/>
      <c r="AV21" s="43"/>
      <c r="AW21" s="43"/>
      <c r="AX21" s="43"/>
      <c r="AY21" s="43"/>
      <c r="AZ21" s="43"/>
      <c r="BA21" s="43"/>
      <c r="BB21" s="43"/>
      <c r="BC21" s="43"/>
    </row>
    <row r="22" spans="1:55" s="21" customFormat="1" ht="29" x14ac:dyDescent="0.35">
      <c r="A22" s="15"/>
      <c r="B22" s="43">
        <v>19</v>
      </c>
      <c r="C22" s="43" t="s">
        <v>198</v>
      </c>
      <c r="D22" s="43"/>
      <c r="E22" s="44" t="s">
        <v>484</v>
      </c>
      <c r="F22" s="43">
        <v>1058183</v>
      </c>
      <c r="G22" s="43">
        <f>$G$1-Table14[[#This Row],[Birth Year]]</f>
        <v>30</v>
      </c>
      <c r="H22" s="43">
        <v>1996</v>
      </c>
      <c r="I22" s="43" t="s">
        <v>136</v>
      </c>
      <c r="J22" s="43" t="s">
        <v>138</v>
      </c>
      <c r="K22" s="43" t="s">
        <v>1788</v>
      </c>
      <c r="L22" s="42" t="s">
        <v>1812</v>
      </c>
      <c r="M22" s="43" t="s">
        <v>1781</v>
      </c>
      <c r="N22" s="43" t="s">
        <v>142</v>
      </c>
      <c r="O22" s="44" t="s">
        <v>485</v>
      </c>
      <c r="P22" s="43" t="s">
        <v>144</v>
      </c>
      <c r="Q22" s="43"/>
      <c r="R22" s="45">
        <v>43693</v>
      </c>
      <c r="S22" s="46">
        <f ca="1">($T$1-Table14[[#This Row],[Joining Date]])/365</f>
        <v>7.1852938834982263</v>
      </c>
      <c r="T22" s="43"/>
      <c r="U22" s="43" t="s">
        <v>57</v>
      </c>
      <c r="V22" s="46">
        <f ca="1">($T$1-Table14[[#This Row],[Date of Appointment to Current Grade:]])/365</f>
        <v>1.3880336095256236</v>
      </c>
      <c r="W22" s="45">
        <v>45809</v>
      </c>
      <c r="X22" s="43"/>
      <c r="Y22" s="45">
        <v>45658</v>
      </c>
      <c r="Z22" s="46">
        <f ca="1">($T$1-Table14[[#This Row],[Date in Position]])/365</f>
        <v>1.8017322396626099</v>
      </c>
      <c r="AA22" s="43"/>
      <c r="AB22" s="43"/>
      <c r="AC22" s="43"/>
      <c r="AD22" s="43"/>
      <c r="AE22" s="47"/>
      <c r="AF22" s="47"/>
      <c r="AG22" s="48"/>
      <c r="AH22" s="48"/>
      <c r="AI22" s="43"/>
      <c r="AJ22" s="50"/>
      <c r="AK22" s="43"/>
      <c r="AL22" s="43"/>
      <c r="AM22" s="43"/>
      <c r="AN22" s="43"/>
      <c r="AO22" s="43"/>
      <c r="AP22" s="43"/>
      <c r="AQ22" s="43"/>
      <c r="AR22" s="43"/>
      <c r="AS22" s="43"/>
      <c r="AT22" s="43"/>
      <c r="AU22" s="43"/>
      <c r="AV22" s="43"/>
      <c r="AW22" s="43"/>
      <c r="AX22" s="43"/>
      <c r="AY22" s="43"/>
      <c r="AZ22" s="43"/>
      <c r="BA22" s="43"/>
      <c r="BB22" s="43"/>
      <c r="BC22" s="43"/>
    </row>
    <row r="23" spans="1:55" s="21" customFormat="1" ht="29" x14ac:dyDescent="0.35">
      <c r="A23" s="15"/>
      <c r="B23" s="43">
        <v>20</v>
      </c>
      <c r="C23" s="43" t="s">
        <v>198</v>
      </c>
      <c r="D23" s="45">
        <v>46176</v>
      </c>
      <c r="E23" s="44" t="s">
        <v>492</v>
      </c>
      <c r="F23" s="43">
        <v>122926</v>
      </c>
      <c r="G23" s="43">
        <f>$G$1-Table14[[#This Row],[Birth Year]]</f>
        <v>0</v>
      </c>
      <c r="H23" s="43">
        <v>2026</v>
      </c>
      <c r="I23" s="43" t="s">
        <v>136</v>
      </c>
      <c r="J23" s="43" t="s">
        <v>138</v>
      </c>
      <c r="K23" s="43" t="s">
        <v>180</v>
      </c>
      <c r="L23" s="42" t="s">
        <v>1808</v>
      </c>
      <c r="M23" s="43"/>
      <c r="N23" s="43" t="s">
        <v>142</v>
      </c>
      <c r="O23" s="44" t="s">
        <v>493</v>
      </c>
      <c r="P23" s="43" t="s">
        <v>144</v>
      </c>
      <c r="Q23" s="43"/>
      <c r="R23" s="45">
        <v>38369</v>
      </c>
      <c r="S23" s="46">
        <f ca="1">($T$1-Table14[[#This Row],[Joining Date]])/365</f>
        <v>21.771595253361241</v>
      </c>
      <c r="T23" s="43"/>
      <c r="U23" s="43" t="s">
        <v>58</v>
      </c>
      <c r="V23" s="46">
        <f ca="1">($T$1-Table14[[#This Row],[Date of Appointment to Current Grade:]])/365</f>
        <v>14.812691143772199</v>
      </c>
      <c r="W23" s="45">
        <v>40909</v>
      </c>
      <c r="X23" s="43"/>
      <c r="Y23" s="45">
        <v>46023</v>
      </c>
      <c r="Z23" s="46">
        <f ca="1">($T$1-Table14[[#This Row],[Date in Position]])/365</f>
        <v>0.80173223966260976</v>
      </c>
      <c r="AA23" s="43"/>
      <c r="AB23" s="43"/>
      <c r="AC23" s="43"/>
      <c r="AD23" s="43"/>
      <c r="AE23" s="47"/>
      <c r="AF23" s="47"/>
      <c r="AG23" s="48"/>
      <c r="AH23" s="48"/>
      <c r="AI23" s="43"/>
      <c r="AJ23" s="50"/>
      <c r="AK23" s="43"/>
      <c r="AL23" s="43"/>
      <c r="AM23" s="43"/>
      <c r="AN23" s="43"/>
      <c r="AO23" s="43"/>
      <c r="AP23" s="43"/>
      <c r="AQ23" s="43"/>
      <c r="AR23" s="43"/>
      <c r="AS23" s="43"/>
      <c r="AT23" s="43"/>
      <c r="AU23" s="43"/>
      <c r="AV23" s="43"/>
      <c r="AW23" s="43"/>
      <c r="AX23" s="43"/>
      <c r="AY23" s="43"/>
      <c r="AZ23" s="43"/>
      <c r="BA23" s="43"/>
      <c r="BB23" s="43"/>
      <c r="BC23" s="43"/>
    </row>
    <row r="24" spans="1:55" s="21" customFormat="1" ht="29" x14ac:dyDescent="0.35">
      <c r="A24" s="15"/>
      <c r="B24" s="43">
        <v>21</v>
      </c>
      <c r="C24" s="43" t="s">
        <v>198</v>
      </c>
      <c r="D24" s="45">
        <v>46192</v>
      </c>
      <c r="E24" s="44" t="s">
        <v>500</v>
      </c>
      <c r="F24" s="43">
        <v>1039496</v>
      </c>
      <c r="G24" s="43">
        <f>$G$1-Table14[[#This Row],[Birth Year]]</f>
        <v>0</v>
      </c>
      <c r="H24" s="43">
        <v>2026</v>
      </c>
      <c r="I24" s="43" t="s">
        <v>136</v>
      </c>
      <c r="J24" s="43" t="s">
        <v>138</v>
      </c>
      <c r="K24" s="43" t="s">
        <v>1794</v>
      </c>
      <c r="L24" s="42" t="s">
        <v>1812</v>
      </c>
      <c r="M24" s="43" t="s">
        <v>1781</v>
      </c>
      <c r="N24" s="43" t="s">
        <v>142</v>
      </c>
      <c r="O24" s="44" t="s">
        <v>501</v>
      </c>
      <c r="P24" s="43" t="s">
        <v>144</v>
      </c>
      <c r="Q24" s="43"/>
      <c r="R24" s="45">
        <v>42738</v>
      </c>
      <c r="S24" s="46">
        <f ca="1">($T$1-Table14[[#This Row],[Joining Date]])/365</f>
        <v>9.8017322396626092</v>
      </c>
      <c r="T24" s="43"/>
      <c r="U24" s="43" t="s">
        <v>58</v>
      </c>
      <c r="V24" s="46">
        <f ca="1">($T$1-Table14[[#This Row],[Date of Appointment to Current Grade:]])/365</f>
        <v>1.0537870341831577</v>
      </c>
      <c r="W24" s="45">
        <v>45931</v>
      </c>
      <c r="X24" s="43"/>
      <c r="Y24" s="45">
        <v>45383</v>
      </c>
      <c r="Z24" s="46">
        <f ca="1">($T$1-Table14[[#This Row],[Date in Position]])/365</f>
        <v>2.5551568971968566</v>
      </c>
      <c r="AA24" s="43"/>
      <c r="AB24" s="43"/>
      <c r="AC24" s="43"/>
      <c r="AD24" s="43"/>
      <c r="AE24" s="47"/>
      <c r="AF24" s="47"/>
      <c r="AG24" s="48"/>
      <c r="AH24" s="48"/>
      <c r="AI24" s="43"/>
      <c r="AJ24" s="50"/>
      <c r="AK24" s="43"/>
      <c r="AL24" s="43"/>
      <c r="AM24" s="43"/>
      <c r="AN24" s="43"/>
      <c r="AO24" s="43"/>
      <c r="AP24" s="43"/>
      <c r="AQ24" s="43"/>
      <c r="AR24" s="43"/>
      <c r="AS24" s="43"/>
      <c r="AT24" s="43"/>
      <c r="AU24" s="43"/>
      <c r="AV24" s="43"/>
      <c r="AW24" s="43"/>
      <c r="AX24" s="43"/>
      <c r="AY24" s="43"/>
      <c r="AZ24" s="43"/>
      <c r="BA24" s="43"/>
      <c r="BB24" s="43"/>
      <c r="BC24" s="43"/>
    </row>
    <row r="25" spans="1:55" s="21" customFormat="1" ht="43.5" x14ac:dyDescent="0.35">
      <c r="A25" s="15"/>
      <c r="B25" s="43">
        <v>22</v>
      </c>
      <c r="C25" s="43" t="s">
        <v>198</v>
      </c>
      <c r="D25" s="43"/>
      <c r="E25" s="44" t="s">
        <v>1813</v>
      </c>
      <c r="F25" s="43">
        <v>1060589</v>
      </c>
      <c r="G25" s="43">
        <f>$G$1-Table14[[#This Row],[Birth Year]]</f>
        <v>30</v>
      </c>
      <c r="H25" s="43">
        <v>1996</v>
      </c>
      <c r="I25" s="43" t="s">
        <v>179</v>
      </c>
      <c r="J25" s="43" t="s">
        <v>138</v>
      </c>
      <c r="K25" s="43" t="s">
        <v>1814</v>
      </c>
      <c r="L25" s="42" t="s">
        <v>1815</v>
      </c>
      <c r="M25" s="43" t="s">
        <v>331</v>
      </c>
      <c r="N25" s="43" t="s">
        <v>142</v>
      </c>
      <c r="O25" s="44" t="s">
        <v>1816</v>
      </c>
      <c r="P25" s="43" t="s">
        <v>144</v>
      </c>
      <c r="Q25" s="43"/>
      <c r="R25" s="45">
        <v>44013</v>
      </c>
      <c r="S25" s="46">
        <f ca="1">($T$1-Table14[[#This Row],[Joining Date]])/365</f>
        <v>6.308581554731103</v>
      </c>
      <c r="T25" s="43"/>
      <c r="U25" s="43" t="s">
        <v>57</v>
      </c>
      <c r="V25" s="46">
        <f ca="1">($T$1-Table14[[#This Row],[Date of Appointment to Current Grade:]])/365</f>
        <v>1.0537870341831577</v>
      </c>
      <c r="W25" s="45">
        <v>45931</v>
      </c>
      <c r="X25" s="43"/>
      <c r="Y25" s="45">
        <v>45658</v>
      </c>
      <c r="Z25" s="46">
        <f ca="1">($T$1-Table14[[#This Row],[Date in Position]])/365</f>
        <v>1.8017322396626099</v>
      </c>
      <c r="AA25" s="43"/>
      <c r="AB25" s="43"/>
      <c r="AC25" s="43"/>
      <c r="AD25" s="43"/>
      <c r="AE25" s="47"/>
      <c r="AF25" s="47"/>
      <c r="AG25" s="48"/>
      <c r="AH25" s="48"/>
      <c r="AI25" s="43"/>
      <c r="AJ25" s="50"/>
      <c r="AK25" s="43"/>
      <c r="AL25" s="43"/>
      <c r="AM25" s="43"/>
      <c r="AN25" s="43"/>
      <c r="AO25" s="43"/>
      <c r="AP25" s="43"/>
      <c r="AQ25" s="43"/>
      <c r="AR25" s="43"/>
      <c r="AS25" s="43"/>
      <c r="AT25" s="43"/>
      <c r="AU25" s="43"/>
      <c r="AV25" s="43"/>
      <c r="AW25" s="43"/>
      <c r="AX25" s="43"/>
      <c r="AY25" s="43"/>
      <c r="AZ25" s="43"/>
      <c r="BA25" s="43"/>
      <c r="BB25" s="43"/>
      <c r="BC25" s="43"/>
    </row>
    <row r="26" spans="1:55" s="21" customFormat="1" ht="29" x14ac:dyDescent="0.35">
      <c r="A26" s="15"/>
      <c r="B26" s="43">
        <v>23</v>
      </c>
      <c r="C26" s="43" t="s">
        <v>198</v>
      </c>
      <c r="D26" s="45">
        <v>46192</v>
      </c>
      <c r="E26" s="44" t="s">
        <v>507</v>
      </c>
      <c r="F26" s="43">
        <v>1039936</v>
      </c>
      <c r="G26" s="43">
        <f>$G$1-Table14[[#This Row],[Birth Year]]</f>
        <v>0</v>
      </c>
      <c r="H26" s="43">
        <v>2026</v>
      </c>
      <c r="I26" s="43" t="s">
        <v>179</v>
      </c>
      <c r="J26" s="43" t="s">
        <v>138</v>
      </c>
      <c r="K26" s="43" t="s">
        <v>1817</v>
      </c>
      <c r="L26" s="42" t="s">
        <v>1802</v>
      </c>
      <c r="M26" s="43" t="s">
        <v>1781</v>
      </c>
      <c r="N26" s="43" t="s">
        <v>142</v>
      </c>
      <c r="O26" s="44" t="s">
        <v>509</v>
      </c>
      <c r="P26" s="43" t="s">
        <v>144</v>
      </c>
      <c r="Q26" s="43"/>
      <c r="R26" s="45">
        <v>42828</v>
      </c>
      <c r="S26" s="46">
        <f ca="1">($T$1-Table14[[#This Row],[Joining Date]])/365</f>
        <v>9.5551568971968557</v>
      </c>
      <c r="T26" s="46">
        <f ca="1">S26</f>
        <v>9.5551568971968557</v>
      </c>
      <c r="U26" s="43" t="s">
        <v>58</v>
      </c>
      <c r="V26" s="46">
        <f ca="1">($T$1-Table14[[#This Row],[Date of Appointment to Current Grade:]])/365</f>
        <v>1.0537870341831577</v>
      </c>
      <c r="W26" s="45">
        <v>45931</v>
      </c>
      <c r="X26" s="43"/>
      <c r="Y26" s="45">
        <v>45383</v>
      </c>
      <c r="Z26" s="46">
        <f ca="1">($T$1-Table14[[#This Row],[Date in Position]])/365</f>
        <v>2.5551568971968566</v>
      </c>
      <c r="AA26" s="43"/>
      <c r="AB26" s="43"/>
      <c r="AC26" s="43"/>
      <c r="AD26" s="43"/>
      <c r="AE26" s="47"/>
      <c r="AF26" s="47"/>
      <c r="AG26" s="48"/>
      <c r="AH26" s="48"/>
      <c r="AI26" s="43"/>
      <c r="AJ26" s="50"/>
      <c r="AK26" s="43"/>
      <c r="AL26" s="43"/>
      <c r="AM26" s="43"/>
      <c r="AN26" s="43"/>
      <c r="AO26" s="43"/>
      <c r="AP26" s="43"/>
      <c r="AQ26" s="43"/>
      <c r="AR26" s="43"/>
      <c r="AS26" s="43"/>
      <c r="AT26" s="43"/>
      <c r="AU26" s="43"/>
      <c r="AV26" s="43"/>
      <c r="AW26" s="43"/>
      <c r="AX26" s="43"/>
      <c r="AY26" s="43"/>
      <c r="AZ26" s="43"/>
      <c r="BA26" s="43"/>
      <c r="BB26" s="43"/>
      <c r="BC26" s="43"/>
    </row>
    <row r="27" spans="1:55" s="21" customFormat="1" ht="14.5" x14ac:dyDescent="0.35">
      <c r="A27" s="15"/>
      <c r="B27" s="43">
        <v>24</v>
      </c>
      <c r="C27" s="43" t="s">
        <v>198</v>
      </c>
      <c r="D27" s="43"/>
      <c r="E27" s="44" t="s">
        <v>525</v>
      </c>
      <c r="F27" s="43"/>
      <c r="G27" s="43">
        <f>$G$1-Table14[[#This Row],[Birth Year]]</f>
        <v>0</v>
      </c>
      <c r="H27" s="43">
        <v>2026</v>
      </c>
      <c r="I27" s="43" t="s">
        <v>179</v>
      </c>
      <c r="J27" s="43" t="s">
        <v>138</v>
      </c>
      <c r="K27" s="43" t="s">
        <v>1818</v>
      </c>
      <c r="L27" s="42"/>
      <c r="M27" s="43" t="s">
        <v>331</v>
      </c>
      <c r="N27" s="43" t="s">
        <v>142</v>
      </c>
      <c r="O27" s="58" t="s">
        <v>526</v>
      </c>
      <c r="P27" s="43" t="s">
        <v>144</v>
      </c>
      <c r="Q27" s="43"/>
      <c r="R27" s="45">
        <v>44942</v>
      </c>
      <c r="S27" s="46">
        <f ca="1">($T$1-Table14[[#This Row],[Joining Date]])/365</f>
        <v>3.7633760752790479</v>
      </c>
      <c r="T27" s="43"/>
      <c r="U27" s="43" t="s">
        <v>55</v>
      </c>
      <c r="V27" s="46">
        <f ca="1">($T$1-Table14[[#This Row],[Date of Appointment to Current Grade:]])/365</f>
        <v>3.7633760752790479</v>
      </c>
      <c r="W27" s="45">
        <v>44942</v>
      </c>
      <c r="X27" s="43"/>
      <c r="Y27" s="45">
        <v>46023</v>
      </c>
      <c r="Z27" s="46">
        <f ca="1">($T$1-Table14[[#This Row],[Date in Position]])/365</f>
        <v>0.80173223966260976</v>
      </c>
      <c r="AA27" s="43"/>
      <c r="AB27" s="43"/>
      <c r="AC27" s="43"/>
      <c r="AD27" s="43"/>
      <c r="AE27" s="47"/>
      <c r="AF27" s="47"/>
      <c r="AG27" s="48"/>
      <c r="AH27" s="48"/>
      <c r="AI27" s="43"/>
      <c r="AJ27" s="50"/>
      <c r="AK27" s="43"/>
      <c r="AL27" s="43"/>
      <c r="AM27" s="43"/>
      <c r="AN27" s="43"/>
      <c r="AO27" s="43"/>
      <c r="AP27" s="43"/>
      <c r="AQ27" s="43"/>
      <c r="AR27" s="43"/>
      <c r="AS27" s="43"/>
      <c r="AT27" s="43"/>
      <c r="AU27" s="43"/>
      <c r="AV27" s="43"/>
      <c r="AW27" s="43"/>
      <c r="AX27" s="43"/>
      <c r="AY27" s="43"/>
      <c r="AZ27" s="43"/>
      <c r="BA27" s="43"/>
      <c r="BB27" s="43"/>
      <c r="BC27" s="43"/>
    </row>
    <row r="28" spans="1:55" s="21" customFormat="1" ht="14.5" x14ac:dyDescent="0.35">
      <c r="A28" s="15"/>
      <c r="B28" s="43">
        <v>25</v>
      </c>
      <c r="C28" s="43" t="s">
        <v>198</v>
      </c>
      <c r="D28" s="43"/>
      <c r="E28" s="44" t="s">
        <v>527</v>
      </c>
      <c r="F28" s="43">
        <v>1056425</v>
      </c>
      <c r="G28" s="43">
        <f>$G$1-Table14[[#This Row],[Birth Year]]</f>
        <v>0</v>
      </c>
      <c r="H28" s="43">
        <v>2026</v>
      </c>
      <c r="I28" s="43" t="s">
        <v>136</v>
      </c>
      <c r="J28" s="43" t="s">
        <v>138</v>
      </c>
      <c r="K28" s="43" t="s">
        <v>1819</v>
      </c>
      <c r="L28" s="42" t="s">
        <v>1820</v>
      </c>
      <c r="M28" s="43" t="s">
        <v>1821</v>
      </c>
      <c r="N28" s="43" t="s">
        <v>142</v>
      </c>
      <c r="O28" s="44" t="s">
        <v>528</v>
      </c>
      <c r="P28" s="43" t="s">
        <v>144</v>
      </c>
      <c r="Q28" s="43"/>
      <c r="R28" s="45">
        <v>43514</v>
      </c>
      <c r="S28" s="46">
        <f ca="1">($T$1-Table14[[#This Row],[Joining Date]])/365</f>
        <v>7.675704842402336</v>
      </c>
      <c r="T28" s="43"/>
      <c r="U28" s="43" t="s">
        <v>57</v>
      </c>
      <c r="V28" s="46">
        <f ca="1">($T$1-Table14[[#This Row],[Date of Appointment to Current Grade:]])/365</f>
        <v>1.8866637465119249</v>
      </c>
      <c r="W28" s="45">
        <v>45627</v>
      </c>
      <c r="X28" s="43"/>
      <c r="Y28" s="45">
        <v>45383</v>
      </c>
      <c r="Z28" s="46">
        <f ca="1">($T$1-Table14[[#This Row],[Date in Position]])/365</f>
        <v>2.5551568971968566</v>
      </c>
      <c r="AA28" s="43"/>
      <c r="AB28" s="43"/>
      <c r="AC28" s="43"/>
      <c r="AD28" s="43"/>
      <c r="AE28" s="47"/>
      <c r="AF28" s="47"/>
      <c r="AG28" s="48"/>
      <c r="AH28" s="48"/>
      <c r="AI28" s="43"/>
      <c r="AJ28" s="50"/>
      <c r="AK28" s="43"/>
      <c r="AL28" s="43"/>
      <c r="AM28" s="43"/>
      <c r="AN28" s="43"/>
      <c r="AO28" s="43"/>
      <c r="AP28" s="43"/>
      <c r="AQ28" s="43"/>
      <c r="AR28" s="43"/>
      <c r="AS28" s="43"/>
      <c r="AT28" s="43"/>
      <c r="AU28" s="43"/>
      <c r="AV28" s="43"/>
      <c r="AW28" s="43"/>
      <c r="AX28" s="43"/>
      <c r="AY28" s="43"/>
      <c r="AZ28" s="43"/>
      <c r="BA28" s="43"/>
      <c r="BB28" s="43"/>
      <c r="BC28" s="43"/>
    </row>
    <row r="29" spans="1:55" s="21" customFormat="1" ht="14.5" x14ac:dyDescent="0.35">
      <c r="A29" s="15"/>
      <c r="B29" s="43">
        <v>26</v>
      </c>
      <c r="C29" s="43" t="s">
        <v>198</v>
      </c>
      <c r="D29" s="43"/>
      <c r="E29" s="44" t="s">
        <v>549</v>
      </c>
      <c r="F29" s="43">
        <v>1055981</v>
      </c>
      <c r="G29" s="43">
        <f>$G$1-Table14[[#This Row],[Birth Year]]</f>
        <v>31</v>
      </c>
      <c r="H29" s="43">
        <v>1995</v>
      </c>
      <c r="I29" s="43" t="s">
        <v>136</v>
      </c>
      <c r="J29" s="43" t="s">
        <v>138</v>
      </c>
      <c r="K29" s="43" t="s">
        <v>1797</v>
      </c>
      <c r="L29" s="42"/>
      <c r="M29" s="43"/>
      <c r="N29" s="43" t="s">
        <v>142</v>
      </c>
      <c r="O29" s="44" t="s">
        <v>551</v>
      </c>
      <c r="P29" s="43" t="s">
        <v>144</v>
      </c>
      <c r="Q29" s="43"/>
      <c r="R29" s="45">
        <v>43481</v>
      </c>
      <c r="S29" s="46">
        <f ca="1">($T$1-Table14[[#This Row],[Joining Date]])/365</f>
        <v>7.7661158013064453</v>
      </c>
      <c r="T29" s="43"/>
      <c r="U29" s="43" t="s">
        <v>56</v>
      </c>
      <c r="V29" s="46">
        <f ca="1">($T$1-Table14[[#This Row],[Date of Appointment to Current Grade:]])/365</f>
        <v>3.5578966232242535</v>
      </c>
      <c r="W29" s="45">
        <v>45017</v>
      </c>
      <c r="X29" s="43"/>
      <c r="Y29" s="45">
        <v>45839</v>
      </c>
      <c r="Z29" s="46">
        <f ca="1">($T$1-Table14[[#This Row],[Date in Position]])/365</f>
        <v>1.3058418287037057</v>
      </c>
      <c r="AA29" s="43"/>
      <c r="AB29" s="43"/>
      <c r="AC29" s="43"/>
      <c r="AD29" s="43"/>
      <c r="AE29" s="47"/>
      <c r="AF29" s="47"/>
      <c r="AG29" s="48"/>
      <c r="AH29" s="48"/>
      <c r="AI29" s="43"/>
      <c r="AJ29" s="50"/>
      <c r="AK29" s="43"/>
      <c r="AL29" s="43"/>
      <c r="AM29" s="43"/>
      <c r="AN29" s="43"/>
      <c r="AO29" s="43"/>
      <c r="AP29" s="43"/>
      <c r="AQ29" s="43"/>
      <c r="AR29" s="43"/>
      <c r="AS29" s="43"/>
      <c r="AT29" s="43"/>
      <c r="AU29" s="43"/>
      <c r="AV29" s="43"/>
      <c r="AW29" s="43"/>
      <c r="AX29" s="43"/>
      <c r="AY29" s="43"/>
      <c r="AZ29" s="43"/>
      <c r="BA29" s="43"/>
      <c r="BB29" s="43"/>
      <c r="BC29" s="43"/>
    </row>
    <row r="30" spans="1:55" s="21" customFormat="1" ht="14.5" x14ac:dyDescent="0.35">
      <c r="A30" s="15"/>
      <c r="B30" s="43">
        <v>27</v>
      </c>
      <c r="C30" s="43" t="s">
        <v>198</v>
      </c>
      <c r="D30" s="43"/>
      <c r="E30" s="44" t="s">
        <v>557</v>
      </c>
      <c r="F30" s="43">
        <v>1126173</v>
      </c>
      <c r="G30" s="43">
        <f>$G$1-Table14[[#This Row],[Birth Year]]</f>
        <v>26</v>
      </c>
      <c r="H30" s="43">
        <v>2000</v>
      </c>
      <c r="I30" s="43" t="s">
        <v>179</v>
      </c>
      <c r="J30" s="43" t="s">
        <v>138</v>
      </c>
      <c r="K30" s="43" t="s">
        <v>1787</v>
      </c>
      <c r="L30" s="42"/>
      <c r="M30" s="43"/>
      <c r="N30" s="43" t="s">
        <v>142</v>
      </c>
      <c r="O30" s="44" t="s">
        <v>558</v>
      </c>
      <c r="P30" s="43" t="s">
        <v>177</v>
      </c>
      <c r="Q30" s="43"/>
      <c r="R30" s="43"/>
      <c r="S30" s="46">
        <f ca="1">($T$1-Table14[[#This Row],[Joining Date]])/365</f>
        <v>126.89214319856671</v>
      </c>
      <c r="T30" s="43"/>
      <c r="U30" s="43" t="s">
        <v>177</v>
      </c>
      <c r="V30" s="46">
        <f ca="1">($T$1-Table14[[#This Row],[Date of Appointment to Current Grade:]])/365</f>
        <v>126.89214319856671</v>
      </c>
      <c r="W30" s="43"/>
      <c r="X30" s="43"/>
      <c r="Y30" s="43"/>
      <c r="Z30" s="46">
        <f ca="1">($T$1-Table14[[#This Row],[Date in Position]])/365</f>
        <v>126.89214319856671</v>
      </c>
      <c r="AA30" s="43"/>
      <c r="AB30" s="43"/>
      <c r="AC30" s="43"/>
      <c r="AD30" s="43"/>
      <c r="AE30" s="47"/>
      <c r="AF30" s="47"/>
      <c r="AG30" s="48"/>
      <c r="AH30" s="48"/>
      <c r="AI30" s="43"/>
      <c r="AJ30" s="50"/>
      <c r="AK30" s="43"/>
      <c r="AL30" s="43"/>
      <c r="AM30" s="43"/>
      <c r="AN30" s="43"/>
      <c r="AO30" s="43"/>
      <c r="AP30" s="43"/>
      <c r="AQ30" s="43"/>
      <c r="AR30" s="43"/>
      <c r="AS30" s="43"/>
      <c r="AT30" s="43"/>
      <c r="AU30" s="43"/>
      <c r="AV30" s="43"/>
      <c r="AW30" s="43"/>
      <c r="AX30" s="43"/>
      <c r="AY30" s="43"/>
      <c r="AZ30" s="43"/>
      <c r="BA30" s="43"/>
      <c r="BB30" s="43"/>
      <c r="BC30" s="43"/>
    </row>
    <row r="31" spans="1:55" s="21" customFormat="1" ht="29" x14ac:dyDescent="0.35">
      <c r="A31" s="15"/>
      <c r="B31" s="43">
        <v>28</v>
      </c>
      <c r="C31" s="43" t="s">
        <v>198</v>
      </c>
      <c r="D31" s="45">
        <v>46189</v>
      </c>
      <c r="E31" s="44" t="s">
        <v>562</v>
      </c>
      <c r="F31" s="43">
        <v>141088</v>
      </c>
      <c r="G31" s="43">
        <f>$G$1-Table14[[#This Row],[Birth Year]]</f>
        <v>0</v>
      </c>
      <c r="H31" s="43">
        <v>2026</v>
      </c>
      <c r="I31" s="43" t="s">
        <v>179</v>
      </c>
      <c r="J31" s="43" t="s">
        <v>138</v>
      </c>
      <c r="K31" s="43" t="s">
        <v>180</v>
      </c>
      <c r="L31" s="42" t="s">
        <v>1808</v>
      </c>
      <c r="M31" s="43"/>
      <c r="N31" s="43" t="s">
        <v>142</v>
      </c>
      <c r="O31" s="44" t="s">
        <v>563</v>
      </c>
      <c r="P31" s="43" t="s">
        <v>144</v>
      </c>
      <c r="Q31" s="43"/>
      <c r="R31" s="45">
        <v>40756</v>
      </c>
      <c r="S31" s="46">
        <f ca="1">($T$1-Table14[[#This Row],[Joining Date]])/365</f>
        <v>15.23186922596398</v>
      </c>
      <c r="T31" s="43"/>
      <c r="U31" s="43" t="s">
        <v>58</v>
      </c>
      <c r="V31" s="46">
        <f ca="1">($T$1-Table14[[#This Row],[Date of Appointment to Current Grade:]])/365</f>
        <v>1.9688555273338426</v>
      </c>
      <c r="W31" s="45">
        <v>45597</v>
      </c>
      <c r="X31" s="43"/>
      <c r="Y31" s="45">
        <v>45383</v>
      </c>
      <c r="Z31" s="46">
        <f ca="1">($T$1-Table14[[#This Row],[Date in Position]])/365</f>
        <v>2.5551568971968566</v>
      </c>
      <c r="AA31" s="43"/>
      <c r="AB31" s="43"/>
      <c r="AC31" s="43"/>
      <c r="AD31" s="43"/>
      <c r="AE31" s="47"/>
      <c r="AF31" s="47"/>
      <c r="AG31" s="48"/>
      <c r="AH31" s="48"/>
      <c r="AI31" s="43"/>
      <c r="AJ31" s="50"/>
      <c r="AK31" s="43"/>
      <c r="AL31" s="43"/>
      <c r="AM31" s="43"/>
      <c r="AN31" s="43"/>
      <c r="AO31" s="43"/>
      <c r="AP31" s="43"/>
      <c r="AQ31" s="43"/>
      <c r="AR31" s="43"/>
      <c r="AS31" s="43"/>
      <c r="AT31" s="43"/>
      <c r="AU31" s="43"/>
      <c r="AV31" s="43"/>
      <c r="AW31" s="43"/>
      <c r="AX31" s="43"/>
      <c r="AY31" s="43"/>
      <c r="AZ31" s="43"/>
      <c r="BA31" s="43"/>
      <c r="BB31" s="43"/>
      <c r="BC31" s="43"/>
    </row>
    <row r="32" spans="1:55" s="21" customFormat="1" ht="14.5" x14ac:dyDescent="0.35">
      <c r="A32" s="15"/>
      <c r="B32" s="43">
        <v>29</v>
      </c>
      <c r="C32" s="43" t="s">
        <v>198</v>
      </c>
      <c r="D32" s="43"/>
      <c r="E32" s="44" t="s">
        <v>603</v>
      </c>
      <c r="F32" s="57">
        <v>1091371</v>
      </c>
      <c r="G32" s="43">
        <f>$G$1-Table14[[#This Row],[Birth Year]]</f>
        <v>0</v>
      </c>
      <c r="H32" s="43">
        <v>2026</v>
      </c>
      <c r="I32" s="43" t="s">
        <v>136</v>
      </c>
      <c r="J32" s="43" t="s">
        <v>138</v>
      </c>
      <c r="K32" s="43" t="s">
        <v>1811</v>
      </c>
      <c r="L32" s="42"/>
      <c r="M32" s="43" t="s">
        <v>331</v>
      </c>
      <c r="N32" s="43" t="s">
        <v>1804</v>
      </c>
      <c r="O32" s="58" t="s">
        <v>604</v>
      </c>
      <c r="P32" s="43" t="s">
        <v>144</v>
      </c>
      <c r="Q32" s="43"/>
      <c r="R32" s="45">
        <v>44942</v>
      </c>
      <c r="S32" s="46">
        <f ca="1">($T$1-Table14[[#This Row],[Joining Date]])/365</f>
        <v>3.7633760752790479</v>
      </c>
      <c r="T32" s="43"/>
      <c r="U32" s="43" t="s">
        <v>56</v>
      </c>
      <c r="V32" s="46">
        <f ca="1">($T$1-Table14[[#This Row],[Date of Appointment to Current Grade:]])/365</f>
        <v>1.0537870341831577</v>
      </c>
      <c r="W32" s="45">
        <v>45931</v>
      </c>
      <c r="X32" s="43"/>
      <c r="Y32" s="45">
        <v>46023</v>
      </c>
      <c r="Z32" s="46">
        <f ca="1">($T$1-Table14[[#This Row],[Date in Position]])/365</f>
        <v>0.80173223966260976</v>
      </c>
      <c r="AA32" s="43"/>
      <c r="AB32" s="43"/>
      <c r="AC32" s="43"/>
      <c r="AD32" s="43"/>
      <c r="AE32" s="47"/>
      <c r="AF32" s="47"/>
      <c r="AG32" s="48"/>
      <c r="AH32" s="48"/>
      <c r="AI32" s="43"/>
      <c r="AJ32" s="50"/>
      <c r="AK32" s="43"/>
      <c r="AL32" s="43"/>
      <c r="AM32" s="43"/>
      <c r="AN32" s="43"/>
      <c r="AO32" s="43"/>
      <c r="AP32" s="43"/>
      <c r="AQ32" s="43"/>
      <c r="AR32" s="43"/>
      <c r="AS32" s="43"/>
      <c r="AT32" s="43"/>
      <c r="AU32" s="43"/>
      <c r="AV32" s="43"/>
      <c r="AW32" s="43"/>
      <c r="AX32" s="43"/>
      <c r="AY32" s="43"/>
      <c r="AZ32" s="43"/>
      <c r="BA32" s="43"/>
      <c r="BB32" s="43"/>
      <c r="BC32" s="43"/>
    </row>
    <row r="33" spans="1:55" s="21" customFormat="1" ht="159.5" x14ac:dyDescent="0.35">
      <c r="A33" s="15"/>
      <c r="B33" s="43">
        <v>30</v>
      </c>
      <c r="C33" s="43" t="s">
        <v>134</v>
      </c>
      <c r="D33" s="45">
        <v>46167</v>
      </c>
      <c r="E33" s="44" t="s">
        <v>610</v>
      </c>
      <c r="F33" s="43">
        <v>1120335</v>
      </c>
      <c r="G33" s="43">
        <f>$G$1-Table14[[#This Row],[Birth Year]]</f>
        <v>41</v>
      </c>
      <c r="H33" s="43">
        <v>1985</v>
      </c>
      <c r="I33" s="43" t="s">
        <v>136</v>
      </c>
      <c r="J33" s="43" t="s">
        <v>138</v>
      </c>
      <c r="K33" s="43" t="s">
        <v>180</v>
      </c>
      <c r="L33" s="42" t="s">
        <v>276</v>
      </c>
      <c r="M33" s="43"/>
      <c r="N33" s="43" t="s">
        <v>142</v>
      </c>
      <c r="O33" s="44" t="s">
        <v>611</v>
      </c>
      <c r="P33" s="43" t="s">
        <v>177</v>
      </c>
      <c r="Q33" s="45">
        <v>47040</v>
      </c>
      <c r="R33" s="45">
        <v>45579</v>
      </c>
      <c r="S33" s="46">
        <f ca="1">($T$1-Table14[[#This Row],[Joining Date]])/365</f>
        <v>2.0181705958269935</v>
      </c>
      <c r="T33" s="43">
        <v>17</v>
      </c>
      <c r="U33" s="43" t="s">
        <v>177</v>
      </c>
      <c r="V33" s="51"/>
      <c r="W33" s="43"/>
      <c r="X33" s="43" t="s">
        <v>276</v>
      </c>
      <c r="Y33" s="45">
        <v>45579</v>
      </c>
      <c r="Z33" s="46">
        <f ca="1">($T$1-Table14[[#This Row],[Date in Position]])/365</f>
        <v>2.0181705958269935</v>
      </c>
      <c r="AA33" s="43" t="s">
        <v>1822</v>
      </c>
      <c r="AB33" s="43"/>
      <c r="AC33" s="43"/>
      <c r="AD33" s="43" t="s">
        <v>188</v>
      </c>
      <c r="AE33" s="47" t="s">
        <v>1823</v>
      </c>
      <c r="AF33" s="47" t="s">
        <v>614</v>
      </c>
      <c r="AG33" s="48" t="s">
        <v>497</v>
      </c>
      <c r="AH33" s="48" t="s">
        <v>615</v>
      </c>
      <c r="AI33" s="43" t="s">
        <v>1793</v>
      </c>
      <c r="AJ33" s="48" t="s">
        <v>616</v>
      </c>
      <c r="AK33" s="43"/>
      <c r="AL33" s="43"/>
      <c r="AM33" s="43"/>
      <c r="AN33" s="43"/>
      <c r="AO33" s="43"/>
      <c r="AP33" s="43"/>
      <c r="AQ33" s="43"/>
      <c r="AR33" s="43"/>
      <c r="AS33" s="43"/>
      <c r="AT33" s="43"/>
      <c r="AU33" s="43"/>
      <c r="AV33" s="43"/>
      <c r="AW33" s="43"/>
      <c r="AX33" s="43"/>
      <c r="AY33" s="43"/>
      <c r="AZ33" s="43"/>
      <c r="BA33" s="43"/>
      <c r="BB33" s="43"/>
      <c r="BC33" s="43"/>
    </row>
    <row r="34" spans="1:55" ht="58" x14ac:dyDescent="0.35">
      <c r="B34" s="43">
        <v>31</v>
      </c>
      <c r="C34" s="43" t="s">
        <v>134</v>
      </c>
      <c r="D34" s="45">
        <v>46153</v>
      </c>
      <c r="E34" s="44" t="s">
        <v>617</v>
      </c>
      <c r="F34" s="43">
        <v>124733</v>
      </c>
      <c r="G34" s="43">
        <f>$G$1-Table14[[#This Row],[Birth Year]]</f>
        <v>44</v>
      </c>
      <c r="H34" s="43">
        <v>1982</v>
      </c>
      <c r="I34" s="43" t="s">
        <v>179</v>
      </c>
      <c r="J34" s="43" t="s">
        <v>138</v>
      </c>
      <c r="K34" s="43" t="s">
        <v>1824</v>
      </c>
      <c r="L34" s="42" t="s">
        <v>1825</v>
      </c>
      <c r="M34" s="43" t="s">
        <v>1781</v>
      </c>
      <c r="N34" s="43" t="s">
        <v>1826</v>
      </c>
      <c r="O34" s="44" t="s">
        <v>619</v>
      </c>
      <c r="P34" s="43" t="s">
        <v>144</v>
      </c>
      <c r="Q34" s="43"/>
      <c r="R34" s="45">
        <v>38720</v>
      </c>
      <c r="S34" s="46">
        <f ca="1">($T$1-Table14[[#This Row],[Joining Date]])/365</f>
        <v>20.809951417744802</v>
      </c>
      <c r="T34" s="46">
        <f ca="1">Table14[[#This Row],[Years in PET]]</f>
        <v>20.809951417744802</v>
      </c>
      <c r="U34" s="43" t="s">
        <v>58</v>
      </c>
      <c r="V34" s="46">
        <f ca="1">($T$1-Table14[[#This Row],[Date of Appointment to Current Grade:]])/365</f>
        <v>4.5578966232242539</v>
      </c>
      <c r="W34" s="45">
        <v>44652</v>
      </c>
      <c r="X34" s="43"/>
      <c r="Y34" s="45">
        <v>45383</v>
      </c>
      <c r="Z34" s="46">
        <f ca="1">($T$1-Table14[[#This Row],[Date in Position]])/365</f>
        <v>2.5551568971968566</v>
      </c>
      <c r="AA34" s="43" t="s">
        <v>1064</v>
      </c>
      <c r="AB34" s="43">
        <v>2021</v>
      </c>
      <c r="AC34" s="43"/>
      <c r="AD34" s="43" t="s">
        <v>148</v>
      </c>
      <c r="AE34" s="47" t="s">
        <v>1827</v>
      </c>
      <c r="AF34" s="47" t="s">
        <v>622</v>
      </c>
      <c r="AG34" s="48"/>
      <c r="AH34" s="48" t="s">
        <v>624</v>
      </c>
      <c r="AI34" s="43" t="s">
        <v>1793</v>
      </c>
      <c r="AJ34" s="49"/>
      <c r="AK34" s="43"/>
      <c r="AL34" s="43"/>
      <c r="AM34" s="43"/>
      <c r="AN34" s="43"/>
      <c r="AO34" s="43"/>
      <c r="AP34" s="43"/>
      <c r="AQ34" s="43"/>
      <c r="AR34" s="43"/>
      <c r="AS34" s="43"/>
      <c r="AT34" s="43"/>
      <c r="AU34" s="43"/>
      <c r="AV34" s="43"/>
      <c r="AW34" s="43"/>
      <c r="AX34" s="43"/>
      <c r="AY34" s="43"/>
      <c r="AZ34" s="43"/>
      <c r="BA34" s="43"/>
      <c r="BB34" s="43"/>
      <c r="BC34" s="43"/>
    </row>
    <row r="35" spans="1:55" ht="29" x14ac:dyDescent="0.35">
      <c r="B35" s="43">
        <v>32</v>
      </c>
      <c r="C35" s="43" t="s">
        <v>134</v>
      </c>
      <c r="D35" s="45">
        <v>46080</v>
      </c>
      <c r="E35" s="44" t="s">
        <v>634</v>
      </c>
      <c r="F35" s="43">
        <v>123728</v>
      </c>
      <c r="G35" s="43">
        <f>$G$1-Table14[[#This Row],[Birth Year]]</f>
        <v>47</v>
      </c>
      <c r="H35" s="43">
        <v>1979</v>
      </c>
      <c r="I35" s="43" t="s">
        <v>179</v>
      </c>
      <c r="J35" s="43" t="s">
        <v>138</v>
      </c>
      <c r="K35" s="43" t="s">
        <v>147</v>
      </c>
      <c r="L35" s="42"/>
      <c r="M35" s="43" t="s">
        <v>636</v>
      </c>
      <c r="N35" s="43" t="s">
        <v>159</v>
      </c>
      <c r="O35" s="44" t="s">
        <v>637</v>
      </c>
      <c r="P35" s="43" t="s">
        <v>144</v>
      </c>
      <c r="Q35" s="43"/>
      <c r="R35" s="45">
        <v>38551</v>
      </c>
      <c r="S35" s="46">
        <f ca="1">($T$1-Table14[[#This Row],[Joining Date]])/365</f>
        <v>21.272965116374937</v>
      </c>
      <c r="T35" s="46">
        <f ca="1">Table14[[#This Row],[Years in PET]]</f>
        <v>21.272965116374937</v>
      </c>
      <c r="U35" s="43" t="s">
        <v>58</v>
      </c>
      <c r="V35" s="46">
        <f ca="1">($T$1-Table14[[#This Row],[Date of Appointment to Current Grade:]])/365</f>
        <v>11.648307582128362</v>
      </c>
      <c r="W35" s="45">
        <v>42064</v>
      </c>
      <c r="X35" s="43" t="s">
        <v>1828</v>
      </c>
      <c r="Y35" s="45">
        <v>45689</v>
      </c>
      <c r="Z35" s="46">
        <f ca="1">($T$1-Table14[[#This Row],[Date in Position]])/365</f>
        <v>1.7168007328132948</v>
      </c>
      <c r="AA35" s="43" t="s">
        <v>183</v>
      </c>
      <c r="AB35" s="45">
        <v>44872</v>
      </c>
      <c r="AC35" s="43" t="s">
        <v>147</v>
      </c>
      <c r="AD35" s="43" t="s">
        <v>148</v>
      </c>
      <c r="AE35" s="47" t="s">
        <v>1829</v>
      </c>
      <c r="AF35" s="47" t="s">
        <v>266</v>
      </c>
      <c r="AG35" s="47" t="s">
        <v>1829</v>
      </c>
      <c r="AH35" s="48" t="s">
        <v>1830</v>
      </c>
      <c r="AI35" s="42" t="s">
        <v>1793</v>
      </c>
      <c r="AJ35" s="50"/>
      <c r="AK35" s="43">
        <v>92</v>
      </c>
      <c r="AL35" s="43">
        <v>100</v>
      </c>
      <c r="AM35" s="43">
        <v>100</v>
      </c>
      <c r="AN35" s="43"/>
      <c r="AO35" s="43"/>
      <c r="AP35" s="43">
        <v>60</v>
      </c>
      <c r="AQ35" s="43">
        <v>80</v>
      </c>
      <c r="AR35" s="43">
        <v>50</v>
      </c>
      <c r="AS35" s="43">
        <v>80</v>
      </c>
      <c r="AT35" s="43">
        <v>20</v>
      </c>
      <c r="AU35" s="43">
        <v>40</v>
      </c>
      <c r="AV35" s="43">
        <v>50</v>
      </c>
      <c r="AW35" s="43">
        <v>0</v>
      </c>
      <c r="AX35" s="43">
        <v>0</v>
      </c>
      <c r="AY35" s="43">
        <v>20</v>
      </c>
      <c r="AZ35" s="43">
        <v>50</v>
      </c>
      <c r="BA35" s="43" t="s">
        <v>1831</v>
      </c>
      <c r="BB35" s="43" t="s">
        <v>1832</v>
      </c>
      <c r="BC35" s="43"/>
    </row>
    <row r="36" spans="1:55" ht="29" x14ac:dyDescent="0.35">
      <c r="B36" s="43">
        <v>33</v>
      </c>
      <c r="C36" s="43" t="s">
        <v>198</v>
      </c>
      <c r="D36" s="43"/>
      <c r="E36" s="44" t="s">
        <v>661</v>
      </c>
      <c r="F36" s="43">
        <v>1057252</v>
      </c>
      <c r="G36" s="43">
        <f>$G$1-Table14[[#This Row],[Birth Year]]</f>
        <v>0</v>
      </c>
      <c r="H36" s="43">
        <v>2026</v>
      </c>
      <c r="I36" s="43" t="s">
        <v>136</v>
      </c>
      <c r="J36" s="43" t="s">
        <v>138</v>
      </c>
      <c r="K36" s="43" t="s">
        <v>1833</v>
      </c>
      <c r="L36" s="42" t="s">
        <v>1802</v>
      </c>
      <c r="M36" s="43" t="s">
        <v>1781</v>
      </c>
      <c r="N36" s="43" t="s">
        <v>142</v>
      </c>
      <c r="O36" s="44" t="s">
        <v>664</v>
      </c>
      <c r="P36" s="43" t="s">
        <v>144</v>
      </c>
      <c r="Q36" s="43"/>
      <c r="R36" s="45">
        <v>43587</v>
      </c>
      <c r="S36" s="46">
        <f ca="1">($T$1-Table14[[#This Row],[Joining Date]])/365</f>
        <v>7.4757048424023358</v>
      </c>
      <c r="T36" s="43"/>
      <c r="U36" s="43" t="s">
        <v>57</v>
      </c>
      <c r="V36" s="46">
        <f ca="1">($T$1-Table14[[#This Row],[Date of Appointment to Current Grade:]])/365</f>
        <v>7.4757048424023358</v>
      </c>
      <c r="W36" s="45">
        <v>43587</v>
      </c>
      <c r="X36" s="43"/>
      <c r="Y36" s="45">
        <v>45809</v>
      </c>
      <c r="Z36" s="46">
        <f ca="1">($T$1-Table14[[#This Row],[Date in Position]])/365</f>
        <v>1.3880336095256236</v>
      </c>
      <c r="AA36" s="43"/>
      <c r="AB36" s="43"/>
      <c r="AC36" s="43"/>
      <c r="AD36" s="43"/>
      <c r="AE36" s="47"/>
      <c r="AF36" s="47"/>
      <c r="AG36" s="48"/>
      <c r="AH36" s="48"/>
      <c r="AI36" s="43"/>
      <c r="AJ36" s="50"/>
      <c r="AK36" s="43"/>
      <c r="AL36" s="43"/>
      <c r="AM36" s="43"/>
      <c r="AN36" s="43"/>
      <c r="AO36" s="43"/>
      <c r="AP36" s="43"/>
      <c r="AQ36" s="43"/>
      <c r="AR36" s="43"/>
      <c r="AS36" s="43"/>
      <c r="AT36" s="43"/>
      <c r="AU36" s="43"/>
      <c r="AV36" s="43"/>
      <c r="AW36" s="43"/>
      <c r="AX36" s="43"/>
      <c r="AY36" s="43"/>
      <c r="AZ36" s="43"/>
      <c r="BA36" s="43"/>
      <c r="BB36" s="43"/>
      <c r="BC36" s="43"/>
    </row>
    <row r="37" spans="1:55" ht="29" x14ac:dyDescent="0.3">
      <c r="B37" s="43">
        <v>34</v>
      </c>
      <c r="C37" s="43" t="s">
        <v>134</v>
      </c>
      <c r="D37" s="45">
        <v>46079</v>
      </c>
      <c r="E37" s="44" t="s">
        <v>672</v>
      </c>
      <c r="F37" s="43">
        <v>142566</v>
      </c>
      <c r="G37" s="43">
        <f>$G$1-Table14[[#This Row],[Birth Year]]</f>
        <v>38</v>
      </c>
      <c r="H37" s="43">
        <v>1988</v>
      </c>
      <c r="I37" s="43" t="s">
        <v>179</v>
      </c>
      <c r="J37" s="43" t="s">
        <v>138</v>
      </c>
      <c r="K37" s="43" t="s">
        <v>1834</v>
      </c>
      <c r="L37" s="42"/>
      <c r="M37" s="43" t="s">
        <v>439</v>
      </c>
      <c r="N37" s="43" t="s">
        <v>159</v>
      </c>
      <c r="O37" s="44" t="s">
        <v>673</v>
      </c>
      <c r="P37" s="43" t="s">
        <v>144</v>
      </c>
      <c r="Q37" s="43"/>
      <c r="R37" s="45">
        <v>40882</v>
      </c>
      <c r="S37" s="46">
        <f ca="1">($T$1-Table14[[#This Row],[Joining Date]])/365</f>
        <v>14.886663746511925</v>
      </c>
      <c r="T37" s="43">
        <v>13</v>
      </c>
      <c r="U37" s="43" t="s">
        <v>58</v>
      </c>
      <c r="V37" s="46">
        <f ca="1">($T$1-Table14[[#This Row],[Date of Appointment to Current Grade:]])/365</f>
        <v>3.6428281300735685</v>
      </c>
      <c r="W37" s="45">
        <v>44986</v>
      </c>
      <c r="X37" s="43" t="s">
        <v>1835</v>
      </c>
      <c r="Y37" s="45">
        <v>46023</v>
      </c>
      <c r="Z37" s="46">
        <f ca="1">($T$1-Table14[[#This Row],[Date in Position]])/365</f>
        <v>0.80173223966260976</v>
      </c>
      <c r="AA37" s="43" t="s">
        <v>1064</v>
      </c>
      <c r="AB37" s="43"/>
      <c r="AC37" s="43" t="s">
        <v>162</v>
      </c>
      <c r="AD37" s="43" t="s">
        <v>148</v>
      </c>
      <c r="AE37" s="47" t="s">
        <v>1836</v>
      </c>
      <c r="AF37" s="47" t="s">
        <v>266</v>
      </c>
      <c r="AG37" s="48" t="s">
        <v>677</v>
      </c>
      <c r="AH37" s="48"/>
      <c r="AI37" s="43" t="s">
        <v>1793</v>
      </c>
      <c r="AJ37" s="44"/>
      <c r="AK37" s="43">
        <v>83</v>
      </c>
      <c r="AL37" s="43">
        <v>80</v>
      </c>
      <c r="AM37" s="43">
        <v>100</v>
      </c>
      <c r="AN37" s="43"/>
      <c r="AO37" s="43">
        <v>33</v>
      </c>
      <c r="AP37" s="43">
        <v>20</v>
      </c>
      <c r="AQ37" s="43">
        <v>20</v>
      </c>
      <c r="AR37" s="43">
        <v>100</v>
      </c>
      <c r="AS37" s="43">
        <v>8</v>
      </c>
      <c r="AT37" s="43">
        <v>0</v>
      </c>
      <c r="AU37" s="43">
        <v>0</v>
      </c>
      <c r="AV37" s="43">
        <v>0</v>
      </c>
      <c r="AW37" s="43">
        <v>8</v>
      </c>
      <c r="AX37" s="43">
        <v>0</v>
      </c>
      <c r="AY37" s="43">
        <v>0</v>
      </c>
      <c r="AZ37" s="43">
        <v>0</v>
      </c>
      <c r="BA37" s="43" t="s">
        <v>1837</v>
      </c>
      <c r="BB37" s="43"/>
      <c r="BC37" s="43"/>
    </row>
    <row r="38" spans="1:55" ht="58" x14ac:dyDescent="0.3">
      <c r="B38" s="43">
        <v>35</v>
      </c>
      <c r="C38" s="43" t="s">
        <v>134</v>
      </c>
      <c r="D38" s="45">
        <v>46149</v>
      </c>
      <c r="E38" s="44" t="s">
        <v>682</v>
      </c>
      <c r="F38" s="43">
        <v>140740</v>
      </c>
      <c r="G38" s="43">
        <f>$G$1-Table14[[#This Row],[Birth Year]]</f>
        <v>37</v>
      </c>
      <c r="H38" s="43">
        <v>1989</v>
      </c>
      <c r="I38" s="43" t="s">
        <v>179</v>
      </c>
      <c r="J38" s="43" t="s">
        <v>138</v>
      </c>
      <c r="K38" s="43" t="s">
        <v>1811</v>
      </c>
      <c r="L38" s="42" t="s">
        <v>1838</v>
      </c>
      <c r="M38" s="43" t="s">
        <v>1821</v>
      </c>
      <c r="N38" s="43" t="s">
        <v>142</v>
      </c>
      <c r="O38" s="44" t="s">
        <v>684</v>
      </c>
      <c r="P38" s="43" t="s">
        <v>144</v>
      </c>
      <c r="Q38" s="43"/>
      <c r="R38" s="45">
        <v>40710</v>
      </c>
      <c r="S38" s="46">
        <f ca="1">($T$1-Table14[[#This Row],[Joining Date]])/365</f>
        <v>15.357896623224253</v>
      </c>
      <c r="T38" s="43">
        <v>15</v>
      </c>
      <c r="U38" s="43" t="s">
        <v>57</v>
      </c>
      <c r="V38" s="46">
        <f ca="1">($T$1-Table14[[#This Row],[Date of Appointment to Current Grade:]])/365</f>
        <v>6.1387185410324729</v>
      </c>
      <c r="W38" s="45">
        <v>44075</v>
      </c>
      <c r="X38" s="43" t="s">
        <v>1839</v>
      </c>
      <c r="Y38" s="45">
        <v>45383</v>
      </c>
      <c r="Z38" s="46">
        <f ca="1">($T$1-Table14[[#This Row],[Date in Position]])/365</f>
        <v>2.5551568971968566</v>
      </c>
      <c r="AA38" s="43" t="s">
        <v>1840</v>
      </c>
      <c r="AB38" s="43"/>
      <c r="AC38" s="43"/>
      <c r="AD38" s="43" t="s">
        <v>148</v>
      </c>
      <c r="AE38" s="47" t="s">
        <v>331</v>
      </c>
      <c r="AF38" s="47" t="s">
        <v>685</v>
      </c>
      <c r="AG38" s="48" t="s">
        <v>331</v>
      </c>
      <c r="AH38" s="48" t="s">
        <v>1841</v>
      </c>
      <c r="AI38" s="43" t="s">
        <v>1793</v>
      </c>
      <c r="AJ38" s="53" t="s">
        <v>687</v>
      </c>
      <c r="AK38" s="43">
        <v>67</v>
      </c>
      <c r="AL38" s="43">
        <v>100</v>
      </c>
      <c r="AM38" s="43">
        <v>0</v>
      </c>
      <c r="AN38" s="43">
        <v>100</v>
      </c>
      <c r="AO38" s="43">
        <v>80</v>
      </c>
      <c r="AP38" s="43"/>
      <c r="AQ38" s="43"/>
      <c r="AR38" s="43"/>
      <c r="AS38" s="43"/>
      <c r="AT38" s="43"/>
      <c r="AU38" s="43"/>
      <c r="AV38" s="43"/>
      <c r="AW38" s="43"/>
      <c r="AX38" s="43"/>
      <c r="AY38" s="43"/>
      <c r="AZ38" s="43"/>
      <c r="BA38" s="43" t="s">
        <v>1837</v>
      </c>
      <c r="BB38" s="43"/>
      <c r="BC38" s="43"/>
    </row>
    <row r="39" spans="1:55" ht="43.5" x14ac:dyDescent="0.35">
      <c r="B39" s="43">
        <v>36</v>
      </c>
      <c r="C39" s="43" t="s">
        <v>198</v>
      </c>
      <c r="D39" s="43"/>
      <c r="E39" s="44" t="s">
        <v>698</v>
      </c>
      <c r="F39" s="43">
        <v>1062314</v>
      </c>
      <c r="G39" s="43">
        <f>$G$1-Table14[[#This Row],[Birth Year]]</f>
        <v>29</v>
      </c>
      <c r="H39" s="43">
        <v>1997</v>
      </c>
      <c r="I39" s="43" t="s">
        <v>136</v>
      </c>
      <c r="J39" s="43" t="s">
        <v>138</v>
      </c>
      <c r="K39" s="43" t="s">
        <v>1779</v>
      </c>
      <c r="L39" s="42" t="s">
        <v>1842</v>
      </c>
      <c r="M39" s="43" t="s">
        <v>331</v>
      </c>
      <c r="N39" s="43" t="s">
        <v>142</v>
      </c>
      <c r="O39" s="44" t="s">
        <v>700</v>
      </c>
      <c r="P39" s="43" t="s">
        <v>144</v>
      </c>
      <c r="Q39" s="43"/>
      <c r="R39" s="45">
        <v>44214</v>
      </c>
      <c r="S39" s="46">
        <f ca="1">($T$1-Table14[[#This Row],[Joining Date]])/365</f>
        <v>5.7578966232242532</v>
      </c>
      <c r="T39" s="43"/>
      <c r="U39" s="43" t="s">
        <v>56</v>
      </c>
      <c r="V39" s="46">
        <f ca="1">($T$1-Table14[[#This Row],[Date of Appointment to Current Grade:]])/365</f>
        <v>2.719540458840692</v>
      </c>
      <c r="W39" s="45">
        <v>45323</v>
      </c>
      <c r="X39" s="43"/>
      <c r="Y39" s="45">
        <v>45658</v>
      </c>
      <c r="Z39" s="46">
        <f ca="1">($T$1-Table14[[#This Row],[Date in Position]])/365</f>
        <v>1.8017322396626099</v>
      </c>
      <c r="AA39" s="43"/>
      <c r="AB39" s="43"/>
      <c r="AC39" s="43"/>
      <c r="AD39" s="43"/>
      <c r="AE39" s="47"/>
      <c r="AF39" s="47"/>
      <c r="AG39" s="48"/>
      <c r="AH39" s="48"/>
      <c r="AI39" s="43"/>
      <c r="AJ39" s="50"/>
      <c r="AK39" s="43"/>
      <c r="AL39" s="43"/>
      <c r="AM39" s="43"/>
      <c r="AN39" s="43"/>
      <c r="AO39" s="43"/>
      <c r="AP39" s="43"/>
      <c r="AQ39" s="43"/>
      <c r="AR39" s="43"/>
      <c r="AS39" s="43"/>
      <c r="AT39" s="43"/>
      <c r="AU39" s="43"/>
      <c r="AV39" s="43"/>
      <c r="AW39" s="43"/>
      <c r="AX39" s="43"/>
      <c r="AY39" s="43"/>
      <c r="AZ39" s="43"/>
      <c r="BA39" s="43"/>
      <c r="BB39" s="43"/>
      <c r="BC39" s="43"/>
    </row>
    <row r="40" spans="1:55" ht="58" x14ac:dyDescent="0.3">
      <c r="B40" s="43">
        <v>37</v>
      </c>
      <c r="C40" s="43" t="s">
        <v>134</v>
      </c>
      <c r="D40" s="45">
        <v>46163</v>
      </c>
      <c r="E40" s="44" t="s">
        <v>721</v>
      </c>
      <c r="F40" s="43">
        <v>1001359</v>
      </c>
      <c r="G40" s="43">
        <f>$G$1-Table14[[#This Row],[Birth Year]]</f>
        <v>38</v>
      </c>
      <c r="H40" s="43">
        <v>1988</v>
      </c>
      <c r="I40" s="43" t="s">
        <v>136</v>
      </c>
      <c r="J40" s="43" t="s">
        <v>138</v>
      </c>
      <c r="K40" s="43" t="s">
        <v>1796</v>
      </c>
      <c r="L40" s="42"/>
      <c r="M40" s="43" t="s">
        <v>723</v>
      </c>
      <c r="N40" s="43" t="s">
        <v>142</v>
      </c>
      <c r="O40" s="44" t="s">
        <v>724</v>
      </c>
      <c r="P40" s="43" t="s">
        <v>144</v>
      </c>
      <c r="Q40" s="43"/>
      <c r="R40" s="45">
        <v>41045</v>
      </c>
      <c r="S40" s="46">
        <f ca="1">($T$1-Table14[[#This Row],[Joining Date]])/365</f>
        <v>14.440088404046172</v>
      </c>
      <c r="T40" s="46">
        <f ca="1">Table14[[#This Row],[Years in PET]]</f>
        <v>14.440088404046172</v>
      </c>
      <c r="U40" s="43" t="s">
        <v>58</v>
      </c>
      <c r="V40" s="46">
        <f ca="1">($T$1-Table14[[#This Row],[Date of Appointment to Current Grade:]])/365</f>
        <v>3.8894034725393221</v>
      </c>
      <c r="W40" s="45">
        <v>44896</v>
      </c>
      <c r="X40" s="43" t="s">
        <v>723</v>
      </c>
      <c r="Y40" s="45">
        <v>45658</v>
      </c>
      <c r="Z40" s="46">
        <f ca="1">($T$1-Table14[[#This Row],[Date in Position]])/365</f>
        <v>1.8017322396626099</v>
      </c>
      <c r="AA40" s="43" t="s">
        <v>1064</v>
      </c>
      <c r="AB40" s="43"/>
      <c r="AC40" s="43"/>
      <c r="AD40" s="43" t="s">
        <v>188</v>
      </c>
      <c r="AE40" s="47" t="s">
        <v>1843</v>
      </c>
      <c r="AF40" s="47" t="s">
        <v>727</v>
      </c>
      <c r="AG40" s="48" t="s">
        <v>728</v>
      </c>
      <c r="AH40" s="48" t="s">
        <v>729</v>
      </c>
      <c r="AI40" s="43" t="s">
        <v>705</v>
      </c>
      <c r="AJ40" s="48" t="s">
        <v>730</v>
      </c>
      <c r="AK40" s="43"/>
      <c r="AL40" s="43"/>
      <c r="AM40" s="43"/>
      <c r="AN40" s="43"/>
      <c r="AO40" s="43"/>
      <c r="AP40" s="43"/>
      <c r="AQ40" s="43"/>
      <c r="AR40" s="43"/>
      <c r="AS40" s="43"/>
      <c r="AT40" s="43"/>
      <c r="AU40" s="43"/>
      <c r="AV40" s="43"/>
      <c r="AW40" s="43"/>
      <c r="AX40" s="43"/>
      <c r="AY40" s="43"/>
      <c r="AZ40" s="43"/>
      <c r="BA40" s="43"/>
      <c r="BB40" s="43"/>
      <c r="BC40" s="42" t="s">
        <v>1844</v>
      </c>
    </row>
    <row r="41" spans="1:55" ht="72.5" x14ac:dyDescent="0.3">
      <c r="B41" s="43">
        <v>38</v>
      </c>
      <c r="C41" s="43" t="s">
        <v>134</v>
      </c>
      <c r="D41" s="45">
        <v>46153</v>
      </c>
      <c r="E41" s="44" t="s">
        <v>731</v>
      </c>
      <c r="F41" s="43">
        <v>1028571</v>
      </c>
      <c r="G41" s="43">
        <f>$G$1-Table14[[#This Row],[Birth Year]]</f>
        <v>35</v>
      </c>
      <c r="H41" s="43">
        <v>1991</v>
      </c>
      <c r="I41" s="43" t="s">
        <v>136</v>
      </c>
      <c r="J41" s="43" t="s">
        <v>138</v>
      </c>
      <c r="K41" s="43" t="s">
        <v>1845</v>
      </c>
      <c r="L41" s="42" t="s">
        <v>1801</v>
      </c>
      <c r="M41" s="43" t="s">
        <v>1781</v>
      </c>
      <c r="N41" s="43" t="s">
        <v>1826</v>
      </c>
      <c r="O41" s="44" t="s">
        <v>732</v>
      </c>
      <c r="P41" s="43" t="s">
        <v>144</v>
      </c>
      <c r="Q41" s="43"/>
      <c r="R41" s="45">
        <v>42110</v>
      </c>
      <c r="S41" s="46">
        <f ca="1">($T$1-Table14[[#This Row],[Joining Date]])/365</f>
        <v>11.522280184868089</v>
      </c>
      <c r="T41" s="46">
        <f ca="1">Table14[[#This Row],[Years in PET]]</f>
        <v>11.522280184868089</v>
      </c>
      <c r="U41" s="43" t="s">
        <v>58</v>
      </c>
      <c r="V41" s="46">
        <f ca="1">($T$1-Table14[[#This Row],[Date of Appointment to Current Grade:]])/365</f>
        <v>0.6400884040461714</v>
      </c>
      <c r="W41" s="45">
        <v>46082</v>
      </c>
      <c r="X41" s="43"/>
      <c r="Y41" s="45">
        <v>45383</v>
      </c>
      <c r="Z41" s="46">
        <f ca="1">($T$1-Table14[[#This Row],[Date in Position]])/365</f>
        <v>2.5551568971968566</v>
      </c>
      <c r="AA41" s="43" t="s">
        <v>1064</v>
      </c>
      <c r="AB41" s="43"/>
      <c r="AC41" s="43"/>
      <c r="AD41" s="43" t="s">
        <v>188</v>
      </c>
      <c r="AE41" s="47" t="s">
        <v>733</v>
      </c>
      <c r="AF41" s="47" t="s">
        <v>735</v>
      </c>
      <c r="AG41" s="42" t="s">
        <v>1846</v>
      </c>
      <c r="AH41" s="48" t="s">
        <v>737</v>
      </c>
      <c r="AI41" s="43" t="s">
        <v>1793</v>
      </c>
      <c r="AJ41" s="53" t="s">
        <v>1847</v>
      </c>
      <c r="AK41" s="43"/>
      <c r="AL41" s="43"/>
      <c r="AM41" s="43"/>
      <c r="AN41" s="43"/>
      <c r="AO41" s="43"/>
      <c r="AP41" s="43"/>
      <c r="AQ41" s="43"/>
      <c r="AR41" s="43"/>
      <c r="AS41" s="43"/>
      <c r="AT41" s="43"/>
      <c r="AU41" s="43"/>
      <c r="AV41" s="43"/>
      <c r="AW41" s="43"/>
      <c r="AX41" s="43"/>
      <c r="AY41" s="43"/>
      <c r="AZ41" s="43"/>
      <c r="BA41" s="43"/>
      <c r="BB41" s="43"/>
      <c r="BC41" s="43"/>
    </row>
    <row r="42" spans="1:55" ht="14.5" x14ac:dyDescent="0.35">
      <c r="B42" s="43">
        <v>39</v>
      </c>
      <c r="C42" s="43" t="s">
        <v>198</v>
      </c>
      <c r="D42" s="43"/>
      <c r="E42" s="44" t="s">
        <v>750</v>
      </c>
      <c r="F42" s="43"/>
      <c r="G42" s="43">
        <f>$G$1-Table14[[#This Row],[Birth Year]]</f>
        <v>0</v>
      </c>
      <c r="H42" s="43">
        <v>2026</v>
      </c>
      <c r="I42" s="43" t="s">
        <v>136</v>
      </c>
      <c r="J42" s="43" t="s">
        <v>138</v>
      </c>
      <c r="K42" s="43" t="s">
        <v>147</v>
      </c>
      <c r="L42" s="42"/>
      <c r="M42" s="43"/>
      <c r="N42" s="43" t="s">
        <v>142</v>
      </c>
      <c r="O42" s="58" t="s">
        <v>751</v>
      </c>
      <c r="P42" s="43" t="s">
        <v>144</v>
      </c>
      <c r="Q42" s="43"/>
      <c r="R42" s="45">
        <v>41246</v>
      </c>
      <c r="S42" s="46">
        <f ca="1">($T$1-Table14[[#This Row],[Joining Date]])/365</f>
        <v>13.889403472539323</v>
      </c>
      <c r="T42" s="43"/>
      <c r="U42" s="43" t="s">
        <v>57</v>
      </c>
      <c r="V42" s="46">
        <f ca="1">($T$1-Table14[[#This Row],[Date of Appointment to Current Grade:]])/365</f>
        <v>6.5578966232242539</v>
      </c>
      <c r="W42" s="45">
        <v>43922</v>
      </c>
      <c r="X42" s="43"/>
      <c r="Y42" s="45">
        <v>45383</v>
      </c>
      <c r="Z42" s="46">
        <f ca="1">($T$1-Table14[[#This Row],[Date in Position]])/365</f>
        <v>2.5551568971968566</v>
      </c>
      <c r="AA42" s="43"/>
      <c r="AB42" s="43"/>
      <c r="AC42" s="43"/>
      <c r="AD42" s="43"/>
      <c r="AE42" s="47"/>
      <c r="AF42" s="47"/>
      <c r="AG42" s="48"/>
      <c r="AH42" s="48"/>
      <c r="AI42" s="43"/>
      <c r="AJ42" s="50"/>
      <c r="AK42" s="43"/>
      <c r="AL42" s="43"/>
      <c r="AM42" s="43"/>
      <c r="AN42" s="43"/>
      <c r="AO42" s="43"/>
      <c r="AP42" s="43"/>
      <c r="AQ42" s="43"/>
      <c r="AR42" s="43"/>
      <c r="AS42" s="43"/>
      <c r="AT42" s="43"/>
      <c r="AU42" s="43"/>
      <c r="AV42" s="43"/>
      <c r="AW42" s="43"/>
      <c r="AX42" s="43"/>
      <c r="AY42" s="43"/>
      <c r="AZ42" s="43"/>
      <c r="BA42" s="43"/>
      <c r="BB42" s="43"/>
      <c r="BC42" s="43"/>
    </row>
    <row r="43" spans="1:55" ht="43.5" x14ac:dyDescent="0.3">
      <c r="B43" s="43">
        <v>40</v>
      </c>
      <c r="C43" s="43" t="s">
        <v>134</v>
      </c>
      <c r="D43" s="45">
        <v>46152</v>
      </c>
      <c r="E43" s="44" t="s">
        <v>757</v>
      </c>
      <c r="F43" s="43">
        <v>1064826</v>
      </c>
      <c r="G43" s="43">
        <f>$G$1-Table14[[#This Row],[Birth Year]]</f>
        <v>40</v>
      </c>
      <c r="H43" s="43">
        <v>1986</v>
      </c>
      <c r="I43" s="43" t="s">
        <v>136</v>
      </c>
      <c r="J43" s="43" t="s">
        <v>138</v>
      </c>
      <c r="K43" s="43" t="s">
        <v>1848</v>
      </c>
      <c r="L43" s="42" t="s">
        <v>1849</v>
      </c>
      <c r="M43" s="43"/>
      <c r="N43" s="43" t="s">
        <v>1826</v>
      </c>
      <c r="O43" s="44" t="s">
        <v>758</v>
      </c>
      <c r="P43" s="43" t="s">
        <v>144</v>
      </c>
      <c r="Q43" s="43"/>
      <c r="R43" s="45">
        <v>44564</v>
      </c>
      <c r="S43" s="46">
        <f ca="1">($T$1-Table14[[#This Row],[Joining Date]])/365</f>
        <v>4.7989925136352127</v>
      </c>
      <c r="T43" s="43">
        <v>10</v>
      </c>
      <c r="U43" s="43" t="s">
        <v>58</v>
      </c>
      <c r="V43" s="46">
        <f ca="1">($T$1-Table14[[#This Row],[Date of Appointment to Current Grade:]])/365</f>
        <v>2.8017322396626096</v>
      </c>
      <c r="W43" s="45">
        <v>45293</v>
      </c>
      <c r="X43" s="43" t="s">
        <v>242</v>
      </c>
      <c r="Y43" s="45">
        <v>45839</v>
      </c>
      <c r="Z43" s="46">
        <f ca="1">($T$1-Table14[[#This Row],[Date in Position]])/365</f>
        <v>1.3058418287037057</v>
      </c>
      <c r="AA43" s="43" t="s">
        <v>1064</v>
      </c>
      <c r="AB43" s="43"/>
      <c r="AC43" s="43"/>
      <c r="AD43" s="43" t="s">
        <v>148</v>
      </c>
      <c r="AE43" s="47" t="s">
        <v>1850</v>
      </c>
      <c r="AF43" s="47" t="s">
        <v>1851</v>
      </c>
      <c r="AG43" s="48" t="s">
        <v>763</v>
      </c>
      <c r="AH43" s="48" t="s">
        <v>764</v>
      </c>
      <c r="AI43" s="43" t="s">
        <v>168</v>
      </c>
      <c r="AJ43" s="44" t="s">
        <v>1647</v>
      </c>
      <c r="AK43" s="43"/>
      <c r="AL43" s="43"/>
      <c r="AM43" s="43"/>
      <c r="AN43" s="43"/>
      <c r="AO43" s="43"/>
      <c r="AP43" s="43"/>
      <c r="AQ43" s="43"/>
      <c r="AR43" s="43"/>
      <c r="AS43" s="43"/>
      <c r="AT43" s="43"/>
      <c r="AU43" s="43"/>
      <c r="AV43" s="43"/>
      <c r="AW43" s="43"/>
      <c r="AX43" s="43"/>
      <c r="AY43" s="43"/>
      <c r="AZ43" s="43"/>
      <c r="BA43" s="43"/>
      <c r="BB43" s="43"/>
      <c r="BC43" s="43"/>
    </row>
    <row r="44" spans="1:55" ht="87" x14ac:dyDescent="0.3">
      <c r="B44" s="43">
        <v>41</v>
      </c>
      <c r="C44" s="43" t="s">
        <v>134</v>
      </c>
      <c r="D44" s="45">
        <v>46090</v>
      </c>
      <c r="E44" s="44" t="s">
        <v>766</v>
      </c>
      <c r="F44" s="43">
        <v>1003835</v>
      </c>
      <c r="G44" s="43">
        <f>$G$1-Table14[[#This Row],[Birth Year]]</f>
        <v>37</v>
      </c>
      <c r="H44" s="43">
        <v>1989</v>
      </c>
      <c r="I44" s="43" t="s">
        <v>179</v>
      </c>
      <c r="J44" s="43" t="s">
        <v>138</v>
      </c>
      <c r="K44" s="43" t="s">
        <v>180</v>
      </c>
      <c r="L44" s="42" t="s">
        <v>1812</v>
      </c>
      <c r="M44" s="43" t="s">
        <v>1781</v>
      </c>
      <c r="N44" s="43" t="s">
        <v>159</v>
      </c>
      <c r="O44" s="44" t="s">
        <v>768</v>
      </c>
      <c r="P44" s="43" t="s">
        <v>144</v>
      </c>
      <c r="Q44" s="43"/>
      <c r="R44" s="45">
        <v>41260</v>
      </c>
      <c r="S44" s="46">
        <f ca="1">($T$1-Table14[[#This Row],[Joining Date]])/365</f>
        <v>13.85104730815576</v>
      </c>
      <c r="T44" s="46">
        <f ca="1">Table14[[#This Row],[Years in PET]]</f>
        <v>13.85104730815576</v>
      </c>
      <c r="U44" s="43" t="s">
        <v>58</v>
      </c>
      <c r="V44" s="46">
        <f ca="1">($T$1-Table14[[#This Row],[Date of Appointment to Current Grade:]])/365</f>
        <v>4.6428281300735685</v>
      </c>
      <c r="W44" s="45">
        <v>44621</v>
      </c>
      <c r="X44" s="43"/>
      <c r="Y44" s="45">
        <v>45748</v>
      </c>
      <c r="Z44" s="46">
        <f ca="1">($T$1-Table14[[#This Row],[Date in Position]])/365</f>
        <v>1.5551568971968563</v>
      </c>
      <c r="AA44" s="43"/>
      <c r="AB44" s="43"/>
      <c r="AC44" s="43"/>
      <c r="AD44" s="43" t="s">
        <v>148</v>
      </c>
      <c r="AE44" s="47" t="s">
        <v>1852</v>
      </c>
      <c r="AF44" s="47" t="s">
        <v>770</v>
      </c>
      <c r="AG44" s="48" t="s">
        <v>771</v>
      </c>
      <c r="AH44" s="48" t="s">
        <v>1853</v>
      </c>
      <c r="AI44" s="42" t="s">
        <v>1854</v>
      </c>
      <c r="AJ44" s="53" t="s">
        <v>773</v>
      </c>
      <c r="AK44" s="43"/>
      <c r="AL44" s="43"/>
      <c r="AM44" s="43"/>
      <c r="AN44" s="43"/>
      <c r="AO44" s="43"/>
      <c r="AP44" s="43"/>
      <c r="AQ44" s="43"/>
      <c r="AR44" s="43"/>
      <c r="AS44" s="43"/>
      <c r="AT44" s="43"/>
      <c r="AU44" s="43"/>
      <c r="AV44" s="43"/>
      <c r="AW44" s="43"/>
      <c r="AX44" s="43"/>
      <c r="AY44" s="43"/>
      <c r="AZ44" s="43"/>
      <c r="BA44" s="43"/>
      <c r="BB44" s="43"/>
      <c r="BC44" s="43"/>
    </row>
    <row r="45" spans="1:55" ht="14.5" x14ac:dyDescent="0.35">
      <c r="B45" s="43">
        <v>42</v>
      </c>
      <c r="C45" s="43" t="s">
        <v>198</v>
      </c>
      <c r="D45" s="43"/>
      <c r="E45" s="44" t="s">
        <v>785</v>
      </c>
      <c r="F45" s="43">
        <v>1060569</v>
      </c>
      <c r="G45" s="43">
        <f>$G$1-Table14[[#This Row],[Birth Year]]</f>
        <v>30</v>
      </c>
      <c r="H45" s="43">
        <v>1996</v>
      </c>
      <c r="I45" s="43"/>
      <c r="J45" s="43" t="s">
        <v>138</v>
      </c>
      <c r="K45" s="43" t="s">
        <v>1779</v>
      </c>
      <c r="L45" s="42"/>
      <c r="M45" s="43"/>
      <c r="N45" s="43" t="s">
        <v>142</v>
      </c>
      <c r="O45" s="44" t="s">
        <v>786</v>
      </c>
      <c r="P45" s="43" t="s">
        <v>144</v>
      </c>
      <c r="Q45" s="43"/>
      <c r="R45" s="45">
        <v>43998</v>
      </c>
      <c r="S45" s="46">
        <f ca="1">($T$1-Table14[[#This Row],[Joining Date]])/365</f>
        <v>6.3496774451420617</v>
      </c>
      <c r="T45" s="43"/>
      <c r="U45" s="43" t="s">
        <v>55</v>
      </c>
      <c r="V45" s="46">
        <f ca="1">($T$1-Table14[[#This Row],[Date of Appointment to Current Grade:]])/365</f>
        <v>6.3496774451420617</v>
      </c>
      <c r="W45" s="45">
        <v>43998</v>
      </c>
      <c r="X45" s="43"/>
      <c r="Y45" s="45">
        <v>45383</v>
      </c>
      <c r="Z45" s="46">
        <f ca="1">($T$1-Table14[[#This Row],[Date in Position]])/365</f>
        <v>2.5551568971968566</v>
      </c>
      <c r="AA45" s="43"/>
      <c r="AB45" s="43"/>
      <c r="AC45" s="43"/>
      <c r="AD45" s="43"/>
      <c r="AE45" s="47"/>
      <c r="AF45" s="47"/>
      <c r="AG45" s="48"/>
      <c r="AH45" s="48"/>
      <c r="AI45" s="43"/>
      <c r="AJ45" s="50"/>
      <c r="AK45" s="43"/>
      <c r="AL45" s="43"/>
      <c r="AM45" s="43"/>
      <c r="AN45" s="43"/>
      <c r="AO45" s="43"/>
      <c r="AP45" s="43"/>
      <c r="AQ45" s="43"/>
      <c r="AR45" s="43"/>
      <c r="AS45" s="43"/>
      <c r="AT45" s="43"/>
      <c r="AU45" s="43"/>
      <c r="AV45" s="43"/>
      <c r="AW45" s="43"/>
      <c r="AX45" s="43"/>
      <c r="AY45" s="43"/>
      <c r="AZ45" s="43"/>
      <c r="BA45" s="43"/>
      <c r="BB45" s="43"/>
      <c r="BC45" s="43"/>
    </row>
    <row r="46" spans="1:55" ht="29" x14ac:dyDescent="0.35">
      <c r="B46" s="43">
        <v>43</v>
      </c>
      <c r="C46" s="43" t="s">
        <v>134</v>
      </c>
      <c r="D46" s="45">
        <v>46080</v>
      </c>
      <c r="E46" s="44" t="s">
        <v>787</v>
      </c>
      <c r="F46" s="43">
        <v>1059948</v>
      </c>
      <c r="G46" s="43">
        <f>$G$1-Table14[[#This Row],[Birth Year]]</f>
        <v>41</v>
      </c>
      <c r="H46" s="43">
        <v>1985</v>
      </c>
      <c r="I46" s="43" t="s">
        <v>136</v>
      </c>
      <c r="J46" s="43" t="s">
        <v>138</v>
      </c>
      <c r="K46" s="43" t="s">
        <v>788</v>
      </c>
      <c r="L46" s="42"/>
      <c r="M46" s="43" t="s">
        <v>636</v>
      </c>
      <c r="N46" s="43" t="s">
        <v>1826</v>
      </c>
      <c r="O46" s="44" t="s">
        <v>789</v>
      </c>
      <c r="P46" s="43" t="s">
        <v>144</v>
      </c>
      <c r="Q46" s="43"/>
      <c r="R46" s="45">
        <v>43892</v>
      </c>
      <c r="S46" s="46">
        <f ca="1">($T$1-Table14[[#This Row],[Joining Date]])/365</f>
        <v>6.6400884040461712</v>
      </c>
      <c r="T46" s="43">
        <v>18</v>
      </c>
      <c r="U46" s="43" t="s">
        <v>58</v>
      </c>
      <c r="V46" s="46">
        <f ca="1">($T$1-Table14[[#This Row],[Date of Appointment to Current Grade:]])/365</f>
        <v>3.6428281300735685</v>
      </c>
      <c r="W46" s="45">
        <v>44986</v>
      </c>
      <c r="X46" s="43" t="s">
        <v>1855</v>
      </c>
      <c r="Y46" s="45">
        <v>45689</v>
      </c>
      <c r="Z46" s="46">
        <f ca="1">($T$1-Table14[[#This Row],[Date in Position]])/365</f>
        <v>1.7168007328132948</v>
      </c>
      <c r="AA46" s="43" t="s">
        <v>1064</v>
      </c>
      <c r="AB46" s="43"/>
      <c r="AC46" s="43" t="s">
        <v>147</v>
      </c>
      <c r="AD46" s="43" t="s">
        <v>148</v>
      </c>
      <c r="AE46" s="47" t="s">
        <v>1856</v>
      </c>
      <c r="AF46" s="47" t="s">
        <v>266</v>
      </c>
      <c r="AG46" s="49"/>
      <c r="AH46" s="54" t="s">
        <v>791</v>
      </c>
      <c r="AI46" s="43" t="s">
        <v>1793</v>
      </c>
      <c r="AJ46" s="55"/>
      <c r="AK46" s="43">
        <v>75</v>
      </c>
      <c r="AL46" s="43">
        <v>20</v>
      </c>
      <c r="AM46" s="43">
        <v>40</v>
      </c>
      <c r="AN46" s="43">
        <v>100</v>
      </c>
      <c r="AO46" s="43">
        <v>75</v>
      </c>
      <c r="AP46" s="43">
        <v>40</v>
      </c>
      <c r="AQ46" s="43">
        <v>20</v>
      </c>
      <c r="AR46" s="43">
        <v>0</v>
      </c>
      <c r="AS46" s="43">
        <v>50</v>
      </c>
      <c r="AT46" s="43">
        <v>20</v>
      </c>
      <c r="AU46" s="43">
        <v>20</v>
      </c>
      <c r="AV46" s="43">
        <v>0</v>
      </c>
      <c r="AW46" s="43">
        <v>42</v>
      </c>
      <c r="AX46" s="43">
        <v>20</v>
      </c>
      <c r="AY46" s="43">
        <v>0</v>
      </c>
      <c r="AZ46" s="43">
        <v>0</v>
      </c>
      <c r="BA46" s="43"/>
      <c r="BB46" s="43"/>
      <c r="BC46" s="43"/>
    </row>
    <row r="47" spans="1:55" ht="43.5" x14ac:dyDescent="0.35">
      <c r="B47" s="43">
        <v>44</v>
      </c>
      <c r="C47" s="43" t="s">
        <v>198</v>
      </c>
      <c r="D47" s="43"/>
      <c r="E47" s="44" t="s">
        <v>792</v>
      </c>
      <c r="F47" s="43">
        <v>1059302</v>
      </c>
      <c r="G47" s="43">
        <f>$G$1-Table14[[#This Row],[Birth Year]]</f>
        <v>0</v>
      </c>
      <c r="H47" s="43">
        <v>2026</v>
      </c>
      <c r="I47" s="43" t="s">
        <v>136</v>
      </c>
      <c r="J47" s="43" t="s">
        <v>138</v>
      </c>
      <c r="K47" s="43" t="s">
        <v>1819</v>
      </c>
      <c r="L47" s="42" t="s">
        <v>1789</v>
      </c>
      <c r="M47" s="43" t="s">
        <v>331</v>
      </c>
      <c r="N47" s="43" t="s">
        <v>142</v>
      </c>
      <c r="O47" s="44" t="s">
        <v>794</v>
      </c>
      <c r="P47" s="43" t="s">
        <v>144</v>
      </c>
      <c r="Q47" s="43"/>
      <c r="R47" s="45">
        <v>43801</v>
      </c>
      <c r="S47" s="46">
        <f ca="1">($T$1-Table14[[#This Row],[Joining Date]])/365</f>
        <v>6.8894034725393221</v>
      </c>
      <c r="T47" s="43"/>
      <c r="U47" s="43" t="s">
        <v>56</v>
      </c>
      <c r="V47" s="46">
        <f ca="1">($T$1-Table14[[#This Row],[Date of Appointment to Current Grade:]])/365</f>
        <v>3.8894034725393221</v>
      </c>
      <c r="W47" s="45">
        <v>44896</v>
      </c>
      <c r="X47" s="43"/>
      <c r="Y47" s="45">
        <v>45658</v>
      </c>
      <c r="Z47" s="46">
        <f ca="1">($T$1-Table14[[#This Row],[Date in Position]])/365</f>
        <v>1.8017322396626099</v>
      </c>
      <c r="AA47" s="43"/>
      <c r="AB47" s="43"/>
      <c r="AC47" s="43"/>
      <c r="AD47" s="43"/>
      <c r="AE47" s="47"/>
      <c r="AF47" s="47"/>
      <c r="AG47" s="48"/>
      <c r="AH47" s="48"/>
      <c r="AI47" s="43"/>
      <c r="AJ47" s="50"/>
      <c r="AK47" s="43"/>
      <c r="AL47" s="43"/>
      <c r="AM47" s="43"/>
      <c r="AN47" s="43"/>
      <c r="AO47" s="43"/>
      <c r="AP47" s="43"/>
      <c r="AQ47" s="43"/>
      <c r="AR47" s="43"/>
      <c r="AS47" s="43"/>
      <c r="AT47" s="43"/>
      <c r="AU47" s="43"/>
      <c r="AV47" s="43"/>
      <c r="AW47" s="43"/>
      <c r="AX47" s="43"/>
      <c r="AY47" s="43"/>
      <c r="AZ47" s="43"/>
      <c r="BA47" s="43"/>
      <c r="BB47" s="43"/>
      <c r="BC47" s="43"/>
    </row>
    <row r="48" spans="1:55" ht="14.5" x14ac:dyDescent="0.35">
      <c r="B48" s="43">
        <v>45</v>
      </c>
      <c r="C48" s="43" t="s">
        <v>198</v>
      </c>
      <c r="D48" s="43"/>
      <c r="E48" s="44" t="s">
        <v>823</v>
      </c>
      <c r="F48" s="43"/>
      <c r="G48" s="43">
        <f>$G$1-Table14[[#This Row],[Birth Year]]</f>
        <v>0</v>
      </c>
      <c r="H48" s="43">
        <v>2026</v>
      </c>
      <c r="I48" s="43" t="s">
        <v>179</v>
      </c>
      <c r="J48" s="43" t="s">
        <v>138</v>
      </c>
      <c r="K48" s="43" t="s">
        <v>1857</v>
      </c>
      <c r="L48" s="42" t="s">
        <v>1798</v>
      </c>
      <c r="M48" s="43" t="s">
        <v>331</v>
      </c>
      <c r="N48" s="43" t="s">
        <v>1804</v>
      </c>
      <c r="O48" s="58" t="s">
        <v>824</v>
      </c>
      <c r="P48" s="43" t="s">
        <v>144</v>
      </c>
      <c r="Q48" s="43"/>
      <c r="R48" s="45">
        <v>44942</v>
      </c>
      <c r="S48" s="46">
        <f ca="1">($T$1-Table14[[#This Row],[Joining Date]])/365</f>
        <v>3.7633760752790479</v>
      </c>
      <c r="T48" s="43"/>
      <c r="U48" s="43" t="s">
        <v>55</v>
      </c>
      <c r="V48" s="46">
        <f ca="1">($T$1-Table14[[#This Row],[Date of Appointment to Current Grade:]])/365</f>
        <v>3.7633760752790479</v>
      </c>
      <c r="W48" s="45">
        <v>44942</v>
      </c>
      <c r="X48" s="43"/>
      <c r="Y48" s="45">
        <v>46023</v>
      </c>
      <c r="Z48" s="46">
        <f ca="1">($T$1-Table14[[#This Row],[Date in Position]])/365</f>
        <v>0.80173223966260976</v>
      </c>
      <c r="AA48" s="43"/>
      <c r="AB48" s="43"/>
      <c r="AC48" s="43"/>
      <c r="AD48" s="43"/>
      <c r="AE48" s="47"/>
      <c r="AF48" s="47"/>
      <c r="AG48" s="48"/>
      <c r="AH48" s="48"/>
      <c r="AI48" s="43"/>
      <c r="AJ48" s="50"/>
      <c r="AK48" s="43"/>
      <c r="AL48" s="43"/>
      <c r="AM48" s="43"/>
      <c r="AN48" s="43"/>
      <c r="AO48" s="43"/>
      <c r="AP48" s="43"/>
      <c r="AQ48" s="43"/>
      <c r="AR48" s="43"/>
      <c r="AS48" s="43"/>
      <c r="AT48" s="43"/>
      <c r="AU48" s="43"/>
      <c r="AV48" s="43"/>
      <c r="AW48" s="43"/>
      <c r="AX48" s="43"/>
      <c r="AY48" s="43"/>
      <c r="AZ48" s="43"/>
      <c r="BA48" s="43"/>
      <c r="BB48" s="43"/>
      <c r="BC48" s="43"/>
    </row>
    <row r="49" spans="2:55" ht="87" x14ac:dyDescent="0.3">
      <c r="B49" s="43">
        <v>46</v>
      </c>
      <c r="C49" s="43" t="s">
        <v>134</v>
      </c>
      <c r="D49" s="45">
        <v>46162</v>
      </c>
      <c r="E49" s="44" t="s">
        <v>888</v>
      </c>
      <c r="F49" s="43">
        <v>126393</v>
      </c>
      <c r="G49" s="43">
        <f>$G$1-Table14[[#This Row],[Birth Year]]</f>
        <v>43</v>
      </c>
      <c r="H49" s="43">
        <v>1983</v>
      </c>
      <c r="I49" s="43" t="s">
        <v>136</v>
      </c>
      <c r="J49" s="43" t="s">
        <v>138</v>
      </c>
      <c r="K49" s="43" t="s">
        <v>1811</v>
      </c>
      <c r="L49" s="42" t="s">
        <v>1802</v>
      </c>
      <c r="M49" s="43" t="s">
        <v>1781</v>
      </c>
      <c r="N49" s="43" t="s">
        <v>142</v>
      </c>
      <c r="O49" s="44" t="s">
        <v>889</v>
      </c>
      <c r="P49" s="43" t="s">
        <v>144</v>
      </c>
      <c r="Q49" s="43"/>
      <c r="R49" s="45">
        <v>39022</v>
      </c>
      <c r="S49" s="46">
        <f ca="1">($T$1-Table14[[#This Row],[Joining Date]])/365</f>
        <v>19.98255415747083</v>
      </c>
      <c r="T49" s="46">
        <f ca="1">Table14[[#This Row],[Years in PET]]</f>
        <v>19.98255415747083</v>
      </c>
      <c r="U49" s="43" t="s">
        <v>58</v>
      </c>
      <c r="V49" s="46">
        <f ca="1">($T$1-Table14[[#This Row],[Date of Appointment to Current Grade:]])/365</f>
        <v>9.5606363492516504</v>
      </c>
      <c r="W49" s="45">
        <v>42826</v>
      </c>
      <c r="X49" s="56" t="s">
        <v>1811</v>
      </c>
      <c r="Y49" s="45">
        <v>45809</v>
      </c>
      <c r="Z49" s="46">
        <f ca="1">($T$1-Table14[[#This Row],[Date in Position]])/365</f>
        <v>1.3880336095256236</v>
      </c>
      <c r="AA49" s="43" t="s">
        <v>183</v>
      </c>
      <c r="AB49" s="45">
        <v>45518</v>
      </c>
      <c r="AC49" s="43" t="s">
        <v>139</v>
      </c>
      <c r="AD49" s="43" t="s">
        <v>148</v>
      </c>
      <c r="AE49" s="47" t="s">
        <v>1858</v>
      </c>
      <c r="AF49" s="47" t="s">
        <v>1859</v>
      </c>
      <c r="AG49" s="48"/>
      <c r="AH49" s="48" t="s">
        <v>894</v>
      </c>
      <c r="AI49" s="43" t="s">
        <v>1793</v>
      </c>
      <c r="AJ49" s="48" t="s">
        <v>1860</v>
      </c>
      <c r="AK49" s="43">
        <v>100</v>
      </c>
      <c r="AL49" s="43">
        <v>80</v>
      </c>
      <c r="AM49" s="43">
        <v>100</v>
      </c>
      <c r="AN49" s="43">
        <v>100</v>
      </c>
      <c r="AO49" s="43">
        <v>100</v>
      </c>
      <c r="AP49" s="43"/>
      <c r="AQ49" s="43"/>
      <c r="AR49" s="43"/>
      <c r="AS49" s="43"/>
      <c r="AT49" s="43"/>
      <c r="AU49" s="43"/>
      <c r="AV49" s="43"/>
      <c r="AW49" s="43"/>
      <c r="AX49" s="43"/>
      <c r="AY49" s="43"/>
      <c r="AZ49" s="43"/>
      <c r="BA49" s="43" t="s">
        <v>1861</v>
      </c>
      <c r="BB49" s="43" t="s">
        <v>1862</v>
      </c>
      <c r="BC49" s="43"/>
    </row>
    <row r="50" spans="2:55" ht="58" x14ac:dyDescent="0.3">
      <c r="B50" s="43">
        <v>47</v>
      </c>
      <c r="C50" s="43" t="s">
        <v>134</v>
      </c>
      <c r="D50" s="45">
        <v>46167</v>
      </c>
      <c r="E50" s="44" t="s">
        <v>897</v>
      </c>
      <c r="F50" s="43">
        <v>1031872</v>
      </c>
      <c r="G50" s="43">
        <f>$G$1-Table14[[#This Row],[Birth Year]]</f>
        <v>35</v>
      </c>
      <c r="H50" s="43">
        <v>1991</v>
      </c>
      <c r="I50" s="43" t="s">
        <v>136</v>
      </c>
      <c r="J50" s="43" t="s">
        <v>138</v>
      </c>
      <c r="K50" s="43" t="s">
        <v>1824</v>
      </c>
      <c r="L50" s="42" t="s">
        <v>1812</v>
      </c>
      <c r="M50" s="43" t="s">
        <v>1781</v>
      </c>
      <c r="N50" s="43" t="s">
        <v>142</v>
      </c>
      <c r="O50" s="44" t="s">
        <v>900</v>
      </c>
      <c r="P50" s="43" t="s">
        <v>144</v>
      </c>
      <c r="Q50" s="43"/>
      <c r="R50" s="45">
        <v>42324</v>
      </c>
      <c r="S50" s="46">
        <f ca="1">($T$1-Table14[[#This Row],[Joining Date]])/365</f>
        <v>10.935978815005075</v>
      </c>
      <c r="T50" s="46">
        <f ca="1">Table14[[#This Row],[Years in PET]]</f>
        <v>10.935978815005075</v>
      </c>
      <c r="U50" s="43" t="s">
        <v>58</v>
      </c>
      <c r="V50" s="46">
        <f ca="1">($T$1-Table14[[#This Row],[Date of Appointment to Current Grade:]])/365</f>
        <v>2.5551568971968566</v>
      </c>
      <c r="W50" s="45">
        <v>45383</v>
      </c>
      <c r="X50" s="43" t="s">
        <v>899</v>
      </c>
      <c r="Y50" s="45">
        <v>45992</v>
      </c>
      <c r="Z50" s="46">
        <f ca="1">($T$1-Table14[[#This Row],[Date in Position]])/365</f>
        <v>0.88666374651192481</v>
      </c>
      <c r="AA50" s="43" t="s">
        <v>146</v>
      </c>
      <c r="AB50" s="43"/>
      <c r="AC50" s="43"/>
      <c r="AD50" s="43" t="s">
        <v>188</v>
      </c>
      <c r="AE50" s="47" t="s">
        <v>1863</v>
      </c>
      <c r="AF50" s="47" t="s">
        <v>903</v>
      </c>
      <c r="AG50" s="278" t="s">
        <v>904</v>
      </c>
      <c r="AH50" s="48" t="s">
        <v>905</v>
      </c>
      <c r="AI50" s="43" t="s">
        <v>705</v>
      </c>
      <c r="AJ50" s="48" t="s">
        <v>1864</v>
      </c>
      <c r="AK50" s="43"/>
      <c r="AL50" s="43"/>
      <c r="AM50" s="43"/>
      <c r="AN50" s="43"/>
      <c r="AO50" s="43"/>
      <c r="AP50" s="43"/>
      <c r="AQ50" s="43"/>
      <c r="AR50" s="43"/>
      <c r="AS50" s="43"/>
      <c r="AT50" s="43"/>
      <c r="AU50" s="43"/>
      <c r="AV50" s="43"/>
      <c r="AW50" s="43"/>
      <c r="AX50" s="43"/>
      <c r="AY50" s="43"/>
      <c r="AZ50" s="43"/>
      <c r="BA50" s="43"/>
      <c r="BB50" s="43"/>
      <c r="BC50" s="43"/>
    </row>
    <row r="51" spans="2:55" ht="14.5" x14ac:dyDescent="0.35">
      <c r="B51" s="43">
        <v>48</v>
      </c>
      <c r="C51" s="43" t="s">
        <v>198</v>
      </c>
      <c r="D51" s="43"/>
      <c r="E51" s="44" t="s">
        <v>908</v>
      </c>
      <c r="F51" s="43">
        <v>1038000</v>
      </c>
      <c r="G51" s="43">
        <f>$G$1-Table14[[#This Row],[Birth Year]]</f>
        <v>0</v>
      </c>
      <c r="H51" s="43">
        <v>2026</v>
      </c>
      <c r="I51" s="43" t="s">
        <v>136</v>
      </c>
      <c r="J51" s="43" t="s">
        <v>138</v>
      </c>
      <c r="K51" s="43" t="s">
        <v>1819</v>
      </c>
      <c r="L51" s="42" t="s">
        <v>1820</v>
      </c>
      <c r="M51" s="43" t="s">
        <v>1821</v>
      </c>
      <c r="N51" s="43" t="s">
        <v>142</v>
      </c>
      <c r="O51" s="44" t="s">
        <v>910</v>
      </c>
      <c r="P51" s="43" t="s">
        <v>144</v>
      </c>
      <c r="Q51" s="43"/>
      <c r="R51" s="45">
        <v>42614</v>
      </c>
      <c r="S51" s="46">
        <f ca="1">($T$1-Table14[[#This Row],[Joining Date]])/365</f>
        <v>10.141458267059869</v>
      </c>
      <c r="T51" s="43"/>
      <c r="U51" s="43" t="s">
        <v>57</v>
      </c>
      <c r="V51" s="46">
        <f ca="1">($T$1-Table14[[#This Row],[Date of Appointment to Current Grade:]])/365</f>
        <v>2.8894034725393221</v>
      </c>
      <c r="W51" s="45">
        <v>45261</v>
      </c>
      <c r="X51" s="43"/>
      <c r="Y51" s="45">
        <v>45383</v>
      </c>
      <c r="Z51" s="46">
        <f ca="1">($T$1-Table14[[#This Row],[Date in Position]])/365</f>
        <v>2.5551568971968566</v>
      </c>
      <c r="AA51" s="43"/>
      <c r="AB51" s="43"/>
      <c r="AC51" s="43"/>
      <c r="AD51" s="43"/>
      <c r="AE51" s="47"/>
      <c r="AF51" s="47"/>
      <c r="AG51" s="48"/>
      <c r="AH51" s="48"/>
      <c r="AI51" s="43"/>
      <c r="AJ51" s="50"/>
      <c r="AK51" s="43"/>
      <c r="AL51" s="43"/>
      <c r="AM51" s="43"/>
      <c r="AN51" s="43"/>
      <c r="AO51" s="43"/>
      <c r="AP51" s="43"/>
      <c r="AQ51" s="43"/>
      <c r="AR51" s="43"/>
      <c r="AS51" s="43"/>
      <c r="AT51" s="43"/>
      <c r="AU51" s="43"/>
      <c r="AV51" s="43"/>
      <c r="AW51" s="43"/>
      <c r="AX51" s="43"/>
      <c r="AY51" s="43"/>
      <c r="AZ51" s="43"/>
      <c r="BA51" s="43"/>
      <c r="BB51" s="43"/>
      <c r="BC51" s="43"/>
    </row>
    <row r="52" spans="2:55" ht="14.5" x14ac:dyDescent="0.35">
      <c r="B52" s="43">
        <v>49</v>
      </c>
      <c r="C52" s="43" t="s">
        <v>198</v>
      </c>
      <c r="D52" s="45">
        <v>46168</v>
      </c>
      <c r="E52" s="44" t="s">
        <v>916</v>
      </c>
      <c r="F52" s="43">
        <v>1042617</v>
      </c>
      <c r="G52" s="43">
        <f>$G$1-Table14[[#This Row],[Birth Year]]</f>
        <v>0</v>
      </c>
      <c r="H52" s="43">
        <v>2026</v>
      </c>
      <c r="I52" s="43" t="s">
        <v>136</v>
      </c>
      <c r="J52" s="43" t="s">
        <v>138</v>
      </c>
      <c r="K52" s="43" t="s">
        <v>1845</v>
      </c>
      <c r="L52" s="42" t="s">
        <v>1780</v>
      </c>
      <c r="M52" s="43" t="s">
        <v>1821</v>
      </c>
      <c r="N52" s="43" t="s">
        <v>142</v>
      </c>
      <c r="O52" s="44" t="s">
        <v>918</v>
      </c>
      <c r="P52" s="43" t="s">
        <v>144</v>
      </c>
      <c r="Q52" s="43"/>
      <c r="R52" s="45">
        <v>42996</v>
      </c>
      <c r="S52" s="46">
        <f ca="1">($T$1-Table14[[#This Row],[Joining Date]])/365</f>
        <v>9.094882924594117</v>
      </c>
      <c r="T52" s="43"/>
      <c r="U52" s="43" t="s">
        <v>58</v>
      </c>
      <c r="V52" s="46">
        <f ca="1">($T$1-Table14[[#This Row],[Date of Appointment to Current Grade:]])/365</f>
        <v>0.88666374651192481</v>
      </c>
      <c r="W52" s="45">
        <v>45992</v>
      </c>
      <c r="X52" s="43"/>
      <c r="Y52" s="45">
        <v>45383</v>
      </c>
      <c r="Z52" s="46">
        <f ca="1">($T$1-Table14[[#This Row],[Date in Position]])/365</f>
        <v>2.5551568971968566</v>
      </c>
      <c r="AA52" s="43"/>
      <c r="AB52" s="43"/>
      <c r="AC52" s="43"/>
      <c r="AD52" s="43"/>
      <c r="AE52" s="47"/>
      <c r="AF52" s="47"/>
      <c r="AG52" s="48"/>
      <c r="AH52" s="48"/>
      <c r="AI52" s="43"/>
      <c r="AJ52" s="50"/>
      <c r="AK52" s="43"/>
      <c r="AL52" s="43"/>
      <c r="AM52" s="43"/>
      <c r="AN52" s="43"/>
      <c r="AO52" s="43"/>
      <c r="AP52" s="43"/>
      <c r="AQ52" s="43"/>
      <c r="AR52" s="43"/>
      <c r="AS52" s="43"/>
      <c r="AT52" s="43"/>
      <c r="AU52" s="43"/>
      <c r="AV52" s="43"/>
      <c r="AW52" s="43"/>
      <c r="AX52" s="43"/>
      <c r="AY52" s="43"/>
      <c r="AZ52" s="43"/>
      <c r="BA52" s="43"/>
      <c r="BB52" s="43"/>
      <c r="BC52" s="43"/>
    </row>
    <row r="53" spans="2:55" ht="58" x14ac:dyDescent="0.3">
      <c r="B53" s="43">
        <v>50</v>
      </c>
      <c r="C53" s="43" t="s">
        <v>134</v>
      </c>
      <c r="D53" s="45">
        <v>46154</v>
      </c>
      <c r="E53" s="44" t="s">
        <v>940</v>
      </c>
      <c r="F53" s="43">
        <v>1104628</v>
      </c>
      <c r="G53" s="43">
        <f>$G$1-Table14[[#This Row],[Birth Year]]</f>
        <v>36</v>
      </c>
      <c r="H53" s="43">
        <v>1990</v>
      </c>
      <c r="I53" s="43" t="s">
        <v>136</v>
      </c>
      <c r="J53" s="43" t="s">
        <v>138</v>
      </c>
      <c r="K53" s="43" t="s">
        <v>1865</v>
      </c>
      <c r="L53" s="42"/>
      <c r="M53" s="43" t="s">
        <v>1781</v>
      </c>
      <c r="N53" s="43" t="s">
        <v>142</v>
      </c>
      <c r="O53" s="44" t="s">
        <v>941</v>
      </c>
      <c r="P53" s="43" t="s">
        <v>144</v>
      </c>
      <c r="Q53" s="43"/>
      <c r="R53" s="45">
        <v>45215</v>
      </c>
      <c r="S53" s="46">
        <f ca="1">($T$1-Table14[[#This Row],[Joining Date]])/365</f>
        <v>3.0154308697995962</v>
      </c>
      <c r="T53" s="43">
        <v>13</v>
      </c>
      <c r="U53" s="43" t="s">
        <v>58</v>
      </c>
      <c r="V53" s="46">
        <f ca="1">($T$1-Table14[[#This Row],[Date of Appointment to Current Grade:]])/365</f>
        <v>1.0126911437721988</v>
      </c>
      <c r="W53" s="45">
        <v>45946</v>
      </c>
      <c r="X53" s="43" t="s">
        <v>1866</v>
      </c>
      <c r="Y53" s="45">
        <v>45946</v>
      </c>
      <c r="Z53" s="46">
        <f ca="1">($T$1-Table14[[#This Row],[Date in Position]])/365</f>
        <v>1.0126911437721988</v>
      </c>
      <c r="AA53" s="43" t="s">
        <v>183</v>
      </c>
      <c r="AB53" s="45">
        <v>45614</v>
      </c>
      <c r="AC53" s="43" t="s">
        <v>147</v>
      </c>
      <c r="AD53" s="43" t="s">
        <v>188</v>
      </c>
      <c r="AE53" s="47" t="s">
        <v>1867</v>
      </c>
      <c r="AF53" s="47" t="s">
        <v>943</v>
      </c>
      <c r="AG53" s="48" t="s">
        <v>281</v>
      </c>
      <c r="AH53" s="48" t="s">
        <v>944</v>
      </c>
      <c r="AI53" s="43" t="s">
        <v>1793</v>
      </c>
      <c r="AJ53" s="44" t="s">
        <v>945</v>
      </c>
      <c r="AK53" s="43"/>
      <c r="AL53" s="43"/>
      <c r="AM53" s="43"/>
      <c r="AN53" s="43"/>
      <c r="AO53" s="43"/>
      <c r="AP53" s="43"/>
      <c r="AQ53" s="43"/>
      <c r="AR53" s="43"/>
      <c r="AS53" s="43"/>
      <c r="AT53" s="43"/>
      <c r="AU53" s="43"/>
      <c r="AV53" s="43"/>
      <c r="AW53" s="43"/>
      <c r="AX53" s="43"/>
      <c r="AY53" s="43"/>
      <c r="AZ53" s="43"/>
      <c r="BA53" s="43"/>
      <c r="BB53" s="43"/>
      <c r="BC53" s="43"/>
    </row>
    <row r="54" spans="2:55" ht="29" x14ac:dyDescent="0.3">
      <c r="B54" s="43">
        <v>51</v>
      </c>
      <c r="C54" s="43" t="s">
        <v>134</v>
      </c>
      <c r="D54" s="45">
        <v>46156</v>
      </c>
      <c r="E54" s="44" t="s">
        <v>966</v>
      </c>
      <c r="F54" s="43">
        <v>130170</v>
      </c>
      <c r="G54" s="43">
        <f>$G$1-Table14[[#This Row],[Birth Year]]</f>
        <v>42</v>
      </c>
      <c r="H54" s="43">
        <v>1984</v>
      </c>
      <c r="I54" s="43" t="s">
        <v>136</v>
      </c>
      <c r="J54" s="43" t="s">
        <v>138</v>
      </c>
      <c r="K54" s="43" t="s">
        <v>1824</v>
      </c>
      <c r="L54" s="42" t="s">
        <v>1825</v>
      </c>
      <c r="M54" s="43" t="s">
        <v>1781</v>
      </c>
      <c r="N54" s="43" t="s">
        <v>142</v>
      </c>
      <c r="O54" s="44" t="s">
        <v>967</v>
      </c>
      <c r="P54" s="43" t="s">
        <v>144</v>
      </c>
      <c r="Q54" s="43"/>
      <c r="R54" s="45">
        <v>39356</v>
      </c>
      <c r="S54" s="46">
        <f ca="1">($T$1-Table14[[#This Row],[Joining Date]])/365</f>
        <v>19.067485664320145</v>
      </c>
      <c r="T54" s="46">
        <f ca="1">Table14[[#This Row],[Years in PET]]</f>
        <v>19.067485664320145</v>
      </c>
      <c r="U54" s="43" t="s">
        <v>58</v>
      </c>
      <c r="V54" s="46">
        <f ca="1">($T$1-Table14[[#This Row],[Date of Appointment to Current Grade:]])/365</f>
        <v>1.9688555273338426</v>
      </c>
      <c r="W54" s="45">
        <v>45597</v>
      </c>
      <c r="X54" s="43"/>
      <c r="Y54" s="45">
        <v>45383</v>
      </c>
      <c r="Z54" s="46">
        <f ca="1">($T$1-Table14[[#This Row],[Date in Position]])/365</f>
        <v>2.5551568971968566</v>
      </c>
      <c r="AA54" s="43" t="s">
        <v>1064</v>
      </c>
      <c r="AB54" s="43"/>
      <c r="AC54" s="43"/>
      <c r="AD54" s="43" t="s">
        <v>148</v>
      </c>
      <c r="AE54" s="47" t="s">
        <v>1868</v>
      </c>
      <c r="AF54" s="47" t="s">
        <v>970</v>
      </c>
      <c r="AG54" s="48" t="s">
        <v>331</v>
      </c>
      <c r="AH54" s="48" t="s">
        <v>971</v>
      </c>
      <c r="AI54" s="43" t="s">
        <v>1793</v>
      </c>
      <c r="AJ54" s="44" t="s">
        <v>972</v>
      </c>
      <c r="AK54" s="43"/>
      <c r="AL54" s="43"/>
      <c r="AM54" s="43"/>
      <c r="AN54" s="43"/>
      <c r="AO54" s="43"/>
      <c r="AP54" s="43"/>
      <c r="AQ54" s="43"/>
      <c r="AR54" s="43"/>
      <c r="AS54" s="43"/>
      <c r="AT54" s="43"/>
      <c r="AU54" s="43"/>
      <c r="AV54" s="43"/>
      <c r="AW54" s="43"/>
      <c r="AX54" s="43"/>
      <c r="AY54" s="43"/>
      <c r="AZ54" s="43"/>
      <c r="BA54" s="43"/>
      <c r="BB54" s="43"/>
      <c r="BC54" s="43"/>
    </row>
    <row r="55" spans="2:55" ht="43.5" x14ac:dyDescent="0.3">
      <c r="B55" s="43">
        <v>52</v>
      </c>
      <c r="C55" s="43" t="s">
        <v>134</v>
      </c>
      <c r="D55" s="45">
        <v>46177</v>
      </c>
      <c r="E55" s="44" t="s">
        <v>973</v>
      </c>
      <c r="F55" s="43">
        <v>141545</v>
      </c>
      <c r="G55" s="43">
        <f>$G$1-Table14[[#This Row],[Birth Year]]</f>
        <v>38</v>
      </c>
      <c r="H55" s="43">
        <v>1988</v>
      </c>
      <c r="I55" s="43" t="s">
        <v>136</v>
      </c>
      <c r="J55" s="43" t="s">
        <v>138</v>
      </c>
      <c r="K55" s="43" t="s">
        <v>1824</v>
      </c>
      <c r="L55" s="42" t="s">
        <v>1812</v>
      </c>
      <c r="M55" s="43" t="s">
        <v>1821</v>
      </c>
      <c r="N55" s="43" t="s">
        <v>142</v>
      </c>
      <c r="O55" s="44" t="s">
        <v>974</v>
      </c>
      <c r="P55" s="43" t="s">
        <v>144</v>
      </c>
      <c r="Q55" s="43"/>
      <c r="R55" s="45">
        <v>40819</v>
      </c>
      <c r="S55" s="46">
        <f ca="1">($T$1-Table14[[#This Row],[Joining Date]])/365</f>
        <v>15.059266486237952</v>
      </c>
      <c r="T55" s="43"/>
      <c r="U55" s="43" t="s">
        <v>58</v>
      </c>
      <c r="V55" s="46">
        <f ca="1">($T$1-Table14[[#This Row],[Date of Appointment to Current Grade:]])/365</f>
        <v>3.0565267602105548</v>
      </c>
      <c r="W55" s="45">
        <v>45200</v>
      </c>
      <c r="X55" s="43"/>
      <c r="Y55" s="45">
        <v>45383</v>
      </c>
      <c r="Z55" s="46">
        <f ca="1">($T$1-Table14[[#This Row],[Date in Position]])/365</f>
        <v>2.5551568971968566</v>
      </c>
      <c r="AA55" s="43" t="s">
        <v>1064</v>
      </c>
      <c r="AB55" s="43"/>
      <c r="AC55" s="43"/>
      <c r="AD55" s="43" t="s">
        <v>148</v>
      </c>
      <c r="AE55" s="47" t="s">
        <v>1869</v>
      </c>
      <c r="AF55" s="47" t="s">
        <v>970</v>
      </c>
      <c r="AG55" s="48" t="s">
        <v>977</v>
      </c>
      <c r="AH55" s="48" t="s">
        <v>978</v>
      </c>
      <c r="AI55" s="43" t="s">
        <v>1793</v>
      </c>
      <c r="AJ55" s="48" t="s">
        <v>979</v>
      </c>
      <c r="AK55" s="43"/>
      <c r="AL55" s="43"/>
      <c r="AM55" s="43"/>
      <c r="AN55" s="43"/>
      <c r="AO55" s="43"/>
      <c r="AP55" s="43"/>
      <c r="AQ55" s="43"/>
      <c r="AR55" s="43"/>
      <c r="AS55" s="43"/>
      <c r="AT55" s="43"/>
      <c r="AU55" s="43"/>
      <c r="AV55" s="43"/>
      <c r="AW55" s="43"/>
      <c r="AX55" s="43"/>
      <c r="AY55" s="43"/>
      <c r="AZ55" s="43"/>
      <c r="BA55" s="43"/>
      <c r="BB55" s="43"/>
      <c r="BC55" s="43"/>
    </row>
    <row r="56" spans="2:55" ht="43.5" x14ac:dyDescent="0.35">
      <c r="B56" s="43">
        <v>53</v>
      </c>
      <c r="C56" s="43" t="s">
        <v>134</v>
      </c>
      <c r="D56" s="45">
        <v>46161</v>
      </c>
      <c r="E56" s="44" t="s">
        <v>981</v>
      </c>
      <c r="F56" s="43">
        <v>134551</v>
      </c>
      <c r="G56" s="43">
        <f>$G$1-Table14[[#This Row],[Birth Year]]</f>
        <v>40</v>
      </c>
      <c r="H56" s="43">
        <v>1986</v>
      </c>
      <c r="I56" s="43" t="s">
        <v>136</v>
      </c>
      <c r="J56" s="43" t="s">
        <v>138</v>
      </c>
      <c r="K56" s="43" t="s">
        <v>1819</v>
      </c>
      <c r="L56" s="42" t="s">
        <v>1870</v>
      </c>
      <c r="M56" s="43" t="s">
        <v>1781</v>
      </c>
      <c r="N56" s="43" t="s">
        <v>142</v>
      </c>
      <c r="O56" s="44" t="s">
        <v>982</v>
      </c>
      <c r="P56" s="43" t="s">
        <v>144</v>
      </c>
      <c r="Q56" s="43"/>
      <c r="R56" s="45">
        <v>39860</v>
      </c>
      <c r="S56" s="46">
        <f ca="1">($T$1-Table14[[#This Row],[Joining Date]])/365</f>
        <v>17.686663746511925</v>
      </c>
      <c r="T56" s="43">
        <v>17</v>
      </c>
      <c r="U56" s="43" t="s">
        <v>58</v>
      </c>
      <c r="V56" s="46">
        <f ca="1">($T$1-Table14[[#This Row],[Date of Appointment to Current Grade:]])/365</f>
        <v>5.308581554731103</v>
      </c>
      <c r="W56" s="45">
        <v>44378</v>
      </c>
      <c r="X56" s="43"/>
      <c r="Y56" s="45">
        <v>45992</v>
      </c>
      <c r="Z56" s="46">
        <f ca="1">($T$1-Table14[[#This Row],[Date in Position]])/365</f>
        <v>0.88666374651192481</v>
      </c>
      <c r="AA56" s="43" t="s">
        <v>183</v>
      </c>
      <c r="AB56" s="45">
        <v>45404</v>
      </c>
      <c r="AC56" s="43" t="s">
        <v>162</v>
      </c>
      <c r="AD56" s="43" t="s">
        <v>148</v>
      </c>
      <c r="AE56" s="47" t="s">
        <v>983</v>
      </c>
      <c r="AF56" s="47" t="s">
        <v>985</v>
      </c>
      <c r="AG56" s="48" t="s">
        <v>378</v>
      </c>
      <c r="AH56" s="48" t="s">
        <v>986</v>
      </c>
      <c r="AI56" s="43" t="s">
        <v>1793</v>
      </c>
      <c r="AJ56" s="50"/>
      <c r="AK56" s="43">
        <v>42</v>
      </c>
      <c r="AL56" s="43">
        <v>0</v>
      </c>
      <c r="AM56" s="43">
        <v>20</v>
      </c>
      <c r="AN56" s="43">
        <v>50</v>
      </c>
      <c r="AO56" s="43">
        <v>20</v>
      </c>
      <c r="AP56" s="43"/>
      <c r="AQ56" s="43"/>
      <c r="AR56" s="43"/>
      <c r="AS56" s="43"/>
      <c r="AT56" s="43"/>
      <c r="AU56" s="43"/>
      <c r="AV56" s="43"/>
      <c r="AW56" s="43"/>
      <c r="AX56" s="43"/>
      <c r="AY56" s="43"/>
      <c r="AZ56" s="43"/>
      <c r="BA56" s="43" t="s">
        <v>1871</v>
      </c>
      <c r="BB56" s="43" t="s">
        <v>1831</v>
      </c>
      <c r="BC56" s="43"/>
    </row>
    <row r="57" spans="2:55" ht="14.5" x14ac:dyDescent="0.35">
      <c r="B57" s="43">
        <v>54</v>
      </c>
      <c r="C57" s="43" t="s">
        <v>198</v>
      </c>
      <c r="D57" s="43"/>
      <c r="E57" s="44" t="s">
        <v>1872</v>
      </c>
      <c r="F57" s="43">
        <v>1003542</v>
      </c>
      <c r="G57" s="43">
        <f>$G$1-Table14[[#This Row],[Birth Year]]</f>
        <v>0</v>
      </c>
      <c r="H57" s="43">
        <v>2026</v>
      </c>
      <c r="I57" s="43" t="s">
        <v>136</v>
      </c>
      <c r="J57" s="43" t="s">
        <v>138</v>
      </c>
      <c r="K57" s="43" t="s">
        <v>180</v>
      </c>
      <c r="L57" s="42" t="s">
        <v>1873</v>
      </c>
      <c r="M57" s="43"/>
      <c r="N57" s="43" t="s">
        <v>142</v>
      </c>
      <c r="O57" s="44" t="s">
        <v>1874</v>
      </c>
      <c r="P57" s="43" t="s">
        <v>144</v>
      </c>
      <c r="Q57" s="43"/>
      <c r="R57" s="45">
        <v>41246</v>
      </c>
      <c r="S57" s="46">
        <f ca="1">($T$1-Table14[[#This Row],[Joining Date]])/365</f>
        <v>13.889403472539323</v>
      </c>
      <c r="T57" s="43"/>
      <c r="U57" s="43" t="s">
        <v>56</v>
      </c>
      <c r="V57" s="46">
        <f ca="1">($T$1-Table14[[#This Row],[Date of Appointment to Current Grade:]])/365</f>
        <v>6.1387185410324729</v>
      </c>
      <c r="W57" s="45">
        <v>44075</v>
      </c>
      <c r="X57" s="43"/>
      <c r="Y57" s="45">
        <v>46023</v>
      </c>
      <c r="Z57" s="46">
        <f ca="1">($T$1-Table14[[#This Row],[Date in Position]])/365</f>
        <v>0.80173223966260976</v>
      </c>
      <c r="AA57" s="43"/>
      <c r="AB57" s="43"/>
      <c r="AC57" s="43"/>
      <c r="AD57" s="43"/>
      <c r="AE57" s="47"/>
      <c r="AF57" s="47"/>
      <c r="AG57" s="48"/>
      <c r="AH57" s="48"/>
      <c r="AI57" s="43"/>
      <c r="AJ57" s="50"/>
      <c r="AK57" s="43"/>
      <c r="AL57" s="43"/>
      <c r="AM57" s="43"/>
      <c r="AN57" s="43"/>
      <c r="AO57" s="43"/>
      <c r="AP57" s="43"/>
      <c r="AQ57" s="43"/>
      <c r="AR57" s="43"/>
      <c r="AS57" s="43"/>
      <c r="AT57" s="43"/>
      <c r="AU57" s="43"/>
      <c r="AV57" s="43"/>
      <c r="AW57" s="43"/>
      <c r="AX57" s="43"/>
      <c r="AY57" s="43"/>
      <c r="AZ57" s="43"/>
      <c r="BA57" s="43"/>
      <c r="BB57" s="43"/>
      <c r="BC57" s="43"/>
    </row>
    <row r="58" spans="2:55" ht="43.5" x14ac:dyDescent="0.35">
      <c r="B58" s="43">
        <v>55</v>
      </c>
      <c r="C58" s="43" t="s">
        <v>198</v>
      </c>
      <c r="D58" s="43"/>
      <c r="E58" s="44" t="s">
        <v>996</v>
      </c>
      <c r="F58" s="43">
        <v>1038001</v>
      </c>
      <c r="G58" s="43">
        <f>$G$1-Table14[[#This Row],[Birth Year]]</f>
        <v>0</v>
      </c>
      <c r="H58" s="43">
        <v>2026</v>
      </c>
      <c r="I58" s="43" t="s">
        <v>136</v>
      </c>
      <c r="J58" s="43" t="s">
        <v>138</v>
      </c>
      <c r="K58" s="43" t="s">
        <v>1833</v>
      </c>
      <c r="L58" s="42" t="s">
        <v>1842</v>
      </c>
      <c r="M58" s="43" t="s">
        <v>331</v>
      </c>
      <c r="N58" s="43" t="s">
        <v>142</v>
      </c>
      <c r="O58" s="44" t="s">
        <v>998</v>
      </c>
      <c r="P58" s="43" t="s">
        <v>144</v>
      </c>
      <c r="Q58" s="43"/>
      <c r="R58" s="45">
        <v>42614</v>
      </c>
      <c r="S58" s="46">
        <f ca="1">($T$1-Table14[[#This Row],[Joining Date]])/365</f>
        <v>10.141458267059869</v>
      </c>
      <c r="T58" s="43"/>
      <c r="U58" s="43" t="s">
        <v>58</v>
      </c>
      <c r="V58" s="46">
        <f ca="1">($T$1-Table14[[#This Row],[Date of Appointment to Current Grade:]])/365</f>
        <v>1.3880336095256236</v>
      </c>
      <c r="W58" s="45">
        <v>45809</v>
      </c>
      <c r="X58" s="43"/>
      <c r="Y58" s="45">
        <v>45383</v>
      </c>
      <c r="Z58" s="46">
        <f ca="1">($T$1-Table14[[#This Row],[Date in Position]])/365</f>
        <v>2.5551568971968566</v>
      </c>
      <c r="AA58" s="43"/>
      <c r="AB58" s="43"/>
      <c r="AC58" s="43"/>
      <c r="AD58" s="43"/>
      <c r="AE58" s="47"/>
      <c r="AF58" s="47"/>
      <c r="AG58" s="48"/>
      <c r="AH58" s="48"/>
      <c r="AI58" s="43"/>
      <c r="AJ58" s="50"/>
      <c r="AK58" s="43"/>
      <c r="AL58" s="43"/>
      <c r="AM58" s="43"/>
      <c r="AN58" s="43"/>
      <c r="AO58" s="43"/>
      <c r="AP58" s="43"/>
      <c r="AQ58" s="43"/>
      <c r="AR58" s="43"/>
      <c r="AS58" s="43"/>
      <c r="AT58" s="43"/>
      <c r="AU58" s="43"/>
      <c r="AV58" s="43"/>
      <c r="AW58" s="43"/>
      <c r="AX58" s="43"/>
      <c r="AY58" s="43"/>
      <c r="AZ58" s="43"/>
      <c r="BA58" s="43"/>
      <c r="BB58" s="43"/>
      <c r="BC58" s="43"/>
    </row>
    <row r="59" spans="2:55" ht="14.5" x14ac:dyDescent="0.35">
      <c r="B59" s="43">
        <v>56</v>
      </c>
      <c r="C59" s="43" t="s">
        <v>198</v>
      </c>
      <c r="D59" s="43"/>
      <c r="E59" s="44" t="s">
        <v>1013</v>
      </c>
      <c r="F59" s="43">
        <v>1058423</v>
      </c>
      <c r="G59" s="43">
        <f>$G$1-Table14[[#This Row],[Birth Year]]</f>
        <v>0</v>
      </c>
      <c r="H59" s="43">
        <v>2026</v>
      </c>
      <c r="I59" s="43" t="s">
        <v>136</v>
      </c>
      <c r="J59" s="43" t="s">
        <v>138</v>
      </c>
      <c r="K59" s="43" t="s">
        <v>1845</v>
      </c>
      <c r="L59" s="42" t="s">
        <v>1838</v>
      </c>
      <c r="M59" s="43" t="s">
        <v>1821</v>
      </c>
      <c r="N59" s="43" t="s">
        <v>142</v>
      </c>
      <c r="O59" s="44" t="s">
        <v>1015</v>
      </c>
      <c r="P59" s="43" t="s">
        <v>144</v>
      </c>
      <c r="Q59" s="43"/>
      <c r="R59" s="45">
        <v>43695</v>
      </c>
      <c r="S59" s="46">
        <f ca="1">($T$1-Table14[[#This Row],[Joining Date]])/365</f>
        <v>7.1798144314434316</v>
      </c>
      <c r="T59" s="43"/>
      <c r="U59" s="43" t="s">
        <v>56</v>
      </c>
      <c r="V59" s="46">
        <f ca="1">($T$1-Table14[[#This Row],[Date of Appointment to Current Grade:]])/365</f>
        <v>3.223650047881788</v>
      </c>
      <c r="W59" s="45">
        <v>45139</v>
      </c>
      <c r="X59" s="43"/>
      <c r="Y59" s="45">
        <v>45383</v>
      </c>
      <c r="Z59" s="46">
        <f ca="1">($T$1-Table14[[#This Row],[Date in Position]])/365</f>
        <v>2.5551568971968566</v>
      </c>
      <c r="AA59" s="43"/>
      <c r="AB59" s="43"/>
      <c r="AC59" s="43"/>
      <c r="AD59" s="43"/>
      <c r="AE59" s="47"/>
      <c r="AF59" s="47"/>
      <c r="AG59" s="48"/>
      <c r="AH59" s="48"/>
      <c r="AI59" s="43"/>
      <c r="AJ59" s="50"/>
      <c r="AK59" s="43"/>
      <c r="AL59" s="43"/>
      <c r="AM59" s="43"/>
      <c r="AN59" s="43"/>
      <c r="AO59" s="43"/>
      <c r="AP59" s="43"/>
      <c r="AQ59" s="43"/>
      <c r="AR59" s="43"/>
      <c r="AS59" s="43"/>
      <c r="AT59" s="43"/>
      <c r="AU59" s="43"/>
      <c r="AV59" s="43"/>
      <c r="AW59" s="43"/>
      <c r="AX59" s="43"/>
      <c r="AY59" s="43"/>
      <c r="AZ59" s="43"/>
      <c r="BA59" s="43"/>
      <c r="BB59" s="43"/>
      <c r="BC59" s="43"/>
    </row>
    <row r="60" spans="2:55" ht="43.5" x14ac:dyDescent="0.3">
      <c r="B60" s="43">
        <v>57</v>
      </c>
      <c r="C60" s="43" t="s">
        <v>134</v>
      </c>
      <c r="D60" s="45">
        <v>46149</v>
      </c>
      <c r="E60" s="44" t="s">
        <v>1021</v>
      </c>
      <c r="F60" s="43">
        <v>140095</v>
      </c>
      <c r="G60" s="43">
        <f>$G$1-Table14[[#This Row],[Birth Year]]</f>
        <v>38</v>
      </c>
      <c r="H60" s="43">
        <v>1988</v>
      </c>
      <c r="I60" s="43" t="s">
        <v>136</v>
      </c>
      <c r="J60" s="43" t="s">
        <v>138</v>
      </c>
      <c r="K60" s="43" t="s">
        <v>1875</v>
      </c>
      <c r="L60" s="42"/>
      <c r="M60" s="43"/>
      <c r="N60" s="43" t="s">
        <v>1826</v>
      </c>
      <c r="O60" s="44" t="s">
        <v>1023</v>
      </c>
      <c r="P60" s="43" t="s">
        <v>144</v>
      </c>
      <c r="Q60" s="43"/>
      <c r="R60" s="45">
        <v>40618</v>
      </c>
      <c r="S60" s="46">
        <f ca="1">($T$1-Table14[[#This Row],[Joining Date]])/365</f>
        <v>15.609951417744801</v>
      </c>
      <c r="T60" s="46">
        <f ca="1">Table14[[#This Row],[Years in PET]]</f>
        <v>15.609951417744801</v>
      </c>
      <c r="U60" s="43" t="s">
        <v>58</v>
      </c>
      <c r="V60" s="46">
        <f ca="1">($T$1-Table14[[#This Row],[Date of Appointment to Current Grade:]])/365</f>
        <v>5.9715952533612402</v>
      </c>
      <c r="W60" s="45">
        <v>44136</v>
      </c>
      <c r="X60" s="43"/>
      <c r="Y60" s="45">
        <v>45748</v>
      </c>
      <c r="Z60" s="46">
        <f ca="1">($T$1-Table14[[#This Row],[Date in Position]])/365</f>
        <v>1.5551568971968563</v>
      </c>
      <c r="AA60" s="43"/>
      <c r="AB60" s="43"/>
      <c r="AC60" s="43"/>
      <c r="AD60" s="43" t="s">
        <v>148</v>
      </c>
      <c r="AE60" s="47" t="s">
        <v>1025</v>
      </c>
      <c r="AF60" s="47" t="s">
        <v>970</v>
      </c>
      <c r="AG60" s="48" t="s">
        <v>1027</v>
      </c>
      <c r="AH60" s="48" t="s">
        <v>1028</v>
      </c>
      <c r="AI60" s="43" t="s">
        <v>1793</v>
      </c>
      <c r="AJ60" s="48" t="s">
        <v>1029</v>
      </c>
      <c r="AK60" s="43"/>
      <c r="AL60" s="43"/>
      <c r="AM60" s="43"/>
      <c r="AN60" s="43"/>
      <c r="AO60" s="43"/>
      <c r="AP60" s="43"/>
      <c r="AQ60" s="43"/>
      <c r="AR60" s="43"/>
      <c r="AS60" s="43"/>
      <c r="AT60" s="43"/>
      <c r="AU60" s="43"/>
      <c r="AV60" s="43"/>
      <c r="AW60" s="43"/>
      <c r="AX60" s="43"/>
      <c r="AY60" s="43"/>
      <c r="AZ60" s="43"/>
      <c r="BA60" s="43"/>
      <c r="BB60" s="43"/>
      <c r="BC60" s="43"/>
    </row>
    <row r="61" spans="2:55" ht="29" x14ac:dyDescent="0.35">
      <c r="B61" s="43">
        <v>58</v>
      </c>
      <c r="C61" s="43" t="s">
        <v>198</v>
      </c>
      <c r="D61" s="43"/>
      <c r="E61" s="44" t="s">
        <v>1876</v>
      </c>
      <c r="F61" s="43">
        <v>1125754</v>
      </c>
      <c r="G61" s="43">
        <f>$G$1-Table14[[#This Row],[Birth Year]]</f>
        <v>27</v>
      </c>
      <c r="H61" s="43">
        <v>1999</v>
      </c>
      <c r="I61" s="43" t="s">
        <v>136</v>
      </c>
      <c r="J61" s="43" t="s">
        <v>138</v>
      </c>
      <c r="K61" s="42" t="s">
        <v>1787</v>
      </c>
      <c r="L61" s="42"/>
      <c r="M61" s="43"/>
      <c r="N61" s="43" t="s">
        <v>142</v>
      </c>
      <c r="O61" s="44" t="s">
        <v>1877</v>
      </c>
      <c r="P61" s="43" t="s">
        <v>177</v>
      </c>
      <c r="Q61" s="43"/>
      <c r="R61" s="43"/>
      <c r="S61" s="46">
        <f ca="1">($T$1-Table14[[#This Row],[Joining Date]])/365</f>
        <v>126.89214319856671</v>
      </c>
      <c r="T61" s="43"/>
      <c r="U61" s="43" t="s">
        <v>177</v>
      </c>
      <c r="V61" s="46">
        <f ca="1">($T$1-Table14[[#This Row],[Date of Appointment to Current Grade:]])/365</f>
        <v>126.89214319856671</v>
      </c>
      <c r="W61" s="43"/>
      <c r="X61" s="43"/>
      <c r="Y61" s="43"/>
      <c r="Z61" s="46">
        <f ca="1">($T$1-Table14[[#This Row],[Date in Position]])/365</f>
        <v>126.89214319856671</v>
      </c>
      <c r="AA61" s="43"/>
      <c r="AB61" s="43"/>
      <c r="AC61" s="43"/>
      <c r="AD61" s="43"/>
      <c r="AE61" s="47"/>
      <c r="AF61" s="47"/>
      <c r="AG61" s="48"/>
      <c r="AH61" s="48"/>
      <c r="AI61" s="43"/>
      <c r="AJ61" s="50"/>
      <c r="AK61" s="43"/>
      <c r="AL61" s="43"/>
      <c r="AM61" s="43"/>
      <c r="AN61" s="43"/>
      <c r="AO61" s="43"/>
      <c r="AP61" s="43"/>
      <c r="AQ61" s="43"/>
      <c r="AR61" s="43"/>
      <c r="AS61" s="43"/>
      <c r="AT61" s="43"/>
      <c r="AU61" s="43"/>
      <c r="AV61" s="43"/>
      <c r="AW61" s="43"/>
      <c r="AX61" s="43"/>
      <c r="AY61" s="43"/>
      <c r="AZ61" s="43"/>
      <c r="BA61" s="43"/>
      <c r="BB61" s="43"/>
      <c r="BC61" s="43"/>
    </row>
    <row r="62" spans="2:55" ht="29" x14ac:dyDescent="0.35">
      <c r="B62" s="43">
        <v>59</v>
      </c>
      <c r="C62" s="43" t="s">
        <v>198</v>
      </c>
      <c r="D62" s="43"/>
      <c r="E62" s="44" t="s">
        <v>1048</v>
      </c>
      <c r="F62" s="43">
        <v>141992</v>
      </c>
      <c r="G62" s="43">
        <f>$G$1-Table14[[#This Row],[Birth Year]]</f>
        <v>0</v>
      </c>
      <c r="H62" s="43">
        <v>2026</v>
      </c>
      <c r="I62" s="43" t="s">
        <v>136</v>
      </c>
      <c r="J62" s="43" t="s">
        <v>138</v>
      </c>
      <c r="K62" s="43" t="s">
        <v>1878</v>
      </c>
      <c r="L62" s="42" t="s">
        <v>1879</v>
      </c>
      <c r="M62" s="43"/>
      <c r="N62" s="43" t="s">
        <v>142</v>
      </c>
      <c r="O62" s="44" t="s">
        <v>1050</v>
      </c>
      <c r="P62" s="43" t="s">
        <v>144</v>
      </c>
      <c r="Q62" s="43"/>
      <c r="R62" s="45">
        <v>40848</v>
      </c>
      <c r="S62" s="46">
        <f ca="1">($T$1-Table14[[#This Row],[Joining Date]])/365</f>
        <v>14.979814431443431</v>
      </c>
      <c r="T62" s="43"/>
      <c r="U62" s="43" t="s">
        <v>57</v>
      </c>
      <c r="V62" s="46">
        <f ca="1">($T$1-Table14[[#This Row],[Date of Appointment to Current Grade:]])/365</f>
        <v>5.4757048424023358</v>
      </c>
      <c r="W62" s="45">
        <v>44317</v>
      </c>
      <c r="X62" s="43"/>
      <c r="Y62" s="45">
        <v>45383</v>
      </c>
      <c r="Z62" s="46">
        <f ca="1">($T$1-Table14[[#This Row],[Date in Position]])/365</f>
        <v>2.5551568971968566</v>
      </c>
      <c r="AA62" s="43"/>
      <c r="AB62" s="43"/>
      <c r="AC62" s="43"/>
      <c r="AD62" s="43"/>
      <c r="AE62" s="47"/>
      <c r="AF62" s="47"/>
      <c r="AG62" s="48"/>
      <c r="AH62" s="48"/>
      <c r="AI62" s="43"/>
      <c r="AJ62" s="50"/>
      <c r="AK62" s="43"/>
      <c r="AL62" s="43"/>
      <c r="AM62" s="43"/>
      <c r="AN62" s="43"/>
      <c r="AO62" s="43"/>
      <c r="AP62" s="43"/>
      <c r="AQ62" s="43"/>
      <c r="AR62" s="43"/>
      <c r="AS62" s="43"/>
      <c r="AT62" s="43"/>
      <c r="AU62" s="43"/>
      <c r="AV62" s="43"/>
      <c r="AW62" s="43"/>
      <c r="AX62" s="43"/>
      <c r="AY62" s="43"/>
      <c r="AZ62" s="43"/>
      <c r="BA62" s="43"/>
      <c r="BB62" s="43"/>
      <c r="BC62" s="43"/>
    </row>
    <row r="63" spans="2:55" ht="58" x14ac:dyDescent="0.35">
      <c r="B63" s="43">
        <v>60</v>
      </c>
      <c r="C63" s="43" t="s">
        <v>198</v>
      </c>
      <c r="D63" s="45">
        <v>46185</v>
      </c>
      <c r="E63" s="44" t="s">
        <v>1055</v>
      </c>
      <c r="F63" s="43">
        <v>1003613</v>
      </c>
      <c r="G63" s="43">
        <f>$G$1-Table14[[#This Row],[Birth Year]]</f>
        <v>0</v>
      </c>
      <c r="H63" s="43">
        <v>2026</v>
      </c>
      <c r="I63" s="43" t="s">
        <v>136</v>
      </c>
      <c r="J63" s="43" t="s">
        <v>138</v>
      </c>
      <c r="K63" s="43" t="s">
        <v>1880</v>
      </c>
      <c r="L63" s="42" t="s">
        <v>1881</v>
      </c>
      <c r="M63" s="43"/>
      <c r="N63" s="43" t="s">
        <v>142</v>
      </c>
      <c r="O63" s="44" t="s">
        <v>1056</v>
      </c>
      <c r="P63" s="43" t="s">
        <v>144</v>
      </c>
      <c r="Q63" s="43"/>
      <c r="R63" s="45">
        <v>41246</v>
      </c>
      <c r="S63" s="46">
        <f ca="1">($T$1-Table14[[#This Row],[Joining Date]])/365</f>
        <v>13.889403472539323</v>
      </c>
      <c r="T63" s="43"/>
      <c r="U63" s="43" t="s">
        <v>58</v>
      </c>
      <c r="V63" s="46">
        <f ca="1">($T$1-Table14[[#This Row],[Date of Appointment to Current Grade:]])/365</f>
        <v>4.0565267602105548</v>
      </c>
      <c r="W63" s="45">
        <v>44835</v>
      </c>
      <c r="X63" s="43"/>
      <c r="Y63" s="45">
        <v>45809</v>
      </c>
      <c r="Z63" s="46">
        <f ca="1">($T$1-Table14[[#This Row],[Date in Position]])/365</f>
        <v>1.3880336095256236</v>
      </c>
      <c r="AA63" s="43"/>
      <c r="AB63" s="43"/>
      <c r="AC63" s="43"/>
      <c r="AD63" s="43"/>
      <c r="AE63" s="47"/>
      <c r="AF63" s="47"/>
      <c r="AG63" s="48"/>
      <c r="AH63" s="48"/>
      <c r="AI63" s="43"/>
      <c r="AJ63" s="50"/>
      <c r="AK63" s="43"/>
      <c r="AL63" s="43"/>
      <c r="AM63" s="43"/>
      <c r="AN63" s="43"/>
      <c r="AO63" s="43"/>
      <c r="AP63" s="43"/>
      <c r="AQ63" s="43"/>
      <c r="AR63" s="43"/>
      <c r="AS63" s="43"/>
      <c r="AT63" s="43"/>
      <c r="AU63" s="43"/>
      <c r="AV63" s="43"/>
      <c r="AW63" s="43"/>
      <c r="AX63" s="43"/>
      <c r="AY63" s="43"/>
      <c r="AZ63" s="43"/>
      <c r="BA63" s="43"/>
      <c r="BB63" s="43"/>
      <c r="BC63" s="43"/>
    </row>
    <row r="64" spans="2:55" ht="14.5" x14ac:dyDescent="0.35">
      <c r="B64" s="43">
        <v>61</v>
      </c>
      <c r="C64" s="43" t="s">
        <v>198</v>
      </c>
      <c r="D64" s="43"/>
      <c r="E64" s="44" t="s">
        <v>1066</v>
      </c>
      <c r="F64" s="43">
        <v>1120651</v>
      </c>
      <c r="G64" s="43">
        <f>$G$1-Table14[[#This Row],[Birth Year]]</f>
        <v>0</v>
      </c>
      <c r="H64" s="43">
        <v>2026</v>
      </c>
      <c r="I64" s="43" t="s">
        <v>136</v>
      </c>
      <c r="J64" s="43" t="s">
        <v>138</v>
      </c>
      <c r="K64" s="43" t="s">
        <v>1882</v>
      </c>
      <c r="L64" s="42"/>
      <c r="M64" s="43"/>
      <c r="N64" s="43" t="s">
        <v>142</v>
      </c>
      <c r="O64" s="44" t="s">
        <v>1067</v>
      </c>
      <c r="P64" s="43" t="s">
        <v>177</v>
      </c>
      <c r="Q64" s="43"/>
      <c r="R64" s="43"/>
      <c r="S64" s="46">
        <f ca="1">($T$1-Table14[[#This Row],[Joining Date]])/365</f>
        <v>126.89214319856671</v>
      </c>
      <c r="T64" s="43"/>
      <c r="U64" s="43" t="s">
        <v>177</v>
      </c>
      <c r="V64" s="46">
        <f ca="1">($T$1-Table14[[#This Row],[Date of Appointment to Current Grade:]])/365</f>
        <v>126.89214319856671</v>
      </c>
      <c r="W64" s="43"/>
      <c r="X64" s="43"/>
      <c r="Y64" s="43"/>
      <c r="Z64" s="46">
        <f ca="1">($T$1-Table14[[#This Row],[Date in Position]])/365</f>
        <v>126.89214319856671</v>
      </c>
      <c r="AA64" s="43"/>
      <c r="AB64" s="43"/>
      <c r="AC64" s="43"/>
      <c r="AD64" s="43"/>
      <c r="AE64" s="47"/>
      <c r="AF64" s="47"/>
      <c r="AG64" s="48"/>
      <c r="AH64" s="48"/>
      <c r="AI64" s="43"/>
      <c r="AJ64" s="50"/>
      <c r="AK64" s="43"/>
      <c r="AL64" s="43"/>
      <c r="AM64" s="43"/>
      <c r="AN64" s="43"/>
      <c r="AO64" s="43"/>
      <c r="AP64" s="43"/>
      <c r="AQ64" s="43"/>
      <c r="AR64" s="43"/>
      <c r="AS64" s="43"/>
      <c r="AT64" s="43"/>
      <c r="AU64" s="43"/>
      <c r="AV64" s="43"/>
      <c r="AW64" s="43"/>
      <c r="AX64" s="43"/>
      <c r="AY64" s="43"/>
      <c r="AZ64" s="43"/>
      <c r="BA64" s="43"/>
      <c r="BB64" s="43"/>
      <c r="BC64" s="43"/>
    </row>
    <row r="65" spans="2:55" ht="14.5" x14ac:dyDescent="0.35">
      <c r="B65" s="43">
        <v>62</v>
      </c>
      <c r="C65" s="43" t="s">
        <v>198</v>
      </c>
      <c r="D65" s="45">
        <v>46181</v>
      </c>
      <c r="E65" s="44" t="s">
        <v>1086</v>
      </c>
      <c r="F65" s="43">
        <v>141159</v>
      </c>
      <c r="G65" s="43">
        <f>$G$1-Table14[[#This Row],[Birth Year]]</f>
        <v>38</v>
      </c>
      <c r="H65" s="43">
        <v>1988</v>
      </c>
      <c r="I65" s="43" t="s">
        <v>136</v>
      </c>
      <c r="J65" s="43" t="s">
        <v>138</v>
      </c>
      <c r="K65" s="43" t="s">
        <v>1794</v>
      </c>
      <c r="L65" s="42" t="s">
        <v>1883</v>
      </c>
      <c r="M65" s="43" t="s">
        <v>1781</v>
      </c>
      <c r="N65" s="43" t="s">
        <v>142</v>
      </c>
      <c r="O65" s="44" t="s">
        <v>1087</v>
      </c>
      <c r="P65" s="43" t="s">
        <v>144</v>
      </c>
      <c r="Q65" s="43"/>
      <c r="R65" s="45">
        <v>40756</v>
      </c>
      <c r="S65" s="46">
        <f ca="1">($T$1-Table14[[#This Row],[Joining Date]])/365</f>
        <v>15.23186922596398</v>
      </c>
      <c r="T65" s="43">
        <v>14</v>
      </c>
      <c r="U65" s="43" t="s">
        <v>58</v>
      </c>
      <c r="V65" s="46">
        <f ca="1">($T$1-Table14[[#This Row],[Date of Appointment to Current Grade:]])/365</f>
        <v>6.1387185410324729</v>
      </c>
      <c r="W65" s="45">
        <v>44075</v>
      </c>
      <c r="X65" s="43" t="s">
        <v>1884</v>
      </c>
      <c r="Y65" s="45">
        <v>45383</v>
      </c>
      <c r="Z65" s="46">
        <f ca="1">($T$1-Table14[[#This Row],[Date in Position]])/365</f>
        <v>2.5551568971968566</v>
      </c>
      <c r="AA65" s="43" t="s">
        <v>183</v>
      </c>
      <c r="AB65" s="45">
        <v>45259</v>
      </c>
      <c r="AC65" s="43" t="s">
        <v>139</v>
      </c>
      <c r="AD65" s="43"/>
      <c r="AE65" s="47"/>
      <c r="AF65" s="47"/>
      <c r="AG65" s="48"/>
      <c r="AH65" s="48"/>
      <c r="AI65" s="43"/>
      <c r="AJ65" s="50"/>
      <c r="AK65" s="43">
        <v>58</v>
      </c>
      <c r="AL65" s="43">
        <v>80</v>
      </c>
      <c r="AM65" s="43">
        <v>20</v>
      </c>
      <c r="AN65" s="43">
        <v>50</v>
      </c>
      <c r="AO65" s="43">
        <v>100</v>
      </c>
      <c r="AP65" s="43"/>
      <c r="AQ65" s="43"/>
      <c r="AR65" s="43"/>
      <c r="AS65" s="43"/>
      <c r="AT65" s="43"/>
      <c r="AU65" s="43"/>
      <c r="AV65" s="43"/>
      <c r="AW65" s="43"/>
      <c r="AX65" s="43"/>
      <c r="AY65" s="43"/>
      <c r="AZ65" s="43"/>
      <c r="BA65" s="43" t="s">
        <v>1885</v>
      </c>
      <c r="BB65" s="43" t="s">
        <v>1832</v>
      </c>
      <c r="BC65" s="43"/>
    </row>
    <row r="66" spans="2:55" ht="43.5" x14ac:dyDescent="0.35">
      <c r="B66" s="43">
        <v>63</v>
      </c>
      <c r="C66" s="43" t="s">
        <v>134</v>
      </c>
      <c r="D66" s="45">
        <v>46090</v>
      </c>
      <c r="E66" s="44" t="s">
        <v>1095</v>
      </c>
      <c r="F66" s="43">
        <v>1001336</v>
      </c>
      <c r="G66" s="43">
        <f>$G$1-Table14[[#This Row],[Birth Year]]</f>
        <v>37</v>
      </c>
      <c r="H66" s="43">
        <v>1989</v>
      </c>
      <c r="I66" s="43" t="s">
        <v>136</v>
      </c>
      <c r="J66" s="43" t="s">
        <v>138</v>
      </c>
      <c r="K66" s="43" t="s">
        <v>1882</v>
      </c>
      <c r="L66" s="42"/>
      <c r="M66" s="43" t="s">
        <v>1781</v>
      </c>
      <c r="N66" s="43" t="s">
        <v>1826</v>
      </c>
      <c r="O66" s="44" t="s">
        <v>1096</v>
      </c>
      <c r="P66" s="43" t="s">
        <v>144</v>
      </c>
      <c r="Q66" s="43"/>
      <c r="R66" s="45">
        <v>41045</v>
      </c>
      <c r="S66" s="46">
        <f ca="1">($T$1-Table14[[#This Row],[Joining Date]])/365</f>
        <v>14.440088404046172</v>
      </c>
      <c r="T66" s="43">
        <v>13</v>
      </c>
      <c r="U66" s="43" t="s">
        <v>58</v>
      </c>
      <c r="V66" s="46">
        <f ca="1">($T$1-Table14[[#This Row],[Date of Appointment to Current Grade:]])/365</f>
        <v>2.5551568971968566</v>
      </c>
      <c r="W66" s="45">
        <v>45383</v>
      </c>
      <c r="X66" s="43" t="s">
        <v>1886</v>
      </c>
      <c r="Y66" s="45">
        <v>45413</v>
      </c>
      <c r="Z66" s="46">
        <f ca="1">($T$1-Table14[[#This Row],[Date in Position]])/365</f>
        <v>2.4729651163749384</v>
      </c>
      <c r="AA66" s="43" t="s">
        <v>1064</v>
      </c>
      <c r="AB66" s="43"/>
      <c r="AC66" s="43" t="s">
        <v>162</v>
      </c>
      <c r="AD66" s="43" t="s">
        <v>148</v>
      </c>
      <c r="AE66" s="47" t="s">
        <v>1887</v>
      </c>
      <c r="AF66" s="47" t="s">
        <v>1098</v>
      </c>
      <c r="AG66" s="48" t="s">
        <v>1099</v>
      </c>
      <c r="AH66" s="48" t="s">
        <v>1100</v>
      </c>
      <c r="AI66" s="42" t="s">
        <v>1793</v>
      </c>
      <c r="AJ66" s="49"/>
      <c r="AK66" s="43">
        <v>17</v>
      </c>
      <c r="AL66" s="43">
        <v>0</v>
      </c>
      <c r="AM66" s="43">
        <v>0</v>
      </c>
      <c r="AN66" s="43">
        <v>0</v>
      </c>
      <c r="AO66" s="43">
        <v>0</v>
      </c>
      <c r="AP66" s="43"/>
      <c r="AQ66" s="43"/>
      <c r="AR66" s="43"/>
      <c r="AS66" s="43"/>
      <c r="AT66" s="43"/>
      <c r="AU66" s="43"/>
      <c r="AV66" s="43"/>
      <c r="AW66" s="43"/>
      <c r="AX66" s="43"/>
      <c r="AY66" s="43"/>
      <c r="AZ66" s="43"/>
      <c r="BA66" s="43"/>
      <c r="BB66" s="43"/>
      <c r="BC66" s="43"/>
    </row>
    <row r="67" spans="2:55" ht="14.5" x14ac:dyDescent="0.35">
      <c r="B67" s="43">
        <v>64</v>
      </c>
      <c r="C67" s="43" t="s">
        <v>198</v>
      </c>
      <c r="D67" s="43"/>
      <c r="E67" s="52" t="s">
        <v>1103</v>
      </c>
      <c r="F67" s="43"/>
      <c r="G67" s="43">
        <f>$G$1-Table14[[#This Row],[Birth Year]]</f>
        <v>0</v>
      </c>
      <c r="H67" s="43">
        <v>2026</v>
      </c>
      <c r="I67" s="43" t="s">
        <v>136</v>
      </c>
      <c r="J67" s="43" t="s">
        <v>138</v>
      </c>
      <c r="K67" s="43" t="s">
        <v>1888</v>
      </c>
      <c r="L67" s="42" t="s">
        <v>1798</v>
      </c>
      <c r="M67" s="43" t="s">
        <v>331</v>
      </c>
      <c r="N67" s="43" t="s">
        <v>1804</v>
      </c>
      <c r="O67" s="58" t="s">
        <v>1104</v>
      </c>
      <c r="P67" s="43" t="s">
        <v>144</v>
      </c>
      <c r="Q67" s="43"/>
      <c r="R67" s="45"/>
      <c r="S67" s="46">
        <f ca="1">($T$1-Table14[[#This Row],[Joining Date]])/365</f>
        <v>126.89214319856671</v>
      </c>
      <c r="T67" s="43"/>
      <c r="U67" s="43" t="s">
        <v>55</v>
      </c>
      <c r="V67" s="46">
        <f ca="1">($T$1-Table14[[#This Row],[Date of Appointment to Current Grade:]])/365</f>
        <v>126.89214319856671</v>
      </c>
      <c r="W67" s="45"/>
      <c r="X67" s="43"/>
      <c r="Y67" s="43"/>
      <c r="Z67" s="46">
        <f ca="1">($T$1-Table14[[#This Row],[Date in Position]])/365</f>
        <v>126.89214319856671</v>
      </c>
      <c r="AA67" s="43"/>
      <c r="AB67" s="43"/>
      <c r="AC67" s="43"/>
      <c r="AD67" s="43"/>
      <c r="AE67" s="47"/>
      <c r="AF67" s="47"/>
      <c r="AG67" s="48"/>
      <c r="AH67" s="48"/>
      <c r="AI67" s="43"/>
      <c r="AJ67" s="50"/>
      <c r="AK67" s="43"/>
      <c r="AL67" s="43"/>
      <c r="AM67" s="43"/>
      <c r="AN67" s="43"/>
      <c r="AO67" s="43"/>
      <c r="AP67" s="43"/>
      <c r="AQ67" s="43"/>
      <c r="AR67" s="43"/>
      <c r="AS67" s="43"/>
      <c r="AT67" s="43"/>
      <c r="AU67" s="43"/>
      <c r="AV67" s="43"/>
      <c r="AW67" s="43"/>
      <c r="AX67" s="43"/>
      <c r="AY67" s="43"/>
      <c r="AZ67" s="43"/>
      <c r="BA67" s="43"/>
      <c r="BB67" s="43"/>
      <c r="BC67" s="43"/>
    </row>
    <row r="68" spans="2:55" ht="14.5" x14ac:dyDescent="0.35">
      <c r="B68" s="43">
        <v>65</v>
      </c>
      <c r="C68" s="43" t="s">
        <v>198</v>
      </c>
      <c r="D68" s="43"/>
      <c r="E68" s="52" t="s">
        <v>1105</v>
      </c>
      <c r="F68" s="43"/>
      <c r="G68" s="43">
        <f>$G$1-Table14[[#This Row],[Birth Year]]</f>
        <v>0</v>
      </c>
      <c r="H68" s="43">
        <v>2026</v>
      </c>
      <c r="I68" s="43" t="s">
        <v>136</v>
      </c>
      <c r="J68" s="43" t="s">
        <v>138</v>
      </c>
      <c r="K68" s="43" t="s">
        <v>1889</v>
      </c>
      <c r="L68" s="42" t="s">
        <v>1801</v>
      </c>
      <c r="M68" s="43" t="s">
        <v>1821</v>
      </c>
      <c r="N68" s="43" t="s">
        <v>142</v>
      </c>
      <c r="O68" s="58" t="s">
        <v>1106</v>
      </c>
      <c r="P68" s="43" t="s">
        <v>144</v>
      </c>
      <c r="Q68" s="43"/>
      <c r="R68" s="45"/>
      <c r="S68" s="46">
        <f ca="1">($T$1-Table14[[#This Row],[Joining Date]])/365</f>
        <v>126.89214319856671</v>
      </c>
      <c r="T68" s="43"/>
      <c r="U68" s="43" t="s">
        <v>55</v>
      </c>
      <c r="V68" s="46">
        <f ca="1">($T$1-Table14[[#This Row],[Date of Appointment to Current Grade:]])/365</f>
        <v>126.89214319856671</v>
      </c>
      <c r="W68" s="45"/>
      <c r="X68" s="43"/>
      <c r="Y68" s="43"/>
      <c r="Z68" s="46">
        <f ca="1">($T$1-Table14[[#This Row],[Date in Position]])/365</f>
        <v>126.89214319856671</v>
      </c>
      <c r="AA68" s="43"/>
      <c r="AB68" s="43"/>
      <c r="AC68" s="43"/>
      <c r="AD68" s="43"/>
      <c r="AE68" s="47"/>
      <c r="AF68" s="47"/>
      <c r="AG68" s="48"/>
      <c r="AH68" s="48"/>
      <c r="AI68" s="43"/>
      <c r="AJ68" s="50"/>
      <c r="AK68" s="43"/>
      <c r="AL68" s="43"/>
      <c r="AM68" s="43"/>
      <c r="AN68" s="43"/>
      <c r="AO68" s="43"/>
      <c r="AP68" s="43"/>
      <c r="AQ68" s="43"/>
      <c r="AR68" s="43"/>
      <c r="AS68" s="43"/>
      <c r="AT68" s="43"/>
      <c r="AU68" s="43"/>
      <c r="AV68" s="43"/>
      <c r="AW68" s="43"/>
      <c r="AX68" s="43"/>
      <c r="AY68" s="43"/>
      <c r="AZ68" s="43"/>
      <c r="BA68" s="43"/>
      <c r="BB68" s="43"/>
      <c r="BC68" s="43"/>
    </row>
    <row r="69" spans="2:55" ht="43.5" x14ac:dyDescent="0.35">
      <c r="B69" s="43">
        <v>66</v>
      </c>
      <c r="C69" s="43" t="s">
        <v>198</v>
      </c>
      <c r="D69" s="43"/>
      <c r="E69" s="44" t="s">
        <v>1107</v>
      </c>
      <c r="F69" s="43">
        <v>1080997</v>
      </c>
      <c r="G69" s="43">
        <f>$G$1-Table14[[#This Row],[Birth Year]]</f>
        <v>29</v>
      </c>
      <c r="H69" s="43">
        <v>1997</v>
      </c>
      <c r="I69" s="43" t="s">
        <v>136</v>
      </c>
      <c r="J69" s="43" t="s">
        <v>138</v>
      </c>
      <c r="K69" s="43" t="s">
        <v>1797</v>
      </c>
      <c r="L69" s="42" t="s">
        <v>1815</v>
      </c>
      <c r="M69" s="43" t="s">
        <v>331</v>
      </c>
      <c r="N69" s="43" t="s">
        <v>142</v>
      </c>
      <c r="O69" s="44" t="s">
        <v>1108</v>
      </c>
      <c r="P69" s="43" t="s">
        <v>144</v>
      </c>
      <c r="Q69" s="43"/>
      <c r="R69" s="45">
        <v>44683</v>
      </c>
      <c r="S69" s="46">
        <f ca="1">($T$1-Table14[[#This Row],[Joining Date]])/365</f>
        <v>4.4729651163749384</v>
      </c>
      <c r="T69" s="43"/>
      <c r="U69" s="43" t="s">
        <v>56</v>
      </c>
      <c r="V69" s="46">
        <f ca="1">($T$1-Table14[[#This Row],[Date of Appointment to Current Grade:]])/365</f>
        <v>1.2209103218543906</v>
      </c>
      <c r="W69" s="45">
        <v>45870</v>
      </c>
      <c r="X69" s="43"/>
      <c r="Y69" s="45">
        <v>45839</v>
      </c>
      <c r="Z69" s="46">
        <f ca="1">($T$1-Table14[[#This Row],[Date in Position]])/365</f>
        <v>1.3058418287037057</v>
      </c>
      <c r="AA69" s="43"/>
      <c r="AB69" s="43"/>
      <c r="AC69" s="43"/>
      <c r="AD69" s="43"/>
      <c r="AE69" s="47"/>
      <c r="AF69" s="47"/>
      <c r="AG69" s="48"/>
      <c r="AH69" s="48"/>
      <c r="AI69" s="43"/>
      <c r="AJ69" s="50"/>
      <c r="AK69" s="43"/>
      <c r="AL69" s="43"/>
      <c r="AM69" s="43"/>
      <c r="AN69" s="43"/>
      <c r="AO69" s="43"/>
      <c r="AP69" s="43"/>
      <c r="AQ69" s="43"/>
      <c r="AR69" s="43"/>
      <c r="AS69" s="43"/>
      <c r="AT69" s="43"/>
      <c r="AU69" s="43"/>
      <c r="AV69" s="43"/>
      <c r="AW69" s="43"/>
      <c r="AX69" s="43"/>
      <c r="AY69" s="43"/>
      <c r="AZ69" s="43"/>
      <c r="BA69" s="43"/>
      <c r="BB69" s="43"/>
      <c r="BC69" s="43"/>
    </row>
    <row r="70" spans="2:55" ht="29" x14ac:dyDescent="0.35">
      <c r="B70" s="43">
        <v>67</v>
      </c>
      <c r="C70" s="43" t="s">
        <v>198</v>
      </c>
      <c r="D70" s="43"/>
      <c r="E70" s="44" t="s">
        <v>1114</v>
      </c>
      <c r="F70" s="43">
        <v>1003604</v>
      </c>
      <c r="G70" s="43">
        <f>$G$1-Table14[[#This Row],[Birth Year]]</f>
        <v>0</v>
      </c>
      <c r="H70" s="43">
        <v>2026</v>
      </c>
      <c r="I70" s="43" t="s">
        <v>136</v>
      </c>
      <c r="J70" s="43" t="s">
        <v>138</v>
      </c>
      <c r="K70" s="43" t="s">
        <v>1824</v>
      </c>
      <c r="L70" s="42" t="s">
        <v>1825</v>
      </c>
      <c r="M70" s="43" t="s">
        <v>1781</v>
      </c>
      <c r="N70" s="43" t="s">
        <v>142</v>
      </c>
      <c r="O70" s="44" t="s">
        <v>1115</v>
      </c>
      <c r="P70" s="43" t="s">
        <v>144</v>
      </c>
      <c r="Q70" s="43"/>
      <c r="R70" s="45">
        <v>41246</v>
      </c>
      <c r="S70" s="46">
        <f ca="1">($T$1-Table14[[#This Row],[Joining Date]])/365</f>
        <v>13.889403472539323</v>
      </c>
      <c r="T70" s="43"/>
      <c r="U70" s="43" t="s">
        <v>57</v>
      </c>
      <c r="V70" s="46">
        <f ca="1">($T$1-Table14[[#This Row],[Date of Appointment to Current Grade:]])/365</f>
        <v>2.719540458840692</v>
      </c>
      <c r="W70" s="45">
        <v>45323</v>
      </c>
      <c r="X70" s="43"/>
      <c r="Y70" s="45">
        <v>46023</v>
      </c>
      <c r="Z70" s="46">
        <f ca="1">($T$1-Table14[[#This Row],[Date in Position]])/365</f>
        <v>0.80173223966260976</v>
      </c>
      <c r="AA70" s="43"/>
      <c r="AB70" s="43"/>
      <c r="AC70" s="43"/>
      <c r="AD70" s="43"/>
      <c r="AE70" s="47"/>
      <c r="AF70" s="47"/>
      <c r="AG70" s="48"/>
      <c r="AH70" s="48"/>
      <c r="AI70" s="43"/>
      <c r="AJ70" s="50"/>
      <c r="AK70" s="43"/>
      <c r="AL70" s="43"/>
      <c r="AM70" s="43"/>
      <c r="AN70" s="43"/>
      <c r="AO70" s="43"/>
      <c r="AP70" s="43"/>
      <c r="AQ70" s="43"/>
      <c r="AR70" s="43"/>
      <c r="AS70" s="43"/>
      <c r="AT70" s="43"/>
      <c r="AU70" s="43"/>
      <c r="AV70" s="43"/>
      <c r="AW70" s="43"/>
      <c r="AX70" s="43"/>
      <c r="AY70" s="43"/>
      <c r="AZ70" s="43"/>
      <c r="BA70" s="43"/>
      <c r="BB70" s="43"/>
      <c r="BC70" s="43"/>
    </row>
    <row r="71" spans="2:55" ht="29" x14ac:dyDescent="0.35">
      <c r="B71" s="43">
        <v>68</v>
      </c>
      <c r="C71" s="43" t="s">
        <v>198</v>
      </c>
      <c r="D71" s="45">
        <v>46183</v>
      </c>
      <c r="E71" s="44" t="s">
        <v>1135</v>
      </c>
      <c r="F71" s="43">
        <v>1028550</v>
      </c>
      <c r="G71" s="43">
        <f>$G$1-Table14[[#This Row],[Birth Year]]</f>
        <v>0</v>
      </c>
      <c r="H71" s="43">
        <v>2026</v>
      </c>
      <c r="I71" s="43" t="s">
        <v>179</v>
      </c>
      <c r="J71" s="43" t="s">
        <v>138</v>
      </c>
      <c r="K71" s="43" t="s">
        <v>180</v>
      </c>
      <c r="L71" s="42" t="s">
        <v>1808</v>
      </c>
      <c r="M71" s="43"/>
      <c r="N71" s="43" t="s">
        <v>142</v>
      </c>
      <c r="O71" s="44" t="s">
        <v>1137</v>
      </c>
      <c r="P71" s="43" t="s">
        <v>144</v>
      </c>
      <c r="Q71" s="43"/>
      <c r="R71" s="45">
        <v>42110</v>
      </c>
      <c r="S71" s="46">
        <f ca="1">($T$1-Table14[[#This Row],[Joining Date]])/365</f>
        <v>11.522280184868089</v>
      </c>
      <c r="T71" s="43"/>
      <c r="U71" s="43" t="s">
        <v>58</v>
      </c>
      <c r="V71" s="46">
        <f ca="1">($T$1-Table14[[#This Row],[Date of Appointment to Current Grade:]])/365</f>
        <v>1.7168007328132948</v>
      </c>
      <c r="W71" s="45">
        <v>45689</v>
      </c>
      <c r="X71" s="43"/>
      <c r="Y71" s="45">
        <v>45383</v>
      </c>
      <c r="Z71" s="46">
        <f ca="1">($T$1-Table14[[#This Row],[Date in Position]])/365</f>
        <v>2.5551568971968566</v>
      </c>
      <c r="AA71" s="43"/>
      <c r="AB71" s="43"/>
      <c r="AC71" s="43"/>
      <c r="AD71" s="43"/>
      <c r="AE71" s="47"/>
      <c r="AF71" s="47"/>
      <c r="AG71" s="48"/>
      <c r="AH71" s="48"/>
      <c r="AI71" s="43"/>
      <c r="AJ71" s="50"/>
      <c r="AK71" s="43"/>
      <c r="AL71" s="43"/>
      <c r="AM71" s="43"/>
      <c r="AN71" s="43"/>
      <c r="AO71" s="43"/>
      <c r="AP71" s="43"/>
      <c r="AQ71" s="43"/>
      <c r="AR71" s="43"/>
      <c r="AS71" s="43"/>
      <c r="AT71" s="43"/>
      <c r="AU71" s="43"/>
      <c r="AV71" s="43"/>
      <c r="AW71" s="43"/>
      <c r="AX71" s="43"/>
      <c r="AY71" s="43"/>
      <c r="AZ71" s="43"/>
      <c r="BA71" s="43"/>
      <c r="BB71" s="43"/>
      <c r="BC71" s="43"/>
    </row>
    <row r="72" spans="2:55" ht="14.5" x14ac:dyDescent="0.35">
      <c r="B72" s="43">
        <v>69</v>
      </c>
      <c r="C72" s="43" t="s">
        <v>198</v>
      </c>
      <c r="D72" s="43"/>
      <c r="E72" s="44" t="s">
        <v>1143</v>
      </c>
      <c r="F72" s="43">
        <v>1126177</v>
      </c>
      <c r="G72" s="43">
        <f>$G$1-Table14[[#This Row],[Birth Year]]</f>
        <v>0</v>
      </c>
      <c r="H72" s="43">
        <v>2026</v>
      </c>
      <c r="I72" s="43" t="s">
        <v>179</v>
      </c>
      <c r="J72" s="43" t="s">
        <v>138</v>
      </c>
      <c r="K72" s="43" t="s">
        <v>1848</v>
      </c>
      <c r="L72" s="42"/>
      <c r="M72" s="43"/>
      <c r="N72" s="43" t="s">
        <v>142</v>
      </c>
      <c r="O72" s="44" t="s">
        <v>1144</v>
      </c>
      <c r="P72" s="43" t="s">
        <v>177</v>
      </c>
      <c r="Q72" s="43"/>
      <c r="R72" s="43"/>
      <c r="S72" s="46">
        <f ca="1">($T$1-Table14[[#This Row],[Joining Date]])/365</f>
        <v>126.89214319856671</v>
      </c>
      <c r="T72" s="43"/>
      <c r="U72" s="43" t="s">
        <v>177</v>
      </c>
      <c r="V72" s="46">
        <f ca="1">($T$1-Table14[[#This Row],[Date of Appointment to Current Grade:]])/365</f>
        <v>126.89214319856671</v>
      </c>
      <c r="W72" s="43"/>
      <c r="X72" s="43"/>
      <c r="Y72" s="43"/>
      <c r="Z72" s="46">
        <f ca="1">($T$1-Table14[[#This Row],[Date in Position]])/365</f>
        <v>126.89214319856671</v>
      </c>
      <c r="AA72" s="43"/>
      <c r="AB72" s="43"/>
      <c r="AC72" s="43"/>
      <c r="AD72" s="43"/>
      <c r="AE72" s="47"/>
      <c r="AF72" s="47"/>
      <c r="AG72" s="48"/>
      <c r="AH72" s="48"/>
      <c r="AI72" s="43"/>
      <c r="AJ72" s="50"/>
      <c r="AK72" s="43"/>
      <c r="AL72" s="43"/>
      <c r="AM72" s="43"/>
      <c r="AN72" s="43"/>
      <c r="AO72" s="43"/>
      <c r="AP72" s="43"/>
      <c r="AQ72" s="43"/>
      <c r="AR72" s="43"/>
      <c r="AS72" s="43"/>
      <c r="AT72" s="43"/>
      <c r="AU72" s="43"/>
      <c r="AV72" s="43"/>
      <c r="AW72" s="43"/>
      <c r="AX72" s="43"/>
      <c r="AY72" s="43"/>
      <c r="AZ72" s="43"/>
      <c r="BA72" s="43"/>
      <c r="BB72" s="43"/>
      <c r="BC72" s="43"/>
    </row>
    <row r="73" spans="2:55" ht="43.5" x14ac:dyDescent="0.35">
      <c r="B73" s="43">
        <v>70</v>
      </c>
      <c r="C73" s="43" t="s">
        <v>198</v>
      </c>
      <c r="D73" s="43"/>
      <c r="E73" s="44" t="s">
        <v>1181</v>
      </c>
      <c r="F73" s="43">
        <v>1003646</v>
      </c>
      <c r="G73" s="43">
        <f>$G$1-Table14[[#This Row],[Birth Year]]</f>
        <v>0</v>
      </c>
      <c r="H73" s="43">
        <v>2026</v>
      </c>
      <c r="I73" s="43" t="s">
        <v>179</v>
      </c>
      <c r="J73" s="43" t="s">
        <v>138</v>
      </c>
      <c r="K73" s="43" t="s">
        <v>1811</v>
      </c>
      <c r="L73" s="42" t="s">
        <v>1890</v>
      </c>
      <c r="M73" s="43" t="s">
        <v>331</v>
      </c>
      <c r="N73" s="43" t="s">
        <v>142</v>
      </c>
      <c r="O73" s="44" t="s">
        <v>1182</v>
      </c>
      <c r="P73" s="43" t="s">
        <v>144</v>
      </c>
      <c r="Q73" s="43"/>
      <c r="R73" s="45">
        <v>41246</v>
      </c>
      <c r="S73" s="46">
        <f ca="1">($T$1-Table14[[#This Row],[Joining Date]])/365</f>
        <v>13.889403472539323</v>
      </c>
      <c r="T73" s="43"/>
      <c r="U73" s="43" t="s">
        <v>56</v>
      </c>
      <c r="V73" s="46">
        <f ca="1">($T$1-Table14[[#This Row],[Date of Appointment to Current Grade:]])/365</f>
        <v>6.5578966232242539</v>
      </c>
      <c r="W73" s="45">
        <v>43922</v>
      </c>
      <c r="X73" s="43"/>
      <c r="Y73" s="45">
        <v>45383</v>
      </c>
      <c r="Z73" s="46">
        <f ca="1">($T$1-Table14[[#This Row],[Date in Position]])/365</f>
        <v>2.5551568971968566</v>
      </c>
      <c r="AA73" s="43"/>
      <c r="AB73" s="43"/>
      <c r="AC73" s="43"/>
      <c r="AD73" s="43"/>
      <c r="AE73" s="47"/>
      <c r="AF73" s="47"/>
      <c r="AG73" s="48"/>
      <c r="AH73" s="48"/>
      <c r="AI73" s="43"/>
      <c r="AJ73" s="50"/>
      <c r="AK73" s="43"/>
      <c r="AL73" s="43"/>
      <c r="AM73" s="43"/>
      <c r="AN73" s="43"/>
      <c r="AO73" s="43"/>
      <c r="AP73" s="43"/>
      <c r="AQ73" s="43"/>
      <c r="AR73" s="43"/>
      <c r="AS73" s="43"/>
      <c r="AT73" s="43"/>
      <c r="AU73" s="43"/>
      <c r="AV73" s="43"/>
      <c r="AW73" s="43"/>
      <c r="AX73" s="43"/>
      <c r="AY73" s="43"/>
      <c r="AZ73" s="43"/>
      <c r="BA73" s="43"/>
      <c r="BB73" s="43"/>
      <c r="BC73" s="43"/>
    </row>
    <row r="74" spans="2:55" ht="72.5" x14ac:dyDescent="0.3">
      <c r="B74" s="43">
        <v>71</v>
      </c>
      <c r="C74" s="43" t="s">
        <v>134</v>
      </c>
      <c r="D74" s="45">
        <v>46148</v>
      </c>
      <c r="E74" s="44" t="s">
        <v>1183</v>
      </c>
      <c r="F74" s="43">
        <v>1022782</v>
      </c>
      <c r="G74" s="43">
        <f>$G$1-Table14[[#This Row],[Birth Year]]</f>
        <v>36</v>
      </c>
      <c r="H74" s="43">
        <v>1990</v>
      </c>
      <c r="I74" s="43" t="s">
        <v>179</v>
      </c>
      <c r="J74" s="43" t="s">
        <v>138</v>
      </c>
      <c r="K74" s="43" t="s">
        <v>1788</v>
      </c>
      <c r="L74" s="42" t="s">
        <v>1881</v>
      </c>
      <c r="M74" s="43"/>
      <c r="N74" s="43" t="s">
        <v>142</v>
      </c>
      <c r="O74" s="44" t="s">
        <v>1184</v>
      </c>
      <c r="P74" s="43" t="s">
        <v>144</v>
      </c>
      <c r="Q74" s="43"/>
      <c r="R74" s="45">
        <v>41899</v>
      </c>
      <c r="S74" s="46">
        <f ca="1">($T$1-Table14[[#This Row],[Joining Date]])/365</f>
        <v>12.100362376648912</v>
      </c>
      <c r="T74" s="43">
        <v>6</v>
      </c>
      <c r="U74" s="43" t="s">
        <v>57</v>
      </c>
      <c r="V74" s="46">
        <f ca="1">($T$1-Table14[[#This Row],[Date of Appointment to Current Grade:]])/365</f>
        <v>1.2209103218543906</v>
      </c>
      <c r="W74" s="45">
        <v>45870</v>
      </c>
      <c r="X74" s="43" t="s">
        <v>1811</v>
      </c>
      <c r="Y74" s="45">
        <v>45383</v>
      </c>
      <c r="Z74" s="46">
        <f ca="1">($T$1-Table14[[#This Row],[Date in Position]])/365</f>
        <v>2.5551568971968566</v>
      </c>
      <c r="AA74" s="43" t="s">
        <v>1064</v>
      </c>
      <c r="AB74" s="45">
        <v>45790</v>
      </c>
      <c r="AC74" s="43" t="s">
        <v>139</v>
      </c>
      <c r="AD74" s="43" t="s">
        <v>148</v>
      </c>
      <c r="AE74" s="47" t="s">
        <v>1891</v>
      </c>
      <c r="AF74" s="47" t="s">
        <v>1187</v>
      </c>
      <c r="AG74" s="48" t="s">
        <v>1188</v>
      </c>
      <c r="AH74" s="48" t="s">
        <v>1189</v>
      </c>
      <c r="AI74" s="43" t="s">
        <v>1793</v>
      </c>
      <c r="AJ74" s="53" t="s">
        <v>1190</v>
      </c>
      <c r="AK74" s="43">
        <v>33</v>
      </c>
      <c r="AL74" s="43">
        <v>0</v>
      </c>
      <c r="AM74" s="43">
        <v>20</v>
      </c>
      <c r="AN74" s="43">
        <v>0</v>
      </c>
      <c r="AO74" s="43">
        <v>0</v>
      </c>
      <c r="AP74" s="43"/>
      <c r="AQ74" s="43"/>
      <c r="AR74" s="43"/>
      <c r="AS74" s="43"/>
      <c r="AT74" s="43"/>
      <c r="AU74" s="43"/>
      <c r="AV74" s="43"/>
      <c r="AW74" s="43"/>
      <c r="AX74" s="43"/>
      <c r="AY74" s="43"/>
      <c r="AZ74" s="43"/>
      <c r="BA74" s="43"/>
      <c r="BB74" s="43"/>
      <c r="BC74" s="43"/>
    </row>
    <row r="75" spans="2:55" ht="43.5" x14ac:dyDescent="0.3">
      <c r="B75" s="43">
        <v>72</v>
      </c>
      <c r="C75" s="43" t="s">
        <v>134</v>
      </c>
      <c r="D75" s="45">
        <v>46085</v>
      </c>
      <c r="E75" s="44" t="s">
        <v>1191</v>
      </c>
      <c r="F75" s="43">
        <v>137378</v>
      </c>
      <c r="G75" s="43">
        <f>$G$1-Table14[[#This Row],[Birth Year]]</f>
        <v>39</v>
      </c>
      <c r="H75" s="43">
        <v>1987</v>
      </c>
      <c r="I75" s="43" t="s">
        <v>179</v>
      </c>
      <c r="J75" s="43" t="s">
        <v>138</v>
      </c>
      <c r="K75" s="43" t="s">
        <v>1875</v>
      </c>
      <c r="L75" s="42" t="s">
        <v>139</v>
      </c>
      <c r="M75" s="43"/>
      <c r="N75" s="43" t="s">
        <v>1826</v>
      </c>
      <c r="O75" s="44" t="s">
        <v>1192</v>
      </c>
      <c r="P75" s="43" t="s">
        <v>144</v>
      </c>
      <c r="Q75" s="43"/>
      <c r="R75" s="45">
        <v>40238</v>
      </c>
      <c r="S75" s="46">
        <f ca="1">($T$1-Table14[[#This Row],[Joining Date]])/365</f>
        <v>16.651047308155761</v>
      </c>
      <c r="T75" s="46">
        <f ca="1">Table14[[#This Row],[Years in PET]]</f>
        <v>16.651047308155761</v>
      </c>
      <c r="U75" s="43" t="s">
        <v>58</v>
      </c>
      <c r="V75" s="46">
        <f ca="1">($T$1-Table14[[#This Row],[Date of Appointment to Current Grade:]])/365</f>
        <v>5.9715952533612402</v>
      </c>
      <c r="W75" s="45">
        <v>44136</v>
      </c>
      <c r="X75" s="43" t="s">
        <v>1892</v>
      </c>
      <c r="Y75" s="45">
        <v>45383</v>
      </c>
      <c r="Z75" s="46">
        <f ca="1">($T$1-Table14[[#This Row],[Date in Position]])/365</f>
        <v>2.5551568971968566</v>
      </c>
      <c r="AA75" s="43" t="s">
        <v>146</v>
      </c>
      <c r="AB75" s="45">
        <v>45673</v>
      </c>
      <c r="AC75" s="43" t="s">
        <v>146</v>
      </c>
      <c r="AD75" s="43" t="s">
        <v>148</v>
      </c>
      <c r="AE75" s="47"/>
      <c r="AF75" s="47" t="s">
        <v>1193</v>
      </c>
      <c r="AG75" s="48"/>
      <c r="AH75" s="48"/>
      <c r="AI75" s="43" t="s">
        <v>1893</v>
      </c>
      <c r="AJ75" s="48" t="s">
        <v>1194</v>
      </c>
      <c r="AK75" s="43">
        <v>75</v>
      </c>
      <c r="AL75" s="43">
        <v>83</v>
      </c>
      <c r="AM75" s="43">
        <v>100</v>
      </c>
      <c r="AN75" s="43">
        <v>100</v>
      </c>
      <c r="AO75" s="43">
        <v>57</v>
      </c>
      <c r="AP75" s="43"/>
      <c r="AQ75" s="43"/>
      <c r="AR75" s="43"/>
      <c r="AS75" s="43"/>
      <c r="AT75" s="43"/>
      <c r="AU75" s="43"/>
      <c r="AV75" s="43"/>
      <c r="AW75" s="43"/>
      <c r="AX75" s="43"/>
      <c r="AY75" s="43"/>
      <c r="AZ75" s="43"/>
      <c r="BA75" s="43" t="s">
        <v>1894</v>
      </c>
      <c r="BB75" s="43"/>
      <c r="BC75" s="43"/>
    </row>
    <row r="76" spans="2:55" ht="29" x14ac:dyDescent="0.35">
      <c r="B76" s="43">
        <v>73</v>
      </c>
      <c r="C76" s="43" t="s">
        <v>198</v>
      </c>
      <c r="D76" s="45">
        <v>46183</v>
      </c>
      <c r="E76" s="44" t="s">
        <v>1195</v>
      </c>
      <c r="F76" s="43">
        <v>1020646</v>
      </c>
      <c r="G76" s="43">
        <f>$G$1-Table14[[#This Row],[Birth Year]]</f>
        <v>0</v>
      </c>
      <c r="H76" s="43">
        <v>2026</v>
      </c>
      <c r="I76" s="43" t="s">
        <v>179</v>
      </c>
      <c r="J76" s="43" t="s">
        <v>138</v>
      </c>
      <c r="K76" s="43" t="s">
        <v>1882</v>
      </c>
      <c r="L76" s="42" t="s">
        <v>1795</v>
      </c>
      <c r="M76" s="43" t="s">
        <v>1781</v>
      </c>
      <c r="N76" s="43" t="s">
        <v>142</v>
      </c>
      <c r="O76" s="44" t="s">
        <v>1196</v>
      </c>
      <c r="P76" s="43" t="s">
        <v>144</v>
      </c>
      <c r="Q76" s="43"/>
      <c r="R76" s="45">
        <v>41775</v>
      </c>
      <c r="S76" s="46">
        <f ca="1">($T$1-Table14[[#This Row],[Joining Date]])/365</f>
        <v>12.440088404046172</v>
      </c>
      <c r="T76" s="43"/>
      <c r="U76" s="43" t="s">
        <v>58</v>
      </c>
      <c r="V76" s="46">
        <f ca="1">($T$1-Table14[[#This Row],[Date of Appointment to Current Grade:]])/365</f>
        <v>1.8866637465119249</v>
      </c>
      <c r="W76" s="45">
        <v>45627</v>
      </c>
      <c r="X76" s="43"/>
      <c r="Y76" s="45">
        <v>45870</v>
      </c>
      <c r="Z76" s="46">
        <f ca="1">($T$1-Table14[[#This Row],[Date in Position]])/365</f>
        <v>1.2209103218543906</v>
      </c>
      <c r="AA76" s="43"/>
      <c r="AB76" s="43"/>
      <c r="AC76" s="43"/>
      <c r="AD76" s="43"/>
      <c r="AE76" s="47"/>
      <c r="AF76" s="47"/>
      <c r="AG76" s="48"/>
      <c r="AH76" s="48"/>
      <c r="AI76" s="43"/>
      <c r="AJ76" s="50"/>
      <c r="AK76" s="43"/>
      <c r="AL76" s="43"/>
      <c r="AM76" s="43"/>
      <c r="AN76" s="43"/>
      <c r="AO76" s="43"/>
      <c r="AP76" s="43"/>
      <c r="AQ76" s="43"/>
      <c r="AR76" s="43"/>
      <c r="AS76" s="43"/>
      <c r="AT76" s="43"/>
      <c r="AU76" s="43"/>
      <c r="AV76" s="43"/>
      <c r="AW76" s="43"/>
      <c r="AX76" s="43"/>
      <c r="AY76" s="43"/>
      <c r="AZ76" s="43"/>
      <c r="BA76" s="43"/>
      <c r="BB76" s="43"/>
      <c r="BC76" s="43"/>
    </row>
    <row r="77" spans="2:55" ht="29" x14ac:dyDescent="0.35">
      <c r="B77" s="43">
        <v>74</v>
      </c>
      <c r="C77" s="43" t="s">
        <v>198</v>
      </c>
      <c r="D77" s="43"/>
      <c r="E77" s="44" t="s">
        <v>1202</v>
      </c>
      <c r="F77" s="43">
        <v>1004003</v>
      </c>
      <c r="G77" s="43">
        <f>$G$1-Table14[[#This Row],[Birth Year]]</f>
        <v>0</v>
      </c>
      <c r="H77" s="43">
        <v>2026</v>
      </c>
      <c r="I77" s="43" t="s">
        <v>136</v>
      </c>
      <c r="J77" s="43" t="s">
        <v>138</v>
      </c>
      <c r="K77" s="43" t="s">
        <v>1819</v>
      </c>
      <c r="L77" s="42" t="s">
        <v>1812</v>
      </c>
      <c r="M77" s="43" t="s">
        <v>1781</v>
      </c>
      <c r="N77" s="43" t="s">
        <v>142</v>
      </c>
      <c r="O77" s="44" t="s">
        <v>1203</v>
      </c>
      <c r="P77" s="43" t="s">
        <v>144</v>
      </c>
      <c r="Q77" s="43"/>
      <c r="R77" s="45">
        <v>41260</v>
      </c>
      <c r="S77" s="46">
        <f ca="1">($T$1-Table14[[#This Row],[Joining Date]])/365</f>
        <v>13.85104730815576</v>
      </c>
      <c r="T77" s="43"/>
      <c r="U77" s="43" t="s">
        <v>56</v>
      </c>
      <c r="V77" s="46">
        <f ca="1">($T$1-Table14[[#This Row],[Date of Appointment to Current Grade:]])/365</f>
        <v>7.3113212807585004</v>
      </c>
      <c r="W77" s="45">
        <v>43647</v>
      </c>
      <c r="X77" s="43"/>
      <c r="Y77" s="45">
        <v>45383</v>
      </c>
      <c r="Z77" s="46">
        <f ca="1">($T$1-Table14[[#This Row],[Date in Position]])/365</f>
        <v>2.5551568971968566</v>
      </c>
      <c r="AA77" s="43"/>
      <c r="AB77" s="43"/>
      <c r="AC77" s="43"/>
      <c r="AD77" s="43"/>
      <c r="AE77" s="47"/>
      <c r="AF77" s="47"/>
      <c r="AG77" s="48"/>
      <c r="AH77" s="48"/>
      <c r="AI77" s="43"/>
      <c r="AJ77" s="50"/>
      <c r="AK77" s="43"/>
      <c r="AL77" s="43"/>
      <c r="AM77" s="43"/>
      <c r="AN77" s="43"/>
      <c r="AO77" s="43"/>
      <c r="AP77" s="43"/>
      <c r="AQ77" s="43"/>
      <c r="AR77" s="43"/>
      <c r="AS77" s="43"/>
      <c r="AT77" s="43"/>
      <c r="AU77" s="43"/>
      <c r="AV77" s="43"/>
      <c r="AW77" s="43"/>
      <c r="AX77" s="43"/>
      <c r="AY77" s="43"/>
      <c r="AZ77" s="43"/>
      <c r="BA77" s="43"/>
      <c r="BB77" s="43"/>
      <c r="BC77" s="43"/>
    </row>
    <row r="78" spans="2:55" ht="14.5" x14ac:dyDescent="0.35">
      <c r="B78" s="43">
        <v>75</v>
      </c>
      <c r="C78" s="43" t="s">
        <v>198</v>
      </c>
      <c r="D78" s="43"/>
      <c r="E78" s="44" t="s">
        <v>1225</v>
      </c>
      <c r="F78" s="43">
        <v>1125784</v>
      </c>
      <c r="G78" s="43">
        <f>$G$1-Table14[[#This Row],[Birth Year]]</f>
        <v>0</v>
      </c>
      <c r="H78" s="43">
        <v>2026</v>
      </c>
      <c r="I78" s="43" t="s">
        <v>179</v>
      </c>
      <c r="J78" s="43" t="s">
        <v>138</v>
      </c>
      <c r="K78" s="43" t="s">
        <v>1848</v>
      </c>
      <c r="L78" s="42"/>
      <c r="M78" s="43"/>
      <c r="N78" s="43" t="s">
        <v>142</v>
      </c>
      <c r="O78" s="44" t="s">
        <v>1226</v>
      </c>
      <c r="P78" s="43" t="s">
        <v>177</v>
      </c>
      <c r="Q78" s="43"/>
      <c r="R78" s="43"/>
      <c r="S78" s="46">
        <f ca="1">($T$1-Table14[[#This Row],[Joining Date]])/365</f>
        <v>126.89214319856671</v>
      </c>
      <c r="T78" s="43"/>
      <c r="U78" s="43" t="s">
        <v>177</v>
      </c>
      <c r="V78" s="46">
        <f ca="1">($T$1-Table14[[#This Row],[Date of Appointment to Current Grade:]])/365</f>
        <v>126.89214319856671</v>
      </c>
      <c r="W78" s="43"/>
      <c r="X78" s="43"/>
      <c r="Y78" s="43"/>
      <c r="Z78" s="46">
        <f ca="1">($T$1-Table14[[#This Row],[Date in Position]])/365</f>
        <v>126.89214319856671</v>
      </c>
      <c r="AA78" s="43"/>
      <c r="AB78" s="43"/>
      <c r="AC78" s="43"/>
      <c r="AD78" s="43"/>
      <c r="AE78" s="47"/>
      <c r="AF78" s="47"/>
      <c r="AG78" s="48"/>
      <c r="AH78" s="48"/>
      <c r="AI78" s="43"/>
      <c r="AJ78" s="50"/>
      <c r="AK78" s="43"/>
      <c r="AL78" s="43"/>
      <c r="AM78" s="43"/>
      <c r="AN78" s="43"/>
      <c r="AO78" s="43"/>
      <c r="AP78" s="43"/>
      <c r="AQ78" s="43"/>
      <c r="AR78" s="43"/>
      <c r="AS78" s="43"/>
      <c r="AT78" s="43"/>
      <c r="AU78" s="43"/>
      <c r="AV78" s="43"/>
      <c r="AW78" s="43"/>
      <c r="AX78" s="43"/>
      <c r="AY78" s="43"/>
      <c r="AZ78" s="43"/>
      <c r="BA78" s="43"/>
      <c r="BB78" s="43"/>
      <c r="BC78" s="43"/>
    </row>
    <row r="79" spans="2:55" ht="14.5" x14ac:dyDescent="0.35">
      <c r="B79" s="43">
        <v>76</v>
      </c>
      <c r="C79" s="43" t="s">
        <v>198</v>
      </c>
      <c r="D79" s="45">
        <v>46157</v>
      </c>
      <c r="E79" s="44" t="s">
        <v>1232</v>
      </c>
      <c r="F79" s="43">
        <v>142569</v>
      </c>
      <c r="G79" s="43">
        <f>$G$1-Table14[[#This Row],[Birth Year]]</f>
        <v>38</v>
      </c>
      <c r="H79" s="43">
        <v>1988</v>
      </c>
      <c r="I79" s="43" t="s">
        <v>179</v>
      </c>
      <c r="J79" s="43" t="s">
        <v>138</v>
      </c>
      <c r="K79" s="43" t="s">
        <v>1799</v>
      </c>
      <c r="L79" s="42" t="s">
        <v>1801</v>
      </c>
      <c r="M79" s="43" t="s">
        <v>1821</v>
      </c>
      <c r="N79" s="43" t="s">
        <v>142</v>
      </c>
      <c r="O79" s="44" t="s">
        <v>1233</v>
      </c>
      <c r="P79" s="43" t="s">
        <v>144</v>
      </c>
      <c r="Q79" s="43"/>
      <c r="R79" s="45">
        <v>40882</v>
      </c>
      <c r="S79" s="46">
        <f ca="1">($T$1-Table14[[#This Row],[Joining Date]])/365</f>
        <v>14.886663746511925</v>
      </c>
      <c r="T79" s="43">
        <v>13</v>
      </c>
      <c r="U79" s="43" t="s">
        <v>57</v>
      </c>
      <c r="V79" s="46">
        <f ca="1">($T$1-Table14[[#This Row],[Date of Appointment to Current Grade:]])/365</f>
        <v>1.7168007328132948</v>
      </c>
      <c r="W79" s="45">
        <v>45689</v>
      </c>
      <c r="X79" s="43" t="s">
        <v>1895</v>
      </c>
      <c r="Y79" s="45">
        <v>45383</v>
      </c>
      <c r="Z79" s="46">
        <f ca="1">($T$1-Table14[[#This Row],[Date in Position]])/365</f>
        <v>2.5551568971968566</v>
      </c>
      <c r="AA79" s="43"/>
      <c r="AB79" s="43"/>
      <c r="AC79" s="43"/>
      <c r="AD79" s="43"/>
      <c r="AE79" s="47"/>
      <c r="AF79" s="47"/>
      <c r="AG79" s="48"/>
      <c r="AH79" s="48"/>
      <c r="AI79" s="43"/>
      <c r="AJ79" s="50"/>
      <c r="AK79" s="43"/>
      <c r="AL79" s="43"/>
      <c r="AM79" s="43"/>
      <c r="AN79" s="43"/>
      <c r="AO79" s="43"/>
      <c r="AP79" s="43"/>
      <c r="AQ79" s="43"/>
      <c r="AR79" s="43"/>
      <c r="AS79" s="43"/>
      <c r="AT79" s="43"/>
      <c r="AU79" s="43"/>
      <c r="AV79" s="43"/>
      <c r="AW79" s="43"/>
      <c r="AX79" s="43"/>
      <c r="AY79" s="43"/>
      <c r="AZ79" s="43"/>
      <c r="BA79" s="43"/>
      <c r="BB79" s="43"/>
      <c r="BC79" s="43"/>
    </row>
    <row r="80" spans="2:55" ht="29" x14ac:dyDescent="0.35">
      <c r="B80" s="43">
        <v>77</v>
      </c>
      <c r="C80" s="43" t="s">
        <v>198</v>
      </c>
      <c r="D80" s="43"/>
      <c r="E80" s="44" t="s">
        <v>1239</v>
      </c>
      <c r="F80" s="43">
        <v>1019413</v>
      </c>
      <c r="G80" s="43">
        <f>$G$1-Table14[[#This Row],[Birth Year]]</f>
        <v>36</v>
      </c>
      <c r="H80" s="43">
        <v>1990</v>
      </c>
      <c r="I80" s="43" t="s">
        <v>179</v>
      </c>
      <c r="J80" s="43" t="s">
        <v>138</v>
      </c>
      <c r="K80" s="43" t="s">
        <v>1797</v>
      </c>
      <c r="L80" s="42" t="s">
        <v>1812</v>
      </c>
      <c r="M80" s="43" t="s">
        <v>1781</v>
      </c>
      <c r="N80" s="43" t="s">
        <v>142</v>
      </c>
      <c r="O80" s="44" t="s">
        <v>1241</v>
      </c>
      <c r="P80" s="43" t="s">
        <v>144</v>
      </c>
      <c r="Q80" s="43"/>
      <c r="R80" s="45">
        <v>41674</v>
      </c>
      <c r="S80" s="46">
        <f ca="1">($T$1-Table14[[#This Row],[Joining Date]])/365</f>
        <v>12.716800732813295</v>
      </c>
      <c r="T80" s="43"/>
      <c r="U80" s="43" t="s">
        <v>57</v>
      </c>
      <c r="V80" s="46">
        <f ca="1">($T$1-Table14[[#This Row],[Date of Appointment to Current Grade:]])/365</f>
        <v>3.0565267602105548</v>
      </c>
      <c r="W80" s="45">
        <v>45200</v>
      </c>
      <c r="X80" s="43"/>
      <c r="Y80" s="45">
        <v>45658</v>
      </c>
      <c r="Z80" s="46">
        <f ca="1">($T$1-Table14[[#This Row],[Date in Position]])/365</f>
        <v>1.8017322396626099</v>
      </c>
      <c r="AA80" s="43"/>
      <c r="AB80" s="43"/>
      <c r="AC80" s="43"/>
      <c r="AD80" s="43"/>
      <c r="AE80" s="47"/>
      <c r="AF80" s="47"/>
      <c r="AG80" s="48"/>
      <c r="AH80" s="48"/>
      <c r="AI80" s="43"/>
      <c r="AJ80" s="50"/>
      <c r="AK80" s="43"/>
      <c r="AL80" s="43"/>
      <c r="AM80" s="43"/>
      <c r="AN80" s="43"/>
      <c r="AO80" s="43"/>
      <c r="AP80" s="43"/>
      <c r="AQ80" s="43"/>
      <c r="AR80" s="43"/>
      <c r="AS80" s="43"/>
      <c r="AT80" s="43"/>
      <c r="AU80" s="43"/>
      <c r="AV80" s="43"/>
      <c r="AW80" s="43"/>
      <c r="AX80" s="43"/>
      <c r="AY80" s="43"/>
      <c r="AZ80" s="43"/>
      <c r="BA80" s="43"/>
      <c r="BB80" s="43"/>
      <c r="BC80" s="43"/>
    </row>
    <row r="81" spans="2:55" ht="43.5" x14ac:dyDescent="0.35">
      <c r="B81" s="43">
        <v>78</v>
      </c>
      <c r="C81" s="43" t="s">
        <v>198</v>
      </c>
      <c r="D81" s="45">
        <v>46176</v>
      </c>
      <c r="E81" s="44" t="s">
        <v>1247</v>
      </c>
      <c r="F81" s="43">
        <v>1002674</v>
      </c>
      <c r="G81" s="43">
        <f>$G$1-Table14[[#This Row],[Birth Year]]</f>
        <v>0</v>
      </c>
      <c r="H81" s="43">
        <v>2026</v>
      </c>
      <c r="I81" s="43" t="s">
        <v>179</v>
      </c>
      <c r="J81" s="43" t="s">
        <v>138</v>
      </c>
      <c r="K81" s="43" t="s">
        <v>1794</v>
      </c>
      <c r="L81" s="42" t="s">
        <v>1896</v>
      </c>
      <c r="M81" s="43" t="s">
        <v>331</v>
      </c>
      <c r="N81" s="43" t="s">
        <v>142</v>
      </c>
      <c r="O81" s="44" t="s">
        <v>1248</v>
      </c>
      <c r="P81" s="43" t="s">
        <v>144</v>
      </c>
      <c r="Q81" s="43"/>
      <c r="R81" s="45">
        <v>41183</v>
      </c>
      <c r="S81" s="46">
        <f ca="1">($T$1-Table14[[#This Row],[Joining Date]])/365</f>
        <v>14.062006212265349</v>
      </c>
      <c r="T81" s="43"/>
      <c r="U81" s="43" t="s">
        <v>58</v>
      </c>
      <c r="V81" s="46">
        <f ca="1">($T$1-Table14[[#This Row],[Date of Appointment to Current Grade:]])/365</f>
        <v>1.2209103218543906</v>
      </c>
      <c r="W81" s="45">
        <v>45870</v>
      </c>
      <c r="X81" s="43"/>
      <c r="Y81" s="45">
        <v>45658</v>
      </c>
      <c r="Z81" s="46">
        <f ca="1">($T$1-Table14[[#This Row],[Date in Position]])/365</f>
        <v>1.8017322396626099</v>
      </c>
      <c r="AA81" s="43"/>
      <c r="AB81" s="43"/>
      <c r="AC81" s="43"/>
      <c r="AD81" s="43"/>
      <c r="AE81" s="47"/>
      <c r="AF81" s="47"/>
      <c r="AG81" s="48"/>
      <c r="AH81" s="48"/>
      <c r="AI81" s="43"/>
      <c r="AJ81" s="50"/>
      <c r="AK81" s="43"/>
      <c r="AL81" s="43"/>
      <c r="AM81" s="43"/>
      <c r="AN81" s="43"/>
      <c r="AO81" s="43"/>
      <c r="AP81" s="43"/>
      <c r="AQ81" s="43"/>
      <c r="AR81" s="43"/>
      <c r="AS81" s="43"/>
      <c r="AT81" s="43"/>
      <c r="AU81" s="43"/>
      <c r="AV81" s="43"/>
      <c r="AW81" s="43"/>
      <c r="AX81" s="43"/>
      <c r="AY81" s="43"/>
      <c r="AZ81" s="43"/>
      <c r="BA81" s="43"/>
      <c r="BB81" s="43"/>
      <c r="BC81" s="43"/>
    </row>
    <row r="82" spans="2:55" ht="72.5" x14ac:dyDescent="0.35">
      <c r="B82" s="43">
        <v>79</v>
      </c>
      <c r="C82" s="43" t="s">
        <v>134</v>
      </c>
      <c r="D82" s="45">
        <v>46164</v>
      </c>
      <c r="E82" s="44" t="s">
        <v>1255</v>
      </c>
      <c r="F82" s="43">
        <v>1055692</v>
      </c>
      <c r="G82" s="43">
        <f>$G$1-Table14[[#This Row],[Birth Year]]</f>
        <v>31</v>
      </c>
      <c r="H82" s="43">
        <v>1995</v>
      </c>
      <c r="I82" s="43" t="s">
        <v>179</v>
      </c>
      <c r="J82" s="43" t="s">
        <v>138</v>
      </c>
      <c r="K82" s="43" t="s">
        <v>1811</v>
      </c>
      <c r="L82" s="42" t="s">
        <v>1896</v>
      </c>
      <c r="M82" s="43" t="s">
        <v>331</v>
      </c>
      <c r="N82" s="43" t="s">
        <v>142</v>
      </c>
      <c r="O82" s="44" t="s">
        <v>1256</v>
      </c>
      <c r="P82" s="43" t="s">
        <v>144</v>
      </c>
      <c r="Q82" s="43" t="s">
        <v>185</v>
      </c>
      <c r="R82" s="45">
        <v>43467</v>
      </c>
      <c r="S82" s="46">
        <f ca="1">($T$1-Table14[[#This Row],[Joining Date]])/365</f>
        <v>7.8044719656900075</v>
      </c>
      <c r="T82" s="46">
        <f ca="1">Table14[[#This Row],[Years in PET]]</f>
        <v>7.8044719656900075</v>
      </c>
      <c r="U82" s="43" t="s">
        <v>57</v>
      </c>
      <c r="V82" s="46">
        <f ca="1">($T$1-Table14[[#This Row],[Date of Appointment to Current Grade:]])/365</f>
        <v>1.5551568971968563</v>
      </c>
      <c r="W82" s="45">
        <v>45748</v>
      </c>
      <c r="X82" s="43"/>
      <c r="Y82" s="45">
        <v>45689</v>
      </c>
      <c r="Z82" s="46">
        <f ca="1">($T$1-Table14[[#This Row],[Date in Position]])/365</f>
        <v>1.7168007328132948</v>
      </c>
      <c r="AA82" s="43" t="s">
        <v>1064</v>
      </c>
      <c r="AB82" s="43"/>
      <c r="AC82" s="43"/>
      <c r="AD82" s="43" t="s">
        <v>163</v>
      </c>
      <c r="AE82" s="47" t="s">
        <v>1257</v>
      </c>
      <c r="AF82" s="47" t="s">
        <v>1897</v>
      </c>
      <c r="AG82" s="48" t="s">
        <v>1260</v>
      </c>
      <c r="AH82" s="48" t="s">
        <v>1261</v>
      </c>
      <c r="AI82" s="43" t="s">
        <v>1793</v>
      </c>
      <c r="AJ82" s="255" t="s">
        <v>1898</v>
      </c>
      <c r="AK82" s="43"/>
      <c r="AL82" s="43"/>
      <c r="AM82" s="43"/>
      <c r="AN82" s="43"/>
      <c r="AO82" s="43"/>
      <c r="AP82" s="43"/>
      <c r="AQ82" s="43"/>
      <c r="AR82" s="43"/>
      <c r="AS82" s="43"/>
      <c r="AT82" s="43"/>
      <c r="AU82" s="43"/>
      <c r="AV82" s="43"/>
      <c r="AW82" s="43"/>
      <c r="AX82" s="43"/>
      <c r="AY82" s="43"/>
      <c r="AZ82" s="43"/>
      <c r="BA82" s="43"/>
      <c r="BB82" s="43"/>
      <c r="BC82" s="43"/>
    </row>
    <row r="83" spans="2:55" ht="29" x14ac:dyDescent="0.35">
      <c r="B83" s="43">
        <v>80</v>
      </c>
      <c r="C83" s="43" t="s">
        <v>198</v>
      </c>
      <c r="D83" s="43"/>
      <c r="E83" s="44" t="s">
        <v>1264</v>
      </c>
      <c r="F83" s="43">
        <v>1000062</v>
      </c>
      <c r="G83" s="43">
        <f>$G$1-Table14[[#This Row],[Birth Year]]</f>
        <v>0</v>
      </c>
      <c r="H83" s="43">
        <v>2026</v>
      </c>
      <c r="I83" s="43" t="s">
        <v>179</v>
      </c>
      <c r="J83" s="43" t="s">
        <v>138</v>
      </c>
      <c r="K83" s="43" t="s">
        <v>1794</v>
      </c>
      <c r="L83" s="42" t="s">
        <v>1812</v>
      </c>
      <c r="M83" s="43" t="s">
        <v>1781</v>
      </c>
      <c r="N83" s="43" t="s">
        <v>142</v>
      </c>
      <c r="O83" s="44" t="s">
        <v>1266</v>
      </c>
      <c r="P83" s="43" t="s">
        <v>144</v>
      </c>
      <c r="Q83" s="43"/>
      <c r="R83" s="45">
        <v>40893</v>
      </c>
      <c r="S83" s="46">
        <f ca="1">($T$1-Table14[[#This Row],[Joining Date]])/365</f>
        <v>14.856526760210555</v>
      </c>
      <c r="T83" s="43"/>
      <c r="U83" s="43" t="s">
        <v>57</v>
      </c>
      <c r="V83" s="46">
        <f ca="1">($T$1-Table14[[#This Row],[Date of Appointment to Current Grade:]])/365</f>
        <v>2.5551568971968566</v>
      </c>
      <c r="W83" s="45">
        <v>45383</v>
      </c>
      <c r="X83" s="43"/>
      <c r="Y83" s="45">
        <v>45413</v>
      </c>
      <c r="Z83" s="46">
        <f ca="1">($T$1-Table14[[#This Row],[Date in Position]])/365</f>
        <v>2.4729651163749384</v>
      </c>
      <c r="AA83" s="43"/>
      <c r="AB83" s="43"/>
      <c r="AC83" s="43"/>
      <c r="AD83" s="43"/>
      <c r="AE83" s="47"/>
      <c r="AF83" s="47"/>
      <c r="AG83" s="48"/>
      <c r="AH83" s="48"/>
      <c r="AI83" s="43"/>
      <c r="AJ83" s="50"/>
      <c r="AK83" s="43"/>
      <c r="AL83" s="43"/>
      <c r="AM83" s="43"/>
      <c r="AN83" s="43"/>
      <c r="AO83" s="43"/>
      <c r="AP83" s="43"/>
      <c r="AQ83" s="43"/>
      <c r="AR83" s="43"/>
      <c r="AS83" s="43"/>
      <c r="AT83" s="43"/>
      <c r="AU83" s="43"/>
      <c r="AV83" s="43"/>
      <c r="AW83" s="43"/>
      <c r="AX83" s="43"/>
      <c r="AY83" s="43"/>
      <c r="AZ83" s="43"/>
      <c r="BA83" s="43"/>
      <c r="BB83" s="43"/>
      <c r="BC83" s="43"/>
    </row>
    <row r="84" spans="2:55" ht="29" x14ac:dyDescent="0.35">
      <c r="B84" s="43">
        <v>81</v>
      </c>
      <c r="C84" s="43" t="s">
        <v>198</v>
      </c>
      <c r="D84" s="45" t="s">
        <v>296</v>
      </c>
      <c r="E84" s="44" t="s">
        <v>1273</v>
      </c>
      <c r="F84" s="43">
        <v>1028568</v>
      </c>
      <c r="G84" s="43">
        <f>$G$1-Table14[[#This Row],[Birth Year]]</f>
        <v>0</v>
      </c>
      <c r="H84" s="43">
        <v>2026</v>
      </c>
      <c r="I84" s="43" t="s">
        <v>179</v>
      </c>
      <c r="J84" s="43" t="s">
        <v>138</v>
      </c>
      <c r="K84" s="43" t="s">
        <v>1817</v>
      </c>
      <c r="L84" s="42" t="s">
        <v>1802</v>
      </c>
      <c r="M84" s="43" t="s">
        <v>1781</v>
      </c>
      <c r="N84" s="43" t="s">
        <v>142</v>
      </c>
      <c r="O84" s="44" t="s">
        <v>1274</v>
      </c>
      <c r="P84" s="43" t="s">
        <v>144</v>
      </c>
      <c r="Q84" s="43"/>
      <c r="R84" s="45">
        <v>42110</v>
      </c>
      <c r="S84" s="46">
        <f ca="1">($T$1-Table14[[#This Row],[Joining Date]])/365</f>
        <v>11.522280184868089</v>
      </c>
      <c r="T84" s="43"/>
      <c r="U84" s="43" t="s">
        <v>58</v>
      </c>
      <c r="V84" s="46">
        <f ca="1">($T$1-Table14[[#This Row],[Date of Appointment to Current Grade:]])/365</f>
        <v>1.1359788150050756</v>
      </c>
      <c r="W84" s="45">
        <v>45901</v>
      </c>
      <c r="X84" s="43"/>
      <c r="Y84" s="45">
        <v>45383</v>
      </c>
      <c r="Z84" s="46">
        <f ca="1">($T$1-Table14[[#This Row],[Date in Position]])/365</f>
        <v>2.5551568971968566</v>
      </c>
      <c r="AA84" s="43"/>
      <c r="AB84" s="43"/>
      <c r="AC84" s="43"/>
      <c r="AD84" s="43"/>
      <c r="AE84" s="47"/>
      <c r="AF84" s="47"/>
      <c r="AG84" s="48"/>
      <c r="AH84" s="48"/>
      <c r="AI84" s="43"/>
      <c r="AJ84" s="50"/>
      <c r="AK84" s="43"/>
      <c r="AL84" s="43"/>
      <c r="AM84" s="43"/>
      <c r="AN84" s="43"/>
      <c r="AO84" s="43"/>
      <c r="AP84" s="43"/>
      <c r="AQ84" s="43"/>
      <c r="AR84" s="43"/>
      <c r="AS84" s="43"/>
      <c r="AT84" s="43"/>
      <c r="AU84" s="43"/>
      <c r="AV84" s="43"/>
      <c r="AW84" s="43"/>
      <c r="AX84" s="43"/>
      <c r="AY84" s="43"/>
      <c r="AZ84" s="43"/>
      <c r="BA84" s="43"/>
      <c r="BB84" s="43"/>
      <c r="BC84" s="43"/>
    </row>
    <row r="85" spans="2:55" ht="14.5" x14ac:dyDescent="0.35">
      <c r="B85" s="43">
        <v>82</v>
      </c>
      <c r="C85" s="43" t="s">
        <v>198</v>
      </c>
      <c r="D85" s="43"/>
      <c r="E85" s="44" t="s">
        <v>1275</v>
      </c>
      <c r="F85" s="43">
        <v>1125753</v>
      </c>
      <c r="G85" s="43">
        <f>$G$1-Table14[[#This Row],[Birth Year]]</f>
        <v>0</v>
      </c>
      <c r="H85" s="43">
        <v>2026</v>
      </c>
      <c r="I85" s="43" t="s">
        <v>179</v>
      </c>
      <c r="J85" s="43" t="s">
        <v>138</v>
      </c>
      <c r="K85" s="43" t="s">
        <v>1848</v>
      </c>
      <c r="L85" s="42"/>
      <c r="M85" s="43"/>
      <c r="N85" s="43" t="s">
        <v>142</v>
      </c>
      <c r="O85" s="44" t="s">
        <v>1276</v>
      </c>
      <c r="P85" s="43" t="s">
        <v>177</v>
      </c>
      <c r="Q85" s="43"/>
      <c r="R85" s="43"/>
      <c r="S85" s="46">
        <f ca="1">($T$1-Table14[[#This Row],[Joining Date]])/365</f>
        <v>126.89214319856671</v>
      </c>
      <c r="T85" s="43"/>
      <c r="U85" s="43" t="s">
        <v>177</v>
      </c>
      <c r="V85" s="46">
        <f ca="1">($T$1-Table14[[#This Row],[Date of Appointment to Current Grade:]])/365</f>
        <v>126.89214319856671</v>
      </c>
      <c r="W85" s="43"/>
      <c r="X85" s="43"/>
      <c r="Y85" s="43"/>
      <c r="Z85" s="46">
        <f ca="1">($T$1-Table14[[#This Row],[Date in Position]])/365</f>
        <v>126.89214319856671</v>
      </c>
      <c r="AA85" s="43"/>
      <c r="AB85" s="43"/>
      <c r="AC85" s="43"/>
      <c r="AD85" s="43"/>
      <c r="AE85" s="47"/>
      <c r="AF85" s="47"/>
      <c r="AG85" s="48"/>
      <c r="AH85" s="48"/>
      <c r="AI85" s="43"/>
      <c r="AJ85" s="50"/>
      <c r="AK85" s="43"/>
      <c r="AL85" s="43"/>
      <c r="AM85" s="43"/>
      <c r="AN85" s="43"/>
      <c r="AO85" s="43"/>
      <c r="AP85" s="43"/>
      <c r="AQ85" s="43"/>
      <c r="AR85" s="43"/>
      <c r="AS85" s="43"/>
      <c r="AT85" s="43"/>
      <c r="AU85" s="43"/>
      <c r="AV85" s="43"/>
      <c r="AW85" s="43"/>
      <c r="AX85" s="43"/>
      <c r="AY85" s="43"/>
      <c r="AZ85" s="43"/>
      <c r="BA85" s="43"/>
      <c r="BB85" s="43"/>
      <c r="BC85" s="43"/>
    </row>
    <row r="86" spans="2:55" ht="87" x14ac:dyDescent="0.3">
      <c r="B86" s="43">
        <v>83</v>
      </c>
      <c r="C86" s="43" t="s">
        <v>134</v>
      </c>
      <c r="D86" s="45">
        <v>46157</v>
      </c>
      <c r="E86" s="44" t="s">
        <v>1289</v>
      </c>
      <c r="F86" s="43">
        <v>1020666</v>
      </c>
      <c r="G86" s="43">
        <f>$G$1-Table14[[#This Row],[Birth Year]]</f>
        <v>36</v>
      </c>
      <c r="H86" s="43">
        <v>1990</v>
      </c>
      <c r="I86" s="43" t="s">
        <v>179</v>
      </c>
      <c r="J86" s="43" t="s">
        <v>138</v>
      </c>
      <c r="K86" s="43" t="s">
        <v>1819</v>
      </c>
      <c r="L86" s="42" t="s">
        <v>1820</v>
      </c>
      <c r="M86" s="43" t="s">
        <v>1781</v>
      </c>
      <c r="N86" s="43" t="s">
        <v>142</v>
      </c>
      <c r="O86" s="44" t="s">
        <v>1291</v>
      </c>
      <c r="P86" s="43" t="s">
        <v>144</v>
      </c>
      <c r="Q86" s="43"/>
      <c r="R86" s="45">
        <v>41775</v>
      </c>
      <c r="S86" s="46">
        <f ca="1">($T$1-Table14[[#This Row],[Joining Date]])/365</f>
        <v>12.440088404046172</v>
      </c>
      <c r="T86" s="46">
        <f ca="1">Table14[[#This Row],[Years in PET]]</f>
        <v>12.440088404046172</v>
      </c>
      <c r="U86" s="43" t="s">
        <v>58</v>
      </c>
      <c r="V86" s="46">
        <f ca="1">($T$1-Table14[[#This Row],[Date of Appointment to Current Grade:]])/365</f>
        <v>2.719540458840692</v>
      </c>
      <c r="W86" s="45">
        <v>45323</v>
      </c>
      <c r="X86" s="43" t="s">
        <v>1899</v>
      </c>
      <c r="Y86" s="45">
        <v>45383</v>
      </c>
      <c r="Z86" s="46">
        <f ca="1">($T$1-Table14[[#This Row],[Date in Position]])/365</f>
        <v>2.5551568971968566</v>
      </c>
      <c r="AA86" s="43" t="s">
        <v>1064</v>
      </c>
      <c r="AB86" s="43">
        <v>2023</v>
      </c>
      <c r="AC86" s="43" t="s">
        <v>139</v>
      </c>
      <c r="AD86" s="43" t="s">
        <v>148</v>
      </c>
      <c r="AE86" s="47" t="s">
        <v>1292</v>
      </c>
      <c r="AF86" s="47" t="s">
        <v>1294</v>
      </c>
      <c r="AG86" s="42" t="s">
        <v>292</v>
      </c>
      <c r="AH86" s="48" t="s">
        <v>1900</v>
      </c>
      <c r="AI86" s="42" t="s">
        <v>1901</v>
      </c>
      <c r="AJ86" s="48" t="s">
        <v>1296</v>
      </c>
      <c r="AK86" s="43"/>
      <c r="AL86" s="43"/>
      <c r="AM86" s="43"/>
      <c r="AN86" s="43"/>
      <c r="AO86" s="43"/>
      <c r="AP86" s="43"/>
      <c r="AQ86" s="43"/>
      <c r="AR86" s="43"/>
      <c r="AS86" s="43"/>
      <c r="AT86" s="43"/>
      <c r="AU86" s="43"/>
      <c r="AV86" s="43"/>
      <c r="AW86" s="43"/>
      <c r="AX86" s="43"/>
      <c r="AY86" s="43"/>
      <c r="AZ86" s="43"/>
      <c r="BA86" s="43"/>
      <c r="BB86" s="43"/>
      <c r="BC86" s="43"/>
    </row>
    <row r="87" spans="2:55" ht="29" x14ac:dyDescent="0.35">
      <c r="B87" s="43">
        <v>84</v>
      </c>
      <c r="C87" s="43" t="s">
        <v>198</v>
      </c>
      <c r="D87" s="45">
        <v>46183</v>
      </c>
      <c r="E87" s="44" t="s">
        <v>1306</v>
      </c>
      <c r="F87" s="43">
        <v>121913</v>
      </c>
      <c r="G87" s="43">
        <f>$G$1-Table14[[#This Row],[Birth Year]]</f>
        <v>44</v>
      </c>
      <c r="H87" s="43">
        <v>1982</v>
      </c>
      <c r="I87" s="43" t="s">
        <v>136</v>
      </c>
      <c r="J87" s="43" t="s">
        <v>138</v>
      </c>
      <c r="K87" s="43" t="s">
        <v>1814</v>
      </c>
      <c r="L87" s="42" t="s">
        <v>1825</v>
      </c>
      <c r="M87" s="43" t="s">
        <v>1781</v>
      </c>
      <c r="N87" s="43" t="s">
        <v>142</v>
      </c>
      <c r="O87" s="44" t="s">
        <v>1308</v>
      </c>
      <c r="P87" s="43" t="s">
        <v>144</v>
      </c>
      <c r="Q87" s="43"/>
      <c r="R87" s="45">
        <v>38124</v>
      </c>
      <c r="S87" s="46">
        <f ca="1">($T$1-Table14[[#This Row],[Joining Date]])/365</f>
        <v>22.442828130073568</v>
      </c>
      <c r="T87" s="43"/>
      <c r="U87" s="43" t="s">
        <v>58</v>
      </c>
      <c r="V87" s="46">
        <f ca="1">($T$1-Table14[[#This Row],[Date of Appointment to Current Grade:]])/365</f>
        <v>5.8894034725393221</v>
      </c>
      <c r="W87" s="45">
        <v>44166</v>
      </c>
      <c r="X87" s="43"/>
      <c r="Y87" s="45">
        <v>45383</v>
      </c>
      <c r="Z87" s="46">
        <f ca="1">($T$1-Table14[[#This Row],[Date in Position]])/365</f>
        <v>2.5551568971968566</v>
      </c>
      <c r="AA87" s="43"/>
      <c r="AB87" s="43"/>
      <c r="AC87" s="43"/>
      <c r="AD87" s="43"/>
      <c r="AE87" s="47"/>
      <c r="AF87" s="47"/>
      <c r="AG87" s="48"/>
      <c r="AH87" s="48"/>
      <c r="AI87" s="43"/>
      <c r="AJ87" s="50"/>
      <c r="AK87" s="43"/>
      <c r="AL87" s="43"/>
      <c r="AM87" s="43"/>
      <c r="AN87" s="43"/>
      <c r="AO87" s="43"/>
      <c r="AP87" s="43"/>
      <c r="AQ87" s="43"/>
      <c r="AR87" s="43"/>
      <c r="AS87" s="43"/>
      <c r="AT87" s="43"/>
      <c r="AU87" s="43"/>
      <c r="AV87" s="43"/>
      <c r="AW87" s="43"/>
      <c r="AX87" s="43"/>
      <c r="AY87" s="43"/>
      <c r="AZ87" s="43"/>
      <c r="BA87" s="43"/>
      <c r="BB87" s="43"/>
      <c r="BC87" s="43"/>
    </row>
    <row r="88" spans="2:55" ht="14.5" x14ac:dyDescent="0.35">
      <c r="B88" s="43">
        <v>85</v>
      </c>
      <c r="C88" s="43" t="s">
        <v>198</v>
      </c>
      <c r="D88" s="43"/>
      <c r="E88" s="44" t="s">
        <v>1323</v>
      </c>
      <c r="F88" s="43">
        <v>1125758</v>
      </c>
      <c r="G88" s="43">
        <f>$G$1-Table14[[#This Row],[Birth Year]]</f>
        <v>26</v>
      </c>
      <c r="H88" s="43">
        <v>2000</v>
      </c>
      <c r="I88" s="43" t="s">
        <v>179</v>
      </c>
      <c r="J88" s="43" t="s">
        <v>138</v>
      </c>
      <c r="K88" s="43" t="s">
        <v>1787</v>
      </c>
      <c r="L88" s="42"/>
      <c r="M88" s="43"/>
      <c r="N88" s="43" t="s">
        <v>142</v>
      </c>
      <c r="O88" s="58" t="s">
        <v>1326</v>
      </c>
      <c r="P88" s="43" t="s">
        <v>177</v>
      </c>
      <c r="Q88" s="43"/>
      <c r="R88" s="43"/>
      <c r="S88" s="46">
        <f ca="1">($T$1-Table14[[#This Row],[Joining Date]])/365</f>
        <v>126.89214319856671</v>
      </c>
      <c r="T88" s="43"/>
      <c r="U88" s="43" t="s">
        <v>177</v>
      </c>
      <c r="V88" s="46">
        <f ca="1">($T$1-Table14[[#This Row],[Date of Appointment to Current Grade:]])/365</f>
        <v>126.89214319856671</v>
      </c>
      <c r="W88" s="43"/>
      <c r="X88" s="43"/>
      <c r="Y88" s="43"/>
      <c r="Z88" s="46">
        <f ca="1">($T$1-Table14[[#This Row],[Date in Position]])/365</f>
        <v>126.89214319856671</v>
      </c>
      <c r="AA88" s="43"/>
      <c r="AB88" s="43"/>
      <c r="AC88" s="43"/>
      <c r="AD88" s="43"/>
      <c r="AE88" s="47"/>
      <c r="AF88" s="47"/>
      <c r="AG88" s="48"/>
      <c r="AH88" s="48"/>
      <c r="AI88" s="43"/>
      <c r="AJ88" s="50"/>
      <c r="AK88" s="43"/>
      <c r="AL88" s="43"/>
      <c r="AM88" s="43"/>
      <c r="AN88" s="43"/>
      <c r="AO88" s="43"/>
      <c r="AP88" s="43"/>
      <c r="AQ88" s="43"/>
      <c r="AR88" s="43"/>
      <c r="AS88" s="43"/>
      <c r="AT88" s="43"/>
      <c r="AU88" s="43"/>
      <c r="AV88" s="43"/>
      <c r="AW88" s="43"/>
      <c r="AX88" s="43"/>
      <c r="AY88" s="43"/>
      <c r="AZ88" s="43"/>
      <c r="BA88" s="43"/>
      <c r="BB88" s="43"/>
      <c r="BC88" s="43"/>
    </row>
    <row r="89" spans="2:55" ht="43.5" x14ac:dyDescent="0.35">
      <c r="B89" s="43">
        <v>86</v>
      </c>
      <c r="C89" s="43" t="s">
        <v>198</v>
      </c>
      <c r="D89" s="45">
        <v>46188</v>
      </c>
      <c r="E89" s="44" t="s">
        <v>1333</v>
      </c>
      <c r="F89" s="43">
        <v>1000876</v>
      </c>
      <c r="G89" s="43">
        <f>$G$1-Table14[[#This Row],[Birth Year]]</f>
        <v>37</v>
      </c>
      <c r="H89" s="43">
        <v>1989</v>
      </c>
      <c r="I89" s="43" t="s">
        <v>179</v>
      </c>
      <c r="J89" s="43" t="s">
        <v>138</v>
      </c>
      <c r="K89" s="43" t="s">
        <v>1797</v>
      </c>
      <c r="L89" s="42" t="s">
        <v>1896</v>
      </c>
      <c r="M89" s="43" t="s">
        <v>331</v>
      </c>
      <c r="N89" s="43" t="s">
        <v>142</v>
      </c>
      <c r="O89" s="44" t="s">
        <v>1334</v>
      </c>
      <c r="P89" s="43" t="s">
        <v>144</v>
      </c>
      <c r="Q89" s="43"/>
      <c r="R89" s="45">
        <v>41015</v>
      </c>
      <c r="S89" s="46">
        <f ca="1">($T$1-Table14[[#This Row],[Joining Date]])/365</f>
        <v>14.522280184868089</v>
      </c>
      <c r="T89" s="43">
        <v>14</v>
      </c>
      <c r="U89" s="43" t="s">
        <v>56</v>
      </c>
      <c r="V89" s="46">
        <f ca="1">($T$1-Table14[[#This Row],[Date of Appointment to Current Grade:]])/365</f>
        <v>1.9688555273338426</v>
      </c>
      <c r="W89" s="45">
        <v>45597</v>
      </c>
      <c r="X89" s="43" t="s">
        <v>1902</v>
      </c>
      <c r="Y89" s="45">
        <v>45383</v>
      </c>
      <c r="Z89" s="46">
        <f ca="1">($T$1-Table14[[#This Row],[Date in Position]])/365</f>
        <v>2.5551568971968566</v>
      </c>
      <c r="AA89" s="43" t="s">
        <v>1064</v>
      </c>
      <c r="AB89" s="43">
        <v>2020</v>
      </c>
      <c r="AC89" s="43"/>
      <c r="AD89" s="43"/>
      <c r="AE89" s="47"/>
      <c r="AF89" s="47"/>
      <c r="AG89" s="48"/>
      <c r="AH89" s="48"/>
      <c r="AI89" s="43"/>
      <c r="AJ89" s="50"/>
      <c r="AK89" s="43"/>
      <c r="AL89" s="43"/>
      <c r="AM89" s="43"/>
      <c r="AN89" s="43"/>
      <c r="AO89" s="43"/>
      <c r="AP89" s="43"/>
      <c r="AQ89" s="43"/>
      <c r="AR89" s="43"/>
      <c r="AS89" s="43"/>
      <c r="AT89" s="43"/>
      <c r="AU89" s="43"/>
      <c r="AV89" s="43"/>
      <c r="AW89" s="43"/>
      <c r="AX89" s="43"/>
      <c r="AY89" s="43"/>
      <c r="AZ89" s="43"/>
      <c r="BA89" s="43"/>
      <c r="BB89" s="43"/>
      <c r="BC89" s="43"/>
    </row>
    <row r="90" spans="2:55" ht="29" x14ac:dyDescent="0.35">
      <c r="B90" s="43">
        <v>87</v>
      </c>
      <c r="C90" s="43" t="s">
        <v>198</v>
      </c>
      <c r="D90" s="45">
        <v>46181</v>
      </c>
      <c r="E90" s="44" t="s">
        <v>1338</v>
      </c>
      <c r="F90" s="43">
        <v>1000213</v>
      </c>
      <c r="G90" s="43">
        <f>$G$1-Table14[[#This Row],[Birth Year]]</f>
        <v>38</v>
      </c>
      <c r="H90" s="43">
        <v>1988</v>
      </c>
      <c r="I90" s="43" t="s">
        <v>179</v>
      </c>
      <c r="J90" s="43" t="s">
        <v>138</v>
      </c>
      <c r="K90" s="43" t="s">
        <v>1903</v>
      </c>
      <c r="L90" s="42" t="s">
        <v>1812</v>
      </c>
      <c r="M90" s="43" t="s">
        <v>1821</v>
      </c>
      <c r="N90" s="43" t="s">
        <v>142</v>
      </c>
      <c r="O90" s="44" t="s">
        <v>1339</v>
      </c>
      <c r="P90" s="43" t="s">
        <v>144</v>
      </c>
      <c r="Q90" s="43"/>
      <c r="R90" s="45">
        <v>40911</v>
      </c>
      <c r="S90" s="46">
        <f ca="1">($T$1-Table14[[#This Row],[Joining Date]])/365</f>
        <v>14.807211691717404</v>
      </c>
      <c r="T90" s="43">
        <v>14</v>
      </c>
      <c r="U90" s="43" t="s">
        <v>56</v>
      </c>
      <c r="V90" s="46">
        <f ca="1">($T$1-Table14[[#This Row],[Date of Appointment to Current Grade:]])/365</f>
        <v>9.7222801848680884</v>
      </c>
      <c r="W90" s="45">
        <v>42767</v>
      </c>
      <c r="X90" s="43" t="s">
        <v>1902</v>
      </c>
      <c r="Y90" s="45">
        <v>45839</v>
      </c>
      <c r="Z90" s="46">
        <f ca="1">($T$1-Table14[[#This Row],[Date in Position]])/365</f>
        <v>1.3058418287037057</v>
      </c>
      <c r="AA90" s="43"/>
      <c r="AB90" s="43"/>
      <c r="AC90" s="43"/>
      <c r="AD90" s="43"/>
      <c r="AE90" s="47"/>
      <c r="AF90" s="47"/>
      <c r="AG90" s="48"/>
      <c r="AH90" s="48"/>
      <c r="AI90" s="43"/>
      <c r="AJ90" s="50"/>
      <c r="AK90" s="43"/>
      <c r="AL90" s="43"/>
      <c r="AM90" s="43"/>
      <c r="AN90" s="43"/>
      <c r="AO90" s="43"/>
      <c r="AP90" s="43"/>
      <c r="AQ90" s="43"/>
      <c r="AR90" s="43"/>
      <c r="AS90" s="43"/>
      <c r="AT90" s="43"/>
      <c r="AU90" s="43"/>
      <c r="AV90" s="43"/>
      <c r="AW90" s="43"/>
      <c r="AX90" s="43"/>
      <c r="AY90" s="43"/>
      <c r="AZ90" s="43"/>
      <c r="BA90" s="43"/>
      <c r="BB90" s="43"/>
      <c r="BC90" s="43"/>
    </row>
    <row r="91" spans="2:55" ht="72.5" x14ac:dyDescent="0.3">
      <c r="B91" s="43">
        <v>88</v>
      </c>
      <c r="C91" s="43" t="s">
        <v>134</v>
      </c>
      <c r="D91" s="45">
        <v>46163</v>
      </c>
      <c r="E91" s="44" t="s">
        <v>1346</v>
      </c>
      <c r="F91" s="43">
        <v>1001269</v>
      </c>
      <c r="G91" s="43">
        <f>$G$1-Table14[[#This Row],[Birth Year]]</f>
        <v>38</v>
      </c>
      <c r="H91" s="43">
        <v>1988</v>
      </c>
      <c r="I91" s="43" t="s">
        <v>179</v>
      </c>
      <c r="J91" s="43" t="s">
        <v>138</v>
      </c>
      <c r="K91" s="43" t="s">
        <v>1817</v>
      </c>
      <c r="L91" s="42" t="s">
        <v>1812</v>
      </c>
      <c r="M91" s="43" t="s">
        <v>1781</v>
      </c>
      <c r="N91" s="43" t="s">
        <v>142</v>
      </c>
      <c r="O91" s="44" t="s">
        <v>1347</v>
      </c>
      <c r="P91" s="43" t="s">
        <v>144</v>
      </c>
      <c r="Q91" s="43"/>
      <c r="R91" s="45">
        <v>41045</v>
      </c>
      <c r="S91" s="46">
        <f ca="1">($T$1-Table14[[#This Row],[Joining Date]])/365</f>
        <v>14.440088404046172</v>
      </c>
      <c r="T91" s="46">
        <f ca="1">Table14[[#This Row],[Years in PET]]</f>
        <v>14.440088404046172</v>
      </c>
      <c r="U91" s="43" t="s">
        <v>58</v>
      </c>
      <c r="V91" s="46">
        <f ca="1">($T$1-Table14[[#This Row],[Date of Appointment to Current Grade:]])/365</f>
        <v>2.719540458840692</v>
      </c>
      <c r="W91" s="45">
        <v>45323</v>
      </c>
      <c r="X91" s="43" t="s">
        <v>1904</v>
      </c>
      <c r="Y91" s="45">
        <v>45383</v>
      </c>
      <c r="Z91" s="46">
        <f ca="1">($T$1-Table14[[#This Row],[Date in Position]])/365</f>
        <v>2.5551568971968566</v>
      </c>
      <c r="AA91" s="43" t="s">
        <v>1064</v>
      </c>
      <c r="AB91" s="43">
        <v>2023</v>
      </c>
      <c r="AC91" s="43"/>
      <c r="AD91" s="43" t="s">
        <v>148</v>
      </c>
      <c r="AE91" s="47" t="s">
        <v>1905</v>
      </c>
      <c r="AF91" s="65" t="s">
        <v>1350</v>
      </c>
      <c r="AG91" s="42" t="s">
        <v>1351</v>
      </c>
      <c r="AH91" s="48" t="s">
        <v>1352</v>
      </c>
      <c r="AI91" s="43" t="s">
        <v>1793</v>
      </c>
      <c r="AJ91" s="48" t="s">
        <v>1353</v>
      </c>
      <c r="AK91" s="43"/>
      <c r="AL91" s="43"/>
      <c r="AM91" s="43"/>
      <c r="AN91" s="43"/>
      <c r="AO91" s="43"/>
      <c r="AP91" s="43"/>
      <c r="AQ91" s="43"/>
      <c r="AR91" s="43"/>
      <c r="AS91" s="43"/>
      <c r="AT91" s="43"/>
      <c r="AU91" s="43"/>
      <c r="AV91" s="43"/>
      <c r="AW91" s="43"/>
      <c r="AX91" s="43"/>
      <c r="AY91" s="43"/>
      <c r="AZ91" s="43"/>
      <c r="BA91" s="43"/>
      <c r="BB91" s="43"/>
      <c r="BC91" s="43"/>
    </row>
    <row r="92" spans="2:55" ht="43.5" x14ac:dyDescent="0.35">
      <c r="B92" s="43">
        <v>89</v>
      </c>
      <c r="C92" s="43" t="s">
        <v>198</v>
      </c>
      <c r="D92" s="43"/>
      <c r="E92" s="44" t="s">
        <v>1372</v>
      </c>
      <c r="F92" s="43">
        <v>1042553</v>
      </c>
      <c r="G92" s="43">
        <f>$G$1-Table14[[#This Row],[Birth Year]]</f>
        <v>0</v>
      </c>
      <c r="H92" s="43">
        <v>2026</v>
      </c>
      <c r="I92" s="43" t="s">
        <v>136</v>
      </c>
      <c r="J92" s="43" t="s">
        <v>138</v>
      </c>
      <c r="K92" s="43" t="s">
        <v>1845</v>
      </c>
      <c r="L92" s="42" t="s">
        <v>1906</v>
      </c>
      <c r="M92" s="43" t="s">
        <v>331</v>
      </c>
      <c r="N92" s="43" t="s">
        <v>142</v>
      </c>
      <c r="O92" s="44" t="s">
        <v>1373</v>
      </c>
      <c r="P92" s="43" t="s">
        <v>144</v>
      </c>
      <c r="Q92" s="43"/>
      <c r="R92" s="45">
        <v>42982</v>
      </c>
      <c r="S92" s="46">
        <f ca="1">($T$1-Table14[[#This Row],[Joining Date]])/365</f>
        <v>9.1332390889776782</v>
      </c>
      <c r="T92" s="43"/>
      <c r="U92" s="43" t="s">
        <v>57</v>
      </c>
      <c r="V92" s="46">
        <f ca="1">($T$1-Table14[[#This Row],[Date of Appointment to Current Grade:]])/365</f>
        <v>1.5551568971968563</v>
      </c>
      <c r="W92" s="45">
        <v>45748</v>
      </c>
      <c r="X92" s="43"/>
      <c r="Y92" s="45">
        <v>45658</v>
      </c>
      <c r="Z92" s="46">
        <f ca="1">($T$1-Table14[[#This Row],[Date in Position]])/365</f>
        <v>1.8017322396626099</v>
      </c>
      <c r="AA92" s="43"/>
      <c r="AB92" s="43"/>
      <c r="AC92" s="43"/>
      <c r="AD92" s="43"/>
      <c r="AE92" s="47"/>
      <c r="AF92" s="47"/>
      <c r="AG92" s="48"/>
      <c r="AH92" s="48"/>
      <c r="AI92" s="43"/>
      <c r="AJ92" s="50"/>
      <c r="AK92" s="43"/>
      <c r="AL92" s="43"/>
      <c r="AM92" s="43"/>
      <c r="AN92" s="43"/>
      <c r="AO92" s="43"/>
      <c r="AP92" s="43"/>
      <c r="AQ92" s="43"/>
      <c r="AR92" s="43"/>
      <c r="AS92" s="43"/>
      <c r="AT92" s="43"/>
      <c r="AU92" s="43"/>
      <c r="AV92" s="43"/>
      <c r="AW92" s="43"/>
      <c r="AX92" s="43"/>
      <c r="AY92" s="43"/>
      <c r="AZ92" s="43"/>
      <c r="BA92" s="43"/>
      <c r="BB92" s="43"/>
      <c r="BC92" s="43"/>
    </row>
    <row r="93" spans="2:55" ht="72.5" x14ac:dyDescent="0.3">
      <c r="B93" s="43">
        <v>90</v>
      </c>
      <c r="C93" s="43" t="s">
        <v>134</v>
      </c>
      <c r="D93" s="45">
        <v>46163</v>
      </c>
      <c r="E93" s="44" t="s">
        <v>1389</v>
      </c>
      <c r="F93" s="43">
        <v>1049523</v>
      </c>
      <c r="G93" s="43">
        <f>$G$1-Table14[[#This Row],[Birth Year]]</f>
        <v>31</v>
      </c>
      <c r="H93" s="43">
        <v>1995</v>
      </c>
      <c r="I93" s="43" t="s">
        <v>136</v>
      </c>
      <c r="J93" s="43" t="s">
        <v>138</v>
      </c>
      <c r="K93" s="43" t="s">
        <v>180</v>
      </c>
      <c r="L93" s="42" t="s">
        <v>1881</v>
      </c>
      <c r="M93" s="43"/>
      <c r="N93" s="43" t="s">
        <v>142</v>
      </c>
      <c r="O93" s="44" t="s">
        <v>1390</v>
      </c>
      <c r="P93" s="43" t="s">
        <v>144</v>
      </c>
      <c r="Q93" s="43"/>
      <c r="R93" s="45">
        <v>43236</v>
      </c>
      <c r="S93" s="46">
        <f ca="1">($T$1-Table14[[#This Row],[Joining Date]])/365</f>
        <v>8.4373486780187736</v>
      </c>
      <c r="T93" s="46">
        <f ca="1">Table14[[#This Row],[Years in PET]]</f>
        <v>8.4373486780187736</v>
      </c>
      <c r="U93" s="43" t="s">
        <v>57</v>
      </c>
      <c r="V93" s="46">
        <f ca="1">($T$1-Table14[[#This Row],[Date of Appointment to Current Grade:]])/365</f>
        <v>1.2209103218543906</v>
      </c>
      <c r="W93" s="45">
        <v>45870</v>
      </c>
      <c r="X93" s="43"/>
      <c r="Y93" s="45">
        <v>45383</v>
      </c>
      <c r="Z93" s="46">
        <f ca="1">($T$1-Table14[[#This Row],[Date in Position]])/365</f>
        <v>2.5551568971968566</v>
      </c>
      <c r="AA93" s="43" t="s">
        <v>1064</v>
      </c>
      <c r="AB93" s="45">
        <v>45809</v>
      </c>
      <c r="AC93" s="43"/>
      <c r="AD93" s="43" t="s">
        <v>163</v>
      </c>
      <c r="AE93" s="47" t="s">
        <v>1391</v>
      </c>
      <c r="AF93" s="65" t="s">
        <v>1393</v>
      </c>
      <c r="AG93" s="48" t="s">
        <v>1907</v>
      </c>
      <c r="AH93" s="48" t="s">
        <v>1395</v>
      </c>
      <c r="AI93" s="43" t="s">
        <v>1793</v>
      </c>
      <c r="AJ93" s="48" t="s">
        <v>1908</v>
      </c>
      <c r="AK93" s="43"/>
      <c r="AL93" s="43"/>
      <c r="AM93" s="43"/>
      <c r="AN93" s="43"/>
      <c r="AO93" s="43"/>
      <c r="AP93" s="43"/>
      <c r="AQ93" s="43"/>
      <c r="AR93" s="43"/>
      <c r="AS93" s="43"/>
      <c r="AT93" s="43"/>
      <c r="AU93" s="43"/>
      <c r="AV93" s="43"/>
      <c r="AW93" s="43"/>
      <c r="AX93" s="43"/>
      <c r="AY93" s="43"/>
      <c r="AZ93" s="43"/>
      <c r="BA93" s="43"/>
      <c r="BB93" s="43"/>
      <c r="BC93" s="43"/>
    </row>
    <row r="94" spans="2:55" ht="14.5" x14ac:dyDescent="0.35">
      <c r="B94" s="43">
        <v>91</v>
      </c>
      <c r="C94" s="43" t="s">
        <v>198</v>
      </c>
      <c r="D94" s="43"/>
      <c r="E94" s="44" t="s">
        <v>1398</v>
      </c>
      <c r="F94" s="43">
        <v>1063099</v>
      </c>
      <c r="G94" s="43">
        <f>$G$1-Table14[[#This Row],[Birth Year]]</f>
        <v>30</v>
      </c>
      <c r="H94" s="43">
        <v>1996</v>
      </c>
      <c r="I94" s="43" t="s">
        <v>136</v>
      </c>
      <c r="J94" s="43" t="s">
        <v>138</v>
      </c>
      <c r="K94" s="43" t="s">
        <v>1788</v>
      </c>
      <c r="L94" s="42" t="s">
        <v>1909</v>
      </c>
      <c r="M94" s="43"/>
      <c r="N94" s="43" t="s">
        <v>1804</v>
      </c>
      <c r="O94" s="44" t="s">
        <v>1399</v>
      </c>
      <c r="P94" s="43" t="s">
        <v>144</v>
      </c>
      <c r="Q94" s="43"/>
      <c r="R94" s="45">
        <v>44378</v>
      </c>
      <c r="S94" s="46">
        <f ca="1">($T$1-Table14[[#This Row],[Joining Date]])/365</f>
        <v>5.308581554731103</v>
      </c>
      <c r="T94" s="43"/>
      <c r="U94" s="43" t="s">
        <v>55</v>
      </c>
      <c r="V94" s="46">
        <f ca="1">($T$1-Table14[[#This Row],[Date of Appointment to Current Grade:]])/365</f>
        <v>5.308581554731103</v>
      </c>
      <c r="W94" s="45">
        <v>44378</v>
      </c>
      <c r="X94" s="43"/>
      <c r="Y94" s="45">
        <v>45839</v>
      </c>
      <c r="Z94" s="46">
        <f ca="1">($T$1-Table14[[#This Row],[Date in Position]])/365</f>
        <v>1.3058418287037057</v>
      </c>
      <c r="AA94" s="43"/>
      <c r="AB94" s="43"/>
      <c r="AC94" s="43"/>
      <c r="AD94" s="43"/>
      <c r="AE94" s="47"/>
      <c r="AF94" s="47"/>
      <c r="AG94" s="48"/>
      <c r="AH94" s="48"/>
      <c r="AI94" s="43"/>
      <c r="AJ94" s="50"/>
      <c r="AK94" s="43"/>
      <c r="AL94" s="43"/>
      <c r="AM94" s="43"/>
      <c r="AN94" s="43"/>
      <c r="AO94" s="43"/>
      <c r="AP94" s="43"/>
      <c r="AQ94" s="43"/>
      <c r="AR94" s="43"/>
      <c r="AS94" s="43"/>
      <c r="AT94" s="43"/>
      <c r="AU94" s="43"/>
      <c r="AV94" s="43"/>
      <c r="AW94" s="43"/>
      <c r="AX94" s="43"/>
      <c r="AY94" s="43"/>
      <c r="AZ94" s="43"/>
      <c r="BA94" s="43"/>
      <c r="BB94" s="43"/>
      <c r="BC94" s="43"/>
    </row>
    <row r="95" spans="2:55" ht="29" x14ac:dyDescent="0.35">
      <c r="B95" s="43">
        <v>92</v>
      </c>
      <c r="C95" s="43" t="s">
        <v>198</v>
      </c>
      <c r="D95" s="45">
        <v>46176</v>
      </c>
      <c r="E95" s="44" t="s">
        <v>1439</v>
      </c>
      <c r="F95" s="43">
        <v>1003422</v>
      </c>
      <c r="G95" s="43">
        <f>$G$1-Table14[[#This Row],[Birth Year]]</f>
        <v>0</v>
      </c>
      <c r="H95" s="43">
        <v>2026</v>
      </c>
      <c r="I95" s="43" t="s">
        <v>179</v>
      </c>
      <c r="J95" s="43" t="s">
        <v>138</v>
      </c>
      <c r="K95" s="43" t="s">
        <v>1796</v>
      </c>
      <c r="L95" s="42" t="s">
        <v>1795</v>
      </c>
      <c r="M95" s="43" t="s">
        <v>1821</v>
      </c>
      <c r="N95" s="43" t="s">
        <v>142</v>
      </c>
      <c r="O95" s="44" t="s">
        <v>1440</v>
      </c>
      <c r="P95" s="43" t="s">
        <v>144</v>
      </c>
      <c r="Q95" s="43"/>
      <c r="R95" s="45">
        <v>41229</v>
      </c>
      <c r="S95" s="46">
        <f ca="1">($T$1-Table14[[#This Row],[Joining Date]])/365</f>
        <v>13.935978815005075</v>
      </c>
      <c r="T95" s="43"/>
      <c r="U95" s="43" t="s">
        <v>58</v>
      </c>
      <c r="V95" s="46">
        <f ca="1">($T$1-Table14[[#This Row],[Date of Appointment to Current Grade:]])/365</f>
        <v>0.96885552733384273</v>
      </c>
      <c r="W95" s="45">
        <v>45962</v>
      </c>
      <c r="X95" s="43"/>
      <c r="Y95" s="45">
        <v>45505</v>
      </c>
      <c r="Z95" s="46">
        <f ca="1">($T$1-Table14[[#This Row],[Date in Position]])/365</f>
        <v>2.2209103218543906</v>
      </c>
      <c r="AA95" s="43"/>
      <c r="AB95" s="43"/>
      <c r="AC95" s="43"/>
      <c r="AD95" s="43"/>
      <c r="AE95" s="47"/>
      <c r="AF95" s="47"/>
      <c r="AG95" s="48"/>
      <c r="AH95" s="48"/>
      <c r="AI95" s="43"/>
      <c r="AJ95" s="50"/>
      <c r="AK95" s="43"/>
      <c r="AL95" s="43"/>
      <c r="AM95" s="43"/>
      <c r="AN95" s="43"/>
      <c r="AO95" s="43"/>
      <c r="AP95" s="43"/>
      <c r="AQ95" s="43"/>
      <c r="AR95" s="43"/>
      <c r="AS95" s="43"/>
      <c r="AT95" s="43"/>
      <c r="AU95" s="43"/>
      <c r="AV95" s="43"/>
      <c r="AW95" s="43"/>
      <c r="AX95" s="43"/>
      <c r="AY95" s="43"/>
      <c r="AZ95" s="43"/>
      <c r="BA95" s="43"/>
      <c r="BB95" s="43"/>
      <c r="BC95" s="43"/>
    </row>
    <row r="96" spans="2:55" ht="58" x14ac:dyDescent="0.35">
      <c r="B96" s="43">
        <v>93</v>
      </c>
      <c r="C96" s="43" t="s">
        <v>134</v>
      </c>
      <c r="D96" s="45">
        <v>46161</v>
      </c>
      <c r="E96" s="44" t="s">
        <v>1447</v>
      </c>
      <c r="F96" s="43">
        <v>1020612</v>
      </c>
      <c r="G96" s="43">
        <f>$G$1-Table14[[#This Row],[Birth Year]]</f>
        <v>36</v>
      </c>
      <c r="H96" s="43">
        <v>1990</v>
      </c>
      <c r="I96" s="43" t="s">
        <v>179</v>
      </c>
      <c r="J96" s="43" t="s">
        <v>138</v>
      </c>
      <c r="K96" s="43" t="s">
        <v>1910</v>
      </c>
      <c r="L96" s="42"/>
      <c r="M96" s="43"/>
      <c r="N96" s="43" t="s">
        <v>142</v>
      </c>
      <c r="O96" s="44" t="s">
        <v>1448</v>
      </c>
      <c r="P96" s="43" t="s">
        <v>144</v>
      </c>
      <c r="Q96" s="43"/>
      <c r="R96" s="45">
        <v>41775</v>
      </c>
      <c r="S96" s="46">
        <f ca="1">($T$1-Table14[[#This Row],[Joining Date]])/365</f>
        <v>12.440088404046172</v>
      </c>
      <c r="T96" s="46">
        <f ca="1">Table14[[#This Row],[Years in PET]]</f>
        <v>12.440088404046172</v>
      </c>
      <c r="U96" s="43" t="s">
        <v>57</v>
      </c>
      <c r="V96" s="46">
        <f ca="1">($T$1-Table14[[#This Row],[Date of Appointment to Current Grade:]])/365</f>
        <v>2.3880336095256234</v>
      </c>
      <c r="W96" s="45">
        <v>45444</v>
      </c>
      <c r="X96" s="43" t="s">
        <v>1902</v>
      </c>
      <c r="Y96" s="45">
        <v>45839</v>
      </c>
      <c r="Z96" s="46">
        <f ca="1">($T$1-Table14[[#This Row],[Date in Position]])/365</f>
        <v>1.3058418287037057</v>
      </c>
      <c r="AA96" s="43" t="s">
        <v>146</v>
      </c>
      <c r="AB96" s="43">
        <v>2025</v>
      </c>
      <c r="AC96" s="43"/>
      <c r="AD96" s="43" t="s">
        <v>188</v>
      </c>
      <c r="AE96" s="47" t="s">
        <v>1449</v>
      </c>
      <c r="AF96" s="47" t="s">
        <v>1451</v>
      </c>
      <c r="AG96" s="48" t="s">
        <v>1452</v>
      </c>
      <c r="AH96" s="48" t="s">
        <v>618</v>
      </c>
      <c r="AI96" s="43" t="s">
        <v>1634</v>
      </c>
      <c r="AJ96" s="255" t="s">
        <v>1453</v>
      </c>
      <c r="AK96" s="43"/>
      <c r="AL96" s="43"/>
      <c r="AM96" s="43"/>
      <c r="AN96" s="43"/>
      <c r="AO96" s="43"/>
      <c r="AP96" s="43"/>
      <c r="AQ96" s="43"/>
      <c r="AR96" s="43"/>
      <c r="AS96" s="43"/>
      <c r="AT96" s="43"/>
      <c r="AU96" s="43"/>
      <c r="AV96" s="43"/>
      <c r="AW96" s="43"/>
      <c r="AX96" s="43"/>
      <c r="AY96" s="43"/>
      <c r="AZ96" s="43"/>
      <c r="BA96" s="43"/>
      <c r="BB96" s="43"/>
      <c r="BC96" s="43"/>
    </row>
    <row r="97" spans="2:55" ht="29" x14ac:dyDescent="0.35">
      <c r="B97" s="43">
        <v>94</v>
      </c>
      <c r="C97" s="43" t="s">
        <v>198</v>
      </c>
      <c r="D97" s="43"/>
      <c r="E97" s="44" t="s">
        <v>1506</v>
      </c>
      <c r="F97" s="43">
        <v>1042594</v>
      </c>
      <c r="G97" s="43">
        <f>$G$1-Table14[[#This Row],[Birth Year]]</f>
        <v>32</v>
      </c>
      <c r="H97" s="43">
        <v>1994</v>
      </c>
      <c r="I97" s="43" t="s">
        <v>136</v>
      </c>
      <c r="J97" s="43" t="s">
        <v>138</v>
      </c>
      <c r="K97" s="43" t="s">
        <v>1799</v>
      </c>
      <c r="L97" s="42" t="s">
        <v>1911</v>
      </c>
      <c r="M97" s="43"/>
      <c r="N97" s="43" t="s">
        <v>142</v>
      </c>
      <c r="O97" s="44" t="s">
        <v>1508</v>
      </c>
      <c r="P97" s="43" t="s">
        <v>144</v>
      </c>
      <c r="Q97" s="43"/>
      <c r="R97" s="45">
        <v>42982</v>
      </c>
      <c r="S97" s="46">
        <f ca="1">($T$1-Table14[[#This Row],[Joining Date]])/365</f>
        <v>9.1332390889776782</v>
      </c>
      <c r="T97" s="43"/>
      <c r="U97" s="43" t="s">
        <v>57</v>
      </c>
      <c r="V97" s="46">
        <f ca="1">($T$1-Table14[[#This Row],[Date of Appointment to Current Grade:]])/365</f>
        <v>2.3880336095256234</v>
      </c>
      <c r="W97" s="45">
        <v>45444</v>
      </c>
      <c r="X97" s="43"/>
      <c r="Y97" s="45">
        <v>45383</v>
      </c>
      <c r="Z97" s="46">
        <f ca="1">($T$1-Table14[[#This Row],[Date in Position]])/365</f>
        <v>2.5551568971968566</v>
      </c>
      <c r="AA97" s="43"/>
      <c r="AB97" s="43"/>
      <c r="AC97" s="43"/>
      <c r="AD97" s="43"/>
      <c r="AE97" s="47"/>
      <c r="AF97" s="47"/>
      <c r="AG97" s="48"/>
      <c r="AH97" s="48"/>
      <c r="AI97" s="43"/>
      <c r="AJ97" s="50"/>
      <c r="AK97" s="43"/>
      <c r="AL97" s="43"/>
      <c r="AM97" s="43"/>
      <c r="AN97" s="43"/>
      <c r="AO97" s="43"/>
      <c r="AP97" s="43"/>
      <c r="AQ97" s="43"/>
      <c r="AR97" s="43"/>
      <c r="AS97" s="43"/>
      <c r="AT97" s="43"/>
      <c r="AU97" s="43"/>
      <c r="AV97" s="43"/>
      <c r="AW97" s="43"/>
      <c r="AX97" s="43"/>
      <c r="AY97" s="43"/>
      <c r="AZ97" s="43"/>
      <c r="BA97" s="43"/>
      <c r="BB97" s="43"/>
      <c r="BC97" s="43"/>
    </row>
    <row r="98" spans="2:55" ht="43.5" x14ac:dyDescent="0.3">
      <c r="B98" s="43">
        <v>95</v>
      </c>
      <c r="C98" s="43" t="s">
        <v>134</v>
      </c>
      <c r="D98" s="45">
        <v>46079</v>
      </c>
      <c r="E98" s="44" t="s">
        <v>1515</v>
      </c>
      <c r="F98" s="43">
        <v>1055421</v>
      </c>
      <c r="G98" s="43">
        <f>$G$1-Table14[[#This Row],[Birth Year]]</f>
        <v>42</v>
      </c>
      <c r="H98" s="43">
        <v>1984</v>
      </c>
      <c r="I98" s="43" t="s">
        <v>136</v>
      </c>
      <c r="J98" s="43" t="s">
        <v>138</v>
      </c>
      <c r="K98" s="43" t="s">
        <v>1882</v>
      </c>
      <c r="L98" s="42"/>
      <c r="M98" s="43"/>
      <c r="N98" s="43" t="s">
        <v>142</v>
      </c>
      <c r="O98" s="44" t="s">
        <v>1516</v>
      </c>
      <c r="P98" s="43" t="s">
        <v>144</v>
      </c>
      <c r="Q98" s="43"/>
      <c r="R98" s="45">
        <v>43437</v>
      </c>
      <c r="S98" s="46">
        <f ca="1">($T$1-Table14[[#This Row],[Joining Date]])/365</f>
        <v>7.8866637465119247</v>
      </c>
      <c r="T98" s="43">
        <v>13</v>
      </c>
      <c r="U98" s="43" t="s">
        <v>58</v>
      </c>
      <c r="V98" s="46">
        <f ca="1">($T$1-Table14[[#This Row],[Date of Appointment to Current Grade:]])/365</f>
        <v>1.4729651163749387</v>
      </c>
      <c r="W98" s="45">
        <v>45778</v>
      </c>
      <c r="X98" s="43" t="s">
        <v>162</v>
      </c>
      <c r="Y98" s="45">
        <v>45383</v>
      </c>
      <c r="Z98" s="46">
        <f ca="1">($T$1-Table14[[#This Row],[Date in Position]])/365</f>
        <v>2.5551568971968566</v>
      </c>
      <c r="AA98" s="43" t="s">
        <v>1064</v>
      </c>
      <c r="AB98" s="45">
        <v>45717</v>
      </c>
      <c r="AC98" s="43" t="s">
        <v>162</v>
      </c>
      <c r="AD98" s="43" t="s">
        <v>188</v>
      </c>
      <c r="AE98" s="47" t="s">
        <v>1912</v>
      </c>
      <c r="AF98" s="47" t="s">
        <v>1518</v>
      </c>
      <c r="AG98" s="48" t="s">
        <v>1913</v>
      </c>
      <c r="AH98" s="48" t="s">
        <v>1520</v>
      </c>
      <c r="AI98" s="43" t="s">
        <v>1793</v>
      </c>
      <c r="AJ98" s="55" t="s">
        <v>1521</v>
      </c>
      <c r="AK98" s="43">
        <v>92</v>
      </c>
      <c r="AL98" s="43">
        <v>100</v>
      </c>
      <c r="AM98" s="43">
        <v>100</v>
      </c>
      <c r="AN98" s="43"/>
      <c r="AO98" s="43">
        <v>42</v>
      </c>
      <c r="AP98" s="43">
        <v>60</v>
      </c>
      <c r="AQ98" s="43">
        <v>40</v>
      </c>
      <c r="AR98" s="43">
        <v>100</v>
      </c>
      <c r="AS98" s="43">
        <v>40</v>
      </c>
      <c r="AT98" s="43">
        <v>20</v>
      </c>
      <c r="AU98" s="43">
        <v>20</v>
      </c>
      <c r="AV98" s="43">
        <v>0</v>
      </c>
      <c r="AW98" s="43"/>
      <c r="AX98" s="43"/>
      <c r="AY98" s="43"/>
      <c r="AZ98" s="43"/>
      <c r="BA98" s="43" t="s">
        <v>238</v>
      </c>
      <c r="BB98" s="43"/>
      <c r="BC98" s="43"/>
    </row>
    <row r="99" spans="2:55" ht="43.5" x14ac:dyDescent="0.3">
      <c r="B99" s="43">
        <v>96</v>
      </c>
      <c r="C99" s="43" t="s">
        <v>134</v>
      </c>
      <c r="D99" s="45">
        <v>46155</v>
      </c>
      <c r="E99" s="44" t="s">
        <v>1522</v>
      </c>
      <c r="F99" s="43">
        <v>132454</v>
      </c>
      <c r="G99" s="43">
        <f>$G$1-Table14[[#This Row],[Birth Year]]</f>
        <v>41</v>
      </c>
      <c r="H99" s="43">
        <v>1985</v>
      </c>
      <c r="I99" s="43" t="s">
        <v>136</v>
      </c>
      <c r="J99" s="43" t="s">
        <v>138</v>
      </c>
      <c r="K99" s="43" t="s">
        <v>1779</v>
      </c>
      <c r="L99" s="42" t="s">
        <v>1780</v>
      </c>
      <c r="M99" s="43" t="s">
        <v>1821</v>
      </c>
      <c r="N99" s="43" t="s">
        <v>142</v>
      </c>
      <c r="O99" s="44" t="s">
        <v>1523</v>
      </c>
      <c r="P99" s="43" t="s">
        <v>144</v>
      </c>
      <c r="Q99" s="43"/>
      <c r="R99" s="45">
        <v>39630</v>
      </c>
      <c r="S99" s="46">
        <f ca="1">($T$1-Table14[[#This Row],[Joining Date]])/365</f>
        <v>18.316800732813295</v>
      </c>
      <c r="T99" s="46">
        <f ca="1">Table14[[#This Row],[Years in PET]]</f>
        <v>18.316800732813295</v>
      </c>
      <c r="U99" s="43" t="s">
        <v>58</v>
      </c>
      <c r="V99" s="46">
        <f ca="1">($T$1-Table14[[#This Row],[Date of Appointment to Current Grade:]])/365</f>
        <v>4.4757048424023358</v>
      </c>
      <c r="W99" s="45">
        <v>44682</v>
      </c>
      <c r="X99" s="43" t="s">
        <v>204</v>
      </c>
      <c r="Y99" s="45">
        <v>45383</v>
      </c>
      <c r="Z99" s="46">
        <f ca="1">($T$1-Table14[[#This Row],[Date in Position]])/365</f>
        <v>2.5551568971968566</v>
      </c>
      <c r="AA99" s="43" t="s">
        <v>1064</v>
      </c>
      <c r="AB99" s="43"/>
      <c r="AC99" s="43"/>
      <c r="AD99" s="43" t="s">
        <v>148</v>
      </c>
      <c r="AE99" s="47" t="s">
        <v>1914</v>
      </c>
      <c r="AF99" s="47" t="s">
        <v>1525</v>
      </c>
      <c r="AG99" s="48" t="s">
        <v>1915</v>
      </c>
      <c r="AH99" s="48"/>
      <c r="AI99" s="43" t="s">
        <v>1793</v>
      </c>
      <c r="AJ99" s="44" t="s">
        <v>1526</v>
      </c>
      <c r="AK99" s="43">
        <v>25</v>
      </c>
      <c r="AL99" s="43">
        <v>20</v>
      </c>
      <c r="AM99" s="43">
        <v>0</v>
      </c>
      <c r="AN99" s="43">
        <v>100</v>
      </c>
      <c r="AO99" s="43">
        <v>0</v>
      </c>
      <c r="AP99" s="43"/>
      <c r="AQ99" s="43"/>
      <c r="AR99" s="43"/>
      <c r="AS99" s="43"/>
      <c r="AT99" s="43"/>
      <c r="AU99" s="43"/>
      <c r="AV99" s="43"/>
      <c r="AW99" s="43"/>
      <c r="AX99" s="43"/>
      <c r="AY99" s="43"/>
      <c r="AZ99" s="43"/>
      <c r="BA99" s="43"/>
      <c r="BB99" s="43"/>
      <c r="BC99" s="43"/>
    </row>
    <row r="100" spans="2:55" ht="14.5" x14ac:dyDescent="0.35">
      <c r="B100" s="43">
        <v>97</v>
      </c>
      <c r="C100" s="43" t="s">
        <v>198</v>
      </c>
      <c r="D100" s="43"/>
      <c r="E100" s="44" t="s">
        <v>1528</v>
      </c>
      <c r="F100" s="43">
        <v>1028555</v>
      </c>
      <c r="G100" s="43">
        <f>$G$1-Table14[[#This Row],[Birth Year]]</f>
        <v>0</v>
      </c>
      <c r="H100" s="43">
        <v>2026</v>
      </c>
      <c r="I100" s="43" t="s">
        <v>179</v>
      </c>
      <c r="J100" s="43" t="s">
        <v>138</v>
      </c>
      <c r="K100" s="43" t="s">
        <v>180</v>
      </c>
      <c r="L100" s="42" t="s">
        <v>1916</v>
      </c>
      <c r="M100" s="43"/>
      <c r="N100" s="43" t="s">
        <v>142</v>
      </c>
      <c r="O100" s="44" t="s">
        <v>1529</v>
      </c>
      <c r="P100" s="43" t="s">
        <v>144</v>
      </c>
      <c r="Q100" s="43"/>
      <c r="R100" s="45">
        <v>42110</v>
      </c>
      <c r="S100" s="46">
        <f ca="1">($T$1-Table14[[#This Row],[Joining Date]])/365</f>
        <v>11.522280184868089</v>
      </c>
      <c r="T100" s="43"/>
      <c r="U100" s="43" t="s">
        <v>56</v>
      </c>
      <c r="V100" s="46">
        <f ca="1">($T$1-Table14[[#This Row],[Date of Appointment to Current Grade:]])/365</f>
        <v>4.4757048424023358</v>
      </c>
      <c r="W100" s="45">
        <v>44682</v>
      </c>
      <c r="X100" s="43"/>
      <c r="Y100" s="45">
        <v>45383</v>
      </c>
      <c r="Z100" s="46">
        <f ca="1">($T$1-Table14[[#This Row],[Date in Position]])/365</f>
        <v>2.5551568971968566</v>
      </c>
      <c r="AA100" s="43"/>
      <c r="AB100" s="43"/>
      <c r="AC100" s="43"/>
      <c r="AD100" s="43"/>
      <c r="AE100" s="47"/>
      <c r="AF100" s="47"/>
      <c r="AG100" s="48"/>
      <c r="AH100" s="48"/>
      <c r="AI100" s="43"/>
      <c r="AJ100" s="50"/>
      <c r="AK100" s="43"/>
      <c r="AL100" s="43"/>
      <c r="AM100" s="43"/>
      <c r="AN100" s="43"/>
      <c r="AO100" s="43"/>
      <c r="AP100" s="43"/>
      <c r="AQ100" s="43"/>
      <c r="AR100" s="43"/>
      <c r="AS100" s="43"/>
      <c r="AT100" s="43"/>
      <c r="AU100" s="43"/>
      <c r="AV100" s="43"/>
      <c r="AW100" s="43"/>
      <c r="AX100" s="43"/>
      <c r="AY100" s="43"/>
      <c r="AZ100" s="43"/>
      <c r="BA100" s="43"/>
      <c r="BB100" s="43"/>
      <c r="BC100" s="43"/>
    </row>
    <row r="101" spans="2:55" ht="14.5" x14ac:dyDescent="0.35">
      <c r="B101" s="43">
        <v>98</v>
      </c>
      <c r="C101" s="43" t="s">
        <v>198</v>
      </c>
      <c r="D101" s="45">
        <v>46168</v>
      </c>
      <c r="E101" s="44" t="s">
        <v>1537</v>
      </c>
      <c r="F101" s="43">
        <v>132908</v>
      </c>
      <c r="G101" s="43">
        <f>$G$1-Table14[[#This Row],[Birth Year]]</f>
        <v>41</v>
      </c>
      <c r="H101" s="43">
        <v>1985</v>
      </c>
      <c r="I101" s="43" t="s">
        <v>179</v>
      </c>
      <c r="J101" s="43" t="s">
        <v>138</v>
      </c>
      <c r="K101" s="43" t="s">
        <v>1796</v>
      </c>
      <c r="L101" s="42"/>
      <c r="M101" s="43"/>
      <c r="N101" s="43" t="s">
        <v>142</v>
      </c>
      <c r="O101" s="44" t="s">
        <v>1538</v>
      </c>
      <c r="P101" s="43" t="s">
        <v>144</v>
      </c>
      <c r="Q101" s="43"/>
      <c r="R101" s="45">
        <v>39678</v>
      </c>
      <c r="S101" s="46">
        <f ca="1">($T$1-Table14[[#This Row],[Joining Date]])/365</f>
        <v>18.185293883498225</v>
      </c>
      <c r="T101" s="43">
        <v>17</v>
      </c>
      <c r="U101" s="43" t="s">
        <v>58</v>
      </c>
      <c r="V101" s="46">
        <f ca="1">($T$1-Table14[[#This Row],[Date of Appointment to Current Grade:]])/365</f>
        <v>8.5606363492516504</v>
      </c>
      <c r="W101" s="45">
        <v>43191</v>
      </c>
      <c r="X101" s="43" t="s">
        <v>1796</v>
      </c>
      <c r="Y101" s="45">
        <v>45383</v>
      </c>
      <c r="Z101" s="46">
        <f ca="1">($T$1-Table14[[#This Row],[Date in Position]])/365</f>
        <v>2.5551568971968566</v>
      </c>
      <c r="AA101" s="43" t="s">
        <v>183</v>
      </c>
      <c r="AB101" s="45">
        <v>45209</v>
      </c>
      <c r="AC101" s="43" t="s">
        <v>162</v>
      </c>
      <c r="AD101" s="43"/>
      <c r="AE101" s="47"/>
      <c r="AF101" s="47"/>
      <c r="AG101" s="48"/>
      <c r="AH101" s="48"/>
      <c r="AI101" s="43"/>
      <c r="AJ101" s="50"/>
      <c r="AK101" s="43">
        <v>83</v>
      </c>
      <c r="AL101" s="43">
        <v>80</v>
      </c>
      <c r="AM101" s="43">
        <v>80</v>
      </c>
      <c r="AN101" s="43">
        <v>100</v>
      </c>
      <c r="AO101" s="43">
        <v>100</v>
      </c>
      <c r="AP101" s="43"/>
      <c r="AQ101" s="43"/>
      <c r="AR101" s="43"/>
      <c r="AS101" s="43"/>
      <c r="AT101" s="43"/>
      <c r="AU101" s="43"/>
      <c r="AV101" s="43"/>
      <c r="AW101" s="43"/>
      <c r="AX101" s="43"/>
      <c r="AY101" s="43"/>
      <c r="AZ101" s="43"/>
      <c r="BA101" s="43" t="s">
        <v>1871</v>
      </c>
      <c r="BB101" s="43" t="s">
        <v>1831</v>
      </c>
      <c r="BC101" s="43"/>
    </row>
    <row r="102" spans="2:55" ht="14.5" x14ac:dyDescent="0.35">
      <c r="B102" s="43">
        <v>99</v>
      </c>
      <c r="C102" s="43" t="s">
        <v>198</v>
      </c>
      <c r="D102" s="45">
        <v>46181</v>
      </c>
      <c r="E102" s="44" t="s">
        <v>1546</v>
      </c>
      <c r="F102" s="43">
        <v>142549</v>
      </c>
      <c r="G102" s="43">
        <f>$G$1-Table14[[#This Row],[Birth Year]]</f>
        <v>0</v>
      </c>
      <c r="H102" s="43">
        <v>2026</v>
      </c>
      <c r="I102" s="43" t="s">
        <v>179</v>
      </c>
      <c r="J102" s="43" t="s">
        <v>138</v>
      </c>
      <c r="K102" s="43" t="s">
        <v>1882</v>
      </c>
      <c r="L102" s="42"/>
      <c r="M102" s="43"/>
      <c r="N102" s="43" t="s">
        <v>142</v>
      </c>
      <c r="O102" s="44" t="s">
        <v>1548</v>
      </c>
      <c r="P102" s="43" t="s">
        <v>144</v>
      </c>
      <c r="Q102" s="43"/>
      <c r="R102" s="45">
        <v>40882</v>
      </c>
      <c r="S102" s="46">
        <f ca="1">($T$1-Table14[[#This Row],[Joining Date]])/365</f>
        <v>14.886663746511925</v>
      </c>
      <c r="T102" s="43"/>
      <c r="U102" s="43" t="s">
        <v>58</v>
      </c>
      <c r="V102" s="46">
        <f ca="1">($T$1-Table14[[#This Row],[Date of Appointment to Current Grade:]])/365</f>
        <v>4.5578966232242539</v>
      </c>
      <c r="W102" s="45">
        <v>44652</v>
      </c>
      <c r="X102" s="43"/>
      <c r="Y102" s="45">
        <v>45383</v>
      </c>
      <c r="Z102" s="46">
        <f ca="1">($T$1-Table14[[#This Row],[Date in Position]])/365</f>
        <v>2.5551568971968566</v>
      </c>
      <c r="AA102" s="43"/>
      <c r="AB102" s="43"/>
      <c r="AC102" s="43"/>
      <c r="AD102" s="43"/>
      <c r="AE102" s="47"/>
      <c r="AF102" s="47"/>
      <c r="AG102" s="48"/>
      <c r="AH102" s="48"/>
      <c r="AI102" s="43"/>
      <c r="AJ102" s="50"/>
      <c r="AK102" s="43"/>
      <c r="AL102" s="43"/>
      <c r="AM102" s="43"/>
      <c r="AN102" s="43"/>
      <c r="AO102" s="43"/>
      <c r="AP102" s="43"/>
      <c r="AQ102" s="43"/>
      <c r="AR102" s="43"/>
      <c r="AS102" s="43"/>
      <c r="AT102" s="43"/>
      <c r="AU102" s="43"/>
      <c r="AV102" s="43"/>
      <c r="AW102" s="43"/>
      <c r="AX102" s="43"/>
      <c r="AY102" s="43"/>
      <c r="AZ102" s="43"/>
      <c r="BA102" s="43"/>
      <c r="BB102" s="43"/>
      <c r="BC102" s="43"/>
    </row>
    <row r="103" spans="2:55" ht="14.5" x14ac:dyDescent="0.35">
      <c r="B103" s="43">
        <v>100</v>
      </c>
      <c r="C103" s="43" t="s">
        <v>198</v>
      </c>
      <c r="D103" s="43"/>
      <c r="E103" s="271" t="s">
        <v>1917</v>
      </c>
      <c r="F103" s="43">
        <v>1020553</v>
      </c>
      <c r="G103" s="43">
        <f>$G$1-Table14[[#This Row],[Birth Year]]</f>
        <v>0</v>
      </c>
      <c r="H103" s="43">
        <v>2026</v>
      </c>
      <c r="I103" s="43" t="s">
        <v>179</v>
      </c>
      <c r="J103" s="43" t="s">
        <v>138</v>
      </c>
      <c r="K103" s="43" t="s">
        <v>1882</v>
      </c>
      <c r="L103" s="42"/>
      <c r="M103" s="43"/>
      <c r="N103" s="43" t="s">
        <v>142</v>
      </c>
      <c r="O103" s="44" t="s">
        <v>1918</v>
      </c>
      <c r="P103" s="43" t="s">
        <v>144</v>
      </c>
      <c r="Q103" s="43"/>
      <c r="R103" s="45">
        <v>41761</v>
      </c>
      <c r="S103" s="46">
        <f ca="1">($T$1-Table14[[#This Row],[Joining Date]])/365</f>
        <v>12.478444568429733</v>
      </c>
      <c r="T103" s="43"/>
      <c r="U103" s="43" t="s">
        <v>58</v>
      </c>
      <c r="V103" s="46">
        <f ca="1">($T$1-Table14[[#This Row],[Date of Appointment to Current Grade:]])/365</f>
        <v>2.719540458840692</v>
      </c>
      <c r="W103" s="45">
        <v>45323</v>
      </c>
      <c r="X103" s="43"/>
      <c r="Y103" s="45">
        <v>45383</v>
      </c>
      <c r="Z103" s="46">
        <f ca="1">($T$1-Table14[[#This Row],[Date in Position]])/365</f>
        <v>2.5551568971968566</v>
      </c>
      <c r="AA103" s="43"/>
      <c r="AB103" s="43"/>
      <c r="AC103" s="43"/>
      <c r="AD103" s="43"/>
      <c r="AE103" s="47"/>
      <c r="AF103" s="47"/>
      <c r="AG103" s="48"/>
      <c r="AH103" s="48"/>
      <c r="AI103" s="43"/>
      <c r="AJ103" s="50"/>
      <c r="AK103" s="43"/>
      <c r="AL103" s="43"/>
      <c r="AM103" s="43"/>
      <c r="AN103" s="43"/>
      <c r="AO103" s="43"/>
      <c r="AP103" s="43"/>
      <c r="AQ103" s="43"/>
      <c r="AR103" s="43"/>
      <c r="AS103" s="43"/>
      <c r="AT103" s="43"/>
      <c r="AU103" s="43"/>
      <c r="AV103" s="43"/>
      <c r="AW103" s="43"/>
      <c r="AX103" s="43"/>
      <c r="AY103" s="43"/>
      <c r="AZ103" s="43"/>
      <c r="BA103" s="43"/>
      <c r="BB103" s="43"/>
      <c r="BC103" s="43"/>
    </row>
    <row r="104" spans="2:55" ht="29" x14ac:dyDescent="0.35">
      <c r="B104" s="43">
        <v>101</v>
      </c>
      <c r="C104" s="43" t="s">
        <v>198</v>
      </c>
      <c r="D104" s="45">
        <v>46183</v>
      </c>
      <c r="E104" s="44" t="s">
        <v>1555</v>
      </c>
      <c r="F104" s="43">
        <v>1039492</v>
      </c>
      <c r="G104" s="43">
        <f>$G$1-Table14[[#This Row],[Birth Year]]</f>
        <v>0</v>
      </c>
      <c r="H104" s="43">
        <v>2026</v>
      </c>
      <c r="I104" s="43" t="s">
        <v>136</v>
      </c>
      <c r="J104" s="43" t="s">
        <v>138</v>
      </c>
      <c r="K104" s="43" t="s">
        <v>1824</v>
      </c>
      <c r="L104" s="42" t="s">
        <v>1812</v>
      </c>
      <c r="M104" s="43" t="s">
        <v>1781</v>
      </c>
      <c r="N104" s="43" t="s">
        <v>142</v>
      </c>
      <c r="O104" s="44" t="s">
        <v>1556</v>
      </c>
      <c r="P104" s="43" t="s">
        <v>144</v>
      </c>
      <c r="Q104" s="43"/>
      <c r="R104" s="45">
        <v>42738</v>
      </c>
      <c r="S104" s="46">
        <f ca="1">($T$1-Table14[[#This Row],[Joining Date]])/365</f>
        <v>9.8017322396626092</v>
      </c>
      <c r="T104" s="43"/>
      <c r="U104" s="43" t="s">
        <v>58</v>
      </c>
      <c r="V104" s="46">
        <f ca="1">($T$1-Table14[[#This Row],[Date of Appointment to Current Grade:]])/365</f>
        <v>0.6400884040461714</v>
      </c>
      <c r="W104" s="45">
        <v>46082</v>
      </c>
      <c r="X104" s="43"/>
      <c r="Y104" s="45">
        <v>45383</v>
      </c>
      <c r="Z104" s="46">
        <f ca="1">($T$1-Table14[[#This Row],[Date in Position]])/365</f>
        <v>2.5551568971968566</v>
      </c>
      <c r="AA104" s="43"/>
      <c r="AB104" s="43"/>
      <c r="AC104" s="43"/>
      <c r="AD104" s="43"/>
      <c r="AE104" s="47"/>
      <c r="AF104" s="47"/>
      <c r="AG104" s="48"/>
      <c r="AH104" s="48"/>
      <c r="AI104" s="43"/>
      <c r="AJ104" s="50"/>
      <c r="AK104" s="43"/>
      <c r="AL104" s="43"/>
      <c r="AM104" s="43"/>
      <c r="AN104" s="43"/>
      <c r="AO104" s="43"/>
      <c r="AP104" s="43"/>
      <c r="AQ104" s="43"/>
      <c r="AR104" s="43"/>
      <c r="AS104" s="43"/>
      <c r="AT104" s="43"/>
      <c r="AU104" s="43"/>
      <c r="AV104" s="43"/>
      <c r="AW104" s="43"/>
      <c r="AX104" s="43"/>
      <c r="AY104" s="43"/>
      <c r="AZ104" s="43"/>
      <c r="BA104" s="43"/>
      <c r="BB104" s="43"/>
      <c r="BC104" s="43"/>
    </row>
    <row r="105" spans="2:55" ht="14.5" x14ac:dyDescent="0.35">
      <c r="B105" s="43">
        <v>102</v>
      </c>
      <c r="C105" s="43" t="s">
        <v>198</v>
      </c>
      <c r="D105" s="43"/>
      <c r="E105" s="44" t="s">
        <v>1572</v>
      </c>
      <c r="F105" s="43"/>
      <c r="G105" s="43">
        <f>$G$1-Table14[[#This Row],[Birth Year]]</f>
        <v>0</v>
      </c>
      <c r="H105" s="43">
        <v>2026</v>
      </c>
      <c r="I105" s="43" t="s">
        <v>179</v>
      </c>
      <c r="J105" s="43" t="s">
        <v>138</v>
      </c>
      <c r="K105" s="43" t="s">
        <v>1806</v>
      </c>
      <c r="L105" s="42"/>
      <c r="M105" s="43"/>
      <c r="N105" s="43" t="s">
        <v>1804</v>
      </c>
      <c r="O105" s="58" t="s">
        <v>1573</v>
      </c>
      <c r="P105" s="43" t="s">
        <v>144</v>
      </c>
      <c r="Q105" s="43"/>
      <c r="R105" s="45"/>
      <c r="S105" s="46">
        <f ca="1">($T$1-Table14[[#This Row],[Joining Date]])/365</f>
        <v>126.89214319856671</v>
      </c>
      <c r="T105" s="43"/>
      <c r="U105" s="43" t="s">
        <v>55</v>
      </c>
      <c r="V105" s="46">
        <f ca="1">($T$1-Table14[[#This Row],[Date of Appointment to Current Grade:]])/365</f>
        <v>126.89214319856671</v>
      </c>
      <c r="W105" s="45"/>
      <c r="X105" s="43"/>
      <c r="Y105" s="43"/>
      <c r="Z105" s="46">
        <f ca="1">($T$1-Table14[[#This Row],[Date in Position]])/365</f>
        <v>126.89214319856671</v>
      </c>
      <c r="AA105" s="43"/>
      <c r="AB105" s="43"/>
      <c r="AC105" s="43"/>
      <c r="AD105" s="43"/>
      <c r="AE105" s="47"/>
      <c r="AF105" s="47"/>
      <c r="AG105" s="48"/>
      <c r="AH105" s="48"/>
      <c r="AI105" s="43"/>
      <c r="AJ105" s="50"/>
      <c r="AK105" s="43"/>
      <c r="AL105" s="43"/>
      <c r="AM105" s="43"/>
      <c r="AN105" s="43"/>
      <c r="AO105" s="43"/>
      <c r="AP105" s="43"/>
      <c r="AQ105" s="43"/>
      <c r="AR105" s="43"/>
      <c r="AS105" s="43"/>
      <c r="AT105" s="43"/>
      <c r="AU105" s="43"/>
      <c r="AV105" s="43"/>
      <c r="AW105" s="43"/>
      <c r="AX105" s="43"/>
      <c r="AY105" s="43"/>
      <c r="AZ105" s="43"/>
      <c r="BA105" s="43"/>
      <c r="BB105" s="43"/>
      <c r="BC105" s="43"/>
    </row>
    <row r="106" spans="2:55" ht="58" x14ac:dyDescent="0.3">
      <c r="B106" s="43">
        <v>103</v>
      </c>
      <c r="C106" s="43" t="s">
        <v>134</v>
      </c>
      <c r="D106" s="45">
        <v>46155</v>
      </c>
      <c r="E106" s="44" t="s">
        <v>1574</v>
      </c>
      <c r="F106" s="43">
        <v>142355</v>
      </c>
      <c r="G106" s="43">
        <f>$G$1-Table14[[#This Row],[Birth Year]]</f>
        <v>38</v>
      </c>
      <c r="H106" s="43">
        <v>1988</v>
      </c>
      <c r="I106" s="43" t="s">
        <v>179</v>
      </c>
      <c r="J106" s="43" t="s">
        <v>138</v>
      </c>
      <c r="K106" s="43" t="s">
        <v>1919</v>
      </c>
      <c r="L106" s="42" t="s">
        <v>242</v>
      </c>
      <c r="M106" s="43"/>
      <c r="N106" s="43" t="s">
        <v>1826</v>
      </c>
      <c r="O106" s="44" t="s">
        <v>1575</v>
      </c>
      <c r="P106" s="43" t="s">
        <v>144</v>
      </c>
      <c r="Q106" s="43"/>
      <c r="R106" s="45">
        <v>40878</v>
      </c>
      <c r="S106" s="46">
        <f ca="1">($T$1-Table14[[#This Row],[Joining Date]])/365</f>
        <v>14.897622650621514</v>
      </c>
      <c r="T106" s="46">
        <f ca="1">Table14[[#This Row],[Years in PET]]</f>
        <v>14.897622650621514</v>
      </c>
      <c r="U106" s="43" t="s">
        <v>58</v>
      </c>
      <c r="V106" s="46">
        <f ca="1">($T$1-Table14[[#This Row],[Date of Appointment to Current Grade:]])/365</f>
        <v>1.4729651163749387</v>
      </c>
      <c r="W106" s="45">
        <v>45778</v>
      </c>
      <c r="X106" s="43" t="s">
        <v>1902</v>
      </c>
      <c r="Y106" s="45">
        <v>45383</v>
      </c>
      <c r="Z106" s="46">
        <f ca="1">($T$1-Table14[[#This Row],[Date in Position]])/365</f>
        <v>2.5551568971968566</v>
      </c>
      <c r="AA106" s="43" t="s">
        <v>146</v>
      </c>
      <c r="AB106" s="43"/>
      <c r="AC106" s="43"/>
      <c r="AD106" s="43" t="s">
        <v>163</v>
      </c>
      <c r="AE106" s="47" t="s">
        <v>1576</v>
      </c>
      <c r="AF106" s="47" t="s">
        <v>1577</v>
      </c>
      <c r="AG106" s="48" t="s">
        <v>1578</v>
      </c>
      <c r="AH106" s="48" t="s">
        <v>1579</v>
      </c>
      <c r="AI106" s="42" t="s">
        <v>1793</v>
      </c>
      <c r="AJ106" s="48" t="s">
        <v>1580</v>
      </c>
      <c r="AK106" s="43"/>
      <c r="AL106" s="43"/>
      <c r="AM106" s="43"/>
      <c r="AN106" s="43"/>
      <c r="AO106" s="43"/>
      <c r="AP106" s="43"/>
      <c r="AQ106" s="43"/>
      <c r="AR106" s="43"/>
      <c r="AS106" s="43"/>
      <c r="AT106" s="43"/>
      <c r="AU106" s="43"/>
      <c r="AV106" s="43"/>
      <c r="AW106" s="43"/>
      <c r="AX106" s="43"/>
      <c r="AY106" s="43"/>
      <c r="AZ106" s="43"/>
      <c r="BA106" s="43"/>
      <c r="BB106" s="43"/>
      <c r="BC106" s="43"/>
    </row>
    <row r="107" spans="2:55" ht="43.5" x14ac:dyDescent="0.3">
      <c r="B107" s="43">
        <v>104</v>
      </c>
      <c r="C107" s="43" t="s">
        <v>134</v>
      </c>
      <c r="D107" s="45">
        <v>46084</v>
      </c>
      <c r="E107" s="44" t="s">
        <v>1581</v>
      </c>
      <c r="F107" s="43"/>
      <c r="G107" s="43">
        <f>$G$1-Table14[[#This Row],[Birth Year]]</f>
        <v>35</v>
      </c>
      <c r="H107" s="43">
        <v>1991</v>
      </c>
      <c r="I107" s="43" t="s">
        <v>179</v>
      </c>
      <c r="J107" s="43" t="s">
        <v>138</v>
      </c>
      <c r="K107" s="43" t="s">
        <v>147</v>
      </c>
      <c r="L107" s="42" t="s">
        <v>1920</v>
      </c>
      <c r="M107" s="43" t="s">
        <v>618</v>
      </c>
      <c r="N107" s="43" t="s">
        <v>142</v>
      </c>
      <c r="O107" s="44" t="s">
        <v>1582</v>
      </c>
      <c r="P107" s="43" t="s">
        <v>144</v>
      </c>
      <c r="Q107" s="43"/>
      <c r="R107" s="45">
        <v>44713</v>
      </c>
      <c r="S107" s="46">
        <f ca="1">($T$1-Table14[[#This Row],[Joining Date]])/365</f>
        <v>4.3907733355530212</v>
      </c>
      <c r="T107" s="43">
        <v>11</v>
      </c>
      <c r="U107" s="43" t="s">
        <v>58</v>
      </c>
      <c r="V107" s="46">
        <f ca="1">($T$1-Table14[[#This Row],[Date of Appointment to Current Grade:]])/365</f>
        <v>1.8866637465119249</v>
      </c>
      <c r="W107" s="45">
        <v>45627</v>
      </c>
      <c r="X107" s="43" t="s">
        <v>145</v>
      </c>
      <c r="Y107" s="45">
        <v>46082</v>
      </c>
      <c r="Z107" s="46">
        <f ca="1">($T$1-Table14[[#This Row],[Date in Position]])/365</f>
        <v>0.6400884040461714</v>
      </c>
      <c r="AA107" s="43" t="s">
        <v>1064</v>
      </c>
      <c r="AB107" s="43">
        <v>2025</v>
      </c>
      <c r="AC107" s="43" t="s">
        <v>147</v>
      </c>
      <c r="AD107" s="43" t="s">
        <v>148</v>
      </c>
      <c r="AE107" s="47" t="s">
        <v>1921</v>
      </c>
      <c r="AF107" s="47" t="s">
        <v>1098</v>
      </c>
      <c r="AG107" s="48" t="s">
        <v>1584</v>
      </c>
      <c r="AH107" s="48" t="s">
        <v>412</v>
      </c>
      <c r="AI107" s="43" t="s">
        <v>1793</v>
      </c>
      <c r="AJ107" s="55"/>
      <c r="AK107" s="43">
        <v>100</v>
      </c>
      <c r="AL107" s="43">
        <v>100</v>
      </c>
      <c r="AM107" s="43">
        <v>100</v>
      </c>
      <c r="AN107" s="43"/>
      <c r="AO107" s="43">
        <v>100</v>
      </c>
      <c r="AP107" s="43">
        <v>40</v>
      </c>
      <c r="AQ107" s="43">
        <v>20</v>
      </c>
      <c r="AR107" s="43">
        <v>0</v>
      </c>
      <c r="AS107" s="43">
        <v>58</v>
      </c>
      <c r="AT107" s="43">
        <v>20</v>
      </c>
      <c r="AU107" s="43">
        <v>0</v>
      </c>
      <c r="AV107" s="43">
        <v>0</v>
      </c>
      <c r="AW107" s="43">
        <v>42</v>
      </c>
      <c r="AX107" s="43">
        <v>0</v>
      </c>
      <c r="AY107" s="43">
        <v>0</v>
      </c>
      <c r="AZ107" s="43">
        <v>0</v>
      </c>
      <c r="BA107" s="43"/>
      <c r="BB107" s="43"/>
      <c r="BC107" s="43"/>
    </row>
    <row r="108" spans="2:55" ht="14.5" x14ac:dyDescent="0.35">
      <c r="B108" s="43">
        <v>105</v>
      </c>
      <c r="C108" s="43" t="s">
        <v>198</v>
      </c>
      <c r="D108" s="43"/>
      <c r="E108" s="44" t="s">
        <v>1587</v>
      </c>
      <c r="F108" s="43">
        <v>1038004</v>
      </c>
      <c r="G108" s="43">
        <f>$G$1-Table14[[#This Row],[Birth Year]]</f>
        <v>0</v>
      </c>
      <c r="H108" s="43">
        <v>2026</v>
      </c>
      <c r="I108" s="43" t="s">
        <v>179</v>
      </c>
      <c r="J108" s="43" t="s">
        <v>138</v>
      </c>
      <c r="K108" s="43" t="s">
        <v>1794</v>
      </c>
      <c r="L108" s="42"/>
      <c r="M108" s="43"/>
      <c r="N108" s="43" t="s">
        <v>142</v>
      </c>
      <c r="O108" s="44" t="s">
        <v>1589</v>
      </c>
      <c r="P108" s="43" t="s">
        <v>144</v>
      </c>
      <c r="Q108" s="43"/>
      <c r="R108" s="45">
        <v>42614</v>
      </c>
      <c r="S108" s="46">
        <f ca="1">($T$1-Table14[[#This Row],[Joining Date]])/365</f>
        <v>10.141458267059869</v>
      </c>
      <c r="T108" s="43"/>
      <c r="U108" s="43" t="s">
        <v>57</v>
      </c>
      <c r="V108" s="46">
        <f ca="1">($T$1-Table14[[#This Row],[Date of Appointment to Current Grade:]])/365</f>
        <v>1.5551568971968563</v>
      </c>
      <c r="W108" s="45">
        <v>45748</v>
      </c>
      <c r="X108" s="43"/>
      <c r="Y108" s="45">
        <v>45809</v>
      </c>
      <c r="Z108" s="46">
        <f ca="1">($T$1-Table14[[#This Row],[Date in Position]])/365</f>
        <v>1.3880336095256236</v>
      </c>
      <c r="AA108" s="43"/>
      <c r="AB108" s="43"/>
      <c r="AC108" s="43"/>
      <c r="AD108" s="43"/>
      <c r="AE108" s="47"/>
      <c r="AF108" s="47"/>
      <c r="AG108" s="48"/>
      <c r="AH108" s="48"/>
      <c r="AI108" s="43"/>
      <c r="AJ108" s="50"/>
      <c r="AK108" s="43"/>
      <c r="AL108" s="43"/>
      <c r="AM108" s="43"/>
      <c r="AN108" s="43"/>
      <c r="AO108" s="43"/>
      <c r="AP108" s="43"/>
      <c r="AQ108" s="43"/>
      <c r="AR108" s="43"/>
      <c r="AS108" s="43"/>
      <c r="AT108" s="43"/>
      <c r="AU108" s="43"/>
      <c r="AV108" s="43"/>
      <c r="AW108" s="43"/>
      <c r="AX108" s="43"/>
      <c r="AY108" s="43"/>
      <c r="AZ108" s="43"/>
      <c r="BA108" s="43"/>
      <c r="BB108" s="43"/>
      <c r="BC108" s="43"/>
    </row>
    <row r="109" spans="2:55" ht="29" x14ac:dyDescent="0.35">
      <c r="B109" s="43">
        <v>106</v>
      </c>
      <c r="C109" s="43" t="s">
        <v>198</v>
      </c>
      <c r="D109" s="43"/>
      <c r="E109" s="44" t="s">
        <v>1594</v>
      </c>
      <c r="F109" s="43">
        <v>1056188</v>
      </c>
      <c r="G109" s="43">
        <f>$G$1-Table14[[#This Row],[Birth Year]]</f>
        <v>0</v>
      </c>
      <c r="H109" s="43">
        <v>2026</v>
      </c>
      <c r="I109" s="43" t="s">
        <v>179</v>
      </c>
      <c r="J109" s="43" t="s">
        <v>138</v>
      </c>
      <c r="K109" s="43" t="s">
        <v>1819</v>
      </c>
      <c r="L109" s="42" t="s">
        <v>1812</v>
      </c>
      <c r="M109" s="43" t="s">
        <v>1781</v>
      </c>
      <c r="N109" s="43" t="s">
        <v>142</v>
      </c>
      <c r="O109" s="44" t="s">
        <v>1595</v>
      </c>
      <c r="P109" s="43" t="s">
        <v>144</v>
      </c>
      <c r="Q109" s="43"/>
      <c r="R109" s="45">
        <v>43497</v>
      </c>
      <c r="S109" s="46">
        <f ca="1">($T$1-Table14[[#This Row],[Joining Date]])/365</f>
        <v>7.7222801848680893</v>
      </c>
      <c r="T109" s="43"/>
      <c r="U109" s="43" t="s">
        <v>57</v>
      </c>
      <c r="V109" s="46">
        <f ca="1">($T$1-Table14[[#This Row],[Date of Appointment to Current Grade:]])/365</f>
        <v>1.5551568971968563</v>
      </c>
      <c r="W109" s="45">
        <v>45748</v>
      </c>
      <c r="X109" s="43"/>
      <c r="Y109" s="45">
        <v>45383</v>
      </c>
      <c r="Z109" s="46">
        <f ca="1">($T$1-Table14[[#This Row],[Date in Position]])/365</f>
        <v>2.5551568971968566</v>
      </c>
      <c r="AA109" s="43"/>
      <c r="AB109" s="43"/>
      <c r="AC109" s="43"/>
      <c r="AD109" s="43"/>
      <c r="AE109" s="47"/>
      <c r="AF109" s="47"/>
      <c r="AG109" s="48"/>
      <c r="AH109" s="48"/>
      <c r="AI109" s="43"/>
      <c r="AJ109" s="50"/>
      <c r="AK109" s="43"/>
      <c r="AL109" s="43"/>
      <c r="AM109" s="43"/>
      <c r="AN109" s="43"/>
      <c r="AO109" s="43"/>
      <c r="AP109" s="43"/>
      <c r="AQ109" s="43"/>
      <c r="AR109" s="43"/>
      <c r="AS109" s="43"/>
      <c r="AT109" s="43"/>
      <c r="AU109" s="43"/>
      <c r="AV109" s="43"/>
      <c r="AW109" s="43"/>
      <c r="AX109" s="43"/>
      <c r="AY109" s="43"/>
      <c r="AZ109" s="43"/>
      <c r="BA109" s="43"/>
      <c r="BB109" s="43"/>
      <c r="BC109" s="43"/>
    </row>
    <row r="110" spans="2:55" ht="29" x14ac:dyDescent="0.35">
      <c r="B110" s="43">
        <v>107</v>
      </c>
      <c r="C110" s="43" t="s">
        <v>198</v>
      </c>
      <c r="D110" s="45">
        <v>46182</v>
      </c>
      <c r="E110" s="44" t="s">
        <v>1641</v>
      </c>
      <c r="F110" s="43">
        <v>1026407</v>
      </c>
      <c r="G110" s="43">
        <f>$G$1-Table14[[#This Row],[Birth Year]]</f>
        <v>0</v>
      </c>
      <c r="H110" s="43">
        <v>2026</v>
      </c>
      <c r="I110" s="43" t="s">
        <v>136</v>
      </c>
      <c r="J110" s="43" t="s">
        <v>138</v>
      </c>
      <c r="K110" s="43" t="s">
        <v>1848</v>
      </c>
      <c r="L110" s="42" t="s">
        <v>1802</v>
      </c>
      <c r="M110" s="43" t="s">
        <v>1781</v>
      </c>
      <c r="N110" s="43" t="s">
        <v>142</v>
      </c>
      <c r="O110" s="44" t="s">
        <v>1642</v>
      </c>
      <c r="P110" s="43" t="s">
        <v>144</v>
      </c>
      <c r="Q110" s="43"/>
      <c r="R110" s="45">
        <v>41974</v>
      </c>
      <c r="S110" s="46">
        <f ca="1">($T$1-Table14[[#This Row],[Joining Date]])/365</f>
        <v>11.894882924594116</v>
      </c>
      <c r="T110" s="43"/>
      <c r="U110" s="43" t="s">
        <v>58</v>
      </c>
      <c r="V110" s="46">
        <f ca="1">($T$1-Table14[[#This Row],[Date of Appointment to Current Grade:]])/365</f>
        <v>2.3880336095256234</v>
      </c>
      <c r="W110" s="45">
        <v>45444</v>
      </c>
      <c r="X110" s="43"/>
      <c r="Y110" s="45">
        <v>45383</v>
      </c>
      <c r="Z110" s="46">
        <f ca="1">($T$1-Table14[[#This Row],[Date in Position]])/365</f>
        <v>2.5551568971968566</v>
      </c>
      <c r="AA110" s="43"/>
      <c r="AB110" s="43"/>
      <c r="AC110" s="43"/>
      <c r="AD110" s="43"/>
      <c r="AE110" s="47"/>
      <c r="AF110" s="47"/>
      <c r="AG110" s="48"/>
      <c r="AH110" s="48"/>
      <c r="AI110" s="43"/>
      <c r="AJ110" s="50"/>
      <c r="AK110" s="43"/>
      <c r="AL110" s="43"/>
      <c r="AM110" s="43"/>
      <c r="AN110" s="43"/>
      <c r="AO110" s="43"/>
      <c r="AP110" s="43"/>
      <c r="AQ110" s="43"/>
      <c r="AR110" s="43"/>
      <c r="AS110" s="43"/>
      <c r="AT110" s="43"/>
      <c r="AU110" s="43"/>
      <c r="AV110" s="43"/>
      <c r="AW110" s="43"/>
      <c r="AX110" s="43"/>
      <c r="AY110" s="43"/>
      <c r="AZ110" s="43"/>
      <c r="BA110" s="43"/>
      <c r="BB110" s="43"/>
      <c r="BC110" s="43"/>
    </row>
    <row r="111" spans="2:55" ht="14.5" x14ac:dyDescent="0.35">
      <c r="B111" s="43">
        <v>108</v>
      </c>
      <c r="C111" s="43" t="s">
        <v>198</v>
      </c>
      <c r="D111" s="43"/>
      <c r="E111" s="44" t="s">
        <v>1656</v>
      </c>
      <c r="F111" s="43">
        <v>1020644</v>
      </c>
      <c r="G111" s="43">
        <f>$G$1-Table14[[#This Row],[Birth Year]]</f>
        <v>0</v>
      </c>
      <c r="H111" s="43">
        <v>2026</v>
      </c>
      <c r="I111" s="43" t="s">
        <v>136</v>
      </c>
      <c r="J111" s="43" t="s">
        <v>138</v>
      </c>
      <c r="K111" s="43" t="s">
        <v>180</v>
      </c>
      <c r="L111" s="42" t="s">
        <v>1873</v>
      </c>
      <c r="M111" s="43"/>
      <c r="N111" s="43" t="s">
        <v>142</v>
      </c>
      <c r="O111" s="44" t="s">
        <v>1657</v>
      </c>
      <c r="P111" s="43" t="s">
        <v>144</v>
      </c>
      <c r="Q111" s="43"/>
      <c r="R111" s="45">
        <v>41775</v>
      </c>
      <c r="S111" s="46">
        <f ca="1">($T$1-Table14[[#This Row],[Joining Date]])/365</f>
        <v>12.440088404046172</v>
      </c>
      <c r="T111" s="43"/>
      <c r="U111" s="43" t="s">
        <v>57</v>
      </c>
      <c r="V111" s="46">
        <f ca="1">($T$1-Table14[[#This Row],[Date of Appointment to Current Grade:]])/365</f>
        <v>4.2236500478817876</v>
      </c>
      <c r="W111" s="45">
        <v>44774</v>
      </c>
      <c r="X111" s="43"/>
      <c r="Y111" s="45">
        <v>45383</v>
      </c>
      <c r="Z111" s="46">
        <f ca="1">($T$1-Table14[[#This Row],[Date in Position]])/365</f>
        <v>2.5551568971968566</v>
      </c>
      <c r="AA111" s="43"/>
      <c r="AB111" s="43"/>
      <c r="AC111" s="43"/>
      <c r="AD111" s="43"/>
      <c r="AE111" s="47"/>
      <c r="AF111" s="47"/>
      <c r="AG111" s="48"/>
      <c r="AH111" s="48"/>
      <c r="AI111" s="43"/>
      <c r="AJ111" s="50"/>
      <c r="AK111" s="43"/>
      <c r="AL111" s="43"/>
      <c r="AM111" s="43"/>
      <c r="AN111" s="43"/>
      <c r="AO111" s="43"/>
      <c r="AP111" s="43"/>
      <c r="AQ111" s="43"/>
      <c r="AR111" s="43"/>
      <c r="AS111" s="43"/>
      <c r="AT111" s="43"/>
      <c r="AU111" s="43"/>
      <c r="AV111" s="43"/>
      <c r="AW111" s="43"/>
      <c r="AX111" s="43"/>
      <c r="AY111" s="43"/>
      <c r="AZ111" s="43"/>
      <c r="BA111" s="43"/>
      <c r="BB111" s="43"/>
      <c r="BC111" s="43"/>
    </row>
    <row r="112" spans="2:55" ht="14.5" x14ac:dyDescent="0.35">
      <c r="B112" s="43">
        <v>109</v>
      </c>
      <c r="C112" s="43" t="s">
        <v>198</v>
      </c>
      <c r="D112" s="45">
        <v>46184</v>
      </c>
      <c r="E112" s="44" t="s">
        <v>1662</v>
      </c>
      <c r="F112" s="43">
        <v>1032349</v>
      </c>
      <c r="G112" s="43">
        <f>$G$1-Table14[[#This Row],[Birth Year]]</f>
        <v>0</v>
      </c>
      <c r="H112" s="43">
        <v>2026</v>
      </c>
      <c r="I112" s="43" t="s">
        <v>179</v>
      </c>
      <c r="J112" s="43" t="s">
        <v>138</v>
      </c>
      <c r="K112" s="43" t="s">
        <v>1796</v>
      </c>
      <c r="L112" s="42"/>
      <c r="M112" s="43"/>
      <c r="N112" s="43" t="s">
        <v>142</v>
      </c>
      <c r="O112" s="44" t="s">
        <v>1663</v>
      </c>
      <c r="P112" s="43" t="s">
        <v>144</v>
      </c>
      <c r="Q112" s="43"/>
      <c r="R112" s="45">
        <v>42387</v>
      </c>
      <c r="S112" s="46">
        <f ca="1">($T$1-Table14[[#This Row],[Joining Date]])/365</f>
        <v>10.763376075279048</v>
      </c>
      <c r="T112" s="43"/>
      <c r="U112" s="43" t="s">
        <v>58</v>
      </c>
      <c r="V112" s="46">
        <f ca="1">($T$1-Table14[[#This Row],[Date of Appointment to Current Grade:]])/365</f>
        <v>1.9688555273338426</v>
      </c>
      <c r="W112" s="45">
        <v>45597</v>
      </c>
      <c r="X112" s="43"/>
      <c r="Y112" s="45">
        <v>45962</v>
      </c>
      <c r="Z112" s="46">
        <f ca="1">($T$1-Table14[[#This Row],[Date in Position]])/365</f>
        <v>0.96885552733384273</v>
      </c>
      <c r="AA112" s="43"/>
      <c r="AB112" s="43"/>
      <c r="AC112" s="43"/>
      <c r="AD112" s="43"/>
      <c r="AE112" s="47"/>
      <c r="AF112" s="47"/>
      <c r="AG112" s="48"/>
      <c r="AH112" s="48"/>
      <c r="AI112" s="43"/>
      <c r="AJ112" s="50"/>
      <c r="AK112" s="43"/>
      <c r="AL112" s="43"/>
      <c r="AM112" s="43"/>
      <c r="AN112" s="43"/>
      <c r="AO112" s="43"/>
      <c r="AP112" s="43"/>
      <c r="AQ112" s="43"/>
      <c r="AR112" s="43"/>
      <c r="AS112" s="43"/>
      <c r="AT112" s="43"/>
      <c r="AU112" s="43"/>
      <c r="AV112" s="43"/>
      <c r="AW112" s="43"/>
      <c r="AX112" s="43"/>
      <c r="AY112" s="43"/>
      <c r="AZ112" s="43"/>
      <c r="BA112" s="43"/>
      <c r="BB112" s="43"/>
      <c r="BC112" s="43"/>
    </row>
    <row r="113" spans="1:55" ht="43.5" x14ac:dyDescent="0.3">
      <c r="B113" s="43">
        <v>110</v>
      </c>
      <c r="C113" s="43" t="s">
        <v>134</v>
      </c>
      <c r="D113" s="45">
        <v>46078</v>
      </c>
      <c r="E113" s="44" t="s">
        <v>1668</v>
      </c>
      <c r="F113" s="43">
        <v>1064027</v>
      </c>
      <c r="G113" s="43">
        <f>$G$1-Table14[[#This Row],[Birth Year]]</f>
        <v>35</v>
      </c>
      <c r="H113" s="43">
        <v>1991</v>
      </c>
      <c r="I113" s="43" t="s">
        <v>136</v>
      </c>
      <c r="J113" s="43" t="s">
        <v>138</v>
      </c>
      <c r="K113" s="43" t="s">
        <v>1824</v>
      </c>
      <c r="L113" s="42" t="s">
        <v>1825</v>
      </c>
      <c r="M113" s="43" t="s">
        <v>1821</v>
      </c>
      <c r="N113" s="43" t="s">
        <v>142</v>
      </c>
      <c r="O113" s="44" t="s">
        <v>1670</v>
      </c>
      <c r="P113" s="43" t="s">
        <v>144</v>
      </c>
      <c r="Q113" s="43"/>
      <c r="R113" s="45">
        <v>44424</v>
      </c>
      <c r="S113" s="46">
        <f ca="1">($T$1-Table14[[#This Row],[Joining Date]])/365</f>
        <v>5.1825541574708289</v>
      </c>
      <c r="T113" s="43">
        <v>10</v>
      </c>
      <c r="U113" s="43" t="s">
        <v>58</v>
      </c>
      <c r="V113" s="46">
        <f ca="1">($T$1-Table14[[#This Row],[Date of Appointment to Current Grade:]])/365</f>
        <v>3.1798144314434316</v>
      </c>
      <c r="W113" s="45">
        <v>45155</v>
      </c>
      <c r="X113" s="43" t="s">
        <v>1922</v>
      </c>
      <c r="Y113" s="45">
        <v>45383</v>
      </c>
      <c r="Z113" s="46">
        <f ca="1">($T$1-Table14[[#This Row],[Date in Position]])/365</f>
        <v>2.5551568971968566</v>
      </c>
      <c r="AA113" s="43" t="s">
        <v>146</v>
      </c>
      <c r="AB113" s="43"/>
      <c r="AC113" s="43"/>
      <c r="AD113" s="43" t="s">
        <v>148</v>
      </c>
      <c r="AE113" s="47" t="s">
        <v>1923</v>
      </c>
      <c r="AF113" s="47" t="s">
        <v>1645</v>
      </c>
      <c r="AG113" s="48" t="s">
        <v>1924</v>
      </c>
      <c r="AH113" s="48" t="s">
        <v>1673</v>
      </c>
      <c r="AI113" s="43" t="s">
        <v>1793</v>
      </c>
      <c r="AJ113" s="55" t="s">
        <v>1674</v>
      </c>
      <c r="AK113" s="43"/>
      <c r="AL113" s="43"/>
      <c r="AM113" s="43"/>
      <c r="AN113" s="43"/>
      <c r="AO113" s="43"/>
      <c r="AP113" s="43"/>
      <c r="AQ113" s="43"/>
      <c r="AR113" s="43"/>
      <c r="AS113" s="43"/>
      <c r="AT113" s="43"/>
      <c r="AU113" s="43"/>
      <c r="AV113" s="43"/>
      <c r="AW113" s="43"/>
      <c r="AX113" s="43"/>
      <c r="AY113" s="43"/>
      <c r="AZ113" s="43"/>
      <c r="BA113" s="43"/>
      <c r="BB113" s="43"/>
      <c r="BC113" s="43"/>
    </row>
    <row r="114" spans="1:55" ht="29" x14ac:dyDescent="0.35">
      <c r="B114" s="43">
        <v>111</v>
      </c>
      <c r="C114" s="43" t="s">
        <v>198</v>
      </c>
      <c r="D114" s="45">
        <v>46188</v>
      </c>
      <c r="E114" s="44" t="s">
        <v>1709</v>
      </c>
      <c r="F114" s="43">
        <v>140037</v>
      </c>
      <c r="G114" s="43">
        <f>$G$1-Table14[[#This Row],[Birth Year]]</f>
        <v>0</v>
      </c>
      <c r="H114" s="43">
        <v>2026</v>
      </c>
      <c r="I114" s="43" t="s">
        <v>179</v>
      </c>
      <c r="J114" s="43" t="s">
        <v>138</v>
      </c>
      <c r="K114" s="43" t="s">
        <v>1819</v>
      </c>
      <c r="L114" s="42" t="s">
        <v>1812</v>
      </c>
      <c r="M114" s="43" t="s">
        <v>1781</v>
      </c>
      <c r="N114" s="43" t="s">
        <v>142</v>
      </c>
      <c r="O114" s="44" t="s">
        <v>1710</v>
      </c>
      <c r="P114" s="43" t="s">
        <v>144</v>
      </c>
      <c r="Q114" s="43"/>
      <c r="R114" s="45">
        <v>40603</v>
      </c>
      <c r="S114" s="46">
        <f ca="1">($T$1-Table14[[#This Row],[Joining Date]])/365</f>
        <v>15.651047308155761</v>
      </c>
      <c r="T114" s="43"/>
      <c r="U114" s="43" t="s">
        <v>58</v>
      </c>
      <c r="V114" s="46">
        <f ca="1">($T$1-Table14[[#This Row],[Date of Appointment to Current Grade:]])/365</f>
        <v>0.6400884040461714</v>
      </c>
      <c r="W114" s="45">
        <v>46082</v>
      </c>
      <c r="X114" s="43"/>
      <c r="Y114" s="45">
        <v>45383</v>
      </c>
      <c r="Z114" s="46">
        <f ca="1">($T$1-Table14[[#This Row],[Date in Position]])/365</f>
        <v>2.5551568971968566</v>
      </c>
      <c r="AA114" s="43"/>
      <c r="AB114" s="43"/>
      <c r="AC114" s="43"/>
      <c r="AD114" s="43"/>
      <c r="AE114" s="47"/>
      <c r="AF114" s="47"/>
      <c r="AG114" s="48"/>
      <c r="AH114" s="48"/>
      <c r="AI114" s="43"/>
      <c r="AJ114" s="50"/>
      <c r="AK114" s="43"/>
      <c r="AL114" s="43"/>
      <c r="AM114" s="43"/>
      <c r="AN114" s="43"/>
      <c r="AO114" s="43"/>
      <c r="AP114" s="43"/>
      <c r="AQ114" s="43"/>
      <c r="AR114" s="43"/>
      <c r="AS114" s="43"/>
      <c r="AT114" s="43"/>
      <c r="AU114" s="43"/>
      <c r="AV114" s="43"/>
      <c r="AW114" s="43"/>
      <c r="AX114" s="43"/>
      <c r="AY114" s="43"/>
      <c r="AZ114" s="43"/>
      <c r="BA114" s="43"/>
      <c r="BB114" s="43"/>
      <c r="BC114" s="43"/>
    </row>
    <row r="115" spans="1:55" ht="43.5" x14ac:dyDescent="0.3">
      <c r="B115" s="43">
        <v>112</v>
      </c>
      <c r="C115" s="43" t="s">
        <v>134</v>
      </c>
      <c r="D115" s="45">
        <v>46147</v>
      </c>
      <c r="E115" s="44" t="s">
        <v>1745</v>
      </c>
      <c r="F115" s="43">
        <v>135606</v>
      </c>
      <c r="G115" s="43">
        <f>$G$1-Table14[[#This Row],[Birth Year]]</f>
        <v>41</v>
      </c>
      <c r="H115" s="43">
        <v>1985</v>
      </c>
      <c r="I115" s="43" t="s">
        <v>179</v>
      </c>
      <c r="J115" s="43" t="s">
        <v>138</v>
      </c>
      <c r="K115" s="43" t="s">
        <v>180</v>
      </c>
      <c r="L115" s="42" t="s">
        <v>1838</v>
      </c>
      <c r="M115" s="43" t="s">
        <v>1821</v>
      </c>
      <c r="N115" s="43" t="s">
        <v>142</v>
      </c>
      <c r="O115" s="44" t="s">
        <v>1746</v>
      </c>
      <c r="P115" s="43" t="s">
        <v>144</v>
      </c>
      <c r="Q115" s="43"/>
      <c r="R115" s="45">
        <v>39995</v>
      </c>
      <c r="S115" s="46">
        <f ca="1">($T$1-Table14[[#This Row],[Joining Date]])/365</f>
        <v>17.316800732813295</v>
      </c>
      <c r="T115" s="43">
        <v>16</v>
      </c>
      <c r="U115" s="43" t="s">
        <v>58</v>
      </c>
      <c r="V115" s="46">
        <f ca="1">($T$1-Table14[[#This Row],[Date of Appointment to Current Grade:]])/365</f>
        <v>7.8072116917174039</v>
      </c>
      <c r="W115" s="45">
        <v>43466</v>
      </c>
      <c r="X115" s="43" t="s">
        <v>1925</v>
      </c>
      <c r="Y115" s="45">
        <v>45383</v>
      </c>
      <c r="Z115" s="46">
        <f ca="1">($T$1-Table14[[#This Row],[Date in Position]])/365</f>
        <v>2.5551568971968566</v>
      </c>
      <c r="AA115" s="43" t="s">
        <v>183</v>
      </c>
      <c r="AB115" s="45">
        <v>45253</v>
      </c>
      <c r="AC115" s="43" t="s">
        <v>162</v>
      </c>
      <c r="AD115" s="43" t="s">
        <v>188</v>
      </c>
      <c r="AE115" s="47" t="s">
        <v>331</v>
      </c>
      <c r="AF115" s="47" t="s">
        <v>1747</v>
      </c>
      <c r="AG115" s="48" t="s">
        <v>1748</v>
      </c>
      <c r="AH115" s="48" t="s">
        <v>1749</v>
      </c>
      <c r="AI115" s="43" t="s">
        <v>1793</v>
      </c>
      <c r="AJ115" s="53" t="s">
        <v>1750</v>
      </c>
      <c r="AK115" s="43">
        <v>75</v>
      </c>
      <c r="AL115" s="43">
        <v>80</v>
      </c>
      <c r="AM115" s="43">
        <v>80</v>
      </c>
      <c r="AN115" s="43">
        <v>100</v>
      </c>
      <c r="AO115" s="43">
        <v>60</v>
      </c>
      <c r="AP115" s="43"/>
      <c r="AQ115" s="43"/>
      <c r="AR115" s="43"/>
      <c r="AS115" s="43"/>
      <c r="AT115" s="43"/>
      <c r="AU115" s="43"/>
      <c r="AV115" s="43"/>
      <c r="AW115" s="43"/>
      <c r="AX115" s="43"/>
      <c r="AY115" s="43"/>
      <c r="AZ115" s="43"/>
      <c r="BA115" s="43" t="s">
        <v>1832</v>
      </c>
      <c r="BB115" s="43" t="s">
        <v>1926</v>
      </c>
      <c r="BC115" s="43"/>
    </row>
    <row r="117" spans="1:55" ht="16" x14ac:dyDescent="0.4">
      <c r="B117" s="33" t="s">
        <v>1927</v>
      </c>
    </row>
    <row r="118" spans="1:55" ht="58.5" thickBot="1" x14ac:dyDescent="0.35">
      <c r="B118" s="41" t="s">
        <v>198</v>
      </c>
      <c r="C118" s="38" t="s">
        <v>1</v>
      </c>
      <c r="D118" s="38" t="s">
        <v>1928</v>
      </c>
      <c r="E118" s="39" t="s">
        <v>3</v>
      </c>
      <c r="F118" s="39" t="s">
        <v>1757</v>
      </c>
      <c r="G118" s="39" t="s">
        <v>5</v>
      </c>
      <c r="H118" s="39" t="s">
        <v>6</v>
      </c>
      <c r="I118" s="39" t="s">
        <v>7</v>
      </c>
      <c r="J118" s="39" t="s">
        <v>9</v>
      </c>
      <c r="K118" s="39" t="s">
        <v>10</v>
      </c>
      <c r="L118" s="39" t="s">
        <v>11</v>
      </c>
      <c r="M118" s="39" t="s">
        <v>12</v>
      </c>
      <c r="N118" s="39" t="s">
        <v>13</v>
      </c>
      <c r="O118" s="39" t="s">
        <v>14</v>
      </c>
      <c r="P118" s="39" t="s">
        <v>15</v>
      </c>
      <c r="Q118" s="39" t="s">
        <v>16</v>
      </c>
      <c r="R118" s="39" t="s">
        <v>17</v>
      </c>
      <c r="S118" s="39" t="s">
        <v>18</v>
      </c>
      <c r="T118" s="39" t="s">
        <v>19</v>
      </c>
      <c r="U118" s="39" t="s">
        <v>20</v>
      </c>
      <c r="V118" s="39" t="s">
        <v>1758</v>
      </c>
      <c r="W118" s="39" t="s">
        <v>1759</v>
      </c>
      <c r="X118" s="39" t="s">
        <v>1760</v>
      </c>
      <c r="Y118" s="39" t="s">
        <v>25</v>
      </c>
      <c r="Z118" s="39" t="s">
        <v>1761</v>
      </c>
      <c r="AA118" s="39" t="s">
        <v>27</v>
      </c>
      <c r="AB118" s="39" t="s">
        <v>28</v>
      </c>
      <c r="AC118" s="39" t="s">
        <v>1762</v>
      </c>
      <c r="AD118" s="39" t="s">
        <v>30</v>
      </c>
      <c r="AE118" s="39" t="s">
        <v>32</v>
      </c>
      <c r="AF118" s="39" t="s">
        <v>33</v>
      </c>
      <c r="AG118" s="39" t="s">
        <v>34</v>
      </c>
      <c r="AH118" s="39" t="s">
        <v>35</v>
      </c>
      <c r="AI118" s="39" t="s">
        <v>36</v>
      </c>
      <c r="AJ118" s="39" t="s">
        <v>37</v>
      </c>
      <c r="AK118" s="39" t="s">
        <v>1763</v>
      </c>
      <c r="AL118" s="39" t="s">
        <v>1764</v>
      </c>
      <c r="AM118" s="39" t="s">
        <v>1765</v>
      </c>
      <c r="AN118" s="39" t="s">
        <v>1766</v>
      </c>
      <c r="AO118" s="39" t="s">
        <v>115</v>
      </c>
      <c r="AP118" s="39" t="s">
        <v>1929</v>
      </c>
      <c r="AQ118" s="39" t="s">
        <v>117</v>
      </c>
      <c r="AR118" s="39" t="s">
        <v>118</v>
      </c>
      <c r="AS118" s="39" t="s">
        <v>1930</v>
      </c>
      <c r="AT118" s="39" t="s">
        <v>1931</v>
      </c>
      <c r="AU118" s="39" t="s">
        <v>1932</v>
      </c>
      <c r="AV118" s="39" t="s">
        <v>1933</v>
      </c>
      <c r="AW118" s="39" t="s">
        <v>1934</v>
      </c>
      <c r="AX118" s="39" t="s">
        <v>1935</v>
      </c>
      <c r="AY118" s="39" t="s">
        <v>1936</v>
      </c>
      <c r="AZ118" s="39" t="s">
        <v>1937</v>
      </c>
      <c r="BA118" s="39" t="s">
        <v>1776</v>
      </c>
      <c r="BB118" s="40" t="s">
        <v>1777</v>
      </c>
    </row>
    <row r="119" spans="1:55" s="21" customFormat="1" ht="44" thickTop="1" x14ac:dyDescent="0.35">
      <c r="A119" s="15"/>
      <c r="B119" s="60">
        <v>1</v>
      </c>
      <c r="C119" s="61" t="s">
        <v>134</v>
      </c>
      <c r="D119" s="62">
        <v>46146</v>
      </c>
      <c r="E119" s="63" t="s">
        <v>155</v>
      </c>
      <c r="F119" s="61">
        <v>1028534</v>
      </c>
      <c r="G119" s="61">
        <f t="shared" ref="G119:G120" si="0">$G$1-H119</f>
        <v>35</v>
      </c>
      <c r="H119" s="61">
        <v>1991</v>
      </c>
      <c r="I119" s="61" t="s">
        <v>136</v>
      </c>
      <c r="J119" s="61" t="s">
        <v>156</v>
      </c>
      <c r="K119" s="61" t="s">
        <v>1938</v>
      </c>
      <c r="L119" s="64" t="s">
        <v>1786</v>
      </c>
      <c r="M119" s="61" t="s">
        <v>331</v>
      </c>
      <c r="N119" s="61" t="s">
        <v>1826</v>
      </c>
      <c r="O119" s="63" t="s">
        <v>160</v>
      </c>
      <c r="P119" s="61" t="s">
        <v>144</v>
      </c>
      <c r="Q119" s="61"/>
      <c r="R119" s="62">
        <v>42095</v>
      </c>
      <c r="S119" s="277">
        <f ca="1">($T$1-Table5[[#This Row],[Joining Date]])/365</f>
        <v>11.563376075279049</v>
      </c>
      <c r="T119" s="61">
        <v>11</v>
      </c>
      <c r="U119" s="61" t="s">
        <v>58</v>
      </c>
      <c r="V119" s="71">
        <f t="shared" ref="V119:V125" ca="1" si="1">($T$1-W119)/365</f>
        <v>1.5551568971968563</v>
      </c>
      <c r="W119" s="62">
        <v>45748</v>
      </c>
      <c r="X119" s="61" t="s">
        <v>161</v>
      </c>
      <c r="Y119" s="61" t="s">
        <v>161</v>
      </c>
      <c r="Z119" s="61">
        <v>0.6</v>
      </c>
      <c r="AA119" s="61" t="s">
        <v>1064</v>
      </c>
      <c r="AB119" s="61"/>
      <c r="AC119" s="61"/>
      <c r="AD119" s="61" t="s">
        <v>163</v>
      </c>
      <c r="AE119" s="65" t="s">
        <v>1939</v>
      </c>
      <c r="AF119" s="65" t="s">
        <v>1940</v>
      </c>
      <c r="AG119" s="66" t="s">
        <v>166</v>
      </c>
      <c r="AH119" s="66" t="s">
        <v>1941</v>
      </c>
      <c r="AI119" s="61" t="s">
        <v>1942</v>
      </c>
      <c r="AJ119" s="67" t="s">
        <v>169</v>
      </c>
      <c r="AK119" s="61"/>
      <c r="AL119" s="68"/>
      <c r="AM119" s="68"/>
      <c r="AN119" s="68"/>
      <c r="AO119" s="68"/>
      <c r="AP119" s="61"/>
      <c r="AQ119" s="61"/>
      <c r="AR119" s="61"/>
      <c r="AS119" s="61"/>
      <c r="AT119" s="61"/>
      <c r="AU119" s="61"/>
      <c r="AV119" s="61"/>
      <c r="AW119" s="61"/>
      <c r="AX119" s="61"/>
      <c r="AY119" s="61"/>
      <c r="AZ119" s="61"/>
      <c r="BA119" s="61"/>
      <c r="BB119" s="61"/>
    </row>
    <row r="120" spans="1:55" ht="14.5" x14ac:dyDescent="0.35">
      <c r="B120" s="69">
        <v>2</v>
      </c>
      <c r="C120" s="61" t="s">
        <v>198</v>
      </c>
      <c r="D120" s="61"/>
      <c r="E120" s="63" t="s">
        <v>172</v>
      </c>
      <c r="F120" s="61"/>
      <c r="G120" s="61">
        <f t="shared" si="0"/>
        <v>0</v>
      </c>
      <c r="H120" s="61">
        <v>2026</v>
      </c>
      <c r="I120" s="61" t="s">
        <v>136</v>
      </c>
      <c r="J120" s="61" t="s">
        <v>174</v>
      </c>
      <c r="K120" s="61" t="s">
        <v>1938</v>
      </c>
      <c r="L120" s="64" t="s">
        <v>1943</v>
      </c>
      <c r="M120" s="61"/>
      <c r="N120" s="61" t="s">
        <v>142</v>
      </c>
      <c r="O120" s="63" t="s">
        <v>176</v>
      </c>
      <c r="P120" s="61"/>
      <c r="Q120" s="61"/>
      <c r="R120" s="61"/>
      <c r="S120" s="277">
        <f ca="1">($T$1-Table5[[#This Row],[Joining Date]])/365</f>
        <v>126.89214319856671</v>
      </c>
      <c r="T120" s="61"/>
      <c r="U120" s="61"/>
      <c r="V120" s="71">
        <f t="shared" ca="1" si="1"/>
        <v>126.89214319856671</v>
      </c>
      <c r="W120" s="61"/>
      <c r="X120" s="61"/>
      <c r="Y120" s="61"/>
      <c r="Z120" s="61"/>
      <c r="AA120" s="61"/>
      <c r="AB120" s="61"/>
      <c r="AC120" s="61"/>
      <c r="AD120" s="61"/>
      <c r="AE120" s="61"/>
      <c r="AF120" s="61"/>
      <c r="AG120" s="61"/>
      <c r="AH120" s="61"/>
      <c r="AI120" s="61"/>
      <c r="AJ120" s="61"/>
      <c r="AK120" s="61"/>
      <c r="AL120" s="68"/>
      <c r="AM120" s="68"/>
      <c r="AN120" s="68"/>
      <c r="AO120" s="68"/>
      <c r="AP120" s="61"/>
      <c r="AQ120" s="61"/>
      <c r="AR120" s="61"/>
      <c r="AS120" s="61"/>
      <c r="AT120" s="61"/>
      <c r="AU120" s="61"/>
      <c r="AV120" s="61"/>
      <c r="AW120" s="61"/>
      <c r="AX120" s="61"/>
      <c r="AY120" s="61"/>
      <c r="AZ120" s="61"/>
      <c r="BA120" s="61"/>
      <c r="BB120" s="61"/>
    </row>
    <row r="121" spans="1:55" ht="58" x14ac:dyDescent="0.35">
      <c r="B121" s="60">
        <v>3</v>
      </c>
      <c r="C121" s="61" t="s">
        <v>134</v>
      </c>
      <c r="D121" s="62">
        <v>46156</v>
      </c>
      <c r="E121" s="63" t="s">
        <v>326</v>
      </c>
      <c r="F121" s="61">
        <v>138779</v>
      </c>
      <c r="G121" s="61">
        <f>$G$1-H121</f>
        <v>40</v>
      </c>
      <c r="H121" s="61">
        <v>1986</v>
      </c>
      <c r="I121" s="61" t="s">
        <v>136</v>
      </c>
      <c r="J121" s="61" t="s">
        <v>156</v>
      </c>
      <c r="K121" s="61" t="s">
        <v>1938</v>
      </c>
      <c r="L121" s="64" t="s">
        <v>1786</v>
      </c>
      <c r="M121" s="61" t="s">
        <v>1634</v>
      </c>
      <c r="N121" s="61" t="s">
        <v>142</v>
      </c>
      <c r="O121" s="63" t="s">
        <v>327</v>
      </c>
      <c r="P121" s="61" t="s">
        <v>144</v>
      </c>
      <c r="Q121" s="61"/>
      <c r="R121" s="62">
        <v>40299</v>
      </c>
      <c r="S121" s="277">
        <f ca="1">($T$1-Table5[[#This Row],[Joining Date]])/365</f>
        <v>16.483924020484526</v>
      </c>
      <c r="T121" s="61">
        <v>15.5</v>
      </c>
      <c r="U121" s="61" t="s">
        <v>58</v>
      </c>
      <c r="V121" s="71">
        <f t="shared" ca="1" si="1"/>
        <v>6.6428281300735685</v>
      </c>
      <c r="W121" s="62">
        <v>43891</v>
      </c>
      <c r="X121" s="61" t="s">
        <v>161</v>
      </c>
      <c r="Y121" s="61" t="s">
        <v>161</v>
      </c>
      <c r="Z121" s="61">
        <v>3</v>
      </c>
      <c r="AA121" s="61" t="s">
        <v>1064</v>
      </c>
      <c r="AB121" s="61"/>
      <c r="AC121" s="61"/>
      <c r="AD121" s="61" t="s">
        <v>188</v>
      </c>
      <c r="AE121" s="66" t="s">
        <v>1944</v>
      </c>
      <c r="AF121" s="65" t="s">
        <v>330</v>
      </c>
      <c r="AG121" s="61" t="s">
        <v>331</v>
      </c>
      <c r="AH121" s="61" t="s">
        <v>1945</v>
      </c>
      <c r="AI121" s="61" t="s">
        <v>1942</v>
      </c>
      <c r="AJ121" s="66" t="s">
        <v>333</v>
      </c>
      <c r="AK121" s="61"/>
      <c r="AL121" s="68"/>
      <c r="AM121" s="68"/>
      <c r="AN121" s="68"/>
      <c r="AO121" s="68"/>
      <c r="AP121" s="68"/>
      <c r="AQ121" s="68"/>
      <c r="AR121" s="68"/>
      <c r="AS121" s="68"/>
      <c r="AT121" s="70"/>
      <c r="AU121" s="70"/>
      <c r="AV121" s="70"/>
      <c r="AW121" s="70"/>
      <c r="AX121" s="70"/>
      <c r="AY121" s="70"/>
      <c r="AZ121" s="70"/>
      <c r="BA121" s="70"/>
      <c r="BB121" s="70"/>
    </row>
    <row r="122" spans="1:55" ht="14.5" x14ac:dyDescent="0.35">
      <c r="B122" s="69">
        <v>4</v>
      </c>
      <c r="C122" s="61" t="s">
        <v>198</v>
      </c>
      <c r="D122" s="61"/>
      <c r="E122" s="63" t="s">
        <v>546</v>
      </c>
      <c r="F122" s="61"/>
      <c r="G122" s="61">
        <f t="shared" ref="G122:G131" si="2">$G$1-H122</f>
        <v>0</v>
      </c>
      <c r="H122" s="61">
        <v>2026</v>
      </c>
      <c r="I122" s="61" t="s">
        <v>136</v>
      </c>
      <c r="J122" s="61" t="s">
        <v>174</v>
      </c>
      <c r="K122" s="61" t="s">
        <v>1938</v>
      </c>
      <c r="L122" s="64" t="s">
        <v>1943</v>
      </c>
      <c r="M122" s="61"/>
      <c r="N122" s="61" t="s">
        <v>142</v>
      </c>
      <c r="O122" s="63" t="s">
        <v>548</v>
      </c>
      <c r="P122" s="61"/>
      <c r="Q122" s="61"/>
      <c r="R122" s="61"/>
      <c r="S122" s="277">
        <f ca="1">($T$1-Table5[[#This Row],[Joining Date]])/365</f>
        <v>126.89214319856671</v>
      </c>
      <c r="T122" s="61"/>
      <c r="U122" s="61"/>
      <c r="V122" s="71">
        <f t="shared" ca="1" si="1"/>
        <v>126.89214319856671</v>
      </c>
      <c r="W122" s="61"/>
      <c r="X122" s="61"/>
      <c r="Y122" s="61"/>
      <c r="Z122" s="61"/>
      <c r="AA122" s="61"/>
      <c r="AB122" s="61"/>
      <c r="AC122" s="61"/>
      <c r="AD122" s="61"/>
      <c r="AE122" s="61"/>
      <c r="AF122" s="61"/>
      <c r="AG122" s="61"/>
      <c r="AH122" s="61"/>
      <c r="AI122" s="61"/>
      <c r="AJ122" s="61"/>
      <c r="AK122" s="61"/>
      <c r="AL122" s="68"/>
      <c r="AM122" s="68"/>
      <c r="AN122" s="68"/>
      <c r="AO122" s="68"/>
      <c r="AP122" s="68"/>
      <c r="AQ122" s="68"/>
      <c r="AR122" s="68"/>
      <c r="AS122" s="68"/>
      <c r="AT122" s="70"/>
      <c r="AU122" s="70"/>
      <c r="AV122" s="70"/>
      <c r="AW122" s="70"/>
      <c r="AX122" s="70"/>
      <c r="AY122" s="70"/>
      <c r="AZ122" s="70"/>
      <c r="BA122" s="70"/>
      <c r="BB122" s="70"/>
    </row>
    <row r="123" spans="1:55" ht="43.5" x14ac:dyDescent="0.35">
      <c r="B123" s="60">
        <v>5</v>
      </c>
      <c r="C123" s="61" t="s">
        <v>134</v>
      </c>
      <c r="D123" s="62">
        <v>46154</v>
      </c>
      <c r="E123" s="63" t="s">
        <v>579</v>
      </c>
      <c r="F123" s="61"/>
      <c r="G123" s="61">
        <f t="shared" si="2"/>
        <v>40</v>
      </c>
      <c r="H123" s="61">
        <v>1986</v>
      </c>
      <c r="I123" s="61" t="s">
        <v>179</v>
      </c>
      <c r="J123" s="61" t="s">
        <v>580</v>
      </c>
      <c r="K123" s="61" t="s">
        <v>581</v>
      </c>
      <c r="L123" s="64"/>
      <c r="M123" s="61"/>
      <c r="N123" s="61" t="s">
        <v>142</v>
      </c>
      <c r="O123" s="63" t="s">
        <v>582</v>
      </c>
      <c r="P123" s="61" t="s">
        <v>144</v>
      </c>
      <c r="Q123" s="61"/>
      <c r="R123" s="62">
        <v>39814</v>
      </c>
      <c r="S123" s="277">
        <f ca="1">($T$1-Table5[[#This Row],[Joining Date]])/365</f>
        <v>17.812691143772199</v>
      </c>
      <c r="T123" s="61">
        <v>16</v>
      </c>
      <c r="U123" s="61" t="s">
        <v>58</v>
      </c>
      <c r="V123" s="71">
        <f t="shared" ca="1" si="1"/>
        <v>6.8072116917174039</v>
      </c>
      <c r="W123" s="62">
        <v>43831</v>
      </c>
      <c r="X123" s="61" t="s">
        <v>1946</v>
      </c>
      <c r="Y123" s="61" t="s">
        <v>1946</v>
      </c>
      <c r="Z123" s="61">
        <v>2</v>
      </c>
      <c r="AA123" s="61" t="s">
        <v>1064</v>
      </c>
      <c r="AB123" s="62">
        <v>44986</v>
      </c>
      <c r="AC123" s="61" t="s">
        <v>139</v>
      </c>
      <c r="AD123" s="61" t="s">
        <v>148</v>
      </c>
      <c r="AE123" s="65" t="s">
        <v>583</v>
      </c>
      <c r="AF123" s="65" t="s">
        <v>585</v>
      </c>
      <c r="AG123" s="66" t="s">
        <v>586</v>
      </c>
      <c r="AH123" s="66" t="s">
        <v>1947</v>
      </c>
      <c r="AI123" s="61" t="s">
        <v>1893</v>
      </c>
      <c r="AJ123" s="246" t="s">
        <v>588</v>
      </c>
      <c r="AK123" s="67"/>
      <c r="AL123" s="61">
        <v>80</v>
      </c>
      <c r="AM123" s="61">
        <v>20</v>
      </c>
      <c r="AN123" s="61">
        <v>50</v>
      </c>
      <c r="AO123" s="61">
        <v>100</v>
      </c>
      <c r="AP123" s="68"/>
      <c r="AQ123" s="68"/>
      <c r="AR123" s="68"/>
      <c r="AS123" s="68"/>
      <c r="AT123" s="70"/>
      <c r="AU123" s="70"/>
      <c r="AV123" s="70"/>
      <c r="AW123" s="70"/>
      <c r="AX123" s="70"/>
      <c r="AY123" s="70"/>
      <c r="AZ123" s="70"/>
      <c r="BA123" s="70"/>
      <c r="BB123" s="70"/>
    </row>
    <row r="124" spans="1:55" ht="14.5" x14ac:dyDescent="0.35">
      <c r="B124" s="69">
        <v>6</v>
      </c>
      <c r="C124" s="61" t="s">
        <v>198</v>
      </c>
      <c r="D124" s="61"/>
      <c r="E124" s="63" t="s">
        <v>679</v>
      </c>
      <c r="F124" s="61"/>
      <c r="G124" s="61">
        <f t="shared" si="2"/>
        <v>45</v>
      </c>
      <c r="H124" s="61">
        <v>1981</v>
      </c>
      <c r="I124" s="61" t="s">
        <v>179</v>
      </c>
      <c r="J124" s="61" t="s">
        <v>174</v>
      </c>
      <c r="K124" s="61" t="s">
        <v>1938</v>
      </c>
      <c r="L124" s="64" t="s">
        <v>1943</v>
      </c>
      <c r="M124" s="61"/>
      <c r="N124" s="61" t="s">
        <v>142</v>
      </c>
      <c r="O124" s="63" t="s">
        <v>681</v>
      </c>
      <c r="P124" s="61"/>
      <c r="Q124" s="61"/>
      <c r="R124" s="61"/>
      <c r="S124" s="277">
        <f ca="1">($T$1-Table5[[#This Row],[Joining Date]])/365</f>
        <v>126.89214319856671</v>
      </c>
      <c r="T124" s="61"/>
      <c r="U124" s="61"/>
      <c r="V124" s="71">
        <f t="shared" ca="1" si="1"/>
        <v>126.89214319856671</v>
      </c>
      <c r="W124" s="61"/>
      <c r="X124" s="61"/>
      <c r="Y124" s="61"/>
      <c r="Z124" s="61"/>
      <c r="AA124" s="61"/>
      <c r="AB124" s="61"/>
      <c r="AC124" s="61"/>
      <c r="AD124" s="61"/>
      <c r="AE124" s="61"/>
      <c r="AF124" s="61"/>
      <c r="AG124" s="61"/>
      <c r="AH124" s="61"/>
      <c r="AI124" s="61"/>
      <c r="AJ124" s="61"/>
      <c r="AK124" s="61"/>
      <c r="AL124" s="68"/>
      <c r="AM124" s="68"/>
      <c r="AN124" s="68"/>
      <c r="AO124" s="68"/>
      <c r="AP124" s="68"/>
      <c r="AQ124" s="68"/>
      <c r="AR124" s="68"/>
      <c r="AS124" s="68"/>
      <c r="AT124" s="70"/>
      <c r="AU124" s="70"/>
      <c r="AV124" s="70"/>
      <c r="AW124" s="70"/>
      <c r="AX124" s="70"/>
      <c r="AY124" s="70"/>
      <c r="AZ124" s="70"/>
      <c r="BA124" s="61"/>
      <c r="BB124" s="61"/>
    </row>
    <row r="125" spans="1:55" ht="43.5" x14ac:dyDescent="0.35">
      <c r="B125" s="60">
        <v>7</v>
      </c>
      <c r="C125" s="61" t="s">
        <v>134</v>
      </c>
      <c r="D125" s="62">
        <v>46147</v>
      </c>
      <c r="E125" s="63" t="s">
        <v>815</v>
      </c>
      <c r="F125" s="61">
        <v>129564</v>
      </c>
      <c r="G125" s="61">
        <f t="shared" si="2"/>
        <v>42</v>
      </c>
      <c r="H125" s="61">
        <v>1984</v>
      </c>
      <c r="I125" s="61" t="s">
        <v>179</v>
      </c>
      <c r="J125" s="61" t="s">
        <v>156</v>
      </c>
      <c r="K125" s="61" t="s">
        <v>1948</v>
      </c>
      <c r="L125" s="64"/>
      <c r="M125" s="61"/>
      <c r="N125" s="61" t="s">
        <v>142</v>
      </c>
      <c r="O125" s="63" t="s">
        <v>816</v>
      </c>
      <c r="P125" s="61" t="s">
        <v>144</v>
      </c>
      <c r="Q125" s="61"/>
      <c r="R125" s="61"/>
      <c r="S125" s="277">
        <f ca="1">($T$1-Table5[[#This Row],[Joining Date]])/365</f>
        <v>126.89214319856671</v>
      </c>
      <c r="T125" s="61">
        <v>17</v>
      </c>
      <c r="U125" s="61" t="s">
        <v>58</v>
      </c>
      <c r="V125" s="71">
        <f t="shared" ca="1" si="1"/>
        <v>7.8072116917174039</v>
      </c>
      <c r="W125" s="62">
        <v>43466</v>
      </c>
      <c r="X125" s="61"/>
      <c r="Y125" s="61"/>
      <c r="Z125" s="61"/>
      <c r="AA125" s="61" t="s">
        <v>183</v>
      </c>
      <c r="AB125" s="62">
        <v>44825</v>
      </c>
      <c r="AC125" s="61" t="s">
        <v>147</v>
      </c>
      <c r="AD125" s="61" t="s">
        <v>148</v>
      </c>
      <c r="AE125" s="65" t="s">
        <v>1949</v>
      </c>
      <c r="AF125" s="65" t="s">
        <v>819</v>
      </c>
      <c r="AG125" s="64" t="s">
        <v>820</v>
      </c>
      <c r="AH125" s="64" t="s">
        <v>618</v>
      </c>
      <c r="AI125" s="61" t="s">
        <v>1793</v>
      </c>
      <c r="AJ125" s="246" t="s">
        <v>821</v>
      </c>
      <c r="AK125" s="67"/>
      <c r="AL125" s="61">
        <v>0</v>
      </c>
      <c r="AM125" s="61">
        <v>20</v>
      </c>
      <c r="AN125" s="61">
        <v>100</v>
      </c>
      <c r="AO125" s="61">
        <v>20</v>
      </c>
      <c r="AP125" s="68"/>
      <c r="AQ125" s="68"/>
      <c r="AR125" s="68"/>
      <c r="AS125" s="68"/>
      <c r="AT125" s="70"/>
      <c r="AU125" s="70"/>
      <c r="AV125" s="70"/>
      <c r="AW125" s="70"/>
      <c r="AX125" s="70"/>
      <c r="AY125" s="70"/>
      <c r="AZ125" s="70"/>
      <c r="BA125" s="61" t="s">
        <v>1926</v>
      </c>
      <c r="BB125" s="61" t="s">
        <v>1832</v>
      </c>
    </row>
    <row r="126" spans="1:55" s="2" customFormat="1" ht="58" x14ac:dyDescent="0.3">
      <c r="B126" s="69">
        <v>8</v>
      </c>
      <c r="C126" s="61" t="s">
        <v>134</v>
      </c>
      <c r="D126" s="62">
        <v>46160</v>
      </c>
      <c r="E126" s="63" t="s">
        <v>1004</v>
      </c>
      <c r="F126" s="61"/>
      <c r="G126" s="61">
        <f t="shared" si="2"/>
        <v>38</v>
      </c>
      <c r="H126" s="61">
        <v>1988</v>
      </c>
      <c r="I126" s="61" t="s">
        <v>136</v>
      </c>
      <c r="J126" s="61" t="s">
        <v>1950</v>
      </c>
      <c r="K126" s="61" t="s">
        <v>1938</v>
      </c>
      <c r="L126" s="64" t="s">
        <v>1951</v>
      </c>
      <c r="M126" s="61"/>
      <c r="N126" s="61" t="s">
        <v>142</v>
      </c>
      <c r="O126" s="63" t="s">
        <v>1006</v>
      </c>
      <c r="P126" s="61" t="s">
        <v>144</v>
      </c>
      <c r="Q126" s="61"/>
      <c r="R126" s="62">
        <v>40544</v>
      </c>
      <c r="S126" s="277">
        <f ca="1">($T$1-Table5[[#This Row],[Joining Date]])/365</f>
        <v>15.812691143772199</v>
      </c>
      <c r="T126" s="61"/>
      <c r="U126" s="61" t="s">
        <v>58</v>
      </c>
      <c r="V126" s="71">
        <f ca="1">($T$1-W126)/365</f>
        <v>2.6400884040461716</v>
      </c>
      <c r="W126" s="62">
        <v>45352</v>
      </c>
      <c r="X126" s="61"/>
      <c r="Y126" s="61"/>
      <c r="Z126" s="61"/>
      <c r="AA126" s="61" t="s">
        <v>146</v>
      </c>
      <c r="AB126" s="61">
        <v>2020</v>
      </c>
      <c r="AC126" s="61"/>
      <c r="AD126" s="61" t="s">
        <v>188</v>
      </c>
      <c r="AE126" s="246" t="s">
        <v>1952</v>
      </c>
      <c r="AF126" s="246" t="s">
        <v>1953</v>
      </c>
      <c r="AG126" s="61"/>
      <c r="AH126" s="66" t="s">
        <v>1954</v>
      </c>
      <c r="AI126" s="61" t="s">
        <v>1955</v>
      </c>
      <c r="AJ126" s="63" t="s">
        <v>696</v>
      </c>
      <c r="AK126" s="61"/>
      <c r="AL126" s="61"/>
      <c r="AM126" s="61"/>
      <c r="AN126" s="61"/>
      <c r="AO126" s="61"/>
      <c r="AP126" s="61"/>
      <c r="AQ126" s="61"/>
      <c r="AR126" s="61"/>
      <c r="AS126" s="61"/>
      <c r="AT126" s="67"/>
      <c r="AU126" s="67"/>
      <c r="AV126" s="67"/>
      <c r="AW126" s="67"/>
      <c r="AX126" s="67"/>
      <c r="AY126" s="67"/>
      <c r="AZ126" s="67"/>
      <c r="BA126" s="61"/>
      <c r="BB126" s="61"/>
    </row>
    <row r="127" spans="1:55" ht="14.5" x14ac:dyDescent="0.35">
      <c r="B127" s="60">
        <v>9</v>
      </c>
      <c r="C127" s="61" t="s">
        <v>198</v>
      </c>
      <c r="D127" s="61"/>
      <c r="E127" s="63" t="s">
        <v>1033</v>
      </c>
      <c r="F127" s="61"/>
      <c r="G127" s="61">
        <f t="shared" si="2"/>
        <v>0</v>
      </c>
      <c r="H127" s="61">
        <v>2026</v>
      </c>
      <c r="I127" s="61" t="s">
        <v>136</v>
      </c>
      <c r="J127" s="61" t="s">
        <v>1034</v>
      </c>
      <c r="K127" s="61" t="s">
        <v>1956</v>
      </c>
      <c r="L127" s="64"/>
      <c r="M127" s="61"/>
      <c r="N127" s="61" t="s">
        <v>142</v>
      </c>
      <c r="O127" s="63" t="s">
        <v>1036</v>
      </c>
      <c r="P127" s="61"/>
      <c r="Q127" s="61"/>
      <c r="R127" s="61"/>
      <c r="S127" s="277">
        <f ca="1">($T$1-Table5[[#This Row],[Joining Date]])/365</f>
        <v>126.89214319856671</v>
      </c>
      <c r="T127" s="61"/>
      <c r="U127" s="61"/>
      <c r="V127" s="71">
        <f t="shared" ref="V127:V131" ca="1" si="3">($T$1-W127)/365</f>
        <v>126.89214319856671</v>
      </c>
      <c r="W127" s="61"/>
      <c r="X127" s="61"/>
      <c r="Y127" s="61"/>
      <c r="Z127" s="61"/>
      <c r="AA127" s="61"/>
      <c r="AB127" s="61"/>
      <c r="AC127" s="61"/>
      <c r="AD127" s="61"/>
      <c r="AE127" s="70"/>
      <c r="AF127" s="70"/>
      <c r="AG127" s="61"/>
      <c r="AH127" s="68"/>
      <c r="AI127" s="68"/>
      <c r="AJ127" s="68"/>
      <c r="AK127" s="61"/>
      <c r="AL127" s="61"/>
      <c r="AM127" s="61"/>
      <c r="AN127" s="61"/>
      <c r="AO127" s="61"/>
      <c r="AP127" s="68"/>
      <c r="AQ127" s="68"/>
      <c r="AR127" s="68"/>
      <c r="AS127" s="68"/>
      <c r="AT127" s="70"/>
      <c r="AU127" s="70"/>
      <c r="AV127" s="70"/>
      <c r="AW127" s="70"/>
      <c r="AX127" s="70"/>
      <c r="AY127" s="70"/>
      <c r="AZ127" s="70"/>
      <c r="BA127" s="61"/>
      <c r="BB127" s="61"/>
    </row>
    <row r="128" spans="1:55" ht="14.5" x14ac:dyDescent="0.35">
      <c r="B128" s="69">
        <v>10</v>
      </c>
      <c r="C128" s="61" t="s">
        <v>198</v>
      </c>
      <c r="D128" s="61"/>
      <c r="E128" s="63" t="s">
        <v>1535</v>
      </c>
      <c r="F128" s="61"/>
      <c r="G128" s="61">
        <f t="shared" si="2"/>
        <v>0</v>
      </c>
      <c r="H128" s="61">
        <v>2026</v>
      </c>
      <c r="I128" s="61" t="s">
        <v>179</v>
      </c>
      <c r="J128" s="61" t="s">
        <v>174</v>
      </c>
      <c r="K128" s="61" t="s">
        <v>1938</v>
      </c>
      <c r="L128" s="64" t="s">
        <v>1943</v>
      </c>
      <c r="M128" s="61"/>
      <c r="N128" s="61" t="s">
        <v>142</v>
      </c>
      <c r="O128" s="63" t="s">
        <v>1536</v>
      </c>
      <c r="P128" s="61"/>
      <c r="Q128" s="61"/>
      <c r="R128" s="61"/>
      <c r="S128" s="277">
        <f ca="1">($T$1-Table5[[#This Row],[Joining Date]])/365</f>
        <v>126.89214319856671</v>
      </c>
      <c r="T128" s="61"/>
      <c r="U128" s="61"/>
      <c r="V128" s="71">
        <f t="shared" ca="1" si="3"/>
        <v>126.89214319856671</v>
      </c>
      <c r="W128" s="61"/>
      <c r="X128" s="61"/>
      <c r="Y128" s="61"/>
      <c r="Z128" s="61"/>
      <c r="AA128" s="61"/>
      <c r="AB128" s="61"/>
      <c r="AC128" s="61"/>
      <c r="AD128" s="61"/>
      <c r="AE128" s="70"/>
      <c r="AF128" s="70"/>
      <c r="AG128" s="61"/>
      <c r="AH128" s="68"/>
      <c r="AI128" s="68"/>
      <c r="AJ128" s="68"/>
      <c r="AK128" s="61"/>
      <c r="AL128" s="61"/>
      <c r="AM128" s="61"/>
      <c r="AN128" s="61"/>
      <c r="AO128" s="61"/>
      <c r="AP128" s="68"/>
      <c r="AQ128" s="68"/>
      <c r="AR128" s="68"/>
      <c r="AS128" s="68"/>
      <c r="AT128" s="70"/>
      <c r="AU128" s="70"/>
      <c r="AV128" s="70"/>
      <c r="AW128" s="70"/>
      <c r="AX128" s="70"/>
      <c r="AY128" s="70"/>
      <c r="AZ128" s="70"/>
      <c r="BA128" s="61"/>
      <c r="BB128" s="61"/>
    </row>
    <row r="129" spans="2:54" ht="29" x14ac:dyDescent="0.35">
      <c r="B129" s="60">
        <v>11</v>
      </c>
      <c r="C129" s="61" t="s">
        <v>198</v>
      </c>
      <c r="D129" s="62">
        <v>46189</v>
      </c>
      <c r="E129" s="63" t="s">
        <v>1626</v>
      </c>
      <c r="F129" s="61">
        <v>134127</v>
      </c>
      <c r="G129" s="61">
        <f t="shared" si="2"/>
        <v>40</v>
      </c>
      <c r="H129" s="61">
        <v>1986</v>
      </c>
      <c r="I129" s="61" t="s">
        <v>179</v>
      </c>
      <c r="J129" s="61" t="s">
        <v>1950</v>
      </c>
      <c r="K129" s="61" t="s">
        <v>1938</v>
      </c>
      <c r="L129" s="64" t="s">
        <v>1951</v>
      </c>
      <c r="M129" s="61"/>
      <c r="N129" s="61" t="s">
        <v>142</v>
      </c>
      <c r="O129" s="63" t="s">
        <v>1627</v>
      </c>
      <c r="P129" s="61" t="s">
        <v>144</v>
      </c>
      <c r="Q129" s="61"/>
      <c r="R129" s="61"/>
      <c r="S129" s="277">
        <f ca="1">($T$1-Table5[[#This Row],[Joining Date]])/365</f>
        <v>126.89214319856671</v>
      </c>
      <c r="T129" s="61">
        <v>16</v>
      </c>
      <c r="U129" s="61" t="s">
        <v>58</v>
      </c>
      <c r="V129" s="71">
        <f t="shared" ca="1" si="3"/>
        <v>4.6428281300735685</v>
      </c>
      <c r="W129" s="62">
        <v>44621</v>
      </c>
      <c r="X129" s="61" t="s">
        <v>1957</v>
      </c>
      <c r="Y129" s="61" t="s">
        <v>1957</v>
      </c>
      <c r="Z129" s="61">
        <v>1.1000000000000001</v>
      </c>
      <c r="AA129" s="61"/>
      <c r="AB129" s="62">
        <v>45608</v>
      </c>
      <c r="AC129" s="61" t="s">
        <v>162</v>
      </c>
      <c r="AD129" s="61"/>
      <c r="AE129" s="70"/>
      <c r="AF129" s="70"/>
      <c r="AG129" s="61"/>
      <c r="AH129" s="68"/>
      <c r="AI129" s="68"/>
      <c r="AJ129" s="68"/>
      <c r="AK129" s="61">
        <v>50</v>
      </c>
      <c r="AL129" s="61">
        <v>80</v>
      </c>
      <c r="AM129" s="61">
        <v>80</v>
      </c>
      <c r="AN129" s="61">
        <v>100</v>
      </c>
      <c r="AO129" s="61">
        <v>80</v>
      </c>
      <c r="AP129" s="68"/>
      <c r="AQ129" s="68"/>
      <c r="AR129" s="68"/>
      <c r="AS129" s="68"/>
      <c r="AT129" s="70"/>
      <c r="AU129" s="70"/>
      <c r="AV129" s="70"/>
      <c r="AW129" s="70"/>
      <c r="AX129" s="70"/>
      <c r="AY129" s="70"/>
      <c r="AZ129" s="70"/>
      <c r="BA129" s="61" t="s">
        <v>1958</v>
      </c>
      <c r="BB129" s="61"/>
    </row>
    <row r="130" spans="2:54" ht="14.5" x14ac:dyDescent="0.35">
      <c r="B130" s="69">
        <v>12</v>
      </c>
      <c r="C130" s="61" t="s">
        <v>198</v>
      </c>
      <c r="D130" s="61"/>
      <c r="E130" s="63" t="s">
        <v>1676</v>
      </c>
      <c r="F130" s="61">
        <v>1028902</v>
      </c>
      <c r="G130" s="61">
        <f t="shared" si="2"/>
        <v>0</v>
      </c>
      <c r="H130" s="61">
        <v>2026</v>
      </c>
      <c r="I130" s="61" t="s">
        <v>136</v>
      </c>
      <c r="J130" s="61" t="s">
        <v>1677</v>
      </c>
      <c r="K130" s="61" t="s">
        <v>1678</v>
      </c>
      <c r="L130" s="64"/>
      <c r="M130" s="61"/>
      <c r="N130" s="61" t="s">
        <v>142</v>
      </c>
      <c r="O130" s="63" t="s">
        <v>1679</v>
      </c>
      <c r="P130" s="61" t="s">
        <v>144</v>
      </c>
      <c r="Q130" s="61"/>
      <c r="R130" s="61"/>
      <c r="S130" s="277">
        <f ca="1">($T$1-Table5[[#This Row],[Joining Date]])/365</f>
        <v>126.89214319856671</v>
      </c>
      <c r="T130" s="61" t="e">
        <v>#REF!</v>
      </c>
      <c r="U130" s="61"/>
      <c r="V130" s="71" t="e">
        <f t="shared" ca="1" si="3"/>
        <v>#REF!</v>
      </c>
      <c r="W130" s="62" t="e">
        <v>#REF!</v>
      </c>
      <c r="X130" s="61"/>
      <c r="Y130" s="61"/>
      <c r="Z130" s="61"/>
      <c r="AA130" s="61"/>
      <c r="AB130" s="62"/>
      <c r="AC130" s="61"/>
      <c r="AD130" s="61"/>
      <c r="AE130" s="70"/>
      <c r="AF130" s="70"/>
      <c r="AG130" s="61"/>
      <c r="AH130" s="68"/>
      <c r="AI130" s="68"/>
      <c r="AJ130" s="68"/>
      <c r="AK130" s="61"/>
      <c r="AL130" s="61"/>
      <c r="AM130" s="61"/>
      <c r="AN130" s="61"/>
      <c r="AO130" s="61"/>
      <c r="AP130" s="68"/>
      <c r="AQ130" s="68"/>
      <c r="AR130" s="68"/>
      <c r="AS130" s="68"/>
      <c r="AT130" s="70"/>
      <c r="AU130" s="70"/>
      <c r="AV130" s="70"/>
      <c r="AW130" s="70"/>
      <c r="AX130" s="70"/>
      <c r="AY130" s="70"/>
      <c r="AZ130" s="70"/>
      <c r="BA130" s="61"/>
      <c r="BB130" s="61"/>
    </row>
    <row r="131" spans="2:54" ht="29" x14ac:dyDescent="0.35">
      <c r="B131" s="60">
        <v>13</v>
      </c>
      <c r="C131" s="61" t="s">
        <v>198</v>
      </c>
      <c r="D131" s="61"/>
      <c r="E131" s="63" t="s">
        <v>1742</v>
      </c>
      <c r="F131" s="61">
        <v>1045137</v>
      </c>
      <c r="G131" s="61">
        <f t="shared" si="2"/>
        <v>41</v>
      </c>
      <c r="H131" s="61">
        <v>1985</v>
      </c>
      <c r="I131" s="61" t="s">
        <v>136</v>
      </c>
      <c r="J131" s="61" t="s">
        <v>1950</v>
      </c>
      <c r="K131" s="61" t="s">
        <v>1938</v>
      </c>
      <c r="L131" s="64" t="s">
        <v>1951</v>
      </c>
      <c r="M131" s="61" t="s">
        <v>1959</v>
      </c>
      <c r="N131" s="61" t="s">
        <v>142</v>
      </c>
      <c r="O131" s="63" t="s">
        <v>1743</v>
      </c>
      <c r="P131" s="61" t="s">
        <v>144</v>
      </c>
      <c r="Q131" s="61"/>
      <c r="R131" s="61"/>
      <c r="S131" s="277">
        <f ca="1">($T$1-Table5[[#This Row],[Joining Date]])/365</f>
        <v>126.89214319856671</v>
      </c>
      <c r="T131" s="61">
        <v>14</v>
      </c>
      <c r="U131" s="61" t="s">
        <v>58</v>
      </c>
      <c r="V131" s="71">
        <f t="shared" ca="1" si="3"/>
        <v>5.0565267602105548</v>
      </c>
      <c r="W131" s="62">
        <v>44470</v>
      </c>
      <c r="X131" s="61" t="s">
        <v>1960</v>
      </c>
      <c r="Y131" s="61" t="s">
        <v>1960</v>
      </c>
      <c r="Z131" s="61">
        <v>1</v>
      </c>
      <c r="AA131" s="61" t="s">
        <v>183</v>
      </c>
      <c r="AB131" s="62">
        <v>45860</v>
      </c>
      <c r="AC131" s="61" t="s">
        <v>147</v>
      </c>
      <c r="AD131" s="61"/>
      <c r="AE131" s="70"/>
      <c r="AF131" s="70"/>
      <c r="AG131" s="61"/>
      <c r="AH131" s="68"/>
      <c r="AI131" s="68"/>
      <c r="AJ131" s="68"/>
      <c r="AK131" s="61">
        <v>92</v>
      </c>
      <c r="AL131" s="61">
        <v>80</v>
      </c>
      <c r="AM131" s="61">
        <v>80</v>
      </c>
      <c r="AN131" s="61">
        <v>100</v>
      </c>
      <c r="AO131" s="61">
        <v>100</v>
      </c>
      <c r="AP131" s="68"/>
      <c r="AQ131" s="68"/>
      <c r="AR131" s="68"/>
      <c r="AS131" s="68"/>
      <c r="AT131" s="70"/>
      <c r="AU131" s="70"/>
      <c r="AV131" s="70"/>
      <c r="AW131" s="70"/>
      <c r="AX131" s="70"/>
      <c r="AY131" s="70"/>
      <c r="AZ131" s="70"/>
      <c r="BA131" s="61" t="s">
        <v>1961</v>
      </c>
      <c r="BB131" s="61"/>
    </row>
    <row r="133" spans="2:54" ht="16" x14ac:dyDescent="0.4">
      <c r="B133" s="33" t="s">
        <v>1962</v>
      </c>
    </row>
    <row r="134" spans="2:54" ht="29.5" customHeight="1" thickBot="1" x14ac:dyDescent="0.35">
      <c r="B134" s="41" t="s">
        <v>198</v>
      </c>
      <c r="C134" s="41" t="s">
        <v>1</v>
      </c>
      <c r="D134" s="41" t="s">
        <v>2</v>
      </c>
      <c r="E134" s="41" t="s">
        <v>3</v>
      </c>
      <c r="F134" s="41" t="s">
        <v>1757</v>
      </c>
      <c r="G134" s="41" t="s">
        <v>5</v>
      </c>
      <c r="H134" s="41" t="s">
        <v>6</v>
      </c>
      <c r="I134" s="41" t="s">
        <v>7</v>
      </c>
      <c r="J134" s="41" t="s">
        <v>9</v>
      </c>
      <c r="K134" s="41" t="s">
        <v>10</v>
      </c>
      <c r="L134" s="41" t="s">
        <v>11</v>
      </c>
      <c r="M134" s="41" t="s">
        <v>12</v>
      </c>
      <c r="N134" s="41" t="s">
        <v>13</v>
      </c>
      <c r="O134" s="59" t="s">
        <v>14</v>
      </c>
      <c r="P134" s="41" t="s">
        <v>15</v>
      </c>
      <c r="Q134" s="41" t="s">
        <v>16</v>
      </c>
      <c r="R134" s="41" t="s">
        <v>17</v>
      </c>
      <c r="S134" s="41" t="s">
        <v>18</v>
      </c>
      <c r="T134" s="41" t="s">
        <v>19</v>
      </c>
      <c r="U134" s="41" t="s">
        <v>20</v>
      </c>
      <c r="V134" s="41" t="s">
        <v>1758</v>
      </c>
      <c r="W134" s="41" t="s">
        <v>1759</v>
      </c>
      <c r="X134" s="41" t="s">
        <v>1760</v>
      </c>
      <c r="Y134" s="41" t="s">
        <v>25</v>
      </c>
      <c r="Z134" s="41" t="s">
        <v>1761</v>
      </c>
      <c r="AA134" s="41" t="s">
        <v>27</v>
      </c>
      <c r="AB134" s="41" t="s">
        <v>28</v>
      </c>
      <c r="AC134" s="41" t="s">
        <v>1762</v>
      </c>
      <c r="AD134" s="41" t="s">
        <v>30</v>
      </c>
      <c r="AE134" s="41" t="s">
        <v>32</v>
      </c>
      <c r="AF134" s="41" t="s">
        <v>33</v>
      </c>
      <c r="AG134" s="41" t="s">
        <v>34</v>
      </c>
      <c r="AH134" s="41" t="s">
        <v>35</v>
      </c>
      <c r="AI134" s="41" t="s">
        <v>36</v>
      </c>
      <c r="AJ134" s="41" t="s">
        <v>37</v>
      </c>
      <c r="AK134" s="35" t="s">
        <v>1763</v>
      </c>
      <c r="AL134" s="35" t="s">
        <v>1764</v>
      </c>
      <c r="AM134" s="35" t="s">
        <v>1765</v>
      </c>
      <c r="AN134" s="35" t="s">
        <v>1766</v>
      </c>
      <c r="AO134" s="36" t="s">
        <v>115</v>
      </c>
      <c r="AP134" s="36" t="s">
        <v>1929</v>
      </c>
      <c r="AQ134" s="36" t="s">
        <v>117</v>
      </c>
      <c r="AR134" s="36" t="s">
        <v>118</v>
      </c>
      <c r="AS134" s="37" t="s">
        <v>1930</v>
      </c>
      <c r="AT134" s="37" t="s">
        <v>1931</v>
      </c>
      <c r="AU134" s="37" t="s">
        <v>1932</v>
      </c>
      <c r="AV134" s="37" t="s">
        <v>1933</v>
      </c>
      <c r="AW134" s="34" t="s">
        <v>1934</v>
      </c>
      <c r="AX134" s="34" t="s">
        <v>1935</v>
      </c>
      <c r="AY134" s="34" t="s">
        <v>1936</v>
      </c>
      <c r="AZ134" s="34" t="s">
        <v>1937</v>
      </c>
      <c r="BA134" s="34" t="s">
        <v>1776</v>
      </c>
      <c r="BB134" s="34" t="s">
        <v>1777</v>
      </c>
    </row>
    <row r="135" spans="2:54" ht="29.5" thickTop="1" x14ac:dyDescent="0.3">
      <c r="B135" s="60">
        <v>1</v>
      </c>
      <c r="C135" s="60" t="s">
        <v>198</v>
      </c>
      <c r="D135" s="60"/>
      <c r="E135" s="72" t="s">
        <v>626</v>
      </c>
      <c r="F135" s="60"/>
      <c r="G135" s="60"/>
      <c r="H135" s="60">
        <f t="shared" ref="H135:H141" si="4">2026-G135</f>
        <v>2026</v>
      </c>
      <c r="I135" s="60" t="s">
        <v>136</v>
      </c>
      <c r="J135" s="60" t="s">
        <v>216</v>
      </c>
      <c r="K135" s="73" t="s">
        <v>1963</v>
      </c>
      <c r="L135" s="73" t="s">
        <v>1909</v>
      </c>
      <c r="M135" s="60" t="s">
        <v>1909</v>
      </c>
      <c r="N135" s="60" t="s">
        <v>142</v>
      </c>
      <c r="O135" s="72" t="s">
        <v>627</v>
      </c>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c r="BA135" s="60"/>
      <c r="BB135" s="60"/>
    </row>
    <row r="136" spans="2:54" ht="29" x14ac:dyDescent="0.3">
      <c r="B136" s="69">
        <v>2</v>
      </c>
      <c r="C136" s="69" t="s">
        <v>198</v>
      </c>
      <c r="D136" s="69"/>
      <c r="E136" s="74" t="s">
        <v>334</v>
      </c>
      <c r="F136" s="69"/>
      <c r="G136" s="69"/>
      <c r="H136" s="69">
        <f t="shared" si="4"/>
        <v>2026</v>
      </c>
      <c r="I136" s="69" t="s">
        <v>136</v>
      </c>
      <c r="J136" s="69" t="s">
        <v>216</v>
      </c>
      <c r="K136" s="75" t="s">
        <v>1963</v>
      </c>
      <c r="L136" s="75"/>
      <c r="M136" s="69" t="s">
        <v>1964</v>
      </c>
      <c r="N136" s="69" t="s">
        <v>142</v>
      </c>
      <c r="O136" s="74" t="s">
        <v>335</v>
      </c>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c r="BA136" s="69"/>
      <c r="BB136" s="69"/>
    </row>
    <row r="137" spans="2:54" ht="29" x14ac:dyDescent="0.3">
      <c r="B137" s="60">
        <v>3</v>
      </c>
      <c r="C137" s="60" t="s">
        <v>198</v>
      </c>
      <c r="D137" s="60"/>
      <c r="E137" s="72" t="s">
        <v>808</v>
      </c>
      <c r="F137" s="60"/>
      <c r="G137" s="60"/>
      <c r="H137" s="60">
        <f t="shared" si="4"/>
        <v>2026</v>
      </c>
      <c r="I137" s="60" t="s">
        <v>179</v>
      </c>
      <c r="J137" s="60" t="s">
        <v>216</v>
      </c>
      <c r="K137" s="73" t="s">
        <v>1963</v>
      </c>
      <c r="L137" s="73" t="s">
        <v>1909</v>
      </c>
      <c r="M137" s="60" t="s">
        <v>1964</v>
      </c>
      <c r="N137" s="60" t="s">
        <v>142</v>
      </c>
      <c r="O137" s="72" t="s">
        <v>809</v>
      </c>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c r="BA137" s="60"/>
      <c r="BB137" s="60"/>
    </row>
    <row r="138" spans="2:54" ht="29" x14ac:dyDescent="0.3">
      <c r="B138" s="69">
        <v>4</v>
      </c>
      <c r="C138" s="69" t="s">
        <v>134</v>
      </c>
      <c r="D138" s="76">
        <v>46084</v>
      </c>
      <c r="E138" s="74" t="s">
        <v>1062</v>
      </c>
      <c r="F138" s="69"/>
      <c r="G138" s="69">
        <v>36</v>
      </c>
      <c r="H138" s="69">
        <f t="shared" si="4"/>
        <v>1990</v>
      </c>
      <c r="I138" s="69" t="s">
        <v>136</v>
      </c>
      <c r="J138" s="69" t="s">
        <v>216</v>
      </c>
      <c r="K138" s="75" t="s">
        <v>1963</v>
      </c>
      <c r="L138" s="75" t="s">
        <v>1909</v>
      </c>
      <c r="M138" s="69" t="s">
        <v>1964</v>
      </c>
      <c r="N138" s="69" t="s">
        <v>142</v>
      </c>
      <c r="O138" s="74" t="s">
        <v>1063</v>
      </c>
      <c r="P138" s="69" t="s">
        <v>144</v>
      </c>
      <c r="Q138" s="69"/>
      <c r="R138" s="69">
        <v>41395</v>
      </c>
      <c r="S138" s="69">
        <v>41396</v>
      </c>
      <c r="T138" s="69">
        <v>13</v>
      </c>
      <c r="U138" s="69" t="s">
        <v>58</v>
      </c>
      <c r="V138" s="69"/>
      <c r="W138" s="69"/>
      <c r="X138" s="69" t="s">
        <v>216</v>
      </c>
      <c r="Y138" s="69" t="s">
        <v>216</v>
      </c>
      <c r="Z138" s="69">
        <v>2.4</v>
      </c>
      <c r="AA138" s="69" t="s">
        <v>1064</v>
      </c>
      <c r="AB138" s="69">
        <v>2024</v>
      </c>
      <c r="AC138" s="69" t="s">
        <v>1064</v>
      </c>
      <c r="AD138" s="69" t="s">
        <v>148</v>
      </c>
      <c r="AE138" s="77" t="s">
        <v>1829</v>
      </c>
      <c r="AF138" s="77" t="s">
        <v>266</v>
      </c>
      <c r="AG138" s="77"/>
      <c r="AH138" s="77"/>
      <c r="AI138" s="77" t="s">
        <v>1793</v>
      </c>
      <c r="AJ138" s="77"/>
      <c r="AK138" s="43">
        <v>92</v>
      </c>
      <c r="AL138" s="43">
        <v>80</v>
      </c>
      <c r="AM138" s="43">
        <v>60</v>
      </c>
      <c r="AN138" s="43"/>
      <c r="AO138" s="69">
        <v>33</v>
      </c>
      <c r="AP138" s="69">
        <v>20</v>
      </c>
      <c r="AQ138" s="69">
        <v>40</v>
      </c>
      <c r="AR138" s="69">
        <v>100</v>
      </c>
      <c r="AS138" s="69">
        <v>20</v>
      </c>
      <c r="AT138" s="69"/>
      <c r="AU138" s="69"/>
      <c r="AV138" s="69"/>
      <c r="AW138" s="69"/>
      <c r="AX138" s="69"/>
      <c r="AY138" s="69"/>
      <c r="AZ138" s="69"/>
      <c r="BA138" s="69"/>
      <c r="BB138" s="69"/>
    </row>
    <row r="139" spans="2:54" ht="29" x14ac:dyDescent="0.3">
      <c r="B139" s="60">
        <v>5</v>
      </c>
      <c r="C139" s="60" t="s">
        <v>198</v>
      </c>
      <c r="D139" s="60"/>
      <c r="E139" s="72" t="s">
        <v>1282</v>
      </c>
      <c r="F139" s="60"/>
      <c r="G139" s="60"/>
      <c r="H139" s="60">
        <f t="shared" si="4"/>
        <v>2026</v>
      </c>
      <c r="I139" s="60" t="s">
        <v>179</v>
      </c>
      <c r="J139" s="60" t="s">
        <v>216</v>
      </c>
      <c r="K139" s="73" t="s">
        <v>1963</v>
      </c>
      <c r="L139" s="73" t="s">
        <v>1909</v>
      </c>
      <c r="M139" s="60" t="s">
        <v>1964</v>
      </c>
      <c r="N139" s="60" t="s">
        <v>142</v>
      </c>
      <c r="O139" s="72" t="s">
        <v>1283</v>
      </c>
      <c r="P139" s="60" t="s">
        <v>144</v>
      </c>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c r="BA139" s="60"/>
      <c r="BB139" s="60"/>
    </row>
    <row r="140" spans="2:54" ht="29" x14ac:dyDescent="0.3">
      <c r="B140" s="69">
        <v>6</v>
      </c>
      <c r="C140" s="69" t="s">
        <v>198</v>
      </c>
      <c r="D140" s="69"/>
      <c r="E140" s="74" t="s">
        <v>1075</v>
      </c>
      <c r="F140" s="69"/>
      <c r="G140" s="69"/>
      <c r="H140" s="69">
        <f t="shared" si="4"/>
        <v>2026</v>
      </c>
      <c r="I140" s="69" t="s">
        <v>136</v>
      </c>
      <c r="J140" s="69" t="s">
        <v>405</v>
      </c>
      <c r="K140" s="75" t="s">
        <v>1965</v>
      </c>
      <c r="L140" s="75"/>
      <c r="M140" s="69"/>
      <c r="N140" s="69" t="s">
        <v>142</v>
      </c>
      <c r="O140" s="74" t="s">
        <v>1077</v>
      </c>
      <c r="P140" s="69" t="s">
        <v>144</v>
      </c>
      <c r="Q140" s="69"/>
      <c r="R140" s="69"/>
      <c r="S140" s="69"/>
      <c r="T140" s="69"/>
      <c r="U140" s="69" t="s">
        <v>58</v>
      </c>
      <c r="V140" s="69"/>
      <c r="W140" s="69"/>
      <c r="X140" s="69"/>
      <c r="Y140" s="69"/>
      <c r="Z140" s="69"/>
      <c r="AA140" s="69"/>
      <c r="AB140" s="69"/>
      <c r="AC140" s="69"/>
      <c r="AD140" s="69"/>
      <c r="AE140" s="69"/>
      <c r="AF140" s="69"/>
      <c r="AG140" s="69"/>
      <c r="AH140" s="69"/>
      <c r="AI140" s="69"/>
      <c r="AJ140" s="69"/>
      <c r="AK140" s="69"/>
      <c r="AL140" s="69"/>
      <c r="AM140" s="69"/>
      <c r="AN140" s="69"/>
      <c r="AO140" s="69"/>
      <c r="AP140" s="69"/>
      <c r="AQ140" s="69"/>
      <c r="AR140" s="69"/>
      <c r="AS140" s="69"/>
      <c r="AT140" s="69"/>
      <c r="AU140" s="69"/>
      <c r="AV140" s="69"/>
      <c r="AW140" s="69"/>
      <c r="AX140" s="69"/>
      <c r="AY140" s="69"/>
      <c r="AZ140" s="69"/>
      <c r="BA140" s="69"/>
      <c r="BB140" s="69"/>
    </row>
    <row r="141" spans="2:54" ht="14.5" x14ac:dyDescent="0.3">
      <c r="B141" s="60">
        <v>7</v>
      </c>
      <c r="C141" s="60" t="s">
        <v>198</v>
      </c>
      <c r="D141" s="60"/>
      <c r="E141" s="72" t="s">
        <v>1158</v>
      </c>
      <c r="F141" s="60"/>
      <c r="G141" s="60"/>
      <c r="H141" s="60">
        <f t="shared" si="4"/>
        <v>2026</v>
      </c>
      <c r="I141" s="60" t="s">
        <v>179</v>
      </c>
      <c r="J141" s="60" t="s">
        <v>216</v>
      </c>
      <c r="K141" s="60"/>
      <c r="L141" s="73" t="s">
        <v>217</v>
      </c>
      <c r="M141" s="60"/>
      <c r="N141" s="60"/>
      <c r="O141" s="72"/>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c r="BA141" s="60"/>
      <c r="BB141" s="60"/>
    </row>
    <row r="142" spans="2:54" ht="14.5" x14ac:dyDescent="0.3">
      <c r="B142" s="69">
        <v>8</v>
      </c>
      <c r="C142" s="69" t="s">
        <v>198</v>
      </c>
      <c r="D142" s="69"/>
      <c r="E142" s="74" t="s">
        <v>215</v>
      </c>
      <c r="F142" s="69"/>
      <c r="G142" s="69"/>
      <c r="H142" s="69">
        <v>2026</v>
      </c>
      <c r="I142" s="69" t="s">
        <v>136</v>
      </c>
      <c r="J142" s="69" t="s">
        <v>1966</v>
      </c>
      <c r="K142" s="69" t="s">
        <v>216</v>
      </c>
      <c r="L142" s="75" t="s">
        <v>217</v>
      </c>
      <c r="M142" s="69"/>
      <c r="N142" s="69" t="s">
        <v>142</v>
      </c>
      <c r="O142" s="272"/>
      <c r="P142" s="69" t="s">
        <v>144</v>
      </c>
      <c r="Q142" s="69"/>
      <c r="R142" s="69"/>
      <c r="S142" s="69"/>
      <c r="T142" s="69" t="e">
        <v>#REF!</v>
      </c>
      <c r="U142" s="69"/>
      <c r="V142" s="69"/>
      <c r="W142" s="69" t="e">
        <v>#REF!</v>
      </c>
      <c r="X142" s="69"/>
      <c r="Y142" s="69"/>
      <c r="Z142" s="69"/>
      <c r="AA142" s="69"/>
      <c r="AB142" s="69"/>
      <c r="AC142" s="69"/>
      <c r="AD142" s="69"/>
      <c r="AE142" s="69"/>
      <c r="AF142" s="69"/>
      <c r="AG142" s="69"/>
      <c r="AH142" s="69"/>
      <c r="AI142" s="69"/>
      <c r="AJ142" s="69"/>
      <c r="AK142" s="69"/>
      <c r="AL142" s="69"/>
      <c r="AM142" s="69"/>
      <c r="AN142" s="69"/>
      <c r="AO142" s="69"/>
      <c r="AP142" s="69"/>
      <c r="AQ142" s="69"/>
      <c r="AR142" s="69"/>
      <c r="AS142" s="69"/>
      <c r="AT142" s="69"/>
      <c r="AU142" s="69"/>
      <c r="AV142" s="69"/>
      <c r="AW142" s="69"/>
      <c r="AX142" s="69"/>
      <c r="AY142" s="69"/>
      <c r="AZ142" s="69"/>
      <c r="BA142" s="69"/>
      <c r="BB142" s="69"/>
    </row>
    <row r="143" spans="2:54" ht="14.5" x14ac:dyDescent="0.3">
      <c r="B143" s="60">
        <v>9</v>
      </c>
      <c r="C143" s="60" t="s">
        <v>198</v>
      </c>
      <c r="D143" s="60"/>
      <c r="E143" s="72" t="s">
        <v>416</v>
      </c>
      <c r="F143" s="60"/>
      <c r="G143" s="60" t="e">
        <v>#REF!</v>
      </c>
      <c r="H143" s="60">
        <v>2026</v>
      </c>
      <c r="I143" s="60" t="s">
        <v>136</v>
      </c>
      <c r="J143" s="60" t="s">
        <v>216</v>
      </c>
      <c r="K143" s="60"/>
      <c r="L143" s="73" t="s">
        <v>217</v>
      </c>
      <c r="M143" s="60"/>
      <c r="N143" s="60"/>
      <c r="O143" s="72" t="s">
        <v>417</v>
      </c>
      <c r="P143" s="60" t="s">
        <v>144</v>
      </c>
      <c r="Q143" s="60"/>
      <c r="R143" s="60"/>
      <c r="S143" s="60"/>
      <c r="T143" s="60" t="e">
        <v>#REF!</v>
      </c>
      <c r="U143" s="60"/>
      <c r="V143" s="60"/>
      <c r="W143" s="60" t="e">
        <v>#REF!</v>
      </c>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c r="BA143" s="60"/>
      <c r="BB143" s="60"/>
    </row>
    <row r="144" spans="2:54" ht="14.5" x14ac:dyDescent="0.3">
      <c r="B144" s="69">
        <v>10</v>
      </c>
      <c r="C144" s="69" t="s">
        <v>198</v>
      </c>
      <c r="D144" s="69"/>
      <c r="E144" s="74" t="s">
        <v>570</v>
      </c>
      <c r="F144" s="69">
        <v>128022</v>
      </c>
      <c r="G144" s="69" t="e">
        <v>#REF!</v>
      </c>
      <c r="H144" s="69">
        <v>2026</v>
      </c>
      <c r="I144" s="69" t="s">
        <v>179</v>
      </c>
      <c r="J144" s="69" t="s">
        <v>216</v>
      </c>
      <c r="K144" s="69"/>
      <c r="L144" s="75" t="s">
        <v>217</v>
      </c>
      <c r="M144" s="69"/>
      <c r="N144" s="69" t="s">
        <v>142</v>
      </c>
      <c r="O144" s="272" t="s">
        <v>571</v>
      </c>
      <c r="P144" s="69" t="s">
        <v>144</v>
      </c>
      <c r="Q144" s="69"/>
      <c r="R144" s="69"/>
      <c r="S144" s="69"/>
      <c r="T144" s="69" t="e">
        <v>#REF!</v>
      </c>
      <c r="U144" s="69"/>
      <c r="V144" s="69"/>
      <c r="W144" s="69" t="e">
        <v>#REF!</v>
      </c>
      <c r="X144" s="69"/>
      <c r="Y144" s="69"/>
      <c r="Z144" s="69"/>
      <c r="AA144" s="69"/>
      <c r="AB144" s="69"/>
      <c r="AC144" s="69"/>
      <c r="AD144" s="69"/>
      <c r="AE144" s="69"/>
      <c r="AF144" s="69"/>
      <c r="AG144" s="69"/>
      <c r="AH144" s="69"/>
      <c r="AI144" s="69"/>
      <c r="AJ144" s="69"/>
      <c r="AK144" s="69"/>
      <c r="AL144" s="69"/>
      <c r="AM144" s="69"/>
      <c r="AN144" s="69"/>
      <c r="AO144" s="69"/>
      <c r="AP144" s="69"/>
      <c r="AQ144" s="69"/>
      <c r="AR144" s="69"/>
      <c r="AS144" s="69"/>
      <c r="AT144" s="69"/>
      <c r="AU144" s="69"/>
      <c r="AV144" s="69"/>
      <c r="AW144" s="69"/>
      <c r="AX144" s="69"/>
      <c r="AY144" s="69"/>
      <c r="AZ144" s="69"/>
      <c r="BA144" s="69"/>
      <c r="BB144" s="69"/>
    </row>
    <row r="145" spans="2:54" ht="14.5" x14ac:dyDescent="0.3">
      <c r="B145" s="60">
        <v>11</v>
      </c>
      <c r="C145" s="69"/>
      <c r="D145" s="69"/>
      <c r="E145" s="74"/>
      <c r="F145" s="69"/>
      <c r="G145" s="69"/>
      <c r="H145" s="69"/>
      <c r="I145" s="69"/>
      <c r="J145" s="69"/>
      <c r="K145" s="69"/>
      <c r="L145" s="75"/>
      <c r="M145" s="69"/>
      <c r="N145" s="69"/>
      <c r="O145" s="272"/>
      <c r="P145" s="69"/>
      <c r="Q145" s="69"/>
      <c r="R145" s="69"/>
      <c r="S145" s="69"/>
      <c r="T145" s="69"/>
      <c r="U145" s="69"/>
      <c r="V145" s="69"/>
      <c r="W145" s="69"/>
      <c r="X145" s="69"/>
      <c r="Y145" s="69"/>
      <c r="Z145" s="69"/>
      <c r="AA145" s="69"/>
      <c r="AB145" s="69"/>
      <c r="AC145" s="69"/>
      <c r="AD145" s="69"/>
      <c r="AE145" s="69"/>
      <c r="AF145" s="69"/>
      <c r="AG145" s="69"/>
      <c r="AH145" s="69"/>
      <c r="AI145" s="69"/>
      <c r="AJ145" s="69"/>
      <c r="AK145" s="69"/>
      <c r="AL145" s="69"/>
      <c r="AM145" s="69"/>
      <c r="AN145" s="69"/>
      <c r="AO145" s="69"/>
      <c r="AP145" s="69"/>
      <c r="AQ145" s="69"/>
      <c r="AR145" s="69"/>
      <c r="AS145" s="69"/>
      <c r="AT145" s="69"/>
      <c r="AU145" s="69"/>
      <c r="AV145" s="69"/>
      <c r="AW145" s="69"/>
      <c r="AX145" s="69"/>
      <c r="AY145" s="69"/>
      <c r="AZ145" s="69"/>
      <c r="BA145" s="69"/>
      <c r="BB145" s="69"/>
    </row>
    <row r="146" spans="2:54" ht="14.5" x14ac:dyDescent="0.3">
      <c r="B146" s="69">
        <v>12</v>
      </c>
      <c r="C146" s="69" t="s">
        <v>198</v>
      </c>
      <c r="D146" s="69"/>
      <c r="E146" s="273" t="s">
        <v>1967</v>
      </c>
      <c r="F146" s="69">
        <v>138830</v>
      </c>
      <c r="G146" s="69" t="e">
        <v>#REF!</v>
      </c>
      <c r="H146" s="69">
        <v>2026</v>
      </c>
      <c r="I146" s="69" t="s">
        <v>179</v>
      </c>
      <c r="J146" s="69"/>
      <c r="K146" s="69" t="s">
        <v>405</v>
      </c>
      <c r="L146" s="75"/>
      <c r="M146" s="69"/>
      <c r="N146" s="69" t="s">
        <v>1634</v>
      </c>
      <c r="O146" s="272" t="s">
        <v>1968</v>
      </c>
      <c r="P146" s="69" t="s">
        <v>144</v>
      </c>
      <c r="Q146" s="69"/>
      <c r="R146" s="69"/>
      <c r="S146" s="69"/>
      <c r="T146" s="69" t="e">
        <v>#REF!</v>
      </c>
      <c r="U146" s="69"/>
      <c r="V146" s="69"/>
      <c r="W146" s="69" t="e">
        <v>#REF!</v>
      </c>
      <c r="X146" s="69"/>
      <c r="Y146" s="69"/>
      <c r="Z146" s="69"/>
      <c r="AA146" s="69"/>
      <c r="AB146" s="69"/>
      <c r="AC146" s="69"/>
      <c r="AD146" s="69"/>
      <c r="AE146" s="69"/>
      <c r="AF146" s="69"/>
      <c r="AG146" s="69"/>
      <c r="AH146" s="69"/>
      <c r="AI146" s="69"/>
      <c r="AJ146" s="69"/>
      <c r="AK146" s="69"/>
      <c r="AL146" s="69"/>
      <c r="AM146" s="69"/>
      <c r="AN146" s="69"/>
      <c r="AO146" s="69"/>
      <c r="AP146" s="69"/>
      <c r="AQ146" s="69"/>
      <c r="AR146" s="69"/>
      <c r="AS146" s="69"/>
      <c r="AT146" s="69"/>
      <c r="AU146" s="69"/>
      <c r="AV146" s="69"/>
      <c r="AW146" s="69"/>
      <c r="AX146" s="69"/>
      <c r="AY146" s="69"/>
      <c r="AZ146" s="69"/>
      <c r="BA146" s="69"/>
      <c r="BB146" s="69"/>
    </row>
    <row r="147" spans="2:54" ht="58" x14ac:dyDescent="0.3">
      <c r="B147" s="60">
        <v>13</v>
      </c>
      <c r="C147" s="60" t="s">
        <v>134</v>
      </c>
      <c r="D147" s="60"/>
      <c r="E147" s="274" t="s">
        <v>1969</v>
      </c>
      <c r="F147" s="60"/>
      <c r="G147" s="60"/>
      <c r="H147" s="60" t="s">
        <v>136</v>
      </c>
      <c r="I147" s="60"/>
      <c r="J147" s="60"/>
      <c r="K147" s="60"/>
      <c r="L147" s="73"/>
      <c r="M147" s="60" t="s">
        <v>1634</v>
      </c>
      <c r="N147" s="60"/>
      <c r="O147" s="72" t="s">
        <v>144</v>
      </c>
      <c r="P147" s="60"/>
      <c r="Q147" s="60"/>
      <c r="R147" s="60" t="e">
        <v>#VALUE!</v>
      </c>
      <c r="S147" s="60"/>
      <c r="T147" s="60"/>
      <c r="U147" s="60" t="s">
        <v>186</v>
      </c>
      <c r="V147" s="60"/>
      <c r="W147" s="60"/>
      <c r="X147" s="60"/>
      <c r="Y147" s="60" t="e">
        <v>#VALUE!</v>
      </c>
      <c r="Z147" s="60"/>
      <c r="AA147" s="60" t="s">
        <v>146</v>
      </c>
      <c r="AB147" s="60">
        <v>2024</v>
      </c>
      <c r="AC147" s="60"/>
      <c r="AD147" s="60"/>
      <c r="AE147" s="78" t="s">
        <v>1970</v>
      </c>
      <c r="AF147" s="78" t="s">
        <v>1971</v>
      </c>
      <c r="AG147" s="78"/>
      <c r="AH147" s="78"/>
      <c r="AI147" s="78"/>
      <c r="AJ147" s="78" t="s">
        <v>1972</v>
      </c>
      <c r="AK147" s="73"/>
      <c r="AL147" s="60"/>
      <c r="AM147" s="60"/>
      <c r="AN147" s="60"/>
      <c r="AO147" s="60"/>
      <c r="AP147" s="60"/>
      <c r="AQ147" s="60"/>
      <c r="AR147" s="60"/>
      <c r="AS147" s="60"/>
      <c r="AT147" s="60"/>
      <c r="AU147" s="60"/>
      <c r="AV147" s="60"/>
      <c r="AW147" s="60"/>
      <c r="AX147" s="60"/>
      <c r="AY147" s="60"/>
      <c r="AZ147" s="60"/>
      <c r="BA147" s="60"/>
      <c r="BB147" s="60"/>
    </row>
    <row r="148" spans="2:54" ht="43.5" x14ac:dyDescent="0.3">
      <c r="B148" s="69">
        <v>14</v>
      </c>
      <c r="C148" s="69" t="s">
        <v>134</v>
      </c>
      <c r="D148" s="76">
        <v>46136</v>
      </c>
      <c r="E148" s="273" t="s">
        <v>1973</v>
      </c>
      <c r="F148" s="69">
        <v>41</v>
      </c>
      <c r="G148" s="69"/>
      <c r="H148" s="69" t="s">
        <v>136</v>
      </c>
      <c r="I148" s="69"/>
      <c r="J148" s="69"/>
      <c r="K148" s="69"/>
      <c r="L148" s="75"/>
      <c r="M148" s="69" t="s">
        <v>1634</v>
      </c>
      <c r="N148" s="69"/>
      <c r="O148" s="74" t="s">
        <v>144</v>
      </c>
      <c r="P148" s="69"/>
      <c r="Q148" s="69"/>
      <c r="R148" s="69" t="e">
        <v>#VALUE!</v>
      </c>
      <c r="S148" s="69"/>
      <c r="T148" s="69"/>
      <c r="U148" s="69" t="s">
        <v>186</v>
      </c>
      <c r="V148" s="69"/>
      <c r="W148" s="69"/>
      <c r="X148" s="69"/>
      <c r="Y148" s="69" t="e">
        <v>#VALUE!</v>
      </c>
      <c r="Z148" s="69"/>
      <c r="AA148" s="69" t="s">
        <v>146</v>
      </c>
      <c r="AB148" s="69">
        <v>2025</v>
      </c>
      <c r="AC148" s="69"/>
      <c r="AD148" s="69"/>
      <c r="AE148" s="77" t="s">
        <v>1974</v>
      </c>
      <c r="AF148" s="77" t="s">
        <v>1975</v>
      </c>
      <c r="AG148" s="77" t="s">
        <v>331</v>
      </c>
      <c r="AH148" s="77" t="s">
        <v>1976</v>
      </c>
      <c r="AI148" s="75" t="s">
        <v>1977</v>
      </c>
      <c r="AJ148" s="77"/>
      <c r="AK148" s="69"/>
      <c r="AL148" s="69"/>
      <c r="AM148" s="69"/>
      <c r="AN148" s="69"/>
      <c r="AO148" s="69"/>
      <c r="AP148" s="69"/>
      <c r="AQ148" s="69"/>
      <c r="AR148" s="69"/>
      <c r="AS148" s="69"/>
      <c r="AT148" s="69"/>
      <c r="AU148" s="69"/>
      <c r="AV148" s="69"/>
      <c r="AW148" s="69"/>
      <c r="AX148" s="69"/>
      <c r="AY148" s="69"/>
      <c r="AZ148" s="69"/>
      <c r="BA148" s="69"/>
      <c r="BB148" s="69"/>
    </row>
    <row r="152" spans="2:54" ht="14.5" x14ac:dyDescent="0.35">
      <c r="B152" s="43"/>
      <c r="C152" s="43"/>
      <c r="E152" s="44"/>
      <c r="F152" s="43"/>
      <c r="G152" s="43"/>
      <c r="H152" s="43"/>
      <c r="I152" s="43"/>
      <c r="J152" s="43"/>
      <c r="K152" s="43"/>
      <c r="L152" s="42"/>
      <c r="M152" s="43"/>
      <c r="N152" s="43"/>
      <c r="O152" s="44"/>
      <c r="P152" s="43"/>
      <c r="Q152" s="43"/>
      <c r="R152" s="46"/>
      <c r="S152" s="43"/>
      <c r="T152" s="43"/>
      <c r="U152" s="43"/>
      <c r="V152" s="43"/>
      <c r="W152" s="43"/>
      <c r="X152" s="43"/>
      <c r="Y152" s="46"/>
      <c r="Z152" s="43"/>
      <c r="AA152" s="43"/>
      <c r="AB152" s="43"/>
      <c r="AC152" s="47"/>
      <c r="AD152" s="47"/>
      <c r="AE152" s="48"/>
      <c r="AF152" s="48"/>
      <c r="AG152" s="43"/>
      <c r="AH152" s="54"/>
      <c r="AI152" s="54"/>
      <c r="AJ152" s="54"/>
      <c r="AK152" s="54"/>
      <c r="AL152" s="54"/>
      <c r="AM152" s="54"/>
      <c r="AN152" s="54"/>
      <c r="AO152" s="54"/>
      <c r="AP152" s="54"/>
      <c r="AQ152" s="54"/>
      <c r="AR152" s="54"/>
      <c r="AS152" s="43"/>
      <c r="AT152" s="43"/>
      <c r="AU152" s="43"/>
      <c r="AV152" s="43"/>
      <c r="AW152" s="43"/>
      <c r="AX152" s="43"/>
      <c r="AY152" s="43"/>
      <c r="AZ152" s="43"/>
    </row>
    <row r="153" spans="2:54" ht="14.5" x14ac:dyDescent="0.35">
      <c r="B153" s="43"/>
      <c r="C153" s="43"/>
      <c r="E153" s="44"/>
      <c r="F153" s="43"/>
      <c r="G153" s="43"/>
      <c r="H153" s="43"/>
      <c r="I153" s="43"/>
      <c r="J153" s="43"/>
      <c r="K153" s="43"/>
      <c r="L153" s="42"/>
      <c r="M153" s="43"/>
      <c r="N153" s="43"/>
      <c r="O153" s="44"/>
      <c r="P153" s="43"/>
      <c r="Q153" s="43"/>
      <c r="R153" s="46"/>
      <c r="S153" s="43"/>
      <c r="T153" s="43"/>
      <c r="U153" s="43"/>
      <c r="V153" s="43"/>
      <c r="W153" s="43"/>
      <c r="X153" s="43"/>
      <c r="Y153" s="46"/>
      <c r="Z153" s="43"/>
      <c r="AA153" s="43"/>
      <c r="AB153" s="43"/>
      <c r="AC153" s="47"/>
      <c r="AD153" s="47"/>
      <c r="AE153" s="48"/>
      <c r="AF153" s="48"/>
      <c r="AG153" s="43"/>
      <c r="AH153" s="49"/>
      <c r="AI153" s="49"/>
      <c r="AJ153" s="49"/>
      <c r="AK153" s="49"/>
      <c r="AL153" s="49"/>
      <c r="AM153" s="49"/>
      <c r="AN153" s="49"/>
      <c r="AO153" s="49"/>
      <c r="AP153" s="49"/>
      <c r="AQ153" s="49"/>
      <c r="AR153" s="49"/>
      <c r="AS153" s="43"/>
      <c r="AT153" s="43"/>
      <c r="AU153" s="43"/>
      <c r="AV153" s="43"/>
      <c r="AW153" s="43"/>
      <c r="AX153" s="43"/>
      <c r="AY153" s="43"/>
      <c r="AZ153" s="43"/>
    </row>
  </sheetData>
  <autoFilter ref="B134:AZ134" xr:uid="{7CEC0BA6-D00C-4920-AC67-9A24427CDDE1}"/>
  <sortState xmlns:xlrd2="http://schemas.microsoft.com/office/spreadsheetml/2017/richdata2" ref="C119:BB131">
    <sortCondition ref="E119:E131"/>
  </sortState>
  <phoneticPr fontId="4" type="noConversion"/>
  <conditionalFormatting sqref="E39">
    <cfRule type="duplicateValues" dxfId="58" priority="35"/>
  </conditionalFormatting>
  <conditionalFormatting sqref="E43">
    <cfRule type="duplicateValues" dxfId="57" priority="36"/>
  </conditionalFormatting>
  <conditionalFormatting sqref="E54">
    <cfRule type="duplicateValues" dxfId="56" priority="40"/>
  </conditionalFormatting>
  <conditionalFormatting sqref="E66">
    <cfRule type="duplicateValues" dxfId="55" priority="42"/>
  </conditionalFormatting>
  <conditionalFormatting sqref="E72">
    <cfRule type="duplicateValues" dxfId="54" priority="43"/>
  </conditionalFormatting>
  <conditionalFormatting sqref="E73">
    <cfRule type="duplicateValues" dxfId="53" priority="34"/>
  </conditionalFormatting>
  <conditionalFormatting sqref="E80">
    <cfRule type="duplicateValues" dxfId="52" priority="44"/>
  </conditionalFormatting>
  <conditionalFormatting sqref="E85">
    <cfRule type="duplicateValues" dxfId="51" priority="45"/>
  </conditionalFormatting>
  <conditionalFormatting sqref="E95">
    <cfRule type="duplicateValues" dxfId="50" priority="47"/>
  </conditionalFormatting>
  <conditionalFormatting sqref="E97">
    <cfRule type="duplicateValues" dxfId="49" priority="48"/>
  </conditionalFormatting>
  <conditionalFormatting sqref="E107">
    <cfRule type="duplicateValues" dxfId="48" priority="50"/>
  </conditionalFormatting>
  <conditionalFormatting sqref="E153">
    <cfRule type="duplicateValues" dxfId="47" priority="37"/>
  </conditionalFormatting>
  <conditionalFormatting sqref="AK138:AN138">
    <cfRule type="cellIs" dxfId="46" priority="1" operator="between">
      <formula>0</formula>
      <formula>79</formula>
    </cfRule>
    <cfRule type="cellIs" dxfId="45" priority="2" operator="between">
      <formula>80</formula>
      <formula>100</formula>
    </cfRule>
    <cfRule type="cellIs" dxfId="44" priority="3" operator="lessThan">
      <formula>100</formula>
    </cfRule>
  </conditionalFormatting>
  <conditionalFormatting sqref="AK34:AO115 AO35:AS35 AO98:AS98 AK120:AO120 AK126:AO127 AK129:AO130">
    <cfRule type="cellIs" dxfId="43" priority="31" operator="between">
      <formula>0</formula>
      <formula>79</formula>
    </cfRule>
    <cfRule type="cellIs" dxfId="42" priority="32" operator="between">
      <formula>80</formula>
      <formula>100</formula>
    </cfRule>
    <cfRule type="cellIs" dxfId="41" priority="33" operator="lessThan">
      <formula>100</formula>
    </cfRule>
  </conditionalFormatting>
  <hyperlinks>
    <hyperlink ref="O31" r:id="rId1" xr:uid="{75956805-C0EA-4D98-9DF3-2D4329F1DF27}"/>
    <hyperlink ref="O40" r:id="rId2" xr:uid="{707CADCA-B207-415E-BD38-55B35BA72908}"/>
    <hyperlink ref="O71" r:id="rId3" xr:uid="{5C69CD5E-20B8-4961-9E92-11023B9B4B89}"/>
    <hyperlink ref="O23" r:id="rId4" xr:uid="{5AD3E633-8C91-422C-B288-45621E16C41B}"/>
    <hyperlink ref="O93" r:id="rId5" xr:uid="{234BF0F9-A57E-40E6-8EE3-6DCAF37899A1}"/>
    <hyperlink ref="O57" r:id="rId6" xr:uid="{933DEAFE-5784-4C23-B72C-68F8BDA8D6D1}"/>
    <hyperlink ref="O101" r:id="rId7" xr:uid="{F4B91DC0-048F-483F-B4F6-2650428F8C0C}"/>
    <hyperlink ref="O111" r:id="rId8" xr:uid="{6B83D410-1647-4A15-8A5C-07B68F20780A}"/>
    <hyperlink ref="O94" r:id="rId9" xr:uid="{0C0E47BC-477A-4F60-BC4D-0513064B44D7}"/>
    <hyperlink ref="O29" r:id="rId10" xr:uid="{3099C931-7C0D-47EB-A85F-65382071C685}"/>
    <hyperlink ref="O97" r:id="rId11" xr:uid="{90C6DC18-5879-469A-894E-C45533896D77}"/>
    <hyperlink ref="O43" r:id="rId12" xr:uid="{FD0BC1BA-1FDA-41F6-9D32-288FA2A283C4}"/>
    <hyperlink ref="O62" r:id="rId13" xr:uid="{3ADCD069-A566-4389-89CC-1BEC88FB942A}"/>
    <hyperlink ref="O100" r:id="rId14" xr:uid="{605B0CEC-7272-4C43-B8D5-9816EAA1C166}"/>
    <hyperlink ref="O96" r:id="rId15" xr:uid="{E260B534-78EE-4CC1-9086-2C2D5320D13A}"/>
    <hyperlink ref="O14" r:id="rId16" xr:uid="{B8B025B2-BEEF-48A1-829A-87872D196AD7}"/>
    <hyperlink ref="O26" r:id="rId17" xr:uid="{88F593C4-049E-4048-88EC-8D927BCE2979}"/>
    <hyperlink ref="O36" r:id="rId18" xr:uid="{301772C7-CD04-4655-B4A4-C629526CE842}"/>
    <hyperlink ref="O49" r:id="rId19" xr:uid="{93BFC433-FF21-4A69-8112-85D53E971EF4}"/>
    <hyperlink ref="O84" r:id="rId20" xr:uid="{1DA30F30-D1E5-4D2B-9646-BF14964A504A}"/>
    <hyperlink ref="O110" r:id="rId21" xr:uid="{56EA899C-0580-4067-94C4-D0686419367A}"/>
    <hyperlink ref="O24" r:id="rId22" xr:uid="{2F84CFF4-AA9F-4D4B-B0E0-62887F2E6936}"/>
    <hyperlink ref="O80" r:id="rId23" xr:uid="{6A173B80-58C9-4471-911F-4B740DCDE4C9}"/>
    <hyperlink ref="O91" r:id="rId24" xr:uid="{0D3F0463-A7AD-4F8A-BC8B-AC4E643FA920}"/>
    <hyperlink ref="O104" r:id="rId25" xr:uid="{A4461D81-3E4D-4878-A44D-123A49C3D08C}"/>
    <hyperlink ref="O8" r:id="rId26" xr:uid="{57C9B815-161A-49AA-AB1A-3CC18AE66A5E}"/>
    <hyperlink ref="O76" r:id="rId27" xr:uid="{3611902B-FAF6-45F4-92E2-DEECDF228583}"/>
    <hyperlink ref="O95" r:id="rId28" xr:uid="{37817ADB-BCC8-43AE-BC0F-9A871CEE4842}"/>
    <hyperlink ref="O28" r:id="rId29" xr:uid="{066F1DA7-9A0A-4641-A24B-74B092694EFD}"/>
    <hyperlink ref="O51" r:id="rId30" xr:uid="{FA4D7016-A1D8-4265-A6A4-9BD3F4A097DA}"/>
    <hyperlink ref="O86" r:id="rId31" xr:uid="{F4FF7328-3079-43F7-9991-EAA1D1E9E02F}"/>
    <hyperlink ref="O109" r:id="rId32" xr:uid="{D228B2AB-96AE-453F-9F35-BBF417D8E541}"/>
    <hyperlink ref="O114" r:id="rId33" xr:uid="{A051FEE0-E41B-4A62-B84C-FC01DE0AE7D9}"/>
    <hyperlink ref="O38" r:id="rId34" xr:uid="{96F982B8-6729-4C84-955D-9D2A49347042}"/>
    <hyperlink ref="O59" r:id="rId35" xr:uid="{81E3EC56-C210-4C99-8731-08145F17B013}"/>
    <hyperlink ref="O115" r:id="rId36" xr:uid="{DC53AF1D-5B30-4AEE-8530-D8A1635BA26E}"/>
    <hyperlink ref="O77" r:id="rId37" xr:uid="{BD643DB2-09A5-4FDE-8E5A-27B01F360FE5}"/>
    <hyperlink ref="O41" r:id="rId38" xr:uid="{8F744888-1A9D-49F6-9277-0FE54B9F2A9A}"/>
    <hyperlink ref="O99" r:id="rId39" xr:uid="{00184254-A290-4A69-89D4-D6950FF323BB}"/>
    <hyperlink ref="O79" r:id="rId40" xr:uid="{5FB14CF1-BD20-42BF-812E-40C2EA8CEED8}"/>
    <hyperlink ref="O4" r:id="rId41" xr:uid="{0B01C63F-9A4D-4A8F-922E-AC0C5E40832D}"/>
    <hyperlink ref="O65" r:id="rId42" xr:uid="{194EC84F-C8DB-437F-8467-6B9FA8776422}"/>
    <hyperlink ref="O19" r:id="rId43" xr:uid="{34D52B47-E2DF-4AB8-8D2A-69D916C28DC9}"/>
    <hyperlink ref="O34" r:id="rId44" xr:uid="{5FA30946-64BE-43B7-A3E5-0760E97FB4A0}"/>
    <hyperlink ref="O54" r:id="rId45" xr:uid="{058016CF-2D98-4B1B-B284-422C11DFE1A7}"/>
    <hyperlink ref="O70" r:id="rId46" xr:uid="{3427BBB3-B0B7-4240-996E-1A400333A0A0}"/>
    <hyperlink ref="O87" r:id="rId47" xr:uid="{BC0B2753-D24C-4AF0-A7DD-75EA05CF4CAD}"/>
    <hyperlink ref="O113" r:id="rId48" xr:uid="{B8340A4B-0D4F-4CC0-82BF-A621C3D6F1A6}"/>
    <hyperlink ref="O22" r:id="rId49" xr:uid="{F19B54A6-E48A-4F5F-BB9E-896D53772167}"/>
    <hyperlink ref="O44" r:id="rId50" xr:uid="{32780533-3B33-4B80-8BA1-5837B1B1DF4B}"/>
    <hyperlink ref="O50" r:id="rId51" xr:uid="{836ACB3E-8A4A-4159-905D-926B6217202A}"/>
    <hyperlink ref="O55" r:id="rId52" xr:uid="{6EE3AD0C-EEBC-45CA-8BE3-1CEDBF825CE1}"/>
    <hyperlink ref="O90" r:id="rId53" xr:uid="{B8359242-A18C-4178-9610-E669D3492861}"/>
    <hyperlink ref="O75" r:id="rId54" xr:uid="{307F47D2-F1AD-4D95-A699-9C09AE72D811}"/>
    <hyperlink ref="O12" r:id="rId55" xr:uid="{0499F7C1-D84D-4ED4-8345-146A4E462EB8}"/>
    <hyperlink ref="O11" r:id="rId56" xr:uid="{9A92DBEE-3B62-44BD-9BB5-A4A92E0EB7BB}"/>
    <hyperlink ref="O16" r:id="rId57" xr:uid="{4BEC3F94-39F7-4BEB-AD5E-018A46924CD2}"/>
    <hyperlink ref="O10" r:id="rId58" xr:uid="{9B3616AF-ED2E-42F0-A5B8-A02C2F1972E4}"/>
    <hyperlink ref="O25" r:id="rId59" xr:uid="{DBD34308-0B77-4EBB-AEF8-A61E0BD22AF6}"/>
    <hyperlink ref="O69" r:id="rId60" xr:uid="{DCCB96D1-30E5-4492-9E48-DBF941DC87DC}"/>
    <hyperlink ref="O81" r:id="rId61" xr:uid="{4841BD48-7A08-4BE1-881C-78B6067F0012}"/>
    <hyperlink ref="O82" r:id="rId62" xr:uid="{930277BC-18C7-4956-A3F1-4234032E631C}"/>
    <hyperlink ref="O89" r:id="rId63" xr:uid="{1E9E4195-6C58-488F-96A1-C2C5C2D18A7D}"/>
    <hyperlink ref="O39" r:id="rId64" xr:uid="{DA24D6D9-BF2B-4482-ADA9-1653F084CB2C}"/>
    <hyperlink ref="O58" r:id="rId65" xr:uid="{6F139366-CE6F-45C1-B83E-C32606E05CAF}"/>
    <hyperlink ref="O92" r:id="rId66" xr:uid="{F6BC0F91-7306-48AF-BA28-C3A99EBE7913}"/>
    <hyperlink ref="O21" r:id="rId67" xr:uid="{30377F25-532F-484B-9EFF-EB47E9174297}"/>
    <hyperlink ref="O73" r:id="rId68" xr:uid="{B99095CE-95CE-4DF9-962F-56B327B03702}"/>
    <hyperlink ref="O7" r:id="rId69" xr:uid="{201EE0E7-5F77-4182-B3F7-A74F90F59EE2}"/>
    <hyperlink ref="O47" r:id="rId70" xr:uid="{965C8413-1AB1-43B2-92B8-0450E1BC430B}"/>
    <hyperlink ref="O56" r:id="rId71" xr:uid="{98379816-88CD-45A7-AF48-D5BFB56F0C80}"/>
    <hyperlink ref="O52" r:id="rId72" xr:uid="{E32BC486-43F3-48AE-B571-442F25F8DECF}"/>
    <hyperlink ref="O68" r:id="rId73" xr:uid="{402E66F4-2673-47B5-89AB-A906BD2D4450}"/>
    <hyperlink ref="O83" r:id="rId74" xr:uid="{8D4D5893-8812-464D-80D9-7C55391B18A0}"/>
    <hyperlink ref="O5" r:id="rId75" xr:uid="{78D302E7-C293-4BB5-9EDB-F454FA668099}"/>
    <hyperlink ref="O105" r:id="rId76" xr:uid="{5BD3027B-FFDE-4A62-A335-91F568CA1519}"/>
    <hyperlink ref="O15" r:id="rId77" xr:uid="{DAE30A39-D36A-48C8-A8D3-46907C7B7455}"/>
    <hyperlink ref="O107" r:id="rId78" xr:uid="{1091DBBC-AB08-42B2-8C3A-57290747D64E}"/>
    <hyperlink ref="O67" r:id="rId79" xr:uid="{B9532586-E839-49D1-9F3E-77833CD42B1A}"/>
    <hyperlink ref="O88" r:id="rId80" xr:uid="{F18E6469-6B1E-49A7-A5E0-5CB3ECCD4CA7}"/>
    <hyperlink ref="O121" r:id="rId81" xr:uid="{30576663-37FB-4B56-8B99-F3DADF82CD0B}"/>
    <hyperlink ref="O122" r:id="rId82" xr:uid="{75F0D602-4CF3-491F-B868-BF145A2607CB}"/>
    <hyperlink ref="O124" r:id="rId83" xr:uid="{81984A00-DD72-41D4-9E53-66D037DA6E23}"/>
    <hyperlink ref="O119" r:id="rId84" xr:uid="{9D2F329E-43BE-4582-BFD1-F5F61443AF8F}"/>
    <hyperlink ref="O123" r:id="rId85" xr:uid="{947FE690-F428-4BDB-9075-59242A9E269F}"/>
    <hyperlink ref="O136" r:id="rId86" xr:uid="{4C3B3E3A-7333-44EC-A18C-C9251D1631B5}"/>
    <hyperlink ref="O144" r:id="rId87" xr:uid="{9CE359AF-2C3A-4979-A923-B478DB637C05}"/>
    <hyperlink ref="O139" r:id="rId88" xr:uid="{C4E61D1B-7384-4662-81B6-65164C063ED2}"/>
    <hyperlink ref="O140" r:id="rId89" xr:uid="{27724AB4-061E-4149-A92E-58878C39585E}"/>
    <hyperlink ref="O135" r:id="rId90" xr:uid="{9D95A840-79A2-48F0-BC25-842074B4244E}"/>
    <hyperlink ref="O137" r:id="rId91" xr:uid="{F67CCE5E-D1D6-4EA4-AF71-AE33AEC03B36}"/>
    <hyperlink ref="O138" r:id="rId92" xr:uid="{09F0DEDB-27DE-4533-89F7-B3EF4F1D07CB}"/>
    <hyperlink ref="O143" r:id="rId93" xr:uid="{8844ECCA-3E91-42FC-9E90-387CA482D636}"/>
    <hyperlink ref="O146" r:id="rId94" xr:uid="{259D410B-659B-4ACC-933B-178A653B83FC}"/>
    <hyperlink ref="O130" r:id="rId95" xr:uid="{5B68A644-129F-45F5-9625-A848CFA96079}"/>
    <hyperlink ref="O127" r:id="rId96" xr:uid="{AF83719F-76AE-443D-AD5A-76EBF204C9FC}"/>
    <hyperlink ref="O131" r:id="rId97" xr:uid="{A200214C-72CC-4250-8236-D6DB3CA21C60}"/>
    <hyperlink ref="O129" r:id="rId98" xr:uid="{4F836F5C-535D-443E-BFA5-ECA515AEBFF0}"/>
    <hyperlink ref="O126" r:id="rId99" xr:uid="{06C768F1-4032-47D0-92C3-58E4ECA0AB50}"/>
    <hyperlink ref="O63" r:id="rId100" xr:uid="{3B98D84C-C07E-40E1-BCB8-CE0F76735B0B}"/>
  </hyperlinks>
  <pageMargins left="0.7" right="0.7" top="0.75" bottom="0.75" header="0.3" footer="0.3"/>
  <headerFooter>
    <oddHeader>&amp;C&amp;"Aptos"&amp;10&amp;K0078D7 [Open]&amp;1#_x000D_</oddHeader>
  </headerFooter>
  <tableParts count="2">
    <tablePart r:id="rId101"/>
    <tablePart r:id="rId10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567A2-C998-4477-AEA1-45719A848511}">
  <sheetPr codeName="Sheet3">
    <tabColor rgb="FFFFFF00"/>
  </sheetPr>
  <dimension ref="A1:AL59"/>
  <sheetViews>
    <sheetView zoomScale="80" zoomScaleNormal="80" workbookViewId="0">
      <selection activeCell="E45" sqref="E45"/>
    </sheetView>
  </sheetViews>
  <sheetFormatPr defaultColWidth="8.33203125" defaultRowHeight="13" x14ac:dyDescent="0.3"/>
  <cols>
    <col min="1" max="1" width="8.33203125" style="79"/>
    <col min="2" max="3" width="6.83203125" style="79" customWidth="1"/>
    <col min="4" max="4" width="11.58203125" style="79" customWidth="1"/>
    <col min="5" max="5" width="31.33203125" style="79" customWidth="1"/>
    <col min="6" max="6" width="10.08203125" style="79" customWidth="1"/>
    <col min="7" max="8" width="6.58203125" style="80" customWidth="1"/>
    <col min="9" max="9" width="8.5" style="80" customWidth="1"/>
    <col min="10" max="10" width="12.33203125" style="79" customWidth="1"/>
    <col min="11" max="11" width="11.08203125" style="79" customWidth="1"/>
    <col min="12" max="12" width="13.08203125" style="80" customWidth="1"/>
    <col min="13" max="13" width="13.33203125" style="79" customWidth="1"/>
    <col min="14" max="14" width="15.75" style="79" customWidth="1"/>
    <col min="15" max="15" width="14" style="79" customWidth="1"/>
    <col min="16" max="16" width="40.83203125" style="80" customWidth="1"/>
    <col min="17" max="17" width="14.5" style="80" customWidth="1"/>
    <col min="18" max="21" width="10.58203125" style="80" customWidth="1"/>
    <col min="22" max="23" width="10.5" style="79" customWidth="1"/>
    <col min="24" max="24" width="12.58203125" style="80" bestFit="1" customWidth="1"/>
    <col min="25" max="25" width="12.08203125" style="79" bestFit="1" customWidth="1"/>
    <col min="26" max="26" width="10.08203125" style="80" customWidth="1"/>
    <col min="27" max="27" width="10.25" style="80" customWidth="1"/>
    <col min="28" max="28" width="11.08203125" style="80" customWidth="1"/>
    <col min="29" max="29" width="11.25" style="80" customWidth="1"/>
    <col min="30" max="30" width="9.83203125" style="79" customWidth="1"/>
    <col min="31" max="31" width="8.83203125" style="80" customWidth="1"/>
    <col min="32" max="32" width="12.5" style="80" customWidth="1"/>
    <col min="33" max="33" width="41.33203125" style="80" customWidth="1"/>
    <col min="34" max="34" width="59.33203125" style="80" customWidth="1"/>
    <col min="35" max="35" width="42.58203125" style="80" customWidth="1"/>
    <col min="36" max="36" width="51.08203125" style="80" customWidth="1"/>
    <col min="37" max="37" width="18.83203125" style="80" customWidth="1"/>
    <col min="38" max="38" width="55.5" style="80" customWidth="1"/>
    <col min="39" max="16384" width="8.33203125" style="79"/>
  </cols>
  <sheetData>
    <row r="1" spans="1:38" ht="15.75" customHeight="1" x14ac:dyDescent="0.3">
      <c r="G1" s="80">
        <v>2026</v>
      </c>
      <c r="V1" s="81">
        <f ca="1">NOW()</f>
        <v>46315.632267476853</v>
      </c>
      <c r="W1" s="81"/>
      <c r="AB1" s="79"/>
    </row>
    <row r="2" spans="1:38" s="82" customFormat="1" ht="64" x14ac:dyDescent="0.3">
      <c r="B2" s="160" t="s">
        <v>0</v>
      </c>
      <c r="C2" s="160" t="s">
        <v>1978</v>
      </c>
      <c r="D2" s="160" t="s">
        <v>2</v>
      </c>
      <c r="E2" s="160" t="s">
        <v>3</v>
      </c>
      <c r="F2" s="160" t="s">
        <v>4</v>
      </c>
      <c r="G2" s="160" t="s">
        <v>5</v>
      </c>
      <c r="H2" s="160" t="s">
        <v>6</v>
      </c>
      <c r="I2" s="160" t="s">
        <v>7</v>
      </c>
      <c r="J2" s="160" t="s">
        <v>8</v>
      </c>
      <c r="K2" s="160" t="s">
        <v>9</v>
      </c>
      <c r="L2" s="160" t="s">
        <v>10</v>
      </c>
      <c r="M2" s="160" t="s">
        <v>11</v>
      </c>
      <c r="N2" s="160" t="s">
        <v>1979</v>
      </c>
      <c r="O2" s="160" t="s">
        <v>13</v>
      </c>
      <c r="P2" s="160" t="s">
        <v>14</v>
      </c>
      <c r="Q2" s="160" t="s">
        <v>15</v>
      </c>
      <c r="R2" s="160" t="s">
        <v>16</v>
      </c>
      <c r="S2" s="160" t="s">
        <v>17</v>
      </c>
      <c r="T2" s="160" t="s">
        <v>18</v>
      </c>
      <c r="U2" s="160" t="s">
        <v>19</v>
      </c>
      <c r="V2" s="160" t="s">
        <v>20</v>
      </c>
      <c r="W2" s="160" t="s">
        <v>1980</v>
      </c>
      <c r="X2" s="160" t="s">
        <v>22</v>
      </c>
      <c r="Y2" s="170" t="s">
        <v>23</v>
      </c>
      <c r="Z2" s="160" t="s">
        <v>1760</v>
      </c>
      <c r="AA2" s="170" t="s">
        <v>25</v>
      </c>
      <c r="AB2" s="170" t="s">
        <v>26</v>
      </c>
      <c r="AC2" s="170" t="s">
        <v>27</v>
      </c>
      <c r="AD2" s="171" t="s">
        <v>28</v>
      </c>
      <c r="AE2" s="170" t="s">
        <v>1762</v>
      </c>
      <c r="AF2" s="171" t="s">
        <v>30</v>
      </c>
      <c r="AG2" s="171" t="s">
        <v>32</v>
      </c>
      <c r="AH2" s="171" t="s">
        <v>33</v>
      </c>
      <c r="AI2" s="171" t="s">
        <v>34</v>
      </c>
      <c r="AJ2" s="171" t="s">
        <v>35</v>
      </c>
      <c r="AK2" s="171" t="s">
        <v>36</v>
      </c>
      <c r="AL2" s="171" t="s">
        <v>37</v>
      </c>
    </row>
    <row r="3" spans="1:38" s="90" customFormat="1" ht="91" x14ac:dyDescent="0.3">
      <c r="B3" s="92">
        <v>1</v>
      </c>
      <c r="C3" s="92" t="s">
        <v>1981</v>
      </c>
      <c r="D3" s="94">
        <v>46092</v>
      </c>
      <c r="E3" s="93" t="s">
        <v>178</v>
      </c>
      <c r="F3" s="92">
        <v>1063061</v>
      </c>
      <c r="G3" s="92">
        <f>$G$1-Table2[[#This Row],[Birth Year]]</f>
        <v>42</v>
      </c>
      <c r="H3" s="92">
        <v>1984</v>
      </c>
      <c r="I3" s="92" t="s">
        <v>179</v>
      </c>
      <c r="J3" s="92" t="s">
        <v>137</v>
      </c>
      <c r="K3" s="92" t="s">
        <v>138</v>
      </c>
      <c r="L3" s="92" t="s">
        <v>180</v>
      </c>
      <c r="M3" s="92" t="s">
        <v>181</v>
      </c>
      <c r="N3" s="92" t="s">
        <v>1982</v>
      </c>
      <c r="O3" s="92" t="s">
        <v>1983</v>
      </c>
      <c r="P3" s="93" t="s">
        <v>184</v>
      </c>
      <c r="Q3" s="92" t="s">
        <v>144</v>
      </c>
      <c r="R3" s="92"/>
      <c r="S3" s="94">
        <v>44409</v>
      </c>
      <c r="T3" s="94"/>
      <c r="U3" s="92">
        <v>18</v>
      </c>
      <c r="V3" s="92" t="s">
        <v>186</v>
      </c>
      <c r="W3" s="95">
        <f ca="1">Table2[[#This Row],[Age]]-($V$1-Table2[[#This Row],[Date of Appointment to Current Grade]])/365</f>
        <v>38.817445842529168</v>
      </c>
      <c r="X3" s="96">
        <f ca="1">(V1-Table2[[#This Row],[Date in Position]])/365</f>
        <v>126.89214319856671</v>
      </c>
      <c r="Y3" s="94">
        <v>45154</v>
      </c>
      <c r="Z3" s="92"/>
      <c r="AA3" s="94"/>
      <c r="AB3" s="92">
        <v>0.18</v>
      </c>
      <c r="AC3" s="92" t="s">
        <v>183</v>
      </c>
      <c r="AD3" s="94">
        <v>45070</v>
      </c>
      <c r="AE3" s="92" t="s">
        <v>162</v>
      </c>
      <c r="AF3" s="92" t="s">
        <v>188</v>
      </c>
      <c r="AG3" s="26" t="s">
        <v>1984</v>
      </c>
      <c r="AH3" s="26" t="s">
        <v>1985</v>
      </c>
      <c r="AI3" s="27" t="s">
        <v>192</v>
      </c>
      <c r="AJ3" s="27" t="s">
        <v>1986</v>
      </c>
      <c r="AK3" s="13" t="s">
        <v>1793</v>
      </c>
      <c r="AL3" s="28" t="s">
        <v>1987</v>
      </c>
    </row>
    <row r="4" spans="1:38" s="90" customFormat="1" ht="78" hidden="1" x14ac:dyDescent="0.3">
      <c r="B4" s="92">
        <v>2</v>
      </c>
      <c r="C4" s="92" t="s">
        <v>1988</v>
      </c>
      <c r="D4" s="94">
        <v>46069</v>
      </c>
      <c r="E4" s="93" t="s">
        <v>240</v>
      </c>
      <c r="F4" s="92">
        <v>140018</v>
      </c>
      <c r="G4" s="92">
        <f>$G$1-Table2[[#This Row],[Birth Year]]</f>
        <v>39</v>
      </c>
      <c r="H4" s="92">
        <v>1987</v>
      </c>
      <c r="I4" s="92" t="s">
        <v>136</v>
      </c>
      <c r="J4" s="92" t="s">
        <v>137</v>
      </c>
      <c r="K4" s="92" t="s">
        <v>138</v>
      </c>
      <c r="L4" s="92" t="s">
        <v>139</v>
      </c>
      <c r="M4" s="92" t="s">
        <v>242</v>
      </c>
      <c r="N4" s="92" t="s">
        <v>1989</v>
      </c>
      <c r="O4" s="92" t="s">
        <v>1983</v>
      </c>
      <c r="P4" s="93" t="s">
        <v>243</v>
      </c>
      <c r="Q4" s="92" t="s">
        <v>144</v>
      </c>
      <c r="R4" s="92"/>
      <c r="S4" s="92"/>
      <c r="T4" s="92"/>
      <c r="U4" s="92">
        <v>15</v>
      </c>
      <c r="V4" s="92" t="s">
        <v>59</v>
      </c>
      <c r="W4" s="95">
        <f ca="1">Table2[[#This Row],[Age]]-($V$1-Table2[[#This Row],[Date of Appointment to Current Grade]])/365</f>
        <v>34.943473239789448</v>
      </c>
      <c r="X4" s="97">
        <f ca="1">($V$1-Table2[[#This Row],[Date in Position]])/365</f>
        <v>126.89214319856671</v>
      </c>
      <c r="Y4" s="94">
        <v>44835</v>
      </c>
      <c r="Z4" s="92"/>
      <c r="AA4" s="94"/>
      <c r="AB4" s="92"/>
      <c r="AC4" s="92" t="s">
        <v>183</v>
      </c>
      <c r="AD4" s="94">
        <v>44490</v>
      </c>
      <c r="AE4" s="92" t="s">
        <v>147</v>
      </c>
      <c r="AF4" s="92" t="s">
        <v>188</v>
      </c>
      <c r="AG4" s="26" t="s">
        <v>1990</v>
      </c>
      <c r="AH4" s="26" t="s">
        <v>1991</v>
      </c>
      <c r="AI4" s="27" t="s">
        <v>248</v>
      </c>
      <c r="AJ4" s="27" t="s">
        <v>248</v>
      </c>
      <c r="AK4" s="13" t="s">
        <v>1793</v>
      </c>
      <c r="AL4" s="27" t="s">
        <v>250</v>
      </c>
    </row>
    <row r="5" spans="1:38" s="90" customFormat="1" ht="52" hidden="1" x14ac:dyDescent="0.3">
      <c r="A5" s="90" t="s">
        <v>1988</v>
      </c>
      <c r="B5" s="92">
        <v>3</v>
      </c>
      <c r="C5" s="92" t="s">
        <v>1988</v>
      </c>
      <c r="D5" s="94">
        <v>46115</v>
      </c>
      <c r="E5" s="93" t="s">
        <v>275</v>
      </c>
      <c r="F5" s="92">
        <v>1088572</v>
      </c>
      <c r="G5" s="92">
        <f>$G$1-Table2[[#This Row],[Birth Year]]</f>
        <v>46</v>
      </c>
      <c r="H5" s="92">
        <v>1980</v>
      </c>
      <c r="I5" s="92" t="s">
        <v>136</v>
      </c>
      <c r="J5" s="92" t="s">
        <v>270</v>
      </c>
      <c r="K5" s="92" t="s">
        <v>138</v>
      </c>
      <c r="L5" s="92" t="s">
        <v>175</v>
      </c>
      <c r="M5" s="92" t="s">
        <v>1992</v>
      </c>
      <c r="N5" s="92" t="s">
        <v>1993</v>
      </c>
      <c r="O5" s="92" t="s">
        <v>1983</v>
      </c>
      <c r="P5" s="93" t="s">
        <v>277</v>
      </c>
      <c r="Q5" s="92" t="s">
        <v>177</v>
      </c>
      <c r="R5" s="25">
        <v>46692</v>
      </c>
      <c r="S5" s="92"/>
      <c r="T5" s="92"/>
      <c r="U5" s="92"/>
      <c r="V5" s="92" t="s">
        <v>177</v>
      </c>
      <c r="W5" s="95"/>
      <c r="X5" s="92"/>
      <c r="Y5" s="92"/>
      <c r="Z5" s="92"/>
      <c r="AA5" s="92"/>
      <c r="AB5" s="92"/>
      <c r="AC5" s="92" t="s">
        <v>183</v>
      </c>
      <c r="AD5" s="94">
        <v>45229</v>
      </c>
      <c r="AE5" s="92" t="s">
        <v>147</v>
      </c>
      <c r="AF5" s="92"/>
      <c r="AG5" s="26" t="s">
        <v>1994</v>
      </c>
      <c r="AH5" s="26" t="s">
        <v>234</v>
      </c>
      <c r="AI5" s="27" t="s">
        <v>281</v>
      </c>
      <c r="AJ5" s="27" t="s">
        <v>282</v>
      </c>
      <c r="AK5" s="13" t="s">
        <v>1793</v>
      </c>
      <c r="AL5" s="27" t="s">
        <v>283</v>
      </c>
    </row>
    <row r="6" spans="1:38" s="90" customFormat="1" ht="25" hidden="1" x14ac:dyDescent="0.3">
      <c r="B6" s="92">
        <v>4</v>
      </c>
      <c r="C6" s="92" t="s">
        <v>1988</v>
      </c>
      <c r="D6" s="94">
        <v>46128</v>
      </c>
      <c r="E6" s="93" t="s">
        <v>302</v>
      </c>
      <c r="F6" s="92">
        <v>1096823</v>
      </c>
      <c r="G6" s="92">
        <f>$G$1-Table2[[#This Row],[Birth Year]]</f>
        <v>44</v>
      </c>
      <c r="H6" s="92">
        <v>1982</v>
      </c>
      <c r="I6" s="92" t="s">
        <v>136</v>
      </c>
      <c r="J6" s="92" t="s">
        <v>303</v>
      </c>
      <c r="K6" s="92" t="s">
        <v>138</v>
      </c>
      <c r="L6" s="92" t="s">
        <v>147</v>
      </c>
      <c r="M6" s="92" t="s">
        <v>1995</v>
      </c>
      <c r="N6" s="92" t="s">
        <v>1996</v>
      </c>
      <c r="O6" s="92" t="s">
        <v>1983</v>
      </c>
      <c r="P6" s="93" t="s">
        <v>306</v>
      </c>
      <c r="Q6" s="92" t="s">
        <v>177</v>
      </c>
      <c r="R6" s="12">
        <v>46144</v>
      </c>
      <c r="S6" s="92"/>
      <c r="T6" s="92"/>
      <c r="U6" s="92"/>
      <c r="V6" s="92" t="s">
        <v>177</v>
      </c>
      <c r="W6" s="95"/>
      <c r="X6" s="92"/>
      <c r="Y6" s="92"/>
      <c r="Z6" s="92"/>
      <c r="AA6" s="92"/>
      <c r="AB6" s="92"/>
      <c r="AC6" s="92" t="s">
        <v>183</v>
      </c>
      <c r="AD6" s="94">
        <v>45644</v>
      </c>
      <c r="AE6" s="92" t="s">
        <v>147</v>
      </c>
      <c r="AF6" s="92"/>
      <c r="AG6" s="9" t="s">
        <v>1997</v>
      </c>
      <c r="AH6" s="9" t="s">
        <v>1998</v>
      </c>
      <c r="AI6" s="10" t="s">
        <v>310</v>
      </c>
      <c r="AJ6" s="10" t="s">
        <v>311</v>
      </c>
      <c r="AK6" s="8" t="s">
        <v>1793</v>
      </c>
      <c r="AL6" s="10" t="s">
        <v>312</v>
      </c>
    </row>
    <row r="7" spans="1:38" s="90" customFormat="1" ht="52" hidden="1" x14ac:dyDescent="0.3">
      <c r="B7" s="92">
        <v>5</v>
      </c>
      <c r="C7" s="92" t="s">
        <v>1988</v>
      </c>
      <c r="D7" s="94">
        <v>46085</v>
      </c>
      <c r="E7" s="93" t="s">
        <v>404</v>
      </c>
      <c r="F7" s="92">
        <v>135218</v>
      </c>
      <c r="G7" s="92">
        <f>$G$1-Table2[[#This Row],[Birth Year]]</f>
        <v>41</v>
      </c>
      <c r="H7" s="92">
        <v>1985</v>
      </c>
      <c r="I7" s="92" t="s">
        <v>136</v>
      </c>
      <c r="J7" s="92" t="s">
        <v>137</v>
      </c>
      <c r="K7" s="92" t="s">
        <v>138</v>
      </c>
      <c r="L7" s="92" t="s">
        <v>139</v>
      </c>
      <c r="M7" s="92" t="s">
        <v>826</v>
      </c>
      <c r="N7" s="92" t="s">
        <v>826</v>
      </c>
      <c r="O7" s="92" t="s">
        <v>1983</v>
      </c>
      <c r="P7" s="93" t="s">
        <v>408</v>
      </c>
      <c r="Q7" s="92" t="s">
        <v>144</v>
      </c>
      <c r="R7" s="92"/>
      <c r="S7" s="92"/>
      <c r="T7" s="92"/>
      <c r="U7" s="92"/>
      <c r="V7" s="92" t="s">
        <v>59</v>
      </c>
      <c r="W7" s="95">
        <f ca="1">Table2[[#This Row],[Age]]-($V$1-Table2[[#This Row],[Date of Appointment to Current Grade]])/365</f>
        <v>37.442103376775748</v>
      </c>
      <c r="X7" s="97">
        <f ca="1">($V$1-Table2[[#This Row],[Date in Position]])/365</f>
        <v>126.89214319856671</v>
      </c>
      <c r="Y7" s="94">
        <v>45017</v>
      </c>
      <c r="Z7" s="92"/>
      <c r="AA7" s="94"/>
      <c r="AB7" s="92"/>
      <c r="AC7" s="92" t="s">
        <v>183</v>
      </c>
      <c r="AD7" s="94">
        <v>44880</v>
      </c>
      <c r="AE7" s="92" t="s">
        <v>162</v>
      </c>
      <c r="AF7" s="92" t="s">
        <v>148</v>
      </c>
      <c r="AG7" s="26" t="s">
        <v>1999</v>
      </c>
      <c r="AH7" s="26" t="s">
        <v>234</v>
      </c>
      <c r="AI7" s="27" t="s">
        <v>411</v>
      </c>
      <c r="AJ7" s="27" t="s">
        <v>412</v>
      </c>
      <c r="AK7" s="13" t="s">
        <v>1793</v>
      </c>
      <c r="AL7" s="28" t="s">
        <v>413</v>
      </c>
    </row>
    <row r="8" spans="1:38" s="90" customFormat="1" ht="52" hidden="1" x14ac:dyDescent="0.3">
      <c r="B8" s="92">
        <v>6</v>
      </c>
      <c r="C8" s="92" t="s">
        <v>1981</v>
      </c>
      <c r="D8" s="94">
        <v>46099</v>
      </c>
      <c r="E8" s="93" t="s">
        <v>437</v>
      </c>
      <c r="F8" s="92">
        <v>140250</v>
      </c>
      <c r="G8" s="92">
        <f>$G$1-Table2[[#This Row],[Birth Year]]</f>
        <v>55</v>
      </c>
      <c r="H8" s="92">
        <v>1971</v>
      </c>
      <c r="I8" s="92" t="s">
        <v>136</v>
      </c>
      <c r="J8" s="92" t="s">
        <v>438</v>
      </c>
      <c r="K8" s="92" t="s">
        <v>138</v>
      </c>
      <c r="L8" s="92" t="s">
        <v>147</v>
      </c>
      <c r="M8" s="92" t="s">
        <v>242</v>
      </c>
      <c r="N8" s="92" t="s">
        <v>1989</v>
      </c>
      <c r="O8" s="92" t="s">
        <v>1983</v>
      </c>
      <c r="P8" s="93" t="s">
        <v>440</v>
      </c>
      <c r="Q8" s="92" t="s">
        <v>144</v>
      </c>
      <c r="R8" s="92"/>
      <c r="S8" s="92"/>
      <c r="T8" s="92"/>
      <c r="U8" s="92">
        <v>28</v>
      </c>
      <c r="V8" s="92" t="s">
        <v>186</v>
      </c>
      <c r="W8" s="95">
        <f ca="1">Table2[[#This Row],[Age]]-($V$1-Table2[[#This Row],[Date of Appointment to Current Grade]])/365</f>
        <v>52.527034883625063</v>
      </c>
      <c r="X8" s="96">
        <f ca="1">($V$1-Table2[[#This Row],[Date in Position]])/365</f>
        <v>126.89214319856671</v>
      </c>
      <c r="Y8" s="94">
        <v>45413</v>
      </c>
      <c r="Z8" s="92"/>
      <c r="AA8" s="94"/>
      <c r="AB8" s="92"/>
      <c r="AC8" s="92" t="s">
        <v>183</v>
      </c>
      <c r="AD8" s="94">
        <v>43656</v>
      </c>
      <c r="AE8" s="92" t="s">
        <v>162</v>
      </c>
      <c r="AF8" s="92" t="s">
        <v>148</v>
      </c>
      <c r="AG8" s="26" t="s">
        <v>2000</v>
      </c>
      <c r="AH8" s="26" t="s">
        <v>1213</v>
      </c>
      <c r="AI8" s="27" t="s">
        <v>444</v>
      </c>
      <c r="AJ8" s="27" t="s">
        <v>445</v>
      </c>
      <c r="AK8" s="13" t="s">
        <v>1793</v>
      </c>
      <c r="AL8" s="28" t="s">
        <v>446</v>
      </c>
    </row>
    <row r="9" spans="1:38" s="90" customFormat="1" ht="39" hidden="1" x14ac:dyDescent="0.3">
      <c r="A9" s="90" t="s">
        <v>1988</v>
      </c>
      <c r="B9" s="92">
        <v>7</v>
      </c>
      <c r="C9" s="92" t="s">
        <v>1981</v>
      </c>
      <c r="D9" s="94">
        <v>46132</v>
      </c>
      <c r="E9" s="93" t="s">
        <v>450</v>
      </c>
      <c r="F9" s="92">
        <v>1082229</v>
      </c>
      <c r="G9" s="92">
        <f>$G$1-Table2[[#This Row],[Birth Year]]</f>
        <v>57</v>
      </c>
      <c r="H9" s="92">
        <v>1969</v>
      </c>
      <c r="I9" s="92" t="s">
        <v>136</v>
      </c>
      <c r="J9" s="92" t="s">
        <v>362</v>
      </c>
      <c r="K9" s="92" t="s">
        <v>138</v>
      </c>
      <c r="L9" s="92" t="s">
        <v>175</v>
      </c>
      <c r="M9" s="92" t="s">
        <v>644</v>
      </c>
      <c r="N9" s="92" t="s">
        <v>1993</v>
      </c>
      <c r="O9" s="92" t="s">
        <v>1983</v>
      </c>
      <c r="P9" s="93" t="s">
        <v>451</v>
      </c>
      <c r="Q9" s="92" t="s">
        <v>177</v>
      </c>
      <c r="R9" s="12">
        <v>46175</v>
      </c>
      <c r="S9" s="92"/>
      <c r="T9" s="92"/>
      <c r="U9" s="92"/>
      <c r="V9" s="92" t="s">
        <v>177</v>
      </c>
      <c r="W9" s="95"/>
      <c r="X9" s="92"/>
      <c r="Y9" s="92"/>
      <c r="Z9" s="92"/>
      <c r="AA9" s="92"/>
      <c r="AB9" s="92"/>
      <c r="AC9" s="92" t="s">
        <v>183</v>
      </c>
      <c r="AD9" s="98">
        <v>45155</v>
      </c>
      <c r="AE9" s="92" t="s">
        <v>162</v>
      </c>
      <c r="AF9" s="92"/>
      <c r="AG9" s="26" t="s">
        <v>2001</v>
      </c>
      <c r="AH9" s="9" t="s">
        <v>2002</v>
      </c>
      <c r="AI9" s="10" t="s">
        <v>455</v>
      </c>
      <c r="AJ9" s="10" t="s">
        <v>2003</v>
      </c>
      <c r="AK9" s="8" t="s">
        <v>1793</v>
      </c>
      <c r="AL9" s="10" t="s">
        <v>457</v>
      </c>
    </row>
    <row r="10" spans="1:38" s="90" customFormat="1" ht="52" x14ac:dyDescent="0.3">
      <c r="B10" s="92">
        <v>8</v>
      </c>
      <c r="C10" s="92" t="s">
        <v>1981</v>
      </c>
      <c r="D10" s="94">
        <v>46084</v>
      </c>
      <c r="E10" s="99" t="s">
        <v>472</v>
      </c>
      <c r="F10" s="92">
        <v>130726</v>
      </c>
      <c r="G10" s="92">
        <f>$G$1-Table2[[#This Row],[Birth Year]]</f>
        <v>41</v>
      </c>
      <c r="H10" s="92">
        <v>1985</v>
      </c>
      <c r="I10" s="92" t="s">
        <v>179</v>
      </c>
      <c r="J10" s="92" t="s">
        <v>137</v>
      </c>
      <c r="K10" s="92" t="s">
        <v>138</v>
      </c>
      <c r="L10" s="92" t="s">
        <v>162</v>
      </c>
      <c r="M10" s="92" t="s">
        <v>162</v>
      </c>
      <c r="N10" s="92" t="s">
        <v>1989</v>
      </c>
      <c r="O10" s="92" t="s">
        <v>1983</v>
      </c>
      <c r="P10" s="93" t="s">
        <v>473</v>
      </c>
      <c r="Q10" s="92" t="s">
        <v>144</v>
      </c>
      <c r="R10" s="92"/>
      <c r="S10" s="92"/>
      <c r="T10" s="92"/>
      <c r="U10" s="92">
        <v>15</v>
      </c>
      <c r="V10" s="92" t="s">
        <v>59</v>
      </c>
      <c r="W10" s="95">
        <f ca="1">Table2[[#This Row],[Age]]-($V$1-Table2[[#This Row],[Date of Appointment to Current Grade]])/365</f>
        <v>37.442103376775748</v>
      </c>
      <c r="X10" s="97">
        <f ca="1">(V1-Table2[[#This Row],[Date in Position]])/365</f>
        <v>126.89214319856671</v>
      </c>
      <c r="Y10" s="94">
        <v>45017</v>
      </c>
      <c r="Z10" s="92"/>
      <c r="AA10" s="94"/>
      <c r="AB10" s="97">
        <f>7/12</f>
        <v>0.58333333333333337</v>
      </c>
      <c r="AC10" s="92" t="s">
        <v>183</v>
      </c>
      <c r="AD10" s="94">
        <v>44880</v>
      </c>
      <c r="AE10" s="92" t="s">
        <v>2004</v>
      </c>
      <c r="AF10" s="92" t="s">
        <v>188</v>
      </c>
      <c r="AG10" s="26" t="s">
        <v>2005</v>
      </c>
      <c r="AH10" s="26" t="s">
        <v>2006</v>
      </c>
      <c r="AI10" s="27" t="s">
        <v>477</v>
      </c>
      <c r="AJ10" s="27" t="s">
        <v>2007</v>
      </c>
      <c r="AK10" s="13" t="s">
        <v>1793</v>
      </c>
      <c r="AL10" s="28" t="s">
        <v>479</v>
      </c>
    </row>
    <row r="11" spans="1:38" s="90" customFormat="1" ht="39" x14ac:dyDescent="0.3">
      <c r="B11" s="92">
        <v>9</v>
      </c>
      <c r="C11" s="92" t="s">
        <v>1981</v>
      </c>
      <c r="D11" s="94">
        <v>46069</v>
      </c>
      <c r="E11" s="100" t="s">
        <v>2008</v>
      </c>
      <c r="F11" s="92">
        <v>128171</v>
      </c>
      <c r="G11" s="92">
        <f>$G$1-Table2[[#This Row],[Birth Year]]</f>
        <v>42</v>
      </c>
      <c r="H11" s="92">
        <v>1984</v>
      </c>
      <c r="I11" s="92" t="s">
        <v>179</v>
      </c>
      <c r="J11" s="92" t="s">
        <v>137</v>
      </c>
      <c r="K11" s="92" t="s">
        <v>138</v>
      </c>
      <c r="L11" s="92" t="s">
        <v>175</v>
      </c>
      <c r="M11" s="92" t="s">
        <v>2009</v>
      </c>
      <c r="N11" s="92"/>
      <c r="O11" s="92" t="s">
        <v>1983</v>
      </c>
      <c r="P11" s="93" t="s">
        <v>645</v>
      </c>
      <c r="Q11" s="92" t="s">
        <v>144</v>
      </c>
      <c r="R11" s="92"/>
      <c r="S11" s="92"/>
      <c r="T11" s="92"/>
      <c r="U11" s="92">
        <v>18</v>
      </c>
      <c r="V11" s="92" t="s">
        <v>186</v>
      </c>
      <c r="W11" s="95">
        <f ca="1">Table2[[#This Row],[Age]]-($V$1-Table2[[#This Row],[Date of Appointment to Current Grade]])/365</f>
        <v>41.031144472666156</v>
      </c>
      <c r="X11" s="97">
        <f ca="1">($V$1-Table2[[#This Row],[Date in Position]])/365</f>
        <v>126.89214319856671</v>
      </c>
      <c r="Y11" s="94">
        <v>45962</v>
      </c>
      <c r="Z11" s="92"/>
      <c r="AA11" s="94"/>
      <c r="AB11" s="92"/>
      <c r="AC11" s="92" t="s">
        <v>183</v>
      </c>
      <c r="AD11" s="94">
        <v>44860</v>
      </c>
      <c r="AE11" s="92" t="s">
        <v>147</v>
      </c>
      <c r="AF11" s="92" t="s">
        <v>148</v>
      </c>
      <c r="AG11" s="26" t="s">
        <v>2010</v>
      </c>
      <c r="AH11" s="26" t="s">
        <v>2011</v>
      </c>
      <c r="AI11" s="27" t="s">
        <v>649</v>
      </c>
      <c r="AJ11" s="27"/>
      <c r="AK11" s="13" t="s">
        <v>380</v>
      </c>
      <c r="AL11" s="27" t="s">
        <v>650</v>
      </c>
    </row>
    <row r="12" spans="1:38" s="90" customFormat="1" ht="52" hidden="1" x14ac:dyDescent="0.3">
      <c r="B12" s="92">
        <v>10</v>
      </c>
      <c r="C12" s="92" t="s">
        <v>1981</v>
      </c>
      <c r="D12" s="94">
        <v>46092</v>
      </c>
      <c r="E12" s="93" t="s">
        <v>653</v>
      </c>
      <c r="F12" s="92">
        <v>123542</v>
      </c>
      <c r="G12" s="92">
        <f>$G$1-Table2[[#This Row],[Birth Year]]</f>
        <v>45</v>
      </c>
      <c r="H12" s="92">
        <v>1981</v>
      </c>
      <c r="I12" s="92" t="s">
        <v>136</v>
      </c>
      <c r="J12" s="92" t="s">
        <v>137</v>
      </c>
      <c r="K12" s="92" t="s">
        <v>138</v>
      </c>
      <c r="L12" s="92" t="s">
        <v>180</v>
      </c>
      <c r="M12" s="92" t="s">
        <v>180</v>
      </c>
      <c r="N12" s="92" t="s">
        <v>1989</v>
      </c>
      <c r="O12" s="92" t="s">
        <v>1983</v>
      </c>
      <c r="P12" s="93" t="s">
        <v>654</v>
      </c>
      <c r="Q12" s="92" t="s">
        <v>144</v>
      </c>
      <c r="R12" s="92"/>
      <c r="S12" s="92"/>
      <c r="T12" s="92"/>
      <c r="U12" s="92"/>
      <c r="V12" s="92" t="s">
        <v>186</v>
      </c>
      <c r="W12" s="95">
        <f ca="1">Table2[[#This Row],[Age]]-($V$1-Table2[[#This Row],[Date of Appointment to Current Grade]])/365</f>
        <v>43.359911595953825</v>
      </c>
      <c r="X12" s="97">
        <f ca="1">($V$1-Table2[[#This Row],[Date in Position]])/365</f>
        <v>126.89214319856671</v>
      </c>
      <c r="Y12" s="94">
        <v>45717</v>
      </c>
      <c r="Z12" s="92"/>
      <c r="AA12" s="94"/>
      <c r="AB12" s="92"/>
      <c r="AC12" s="92" t="s">
        <v>183</v>
      </c>
      <c r="AD12" s="94">
        <v>44183</v>
      </c>
      <c r="AE12" s="92" t="s">
        <v>139</v>
      </c>
      <c r="AF12" s="92" t="s">
        <v>148</v>
      </c>
      <c r="AG12" s="26" t="s">
        <v>657</v>
      </c>
      <c r="AH12" s="26" t="s">
        <v>1213</v>
      </c>
      <c r="AI12" s="26" t="s">
        <v>657</v>
      </c>
      <c r="AJ12" s="27" t="s">
        <v>658</v>
      </c>
      <c r="AK12" s="13" t="s">
        <v>1793</v>
      </c>
      <c r="AL12" s="28" t="s">
        <v>659</v>
      </c>
    </row>
    <row r="13" spans="1:38" s="90" customFormat="1" ht="52" hidden="1" x14ac:dyDescent="0.3">
      <c r="B13" s="92">
        <v>11</v>
      </c>
      <c r="C13" s="92" t="s">
        <v>1981</v>
      </c>
      <c r="D13" s="94">
        <v>46098</v>
      </c>
      <c r="E13" s="93" t="s">
        <v>775</v>
      </c>
      <c r="F13" s="92">
        <v>124991</v>
      </c>
      <c r="G13" s="92">
        <f>$G$1-Table2[[#This Row],[Birth Year]]</f>
        <v>45</v>
      </c>
      <c r="H13" s="92">
        <v>1981</v>
      </c>
      <c r="I13" s="92" t="s">
        <v>136</v>
      </c>
      <c r="J13" s="92" t="s">
        <v>137</v>
      </c>
      <c r="K13" s="92" t="s">
        <v>138</v>
      </c>
      <c r="L13" s="92" t="s">
        <v>139</v>
      </c>
      <c r="M13" s="92" t="s">
        <v>145</v>
      </c>
      <c r="N13" s="92" t="s">
        <v>145</v>
      </c>
      <c r="O13" s="92" t="s">
        <v>1983</v>
      </c>
      <c r="P13" s="93" t="s">
        <v>776</v>
      </c>
      <c r="Q13" s="92" t="s">
        <v>144</v>
      </c>
      <c r="R13" s="92"/>
      <c r="S13" s="92"/>
      <c r="T13" s="92"/>
      <c r="U13" s="92">
        <v>19</v>
      </c>
      <c r="V13" s="92" t="s">
        <v>186</v>
      </c>
      <c r="W13" s="95">
        <f ca="1">Table2[[#This Row],[Age]]-($V$1-Table2[[#This Row],[Date of Appointment to Current Grade]])/365</f>
        <v>38.524295157597663</v>
      </c>
      <c r="X13" s="97">
        <f ca="1">($V$1-Table2[[#This Row],[Date in Position]])/365</f>
        <v>126.89214319856671</v>
      </c>
      <c r="Y13" s="94">
        <v>43952</v>
      </c>
      <c r="Z13" s="92"/>
      <c r="AA13" s="94"/>
      <c r="AB13" s="92">
        <v>1</v>
      </c>
      <c r="AC13" s="92" t="s">
        <v>229</v>
      </c>
      <c r="AD13" s="94">
        <v>45601</v>
      </c>
      <c r="AE13" s="92" t="s">
        <v>139</v>
      </c>
      <c r="AF13" s="92" t="s">
        <v>148</v>
      </c>
      <c r="AG13" s="26" t="s">
        <v>2012</v>
      </c>
      <c r="AH13" s="26"/>
      <c r="AI13" s="29" t="s">
        <v>779</v>
      </c>
      <c r="AJ13" s="27" t="s">
        <v>780</v>
      </c>
      <c r="AK13" s="14" t="s">
        <v>2013</v>
      </c>
      <c r="AL13" s="28" t="s">
        <v>781</v>
      </c>
    </row>
    <row r="14" spans="1:38" s="90" customFormat="1" ht="91" hidden="1" x14ac:dyDescent="0.3">
      <c r="A14" s="90" t="s">
        <v>1988</v>
      </c>
      <c r="B14" s="92">
        <v>12</v>
      </c>
      <c r="C14" s="92" t="s">
        <v>1981</v>
      </c>
      <c r="D14" s="94">
        <v>46135</v>
      </c>
      <c r="E14" s="93" t="s">
        <v>800</v>
      </c>
      <c r="F14" s="92">
        <v>1060193</v>
      </c>
      <c r="G14" s="92">
        <f>$G$1-Table2[[#This Row],[Birth Year]]</f>
        <v>48</v>
      </c>
      <c r="H14" s="92">
        <v>1978</v>
      </c>
      <c r="I14" s="92" t="s">
        <v>136</v>
      </c>
      <c r="J14" s="92" t="s">
        <v>591</v>
      </c>
      <c r="K14" s="92" t="s">
        <v>138</v>
      </c>
      <c r="L14" s="92" t="s">
        <v>180</v>
      </c>
      <c r="M14" s="92" t="s">
        <v>181</v>
      </c>
      <c r="N14" s="92" t="s">
        <v>2014</v>
      </c>
      <c r="O14" s="92" t="s">
        <v>1983</v>
      </c>
      <c r="P14" s="93" t="s">
        <v>801</v>
      </c>
      <c r="Q14" s="92" t="s">
        <v>177</v>
      </c>
      <c r="R14" s="94">
        <v>46447</v>
      </c>
      <c r="S14" s="94">
        <v>43906</v>
      </c>
      <c r="T14" s="94"/>
      <c r="U14" s="92">
        <v>22</v>
      </c>
      <c r="V14" s="92" t="s">
        <v>177</v>
      </c>
      <c r="W14" s="95">
        <f>Table2[[#This Row],[Age]]-Table2[[#This Row],[Years in Salary Grade]]</f>
        <v>48</v>
      </c>
      <c r="X14" s="92"/>
      <c r="Y14" s="92"/>
      <c r="Z14" s="92"/>
      <c r="AA14" s="92"/>
      <c r="AB14" s="92">
        <v>2</v>
      </c>
      <c r="AC14" s="92" t="s">
        <v>183</v>
      </c>
      <c r="AD14" s="94">
        <v>44414</v>
      </c>
      <c r="AE14" s="92" t="s">
        <v>162</v>
      </c>
      <c r="AF14" s="92"/>
      <c r="AG14" s="26" t="s">
        <v>2015</v>
      </c>
      <c r="AH14" s="26" t="s">
        <v>2016</v>
      </c>
      <c r="AI14" s="10" t="s">
        <v>281</v>
      </c>
      <c r="AJ14" s="10" t="s">
        <v>805</v>
      </c>
      <c r="AK14" s="8" t="s">
        <v>1793</v>
      </c>
      <c r="AL14" s="10" t="s">
        <v>2017</v>
      </c>
    </row>
    <row r="15" spans="1:38" s="90" customFormat="1" ht="52" hidden="1" x14ac:dyDescent="0.3">
      <c r="B15" s="92">
        <v>13</v>
      </c>
      <c r="C15" s="92" t="s">
        <v>1981</v>
      </c>
      <c r="D15" s="94">
        <v>46066</v>
      </c>
      <c r="E15" s="93" t="s">
        <v>825</v>
      </c>
      <c r="F15" s="92">
        <v>1061135</v>
      </c>
      <c r="G15" s="92">
        <f>$G$1-Table2[[#This Row],[Birth Year]]</f>
        <v>42</v>
      </c>
      <c r="H15" s="92">
        <v>1984</v>
      </c>
      <c r="I15" s="92" t="s">
        <v>136</v>
      </c>
      <c r="J15" s="92" t="s">
        <v>137</v>
      </c>
      <c r="K15" s="92" t="s">
        <v>138</v>
      </c>
      <c r="L15" s="92" t="s">
        <v>139</v>
      </c>
      <c r="M15" s="92" t="s">
        <v>826</v>
      </c>
      <c r="N15" s="92" t="s">
        <v>826</v>
      </c>
      <c r="O15" s="92" t="s">
        <v>1983</v>
      </c>
      <c r="P15" s="93" t="s">
        <v>827</v>
      </c>
      <c r="Q15" s="92" t="s">
        <v>144</v>
      </c>
      <c r="R15" s="92"/>
      <c r="S15" s="92"/>
      <c r="T15" s="92"/>
      <c r="U15" s="92"/>
      <c r="V15" s="92" t="s">
        <v>186</v>
      </c>
      <c r="W15" s="95">
        <f ca="1">Table2[[#This Row],[Age]]-($V$1-Table2[[#This Row],[Date of Appointment to Current Grade]])/365</f>
        <v>38.946212965816841</v>
      </c>
      <c r="X15" s="96">
        <f ca="1">(V1-Table2[[#This Row],[Date in Position]])/365</f>
        <v>126.89214319856671</v>
      </c>
      <c r="Y15" s="94">
        <v>45201</v>
      </c>
      <c r="Z15" s="92"/>
      <c r="AA15" s="94"/>
      <c r="AB15" s="92"/>
      <c r="AC15" s="92" t="s">
        <v>229</v>
      </c>
      <c r="AD15" s="94">
        <v>45622</v>
      </c>
      <c r="AE15" s="92" t="s">
        <v>139</v>
      </c>
      <c r="AF15" s="92" t="s">
        <v>148</v>
      </c>
      <c r="AG15" s="26" t="s">
        <v>2018</v>
      </c>
      <c r="AH15" s="28" t="s">
        <v>2019</v>
      </c>
      <c r="AI15" s="24"/>
      <c r="AJ15" s="24" t="s">
        <v>2020</v>
      </c>
      <c r="AK15" s="13" t="s">
        <v>1793</v>
      </c>
      <c r="AL15" s="28" t="s">
        <v>2021</v>
      </c>
    </row>
    <row r="16" spans="1:38" s="90" customFormat="1" ht="52" hidden="1" x14ac:dyDescent="0.3">
      <c r="B16" s="92">
        <v>14</v>
      </c>
      <c r="C16" s="92" t="s">
        <v>1981</v>
      </c>
      <c r="D16" s="94">
        <v>46135</v>
      </c>
      <c r="E16" s="93" t="s">
        <v>835</v>
      </c>
      <c r="F16" s="92">
        <v>132547</v>
      </c>
      <c r="G16" s="92">
        <f>$G$1-Table2[[#This Row],[Birth Year]]</f>
        <v>41</v>
      </c>
      <c r="H16" s="92">
        <v>1985</v>
      </c>
      <c r="I16" s="92" t="s">
        <v>136</v>
      </c>
      <c r="J16" s="92" t="s">
        <v>137</v>
      </c>
      <c r="K16" s="92" t="s">
        <v>138</v>
      </c>
      <c r="L16" s="92" t="s">
        <v>180</v>
      </c>
      <c r="M16" s="92" t="s">
        <v>161</v>
      </c>
      <c r="N16" s="92" t="s">
        <v>156</v>
      </c>
      <c r="O16" s="92" t="s">
        <v>1983</v>
      </c>
      <c r="P16" s="93" t="s">
        <v>837</v>
      </c>
      <c r="Q16" s="92" t="s">
        <v>144</v>
      </c>
      <c r="R16" s="92"/>
      <c r="S16" s="92"/>
      <c r="T16" s="92"/>
      <c r="U16" s="92">
        <v>18</v>
      </c>
      <c r="V16" s="92" t="s">
        <v>186</v>
      </c>
      <c r="W16" s="95">
        <f ca="1">Table2[[#This Row],[Age]]-($V$1-Table2[[#This Row],[Date of Appointment to Current Grade]])/365</f>
        <v>39.203747212392187</v>
      </c>
      <c r="X16" s="97">
        <f ca="1">($V$1-Table2[[#This Row],[Date in Position]])/365</f>
        <v>126.89214319856671</v>
      </c>
      <c r="Y16" s="94">
        <v>45660</v>
      </c>
      <c r="Z16" s="92"/>
      <c r="AA16" s="94"/>
      <c r="AB16" s="92"/>
      <c r="AC16" s="92" t="s">
        <v>183</v>
      </c>
      <c r="AD16" s="94">
        <v>44460</v>
      </c>
      <c r="AE16" s="92" t="s">
        <v>147</v>
      </c>
      <c r="AF16" s="92" t="s">
        <v>148</v>
      </c>
      <c r="AG16" s="26" t="s">
        <v>2022</v>
      </c>
      <c r="AH16" s="26" t="s">
        <v>234</v>
      </c>
      <c r="AI16" s="10" t="s">
        <v>840</v>
      </c>
      <c r="AJ16" s="10" t="s">
        <v>841</v>
      </c>
      <c r="AK16" s="8" t="s">
        <v>1793</v>
      </c>
      <c r="AL16" s="10" t="s">
        <v>696</v>
      </c>
    </row>
    <row r="17" spans="1:38" s="90" customFormat="1" ht="65" hidden="1" x14ac:dyDescent="0.3">
      <c r="B17" s="92">
        <v>15</v>
      </c>
      <c r="C17" s="92" t="s">
        <v>1981</v>
      </c>
      <c r="D17" s="94">
        <v>46093</v>
      </c>
      <c r="E17" s="101" t="s">
        <v>844</v>
      </c>
      <c r="F17" s="102">
        <v>140904</v>
      </c>
      <c r="G17" s="92">
        <f>$G$1-Table2[[#This Row],[Birth Year]]</f>
        <v>38</v>
      </c>
      <c r="H17" s="92">
        <v>1988</v>
      </c>
      <c r="I17" s="92" t="s">
        <v>136</v>
      </c>
      <c r="J17" s="92" t="s">
        <v>137</v>
      </c>
      <c r="K17" s="92" t="s">
        <v>405</v>
      </c>
      <c r="L17" s="92" t="s">
        <v>202</v>
      </c>
      <c r="M17" s="92" t="s">
        <v>405</v>
      </c>
      <c r="N17" s="92" t="s">
        <v>2023</v>
      </c>
      <c r="O17" s="92" t="s">
        <v>1983</v>
      </c>
      <c r="P17" s="93" t="s">
        <v>845</v>
      </c>
      <c r="Q17" s="92" t="s">
        <v>144</v>
      </c>
      <c r="R17" s="92"/>
      <c r="S17" s="92"/>
      <c r="T17" s="92"/>
      <c r="U17" s="92">
        <v>15</v>
      </c>
      <c r="V17" s="92" t="s">
        <v>59</v>
      </c>
      <c r="W17" s="95">
        <f ca="1">Table2[[#This Row],[Age]]-($V$1-Table2[[#This Row],[Date of Appointment to Current Grade]])/365</f>
        <v>34.442103376775748</v>
      </c>
      <c r="X17" s="96">
        <f ca="1">($V$1-Table2[[#This Row],[Date in Position]])/365</f>
        <v>126.89214319856671</v>
      </c>
      <c r="Y17" s="94">
        <v>45017</v>
      </c>
      <c r="Z17" s="92"/>
      <c r="AA17" s="94"/>
      <c r="AB17" s="92"/>
      <c r="AC17" s="92" t="s">
        <v>183</v>
      </c>
      <c r="AD17" s="94">
        <v>44900</v>
      </c>
      <c r="AE17" s="92" t="s">
        <v>162</v>
      </c>
      <c r="AF17" s="92" t="s">
        <v>188</v>
      </c>
      <c r="AG17" s="26" t="s">
        <v>2024</v>
      </c>
      <c r="AH17" s="26" t="s">
        <v>234</v>
      </c>
      <c r="AI17" s="27" t="s">
        <v>848</v>
      </c>
      <c r="AJ17" s="27" t="s">
        <v>849</v>
      </c>
      <c r="AK17" s="14" t="s">
        <v>2013</v>
      </c>
      <c r="AL17" s="28" t="s">
        <v>850</v>
      </c>
    </row>
    <row r="18" spans="1:38" s="90" customFormat="1" ht="52" x14ac:dyDescent="0.3">
      <c r="A18" s="90" t="s">
        <v>1988</v>
      </c>
      <c r="B18" s="92">
        <v>16</v>
      </c>
      <c r="C18" s="92" t="s">
        <v>1988</v>
      </c>
      <c r="D18" s="94">
        <v>46133</v>
      </c>
      <c r="E18" s="93" t="s">
        <v>861</v>
      </c>
      <c r="F18" s="92">
        <v>1055101</v>
      </c>
      <c r="G18" s="92">
        <f>$G$1-Table2[[#This Row],[Birth Year]]</f>
        <v>51</v>
      </c>
      <c r="H18" s="92">
        <v>1975</v>
      </c>
      <c r="I18" s="92" t="s">
        <v>179</v>
      </c>
      <c r="J18" s="92" t="s">
        <v>591</v>
      </c>
      <c r="K18" s="92" t="s">
        <v>138</v>
      </c>
      <c r="L18" s="92" t="s">
        <v>180</v>
      </c>
      <c r="M18" s="92" t="s">
        <v>2025</v>
      </c>
      <c r="N18" s="92" t="s">
        <v>2026</v>
      </c>
      <c r="O18" s="92" t="s">
        <v>1983</v>
      </c>
      <c r="P18" s="93" t="s">
        <v>862</v>
      </c>
      <c r="Q18" s="92" t="s">
        <v>177</v>
      </c>
      <c r="R18" s="12">
        <v>47058</v>
      </c>
      <c r="S18" s="94">
        <v>43405</v>
      </c>
      <c r="T18" s="94"/>
      <c r="U18" s="92">
        <v>25</v>
      </c>
      <c r="V18" s="92" t="s">
        <v>177</v>
      </c>
      <c r="W18" s="95">
        <f>Table2[[#This Row],[Age]]-Table2[[#This Row],[Years in Salary Grade]]</f>
        <v>51</v>
      </c>
      <c r="X18" s="92"/>
      <c r="Y18" s="92"/>
      <c r="Z18" s="92"/>
      <c r="AA18" s="92"/>
      <c r="AB18" s="92"/>
      <c r="AC18" s="92" t="s">
        <v>183</v>
      </c>
      <c r="AD18" s="94">
        <v>44312</v>
      </c>
      <c r="AE18" s="92" t="s">
        <v>139</v>
      </c>
      <c r="AF18" s="92"/>
      <c r="AG18" s="9" t="s">
        <v>2027</v>
      </c>
      <c r="AH18" s="26" t="s">
        <v>234</v>
      </c>
      <c r="AI18" s="10" t="s">
        <v>865</v>
      </c>
      <c r="AJ18" s="10" t="s">
        <v>866</v>
      </c>
      <c r="AK18" s="8" t="s">
        <v>1793</v>
      </c>
      <c r="AL18" s="10" t="s">
        <v>867</v>
      </c>
    </row>
    <row r="19" spans="1:38" s="90" customFormat="1" ht="25" hidden="1" x14ac:dyDescent="0.3">
      <c r="A19" s="90" t="s">
        <v>2028</v>
      </c>
      <c r="B19" s="92">
        <v>17</v>
      </c>
      <c r="C19" s="92" t="s">
        <v>1981</v>
      </c>
      <c r="D19" s="94">
        <v>46148</v>
      </c>
      <c r="E19" s="93" t="s">
        <v>870</v>
      </c>
      <c r="F19" s="92">
        <v>1077659</v>
      </c>
      <c r="G19" s="92">
        <f>$G$1-Table2[[#This Row],[Birth Year]]</f>
        <v>49</v>
      </c>
      <c r="H19" s="92">
        <v>1977</v>
      </c>
      <c r="I19" s="92" t="s">
        <v>136</v>
      </c>
      <c r="J19" s="92" t="s">
        <v>423</v>
      </c>
      <c r="K19" s="92" t="s">
        <v>138</v>
      </c>
      <c r="L19" s="92" t="s">
        <v>147</v>
      </c>
      <c r="M19" s="92" t="s">
        <v>2029</v>
      </c>
      <c r="N19" s="92" t="s">
        <v>1993</v>
      </c>
      <c r="O19" s="92" t="s">
        <v>1983</v>
      </c>
      <c r="P19" s="93" t="s">
        <v>2030</v>
      </c>
      <c r="Q19" s="92" t="s">
        <v>177</v>
      </c>
      <c r="R19" s="94">
        <v>46404</v>
      </c>
      <c r="S19" s="92"/>
      <c r="T19" s="92"/>
      <c r="U19" s="92"/>
      <c r="V19" s="92" t="s">
        <v>177</v>
      </c>
      <c r="W19" s="95">
        <f>Table2[[#This Row],[Age]]-Table2[[#This Row],[Years in Salary Grade]]</f>
        <v>49</v>
      </c>
      <c r="X19" s="92"/>
      <c r="Y19" s="92"/>
      <c r="Z19" s="92"/>
      <c r="AA19" s="92"/>
      <c r="AB19" s="92"/>
      <c r="AC19" s="92" t="s">
        <v>183</v>
      </c>
      <c r="AD19" s="94">
        <v>45246</v>
      </c>
      <c r="AE19" s="92" t="s">
        <v>147</v>
      </c>
      <c r="AF19" s="92"/>
      <c r="AG19" s="9" t="s">
        <v>2031</v>
      </c>
      <c r="AH19" s="9" t="s">
        <v>874</v>
      </c>
      <c r="AI19" s="10" t="s">
        <v>875</v>
      </c>
      <c r="AJ19" s="10" t="s">
        <v>2032</v>
      </c>
      <c r="AK19" s="8" t="s">
        <v>1793</v>
      </c>
      <c r="AL19" s="10" t="s">
        <v>877</v>
      </c>
    </row>
    <row r="20" spans="1:38" s="90" customFormat="1" ht="26" x14ac:dyDescent="0.3">
      <c r="B20" s="92">
        <v>18</v>
      </c>
      <c r="C20" s="92" t="s">
        <v>1981</v>
      </c>
      <c r="D20" s="94">
        <v>46092</v>
      </c>
      <c r="E20" s="100" t="s">
        <v>878</v>
      </c>
      <c r="F20" s="92">
        <v>122652</v>
      </c>
      <c r="G20" s="92">
        <f>$G$1-Table2[[#This Row],[Birth Year]]</f>
        <v>45</v>
      </c>
      <c r="H20" s="92">
        <v>1981</v>
      </c>
      <c r="I20" s="92" t="s">
        <v>179</v>
      </c>
      <c r="J20" s="92" t="s">
        <v>137</v>
      </c>
      <c r="K20" s="92" t="s">
        <v>138</v>
      </c>
      <c r="L20" s="92" t="s">
        <v>147</v>
      </c>
      <c r="M20" s="92" t="s">
        <v>793</v>
      </c>
      <c r="N20" s="92" t="s">
        <v>2033</v>
      </c>
      <c r="O20" s="92" t="s">
        <v>1983</v>
      </c>
      <c r="P20" s="100" t="s">
        <v>879</v>
      </c>
      <c r="Q20" s="92" t="s">
        <v>144</v>
      </c>
      <c r="R20" s="92"/>
      <c r="S20" s="92"/>
      <c r="T20" s="92"/>
      <c r="U20" s="92"/>
      <c r="V20" s="92" t="s">
        <v>59</v>
      </c>
      <c r="W20" s="95">
        <f ca="1">Table2[[#This Row],[Age]]-($V$1-Table2[[#This Row],[Date of Appointment to Current Grade]])/365</f>
        <v>44.031144472666156</v>
      </c>
      <c r="X20" s="97">
        <f ca="1">($V$1-Table2[[#This Row],[Date in Position]])/365</f>
        <v>126.89214319856671</v>
      </c>
      <c r="Y20" s="250">
        <v>45962</v>
      </c>
      <c r="Z20" s="92"/>
      <c r="AA20" s="250"/>
      <c r="AB20" s="92"/>
      <c r="AC20" s="92" t="s">
        <v>183</v>
      </c>
      <c r="AD20" s="94">
        <v>45866</v>
      </c>
      <c r="AE20" s="92" t="s">
        <v>147</v>
      </c>
      <c r="AF20" s="92" t="s">
        <v>148</v>
      </c>
      <c r="AG20" s="26" t="s">
        <v>2034</v>
      </c>
      <c r="AH20" s="26"/>
      <c r="AI20" s="26" t="s">
        <v>883</v>
      </c>
      <c r="AJ20" s="27" t="s">
        <v>884</v>
      </c>
      <c r="AK20" s="13" t="s">
        <v>1793</v>
      </c>
      <c r="AL20" s="28" t="s">
        <v>885</v>
      </c>
    </row>
    <row r="21" spans="1:38" s="90" customFormat="1" ht="52" hidden="1" x14ac:dyDescent="0.3">
      <c r="B21" s="92">
        <v>19</v>
      </c>
      <c r="C21" s="92" t="s">
        <v>1981</v>
      </c>
      <c r="D21" s="94">
        <v>46094</v>
      </c>
      <c r="E21" s="93" t="s">
        <v>926</v>
      </c>
      <c r="F21" s="92">
        <v>132205</v>
      </c>
      <c r="G21" s="92">
        <f>$G$1-Table2[[#This Row],[Birth Year]]</f>
        <v>43</v>
      </c>
      <c r="H21" s="92">
        <v>1983</v>
      </c>
      <c r="I21" s="92" t="s">
        <v>136</v>
      </c>
      <c r="J21" s="92" t="s">
        <v>662</v>
      </c>
      <c r="K21" s="92" t="s">
        <v>138</v>
      </c>
      <c r="L21" s="92" t="s">
        <v>139</v>
      </c>
      <c r="M21" s="92" t="s">
        <v>2035</v>
      </c>
      <c r="N21" s="92" t="s">
        <v>2036</v>
      </c>
      <c r="O21" s="92" t="s">
        <v>1983</v>
      </c>
      <c r="P21" s="93" t="s">
        <v>927</v>
      </c>
      <c r="Q21" s="92" t="s">
        <v>144</v>
      </c>
      <c r="R21" s="92"/>
      <c r="S21" s="92"/>
      <c r="T21" s="92"/>
      <c r="U21" s="92"/>
      <c r="V21" s="92" t="s">
        <v>186</v>
      </c>
      <c r="W21" s="95">
        <f ca="1">Table2[[#This Row],[Age]]-($V$1-Table2[[#This Row],[Date of Appointment to Current Grade]])/365</f>
        <v>40.195528034309994</v>
      </c>
      <c r="X21" s="92">
        <v>2.1</v>
      </c>
      <c r="Y21" s="94">
        <v>45292</v>
      </c>
      <c r="Z21" s="92"/>
      <c r="AA21" s="94"/>
      <c r="AB21" s="92"/>
      <c r="AC21" s="92" t="s">
        <v>183</v>
      </c>
      <c r="AD21" s="92"/>
      <c r="AE21" s="92" t="s">
        <v>139</v>
      </c>
      <c r="AF21" s="92" t="s">
        <v>188</v>
      </c>
      <c r="AG21" s="26" t="s">
        <v>2037</v>
      </c>
      <c r="AH21" s="26" t="s">
        <v>234</v>
      </c>
      <c r="AI21" s="27" t="s">
        <v>930</v>
      </c>
      <c r="AJ21" s="27" t="s">
        <v>2038</v>
      </c>
      <c r="AK21" s="13" t="s">
        <v>1793</v>
      </c>
      <c r="AL21" s="28" t="s">
        <v>932</v>
      </c>
    </row>
    <row r="22" spans="1:38" s="90" customFormat="1" ht="52" hidden="1" x14ac:dyDescent="0.3">
      <c r="B22" s="92">
        <v>20</v>
      </c>
      <c r="C22" s="92" t="s">
        <v>1981</v>
      </c>
      <c r="D22" s="94">
        <v>46097</v>
      </c>
      <c r="E22" s="100" t="s">
        <v>1038</v>
      </c>
      <c r="F22" s="92">
        <v>141164</v>
      </c>
      <c r="G22" s="92">
        <f>$G$1-Table2[[#This Row],[Birth Year]]</f>
        <v>38</v>
      </c>
      <c r="H22" s="92">
        <v>1988</v>
      </c>
      <c r="I22" s="92" t="s">
        <v>136</v>
      </c>
      <c r="J22" s="92" t="s">
        <v>137</v>
      </c>
      <c r="K22" s="92" t="s">
        <v>138</v>
      </c>
      <c r="L22" s="92" t="s">
        <v>175</v>
      </c>
      <c r="M22" s="92" t="s">
        <v>1039</v>
      </c>
      <c r="N22" s="92" t="s">
        <v>2026</v>
      </c>
      <c r="O22" s="92" t="s">
        <v>1983</v>
      </c>
      <c r="P22" s="93" t="s">
        <v>1040</v>
      </c>
      <c r="Q22" s="92" t="s">
        <v>144</v>
      </c>
      <c r="R22" s="92"/>
      <c r="S22" s="92"/>
      <c r="T22" s="92"/>
      <c r="U22" s="92">
        <v>15</v>
      </c>
      <c r="V22" s="92" t="s">
        <v>59</v>
      </c>
      <c r="W22" s="95">
        <f ca="1">Table2[[#This Row],[Age]]-($V$1-Table2[[#This Row],[Date of Appointment to Current Grade]])/365</f>
        <v>36.527034883625063</v>
      </c>
      <c r="X22" s="97">
        <f ca="1">($V$1-Table2[[#This Row],[Date in Position]])/365</f>
        <v>126.89214319856671</v>
      </c>
      <c r="Y22" s="94">
        <v>45778</v>
      </c>
      <c r="Z22" s="92"/>
      <c r="AA22" s="94"/>
      <c r="AB22" s="92">
        <v>2</v>
      </c>
      <c r="AC22" s="92" t="s">
        <v>183</v>
      </c>
      <c r="AD22" s="94">
        <v>45639</v>
      </c>
      <c r="AE22" s="92" t="s">
        <v>139</v>
      </c>
      <c r="AF22" s="92" t="s">
        <v>188</v>
      </c>
      <c r="AG22" s="26" t="s">
        <v>2039</v>
      </c>
      <c r="AH22" s="26" t="s">
        <v>1043</v>
      </c>
      <c r="AI22" s="27" t="s">
        <v>1044</v>
      </c>
      <c r="AJ22" s="27" t="s">
        <v>1045</v>
      </c>
      <c r="AK22" s="14" t="s">
        <v>705</v>
      </c>
      <c r="AL22" s="28" t="s">
        <v>1046</v>
      </c>
    </row>
    <row r="23" spans="1:38" s="90" customFormat="1" ht="26" x14ac:dyDescent="0.3">
      <c r="B23" s="92">
        <v>21</v>
      </c>
      <c r="C23" s="92" t="s">
        <v>1981</v>
      </c>
      <c r="D23" s="94">
        <v>46099</v>
      </c>
      <c r="E23" s="100" t="s">
        <v>1173</v>
      </c>
      <c r="F23" s="92">
        <v>138736</v>
      </c>
      <c r="G23" s="92">
        <f>$G$1-Table2[[#This Row],[Birth Year]]</f>
        <v>40</v>
      </c>
      <c r="H23" s="92">
        <v>1986</v>
      </c>
      <c r="I23" s="92" t="s">
        <v>179</v>
      </c>
      <c r="J23" s="92" t="s">
        <v>137</v>
      </c>
      <c r="K23" s="92" t="s">
        <v>138</v>
      </c>
      <c r="L23" s="92" t="s">
        <v>162</v>
      </c>
      <c r="M23" s="92" t="s">
        <v>162</v>
      </c>
      <c r="N23" s="92" t="s">
        <v>2033</v>
      </c>
      <c r="O23" s="92" t="s">
        <v>1983</v>
      </c>
      <c r="P23" s="93" t="s">
        <v>1174</v>
      </c>
      <c r="Q23" s="92" t="s">
        <v>144</v>
      </c>
      <c r="R23" s="92"/>
      <c r="S23" s="94">
        <v>40392</v>
      </c>
      <c r="T23" s="94"/>
      <c r="U23" s="92">
        <v>15</v>
      </c>
      <c r="V23" s="92" t="s">
        <v>59</v>
      </c>
      <c r="W23" s="95">
        <f ca="1">Table2[[#This Row],[Age]]-($V$1-Table2[[#This Row],[Date of Appointment to Current Grade]])/365</f>
        <v>39.198267760337387</v>
      </c>
      <c r="X23" s="97">
        <f ca="1">($V$1-Table2[[#This Row],[Date in Position]])/365</f>
        <v>126.89214319856671</v>
      </c>
      <c r="Y23" s="94">
        <v>46023</v>
      </c>
      <c r="Z23" s="92"/>
      <c r="AA23" s="94"/>
      <c r="AB23" s="92">
        <v>1.8</v>
      </c>
      <c r="AC23" s="92" t="s">
        <v>183</v>
      </c>
      <c r="AD23" s="94">
        <v>45909</v>
      </c>
      <c r="AE23" s="92" t="s">
        <v>147</v>
      </c>
      <c r="AF23" s="92" t="s">
        <v>148</v>
      </c>
      <c r="AG23" s="26" t="s">
        <v>1178</v>
      </c>
      <c r="AH23" s="26" t="s">
        <v>1177</v>
      </c>
      <c r="AI23" s="26" t="s">
        <v>1178</v>
      </c>
      <c r="AJ23" s="27" t="s">
        <v>368</v>
      </c>
      <c r="AK23" s="13" t="s">
        <v>1793</v>
      </c>
      <c r="AL23" s="28" t="s">
        <v>1179</v>
      </c>
    </row>
    <row r="24" spans="1:38" s="90" customFormat="1" ht="52" x14ac:dyDescent="0.3">
      <c r="A24" s="90" t="s">
        <v>2028</v>
      </c>
      <c r="B24" s="92">
        <v>22</v>
      </c>
      <c r="C24" s="92" t="s">
        <v>1981</v>
      </c>
      <c r="D24" s="94">
        <v>46076</v>
      </c>
      <c r="E24" s="93" t="s">
        <v>1209</v>
      </c>
      <c r="F24" s="92">
        <v>126110</v>
      </c>
      <c r="G24" s="92">
        <f>$G$1-Table2[[#This Row],[Birth Year]]</f>
        <v>43</v>
      </c>
      <c r="H24" s="92">
        <v>1983</v>
      </c>
      <c r="I24" s="92" t="s">
        <v>179</v>
      </c>
      <c r="J24" s="92" t="s">
        <v>137</v>
      </c>
      <c r="K24" s="92" t="s">
        <v>405</v>
      </c>
      <c r="L24" s="92" t="s">
        <v>145</v>
      </c>
      <c r="M24" s="92" t="s">
        <v>405</v>
      </c>
      <c r="N24" s="92" t="s">
        <v>2023</v>
      </c>
      <c r="O24" s="92" t="s">
        <v>1983</v>
      </c>
      <c r="P24" s="93" t="s">
        <v>1210</v>
      </c>
      <c r="Q24" s="92" t="s">
        <v>144</v>
      </c>
      <c r="R24" s="92"/>
      <c r="S24" s="92"/>
      <c r="T24" s="92"/>
      <c r="U24" s="92">
        <v>20</v>
      </c>
      <c r="V24" s="92" t="s">
        <v>186</v>
      </c>
      <c r="W24" s="95">
        <f ca="1">Table2[[#This Row],[Age]]-($V$1-Table2[[#This Row],[Date of Appointment to Current Grade]])/365</f>
        <v>41.864021184994925</v>
      </c>
      <c r="X24" s="97">
        <f ca="1">($V$1-Table2[[#This Row],[Date in Position]])/365</f>
        <v>126.89214319856671</v>
      </c>
      <c r="Y24" s="94">
        <v>45901</v>
      </c>
      <c r="Z24" s="92"/>
      <c r="AA24" s="94"/>
      <c r="AB24" s="92"/>
      <c r="AC24" s="92" t="s">
        <v>183</v>
      </c>
      <c r="AD24" s="94">
        <v>43679</v>
      </c>
      <c r="AE24" s="92" t="s">
        <v>162</v>
      </c>
      <c r="AF24" s="92" t="s">
        <v>148</v>
      </c>
      <c r="AG24" s="26" t="s">
        <v>2040</v>
      </c>
      <c r="AH24" s="26" t="s">
        <v>1213</v>
      </c>
      <c r="AI24" s="27" t="s">
        <v>331</v>
      </c>
      <c r="AJ24" s="27" t="s">
        <v>1214</v>
      </c>
      <c r="AK24" s="13" t="s">
        <v>1793</v>
      </c>
      <c r="AL24" s="27"/>
    </row>
    <row r="25" spans="1:38" s="90" customFormat="1" ht="117" x14ac:dyDescent="0.3">
      <c r="B25" s="92">
        <v>23</v>
      </c>
      <c r="C25" s="92" t="s">
        <v>1981</v>
      </c>
      <c r="D25" s="94">
        <v>46099</v>
      </c>
      <c r="E25" s="93" t="s">
        <v>1216</v>
      </c>
      <c r="F25" s="92">
        <v>125724</v>
      </c>
      <c r="G25" s="92">
        <f>$G$1-Table2[[#This Row],[Birth Year]]</f>
        <v>42</v>
      </c>
      <c r="H25" s="92">
        <v>1984</v>
      </c>
      <c r="I25" s="92" t="s">
        <v>179</v>
      </c>
      <c r="J25" s="92" t="s">
        <v>137</v>
      </c>
      <c r="K25" s="92" t="s">
        <v>138</v>
      </c>
      <c r="L25" s="92" t="s">
        <v>147</v>
      </c>
      <c r="M25" s="92" t="s">
        <v>145</v>
      </c>
      <c r="N25" s="92"/>
      <c r="O25" s="92" t="s">
        <v>1983</v>
      </c>
      <c r="P25" s="93" t="s">
        <v>1217</v>
      </c>
      <c r="Q25" s="92" t="s">
        <v>144</v>
      </c>
      <c r="R25" s="92"/>
      <c r="S25" s="92"/>
      <c r="T25" s="92"/>
      <c r="U25" s="92">
        <v>19</v>
      </c>
      <c r="V25" s="92" t="s">
        <v>59</v>
      </c>
      <c r="W25" s="95">
        <f ca="1">Table2[[#This Row],[Age]]-($V$1-Table2[[#This Row],[Date of Appointment to Current Grade]])/365</f>
        <v>40.694158171296294</v>
      </c>
      <c r="X25" s="97">
        <f ca="1">($V$1-Table2[[#This Row],[Date in Position]])/365</f>
        <v>126.89214319856671</v>
      </c>
      <c r="Y25" s="94">
        <v>45839</v>
      </c>
      <c r="Z25" s="92"/>
      <c r="AA25" s="94"/>
      <c r="AB25" s="92">
        <v>5</v>
      </c>
      <c r="AC25" s="92" t="s">
        <v>183</v>
      </c>
      <c r="AD25" s="94">
        <v>45614</v>
      </c>
      <c r="AE25" s="92" t="s">
        <v>139</v>
      </c>
      <c r="AF25" s="92" t="s">
        <v>148</v>
      </c>
      <c r="AG25" s="26" t="s">
        <v>2041</v>
      </c>
      <c r="AH25" s="26" t="s">
        <v>1220</v>
      </c>
      <c r="AI25" s="27" t="s">
        <v>1221</v>
      </c>
      <c r="AJ25" s="27" t="s">
        <v>1222</v>
      </c>
      <c r="AK25" s="13" t="s">
        <v>1793</v>
      </c>
      <c r="AL25" s="28" t="s">
        <v>1223</v>
      </c>
    </row>
    <row r="26" spans="1:38" s="90" customFormat="1" ht="16" x14ac:dyDescent="0.3">
      <c r="B26" s="92">
        <v>24</v>
      </c>
      <c r="C26" s="92" t="s">
        <v>2042</v>
      </c>
      <c r="D26" s="92"/>
      <c r="E26" s="100" t="s">
        <v>1297</v>
      </c>
      <c r="F26" s="92">
        <v>1006750</v>
      </c>
      <c r="G26" s="92">
        <f>$G$1-Table2[[#This Row],[Birth Year]]</f>
        <v>36</v>
      </c>
      <c r="H26" s="92">
        <v>1990</v>
      </c>
      <c r="I26" s="92" t="s">
        <v>179</v>
      </c>
      <c r="J26" s="92" t="s">
        <v>137</v>
      </c>
      <c r="K26" s="92" t="s">
        <v>138</v>
      </c>
      <c r="L26" s="92" t="s">
        <v>162</v>
      </c>
      <c r="M26" s="92" t="s">
        <v>997</v>
      </c>
      <c r="N26" s="92" t="s">
        <v>1298</v>
      </c>
      <c r="O26" s="92" t="s">
        <v>1983</v>
      </c>
      <c r="P26" s="93" t="s">
        <v>1299</v>
      </c>
      <c r="Q26" s="92" t="s">
        <v>144</v>
      </c>
      <c r="R26" s="92"/>
      <c r="S26" s="92"/>
      <c r="T26" s="92"/>
      <c r="U26" s="92">
        <v>12</v>
      </c>
      <c r="V26" s="92" t="s">
        <v>59</v>
      </c>
      <c r="W26" s="95">
        <f ca="1">Table2[[#This Row],[Age]]-($V$1-Table2[[#This Row],[Date of Appointment to Current Grade]])/365</f>
        <v>34.527034883625063</v>
      </c>
      <c r="X26" s="97">
        <f ca="1">($V$1-Table2[[#This Row],[Date in Position]])/365</f>
        <v>126.89214319856671</v>
      </c>
      <c r="Y26" s="94">
        <v>45778</v>
      </c>
      <c r="Z26" s="92"/>
      <c r="AA26" s="94"/>
      <c r="AB26" s="92"/>
      <c r="AC26" s="92" t="s">
        <v>183</v>
      </c>
      <c r="AD26" s="94">
        <v>45593</v>
      </c>
      <c r="AE26" s="92" t="s">
        <v>139</v>
      </c>
      <c r="AF26" s="92"/>
      <c r="AG26" s="26"/>
      <c r="AH26" s="26"/>
      <c r="AI26" s="27"/>
      <c r="AJ26" s="27"/>
      <c r="AK26" s="13"/>
      <c r="AL26" s="14"/>
    </row>
    <row r="27" spans="1:38" s="90" customFormat="1" ht="52" x14ac:dyDescent="0.3">
      <c r="B27" s="92">
        <v>25</v>
      </c>
      <c r="C27" s="92" t="s">
        <v>1981</v>
      </c>
      <c r="D27" s="94">
        <v>46100</v>
      </c>
      <c r="E27" s="93" t="s">
        <v>1314</v>
      </c>
      <c r="F27" s="92">
        <v>119568</v>
      </c>
      <c r="G27" s="92">
        <f>$G$1-Table2[[#This Row],[Birth Year]]</f>
        <v>46</v>
      </c>
      <c r="H27" s="92">
        <v>1980</v>
      </c>
      <c r="I27" s="92" t="s">
        <v>179</v>
      </c>
      <c r="J27" s="92" t="s">
        <v>137</v>
      </c>
      <c r="K27" s="92" t="s">
        <v>405</v>
      </c>
      <c r="L27" s="92" t="s">
        <v>304</v>
      </c>
      <c r="M27" s="92"/>
      <c r="N27" s="92"/>
      <c r="O27" s="92" t="s">
        <v>1983</v>
      </c>
      <c r="P27" s="93" t="s">
        <v>1315</v>
      </c>
      <c r="Q27" s="92" t="s">
        <v>144</v>
      </c>
      <c r="R27" s="92"/>
      <c r="S27" s="92"/>
      <c r="T27" s="92"/>
      <c r="U27" s="92">
        <v>18</v>
      </c>
      <c r="V27" s="92" t="s">
        <v>186</v>
      </c>
      <c r="W27" s="95">
        <f ca="1">Table2[[#This Row],[Age]]-($V$1-Table2[[#This Row],[Date of Appointment to Current Grade]])/365</f>
        <v>43.527034883625063</v>
      </c>
      <c r="X27" s="97">
        <f ca="1">($V$1-Table2[[#This Row],[Date in Position]])/365</f>
        <v>126.89214319856671</v>
      </c>
      <c r="Y27" s="94">
        <v>45413</v>
      </c>
      <c r="Z27" s="92"/>
      <c r="AA27" s="94"/>
      <c r="AB27" s="92">
        <v>3</v>
      </c>
      <c r="AC27" s="92" t="s">
        <v>1316</v>
      </c>
      <c r="AD27" s="94">
        <v>43684</v>
      </c>
      <c r="AE27" s="92" t="s">
        <v>139</v>
      </c>
      <c r="AF27" s="92" t="s">
        <v>148</v>
      </c>
      <c r="AG27" s="26" t="s">
        <v>2043</v>
      </c>
      <c r="AH27" s="26" t="s">
        <v>1213</v>
      </c>
      <c r="AI27" s="27" t="s">
        <v>1319</v>
      </c>
      <c r="AJ27" s="27" t="s">
        <v>216</v>
      </c>
      <c r="AK27" s="13" t="s">
        <v>1793</v>
      </c>
      <c r="AL27" s="27" t="s">
        <v>2044</v>
      </c>
    </row>
    <row r="28" spans="1:38" s="90" customFormat="1" ht="25" hidden="1" x14ac:dyDescent="0.3">
      <c r="B28" s="92">
        <v>26</v>
      </c>
      <c r="C28" s="92" t="s">
        <v>1981</v>
      </c>
      <c r="D28" s="94">
        <v>46141</v>
      </c>
      <c r="E28" s="100" t="s">
        <v>1354</v>
      </c>
      <c r="F28" s="92">
        <v>1121021</v>
      </c>
      <c r="G28" s="92">
        <f>$G$1-Table2[[#This Row],[Birth Year]]</f>
        <v>44</v>
      </c>
      <c r="H28" s="92">
        <v>1982</v>
      </c>
      <c r="I28" s="92" t="s">
        <v>136</v>
      </c>
      <c r="J28" s="92" t="s">
        <v>1007</v>
      </c>
      <c r="K28" s="92" t="s">
        <v>138</v>
      </c>
      <c r="L28" s="92" t="s">
        <v>139</v>
      </c>
      <c r="M28" s="92" t="s">
        <v>157</v>
      </c>
      <c r="N28" s="92"/>
      <c r="O28" s="92" t="s">
        <v>1983</v>
      </c>
      <c r="P28" s="92" t="s">
        <v>1355</v>
      </c>
      <c r="Q28" s="92" t="s">
        <v>144</v>
      </c>
      <c r="R28" s="92"/>
      <c r="S28" s="92"/>
      <c r="T28" s="92"/>
      <c r="U28" s="92">
        <v>16</v>
      </c>
      <c r="V28" s="92" t="s">
        <v>59</v>
      </c>
      <c r="W28" s="95">
        <f ca="1">Table2[[#This Row],[Age]]-($V$1-Table2[[#This Row],[Date of Appointment to Current Grade]])/365</f>
        <v>43.359911595953825</v>
      </c>
      <c r="X28" s="97">
        <f ca="1">($V$1-Table2[[#This Row],[Date in Position]])/365</f>
        <v>126.89214319856671</v>
      </c>
      <c r="Y28" s="94">
        <v>46082</v>
      </c>
      <c r="Z28" s="92"/>
      <c r="AA28" s="94"/>
      <c r="AB28" s="92"/>
      <c r="AC28" s="92" t="s">
        <v>183</v>
      </c>
      <c r="AD28" s="94">
        <v>45957</v>
      </c>
      <c r="AE28" s="92" t="s">
        <v>147</v>
      </c>
      <c r="AF28" s="92" t="s">
        <v>188</v>
      </c>
      <c r="AG28" s="9" t="s">
        <v>2045</v>
      </c>
      <c r="AH28" s="9" t="s">
        <v>1358</v>
      </c>
      <c r="AI28" s="10" t="s">
        <v>668</v>
      </c>
      <c r="AJ28" s="10" t="s">
        <v>618</v>
      </c>
      <c r="AK28" s="11" t="s">
        <v>1793</v>
      </c>
      <c r="AL28" s="10" t="s">
        <v>1359</v>
      </c>
    </row>
    <row r="29" spans="1:38" s="90" customFormat="1" ht="78" hidden="1" x14ac:dyDescent="0.3">
      <c r="B29" s="92">
        <v>27</v>
      </c>
      <c r="C29" s="92" t="s">
        <v>1988</v>
      </c>
      <c r="D29" s="94">
        <v>46113</v>
      </c>
      <c r="E29" s="100" t="s">
        <v>1380</v>
      </c>
      <c r="F29" s="92">
        <v>140076</v>
      </c>
      <c r="G29" s="92">
        <f>$G$1-Table2[[#This Row],[Birth Year]]</f>
        <v>37</v>
      </c>
      <c r="H29" s="92">
        <v>1989</v>
      </c>
      <c r="I29" s="92" t="s">
        <v>136</v>
      </c>
      <c r="J29" s="92" t="s">
        <v>137</v>
      </c>
      <c r="K29" s="92" t="s">
        <v>138</v>
      </c>
      <c r="L29" s="92" t="s">
        <v>180</v>
      </c>
      <c r="M29" s="92" t="s">
        <v>2025</v>
      </c>
      <c r="N29" s="92"/>
      <c r="O29" s="92" t="s">
        <v>1983</v>
      </c>
      <c r="P29" s="93" t="s">
        <v>1381</v>
      </c>
      <c r="Q29" s="92" t="s">
        <v>144</v>
      </c>
      <c r="R29" s="92"/>
      <c r="S29" s="92"/>
      <c r="T29" s="92"/>
      <c r="U29" s="92"/>
      <c r="V29" s="92" t="s">
        <v>59</v>
      </c>
      <c r="W29" s="95">
        <f ca="1">Table2[[#This Row],[Age]]-($V$1-Table2[[#This Row],[Date of Appointment to Current Grade]])/365</f>
        <v>34.527034883625063</v>
      </c>
      <c r="X29" s="97">
        <f ca="1">($V$1-Table2[[#This Row],[Date in Position]])/365</f>
        <v>126.89214319856671</v>
      </c>
      <c r="Y29" s="94">
        <v>45413</v>
      </c>
      <c r="Z29" s="92"/>
      <c r="AA29" s="94"/>
      <c r="AB29" s="92">
        <v>1.75</v>
      </c>
      <c r="AC29" s="92" t="s">
        <v>183</v>
      </c>
      <c r="AD29" s="94">
        <v>45092</v>
      </c>
      <c r="AE29" s="92" t="s">
        <v>147</v>
      </c>
      <c r="AF29" s="92" t="s">
        <v>148</v>
      </c>
      <c r="AG29" s="26" t="s">
        <v>2046</v>
      </c>
      <c r="AH29" s="26" t="s">
        <v>1384</v>
      </c>
      <c r="AI29" s="27" t="s">
        <v>1385</v>
      </c>
      <c r="AJ29" s="27" t="s">
        <v>2047</v>
      </c>
      <c r="AK29" s="13" t="s">
        <v>1793</v>
      </c>
      <c r="AL29" s="27" t="s">
        <v>1387</v>
      </c>
    </row>
    <row r="30" spans="1:38" s="90" customFormat="1" ht="52" hidden="1" x14ac:dyDescent="0.3">
      <c r="A30" s="90" t="s">
        <v>1988</v>
      </c>
      <c r="B30" s="92">
        <v>28</v>
      </c>
      <c r="C30" s="92" t="s">
        <v>1988</v>
      </c>
      <c r="D30" s="94">
        <v>46112</v>
      </c>
      <c r="E30" s="93" t="s">
        <v>1406</v>
      </c>
      <c r="F30" s="92">
        <v>1077658</v>
      </c>
      <c r="G30" s="92">
        <f>$G$1-Table2[[#This Row],[Birth Year]]</f>
        <v>42</v>
      </c>
      <c r="H30" s="92">
        <v>1984</v>
      </c>
      <c r="I30" s="92" t="s">
        <v>136</v>
      </c>
      <c r="J30" s="92" t="s">
        <v>362</v>
      </c>
      <c r="K30" s="92" t="s">
        <v>138</v>
      </c>
      <c r="L30" s="92" t="s">
        <v>147</v>
      </c>
      <c r="M30" s="92" t="s">
        <v>2029</v>
      </c>
      <c r="N30" s="92" t="s">
        <v>1993</v>
      </c>
      <c r="O30" s="92" t="s">
        <v>1983</v>
      </c>
      <c r="P30" s="93" t="s">
        <v>1407</v>
      </c>
      <c r="Q30" s="92" t="s">
        <v>177</v>
      </c>
      <c r="R30" s="94">
        <v>46388</v>
      </c>
      <c r="S30" s="94">
        <v>44562</v>
      </c>
      <c r="T30" s="94"/>
      <c r="U30" s="92">
        <v>19</v>
      </c>
      <c r="V30" s="92" t="s">
        <v>177</v>
      </c>
      <c r="W30" s="95">
        <f>Table2[[#This Row],[Age]]-Table2[[#This Row],[Years in Salary Grade]]</f>
        <v>42</v>
      </c>
      <c r="X30" s="92"/>
      <c r="Y30" s="92"/>
      <c r="Z30" s="92"/>
      <c r="AA30" s="92"/>
      <c r="AB30" s="92"/>
      <c r="AC30" s="92" t="s">
        <v>183</v>
      </c>
      <c r="AD30" s="94">
        <v>45208</v>
      </c>
      <c r="AE30" s="92" t="s">
        <v>147</v>
      </c>
      <c r="AF30" s="92"/>
      <c r="AG30" s="31" t="s">
        <v>2048</v>
      </c>
      <c r="AH30" s="26" t="s">
        <v>1213</v>
      </c>
      <c r="AI30" s="14" t="s">
        <v>1409</v>
      </c>
      <c r="AJ30" s="27" t="s">
        <v>1410</v>
      </c>
      <c r="AK30" s="13" t="s">
        <v>1793</v>
      </c>
      <c r="AL30" s="27" t="s">
        <v>1411</v>
      </c>
    </row>
    <row r="31" spans="1:38" s="90" customFormat="1" ht="65" hidden="1" x14ac:dyDescent="0.3">
      <c r="B31" s="92">
        <v>29</v>
      </c>
      <c r="C31" s="92" t="s">
        <v>1981</v>
      </c>
      <c r="D31" s="94">
        <v>46085</v>
      </c>
      <c r="E31" s="103" t="s">
        <v>1420</v>
      </c>
      <c r="F31" s="92">
        <v>1059537</v>
      </c>
      <c r="G31" s="92">
        <f>$G$1-Table2[[#This Row],[Birth Year]]</f>
        <v>50</v>
      </c>
      <c r="H31" s="92">
        <v>1976</v>
      </c>
      <c r="I31" s="92" t="s">
        <v>136</v>
      </c>
      <c r="J31" s="92" t="s">
        <v>1421</v>
      </c>
      <c r="K31" s="92" t="s">
        <v>138</v>
      </c>
      <c r="L31" s="92" t="s">
        <v>162</v>
      </c>
      <c r="M31" s="92"/>
      <c r="N31" s="92"/>
      <c r="O31" s="92" t="s">
        <v>1983</v>
      </c>
      <c r="P31" s="93" t="s">
        <v>1422</v>
      </c>
      <c r="Q31" s="92" t="s">
        <v>144</v>
      </c>
      <c r="R31" s="92"/>
      <c r="S31" s="92"/>
      <c r="T31" s="92"/>
      <c r="U31" s="92">
        <v>22</v>
      </c>
      <c r="V31" s="92" t="s">
        <v>186</v>
      </c>
      <c r="W31" s="95">
        <f ca="1">Table2[[#This Row],[Age]]-($V$1-Table2[[#This Row],[Date of Appointment to Current Grade]])/365</f>
        <v>45.357171869926432</v>
      </c>
      <c r="X31" s="97">
        <f ca="1">($V$1-Table2[[#This Row],[Date in Position]])/365</f>
        <v>126.89214319856671</v>
      </c>
      <c r="Y31" s="94">
        <v>44621</v>
      </c>
      <c r="Z31" s="92"/>
      <c r="AA31" s="94"/>
      <c r="AB31" s="92"/>
      <c r="AC31" s="92" t="s">
        <v>2049</v>
      </c>
      <c r="AD31" s="92"/>
      <c r="AE31" s="92" t="s">
        <v>162</v>
      </c>
      <c r="AF31" s="92" t="s">
        <v>188</v>
      </c>
      <c r="AG31" s="26" t="s">
        <v>2050</v>
      </c>
      <c r="AH31" s="26" t="s">
        <v>2051</v>
      </c>
      <c r="AI31" s="27" t="s">
        <v>1427</v>
      </c>
      <c r="AJ31" s="27" t="s">
        <v>2052</v>
      </c>
      <c r="AK31" s="13" t="s">
        <v>1793</v>
      </c>
      <c r="AL31" s="28"/>
    </row>
    <row r="32" spans="1:38" s="90" customFormat="1" ht="26" hidden="1" x14ac:dyDescent="0.3">
      <c r="B32" s="92">
        <v>30</v>
      </c>
      <c r="C32" s="92" t="s">
        <v>1981</v>
      </c>
      <c r="D32" s="94">
        <v>46066</v>
      </c>
      <c r="E32" s="93" t="s">
        <v>1431</v>
      </c>
      <c r="F32" s="92">
        <v>141487</v>
      </c>
      <c r="G32" s="92">
        <f>$G$1-Table2[[#This Row],[Birth Year]]</f>
        <v>38</v>
      </c>
      <c r="H32" s="92">
        <v>1988</v>
      </c>
      <c r="I32" s="92" t="s">
        <v>136</v>
      </c>
      <c r="J32" s="92" t="s">
        <v>137</v>
      </c>
      <c r="K32" s="92" t="s">
        <v>138</v>
      </c>
      <c r="L32" s="92" t="s">
        <v>175</v>
      </c>
      <c r="M32" s="92" t="s">
        <v>2053</v>
      </c>
      <c r="N32" s="92" t="s">
        <v>1993</v>
      </c>
      <c r="O32" s="92" t="s">
        <v>1983</v>
      </c>
      <c r="P32" s="93" t="s">
        <v>1432</v>
      </c>
      <c r="Q32" s="92" t="s">
        <v>144</v>
      </c>
      <c r="R32" s="92"/>
      <c r="S32" s="92"/>
      <c r="T32" s="92"/>
      <c r="U32" s="92">
        <v>14</v>
      </c>
      <c r="V32" s="92" t="s">
        <v>59</v>
      </c>
      <c r="W32" s="95">
        <f ca="1">Table2[[#This Row],[Age]]-($V$1-Table2[[#This Row],[Date of Appointment to Current Grade]])/365</f>
        <v>36.527034883625063</v>
      </c>
      <c r="X32" s="97">
        <f ca="1">($V$1-Table2[[#This Row],[Date in Position]])/365</f>
        <v>126.89214319856671</v>
      </c>
      <c r="Y32" s="94">
        <v>45778</v>
      </c>
      <c r="Z32" s="92"/>
      <c r="AA32" s="94"/>
      <c r="AB32" s="92">
        <v>0.6</v>
      </c>
      <c r="AC32" s="92" t="s">
        <v>183</v>
      </c>
      <c r="AD32" s="94">
        <v>45614</v>
      </c>
      <c r="AE32" s="92" t="s">
        <v>147</v>
      </c>
      <c r="AF32" s="92" t="s">
        <v>188</v>
      </c>
      <c r="AG32" s="26" t="s">
        <v>2054</v>
      </c>
      <c r="AH32" s="28" t="s">
        <v>1435</v>
      </c>
      <c r="AI32" s="27" t="s">
        <v>1436</v>
      </c>
      <c r="AJ32" s="27" t="s">
        <v>1437</v>
      </c>
      <c r="AK32" s="13" t="s">
        <v>1793</v>
      </c>
      <c r="AL32" s="27"/>
    </row>
    <row r="33" spans="1:38" s="90" customFormat="1" ht="78" hidden="1" x14ac:dyDescent="0.3">
      <c r="B33" s="92">
        <v>31</v>
      </c>
      <c r="C33" s="92" t="s">
        <v>1981</v>
      </c>
      <c r="D33" s="94">
        <v>46125</v>
      </c>
      <c r="E33" s="103" t="s">
        <v>1481</v>
      </c>
      <c r="F33" s="92">
        <v>1096693</v>
      </c>
      <c r="G33" s="92">
        <f>$G$1-Table2[[#This Row],[Birth Year]]</f>
        <v>47</v>
      </c>
      <c r="H33" s="92">
        <v>1979</v>
      </c>
      <c r="I33" s="92" t="s">
        <v>136</v>
      </c>
      <c r="J33" s="92" t="s">
        <v>227</v>
      </c>
      <c r="K33" s="92" t="s">
        <v>138</v>
      </c>
      <c r="L33" s="92" t="s">
        <v>175</v>
      </c>
      <c r="M33" s="92" t="s">
        <v>1992</v>
      </c>
      <c r="N33" s="92" t="s">
        <v>1993</v>
      </c>
      <c r="O33" s="92" t="s">
        <v>1983</v>
      </c>
      <c r="P33" s="93" t="s">
        <v>1482</v>
      </c>
      <c r="Q33" s="92" t="s">
        <v>177</v>
      </c>
      <c r="R33" s="25">
        <v>46512</v>
      </c>
      <c r="S33" s="94">
        <v>45048</v>
      </c>
      <c r="T33" s="94"/>
      <c r="U33" s="92">
        <v>20</v>
      </c>
      <c r="V33" s="92" t="s">
        <v>177</v>
      </c>
      <c r="W33" s="95">
        <f>Table2[[#This Row],[Age]]-Table2[[#This Row],[Years in Salary Grade]]</f>
        <v>47</v>
      </c>
      <c r="X33" s="92"/>
      <c r="Y33" s="92"/>
      <c r="Z33" s="92"/>
      <c r="AA33" s="92"/>
      <c r="AB33" s="92"/>
      <c r="AC33" s="92" t="s">
        <v>183</v>
      </c>
      <c r="AD33" s="94"/>
      <c r="AE33" s="92" t="s">
        <v>759</v>
      </c>
      <c r="AF33" s="92"/>
      <c r="AG33" s="26" t="s">
        <v>2055</v>
      </c>
      <c r="AH33" s="26" t="s">
        <v>2056</v>
      </c>
      <c r="AI33" s="27" t="s">
        <v>444</v>
      </c>
      <c r="AJ33" s="27" t="s">
        <v>1486</v>
      </c>
      <c r="AK33" s="13" t="s">
        <v>1793</v>
      </c>
      <c r="AL33" s="27" t="s">
        <v>1487</v>
      </c>
    </row>
    <row r="34" spans="1:38" s="90" customFormat="1" ht="91" x14ac:dyDescent="0.3">
      <c r="B34" s="92">
        <v>32</v>
      </c>
      <c r="C34" s="92" t="s">
        <v>1981</v>
      </c>
      <c r="D34" s="94">
        <v>46069</v>
      </c>
      <c r="E34" s="93" t="s">
        <v>1490</v>
      </c>
      <c r="F34" s="92">
        <v>130094</v>
      </c>
      <c r="G34" s="92">
        <f>$G$1-Table2[[#This Row],[Birth Year]]</f>
        <v>42</v>
      </c>
      <c r="H34" s="92">
        <v>1984</v>
      </c>
      <c r="I34" s="92" t="s">
        <v>179</v>
      </c>
      <c r="J34" s="92" t="s">
        <v>137</v>
      </c>
      <c r="K34" s="92" t="s">
        <v>138</v>
      </c>
      <c r="L34" s="92" t="s">
        <v>147</v>
      </c>
      <c r="M34" s="92" t="s">
        <v>2057</v>
      </c>
      <c r="N34" s="92" t="s">
        <v>1996</v>
      </c>
      <c r="O34" s="92" t="s">
        <v>1983</v>
      </c>
      <c r="P34" s="93" t="s">
        <v>1491</v>
      </c>
      <c r="Q34" s="92" t="s">
        <v>144</v>
      </c>
      <c r="R34" s="92"/>
      <c r="S34" s="92"/>
      <c r="T34" s="92"/>
      <c r="U34" s="92">
        <v>19</v>
      </c>
      <c r="V34" s="92" t="s">
        <v>59</v>
      </c>
      <c r="W34" s="95">
        <f ca="1">Table2[[#This Row],[Age]]-($V$1-Table2[[#This Row],[Date of Appointment to Current Grade]])/365</f>
        <v>38.442103376775748</v>
      </c>
      <c r="X34" s="97">
        <f ca="1">($V$1-Table2[[#This Row],[Date in Position]])/365</f>
        <v>126.89214319856671</v>
      </c>
      <c r="Y34" s="94">
        <v>45017</v>
      </c>
      <c r="Z34" s="92"/>
      <c r="AA34" s="94"/>
      <c r="AB34" s="92">
        <v>2.8</v>
      </c>
      <c r="AC34" s="92" t="s">
        <v>183</v>
      </c>
      <c r="AD34" s="94">
        <v>44914</v>
      </c>
      <c r="AE34" s="92" t="s">
        <v>162</v>
      </c>
      <c r="AF34" s="92" t="s">
        <v>148</v>
      </c>
      <c r="AG34" s="26" t="s">
        <v>2058</v>
      </c>
      <c r="AH34" s="26" t="s">
        <v>1494</v>
      </c>
      <c r="AI34" s="27" t="s">
        <v>1495</v>
      </c>
      <c r="AJ34" s="27" t="s">
        <v>2059</v>
      </c>
      <c r="AK34" s="14" t="s">
        <v>2060</v>
      </c>
      <c r="AL34" s="27" t="s">
        <v>1497</v>
      </c>
    </row>
    <row r="35" spans="1:38" s="90" customFormat="1" ht="52" hidden="1" x14ac:dyDescent="0.3">
      <c r="A35" s="90" t="s">
        <v>1988</v>
      </c>
      <c r="B35" s="92">
        <v>33</v>
      </c>
      <c r="C35" s="92" t="s">
        <v>1981</v>
      </c>
      <c r="D35" s="94">
        <v>46078</v>
      </c>
      <c r="E35" s="100" t="s">
        <v>1608</v>
      </c>
      <c r="F35" s="92">
        <v>135732</v>
      </c>
      <c r="G35" s="92">
        <f>$G$1-Table2[[#This Row],[Birth Year]]</f>
        <v>40</v>
      </c>
      <c r="H35" s="92">
        <v>1986</v>
      </c>
      <c r="I35" s="92" t="s">
        <v>136</v>
      </c>
      <c r="J35" s="92" t="s">
        <v>137</v>
      </c>
      <c r="K35" s="92" t="s">
        <v>138</v>
      </c>
      <c r="L35" s="92" t="s">
        <v>139</v>
      </c>
      <c r="M35" s="92" t="s">
        <v>202</v>
      </c>
      <c r="N35" s="92" t="s">
        <v>202</v>
      </c>
      <c r="O35" s="92" t="s">
        <v>1983</v>
      </c>
      <c r="P35" s="93" t="s">
        <v>1609</v>
      </c>
      <c r="Q35" s="92" t="s">
        <v>144</v>
      </c>
      <c r="R35" s="92"/>
      <c r="S35" s="92"/>
      <c r="T35" s="92"/>
      <c r="U35" s="92"/>
      <c r="V35" s="92" t="s">
        <v>186</v>
      </c>
      <c r="W35" s="95">
        <f ca="1">Table2[[#This Row],[Age]]-($V$1-Table2[[#This Row],[Date of Appointment to Current Grade]])/365</f>
        <v>38.694158171296294</v>
      </c>
      <c r="X35" s="92">
        <v>0.6</v>
      </c>
      <c r="Y35" s="94">
        <v>45839</v>
      </c>
      <c r="Z35" s="92"/>
      <c r="AA35" s="94"/>
      <c r="AB35" s="92"/>
      <c r="AC35" s="92" t="s">
        <v>183</v>
      </c>
      <c r="AD35" s="94">
        <v>44894</v>
      </c>
      <c r="AE35" s="92" t="s">
        <v>139</v>
      </c>
      <c r="AF35" s="92" t="s">
        <v>148</v>
      </c>
      <c r="AG35" s="26" t="s">
        <v>2061</v>
      </c>
      <c r="AH35" s="26" t="s">
        <v>1613</v>
      </c>
      <c r="AI35" s="27" t="s">
        <v>1614</v>
      </c>
      <c r="AJ35" s="27" t="s">
        <v>2062</v>
      </c>
      <c r="AK35" s="14" t="s">
        <v>2063</v>
      </c>
      <c r="AL35" s="27" t="s">
        <v>1616</v>
      </c>
    </row>
    <row r="36" spans="1:38" s="90" customFormat="1" ht="39" hidden="1" x14ac:dyDescent="0.3">
      <c r="B36" s="92">
        <v>34</v>
      </c>
      <c r="C36" s="92" t="s">
        <v>1981</v>
      </c>
      <c r="D36" s="94">
        <v>46062</v>
      </c>
      <c r="E36" s="100" t="s">
        <v>1648</v>
      </c>
      <c r="F36" s="92">
        <v>1100656</v>
      </c>
      <c r="G36" s="92">
        <f>$G$1-Table2[[#This Row],[Birth Year]]</f>
        <v>42</v>
      </c>
      <c r="H36" s="92">
        <v>1984</v>
      </c>
      <c r="I36" s="92" t="s">
        <v>136</v>
      </c>
      <c r="J36" s="92" t="s">
        <v>137</v>
      </c>
      <c r="K36" s="92" t="s">
        <v>138</v>
      </c>
      <c r="L36" s="92" t="s">
        <v>147</v>
      </c>
      <c r="M36" s="92" t="s">
        <v>2064</v>
      </c>
      <c r="N36" s="92" t="s">
        <v>2026</v>
      </c>
      <c r="O36" s="92" t="s">
        <v>1983</v>
      </c>
      <c r="P36" s="93" t="s">
        <v>1649</v>
      </c>
      <c r="Q36" s="92" t="s">
        <v>144</v>
      </c>
      <c r="R36" s="92"/>
      <c r="S36" s="92"/>
      <c r="T36" s="92"/>
      <c r="U36" s="92">
        <v>19</v>
      </c>
      <c r="V36" s="92" t="s">
        <v>186</v>
      </c>
      <c r="W36" s="95">
        <f ca="1">Table2[[#This Row],[Age]]-($V$1-Table2[[#This Row],[Date of Appointment to Current Grade]])/365</f>
        <v>40.77908967814561</v>
      </c>
      <c r="X36" s="97">
        <f ca="1">($V$1-Table2[[#This Row],[Date in Position]])/365</f>
        <v>126.89214319856671</v>
      </c>
      <c r="Y36" s="94">
        <v>45870</v>
      </c>
      <c r="Z36" s="92"/>
      <c r="AA36" s="94"/>
      <c r="AB36" s="92">
        <v>1.8</v>
      </c>
      <c r="AC36" s="92" t="s">
        <v>183</v>
      </c>
      <c r="AD36" s="94">
        <v>45610</v>
      </c>
      <c r="AE36" s="92" t="s">
        <v>162</v>
      </c>
      <c r="AF36" s="92" t="s">
        <v>148</v>
      </c>
      <c r="AG36" s="26" t="s">
        <v>2065</v>
      </c>
      <c r="AH36" s="28" t="s">
        <v>1652</v>
      </c>
      <c r="AI36" s="27" t="s">
        <v>1653</v>
      </c>
      <c r="AJ36" s="27" t="s">
        <v>2066</v>
      </c>
      <c r="AK36" s="27" t="s">
        <v>2067</v>
      </c>
      <c r="AL36" s="28" t="s">
        <v>1655</v>
      </c>
    </row>
    <row r="37" spans="1:38" s="90" customFormat="1" ht="39" hidden="1" x14ac:dyDescent="0.3">
      <c r="B37" s="92">
        <v>35</v>
      </c>
      <c r="C37" s="92" t="s">
        <v>1981</v>
      </c>
      <c r="D37" s="94">
        <v>46080</v>
      </c>
      <c r="E37" s="93" t="s">
        <v>1686</v>
      </c>
      <c r="F37" s="92">
        <v>1000258</v>
      </c>
      <c r="G37" s="92">
        <f>$G$1-Table2[[#This Row],[Birth Year]]</f>
        <v>46</v>
      </c>
      <c r="H37" s="92">
        <v>1980</v>
      </c>
      <c r="I37" s="92" t="s">
        <v>136</v>
      </c>
      <c r="J37" s="92" t="s">
        <v>362</v>
      </c>
      <c r="K37" s="92" t="s">
        <v>216</v>
      </c>
      <c r="L37" s="92" t="s">
        <v>216</v>
      </c>
      <c r="M37" s="92" t="s">
        <v>216</v>
      </c>
      <c r="N37" s="92"/>
      <c r="O37" s="92" t="s">
        <v>1983</v>
      </c>
      <c r="P37" s="93" t="s">
        <v>1687</v>
      </c>
      <c r="Q37" s="92" t="s">
        <v>177</v>
      </c>
      <c r="R37" s="25">
        <v>46478</v>
      </c>
      <c r="S37" s="92"/>
      <c r="T37" s="92"/>
      <c r="U37" s="92"/>
      <c r="V37" s="92" t="s">
        <v>177</v>
      </c>
      <c r="W37" s="97">
        <f>Table2[[#This Row],[Age]]-Table2[[#This Row],[Years in Salary Grade]]</f>
        <v>46</v>
      </c>
      <c r="X37" s="92"/>
      <c r="Y37" s="92"/>
      <c r="Z37" s="92"/>
      <c r="AA37" s="92"/>
      <c r="AB37" s="92"/>
      <c r="AC37" s="92" t="s">
        <v>183</v>
      </c>
      <c r="AD37" s="94">
        <v>44414</v>
      </c>
      <c r="AE37" s="92" t="s">
        <v>147</v>
      </c>
      <c r="AF37" s="92"/>
      <c r="AG37" s="26" t="s">
        <v>2068</v>
      </c>
      <c r="AH37" s="26" t="s">
        <v>1690</v>
      </c>
      <c r="AI37" s="27" t="s">
        <v>1691</v>
      </c>
      <c r="AJ37" s="27" t="s">
        <v>2069</v>
      </c>
      <c r="AK37" s="13" t="s">
        <v>2070</v>
      </c>
      <c r="AL37" s="28" t="s">
        <v>1693</v>
      </c>
    </row>
    <row r="38" spans="1:38" s="90" customFormat="1" ht="39" hidden="1" x14ac:dyDescent="0.3">
      <c r="B38" s="92">
        <v>36</v>
      </c>
      <c r="C38" s="92" t="s">
        <v>1981</v>
      </c>
      <c r="D38" s="94">
        <v>46133</v>
      </c>
      <c r="E38" s="93" t="s">
        <v>1694</v>
      </c>
      <c r="F38" s="92">
        <v>1064912</v>
      </c>
      <c r="G38" s="92">
        <f>$G$1-Table2[[#This Row],[Birth Year]]</f>
        <v>42</v>
      </c>
      <c r="H38" s="92">
        <v>1984</v>
      </c>
      <c r="I38" s="92" t="s">
        <v>136</v>
      </c>
      <c r="J38" s="92" t="s">
        <v>137</v>
      </c>
      <c r="K38" s="92" t="s">
        <v>138</v>
      </c>
      <c r="L38" s="92" t="s">
        <v>180</v>
      </c>
      <c r="M38" s="92" t="s">
        <v>438</v>
      </c>
      <c r="N38" s="92"/>
      <c r="O38" s="92" t="s">
        <v>1983</v>
      </c>
      <c r="P38" s="93" t="s">
        <v>1695</v>
      </c>
      <c r="Q38" s="92" t="s">
        <v>144</v>
      </c>
      <c r="R38" s="92"/>
      <c r="S38" s="92"/>
      <c r="T38" s="92"/>
      <c r="U38" s="92"/>
      <c r="V38" s="92" t="s">
        <v>59</v>
      </c>
      <c r="W38" s="95">
        <f ca="1">Table2[[#This Row],[Age]]-($V$1-Table2[[#This Row],[Date of Appointment to Current Grade]])/365</f>
        <v>40.694158171296294</v>
      </c>
      <c r="X38" s="97">
        <f ca="1">($V$1-Table2[[#This Row],[Date in Position]])/365</f>
        <v>126.89214319856671</v>
      </c>
      <c r="Y38" s="94">
        <v>45839</v>
      </c>
      <c r="Z38" s="92"/>
      <c r="AA38" s="94"/>
      <c r="AB38" s="92">
        <v>4</v>
      </c>
      <c r="AC38" s="92" t="s">
        <v>183</v>
      </c>
      <c r="AD38" s="94">
        <v>45554</v>
      </c>
      <c r="AE38" s="92" t="s">
        <v>162</v>
      </c>
      <c r="AF38" s="92" t="s">
        <v>163</v>
      </c>
      <c r="AG38" s="26" t="s">
        <v>2071</v>
      </c>
      <c r="AH38" s="26" t="s">
        <v>2072</v>
      </c>
      <c r="AI38" s="27" t="s">
        <v>1699</v>
      </c>
      <c r="AJ38" s="27" t="s">
        <v>1700</v>
      </c>
      <c r="AK38" s="13" t="s">
        <v>1793</v>
      </c>
      <c r="AL38" s="27" t="s">
        <v>1701</v>
      </c>
    </row>
    <row r="39" spans="1:38" s="90" customFormat="1" ht="78" x14ac:dyDescent="0.3">
      <c r="B39" s="92">
        <v>37</v>
      </c>
      <c r="C39" s="92" t="s">
        <v>1981</v>
      </c>
      <c r="D39" s="94">
        <v>46090</v>
      </c>
      <c r="E39" s="100" t="s">
        <v>1725</v>
      </c>
      <c r="F39" s="92">
        <v>134043</v>
      </c>
      <c r="G39" s="92">
        <f>$G$1-Table2[[#This Row],[Birth Year]]</f>
        <v>54</v>
      </c>
      <c r="H39" s="92">
        <v>1972</v>
      </c>
      <c r="I39" s="92" t="s">
        <v>179</v>
      </c>
      <c r="J39" s="92" t="s">
        <v>173</v>
      </c>
      <c r="K39" s="92" t="s">
        <v>138</v>
      </c>
      <c r="L39" s="92" t="s">
        <v>139</v>
      </c>
      <c r="M39" s="92" t="s">
        <v>157</v>
      </c>
      <c r="N39" s="92"/>
      <c r="O39" s="92" t="s">
        <v>1983</v>
      </c>
      <c r="P39" s="93" t="s">
        <v>1726</v>
      </c>
      <c r="Q39" s="92" t="s">
        <v>144</v>
      </c>
      <c r="R39" s="92"/>
      <c r="S39" s="92"/>
      <c r="T39" s="92"/>
      <c r="U39" s="92">
        <v>27</v>
      </c>
      <c r="V39" s="92" t="s">
        <v>186</v>
      </c>
      <c r="W39" s="95">
        <f ca="1">Table2[[#This Row],[Age]]-($V$1-Table2[[#This Row],[Date of Appointment to Current Grade]])/365</f>
        <v>47.442103376775748</v>
      </c>
      <c r="X39" s="97">
        <f ca="1">($V$1-Table2[[#This Row],[Date in Position]])/365</f>
        <v>126.89214319856671</v>
      </c>
      <c r="Y39" s="94">
        <v>43922</v>
      </c>
      <c r="Z39" s="92"/>
      <c r="AA39" s="94"/>
      <c r="AB39" s="92">
        <f>21/12</f>
        <v>1.75</v>
      </c>
      <c r="AC39" s="92" t="s">
        <v>183</v>
      </c>
      <c r="AD39" s="92">
        <v>2015</v>
      </c>
      <c r="AE39" s="92" t="s">
        <v>139</v>
      </c>
      <c r="AF39" s="92" t="s">
        <v>148</v>
      </c>
      <c r="AG39" s="26" t="s">
        <v>2073</v>
      </c>
      <c r="AH39" s="27" t="s">
        <v>1729</v>
      </c>
      <c r="AI39" s="27" t="s">
        <v>1730</v>
      </c>
      <c r="AJ39" s="27" t="s">
        <v>1731</v>
      </c>
      <c r="AK39" s="14" t="s">
        <v>705</v>
      </c>
      <c r="AL39" s="27" t="s">
        <v>696</v>
      </c>
    </row>
    <row r="40" spans="1:38" s="90" customFormat="1" ht="16" hidden="1" x14ac:dyDescent="0.3">
      <c r="A40" s="90" t="s">
        <v>1981</v>
      </c>
      <c r="B40" s="92">
        <v>38</v>
      </c>
      <c r="C40" s="92" t="s">
        <v>1981</v>
      </c>
      <c r="D40" s="94">
        <v>46083</v>
      </c>
      <c r="E40" s="100" t="s">
        <v>1733</v>
      </c>
      <c r="F40" s="92">
        <v>1004889</v>
      </c>
      <c r="G40" s="92">
        <f>$G$1-Table2[[#This Row],[Birth Year]]</f>
        <v>38</v>
      </c>
      <c r="H40" s="92">
        <v>1988</v>
      </c>
      <c r="I40" s="92" t="s">
        <v>136</v>
      </c>
      <c r="J40" s="92" t="s">
        <v>1007</v>
      </c>
      <c r="K40" s="92" t="s">
        <v>138</v>
      </c>
      <c r="L40" s="92" t="s">
        <v>147</v>
      </c>
      <c r="M40" s="92" t="s">
        <v>2074</v>
      </c>
      <c r="N40" s="92"/>
      <c r="O40" s="92" t="s">
        <v>1983</v>
      </c>
      <c r="P40" s="93" t="s">
        <v>1734</v>
      </c>
      <c r="Q40" s="92" t="s">
        <v>144</v>
      </c>
      <c r="R40" s="92"/>
      <c r="S40" s="92"/>
      <c r="T40" s="92"/>
      <c r="U40" s="92">
        <v>13</v>
      </c>
      <c r="V40" s="92" t="s">
        <v>59</v>
      </c>
      <c r="W40" s="95">
        <f ca="1">Table2[[#This Row],[Age]]-($V$1-Table2[[#This Row],[Date of Appointment to Current Grade]])/365</f>
        <v>36.77908967814561</v>
      </c>
      <c r="X40" s="97">
        <f ca="1">($V$1-Table2[[#This Row],[Date in Position]])/365</f>
        <v>126.89214319856671</v>
      </c>
      <c r="Y40" s="94">
        <v>45870</v>
      </c>
      <c r="Z40" s="92"/>
      <c r="AA40" s="94"/>
      <c r="AB40" s="92">
        <v>0.45</v>
      </c>
      <c r="AC40" s="92" t="s">
        <v>183</v>
      </c>
      <c r="AD40" s="94">
        <v>44810</v>
      </c>
      <c r="AE40" s="92" t="s">
        <v>139</v>
      </c>
      <c r="AF40" s="92" t="s">
        <v>1735</v>
      </c>
      <c r="AG40" s="26" t="s">
        <v>2075</v>
      </c>
      <c r="AH40" s="26" t="s">
        <v>2076</v>
      </c>
      <c r="AI40" s="27" t="s">
        <v>1739</v>
      </c>
      <c r="AJ40" s="27" t="s">
        <v>1740</v>
      </c>
      <c r="AK40" s="13" t="s">
        <v>1793</v>
      </c>
      <c r="AL40" s="28" t="s">
        <v>1741</v>
      </c>
    </row>
    <row r="41" spans="1:38" x14ac:dyDescent="0.3">
      <c r="B41" s="80"/>
      <c r="C41" s="80"/>
      <c r="D41" s="80"/>
      <c r="E41" s="89"/>
      <c r="F41" s="80"/>
      <c r="J41" s="80"/>
      <c r="K41" s="80"/>
      <c r="M41" s="80"/>
      <c r="N41" s="80"/>
      <c r="P41" s="79"/>
      <c r="V41" s="80"/>
      <c r="W41" s="85"/>
      <c r="X41" s="85"/>
      <c r="Y41" s="80"/>
      <c r="AA41" s="86"/>
      <c r="AD41" s="86"/>
    </row>
    <row r="42" spans="1:38" x14ac:dyDescent="0.3">
      <c r="AE42" s="79"/>
      <c r="AF42" s="79"/>
      <c r="AG42" s="79"/>
      <c r="AH42" s="79"/>
      <c r="AI42" s="79"/>
      <c r="AJ42" s="79"/>
      <c r="AK42" s="79"/>
      <c r="AL42" s="79"/>
    </row>
    <row r="43" spans="1:38" x14ac:dyDescent="0.3">
      <c r="AE43" s="87" t="e">
        <f>AE42-#REF!</f>
        <v>#REF!</v>
      </c>
      <c r="AF43" s="87"/>
      <c r="AG43" s="87"/>
      <c r="AH43" s="87"/>
      <c r="AI43" s="87"/>
      <c r="AJ43" s="87"/>
      <c r="AK43" s="87"/>
      <c r="AL43" s="87"/>
    </row>
    <row r="59" spans="1:30" s="80" customFormat="1" x14ac:dyDescent="0.3">
      <c r="A59" s="79"/>
      <c r="B59" s="88"/>
      <c r="C59" s="88"/>
      <c r="D59" s="88"/>
      <c r="E59" s="79"/>
      <c r="F59" s="79"/>
      <c r="J59" s="79"/>
      <c r="K59" s="79"/>
      <c r="M59" s="79"/>
      <c r="N59" s="79"/>
      <c r="O59" s="79"/>
      <c r="V59" s="79"/>
      <c r="W59" s="79"/>
      <c r="Y59" s="79"/>
      <c r="AD59" s="79"/>
    </row>
  </sheetData>
  <phoneticPr fontId="4" type="noConversion"/>
  <hyperlinks>
    <hyperlink ref="P5" r:id="rId1" xr:uid="{E0CCEADD-71DD-49CE-8360-CAB584CA7AD4}"/>
    <hyperlink ref="P6" r:id="rId2" xr:uid="{BE7F7923-F631-4E55-B4F0-E5A2E79F0C8A}"/>
    <hyperlink ref="P7" r:id="rId3" xr:uid="{4F11F2D7-A459-4ED0-9F30-889E68599317}"/>
    <hyperlink ref="P33" r:id="rId4" xr:uid="{5B65BEBA-96BB-4808-B0D9-14894AA8EE79}"/>
    <hyperlink ref="P34" r:id="rId5" xr:uid="{EF2AC188-D3EA-4005-B381-468920453B09}"/>
    <hyperlink ref="P36" r:id="rId6" xr:uid="{4B8068D0-584B-4942-9E2F-B96E2FAAEFF9}"/>
    <hyperlink ref="P39" r:id="rId7" xr:uid="{2801049A-7D50-468E-9C06-D7308B619421}"/>
    <hyperlink ref="P28" r:id="rId8" xr:uid="{F5E5CD56-C775-42EC-B947-64AF9953F360}"/>
  </hyperlinks>
  <pageMargins left="0.7" right="0.7" top="0.75" bottom="0.75" header="0.3" footer="0.3"/>
  <pageSetup paperSize="9" orientation="portrait" r:id="rId9"/>
  <headerFooter>
    <oddHeader>&amp;C&amp;"Aptos"&amp;10&amp;K0078D7 [Open]&amp;1#_x000D_</oddHeader>
    <oddFooter>&amp;L&amp;"Verdana,Regular"&amp;6&amp;K000000Internal</oddFooter>
    <evenFooter>&amp;L&amp;"Verdana,Regular"&amp;6&amp;K000000Internal</evenFooter>
    <firstFooter>&amp;L&amp;"Verdana,Regular"&amp;6&amp;K000000Internal</firstFooter>
  </headerFooter>
  <tableParts count="1">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95598-1E92-4A14-8F05-7955729D69D6}">
  <sheetPr codeName="Sheet4">
    <tabColor rgb="FF00B050"/>
  </sheetPr>
  <dimension ref="A1:DV60"/>
  <sheetViews>
    <sheetView workbookViewId="0">
      <selection activeCell="E2" sqref="E2"/>
    </sheetView>
  </sheetViews>
  <sheetFormatPr defaultColWidth="9" defaultRowHeight="15" customHeight="1" x14ac:dyDescent="0.35"/>
  <cols>
    <col min="1" max="3" width="4.33203125" style="104" customWidth="1"/>
    <col min="4" max="4" width="10" style="104" customWidth="1"/>
    <col min="5" max="5" width="29" style="104" customWidth="1"/>
    <col min="6" max="6" width="8.5" style="104" customWidth="1"/>
    <col min="7" max="8" width="7.08203125" style="104" customWidth="1"/>
    <col min="9" max="9" width="9.75" style="104" customWidth="1"/>
    <col min="10" max="11" width="10.5" style="104" customWidth="1"/>
    <col min="12" max="15" width="13.25" style="104" customWidth="1"/>
    <col min="16" max="16" width="32.75" style="120" customWidth="1"/>
    <col min="17" max="21" width="11" style="105" customWidth="1"/>
    <col min="22" max="22" width="7.58203125" style="105" customWidth="1"/>
    <col min="23" max="23" width="9.33203125" style="105" customWidth="1"/>
    <col min="24" max="24" width="9.25" style="105" customWidth="1"/>
    <col min="25" max="25" width="11" style="105" customWidth="1"/>
    <col min="26" max="26" width="11.58203125" style="105" bestFit="1" customWidth="1"/>
    <col min="27" max="27" width="10" style="105" bestFit="1" customWidth="1"/>
    <col min="28" max="28" width="10" style="105" customWidth="1"/>
    <col min="29" max="29" width="10.58203125" style="105" customWidth="1"/>
    <col min="30" max="30" width="11.5" style="105" customWidth="1"/>
    <col min="31" max="32" width="8.25" style="104" customWidth="1"/>
    <col min="33" max="33" width="26.83203125" style="104" customWidth="1"/>
    <col min="34" max="34" width="59.58203125" style="104" customWidth="1"/>
    <col min="35" max="35" width="14.25" style="104" customWidth="1"/>
    <col min="36" max="36" width="31.5" style="104" customWidth="1"/>
    <col min="37" max="37" width="9.58203125" style="104" customWidth="1"/>
    <col min="38" max="38" width="75" style="104" customWidth="1"/>
    <col min="39" max="109" width="3.25" style="104" customWidth="1"/>
    <col min="110" max="119" width="3.25" style="79" customWidth="1"/>
    <col min="120" max="120" width="3.5" style="104" customWidth="1"/>
    <col min="121" max="124" width="9" style="267"/>
    <col min="125" max="16384" width="9" style="104"/>
  </cols>
  <sheetData>
    <row r="1" spans="1:125" thickBot="1" x14ac:dyDescent="0.4">
      <c r="G1" s="104">
        <v>2026</v>
      </c>
      <c r="V1" s="81">
        <f ca="1">NOW()</f>
        <v>46315.632267476853</v>
      </c>
      <c r="W1" s="81"/>
      <c r="AD1" s="106"/>
      <c r="AM1" s="501" t="s">
        <v>2077</v>
      </c>
      <c r="AN1" s="502"/>
      <c r="AO1" s="502"/>
      <c r="AP1" s="502"/>
      <c r="AQ1" s="502"/>
      <c r="AR1" s="502"/>
      <c r="AS1" s="502"/>
      <c r="AT1" s="502"/>
      <c r="AU1" s="502"/>
      <c r="AV1" s="502"/>
      <c r="AW1" s="502"/>
      <c r="AX1" s="502"/>
      <c r="AY1" s="502"/>
      <c r="AZ1" s="502"/>
      <c r="BA1" s="502"/>
      <c r="BB1" s="502"/>
      <c r="BC1" s="502"/>
      <c r="BD1" s="502"/>
      <c r="BE1" s="502"/>
      <c r="BF1" s="502"/>
      <c r="BG1" s="502"/>
      <c r="BH1" s="502"/>
      <c r="BI1" s="502"/>
      <c r="BJ1" s="503"/>
      <c r="BK1" s="504" t="s">
        <v>2078</v>
      </c>
      <c r="BL1" s="505"/>
      <c r="BM1" s="505"/>
      <c r="BN1" s="505"/>
      <c r="BO1" s="505"/>
      <c r="BP1" s="505"/>
      <c r="BQ1" s="505"/>
      <c r="BR1" s="505"/>
      <c r="BS1" s="505"/>
      <c r="BT1" s="505"/>
      <c r="BU1" s="505"/>
      <c r="BV1" s="505"/>
      <c r="BW1" s="505"/>
      <c r="BX1" s="505"/>
      <c r="BY1" s="505"/>
      <c r="BZ1" s="505"/>
      <c r="CA1" s="505"/>
      <c r="CB1" s="505"/>
      <c r="CC1" s="505"/>
      <c r="CD1" s="505"/>
      <c r="CE1" s="505"/>
      <c r="CF1" s="505"/>
      <c r="CG1" s="505"/>
      <c r="CH1" s="506"/>
      <c r="CI1" s="507" t="s">
        <v>2079</v>
      </c>
      <c r="CJ1" s="508"/>
      <c r="CK1" s="508"/>
      <c r="CL1" s="508"/>
      <c r="CM1" s="508"/>
      <c r="CN1" s="508"/>
      <c r="CO1" s="508"/>
      <c r="CP1" s="508"/>
      <c r="CQ1" s="508"/>
      <c r="CR1" s="508"/>
      <c r="CS1" s="508"/>
      <c r="CT1" s="508"/>
      <c r="CU1" s="508"/>
      <c r="CV1" s="508"/>
      <c r="CW1" s="508"/>
      <c r="CX1" s="508"/>
      <c r="CY1" s="508"/>
      <c r="CZ1" s="508"/>
      <c r="DA1" s="508"/>
      <c r="DB1" s="508"/>
      <c r="DC1" s="508"/>
      <c r="DD1" s="508"/>
      <c r="DE1" s="508"/>
      <c r="DF1" s="509"/>
      <c r="DG1" s="510" t="s">
        <v>229</v>
      </c>
      <c r="DH1" s="511"/>
      <c r="DI1" s="511"/>
      <c r="DJ1" s="511"/>
      <c r="DK1" s="512"/>
      <c r="DL1" s="513" t="s">
        <v>1754</v>
      </c>
      <c r="DM1" s="514"/>
      <c r="DN1" s="514"/>
      <c r="DO1" s="514"/>
      <c r="DP1" s="514"/>
    </row>
    <row r="2" spans="1:125" s="107" customFormat="1" ht="58.5" thickBot="1" x14ac:dyDescent="0.35">
      <c r="B2" s="108" t="s">
        <v>198</v>
      </c>
      <c r="C2" s="108" t="s">
        <v>2080</v>
      </c>
      <c r="D2" s="108" t="s">
        <v>2</v>
      </c>
      <c r="E2" s="108" t="s">
        <v>3</v>
      </c>
      <c r="F2" s="108" t="s">
        <v>4</v>
      </c>
      <c r="G2" s="108" t="s">
        <v>5</v>
      </c>
      <c r="H2" s="108" t="s">
        <v>6</v>
      </c>
      <c r="I2" s="108" t="s">
        <v>7</v>
      </c>
      <c r="J2" s="108" t="s">
        <v>8</v>
      </c>
      <c r="K2" s="108" t="s">
        <v>9</v>
      </c>
      <c r="L2" s="108" t="s">
        <v>10</v>
      </c>
      <c r="M2" s="108" t="s">
        <v>11</v>
      </c>
      <c r="N2" s="108" t="s">
        <v>1979</v>
      </c>
      <c r="O2" s="108" t="s">
        <v>13</v>
      </c>
      <c r="P2" s="138" t="s">
        <v>14</v>
      </c>
      <c r="Q2" s="108" t="s">
        <v>15</v>
      </c>
      <c r="R2" s="108" t="s">
        <v>16</v>
      </c>
      <c r="S2" s="108" t="s">
        <v>2081</v>
      </c>
      <c r="T2" s="108" t="s">
        <v>18</v>
      </c>
      <c r="U2" s="108" t="s">
        <v>19</v>
      </c>
      <c r="V2" s="108" t="s">
        <v>20</v>
      </c>
      <c r="W2" s="108" t="s">
        <v>2082</v>
      </c>
      <c r="X2" s="108" t="s">
        <v>22</v>
      </c>
      <c r="Y2" s="109" t="s">
        <v>23</v>
      </c>
      <c r="Z2" s="108" t="s">
        <v>2083</v>
      </c>
      <c r="AA2" s="109" t="s">
        <v>25</v>
      </c>
      <c r="AB2" s="109" t="s">
        <v>26</v>
      </c>
      <c r="AC2" s="109" t="s">
        <v>27</v>
      </c>
      <c r="AD2" s="109" t="s">
        <v>2084</v>
      </c>
      <c r="AE2" s="110" t="s">
        <v>1762</v>
      </c>
      <c r="AF2" s="110" t="s">
        <v>1928</v>
      </c>
      <c r="AG2" s="110" t="s">
        <v>32</v>
      </c>
      <c r="AH2" s="110" t="s">
        <v>33</v>
      </c>
      <c r="AI2" s="110" t="s">
        <v>34</v>
      </c>
      <c r="AJ2" s="110" t="s">
        <v>35</v>
      </c>
      <c r="AK2" s="110" t="s">
        <v>36</v>
      </c>
      <c r="AL2" s="110" t="s">
        <v>37</v>
      </c>
      <c r="AM2" s="111" t="s">
        <v>38</v>
      </c>
      <c r="AN2" s="111" t="s">
        <v>39</v>
      </c>
      <c r="AO2" s="111" t="s">
        <v>40</v>
      </c>
      <c r="AP2" s="111" t="s">
        <v>41</v>
      </c>
      <c r="AQ2" s="111" t="s">
        <v>42</v>
      </c>
      <c r="AR2" s="111" t="s">
        <v>43</v>
      </c>
      <c r="AS2" s="111" t="s">
        <v>44</v>
      </c>
      <c r="AT2" s="111" t="s">
        <v>45</v>
      </c>
      <c r="AU2" s="111" t="s">
        <v>46</v>
      </c>
      <c r="AV2" s="111" t="s">
        <v>47</v>
      </c>
      <c r="AW2" s="111" t="s">
        <v>48</v>
      </c>
      <c r="AX2" s="111" t="s">
        <v>49</v>
      </c>
      <c r="AY2" s="111" t="s">
        <v>50</v>
      </c>
      <c r="AZ2" s="111" t="s">
        <v>51</v>
      </c>
      <c r="BA2" s="111" t="s">
        <v>52</v>
      </c>
      <c r="BB2" s="111" t="s">
        <v>53</v>
      </c>
      <c r="BC2" s="111" t="s">
        <v>54</v>
      </c>
      <c r="BD2" s="111" t="s">
        <v>55</v>
      </c>
      <c r="BE2" s="111" t="s">
        <v>56</v>
      </c>
      <c r="BF2" s="111" t="s">
        <v>57</v>
      </c>
      <c r="BG2" s="111" t="s">
        <v>58</v>
      </c>
      <c r="BH2" s="111" t="s">
        <v>59</v>
      </c>
      <c r="BI2" s="111" t="s">
        <v>60</v>
      </c>
      <c r="BJ2" s="112" t="s">
        <v>61</v>
      </c>
      <c r="BK2" s="113" t="s">
        <v>2085</v>
      </c>
      <c r="BL2" s="113" t="s">
        <v>2086</v>
      </c>
      <c r="BM2" s="113" t="s">
        <v>2087</v>
      </c>
      <c r="BN2" s="113" t="s">
        <v>2088</v>
      </c>
      <c r="BO2" s="113" t="s">
        <v>2089</v>
      </c>
      <c r="BP2" s="113" t="s">
        <v>2090</v>
      </c>
      <c r="BQ2" s="113" t="s">
        <v>2091</v>
      </c>
      <c r="BR2" s="113" t="s">
        <v>2092</v>
      </c>
      <c r="BS2" s="113" t="s">
        <v>2093</v>
      </c>
      <c r="BT2" s="113" t="s">
        <v>2094</v>
      </c>
      <c r="BU2" s="113" t="s">
        <v>2095</v>
      </c>
      <c r="BV2" s="113" t="s">
        <v>2096</v>
      </c>
      <c r="BW2" s="113" t="s">
        <v>2097</v>
      </c>
      <c r="BX2" s="113" t="s">
        <v>2098</v>
      </c>
      <c r="BY2" s="113" t="s">
        <v>2099</v>
      </c>
      <c r="BZ2" s="113" t="s">
        <v>2100</v>
      </c>
      <c r="CA2" s="113" t="s">
        <v>2101</v>
      </c>
      <c r="CB2" s="113" t="s">
        <v>2102</v>
      </c>
      <c r="CC2" s="113" t="s">
        <v>2103</v>
      </c>
      <c r="CD2" s="113" t="s">
        <v>2104</v>
      </c>
      <c r="CE2" s="113" t="s">
        <v>2105</v>
      </c>
      <c r="CF2" s="113" t="s">
        <v>2106</v>
      </c>
      <c r="CG2" s="113" t="s">
        <v>2107</v>
      </c>
      <c r="CH2" s="114" t="s">
        <v>2108</v>
      </c>
      <c r="CI2" s="115" t="s">
        <v>2109</v>
      </c>
      <c r="CJ2" s="115" t="s">
        <v>2110</v>
      </c>
      <c r="CK2" s="115" t="s">
        <v>2111</v>
      </c>
      <c r="CL2" s="115" t="s">
        <v>2112</v>
      </c>
      <c r="CM2" s="115" t="s">
        <v>2113</v>
      </c>
      <c r="CN2" s="115" t="s">
        <v>2114</v>
      </c>
      <c r="CO2" s="115" t="s">
        <v>2115</v>
      </c>
      <c r="CP2" s="115" t="s">
        <v>2116</v>
      </c>
      <c r="CQ2" s="115" t="s">
        <v>2117</v>
      </c>
      <c r="CR2" s="115" t="s">
        <v>2118</v>
      </c>
      <c r="CS2" s="115" t="s">
        <v>2119</v>
      </c>
      <c r="CT2" s="115" t="s">
        <v>2120</v>
      </c>
      <c r="CU2" s="115" t="s">
        <v>2121</v>
      </c>
      <c r="CV2" s="115" t="s">
        <v>2122</v>
      </c>
      <c r="CW2" s="115" t="s">
        <v>2123</v>
      </c>
      <c r="CX2" s="115" t="s">
        <v>2124</v>
      </c>
      <c r="CY2" s="115" t="s">
        <v>2125</v>
      </c>
      <c r="CZ2" s="115" t="s">
        <v>2126</v>
      </c>
      <c r="DA2" s="115" t="s">
        <v>2127</v>
      </c>
      <c r="DB2" s="115" t="s">
        <v>2128</v>
      </c>
      <c r="DC2" s="115" t="s">
        <v>2129</v>
      </c>
      <c r="DD2" s="115" t="s">
        <v>2130</v>
      </c>
      <c r="DE2" s="116" t="s">
        <v>2131</v>
      </c>
      <c r="DF2" s="116" t="s">
        <v>2132</v>
      </c>
      <c r="DG2" s="83" t="s">
        <v>2133</v>
      </c>
      <c r="DH2" s="83" t="s">
        <v>2134</v>
      </c>
      <c r="DI2" s="83" t="s">
        <v>2135</v>
      </c>
      <c r="DJ2" s="83" t="s">
        <v>2136</v>
      </c>
      <c r="DK2" s="83" t="s">
        <v>2137</v>
      </c>
      <c r="DL2" s="84" t="s">
        <v>2138</v>
      </c>
      <c r="DM2" s="84" t="s">
        <v>2139</v>
      </c>
      <c r="DN2" s="84" t="s">
        <v>2140</v>
      </c>
      <c r="DO2" s="84" t="s">
        <v>2141</v>
      </c>
      <c r="DP2" s="117" t="s">
        <v>2142</v>
      </c>
      <c r="DQ2" s="108" t="s">
        <v>2143</v>
      </c>
      <c r="DR2" s="108" t="s">
        <v>1777</v>
      </c>
      <c r="DS2" s="108" t="s">
        <v>132</v>
      </c>
      <c r="DT2" s="108" t="s">
        <v>133</v>
      </c>
    </row>
    <row r="3" spans="1:125" s="118" customFormat="1" ht="72.5" x14ac:dyDescent="0.3">
      <c r="A3" s="118" t="s">
        <v>1988</v>
      </c>
      <c r="B3" s="160">
        <v>1</v>
      </c>
      <c r="C3" s="160" t="s">
        <v>1981</v>
      </c>
      <c r="D3" s="252">
        <v>46120</v>
      </c>
      <c r="E3" s="161" t="s">
        <v>226</v>
      </c>
      <c r="F3" s="92">
        <v>1018659</v>
      </c>
      <c r="G3" s="92">
        <f>$G$1-Table24[[#This Row],[Birth Year]]</f>
        <v>49</v>
      </c>
      <c r="H3" s="92">
        <v>1977</v>
      </c>
      <c r="I3" s="92" t="s">
        <v>136</v>
      </c>
      <c r="J3" s="92" t="s">
        <v>227</v>
      </c>
      <c r="K3" s="92" t="s">
        <v>138</v>
      </c>
      <c r="L3" s="92" t="s">
        <v>162</v>
      </c>
      <c r="M3" s="92" t="s">
        <v>2144</v>
      </c>
      <c r="N3" s="92" t="s">
        <v>2026</v>
      </c>
      <c r="O3" s="92" t="s">
        <v>229</v>
      </c>
      <c r="P3" s="100" t="s">
        <v>230</v>
      </c>
      <c r="Q3" s="92" t="s">
        <v>144</v>
      </c>
      <c r="R3" s="92" t="s">
        <v>185</v>
      </c>
      <c r="S3" s="94">
        <v>41599</v>
      </c>
      <c r="T3" s="95">
        <f ca="1">($V$1-Table24[[#This Row],[Date of Joining PETRONAS]])/365</f>
        <v>12.922280184868089</v>
      </c>
      <c r="U3" s="92">
        <v>26</v>
      </c>
      <c r="V3" s="92" t="s">
        <v>231</v>
      </c>
      <c r="W3" s="95">
        <f ca="1">Table24[[#This Row],[Age]]-($V$1-Table24[[#This Row],[Date of Appointment to Current Grade]])/365</f>
        <v>48.359911595953825</v>
      </c>
      <c r="X3" s="96">
        <f ca="1">($V$1-Table24[[#This Row],[Date of Appointment to Current Grade]])/365</f>
        <v>0.6400884040461714</v>
      </c>
      <c r="Y3" s="94">
        <v>46082</v>
      </c>
      <c r="Z3" s="92" t="s">
        <v>162</v>
      </c>
      <c r="AA3" s="94">
        <v>46082</v>
      </c>
      <c r="AB3" s="97">
        <f ca="1">($V$1-Table24[[#This Row],[Date in Position]])/365</f>
        <v>0.6400884040461714</v>
      </c>
      <c r="AC3" s="92" t="s">
        <v>229</v>
      </c>
      <c r="AD3" s="94">
        <v>45334</v>
      </c>
      <c r="AE3" s="92" t="s">
        <v>162</v>
      </c>
      <c r="AF3" s="92"/>
      <c r="AG3" s="19" t="s">
        <v>2145</v>
      </c>
      <c r="AH3" s="19" t="s">
        <v>234</v>
      </c>
      <c r="AI3" s="20" t="s">
        <v>235</v>
      </c>
      <c r="AJ3" s="20" t="s">
        <v>236</v>
      </c>
      <c r="AK3" s="15" t="s">
        <v>1793</v>
      </c>
      <c r="AL3" s="23" t="s">
        <v>237</v>
      </c>
      <c r="AM3" s="140">
        <v>4</v>
      </c>
      <c r="AN3" s="141">
        <v>4</v>
      </c>
      <c r="AO3" s="141">
        <v>3</v>
      </c>
      <c r="AP3" s="141">
        <v>3</v>
      </c>
      <c r="AQ3" s="141">
        <v>3</v>
      </c>
      <c r="AR3" s="141">
        <v>4</v>
      </c>
      <c r="AS3" s="141">
        <v>4</v>
      </c>
      <c r="AT3" s="141">
        <v>3</v>
      </c>
      <c r="AU3" s="141">
        <v>3</v>
      </c>
      <c r="AV3" s="141">
        <v>2</v>
      </c>
      <c r="AW3" s="141">
        <v>4</v>
      </c>
      <c r="AX3" s="141">
        <v>3</v>
      </c>
      <c r="AY3" s="141">
        <v>3</v>
      </c>
      <c r="AZ3" s="141">
        <v>2</v>
      </c>
      <c r="BA3" s="141">
        <v>3</v>
      </c>
      <c r="BB3" s="141">
        <v>3</v>
      </c>
      <c r="BC3" s="141">
        <v>3</v>
      </c>
      <c r="BD3" s="141">
        <v>3</v>
      </c>
      <c r="BE3" s="141">
        <v>3</v>
      </c>
      <c r="BF3" s="141">
        <v>3</v>
      </c>
      <c r="BG3" s="141">
        <v>2</v>
      </c>
      <c r="BH3" s="141">
        <v>1</v>
      </c>
      <c r="BI3" s="141">
        <v>2</v>
      </c>
      <c r="BJ3" s="142">
        <v>2</v>
      </c>
      <c r="BK3" s="140">
        <v>5</v>
      </c>
      <c r="BL3" s="141">
        <v>4</v>
      </c>
      <c r="BM3" s="141">
        <v>3</v>
      </c>
      <c r="BN3" s="141">
        <v>3</v>
      </c>
      <c r="BO3" s="141">
        <v>3</v>
      </c>
      <c r="BP3" s="141">
        <v>5</v>
      </c>
      <c r="BQ3" s="141">
        <v>4</v>
      </c>
      <c r="BR3" s="141">
        <v>3</v>
      </c>
      <c r="BS3" s="141">
        <v>3</v>
      </c>
      <c r="BT3" s="141">
        <v>2</v>
      </c>
      <c r="BU3" s="141">
        <v>4</v>
      </c>
      <c r="BV3" s="141">
        <v>4</v>
      </c>
      <c r="BW3" s="141">
        <v>3</v>
      </c>
      <c r="BX3" s="141">
        <v>3</v>
      </c>
      <c r="BY3" s="141">
        <v>4</v>
      </c>
      <c r="BZ3" s="141">
        <v>3</v>
      </c>
      <c r="CA3" s="141">
        <v>3</v>
      </c>
      <c r="CB3" s="141">
        <v>4</v>
      </c>
      <c r="CC3" s="141">
        <v>3</v>
      </c>
      <c r="CD3" s="141">
        <v>3</v>
      </c>
      <c r="CE3" s="141">
        <v>2</v>
      </c>
      <c r="CF3" s="141">
        <v>2</v>
      </c>
      <c r="CG3" s="141">
        <v>2</v>
      </c>
      <c r="CH3" s="142">
        <v>2</v>
      </c>
      <c r="CI3" s="122">
        <f>Table24[[#This Row],[B13]]-Table24[[#This Row],[B1]]</f>
        <v>1</v>
      </c>
      <c r="CJ3" s="123">
        <f>Table24[[#This Row],[B24]]-Table24[[#This Row],[B2]]</f>
        <v>0</v>
      </c>
      <c r="CK3" s="123">
        <f>Table24[[#This Row],[B35]]-Table24[[#This Row],[B3]]</f>
        <v>0</v>
      </c>
      <c r="CL3" s="123">
        <f>Table24[[#This Row],[B46]]-Table24[[#This Row],[B4]]</f>
        <v>0</v>
      </c>
      <c r="CM3" s="123">
        <f>Table24[[#This Row],[B57]]-Table24[[#This Row],[B5]]</f>
        <v>0</v>
      </c>
      <c r="CN3" s="123">
        <f>Table24[[#This Row],[B68]]-Table24[[#This Row],[B6]]</f>
        <v>1</v>
      </c>
      <c r="CO3" s="123">
        <f>Table24[[#This Row],[B79]]-Table24[[#This Row],[B7]]</f>
        <v>0</v>
      </c>
      <c r="CP3" s="123">
        <f>Table24[[#This Row],[B810]]-Table24[[#This Row],[B8]]</f>
        <v>0</v>
      </c>
      <c r="CQ3" s="123">
        <f>Table24[[#This Row],[B911]]-Table24[[#This Row],[B9]]</f>
        <v>0</v>
      </c>
      <c r="CR3" s="123">
        <f>Table24[[#This Row],[B1012]]-Table24[[#This Row],[B10]]</f>
        <v>0</v>
      </c>
      <c r="CS3" s="123">
        <f>Table24[[#This Row],[B1113]]-Table24[[#This Row],[B11]]</f>
        <v>0</v>
      </c>
      <c r="CT3" s="123">
        <f>Table24[[#This Row],[B1214]]-Table24[[#This Row],[B12]]</f>
        <v>1</v>
      </c>
      <c r="CU3" s="123">
        <f>Table24[[#This Row],[K115]]-Table24[[#This Row],[K1]]</f>
        <v>0</v>
      </c>
      <c r="CV3" s="123">
        <f>Table24[[#This Row],[K216]]-Table24[[#This Row],[K2]]</f>
        <v>1</v>
      </c>
      <c r="CW3" s="123">
        <f>Table24[[#This Row],[K317]]-Table24[[#This Row],[K3]]</f>
        <v>1</v>
      </c>
      <c r="CX3" s="123">
        <f>Table24[[#This Row],[K418]]-Table24[[#This Row],[K4]]</f>
        <v>0</v>
      </c>
      <c r="CY3" s="123">
        <f>Table24[[#This Row],[K519]]-Table24[[#This Row],[K5]]</f>
        <v>0</v>
      </c>
      <c r="CZ3" s="123">
        <f>Table24[[#This Row],[P120]]-Table24[[#This Row],[P1]]</f>
        <v>1</v>
      </c>
      <c r="DA3" s="123">
        <f>Table24[[#This Row],[P221]]-Table24[[#This Row],[P2]]</f>
        <v>0</v>
      </c>
      <c r="DB3" s="123">
        <f>Table24[[#This Row],[P322]]-Table24[[#This Row],[P3]]</f>
        <v>0</v>
      </c>
      <c r="DC3" s="123">
        <f>Table24[[#This Row],[P423]]-Table24[[#This Row],[P4]]</f>
        <v>0</v>
      </c>
      <c r="DD3" s="123">
        <f>Table24[[#This Row],[P524]]-Table24[[#This Row],[P5]]</f>
        <v>1</v>
      </c>
      <c r="DE3" s="123">
        <f>Table24[[#This Row],[E125]]-Table24[[#This Row],[E1]]</f>
        <v>0</v>
      </c>
      <c r="DF3" s="124">
        <f>Table24[[#This Row],[E226]]-Table24[[#This Row],[E2]]</f>
        <v>0</v>
      </c>
      <c r="DG3" s="143">
        <v>100</v>
      </c>
      <c r="DH3" s="144">
        <v>80</v>
      </c>
      <c r="DI3" s="144">
        <v>80</v>
      </c>
      <c r="DJ3" s="144">
        <v>100</v>
      </c>
      <c r="DK3" s="145">
        <v>100</v>
      </c>
      <c r="DL3" s="143">
        <v>75</v>
      </c>
      <c r="DM3" s="144">
        <v>60</v>
      </c>
      <c r="DN3" s="144">
        <v>60</v>
      </c>
      <c r="DO3" s="144">
        <v>100</v>
      </c>
      <c r="DP3" s="145">
        <v>40</v>
      </c>
      <c r="DQ3" s="268" t="s">
        <v>238</v>
      </c>
      <c r="DR3" s="268"/>
      <c r="DS3" s="268" t="s">
        <v>239</v>
      </c>
      <c r="DT3" s="268"/>
    </row>
    <row r="4" spans="1:125" s="146" customFormat="1" ht="87" x14ac:dyDescent="0.3">
      <c r="A4" s="146" t="s">
        <v>1988</v>
      </c>
      <c r="B4" s="92">
        <v>2</v>
      </c>
      <c r="C4" s="92" t="s">
        <v>1981</v>
      </c>
      <c r="D4" s="94">
        <v>46141</v>
      </c>
      <c r="E4" s="93" t="s">
        <v>360</v>
      </c>
      <c r="F4" s="92" t="s">
        <v>361</v>
      </c>
      <c r="G4" s="92">
        <f>$G$1-Table24[[#This Row],[Birth Year]]</f>
        <v>43</v>
      </c>
      <c r="H4" s="92">
        <v>1983</v>
      </c>
      <c r="I4" s="92" t="s">
        <v>136</v>
      </c>
      <c r="J4" s="92" t="s">
        <v>362</v>
      </c>
      <c r="K4" s="92" t="s">
        <v>138</v>
      </c>
      <c r="L4" s="92" t="s">
        <v>2146</v>
      </c>
      <c r="M4" s="254" t="s">
        <v>2147</v>
      </c>
      <c r="N4" s="92" t="s">
        <v>2026</v>
      </c>
      <c r="O4" s="92" t="s">
        <v>229</v>
      </c>
      <c r="P4" s="100" t="s">
        <v>364</v>
      </c>
      <c r="Q4" s="92" t="s">
        <v>177</v>
      </c>
      <c r="R4" s="94">
        <v>46784</v>
      </c>
      <c r="S4" s="94">
        <v>43133</v>
      </c>
      <c r="T4" s="95">
        <f ca="1">($V$1-Table24[[#This Row],[Date of Joining PETRONAS]])/365</f>
        <v>8.719540458840692</v>
      </c>
      <c r="U4" s="92">
        <v>21</v>
      </c>
      <c r="V4" s="92" t="s">
        <v>177</v>
      </c>
      <c r="W4" s="95">
        <f ca="1">Table24[[#This Row],[Age]]-($V$1-Table24[[#This Row],[Date of Appointment to Current Grade]])/365</f>
        <v>42.359911595953825</v>
      </c>
      <c r="X4" s="96">
        <f ca="1">($V$1-Table24[[#This Row],[Date of Appointment to Current Grade]])/365</f>
        <v>0.6400884040461714</v>
      </c>
      <c r="Y4" s="94">
        <v>46082</v>
      </c>
      <c r="Z4" s="92" t="s">
        <v>349</v>
      </c>
      <c r="AA4" s="94">
        <v>45324</v>
      </c>
      <c r="AB4" s="97">
        <f ca="1">($V$1-Table24[[#This Row],[Date in Position]])/365</f>
        <v>2.7168007328132946</v>
      </c>
      <c r="AC4" s="92" t="s">
        <v>229</v>
      </c>
      <c r="AD4" s="94">
        <v>45847</v>
      </c>
      <c r="AE4" s="92" t="s">
        <v>147</v>
      </c>
      <c r="AF4" s="92"/>
      <c r="AG4" s="19" t="s">
        <v>2148</v>
      </c>
      <c r="AH4" s="19" t="s">
        <v>367</v>
      </c>
      <c r="AI4" s="20" t="s">
        <v>368</v>
      </c>
      <c r="AJ4" s="20" t="s">
        <v>369</v>
      </c>
      <c r="AK4" s="15" t="s">
        <v>1793</v>
      </c>
      <c r="AL4" s="23" t="s">
        <v>370</v>
      </c>
      <c r="AM4" s="147">
        <v>3</v>
      </c>
      <c r="AN4" s="105">
        <v>3</v>
      </c>
      <c r="AO4" s="105">
        <v>3</v>
      </c>
      <c r="AP4" s="105">
        <v>4</v>
      </c>
      <c r="AQ4" s="105">
        <v>4</v>
      </c>
      <c r="AR4" s="105">
        <v>3</v>
      </c>
      <c r="AS4" s="105">
        <v>4</v>
      </c>
      <c r="AT4" s="105">
        <v>3</v>
      </c>
      <c r="AU4" s="105">
        <v>3</v>
      </c>
      <c r="AV4" s="105">
        <v>3</v>
      </c>
      <c r="AW4" s="105">
        <v>4</v>
      </c>
      <c r="AX4" s="105">
        <v>3</v>
      </c>
      <c r="AY4" s="105">
        <v>3</v>
      </c>
      <c r="AZ4" s="105">
        <v>4</v>
      </c>
      <c r="BA4" s="105">
        <v>3</v>
      </c>
      <c r="BB4" s="105">
        <v>2</v>
      </c>
      <c r="BC4" s="105">
        <v>2</v>
      </c>
      <c r="BD4" s="105">
        <v>3</v>
      </c>
      <c r="BE4" s="105">
        <v>2</v>
      </c>
      <c r="BF4" s="105">
        <v>2</v>
      </c>
      <c r="BG4" s="105">
        <v>2</v>
      </c>
      <c r="BH4" s="105">
        <v>2</v>
      </c>
      <c r="BI4" s="105">
        <v>2</v>
      </c>
      <c r="BJ4" s="148">
        <v>2</v>
      </c>
      <c r="BK4" s="147">
        <v>3</v>
      </c>
      <c r="BL4" s="105">
        <v>3</v>
      </c>
      <c r="BM4" s="105">
        <v>4</v>
      </c>
      <c r="BN4" s="105">
        <v>4</v>
      </c>
      <c r="BO4" s="105">
        <v>4</v>
      </c>
      <c r="BP4" s="105">
        <v>3</v>
      </c>
      <c r="BQ4" s="105">
        <v>5</v>
      </c>
      <c r="BR4" s="105">
        <v>3</v>
      </c>
      <c r="BS4" s="105">
        <v>3</v>
      </c>
      <c r="BT4" s="105">
        <v>3</v>
      </c>
      <c r="BU4" s="105">
        <v>5</v>
      </c>
      <c r="BV4" s="105">
        <v>4</v>
      </c>
      <c r="BW4" s="105">
        <v>3</v>
      </c>
      <c r="BX4" s="105">
        <v>4</v>
      </c>
      <c r="BY4" s="105">
        <v>3</v>
      </c>
      <c r="BZ4" s="105">
        <v>3</v>
      </c>
      <c r="CA4" s="105">
        <v>3</v>
      </c>
      <c r="CB4" s="105">
        <v>3</v>
      </c>
      <c r="CC4" s="105">
        <v>3</v>
      </c>
      <c r="CD4" s="105">
        <v>3</v>
      </c>
      <c r="CE4" s="105">
        <v>3</v>
      </c>
      <c r="CF4" s="105">
        <v>2</v>
      </c>
      <c r="CG4" s="105">
        <v>2</v>
      </c>
      <c r="CH4" s="148">
        <v>2</v>
      </c>
      <c r="CI4" s="149">
        <f>Table24[[#This Row],[B13]]-Table24[[#This Row],[B1]]</f>
        <v>0</v>
      </c>
      <c r="CJ4" s="105">
        <f>Table24[[#This Row],[B24]]-Table24[[#This Row],[B2]]</f>
        <v>0</v>
      </c>
      <c r="CK4" s="105">
        <f>Table24[[#This Row],[B35]]-Table24[[#This Row],[B3]]</f>
        <v>1</v>
      </c>
      <c r="CL4" s="105">
        <f>Table24[[#This Row],[B46]]-Table24[[#This Row],[B4]]</f>
        <v>0</v>
      </c>
      <c r="CM4" s="105">
        <f>Table24[[#This Row],[B57]]-Table24[[#This Row],[B5]]</f>
        <v>0</v>
      </c>
      <c r="CN4" s="105">
        <f>Table24[[#This Row],[B68]]-Table24[[#This Row],[B6]]</f>
        <v>0</v>
      </c>
      <c r="CO4" s="105">
        <f>Table24[[#This Row],[B79]]-Table24[[#This Row],[B7]]</f>
        <v>1</v>
      </c>
      <c r="CP4" s="105">
        <f>Table24[[#This Row],[B810]]-Table24[[#This Row],[B8]]</f>
        <v>0</v>
      </c>
      <c r="CQ4" s="105">
        <f>Table24[[#This Row],[B911]]-Table24[[#This Row],[B9]]</f>
        <v>0</v>
      </c>
      <c r="CR4" s="105">
        <f>Table24[[#This Row],[B1012]]-Table24[[#This Row],[B10]]</f>
        <v>0</v>
      </c>
      <c r="CS4" s="105">
        <f>Table24[[#This Row],[B1113]]-Table24[[#This Row],[B11]]</f>
        <v>1</v>
      </c>
      <c r="CT4" s="105">
        <f>Table24[[#This Row],[B1214]]-Table24[[#This Row],[B12]]</f>
        <v>1</v>
      </c>
      <c r="CU4" s="105">
        <f>Table24[[#This Row],[K115]]-Table24[[#This Row],[K1]]</f>
        <v>0</v>
      </c>
      <c r="CV4" s="105">
        <f>Table24[[#This Row],[K216]]-Table24[[#This Row],[K2]]</f>
        <v>0</v>
      </c>
      <c r="CW4" s="105">
        <f>Table24[[#This Row],[K317]]-Table24[[#This Row],[K3]]</f>
        <v>0</v>
      </c>
      <c r="CX4" s="105">
        <f>Table24[[#This Row],[K418]]-Table24[[#This Row],[K4]]</f>
        <v>1</v>
      </c>
      <c r="CY4" s="105">
        <f>Table24[[#This Row],[K519]]-Table24[[#This Row],[K5]]</f>
        <v>1</v>
      </c>
      <c r="CZ4" s="105">
        <f>Table24[[#This Row],[P120]]-Table24[[#This Row],[P1]]</f>
        <v>0</v>
      </c>
      <c r="DA4" s="105">
        <f>Table24[[#This Row],[P221]]-Table24[[#This Row],[P2]]</f>
        <v>1</v>
      </c>
      <c r="DB4" s="105">
        <f>Table24[[#This Row],[P322]]-Table24[[#This Row],[P3]]</f>
        <v>1</v>
      </c>
      <c r="DC4" s="105">
        <f>Table24[[#This Row],[P423]]-Table24[[#This Row],[P4]]</f>
        <v>1</v>
      </c>
      <c r="DD4" s="105">
        <f>Table24[[#This Row],[P524]]-Table24[[#This Row],[P5]]</f>
        <v>0</v>
      </c>
      <c r="DE4" s="105">
        <f>Table24[[#This Row],[E125]]-Table24[[#This Row],[E1]]</f>
        <v>0</v>
      </c>
      <c r="DF4" s="148">
        <f>Table24[[#This Row],[E226]]-Table24[[#This Row],[E2]]</f>
        <v>0</v>
      </c>
      <c r="DG4" s="150">
        <v>100</v>
      </c>
      <c r="DH4" s="151">
        <v>80</v>
      </c>
      <c r="DI4" s="151">
        <v>100</v>
      </c>
      <c r="DJ4" s="151">
        <v>100</v>
      </c>
      <c r="DK4" s="152">
        <v>100</v>
      </c>
      <c r="DL4" s="150">
        <v>67</v>
      </c>
      <c r="DM4" s="151">
        <v>60</v>
      </c>
      <c r="DN4" s="151">
        <v>40</v>
      </c>
      <c r="DO4" s="151">
        <v>100</v>
      </c>
      <c r="DP4" s="152">
        <v>40</v>
      </c>
      <c r="DQ4" s="265" t="s">
        <v>238</v>
      </c>
      <c r="DR4" s="265" t="s">
        <v>371</v>
      </c>
      <c r="DS4" s="265" t="s">
        <v>372</v>
      </c>
      <c r="DT4" s="265"/>
    </row>
    <row r="5" spans="1:125" s="146" customFormat="1" ht="29" x14ac:dyDescent="0.3">
      <c r="B5" s="160">
        <v>3</v>
      </c>
      <c r="C5" s="92" t="s">
        <v>1988</v>
      </c>
      <c r="D5" s="160"/>
      <c r="E5" s="264" t="s">
        <v>2149</v>
      </c>
      <c r="F5" s="92">
        <v>1001070</v>
      </c>
      <c r="G5" s="92">
        <f>$G$1-Table24[[#This Row],[Birth Year]]</f>
        <v>55</v>
      </c>
      <c r="H5" s="92">
        <v>1971</v>
      </c>
      <c r="I5" s="92" t="s">
        <v>136</v>
      </c>
      <c r="J5" s="92" t="s">
        <v>362</v>
      </c>
      <c r="K5" s="92" t="s">
        <v>138</v>
      </c>
      <c r="L5" s="92" t="s">
        <v>180</v>
      </c>
      <c r="M5" s="92" t="s">
        <v>2144</v>
      </c>
      <c r="N5" s="92" t="s">
        <v>2026</v>
      </c>
      <c r="O5" s="92" t="s">
        <v>229</v>
      </c>
      <c r="P5" s="100" t="s">
        <v>2150</v>
      </c>
      <c r="Q5" s="92" t="s">
        <v>177</v>
      </c>
      <c r="R5" s="94">
        <v>46208</v>
      </c>
      <c r="S5" s="92"/>
      <c r="T5" s="95">
        <f ca="1">($V$1-Table24[[#This Row],[Date of Joining PETRONAS]])/365</f>
        <v>126.89214319856671</v>
      </c>
      <c r="U5" s="92"/>
      <c r="V5" s="92"/>
      <c r="W5" s="95">
        <f ca="1">Table24[[#This Row],[Age]]-($V$1-Table24[[#This Row],[Date of Appointment to Current Grade]])/365</f>
        <v>-71.892143198566714</v>
      </c>
      <c r="X5" s="96">
        <f ca="1">($V$1-Table24[[#This Row],[Date of Appointment to Current Grade]])/365</f>
        <v>126.89214319856671</v>
      </c>
      <c r="Y5" s="92"/>
      <c r="Z5" s="92" t="s">
        <v>162</v>
      </c>
      <c r="AA5" s="92"/>
      <c r="AB5" s="97">
        <f ca="1">($V$1-Table24[[#This Row],[Date in Position]])/365</f>
        <v>126.89214319856671</v>
      </c>
      <c r="AC5" s="92" t="s">
        <v>229</v>
      </c>
      <c r="AD5" s="94">
        <v>42934</v>
      </c>
      <c r="AE5" s="92" t="s">
        <v>139</v>
      </c>
      <c r="AF5" s="92"/>
      <c r="AG5" s="19"/>
      <c r="AH5" s="19"/>
      <c r="AI5" s="20"/>
      <c r="AJ5" s="20"/>
      <c r="AK5" s="15"/>
      <c r="AL5" s="20" t="s">
        <v>2151</v>
      </c>
      <c r="AM5" s="147">
        <v>3</v>
      </c>
      <c r="AN5" s="105">
        <v>3</v>
      </c>
      <c r="AO5" s="105">
        <v>3</v>
      </c>
      <c r="AP5" s="105">
        <v>4</v>
      </c>
      <c r="AQ5" s="105">
        <v>4</v>
      </c>
      <c r="AR5" s="105">
        <v>3</v>
      </c>
      <c r="AS5" s="105">
        <v>4</v>
      </c>
      <c r="AT5" s="105">
        <v>3</v>
      </c>
      <c r="AU5" s="105">
        <v>3</v>
      </c>
      <c r="AV5" s="105">
        <v>4</v>
      </c>
      <c r="AW5" s="105">
        <v>3</v>
      </c>
      <c r="AX5" s="105">
        <v>4</v>
      </c>
      <c r="AY5" s="105">
        <v>3</v>
      </c>
      <c r="AZ5" s="105">
        <v>4</v>
      </c>
      <c r="BA5" s="105">
        <v>3</v>
      </c>
      <c r="BB5" s="105">
        <v>3</v>
      </c>
      <c r="BC5" s="105">
        <v>2</v>
      </c>
      <c r="BD5" s="105">
        <v>3</v>
      </c>
      <c r="BE5" s="105">
        <v>2</v>
      </c>
      <c r="BF5" s="105">
        <v>3</v>
      </c>
      <c r="BG5" s="105">
        <v>2</v>
      </c>
      <c r="BH5" s="105">
        <v>2</v>
      </c>
      <c r="BI5" s="105">
        <v>2</v>
      </c>
      <c r="BJ5" s="148">
        <v>1</v>
      </c>
      <c r="BK5" s="147">
        <v>3</v>
      </c>
      <c r="BL5" s="105">
        <v>3</v>
      </c>
      <c r="BM5" s="105">
        <v>3</v>
      </c>
      <c r="BN5" s="105">
        <v>4</v>
      </c>
      <c r="BO5" s="105">
        <v>5</v>
      </c>
      <c r="BP5" s="105">
        <v>3</v>
      </c>
      <c r="BQ5" s="105">
        <v>4</v>
      </c>
      <c r="BR5" s="105">
        <v>3</v>
      </c>
      <c r="BS5" s="105">
        <v>3</v>
      </c>
      <c r="BT5" s="105">
        <v>4</v>
      </c>
      <c r="BU5" s="105">
        <v>4</v>
      </c>
      <c r="BV5" s="105">
        <v>5</v>
      </c>
      <c r="BW5" s="105">
        <v>3</v>
      </c>
      <c r="BX5" s="105">
        <v>4</v>
      </c>
      <c r="BY5" s="105">
        <v>3</v>
      </c>
      <c r="BZ5" s="105">
        <v>3</v>
      </c>
      <c r="CA5" s="105">
        <v>3</v>
      </c>
      <c r="CB5" s="105">
        <v>3</v>
      </c>
      <c r="CC5" s="105">
        <v>3</v>
      </c>
      <c r="CD5" s="105">
        <v>3</v>
      </c>
      <c r="CE5" s="105">
        <v>3</v>
      </c>
      <c r="CF5" s="105">
        <v>2</v>
      </c>
      <c r="CG5" s="105">
        <v>2</v>
      </c>
      <c r="CH5" s="148">
        <v>2</v>
      </c>
      <c r="CI5" s="147">
        <f>Table24[[#This Row],[B13]]-Table24[[#This Row],[B1]]</f>
        <v>0</v>
      </c>
      <c r="CJ5" s="105">
        <f>Table24[[#This Row],[B24]]-Table24[[#This Row],[B2]]</f>
        <v>0</v>
      </c>
      <c r="CK5" s="105">
        <f>Table24[[#This Row],[B35]]-Table24[[#This Row],[B3]]</f>
        <v>0</v>
      </c>
      <c r="CL5" s="105">
        <f>Table24[[#This Row],[B46]]-Table24[[#This Row],[B4]]</f>
        <v>0</v>
      </c>
      <c r="CM5" s="105">
        <f>Table24[[#This Row],[B57]]-Table24[[#This Row],[B5]]</f>
        <v>1</v>
      </c>
      <c r="CN5" s="105">
        <f>Table24[[#This Row],[B68]]-Table24[[#This Row],[B6]]</f>
        <v>0</v>
      </c>
      <c r="CO5" s="105">
        <f>Table24[[#This Row],[B79]]-Table24[[#This Row],[B7]]</f>
        <v>0</v>
      </c>
      <c r="CP5" s="105">
        <f>Table24[[#This Row],[B810]]-Table24[[#This Row],[B8]]</f>
        <v>0</v>
      </c>
      <c r="CQ5" s="105">
        <f>Table24[[#This Row],[B911]]-Table24[[#This Row],[B9]]</f>
        <v>0</v>
      </c>
      <c r="CR5" s="105">
        <f>Table24[[#This Row],[B1012]]-Table24[[#This Row],[B10]]</f>
        <v>0</v>
      </c>
      <c r="CS5" s="105">
        <f>Table24[[#This Row],[B1113]]-Table24[[#This Row],[B11]]</f>
        <v>1</v>
      </c>
      <c r="CT5" s="105">
        <f>Table24[[#This Row],[B1214]]-Table24[[#This Row],[B12]]</f>
        <v>1</v>
      </c>
      <c r="CU5" s="105">
        <f>Table24[[#This Row],[K115]]-Table24[[#This Row],[K1]]</f>
        <v>0</v>
      </c>
      <c r="CV5" s="105">
        <f>Table24[[#This Row],[K216]]-Table24[[#This Row],[K2]]</f>
        <v>0</v>
      </c>
      <c r="CW5" s="105">
        <f>Table24[[#This Row],[K317]]-Table24[[#This Row],[K3]]</f>
        <v>0</v>
      </c>
      <c r="CX5" s="105">
        <f>Table24[[#This Row],[K418]]-Table24[[#This Row],[K4]]</f>
        <v>0</v>
      </c>
      <c r="CY5" s="105">
        <f>Table24[[#This Row],[K519]]-Table24[[#This Row],[K5]]</f>
        <v>1</v>
      </c>
      <c r="CZ5" s="105">
        <f>Table24[[#This Row],[P120]]-Table24[[#This Row],[P1]]</f>
        <v>0</v>
      </c>
      <c r="DA5" s="105">
        <f>Table24[[#This Row],[P221]]-Table24[[#This Row],[P2]]</f>
        <v>1</v>
      </c>
      <c r="DB5" s="105">
        <f>Table24[[#This Row],[P322]]-Table24[[#This Row],[P3]]</f>
        <v>0</v>
      </c>
      <c r="DC5" s="105">
        <f>Table24[[#This Row],[P423]]-Table24[[#This Row],[P4]]</f>
        <v>1</v>
      </c>
      <c r="DD5" s="105">
        <f>Table24[[#This Row],[P524]]-Table24[[#This Row],[P5]]</f>
        <v>0</v>
      </c>
      <c r="DE5" s="105">
        <f>Table24[[#This Row],[E125]]-Table24[[#This Row],[E1]]</f>
        <v>0</v>
      </c>
      <c r="DF5" s="148">
        <f>Table24[[#This Row],[E226]]-Table24[[#This Row],[E2]]</f>
        <v>1</v>
      </c>
      <c r="DG5" s="153">
        <v>100</v>
      </c>
      <c r="DH5" s="154">
        <v>80</v>
      </c>
      <c r="DI5" s="154">
        <v>100</v>
      </c>
      <c r="DJ5" s="154">
        <v>50</v>
      </c>
      <c r="DK5" s="155">
        <v>100</v>
      </c>
      <c r="DL5" s="153">
        <v>75</v>
      </c>
      <c r="DM5" s="154">
        <v>80</v>
      </c>
      <c r="DN5" s="154">
        <v>60</v>
      </c>
      <c r="DO5" s="154">
        <v>50</v>
      </c>
      <c r="DP5" s="155">
        <v>60</v>
      </c>
      <c r="DQ5" s="265"/>
      <c r="DR5" s="265"/>
      <c r="DS5" s="265"/>
      <c r="DT5" s="265"/>
    </row>
    <row r="6" spans="1:125" s="146" customFormat="1" ht="72.5" x14ac:dyDescent="0.3">
      <c r="B6" s="92">
        <v>4</v>
      </c>
      <c r="C6" s="92" t="s">
        <v>1981</v>
      </c>
      <c r="D6" s="94">
        <v>46078</v>
      </c>
      <c r="E6" s="93" t="s">
        <v>535</v>
      </c>
      <c r="F6" s="92">
        <v>1003446</v>
      </c>
      <c r="G6" s="92">
        <f>$G$1-Table24[[#This Row],[Birth Year]]</f>
        <v>46</v>
      </c>
      <c r="H6" s="92">
        <v>1980</v>
      </c>
      <c r="I6" s="92" t="s">
        <v>136</v>
      </c>
      <c r="J6" s="92" t="s">
        <v>227</v>
      </c>
      <c r="K6" s="92" t="s">
        <v>138</v>
      </c>
      <c r="L6" s="92" t="s">
        <v>180</v>
      </c>
      <c r="M6" s="92" t="s">
        <v>1805</v>
      </c>
      <c r="N6" s="92" t="s">
        <v>2026</v>
      </c>
      <c r="O6" s="92" t="s">
        <v>229</v>
      </c>
      <c r="P6" s="100" t="s">
        <v>537</v>
      </c>
      <c r="Q6" s="92" t="s">
        <v>144</v>
      </c>
      <c r="R6" s="92" t="s">
        <v>185</v>
      </c>
      <c r="S6" s="94">
        <v>41214</v>
      </c>
      <c r="T6" s="95">
        <f ca="1">($V$1-Table24[[#This Row],[Date of Joining PETRONAS]])/365</f>
        <v>13.977074705416035</v>
      </c>
      <c r="U6" s="92">
        <v>20</v>
      </c>
      <c r="V6" s="92" t="s">
        <v>231</v>
      </c>
      <c r="W6" s="95">
        <f ca="1">Table24[[#This Row],[Age]]-($V$1-Table24[[#This Row],[Date of Appointment to Current Grade]])/365</f>
        <v>42.110596527460679</v>
      </c>
      <c r="X6" s="96">
        <f ca="1">($V$1-Table24[[#This Row],[Date of Appointment to Current Grade]])/365</f>
        <v>3.8894034725393221</v>
      </c>
      <c r="Y6" s="94">
        <v>44896</v>
      </c>
      <c r="Z6" s="92" t="s">
        <v>180</v>
      </c>
      <c r="AA6" s="94"/>
      <c r="AB6" s="97">
        <f ca="1">($V$1-Table24[[#This Row],[Date in Position]])/365</f>
        <v>126.89214319856671</v>
      </c>
      <c r="AC6" s="92" t="s">
        <v>229</v>
      </c>
      <c r="AD6" s="94">
        <v>44819</v>
      </c>
      <c r="AE6" s="92" t="s">
        <v>147</v>
      </c>
      <c r="AF6" s="92"/>
      <c r="AG6" s="19" t="s">
        <v>2152</v>
      </c>
      <c r="AH6" s="19" t="s">
        <v>234</v>
      </c>
      <c r="AI6" s="20" t="s">
        <v>2153</v>
      </c>
      <c r="AJ6" s="20" t="s">
        <v>541</v>
      </c>
      <c r="AK6" s="17" t="s">
        <v>1793</v>
      </c>
      <c r="AL6" s="22" t="s">
        <v>542</v>
      </c>
      <c r="AM6" s="147">
        <v>3</v>
      </c>
      <c r="AN6" s="105">
        <v>3</v>
      </c>
      <c r="AO6" s="105">
        <v>3</v>
      </c>
      <c r="AP6" s="105">
        <v>4</v>
      </c>
      <c r="AQ6" s="105">
        <v>4</v>
      </c>
      <c r="AR6" s="105">
        <v>3</v>
      </c>
      <c r="AS6" s="105">
        <v>4</v>
      </c>
      <c r="AT6" s="105">
        <v>3</v>
      </c>
      <c r="AU6" s="105">
        <v>4</v>
      </c>
      <c r="AV6" s="105">
        <v>3</v>
      </c>
      <c r="AW6" s="105">
        <v>4</v>
      </c>
      <c r="AX6" s="105">
        <v>4</v>
      </c>
      <c r="AY6" s="105">
        <v>3</v>
      </c>
      <c r="AZ6" s="105">
        <v>4</v>
      </c>
      <c r="BA6" s="105">
        <v>3</v>
      </c>
      <c r="BB6" s="105">
        <v>3</v>
      </c>
      <c r="BC6" s="105">
        <v>2</v>
      </c>
      <c r="BD6" s="105">
        <v>3</v>
      </c>
      <c r="BE6" s="105">
        <v>2</v>
      </c>
      <c r="BF6" s="105">
        <v>2</v>
      </c>
      <c r="BG6" s="105">
        <v>2</v>
      </c>
      <c r="BH6" s="105">
        <v>2</v>
      </c>
      <c r="BI6" s="105">
        <v>2</v>
      </c>
      <c r="BJ6" s="148">
        <v>2</v>
      </c>
      <c r="BK6" s="147">
        <v>3</v>
      </c>
      <c r="BL6" s="105">
        <v>3</v>
      </c>
      <c r="BM6" s="105">
        <v>4</v>
      </c>
      <c r="BN6" s="105">
        <v>4</v>
      </c>
      <c r="BO6" s="105">
        <v>4</v>
      </c>
      <c r="BP6" s="105">
        <v>3</v>
      </c>
      <c r="BQ6" s="105">
        <v>5</v>
      </c>
      <c r="BR6" s="105">
        <v>3</v>
      </c>
      <c r="BS6" s="105">
        <v>3</v>
      </c>
      <c r="BT6" s="105">
        <v>3</v>
      </c>
      <c r="BU6" s="105">
        <v>5</v>
      </c>
      <c r="BV6" s="105">
        <v>4</v>
      </c>
      <c r="BW6" s="105">
        <v>3</v>
      </c>
      <c r="BX6" s="105">
        <v>4</v>
      </c>
      <c r="BY6" s="105">
        <v>3</v>
      </c>
      <c r="BZ6" s="105">
        <v>3</v>
      </c>
      <c r="CA6" s="105">
        <v>3</v>
      </c>
      <c r="CB6" s="105">
        <v>3</v>
      </c>
      <c r="CC6" s="105">
        <v>3</v>
      </c>
      <c r="CD6" s="105">
        <v>3</v>
      </c>
      <c r="CE6" s="105">
        <v>3</v>
      </c>
      <c r="CF6" s="105">
        <v>2</v>
      </c>
      <c r="CG6" s="105">
        <v>2</v>
      </c>
      <c r="CH6" s="148">
        <v>2</v>
      </c>
      <c r="CI6" s="147">
        <f>Table24[[#This Row],[B13]]-Table24[[#This Row],[B1]]</f>
        <v>0</v>
      </c>
      <c r="CJ6" s="105">
        <f>Table24[[#This Row],[B24]]-Table24[[#This Row],[B2]]</f>
        <v>0</v>
      </c>
      <c r="CK6" s="105">
        <f>Table24[[#This Row],[B35]]-Table24[[#This Row],[B3]]</f>
        <v>1</v>
      </c>
      <c r="CL6" s="105">
        <f>Table24[[#This Row],[B46]]-Table24[[#This Row],[B4]]</f>
        <v>0</v>
      </c>
      <c r="CM6" s="105">
        <f>Table24[[#This Row],[B57]]-Table24[[#This Row],[B5]]</f>
        <v>0</v>
      </c>
      <c r="CN6" s="105">
        <f>Table24[[#This Row],[B68]]-Table24[[#This Row],[B6]]</f>
        <v>0</v>
      </c>
      <c r="CO6" s="105">
        <f>Table24[[#This Row],[B79]]-Table24[[#This Row],[B7]]</f>
        <v>1</v>
      </c>
      <c r="CP6" s="105">
        <f>Table24[[#This Row],[B810]]-Table24[[#This Row],[B8]]</f>
        <v>0</v>
      </c>
      <c r="CQ6" s="105">
        <f>Table24[[#This Row],[B911]]-Table24[[#This Row],[B9]]</f>
        <v>-1</v>
      </c>
      <c r="CR6" s="105">
        <f>Table24[[#This Row],[B1012]]-Table24[[#This Row],[B10]]</f>
        <v>0</v>
      </c>
      <c r="CS6" s="105">
        <f>Table24[[#This Row],[B1113]]-Table24[[#This Row],[B11]]</f>
        <v>1</v>
      </c>
      <c r="CT6" s="105">
        <f>Table24[[#This Row],[B1214]]-Table24[[#This Row],[B12]]</f>
        <v>0</v>
      </c>
      <c r="CU6" s="105">
        <f>Table24[[#This Row],[K115]]-Table24[[#This Row],[K1]]</f>
        <v>0</v>
      </c>
      <c r="CV6" s="105">
        <f>Table24[[#This Row],[K216]]-Table24[[#This Row],[K2]]</f>
        <v>0</v>
      </c>
      <c r="CW6" s="105">
        <f>Table24[[#This Row],[K317]]-Table24[[#This Row],[K3]]</f>
        <v>0</v>
      </c>
      <c r="CX6" s="105">
        <f>Table24[[#This Row],[K418]]-Table24[[#This Row],[K4]]</f>
        <v>0</v>
      </c>
      <c r="CY6" s="105">
        <f>Table24[[#This Row],[K519]]-Table24[[#This Row],[K5]]</f>
        <v>1</v>
      </c>
      <c r="CZ6" s="105">
        <f>Table24[[#This Row],[P120]]-Table24[[#This Row],[P1]]</f>
        <v>0</v>
      </c>
      <c r="DA6" s="105">
        <f>Table24[[#This Row],[P221]]-Table24[[#This Row],[P2]]</f>
        <v>1</v>
      </c>
      <c r="DB6" s="105">
        <f>Table24[[#This Row],[P322]]-Table24[[#This Row],[P3]]</f>
        <v>1</v>
      </c>
      <c r="DC6" s="105">
        <f>Table24[[#This Row],[P423]]-Table24[[#This Row],[P4]]</f>
        <v>1</v>
      </c>
      <c r="DD6" s="105">
        <f>Table24[[#This Row],[P524]]-Table24[[#This Row],[P5]]</f>
        <v>0</v>
      </c>
      <c r="DE6" s="105">
        <f>Table24[[#This Row],[E125]]-Table24[[#This Row],[E1]]</f>
        <v>0</v>
      </c>
      <c r="DF6" s="148">
        <f>Table24[[#This Row],[E226]]-Table24[[#This Row],[E2]]</f>
        <v>0</v>
      </c>
      <c r="DG6" s="156">
        <v>100</v>
      </c>
      <c r="DH6" s="157">
        <v>100</v>
      </c>
      <c r="DI6" s="157">
        <v>100</v>
      </c>
      <c r="DJ6" s="157">
        <v>100</v>
      </c>
      <c r="DK6" s="158">
        <v>100</v>
      </c>
      <c r="DL6" s="156">
        <v>75</v>
      </c>
      <c r="DM6" s="157">
        <v>80</v>
      </c>
      <c r="DN6" s="157">
        <v>40</v>
      </c>
      <c r="DO6" s="157">
        <v>100</v>
      </c>
      <c r="DP6" s="158">
        <f>2/5*100</f>
        <v>40</v>
      </c>
      <c r="DQ6" s="265"/>
      <c r="DR6" s="265"/>
      <c r="DS6" s="265"/>
      <c r="DT6" s="265" t="s">
        <v>784</v>
      </c>
    </row>
    <row r="7" spans="1:125" s="146" customFormat="1" ht="72.5" x14ac:dyDescent="0.3">
      <c r="B7" s="160">
        <v>5</v>
      </c>
      <c r="C7" s="92" t="s">
        <v>1981</v>
      </c>
      <c r="D7" s="252">
        <v>46079</v>
      </c>
      <c r="E7" s="93" t="s">
        <v>739</v>
      </c>
      <c r="F7" s="92"/>
      <c r="G7" s="92">
        <f>$G$1-Table24[[#This Row],[Birth Year]]</f>
        <v>51</v>
      </c>
      <c r="H7" s="92">
        <v>1975</v>
      </c>
      <c r="I7" s="92" t="s">
        <v>179</v>
      </c>
      <c r="J7" s="92" t="s">
        <v>137</v>
      </c>
      <c r="K7" s="92" t="s">
        <v>405</v>
      </c>
      <c r="L7" s="92" t="s">
        <v>405</v>
      </c>
      <c r="M7" s="92" t="s">
        <v>405</v>
      </c>
      <c r="N7" s="92" t="s">
        <v>2023</v>
      </c>
      <c r="O7" s="92" t="s">
        <v>229</v>
      </c>
      <c r="P7" s="276" t="s">
        <v>740</v>
      </c>
      <c r="Q7" s="92" t="s">
        <v>144</v>
      </c>
      <c r="R7" s="92" t="s">
        <v>185</v>
      </c>
      <c r="S7" s="94">
        <v>35977</v>
      </c>
      <c r="T7" s="95">
        <f ca="1">($V$1-Table24[[#This Row],[Date of Joining PETRONAS]])/365</f>
        <v>28.325019910895488</v>
      </c>
      <c r="U7" s="95">
        <f ca="1">Table24[[#This Row],[Years in PET]]</f>
        <v>28.325019910895488</v>
      </c>
      <c r="V7" s="92" t="s">
        <v>231</v>
      </c>
      <c r="W7" s="95">
        <f ca="1">Table24[[#This Row],[Age]]-($V$1-Table24[[#This Row],[Date of Appointment to Current Grade]])/365</f>
        <v>43.439363650748348</v>
      </c>
      <c r="X7" s="96">
        <f ca="1">($V$1-Table24[[#This Row],[Date of Appointment to Current Grade]])/365</f>
        <v>7.5606363492516513</v>
      </c>
      <c r="Y7" s="94">
        <v>43556</v>
      </c>
      <c r="Z7" s="92" t="s">
        <v>405</v>
      </c>
      <c r="AA7" s="94">
        <v>44927</v>
      </c>
      <c r="AB7" s="97">
        <f ca="1">($V$1-Table24[[#This Row],[Date in Position]])/365</f>
        <v>3.804471965690007</v>
      </c>
      <c r="AC7" s="92" t="s">
        <v>229</v>
      </c>
      <c r="AD7" s="94">
        <v>43374</v>
      </c>
      <c r="AE7" s="92" t="s">
        <v>139</v>
      </c>
      <c r="AF7" s="92"/>
      <c r="AG7" s="19" t="s">
        <v>2154</v>
      </c>
      <c r="AH7" s="19" t="s">
        <v>743</v>
      </c>
      <c r="AI7" s="20" t="s">
        <v>2155</v>
      </c>
      <c r="AJ7" s="20" t="s">
        <v>2156</v>
      </c>
      <c r="AK7" s="15" t="s">
        <v>1793</v>
      </c>
      <c r="AL7" s="22" t="s">
        <v>746</v>
      </c>
      <c r="AM7" s="147">
        <v>4</v>
      </c>
      <c r="AN7" s="105">
        <v>3</v>
      </c>
      <c r="AO7" s="105">
        <v>3</v>
      </c>
      <c r="AP7" s="105">
        <v>4</v>
      </c>
      <c r="AQ7" s="105">
        <v>4</v>
      </c>
      <c r="AR7" s="105">
        <v>2</v>
      </c>
      <c r="AS7" s="105">
        <v>4</v>
      </c>
      <c r="AT7" s="105">
        <v>3</v>
      </c>
      <c r="AU7" s="105">
        <v>3</v>
      </c>
      <c r="AV7" s="105">
        <v>4</v>
      </c>
      <c r="AW7" s="105">
        <v>4</v>
      </c>
      <c r="AX7" s="105">
        <v>4</v>
      </c>
      <c r="AY7" s="105">
        <v>3</v>
      </c>
      <c r="AZ7" s="105">
        <v>4</v>
      </c>
      <c r="BA7" s="105">
        <v>3</v>
      </c>
      <c r="BB7" s="105">
        <v>4</v>
      </c>
      <c r="BC7" s="105">
        <v>1</v>
      </c>
      <c r="BD7" s="105">
        <v>2</v>
      </c>
      <c r="BE7" s="105">
        <v>2</v>
      </c>
      <c r="BF7" s="105">
        <v>3</v>
      </c>
      <c r="BG7" s="105">
        <v>2</v>
      </c>
      <c r="BH7" s="105">
        <v>2</v>
      </c>
      <c r="BI7" s="105">
        <v>2</v>
      </c>
      <c r="BJ7" s="148">
        <v>0</v>
      </c>
      <c r="BK7" s="147">
        <v>3</v>
      </c>
      <c r="BL7" s="105">
        <v>3</v>
      </c>
      <c r="BM7" s="105">
        <v>3</v>
      </c>
      <c r="BN7" s="105">
        <v>4</v>
      </c>
      <c r="BO7" s="105">
        <v>5</v>
      </c>
      <c r="BP7" s="105">
        <v>3</v>
      </c>
      <c r="BQ7" s="105">
        <v>4</v>
      </c>
      <c r="BR7" s="105">
        <v>3</v>
      </c>
      <c r="BS7" s="105">
        <v>3</v>
      </c>
      <c r="BT7" s="105">
        <v>4</v>
      </c>
      <c r="BU7" s="105">
        <v>4</v>
      </c>
      <c r="BV7" s="105">
        <v>5</v>
      </c>
      <c r="BW7" s="105">
        <v>3</v>
      </c>
      <c r="BX7" s="105">
        <v>4</v>
      </c>
      <c r="BY7" s="105">
        <v>3</v>
      </c>
      <c r="BZ7" s="105">
        <v>3</v>
      </c>
      <c r="CA7" s="105">
        <v>3</v>
      </c>
      <c r="CB7" s="105">
        <v>3</v>
      </c>
      <c r="CC7" s="105">
        <v>3</v>
      </c>
      <c r="CD7" s="105">
        <v>3</v>
      </c>
      <c r="CE7" s="105">
        <v>3</v>
      </c>
      <c r="CF7" s="105">
        <v>2</v>
      </c>
      <c r="CG7" s="105">
        <v>2</v>
      </c>
      <c r="CH7" s="148">
        <v>2</v>
      </c>
      <c r="CI7" s="147">
        <f>Table24[[#This Row],[B13]]-Table24[[#This Row],[B1]]</f>
        <v>-1</v>
      </c>
      <c r="CJ7" s="105">
        <f>Table24[[#This Row],[B24]]-Table24[[#This Row],[B2]]</f>
        <v>0</v>
      </c>
      <c r="CK7" s="105">
        <f>Table24[[#This Row],[B35]]-Table24[[#This Row],[B3]]</f>
        <v>0</v>
      </c>
      <c r="CL7" s="105">
        <f>Table24[[#This Row],[B46]]-Table24[[#This Row],[B4]]</f>
        <v>0</v>
      </c>
      <c r="CM7" s="105">
        <f>Table24[[#This Row],[B57]]-Table24[[#This Row],[B5]]</f>
        <v>1</v>
      </c>
      <c r="CN7" s="105">
        <f>Table24[[#This Row],[B68]]-Table24[[#This Row],[B6]]</f>
        <v>1</v>
      </c>
      <c r="CO7" s="105">
        <f>Table24[[#This Row],[B79]]-Table24[[#This Row],[B7]]</f>
        <v>0</v>
      </c>
      <c r="CP7" s="105">
        <f>Table24[[#This Row],[B810]]-Table24[[#This Row],[B8]]</f>
        <v>0</v>
      </c>
      <c r="CQ7" s="105">
        <f>Table24[[#This Row],[B911]]-Table24[[#This Row],[B9]]</f>
        <v>0</v>
      </c>
      <c r="CR7" s="105">
        <f>Table24[[#This Row],[B1012]]-Table24[[#This Row],[B10]]</f>
        <v>0</v>
      </c>
      <c r="CS7" s="105">
        <f>Table24[[#This Row],[B1113]]-Table24[[#This Row],[B11]]</f>
        <v>0</v>
      </c>
      <c r="CT7" s="105">
        <f>Table24[[#This Row],[B1214]]-Table24[[#This Row],[B12]]</f>
        <v>1</v>
      </c>
      <c r="CU7" s="105">
        <f>Table24[[#This Row],[K115]]-Table24[[#This Row],[K1]]</f>
        <v>0</v>
      </c>
      <c r="CV7" s="105">
        <f>Table24[[#This Row],[K216]]-Table24[[#This Row],[K2]]</f>
        <v>0</v>
      </c>
      <c r="CW7" s="105">
        <f>Table24[[#This Row],[K317]]-Table24[[#This Row],[K3]]</f>
        <v>0</v>
      </c>
      <c r="CX7" s="105">
        <f>Table24[[#This Row],[K418]]-Table24[[#This Row],[K4]]</f>
        <v>-1</v>
      </c>
      <c r="CY7" s="105">
        <f>Table24[[#This Row],[K519]]-Table24[[#This Row],[K5]]</f>
        <v>2</v>
      </c>
      <c r="CZ7" s="105">
        <f>Table24[[#This Row],[P120]]-Table24[[#This Row],[P1]]</f>
        <v>1</v>
      </c>
      <c r="DA7" s="105">
        <f>Table24[[#This Row],[P221]]-Table24[[#This Row],[P2]]</f>
        <v>1</v>
      </c>
      <c r="DB7" s="105">
        <f>Table24[[#This Row],[P322]]-Table24[[#This Row],[P3]]</f>
        <v>0</v>
      </c>
      <c r="DC7" s="105">
        <f>Table24[[#This Row],[P423]]-Table24[[#This Row],[P4]]</f>
        <v>1</v>
      </c>
      <c r="DD7" s="105">
        <f>Table24[[#This Row],[P524]]-Table24[[#This Row],[P5]]</f>
        <v>0</v>
      </c>
      <c r="DE7" s="105">
        <f>Table24[[#This Row],[E125]]-Table24[[#This Row],[E1]]</f>
        <v>0</v>
      </c>
      <c r="DF7" s="148">
        <f>Table24[[#This Row],[E226]]-Table24[[#This Row],[E2]]</f>
        <v>2</v>
      </c>
      <c r="DG7" s="156">
        <v>100</v>
      </c>
      <c r="DH7" s="157">
        <v>100</v>
      </c>
      <c r="DI7" s="157">
        <v>80</v>
      </c>
      <c r="DJ7" s="157">
        <v>100</v>
      </c>
      <c r="DK7" s="158">
        <v>100</v>
      </c>
      <c r="DL7" s="156">
        <v>75</v>
      </c>
      <c r="DM7" s="157">
        <v>80</v>
      </c>
      <c r="DN7" s="157">
        <v>40</v>
      </c>
      <c r="DO7" s="157">
        <v>50</v>
      </c>
      <c r="DP7" s="158">
        <v>60</v>
      </c>
      <c r="DQ7" s="265" t="s">
        <v>747</v>
      </c>
      <c r="DR7" s="265" t="s">
        <v>544</v>
      </c>
      <c r="DS7" s="265" t="s">
        <v>748</v>
      </c>
      <c r="DT7" s="265" t="s">
        <v>749</v>
      </c>
      <c r="DU7" s="266"/>
    </row>
    <row r="8" spans="1:125" s="146" customFormat="1" ht="39" x14ac:dyDescent="0.3">
      <c r="B8" s="92">
        <v>6</v>
      </c>
      <c r="C8" s="92" t="s">
        <v>1981</v>
      </c>
      <c r="D8" s="94">
        <v>46080</v>
      </c>
      <c r="E8" s="93" t="s">
        <v>933</v>
      </c>
      <c r="F8" s="92">
        <v>130171</v>
      </c>
      <c r="G8" s="92">
        <f>$G$1-Table24[[#This Row],[Birth Year]]</f>
        <v>42</v>
      </c>
      <c r="H8" s="92">
        <v>1984</v>
      </c>
      <c r="I8" s="92" t="s">
        <v>136</v>
      </c>
      <c r="J8" s="92" t="s">
        <v>137</v>
      </c>
      <c r="K8" s="92" t="s">
        <v>216</v>
      </c>
      <c r="L8" s="92" t="s">
        <v>216</v>
      </c>
      <c r="M8" s="93"/>
      <c r="N8" s="92"/>
      <c r="O8" s="92" t="s">
        <v>1983</v>
      </c>
      <c r="P8" s="100" t="s">
        <v>934</v>
      </c>
      <c r="Q8" s="92" t="s">
        <v>144</v>
      </c>
      <c r="R8" s="92" t="s">
        <v>185</v>
      </c>
      <c r="S8" s="94">
        <v>39264</v>
      </c>
      <c r="T8" s="95">
        <f ca="1">($V$1-Table24[[#This Row],[Date of Joining PETRONAS]])/365</f>
        <v>19.319540458840692</v>
      </c>
      <c r="U8" s="95">
        <f ca="1">Table24[[#This Row],[Years in PET]]</f>
        <v>19.319540458840692</v>
      </c>
      <c r="V8" s="92" t="s">
        <v>231</v>
      </c>
      <c r="W8" s="95">
        <f ca="1">Table24[[#This Row],[Age]]-($V$1-Table24[[#This Row],[Date of Appointment to Current Grade]])/365</f>
        <v>41.444843102803141</v>
      </c>
      <c r="X8" s="96">
        <f ca="1">($V$1-Table24[[#This Row],[Date of Appointment to Current Grade]])/365</f>
        <v>0.55515689719685635</v>
      </c>
      <c r="Y8" s="94">
        <v>46113</v>
      </c>
      <c r="Z8" s="92" t="s">
        <v>216</v>
      </c>
      <c r="AA8" s="94">
        <v>46113</v>
      </c>
      <c r="AB8" s="97">
        <f ca="1">($V$1-Table24[[#This Row],[Date in Position]])/365</f>
        <v>0.55515689719685635</v>
      </c>
      <c r="AC8" s="92" t="s">
        <v>229</v>
      </c>
      <c r="AD8" s="92">
        <v>2025</v>
      </c>
      <c r="AE8" s="92" t="s">
        <v>139</v>
      </c>
      <c r="AF8" s="92"/>
      <c r="AG8" s="19" t="s">
        <v>2157</v>
      </c>
      <c r="AH8" s="19" t="s">
        <v>2158</v>
      </c>
      <c r="AI8" s="20" t="s">
        <v>938</v>
      </c>
      <c r="AJ8" s="20" t="s">
        <v>939</v>
      </c>
      <c r="AK8" s="15" t="s">
        <v>1793</v>
      </c>
      <c r="AL8" s="15"/>
      <c r="AM8" s="91">
        <v>3</v>
      </c>
      <c r="AN8" s="105">
        <v>3</v>
      </c>
      <c r="AO8" s="105">
        <v>3</v>
      </c>
      <c r="AP8" s="105">
        <v>4</v>
      </c>
      <c r="AQ8" s="105">
        <v>4</v>
      </c>
      <c r="AR8" s="105">
        <v>3</v>
      </c>
      <c r="AS8" s="105">
        <v>4</v>
      </c>
      <c r="AT8" s="105">
        <v>3</v>
      </c>
      <c r="AU8" s="105">
        <v>3</v>
      </c>
      <c r="AV8" s="105">
        <v>4</v>
      </c>
      <c r="AW8" s="105">
        <v>3</v>
      </c>
      <c r="AX8" s="105">
        <v>4</v>
      </c>
      <c r="AY8" s="105">
        <v>3</v>
      </c>
      <c r="AZ8" s="105">
        <v>4</v>
      </c>
      <c r="BA8" s="105">
        <v>2</v>
      </c>
      <c r="BB8" s="105">
        <v>3</v>
      </c>
      <c r="BC8" s="105">
        <v>2</v>
      </c>
      <c r="BD8" s="105">
        <v>2</v>
      </c>
      <c r="BE8" s="105">
        <v>2</v>
      </c>
      <c r="BF8" s="105">
        <v>3</v>
      </c>
      <c r="BG8" s="105">
        <v>2</v>
      </c>
      <c r="BH8" s="105">
        <v>2</v>
      </c>
      <c r="BI8" s="105">
        <v>2</v>
      </c>
      <c r="BJ8" s="148">
        <v>2</v>
      </c>
      <c r="BK8" s="147">
        <v>3</v>
      </c>
      <c r="BL8" s="105">
        <v>3</v>
      </c>
      <c r="BM8" s="105">
        <v>3</v>
      </c>
      <c r="BN8" s="105">
        <v>4</v>
      </c>
      <c r="BO8" s="105">
        <v>5</v>
      </c>
      <c r="BP8" s="105">
        <v>3</v>
      </c>
      <c r="BQ8" s="105">
        <v>4</v>
      </c>
      <c r="BR8" s="105">
        <v>3</v>
      </c>
      <c r="BS8" s="105">
        <v>3</v>
      </c>
      <c r="BT8" s="105">
        <v>4</v>
      </c>
      <c r="BU8" s="105">
        <v>4</v>
      </c>
      <c r="BV8" s="105">
        <v>5</v>
      </c>
      <c r="BW8" s="105">
        <v>3</v>
      </c>
      <c r="BX8" s="105">
        <v>4</v>
      </c>
      <c r="BY8" s="105">
        <v>3</v>
      </c>
      <c r="BZ8" s="105">
        <v>3</v>
      </c>
      <c r="CA8" s="105">
        <v>3</v>
      </c>
      <c r="CB8" s="105">
        <v>3</v>
      </c>
      <c r="CC8" s="105">
        <v>3</v>
      </c>
      <c r="CD8" s="105">
        <v>3</v>
      </c>
      <c r="CE8" s="105">
        <v>3</v>
      </c>
      <c r="CF8" s="105">
        <v>2</v>
      </c>
      <c r="CG8" s="105">
        <v>2</v>
      </c>
      <c r="CH8" s="148">
        <v>2</v>
      </c>
      <c r="CI8" s="147">
        <f>Table24[[#This Row],[B13]]-Table24[[#This Row],[B1]]</f>
        <v>0</v>
      </c>
      <c r="CJ8" s="105">
        <f>Table24[[#This Row],[B24]]-Table24[[#This Row],[B2]]</f>
        <v>0</v>
      </c>
      <c r="CK8" s="105">
        <f>Table24[[#This Row],[B35]]-Table24[[#This Row],[B3]]</f>
        <v>0</v>
      </c>
      <c r="CL8" s="105">
        <f>Table24[[#This Row],[B46]]-Table24[[#This Row],[B4]]</f>
        <v>0</v>
      </c>
      <c r="CM8" s="105">
        <f>Table24[[#This Row],[B57]]-Table24[[#This Row],[B5]]</f>
        <v>1</v>
      </c>
      <c r="CN8" s="105">
        <f>Table24[[#This Row],[B68]]-Table24[[#This Row],[B6]]</f>
        <v>0</v>
      </c>
      <c r="CO8" s="105">
        <f>Table24[[#This Row],[B79]]-Table24[[#This Row],[B7]]</f>
        <v>0</v>
      </c>
      <c r="CP8" s="105">
        <f>Table24[[#This Row],[B810]]-Table24[[#This Row],[B8]]</f>
        <v>0</v>
      </c>
      <c r="CQ8" s="105">
        <f>Table24[[#This Row],[B911]]-Table24[[#This Row],[B9]]</f>
        <v>0</v>
      </c>
      <c r="CR8" s="105">
        <f>Table24[[#This Row],[B1012]]-Table24[[#This Row],[B10]]</f>
        <v>0</v>
      </c>
      <c r="CS8" s="105">
        <f>Table24[[#This Row],[B1113]]-Table24[[#This Row],[B11]]</f>
        <v>1</v>
      </c>
      <c r="CT8" s="105">
        <f>Table24[[#This Row],[B1214]]-Table24[[#This Row],[B12]]</f>
        <v>1</v>
      </c>
      <c r="CU8" s="105">
        <f>Table24[[#This Row],[K115]]-Table24[[#This Row],[K1]]</f>
        <v>0</v>
      </c>
      <c r="CV8" s="105">
        <f>Table24[[#This Row],[K216]]-Table24[[#This Row],[K2]]</f>
        <v>0</v>
      </c>
      <c r="CW8" s="105">
        <f>Table24[[#This Row],[K317]]-Table24[[#This Row],[K3]]</f>
        <v>1</v>
      </c>
      <c r="CX8" s="105">
        <f>Table24[[#This Row],[K418]]-Table24[[#This Row],[K4]]</f>
        <v>0</v>
      </c>
      <c r="CY8" s="105">
        <f>Table24[[#This Row],[K519]]-Table24[[#This Row],[K5]]</f>
        <v>1</v>
      </c>
      <c r="CZ8" s="105">
        <f>Table24[[#This Row],[P120]]-Table24[[#This Row],[P1]]</f>
        <v>1</v>
      </c>
      <c r="DA8" s="105">
        <f>Table24[[#This Row],[P221]]-Table24[[#This Row],[P2]]</f>
        <v>1</v>
      </c>
      <c r="DB8" s="105">
        <f>Table24[[#This Row],[P322]]-Table24[[#This Row],[P3]]</f>
        <v>0</v>
      </c>
      <c r="DC8" s="105">
        <f>Table24[[#This Row],[P423]]-Table24[[#This Row],[P4]]</f>
        <v>1</v>
      </c>
      <c r="DD8" s="105">
        <f>Table24[[#This Row],[P524]]-Table24[[#This Row],[P5]]</f>
        <v>0</v>
      </c>
      <c r="DE8" s="105">
        <f>Table24[[#This Row],[E125]]-Table24[[#This Row],[E1]]</f>
        <v>0</v>
      </c>
      <c r="DF8" s="148">
        <f>Table24[[#This Row],[E226]]-Table24[[#This Row],[E2]]</f>
        <v>0</v>
      </c>
      <c r="DG8" s="156">
        <v>100</v>
      </c>
      <c r="DH8" s="157">
        <v>80</v>
      </c>
      <c r="DI8" s="157">
        <v>80</v>
      </c>
      <c r="DJ8" s="157">
        <v>80</v>
      </c>
      <c r="DK8" s="158">
        <v>100</v>
      </c>
      <c r="DL8" s="156">
        <v>75</v>
      </c>
      <c r="DM8" s="157">
        <v>60</v>
      </c>
      <c r="DN8" s="157">
        <v>40</v>
      </c>
      <c r="DO8" s="157">
        <v>100</v>
      </c>
      <c r="DP8" s="158">
        <v>60</v>
      </c>
      <c r="DQ8" s="265"/>
      <c r="DR8" s="265"/>
      <c r="DS8" s="265"/>
      <c r="DT8" s="265" t="s">
        <v>784</v>
      </c>
    </row>
    <row r="9" spans="1:125" s="146" customFormat="1" ht="72.5" x14ac:dyDescent="0.3">
      <c r="B9" s="160">
        <v>7</v>
      </c>
      <c r="C9" s="92" t="s">
        <v>1981</v>
      </c>
      <c r="D9" s="252">
        <v>46083</v>
      </c>
      <c r="E9" s="93" t="s">
        <v>947</v>
      </c>
      <c r="F9" s="92">
        <v>128293</v>
      </c>
      <c r="G9" s="92">
        <f>$G$1-Table24[[#This Row],[Birth Year]]</f>
        <v>42</v>
      </c>
      <c r="H9" s="92">
        <v>1984</v>
      </c>
      <c r="I9" s="92" t="s">
        <v>136</v>
      </c>
      <c r="J9" s="92" t="s">
        <v>137</v>
      </c>
      <c r="K9" s="92" t="s">
        <v>138</v>
      </c>
      <c r="L9" s="92" t="s">
        <v>162</v>
      </c>
      <c r="M9" s="92" t="s">
        <v>2144</v>
      </c>
      <c r="N9" s="92" t="s">
        <v>2026</v>
      </c>
      <c r="O9" s="92" t="s">
        <v>229</v>
      </c>
      <c r="P9" s="100" t="s">
        <v>948</v>
      </c>
      <c r="Q9" s="92" t="s">
        <v>144</v>
      </c>
      <c r="R9" s="92" t="s">
        <v>185</v>
      </c>
      <c r="S9" s="94">
        <v>39264</v>
      </c>
      <c r="T9" s="95">
        <f ca="1">($V$1-Table24[[#This Row],[Date of Joining PETRONAS]])/365</f>
        <v>19.319540458840692</v>
      </c>
      <c r="U9" s="95">
        <f ca="1">Table24[[#This Row],[Years in PET]]</f>
        <v>19.319540458840692</v>
      </c>
      <c r="V9" s="92" t="s">
        <v>231</v>
      </c>
      <c r="W9" s="95">
        <f ca="1">Table24[[#This Row],[Age]]-($V$1-Table24[[#This Row],[Date of Appointment to Current Grade]])/365</f>
        <v>40.444843102803141</v>
      </c>
      <c r="X9" s="96">
        <f ca="1">($V$1-Table24[[#This Row],[Date of Appointment to Current Grade]])/365</f>
        <v>1.5551568971968563</v>
      </c>
      <c r="Y9" s="94">
        <v>45748</v>
      </c>
      <c r="Z9" s="92" t="s">
        <v>162</v>
      </c>
      <c r="AA9" s="94">
        <v>45383</v>
      </c>
      <c r="AB9" s="97">
        <f ca="1">($V$1-Table24[[#This Row],[Date in Position]])/365</f>
        <v>2.5551568971968566</v>
      </c>
      <c r="AC9" s="92" t="s">
        <v>229</v>
      </c>
      <c r="AD9" s="94">
        <v>45622</v>
      </c>
      <c r="AE9" s="92" t="s">
        <v>147</v>
      </c>
      <c r="AF9" s="92"/>
      <c r="AG9" s="19" t="s">
        <v>2159</v>
      </c>
      <c r="AH9" s="19" t="s">
        <v>951</v>
      </c>
      <c r="AI9" s="20" t="s">
        <v>952</v>
      </c>
      <c r="AJ9" s="20" t="s">
        <v>953</v>
      </c>
      <c r="AK9" s="15" t="s">
        <v>1793</v>
      </c>
      <c r="AL9" s="22" t="s">
        <v>954</v>
      </c>
      <c r="AM9" s="147">
        <v>3</v>
      </c>
      <c r="AN9" s="105">
        <v>3</v>
      </c>
      <c r="AO9" s="105">
        <v>3</v>
      </c>
      <c r="AP9" s="105">
        <v>4</v>
      </c>
      <c r="AQ9" s="105">
        <v>4</v>
      </c>
      <c r="AR9" s="105">
        <v>3</v>
      </c>
      <c r="AS9" s="105">
        <v>4</v>
      </c>
      <c r="AT9" s="105">
        <v>3</v>
      </c>
      <c r="AU9" s="105">
        <v>2</v>
      </c>
      <c r="AV9" s="105">
        <v>3</v>
      </c>
      <c r="AW9" s="105">
        <v>4</v>
      </c>
      <c r="AX9" s="105">
        <v>4</v>
      </c>
      <c r="AY9" s="105">
        <v>3</v>
      </c>
      <c r="AZ9" s="105">
        <v>4</v>
      </c>
      <c r="BA9" s="105">
        <v>3</v>
      </c>
      <c r="BB9" s="105">
        <v>3</v>
      </c>
      <c r="BC9" s="105">
        <v>2</v>
      </c>
      <c r="BD9" s="105">
        <v>2</v>
      </c>
      <c r="BE9" s="105">
        <v>2</v>
      </c>
      <c r="BF9" s="105">
        <v>2</v>
      </c>
      <c r="BG9" s="105">
        <v>2</v>
      </c>
      <c r="BH9" s="105">
        <v>2</v>
      </c>
      <c r="BI9" s="105">
        <v>2</v>
      </c>
      <c r="BJ9" s="148">
        <v>2</v>
      </c>
      <c r="BK9" s="147">
        <v>3</v>
      </c>
      <c r="BL9" s="105">
        <v>3</v>
      </c>
      <c r="BM9" s="105">
        <v>4</v>
      </c>
      <c r="BN9" s="105">
        <v>4</v>
      </c>
      <c r="BO9" s="105">
        <v>4</v>
      </c>
      <c r="BP9" s="105">
        <v>3</v>
      </c>
      <c r="BQ9" s="105">
        <v>5</v>
      </c>
      <c r="BR9" s="105">
        <v>3</v>
      </c>
      <c r="BS9" s="105">
        <v>3</v>
      </c>
      <c r="BT9" s="105">
        <v>3</v>
      </c>
      <c r="BU9" s="105">
        <v>5</v>
      </c>
      <c r="BV9" s="105">
        <v>4</v>
      </c>
      <c r="BW9" s="105">
        <v>3</v>
      </c>
      <c r="BX9" s="105">
        <v>4</v>
      </c>
      <c r="BY9" s="105">
        <v>3</v>
      </c>
      <c r="BZ9" s="105">
        <v>3</v>
      </c>
      <c r="CA9" s="105">
        <v>3</v>
      </c>
      <c r="CB9" s="105">
        <v>3</v>
      </c>
      <c r="CC9" s="105">
        <v>3</v>
      </c>
      <c r="CD9" s="105">
        <v>3</v>
      </c>
      <c r="CE9" s="105">
        <v>3</v>
      </c>
      <c r="CF9" s="105">
        <v>2</v>
      </c>
      <c r="CG9" s="105">
        <v>2</v>
      </c>
      <c r="CH9" s="148">
        <v>2</v>
      </c>
      <c r="CI9" s="147">
        <f>Table24[[#This Row],[B13]]-Table24[[#This Row],[B1]]</f>
        <v>0</v>
      </c>
      <c r="CJ9" s="105">
        <f>Table24[[#This Row],[B24]]-Table24[[#This Row],[B2]]</f>
        <v>0</v>
      </c>
      <c r="CK9" s="105">
        <f>Table24[[#This Row],[B35]]-Table24[[#This Row],[B3]]</f>
        <v>1</v>
      </c>
      <c r="CL9" s="105">
        <f>Table24[[#This Row],[B46]]-Table24[[#This Row],[B4]]</f>
        <v>0</v>
      </c>
      <c r="CM9" s="105">
        <f>Table24[[#This Row],[B57]]-Table24[[#This Row],[B5]]</f>
        <v>0</v>
      </c>
      <c r="CN9" s="105">
        <f>Table24[[#This Row],[B68]]-Table24[[#This Row],[B6]]</f>
        <v>0</v>
      </c>
      <c r="CO9" s="105">
        <f>Table24[[#This Row],[B79]]-Table24[[#This Row],[B7]]</f>
        <v>1</v>
      </c>
      <c r="CP9" s="105">
        <f>Table24[[#This Row],[B810]]-Table24[[#This Row],[B8]]</f>
        <v>0</v>
      </c>
      <c r="CQ9" s="105">
        <f>Table24[[#This Row],[B911]]-Table24[[#This Row],[B9]]</f>
        <v>1</v>
      </c>
      <c r="CR9" s="105">
        <f>Table24[[#This Row],[B1012]]-Table24[[#This Row],[B10]]</f>
        <v>0</v>
      </c>
      <c r="CS9" s="105">
        <f>Table24[[#This Row],[B1113]]-Table24[[#This Row],[B11]]</f>
        <v>1</v>
      </c>
      <c r="CT9" s="105">
        <f>Table24[[#This Row],[B1214]]-Table24[[#This Row],[B12]]</f>
        <v>0</v>
      </c>
      <c r="CU9" s="105">
        <f>Table24[[#This Row],[K115]]-Table24[[#This Row],[K1]]</f>
        <v>0</v>
      </c>
      <c r="CV9" s="105">
        <f>Table24[[#This Row],[K216]]-Table24[[#This Row],[K2]]</f>
        <v>0</v>
      </c>
      <c r="CW9" s="105">
        <f>Table24[[#This Row],[K317]]-Table24[[#This Row],[K3]]</f>
        <v>0</v>
      </c>
      <c r="CX9" s="105">
        <f>Table24[[#This Row],[K418]]-Table24[[#This Row],[K4]]</f>
        <v>0</v>
      </c>
      <c r="CY9" s="105">
        <f>Table24[[#This Row],[K519]]-Table24[[#This Row],[K5]]</f>
        <v>1</v>
      </c>
      <c r="CZ9" s="105">
        <f>Table24[[#This Row],[P120]]-Table24[[#This Row],[P1]]</f>
        <v>1</v>
      </c>
      <c r="DA9" s="105">
        <f>Table24[[#This Row],[P221]]-Table24[[#This Row],[P2]]</f>
        <v>1</v>
      </c>
      <c r="DB9" s="105">
        <f>Table24[[#This Row],[P322]]-Table24[[#This Row],[P3]]</f>
        <v>1</v>
      </c>
      <c r="DC9" s="105">
        <f>Table24[[#This Row],[P423]]-Table24[[#This Row],[P4]]</f>
        <v>1</v>
      </c>
      <c r="DD9" s="105">
        <f>Table24[[#This Row],[P524]]-Table24[[#This Row],[P5]]</f>
        <v>0</v>
      </c>
      <c r="DE9" s="105">
        <f>Table24[[#This Row],[E125]]-Table24[[#This Row],[E1]]</f>
        <v>0</v>
      </c>
      <c r="DF9" s="148">
        <f>Table24[[#This Row],[E226]]-Table24[[#This Row],[E2]]</f>
        <v>0</v>
      </c>
      <c r="DG9" s="156">
        <v>92</v>
      </c>
      <c r="DH9" s="157">
        <v>80</v>
      </c>
      <c r="DI9" s="157">
        <v>80</v>
      </c>
      <c r="DJ9" s="157">
        <v>100</v>
      </c>
      <c r="DK9" s="158">
        <v>100</v>
      </c>
      <c r="DL9" s="156">
        <v>67</v>
      </c>
      <c r="DM9" s="157">
        <v>80</v>
      </c>
      <c r="DN9" s="157">
        <v>20</v>
      </c>
      <c r="DO9" s="157">
        <v>100</v>
      </c>
      <c r="DP9" s="158">
        <v>40</v>
      </c>
      <c r="DQ9" s="265"/>
      <c r="DR9" s="265"/>
      <c r="DS9" s="265"/>
      <c r="DT9" s="265" t="s">
        <v>2160</v>
      </c>
    </row>
    <row r="10" spans="1:125" s="146" customFormat="1" ht="43.5" x14ac:dyDescent="0.3">
      <c r="B10" s="92">
        <v>8</v>
      </c>
      <c r="C10" s="92" t="s">
        <v>1981</v>
      </c>
      <c r="D10" s="94">
        <v>46091</v>
      </c>
      <c r="E10" s="93" t="s">
        <v>956</v>
      </c>
      <c r="F10" s="92">
        <v>123709</v>
      </c>
      <c r="G10" s="92">
        <f>$G$1-Table24[[#This Row],[Birth Year]]</f>
        <v>43</v>
      </c>
      <c r="H10" s="92">
        <v>1983</v>
      </c>
      <c r="I10" s="92" t="s">
        <v>136</v>
      </c>
      <c r="J10" s="92" t="s">
        <v>137</v>
      </c>
      <c r="K10" s="92" t="s">
        <v>138</v>
      </c>
      <c r="L10" s="92" t="s">
        <v>139</v>
      </c>
      <c r="M10" s="92" t="s">
        <v>2161</v>
      </c>
      <c r="N10" s="92" t="s">
        <v>2026</v>
      </c>
      <c r="O10" s="92" t="s">
        <v>229</v>
      </c>
      <c r="P10" s="100" t="s">
        <v>957</v>
      </c>
      <c r="Q10" s="92" t="s">
        <v>144</v>
      </c>
      <c r="R10" s="92" t="s">
        <v>185</v>
      </c>
      <c r="S10" s="94">
        <v>38504</v>
      </c>
      <c r="T10" s="95">
        <f ca="1">($V$1-Table24[[#This Row],[Date of Joining PETRONAS]])/365</f>
        <v>21.401732239662611</v>
      </c>
      <c r="U10" s="95">
        <f ca="1">Table24[[#This Row],[Years in PET]]</f>
        <v>21.401732239662611</v>
      </c>
      <c r="V10" s="92" t="s">
        <v>231</v>
      </c>
      <c r="W10" s="95">
        <f ca="1">Table24[[#This Row],[Age]]-($V$1-Table24[[#This Row],[Date of Appointment to Current Grade]])/365</f>
        <v>42.359911595953825</v>
      </c>
      <c r="X10" s="96">
        <f ca="1">($V$1-Table24[[#This Row],[Date of Appointment to Current Grade]])/365</f>
        <v>0.6400884040461714</v>
      </c>
      <c r="Y10" s="94">
        <v>46082</v>
      </c>
      <c r="Z10" s="92" t="s">
        <v>139</v>
      </c>
      <c r="AA10" s="94">
        <v>46082</v>
      </c>
      <c r="AB10" s="97">
        <f ca="1">($V$1-Table24[[#This Row],[Date in Position]])/365</f>
        <v>0.6400884040461714</v>
      </c>
      <c r="AC10" s="92" t="s">
        <v>229</v>
      </c>
      <c r="AD10" s="94">
        <v>45973</v>
      </c>
      <c r="AE10" s="92" t="s">
        <v>139</v>
      </c>
      <c r="AF10" s="92"/>
      <c r="AG10" s="19" t="s">
        <v>2162</v>
      </c>
      <c r="AH10" s="19" t="s">
        <v>960</v>
      </c>
      <c r="AI10" s="19" t="s">
        <v>961</v>
      </c>
      <c r="AJ10" s="20" t="s">
        <v>962</v>
      </c>
      <c r="AK10" s="15" t="s">
        <v>1793</v>
      </c>
      <c r="AL10" s="22" t="s">
        <v>963</v>
      </c>
      <c r="AM10" s="147">
        <v>3</v>
      </c>
      <c r="AN10" s="105">
        <v>2</v>
      </c>
      <c r="AO10" s="105">
        <v>2</v>
      </c>
      <c r="AP10" s="105">
        <v>4</v>
      </c>
      <c r="AQ10" s="105">
        <v>4</v>
      </c>
      <c r="AR10" s="105">
        <v>2</v>
      </c>
      <c r="AS10" s="105">
        <v>4</v>
      </c>
      <c r="AT10" s="105">
        <v>3</v>
      </c>
      <c r="AU10" s="105">
        <v>3</v>
      </c>
      <c r="AV10" s="105">
        <v>4</v>
      </c>
      <c r="AW10" s="105">
        <v>3</v>
      </c>
      <c r="AX10" s="105">
        <v>4</v>
      </c>
      <c r="AY10" s="105">
        <v>3</v>
      </c>
      <c r="AZ10" s="105">
        <v>4</v>
      </c>
      <c r="BA10" s="105">
        <v>3</v>
      </c>
      <c r="BB10" s="105">
        <v>3</v>
      </c>
      <c r="BC10" s="105">
        <v>2</v>
      </c>
      <c r="BD10" s="105">
        <v>3</v>
      </c>
      <c r="BE10" s="105">
        <v>2</v>
      </c>
      <c r="BF10" s="105">
        <v>1</v>
      </c>
      <c r="BG10" s="105">
        <v>2</v>
      </c>
      <c r="BH10" s="105">
        <v>2</v>
      </c>
      <c r="BI10" s="105">
        <v>2</v>
      </c>
      <c r="BJ10" s="148">
        <v>2</v>
      </c>
      <c r="BK10" s="147">
        <v>3</v>
      </c>
      <c r="BL10" s="105">
        <v>3</v>
      </c>
      <c r="BM10" s="105">
        <v>3</v>
      </c>
      <c r="BN10" s="105">
        <v>4</v>
      </c>
      <c r="BO10" s="105">
        <v>5</v>
      </c>
      <c r="BP10" s="105">
        <v>3</v>
      </c>
      <c r="BQ10" s="105">
        <v>4</v>
      </c>
      <c r="BR10" s="105">
        <v>3</v>
      </c>
      <c r="BS10" s="105">
        <v>3</v>
      </c>
      <c r="BT10" s="105">
        <v>4</v>
      </c>
      <c r="BU10" s="105">
        <v>4</v>
      </c>
      <c r="BV10" s="105">
        <v>5</v>
      </c>
      <c r="BW10" s="105">
        <v>3</v>
      </c>
      <c r="BX10" s="105">
        <v>4</v>
      </c>
      <c r="BY10" s="105">
        <v>3</v>
      </c>
      <c r="BZ10" s="105">
        <v>3</v>
      </c>
      <c r="CA10" s="105">
        <v>3</v>
      </c>
      <c r="CB10" s="105">
        <v>3</v>
      </c>
      <c r="CC10" s="105">
        <v>3</v>
      </c>
      <c r="CD10" s="105">
        <v>3</v>
      </c>
      <c r="CE10" s="105">
        <v>3</v>
      </c>
      <c r="CF10" s="105">
        <v>2</v>
      </c>
      <c r="CG10" s="105">
        <v>2</v>
      </c>
      <c r="CH10" s="148">
        <v>2</v>
      </c>
      <c r="CI10" s="147">
        <f>Table24[[#This Row],[B13]]-Table24[[#This Row],[B1]]</f>
        <v>0</v>
      </c>
      <c r="CJ10" s="105">
        <f>Table24[[#This Row],[B24]]-Table24[[#This Row],[B2]]</f>
        <v>1</v>
      </c>
      <c r="CK10" s="105">
        <f>Table24[[#This Row],[B35]]-Table24[[#This Row],[B3]]</f>
        <v>1</v>
      </c>
      <c r="CL10" s="105">
        <f>Table24[[#This Row],[B46]]-Table24[[#This Row],[B4]]</f>
        <v>0</v>
      </c>
      <c r="CM10" s="105">
        <f>Table24[[#This Row],[B57]]-Table24[[#This Row],[B5]]</f>
        <v>1</v>
      </c>
      <c r="CN10" s="105">
        <f>Table24[[#This Row],[B68]]-Table24[[#This Row],[B6]]</f>
        <v>1</v>
      </c>
      <c r="CO10" s="105">
        <f>Table24[[#This Row],[B79]]-Table24[[#This Row],[B7]]</f>
        <v>0</v>
      </c>
      <c r="CP10" s="105">
        <f>Table24[[#This Row],[B810]]-Table24[[#This Row],[B8]]</f>
        <v>0</v>
      </c>
      <c r="CQ10" s="105">
        <f>Table24[[#This Row],[B911]]-Table24[[#This Row],[B9]]</f>
        <v>0</v>
      </c>
      <c r="CR10" s="105">
        <f>Table24[[#This Row],[B1012]]-Table24[[#This Row],[B10]]</f>
        <v>0</v>
      </c>
      <c r="CS10" s="105">
        <f>Table24[[#This Row],[B1113]]-Table24[[#This Row],[B11]]</f>
        <v>1</v>
      </c>
      <c r="CT10" s="105">
        <f>Table24[[#This Row],[B1214]]-Table24[[#This Row],[B12]]</f>
        <v>1</v>
      </c>
      <c r="CU10" s="105">
        <f>Table24[[#This Row],[K115]]-Table24[[#This Row],[K1]]</f>
        <v>0</v>
      </c>
      <c r="CV10" s="105">
        <f>Table24[[#This Row],[K216]]-Table24[[#This Row],[K2]]</f>
        <v>0</v>
      </c>
      <c r="CW10" s="105">
        <f>Table24[[#This Row],[K317]]-Table24[[#This Row],[K3]]</f>
        <v>0</v>
      </c>
      <c r="CX10" s="105">
        <f>Table24[[#This Row],[K418]]-Table24[[#This Row],[K4]]</f>
        <v>0</v>
      </c>
      <c r="CY10" s="105">
        <f>Table24[[#This Row],[K519]]-Table24[[#This Row],[K5]]</f>
        <v>1</v>
      </c>
      <c r="CZ10" s="105">
        <f>Table24[[#This Row],[P120]]-Table24[[#This Row],[P1]]</f>
        <v>0</v>
      </c>
      <c r="DA10" s="105">
        <f>Table24[[#This Row],[P221]]-Table24[[#This Row],[P2]]</f>
        <v>1</v>
      </c>
      <c r="DB10" s="105">
        <f>Table24[[#This Row],[P322]]-Table24[[#This Row],[P3]]</f>
        <v>2</v>
      </c>
      <c r="DC10" s="105">
        <f>Table24[[#This Row],[P423]]-Table24[[#This Row],[P4]]</f>
        <v>1</v>
      </c>
      <c r="DD10" s="105">
        <f>Table24[[#This Row],[P524]]-Table24[[#This Row],[P5]]</f>
        <v>0</v>
      </c>
      <c r="DE10" s="105">
        <f>Table24[[#This Row],[E125]]-Table24[[#This Row],[E1]]</f>
        <v>0</v>
      </c>
      <c r="DF10" s="148">
        <f>Table24[[#This Row],[E226]]-Table24[[#This Row],[E2]]</f>
        <v>0</v>
      </c>
      <c r="DG10" s="156">
        <v>83</v>
      </c>
      <c r="DH10" s="157">
        <v>100</v>
      </c>
      <c r="DI10" s="157">
        <v>80</v>
      </c>
      <c r="DJ10" s="157">
        <v>100</v>
      </c>
      <c r="DK10" s="158">
        <v>100</v>
      </c>
      <c r="DL10" s="156">
        <v>50</v>
      </c>
      <c r="DM10" s="157">
        <v>80</v>
      </c>
      <c r="DN10" s="157">
        <v>40</v>
      </c>
      <c r="DO10" s="157">
        <v>100</v>
      </c>
      <c r="DP10" s="158">
        <v>60</v>
      </c>
      <c r="DQ10" s="265" t="s">
        <v>251</v>
      </c>
      <c r="DR10" s="265" t="s">
        <v>964</v>
      </c>
      <c r="DS10" s="265" t="s">
        <v>965</v>
      </c>
      <c r="DT10" s="265"/>
    </row>
    <row r="11" spans="1:125" s="146" customFormat="1" ht="16" x14ac:dyDescent="0.3">
      <c r="B11" s="160">
        <v>9</v>
      </c>
      <c r="C11" s="92" t="s">
        <v>2042</v>
      </c>
      <c r="D11" s="160"/>
      <c r="E11" s="93" t="s">
        <v>988</v>
      </c>
      <c r="F11" s="92">
        <v>137146</v>
      </c>
      <c r="G11" s="92">
        <f>$G$1-Table24[[#This Row],[Birth Year]]</f>
        <v>39</v>
      </c>
      <c r="H11" s="92">
        <v>1987</v>
      </c>
      <c r="I11" s="92" t="s">
        <v>136</v>
      </c>
      <c r="J11" s="92" t="s">
        <v>137</v>
      </c>
      <c r="K11" s="92" t="s">
        <v>138</v>
      </c>
      <c r="L11" s="92" t="s">
        <v>180</v>
      </c>
      <c r="M11" s="92" t="s">
        <v>997</v>
      </c>
      <c r="N11" s="92" t="s">
        <v>2026</v>
      </c>
      <c r="O11" s="92" t="s">
        <v>229</v>
      </c>
      <c r="P11" s="100" t="s">
        <v>989</v>
      </c>
      <c r="Q11" s="92" t="s">
        <v>144</v>
      </c>
      <c r="R11" s="92" t="s">
        <v>185</v>
      </c>
      <c r="S11" s="92"/>
      <c r="T11" s="95">
        <f ca="1">($V$1-Table24[[#This Row],[Date of Joining PETRONAS]])/365</f>
        <v>126.89214319856671</v>
      </c>
      <c r="U11" s="92"/>
      <c r="V11" s="92" t="s">
        <v>231</v>
      </c>
      <c r="W11" s="95"/>
      <c r="X11" s="96">
        <f ca="1">($V$1-Table24[[#This Row],[Date of Appointment to Current Grade]])/365</f>
        <v>126.89214319856671</v>
      </c>
      <c r="Y11" s="92"/>
      <c r="Z11" s="92" t="s">
        <v>2163</v>
      </c>
      <c r="AA11" s="92"/>
      <c r="AB11" s="97">
        <f ca="1">($V$1-Table24[[#This Row],[Date in Position]])/365</f>
        <v>126.89214319856671</v>
      </c>
      <c r="AC11" s="92" t="s">
        <v>229</v>
      </c>
      <c r="AD11" s="94">
        <v>45568</v>
      </c>
      <c r="AE11" s="92" t="s">
        <v>147</v>
      </c>
      <c r="AF11" s="92"/>
      <c r="AG11" s="19"/>
      <c r="AH11" s="19"/>
      <c r="AI11" s="20"/>
      <c r="AJ11" s="20"/>
      <c r="AK11" s="15"/>
      <c r="AL11" s="23" t="s">
        <v>2164</v>
      </c>
      <c r="AM11" s="147">
        <v>3</v>
      </c>
      <c r="AN11" s="105">
        <v>3</v>
      </c>
      <c r="AO11" s="105">
        <v>3</v>
      </c>
      <c r="AP11" s="105">
        <v>4</v>
      </c>
      <c r="AQ11" s="105">
        <v>4</v>
      </c>
      <c r="AR11" s="105">
        <v>3</v>
      </c>
      <c r="AS11" s="105">
        <v>4</v>
      </c>
      <c r="AT11" s="105">
        <v>3</v>
      </c>
      <c r="AU11" s="105">
        <v>3</v>
      </c>
      <c r="AV11" s="105">
        <v>3</v>
      </c>
      <c r="AW11" s="105">
        <v>4</v>
      </c>
      <c r="AX11" s="105">
        <v>3</v>
      </c>
      <c r="AY11" s="105">
        <v>3</v>
      </c>
      <c r="AZ11" s="105">
        <v>4</v>
      </c>
      <c r="BA11" s="105">
        <v>3</v>
      </c>
      <c r="BB11" s="105">
        <v>2</v>
      </c>
      <c r="BC11" s="105">
        <v>2</v>
      </c>
      <c r="BD11" s="105">
        <v>3</v>
      </c>
      <c r="BE11" s="105">
        <v>2</v>
      </c>
      <c r="BF11" s="105">
        <v>2</v>
      </c>
      <c r="BG11" s="105">
        <v>2</v>
      </c>
      <c r="BH11" s="105">
        <v>2</v>
      </c>
      <c r="BI11" s="105">
        <v>2</v>
      </c>
      <c r="BJ11" s="148">
        <v>2</v>
      </c>
      <c r="BK11" s="147">
        <v>3</v>
      </c>
      <c r="BL11" s="105">
        <v>3</v>
      </c>
      <c r="BM11" s="105">
        <v>4</v>
      </c>
      <c r="BN11" s="105">
        <v>4</v>
      </c>
      <c r="BO11" s="105">
        <v>4</v>
      </c>
      <c r="BP11" s="105">
        <v>3</v>
      </c>
      <c r="BQ11" s="105">
        <v>5</v>
      </c>
      <c r="BR11" s="105">
        <v>3</v>
      </c>
      <c r="BS11" s="105">
        <v>3</v>
      </c>
      <c r="BT11" s="105">
        <v>3</v>
      </c>
      <c r="BU11" s="105">
        <v>5</v>
      </c>
      <c r="BV11" s="105">
        <v>4</v>
      </c>
      <c r="BW11" s="105">
        <v>3</v>
      </c>
      <c r="BX11" s="105">
        <v>4</v>
      </c>
      <c r="BY11" s="105">
        <v>3</v>
      </c>
      <c r="BZ11" s="105">
        <v>3</v>
      </c>
      <c r="CA11" s="105">
        <v>3</v>
      </c>
      <c r="CB11" s="105">
        <v>3</v>
      </c>
      <c r="CC11" s="105">
        <v>3</v>
      </c>
      <c r="CD11" s="105">
        <v>3</v>
      </c>
      <c r="CE11" s="105">
        <v>3</v>
      </c>
      <c r="CF11" s="105">
        <v>2</v>
      </c>
      <c r="CG11" s="105">
        <v>2</v>
      </c>
      <c r="CH11" s="148">
        <v>2</v>
      </c>
      <c r="CI11" s="147">
        <f>Table24[[#This Row],[B13]]-Table24[[#This Row],[B1]]</f>
        <v>0</v>
      </c>
      <c r="CJ11" s="105">
        <f>Table24[[#This Row],[B24]]-Table24[[#This Row],[B2]]</f>
        <v>0</v>
      </c>
      <c r="CK11" s="105">
        <f>Table24[[#This Row],[B35]]-Table24[[#This Row],[B3]]</f>
        <v>1</v>
      </c>
      <c r="CL11" s="105">
        <f>Table24[[#This Row],[B46]]-Table24[[#This Row],[B4]]</f>
        <v>0</v>
      </c>
      <c r="CM11" s="105">
        <f>Table24[[#This Row],[B57]]-Table24[[#This Row],[B5]]</f>
        <v>0</v>
      </c>
      <c r="CN11" s="105">
        <f>Table24[[#This Row],[B68]]-Table24[[#This Row],[B6]]</f>
        <v>0</v>
      </c>
      <c r="CO11" s="105">
        <f>Table24[[#This Row],[B79]]-Table24[[#This Row],[B7]]</f>
        <v>1</v>
      </c>
      <c r="CP11" s="105">
        <f>Table24[[#This Row],[B810]]-Table24[[#This Row],[B8]]</f>
        <v>0</v>
      </c>
      <c r="CQ11" s="105">
        <f>Table24[[#This Row],[B911]]-Table24[[#This Row],[B9]]</f>
        <v>0</v>
      </c>
      <c r="CR11" s="105">
        <f>Table24[[#This Row],[B1012]]-Table24[[#This Row],[B10]]</f>
        <v>0</v>
      </c>
      <c r="CS11" s="105">
        <f>Table24[[#This Row],[B1113]]-Table24[[#This Row],[B11]]</f>
        <v>1</v>
      </c>
      <c r="CT11" s="105">
        <f>Table24[[#This Row],[B1214]]-Table24[[#This Row],[B12]]</f>
        <v>1</v>
      </c>
      <c r="CU11" s="105">
        <f>Table24[[#This Row],[K115]]-Table24[[#This Row],[K1]]</f>
        <v>0</v>
      </c>
      <c r="CV11" s="105">
        <f>Table24[[#This Row],[K216]]-Table24[[#This Row],[K2]]</f>
        <v>0</v>
      </c>
      <c r="CW11" s="105">
        <f>Table24[[#This Row],[K317]]-Table24[[#This Row],[K3]]</f>
        <v>0</v>
      </c>
      <c r="CX11" s="105">
        <f>Table24[[#This Row],[K418]]-Table24[[#This Row],[K4]]</f>
        <v>1</v>
      </c>
      <c r="CY11" s="105">
        <f>Table24[[#This Row],[K519]]-Table24[[#This Row],[K5]]</f>
        <v>1</v>
      </c>
      <c r="CZ11" s="105">
        <f>Table24[[#This Row],[P120]]-Table24[[#This Row],[P1]]</f>
        <v>0</v>
      </c>
      <c r="DA11" s="105">
        <f>Table24[[#This Row],[P221]]-Table24[[#This Row],[P2]]</f>
        <v>1</v>
      </c>
      <c r="DB11" s="105">
        <f>Table24[[#This Row],[P322]]-Table24[[#This Row],[P3]]</f>
        <v>1</v>
      </c>
      <c r="DC11" s="105">
        <f>Table24[[#This Row],[P423]]-Table24[[#This Row],[P4]]</f>
        <v>1</v>
      </c>
      <c r="DD11" s="105">
        <f>Table24[[#This Row],[P524]]-Table24[[#This Row],[P5]]</f>
        <v>0</v>
      </c>
      <c r="DE11" s="105">
        <f>Table24[[#This Row],[E125]]-Table24[[#This Row],[E1]]</f>
        <v>0</v>
      </c>
      <c r="DF11" s="148">
        <f>Table24[[#This Row],[E226]]-Table24[[#This Row],[E2]]</f>
        <v>0</v>
      </c>
      <c r="DG11" s="156">
        <v>100</v>
      </c>
      <c r="DH11" s="157">
        <v>80</v>
      </c>
      <c r="DI11" s="157">
        <v>100</v>
      </c>
      <c r="DJ11" s="157">
        <v>100</v>
      </c>
      <c r="DK11" s="158">
        <v>100</v>
      </c>
      <c r="DL11" s="156">
        <v>67</v>
      </c>
      <c r="DM11" s="157">
        <v>60</v>
      </c>
      <c r="DN11" s="157">
        <v>40</v>
      </c>
      <c r="DO11" s="157">
        <v>100</v>
      </c>
      <c r="DP11" s="158">
        <v>40</v>
      </c>
      <c r="DQ11" s="265"/>
      <c r="DR11" s="265"/>
      <c r="DS11" s="265"/>
      <c r="DT11" s="265"/>
    </row>
    <row r="12" spans="1:125" s="146" customFormat="1" ht="72.5" x14ac:dyDescent="0.3">
      <c r="B12" s="92">
        <v>10</v>
      </c>
      <c r="C12" s="92" t="s">
        <v>1981</v>
      </c>
      <c r="D12" s="94">
        <v>46125</v>
      </c>
      <c r="E12" s="93" t="s">
        <v>1125</v>
      </c>
      <c r="F12" s="92">
        <v>1059847</v>
      </c>
      <c r="G12" s="92">
        <f>$G$1-Table24[[#This Row],[Birth Year]]</f>
        <v>56</v>
      </c>
      <c r="H12" s="92">
        <v>1970</v>
      </c>
      <c r="I12" s="92" t="s">
        <v>136</v>
      </c>
      <c r="J12" s="92" t="s">
        <v>362</v>
      </c>
      <c r="K12" s="92" t="s">
        <v>138</v>
      </c>
      <c r="L12" s="92" t="s">
        <v>175</v>
      </c>
      <c r="M12" s="92" t="s">
        <v>2165</v>
      </c>
      <c r="N12" s="92" t="s">
        <v>2026</v>
      </c>
      <c r="O12" s="92" t="s">
        <v>229</v>
      </c>
      <c r="P12" s="100" t="s">
        <v>1126</v>
      </c>
      <c r="Q12" s="92" t="s">
        <v>177</v>
      </c>
      <c r="R12" s="94">
        <v>46419</v>
      </c>
      <c r="S12" s="94">
        <v>43864</v>
      </c>
      <c r="T12" s="95">
        <f ca="1">($V$1-Table24[[#This Row],[Date of Joining PETRONAS]])/365</f>
        <v>6.7168007328132946</v>
      </c>
      <c r="U12" s="92">
        <f>2026-1991</f>
        <v>35</v>
      </c>
      <c r="V12" s="92" t="s">
        <v>177</v>
      </c>
      <c r="W12" s="95">
        <f ca="1">Table24[[#This Row],[Age]]-($V$1-Table24[[#This Row],[Date of Appointment to Current Grade]])/365</f>
        <v>49.283199267186703</v>
      </c>
      <c r="X12" s="96">
        <f ca="1">($V$1-Table24[[#This Row],[Date of Appointment to Current Grade]])/365</f>
        <v>6.7168007328132946</v>
      </c>
      <c r="Y12" s="94">
        <v>43864</v>
      </c>
      <c r="Z12" s="92" t="s">
        <v>723</v>
      </c>
      <c r="AA12" s="94">
        <v>45352</v>
      </c>
      <c r="AB12" s="97">
        <f ca="1">($V$1-Table24[[#This Row],[Date in Position]])/365</f>
        <v>2.6400884040461716</v>
      </c>
      <c r="AC12" s="92" t="s">
        <v>229</v>
      </c>
      <c r="AD12" s="94">
        <v>44378</v>
      </c>
      <c r="AE12" s="92" t="s">
        <v>162</v>
      </c>
      <c r="AF12" s="92"/>
      <c r="AG12" s="19" t="s">
        <v>2166</v>
      </c>
      <c r="AH12" s="19" t="s">
        <v>1129</v>
      </c>
      <c r="AI12" s="20" t="s">
        <v>1130</v>
      </c>
      <c r="AJ12" s="20" t="s">
        <v>1131</v>
      </c>
      <c r="AK12" s="15" t="s">
        <v>1793</v>
      </c>
      <c r="AL12" s="23" t="s">
        <v>1132</v>
      </c>
      <c r="AM12" s="147">
        <v>4</v>
      </c>
      <c r="AN12" s="105">
        <v>4</v>
      </c>
      <c r="AO12" s="105">
        <v>4</v>
      </c>
      <c r="AP12" s="105">
        <v>4</v>
      </c>
      <c r="AQ12" s="105">
        <v>4</v>
      </c>
      <c r="AR12" s="105">
        <v>4</v>
      </c>
      <c r="AS12" s="105">
        <v>4</v>
      </c>
      <c r="AT12" s="105">
        <v>3</v>
      </c>
      <c r="AU12" s="105">
        <v>3</v>
      </c>
      <c r="AV12" s="105">
        <v>3</v>
      </c>
      <c r="AW12" s="105">
        <v>4</v>
      </c>
      <c r="AX12" s="105">
        <v>3</v>
      </c>
      <c r="AY12" s="105">
        <v>4</v>
      </c>
      <c r="AZ12" s="105">
        <v>3</v>
      </c>
      <c r="BA12" s="105">
        <v>3</v>
      </c>
      <c r="BB12" s="105">
        <v>3</v>
      </c>
      <c r="BC12" s="105">
        <v>1</v>
      </c>
      <c r="BD12" s="105">
        <v>3</v>
      </c>
      <c r="BE12" s="105">
        <v>3</v>
      </c>
      <c r="BF12" s="105">
        <v>2</v>
      </c>
      <c r="BG12" s="105">
        <v>2</v>
      </c>
      <c r="BH12" s="105">
        <v>2</v>
      </c>
      <c r="BI12" s="105">
        <v>2</v>
      </c>
      <c r="BJ12" s="148">
        <v>0</v>
      </c>
      <c r="BK12" s="147">
        <v>5</v>
      </c>
      <c r="BL12" s="105">
        <v>4</v>
      </c>
      <c r="BM12" s="105">
        <v>3</v>
      </c>
      <c r="BN12" s="105">
        <v>3</v>
      </c>
      <c r="BO12" s="105">
        <v>3</v>
      </c>
      <c r="BP12" s="105">
        <v>5</v>
      </c>
      <c r="BQ12" s="105">
        <v>4</v>
      </c>
      <c r="BR12" s="105">
        <v>3</v>
      </c>
      <c r="BS12" s="105">
        <v>3</v>
      </c>
      <c r="BT12" s="105">
        <v>2</v>
      </c>
      <c r="BU12" s="105">
        <v>4</v>
      </c>
      <c r="BV12" s="105">
        <v>4</v>
      </c>
      <c r="BW12" s="105">
        <v>3</v>
      </c>
      <c r="BX12" s="105">
        <v>3</v>
      </c>
      <c r="BY12" s="105">
        <v>4</v>
      </c>
      <c r="BZ12" s="105">
        <v>3</v>
      </c>
      <c r="CA12" s="105">
        <v>3</v>
      </c>
      <c r="CB12" s="105">
        <v>4</v>
      </c>
      <c r="CC12" s="105">
        <v>3</v>
      </c>
      <c r="CD12" s="105">
        <v>3</v>
      </c>
      <c r="CE12" s="105">
        <v>2</v>
      </c>
      <c r="CF12" s="105">
        <v>2</v>
      </c>
      <c r="CG12" s="105">
        <v>2</v>
      </c>
      <c r="CH12" s="148">
        <v>2</v>
      </c>
      <c r="CI12" s="159">
        <f>Table24[[#This Row],[B13]]-Table24[[#This Row],[B1]]</f>
        <v>1</v>
      </c>
      <c r="CJ12" s="137">
        <f>Table24[[#This Row],[B24]]-Table24[[#This Row],[B2]]</f>
        <v>0</v>
      </c>
      <c r="CK12" s="105">
        <f>Table24[[#This Row],[B35]]-Table24[[#This Row],[B3]]</f>
        <v>-1</v>
      </c>
      <c r="CL12" s="105">
        <f>Table24[[#This Row],[B46]]-Table24[[#This Row],[B4]]</f>
        <v>-1</v>
      </c>
      <c r="CM12" s="105">
        <f>Table24[[#This Row],[B57]]-Table24[[#This Row],[B5]]</f>
        <v>-1</v>
      </c>
      <c r="CN12" s="137">
        <f>Table24[[#This Row],[B68]]-Table24[[#This Row],[B6]]</f>
        <v>1</v>
      </c>
      <c r="CO12" s="105">
        <f>Table24[[#This Row],[B79]]-Table24[[#This Row],[B7]]</f>
        <v>0</v>
      </c>
      <c r="CP12" s="105">
        <f>Table24[[#This Row],[B810]]-Table24[[#This Row],[B8]]</f>
        <v>0</v>
      </c>
      <c r="CQ12" s="105">
        <f>Table24[[#This Row],[B911]]-Table24[[#This Row],[B9]]</f>
        <v>0</v>
      </c>
      <c r="CR12" s="105">
        <f>Table24[[#This Row],[B1012]]-Table24[[#This Row],[B10]]</f>
        <v>-1</v>
      </c>
      <c r="CS12" s="137">
        <f>Table24[[#This Row],[B1113]]-Table24[[#This Row],[B11]]</f>
        <v>0</v>
      </c>
      <c r="CT12" s="137">
        <f>Table24[[#This Row],[B1214]]-Table24[[#This Row],[B12]]</f>
        <v>1</v>
      </c>
      <c r="CU12" s="105">
        <f>Table24[[#This Row],[K115]]-Table24[[#This Row],[K1]]</f>
        <v>-1</v>
      </c>
      <c r="CV12" s="105">
        <f>Table24[[#This Row],[K216]]-Table24[[#This Row],[K2]]</f>
        <v>0</v>
      </c>
      <c r="CW12" s="105">
        <f>Table24[[#This Row],[K317]]-Table24[[#This Row],[K3]]</f>
        <v>1</v>
      </c>
      <c r="CX12" s="105">
        <f>Table24[[#This Row],[K418]]-Table24[[#This Row],[K4]]</f>
        <v>0</v>
      </c>
      <c r="CY12" s="105">
        <f>Table24[[#This Row],[K519]]-Table24[[#This Row],[K5]]</f>
        <v>2</v>
      </c>
      <c r="CZ12" s="105">
        <f>Table24[[#This Row],[P120]]-Table24[[#This Row],[P1]]</f>
        <v>1</v>
      </c>
      <c r="DA12" s="105">
        <f>Table24[[#This Row],[P221]]-Table24[[#This Row],[P2]]</f>
        <v>0</v>
      </c>
      <c r="DB12" s="105">
        <f>Table24[[#This Row],[P322]]-Table24[[#This Row],[P3]]</f>
        <v>1</v>
      </c>
      <c r="DC12" s="105">
        <f>Table24[[#This Row],[P423]]-Table24[[#This Row],[P4]]</f>
        <v>0</v>
      </c>
      <c r="DD12" s="105">
        <f>Table24[[#This Row],[P524]]-Table24[[#This Row],[P5]]</f>
        <v>0</v>
      </c>
      <c r="DE12" s="105">
        <f>Table24[[#This Row],[E125]]-Table24[[#This Row],[E1]]</f>
        <v>0</v>
      </c>
      <c r="DF12" s="148">
        <f>Table24[[#This Row],[E226]]-Table24[[#This Row],[E2]]</f>
        <v>2</v>
      </c>
      <c r="DG12" s="156">
        <v>100</v>
      </c>
      <c r="DH12" s="157">
        <v>80</v>
      </c>
      <c r="DI12" s="157">
        <v>100</v>
      </c>
      <c r="DJ12" s="157">
        <v>50</v>
      </c>
      <c r="DK12" s="158">
        <v>100</v>
      </c>
      <c r="DL12" s="156">
        <v>75</v>
      </c>
      <c r="DM12" s="157">
        <v>60</v>
      </c>
      <c r="DN12" s="157">
        <v>60</v>
      </c>
      <c r="DO12" s="157">
        <v>50</v>
      </c>
      <c r="DP12" s="158">
        <v>40</v>
      </c>
      <c r="DQ12" s="265" t="s">
        <v>1133</v>
      </c>
      <c r="DR12" s="265" t="s">
        <v>544</v>
      </c>
      <c r="DS12" s="265" t="s">
        <v>1134</v>
      </c>
      <c r="DT12" s="265" t="s">
        <v>749</v>
      </c>
    </row>
    <row r="13" spans="1:125" s="146" customFormat="1" ht="58" x14ac:dyDescent="0.3">
      <c r="B13" s="160">
        <v>11</v>
      </c>
      <c r="C13" s="92" t="s">
        <v>1981</v>
      </c>
      <c r="D13" s="252">
        <v>46098</v>
      </c>
      <c r="E13" s="93" t="s">
        <v>1164</v>
      </c>
      <c r="F13" s="92">
        <v>1022910</v>
      </c>
      <c r="G13" s="92">
        <f>$G$1-Table24[[#This Row],[Birth Year]]</f>
        <v>44</v>
      </c>
      <c r="H13" s="92">
        <v>1982</v>
      </c>
      <c r="I13" s="92" t="s">
        <v>136</v>
      </c>
      <c r="J13" s="92" t="s">
        <v>1165</v>
      </c>
      <c r="K13" s="92" t="s">
        <v>138</v>
      </c>
      <c r="L13" s="92" t="s">
        <v>147</v>
      </c>
      <c r="M13" s="92" t="s">
        <v>1880</v>
      </c>
      <c r="N13" s="92" t="s">
        <v>2026</v>
      </c>
      <c r="O13" s="92" t="s">
        <v>229</v>
      </c>
      <c r="P13" s="100" t="s">
        <v>1166</v>
      </c>
      <c r="Q13" s="92" t="s">
        <v>144</v>
      </c>
      <c r="R13" s="92" t="s">
        <v>185</v>
      </c>
      <c r="S13" s="94">
        <v>41913</v>
      </c>
      <c r="T13" s="95">
        <f ca="1">($V$1-Table24[[#This Row],[Date of Joining PETRONAS]])/365</f>
        <v>12.062006212265349</v>
      </c>
      <c r="U13" s="92">
        <v>22</v>
      </c>
      <c r="V13" s="92" t="s">
        <v>231</v>
      </c>
      <c r="W13" s="95">
        <f ca="1">Table24[[#This Row],[Age]]-($V$1-Table24[[#This Row],[Date of Appointment to Current Grade]])/365</f>
        <v>40.861281458967525</v>
      </c>
      <c r="X13" s="96">
        <f ca="1">($V$1-Table24[[#This Row],[Date of Appointment to Current Grade]])/365</f>
        <v>3.1387185410324729</v>
      </c>
      <c r="Y13" s="94">
        <v>45170</v>
      </c>
      <c r="Z13" s="92" t="s">
        <v>147</v>
      </c>
      <c r="AA13" s="94">
        <v>45505</v>
      </c>
      <c r="AB13" s="97">
        <f ca="1">($V$1-Table24[[#This Row],[Date in Position]])/365</f>
        <v>2.2209103218543906</v>
      </c>
      <c r="AC13" s="92" t="s">
        <v>229</v>
      </c>
      <c r="AD13" s="94">
        <v>44845</v>
      </c>
      <c r="AE13" s="92" t="s">
        <v>139</v>
      </c>
      <c r="AF13" s="92"/>
      <c r="AG13" s="19" t="s">
        <v>2167</v>
      </c>
      <c r="AH13" s="19" t="s">
        <v>234</v>
      </c>
      <c r="AI13" s="20" t="s">
        <v>1169</v>
      </c>
      <c r="AJ13" s="20" t="s">
        <v>1170</v>
      </c>
      <c r="AK13" s="15" t="s">
        <v>1793</v>
      </c>
      <c r="AL13" s="18"/>
      <c r="AM13" s="147">
        <v>3</v>
      </c>
      <c r="AN13" s="105">
        <v>2</v>
      </c>
      <c r="AO13" s="105">
        <v>3</v>
      </c>
      <c r="AP13" s="105">
        <v>4</v>
      </c>
      <c r="AQ13" s="105">
        <v>4</v>
      </c>
      <c r="AR13" s="105">
        <v>3</v>
      </c>
      <c r="AS13" s="105">
        <v>4</v>
      </c>
      <c r="AT13" s="105">
        <v>3</v>
      </c>
      <c r="AU13" s="105">
        <v>3</v>
      </c>
      <c r="AV13" s="105">
        <v>4</v>
      </c>
      <c r="AW13" s="105">
        <v>3</v>
      </c>
      <c r="AX13" s="105">
        <v>4</v>
      </c>
      <c r="AY13" s="105">
        <v>3</v>
      </c>
      <c r="AZ13" s="105">
        <v>4</v>
      </c>
      <c r="BA13" s="105">
        <v>2</v>
      </c>
      <c r="BB13" s="105">
        <v>3</v>
      </c>
      <c r="BC13" s="105">
        <v>2</v>
      </c>
      <c r="BD13" s="105">
        <v>2</v>
      </c>
      <c r="BE13" s="105">
        <v>2</v>
      </c>
      <c r="BF13" s="105">
        <v>3</v>
      </c>
      <c r="BG13" s="105">
        <v>2</v>
      </c>
      <c r="BH13" s="105">
        <v>2</v>
      </c>
      <c r="BI13" s="105">
        <v>2</v>
      </c>
      <c r="BJ13" s="148">
        <v>2</v>
      </c>
      <c r="BK13" s="147">
        <v>3</v>
      </c>
      <c r="BL13" s="105">
        <v>3</v>
      </c>
      <c r="BM13" s="105">
        <v>3</v>
      </c>
      <c r="BN13" s="105">
        <v>4</v>
      </c>
      <c r="BO13" s="105">
        <v>5</v>
      </c>
      <c r="BP13" s="105">
        <v>3</v>
      </c>
      <c r="BQ13" s="105">
        <v>4</v>
      </c>
      <c r="BR13" s="105">
        <v>3</v>
      </c>
      <c r="BS13" s="105">
        <v>3</v>
      </c>
      <c r="BT13" s="105">
        <v>4</v>
      </c>
      <c r="BU13" s="105">
        <v>4</v>
      </c>
      <c r="BV13" s="105">
        <v>5</v>
      </c>
      <c r="BW13" s="105">
        <v>3</v>
      </c>
      <c r="BX13" s="105">
        <v>4</v>
      </c>
      <c r="BY13" s="105">
        <v>3</v>
      </c>
      <c r="BZ13" s="105">
        <v>3</v>
      </c>
      <c r="CA13" s="105">
        <v>3</v>
      </c>
      <c r="CB13" s="105">
        <v>3</v>
      </c>
      <c r="CC13" s="105">
        <v>3</v>
      </c>
      <c r="CD13" s="105">
        <v>3</v>
      </c>
      <c r="CE13" s="105">
        <v>3</v>
      </c>
      <c r="CF13" s="105">
        <v>2</v>
      </c>
      <c r="CG13" s="105">
        <v>2</v>
      </c>
      <c r="CH13" s="148">
        <v>2</v>
      </c>
      <c r="CI13" s="147">
        <f>Table24[[#This Row],[B13]]-Table24[[#This Row],[B1]]</f>
        <v>0</v>
      </c>
      <c r="CJ13" s="105">
        <f>Table24[[#This Row],[B24]]-Table24[[#This Row],[B2]]</f>
        <v>1</v>
      </c>
      <c r="CK13" s="105">
        <f>Table24[[#This Row],[B35]]-Table24[[#This Row],[B3]]</f>
        <v>0</v>
      </c>
      <c r="CL13" s="137">
        <f>Table24[[#This Row],[B46]]-Table24[[#This Row],[B4]]</f>
        <v>0</v>
      </c>
      <c r="CM13" s="137">
        <f>Table24[[#This Row],[B57]]-Table24[[#This Row],[B5]]</f>
        <v>1</v>
      </c>
      <c r="CN13" s="105">
        <f>Table24[[#This Row],[B68]]-Table24[[#This Row],[B6]]</f>
        <v>0</v>
      </c>
      <c r="CO13" s="105">
        <f>Table24[[#This Row],[B79]]-Table24[[#This Row],[B7]]</f>
        <v>0</v>
      </c>
      <c r="CP13" s="105">
        <f>Table24[[#This Row],[B810]]-Table24[[#This Row],[B8]]</f>
        <v>0</v>
      </c>
      <c r="CQ13" s="105">
        <f>Table24[[#This Row],[B911]]-Table24[[#This Row],[B9]]</f>
        <v>0</v>
      </c>
      <c r="CR13" s="137">
        <f>Table24[[#This Row],[B1012]]-Table24[[#This Row],[B10]]</f>
        <v>0</v>
      </c>
      <c r="CS13" s="105">
        <f>Table24[[#This Row],[B1113]]-Table24[[#This Row],[B11]]</f>
        <v>1</v>
      </c>
      <c r="CT13" s="137">
        <f>Table24[[#This Row],[B1214]]-Table24[[#This Row],[B12]]</f>
        <v>1</v>
      </c>
      <c r="CU13" s="105">
        <f>Table24[[#This Row],[K115]]-Table24[[#This Row],[K1]]</f>
        <v>0</v>
      </c>
      <c r="CV13" s="137">
        <f>Table24[[#This Row],[K216]]-Table24[[#This Row],[K2]]</f>
        <v>0</v>
      </c>
      <c r="CW13" s="105">
        <f>Table24[[#This Row],[K317]]-Table24[[#This Row],[K3]]</f>
        <v>1</v>
      </c>
      <c r="CX13" s="105">
        <f>Table24[[#This Row],[K418]]-Table24[[#This Row],[K4]]</f>
        <v>0</v>
      </c>
      <c r="CY13" s="105">
        <f>Table24[[#This Row],[K519]]-Table24[[#This Row],[K5]]</f>
        <v>1</v>
      </c>
      <c r="CZ13" s="105">
        <f>Table24[[#This Row],[P120]]-Table24[[#This Row],[P1]]</f>
        <v>1</v>
      </c>
      <c r="DA13" s="105">
        <f>Table24[[#This Row],[P221]]-Table24[[#This Row],[P2]]</f>
        <v>1</v>
      </c>
      <c r="DB13" s="105">
        <f>Table24[[#This Row],[P322]]-Table24[[#This Row],[P3]]</f>
        <v>0</v>
      </c>
      <c r="DC13" s="105">
        <f>Table24[[#This Row],[P423]]-Table24[[#This Row],[P4]]</f>
        <v>1</v>
      </c>
      <c r="DD13" s="105">
        <f>Table24[[#This Row],[P524]]-Table24[[#This Row],[P5]]</f>
        <v>0</v>
      </c>
      <c r="DE13" s="105">
        <f>Table24[[#This Row],[E125]]-Table24[[#This Row],[E1]]</f>
        <v>0</v>
      </c>
      <c r="DF13" s="148">
        <f>Table24[[#This Row],[E226]]-Table24[[#This Row],[E2]]</f>
        <v>0</v>
      </c>
      <c r="DG13" s="156">
        <v>92</v>
      </c>
      <c r="DH13" s="157">
        <v>80</v>
      </c>
      <c r="DI13" s="157">
        <v>80</v>
      </c>
      <c r="DJ13" s="157">
        <v>100</v>
      </c>
      <c r="DK13" s="158">
        <v>100</v>
      </c>
      <c r="DL13" s="156">
        <v>67</v>
      </c>
      <c r="DM13" s="157">
        <v>60</v>
      </c>
      <c r="DN13" s="157">
        <v>40</v>
      </c>
      <c r="DO13" s="157">
        <v>100</v>
      </c>
      <c r="DP13" s="158">
        <v>60</v>
      </c>
      <c r="DQ13" s="265" t="s">
        <v>747</v>
      </c>
      <c r="DR13" s="265" t="s">
        <v>1133</v>
      </c>
      <c r="DS13" s="265" t="s">
        <v>1172</v>
      </c>
      <c r="DT13" s="265"/>
    </row>
    <row r="14" spans="1:125" s="146" customFormat="1" ht="43.5" x14ac:dyDescent="0.3">
      <c r="B14" s="92">
        <v>12</v>
      </c>
      <c r="C14" s="92" t="s">
        <v>1981</v>
      </c>
      <c r="D14" s="94">
        <v>46114</v>
      </c>
      <c r="E14" s="93" t="s">
        <v>782</v>
      </c>
      <c r="F14" s="92">
        <v>1058468</v>
      </c>
      <c r="G14" s="92">
        <f>$G$1-Table24[[#This Row],[Birth Year]]</f>
        <v>59</v>
      </c>
      <c r="H14" s="92">
        <v>1967</v>
      </c>
      <c r="I14" s="92" t="s">
        <v>136</v>
      </c>
      <c r="J14" s="92" t="s">
        <v>1400</v>
      </c>
      <c r="K14" s="92" t="s">
        <v>138</v>
      </c>
      <c r="L14" s="92" t="s">
        <v>162</v>
      </c>
      <c r="M14" s="92" t="s">
        <v>2144</v>
      </c>
      <c r="N14" s="92" t="s">
        <v>2026</v>
      </c>
      <c r="O14" s="92" t="s">
        <v>229</v>
      </c>
      <c r="P14" s="100" t="s">
        <v>1401</v>
      </c>
      <c r="Q14" s="92" t="s">
        <v>177</v>
      </c>
      <c r="R14" s="94">
        <v>46271</v>
      </c>
      <c r="S14" s="94">
        <v>43709</v>
      </c>
      <c r="T14" s="98">
        <f ca="1">($V$1-Table24[[#This Row],[Date of Joining PETRONAS]])/365</f>
        <v>7.1414582670598703</v>
      </c>
      <c r="U14" s="92">
        <v>32</v>
      </c>
      <c r="V14" s="92" t="s">
        <v>177</v>
      </c>
      <c r="W14" s="95">
        <f ca="1">Table24[[#This Row],[Age]]-($V$1-Table24[[#This Row],[Date of Appointment to Current Grade]])/365</f>
        <v>51.858541732940132</v>
      </c>
      <c r="X14" s="96">
        <f ca="1">($V$1-Table24[[#This Row],[Date of Appointment to Current Grade]])/365</f>
        <v>7.1414582670598703</v>
      </c>
      <c r="Y14" s="94">
        <v>43709</v>
      </c>
      <c r="Z14" s="92" t="s">
        <v>162</v>
      </c>
      <c r="AA14" s="94"/>
      <c r="AB14" s="92"/>
      <c r="AC14" s="92" t="s">
        <v>229</v>
      </c>
      <c r="AD14" s="94">
        <v>44340</v>
      </c>
      <c r="AE14" s="92" t="s">
        <v>162</v>
      </c>
      <c r="AF14" s="92"/>
      <c r="AG14" s="19"/>
      <c r="AH14" s="19"/>
      <c r="AI14" s="20"/>
      <c r="AJ14" s="20" t="s">
        <v>2168</v>
      </c>
      <c r="AK14" s="15" t="s">
        <v>1793</v>
      </c>
      <c r="AL14" s="20" t="s">
        <v>1404</v>
      </c>
      <c r="AM14" s="147">
        <v>4</v>
      </c>
      <c r="AN14" s="105">
        <v>4</v>
      </c>
      <c r="AO14" s="105">
        <v>3</v>
      </c>
      <c r="AP14" s="105">
        <v>3</v>
      </c>
      <c r="AQ14" s="105">
        <v>3</v>
      </c>
      <c r="AR14" s="105">
        <v>4</v>
      </c>
      <c r="AS14" s="105">
        <v>4</v>
      </c>
      <c r="AT14" s="105">
        <v>3</v>
      </c>
      <c r="AU14" s="105">
        <v>3</v>
      </c>
      <c r="AV14" s="105">
        <v>3</v>
      </c>
      <c r="AW14" s="105">
        <v>4</v>
      </c>
      <c r="AX14" s="105">
        <v>3</v>
      </c>
      <c r="AY14" s="105">
        <v>3</v>
      </c>
      <c r="AZ14" s="105">
        <v>3</v>
      </c>
      <c r="BA14" s="105">
        <v>3</v>
      </c>
      <c r="BB14" s="105">
        <v>3</v>
      </c>
      <c r="BC14" s="105">
        <v>1</v>
      </c>
      <c r="BD14" s="105">
        <v>3</v>
      </c>
      <c r="BE14" s="105">
        <v>2</v>
      </c>
      <c r="BF14" s="105">
        <v>3</v>
      </c>
      <c r="BG14" s="105">
        <v>3</v>
      </c>
      <c r="BH14" s="105">
        <v>1</v>
      </c>
      <c r="BI14" s="105">
        <v>1</v>
      </c>
      <c r="BJ14" s="148">
        <v>0</v>
      </c>
      <c r="BK14" s="147">
        <v>5</v>
      </c>
      <c r="BL14" s="105">
        <v>4</v>
      </c>
      <c r="BM14" s="105">
        <v>3</v>
      </c>
      <c r="BN14" s="105">
        <v>3</v>
      </c>
      <c r="BO14" s="105">
        <v>3</v>
      </c>
      <c r="BP14" s="105">
        <v>5</v>
      </c>
      <c r="BQ14" s="105">
        <v>4</v>
      </c>
      <c r="BR14" s="105">
        <v>3</v>
      </c>
      <c r="BS14" s="105">
        <v>3</v>
      </c>
      <c r="BT14" s="105">
        <v>2</v>
      </c>
      <c r="BU14" s="105">
        <v>4</v>
      </c>
      <c r="BV14" s="105">
        <v>4</v>
      </c>
      <c r="BW14" s="105">
        <v>3</v>
      </c>
      <c r="BX14" s="105">
        <v>3</v>
      </c>
      <c r="BY14" s="105">
        <v>4</v>
      </c>
      <c r="BZ14" s="105">
        <v>3</v>
      </c>
      <c r="CA14" s="105">
        <v>3</v>
      </c>
      <c r="CB14" s="105">
        <v>4</v>
      </c>
      <c r="CC14" s="105">
        <v>3</v>
      </c>
      <c r="CD14" s="105">
        <v>3</v>
      </c>
      <c r="CE14" s="105">
        <v>2</v>
      </c>
      <c r="CF14" s="105">
        <v>2</v>
      </c>
      <c r="CG14" s="105">
        <v>2</v>
      </c>
      <c r="CH14" s="148">
        <v>2</v>
      </c>
      <c r="CI14" s="147">
        <f>Table24[[#This Row],[B13]]-Table24[[#This Row],[B1]]</f>
        <v>1</v>
      </c>
      <c r="CJ14" s="105">
        <f>Table24[[#This Row],[B24]]-Table24[[#This Row],[B2]]</f>
        <v>0</v>
      </c>
      <c r="CK14" s="105">
        <f>Table24[[#This Row],[B35]]-Table24[[#This Row],[B3]]</f>
        <v>0</v>
      </c>
      <c r="CL14" s="105">
        <f>Table24[[#This Row],[B46]]-Table24[[#This Row],[B4]]</f>
        <v>0</v>
      </c>
      <c r="CM14" s="105">
        <f>Table24[[#This Row],[B57]]-Table24[[#This Row],[B5]]</f>
        <v>0</v>
      </c>
      <c r="CN14" s="105">
        <f>Table24[[#This Row],[B68]]-Table24[[#This Row],[B6]]</f>
        <v>1</v>
      </c>
      <c r="CO14" s="105">
        <f>Table24[[#This Row],[B79]]-Table24[[#This Row],[B7]]</f>
        <v>0</v>
      </c>
      <c r="CP14" s="105">
        <f>Table24[[#This Row],[B810]]-Table24[[#This Row],[B8]]</f>
        <v>0</v>
      </c>
      <c r="CQ14" s="105">
        <f>Table24[[#This Row],[B911]]-Table24[[#This Row],[B9]]</f>
        <v>0</v>
      </c>
      <c r="CR14" s="105">
        <f>Table24[[#This Row],[B1012]]-Table24[[#This Row],[B10]]</f>
        <v>-1</v>
      </c>
      <c r="CS14" s="105">
        <f>Table24[[#This Row],[B1113]]-Table24[[#This Row],[B11]]</f>
        <v>0</v>
      </c>
      <c r="CT14" s="105">
        <f>Table24[[#This Row],[B1214]]-Table24[[#This Row],[B12]]</f>
        <v>1</v>
      </c>
      <c r="CU14" s="105">
        <f>Table24[[#This Row],[K115]]-Table24[[#This Row],[K1]]</f>
        <v>0</v>
      </c>
      <c r="CV14" s="105">
        <f>Table24[[#This Row],[K216]]-Table24[[#This Row],[K2]]</f>
        <v>0</v>
      </c>
      <c r="CW14" s="105">
        <f>Table24[[#This Row],[K317]]-Table24[[#This Row],[K3]]</f>
        <v>1</v>
      </c>
      <c r="CX14" s="105">
        <f>Table24[[#This Row],[K418]]-Table24[[#This Row],[K4]]</f>
        <v>0</v>
      </c>
      <c r="CY14" s="105">
        <f>Table24[[#This Row],[K519]]-Table24[[#This Row],[K5]]</f>
        <v>2</v>
      </c>
      <c r="CZ14" s="105">
        <f>Table24[[#This Row],[P120]]-Table24[[#This Row],[P1]]</f>
        <v>1</v>
      </c>
      <c r="DA14" s="105">
        <f>Table24[[#This Row],[P221]]-Table24[[#This Row],[P2]]</f>
        <v>1</v>
      </c>
      <c r="DB14" s="105">
        <f>Table24[[#This Row],[P322]]-Table24[[#This Row],[P3]]</f>
        <v>0</v>
      </c>
      <c r="DC14" s="105">
        <f>Table24[[#This Row],[P423]]-Table24[[#This Row],[P4]]</f>
        <v>-1</v>
      </c>
      <c r="DD14" s="105">
        <f>Table24[[#This Row],[P524]]-Table24[[#This Row],[P5]]</f>
        <v>1</v>
      </c>
      <c r="DE14" s="105">
        <f>Table24[[#This Row],[E125]]-Table24[[#This Row],[E1]]</f>
        <v>1</v>
      </c>
      <c r="DF14" s="148">
        <f>Table24[[#This Row],[E226]]-Table24[[#This Row],[E2]]</f>
        <v>2</v>
      </c>
      <c r="DG14" s="156">
        <v>100</v>
      </c>
      <c r="DH14" s="157">
        <v>80</v>
      </c>
      <c r="DI14" s="157">
        <v>80</v>
      </c>
      <c r="DJ14" s="157">
        <v>0</v>
      </c>
      <c r="DK14" s="158">
        <v>100</v>
      </c>
      <c r="DL14" s="156">
        <v>75</v>
      </c>
      <c r="DM14" s="157">
        <v>60</v>
      </c>
      <c r="DN14" s="157">
        <v>40</v>
      </c>
      <c r="DO14" s="157">
        <v>0</v>
      </c>
      <c r="DP14" s="158">
        <v>40</v>
      </c>
      <c r="DQ14" s="265"/>
      <c r="DR14" s="265"/>
      <c r="DS14" s="265"/>
      <c r="DT14" s="265"/>
    </row>
    <row r="15" spans="1:125" s="146" customFormat="1" ht="58" x14ac:dyDescent="0.3">
      <c r="A15" s="146" t="s">
        <v>1988</v>
      </c>
      <c r="B15" s="160">
        <v>13</v>
      </c>
      <c r="C15" s="162" t="s">
        <v>1981</v>
      </c>
      <c r="D15" s="252">
        <v>46129</v>
      </c>
      <c r="E15" s="163" t="s">
        <v>470</v>
      </c>
      <c r="F15" s="162">
        <v>1075163</v>
      </c>
      <c r="G15" s="92">
        <f>$G$1-Table24[[#This Row],[Birth Year]]</f>
        <v>45</v>
      </c>
      <c r="H15" s="162">
        <v>1981</v>
      </c>
      <c r="I15" s="162" t="s">
        <v>136</v>
      </c>
      <c r="J15" s="162" t="s">
        <v>362</v>
      </c>
      <c r="K15" s="162" t="s">
        <v>138</v>
      </c>
      <c r="L15" s="162" t="s">
        <v>147</v>
      </c>
      <c r="M15" s="92" t="s">
        <v>1880</v>
      </c>
      <c r="N15" s="162" t="s">
        <v>2026</v>
      </c>
      <c r="O15" s="162" t="s">
        <v>229</v>
      </c>
      <c r="P15" s="164" t="s">
        <v>1413</v>
      </c>
      <c r="Q15" s="162" t="s">
        <v>177</v>
      </c>
      <c r="R15" s="94">
        <v>46342</v>
      </c>
      <c r="S15" s="165">
        <v>44516</v>
      </c>
      <c r="T15" s="95">
        <f ca="1">($V$1-Table24[[#This Row],[Date of Joining PETRONAS]])/365</f>
        <v>4.9304993629502807</v>
      </c>
      <c r="U15" s="162">
        <v>23</v>
      </c>
      <c r="V15" s="162" t="s">
        <v>177</v>
      </c>
      <c r="W15" s="253">
        <f ca="1">Table24[[#This Row],[Age]]-($V$1-Table24[[#This Row],[Date of Appointment to Current Grade]])/365</f>
        <v>40.069500637049721</v>
      </c>
      <c r="X15" s="166">
        <f ca="1">($V$1-Table24[[#This Row],[Date of Appointment to Current Grade]])/365</f>
        <v>4.9304993629502807</v>
      </c>
      <c r="Y15" s="94">
        <v>44516</v>
      </c>
      <c r="Z15" s="162" t="s">
        <v>147</v>
      </c>
      <c r="AA15" s="94">
        <v>45505</v>
      </c>
      <c r="AB15" s="97">
        <f ca="1">($V$1-Table24[[#This Row],[Date in Position]])/365</f>
        <v>2.2209103218543906</v>
      </c>
      <c r="AC15" s="92" t="s">
        <v>229</v>
      </c>
      <c r="AD15" s="94">
        <v>44909</v>
      </c>
      <c r="AE15" s="92" t="s">
        <v>147</v>
      </c>
      <c r="AF15" s="92"/>
      <c r="AG15" s="19" t="s">
        <v>2169</v>
      </c>
      <c r="AH15" s="19" t="s">
        <v>234</v>
      </c>
      <c r="AI15" s="20" t="s">
        <v>1416</v>
      </c>
      <c r="AJ15" s="20" t="s">
        <v>1417</v>
      </c>
      <c r="AK15" s="15" t="s">
        <v>1793</v>
      </c>
      <c r="AL15" s="23" t="s">
        <v>1418</v>
      </c>
      <c r="AM15" s="147">
        <v>3</v>
      </c>
      <c r="AN15" s="105">
        <v>3</v>
      </c>
      <c r="AO15" s="105">
        <v>4</v>
      </c>
      <c r="AP15" s="105">
        <v>4</v>
      </c>
      <c r="AQ15" s="105">
        <v>4</v>
      </c>
      <c r="AR15" s="105">
        <v>3</v>
      </c>
      <c r="AS15" s="105">
        <v>4</v>
      </c>
      <c r="AT15" s="105">
        <v>3</v>
      </c>
      <c r="AU15" s="105">
        <v>3</v>
      </c>
      <c r="AV15" s="105">
        <v>3</v>
      </c>
      <c r="AW15" s="105">
        <v>4</v>
      </c>
      <c r="AX15" s="105">
        <v>3</v>
      </c>
      <c r="AY15" s="105">
        <v>3</v>
      </c>
      <c r="AZ15" s="105">
        <v>4</v>
      </c>
      <c r="BA15" s="105">
        <v>3</v>
      </c>
      <c r="BB15" s="105">
        <v>2</v>
      </c>
      <c r="BC15" s="105">
        <v>2</v>
      </c>
      <c r="BD15" s="105">
        <v>3</v>
      </c>
      <c r="BE15" s="105">
        <v>2</v>
      </c>
      <c r="BF15" s="105">
        <v>3</v>
      </c>
      <c r="BG15" s="105">
        <v>2</v>
      </c>
      <c r="BH15" s="105">
        <v>2</v>
      </c>
      <c r="BI15" s="105">
        <v>2</v>
      </c>
      <c r="BJ15" s="148">
        <v>2</v>
      </c>
      <c r="BK15" s="147">
        <v>3</v>
      </c>
      <c r="BL15" s="105">
        <v>3</v>
      </c>
      <c r="BM15" s="105">
        <v>4</v>
      </c>
      <c r="BN15" s="105">
        <v>4</v>
      </c>
      <c r="BO15" s="105">
        <v>4</v>
      </c>
      <c r="BP15" s="105">
        <v>3</v>
      </c>
      <c r="BQ15" s="105">
        <v>5</v>
      </c>
      <c r="BR15" s="105">
        <v>3</v>
      </c>
      <c r="BS15" s="105">
        <v>3</v>
      </c>
      <c r="BT15" s="105">
        <v>3</v>
      </c>
      <c r="BU15" s="105">
        <v>5</v>
      </c>
      <c r="BV15" s="105">
        <v>4</v>
      </c>
      <c r="BW15" s="105">
        <v>3</v>
      </c>
      <c r="BX15" s="105">
        <v>4</v>
      </c>
      <c r="BY15" s="105">
        <v>3</v>
      </c>
      <c r="BZ15" s="105">
        <v>3</v>
      </c>
      <c r="CA15" s="105">
        <v>3</v>
      </c>
      <c r="CB15" s="105">
        <v>3</v>
      </c>
      <c r="CC15" s="105">
        <v>3</v>
      </c>
      <c r="CD15" s="105">
        <v>3</v>
      </c>
      <c r="CE15" s="105">
        <v>3</v>
      </c>
      <c r="CF15" s="105">
        <v>2</v>
      </c>
      <c r="CG15" s="105">
        <v>2</v>
      </c>
      <c r="CH15" s="148">
        <v>2</v>
      </c>
      <c r="CI15" s="147">
        <f>Table24[[#This Row],[B13]]-Table24[[#This Row],[B1]]</f>
        <v>0</v>
      </c>
      <c r="CJ15" s="105">
        <f>Table24[[#This Row],[B24]]-Table24[[#This Row],[B2]]</f>
        <v>0</v>
      </c>
      <c r="CK15" s="137">
        <f>Table24[[#This Row],[B35]]-Table24[[#This Row],[B3]]</f>
        <v>0</v>
      </c>
      <c r="CL15" s="137">
        <f>Table24[[#This Row],[B46]]-Table24[[#This Row],[B4]]</f>
        <v>0</v>
      </c>
      <c r="CM15" s="105">
        <f>Table24[[#This Row],[B57]]-Table24[[#This Row],[B5]]</f>
        <v>0</v>
      </c>
      <c r="CN15" s="105">
        <f>Table24[[#This Row],[B68]]-Table24[[#This Row],[B6]]</f>
        <v>0</v>
      </c>
      <c r="CO15" s="137">
        <f>Table24[[#This Row],[B79]]-Table24[[#This Row],[B7]]</f>
        <v>1</v>
      </c>
      <c r="CP15" s="105">
        <f>Table24[[#This Row],[B810]]-Table24[[#This Row],[B8]]</f>
        <v>0</v>
      </c>
      <c r="CQ15" s="105">
        <f>Table24[[#This Row],[B911]]-Table24[[#This Row],[B9]]</f>
        <v>0</v>
      </c>
      <c r="CR15" s="105">
        <f>Table24[[#This Row],[B1012]]-Table24[[#This Row],[B10]]</f>
        <v>0</v>
      </c>
      <c r="CS15" s="137">
        <f>Table24[[#This Row],[B1113]]-Table24[[#This Row],[B11]]</f>
        <v>1</v>
      </c>
      <c r="CT15" s="105">
        <f>Table24[[#This Row],[B1214]]-Table24[[#This Row],[B12]]</f>
        <v>1</v>
      </c>
      <c r="CU15" s="105">
        <f>Table24[[#This Row],[K115]]-Table24[[#This Row],[K1]]</f>
        <v>0</v>
      </c>
      <c r="CV15" s="137">
        <f>Table24[[#This Row],[K216]]-Table24[[#This Row],[K2]]</f>
        <v>0</v>
      </c>
      <c r="CW15" s="105">
        <f>Table24[[#This Row],[K317]]-Table24[[#This Row],[K3]]</f>
        <v>0</v>
      </c>
      <c r="CX15" s="105">
        <f>Table24[[#This Row],[K418]]-Table24[[#This Row],[K4]]</f>
        <v>1</v>
      </c>
      <c r="CY15" s="105">
        <f>Table24[[#This Row],[K519]]-Table24[[#This Row],[K5]]</f>
        <v>1</v>
      </c>
      <c r="CZ15" s="105">
        <f>Table24[[#This Row],[P120]]-Table24[[#This Row],[P1]]</f>
        <v>0</v>
      </c>
      <c r="DA15" s="105">
        <f>Table24[[#This Row],[P221]]-Table24[[#This Row],[P2]]</f>
        <v>1</v>
      </c>
      <c r="DB15" s="105">
        <f>Table24[[#This Row],[P322]]-Table24[[#This Row],[P3]]</f>
        <v>0</v>
      </c>
      <c r="DC15" s="105">
        <f>Table24[[#This Row],[P423]]-Table24[[#This Row],[P4]]</f>
        <v>1</v>
      </c>
      <c r="DD15" s="105">
        <f>Table24[[#This Row],[P524]]-Table24[[#This Row],[P5]]</f>
        <v>0</v>
      </c>
      <c r="DE15" s="105">
        <f>Table24[[#This Row],[E125]]-Table24[[#This Row],[E1]]</f>
        <v>0</v>
      </c>
      <c r="DF15" s="148">
        <f>Table24[[#This Row],[E226]]-Table24[[#This Row],[E2]]</f>
        <v>0</v>
      </c>
      <c r="DG15" s="156">
        <v>100</v>
      </c>
      <c r="DH15" s="157">
        <v>80</v>
      </c>
      <c r="DI15" s="157">
        <v>100</v>
      </c>
      <c r="DJ15" s="157">
        <v>100</v>
      </c>
      <c r="DK15" s="158">
        <v>100</v>
      </c>
      <c r="DL15" s="156">
        <v>75</v>
      </c>
      <c r="DM15" s="157">
        <v>60</v>
      </c>
      <c r="DN15" s="157">
        <v>60</v>
      </c>
      <c r="DO15" s="157">
        <v>100</v>
      </c>
      <c r="DP15" s="158">
        <v>60</v>
      </c>
      <c r="DQ15" s="265" t="s">
        <v>1133</v>
      </c>
      <c r="DR15" s="265" t="s">
        <v>544</v>
      </c>
      <c r="DS15" s="265" t="s">
        <v>1419</v>
      </c>
      <c r="DT15" s="265"/>
    </row>
    <row r="16" spans="1:125" s="146" customFormat="1" ht="87" x14ac:dyDescent="0.3">
      <c r="A16" s="146" t="s">
        <v>1988</v>
      </c>
      <c r="B16" s="92">
        <v>14</v>
      </c>
      <c r="C16" s="167" t="s">
        <v>1981</v>
      </c>
      <c r="D16" s="94">
        <v>46134</v>
      </c>
      <c r="E16" s="163" t="s">
        <v>1463</v>
      </c>
      <c r="F16" s="162">
        <v>121790</v>
      </c>
      <c r="G16" s="92">
        <f>$G$1-Table24[[#This Row],[Birth Year]]</f>
        <v>45</v>
      </c>
      <c r="H16" s="162">
        <v>1981</v>
      </c>
      <c r="I16" s="162" t="s">
        <v>179</v>
      </c>
      <c r="J16" s="162" t="s">
        <v>137</v>
      </c>
      <c r="K16" s="162" t="s">
        <v>2170</v>
      </c>
      <c r="L16" s="162" t="s">
        <v>722</v>
      </c>
      <c r="M16" s="162" t="s">
        <v>395</v>
      </c>
      <c r="N16" s="162" t="s">
        <v>722</v>
      </c>
      <c r="O16" s="162" t="s">
        <v>229</v>
      </c>
      <c r="P16" s="164" t="s">
        <v>1464</v>
      </c>
      <c r="Q16" s="162" t="s">
        <v>144</v>
      </c>
      <c r="R16" s="92" t="s">
        <v>185</v>
      </c>
      <c r="S16" s="165">
        <v>38078</v>
      </c>
      <c r="T16" s="253">
        <f ca="1">($V$1-Table24[[#This Row],[Date of Joining PETRONAS]])/365</f>
        <v>22.568855527333842</v>
      </c>
      <c r="U16" s="162">
        <v>21</v>
      </c>
      <c r="V16" s="162" t="s">
        <v>231</v>
      </c>
      <c r="W16" s="95">
        <f ca="1">Table24[[#This Row],[Age]]-($V$1-Table24[[#This Row],[Date of Appointment to Current Grade]])/365</f>
        <v>37.192788308282594</v>
      </c>
      <c r="X16" s="96">
        <f ca="1">($V$1-Table24[[#This Row],[Date of Appointment to Current Grade]])/365</f>
        <v>7.8072116917174039</v>
      </c>
      <c r="Y16" s="94">
        <v>43466</v>
      </c>
      <c r="Z16" s="162" t="s">
        <v>2170</v>
      </c>
      <c r="AA16" s="94">
        <v>45931</v>
      </c>
      <c r="AB16" s="97">
        <f ca="1">($V$1-Table24[[#This Row],[Date in Position]])/365</f>
        <v>1.0537870341831577</v>
      </c>
      <c r="AC16" s="92" t="s">
        <v>229</v>
      </c>
      <c r="AD16" s="94">
        <v>43314</v>
      </c>
      <c r="AE16" s="92" t="s">
        <v>147</v>
      </c>
      <c r="AF16" s="92"/>
      <c r="AG16" s="5" t="s">
        <v>2171</v>
      </c>
      <c r="AH16" s="19" t="s">
        <v>2172</v>
      </c>
      <c r="AI16" s="4" t="s">
        <v>1468</v>
      </c>
      <c r="AJ16" s="4" t="s">
        <v>2173</v>
      </c>
      <c r="AK16" s="3" t="s">
        <v>1793</v>
      </c>
      <c r="AL16" s="2" t="s">
        <v>1470</v>
      </c>
      <c r="AM16" s="147">
        <v>3</v>
      </c>
      <c r="AN16" s="105">
        <v>3</v>
      </c>
      <c r="AO16" s="105">
        <v>3</v>
      </c>
      <c r="AP16" s="105">
        <v>4</v>
      </c>
      <c r="AQ16" s="105">
        <v>4</v>
      </c>
      <c r="AR16" s="105">
        <v>3</v>
      </c>
      <c r="AS16" s="105">
        <v>4</v>
      </c>
      <c r="AT16" s="105">
        <v>3</v>
      </c>
      <c r="AU16" s="105">
        <v>3</v>
      </c>
      <c r="AV16" s="105">
        <v>3</v>
      </c>
      <c r="AW16" s="105">
        <v>4</v>
      </c>
      <c r="AX16" s="105">
        <v>3</v>
      </c>
      <c r="AY16" s="105">
        <v>3</v>
      </c>
      <c r="AZ16" s="105">
        <v>4</v>
      </c>
      <c r="BA16" s="105">
        <v>3</v>
      </c>
      <c r="BB16" s="105">
        <v>3</v>
      </c>
      <c r="BC16" s="105">
        <v>1</v>
      </c>
      <c r="BD16" s="105">
        <v>3</v>
      </c>
      <c r="BE16" s="105">
        <v>2</v>
      </c>
      <c r="BF16" s="105">
        <v>2</v>
      </c>
      <c r="BG16" s="105">
        <v>2</v>
      </c>
      <c r="BH16" s="105">
        <v>2</v>
      </c>
      <c r="BI16" s="105">
        <v>2</v>
      </c>
      <c r="BJ16" s="148">
        <v>1</v>
      </c>
      <c r="BK16" s="147">
        <v>3</v>
      </c>
      <c r="BL16" s="105">
        <v>3</v>
      </c>
      <c r="BM16" s="105">
        <v>4</v>
      </c>
      <c r="BN16" s="105">
        <v>4</v>
      </c>
      <c r="BO16" s="105">
        <v>4</v>
      </c>
      <c r="BP16" s="105">
        <v>3</v>
      </c>
      <c r="BQ16" s="105">
        <v>5</v>
      </c>
      <c r="BR16" s="105">
        <v>3</v>
      </c>
      <c r="BS16" s="105">
        <v>3</v>
      </c>
      <c r="BT16" s="105">
        <v>3</v>
      </c>
      <c r="BU16" s="105">
        <v>5</v>
      </c>
      <c r="BV16" s="105">
        <v>4</v>
      </c>
      <c r="BW16" s="105">
        <v>3</v>
      </c>
      <c r="BX16" s="105">
        <v>4</v>
      </c>
      <c r="BY16" s="105">
        <v>3</v>
      </c>
      <c r="BZ16" s="105">
        <v>3</v>
      </c>
      <c r="CA16" s="105">
        <v>3</v>
      </c>
      <c r="CB16" s="105">
        <v>3</v>
      </c>
      <c r="CC16" s="105">
        <v>3</v>
      </c>
      <c r="CD16" s="105">
        <v>3</v>
      </c>
      <c r="CE16" s="105">
        <v>3</v>
      </c>
      <c r="CF16" s="105">
        <v>2</v>
      </c>
      <c r="CG16" s="105">
        <v>2</v>
      </c>
      <c r="CH16" s="148">
        <v>2</v>
      </c>
      <c r="CI16" s="147">
        <f>Table24[[#This Row],[B13]]-Table24[[#This Row],[B1]]</f>
        <v>0</v>
      </c>
      <c r="CJ16" s="105">
        <f>Table24[[#This Row],[B24]]-Table24[[#This Row],[B2]]</f>
        <v>0</v>
      </c>
      <c r="CK16" s="137">
        <f>Table24[[#This Row],[B35]]-Table24[[#This Row],[B3]]</f>
        <v>1</v>
      </c>
      <c r="CL16" s="137">
        <f>Table24[[#This Row],[B46]]-Table24[[#This Row],[B4]]</f>
        <v>0</v>
      </c>
      <c r="CM16" s="105">
        <f>Table24[[#This Row],[B57]]-Table24[[#This Row],[B5]]</f>
        <v>0</v>
      </c>
      <c r="CN16" s="105">
        <f>Table24[[#This Row],[B68]]-Table24[[#This Row],[B6]]</f>
        <v>0</v>
      </c>
      <c r="CO16" s="137">
        <f>Table24[[#This Row],[B79]]-Table24[[#This Row],[B7]]</f>
        <v>1</v>
      </c>
      <c r="CP16" s="105">
        <f>Table24[[#This Row],[B810]]-Table24[[#This Row],[B8]]</f>
        <v>0</v>
      </c>
      <c r="CQ16" s="105">
        <f>Table24[[#This Row],[B911]]-Table24[[#This Row],[B9]]</f>
        <v>0</v>
      </c>
      <c r="CR16" s="105">
        <f>Table24[[#This Row],[B1012]]-Table24[[#This Row],[B10]]</f>
        <v>0</v>
      </c>
      <c r="CS16" s="137">
        <f>Table24[[#This Row],[B1113]]-Table24[[#This Row],[B11]]</f>
        <v>1</v>
      </c>
      <c r="CT16" s="105">
        <f>Table24[[#This Row],[B1214]]-Table24[[#This Row],[B12]]</f>
        <v>1</v>
      </c>
      <c r="CU16" s="105">
        <f>Table24[[#This Row],[K115]]-Table24[[#This Row],[K1]]</f>
        <v>0</v>
      </c>
      <c r="CV16" s="137">
        <f>Table24[[#This Row],[K216]]-Table24[[#This Row],[K2]]</f>
        <v>0</v>
      </c>
      <c r="CW16" s="105">
        <f>Table24[[#This Row],[K317]]-Table24[[#This Row],[K3]]</f>
        <v>0</v>
      </c>
      <c r="CX16" s="105">
        <f>Table24[[#This Row],[K418]]-Table24[[#This Row],[K4]]</f>
        <v>0</v>
      </c>
      <c r="CY16" s="105">
        <f>Table24[[#This Row],[K519]]-Table24[[#This Row],[K5]]</f>
        <v>2</v>
      </c>
      <c r="CZ16" s="105">
        <f>Table24[[#This Row],[P120]]-Table24[[#This Row],[P1]]</f>
        <v>0</v>
      </c>
      <c r="DA16" s="105">
        <f>Table24[[#This Row],[P221]]-Table24[[#This Row],[P2]]</f>
        <v>1</v>
      </c>
      <c r="DB16" s="105">
        <f>Table24[[#This Row],[P322]]-Table24[[#This Row],[P3]]</f>
        <v>1</v>
      </c>
      <c r="DC16" s="105">
        <f>Table24[[#This Row],[P423]]-Table24[[#This Row],[P4]]</f>
        <v>1</v>
      </c>
      <c r="DD16" s="105">
        <f>Table24[[#This Row],[P524]]-Table24[[#This Row],[P5]]</f>
        <v>0</v>
      </c>
      <c r="DE16" s="105">
        <f>Table24[[#This Row],[E125]]-Table24[[#This Row],[E1]]</f>
        <v>0</v>
      </c>
      <c r="DF16" s="148">
        <f>Table24[[#This Row],[E226]]-Table24[[#This Row],[E2]]</f>
        <v>1</v>
      </c>
      <c r="DG16" s="156">
        <v>100</v>
      </c>
      <c r="DH16" s="157">
        <v>100</v>
      </c>
      <c r="DI16" s="157">
        <v>100</v>
      </c>
      <c r="DJ16" s="157">
        <v>100</v>
      </c>
      <c r="DK16" s="158">
        <v>100</v>
      </c>
      <c r="DL16" s="156">
        <v>67</v>
      </c>
      <c r="DM16" s="157">
        <v>80</v>
      </c>
      <c r="DN16" s="157">
        <v>40</v>
      </c>
      <c r="DO16" s="157">
        <v>50</v>
      </c>
      <c r="DP16" s="158">
        <v>40</v>
      </c>
      <c r="DQ16" s="265" t="s">
        <v>1471</v>
      </c>
      <c r="DR16" s="265" t="s">
        <v>747</v>
      </c>
      <c r="DS16" s="265" t="s">
        <v>544</v>
      </c>
      <c r="DT16" s="265"/>
    </row>
    <row r="17" spans="1:126" s="146" customFormat="1" ht="101.5" x14ac:dyDescent="0.3">
      <c r="B17" s="160">
        <v>15</v>
      </c>
      <c r="C17" s="162" t="s">
        <v>1981</v>
      </c>
      <c r="D17" s="252">
        <v>46100</v>
      </c>
      <c r="E17" s="163" t="s">
        <v>196</v>
      </c>
      <c r="F17" s="162">
        <v>1000029</v>
      </c>
      <c r="G17" s="92">
        <f>$G$1-Table24[[#This Row],[Birth Year]]</f>
        <v>49</v>
      </c>
      <c r="H17" s="162">
        <v>1977</v>
      </c>
      <c r="I17" s="162" t="s">
        <v>136</v>
      </c>
      <c r="J17" s="162" t="s">
        <v>362</v>
      </c>
      <c r="K17" s="162" t="s">
        <v>138</v>
      </c>
      <c r="L17" s="162" t="s">
        <v>162</v>
      </c>
      <c r="M17" s="162" t="s">
        <v>2144</v>
      </c>
      <c r="N17" s="162" t="s">
        <v>2026</v>
      </c>
      <c r="O17" s="162" t="s">
        <v>229</v>
      </c>
      <c r="P17" s="168" t="s">
        <v>1472</v>
      </c>
      <c r="Q17" s="92" t="s">
        <v>144</v>
      </c>
      <c r="R17" s="92" t="s">
        <v>185</v>
      </c>
      <c r="S17" s="165">
        <v>40878</v>
      </c>
      <c r="T17" s="95">
        <f ca="1">($V$1-Table24[[#This Row],[Date of Joining PETRONAS]])/365</f>
        <v>14.897622650621514</v>
      </c>
      <c r="U17" s="162">
        <v>28.7</v>
      </c>
      <c r="V17" s="162" t="s">
        <v>1473</v>
      </c>
      <c r="W17" s="95">
        <f ca="1">Table24[[#This Row],[Age]]-($V$1-Table24[[#This Row],[Date of Appointment to Current Grade]])/365</f>
        <v>42.192788308282594</v>
      </c>
      <c r="X17" s="96">
        <f ca="1">($V$1-Table24[[#This Row],[Date of Appointment to Current Grade]])/365</f>
        <v>6.8072116917174039</v>
      </c>
      <c r="Y17" s="94">
        <v>43831</v>
      </c>
      <c r="Z17" s="162" t="s">
        <v>162</v>
      </c>
      <c r="AA17" s="94">
        <v>44317</v>
      </c>
      <c r="AB17" s="97">
        <f ca="1">($V$1-Table24[[#This Row],[Date in Position]])/365</f>
        <v>5.4757048424023358</v>
      </c>
      <c r="AC17" s="92" t="s">
        <v>229</v>
      </c>
      <c r="AD17" s="94">
        <v>43313</v>
      </c>
      <c r="AE17" s="92" t="s">
        <v>147</v>
      </c>
      <c r="AF17" s="92"/>
      <c r="AG17" s="19" t="s">
        <v>2174</v>
      </c>
      <c r="AH17" s="19" t="s">
        <v>234</v>
      </c>
      <c r="AI17" s="20" t="s">
        <v>1477</v>
      </c>
      <c r="AJ17" s="20" t="s">
        <v>1478</v>
      </c>
      <c r="AK17" s="15" t="s">
        <v>1793</v>
      </c>
      <c r="AL17" s="20" t="s">
        <v>1479</v>
      </c>
      <c r="AM17" s="147">
        <v>4</v>
      </c>
      <c r="AN17" s="105">
        <v>3</v>
      </c>
      <c r="AO17" s="105">
        <v>4</v>
      </c>
      <c r="AP17" s="105">
        <v>4</v>
      </c>
      <c r="AQ17" s="105">
        <v>4</v>
      </c>
      <c r="AR17" s="105">
        <v>4</v>
      </c>
      <c r="AS17" s="105">
        <v>4</v>
      </c>
      <c r="AT17" s="105">
        <v>3</v>
      </c>
      <c r="AU17" s="105">
        <v>3</v>
      </c>
      <c r="AV17" s="105">
        <v>3</v>
      </c>
      <c r="AW17" s="105">
        <v>4</v>
      </c>
      <c r="AX17" s="105">
        <v>3</v>
      </c>
      <c r="AY17" s="105">
        <v>3</v>
      </c>
      <c r="AZ17" s="105">
        <v>4</v>
      </c>
      <c r="BA17" s="105">
        <v>3</v>
      </c>
      <c r="BB17" s="105">
        <v>3</v>
      </c>
      <c r="BC17" s="105">
        <v>1</v>
      </c>
      <c r="BD17" s="105">
        <v>3</v>
      </c>
      <c r="BE17" s="105">
        <v>2</v>
      </c>
      <c r="BF17" s="105">
        <v>3</v>
      </c>
      <c r="BG17" s="105">
        <v>2</v>
      </c>
      <c r="BH17" s="105">
        <v>2</v>
      </c>
      <c r="BI17" s="105">
        <v>2</v>
      </c>
      <c r="BJ17" s="148">
        <v>0</v>
      </c>
      <c r="BK17" s="147">
        <v>3</v>
      </c>
      <c r="BL17" s="105">
        <v>3</v>
      </c>
      <c r="BM17" s="105">
        <v>4</v>
      </c>
      <c r="BN17" s="105">
        <v>4</v>
      </c>
      <c r="BO17" s="105">
        <v>4</v>
      </c>
      <c r="BP17" s="105">
        <v>3</v>
      </c>
      <c r="BQ17" s="105">
        <v>5</v>
      </c>
      <c r="BR17" s="105">
        <v>3</v>
      </c>
      <c r="BS17" s="105">
        <v>3</v>
      </c>
      <c r="BT17" s="105">
        <v>3</v>
      </c>
      <c r="BU17" s="105">
        <v>5</v>
      </c>
      <c r="BV17" s="105">
        <v>4</v>
      </c>
      <c r="BW17" s="105">
        <v>3</v>
      </c>
      <c r="BX17" s="105">
        <v>4</v>
      </c>
      <c r="BY17" s="105">
        <v>3</v>
      </c>
      <c r="BZ17" s="105">
        <v>3</v>
      </c>
      <c r="CA17" s="105">
        <v>3</v>
      </c>
      <c r="CB17" s="105">
        <v>3</v>
      </c>
      <c r="CC17" s="105">
        <v>3</v>
      </c>
      <c r="CD17" s="105">
        <v>3</v>
      </c>
      <c r="CE17" s="105">
        <v>3</v>
      </c>
      <c r="CF17" s="105">
        <v>2</v>
      </c>
      <c r="CG17" s="105">
        <v>2</v>
      </c>
      <c r="CH17" s="148">
        <v>2</v>
      </c>
      <c r="CI17" s="147">
        <f>Table24[[#This Row],[B13]]-Table24[[#This Row],[B1]]</f>
        <v>-1</v>
      </c>
      <c r="CJ17" s="105">
        <f>Table24[[#This Row],[B24]]-Table24[[#This Row],[B2]]</f>
        <v>0</v>
      </c>
      <c r="CK17" s="105">
        <f>Table24[[#This Row],[B35]]-Table24[[#This Row],[B3]]</f>
        <v>0</v>
      </c>
      <c r="CL17" s="105">
        <f>Table24[[#This Row],[B46]]-Table24[[#This Row],[B4]]</f>
        <v>0</v>
      </c>
      <c r="CM17" s="105">
        <f>Table24[[#This Row],[B57]]-Table24[[#This Row],[B5]]</f>
        <v>0</v>
      </c>
      <c r="CN17" s="105">
        <f>Table24[[#This Row],[B68]]-Table24[[#This Row],[B6]]</f>
        <v>-1</v>
      </c>
      <c r="CO17" s="105">
        <f>Table24[[#This Row],[B79]]-Table24[[#This Row],[B7]]</f>
        <v>1</v>
      </c>
      <c r="CP17" s="105">
        <f>Table24[[#This Row],[B810]]-Table24[[#This Row],[B8]]</f>
        <v>0</v>
      </c>
      <c r="CQ17" s="105">
        <f>Table24[[#This Row],[B911]]-Table24[[#This Row],[B9]]</f>
        <v>0</v>
      </c>
      <c r="CR17" s="105">
        <f>Table24[[#This Row],[B1012]]-Table24[[#This Row],[B10]]</f>
        <v>0</v>
      </c>
      <c r="CS17" s="105">
        <f>Table24[[#This Row],[B1113]]-Table24[[#This Row],[B11]]</f>
        <v>1</v>
      </c>
      <c r="CT17" s="105">
        <f>Table24[[#This Row],[B1214]]-Table24[[#This Row],[B12]]</f>
        <v>1</v>
      </c>
      <c r="CU17" s="105">
        <f>Table24[[#This Row],[K115]]-Table24[[#This Row],[K1]]</f>
        <v>0</v>
      </c>
      <c r="CV17" s="105">
        <f>Table24[[#This Row],[K216]]-Table24[[#This Row],[K2]]</f>
        <v>0</v>
      </c>
      <c r="CW17" s="105">
        <f>Table24[[#This Row],[K317]]-Table24[[#This Row],[K3]]</f>
        <v>0</v>
      </c>
      <c r="CX17" s="105">
        <f>Table24[[#This Row],[K418]]-Table24[[#This Row],[K4]]</f>
        <v>0</v>
      </c>
      <c r="CY17" s="105">
        <f>Table24[[#This Row],[K519]]-Table24[[#This Row],[K5]]</f>
        <v>2</v>
      </c>
      <c r="CZ17" s="105">
        <f>Table24[[#This Row],[P120]]-Table24[[#This Row],[P1]]</f>
        <v>0</v>
      </c>
      <c r="DA17" s="105">
        <f>Table24[[#This Row],[P221]]-Table24[[#This Row],[P2]]</f>
        <v>1</v>
      </c>
      <c r="DB17" s="105">
        <f>Table24[[#This Row],[P322]]-Table24[[#This Row],[P3]]</f>
        <v>0</v>
      </c>
      <c r="DC17" s="105">
        <f>Table24[[#This Row],[P423]]-Table24[[#This Row],[P4]]</f>
        <v>1</v>
      </c>
      <c r="DD17" s="105">
        <f>Table24[[#This Row],[P524]]-Table24[[#This Row],[P5]]</f>
        <v>0</v>
      </c>
      <c r="DE17" s="105">
        <f>Table24[[#This Row],[E125]]-Table24[[#This Row],[E1]]</f>
        <v>0</v>
      </c>
      <c r="DF17" s="148">
        <f>Table24[[#This Row],[E226]]-Table24[[#This Row],[E2]]</f>
        <v>2</v>
      </c>
      <c r="DG17" s="156">
        <v>100</v>
      </c>
      <c r="DH17" s="157">
        <v>80</v>
      </c>
      <c r="DI17" s="157">
        <v>100</v>
      </c>
      <c r="DJ17" s="157">
        <v>50</v>
      </c>
      <c r="DK17" s="158">
        <v>100</v>
      </c>
      <c r="DL17" s="156">
        <v>75</v>
      </c>
      <c r="DM17" s="157">
        <v>80</v>
      </c>
      <c r="DN17" s="157">
        <v>60</v>
      </c>
      <c r="DO17" s="157">
        <v>50</v>
      </c>
      <c r="DP17" s="158">
        <v>60</v>
      </c>
      <c r="DQ17" s="265" t="s">
        <v>1471</v>
      </c>
      <c r="DR17" s="265" t="s">
        <v>544</v>
      </c>
      <c r="DS17" s="265" t="s">
        <v>1480</v>
      </c>
      <c r="DT17" s="265"/>
    </row>
    <row r="18" spans="1:126" s="146" customFormat="1" ht="87" x14ac:dyDescent="0.3">
      <c r="B18" s="92">
        <v>16</v>
      </c>
      <c r="C18" s="162" t="s">
        <v>1981</v>
      </c>
      <c r="D18" s="94">
        <v>46097</v>
      </c>
      <c r="E18" s="163" t="s">
        <v>1564</v>
      </c>
      <c r="F18" s="162">
        <v>1000417</v>
      </c>
      <c r="G18" s="92">
        <f>$G$1-Table24[[#This Row],[Birth Year]]</f>
        <v>46</v>
      </c>
      <c r="H18" s="162">
        <v>1980</v>
      </c>
      <c r="I18" s="162" t="s">
        <v>136</v>
      </c>
      <c r="J18" s="162" t="s">
        <v>362</v>
      </c>
      <c r="K18" s="162" t="s">
        <v>138</v>
      </c>
      <c r="L18" s="162" t="s">
        <v>139</v>
      </c>
      <c r="M18" s="162" t="s">
        <v>2161</v>
      </c>
      <c r="N18" s="162" t="s">
        <v>2026</v>
      </c>
      <c r="O18" s="162" t="s">
        <v>229</v>
      </c>
      <c r="P18" s="168" t="s">
        <v>1565</v>
      </c>
      <c r="Q18" s="92" t="s">
        <v>144</v>
      </c>
      <c r="R18" s="92" t="s">
        <v>185</v>
      </c>
      <c r="S18" s="162"/>
      <c r="T18" s="95">
        <f ca="1">($V$1-Table24[[#This Row],[Date of Joining PETRONAS]])/365</f>
        <v>126.89214319856671</v>
      </c>
      <c r="U18" s="162">
        <v>23.5</v>
      </c>
      <c r="V18" s="162" t="s">
        <v>1473</v>
      </c>
      <c r="W18" s="253">
        <f ca="1">Table24[[#This Row],[Age]]-($V$1-Table24[[#This Row],[Date of Appointment to Current Grade]])/365</f>
        <v>44.694158171296294</v>
      </c>
      <c r="X18" s="166">
        <f ca="1">($V$1-Table24[[#This Row],[Date of Appointment to Current Grade]])/365</f>
        <v>1.3058418287037057</v>
      </c>
      <c r="Y18" s="94">
        <v>45839</v>
      </c>
      <c r="Z18" s="162" t="s">
        <v>139</v>
      </c>
      <c r="AA18" s="94"/>
      <c r="AB18" s="92"/>
      <c r="AC18" s="92" t="s">
        <v>229</v>
      </c>
      <c r="AD18" s="94">
        <v>44406</v>
      </c>
      <c r="AE18" s="92" t="s">
        <v>162</v>
      </c>
      <c r="AF18" s="92"/>
      <c r="AG18" s="19" t="s">
        <v>2175</v>
      </c>
      <c r="AH18" s="19" t="s">
        <v>234</v>
      </c>
      <c r="AI18" s="20" t="s">
        <v>1568</v>
      </c>
      <c r="AJ18" s="20" t="s">
        <v>1569</v>
      </c>
      <c r="AK18" s="15" t="s">
        <v>1793</v>
      </c>
      <c r="AL18" s="22" t="s">
        <v>1570</v>
      </c>
      <c r="AM18" s="147">
        <v>4</v>
      </c>
      <c r="AN18" s="105">
        <v>4</v>
      </c>
      <c r="AO18" s="105">
        <v>3</v>
      </c>
      <c r="AP18" s="105">
        <v>3</v>
      </c>
      <c r="AQ18" s="105">
        <v>3</v>
      </c>
      <c r="AR18" s="105">
        <v>3</v>
      </c>
      <c r="AS18" s="105">
        <v>4</v>
      </c>
      <c r="AT18" s="105">
        <v>3</v>
      </c>
      <c r="AU18" s="105">
        <v>3</v>
      </c>
      <c r="AV18" s="105">
        <v>2</v>
      </c>
      <c r="AW18" s="105">
        <v>4</v>
      </c>
      <c r="AX18" s="105">
        <v>3</v>
      </c>
      <c r="AY18" s="105">
        <v>3</v>
      </c>
      <c r="AZ18" s="105">
        <v>3</v>
      </c>
      <c r="BA18" s="105">
        <v>3</v>
      </c>
      <c r="BB18" s="105">
        <v>3</v>
      </c>
      <c r="BC18" s="105">
        <v>1</v>
      </c>
      <c r="BD18" s="105">
        <v>2</v>
      </c>
      <c r="BE18" s="105">
        <v>2</v>
      </c>
      <c r="BF18" s="105">
        <v>3</v>
      </c>
      <c r="BG18" s="105">
        <v>2</v>
      </c>
      <c r="BH18" s="105">
        <v>2</v>
      </c>
      <c r="BI18" s="105">
        <v>2</v>
      </c>
      <c r="BJ18" s="148">
        <v>0</v>
      </c>
      <c r="BK18" s="147">
        <v>5</v>
      </c>
      <c r="BL18" s="105">
        <v>4</v>
      </c>
      <c r="BM18" s="105">
        <v>3</v>
      </c>
      <c r="BN18" s="105">
        <v>3</v>
      </c>
      <c r="BO18" s="105">
        <v>3</v>
      </c>
      <c r="BP18" s="105">
        <v>5</v>
      </c>
      <c r="BQ18" s="105">
        <v>4</v>
      </c>
      <c r="BR18" s="105">
        <v>3</v>
      </c>
      <c r="BS18" s="105">
        <v>3</v>
      </c>
      <c r="BT18" s="105">
        <v>2</v>
      </c>
      <c r="BU18" s="105">
        <v>4</v>
      </c>
      <c r="BV18" s="105">
        <v>4</v>
      </c>
      <c r="BW18" s="105">
        <v>3</v>
      </c>
      <c r="BX18" s="105">
        <v>3</v>
      </c>
      <c r="BY18" s="105">
        <v>4</v>
      </c>
      <c r="BZ18" s="105">
        <v>3</v>
      </c>
      <c r="CA18" s="105">
        <v>3</v>
      </c>
      <c r="CB18" s="105">
        <v>4</v>
      </c>
      <c r="CC18" s="105">
        <v>3</v>
      </c>
      <c r="CD18" s="105">
        <v>3</v>
      </c>
      <c r="CE18" s="105">
        <v>2</v>
      </c>
      <c r="CF18" s="105">
        <v>2</v>
      </c>
      <c r="CG18" s="105">
        <v>2</v>
      </c>
      <c r="CH18" s="148">
        <v>2</v>
      </c>
      <c r="CI18" s="147">
        <f>Table24[[#This Row],[B13]]-Table24[[#This Row],[B1]]</f>
        <v>1</v>
      </c>
      <c r="CJ18" s="105">
        <f>Table24[[#This Row],[B24]]-Table24[[#This Row],[B2]]</f>
        <v>0</v>
      </c>
      <c r="CK18" s="105">
        <f>Table24[[#This Row],[B35]]-Table24[[#This Row],[B3]]</f>
        <v>0</v>
      </c>
      <c r="CL18" s="105">
        <f>Table24[[#This Row],[B46]]-Table24[[#This Row],[B4]]</f>
        <v>0</v>
      </c>
      <c r="CM18" s="105">
        <f>Table24[[#This Row],[B57]]-Table24[[#This Row],[B5]]</f>
        <v>0</v>
      </c>
      <c r="CN18" s="105">
        <f>Table24[[#This Row],[B68]]-Table24[[#This Row],[B6]]</f>
        <v>2</v>
      </c>
      <c r="CO18" s="105">
        <f>Table24[[#This Row],[B79]]-Table24[[#This Row],[B7]]</f>
        <v>0</v>
      </c>
      <c r="CP18" s="105">
        <f>Table24[[#This Row],[B810]]-Table24[[#This Row],[B8]]</f>
        <v>0</v>
      </c>
      <c r="CQ18" s="105">
        <f>Table24[[#This Row],[B911]]-Table24[[#This Row],[B9]]</f>
        <v>0</v>
      </c>
      <c r="CR18" s="105">
        <f>Table24[[#This Row],[B1012]]-Table24[[#This Row],[B10]]</f>
        <v>0</v>
      </c>
      <c r="CS18" s="105">
        <f>Table24[[#This Row],[B1113]]-Table24[[#This Row],[B11]]</f>
        <v>0</v>
      </c>
      <c r="CT18" s="105">
        <f>Table24[[#This Row],[B1214]]-Table24[[#This Row],[B12]]</f>
        <v>1</v>
      </c>
      <c r="CU18" s="105">
        <f>Table24[[#This Row],[K115]]-Table24[[#This Row],[K1]]</f>
        <v>0</v>
      </c>
      <c r="CV18" s="105">
        <f>Table24[[#This Row],[K216]]-Table24[[#This Row],[K2]]</f>
        <v>0</v>
      </c>
      <c r="CW18" s="105">
        <f>Table24[[#This Row],[K317]]-Table24[[#This Row],[K3]]</f>
        <v>1</v>
      </c>
      <c r="CX18" s="105">
        <f>Table24[[#This Row],[K418]]-Table24[[#This Row],[K4]]</f>
        <v>0</v>
      </c>
      <c r="CY18" s="105">
        <f>Table24[[#This Row],[K519]]-Table24[[#This Row],[K5]]</f>
        <v>2</v>
      </c>
      <c r="CZ18" s="105">
        <f>Table24[[#This Row],[P120]]-Table24[[#This Row],[P1]]</f>
        <v>2</v>
      </c>
      <c r="DA18" s="105">
        <f>Table24[[#This Row],[P221]]-Table24[[#This Row],[P2]]</f>
        <v>1</v>
      </c>
      <c r="DB18" s="105">
        <f>Table24[[#This Row],[P322]]-Table24[[#This Row],[P3]]</f>
        <v>0</v>
      </c>
      <c r="DC18" s="105">
        <f>Table24[[#This Row],[P423]]-Table24[[#This Row],[P4]]</f>
        <v>0</v>
      </c>
      <c r="DD18" s="105">
        <f>Table24[[#This Row],[P524]]-Table24[[#This Row],[P5]]</f>
        <v>0</v>
      </c>
      <c r="DE18" s="105">
        <f>Table24[[#This Row],[E125]]-Table24[[#This Row],[E1]]</f>
        <v>0</v>
      </c>
      <c r="DF18" s="148">
        <f>Table24[[#This Row],[E226]]-Table24[[#This Row],[E2]]</f>
        <v>2</v>
      </c>
      <c r="DG18" s="156">
        <v>92</v>
      </c>
      <c r="DH18" s="157">
        <v>80</v>
      </c>
      <c r="DI18" s="157">
        <v>80</v>
      </c>
      <c r="DJ18" s="157">
        <v>50</v>
      </c>
      <c r="DK18" s="158">
        <v>80</v>
      </c>
      <c r="DL18" s="156">
        <v>75</v>
      </c>
      <c r="DM18" s="157">
        <v>60</v>
      </c>
      <c r="DN18" s="157">
        <v>60</v>
      </c>
      <c r="DO18" s="157">
        <v>50</v>
      </c>
      <c r="DP18" s="158">
        <v>40</v>
      </c>
      <c r="DQ18" s="265"/>
      <c r="DR18" s="265"/>
      <c r="DS18" s="265"/>
      <c r="DT18" s="265"/>
    </row>
    <row r="19" spans="1:126" s="146" customFormat="1" ht="58" x14ac:dyDescent="0.3">
      <c r="A19" s="146" t="s">
        <v>1988</v>
      </c>
      <c r="B19" s="160">
        <v>17</v>
      </c>
      <c r="C19" s="162" t="s">
        <v>1981</v>
      </c>
      <c r="D19" s="252">
        <v>46139</v>
      </c>
      <c r="E19" s="163" t="s">
        <v>195</v>
      </c>
      <c r="F19" s="162">
        <v>1059431</v>
      </c>
      <c r="G19" s="92">
        <f>$G$1-Table24[[#This Row],[Birth Year]]</f>
        <v>56</v>
      </c>
      <c r="H19" s="162">
        <v>1970</v>
      </c>
      <c r="I19" s="162" t="s">
        <v>136</v>
      </c>
      <c r="J19" s="162" t="s">
        <v>362</v>
      </c>
      <c r="K19" s="162" t="s">
        <v>138</v>
      </c>
      <c r="L19" s="162" t="s">
        <v>147</v>
      </c>
      <c r="M19" s="92" t="s">
        <v>1880</v>
      </c>
      <c r="N19" s="162" t="s">
        <v>2026</v>
      </c>
      <c r="O19" s="162" t="s">
        <v>229</v>
      </c>
      <c r="P19" s="168" t="s">
        <v>1601</v>
      </c>
      <c r="Q19" s="162" t="s">
        <v>177</v>
      </c>
      <c r="R19" s="94">
        <v>46373</v>
      </c>
      <c r="S19" s="165">
        <v>43800</v>
      </c>
      <c r="T19" s="95">
        <f ca="1">($V$1-Table24[[#This Row],[Date of Joining PETRONAS]])/365</f>
        <v>6.8921431985667194</v>
      </c>
      <c r="U19" s="162">
        <v>33</v>
      </c>
      <c r="V19" s="162" t="s">
        <v>177</v>
      </c>
      <c r="W19" s="253">
        <f ca="1">Table24[[#This Row],[Age]]-($V$1-Table24[[#This Row],[Date of Appointment to Current Grade]])/365</f>
        <v>49.107856801433279</v>
      </c>
      <c r="X19" s="166">
        <f ca="1">($V$1-Table24[[#This Row],[Date of Appointment to Current Grade]])/365</f>
        <v>6.8921431985667194</v>
      </c>
      <c r="Y19" s="165">
        <v>43800</v>
      </c>
      <c r="Z19" s="162" t="s">
        <v>147</v>
      </c>
      <c r="AA19" s="92"/>
      <c r="AB19" s="92">
        <v>3</v>
      </c>
      <c r="AC19" s="92" t="s">
        <v>229</v>
      </c>
      <c r="AD19" s="94">
        <v>44364</v>
      </c>
      <c r="AE19" s="92" t="s">
        <v>147</v>
      </c>
      <c r="AF19" s="92"/>
      <c r="AG19" s="19" t="s">
        <v>2176</v>
      </c>
      <c r="AH19" s="19" t="s">
        <v>2177</v>
      </c>
      <c r="AI19" s="20" t="s">
        <v>1605</v>
      </c>
      <c r="AJ19" s="20"/>
      <c r="AK19" s="15" t="s">
        <v>1793</v>
      </c>
      <c r="AL19" s="20" t="s">
        <v>1606</v>
      </c>
      <c r="AM19" s="147">
        <v>3</v>
      </c>
      <c r="AN19" s="105">
        <v>4</v>
      </c>
      <c r="AO19" s="105">
        <v>4</v>
      </c>
      <c r="AP19" s="105">
        <v>4</v>
      </c>
      <c r="AQ19" s="105">
        <v>4</v>
      </c>
      <c r="AR19" s="105">
        <v>4</v>
      </c>
      <c r="AS19" s="105">
        <v>5</v>
      </c>
      <c r="AT19" s="105">
        <v>4</v>
      </c>
      <c r="AU19" s="105">
        <v>4</v>
      </c>
      <c r="AV19" s="105">
        <v>4</v>
      </c>
      <c r="AW19" s="105">
        <v>4</v>
      </c>
      <c r="AX19" s="105">
        <v>4</v>
      </c>
      <c r="AY19" s="105">
        <v>4</v>
      </c>
      <c r="AZ19" s="105">
        <v>4</v>
      </c>
      <c r="BA19" s="105">
        <v>3</v>
      </c>
      <c r="BB19" s="105">
        <v>4</v>
      </c>
      <c r="BC19" s="105">
        <v>2</v>
      </c>
      <c r="BD19" s="105">
        <v>3</v>
      </c>
      <c r="BE19" s="105">
        <v>3</v>
      </c>
      <c r="BF19" s="105">
        <v>3</v>
      </c>
      <c r="BG19" s="105">
        <v>2</v>
      </c>
      <c r="BH19" s="105">
        <v>3</v>
      </c>
      <c r="BI19" s="105">
        <v>3</v>
      </c>
      <c r="BJ19" s="148">
        <v>0</v>
      </c>
      <c r="BK19" s="147">
        <v>3</v>
      </c>
      <c r="BL19" s="105">
        <v>3</v>
      </c>
      <c r="BM19" s="105">
        <v>4</v>
      </c>
      <c r="BN19" s="105">
        <v>4</v>
      </c>
      <c r="BO19" s="105">
        <v>4</v>
      </c>
      <c r="BP19" s="105">
        <v>3</v>
      </c>
      <c r="BQ19" s="105">
        <v>5</v>
      </c>
      <c r="BR19" s="105">
        <v>3</v>
      </c>
      <c r="BS19" s="105">
        <v>3</v>
      </c>
      <c r="BT19" s="105">
        <v>3</v>
      </c>
      <c r="BU19" s="105">
        <v>5</v>
      </c>
      <c r="BV19" s="105">
        <v>4</v>
      </c>
      <c r="BW19" s="105">
        <v>3</v>
      </c>
      <c r="BX19" s="105">
        <v>4</v>
      </c>
      <c r="BY19" s="105">
        <v>3</v>
      </c>
      <c r="BZ19" s="105">
        <v>3</v>
      </c>
      <c r="CA19" s="105">
        <v>3</v>
      </c>
      <c r="CB19" s="105">
        <v>3</v>
      </c>
      <c r="CC19" s="105">
        <v>3</v>
      </c>
      <c r="CD19" s="105">
        <v>3</v>
      </c>
      <c r="CE19" s="105">
        <v>3</v>
      </c>
      <c r="CF19" s="105">
        <v>2</v>
      </c>
      <c r="CG19" s="105">
        <v>2</v>
      </c>
      <c r="CH19" s="148">
        <v>2</v>
      </c>
      <c r="CI19" s="147">
        <f>Table24[[#This Row],[B13]]-Table24[[#This Row],[B1]]</f>
        <v>0</v>
      </c>
      <c r="CJ19" s="105">
        <f>Table24[[#This Row],[B24]]-Table24[[#This Row],[B2]]</f>
        <v>-1</v>
      </c>
      <c r="CK19" s="105">
        <f>Table24[[#This Row],[B35]]-Table24[[#This Row],[B3]]</f>
        <v>0</v>
      </c>
      <c r="CL19" s="105">
        <f>Table24[[#This Row],[B46]]-Table24[[#This Row],[B4]]</f>
        <v>0</v>
      </c>
      <c r="CM19" s="105">
        <f>Table24[[#This Row],[B57]]-Table24[[#This Row],[B5]]</f>
        <v>0</v>
      </c>
      <c r="CN19" s="105">
        <f>Table24[[#This Row],[B68]]-Table24[[#This Row],[B6]]</f>
        <v>-1</v>
      </c>
      <c r="CO19" s="105">
        <f>Table24[[#This Row],[B79]]-Table24[[#This Row],[B7]]</f>
        <v>0</v>
      </c>
      <c r="CP19" s="105">
        <f>Table24[[#This Row],[B810]]-Table24[[#This Row],[B8]]</f>
        <v>-1</v>
      </c>
      <c r="CQ19" s="105">
        <f>Table24[[#This Row],[B911]]-Table24[[#This Row],[B9]]</f>
        <v>-1</v>
      </c>
      <c r="CR19" s="105">
        <f>Table24[[#This Row],[B1012]]-Table24[[#This Row],[B10]]</f>
        <v>-1</v>
      </c>
      <c r="CS19" s="105">
        <f>Table24[[#This Row],[B1113]]-Table24[[#This Row],[B11]]</f>
        <v>1</v>
      </c>
      <c r="CT19" s="105">
        <f>Table24[[#This Row],[B1214]]-Table24[[#This Row],[B12]]</f>
        <v>0</v>
      </c>
      <c r="CU19" s="105">
        <f>Table24[[#This Row],[K115]]-Table24[[#This Row],[K1]]</f>
        <v>-1</v>
      </c>
      <c r="CV19" s="105">
        <f>Table24[[#This Row],[K216]]-Table24[[#This Row],[K2]]</f>
        <v>0</v>
      </c>
      <c r="CW19" s="105">
        <f>Table24[[#This Row],[K317]]-Table24[[#This Row],[K3]]</f>
        <v>0</v>
      </c>
      <c r="CX19" s="105">
        <f>Table24[[#This Row],[K418]]-Table24[[#This Row],[K4]]</f>
        <v>-1</v>
      </c>
      <c r="CY19" s="105">
        <f>Table24[[#This Row],[K519]]-Table24[[#This Row],[K5]]</f>
        <v>1</v>
      </c>
      <c r="CZ19" s="105">
        <f>Table24[[#This Row],[P120]]-Table24[[#This Row],[P1]]</f>
        <v>0</v>
      </c>
      <c r="DA19" s="105">
        <f>Table24[[#This Row],[P221]]-Table24[[#This Row],[P2]]</f>
        <v>0</v>
      </c>
      <c r="DB19" s="105">
        <f>Table24[[#This Row],[P322]]-Table24[[#This Row],[P3]]</f>
        <v>0</v>
      </c>
      <c r="DC19" s="105">
        <f>Table24[[#This Row],[P423]]-Table24[[#This Row],[P4]]</f>
        <v>1</v>
      </c>
      <c r="DD19" s="105">
        <f>Table24[[#This Row],[P524]]-Table24[[#This Row],[P5]]</f>
        <v>-1</v>
      </c>
      <c r="DE19" s="105">
        <f>Table24[[#This Row],[E125]]-Table24[[#This Row],[E1]]</f>
        <v>-1</v>
      </c>
      <c r="DF19" s="148">
        <f>Table24[[#This Row],[E226]]-Table24[[#This Row],[E2]]</f>
        <v>2</v>
      </c>
      <c r="DG19" s="156">
        <v>100</v>
      </c>
      <c r="DH19" s="157">
        <v>80</v>
      </c>
      <c r="DI19" s="157">
        <v>100</v>
      </c>
      <c r="DJ19" s="157">
        <v>50</v>
      </c>
      <c r="DK19" s="158">
        <v>100</v>
      </c>
      <c r="DL19" s="156">
        <v>92</v>
      </c>
      <c r="DM19" s="157">
        <v>80</v>
      </c>
      <c r="DN19" s="157">
        <v>80</v>
      </c>
      <c r="DO19" s="157">
        <v>50</v>
      </c>
      <c r="DP19" s="158">
        <v>80</v>
      </c>
      <c r="DQ19" s="265"/>
      <c r="DR19" s="265"/>
      <c r="DS19" s="265"/>
      <c r="DT19" s="265"/>
    </row>
    <row r="20" spans="1:126" s="146" customFormat="1" ht="43.5" x14ac:dyDescent="0.3">
      <c r="B20" s="92">
        <v>18</v>
      </c>
      <c r="C20" s="92" t="s">
        <v>1981</v>
      </c>
      <c r="D20" s="94">
        <v>46091</v>
      </c>
      <c r="E20" s="93" t="s">
        <v>285</v>
      </c>
      <c r="F20" s="92">
        <v>142261</v>
      </c>
      <c r="G20" s="92">
        <f>$G$1-Table24[[#This Row],[Birth Year]]</f>
        <v>48</v>
      </c>
      <c r="H20" s="92">
        <v>1978</v>
      </c>
      <c r="I20" s="92" t="s">
        <v>136</v>
      </c>
      <c r="J20" s="92" t="s">
        <v>362</v>
      </c>
      <c r="K20" s="92" t="s">
        <v>138</v>
      </c>
      <c r="L20" s="92" t="s">
        <v>147</v>
      </c>
      <c r="M20" s="92" t="s">
        <v>1880</v>
      </c>
      <c r="N20" s="92" t="s">
        <v>2026</v>
      </c>
      <c r="O20" s="92" t="s">
        <v>229</v>
      </c>
      <c r="P20" s="169" t="s">
        <v>1618</v>
      </c>
      <c r="Q20" s="92" t="s">
        <v>144</v>
      </c>
      <c r="R20" s="92" t="s">
        <v>185</v>
      </c>
      <c r="S20" s="94">
        <v>40848</v>
      </c>
      <c r="T20" s="95">
        <f ca="1">($V$1-Table24[[#This Row],[Date of Joining PETRONAS]])/365</f>
        <v>14.979814431443431</v>
      </c>
      <c r="U20" s="92">
        <v>24</v>
      </c>
      <c r="V20" s="92" t="s">
        <v>231</v>
      </c>
      <c r="W20" s="95">
        <f ca="1">Table24[[#This Row],[Age]]-($V$1-Table24[[#This Row],[Date of Appointment to Current Grade]])/365</f>
        <v>43.442103376775748</v>
      </c>
      <c r="X20" s="96">
        <f ca="1">($V$1-Table24[[#This Row],[Date of Appointment to Current Grade]])/365</f>
        <v>4.5578966232242539</v>
      </c>
      <c r="Y20" s="94">
        <v>44652</v>
      </c>
      <c r="Z20" s="92" t="s">
        <v>147</v>
      </c>
      <c r="AA20" s="94">
        <v>44652</v>
      </c>
      <c r="AB20" s="97">
        <f ca="1">($V$1-Table24[[#This Row],[Date in Position]])/365</f>
        <v>4.5578966232242539</v>
      </c>
      <c r="AC20" s="92" t="s">
        <v>229</v>
      </c>
      <c r="AD20" s="94">
        <v>44421</v>
      </c>
      <c r="AE20" s="92" t="s">
        <v>147</v>
      </c>
      <c r="AF20" s="92"/>
      <c r="AG20" s="19" t="s">
        <v>2178</v>
      </c>
      <c r="AH20" s="19" t="s">
        <v>2179</v>
      </c>
      <c r="AI20" s="20" t="s">
        <v>1622</v>
      </c>
      <c r="AJ20" s="20" t="s">
        <v>1623</v>
      </c>
      <c r="AK20" s="15" t="s">
        <v>1793</v>
      </c>
      <c r="AL20" s="22" t="s">
        <v>1624</v>
      </c>
      <c r="AM20" s="147">
        <v>3</v>
      </c>
      <c r="AN20" s="105">
        <v>2</v>
      </c>
      <c r="AO20" s="105">
        <v>3</v>
      </c>
      <c r="AP20" s="105">
        <v>4</v>
      </c>
      <c r="AQ20" s="105">
        <v>4</v>
      </c>
      <c r="AR20" s="105">
        <v>3</v>
      </c>
      <c r="AS20" s="105">
        <v>4</v>
      </c>
      <c r="AT20" s="105">
        <v>3</v>
      </c>
      <c r="AU20" s="105">
        <v>2</v>
      </c>
      <c r="AV20" s="105">
        <v>3</v>
      </c>
      <c r="AW20" s="105">
        <v>4</v>
      </c>
      <c r="AX20" s="105">
        <v>3</v>
      </c>
      <c r="AY20" s="105">
        <v>3</v>
      </c>
      <c r="AZ20" s="105">
        <v>4</v>
      </c>
      <c r="BA20" s="105">
        <v>2</v>
      </c>
      <c r="BB20" s="105">
        <v>3</v>
      </c>
      <c r="BC20" s="105">
        <v>1</v>
      </c>
      <c r="BD20" s="105">
        <v>3</v>
      </c>
      <c r="BE20" s="105">
        <v>2</v>
      </c>
      <c r="BF20" s="105">
        <v>3</v>
      </c>
      <c r="BG20" s="105">
        <v>2</v>
      </c>
      <c r="BH20" s="105">
        <v>1</v>
      </c>
      <c r="BI20" s="105">
        <v>1</v>
      </c>
      <c r="BJ20" s="148">
        <v>0</v>
      </c>
      <c r="BK20" s="147">
        <v>3</v>
      </c>
      <c r="BL20" s="105">
        <v>3</v>
      </c>
      <c r="BM20" s="105">
        <v>4</v>
      </c>
      <c r="BN20" s="105">
        <v>4</v>
      </c>
      <c r="BO20" s="105">
        <v>4</v>
      </c>
      <c r="BP20" s="105">
        <v>3</v>
      </c>
      <c r="BQ20" s="105">
        <v>5</v>
      </c>
      <c r="BR20" s="105">
        <v>3</v>
      </c>
      <c r="BS20" s="105">
        <v>3</v>
      </c>
      <c r="BT20" s="105">
        <v>3</v>
      </c>
      <c r="BU20" s="105">
        <v>5</v>
      </c>
      <c r="BV20" s="105">
        <v>4</v>
      </c>
      <c r="BW20" s="105">
        <v>3</v>
      </c>
      <c r="BX20" s="105">
        <v>4</v>
      </c>
      <c r="BY20" s="105">
        <v>3</v>
      </c>
      <c r="BZ20" s="105">
        <v>3</v>
      </c>
      <c r="CA20" s="105">
        <v>3</v>
      </c>
      <c r="CB20" s="105">
        <v>3</v>
      </c>
      <c r="CC20" s="105">
        <v>3</v>
      </c>
      <c r="CD20" s="105">
        <v>3</v>
      </c>
      <c r="CE20" s="105">
        <v>3</v>
      </c>
      <c r="CF20" s="105">
        <v>2</v>
      </c>
      <c r="CG20" s="105">
        <v>2</v>
      </c>
      <c r="CH20" s="148">
        <v>2</v>
      </c>
      <c r="CI20" s="147">
        <f>Table24[[#This Row],[B13]]-Table24[[#This Row],[B1]]</f>
        <v>0</v>
      </c>
      <c r="CJ20" s="105">
        <f>Table24[[#This Row],[B24]]-Table24[[#This Row],[B2]]</f>
        <v>1</v>
      </c>
      <c r="CK20" s="105">
        <f>Table24[[#This Row],[B35]]-Table24[[#This Row],[B3]]</f>
        <v>1</v>
      </c>
      <c r="CL20" s="105">
        <f>Table24[[#This Row],[B46]]-Table24[[#This Row],[B4]]</f>
        <v>0</v>
      </c>
      <c r="CM20" s="105">
        <f>Table24[[#This Row],[B57]]-Table24[[#This Row],[B5]]</f>
        <v>0</v>
      </c>
      <c r="CN20" s="105">
        <f>Table24[[#This Row],[B68]]-Table24[[#This Row],[B6]]</f>
        <v>0</v>
      </c>
      <c r="CO20" s="105">
        <f>Table24[[#This Row],[B79]]-Table24[[#This Row],[B7]]</f>
        <v>1</v>
      </c>
      <c r="CP20" s="105">
        <f>Table24[[#This Row],[B810]]-Table24[[#This Row],[B8]]</f>
        <v>0</v>
      </c>
      <c r="CQ20" s="105">
        <f>Table24[[#This Row],[B911]]-Table24[[#This Row],[B9]]</f>
        <v>1</v>
      </c>
      <c r="CR20" s="105">
        <f>Table24[[#This Row],[B1012]]-Table24[[#This Row],[B10]]</f>
        <v>0</v>
      </c>
      <c r="CS20" s="105">
        <f>Table24[[#This Row],[B1113]]-Table24[[#This Row],[B11]]</f>
        <v>1</v>
      </c>
      <c r="CT20" s="105">
        <f>Table24[[#This Row],[B1214]]-Table24[[#This Row],[B12]]</f>
        <v>1</v>
      </c>
      <c r="CU20" s="105">
        <f>Table24[[#This Row],[K115]]-Table24[[#This Row],[K1]]</f>
        <v>0</v>
      </c>
      <c r="CV20" s="105">
        <f>Table24[[#This Row],[K216]]-Table24[[#This Row],[K2]]</f>
        <v>0</v>
      </c>
      <c r="CW20" s="105">
        <f>Table24[[#This Row],[K317]]-Table24[[#This Row],[K3]]</f>
        <v>1</v>
      </c>
      <c r="CX20" s="105">
        <f>Table24[[#This Row],[K418]]-Table24[[#This Row],[K4]]</f>
        <v>0</v>
      </c>
      <c r="CY20" s="105">
        <f>Table24[[#This Row],[K519]]-Table24[[#This Row],[K5]]</f>
        <v>2</v>
      </c>
      <c r="CZ20" s="105">
        <f>Table24[[#This Row],[P120]]-Table24[[#This Row],[P1]]</f>
        <v>0</v>
      </c>
      <c r="DA20" s="105">
        <f>Table24[[#This Row],[P221]]-Table24[[#This Row],[P2]]</f>
        <v>1</v>
      </c>
      <c r="DB20" s="105">
        <f>Table24[[#This Row],[P322]]-Table24[[#This Row],[P3]]</f>
        <v>0</v>
      </c>
      <c r="DC20" s="105">
        <f>Table24[[#This Row],[P423]]-Table24[[#This Row],[P4]]</f>
        <v>1</v>
      </c>
      <c r="DD20" s="105">
        <f>Table24[[#This Row],[P524]]-Table24[[#This Row],[P5]]</f>
        <v>1</v>
      </c>
      <c r="DE20" s="105">
        <f>Table24[[#This Row],[E125]]-Table24[[#This Row],[E1]]</f>
        <v>1</v>
      </c>
      <c r="DF20" s="148">
        <f>Table24[[#This Row],[E226]]-Table24[[#This Row],[E2]]</f>
        <v>2</v>
      </c>
      <c r="DG20" s="156">
        <v>83</v>
      </c>
      <c r="DH20" s="157">
        <v>60</v>
      </c>
      <c r="DI20" s="157">
        <v>80</v>
      </c>
      <c r="DJ20" s="157">
        <v>0</v>
      </c>
      <c r="DK20" s="158">
        <v>100</v>
      </c>
      <c r="DL20" s="156">
        <v>50</v>
      </c>
      <c r="DM20" s="157">
        <v>60</v>
      </c>
      <c r="DN20" s="157">
        <v>40</v>
      </c>
      <c r="DO20" s="157">
        <v>0</v>
      </c>
      <c r="DP20" s="158">
        <v>40</v>
      </c>
      <c r="DQ20" s="265" t="s">
        <v>447</v>
      </c>
      <c r="DR20" s="265" t="s">
        <v>747</v>
      </c>
      <c r="DS20" s="265" t="s">
        <v>1625</v>
      </c>
      <c r="DT20" s="265"/>
    </row>
    <row r="21" spans="1:126" s="146" customFormat="1" ht="58" x14ac:dyDescent="0.3">
      <c r="B21" s="160">
        <v>19</v>
      </c>
      <c r="C21" s="92" t="s">
        <v>1981</v>
      </c>
      <c r="D21" s="252">
        <v>46097</v>
      </c>
      <c r="E21" s="93" t="s">
        <v>1633</v>
      </c>
      <c r="F21" s="92">
        <v>123205</v>
      </c>
      <c r="G21" s="92">
        <f>$G$1-Table24[[#This Row],[Birth Year]]</f>
        <v>45</v>
      </c>
      <c r="H21" s="92">
        <v>1981</v>
      </c>
      <c r="I21" s="92" t="s">
        <v>179</v>
      </c>
      <c r="J21" s="92" t="s">
        <v>137</v>
      </c>
      <c r="K21" s="92" t="s">
        <v>138</v>
      </c>
      <c r="L21" s="92" t="s">
        <v>204</v>
      </c>
      <c r="M21" s="92" t="s">
        <v>204</v>
      </c>
      <c r="N21" s="92" t="s">
        <v>2026</v>
      </c>
      <c r="O21" s="92" t="s">
        <v>229</v>
      </c>
      <c r="P21" s="100" t="s">
        <v>1635</v>
      </c>
      <c r="Q21" s="92" t="s">
        <v>144</v>
      </c>
      <c r="R21" s="92" t="s">
        <v>185</v>
      </c>
      <c r="S21" s="94">
        <v>38869</v>
      </c>
      <c r="T21" s="95">
        <f ca="1">($V$1-Table24[[#This Row],[Date of Joining PETRONAS]])/365</f>
        <v>20.401732239662611</v>
      </c>
      <c r="U21" s="162">
        <v>20</v>
      </c>
      <c r="V21" s="92" t="s">
        <v>1473</v>
      </c>
      <c r="W21" s="95">
        <f ca="1">Table24[[#This Row],[Age]]-($V$1-Table24[[#This Row],[Date of Appointment to Current Grade]])/365</f>
        <v>43.946212965816841</v>
      </c>
      <c r="X21" s="96">
        <f ca="1">($V$1-Table24[[#This Row],[Date of Appointment to Current Grade]])/365</f>
        <v>1.0537870341831577</v>
      </c>
      <c r="Y21" s="94">
        <v>45931</v>
      </c>
      <c r="Z21" s="162" t="s">
        <v>2180</v>
      </c>
      <c r="AA21" s="94">
        <v>46113</v>
      </c>
      <c r="AB21" s="97">
        <f ca="1">($V$1-Table24[[#This Row],[Date in Position]])/365</f>
        <v>0.55515689719685635</v>
      </c>
      <c r="AC21" s="92" t="s">
        <v>229</v>
      </c>
      <c r="AD21" s="94">
        <v>44420</v>
      </c>
      <c r="AE21" s="92" t="s">
        <v>139</v>
      </c>
      <c r="AF21" s="92"/>
      <c r="AG21" s="16" t="s">
        <v>2181</v>
      </c>
      <c r="AH21" s="19" t="s">
        <v>234</v>
      </c>
      <c r="AI21" s="16" t="s">
        <v>1639</v>
      </c>
      <c r="AJ21" s="20" t="s">
        <v>1640</v>
      </c>
      <c r="AK21" s="15" t="s">
        <v>705</v>
      </c>
      <c r="AL21" s="20" t="s">
        <v>2182</v>
      </c>
      <c r="AM21" s="147">
        <v>3</v>
      </c>
      <c r="AN21" s="105">
        <v>3</v>
      </c>
      <c r="AO21" s="105">
        <v>3</v>
      </c>
      <c r="AP21" s="105">
        <v>4</v>
      </c>
      <c r="AQ21" s="105">
        <v>4</v>
      </c>
      <c r="AR21" s="105">
        <v>3</v>
      </c>
      <c r="AS21" s="105">
        <v>4</v>
      </c>
      <c r="AT21" s="105">
        <v>3</v>
      </c>
      <c r="AU21" s="105">
        <v>2</v>
      </c>
      <c r="AV21" s="105">
        <v>4</v>
      </c>
      <c r="AW21" s="105">
        <v>3</v>
      </c>
      <c r="AX21" s="105">
        <v>4</v>
      </c>
      <c r="AY21" s="105">
        <v>3</v>
      </c>
      <c r="AZ21" s="105">
        <v>4</v>
      </c>
      <c r="BA21" s="105">
        <v>3</v>
      </c>
      <c r="BB21" s="105">
        <v>4</v>
      </c>
      <c r="BC21" s="105">
        <v>1</v>
      </c>
      <c r="BD21" s="105">
        <v>3</v>
      </c>
      <c r="BE21" s="105">
        <v>2</v>
      </c>
      <c r="BF21" s="105">
        <v>3</v>
      </c>
      <c r="BG21" s="105">
        <v>2</v>
      </c>
      <c r="BH21" s="105">
        <v>1</v>
      </c>
      <c r="BI21" s="105">
        <v>1</v>
      </c>
      <c r="BJ21" s="148">
        <v>0</v>
      </c>
      <c r="BK21" s="147">
        <v>3</v>
      </c>
      <c r="BL21" s="105">
        <v>3</v>
      </c>
      <c r="BM21" s="105">
        <v>3</v>
      </c>
      <c r="BN21" s="105">
        <v>4</v>
      </c>
      <c r="BO21" s="105">
        <v>5</v>
      </c>
      <c r="BP21" s="105">
        <v>3</v>
      </c>
      <c r="BQ21" s="105">
        <v>4</v>
      </c>
      <c r="BR21" s="105">
        <v>3</v>
      </c>
      <c r="BS21" s="105">
        <v>3</v>
      </c>
      <c r="BT21" s="105">
        <v>4</v>
      </c>
      <c r="BU21" s="105">
        <v>4</v>
      </c>
      <c r="BV21" s="105">
        <v>5</v>
      </c>
      <c r="BW21" s="105">
        <v>3</v>
      </c>
      <c r="BX21" s="105">
        <v>4</v>
      </c>
      <c r="BY21" s="105">
        <v>3</v>
      </c>
      <c r="BZ21" s="105">
        <v>3</v>
      </c>
      <c r="CA21" s="105">
        <v>3</v>
      </c>
      <c r="CB21" s="105">
        <v>3</v>
      </c>
      <c r="CC21" s="105">
        <v>3</v>
      </c>
      <c r="CD21" s="105">
        <v>3</v>
      </c>
      <c r="CE21" s="105">
        <v>3</v>
      </c>
      <c r="CF21" s="105">
        <v>2</v>
      </c>
      <c r="CG21" s="105">
        <v>2</v>
      </c>
      <c r="CH21" s="148">
        <v>2</v>
      </c>
      <c r="CI21" s="147">
        <f>Table24[[#This Row],[B13]]-Table24[[#This Row],[B1]]</f>
        <v>0</v>
      </c>
      <c r="CJ21" s="105">
        <f>Table24[[#This Row],[B24]]-Table24[[#This Row],[B2]]</f>
        <v>0</v>
      </c>
      <c r="CK21" s="105">
        <f>Table24[[#This Row],[B35]]-Table24[[#This Row],[B3]]</f>
        <v>0</v>
      </c>
      <c r="CL21" s="105">
        <f>Table24[[#This Row],[B46]]-Table24[[#This Row],[B4]]</f>
        <v>0</v>
      </c>
      <c r="CM21" s="105">
        <f>Table24[[#This Row],[B57]]-Table24[[#This Row],[B5]]</f>
        <v>1</v>
      </c>
      <c r="CN21" s="105">
        <f>Table24[[#This Row],[B68]]-Table24[[#This Row],[B6]]</f>
        <v>0</v>
      </c>
      <c r="CO21" s="105">
        <f>Table24[[#This Row],[B79]]-Table24[[#This Row],[B7]]</f>
        <v>0</v>
      </c>
      <c r="CP21" s="105">
        <f>Table24[[#This Row],[B810]]-Table24[[#This Row],[B8]]</f>
        <v>0</v>
      </c>
      <c r="CQ21" s="105">
        <f>Table24[[#This Row],[B911]]-Table24[[#This Row],[B9]]</f>
        <v>1</v>
      </c>
      <c r="CR21" s="105">
        <f>Table24[[#This Row],[B1012]]-Table24[[#This Row],[B10]]</f>
        <v>0</v>
      </c>
      <c r="CS21" s="105">
        <f>Table24[[#This Row],[B1113]]-Table24[[#This Row],[B11]]</f>
        <v>1</v>
      </c>
      <c r="CT21" s="105">
        <f>Table24[[#This Row],[B1214]]-Table24[[#This Row],[B12]]</f>
        <v>1</v>
      </c>
      <c r="CU21" s="105">
        <f>Table24[[#This Row],[K115]]-Table24[[#This Row],[K1]]</f>
        <v>0</v>
      </c>
      <c r="CV21" s="105">
        <f>Table24[[#This Row],[K216]]-Table24[[#This Row],[K2]]</f>
        <v>0</v>
      </c>
      <c r="CW21" s="105">
        <f>Table24[[#This Row],[K317]]-Table24[[#This Row],[K3]]</f>
        <v>0</v>
      </c>
      <c r="CX21" s="105">
        <f>Table24[[#This Row],[K418]]-Table24[[#This Row],[K4]]</f>
        <v>-1</v>
      </c>
      <c r="CY21" s="105">
        <f>Table24[[#This Row],[K519]]-Table24[[#This Row],[K5]]</f>
        <v>2</v>
      </c>
      <c r="CZ21" s="105">
        <f>Table24[[#This Row],[P120]]-Table24[[#This Row],[P1]]</f>
        <v>0</v>
      </c>
      <c r="DA21" s="105">
        <f>Table24[[#This Row],[P221]]-Table24[[#This Row],[P2]]</f>
        <v>1</v>
      </c>
      <c r="DB21" s="105">
        <f>Table24[[#This Row],[P322]]-Table24[[#This Row],[P3]]</f>
        <v>0</v>
      </c>
      <c r="DC21" s="105">
        <f>Table24[[#This Row],[P423]]-Table24[[#This Row],[P4]]</f>
        <v>1</v>
      </c>
      <c r="DD21" s="105">
        <f>Table24[[#This Row],[P524]]-Table24[[#This Row],[P5]]</f>
        <v>1</v>
      </c>
      <c r="DE21" s="105">
        <f>Table24[[#This Row],[E125]]-Table24[[#This Row],[E1]]</f>
        <v>1</v>
      </c>
      <c r="DF21" s="148">
        <f>Table24[[#This Row],[E226]]-Table24[[#This Row],[E2]]</f>
        <v>2</v>
      </c>
      <c r="DG21" s="156">
        <v>92</v>
      </c>
      <c r="DH21" s="157">
        <v>80</v>
      </c>
      <c r="DI21" s="157">
        <v>80</v>
      </c>
      <c r="DJ21" s="157">
        <v>0</v>
      </c>
      <c r="DK21" s="158">
        <v>100</v>
      </c>
      <c r="DL21" s="156">
        <v>67</v>
      </c>
      <c r="DM21" s="157">
        <v>80</v>
      </c>
      <c r="DN21" s="157">
        <v>40</v>
      </c>
      <c r="DO21" s="157">
        <v>0</v>
      </c>
      <c r="DP21" s="158">
        <v>60</v>
      </c>
      <c r="DQ21" s="265"/>
      <c r="DR21" s="265"/>
      <c r="DS21" s="265"/>
      <c r="DT21" s="265"/>
    </row>
    <row r="22" spans="1:126" s="146" customFormat="1" ht="58" x14ac:dyDescent="0.3">
      <c r="A22" s="146" t="s">
        <v>1988</v>
      </c>
      <c r="B22" s="92">
        <v>20</v>
      </c>
      <c r="C22" s="92" t="s">
        <v>1981</v>
      </c>
      <c r="D22" s="94">
        <v>46134</v>
      </c>
      <c r="E22" s="93" t="s">
        <v>886</v>
      </c>
      <c r="F22" s="92">
        <v>1092579</v>
      </c>
      <c r="G22" s="92">
        <f>$G$1-Table24[[#This Row],[Birth Year]]</f>
        <v>56</v>
      </c>
      <c r="H22" s="92">
        <v>1970</v>
      </c>
      <c r="I22" s="92" t="s">
        <v>136</v>
      </c>
      <c r="J22" s="92" t="s">
        <v>137</v>
      </c>
      <c r="K22" s="92" t="s">
        <v>138</v>
      </c>
      <c r="L22" s="92" t="s">
        <v>180</v>
      </c>
      <c r="M22" s="92" t="s">
        <v>1805</v>
      </c>
      <c r="N22" s="92" t="s">
        <v>2026</v>
      </c>
      <c r="O22" s="92" t="s">
        <v>229</v>
      </c>
      <c r="P22" s="100" t="s">
        <v>1703</v>
      </c>
      <c r="Q22" s="92" t="s">
        <v>144</v>
      </c>
      <c r="R22" s="92" t="s">
        <v>185</v>
      </c>
      <c r="S22" s="94">
        <v>44958</v>
      </c>
      <c r="T22" s="95">
        <f ca="1">($V$1-Table24[[#This Row],[Date of Joining PETRONAS]])/365</f>
        <v>3.719540458840692</v>
      </c>
      <c r="U22" s="92">
        <v>33</v>
      </c>
      <c r="V22" s="92" t="s">
        <v>231</v>
      </c>
      <c r="W22" s="95">
        <f ca="1">Table24[[#This Row],[Age]]-($V$1-Table24[[#This Row],[Date of Appointment to Current Grade]])/365</f>
        <v>52.28045954115931</v>
      </c>
      <c r="X22" s="96">
        <f ca="1">($V$1-Table24[[#This Row],[Date of Appointment to Current Grade]])/365</f>
        <v>3.719540458840692</v>
      </c>
      <c r="Y22" s="94">
        <v>44958</v>
      </c>
      <c r="Z22" s="92" t="s">
        <v>180</v>
      </c>
      <c r="AA22" s="94">
        <v>44958</v>
      </c>
      <c r="AB22" s="97">
        <f ca="1">($V$1-Table24[[#This Row],[Date in Position]])/365</f>
        <v>3.719540458840692</v>
      </c>
      <c r="AC22" s="92" t="s">
        <v>229</v>
      </c>
      <c r="AD22" s="94">
        <v>45572</v>
      </c>
      <c r="AE22" s="92" t="s">
        <v>147</v>
      </c>
      <c r="AF22" s="92"/>
      <c r="AG22" s="19" t="s">
        <v>2183</v>
      </c>
      <c r="AH22" s="19" t="s">
        <v>2184</v>
      </c>
      <c r="AI22" s="20" t="s">
        <v>1707</v>
      </c>
      <c r="AJ22" s="20"/>
      <c r="AK22" s="15" t="s">
        <v>1793</v>
      </c>
      <c r="AL22" s="20" t="s">
        <v>1708</v>
      </c>
      <c r="AM22" s="147">
        <v>3</v>
      </c>
      <c r="AN22" s="105">
        <v>3</v>
      </c>
      <c r="AO22" s="105">
        <v>4</v>
      </c>
      <c r="AP22" s="105">
        <v>4</v>
      </c>
      <c r="AQ22" s="105">
        <v>4</v>
      </c>
      <c r="AR22" s="105">
        <v>3</v>
      </c>
      <c r="AS22" s="105">
        <v>4</v>
      </c>
      <c r="AT22" s="105">
        <v>3</v>
      </c>
      <c r="AU22" s="105">
        <v>3</v>
      </c>
      <c r="AV22" s="105">
        <v>3</v>
      </c>
      <c r="AW22" s="105">
        <v>4</v>
      </c>
      <c r="AX22" s="105">
        <v>3</v>
      </c>
      <c r="AY22" s="105">
        <v>3</v>
      </c>
      <c r="AZ22" s="105">
        <v>4</v>
      </c>
      <c r="BA22" s="105">
        <v>3</v>
      </c>
      <c r="BB22" s="105">
        <v>3</v>
      </c>
      <c r="BC22" s="105">
        <v>2</v>
      </c>
      <c r="BD22" s="105">
        <v>3</v>
      </c>
      <c r="BE22" s="105">
        <v>3</v>
      </c>
      <c r="BF22" s="105">
        <v>3</v>
      </c>
      <c r="BG22" s="105">
        <v>3</v>
      </c>
      <c r="BH22" s="105">
        <v>1</v>
      </c>
      <c r="BI22" s="105">
        <v>2</v>
      </c>
      <c r="BJ22" s="148">
        <v>2</v>
      </c>
      <c r="BK22" s="147">
        <v>3</v>
      </c>
      <c r="BL22" s="105">
        <v>3</v>
      </c>
      <c r="BM22" s="105">
        <v>4</v>
      </c>
      <c r="BN22" s="105">
        <v>4</v>
      </c>
      <c r="BO22" s="105">
        <v>4</v>
      </c>
      <c r="BP22" s="105">
        <v>3</v>
      </c>
      <c r="BQ22" s="105">
        <v>5</v>
      </c>
      <c r="BR22" s="105">
        <v>3</v>
      </c>
      <c r="BS22" s="105">
        <v>3</v>
      </c>
      <c r="BT22" s="105">
        <v>3</v>
      </c>
      <c r="BU22" s="105">
        <v>5</v>
      </c>
      <c r="BV22" s="105">
        <v>4</v>
      </c>
      <c r="BW22" s="105">
        <v>3</v>
      </c>
      <c r="BX22" s="105">
        <v>4</v>
      </c>
      <c r="BY22" s="105">
        <v>3</v>
      </c>
      <c r="BZ22" s="105">
        <v>3</v>
      </c>
      <c r="CA22" s="105">
        <v>3</v>
      </c>
      <c r="CB22" s="105">
        <v>3</v>
      </c>
      <c r="CC22" s="105">
        <v>3</v>
      </c>
      <c r="CD22" s="105">
        <v>3</v>
      </c>
      <c r="CE22" s="105">
        <v>3</v>
      </c>
      <c r="CF22" s="105">
        <v>2</v>
      </c>
      <c r="CG22" s="105">
        <v>2</v>
      </c>
      <c r="CH22" s="148">
        <v>2</v>
      </c>
      <c r="CI22" s="147">
        <f>Table24[[#This Row],[B13]]-Table24[[#This Row],[B1]]</f>
        <v>0</v>
      </c>
      <c r="CJ22" s="105">
        <f>Table24[[#This Row],[B24]]-Table24[[#This Row],[B2]]</f>
        <v>0</v>
      </c>
      <c r="CK22" s="105">
        <f>Table24[[#This Row],[B35]]-Table24[[#This Row],[B3]]</f>
        <v>0</v>
      </c>
      <c r="CL22" s="105">
        <f>Table24[[#This Row],[B46]]-Table24[[#This Row],[B4]]</f>
        <v>0</v>
      </c>
      <c r="CM22" s="105">
        <f>Table24[[#This Row],[B57]]-Table24[[#This Row],[B5]]</f>
        <v>0</v>
      </c>
      <c r="CN22" s="105">
        <f>Table24[[#This Row],[B68]]-Table24[[#This Row],[B6]]</f>
        <v>0</v>
      </c>
      <c r="CO22" s="105">
        <f>Table24[[#This Row],[B79]]-Table24[[#This Row],[B7]]</f>
        <v>1</v>
      </c>
      <c r="CP22" s="105">
        <f>Table24[[#This Row],[B810]]-Table24[[#This Row],[B8]]</f>
        <v>0</v>
      </c>
      <c r="CQ22" s="105">
        <f>Table24[[#This Row],[B911]]-Table24[[#This Row],[B9]]</f>
        <v>0</v>
      </c>
      <c r="CR22" s="105">
        <f>Table24[[#This Row],[B1012]]-Table24[[#This Row],[B10]]</f>
        <v>0</v>
      </c>
      <c r="CS22" s="105">
        <f>Table24[[#This Row],[B1113]]-Table24[[#This Row],[B11]]</f>
        <v>1</v>
      </c>
      <c r="CT22" s="105">
        <f>Table24[[#This Row],[B1214]]-Table24[[#This Row],[B12]]</f>
        <v>1</v>
      </c>
      <c r="CU22" s="105">
        <f>Table24[[#This Row],[K115]]-Table24[[#This Row],[K1]]</f>
        <v>0</v>
      </c>
      <c r="CV22" s="105">
        <f>Table24[[#This Row],[K216]]-Table24[[#This Row],[K2]]</f>
        <v>0</v>
      </c>
      <c r="CW22" s="105">
        <f>Table24[[#This Row],[K317]]-Table24[[#This Row],[K3]]</f>
        <v>0</v>
      </c>
      <c r="CX22" s="105">
        <f>Table24[[#This Row],[K418]]-Table24[[#This Row],[K4]]</f>
        <v>0</v>
      </c>
      <c r="CY22" s="105">
        <f>Table24[[#This Row],[K519]]-Table24[[#This Row],[K5]]</f>
        <v>1</v>
      </c>
      <c r="CZ22" s="105">
        <f>Table24[[#This Row],[P120]]-Table24[[#This Row],[P1]]</f>
        <v>0</v>
      </c>
      <c r="DA22" s="105">
        <f>Table24[[#This Row],[P221]]-Table24[[#This Row],[P2]]</f>
        <v>0</v>
      </c>
      <c r="DB22" s="105">
        <f>Table24[[#This Row],[P322]]-Table24[[#This Row],[P3]]</f>
        <v>0</v>
      </c>
      <c r="DC22" s="105">
        <f>Table24[[#This Row],[P423]]-Table24[[#This Row],[P4]]</f>
        <v>0</v>
      </c>
      <c r="DD22" s="105">
        <f>Table24[[#This Row],[P524]]-Table24[[#This Row],[P5]]</f>
        <v>1</v>
      </c>
      <c r="DE22" s="105">
        <f>Table24[[#This Row],[E125]]-Table24[[#This Row],[E1]]</f>
        <v>0</v>
      </c>
      <c r="DF22" s="148">
        <f>Table24[[#This Row],[E226]]-Table24[[#This Row],[E2]]</f>
        <v>0</v>
      </c>
      <c r="DG22" s="156">
        <v>100</v>
      </c>
      <c r="DH22" s="157">
        <v>80</v>
      </c>
      <c r="DI22" s="157">
        <v>80</v>
      </c>
      <c r="DJ22" s="157">
        <v>100</v>
      </c>
      <c r="DK22" s="158">
        <v>100</v>
      </c>
      <c r="DL22" s="156">
        <v>75</v>
      </c>
      <c r="DM22" s="157">
        <v>80</v>
      </c>
      <c r="DN22" s="157">
        <v>80</v>
      </c>
      <c r="DO22" s="157">
        <v>100</v>
      </c>
      <c r="DP22" s="158">
        <v>60</v>
      </c>
      <c r="DQ22" s="265" t="s">
        <v>238</v>
      </c>
      <c r="DR22" s="265" t="s">
        <v>544</v>
      </c>
      <c r="DS22" s="265" t="s">
        <v>1405</v>
      </c>
      <c r="DT22" s="265"/>
    </row>
    <row r="23" spans="1:126" s="146" customFormat="1" ht="43.5" x14ac:dyDescent="0.3">
      <c r="B23" s="160">
        <v>21</v>
      </c>
      <c r="C23" s="92" t="s">
        <v>1981</v>
      </c>
      <c r="D23" s="252">
        <v>46093</v>
      </c>
      <c r="E23" s="93" t="s">
        <v>1716</v>
      </c>
      <c r="F23" s="92">
        <v>104700</v>
      </c>
      <c r="G23" s="92">
        <f>$G$1-Table24[[#This Row],[Birth Year]]</f>
        <v>51</v>
      </c>
      <c r="H23" s="92">
        <v>1975</v>
      </c>
      <c r="I23" s="92" t="s">
        <v>136</v>
      </c>
      <c r="J23" s="92" t="s">
        <v>137</v>
      </c>
      <c r="K23" s="92" t="s">
        <v>405</v>
      </c>
      <c r="L23" s="92"/>
      <c r="M23" s="92" t="s">
        <v>405</v>
      </c>
      <c r="N23" s="92" t="s">
        <v>2023</v>
      </c>
      <c r="O23" s="92" t="s">
        <v>229</v>
      </c>
      <c r="P23" s="169" t="s">
        <v>1718</v>
      </c>
      <c r="Q23" s="92" t="s">
        <v>144</v>
      </c>
      <c r="R23" s="92" t="s">
        <v>185</v>
      </c>
      <c r="S23" s="92"/>
      <c r="T23" s="95">
        <f ca="1">($V$1-Table24[[#This Row],[Date of Joining PETRONAS]])/365</f>
        <v>126.89214319856671</v>
      </c>
      <c r="U23" s="92">
        <v>27</v>
      </c>
      <c r="V23" s="92" t="s">
        <v>231</v>
      </c>
      <c r="W23" s="95">
        <f ca="1">Table24[[#This Row],[Age]]-($V$1-Table24[[#This Row],[Date of Appointment to Current Grade]])/365</f>
        <v>48.20648693841958</v>
      </c>
      <c r="X23" s="96">
        <f ca="1">($V$1-Table24[[#This Row],[Date of Appointment to Current Grade]])/365</f>
        <v>2.793513061580418</v>
      </c>
      <c r="Y23" s="94">
        <v>45296</v>
      </c>
      <c r="Z23" s="92" t="s">
        <v>405</v>
      </c>
      <c r="AA23" s="94"/>
      <c r="AB23" s="92"/>
      <c r="AC23" s="92" t="s">
        <v>229</v>
      </c>
      <c r="AD23" s="94">
        <v>45182</v>
      </c>
      <c r="AE23" s="92" t="s">
        <v>162</v>
      </c>
      <c r="AF23" s="92"/>
      <c r="AG23" s="19" t="s">
        <v>2185</v>
      </c>
      <c r="AH23" s="19" t="s">
        <v>1721</v>
      </c>
      <c r="AI23" s="20" t="s">
        <v>668</v>
      </c>
      <c r="AJ23" s="20"/>
      <c r="AK23" s="15" t="s">
        <v>1793</v>
      </c>
      <c r="AL23" s="22" t="s">
        <v>2186</v>
      </c>
      <c r="AM23" s="147">
        <v>4</v>
      </c>
      <c r="AN23" s="105">
        <v>4</v>
      </c>
      <c r="AO23" s="105">
        <v>3</v>
      </c>
      <c r="AP23" s="105">
        <v>3</v>
      </c>
      <c r="AQ23" s="105">
        <v>3</v>
      </c>
      <c r="AR23" s="105">
        <v>4</v>
      </c>
      <c r="AS23" s="105">
        <v>4</v>
      </c>
      <c r="AT23" s="105">
        <v>3</v>
      </c>
      <c r="AU23" s="105">
        <v>3</v>
      </c>
      <c r="AV23" s="105">
        <v>3</v>
      </c>
      <c r="AW23" s="105">
        <v>4</v>
      </c>
      <c r="AX23" s="105">
        <v>3</v>
      </c>
      <c r="AY23" s="105">
        <v>3</v>
      </c>
      <c r="AZ23" s="105">
        <v>3</v>
      </c>
      <c r="BA23" s="105">
        <v>3</v>
      </c>
      <c r="BB23" s="105">
        <v>3</v>
      </c>
      <c r="BC23" s="105">
        <v>2</v>
      </c>
      <c r="BD23" s="105">
        <v>3</v>
      </c>
      <c r="BE23" s="105">
        <v>2</v>
      </c>
      <c r="BF23" s="105">
        <v>3</v>
      </c>
      <c r="BG23" s="105">
        <v>2</v>
      </c>
      <c r="BH23" s="105">
        <v>2</v>
      </c>
      <c r="BI23" s="105">
        <v>2</v>
      </c>
      <c r="BJ23" s="148">
        <v>2</v>
      </c>
      <c r="BK23" s="147">
        <v>5</v>
      </c>
      <c r="BL23" s="105">
        <v>4</v>
      </c>
      <c r="BM23" s="105">
        <v>3</v>
      </c>
      <c r="BN23" s="105">
        <v>3</v>
      </c>
      <c r="BO23" s="105">
        <v>3</v>
      </c>
      <c r="BP23" s="105">
        <v>5</v>
      </c>
      <c r="BQ23" s="105">
        <v>4</v>
      </c>
      <c r="BR23" s="105">
        <v>3</v>
      </c>
      <c r="BS23" s="105">
        <v>3</v>
      </c>
      <c r="BT23" s="105">
        <v>2</v>
      </c>
      <c r="BU23" s="105">
        <v>4</v>
      </c>
      <c r="BV23" s="105">
        <v>4</v>
      </c>
      <c r="BW23" s="105">
        <v>3</v>
      </c>
      <c r="BX23" s="105">
        <v>3</v>
      </c>
      <c r="BY23" s="105">
        <v>4</v>
      </c>
      <c r="BZ23" s="105">
        <v>3</v>
      </c>
      <c r="CA23" s="105">
        <v>3</v>
      </c>
      <c r="CB23" s="105">
        <v>4</v>
      </c>
      <c r="CC23" s="105">
        <v>3</v>
      </c>
      <c r="CD23" s="105">
        <v>3</v>
      </c>
      <c r="CE23" s="105">
        <v>2</v>
      </c>
      <c r="CF23" s="105">
        <v>2</v>
      </c>
      <c r="CG23" s="105">
        <v>2</v>
      </c>
      <c r="CH23" s="148">
        <v>2</v>
      </c>
      <c r="CI23" s="147">
        <f>Table24[[#This Row],[B13]]-Table24[[#This Row],[B1]]</f>
        <v>1</v>
      </c>
      <c r="CJ23" s="105">
        <f>Table24[[#This Row],[B24]]-Table24[[#This Row],[B2]]</f>
        <v>0</v>
      </c>
      <c r="CK23" s="105">
        <f>Table24[[#This Row],[B35]]-Table24[[#This Row],[B3]]</f>
        <v>0</v>
      </c>
      <c r="CL23" s="105">
        <f>Table24[[#This Row],[B46]]-Table24[[#This Row],[B4]]</f>
        <v>0</v>
      </c>
      <c r="CM23" s="105">
        <f>Table24[[#This Row],[B57]]-Table24[[#This Row],[B5]]</f>
        <v>0</v>
      </c>
      <c r="CN23" s="105">
        <f>Table24[[#This Row],[B68]]-Table24[[#This Row],[B6]]</f>
        <v>1</v>
      </c>
      <c r="CO23" s="105">
        <f>Table24[[#This Row],[B79]]-Table24[[#This Row],[B7]]</f>
        <v>0</v>
      </c>
      <c r="CP23" s="105">
        <f>Table24[[#This Row],[B810]]-Table24[[#This Row],[B8]]</f>
        <v>0</v>
      </c>
      <c r="CQ23" s="105">
        <f>Table24[[#This Row],[B911]]-Table24[[#This Row],[B9]]</f>
        <v>0</v>
      </c>
      <c r="CR23" s="105">
        <f>Table24[[#This Row],[B1012]]-Table24[[#This Row],[B10]]</f>
        <v>-1</v>
      </c>
      <c r="CS23" s="105">
        <f>Table24[[#This Row],[B1113]]-Table24[[#This Row],[B11]]</f>
        <v>0</v>
      </c>
      <c r="CT23" s="105">
        <f>Table24[[#This Row],[B1214]]-Table24[[#This Row],[B12]]</f>
        <v>1</v>
      </c>
      <c r="CU23" s="105">
        <f>Table24[[#This Row],[K115]]-Table24[[#This Row],[K1]]</f>
        <v>0</v>
      </c>
      <c r="CV23" s="105">
        <f>Table24[[#This Row],[K216]]-Table24[[#This Row],[K2]]</f>
        <v>0</v>
      </c>
      <c r="CW23" s="105">
        <f>Table24[[#This Row],[K317]]-Table24[[#This Row],[K3]]</f>
        <v>1</v>
      </c>
      <c r="CX23" s="105">
        <f>Table24[[#This Row],[K418]]-Table24[[#This Row],[K4]]</f>
        <v>0</v>
      </c>
      <c r="CY23" s="105">
        <f>Table24[[#This Row],[K519]]-Table24[[#This Row],[K5]]</f>
        <v>1</v>
      </c>
      <c r="CZ23" s="105">
        <f>Table24[[#This Row],[P120]]-Table24[[#This Row],[P1]]</f>
        <v>1</v>
      </c>
      <c r="DA23" s="105">
        <f>Table24[[#This Row],[P221]]-Table24[[#This Row],[P2]]</f>
        <v>1</v>
      </c>
      <c r="DB23" s="105">
        <f>Table24[[#This Row],[P322]]-Table24[[#This Row],[P3]]</f>
        <v>0</v>
      </c>
      <c r="DC23" s="105">
        <f>Table24[[#This Row],[P423]]-Table24[[#This Row],[P4]]</f>
        <v>0</v>
      </c>
      <c r="DD23" s="105">
        <f>Table24[[#This Row],[P524]]-Table24[[#This Row],[P5]]</f>
        <v>0</v>
      </c>
      <c r="DE23" s="105">
        <f>Table24[[#This Row],[E125]]-Table24[[#This Row],[E1]]</f>
        <v>0</v>
      </c>
      <c r="DF23" s="148">
        <f>Table24[[#This Row],[E226]]-Table24[[#This Row],[E2]]</f>
        <v>0</v>
      </c>
      <c r="DG23" s="156">
        <v>100</v>
      </c>
      <c r="DH23" s="157">
        <v>80</v>
      </c>
      <c r="DI23" s="157">
        <v>100</v>
      </c>
      <c r="DJ23" s="157">
        <v>100</v>
      </c>
      <c r="DK23" s="158">
        <v>100</v>
      </c>
      <c r="DL23" s="156">
        <v>75</v>
      </c>
      <c r="DM23" s="157">
        <v>60</v>
      </c>
      <c r="DN23" s="157">
        <v>60</v>
      </c>
      <c r="DO23" s="157">
        <v>100</v>
      </c>
      <c r="DP23" s="158">
        <v>40</v>
      </c>
      <c r="DQ23" s="269"/>
      <c r="DR23" s="269"/>
      <c r="DS23" s="269"/>
      <c r="DT23" s="269"/>
    </row>
    <row r="24" spans="1:126" ht="15" customHeight="1" x14ac:dyDescent="0.35">
      <c r="DF24" s="104"/>
      <c r="DG24" s="104"/>
      <c r="DH24" s="104"/>
      <c r="DI24" s="104"/>
      <c r="DJ24" s="104"/>
      <c r="DK24" s="104"/>
      <c r="DL24" s="104"/>
      <c r="DM24" s="104"/>
      <c r="DN24" s="104"/>
      <c r="DO24" s="104"/>
    </row>
    <row r="25" spans="1:126" ht="14.5" x14ac:dyDescent="0.35">
      <c r="B25" s="130" t="s">
        <v>2042</v>
      </c>
      <c r="C25" s="130"/>
      <c r="D25" s="130">
        <v>21</v>
      </c>
      <c r="E25" s="131" t="s">
        <v>2187</v>
      </c>
      <c r="F25" s="119"/>
      <c r="G25" s="105"/>
      <c r="H25" s="105"/>
      <c r="I25" s="119" t="s">
        <v>136</v>
      </c>
      <c r="J25" s="119" t="s">
        <v>173</v>
      </c>
      <c r="K25" s="119" t="s">
        <v>174</v>
      </c>
      <c r="L25" s="119"/>
      <c r="M25" s="119" t="s">
        <v>174</v>
      </c>
      <c r="N25" s="119" t="s">
        <v>2188</v>
      </c>
      <c r="O25" s="119" t="s">
        <v>229</v>
      </c>
      <c r="P25" s="120" t="s">
        <v>2189</v>
      </c>
      <c r="Q25" s="119" t="s">
        <v>177</v>
      </c>
      <c r="R25" s="119"/>
      <c r="S25" s="119"/>
      <c r="T25" s="119"/>
      <c r="U25" s="119"/>
      <c r="AE25" s="105"/>
      <c r="AF25" s="105"/>
      <c r="AG25" s="105"/>
      <c r="AH25" s="105"/>
      <c r="AI25" s="105"/>
      <c r="AJ25" s="105"/>
      <c r="AK25" s="105"/>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c r="BI25" s="105"/>
      <c r="BJ25" s="105"/>
      <c r="BK25" s="105"/>
      <c r="BL25" s="105"/>
      <c r="BM25" s="119"/>
      <c r="BN25" s="119"/>
      <c r="BO25" s="119"/>
      <c r="BP25" s="119"/>
      <c r="BQ25" s="119"/>
      <c r="BR25" s="119"/>
      <c r="BS25" s="119"/>
      <c r="BT25" s="119"/>
      <c r="BU25" s="119"/>
      <c r="BV25" s="119"/>
      <c r="BW25" s="119"/>
      <c r="BX25" s="119"/>
      <c r="BY25" s="119"/>
      <c r="BZ25" s="119"/>
      <c r="CA25" s="119"/>
      <c r="CB25" s="119"/>
      <c r="CC25" s="119"/>
      <c r="CD25" s="119"/>
      <c r="CE25" s="119"/>
      <c r="CF25" s="119"/>
      <c r="CG25" s="119"/>
      <c r="CH25" s="126"/>
      <c r="CI25" s="125" t="e">
        <f>Table24[[#This Row],[B13]]-Table24[[#This Row],[B1]]</f>
        <v>#VALUE!</v>
      </c>
      <c r="CJ25" s="119" t="e">
        <f>Table24[[#This Row],[B24]]-Table24[[#This Row],[B2]]</f>
        <v>#VALUE!</v>
      </c>
      <c r="CK25" s="119" t="e">
        <f>Table24[[#This Row],[B35]]-Table24[[#This Row],[B3]]</f>
        <v>#VALUE!</v>
      </c>
      <c r="CL25" s="119" t="e">
        <f>Table24[[#This Row],[B46]]-Table24[[#This Row],[B4]]</f>
        <v>#VALUE!</v>
      </c>
      <c r="CM25" s="119" t="e">
        <f>Table24[[#This Row],[B57]]-Table24[[#This Row],[B5]]</f>
        <v>#VALUE!</v>
      </c>
      <c r="CN25" s="119" t="e">
        <f>Table24[[#This Row],[B68]]-Table24[[#This Row],[B6]]</f>
        <v>#VALUE!</v>
      </c>
      <c r="CO25" s="119" t="e">
        <f>Table24[[#This Row],[B79]]-Table24[[#This Row],[B7]]</f>
        <v>#VALUE!</v>
      </c>
      <c r="CP25" s="119" t="e">
        <f>Table24[[#This Row],[B810]]-Table24[[#This Row],[B8]]</f>
        <v>#VALUE!</v>
      </c>
      <c r="CQ25" s="119" t="e">
        <f>Table24[[#This Row],[B911]]-Table24[[#This Row],[B9]]</f>
        <v>#VALUE!</v>
      </c>
      <c r="CR25" s="119" t="e">
        <f>Table24[[#This Row],[B1012]]-Table24[[#This Row],[B10]]</f>
        <v>#VALUE!</v>
      </c>
      <c r="CS25" s="119" t="e">
        <f>Table24[[#This Row],[B1113]]-Table24[[#This Row],[B11]]</f>
        <v>#VALUE!</v>
      </c>
      <c r="CT25" s="119" t="e">
        <f>Table24[[#This Row],[B1214]]-Table24[[#This Row],[B12]]</f>
        <v>#VALUE!</v>
      </c>
      <c r="CU25" s="119" t="e">
        <f>Table24[[#This Row],[K115]]-Table24[[#This Row],[K1]]</f>
        <v>#VALUE!</v>
      </c>
      <c r="CV25" s="119" t="e">
        <f>Table24[[#This Row],[K216]]-Table24[[#This Row],[K2]]</f>
        <v>#VALUE!</v>
      </c>
      <c r="CW25" s="119" t="e">
        <f>Table24[[#This Row],[K317]]-Table24[[#This Row],[K3]]</f>
        <v>#VALUE!</v>
      </c>
      <c r="CX25" s="119" t="e">
        <f>Table24[[#This Row],[K418]]-Table24[[#This Row],[K4]]</f>
        <v>#VALUE!</v>
      </c>
      <c r="CY25" s="119" t="e">
        <f>Table24[[#This Row],[K519]]-Table24[[#This Row],[K5]]</f>
        <v>#VALUE!</v>
      </c>
      <c r="CZ25" s="119" t="e">
        <f>Table24[[#This Row],[P120]]-Table24[[#This Row],[P1]]</f>
        <v>#VALUE!</v>
      </c>
      <c r="DA25" s="119" t="e">
        <f>Table24[[#This Row],[P221]]-Table24[[#This Row],[P2]]</f>
        <v>#VALUE!</v>
      </c>
      <c r="DB25" s="119" t="e">
        <f>Table24[[#This Row],[P322]]-Table24[[#This Row],[P3]]</f>
        <v>#VALUE!</v>
      </c>
      <c r="DC25" s="119" t="e">
        <f>Table24[[#This Row],[P423]]-Table24[[#This Row],[P4]]</f>
        <v>#VALUE!</v>
      </c>
      <c r="DD25" s="119" t="e">
        <f>Table24[[#This Row],[P524]]-Table24[[#This Row],[P5]]</f>
        <v>#VALUE!</v>
      </c>
      <c r="DE25" s="119" t="e">
        <f>Table24[[#This Row],[E125]]-Table24[[#This Row],[E1]]</f>
        <v>#VALUE!</v>
      </c>
      <c r="DF25" s="126" t="e">
        <f>Table24[[#This Row],[E226]]-Table24[[#This Row],[E2]]</f>
        <v>#VALUE!</v>
      </c>
      <c r="DG25" s="127"/>
      <c r="DH25" s="128"/>
      <c r="DI25" s="128"/>
      <c r="DJ25" s="128"/>
      <c r="DK25" s="129"/>
      <c r="DL25" s="127"/>
      <c r="DM25" s="128"/>
      <c r="DN25" s="128"/>
      <c r="DO25" s="128"/>
      <c r="DP25" s="129"/>
    </row>
    <row r="26" spans="1:126" ht="14.5" x14ac:dyDescent="0.35">
      <c r="B26" s="130"/>
      <c r="C26" s="130"/>
      <c r="D26" s="130"/>
      <c r="AE26" s="105"/>
      <c r="AF26" s="105"/>
      <c r="AG26" s="105"/>
      <c r="AH26" s="105"/>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c r="BI26" s="105"/>
      <c r="BJ26" s="105"/>
      <c r="BK26" s="105"/>
      <c r="BL26" s="105"/>
      <c r="BM26" s="119"/>
      <c r="BN26" s="119"/>
      <c r="BO26" s="119"/>
      <c r="BP26" s="119"/>
      <c r="BQ26" s="119"/>
      <c r="BR26" s="119"/>
      <c r="BS26" s="119"/>
      <c r="BT26" s="119"/>
      <c r="BU26" s="119"/>
      <c r="BV26" s="119"/>
      <c r="BW26" s="119"/>
      <c r="BX26" s="119"/>
      <c r="BY26" s="119"/>
      <c r="BZ26" s="119"/>
      <c r="CA26" s="119"/>
      <c r="CB26" s="119"/>
      <c r="CC26" s="119"/>
      <c r="CD26" s="119"/>
      <c r="CE26" s="119"/>
      <c r="CF26" s="119"/>
      <c r="CG26" s="119"/>
      <c r="CH26" s="119"/>
      <c r="CI26" s="119"/>
      <c r="CJ26" s="119"/>
      <c r="CK26" s="119"/>
      <c r="CL26" s="119"/>
      <c r="CM26" s="119"/>
      <c r="CN26" s="119"/>
      <c r="CO26" s="119"/>
      <c r="CP26" s="119"/>
      <c r="CQ26" s="119"/>
      <c r="CR26" s="119"/>
      <c r="CS26" s="119"/>
      <c r="CT26" s="119"/>
      <c r="CU26" s="119"/>
      <c r="CV26" s="119"/>
      <c r="CW26" s="119"/>
      <c r="CX26" s="119"/>
      <c r="CY26" s="119"/>
      <c r="CZ26" s="119"/>
      <c r="DA26" s="119"/>
      <c r="DB26" s="119"/>
      <c r="DC26" s="119"/>
      <c r="DD26" s="119"/>
      <c r="DE26" s="119"/>
      <c r="DF26" s="119"/>
      <c r="DG26" s="119"/>
      <c r="DH26" s="119"/>
      <c r="DI26" s="119"/>
      <c r="DJ26" s="119"/>
      <c r="DK26" s="119"/>
      <c r="DL26" s="119"/>
      <c r="DM26" s="119"/>
      <c r="DN26" s="119"/>
      <c r="DO26" s="119"/>
      <c r="DP26" s="119"/>
      <c r="DQ26" s="270"/>
      <c r="DR26" s="270"/>
      <c r="DS26" s="270"/>
      <c r="DT26" s="270"/>
      <c r="DU26" s="119"/>
      <c r="DV26" s="119"/>
    </row>
    <row r="27" spans="1:126" ht="15" customHeight="1" x14ac:dyDescent="0.35">
      <c r="DF27" s="104"/>
      <c r="DG27" s="104"/>
      <c r="DH27" s="104"/>
      <c r="DI27" s="104"/>
      <c r="DJ27" s="104"/>
      <c r="DK27" s="104"/>
      <c r="DL27" s="104"/>
      <c r="DM27" s="104"/>
      <c r="DN27" s="104"/>
      <c r="DO27" s="104"/>
    </row>
    <row r="28" spans="1:126" ht="14.5" x14ac:dyDescent="0.35">
      <c r="DF28" s="104"/>
      <c r="DG28" s="104"/>
      <c r="DH28" s="104"/>
      <c r="DI28" s="104"/>
      <c r="DJ28" s="104"/>
      <c r="DK28" s="104"/>
      <c r="DL28" s="104"/>
      <c r="DM28" s="104"/>
      <c r="DN28" s="104"/>
      <c r="DO28" s="104"/>
    </row>
    <row r="29" spans="1:126" ht="14.5" x14ac:dyDescent="0.35">
      <c r="AE29" s="136"/>
      <c r="AF29" s="136"/>
      <c r="AG29" s="136"/>
      <c r="AH29" s="136"/>
      <c r="AI29" s="136"/>
      <c r="AJ29" s="136"/>
      <c r="AK29" s="136"/>
      <c r="AL29" s="136"/>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DF29" s="104"/>
      <c r="DG29" s="104"/>
      <c r="DH29" s="104"/>
      <c r="DI29" s="104"/>
      <c r="DJ29" s="104"/>
      <c r="DK29" s="104"/>
      <c r="DL29" s="104"/>
      <c r="DM29" s="104"/>
      <c r="DN29" s="104"/>
      <c r="DO29" s="104"/>
    </row>
    <row r="30" spans="1:126" ht="14.5" x14ac:dyDescent="0.35">
      <c r="Q30" s="137"/>
      <c r="R30" s="137"/>
      <c r="S30" s="137"/>
      <c r="T30" s="137"/>
      <c r="U30" s="137"/>
      <c r="V30" s="137"/>
      <c r="W30" s="137"/>
      <c r="DF30" s="104"/>
      <c r="DG30" s="104"/>
      <c r="DH30" s="104"/>
      <c r="DI30" s="104"/>
      <c r="DJ30" s="104"/>
      <c r="DK30" s="104"/>
      <c r="DL30" s="104"/>
      <c r="DM30" s="104"/>
      <c r="DN30" s="104"/>
      <c r="DO30" s="104"/>
    </row>
    <row r="31" spans="1:126" ht="14.5" x14ac:dyDescent="0.35">
      <c r="Q31" s="137"/>
      <c r="R31" s="137"/>
      <c r="S31" s="137"/>
      <c r="T31" s="137"/>
      <c r="U31" s="137"/>
      <c r="V31" s="137"/>
      <c r="W31" s="137"/>
      <c r="DF31" s="104"/>
      <c r="DG31" s="104"/>
      <c r="DH31" s="104"/>
      <c r="DI31" s="104"/>
      <c r="DJ31" s="104"/>
      <c r="DK31" s="104"/>
      <c r="DL31" s="104"/>
      <c r="DM31" s="104"/>
      <c r="DN31" s="104"/>
      <c r="DO31" s="104"/>
    </row>
    <row r="32" spans="1:126" ht="14.5" x14ac:dyDescent="0.35">
      <c r="Q32" s="137"/>
      <c r="R32" s="137"/>
      <c r="S32" s="137"/>
      <c r="T32" s="137"/>
      <c r="U32" s="137"/>
      <c r="V32" s="137"/>
      <c r="W32" s="137"/>
      <c r="DF32" s="104"/>
      <c r="DG32" s="104"/>
      <c r="DH32" s="104"/>
      <c r="DI32" s="104"/>
      <c r="DJ32" s="104"/>
      <c r="DK32" s="104"/>
      <c r="DL32" s="104"/>
      <c r="DM32" s="104"/>
      <c r="DN32" s="104"/>
      <c r="DO32" s="104"/>
    </row>
    <row r="33" spans="17:119" ht="14.5" x14ac:dyDescent="0.35">
      <c r="Q33" s="137"/>
      <c r="R33" s="137"/>
      <c r="S33" s="137"/>
      <c r="T33" s="137"/>
      <c r="U33" s="137"/>
      <c r="V33" s="137"/>
      <c r="W33" s="137"/>
      <c r="DF33" s="104"/>
      <c r="DG33" s="104"/>
      <c r="DH33" s="104"/>
      <c r="DI33" s="104"/>
      <c r="DJ33" s="104"/>
      <c r="DK33" s="104"/>
      <c r="DL33" s="104"/>
      <c r="DM33" s="104"/>
      <c r="DN33" s="104"/>
      <c r="DO33" s="104"/>
    </row>
    <row r="34" spans="17:119" ht="15" customHeight="1" x14ac:dyDescent="0.35">
      <c r="Q34" s="137"/>
      <c r="R34" s="137"/>
      <c r="S34" s="137"/>
      <c r="T34" s="137"/>
      <c r="U34" s="137"/>
      <c r="V34" s="137"/>
      <c r="W34" s="137"/>
      <c r="AA34" s="121"/>
      <c r="AE34" s="105"/>
      <c r="AF34" s="105"/>
      <c r="AG34" s="105"/>
      <c r="AH34" s="105"/>
      <c r="AI34" s="105"/>
      <c r="AJ34" s="105"/>
      <c r="AK34" s="105"/>
      <c r="AL34" s="105"/>
      <c r="DF34" s="104"/>
      <c r="DG34" s="104"/>
      <c r="DH34" s="104"/>
      <c r="DI34" s="104"/>
      <c r="DJ34" s="104"/>
      <c r="DK34" s="104"/>
      <c r="DL34" s="104"/>
      <c r="DM34" s="104"/>
      <c r="DN34" s="104"/>
      <c r="DO34" s="104"/>
    </row>
    <row r="35" spans="17:119" ht="15" customHeight="1" x14ac:dyDescent="0.35">
      <c r="Q35" s="137"/>
      <c r="R35" s="137"/>
      <c r="S35" s="137"/>
      <c r="T35" s="137"/>
      <c r="U35" s="137"/>
      <c r="V35" s="137"/>
      <c r="W35" s="137"/>
      <c r="DF35" s="104"/>
      <c r="DG35" s="104"/>
      <c r="DH35" s="104"/>
      <c r="DI35" s="104"/>
      <c r="DJ35" s="104"/>
      <c r="DK35" s="104"/>
      <c r="DL35" s="104"/>
      <c r="DM35" s="104"/>
      <c r="DN35" s="104"/>
      <c r="DO35" s="104"/>
    </row>
    <row r="36" spans="17:119" ht="15" customHeight="1" x14ac:dyDescent="0.35">
      <c r="Q36" s="137"/>
      <c r="R36" s="137"/>
      <c r="S36" s="137"/>
      <c r="T36" s="137"/>
      <c r="U36" s="137"/>
      <c r="V36" s="137"/>
      <c r="W36" s="137"/>
      <c r="DF36" s="104"/>
      <c r="DG36" s="104"/>
      <c r="DH36" s="104"/>
      <c r="DI36" s="104"/>
      <c r="DJ36" s="104"/>
      <c r="DK36" s="104"/>
      <c r="DL36" s="104"/>
      <c r="DM36" s="104"/>
      <c r="DN36" s="104"/>
      <c r="DO36" s="104"/>
    </row>
    <row r="37" spans="17:119" ht="15" customHeight="1" x14ac:dyDescent="0.35">
      <c r="DF37" s="104"/>
      <c r="DG37" s="104"/>
      <c r="DH37" s="104"/>
      <c r="DI37" s="104"/>
      <c r="DJ37" s="104"/>
      <c r="DK37" s="104"/>
      <c r="DL37" s="104"/>
      <c r="DM37" s="104"/>
      <c r="DN37" s="104"/>
      <c r="DO37" s="104"/>
    </row>
    <row r="38" spans="17:119" ht="15" customHeight="1" x14ac:dyDescent="0.35">
      <c r="DF38" s="104"/>
      <c r="DG38" s="104"/>
      <c r="DH38" s="104"/>
      <c r="DI38" s="104"/>
      <c r="DJ38" s="104"/>
      <c r="DK38" s="104"/>
      <c r="DL38" s="104"/>
      <c r="DM38" s="104"/>
      <c r="DN38" s="104"/>
      <c r="DO38" s="104"/>
    </row>
    <row r="39" spans="17:119" ht="15" customHeight="1" x14ac:dyDescent="0.35">
      <c r="DF39" s="104"/>
      <c r="DG39" s="104"/>
      <c r="DH39" s="104"/>
      <c r="DI39" s="104"/>
      <c r="DJ39" s="104"/>
      <c r="DK39" s="104"/>
      <c r="DL39" s="104"/>
      <c r="DM39" s="104"/>
      <c r="DN39" s="104"/>
      <c r="DO39" s="104"/>
    </row>
    <row r="40" spans="17:119" ht="15" customHeight="1" x14ac:dyDescent="0.35">
      <c r="DF40" s="104"/>
      <c r="DG40" s="104"/>
      <c r="DH40" s="104"/>
      <c r="DI40" s="104"/>
      <c r="DJ40" s="104"/>
      <c r="DK40" s="104"/>
      <c r="DL40" s="104"/>
      <c r="DM40" s="104"/>
      <c r="DN40" s="104"/>
      <c r="DO40" s="104"/>
    </row>
    <row r="41" spans="17:119" ht="15" customHeight="1" x14ac:dyDescent="0.35">
      <c r="DF41" s="104"/>
      <c r="DG41" s="104"/>
      <c r="DH41" s="104"/>
      <c r="DI41" s="104"/>
      <c r="DJ41" s="104"/>
      <c r="DK41" s="104"/>
      <c r="DL41" s="104"/>
      <c r="DM41" s="104"/>
      <c r="DN41" s="104"/>
      <c r="DO41" s="104"/>
    </row>
    <row r="42" spans="17:119" ht="15" customHeight="1" x14ac:dyDescent="0.35">
      <c r="DF42" s="104"/>
      <c r="DG42" s="104"/>
      <c r="DH42" s="104"/>
      <c r="DI42" s="104"/>
      <c r="DJ42" s="104"/>
      <c r="DK42" s="104"/>
      <c r="DL42" s="104"/>
      <c r="DM42" s="104"/>
      <c r="DN42" s="104"/>
      <c r="DO42" s="104"/>
    </row>
    <row r="43" spans="17:119" ht="15" customHeight="1" x14ac:dyDescent="0.35">
      <c r="DF43" s="80"/>
      <c r="DG43" s="80"/>
      <c r="DH43" s="80"/>
      <c r="DI43" s="80"/>
      <c r="DJ43" s="80"/>
      <c r="DK43" s="80"/>
      <c r="DL43" s="80"/>
      <c r="DM43" s="80"/>
      <c r="DN43" s="80"/>
      <c r="DO43" s="80"/>
    </row>
    <row r="44" spans="17:119" ht="15" customHeight="1" x14ac:dyDescent="0.35">
      <c r="DF44" s="80"/>
      <c r="DG44" s="80"/>
      <c r="DH44" s="80"/>
      <c r="DI44" s="80"/>
      <c r="DJ44" s="80"/>
      <c r="DK44" s="80"/>
      <c r="DL44" s="80"/>
      <c r="DM44" s="80"/>
      <c r="DN44" s="80"/>
      <c r="DO44" s="80"/>
    </row>
    <row r="54" spans="5:16" ht="15" customHeight="1" x14ac:dyDescent="0.35">
      <c r="E54" s="132" t="s">
        <v>2190</v>
      </c>
    </row>
    <row r="55" spans="5:16" ht="15" customHeight="1" x14ac:dyDescent="0.35">
      <c r="E55" s="133" t="s">
        <v>2191</v>
      </c>
      <c r="F55" s="134"/>
      <c r="G55" s="134"/>
      <c r="H55" s="134"/>
      <c r="I55" s="134"/>
      <c r="J55" s="135" t="s">
        <v>2192</v>
      </c>
      <c r="K55" s="135"/>
      <c r="L55" s="135" t="s">
        <v>229</v>
      </c>
      <c r="M55" s="135"/>
      <c r="N55" s="135"/>
      <c r="O55" s="135"/>
      <c r="P55" s="139" t="s">
        <v>2193</v>
      </c>
    </row>
    <row r="56" spans="5:16" ht="15" customHeight="1" x14ac:dyDescent="0.35">
      <c r="E56" s="133" t="s">
        <v>414</v>
      </c>
      <c r="F56" s="134"/>
      <c r="G56" s="134"/>
      <c r="H56" s="134"/>
      <c r="I56" s="134"/>
      <c r="J56" s="135" t="s">
        <v>2194</v>
      </c>
      <c r="K56" s="135"/>
      <c r="L56" s="135" t="s">
        <v>229</v>
      </c>
      <c r="M56" s="135"/>
      <c r="N56" s="135"/>
      <c r="O56" s="135"/>
      <c r="P56" s="139" t="s">
        <v>2195</v>
      </c>
    </row>
    <row r="57" spans="5:16" ht="15" customHeight="1" x14ac:dyDescent="0.35">
      <c r="E57" s="133" t="s">
        <v>2196</v>
      </c>
      <c r="F57" s="134"/>
      <c r="G57" s="134"/>
      <c r="H57" s="134"/>
      <c r="I57" s="134"/>
      <c r="J57" s="135" t="s">
        <v>2192</v>
      </c>
      <c r="K57" s="135"/>
      <c r="L57" s="135" t="s">
        <v>229</v>
      </c>
      <c r="M57" s="135"/>
      <c r="N57" s="135"/>
      <c r="O57" s="135"/>
      <c r="P57" s="139" t="s">
        <v>2197</v>
      </c>
    </row>
    <row r="58" spans="5:16" ht="15" customHeight="1" x14ac:dyDescent="0.35">
      <c r="E58" s="133" t="s">
        <v>2198</v>
      </c>
      <c r="F58" s="134"/>
      <c r="G58" s="134"/>
      <c r="H58" s="134"/>
      <c r="I58" s="134"/>
      <c r="J58" s="135" t="s">
        <v>2192</v>
      </c>
      <c r="K58" s="135"/>
      <c r="L58" s="135" t="s">
        <v>229</v>
      </c>
      <c r="M58" s="135"/>
      <c r="N58" s="135"/>
      <c r="O58" s="135"/>
      <c r="P58" s="139" t="s">
        <v>2199</v>
      </c>
    </row>
    <row r="59" spans="5:16" ht="15" customHeight="1" x14ac:dyDescent="0.35">
      <c r="E59" s="133" t="s">
        <v>2200</v>
      </c>
      <c r="F59" s="134"/>
      <c r="G59" s="134"/>
      <c r="H59" s="134"/>
      <c r="I59" s="134"/>
      <c r="J59" s="135" t="s">
        <v>2194</v>
      </c>
      <c r="K59" s="135"/>
      <c r="L59" s="135" t="s">
        <v>229</v>
      </c>
      <c r="M59" s="135"/>
      <c r="N59" s="135"/>
      <c r="O59" s="135"/>
      <c r="P59" s="139" t="s">
        <v>2201</v>
      </c>
    </row>
    <row r="60" spans="5:16" ht="15" customHeight="1" x14ac:dyDescent="0.35">
      <c r="E60" s="133" t="s">
        <v>2202</v>
      </c>
      <c r="F60" s="134">
        <v>1059657</v>
      </c>
      <c r="G60" s="134">
        <v>64</v>
      </c>
      <c r="H60" s="134"/>
      <c r="I60" s="134" t="s">
        <v>136</v>
      </c>
      <c r="J60" s="135" t="s">
        <v>2194</v>
      </c>
      <c r="K60" s="135"/>
      <c r="L60" s="135" t="s">
        <v>229</v>
      </c>
      <c r="M60" s="135"/>
      <c r="N60" s="135"/>
      <c r="O60" s="135"/>
      <c r="P60" s="139" t="s">
        <v>2203</v>
      </c>
    </row>
  </sheetData>
  <mergeCells count="5">
    <mergeCell ref="AM1:BJ1"/>
    <mergeCell ref="BK1:CH1"/>
    <mergeCell ref="CI1:DF1"/>
    <mergeCell ref="DG1:DK1"/>
    <mergeCell ref="DL1:DP1"/>
  </mergeCells>
  <phoneticPr fontId="4" type="noConversion"/>
  <conditionalFormatting sqref="CI3:DF23 CI25:DF25">
    <cfRule type="cellIs" dxfId="40" priority="1" operator="greaterThanOrEqual">
      <formula>2</formula>
    </cfRule>
    <cfRule type="cellIs" dxfId="39" priority="2" operator="equal">
      <formula>1</formula>
    </cfRule>
    <cfRule type="cellIs" dxfId="38" priority="3" operator="lessThanOrEqual">
      <formula>0</formula>
    </cfRule>
  </conditionalFormatting>
  <conditionalFormatting sqref="DG3:DP23 DG25:DP25">
    <cfRule type="cellIs" dxfId="37" priority="4" operator="between">
      <formula>0</formula>
      <formula>79</formula>
    </cfRule>
    <cfRule type="cellIs" dxfId="36" priority="5" operator="between">
      <formula>80</formula>
      <formula>100</formula>
    </cfRule>
  </conditionalFormatting>
  <hyperlinks>
    <hyperlink ref="P23" r:id="rId1" xr:uid="{426C88EA-80F8-4F97-8782-6D8AB626648D}"/>
    <hyperlink ref="P20" r:id="rId2" xr:uid="{770FF0EA-40B1-41C6-A097-B35D246595A7}"/>
    <hyperlink ref="P15" r:id="rId3" xr:uid="{73362ADC-16B0-4517-8625-990828BF2F92}"/>
    <hyperlink ref="P7" r:id="rId4" xr:uid="{B96BC7FB-F520-4974-8E50-4B9E8D2B0FFA}"/>
  </hyperlinks>
  <pageMargins left="0.7" right="0.7" top="0.75" bottom="0.75" header="0.3" footer="0.3"/>
  <pageSetup paperSize="9" orientation="portrait" r:id="rId5"/>
  <headerFooter>
    <oddHeader>&amp;C&amp;"Aptos"&amp;10&amp;K0078D7 [Open]&amp;1#_x000D_</oddHeader>
    <oddFooter>&amp;L&amp;"Verdana,Regular"&amp;6&amp;K000000Internal</oddFooter>
    <evenFooter>&amp;L&amp;"Verdana,Regular"&amp;6&amp;K000000Internal</evenFooter>
    <firstFooter>&amp;L&amp;"Verdana,Regular"&amp;6&amp;K000000Internal</firstFooter>
  </headerFooter>
  <drawing r:id="rId6"/>
  <tableParts count="1">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24A13-82A1-419F-9FAE-ACC5A73B920B}">
  <sheetPr codeName="Sheet5">
    <tabColor rgb="FFFFC000"/>
  </sheetPr>
  <dimension ref="B1:DU40"/>
  <sheetViews>
    <sheetView topLeftCell="A6" workbookViewId="0">
      <selection activeCell="E12" sqref="E12"/>
    </sheetView>
  </sheetViews>
  <sheetFormatPr defaultColWidth="9" defaultRowHeight="14.5" x14ac:dyDescent="0.35"/>
  <cols>
    <col min="1" max="1" width="9" style="104"/>
    <col min="2" max="3" width="5.83203125" style="104" customWidth="1"/>
    <col min="4" max="4" width="9.33203125" style="104" customWidth="1"/>
    <col min="5" max="5" width="32.25" style="104" customWidth="1"/>
    <col min="6" max="8" width="9.08203125" style="104" customWidth="1"/>
    <col min="9" max="9" width="11.25" style="104" customWidth="1"/>
    <col min="10" max="10" width="12" style="104" customWidth="1"/>
    <col min="11" max="11" width="16.83203125" style="104" bestFit="1" customWidth="1"/>
    <col min="12" max="14" width="17.58203125" style="104" customWidth="1"/>
    <col min="15" max="15" width="11.33203125" style="104" customWidth="1"/>
    <col min="16" max="16" width="39.75" style="104" customWidth="1"/>
    <col min="17" max="18" width="14.75" style="104" customWidth="1"/>
    <col min="19" max="19" width="13" style="104" customWidth="1"/>
    <col min="20" max="28" width="13.08203125" style="104" customWidth="1"/>
    <col min="29" max="30" width="11.08203125" style="104" customWidth="1"/>
    <col min="31" max="32" width="6.75" style="104" customWidth="1"/>
    <col min="33" max="33" width="36.75" style="104" customWidth="1"/>
    <col min="34" max="34" width="52.83203125" style="104" customWidth="1"/>
    <col min="35" max="35" width="16.33203125" style="104" customWidth="1"/>
    <col min="36" max="36" width="39.83203125" style="104" customWidth="1"/>
    <col min="37" max="37" width="20.83203125" style="104" customWidth="1"/>
    <col min="38" max="38" width="68.25" style="104" customWidth="1"/>
    <col min="39" max="46" width="4.25" style="104" customWidth="1"/>
    <col min="47" max="49" width="5" style="104" customWidth="1"/>
    <col min="50" max="59" width="4.25" style="104" customWidth="1"/>
    <col min="60" max="61" width="4" style="104" customWidth="1"/>
    <col min="62" max="101" width="3.25" style="104" customWidth="1"/>
    <col min="102" max="102" width="4.08203125" style="104" customWidth="1"/>
    <col min="103" max="109" width="3.25" style="104" customWidth="1"/>
    <col min="110" max="124" width="3.25" style="79" customWidth="1"/>
    <col min="125" max="125" width="2.83203125" style="104" customWidth="1"/>
    <col min="126" max="16384" width="9" style="104"/>
  </cols>
  <sheetData>
    <row r="1" spans="2:125" ht="15" thickBot="1" x14ac:dyDescent="0.4">
      <c r="S1" s="81">
        <f ca="1">NOW()</f>
        <v>46315.632267476853</v>
      </c>
      <c r="AM1" s="516" t="s">
        <v>2077</v>
      </c>
      <c r="AN1" s="517"/>
      <c r="AO1" s="517"/>
      <c r="AP1" s="517"/>
      <c r="AQ1" s="517"/>
      <c r="AR1" s="517"/>
      <c r="AS1" s="517"/>
      <c r="AT1" s="517"/>
      <c r="AU1" s="517"/>
      <c r="AV1" s="517"/>
      <c r="AW1" s="517"/>
      <c r="AX1" s="517"/>
      <c r="AY1" s="517"/>
      <c r="AZ1" s="517"/>
      <c r="BA1" s="517"/>
      <c r="BB1" s="517"/>
      <c r="BC1" s="517"/>
      <c r="BD1" s="517"/>
      <c r="BE1" s="517"/>
      <c r="BF1" s="517"/>
      <c r="BG1" s="517"/>
      <c r="BH1" s="517"/>
      <c r="BI1" s="517"/>
      <c r="BJ1" s="518"/>
      <c r="BK1" s="519" t="s">
        <v>2204</v>
      </c>
      <c r="BL1" s="520"/>
      <c r="BM1" s="520"/>
      <c r="BN1" s="520"/>
      <c r="BO1" s="520"/>
      <c r="BP1" s="520"/>
      <c r="BQ1" s="520"/>
      <c r="BR1" s="520"/>
      <c r="BS1" s="520"/>
      <c r="BT1" s="520"/>
      <c r="BU1" s="520"/>
      <c r="BV1" s="520"/>
      <c r="BW1" s="520"/>
      <c r="BX1" s="520"/>
      <c r="BY1" s="520"/>
      <c r="BZ1" s="520"/>
      <c r="CA1" s="520"/>
      <c r="CB1" s="520"/>
      <c r="CC1" s="520"/>
      <c r="CD1" s="520"/>
      <c r="CE1" s="520"/>
      <c r="CF1" s="520"/>
      <c r="CG1" s="520"/>
      <c r="CH1" s="521"/>
      <c r="CI1" s="507" t="s">
        <v>2205</v>
      </c>
      <c r="CJ1" s="508"/>
      <c r="CK1" s="508"/>
      <c r="CL1" s="508"/>
      <c r="CM1" s="508"/>
      <c r="CN1" s="508"/>
      <c r="CO1" s="508"/>
      <c r="CP1" s="508"/>
      <c r="CQ1" s="508"/>
      <c r="CR1" s="508"/>
      <c r="CS1" s="508"/>
      <c r="CT1" s="508"/>
      <c r="CU1" s="508"/>
      <c r="CV1" s="508"/>
      <c r="CW1" s="508"/>
      <c r="CX1" s="508"/>
      <c r="CY1" s="508"/>
      <c r="CZ1" s="508"/>
      <c r="DA1" s="508"/>
      <c r="DB1" s="508"/>
      <c r="DC1" s="508"/>
      <c r="DD1" s="508"/>
      <c r="DE1" s="508"/>
      <c r="DF1" s="509"/>
      <c r="DG1" s="522" t="s">
        <v>183</v>
      </c>
      <c r="DH1" s="523"/>
      <c r="DI1" s="523"/>
      <c r="DJ1" s="523"/>
      <c r="DK1" s="524"/>
      <c r="DL1" s="510" t="s">
        <v>229</v>
      </c>
      <c r="DM1" s="511"/>
      <c r="DN1" s="511"/>
      <c r="DO1" s="511"/>
      <c r="DP1" s="512"/>
      <c r="DQ1" s="513" t="s">
        <v>1754</v>
      </c>
      <c r="DR1" s="514"/>
      <c r="DS1" s="514"/>
      <c r="DT1" s="514"/>
      <c r="DU1" s="515"/>
    </row>
    <row r="2" spans="2:125" s="118" customFormat="1" ht="47.25" customHeight="1" thickBot="1" x14ac:dyDescent="0.35">
      <c r="B2" s="172" t="s">
        <v>198</v>
      </c>
      <c r="C2" s="172" t="s">
        <v>1</v>
      </c>
      <c r="D2" s="172" t="s">
        <v>2</v>
      </c>
      <c r="E2" s="173" t="s">
        <v>3</v>
      </c>
      <c r="F2" s="173" t="s">
        <v>2206</v>
      </c>
      <c r="G2" s="173" t="s">
        <v>5</v>
      </c>
      <c r="H2" s="173" t="s">
        <v>6</v>
      </c>
      <c r="I2" s="173" t="s">
        <v>7</v>
      </c>
      <c r="J2" s="173" t="s">
        <v>8</v>
      </c>
      <c r="K2" s="173" t="s">
        <v>9</v>
      </c>
      <c r="L2" s="173" t="s">
        <v>10</v>
      </c>
      <c r="M2" s="173" t="s">
        <v>11</v>
      </c>
      <c r="N2" s="173" t="s">
        <v>1979</v>
      </c>
      <c r="O2" s="173" t="s">
        <v>13</v>
      </c>
      <c r="P2" s="173" t="s">
        <v>14</v>
      </c>
      <c r="Q2" s="173" t="s">
        <v>15</v>
      </c>
      <c r="R2" s="174" t="s">
        <v>2207</v>
      </c>
      <c r="S2" s="175" t="s">
        <v>2081</v>
      </c>
      <c r="T2" s="175" t="s">
        <v>18</v>
      </c>
      <c r="U2" s="175" t="s">
        <v>19</v>
      </c>
      <c r="V2" s="280" t="s">
        <v>20</v>
      </c>
      <c r="W2" s="280" t="s">
        <v>21</v>
      </c>
      <c r="X2" s="280" t="s">
        <v>22</v>
      </c>
      <c r="Y2" s="279" t="s">
        <v>23</v>
      </c>
      <c r="Z2" s="279" t="s">
        <v>1760</v>
      </c>
      <c r="AA2" s="175" t="s">
        <v>25</v>
      </c>
      <c r="AB2" s="175" t="s">
        <v>26</v>
      </c>
      <c r="AC2" s="175" t="s">
        <v>27</v>
      </c>
      <c r="AD2" s="175" t="s">
        <v>2084</v>
      </c>
      <c r="AE2" s="175" t="s">
        <v>2208</v>
      </c>
      <c r="AF2" s="196" t="s">
        <v>30</v>
      </c>
      <c r="AG2" s="196" t="s">
        <v>32</v>
      </c>
      <c r="AH2" s="196" t="s">
        <v>33</v>
      </c>
      <c r="AI2" s="196" t="s">
        <v>34</v>
      </c>
      <c r="AJ2" s="196" t="s">
        <v>35</v>
      </c>
      <c r="AK2" s="196" t="s">
        <v>36</v>
      </c>
      <c r="AL2" s="196" t="s">
        <v>37</v>
      </c>
      <c r="AM2" s="176" t="s">
        <v>38</v>
      </c>
      <c r="AN2" s="177" t="s">
        <v>39</v>
      </c>
      <c r="AO2" s="177" t="s">
        <v>40</v>
      </c>
      <c r="AP2" s="177" t="s">
        <v>41</v>
      </c>
      <c r="AQ2" s="177" t="s">
        <v>42</v>
      </c>
      <c r="AR2" s="177" t="s">
        <v>43</v>
      </c>
      <c r="AS2" s="177" t="s">
        <v>44</v>
      </c>
      <c r="AT2" s="177" t="s">
        <v>45</v>
      </c>
      <c r="AU2" s="177" t="s">
        <v>46</v>
      </c>
      <c r="AV2" s="177" t="s">
        <v>47</v>
      </c>
      <c r="AW2" s="177" t="s">
        <v>48</v>
      </c>
      <c r="AX2" s="177" t="s">
        <v>49</v>
      </c>
      <c r="AY2" s="177" t="s">
        <v>50</v>
      </c>
      <c r="AZ2" s="177" t="s">
        <v>51</v>
      </c>
      <c r="BA2" s="177" t="s">
        <v>52</v>
      </c>
      <c r="BB2" s="177" t="s">
        <v>53</v>
      </c>
      <c r="BC2" s="177" t="s">
        <v>54</v>
      </c>
      <c r="BD2" s="177" t="s">
        <v>55</v>
      </c>
      <c r="BE2" s="177" t="s">
        <v>56</v>
      </c>
      <c r="BF2" s="177" t="s">
        <v>57</v>
      </c>
      <c r="BG2" s="177" t="s">
        <v>58</v>
      </c>
      <c r="BH2" s="177" t="s">
        <v>59</v>
      </c>
      <c r="BI2" s="177" t="s">
        <v>60</v>
      </c>
      <c r="BJ2" s="177" t="s">
        <v>61</v>
      </c>
      <c r="BK2" s="178" t="s">
        <v>2085</v>
      </c>
      <c r="BL2" s="178" t="s">
        <v>2086</v>
      </c>
      <c r="BM2" s="178" t="s">
        <v>2087</v>
      </c>
      <c r="BN2" s="178" t="s">
        <v>2088</v>
      </c>
      <c r="BO2" s="178" t="s">
        <v>2089</v>
      </c>
      <c r="BP2" s="178" t="s">
        <v>2090</v>
      </c>
      <c r="BQ2" s="178" t="s">
        <v>2091</v>
      </c>
      <c r="BR2" s="178" t="s">
        <v>2092</v>
      </c>
      <c r="BS2" s="178" t="s">
        <v>2093</v>
      </c>
      <c r="BT2" s="178" t="s">
        <v>2094</v>
      </c>
      <c r="BU2" s="178" t="s">
        <v>2095</v>
      </c>
      <c r="BV2" s="178" t="s">
        <v>2096</v>
      </c>
      <c r="BW2" s="178" t="s">
        <v>2097</v>
      </c>
      <c r="BX2" s="178" t="s">
        <v>2098</v>
      </c>
      <c r="BY2" s="178" t="s">
        <v>2099</v>
      </c>
      <c r="BZ2" s="178" t="s">
        <v>2100</v>
      </c>
      <c r="CA2" s="178" t="s">
        <v>2101</v>
      </c>
      <c r="CB2" s="178" t="s">
        <v>2102</v>
      </c>
      <c r="CC2" s="178" t="s">
        <v>2103</v>
      </c>
      <c r="CD2" s="178" t="s">
        <v>2104</v>
      </c>
      <c r="CE2" s="178" t="s">
        <v>2105</v>
      </c>
      <c r="CF2" s="178" t="s">
        <v>2106</v>
      </c>
      <c r="CG2" s="178" t="s">
        <v>2107</v>
      </c>
      <c r="CH2" s="179" t="s">
        <v>2108</v>
      </c>
      <c r="CI2" s="180" t="s">
        <v>2109</v>
      </c>
      <c r="CJ2" s="180" t="s">
        <v>2110</v>
      </c>
      <c r="CK2" s="180" t="s">
        <v>2111</v>
      </c>
      <c r="CL2" s="180" t="s">
        <v>2112</v>
      </c>
      <c r="CM2" s="180" t="s">
        <v>2113</v>
      </c>
      <c r="CN2" s="180" t="s">
        <v>2114</v>
      </c>
      <c r="CO2" s="180" t="s">
        <v>2115</v>
      </c>
      <c r="CP2" s="180" t="s">
        <v>2116</v>
      </c>
      <c r="CQ2" s="180" t="s">
        <v>2117</v>
      </c>
      <c r="CR2" s="180" t="s">
        <v>2118</v>
      </c>
      <c r="CS2" s="180" t="s">
        <v>2119</v>
      </c>
      <c r="CT2" s="180" t="s">
        <v>2120</v>
      </c>
      <c r="CU2" s="180" t="s">
        <v>2121</v>
      </c>
      <c r="CV2" s="180" t="s">
        <v>2122</v>
      </c>
      <c r="CW2" s="180" t="s">
        <v>2123</v>
      </c>
      <c r="CX2" s="180" t="s">
        <v>2124</v>
      </c>
      <c r="CY2" s="180" t="s">
        <v>2125</v>
      </c>
      <c r="CZ2" s="180" t="s">
        <v>2126</v>
      </c>
      <c r="DA2" s="180" t="s">
        <v>2127</v>
      </c>
      <c r="DB2" s="180" t="s">
        <v>2128</v>
      </c>
      <c r="DC2" s="180" t="s">
        <v>2129</v>
      </c>
      <c r="DD2" s="180" t="s">
        <v>2130</v>
      </c>
      <c r="DE2" s="181" t="s">
        <v>2131</v>
      </c>
      <c r="DF2" s="181" t="s">
        <v>2132</v>
      </c>
      <c r="DG2" s="182" t="s">
        <v>2133</v>
      </c>
      <c r="DH2" s="182" t="s">
        <v>2134</v>
      </c>
      <c r="DI2" s="182" t="s">
        <v>2135</v>
      </c>
      <c r="DJ2" s="182" t="s">
        <v>2136</v>
      </c>
      <c r="DK2" s="182" t="s">
        <v>2137</v>
      </c>
      <c r="DL2" s="183" t="s">
        <v>2138</v>
      </c>
      <c r="DM2" s="183" t="s">
        <v>2139</v>
      </c>
      <c r="DN2" s="183" t="s">
        <v>2140</v>
      </c>
      <c r="DO2" s="183" t="s">
        <v>2141</v>
      </c>
      <c r="DP2" s="184" t="s">
        <v>2142</v>
      </c>
      <c r="DQ2" s="185" t="s">
        <v>2209</v>
      </c>
      <c r="DR2" s="185" t="s">
        <v>2210</v>
      </c>
      <c r="DS2" s="185" t="s">
        <v>2211</v>
      </c>
      <c r="DT2" s="185" t="s">
        <v>2212</v>
      </c>
      <c r="DU2" s="186" t="s">
        <v>2213</v>
      </c>
    </row>
    <row r="3" spans="2:125" s="146" customFormat="1" ht="43.5" x14ac:dyDescent="0.3">
      <c r="B3" s="223">
        <v>1</v>
      </c>
      <c r="C3" s="224" t="s">
        <v>1981</v>
      </c>
      <c r="D3" s="251">
        <v>46125</v>
      </c>
      <c r="E3" s="198" t="s">
        <v>422</v>
      </c>
      <c r="F3" s="197">
        <v>1120359</v>
      </c>
      <c r="G3" s="197">
        <f>2026-1992+24</f>
        <v>58</v>
      </c>
      <c r="H3" s="197"/>
      <c r="I3" s="197" t="s">
        <v>136</v>
      </c>
      <c r="J3" s="197" t="s">
        <v>423</v>
      </c>
      <c r="K3" s="197" t="s">
        <v>138</v>
      </c>
      <c r="L3" s="197" t="s">
        <v>162</v>
      </c>
      <c r="M3" s="197" t="s">
        <v>2144</v>
      </c>
      <c r="N3" s="197"/>
      <c r="O3" s="197" t="s">
        <v>183</v>
      </c>
      <c r="P3" s="198" t="s">
        <v>424</v>
      </c>
      <c r="Q3" s="197" t="s">
        <v>425</v>
      </c>
      <c r="R3" s="199">
        <v>46676</v>
      </c>
      <c r="S3" s="200">
        <v>45566</v>
      </c>
      <c r="T3" s="201">
        <f ca="1">($S$1-Table59[[#This Row],[Date of Joining PETRONAS]])/365</f>
        <v>2.0537870341831579</v>
      </c>
      <c r="U3" s="197">
        <v>30</v>
      </c>
      <c r="V3" s="197"/>
      <c r="W3" s="197"/>
      <c r="X3" s="197"/>
      <c r="Y3" s="197"/>
      <c r="Z3" s="197"/>
      <c r="AA3" s="197"/>
      <c r="AB3" s="197"/>
      <c r="AC3" s="202"/>
      <c r="AD3" s="202"/>
      <c r="AE3" s="230"/>
      <c r="AF3" s="336"/>
      <c r="AG3" s="231" t="s">
        <v>2214</v>
      </c>
      <c r="AH3" s="231" t="s">
        <v>2215</v>
      </c>
      <c r="AI3" s="232" t="s">
        <v>430</v>
      </c>
      <c r="AJ3" s="249" t="s">
        <v>431</v>
      </c>
      <c r="AK3" s="233" t="s">
        <v>1793</v>
      </c>
      <c r="AL3" s="234" t="s">
        <v>432</v>
      </c>
      <c r="AM3" s="203"/>
      <c r="AN3" s="198"/>
      <c r="AO3" s="198"/>
      <c r="AP3" s="198"/>
      <c r="AQ3" s="198"/>
      <c r="AR3" s="198"/>
      <c r="AS3" s="198"/>
      <c r="AT3" s="198"/>
      <c r="AU3" s="198"/>
      <c r="AV3" s="198"/>
      <c r="AW3" s="198"/>
      <c r="AX3" s="198"/>
      <c r="AY3" s="198"/>
      <c r="AZ3" s="198"/>
      <c r="BA3" s="198"/>
      <c r="BB3" s="198"/>
      <c r="BC3" s="198"/>
      <c r="BD3" s="198"/>
      <c r="BE3" s="198"/>
      <c r="BF3" s="198"/>
      <c r="BG3" s="198"/>
      <c r="BH3" s="198"/>
      <c r="BI3" s="198"/>
      <c r="BJ3" s="204"/>
      <c r="BK3" s="205"/>
      <c r="BL3" s="206"/>
      <c r="BM3" s="206"/>
      <c r="BN3" s="206"/>
      <c r="BO3" s="206"/>
      <c r="BP3" s="206"/>
      <c r="BQ3" s="206"/>
      <c r="BR3" s="206"/>
      <c r="BS3" s="206"/>
      <c r="BT3" s="206"/>
      <c r="BU3" s="206"/>
      <c r="BV3" s="206"/>
      <c r="BW3" s="206"/>
      <c r="BX3" s="206"/>
      <c r="BY3" s="206"/>
      <c r="BZ3" s="206"/>
      <c r="CA3" s="206"/>
      <c r="CB3" s="206"/>
      <c r="CC3" s="206"/>
      <c r="CD3" s="206"/>
      <c r="CE3" s="206"/>
      <c r="CF3" s="206"/>
      <c r="CG3" s="206"/>
      <c r="CH3" s="207"/>
      <c r="CI3" s="208">
        <f>BK3-AM3</f>
        <v>0</v>
      </c>
      <c r="CJ3" s="206">
        <f t="shared" ref="CJ3:DF14" si="0">BL3-AN3</f>
        <v>0</v>
      </c>
      <c r="CK3" s="206">
        <f t="shared" si="0"/>
        <v>0</v>
      </c>
      <c r="CL3" s="206">
        <f t="shared" si="0"/>
        <v>0</v>
      </c>
      <c r="CM3" s="206">
        <f t="shared" si="0"/>
        <v>0</v>
      </c>
      <c r="CN3" s="206">
        <f t="shared" si="0"/>
        <v>0</v>
      </c>
      <c r="CO3" s="206">
        <f t="shared" si="0"/>
        <v>0</v>
      </c>
      <c r="CP3" s="206">
        <f t="shared" si="0"/>
        <v>0</v>
      </c>
      <c r="CQ3" s="206">
        <f t="shared" si="0"/>
        <v>0</v>
      </c>
      <c r="CR3" s="206">
        <f t="shared" si="0"/>
        <v>0</v>
      </c>
      <c r="CS3" s="206">
        <f t="shared" si="0"/>
        <v>0</v>
      </c>
      <c r="CT3" s="206">
        <f t="shared" si="0"/>
        <v>0</v>
      </c>
      <c r="CU3" s="206">
        <f t="shared" si="0"/>
        <v>0</v>
      </c>
      <c r="CV3" s="206">
        <f t="shared" si="0"/>
        <v>0</v>
      </c>
      <c r="CW3" s="206">
        <f t="shared" si="0"/>
        <v>0</v>
      </c>
      <c r="CX3" s="206">
        <f t="shared" si="0"/>
        <v>0</v>
      </c>
      <c r="CY3" s="206">
        <f t="shared" si="0"/>
        <v>0</v>
      </c>
      <c r="CZ3" s="206">
        <f t="shared" si="0"/>
        <v>0</v>
      </c>
      <c r="DA3" s="206">
        <f t="shared" si="0"/>
        <v>0</v>
      </c>
      <c r="DB3" s="206">
        <f t="shared" si="0"/>
        <v>0</v>
      </c>
      <c r="DC3" s="206">
        <f t="shared" si="0"/>
        <v>0</v>
      </c>
      <c r="DD3" s="206">
        <f t="shared" si="0"/>
        <v>0</v>
      </c>
      <c r="DE3" s="206">
        <f t="shared" si="0"/>
        <v>0</v>
      </c>
      <c r="DF3" s="209">
        <f t="shared" si="0"/>
        <v>0</v>
      </c>
      <c r="DG3" s="210"/>
      <c r="DH3" s="211"/>
      <c r="DI3" s="211"/>
      <c r="DJ3" s="211"/>
      <c r="DK3" s="212"/>
      <c r="DL3" s="210"/>
      <c r="DM3" s="211"/>
      <c r="DN3" s="211"/>
      <c r="DO3" s="211"/>
      <c r="DP3" s="212"/>
      <c r="DQ3" s="210"/>
      <c r="DR3" s="211"/>
      <c r="DS3" s="211"/>
      <c r="DT3" s="211"/>
      <c r="DU3" s="212"/>
    </row>
    <row r="4" spans="2:125" s="146" customFormat="1" ht="43.5" x14ac:dyDescent="0.3">
      <c r="B4" s="225">
        <v>2</v>
      </c>
      <c r="C4" s="224" t="s">
        <v>1981</v>
      </c>
      <c r="D4" s="251">
        <v>46125</v>
      </c>
      <c r="E4" s="198" t="s">
        <v>460</v>
      </c>
      <c r="F4" s="197">
        <v>1120224</v>
      </c>
      <c r="G4" s="197">
        <v>40</v>
      </c>
      <c r="H4" s="197"/>
      <c r="I4" s="197" t="s">
        <v>136</v>
      </c>
      <c r="J4" s="197" t="s">
        <v>461</v>
      </c>
      <c r="K4" s="197" t="s">
        <v>138</v>
      </c>
      <c r="L4" s="197" t="s">
        <v>147</v>
      </c>
      <c r="M4" s="197" t="s">
        <v>145</v>
      </c>
      <c r="N4" s="197"/>
      <c r="O4" s="197" t="s">
        <v>183</v>
      </c>
      <c r="P4" s="198" t="s">
        <v>463</v>
      </c>
      <c r="Q4" s="197" t="s">
        <v>425</v>
      </c>
      <c r="R4" s="213">
        <v>46301</v>
      </c>
      <c r="S4" s="200">
        <v>45566</v>
      </c>
      <c r="T4" s="201">
        <f ca="1">($S$1-Table59[[#This Row],[Date of Joining PETRONAS]])/365</f>
        <v>2.0537870341831579</v>
      </c>
      <c r="U4" s="197">
        <v>17</v>
      </c>
      <c r="V4" s="197"/>
      <c r="W4" s="197"/>
      <c r="X4" s="197"/>
      <c r="Y4" s="197"/>
      <c r="Z4" s="197"/>
      <c r="AA4" s="197"/>
      <c r="AB4" s="197"/>
      <c r="AC4" s="197" t="s">
        <v>183</v>
      </c>
      <c r="AD4" s="200">
        <v>45894</v>
      </c>
      <c r="AE4" s="235" t="s">
        <v>147</v>
      </c>
      <c r="AF4" s="235"/>
      <c r="AG4" s="236" t="s">
        <v>2216</v>
      </c>
      <c r="AH4" s="236" t="s">
        <v>2217</v>
      </c>
      <c r="AI4" s="237" t="s">
        <v>467</v>
      </c>
      <c r="AJ4" s="238" t="s">
        <v>468</v>
      </c>
      <c r="AK4" s="239" t="s">
        <v>1793</v>
      </c>
      <c r="AL4" s="240" t="s">
        <v>469</v>
      </c>
      <c r="AM4" s="215">
        <v>3</v>
      </c>
      <c r="AN4" s="197">
        <v>2</v>
      </c>
      <c r="AO4" s="197">
        <v>2</v>
      </c>
      <c r="AP4" s="197">
        <v>2</v>
      </c>
      <c r="AQ4" s="197">
        <v>2</v>
      </c>
      <c r="AR4" s="197">
        <v>3</v>
      </c>
      <c r="AS4" s="197">
        <v>3</v>
      </c>
      <c r="AT4" s="197">
        <v>2</v>
      </c>
      <c r="AU4" s="197">
        <v>2</v>
      </c>
      <c r="AV4" s="197">
        <v>2</v>
      </c>
      <c r="AW4" s="197">
        <v>3</v>
      </c>
      <c r="AX4" s="197">
        <v>2</v>
      </c>
      <c r="AY4" s="197">
        <v>3</v>
      </c>
      <c r="AZ4" s="197">
        <v>3</v>
      </c>
      <c r="BA4" s="197">
        <v>2</v>
      </c>
      <c r="BB4" s="197">
        <v>2</v>
      </c>
      <c r="BC4" s="197">
        <v>1</v>
      </c>
      <c r="BD4" s="197">
        <v>2</v>
      </c>
      <c r="BE4" s="197">
        <v>2</v>
      </c>
      <c r="BF4" s="197">
        <v>2</v>
      </c>
      <c r="BG4" s="197">
        <v>1</v>
      </c>
      <c r="BH4" s="197">
        <v>1</v>
      </c>
      <c r="BI4" s="197">
        <v>1</v>
      </c>
      <c r="BJ4" s="214">
        <v>1</v>
      </c>
      <c r="BK4" s="215">
        <v>3</v>
      </c>
      <c r="BL4" s="197">
        <v>3</v>
      </c>
      <c r="BM4" s="197">
        <v>2</v>
      </c>
      <c r="BN4" s="197">
        <v>3</v>
      </c>
      <c r="BO4" s="197">
        <v>3</v>
      </c>
      <c r="BP4" s="197">
        <v>3</v>
      </c>
      <c r="BQ4" s="197">
        <v>2</v>
      </c>
      <c r="BR4" s="197">
        <v>3</v>
      </c>
      <c r="BS4" s="197">
        <v>2</v>
      </c>
      <c r="BT4" s="197">
        <v>3</v>
      </c>
      <c r="BU4" s="197">
        <v>3</v>
      </c>
      <c r="BV4" s="197">
        <v>2</v>
      </c>
      <c r="BW4" s="197">
        <v>2</v>
      </c>
      <c r="BX4" s="197">
        <v>2</v>
      </c>
      <c r="BY4" s="197">
        <v>2</v>
      </c>
      <c r="BZ4" s="197">
        <v>2</v>
      </c>
      <c r="CA4" s="197">
        <v>2</v>
      </c>
      <c r="CB4" s="197">
        <v>1</v>
      </c>
      <c r="CC4" s="197">
        <v>2</v>
      </c>
      <c r="CD4" s="197">
        <v>1</v>
      </c>
      <c r="CE4" s="197">
        <v>1</v>
      </c>
      <c r="CF4" s="197">
        <v>2</v>
      </c>
      <c r="CG4" s="197">
        <v>1</v>
      </c>
      <c r="CH4" s="214">
        <v>1</v>
      </c>
      <c r="CI4" s="215">
        <f t="shared" ref="CI4:CK18" si="1">BK4-AM4</f>
        <v>0</v>
      </c>
      <c r="CJ4" s="197">
        <f t="shared" si="0"/>
        <v>1</v>
      </c>
      <c r="CK4" s="197">
        <f t="shared" si="0"/>
        <v>0</v>
      </c>
      <c r="CL4" s="197">
        <f t="shared" si="0"/>
        <v>1</v>
      </c>
      <c r="CM4" s="197">
        <f t="shared" si="0"/>
        <v>1</v>
      </c>
      <c r="CN4" s="197">
        <f t="shared" si="0"/>
        <v>0</v>
      </c>
      <c r="CO4" s="197">
        <f t="shared" si="0"/>
        <v>-1</v>
      </c>
      <c r="CP4" s="197">
        <f t="shared" si="0"/>
        <v>1</v>
      </c>
      <c r="CQ4" s="197">
        <f t="shared" si="0"/>
        <v>0</v>
      </c>
      <c r="CR4" s="197">
        <f t="shared" si="0"/>
        <v>1</v>
      </c>
      <c r="CS4" s="197">
        <f t="shared" si="0"/>
        <v>0</v>
      </c>
      <c r="CT4" s="197">
        <f t="shared" si="0"/>
        <v>0</v>
      </c>
      <c r="CU4" s="197">
        <f t="shared" si="0"/>
        <v>-1</v>
      </c>
      <c r="CV4" s="197">
        <f t="shared" si="0"/>
        <v>-1</v>
      </c>
      <c r="CW4" s="197">
        <f t="shared" si="0"/>
        <v>0</v>
      </c>
      <c r="CX4" s="197">
        <f t="shared" si="0"/>
        <v>0</v>
      </c>
      <c r="CY4" s="197">
        <f t="shared" si="0"/>
        <v>1</v>
      </c>
      <c r="CZ4" s="197">
        <f t="shared" si="0"/>
        <v>-1</v>
      </c>
      <c r="DA4" s="197">
        <f t="shared" si="0"/>
        <v>0</v>
      </c>
      <c r="DB4" s="197">
        <f t="shared" si="0"/>
        <v>-1</v>
      </c>
      <c r="DC4" s="197">
        <f t="shared" si="0"/>
        <v>0</v>
      </c>
      <c r="DD4" s="197">
        <f t="shared" si="0"/>
        <v>1</v>
      </c>
      <c r="DE4" s="197">
        <f t="shared" si="0"/>
        <v>0</v>
      </c>
      <c r="DF4" s="216">
        <f t="shared" si="0"/>
        <v>0</v>
      </c>
      <c r="DG4" s="153">
        <v>58</v>
      </c>
      <c r="DH4" s="154">
        <v>80</v>
      </c>
      <c r="DI4" s="154">
        <v>80</v>
      </c>
      <c r="DJ4" s="154">
        <v>100</v>
      </c>
      <c r="DK4" s="155">
        <v>80</v>
      </c>
      <c r="DL4" s="153">
        <v>17</v>
      </c>
      <c r="DM4" s="154">
        <v>40</v>
      </c>
      <c r="DN4" s="154">
        <v>40</v>
      </c>
      <c r="DO4" s="154">
        <v>0</v>
      </c>
      <c r="DP4" s="155">
        <v>0</v>
      </c>
      <c r="DQ4" s="153">
        <v>17</v>
      </c>
      <c r="DR4" s="154">
        <v>20</v>
      </c>
      <c r="DS4" s="154">
        <v>0</v>
      </c>
      <c r="DT4" s="154">
        <v>0</v>
      </c>
      <c r="DU4" s="155">
        <v>0</v>
      </c>
    </row>
    <row r="5" spans="2:125" s="146" customFormat="1" ht="43.5" x14ac:dyDescent="0.3">
      <c r="B5" s="223">
        <v>3</v>
      </c>
      <c r="C5" s="224" t="s">
        <v>1981</v>
      </c>
      <c r="D5" s="251">
        <v>46134</v>
      </c>
      <c r="E5" s="198" t="s">
        <v>517</v>
      </c>
      <c r="F5" s="197">
        <v>1117940</v>
      </c>
      <c r="G5" s="197">
        <f>2026-1999+23</f>
        <v>50</v>
      </c>
      <c r="H5" s="197"/>
      <c r="I5" s="197" t="s">
        <v>179</v>
      </c>
      <c r="J5" s="197" t="s">
        <v>173</v>
      </c>
      <c r="K5" s="197" t="s">
        <v>138</v>
      </c>
      <c r="L5" s="197" t="s">
        <v>180</v>
      </c>
      <c r="M5" s="197" t="s">
        <v>204</v>
      </c>
      <c r="N5" s="197"/>
      <c r="O5" s="197" t="s">
        <v>183</v>
      </c>
      <c r="P5" s="198" t="s">
        <v>518</v>
      </c>
      <c r="Q5" s="197" t="s">
        <v>425</v>
      </c>
      <c r="R5" s="217">
        <v>46249</v>
      </c>
      <c r="S5" s="200">
        <v>45505</v>
      </c>
      <c r="T5" s="201">
        <f ca="1">($S$1-Table59[[#This Row],[Date of Joining PETRONAS]])/365</f>
        <v>2.2209103218543906</v>
      </c>
      <c r="U5" s="197">
        <f>2026-1999</f>
        <v>27</v>
      </c>
      <c r="V5" s="197"/>
      <c r="W5" s="197"/>
      <c r="X5" s="197"/>
      <c r="Y5" s="197"/>
      <c r="Z5" s="197"/>
      <c r="AA5" s="197"/>
      <c r="AB5" s="197"/>
      <c r="AC5" s="197" t="s">
        <v>183</v>
      </c>
      <c r="AD5" s="197"/>
      <c r="AE5" s="235"/>
      <c r="AF5" s="235"/>
      <c r="AG5" s="236" t="s">
        <v>2218</v>
      </c>
      <c r="AH5" s="241"/>
      <c r="AI5" s="237"/>
      <c r="AJ5" s="238" t="s">
        <v>523</v>
      </c>
      <c r="AK5" s="239" t="s">
        <v>1793</v>
      </c>
      <c r="AL5" s="242"/>
      <c r="AM5" s="215"/>
      <c r="AN5" s="197"/>
      <c r="AO5" s="197"/>
      <c r="AP5" s="197"/>
      <c r="AQ5" s="197"/>
      <c r="AR5" s="197"/>
      <c r="AS5" s="197"/>
      <c r="AT5" s="197"/>
      <c r="AU5" s="197"/>
      <c r="AV5" s="197"/>
      <c r="AW5" s="197"/>
      <c r="AX5" s="197"/>
      <c r="AY5" s="197"/>
      <c r="AZ5" s="197"/>
      <c r="BA5" s="197"/>
      <c r="BB5" s="197"/>
      <c r="BC5" s="197"/>
      <c r="BD5" s="197"/>
      <c r="BE5" s="197"/>
      <c r="BF5" s="197"/>
      <c r="BG5" s="197"/>
      <c r="BH5" s="197"/>
      <c r="BI5" s="197"/>
      <c r="BJ5" s="214"/>
      <c r="BK5" s="215"/>
      <c r="BL5" s="197"/>
      <c r="BM5" s="197"/>
      <c r="BN5" s="197"/>
      <c r="BO5" s="197"/>
      <c r="BP5" s="197"/>
      <c r="BQ5" s="197"/>
      <c r="BR5" s="197"/>
      <c r="BS5" s="197"/>
      <c r="BT5" s="197"/>
      <c r="BU5" s="197"/>
      <c r="BV5" s="197"/>
      <c r="BW5" s="197"/>
      <c r="BX5" s="197"/>
      <c r="BY5" s="197"/>
      <c r="BZ5" s="197"/>
      <c r="CA5" s="197"/>
      <c r="CB5" s="197"/>
      <c r="CC5" s="197"/>
      <c r="CD5" s="197"/>
      <c r="CE5" s="197"/>
      <c r="CF5" s="197"/>
      <c r="CG5" s="197"/>
      <c r="CH5" s="214"/>
      <c r="CI5" s="215">
        <f t="shared" si="1"/>
        <v>0</v>
      </c>
      <c r="CJ5" s="197">
        <f t="shared" si="0"/>
        <v>0</v>
      </c>
      <c r="CK5" s="197">
        <f t="shared" si="0"/>
        <v>0</v>
      </c>
      <c r="CL5" s="197">
        <f t="shared" si="0"/>
        <v>0</v>
      </c>
      <c r="CM5" s="197">
        <f t="shared" si="0"/>
        <v>0</v>
      </c>
      <c r="CN5" s="197">
        <f t="shared" si="0"/>
        <v>0</v>
      </c>
      <c r="CO5" s="197">
        <f t="shared" si="0"/>
        <v>0</v>
      </c>
      <c r="CP5" s="197">
        <f t="shared" si="0"/>
        <v>0</v>
      </c>
      <c r="CQ5" s="197">
        <f t="shared" si="0"/>
        <v>0</v>
      </c>
      <c r="CR5" s="197">
        <f t="shared" si="0"/>
        <v>0</v>
      </c>
      <c r="CS5" s="197">
        <f t="shared" si="0"/>
        <v>0</v>
      </c>
      <c r="CT5" s="197">
        <f t="shared" si="0"/>
        <v>0</v>
      </c>
      <c r="CU5" s="197">
        <f t="shared" si="0"/>
        <v>0</v>
      </c>
      <c r="CV5" s="197">
        <f t="shared" si="0"/>
        <v>0</v>
      </c>
      <c r="CW5" s="197">
        <f t="shared" si="0"/>
        <v>0</v>
      </c>
      <c r="CX5" s="197">
        <f t="shared" si="0"/>
        <v>0</v>
      </c>
      <c r="CY5" s="197">
        <f t="shared" si="0"/>
        <v>0</v>
      </c>
      <c r="CZ5" s="197">
        <f t="shared" si="0"/>
        <v>0</v>
      </c>
      <c r="DA5" s="197">
        <f t="shared" si="0"/>
        <v>0</v>
      </c>
      <c r="DB5" s="197">
        <f t="shared" si="0"/>
        <v>0</v>
      </c>
      <c r="DC5" s="197">
        <f t="shared" si="0"/>
        <v>0</v>
      </c>
      <c r="DD5" s="197">
        <f t="shared" si="0"/>
        <v>0</v>
      </c>
      <c r="DE5" s="197">
        <f t="shared" si="0"/>
        <v>0</v>
      </c>
      <c r="DF5" s="216">
        <f t="shared" si="0"/>
        <v>0</v>
      </c>
      <c r="DG5" s="156"/>
      <c r="DH5" s="157"/>
      <c r="DI5" s="157"/>
      <c r="DJ5" s="157"/>
      <c r="DK5" s="158"/>
      <c r="DL5" s="156"/>
      <c r="DM5" s="157"/>
      <c r="DN5" s="157"/>
      <c r="DO5" s="157"/>
      <c r="DP5" s="158"/>
      <c r="DQ5" s="156"/>
      <c r="DR5" s="157"/>
      <c r="DS5" s="157"/>
      <c r="DT5" s="157"/>
      <c r="DU5" s="158"/>
    </row>
    <row r="6" spans="2:125" s="146" customFormat="1" ht="58" x14ac:dyDescent="0.3">
      <c r="B6" s="225">
        <v>4</v>
      </c>
      <c r="C6" s="224" t="s">
        <v>1981</v>
      </c>
      <c r="D6" s="251">
        <v>46120</v>
      </c>
      <c r="E6" s="198" t="s">
        <v>590</v>
      </c>
      <c r="F6" s="197">
        <v>1116891</v>
      </c>
      <c r="G6" s="197">
        <v>46</v>
      </c>
      <c r="H6" s="197"/>
      <c r="I6" s="197" t="s">
        <v>136</v>
      </c>
      <c r="J6" s="197" t="s">
        <v>591</v>
      </c>
      <c r="K6" s="197" t="s">
        <v>138</v>
      </c>
      <c r="L6" s="197" t="s">
        <v>175</v>
      </c>
      <c r="M6" s="197" t="s">
        <v>175</v>
      </c>
      <c r="N6" s="197"/>
      <c r="O6" s="197" t="s">
        <v>183</v>
      </c>
      <c r="P6" s="198" t="s">
        <v>593</v>
      </c>
      <c r="Q6" s="197" t="s">
        <v>425</v>
      </c>
      <c r="R6" s="217">
        <v>46234</v>
      </c>
      <c r="S6" s="200">
        <v>45505</v>
      </c>
      <c r="T6" s="201">
        <f ca="1">($S$1-Table59[[#This Row],[Date of Joining PETRONAS]])/365</f>
        <v>2.2209103218543906</v>
      </c>
      <c r="U6" s="197">
        <v>19</v>
      </c>
      <c r="V6" s="197"/>
      <c r="W6" s="197"/>
      <c r="X6" s="197"/>
      <c r="Y6" s="197"/>
      <c r="Z6" s="197"/>
      <c r="AA6" s="197"/>
      <c r="AB6" s="197"/>
      <c r="AC6" s="197" t="s">
        <v>183</v>
      </c>
      <c r="AD6" s="200">
        <v>45873</v>
      </c>
      <c r="AE6" s="235" t="s">
        <v>147</v>
      </c>
      <c r="AF6" s="235"/>
      <c r="AG6" s="236" t="s">
        <v>2219</v>
      </c>
      <c r="AH6" s="236" t="s">
        <v>234</v>
      </c>
      <c r="AI6" s="237" t="s">
        <v>597</v>
      </c>
      <c r="AJ6" s="238" t="s">
        <v>598</v>
      </c>
      <c r="AK6" s="239" t="s">
        <v>1793</v>
      </c>
      <c r="AL6" s="240" t="s">
        <v>599</v>
      </c>
      <c r="AM6" s="215">
        <v>3</v>
      </c>
      <c r="AN6" s="197">
        <v>3</v>
      </c>
      <c r="AO6" s="197">
        <v>2</v>
      </c>
      <c r="AP6" s="197">
        <v>3</v>
      </c>
      <c r="AQ6" s="197">
        <v>3</v>
      </c>
      <c r="AR6" s="197">
        <v>3</v>
      </c>
      <c r="AS6" s="197">
        <v>3</v>
      </c>
      <c r="AT6" s="197">
        <v>3</v>
      </c>
      <c r="AU6" s="197">
        <v>3</v>
      </c>
      <c r="AV6" s="197">
        <v>2</v>
      </c>
      <c r="AW6" s="197">
        <v>3</v>
      </c>
      <c r="AX6" s="197">
        <v>2</v>
      </c>
      <c r="AY6" s="197">
        <v>2</v>
      </c>
      <c r="AZ6" s="197">
        <v>3</v>
      </c>
      <c r="BA6" s="197">
        <v>3</v>
      </c>
      <c r="BB6" s="197">
        <v>2</v>
      </c>
      <c r="BC6" s="197">
        <v>2</v>
      </c>
      <c r="BD6" s="197">
        <v>3</v>
      </c>
      <c r="BE6" s="197">
        <v>2</v>
      </c>
      <c r="BF6" s="197">
        <v>2</v>
      </c>
      <c r="BG6" s="197">
        <v>1</v>
      </c>
      <c r="BH6" s="197">
        <v>2</v>
      </c>
      <c r="BI6" s="197">
        <v>1</v>
      </c>
      <c r="BJ6" s="214">
        <v>1</v>
      </c>
      <c r="BK6" s="215">
        <v>3</v>
      </c>
      <c r="BL6" s="197">
        <v>3</v>
      </c>
      <c r="BM6" s="197">
        <v>2</v>
      </c>
      <c r="BN6" s="197">
        <v>3</v>
      </c>
      <c r="BO6" s="197">
        <v>3</v>
      </c>
      <c r="BP6" s="197">
        <v>3</v>
      </c>
      <c r="BQ6" s="197">
        <v>2</v>
      </c>
      <c r="BR6" s="197">
        <v>3</v>
      </c>
      <c r="BS6" s="197">
        <v>2</v>
      </c>
      <c r="BT6" s="197">
        <v>3</v>
      </c>
      <c r="BU6" s="197">
        <v>3</v>
      </c>
      <c r="BV6" s="197">
        <v>2</v>
      </c>
      <c r="BW6" s="197">
        <v>2</v>
      </c>
      <c r="BX6" s="197">
        <v>2</v>
      </c>
      <c r="BY6" s="197">
        <v>2</v>
      </c>
      <c r="BZ6" s="197">
        <v>2</v>
      </c>
      <c r="CA6" s="197">
        <v>2</v>
      </c>
      <c r="CB6" s="197">
        <v>1</v>
      </c>
      <c r="CC6" s="197">
        <v>2</v>
      </c>
      <c r="CD6" s="197">
        <v>1</v>
      </c>
      <c r="CE6" s="197">
        <v>1</v>
      </c>
      <c r="CF6" s="197">
        <v>2</v>
      </c>
      <c r="CG6" s="197">
        <v>1</v>
      </c>
      <c r="CH6" s="214">
        <v>1</v>
      </c>
      <c r="CI6" s="215">
        <f t="shared" si="1"/>
        <v>0</v>
      </c>
      <c r="CJ6" s="197">
        <f t="shared" si="0"/>
        <v>0</v>
      </c>
      <c r="CK6" s="197">
        <f t="shared" si="0"/>
        <v>0</v>
      </c>
      <c r="CL6" s="197">
        <f t="shared" si="0"/>
        <v>0</v>
      </c>
      <c r="CM6" s="197">
        <f t="shared" si="0"/>
        <v>0</v>
      </c>
      <c r="CN6" s="197">
        <f t="shared" si="0"/>
        <v>0</v>
      </c>
      <c r="CO6" s="197">
        <f t="shared" si="0"/>
        <v>-1</v>
      </c>
      <c r="CP6" s="197">
        <f t="shared" si="0"/>
        <v>0</v>
      </c>
      <c r="CQ6" s="197">
        <f t="shared" si="0"/>
        <v>-1</v>
      </c>
      <c r="CR6" s="197">
        <f t="shared" si="0"/>
        <v>1</v>
      </c>
      <c r="CS6" s="197">
        <f t="shared" si="0"/>
        <v>0</v>
      </c>
      <c r="CT6" s="197">
        <f t="shared" si="0"/>
        <v>0</v>
      </c>
      <c r="CU6" s="197">
        <f t="shared" si="0"/>
        <v>0</v>
      </c>
      <c r="CV6" s="197">
        <f t="shared" si="0"/>
        <v>-1</v>
      </c>
      <c r="CW6" s="197">
        <f t="shared" si="0"/>
        <v>-1</v>
      </c>
      <c r="CX6" s="197">
        <f t="shared" si="0"/>
        <v>0</v>
      </c>
      <c r="CY6" s="197">
        <f t="shared" si="0"/>
        <v>0</v>
      </c>
      <c r="CZ6" s="197">
        <f t="shared" si="0"/>
        <v>-2</v>
      </c>
      <c r="DA6" s="197">
        <f t="shared" si="0"/>
        <v>0</v>
      </c>
      <c r="DB6" s="197">
        <f t="shared" si="0"/>
        <v>-1</v>
      </c>
      <c r="DC6" s="197">
        <f t="shared" si="0"/>
        <v>0</v>
      </c>
      <c r="DD6" s="197">
        <f t="shared" si="0"/>
        <v>0</v>
      </c>
      <c r="DE6" s="197">
        <f t="shared" si="0"/>
        <v>0</v>
      </c>
      <c r="DF6" s="216">
        <f t="shared" si="0"/>
        <v>0</v>
      </c>
      <c r="DG6" s="156">
        <v>100</v>
      </c>
      <c r="DH6" s="157">
        <v>80</v>
      </c>
      <c r="DI6" s="157">
        <v>100</v>
      </c>
      <c r="DJ6" s="157">
        <v>100</v>
      </c>
      <c r="DK6" s="158">
        <v>100</v>
      </c>
      <c r="DL6" s="156">
        <v>42</v>
      </c>
      <c r="DM6" s="157">
        <v>40</v>
      </c>
      <c r="DN6" s="157">
        <v>80</v>
      </c>
      <c r="DO6" s="157">
        <v>0</v>
      </c>
      <c r="DP6" s="158">
        <v>0</v>
      </c>
      <c r="DQ6" s="156">
        <v>42</v>
      </c>
      <c r="DR6" s="157">
        <v>20</v>
      </c>
      <c r="DS6" s="157">
        <v>40</v>
      </c>
      <c r="DT6" s="157">
        <v>0</v>
      </c>
      <c r="DU6" s="158">
        <v>0</v>
      </c>
    </row>
    <row r="7" spans="2:125" s="146" customFormat="1" ht="29" x14ac:dyDescent="0.3">
      <c r="B7" s="223">
        <v>5</v>
      </c>
      <c r="C7" s="224" t="s">
        <v>1981</v>
      </c>
      <c r="D7" s="251">
        <v>46132</v>
      </c>
      <c r="E7" s="198" t="s">
        <v>689</v>
      </c>
      <c r="F7" s="197">
        <v>1118007</v>
      </c>
      <c r="G7" s="197">
        <f>2026-2004+23</f>
        <v>45</v>
      </c>
      <c r="H7" s="197"/>
      <c r="I7" s="197" t="s">
        <v>136</v>
      </c>
      <c r="J7" s="197"/>
      <c r="K7" s="197" t="s">
        <v>138</v>
      </c>
      <c r="L7" s="197" t="s">
        <v>147</v>
      </c>
      <c r="M7" s="197" t="s">
        <v>202</v>
      </c>
      <c r="N7" s="197"/>
      <c r="O7" s="197" t="s">
        <v>183</v>
      </c>
      <c r="P7" s="198" t="s">
        <v>690</v>
      </c>
      <c r="Q7" s="197" t="s">
        <v>425</v>
      </c>
      <c r="R7" s="217">
        <v>46266</v>
      </c>
      <c r="S7" s="200">
        <v>45536</v>
      </c>
      <c r="T7" s="201">
        <f ca="1">($S$1-Table59[[#This Row],[Date of Joining PETRONAS]])/365</f>
        <v>2.1359788150050756</v>
      </c>
      <c r="U7" s="197">
        <v>20</v>
      </c>
      <c r="V7" s="197"/>
      <c r="W7" s="197"/>
      <c r="X7" s="197"/>
      <c r="Y7" s="197"/>
      <c r="Z7" s="197"/>
      <c r="AA7" s="197"/>
      <c r="AB7" s="197"/>
      <c r="AC7" s="197" t="s">
        <v>183</v>
      </c>
      <c r="AD7" s="200">
        <v>45953</v>
      </c>
      <c r="AE7" s="235" t="s">
        <v>162</v>
      </c>
      <c r="AF7" s="235"/>
      <c r="AG7" s="236" t="s">
        <v>2220</v>
      </c>
      <c r="AH7" s="236" t="s">
        <v>693</v>
      </c>
      <c r="AI7" s="237" t="s">
        <v>694</v>
      </c>
      <c r="AJ7" s="238" t="s">
        <v>2221</v>
      </c>
      <c r="AK7" s="239" t="s">
        <v>1793</v>
      </c>
      <c r="AL7" s="240" t="s">
        <v>696</v>
      </c>
      <c r="AM7" s="215">
        <v>3</v>
      </c>
      <c r="AN7" s="197">
        <v>3</v>
      </c>
      <c r="AO7" s="197">
        <v>3</v>
      </c>
      <c r="AP7" s="197">
        <v>3</v>
      </c>
      <c r="AQ7" s="197">
        <v>3</v>
      </c>
      <c r="AR7" s="197">
        <v>4</v>
      </c>
      <c r="AS7" s="197">
        <v>3</v>
      </c>
      <c r="AT7" s="197">
        <v>3</v>
      </c>
      <c r="AU7" s="197">
        <v>3</v>
      </c>
      <c r="AV7" s="197">
        <v>2</v>
      </c>
      <c r="AW7" s="197">
        <v>3</v>
      </c>
      <c r="AX7" s="197">
        <v>2</v>
      </c>
      <c r="AY7" s="197">
        <v>3</v>
      </c>
      <c r="AZ7" s="197">
        <v>2</v>
      </c>
      <c r="BA7" s="197">
        <v>1</v>
      </c>
      <c r="BB7" s="197">
        <v>2</v>
      </c>
      <c r="BC7" s="197">
        <v>3</v>
      </c>
      <c r="BD7" s="197">
        <v>1</v>
      </c>
      <c r="BE7" s="197">
        <v>3</v>
      </c>
      <c r="BF7" s="197">
        <v>3</v>
      </c>
      <c r="BG7" s="197">
        <v>1</v>
      </c>
      <c r="BH7" s="197">
        <v>2</v>
      </c>
      <c r="BI7" s="197">
        <v>1</v>
      </c>
      <c r="BJ7" s="214">
        <v>1</v>
      </c>
      <c r="BK7" s="215">
        <v>4</v>
      </c>
      <c r="BL7" s="197">
        <v>4</v>
      </c>
      <c r="BM7" s="197">
        <v>3</v>
      </c>
      <c r="BN7" s="197">
        <v>3</v>
      </c>
      <c r="BO7" s="197">
        <v>3</v>
      </c>
      <c r="BP7" s="197">
        <v>4</v>
      </c>
      <c r="BQ7" s="197">
        <v>4</v>
      </c>
      <c r="BR7" s="197">
        <v>3</v>
      </c>
      <c r="BS7" s="197">
        <v>3</v>
      </c>
      <c r="BT7" s="197">
        <v>2</v>
      </c>
      <c r="BU7" s="197">
        <v>4</v>
      </c>
      <c r="BV7" s="197">
        <v>3</v>
      </c>
      <c r="BW7" s="197">
        <v>3</v>
      </c>
      <c r="BX7" s="197">
        <v>3</v>
      </c>
      <c r="BY7" s="197">
        <v>3</v>
      </c>
      <c r="BZ7" s="197">
        <v>2</v>
      </c>
      <c r="CA7" s="197">
        <v>3</v>
      </c>
      <c r="CB7" s="197">
        <v>3</v>
      </c>
      <c r="CC7" s="197">
        <v>2</v>
      </c>
      <c r="CD7" s="197">
        <v>2</v>
      </c>
      <c r="CE7" s="197">
        <v>2</v>
      </c>
      <c r="CF7" s="197">
        <v>2</v>
      </c>
      <c r="CG7" s="197">
        <v>2</v>
      </c>
      <c r="CH7" s="214">
        <v>2</v>
      </c>
      <c r="CI7" s="215">
        <f t="shared" si="1"/>
        <v>1</v>
      </c>
      <c r="CJ7" s="197">
        <f t="shared" si="0"/>
        <v>1</v>
      </c>
      <c r="CK7" s="197">
        <f t="shared" si="0"/>
        <v>0</v>
      </c>
      <c r="CL7" s="197">
        <f t="shared" si="0"/>
        <v>0</v>
      </c>
      <c r="CM7" s="197">
        <f t="shared" si="0"/>
        <v>0</v>
      </c>
      <c r="CN7" s="197">
        <f t="shared" si="0"/>
        <v>0</v>
      </c>
      <c r="CO7" s="197">
        <f t="shared" si="0"/>
        <v>1</v>
      </c>
      <c r="CP7" s="197">
        <f t="shared" si="0"/>
        <v>0</v>
      </c>
      <c r="CQ7" s="197">
        <f t="shared" si="0"/>
        <v>0</v>
      </c>
      <c r="CR7" s="197">
        <f t="shared" si="0"/>
        <v>0</v>
      </c>
      <c r="CS7" s="197">
        <f t="shared" si="0"/>
        <v>1</v>
      </c>
      <c r="CT7" s="197">
        <f t="shared" si="0"/>
        <v>1</v>
      </c>
      <c r="CU7" s="197">
        <f t="shared" si="0"/>
        <v>0</v>
      </c>
      <c r="CV7" s="197">
        <f t="shared" si="0"/>
        <v>1</v>
      </c>
      <c r="CW7" s="197">
        <f t="shared" si="0"/>
        <v>2</v>
      </c>
      <c r="CX7" s="197">
        <f t="shared" si="0"/>
        <v>0</v>
      </c>
      <c r="CY7" s="197">
        <f t="shared" si="0"/>
        <v>0</v>
      </c>
      <c r="CZ7" s="197">
        <f t="shared" si="0"/>
        <v>2</v>
      </c>
      <c r="DA7" s="197">
        <f t="shared" si="0"/>
        <v>-1</v>
      </c>
      <c r="DB7" s="197">
        <f t="shared" si="0"/>
        <v>-1</v>
      </c>
      <c r="DC7" s="197">
        <f t="shared" si="0"/>
        <v>1</v>
      </c>
      <c r="DD7" s="197">
        <f t="shared" si="0"/>
        <v>0</v>
      </c>
      <c r="DE7" s="197">
        <f t="shared" si="0"/>
        <v>1</v>
      </c>
      <c r="DF7" s="216">
        <f t="shared" si="0"/>
        <v>1</v>
      </c>
      <c r="DG7" s="156">
        <v>100</v>
      </c>
      <c r="DH7" s="157">
        <v>80</v>
      </c>
      <c r="DI7" s="157">
        <v>80</v>
      </c>
      <c r="DJ7" s="157">
        <v>100</v>
      </c>
      <c r="DK7" s="158">
        <v>100</v>
      </c>
      <c r="DL7" s="156">
        <v>58</v>
      </c>
      <c r="DM7" s="157">
        <v>60</v>
      </c>
      <c r="DN7" s="157">
        <v>60</v>
      </c>
      <c r="DO7" s="157">
        <v>0</v>
      </c>
      <c r="DP7" s="158">
        <v>20</v>
      </c>
      <c r="DQ7" s="156">
        <v>50</v>
      </c>
      <c r="DR7" s="157">
        <v>40</v>
      </c>
      <c r="DS7" s="157">
        <v>60</v>
      </c>
      <c r="DT7" s="157">
        <v>0</v>
      </c>
      <c r="DU7" s="158">
        <v>0</v>
      </c>
    </row>
    <row r="8" spans="2:125" s="146" customFormat="1" ht="43.5" x14ac:dyDescent="0.3">
      <c r="B8" s="225">
        <v>6</v>
      </c>
      <c r="C8" s="224" t="s">
        <v>1981</v>
      </c>
      <c r="D8" s="251">
        <v>46135</v>
      </c>
      <c r="E8" s="226" t="s">
        <v>706</v>
      </c>
      <c r="F8" s="197">
        <v>1121128</v>
      </c>
      <c r="G8" s="218">
        <v>41</v>
      </c>
      <c r="H8" s="218"/>
      <c r="I8" s="197" t="s">
        <v>136</v>
      </c>
      <c r="J8" s="197" t="s">
        <v>362</v>
      </c>
      <c r="K8" s="197" t="s">
        <v>138</v>
      </c>
      <c r="L8" s="197" t="s">
        <v>139</v>
      </c>
      <c r="M8" s="197" t="s">
        <v>304</v>
      </c>
      <c r="N8" s="197"/>
      <c r="O8" s="197" t="s">
        <v>183</v>
      </c>
      <c r="P8" s="198" t="s">
        <v>707</v>
      </c>
      <c r="Q8" s="197" t="s">
        <v>425</v>
      </c>
      <c r="R8" s="213">
        <v>46343</v>
      </c>
      <c r="S8" s="200">
        <v>45614</v>
      </c>
      <c r="T8" s="201">
        <f ca="1">($S$1-Table59[[#This Row],[Date of Joining PETRONAS]])/365</f>
        <v>1.9222801848680893</v>
      </c>
      <c r="U8" s="197">
        <v>17</v>
      </c>
      <c r="V8" s="197"/>
      <c r="W8" s="197"/>
      <c r="X8" s="197"/>
      <c r="Y8" s="197"/>
      <c r="Z8" s="197"/>
      <c r="AA8" s="197"/>
      <c r="AB8" s="197"/>
      <c r="AC8" s="197"/>
      <c r="AD8" s="197"/>
      <c r="AE8" s="235"/>
      <c r="AF8" s="235"/>
      <c r="AG8" s="236" t="s">
        <v>2169</v>
      </c>
      <c r="AH8" s="241"/>
      <c r="AI8" s="237"/>
      <c r="AJ8" s="238" t="s">
        <v>2222</v>
      </c>
      <c r="AK8" s="239" t="s">
        <v>1793</v>
      </c>
      <c r="AL8" s="240" t="s">
        <v>2223</v>
      </c>
      <c r="AM8" s="215"/>
      <c r="AN8" s="197"/>
      <c r="AO8" s="197"/>
      <c r="AP8" s="197"/>
      <c r="AQ8" s="197"/>
      <c r="AR8" s="197"/>
      <c r="AS8" s="197"/>
      <c r="AT8" s="197"/>
      <c r="AU8" s="197"/>
      <c r="AV8" s="197"/>
      <c r="AW8" s="197"/>
      <c r="AX8" s="197"/>
      <c r="AY8" s="197"/>
      <c r="AZ8" s="197"/>
      <c r="BA8" s="197"/>
      <c r="BB8" s="197"/>
      <c r="BC8" s="197"/>
      <c r="BD8" s="197"/>
      <c r="BE8" s="197"/>
      <c r="BF8" s="197"/>
      <c r="BG8" s="197"/>
      <c r="BH8" s="197"/>
      <c r="BI8" s="197"/>
      <c r="BJ8" s="214"/>
      <c r="BK8" s="215"/>
      <c r="BL8" s="197"/>
      <c r="BM8" s="197"/>
      <c r="BN8" s="197"/>
      <c r="BO8" s="197"/>
      <c r="BP8" s="197"/>
      <c r="BQ8" s="197"/>
      <c r="BR8" s="197"/>
      <c r="BS8" s="197"/>
      <c r="BT8" s="197"/>
      <c r="BU8" s="197"/>
      <c r="BV8" s="197"/>
      <c r="BW8" s="197"/>
      <c r="BX8" s="197"/>
      <c r="BY8" s="197"/>
      <c r="BZ8" s="197"/>
      <c r="CA8" s="197"/>
      <c r="CB8" s="197"/>
      <c r="CC8" s="197"/>
      <c r="CD8" s="197"/>
      <c r="CE8" s="197"/>
      <c r="CF8" s="197"/>
      <c r="CG8" s="197"/>
      <c r="CH8" s="214"/>
      <c r="CI8" s="215">
        <f t="shared" si="1"/>
        <v>0</v>
      </c>
      <c r="CJ8" s="197">
        <f t="shared" si="0"/>
        <v>0</v>
      </c>
      <c r="CK8" s="197">
        <f t="shared" si="0"/>
        <v>0</v>
      </c>
      <c r="CL8" s="197">
        <f t="shared" si="0"/>
        <v>0</v>
      </c>
      <c r="CM8" s="197">
        <f t="shared" si="0"/>
        <v>0</v>
      </c>
      <c r="CN8" s="197">
        <f t="shared" si="0"/>
        <v>0</v>
      </c>
      <c r="CO8" s="197">
        <f t="shared" si="0"/>
        <v>0</v>
      </c>
      <c r="CP8" s="197">
        <f t="shared" si="0"/>
        <v>0</v>
      </c>
      <c r="CQ8" s="197">
        <f t="shared" si="0"/>
        <v>0</v>
      </c>
      <c r="CR8" s="197">
        <f t="shared" si="0"/>
        <v>0</v>
      </c>
      <c r="CS8" s="197">
        <f t="shared" si="0"/>
        <v>0</v>
      </c>
      <c r="CT8" s="197">
        <f t="shared" si="0"/>
        <v>0</v>
      </c>
      <c r="CU8" s="197">
        <f t="shared" si="0"/>
        <v>0</v>
      </c>
      <c r="CV8" s="197">
        <f t="shared" si="0"/>
        <v>0</v>
      </c>
      <c r="CW8" s="197">
        <f t="shared" si="0"/>
        <v>0</v>
      </c>
      <c r="CX8" s="197">
        <f t="shared" si="0"/>
        <v>0</v>
      </c>
      <c r="CY8" s="197">
        <f t="shared" si="0"/>
        <v>0</v>
      </c>
      <c r="CZ8" s="197">
        <f t="shared" si="0"/>
        <v>0</v>
      </c>
      <c r="DA8" s="197">
        <f t="shared" si="0"/>
        <v>0</v>
      </c>
      <c r="DB8" s="197">
        <f t="shared" si="0"/>
        <v>0</v>
      </c>
      <c r="DC8" s="197">
        <f t="shared" si="0"/>
        <v>0</v>
      </c>
      <c r="DD8" s="197">
        <f t="shared" si="0"/>
        <v>0</v>
      </c>
      <c r="DE8" s="197">
        <f t="shared" si="0"/>
        <v>0</v>
      </c>
      <c r="DF8" s="216">
        <f t="shared" si="0"/>
        <v>0</v>
      </c>
      <c r="DG8" s="156"/>
      <c r="DH8" s="157"/>
      <c r="DI8" s="157"/>
      <c r="DJ8" s="157"/>
      <c r="DK8" s="158"/>
      <c r="DL8" s="156"/>
      <c r="DM8" s="157"/>
      <c r="DN8" s="157"/>
      <c r="DO8" s="157"/>
      <c r="DP8" s="158"/>
      <c r="DQ8" s="156"/>
      <c r="DR8" s="157"/>
      <c r="DS8" s="157"/>
      <c r="DT8" s="157"/>
      <c r="DU8" s="158"/>
    </row>
    <row r="9" spans="2:125" s="146" customFormat="1" ht="58" x14ac:dyDescent="0.3">
      <c r="B9" s="223">
        <v>7</v>
      </c>
      <c r="C9" s="224" t="s">
        <v>1981</v>
      </c>
      <c r="D9" s="251">
        <v>46127</v>
      </c>
      <c r="E9" s="198" t="s">
        <v>712</v>
      </c>
      <c r="F9" s="197">
        <v>1125651</v>
      </c>
      <c r="G9" s="197">
        <f>2026-1993+23</f>
        <v>56</v>
      </c>
      <c r="H9" s="197"/>
      <c r="I9" s="197" t="s">
        <v>136</v>
      </c>
      <c r="J9" s="197" t="s">
        <v>137</v>
      </c>
      <c r="K9" s="197" t="s">
        <v>138</v>
      </c>
      <c r="L9" s="197" t="s">
        <v>147</v>
      </c>
      <c r="M9" s="197" t="s">
        <v>242</v>
      </c>
      <c r="N9" s="197"/>
      <c r="O9" s="197" t="s">
        <v>183</v>
      </c>
      <c r="P9" s="198" t="s">
        <v>714</v>
      </c>
      <c r="Q9" s="197" t="s">
        <v>425</v>
      </c>
      <c r="R9" s="197"/>
      <c r="S9" s="200">
        <v>45748</v>
      </c>
      <c r="T9" s="201">
        <f ca="1">($S$1-Table59[[#This Row],[Date of Joining PETRONAS]])/365</f>
        <v>1.5551568971968563</v>
      </c>
      <c r="U9" s="197">
        <v>32</v>
      </c>
      <c r="V9" s="197"/>
      <c r="W9" s="197"/>
      <c r="X9" s="197"/>
      <c r="Y9" s="197"/>
      <c r="Z9" s="197"/>
      <c r="AA9" s="197"/>
      <c r="AB9" s="197"/>
      <c r="AC9" s="197"/>
      <c r="AD9" s="197"/>
      <c r="AE9" s="235"/>
      <c r="AF9" s="235"/>
      <c r="AG9" s="236" t="s">
        <v>2224</v>
      </c>
      <c r="AH9" s="236" t="s">
        <v>717</v>
      </c>
      <c r="AI9" s="237" t="s">
        <v>718</v>
      </c>
      <c r="AJ9" s="238" t="s">
        <v>719</v>
      </c>
      <c r="AK9" s="239" t="s">
        <v>1793</v>
      </c>
      <c r="AL9" s="240" t="s">
        <v>720</v>
      </c>
      <c r="AM9" s="215"/>
      <c r="AN9" s="197"/>
      <c r="AO9" s="197"/>
      <c r="AP9" s="197"/>
      <c r="AQ9" s="197"/>
      <c r="AR9" s="197"/>
      <c r="AS9" s="197"/>
      <c r="AT9" s="197"/>
      <c r="AU9" s="197"/>
      <c r="AV9" s="197"/>
      <c r="AW9" s="197"/>
      <c r="AX9" s="197"/>
      <c r="AY9" s="197"/>
      <c r="AZ9" s="197"/>
      <c r="BA9" s="197"/>
      <c r="BB9" s="197"/>
      <c r="BC9" s="197"/>
      <c r="BD9" s="197"/>
      <c r="BE9" s="197"/>
      <c r="BF9" s="197"/>
      <c r="BG9" s="197"/>
      <c r="BH9" s="197"/>
      <c r="BI9" s="197"/>
      <c r="BJ9" s="214"/>
      <c r="BK9" s="215"/>
      <c r="BL9" s="197"/>
      <c r="BM9" s="197"/>
      <c r="BN9" s="197"/>
      <c r="BO9" s="197"/>
      <c r="BP9" s="197"/>
      <c r="BQ9" s="197"/>
      <c r="BR9" s="197"/>
      <c r="BS9" s="197"/>
      <c r="BT9" s="197"/>
      <c r="BU9" s="197"/>
      <c r="BV9" s="197"/>
      <c r="BW9" s="197"/>
      <c r="BX9" s="197"/>
      <c r="BY9" s="197"/>
      <c r="BZ9" s="197"/>
      <c r="CA9" s="197"/>
      <c r="CB9" s="197"/>
      <c r="CC9" s="197"/>
      <c r="CD9" s="197"/>
      <c r="CE9" s="197"/>
      <c r="CF9" s="197"/>
      <c r="CG9" s="197"/>
      <c r="CH9" s="214"/>
      <c r="CI9" s="215">
        <f t="shared" si="1"/>
        <v>0</v>
      </c>
      <c r="CJ9" s="197">
        <f t="shared" si="0"/>
        <v>0</v>
      </c>
      <c r="CK9" s="197">
        <f t="shared" si="0"/>
        <v>0</v>
      </c>
      <c r="CL9" s="197">
        <f t="shared" si="0"/>
        <v>0</v>
      </c>
      <c r="CM9" s="197">
        <f t="shared" si="0"/>
        <v>0</v>
      </c>
      <c r="CN9" s="197">
        <f t="shared" si="0"/>
        <v>0</v>
      </c>
      <c r="CO9" s="197">
        <f t="shared" si="0"/>
        <v>0</v>
      </c>
      <c r="CP9" s="197">
        <f t="shared" si="0"/>
        <v>0</v>
      </c>
      <c r="CQ9" s="197">
        <f t="shared" si="0"/>
        <v>0</v>
      </c>
      <c r="CR9" s="197">
        <f t="shared" si="0"/>
        <v>0</v>
      </c>
      <c r="CS9" s="197">
        <f t="shared" si="0"/>
        <v>0</v>
      </c>
      <c r="CT9" s="197">
        <f t="shared" si="0"/>
        <v>0</v>
      </c>
      <c r="CU9" s="197">
        <f t="shared" si="0"/>
        <v>0</v>
      </c>
      <c r="CV9" s="197">
        <f t="shared" si="0"/>
        <v>0</v>
      </c>
      <c r="CW9" s="197">
        <f t="shared" si="0"/>
        <v>0</v>
      </c>
      <c r="CX9" s="197">
        <f t="shared" si="0"/>
        <v>0</v>
      </c>
      <c r="CY9" s="197">
        <f t="shared" si="0"/>
        <v>0</v>
      </c>
      <c r="CZ9" s="197">
        <f t="shared" si="0"/>
        <v>0</v>
      </c>
      <c r="DA9" s="197">
        <f t="shared" si="0"/>
        <v>0</v>
      </c>
      <c r="DB9" s="197">
        <f t="shared" si="0"/>
        <v>0</v>
      </c>
      <c r="DC9" s="197">
        <f t="shared" si="0"/>
        <v>0</v>
      </c>
      <c r="DD9" s="197">
        <f t="shared" si="0"/>
        <v>0</v>
      </c>
      <c r="DE9" s="197">
        <f t="shared" si="0"/>
        <v>0</v>
      </c>
      <c r="DF9" s="216">
        <f t="shared" si="0"/>
        <v>0</v>
      </c>
      <c r="DG9" s="156"/>
      <c r="DH9" s="157"/>
      <c r="DI9" s="157"/>
      <c r="DJ9" s="157"/>
      <c r="DK9" s="158"/>
      <c r="DL9" s="156"/>
      <c r="DM9" s="157"/>
      <c r="DN9" s="157"/>
      <c r="DO9" s="157"/>
      <c r="DP9" s="158"/>
      <c r="DQ9" s="156"/>
      <c r="DR9" s="157"/>
      <c r="DS9" s="157"/>
      <c r="DT9" s="157"/>
      <c r="DU9" s="158"/>
    </row>
    <row r="10" spans="2:125" s="146" customFormat="1" ht="43.5" x14ac:dyDescent="0.3">
      <c r="B10" s="225">
        <v>8</v>
      </c>
      <c r="C10" s="224" t="s">
        <v>1981</v>
      </c>
      <c r="D10" s="251">
        <v>46121</v>
      </c>
      <c r="E10" s="198" t="s">
        <v>852</v>
      </c>
      <c r="F10" s="197">
        <v>1117420</v>
      </c>
      <c r="G10" s="197">
        <f>2026-2001+23</f>
        <v>48</v>
      </c>
      <c r="H10" s="197"/>
      <c r="I10" s="197" t="s">
        <v>136</v>
      </c>
      <c r="J10" s="197" t="s">
        <v>423</v>
      </c>
      <c r="K10" s="197" t="s">
        <v>138</v>
      </c>
      <c r="L10" s="197" t="s">
        <v>853</v>
      </c>
      <c r="M10" s="197" t="s">
        <v>204</v>
      </c>
      <c r="N10" s="197"/>
      <c r="O10" s="197" t="s">
        <v>183</v>
      </c>
      <c r="P10" s="198" t="s">
        <v>854</v>
      </c>
      <c r="Q10" s="197" t="s">
        <v>425</v>
      </c>
      <c r="R10" s="213">
        <v>46249</v>
      </c>
      <c r="S10" s="200">
        <v>45505</v>
      </c>
      <c r="T10" s="201">
        <f ca="1">($S$1-Table59[[#This Row],[Date of Joining PETRONAS]])/365</f>
        <v>2.2209103218543906</v>
      </c>
      <c r="U10" s="197">
        <f>2026-2005</f>
        <v>21</v>
      </c>
      <c r="V10" s="197"/>
      <c r="W10" s="197"/>
      <c r="X10" s="197"/>
      <c r="Y10" s="197"/>
      <c r="Z10" s="197"/>
      <c r="AA10" s="197"/>
      <c r="AB10" s="197"/>
      <c r="AC10" s="197" t="s">
        <v>183</v>
      </c>
      <c r="AD10" s="200">
        <v>45888</v>
      </c>
      <c r="AE10" s="235" t="s">
        <v>147</v>
      </c>
      <c r="AF10" s="235"/>
      <c r="AG10" s="236" t="s">
        <v>2225</v>
      </c>
      <c r="AH10" s="236" t="s">
        <v>857</v>
      </c>
      <c r="AI10" s="237"/>
      <c r="AJ10" s="238" t="s">
        <v>858</v>
      </c>
      <c r="AK10" s="239" t="s">
        <v>1793</v>
      </c>
      <c r="AL10" s="240" t="s">
        <v>859</v>
      </c>
      <c r="AM10" s="215">
        <v>3</v>
      </c>
      <c r="AN10" s="197">
        <v>3</v>
      </c>
      <c r="AO10" s="197">
        <v>3</v>
      </c>
      <c r="AP10" s="197">
        <v>3</v>
      </c>
      <c r="AQ10" s="197">
        <v>3</v>
      </c>
      <c r="AR10" s="197">
        <v>3</v>
      </c>
      <c r="AS10" s="197">
        <v>3</v>
      </c>
      <c r="AT10" s="197">
        <v>3</v>
      </c>
      <c r="AU10" s="197">
        <v>3</v>
      </c>
      <c r="AV10" s="197">
        <v>3</v>
      </c>
      <c r="AW10" s="197">
        <v>3</v>
      </c>
      <c r="AX10" s="197">
        <v>3</v>
      </c>
      <c r="AY10" s="197">
        <v>4</v>
      </c>
      <c r="AZ10" s="197">
        <v>3</v>
      </c>
      <c r="BA10" s="197">
        <v>2</v>
      </c>
      <c r="BB10" s="197">
        <v>3</v>
      </c>
      <c r="BC10" s="197">
        <v>2</v>
      </c>
      <c r="BD10" s="197">
        <v>2</v>
      </c>
      <c r="BE10" s="197">
        <v>2</v>
      </c>
      <c r="BF10" s="197">
        <v>2</v>
      </c>
      <c r="BG10" s="197">
        <v>2</v>
      </c>
      <c r="BH10" s="197">
        <v>2</v>
      </c>
      <c r="BI10" s="197">
        <v>1</v>
      </c>
      <c r="BJ10" s="214">
        <v>2</v>
      </c>
      <c r="BK10" s="215">
        <v>3</v>
      </c>
      <c r="BL10" s="197">
        <v>3</v>
      </c>
      <c r="BM10" s="197">
        <v>2</v>
      </c>
      <c r="BN10" s="197">
        <v>3</v>
      </c>
      <c r="BO10" s="197">
        <v>3</v>
      </c>
      <c r="BP10" s="197">
        <v>3</v>
      </c>
      <c r="BQ10" s="197">
        <v>2</v>
      </c>
      <c r="BR10" s="197">
        <v>3</v>
      </c>
      <c r="BS10" s="197">
        <v>2</v>
      </c>
      <c r="BT10" s="197">
        <v>3</v>
      </c>
      <c r="BU10" s="197">
        <v>3</v>
      </c>
      <c r="BV10" s="197">
        <v>2</v>
      </c>
      <c r="BW10" s="197">
        <v>2</v>
      </c>
      <c r="BX10" s="197">
        <v>2</v>
      </c>
      <c r="BY10" s="197">
        <v>2</v>
      </c>
      <c r="BZ10" s="197">
        <v>2</v>
      </c>
      <c r="CA10" s="197">
        <v>2</v>
      </c>
      <c r="CB10" s="197">
        <v>1</v>
      </c>
      <c r="CC10" s="197">
        <v>2</v>
      </c>
      <c r="CD10" s="197">
        <v>1</v>
      </c>
      <c r="CE10" s="197">
        <v>1</v>
      </c>
      <c r="CF10" s="197">
        <v>2</v>
      </c>
      <c r="CG10" s="197">
        <v>1</v>
      </c>
      <c r="CH10" s="214">
        <v>1</v>
      </c>
      <c r="CI10" s="219">
        <f t="shared" si="1"/>
        <v>0</v>
      </c>
      <c r="CJ10" s="218">
        <f t="shared" si="0"/>
        <v>0</v>
      </c>
      <c r="CK10" s="197">
        <f t="shared" si="0"/>
        <v>-1</v>
      </c>
      <c r="CL10" s="197">
        <f t="shared" si="0"/>
        <v>0</v>
      </c>
      <c r="CM10" s="197">
        <f t="shared" si="0"/>
        <v>0</v>
      </c>
      <c r="CN10" s="218">
        <f t="shared" si="0"/>
        <v>0</v>
      </c>
      <c r="CO10" s="197">
        <f t="shared" si="0"/>
        <v>-1</v>
      </c>
      <c r="CP10" s="197">
        <f t="shared" si="0"/>
        <v>0</v>
      </c>
      <c r="CQ10" s="197">
        <f t="shared" si="0"/>
        <v>-1</v>
      </c>
      <c r="CR10" s="197">
        <f t="shared" si="0"/>
        <v>0</v>
      </c>
      <c r="CS10" s="218">
        <f t="shared" si="0"/>
        <v>0</v>
      </c>
      <c r="CT10" s="218">
        <f t="shared" si="0"/>
        <v>-1</v>
      </c>
      <c r="CU10" s="197">
        <f t="shared" si="0"/>
        <v>-2</v>
      </c>
      <c r="CV10" s="197">
        <f t="shared" si="0"/>
        <v>-1</v>
      </c>
      <c r="CW10" s="197">
        <f t="shared" si="0"/>
        <v>0</v>
      </c>
      <c r="CX10" s="197">
        <f t="shared" si="0"/>
        <v>-1</v>
      </c>
      <c r="CY10" s="197">
        <f t="shared" si="0"/>
        <v>0</v>
      </c>
      <c r="CZ10" s="197">
        <f t="shared" si="0"/>
        <v>-1</v>
      </c>
      <c r="DA10" s="197">
        <f t="shared" si="0"/>
        <v>0</v>
      </c>
      <c r="DB10" s="197">
        <f t="shared" si="0"/>
        <v>-1</v>
      </c>
      <c r="DC10" s="197">
        <f t="shared" si="0"/>
        <v>-1</v>
      </c>
      <c r="DD10" s="197">
        <f t="shared" si="0"/>
        <v>0</v>
      </c>
      <c r="DE10" s="197">
        <f t="shared" si="0"/>
        <v>0</v>
      </c>
      <c r="DF10" s="216">
        <f t="shared" si="0"/>
        <v>-1</v>
      </c>
      <c r="DG10" s="156">
        <v>100</v>
      </c>
      <c r="DH10" s="157">
        <v>100</v>
      </c>
      <c r="DI10" s="157">
        <v>100</v>
      </c>
      <c r="DJ10" s="157">
        <v>100</v>
      </c>
      <c r="DK10" s="158">
        <v>100</v>
      </c>
      <c r="DL10" s="156">
        <v>67</v>
      </c>
      <c r="DM10" s="157">
        <v>40</v>
      </c>
      <c r="DN10" s="157">
        <v>80</v>
      </c>
      <c r="DO10" s="157">
        <v>50</v>
      </c>
      <c r="DP10" s="158">
        <v>20</v>
      </c>
      <c r="DQ10" s="156">
        <v>50</v>
      </c>
      <c r="DR10" s="157">
        <v>40</v>
      </c>
      <c r="DS10" s="157">
        <v>20</v>
      </c>
      <c r="DT10" s="157">
        <v>50</v>
      </c>
      <c r="DU10" s="158">
        <v>0</v>
      </c>
    </row>
    <row r="11" spans="2:125" s="146" customFormat="1" x14ac:dyDescent="0.3">
      <c r="B11" s="223">
        <v>9</v>
      </c>
      <c r="C11" s="224" t="s">
        <v>2042</v>
      </c>
      <c r="D11" s="224"/>
      <c r="E11" s="226" t="s">
        <v>2226</v>
      </c>
      <c r="F11" s="197">
        <v>1116584</v>
      </c>
      <c r="G11" s="197">
        <v>58</v>
      </c>
      <c r="H11" s="197"/>
      <c r="I11" s="197" t="s">
        <v>136</v>
      </c>
      <c r="J11" s="197" t="s">
        <v>270</v>
      </c>
      <c r="K11" s="197" t="s">
        <v>138</v>
      </c>
      <c r="L11" s="197" t="s">
        <v>788</v>
      </c>
      <c r="M11" s="197" t="s">
        <v>145</v>
      </c>
      <c r="N11" s="197"/>
      <c r="O11" s="197" t="s">
        <v>183</v>
      </c>
      <c r="P11" s="198" t="s">
        <v>2227</v>
      </c>
      <c r="Q11" s="197" t="s">
        <v>425</v>
      </c>
      <c r="R11" s="220">
        <v>46240</v>
      </c>
      <c r="S11" s="200">
        <v>45511</v>
      </c>
      <c r="T11" s="201">
        <f ca="1">($S$1-Table59[[#This Row],[Date of Joining PETRONAS]])/365</f>
        <v>2.2044719656900069</v>
      </c>
      <c r="U11" s="197">
        <v>25</v>
      </c>
      <c r="V11" s="197"/>
      <c r="W11" s="197"/>
      <c r="X11" s="197"/>
      <c r="Y11" s="197"/>
      <c r="Z11" s="197"/>
      <c r="AA11" s="197"/>
      <c r="AB11" s="197"/>
      <c r="AC11" s="197" t="s">
        <v>183</v>
      </c>
      <c r="AD11" s="200">
        <v>45925</v>
      </c>
      <c r="AE11" s="235" t="s">
        <v>147</v>
      </c>
      <c r="AF11" s="235"/>
      <c r="AG11" s="236"/>
      <c r="AH11" s="241"/>
      <c r="AI11" s="237"/>
      <c r="AJ11" s="238"/>
      <c r="AK11" s="239"/>
      <c r="AL11" s="242"/>
      <c r="AM11" s="215">
        <v>3</v>
      </c>
      <c r="AN11" s="197">
        <v>3</v>
      </c>
      <c r="AO11" s="197">
        <v>3</v>
      </c>
      <c r="AP11" s="197">
        <v>3</v>
      </c>
      <c r="AQ11" s="197">
        <v>3</v>
      </c>
      <c r="AR11" s="197">
        <v>3</v>
      </c>
      <c r="AS11" s="197">
        <v>3</v>
      </c>
      <c r="AT11" s="197">
        <v>3</v>
      </c>
      <c r="AU11" s="197">
        <v>3</v>
      </c>
      <c r="AV11" s="197">
        <v>3</v>
      </c>
      <c r="AW11" s="197">
        <v>3</v>
      </c>
      <c r="AX11" s="197">
        <v>3</v>
      </c>
      <c r="AY11" s="197">
        <v>2</v>
      </c>
      <c r="AZ11" s="197">
        <v>3</v>
      </c>
      <c r="BA11" s="197">
        <v>2</v>
      </c>
      <c r="BB11" s="197">
        <v>2</v>
      </c>
      <c r="BC11" s="197">
        <v>2</v>
      </c>
      <c r="BD11" s="197">
        <v>3</v>
      </c>
      <c r="BE11" s="197">
        <v>2</v>
      </c>
      <c r="BF11" s="197">
        <v>3</v>
      </c>
      <c r="BG11" s="197">
        <v>2</v>
      </c>
      <c r="BH11" s="197">
        <v>1</v>
      </c>
      <c r="BI11" s="197">
        <v>1</v>
      </c>
      <c r="BJ11" s="214">
        <v>1</v>
      </c>
      <c r="BK11" s="215">
        <v>3</v>
      </c>
      <c r="BL11" s="197">
        <v>3</v>
      </c>
      <c r="BM11" s="197">
        <v>2</v>
      </c>
      <c r="BN11" s="197">
        <v>3</v>
      </c>
      <c r="BO11" s="197">
        <v>3</v>
      </c>
      <c r="BP11" s="197">
        <v>3</v>
      </c>
      <c r="BQ11" s="197">
        <v>2</v>
      </c>
      <c r="BR11" s="197">
        <v>3</v>
      </c>
      <c r="BS11" s="197">
        <v>2</v>
      </c>
      <c r="BT11" s="197">
        <v>3</v>
      </c>
      <c r="BU11" s="197">
        <v>3</v>
      </c>
      <c r="BV11" s="197">
        <v>2</v>
      </c>
      <c r="BW11" s="197">
        <v>2</v>
      </c>
      <c r="BX11" s="197">
        <v>2</v>
      </c>
      <c r="BY11" s="197">
        <v>2</v>
      </c>
      <c r="BZ11" s="197">
        <v>2</v>
      </c>
      <c r="CA11" s="197">
        <v>2</v>
      </c>
      <c r="CB11" s="197">
        <v>1</v>
      </c>
      <c r="CC11" s="197">
        <v>2</v>
      </c>
      <c r="CD11" s="197">
        <v>1</v>
      </c>
      <c r="CE11" s="197">
        <v>1</v>
      </c>
      <c r="CF11" s="197">
        <v>2</v>
      </c>
      <c r="CG11" s="197">
        <v>1</v>
      </c>
      <c r="CH11" s="214">
        <v>1</v>
      </c>
      <c r="CI11" s="215">
        <f t="shared" si="1"/>
        <v>0</v>
      </c>
      <c r="CJ11" s="197">
        <f t="shared" si="0"/>
        <v>0</v>
      </c>
      <c r="CK11" s="197">
        <f t="shared" si="0"/>
        <v>-1</v>
      </c>
      <c r="CL11" s="218">
        <f t="shared" si="0"/>
        <v>0</v>
      </c>
      <c r="CM11" s="218">
        <f t="shared" si="0"/>
        <v>0</v>
      </c>
      <c r="CN11" s="197">
        <f t="shared" si="0"/>
        <v>0</v>
      </c>
      <c r="CO11" s="197">
        <f t="shared" si="0"/>
        <v>-1</v>
      </c>
      <c r="CP11" s="197">
        <f t="shared" si="0"/>
        <v>0</v>
      </c>
      <c r="CQ11" s="197">
        <f t="shared" si="0"/>
        <v>-1</v>
      </c>
      <c r="CR11" s="218">
        <f t="shared" si="0"/>
        <v>0</v>
      </c>
      <c r="CS11" s="197">
        <f t="shared" si="0"/>
        <v>0</v>
      </c>
      <c r="CT11" s="218">
        <f t="shared" si="0"/>
        <v>-1</v>
      </c>
      <c r="CU11" s="197">
        <f t="shared" si="0"/>
        <v>0</v>
      </c>
      <c r="CV11" s="218">
        <f t="shared" si="0"/>
        <v>-1</v>
      </c>
      <c r="CW11" s="197">
        <f t="shared" si="0"/>
        <v>0</v>
      </c>
      <c r="CX11" s="197">
        <f t="shared" si="0"/>
        <v>0</v>
      </c>
      <c r="CY11" s="197">
        <f t="shared" si="0"/>
        <v>0</v>
      </c>
      <c r="CZ11" s="197">
        <f t="shared" si="0"/>
        <v>-2</v>
      </c>
      <c r="DA11" s="197">
        <f t="shared" si="0"/>
        <v>0</v>
      </c>
      <c r="DB11" s="197">
        <f t="shared" si="0"/>
        <v>-2</v>
      </c>
      <c r="DC11" s="197">
        <f t="shared" si="0"/>
        <v>-1</v>
      </c>
      <c r="DD11" s="197">
        <f t="shared" si="0"/>
        <v>1</v>
      </c>
      <c r="DE11" s="197">
        <f t="shared" si="0"/>
        <v>0</v>
      </c>
      <c r="DF11" s="216">
        <f t="shared" si="0"/>
        <v>0</v>
      </c>
      <c r="DG11" s="156">
        <v>100</v>
      </c>
      <c r="DH11" s="157">
        <v>80</v>
      </c>
      <c r="DI11" s="157">
        <v>80</v>
      </c>
      <c r="DJ11" s="157">
        <v>100</v>
      </c>
      <c r="DK11" s="158">
        <v>100</v>
      </c>
      <c r="DL11" s="156">
        <v>67</v>
      </c>
      <c r="DM11" s="157">
        <v>20</v>
      </c>
      <c r="DN11" s="157">
        <v>80</v>
      </c>
      <c r="DO11" s="157">
        <v>0</v>
      </c>
      <c r="DP11" s="158">
        <v>20</v>
      </c>
      <c r="DQ11" s="156">
        <v>50</v>
      </c>
      <c r="DR11" s="157">
        <v>0</v>
      </c>
      <c r="DS11" s="157">
        <v>40</v>
      </c>
      <c r="DT11" s="157">
        <v>0</v>
      </c>
      <c r="DU11" s="158">
        <v>0</v>
      </c>
    </row>
    <row r="12" spans="2:125" s="146" customFormat="1" ht="29" x14ac:dyDescent="0.3">
      <c r="B12" s="225">
        <v>10</v>
      </c>
      <c r="C12" s="224" t="s">
        <v>1981</v>
      </c>
      <c r="D12" s="251">
        <v>46139</v>
      </c>
      <c r="E12" s="198" t="s">
        <v>2228</v>
      </c>
      <c r="F12" s="197">
        <v>1117755</v>
      </c>
      <c r="G12" s="197">
        <v>43</v>
      </c>
      <c r="H12" s="197"/>
      <c r="I12" s="197" t="s">
        <v>136</v>
      </c>
      <c r="J12" s="197" t="s">
        <v>137</v>
      </c>
      <c r="K12" s="197" t="s">
        <v>138</v>
      </c>
      <c r="L12" s="197" t="s">
        <v>788</v>
      </c>
      <c r="M12" s="197" t="s">
        <v>304</v>
      </c>
      <c r="N12" s="197"/>
      <c r="O12" s="197" t="s">
        <v>183</v>
      </c>
      <c r="P12" s="198" t="s">
        <v>2229</v>
      </c>
      <c r="Q12" s="197" t="s">
        <v>425</v>
      </c>
      <c r="R12" s="213">
        <v>46249</v>
      </c>
      <c r="S12" s="200">
        <v>45519</v>
      </c>
      <c r="T12" s="201">
        <f ca="1">($S$1-Table59[[#This Row],[Date of Joining PETRONAS]])/365</f>
        <v>2.1825541574708289</v>
      </c>
      <c r="U12" s="197">
        <v>20</v>
      </c>
      <c r="V12" s="197"/>
      <c r="W12" s="197"/>
      <c r="X12" s="197"/>
      <c r="Y12" s="197"/>
      <c r="Z12" s="197"/>
      <c r="AA12" s="197"/>
      <c r="AB12" s="197"/>
      <c r="AC12" s="197" t="s">
        <v>183</v>
      </c>
      <c r="AD12" s="200">
        <v>45908</v>
      </c>
      <c r="AE12" s="235" t="s">
        <v>147</v>
      </c>
      <c r="AF12" s="235"/>
      <c r="AG12" s="236" t="s">
        <v>368</v>
      </c>
      <c r="AH12" s="236" t="s">
        <v>2230</v>
      </c>
      <c r="AI12" s="241"/>
      <c r="AJ12" s="238" t="s">
        <v>2231</v>
      </c>
      <c r="AK12" s="239" t="s">
        <v>1793</v>
      </c>
      <c r="AL12" s="240" t="s">
        <v>2232</v>
      </c>
      <c r="AM12" s="215">
        <v>3</v>
      </c>
      <c r="AN12" s="197">
        <v>2</v>
      </c>
      <c r="AO12" s="197">
        <v>2</v>
      </c>
      <c r="AP12" s="197">
        <v>3</v>
      </c>
      <c r="AQ12" s="197">
        <v>3</v>
      </c>
      <c r="AR12" s="197">
        <v>2</v>
      </c>
      <c r="AS12" s="197">
        <v>3</v>
      </c>
      <c r="AT12" s="197">
        <v>3</v>
      </c>
      <c r="AU12" s="197">
        <v>3</v>
      </c>
      <c r="AV12" s="197">
        <v>3</v>
      </c>
      <c r="AW12" s="197">
        <v>3</v>
      </c>
      <c r="AX12" s="197">
        <v>2</v>
      </c>
      <c r="AY12" s="197">
        <v>3</v>
      </c>
      <c r="AZ12" s="197">
        <v>3</v>
      </c>
      <c r="BA12" s="197">
        <v>2</v>
      </c>
      <c r="BB12" s="197">
        <v>2</v>
      </c>
      <c r="BC12" s="197">
        <v>1</v>
      </c>
      <c r="BD12" s="197">
        <v>2</v>
      </c>
      <c r="BE12" s="197">
        <v>2</v>
      </c>
      <c r="BF12" s="197">
        <v>2</v>
      </c>
      <c r="BG12" s="197">
        <v>2</v>
      </c>
      <c r="BH12" s="197">
        <v>1</v>
      </c>
      <c r="BI12" s="197">
        <v>1</v>
      </c>
      <c r="BJ12" s="214">
        <v>1</v>
      </c>
      <c r="BK12" s="215">
        <v>3</v>
      </c>
      <c r="BL12" s="197">
        <v>3</v>
      </c>
      <c r="BM12" s="197">
        <v>2</v>
      </c>
      <c r="BN12" s="197">
        <v>3</v>
      </c>
      <c r="BO12" s="197">
        <v>3</v>
      </c>
      <c r="BP12" s="197">
        <v>3</v>
      </c>
      <c r="BQ12" s="197">
        <v>2</v>
      </c>
      <c r="BR12" s="197">
        <v>3</v>
      </c>
      <c r="BS12" s="197">
        <v>2</v>
      </c>
      <c r="BT12" s="197">
        <v>3</v>
      </c>
      <c r="BU12" s="197">
        <v>3</v>
      </c>
      <c r="BV12" s="197">
        <v>2</v>
      </c>
      <c r="BW12" s="197">
        <v>2</v>
      </c>
      <c r="BX12" s="197">
        <v>2</v>
      </c>
      <c r="BY12" s="197">
        <v>2</v>
      </c>
      <c r="BZ12" s="197">
        <v>2</v>
      </c>
      <c r="CA12" s="197">
        <v>2</v>
      </c>
      <c r="CB12" s="197">
        <v>1</v>
      </c>
      <c r="CC12" s="197">
        <v>2</v>
      </c>
      <c r="CD12" s="197">
        <v>1</v>
      </c>
      <c r="CE12" s="197">
        <v>1</v>
      </c>
      <c r="CF12" s="197">
        <v>2</v>
      </c>
      <c r="CG12" s="197">
        <v>1</v>
      </c>
      <c r="CH12" s="214">
        <v>1</v>
      </c>
      <c r="CI12" s="215">
        <f t="shared" si="1"/>
        <v>0</v>
      </c>
      <c r="CJ12" s="197">
        <f t="shared" si="0"/>
        <v>1</v>
      </c>
      <c r="CK12" s="197">
        <f t="shared" si="0"/>
        <v>0</v>
      </c>
      <c r="CL12" s="197">
        <f t="shared" si="0"/>
        <v>0</v>
      </c>
      <c r="CM12" s="197">
        <f t="shared" si="0"/>
        <v>0</v>
      </c>
      <c r="CN12" s="197">
        <f t="shared" si="0"/>
        <v>1</v>
      </c>
      <c r="CO12" s="197">
        <f t="shared" si="0"/>
        <v>-1</v>
      </c>
      <c r="CP12" s="197">
        <f t="shared" si="0"/>
        <v>0</v>
      </c>
      <c r="CQ12" s="197">
        <f t="shared" si="0"/>
        <v>-1</v>
      </c>
      <c r="CR12" s="197">
        <f t="shared" si="0"/>
        <v>0</v>
      </c>
      <c r="CS12" s="197">
        <f t="shared" si="0"/>
        <v>0</v>
      </c>
      <c r="CT12" s="197">
        <f t="shared" si="0"/>
        <v>0</v>
      </c>
      <c r="CU12" s="197">
        <f t="shared" si="0"/>
        <v>-1</v>
      </c>
      <c r="CV12" s="197">
        <f t="shared" si="0"/>
        <v>-1</v>
      </c>
      <c r="CW12" s="197">
        <f t="shared" si="0"/>
        <v>0</v>
      </c>
      <c r="CX12" s="197">
        <f t="shared" si="0"/>
        <v>0</v>
      </c>
      <c r="CY12" s="197">
        <f t="shared" si="0"/>
        <v>1</v>
      </c>
      <c r="CZ12" s="197">
        <f t="shared" si="0"/>
        <v>-1</v>
      </c>
      <c r="DA12" s="197">
        <f t="shared" si="0"/>
        <v>0</v>
      </c>
      <c r="DB12" s="197">
        <f t="shared" si="0"/>
        <v>-1</v>
      </c>
      <c r="DC12" s="197">
        <f t="shared" si="0"/>
        <v>-1</v>
      </c>
      <c r="DD12" s="197">
        <f t="shared" si="0"/>
        <v>1</v>
      </c>
      <c r="DE12" s="197">
        <f t="shared" si="0"/>
        <v>0</v>
      </c>
      <c r="DF12" s="216">
        <f t="shared" si="0"/>
        <v>0</v>
      </c>
      <c r="DG12" s="156">
        <v>92</v>
      </c>
      <c r="DH12" s="157">
        <v>80</v>
      </c>
      <c r="DI12" s="157">
        <v>80</v>
      </c>
      <c r="DJ12" s="157">
        <v>100</v>
      </c>
      <c r="DK12" s="158">
        <v>100</v>
      </c>
      <c r="DL12" s="156">
        <v>33</v>
      </c>
      <c r="DM12" s="157">
        <v>40</v>
      </c>
      <c r="DN12" s="157">
        <v>60</v>
      </c>
      <c r="DO12" s="157">
        <v>0</v>
      </c>
      <c r="DP12" s="158">
        <v>0</v>
      </c>
      <c r="DQ12" s="156">
        <v>33</v>
      </c>
      <c r="DR12" s="157">
        <v>20</v>
      </c>
      <c r="DS12" s="157">
        <v>0</v>
      </c>
      <c r="DT12" s="157">
        <v>0</v>
      </c>
      <c r="DU12" s="158">
        <v>0</v>
      </c>
    </row>
    <row r="13" spans="2:125" s="146" customFormat="1" ht="43.5" x14ac:dyDescent="0.3">
      <c r="B13" s="223">
        <v>11</v>
      </c>
      <c r="C13" s="224" t="s">
        <v>1981</v>
      </c>
      <c r="D13" s="251">
        <v>46146</v>
      </c>
      <c r="E13" s="198" t="s">
        <v>1150</v>
      </c>
      <c r="F13" s="197">
        <v>1078438</v>
      </c>
      <c r="G13" s="197">
        <v>58</v>
      </c>
      <c r="H13" s="197"/>
      <c r="I13" s="197" t="s">
        <v>136</v>
      </c>
      <c r="J13" s="197" t="s">
        <v>1037</v>
      </c>
      <c r="K13" s="197" t="s">
        <v>138</v>
      </c>
      <c r="L13" s="197" t="s">
        <v>162</v>
      </c>
      <c r="M13" s="197"/>
      <c r="N13" s="197"/>
      <c r="O13" s="197" t="s">
        <v>229</v>
      </c>
      <c r="P13" s="198" t="s">
        <v>1151</v>
      </c>
      <c r="Q13" s="197" t="s">
        <v>425</v>
      </c>
      <c r="R13" s="197"/>
      <c r="S13" s="200">
        <v>44596</v>
      </c>
      <c r="T13" s="201">
        <f ca="1">($S$1-Table59[[#This Row],[Date of Joining PETRONAS]])/365</f>
        <v>4.7113212807584999</v>
      </c>
      <c r="U13" s="197">
        <v>28</v>
      </c>
      <c r="V13" s="197"/>
      <c r="W13" s="197"/>
      <c r="X13" s="197"/>
      <c r="Y13" s="197"/>
      <c r="Z13" s="197"/>
      <c r="AA13" s="197"/>
      <c r="AB13" s="197"/>
      <c r="AC13" s="197" t="s">
        <v>229</v>
      </c>
      <c r="AD13" s="200">
        <v>45617</v>
      </c>
      <c r="AE13" s="235" t="s">
        <v>162</v>
      </c>
      <c r="AF13" s="235"/>
      <c r="AG13" s="236" t="s">
        <v>2233</v>
      </c>
      <c r="AH13" s="236" t="s">
        <v>1154</v>
      </c>
      <c r="AI13" s="241" t="s">
        <v>1155</v>
      </c>
      <c r="AJ13" s="238" t="s">
        <v>1156</v>
      </c>
      <c r="AK13" s="237" t="s">
        <v>1793</v>
      </c>
      <c r="AL13" s="240" t="s">
        <v>1157</v>
      </c>
      <c r="AM13" s="215">
        <v>3</v>
      </c>
      <c r="AN13" s="197">
        <v>3</v>
      </c>
      <c r="AO13" s="197">
        <v>3</v>
      </c>
      <c r="AP13" s="197">
        <v>3</v>
      </c>
      <c r="AQ13" s="197">
        <v>3</v>
      </c>
      <c r="AR13" s="197">
        <v>4</v>
      </c>
      <c r="AS13" s="197">
        <v>4</v>
      </c>
      <c r="AT13" s="197">
        <v>3</v>
      </c>
      <c r="AU13" s="197">
        <v>4</v>
      </c>
      <c r="AV13" s="197">
        <v>2</v>
      </c>
      <c r="AW13" s="197">
        <v>4</v>
      </c>
      <c r="AX13" s="197">
        <v>3</v>
      </c>
      <c r="AY13" s="197">
        <v>3</v>
      </c>
      <c r="AZ13" s="197">
        <v>3</v>
      </c>
      <c r="BA13" s="197">
        <v>2</v>
      </c>
      <c r="BB13" s="197">
        <v>3</v>
      </c>
      <c r="BC13" s="197">
        <v>3</v>
      </c>
      <c r="BD13" s="197">
        <v>3</v>
      </c>
      <c r="BE13" s="197">
        <v>2</v>
      </c>
      <c r="BF13" s="197">
        <v>3</v>
      </c>
      <c r="BG13" s="197">
        <v>2</v>
      </c>
      <c r="BH13" s="197">
        <v>2</v>
      </c>
      <c r="BI13" s="197">
        <v>2</v>
      </c>
      <c r="BJ13" s="214">
        <v>2</v>
      </c>
      <c r="BK13" s="215">
        <v>4</v>
      </c>
      <c r="BL13" s="197">
        <v>4</v>
      </c>
      <c r="BM13" s="197">
        <v>3</v>
      </c>
      <c r="BN13" s="197">
        <v>3</v>
      </c>
      <c r="BO13" s="197">
        <v>3</v>
      </c>
      <c r="BP13" s="197">
        <v>4</v>
      </c>
      <c r="BQ13" s="197">
        <v>4</v>
      </c>
      <c r="BR13" s="197">
        <v>3</v>
      </c>
      <c r="BS13" s="197">
        <v>3</v>
      </c>
      <c r="BT13" s="197">
        <v>2</v>
      </c>
      <c r="BU13" s="197">
        <v>4</v>
      </c>
      <c r="BV13" s="197">
        <v>3</v>
      </c>
      <c r="BW13" s="197">
        <v>3</v>
      </c>
      <c r="BX13" s="197">
        <v>3</v>
      </c>
      <c r="BY13" s="197">
        <v>3</v>
      </c>
      <c r="BZ13" s="197">
        <v>2</v>
      </c>
      <c r="CA13" s="197">
        <v>3</v>
      </c>
      <c r="CB13" s="197">
        <v>3</v>
      </c>
      <c r="CC13" s="197">
        <v>2</v>
      </c>
      <c r="CD13" s="197">
        <v>2</v>
      </c>
      <c r="CE13" s="197">
        <v>2</v>
      </c>
      <c r="CF13" s="197">
        <v>2</v>
      </c>
      <c r="CG13" s="197">
        <v>2</v>
      </c>
      <c r="CH13" s="214">
        <v>2</v>
      </c>
      <c r="CI13" s="215">
        <f t="shared" si="1"/>
        <v>1</v>
      </c>
      <c r="CJ13" s="197">
        <f t="shared" si="0"/>
        <v>1</v>
      </c>
      <c r="CK13" s="218">
        <f t="shared" si="0"/>
        <v>0</v>
      </c>
      <c r="CL13" s="218">
        <f t="shared" si="0"/>
        <v>0</v>
      </c>
      <c r="CM13" s="197">
        <f t="shared" si="0"/>
        <v>0</v>
      </c>
      <c r="CN13" s="197">
        <f t="shared" si="0"/>
        <v>0</v>
      </c>
      <c r="CO13" s="218">
        <f t="shared" si="0"/>
        <v>0</v>
      </c>
      <c r="CP13" s="197">
        <f t="shared" si="0"/>
        <v>0</v>
      </c>
      <c r="CQ13" s="197">
        <f t="shared" si="0"/>
        <v>-1</v>
      </c>
      <c r="CR13" s="197">
        <f t="shared" si="0"/>
        <v>0</v>
      </c>
      <c r="CS13" s="218">
        <f t="shared" si="0"/>
        <v>0</v>
      </c>
      <c r="CT13" s="197">
        <f t="shared" si="0"/>
        <v>0</v>
      </c>
      <c r="CU13" s="197">
        <f t="shared" si="0"/>
        <v>0</v>
      </c>
      <c r="CV13" s="218">
        <f t="shared" si="0"/>
        <v>0</v>
      </c>
      <c r="CW13" s="197">
        <f t="shared" si="0"/>
        <v>1</v>
      </c>
      <c r="CX13" s="197">
        <f t="shared" si="0"/>
        <v>-1</v>
      </c>
      <c r="CY13" s="197">
        <f t="shared" si="0"/>
        <v>0</v>
      </c>
      <c r="CZ13" s="197">
        <f t="shared" si="0"/>
        <v>0</v>
      </c>
      <c r="DA13" s="197">
        <f t="shared" si="0"/>
        <v>0</v>
      </c>
      <c r="DB13" s="197">
        <f t="shared" si="0"/>
        <v>-1</v>
      </c>
      <c r="DC13" s="197">
        <f t="shared" si="0"/>
        <v>0</v>
      </c>
      <c r="DD13" s="197">
        <f t="shared" si="0"/>
        <v>0</v>
      </c>
      <c r="DE13" s="197">
        <f t="shared" si="0"/>
        <v>0</v>
      </c>
      <c r="DF13" s="216">
        <f t="shared" si="0"/>
        <v>0</v>
      </c>
      <c r="DG13" s="156">
        <v>100</v>
      </c>
      <c r="DH13" s="157">
        <v>100</v>
      </c>
      <c r="DI13" s="157">
        <v>100</v>
      </c>
      <c r="DJ13" s="157">
        <v>100</v>
      </c>
      <c r="DK13" s="158">
        <v>100</v>
      </c>
      <c r="DL13" s="156">
        <v>83</v>
      </c>
      <c r="DM13" s="157">
        <v>80</v>
      </c>
      <c r="DN13" s="157">
        <v>100</v>
      </c>
      <c r="DO13" s="157">
        <v>100</v>
      </c>
      <c r="DP13" s="158">
        <v>40</v>
      </c>
      <c r="DQ13" s="156">
        <v>67</v>
      </c>
      <c r="DR13" s="157">
        <v>80</v>
      </c>
      <c r="DS13" s="157">
        <v>60</v>
      </c>
      <c r="DT13" s="157">
        <v>100</v>
      </c>
      <c r="DU13" s="158">
        <v>20</v>
      </c>
    </row>
    <row r="14" spans="2:125" s="146" customFormat="1" ht="29" x14ac:dyDescent="0.3">
      <c r="B14" s="225">
        <v>12</v>
      </c>
      <c r="C14" s="224" t="s">
        <v>1981</v>
      </c>
      <c r="D14" s="251">
        <v>46140</v>
      </c>
      <c r="E14" s="198" t="s">
        <v>1362</v>
      </c>
      <c r="F14" s="197">
        <v>1121529</v>
      </c>
      <c r="G14" s="197">
        <v>55</v>
      </c>
      <c r="H14" s="197"/>
      <c r="I14" s="197" t="s">
        <v>179</v>
      </c>
      <c r="J14" s="197" t="s">
        <v>1363</v>
      </c>
      <c r="K14" s="197" t="s">
        <v>138</v>
      </c>
      <c r="L14" s="197" t="s">
        <v>139</v>
      </c>
      <c r="M14" s="197" t="s">
        <v>202</v>
      </c>
      <c r="N14" s="197"/>
      <c r="O14" s="197" t="s">
        <v>183</v>
      </c>
      <c r="P14" s="198" t="s">
        <v>1364</v>
      </c>
      <c r="Q14" s="197" t="s">
        <v>425</v>
      </c>
      <c r="R14" s="213">
        <v>46357</v>
      </c>
      <c r="S14" s="200">
        <v>45628</v>
      </c>
      <c r="T14" s="201">
        <f ca="1">($S$1-Table59[[#This Row],[Date of Joining PETRONAS]])/365</f>
        <v>1.8839240204845276</v>
      </c>
      <c r="U14" s="197">
        <v>28</v>
      </c>
      <c r="V14" s="197"/>
      <c r="W14" s="197"/>
      <c r="X14" s="197"/>
      <c r="Y14" s="197"/>
      <c r="Z14" s="197"/>
      <c r="AA14" s="197"/>
      <c r="AB14" s="197"/>
      <c r="AC14" s="197"/>
      <c r="AD14" s="197"/>
      <c r="AE14" s="235"/>
      <c r="AF14" s="235"/>
      <c r="AG14" s="236" t="s">
        <v>2234</v>
      </c>
      <c r="AH14" s="241"/>
      <c r="AI14" s="237"/>
      <c r="AJ14" s="238" t="s">
        <v>1369</v>
      </c>
      <c r="AK14" s="239" t="s">
        <v>1793</v>
      </c>
      <c r="AL14" s="240" t="s">
        <v>1370</v>
      </c>
      <c r="AM14" s="215"/>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c r="BJ14" s="214"/>
      <c r="BK14" s="215"/>
      <c r="BL14" s="197"/>
      <c r="BM14" s="197"/>
      <c r="BN14" s="197"/>
      <c r="BO14" s="197"/>
      <c r="BP14" s="197"/>
      <c r="BQ14" s="197"/>
      <c r="BR14" s="197"/>
      <c r="BS14" s="197"/>
      <c r="BT14" s="197"/>
      <c r="BU14" s="197"/>
      <c r="BV14" s="197"/>
      <c r="BW14" s="197"/>
      <c r="BX14" s="197"/>
      <c r="BY14" s="197"/>
      <c r="BZ14" s="197"/>
      <c r="CA14" s="197"/>
      <c r="CB14" s="197"/>
      <c r="CC14" s="197"/>
      <c r="CD14" s="197"/>
      <c r="CE14" s="197"/>
      <c r="CF14" s="197"/>
      <c r="CG14" s="197"/>
      <c r="CH14" s="214"/>
      <c r="CI14" s="215">
        <f t="shared" si="1"/>
        <v>0</v>
      </c>
      <c r="CJ14" s="197">
        <f t="shared" si="0"/>
        <v>0</v>
      </c>
      <c r="CK14" s="197">
        <f t="shared" si="0"/>
        <v>0</v>
      </c>
      <c r="CL14" s="197">
        <f t="shared" ref="CL14:DA18" si="2">BN14-AP14</f>
        <v>0</v>
      </c>
      <c r="CM14" s="197">
        <f t="shared" si="2"/>
        <v>0</v>
      </c>
      <c r="CN14" s="197">
        <f t="shared" si="2"/>
        <v>0</v>
      </c>
      <c r="CO14" s="197">
        <f t="shared" si="2"/>
        <v>0</v>
      </c>
      <c r="CP14" s="197">
        <f t="shared" si="2"/>
        <v>0</v>
      </c>
      <c r="CQ14" s="197">
        <f t="shared" si="2"/>
        <v>0</v>
      </c>
      <c r="CR14" s="197">
        <f t="shared" si="2"/>
        <v>0</v>
      </c>
      <c r="CS14" s="197">
        <f t="shared" si="2"/>
        <v>0</v>
      </c>
      <c r="CT14" s="197">
        <f t="shared" si="2"/>
        <v>0</v>
      </c>
      <c r="CU14" s="197">
        <f t="shared" si="2"/>
        <v>0</v>
      </c>
      <c r="CV14" s="197">
        <f t="shared" si="2"/>
        <v>0</v>
      </c>
      <c r="CW14" s="197">
        <f t="shared" si="2"/>
        <v>0</v>
      </c>
      <c r="CX14" s="197">
        <f t="shared" si="2"/>
        <v>0</v>
      </c>
      <c r="CY14" s="197">
        <f t="shared" si="2"/>
        <v>0</v>
      </c>
      <c r="CZ14" s="197">
        <f t="shared" si="2"/>
        <v>0</v>
      </c>
      <c r="DA14" s="197">
        <f t="shared" si="2"/>
        <v>0</v>
      </c>
      <c r="DB14" s="197">
        <f t="shared" ref="DB14:DF18" si="3">CD14-BF14</f>
        <v>0</v>
      </c>
      <c r="DC14" s="197">
        <f t="shared" si="3"/>
        <v>0</v>
      </c>
      <c r="DD14" s="197">
        <f t="shared" si="3"/>
        <v>0</v>
      </c>
      <c r="DE14" s="197">
        <f t="shared" si="3"/>
        <v>0</v>
      </c>
      <c r="DF14" s="216">
        <f t="shared" si="3"/>
        <v>0</v>
      </c>
      <c r="DG14" s="156"/>
      <c r="DH14" s="157"/>
      <c r="DI14" s="157"/>
      <c r="DJ14" s="157"/>
      <c r="DK14" s="158"/>
      <c r="DL14" s="156"/>
      <c r="DM14" s="157"/>
      <c r="DN14" s="157"/>
      <c r="DO14" s="157"/>
      <c r="DP14" s="158"/>
      <c r="DQ14" s="156"/>
      <c r="DR14" s="157"/>
      <c r="DS14" s="157"/>
      <c r="DT14" s="157"/>
      <c r="DU14" s="158"/>
    </row>
    <row r="15" spans="2:125" s="146" customFormat="1" ht="72.5" x14ac:dyDescent="0.3">
      <c r="B15" s="223">
        <v>13</v>
      </c>
      <c r="C15" s="224" t="s">
        <v>1981</v>
      </c>
      <c r="D15" s="251">
        <v>46140</v>
      </c>
      <c r="E15" s="198" t="s">
        <v>1454</v>
      </c>
      <c r="F15" s="197">
        <v>1112003</v>
      </c>
      <c r="G15" s="197">
        <v>54</v>
      </c>
      <c r="H15" s="197"/>
      <c r="I15" s="197" t="s">
        <v>136</v>
      </c>
      <c r="J15" s="197" t="s">
        <v>591</v>
      </c>
      <c r="K15" s="197" t="s">
        <v>138</v>
      </c>
      <c r="L15" s="197" t="s">
        <v>139</v>
      </c>
      <c r="M15" s="197" t="s">
        <v>202</v>
      </c>
      <c r="N15" s="197"/>
      <c r="O15" s="197" t="s">
        <v>183</v>
      </c>
      <c r="P15" s="198" t="s">
        <v>1455</v>
      </c>
      <c r="Q15" s="197" t="s">
        <v>425</v>
      </c>
      <c r="R15" s="217" t="s">
        <v>1456</v>
      </c>
      <c r="S15" s="200">
        <v>45352</v>
      </c>
      <c r="T15" s="201">
        <f ca="1">($S$1-Table59[[#This Row],[Date of Joining PETRONAS]])/365</f>
        <v>2.6400884040461716</v>
      </c>
      <c r="U15" s="197">
        <v>25</v>
      </c>
      <c r="V15" s="197"/>
      <c r="W15" s="197"/>
      <c r="X15" s="197"/>
      <c r="Y15" s="197"/>
      <c r="Z15" s="197"/>
      <c r="AA15" s="197"/>
      <c r="AB15" s="197"/>
      <c r="AC15" s="197" t="s">
        <v>183</v>
      </c>
      <c r="AD15" s="197"/>
      <c r="AE15" s="235" t="s">
        <v>139</v>
      </c>
      <c r="AF15" s="235"/>
      <c r="AG15" s="236" t="s">
        <v>2235</v>
      </c>
      <c r="AH15" s="238" t="s">
        <v>2236</v>
      </c>
      <c r="AI15" s="237" t="s">
        <v>2237</v>
      </c>
      <c r="AJ15" s="238" t="s">
        <v>1461</v>
      </c>
      <c r="AK15" s="239" t="s">
        <v>1793</v>
      </c>
      <c r="AL15" s="240" t="s">
        <v>1462</v>
      </c>
      <c r="AM15" s="215">
        <v>3</v>
      </c>
      <c r="AN15" s="197">
        <v>2</v>
      </c>
      <c r="AO15" s="197">
        <v>2</v>
      </c>
      <c r="AP15" s="197">
        <v>3</v>
      </c>
      <c r="AQ15" s="197">
        <v>3</v>
      </c>
      <c r="AR15" s="197">
        <v>2</v>
      </c>
      <c r="AS15" s="197">
        <v>3</v>
      </c>
      <c r="AT15" s="197">
        <v>3</v>
      </c>
      <c r="AU15" s="197">
        <v>2</v>
      </c>
      <c r="AV15" s="197">
        <v>2</v>
      </c>
      <c r="AW15" s="197">
        <v>2</v>
      </c>
      <c r="AX15" s="197">
        <v>3</v>
      </c>
      <c r="AY15" s="197">
        <v>3</v>
      </c>
      <c r="AZ15" s="197">
        <v>3</v>
      </c>
      <c r="BA15" s="197">
        <v>2</v>
      </c>
      <c r="BB15" s="197">
        <v>2</v>
      </c>
      <c r="BC15" s="197">
        <v>2</v>
      </c>
      <c r="BD15" s="197">
        <v>2</v>
      </c>
      <c r="BE15" s="197">
        <v>1</v>
      </c>
      <c r="BF15" s="197">
        <v>2</v>
      </c>
      <c r="BG15" s="197">
        <v>2</v>
      </c>
      <c r="BH15" s="197">
        <v>2</v>
      </c>
      <c r="BI15" s="197">
        <v>1</v>
      </c>
      <c r="BJ15" s="214">
        <v>1</v>
      </c>
      <c r="BK15" s="215">
        <v>3</v>
      </c>
      <c r="BL15" s="197">
        <v>3</v>
      </c>
      <c r="BM15" s="197">
        <v>3</v>
      </c>
      <c r="BN15" s="197">
        <v>4</v>
      </c>
      <c r="BO15" s="197">
        <v>4</v>
      </c>
      <c r="BP15" s="197">
        <v>2</v>
      </c>
      <c r="BQ15" s="197">
        <v>4</v>
      </c>
      <c r="BR15" s="197">
        <v>3</v>
      </c>
      <c r="BS15" s="197">
        <v>3</v>
      </c>
      <c r="BT15" s="197">
        <v>4</v>
      </c>
      <c r="BU15" s="197">
        <v>3</v>
      </c>
      <c r="BV15" s="197">
        <v>4</v>
      </c>
      <c r="BW15" s="197">
        <v>3</v>
      </c>
      <c r="BX15" s="197">
        <v>4</v>
      </c>
      <c r="BY15" s="197">
        <v>3</v>
      </c>
      <c r="BZ15" s="197">
        <v>3</v>
      </c>
      <c r="CA15" s="197">
        <v>2</v>
      </c>
      <c r="CB15" s="197">
        <v>3</v>
      </c>
      <c r="CC15" s="197">
        <v>2</v>
      </c>
      <c r="CD15" s="197">
        <v>3</v>
      </c>
      <c r="CE15" s="197">
        <v>2</v>
      </c>
      <c r="CF15" s="197">
        <v>2</v>
      </c>
      <c r="CG15" s="197">
        <v>2</v>
      </c>
      <c r="CH15" s="214">
        <v>2</v>
      </c>
      <c r="CI15" s="215">
        <f t="shared" si="1"/>
        <v>0</v>
      </c>
      <c r="CJ15" s="197">
        <f t="shared" si="1"/>
        <v>1</v>
      </c>
      <c r="CK15" s="197">
        <f t="shared" si="1"/>
        <v>1</v>
      </c>
      <c r="CL15" s="197">
        <f t="shared" si="2"/>
        <v>1</v>
      </c>
      <c r="CM15" s="197">
        <f t="shared" si="2"/>
        <v>1</v>
      </c>
      <c r="CN15" s="197">
        <f t="shared" si="2"/>
        <v>0</v>
      </c>
      <c r="CO15" s="197">
        <f t="shared" si="2"/>
        <v>1</v>
      </c>
      <c r="CP15" s="197">
        <f t="shared" si="2"/>
        <v>0</v>
      </c>
      <c r="CQ15" s="197">
        <f t="shared" si="2"/>
        <v>1</v>
      </c>
      <c r="CR15" s="197">
        <f t="shared" si="2"/>
        <v>2</v>
      </c>
      <c r="CS15" s="197">
        <f t="shared" si="2"/>
        <v>1</v>
      </c>
      <c r="CT15" s="197">
        <f t="shared" si="2"/>
        <v>1</v>
      </c>
      <c r="CU15" s="197">
        <f t="shared" si="2"/>
        <v>0</v>
      </c>
      <c r="CV15" s="197">
        <f t="shared" si="2"/>
        <v>1</v>
      </c>
      <c r="CW15" s="197">
        <f t="shared" si="2"/>
        <v>1</v>
      </c>
      <c r="CX15" s="197">
        <f t="shared" si="2"/>
        <v>1</v>
      </c>
      <c r="CY15" s="197">
        <f t="shared" si="2"/>
        <v>0</v>
      </c>
      <c r="CZ15" s="197">
        <f t="shared" si="2"/>
        <v>1</v>
      </c>
      <c r="DA15" s="197">
        <f t="shared" si="2"/>
        <v>1</v>
      </c>
      <c r="DB15" s="197">
        <f t="shared" si="3"/>
        <v>1</v>
      </c>
      <c r="DC15" s="197">
        <f t="shared" si="3"/>
        <v>0</v>
      </c>
      <c r="DD15" s="197">
        <f t="shared" si="3"/>
        <v>0</v>
      </c>
      <c r="DE15" s="197">
        <f t="shared" si="3"/>
        <v>1</v>
      </c>
      <c r="DF15" s="216">
        <f t="shared" si="3"/>
        <v>1</v>
      </c>
      <c r="DG15" s="156">
        <v>83</v>
      </c>
      <c r="DH15" s="157">
        <v>100</v>
      </c>
      <c r="DI15" s="157">
        <v>100</v>
      </c>
      <c r="DJ15" s="157">
        <v>100</v>
      </c>
      <c r="DK15" s="158">
        <v>80</v>
      </c>
      <c r="DL15" s="156">
        <v>25</v>
      </c>
      <c r="DM15" s="157">
        <v>40</v>
      </c>
      <c r="DN15" s="157">
        <v>40</v>
      </c>
      <c r="DO15" s="157">
        <v>0</v>
      </c>
      <c r="DP15" s="158">
        <v>0</v>
      </c>
      <c r="DQ15" s="156">
        <v>17</v>
      </c>
      <c r="DR15" s="157">
        <v>20</v>
      </c>
      <c r="DS15" s="157">
        <v>20</v>
      </c>
      <c r="DT15" s="157">
        <v>0</v>
      </c>
      <c r="DU15" s="158">
        <v>0</v>
      </c>
    </row>
    <row r="16" spans="2:125" s="146" customFormat="1" ht="43.5" x14ac:dyDescent="0.3">
      <c r="B16" s="225">
        <v>14</v>
      </c>
      <c r="C16" s="224" t="s">
        <v>1981</v>
      </c>
      <c r="D16" s="251">
        <v>46129</v>
      </c>
      <c r="E16" s="198" t="s">
        <v>1499</v>
      </c>
      <c r="F16" s="197">
        <v>1119045</v>
      </c>
      <c r="G16" s="197">
        <v>41</v>
      </c>
      <c r="H16" s="197"/>
      <c r="I16" s="197" t="s">
        <v>179</v>
      </c>
      <c r="J16" s="197" t="s">
        <v>137</v>
      </c>
      <c r="K16" s="197" t="s">
        <v>138</v>
      </c>
      <c r="L16" s="197" t="s">
        <v>139</v>
      </c>
      <c r="M16" s="197" t="s">
        <v>1022</v>
      </c>
      <c r="N16" s="197"/>
      <c r="O16" s="197" t="s">
        <v>183</v>
      </c>
      <c r="P16" s="198" t="s">
        <v>1500</v>
      </c>
      <c r="Q16" s="197" t="s">
        <v>425</v>
      </c>
      <c r="R16" s="213">
        <v>46282</v>
      </c>
      <c r="S16" s="200">
        <v>45536</v>
      </c>
      <c r="T16" s="201">
        <f ca="1">($S$1-Table59[[#This Row],[Date of Joining PETRONAS]])/365</f>
        <v>2.1359788150050756</v>
      </c>
      <c r="U16" s="197">
        <v>19</v>
      </c>
      <c r="V16" s="197"/>
      <c r="W16" s="197"/>
      <c r="X16" s="197"/>
      <c r="Y16" s="197"/>
      <c r="Z16" s="197"/>
      <c r="AA16" s="197"/>
      <c r="AB16" s="197"/>
      <c r="AC16" s="197" t="s">
        <v>183</v>
      </c>
      <c r="AD16" s="200">
        <v>45932</v>
      </c>
      <c r="AE16" s="235" t="s">
        <v>139</v>
      </c>
      <c r="AF16" s="235"/>
      <c r="AG16" s="236" t="s">
        <v>2238</v>
      </c>
      <c r="AH16" s="236" t="s">
        <v>2239</v>
      </c>
      <c r="AI16" s="237" t="s">
        <v>1504</v>
      </c>
      <c r="AJ16" s="238" t="s">
        <v>1505</v>
      </c>
      <c r="AK16" s="239" t="s">
        <v>1793</v>
      </c>
      <c r="AL16" s="242"/>
      <c r="AM16" s="215">
        <v>3</v>
      </c>
      <c r="AN16" s="197">
        <v>2</v>
      </c>
      <c r="AO16" s="197">
        <v>2</v>
      </c>
      <c r="AP16" s="197">
        <v>3</v>
      </c>
      <c r="AQ16" s="197">
        <v>3</v>
      </c>
      <c r="AR16" s="197">
        <v>2</v>
      </c>
      <c r="AS16" s="197">
        <v>2</v>
      </c>
      <c r="AT16" s="197">
        <v>3</v>
      </c>
      <c r="AU16" s="197">
        <v>2</v>
      </c>
      <c r="AV16" s="197">
        <v>3</v>
      </c>
      <c r="AW16" s="197">
        <v>2</v>
      </c>
      <c r="AX16" s="197">
        <v>3</v>
      </c>
      <c r="AY16" s="197">
        <v>2</v>
      </c>
      <c r="AZ16" s="197">
        <v>3</v>
      </c>
      <c r="BA16" s="197">
        <v>2</v>
      </c>
      <c r="BB16" s="197">
        <v>2</v>
      </c>
      <c r="BC16" s="197">
        <v>2</v>
      </c>
      <c r="BD16" s="197">
        <v>2</v>
      </c>
      <c r="BE16" s="197">
        <v>1</v>
      </c>
      <c r="BF16" s="197">
        <v>2</v>
      </c>
      <c r="BG16" s="197">
        <v>3</v>
      </c>
      <c r="BH16" s="197">
        <v>1</v>
      </c>
      <c r="BI16" s="197">
        <v>1</v>
      </c>
      <c r="BJ16" s="214">
        <v>1</v>
      </c>
      <c r="BK16" s="215">
        <v>3</v>
      </c>
      <c r="BL16" s="197">
        <v>3</v>
      </c>
      <c r="BM16" s="197">
        <v>3</v>
      </c>
      <c r="BN16" s="197">
        <v>4</v>
      </c>
      <c r="BO16" s="197">
        <v>4</v>
      </c>
      <c r="BP16" s="197">
        <v>2</v>
      </c>
      <c r="BQ16" s="197">
        <v>4</v>
      </c>
      <c r="BR16" s="197">
        <v>3</v>
      </c>
      <c r="BS16" s="197">
        <v>3</v>
      </c>
      <c r="BT16" s="197">
        <v>4</v>
      </c>
      <c r="BU16" s="197">
        <v>3</v>
      </c>
      <c r="BV16" s="197">
        <v>4</v>
      </c>
      <c r="BW16" s="197">
        <v>3</v>
      </c>
      <c r="BX16" s="197">
        <v>4</v>
      </c>
      <c r="BY16" s="197">
        <v>3</v>
      </c>
      <c r="BZ16" s="197">
        <v>3</v>
      </c>
      <c r="CA16" s="197">
        <v>2</v>
      </c>
      <c r="CB16" s="197">
        <v>3</v>
      </c>
      <c r="CC16" s="197">
        <v>2</v>
      </c>
      <c r="CD16" s="197">
        <v>3</v>
      </c>
      <c r="CE16" s="197">
        <v>2</v>
      </c>
      <c r="CF16" s="197">
        <v>2</v>
      </c>
      <c r="CG16" s="197">
        <v>2</v>
      </c>
      <c r="CH16" s="214">
        <v>2</v>
      </c>
      <c r="CI16" s="215">
        <f t="shared" si="1"/>
        <v>0</v>
      </c>
      <c r="CJ16" s="197">
        <f t="shared" si="1"/>
        <v>1</v>
      </c>
      <c r="CK16" s="197">
        <f t="shared" si="1"/>
        <v>1</v>
      </c>
      <c r="CL16" s="197">
        <f t="shared" si="2"/>
        <v>1</v>
      </c>
      <c r="CM16" s="197">
        <f t="shared" si="2"/>
        <v>1</v>
      </c>
      <c r="CN16" s="197">
        <f t="shared" si="2"/>
        <v>0</v>
      </c>
      <c r="CO16" s="197">
        <f t="shared" si="2"/>
        <v>2</v>
      </c>
      <c r="CP16" s="197">
        <f t="shared" si="2"/>
        <v>0</v>
      </c>
      <c r="CQ16" s="197">
        <f t="shared" si="2"/>
        <v>1</v>
      </c>
      <c r="CR16" s="197">
        <f t="shared" si="2"/>
        <v>1</v>
      </c>
      <c r="CS16" s="197">
        <f t="shared" si="2"/>
        <v>1</v>
      </c>
      <c r="CT16" s="197">
        <f t="shared" si="2"/>
        <v>1</v>
      </c>
      <c r="CU16" s="197">
        <f t="shared" si="2"/>
        <v>1</v>
      </c>
      <c r="CV16" s="197">
        <f t="shared" si="2"/>
        <v>1</v>
      </c>
      <c r="CW16" s="197">
        <f t="shared" si="2"/>
        <v>1</v>
      </c>
      <c r="CX16" s="197">
        <f t="shared" si="2"/>
        <v>1</v>
      </c>
      <c r="CY16" s="197">
        <f t="shared" si="2"/>
        <v>0</v>
      </c>
      <c r="CZ16" s="197">
        <f t="shared" si="2"/>
        <v>1</v>
      </c>
      <c r="DA16" s="197">
        <f t="shared" si="2"/>
        <v>1</v>
      </c>
      <c r="DB16" s="197">
        <f t="shared" si="3"/>
        <v>1</v>
      </c>
      <c r="DC16" s="197">
        <f t="shared" si="3"/>
        <v>-1</v>
      </c>
      <c r="DD16" s="197">
        <f t="shared" si="3"/>
        <v>1</v>
      </c>
      <c r="DE16" s="197">
        <f t="shared" si="3"/>
        <v>1</v>
      </c>
      <c r="DF16" s="216">
        <f t="shared" si="3"/>
        <v>1</v>
      </c>
      <c r="DG16" s="156">
        <v>83</v>
      </c>
      <c r="DH16" s="157">
        <v>80</v>
      </c>
      <c r="DI16" s="157">
        <v>80</v>
      </c>
      <c r="DJ16" s="157">
        <v>100</v>
      </c>
      <c r="DK16" s="158">
        <v>100</v>
      </c>
      <c r="DL16" s="156">
        <v>25</v>
      </c>
      <c r="DM16" s="157">
        <v>20</v>
      </c>
      <c r="DN16" s="157">
        <v>20</v>
      </c>
      <c r="DO16" s="157">
        <v>0</v>
      </c>
      <c r="DP16" s="158">
        <v>0</v>
      </c>
      <c r="DQ16" s="156">
        <v>17</v>
      </c>
      <c r="DR16" s="157">
        <v>0</v>
      </c>
      <c r="DS16" s="157">
        <v>20</v>
      </c>
      <c r="DT16" s="157">
        <v>0</v>
      </c>
      <c r="DU16" s="158">
        <v>0</v>
      </c>
    </row>
    <row r="17" spans="2:125" s="146" customFormat="1" x14ac:dyDescent="0.3">
      <c r="B17" s="223">
        <v>15</v>
      </c>
      <c r="C17" s="224" t="s">
        <v>2042</v>
      </c>
      <c r="D17" s="224"/>
      <c r="E17" s="226" t="s">
        <v>2240</v>
      </c>
      <c r="F17" s="197">
        <v>1114791</v>
      </c>
      <c r="G17" s="197">
        <v>63</v>
      </c>
      <c r="H17" s="197"/>
      <c r="I17" s="197" t="s">
        <v>136</v>
      </c>
      <c r="J17" s="197" t="s">
        <v>137</v>
      </c>
      <c r="K17" s="197" t="s">
        <v>138</v>
      </c>
      <c r="L17" s="197"/>
      <c r="M17" s="197"/>
      <c r="N17" s="197"/>
      <c r="O17" s="197" t="s">
        <v>183</v>
      </c>
      <c r="P17" s="198" t="s">
        <v>2241</v>
      </c>
      <c r="Q17" s="197" t="s">
        <v>425</v>
      </c>
      <c r="R17" s="220" t="s">
        <v>2242</v>
      </c>
      <c r="S17" s="200"/>
      <c r="T17" s="201"/>
      <c r="U17" s="197"/>
      <c r="V17" s="197"/>
      <c r="W17" s="197"/>
      <c r="X17" s="197"/>
      <c r="Y17" s="197"/>
      <c r="Z17" s="197"/>
      <c r="AA17" s="197"/>
      <c r="AB17" s="197"/>
      <c r="AC17" s="197"/>
      <c r="AD17" s="197"/>
      <c r="AE17" s="235"/>
      <c r="AF17" s="235"/>
      <c r="AG17" s="247"/>
      <c r="AH17" s="235"/>
      <c r="AI17" s="235"/>
      <c r="AJ17" s="247"/>
      <c r="AK17" s="235"/>
      <c r="AL17" s="243"/>
      <c r="AM17" s="221"/>
      <c r="AN17" s="198"/>
      <c r="AO17" s="198"/>
      <c r="AP17" s="198"/>
      <c r="AQ17" s="198"/>
      <c r="AR17" s="198"/>
      <c r="AS17" s="198"/>
      <c r="AT17" s="198"/>
      <c r="AU17" s="198"/>
      <c r="AV17" s="198"/>
      <c r="AW17" s="198"/>
      <c r="AX17" s="198"/>
      <c r="AY17" s="198"/>
      <c r="AZ17" s="198"/>
      <c r="BA17" s="198"/>
      <c r="BB17" s="198"/>
      <c r="BC17" s="198"/>
      <c r="BD17" s="198"/>
      <c r="BE17" s="198"/>
      <c r="BF17" s="198"/>
      <c r="BG17" s="198"/>
      <c r="BH17" s="198"/>
      <c r="BI17" s="198"/>
      <c r="BJ17" s="204"/>
      <c r="BK17" s="215"/>
      <c r="BL17" s="197"/>
      <c r="BM17" s="197"/>
      <c r="BN17" s="197"/>
      <c r="BO17" s="197"/>
      <c r="BP17" s="197"/>
      <c r="BQ17" s="197"/>
      <c r="BR17" s="197"/>
      <c r="BS17" s="197"/>
      <c r="BT17" s="197"/>
      <c r="BU17" s="197"/>
      <c r="BV17" s="197"/>
      <c r="BW17" s="197"/>
      <c r="BX17" s="197"/>
      <c r="BY17" s="197"/>
      <c r="BZ17" s="197"/>
      <c r="CA17" s="197"/>
      <c r="CB17" s="197"/>
      <c r="CC17" s="197"/>
      <c r="CD17" s="197"/>
      <c r="CE17" s="197"/>
      <c r="CF17" s="197"/>
      <c r="CG17" s="197"/>
      <c r="CH17" s="214"/>
      <c r="CI17" s="215">
        <f t="shared" si="1"/>
        <v>0</v>
      </c>
      <c r="CJ17" s="197">
        <f t="shared" si="1"/>
        <v>0</v>
      </c>
      <c r="CK17" s="197">
        <f t="shared" si="1"/>
        <v>0</v>
      </c>
      <c r="CL17" s="197">
        <f t="shared" si="2"/>
        <v>0</v>
      </c>
      <c r="CM17" s="197">
        <f t="shared" si="2"/>
        <v>0</v>
      </c>
      <c r="CN17" s="197">
        <f t="shared" si="2"/>
        <v>0</v>
      </c>
      <c r="CO17" s="197">
        <f t="shared" si="2"/>
        <v>0</v>
      </c>
      <c r="CP17" s="197">
        <f t="shared" si="2"/>
        <v>0</v>
      </c>
      <c r="CQ17" s="197">
        <f t="shared" si="2"/>
        <v>0</v>
      </c>
      <c r="CR17" s="197">
        <f t="shared" si="2"/>
        <v>0</v>
      </c>
      <c r="CS17" s="197">
        <f t="shared" si="2"/>
        <v>0</v>
      </c>
      <c r="CT17" s="197">
        <f t="shared" si="2"/>
        <v>0</v>
      </c>
      <c r="CU17" s="197">
        <f t="shared" si="2"/>
        <v>0</v>
      </c>
      <c r="CV17" s="197">
        <f t="shared" si="2"/>
        <v>0</v>
      </c>
      <c r="CW17" s="197">
        <f t="shared" si="2"/>
        <v>0</v>
      </c>
      <c r="CX17" s="197">
        <f t="shared" si="2"/>
        <v>0</v>
      </c>
      <c r="CY17" s="197">
        <f t="shared" si="2"/>
        <v>0</v>
      </c>
      <c r="CZ17" s="197">
        <f t="shared" si="2"/>
        <v>0</v>
      </c>
      <c r="DA17" s="197">
        <f t="shared" si="2"/>
        <v>0</v>
      </c>
      <c r="DB17" s="197">
        <f t="shared" si="3"/>
        <v>0</v>
      </c>
      <c r="DC17" s="197">
        <f t="shared" si="3"/>
        <v>0</v>
      </c>
      <c r="DD17" s="197">
        <f t="shared" si="3"/>
        <v>0</v>
      </c>
      <c r="DE17" s="197">
        <f t="shared" si="3"/>
        <v>0</v>
      </c>
      <c r="DF17" s="216">
        <f t="shared" si="3"/>
        <v>0</v>
      </c>
      <c r="DG17" s="156"/>
      <c r="DH17" s="157"/>
      <c r="DI17" s="157"/>
      <c r="DJ17" s="157"/>
      <c r="DK17" s="158"/>
      <c r="DL17" s="156"/>
      <c r="DM17" s="157"/>
      <c r="DN17" s="157"/>
      <c r="DO17" s="157"/>
      <c r="DP17" s="158"/>
      <c r="DQ17" s="156"/>
      <c r="DR17" s="157"/>
      <c r="DS17" s="157"/>
      <c r="DT17" s="157"/>
      <c r="DU17" s="158"/>
    </row>
    <row r="18" spans="2:125" s="146" customFormat="1" x14ac:dyDescent="0.3">
      <c r="B18" s="225">
        <v>16</v>
      </c>
      <c r="C18" s="224" t="s">
        <v>2042</v>
      </c>
      <c r="D18" s="224"/>
      <c r="E18" s="226" t="s">
        <v>269</v>
      </c>
      <c r="F18" s="197">
        <v>1121469</v>
      </c>
      <c r="G18" s="197">
        <f>2026-2001+23</f>
        <v>48</v>
      </c>
      <c r="H18" s="197"/>
      <c r="I18" s="197" t="s">
        <v>136</v>
      </c>
      <c r="J18" s="197" t="s">
        <v>270</v>
      </c>
      <c r="K18" s="197" t="s">
        <v>216</v>
      </c>
      <c r="L18" s="197" t="s">
        <v>216</v>
      </c>
      <c r="M18" s="197"/>
      <c r="N18" s="197"/>
      <c r="O18" s="197" t="s">
        <v>229</v>
      </c>
      <c r="P18" s="198" t="s">
        <v>271</v>
      </c>
      <c r="Q18" s="197" t="s">
        <v>177</v>
      </c>
      <c r="R18" s="220">
        <v>46357</v>
      </c>
      <c r="S18" s="200">
        <v>45628</v>
      </c>
      <c r="T18" s="201">
        <f ca="1">($S$1-Table59[[#This Row],[Date of Joining PETRONAS]])/365</f>
        <v>1.8839240204845276</v>
      </c>
      <c r="U18" s="197">
        <f>2026-2001</f>
        <v>25</v>
      </c>
      <c r="V18" s="197"/>
      <c r="W18" s="197"/>
      <c r="X18" s="197"/>
      <c r="Y18" s="197"/>
      <c r="Z18" s="197"/>
      <c r="AA18" s="197"/>
      <c r="AB18" s="197"/>
      <c r="AC18" s="197"/>
      <c r="AD18" s="197"/>
      <c r="AE18" s="235"/>
      <c r="AF18" s="235"/>
      <c r="AG18" s="247"/>
      <c r="AH18" s="235"/>
      <c r="AI18" s="235"/>
      <c r="AJ18" s="247"/>
      <c r="AK18" s="235"/>
      <c r="AL18" s="243"/>
      <c r="AM18" s="221"/>
      <c r="AN18" s="198"/>
      <c r="AO18" s="198"/>
      <c r="AP18" s="198"/>
      <c r="AQ18" s="198"/>
      <c r="AR18" s="198"/>
      <c r="AS18" s="198"/>
      <c r="AT18" s="198"/>
      <c r="AU18" s="198"/>
      <c r="AV18" s="198"/>
      <c r="AW18" s="198"/>
      <c r="AX18" s="198"/>
      <c r="AY18" s="198"/>
      <c r="AZ18" s="198"/>
      <c r="BA18" s="198"/>
      <c r="BB18" s="198"/>
      <c r="BC18" s="198"/>
      <c r="BD18" s="198"/>
      <c r="BE18" s="198"/>
      <c r="BF18" s="198"/>
      <c r="BG18" s="198"/>
      <c r="BH18" s="198"/>
      <c r="BI18" s="198"/>
      <c r="BJ18" s="204"/>
      <c r="BK18" s="215"/>
      <c r="BL18" s="197"/>
      <c r="BM18" s="197"/>
      <c r="BN18" s="197"/>
      <c r="BO18" s="197"/>
      <c r="BP18" s="197"/>
      <c r="BQ18" s="197"/>
      <c r="BR18" s="197"/>
      <c r="BS18" s="197"/>
      <c r="BT18" s="197"/>
      <c r="BU18" s="197"/>
      <c r="BV18" s="197"/>
      <c r="BW18" s="197"/>
      <c r="BX18" s="197"/>
      <c r="BY18" s="197"/>
      <c r="BZ18" s="197"/>
      <c r="CA18" s="197"/>
      <c r="CB18" s="197"/>
      <c r="CC18" s="197"/>
      <c r="CD18" s="197"/>
      <c r="CE18" s="197"/>
      <c r="CF18" s="197"/>
      <c r="CG18" s="197"/>
      <c r="CH18" s="214"/>
      <c r="CI18" s="215">
        <f t="shared" si="1"/>
        <v>0</v>
      </c>
      <c r="CJ18" s="197">
        <f t="shared" si="1"/>
        <v>0</v>
      </c>
      <c r="CK18" s="197">
        <f t="shared" si="1"/>
        <v>0</v>
      </c>
      <c r="CL18" s="197">
        <f t="shared" si="2"/>
        <v>0</v>
      </c>
      <c r="CM18" s="197">
        <f t="shared" si="2"/>
        <v>0</v>
      </c>
      <c r="CN18" s="197">
        <f t="shared" si="2"/>
        <v>0</v>
      </c>
      <c r="CO18" s="197">
        <f t="shared" si="2"/>
        <v>0</v>
      </c>
      <c r="CP18" s="197">
        <f t="shared" si="2"/>
        <v>0</v>
      </c>
      <c r="CQ18" s="197">
        <f t="shared" si="2"/>
        <v>0</v>
      </c>
      <c r="CR18" s="197">
        <f t="shared" si="2"/>
        <v>0</v>
      </c>
      <c r="CS18" s="197">
        <f t="shared" si="2"/>
        <v>0</v>
      </c>
      <c r="CT18" s="197">
        <f t="shared" si="2"/>
        <v>0</v>
      </c>
      <c r="CU18" s="197">
        <f t="shared" si="2"/>
        <v>0</v>
      </c>
      <c r="CV18" s="197">
        <f t="shared" si="2"/>
        <v>0</v>
      </c>
      <c r="CW18" s="197">
        <f t="shared" si="2"/>
        <v>0</v>
      </c>
      <c r="CX18" s="197">
        <f t="shared" si="2"/>
        <v>0</v>
      </c>
      <c r="CY18" s="197">
        <f t="shared" si="2"/>
        <v>0</v>
      </c>
      <c r="CZ18" s="197">
        <f t="shared" si="2"/>
        <v>0</v>
      </c>
      <c r="DA18" s="197">
        <f t="shared" si="2"/>
        <v>0</v>
      </c>
      <c r="DB18" s="197">
        <f t="shared" si="3"/>
        <v>0</v>
      </c>
      <c r="DC18" s="197">
        <f t="shared" si="3"/>
        <v>0</v>
      </c>
      <c r="DD18" s="197">
        <f t="shared" si="3"/>
        <v>0</v>
      </c>
      <c r="DE18" s="197">
        <f t="shared" si="3"/>
        <v>0</v>
      </c>
      <c r="DF18" s="216">
        <f t="shared" si="3"/>
        <v>0</v>
      </c>
      <c r="DG18" s="156"/>
      <c r="DH18" s="157"/>
      <c r="DI18" s="157"/>
      <c r="DJ18" s="157"/>
      <c r="DK18" s="158"/>
      <c r="DL18" s="156"/>
      <c r="DM18" s="157"/>
      <c r="DN18" s="157"/>
      <c r="DO18" s="157"/>
      <c r="DP18" s="158"/>
      <c r="DQ18" s="156"/>
      <c r="DR18" s="157"/>
      <c r="DS18" s="157"/>
      <c r="DT18" s="157"/>
      <c r="DU18" s="158"/>
    </row>
    <row r="19" spans="2:125" x14ac:dyDescent="0.35">
      <c r="B19" s="227"/>
      <c r="C19" s="228"/>
      <c r="D19" s="228"/>
      <c r="E19" s="229"/>
      <c r="F19" s="188"/>
      <c r="G19" s="188"/>
      <c r="H19" s="188"/>
      <c r="I19" s="188"/>
      <c r="J19" s="188"/>
      <c r="K19" s="188"/>
      <c r="L19" s="188"/>
      <c r="M19" s="188"/>
      <c r="N19" s="188"/>
      <c r="O19" s="188"/>
      <c r="P19" s="188"/>
      <c r="Q19" s="187"/>
      <c r="R19" s="187"/>
      <c r="S19" s="187"/>
      <c r="T19" s="187"/>
      <c r="U19" s="187"/>
      <c r="V19" s="187"/>
      <c r="W19" s="187"/>
      <c r="X19" s="187"/>
      <c r="Y19" s="187"/>
      <c r="Z19" s="187"/>
      <c r="AA19" s="187"/>
      <c r="AB19" s="187"/>
      <c r="AC19" s="187"/>
      <c r="AD19" s="187"/>
      <c r="AE19" s="244"/>
      <c r="AF19" s="244"/>
      <c r="AG19" s="248"/>
      <c r="AH19" s="244"/>
      <c r="AI19" s="244"/>
      <c r="AJ19" s="248"/>
      <c r="AK19" s="244"/>
      <c r="AL19" s="245"/>
      <c r="AM19" s="193"/>
      <c r="AN19" s="188"/>
      <c r="AO19" s="188"/>
      <c r="AP19" s="188"/>
      <c r="AQ19" s="188"/>
      <c r="AR19" s="188"/>
      <c r="AS19" s="188"/>
      <c r="AT19" s="188"/>
      <c r="AU19" s="188"/>
      <c r="AV19" s="188"/>
      <c r="AW19" s="188"/>
      <c r="AX19" s="188"/>
      <c r="AY19" s="188"/>
      <c r="AZ19" s="188"/>
      <c r="BA19" s="188"/>
      <c r="BB19" s="188"/>
      <c r="BC19" s="188"/>
      <c r="BD19" s="188"/>
      <c r="BE19" s="188"/>
      <c r="BF19" s="188"/>
      <c r="BG19" s="188"/>
      <c r="BH19" s="188"/>
      <c r="BI19" s="188"/>
      <c r="BJ19" s="189"/>
      <c r="BK19" s="191"/>
      <c r="BL19" s="187"/>
      <c r="BM19" s="187"/>
      <c r="BN19" s="187"/>
      <c r="BO19" s="187"/>
      <c r="BP19" s="187"/>
      <c r="BQ19" s="187"/>
      <c r="BR19" s="187"/>
      <c r="BS19" s="187"/>
      <c r="BT19" s="187"/>
      <c r="BU19" s="187"/>
      <c r="BV19" s="187"/>
      <c r="BW19" s="187"/>
      <c r="BX19" s="187"/>
      <c r="BY19" s="187"/>
      <c r="BZ19" s="187"/>
      <c r="CA19" s="187"/>
      <c r="CB19" s="187"/>
      <c r="CC19" s="187"/>
      <c r="CD19" s="187"/>
      <c r="CE19" s="187"/>
      <c r="CF19" s="187"/>
      <c r="CG19" s="187"/>
      <c r="CH19" s="190"/>
      <c r="CI19" s="191"/>
      <c r="CJ19" s="187"/>
      <c r="CK19" s="187"/>
      <c r="CL19" s="187"/>
      <c r="CM19" s="187"/>
      <c r="CN19" s="187"/>
      <c r="CO19" s="187"/>
      <c r="CP19" s="187"/>
      <c r="CQ19" s="187"/>
      <c r="CR19" s="187"/>
      <c r="CS19" s="187"/>
      <c r="CT19" s="187"/>
      <c r="CU19" s="187"/>
      <c r="CV19" s="187"/>
      <c r="CW19" s="187"/>
      <c r="CX19" s="187"/>
      <c r="CY19" s="187"/>
      <c r="CZ19" s="187"/>
      <c r="DA19" s="187"/>
      <c r="DB19" s="187"/>
      <c r="DC19" s="187"/>
      <c r="DD19" s="187"/>
      <c r="DE19" s="187"/>
      <c r="DF19" s="192"/>
      <c r="DG19" s="127"/>
      <c r="DH19" s="128"/>
      <c r="DI19" s="128"/>
      <c r="DJ19" s="128"/>
      <c r="DK19" s="129"/>
      <c r="DL19" s="127"/>
      <c r="DM19" s="128"/>
      <c r="DN19" s="128"/>
      <c r="DO19" s="128"/>
      <c r="DP19" s="129"/>
      <c r="DQ19" s="127"/>
      <c r="DR19" s="128"/>
      <c r="DS19" s="128"/>
      <c r="DT19" s="128"/>
      <c r="DU19" s="129"/>
    </row>
    <row r="20" spans="2:125" x14ac:dyDescent="0.35">
      <c r="B20" s="194"/>
      <c r="C20" s="222"/>
      <c r="D20" s="222"/>
      <c r="BN20" s="119"/>
      <c r="BO20" s="119"/>
      <c r="BP20" s="119"/>
      <c r="BQ20" s="119"/>
      <c r="BR20" s="119"/>
      <c r="BS20" s="119"/>
      <c r="BT20" s="119"/>
      <c r="BU20" s="119"/>
      <c r="BV20" s="119"/>
      <c r="BW20" s="119"/>
      <c r="BX20" s="119"/>
      <c r="BY20" s="119"/>
      <c r="BZ20" s="119"/>
      <c r="CA20" s="119"/>
      <c r="CB20" s="119"/>
      <c r="CC20" s="119"/>
      <c r="CD20" s="119"/>
      <c r="CE20" s="119"/>
      <c r="CF20" s="119"/>
      <c r="CG20" s="119"/>
      <c r="CH20" s="119"/>
      <c r="CI20" s="119"/>
      <c r="CJ20" s="119"/>
      <c r="CK20" s="119"/>
      <c r="CL20" s="119"/>
      <c r="CM20" s="119"/>
      <c r="CN20" s="119"/>
      <c r="CO20" s="119"/>
      <c r="CP20" s="119"/>
      <c r="CQ20" s="119"/>
      <c r="CR20" s="119"/>
      <c r="CS20" s="119"/>
      <c r="CT20" s="119"/>
      <c r="CU20" s="119"/>
      <c r="CV20" s="119"/>
      <c r="CW20" s="119"/>
      <c r="CX20" s="119"/>
      <c r="CY20" s="119"/>
      <c r="CZ20" s="119"/>
      <c r="DA20" s="119"/>
      <c r="DB20" s="119"/>
      <c r="DC20" s="119"/>
      <c r="DD20" s="119"/>
      <c r="DE20" s="119"/>
      <c r="DF20" s="119"/>
      <c r="DG20" s="119"/>
      <c r="DH20" s="119"/>
      <c r="DI20" s="119"/>
      <c r="DJ20" s="119"/>
      <c r="DK20" s="119"/>
      <c r="DL20" s="119"/>
      <c r="DM20" s="119"/>
      <c r="DN20" s="119"/>
      <c r="DO20" s="119"/>
      <c r="DP20" s="119"/>
      <c r="DQ20" s="119"/>
      <c r="DR20" s="119"/>
      <c r="DS20" s="119"/>
      <c r="DT20" s="119"/>
    </row>
    <row r="21" spans="2:125" x14ac:dyDescent="0.35">
      <c r="BN21" s="119"/>
      <c r="BO21" s="119"/>
      <c r="BP21" s="119"/>
      <c r="BQ21" s="119"/>
      <c r="BR21" s="119"/>
      <c r="BS21" s="119"/>
      <c r="BT21" s="119"/>
      <c r="BU21" s="119"/>
      <c r="BV21" s="119"/>
      <c r="BW21" s="119"/>
      <c r="BX21" s="119"/>
      <c r="BY21" s="119"/>
      <c r="BZ21" s="119"/>
      <c r="CA21" s="119"/>
      <c r="CB21" s="119"/>
      <c r="CC21" s="119"/>
      <c r="CD21" s="119"/>
      <c r="CE21" s="119"/>
      <c r="CF21" s="119"/>
      <c r="CG21" s="119"/>
      <c r="CH21" s="119"/>
      <c r="CI21" s="119"/>
      <c r="CJ21" s="119"/>
      <c r="CK21" s="119"/>
      <c r="CL21" s="119"/>
      <c r="CM21" s="119"/>
      <c r="CN21" s="119"/>
      <c r="CO21" s="119"/>
      <c r="CP21" s="119"/>
      <c r="CQ21" s="119"/>
      <c r="CR21" s="119"/>
      <c r="CS21" s="119"/>
      <c r="CT21" s="119"/>
      <c r="CU21" s="119"/>
      <c r="CV21" s="119"/>
      <c r="CW21" s="119"/>
      <c r="CX21" s="119"/>
      <c r="CY21" s="119"/>
      <c r="CZ21" s="119"/>
      <c r="DA21" s="119"/>
      <c r="DB21" s="119"/>
      <c r="DC21" s="119"/>
      <c r="DD21" s="119"/>
      <c r="DE21" s="119"/>
      <c r="DF21" s="119"/>
      <c r="DG21" s="119"/>
      <c r="DH21" s="119"/>
      <c r="DI21" s="119"/>
      <c r="DJ21" s="119"/>
      <c r="DK21" s="119"/>
      <c r="DL21" s="119"/>
      <c r="DM21" s="119"/>
      <c r="DN21" s="119"/>
      <c r="DO21" s="119"/>
      <c r="DP21" s="119"/>
      <c r="DQ21" s="119"/>
      <c r="DR21" s="119"/>
      <c r="DS21" s="119"/>
      <c r="DT21" s="119"/>
    </row>
    <row r="22" spans="2:125" x14ac:dyDescent="0.35">
      <c r="AE22" s="195">
        <v>3</v>
      </c>
      <c r="AF22" s="195"/>
      <c r="AG22" s="195"/>
      <c r="AH22" s="195"/>
      <c r="AI22" s="195"/>
      <c r="AJ22" s="195"/>
      <c r="AK22" s="195"/>
      <c r="AL22" s="195"/>
      <c r="AM22" s="195">
        <v>2</v>
      </c>
      <c r="AN22" s="195">
        <v>2</v>
      </c>
      <c r="AO22" s="195">
        <v>3</v>
      </c>
      <c r="AP22" s="195">
        <v>3</v>
      </c>
      <c r="AQ22" s="195">
        <v>2</v>
      </c>
      <c r="AR22" s="195">
        <v>2</v>
      </c>
      <c r="AS22" s="195">
        <v>3</v>
      </c>
      <c r="AT22" s="195">
        <v>2</v>
      </c>
      <c r="AU22" s="195">
        <v>3</v>
      </c>
      <c r="AV22" s="195">
        <v>2</v>
      </c>
      <c r="AW22" s="195">
        <v>3</v>
      </c>
      <c r="AX22" s="195">
        <v>2</v>
      </c>
      <c r="AY22" s="195">
        <v>3</v>
      </c>
      <c r="AZ22" s="195">
        <v>2</v>
      </c>
      <c r="BA22" s="195">
        <v>2</v>
      </c>
      <c r="BB22" s="195">
        <v>2</v>
      </c>
      <c r="BC22" s="195">
        <v>2</v>
      </c>
      <c r="BD22" s="195">
        <v>1</v>
      </c>
      <c r="BE22" s="195">
        <v>2</v>
      </c>
      <c r="BF22" s="195">
        <v>3</v>
      </c>
      <c r="BG22" s="195">
        <v>1</v>
      </c>
      <c r="BH22" s="195">
        <v>1</v>
      </c>
      <c r="BI22" s="195">
        <v>1</v>
      </c>
      <c r="BJ22" s="119"/>
      <c r="BK22" s="119"/>
      <c r="BL22" s="119"/>
      <c r="BM22" s="119"/>
      <c r="BN22" s="119"/>
      <c r="BO22" s="119"/>
      <c r="BP22" s="119"/>
      <c r="BQ22" s="119"/>
      <c r="BR22" s="119"/>
      <c r="BS22" s="119"/>
      <c r="BT22" s="119"/>
      <c r="BU22" s="119"/>
      <c r="BV22" s="119"/>
      <c r="BW22" s="119"/>
      <c r="BX22" s="119"/>
      <c r="BY22" s="119"/>
      <c r="BZ22" s="119"/>
      <c r="CA22" s="119"/>
      <c r="CB22" s="119"/>
      <c r="CC22" s="119"/>
      <c r="CD22" s="119"/>
      <c r="CE22" s="119"/>
      <c r="CF22" s="119"/>
      <c r="CG22" s="119"/>
      <c r="CH22" s="119"/>
      <c r="CI22" s="119"/>
      <c r="CJ22" s="119"/>
      <c r="CK22" s="119"/>
      <c r="CL22" s="119"/>
      <c r="CM22" s="119"/>
      <c r="CN22" s="119"/>
      <c r="CO22" s="119"/>
      <c r="CP22" s="119"/>
      <c r="CQ22" s="119"/>
      <c r="CR22" s="119"/>
      <c r="CS22" s="119"/>
      <c r="CT22" s="119"/>
      <c r="CU22" s="119"/>
      <c r="CV22" s="119"/>
      <c r="CW22" s="119"/>
      <c r="CX22" s="119"/>
      <c r="CY22" s="119"/>
      <c r="CZ22" s="119"/>
      <c r="DA22" s="119"/>
      <c r="DB22" s="119"/>
      <c r="DC22" s="119"/>
      <c r="DD22" s="119"/>
      <c r="DE22" s="119"/>
      <c r="DF22" s="119"/>
      <c r="DG22" s="119"/>
      <c r="DH22" s="119"/>
      <c r="DI22" s="119"/>
      <c r="DJ22" s="119"/>
      <c r="DK22" s="119"/>
      <c r="DL22" s="119"/>
      <c r="DM22" s="119"/>
      <c r="DN22" s="119"/>
      <c r="DO22" s="119"/>
      <c r="DP22" s="119"/>
      <c r="DQ22" s="119"/>
      <c r="DR22" s="119"/>
      <c r="DS22" s="119"/>
      <c r="DT22" s="119"/>
    </row>
    <row r="23" spans="2:125" x14ac:dyDescent="0.35">
      <c r="DF23" s="104"/>
      <c r="DG23" s="104"/>
      <c r="DH23" s="104"/>
      <c r="DI23" s="104"/>
      <c r="DJ23" s="104"/>
      <c r="DK23" s="104"/>
      <c r="DL23" s="104"/>
      <c r="DM23" s="104"/>
      <c r="DN23" s="104"/>
      <c r="DO23" s="104"/>
      <c r="DP23" s="104"/>
      <c r="DQ23" s="104"/>
      <c r="DR23" s="104"/>
      <c r="DS23" s="104"/>
      <c r="DT23" s="104"/>
    </row>
    <row r="24" spans="2:125" x14ac:dyDescent="0.35">
      <c r="DF24" s="104"/>
      <c r="DG24" s="104"/>
      <c r="DH24" s="104"/>
      <c r="DI24" s="104"/>
      <c r="DJ24" s="104"/>
      <c r="DK24" s="104"/>
      <c r="DL24" s="104"/>
      <c r="DM24" s="104"/>
      <c r="DN24" s="104"/>
      <c r="DO24" s="104"/>
      <c r="DP24" s="104"/>
      <c r="DQ24" s="104"/>
      <c r="DR24" s="104"/>
      <c r="DS24" s="104"/>
      <c r="DT24" s="104"/>
    </row>
    <row r="25" spans="2:125" x14ac:dyDescent="0.35">
      <c r="DF25" s="104"/>
      <c r="DG25" s="104"/>
      <c r="DH25" s="104"/>
      <c r="DI25" s="104"/>
      <c r="DJ25" s="104"/>
      <c r="DK25" s="104"/>
      <c r="DL25" s="104"/>
      <c r="DM25" s="104"/>
      <c r="DN25" s="104"/>
      <c r="DO25" s="104"/>
      <c r="DP25" s="104"/>
      <c r="DQ25" s="104"/>
      <c r="DR25" s="104"/>
      <c r="DS25" s="104"/>
      <c r="DT25" s="104"/>
    </row>
    <row r="26" spans="2:125" x14ac:dyDescent="0.35">
      <c r="DF26" s="104"/>
      <c r="DG26" s="104"/>
      <c r="DH26" s="104"/>
      <c r="DI26" s="104"/>
      <c r="DJ26" s="104"/>
      <c r="DK26" s="104"/>
      <c r="DL26" s="104"/>
      <c r="DM26" s="104"/>
      <c r="DN26" s="104"/>
      <c r="DO26" s="104"/>
      <c r="DP26" s="104"/>
      <c r="DQ26" s="104"/>
      <c r="DR26" s="104"/>
      <c r="DS26" s="104"/>
      <c r="DT26" s="104"/>
    </row>
    <row r="27" spans="2:125" x14ac:dyDescent="0.35">
      <c r="DF27" s="104"/>
      <c r="DG27" s="104"/>
      <c r="DH27" s="104"/>
      <c r="DI27" s="104"/>
      <c r="DJ27" s="104"/>
      <c r="DK27" s="104"/>
      <c r="DL27" s="104"/>
      <c r="DM27" s="104"/>
      <c r="DN27" s="104"/>
      <c r="DO27" s="104"/>
      <c r="DP27" s="104"/>
      <c r="DQ27" s="104"/>
      <c r="DR27" s="104"/>
      <c r="DS27" s="104"/>
      <c r="DT27" s="104"/>
    </row>
    <row r="28" spans="2:125" x14ac:dyDescent="0.35">
      <c r="DF28" s="104"/>
      <c r="DG28" s="104"/>
      <c r="DH28" s="104"/>
      <c r="DI28" s="104"/>
      <c r="DJ28" s="104"/>
      <c r="DK28" s="104"/>
      <c r="DL28" s="104"/>
      <c r="DM28" s="104"/>
      <c r="DN28" s="104"/>
      <c r="DO28" s="104"/>
      <c r="DP28" s="104"/>
      <c r="DQ28" s="104"/>
      <c r="DR28" s="104"/>
      <c r="DS28" s="104"/>
      <c r="DT28" s="104"/>
    </row>
    <row r="29" spans="2:125" x14ac:dyDescent="0.35">
      <c r="DF29" s="104"/>
      <c r="DG29" s="104"/>
      <c r="DH29" s="104"/>
      <c r="DI29" s="104"/>
      <c r="DJ29" s="104"/>
      <c r="DK29" s="104"/>
      <c r="DL29" s="104"/>
      <c r="DM29" s="104"/>
      <c r="DN29" s="104"/>
      <c r="DO29" s="104"/>
      <c r="DP29" s="104"/>
      <c r="DQ29" s="104"/>
      <c r="DR29" s="104"/>
      <c r="DS29" s="104"/>
      <c r="DT29" s="104"/>
    </row>
    <row r="30" spans="2:125" x14ac:dyDescent="0.35">
      <c r="DF30" s="104"/>
      <c r="DG30" s="104"/>
      <c r="DH30" s="104"/>
      <c r="DI30" s="104"/>
      <c r="DJ30" s="104"/>
      <c r="DK30" s="104"/>
      <c r="DL30" s="104"/>
      <c r="DM30" s="104"/>
      <c r="DN30" s="104"/>
      <c r="DO30" s="104"/>
      <c r="DP30" s="104"/>
      <c r="DQ30" s="104"/>
      <c r="DR30" s="104"/>
      <c r="DS30" s="104"/>
      <c r="DT30" s="104"/>
    </row>
    <row r="31" spans="2:125" x14ac:dyDescent="0.35">
      <c r="DF31" s="104"/>
      <c r="DG31" s="104"/>
      <c r="DH31" s="104"/>
      <c r="DI31" s="104"/>
      <c r="DJ31" s="104"/>
      <c r="DK31" s="104"/>
      <c r="DL31" s="104"/>
      <c r="DM31" s="104"/>
      <c r="DN31" s="104"/>
      <c r="DO31" s="104"/>
      <c r="DP31" s="104"/>
      <c r="DQ31" s="104"/>
      <c r="DR31" s="104"/>
      <c r="DS31" s="104"/>
      <c r="DT31" s="104"/>
    </row>
    <row r="32" spans="2:125" x14ac:dyDescent="0.35">
      <c r="DF32" s="104"/>
      <c r="DG32" s="104"/>
      <c r="DH32" s="104"/>
      <c r="DI32" s="104"/>
      <c r="DJ32" s="104"/>
      <c r="DK32" s="104"/>
      <c r="DL32" s="104"/>
      <c r="DM32" s="104"/>
      <c r="DN32" s="104"/>
      <c r="DO32" s="104"/>
      <c r="DP32" s="104"/>
      <c r="DQ32" s="104"/>
      <c r="DR32" s="104"/>
      <c r="DS32" s="104"/>
      <c r="DT32" s="104"/>
    </row>
    <row r="33" spans="110:124" x14ac:dyDescent="0.35">
      <c r="DF33" s="104"/>
      <c r="DG33" s="104"/>
      <c r="DH33" s="104"/>
      <c r="DI33" s="104"/>
      <c r="DJ33" s="104"/>
      <c r="DK33" s="104"/>
      <c r="DL33" s="104"/>
      <c r="DM33" s="104"/>
      <c r="DN33" s="104"/>
      <c r="DO33" s="104"/>
      <c r="DP33" s="104"/>
      <c r="DQ33" s="104"/>
      <c r="DR33" s="104"/>
      <c r="DS33" s="104"/>
      <c r="DT33" s="104"/>
    </row>
    <row r="34" spans="110:124" x14ac:dyDescent="0.35">
      <c r="DF34" s="104"/>
      <c r="DG34" s="104"/>
      <c r="DH34" s="104"/>
      <c r="DI34" s="104"/>
      <c r="DJ34" s="104"/>
      <c r="DK34" s="104"/>
      <c r="DL34" s="104"/>
      <c r="DM34" s="104"/>
      <c r="DN34" s="104"/>
      <c r="DO34" s="104"/>
      <c r="DP34" s="104"/>
      <c r="DQ34" s="104"/>
      <c r="DR34" s="104"/>
      <c r="DS34" s="104"/>
      <c r="DT34" s="104"/>
    </row>
    <row r="35" spans="110:124" x14ac:dyDescent="0.35">
      <c r="DF35" s="104"/>
      <c r="DG35" s="104"/>
      <c r="DH35" s="104"/>
      <c r="DI35" s="104"/>
      <c r="DJ35" s="104"/>
      <c r="DK35" s="104"/>
      <c r="DL35" s="104"/>
      <c r="DM35" s="104"/>
      <c r="DN35" s="104"/>
      <c r="DO35" s="104"/>
      <c r="DP35" s="104"/>
      <c r="DQ35" s="104"/>
      <c r="DR35" s="104"/>
      <c r="DS35" s="104"/>
      <c r="DT35" s="104"/>
    </row>
    <row r="36" spans="110:124" x14ac:dyDescent="0.35">
      <c r="DF36" s="104"/>
      <c r="DG36" s="104"/>
      <c r="DH36" s="104"/>
      <c r="DI36" s="104"/>
      <c r="DJ36" s="104"/>
      <c r="DK36" s="104"/>
      <c r="DL36" s="104"/>
      <c r="DM36" s="104"/>
      <c r="DN36" s="104"/>
      <c r="DO36" s="104"/>
      <c r="DP36" s="104"/>
      <c r="DQ36" s="104"/>
      <c r="DR36" s="104"/>
      <c r="DS36" s="104"/>
      <c r="DT36" s="104"/>
    </row>
    <row r="37" spans="110:124" x14ac:dyDescent="0.35">
      <c r="DF37" s="104"/>
      <c r="DG37" s="104"/>
      <c r="DH37" s="104"/>
      <c r="DI37" s="104"/>
      <c r="DJ37" s="104"/>
      <c r="DK37" s="104"/>
      <c r="DL37" s="104"/>
      <c r="DM37" s="104"/>
      <c r="DN37" s="104"/>
      <c r="DO37" s="104"/>
      <c r="DP37" s="104"/>
      <c r="DQ37" s="104"/>
      <c r="DR37" s="104"/>
      <c r="DS37" s="104"/>
      <c r="DT37" s="104"/>
    </row>
    <row r="38" spans="110:124" x14ac:dyDescent="0.35">
      <c r="DF38" s="104"/>
      <c r="DG38" s="104"/>
      <c r="DH38" s="104"/>
      <c r="DI38" s="104"/>
      <c r="DJ38" s="104"/>
      <c r="DK38" s="104"/>
      <c r="DL38" s="104"/>
      <c r="DM38" s="104"/>
      <c r="DN38" s="104"/>
      <c r="DO38" s="104"/>
      <c r="DP38" s="104"/>
      <c r="DQ38" s="104"/>
      <c r="DR38" s="104"/>
      <c r="DS38" s="104"/>
      <c r="DT38" s="104"/>
    </row>
    <row r="39" spans="110:124" x14ac:dyDescent="0.35">
      <c r="DF39" s="80"/>
      <c r="DG39" s="80"/>
      <c r="DH39" s="80"/>
      <c r="DI39" s="80"/>
      <c r="DJ39" s="80"/>
      <c r="DK39" s="80"/>
      <c r="DL39" s="80"/>
      <c r="DM39" s="80"/>
      <c r="DN39" s="80"/>
      <c r="DO39" s="80"/>
      <c r="DP39" s="80"/>
      <c r="DQ39" s="80"/>
      <c r="DR39" s="80"/>
      <c r="DS39" s="80"/>
      <c r="DT39" s="80"/>
    </row>
    <row r="40" spans="110:124" x14ac:dyDescent="0.35">
      <c r="DF40" s="80"/>
      <c r="DG40" s="80"/>
      <c r="DH40" s="80"/>
      <c r="DI40" s="80"/>
      <c r="DJ40" s="80"/>
      <c r="DK40" s="80"/>
      <c r="DL40" s="80"/>
      <c r="DM40" s="80"/>
      <c r="DN40" s="80"/>
      <c r="DO40" s="80"/>
      <c r="DP40" s="80"/>
      <c r="DQ40" s="80"/>
      <c r="DR40" s="80"/>
      <c r="DS40" s="80"/>
      <c r="DT40" s="80"/>
    </row>
  </sheetData>
  <mergeCells count="6">
    <mergeCell ref="DQ1:DU1"/>
    <mergeCell ref="AM1:BJ1"/>
    <mergeCell ref="BK1:CH1"/>
    <mergeCell ref="CI1:DF1"/>
    <mergeCell ref="DG1:DK1"/>
    <mergeCell ref="DL1:DP1"/>
  </mergeCells>
  <phoneticPr fontId="4" type="noConversion"/>
  <conditionalFormatting sqref="CI3:DF19">
    <cfRule type="cellIs" dxfId="35" priority="8" operator="greaterThanOrEqual">
      <formula>2</formula>
    </cfRule>
    <cfRule type="cellIs" dxfId="34" priority="9" operator="equal">
      <formula>1</formula>
    </cfRule>
    <cfRule type="cellIs" dxfId="33" priority="10" operator="lessThanOrEqual">
      <formula>0</formula>
    </cfRule>
  </conditionalFormatting>
  <conditionalFormatting sqref="DG3:DP19">
    <cfRule type="cellIs" dxfId="32" priority="11" operator="between">
      <formula>0</formula>
      <formula>79</formula>
    </cfRule>
    <cfRule type="cellIs" dxfId="31" priority="12" operator="between">
      <formula>80</formula>
      <formula>100</formula>
    </cfRule>
  </conditionalFormatting>
  <conditionalFormatting sqref="DK3:DK19">
    <cfRule type="cellIs" dxfId="30" priority="5" operator="lessThan">
      <formula>100</formula>
    </cfRule>
  </conditionalFormatting>
  <conditionalFormatting sqref="DP3:DP19">
    <cfRule type="cellIs" dxfId="29" priority="4" operator="lessThan">
      <formula>100</formula>
    </cfRule>
  </conditionalFormatting>
  <conditionalFormatting sqref="DQ3:DT19">
    <cfRule type="cellIs" dxfId="28" priority="6" operator="between">
      <formula>0</formula>
      <formula>79</formula>
    </cfRule>
    <cfRule type="cellIs" dxfId="27" priority="7" operator="between">
      <formula>80</formula>
      <formula>100</formula>
    </cfRule>
  </conditionalFormatting>
  <conditionalFormatting sqref="DU3:DU19">
    <cfRule type="cellIs" dxfId="26" priority="1" operator="lessThan">
      <formula>100</formula>
    </cfRule>
    <cfRule type="cellIs" dxfId="25" priority="2" operator="between">
      <formula>0</formula>
      <formula>79</formula>
    </cfRule>
    <cfRule type="cellIs" dxfId="24" priority="3" operator="between">
      <formula>80</formula>
      <formula>100</formula>
    </cfRule>
  </conditionalFormatting>
  <pageMargins left="0.7" right="0.7" top="0.75" bottom="0.75" header="0.3" footer="0.3"/>
  <headerFooter>
    <oddHeader>&amp;C&amp;"Aptos"&amp;10&amp;K0078D7 [Open]&amp;1#_x000D_</oddHead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FDE73-81C6-4700-ABF0-B0F2AF66E624}">
  <dimension ref="B3:AB30"/>
  <sheetViews>
    <sheetView zoomScale="80" zoomScaleNormal="80" workbookViewId="0">
      <selection activeCell="D4" sqref="D4"/>
    </sheetView>
  </sheetViews>
  <sheetFormatPr defaultColWidth="8.58203125" defaultRowHeight="14.5" x14ac:dyDescent="0.35"/>
  <cols>
    <col min="1" max="2" width="8.58203125" style="104"/>
    <col min="3" max="6" width="10.58203125" style="104" customWidth="1"/>
    <col min="7" max="7" width="10.25" style="104" customWidth="1"/>
    <col min="8" max="11" width="8.58203125" style="104"/>
    <col min="12" max="13" width="9.83203125" style="104" customWidth="1"/>
    <col min="14" max="16384" width="8.58203125" style="104"/>
  </cols>
  <sheetData>
    <row r="3" spans="2:28" ht="15" thickBot="1" x14ac:dyDescent="0.4"/>
    <row r="4" spans="2:28" x14ac:dyDescent="0.35">
      <c r="E4" s="440" t="s">
        <v>38</v>
      </c>
      <c r="F4" s="441" t="s">
        <v>39</v>
      </c>
      <c r="G4" s="442" t="s">
        <v>40</v>
      </c>
      <c r="H4" s="442" t="s">
        <v>41</v>
      </c>
      <c r="I4" s="442" t="s">
        <v>42</v>
      </c>
      <c r="J4" s="442" t="s">
        <v>43</v>
      </c>
      <c r="K4" s="442" t="s">
        <v>44</v>
      </c>
      <c r="L4" s="442" t="s">
        <v>45</v>
      </c>
      <c r="M4" s="442" t="s">
        <v>46</v>
      </c>
      <c r="N4" s="442" t="s">
        <v>47</v>
      </c>
      <c r="O4" s="442" t="s">
        <v>48</v>
      </c>
      <c r="P4" s="442" t="s">
        <v>49</v>
      </c>
      <c r="Q4" s="443" t="s">
        <v>50</v>
      </c>
      <c r="R4" s="442" t="s">
        <v>51</v>
      </c>
      <c r="S4" s="442" t="s">
        <v>52</v>
      </c>
      <c r="T4" s="442" t="s">
        <v>53</v>
      </c>
      <c r="U4" s="442" t="s">
        <v>54</v>
      </c>
      <c r="V4" s="443" t="s">
        <v>55</v>
      </c>
      <c r="W4" s="442" t="s">
        <v>56</v>
      </c>
      <c r="X4" s="442" t="s">
        <v>57</v>
      </c>
      <c r="Y4" s="442" t="s">
        <v>58</v>
      </c>
      <c r="Z4" s="442" t="s">
        <v>59</v>
      </c>
      <c r="AA4" s="444" t="s">
        <v>60</v>
      </c>
      <c r="AB4" s="442" t="s">
        <v>61</v>
      </c>
    </row>
    <row r="5" spans="2:28" x14ac:dyDescent="0.35">
      <c r="C5" s="438" t="s">
        <v>55</v>
      </c>
      <c r="D5" s="499" t="s">
        <v>142</v>
      </c>
      <c r="E5" s="437">
        <v>1</v>
      </c>
      <c r="F5" s="436">
        <v>1</v>
      </c>
      <c r="G5" s="436">
        <v>1</v>
      </c>
      <c r="H5" s="436">
        <v>1</v>
      </c>
      <c r="I5" s="436">
        <v>1</v>
      </c>
      <c r="J5" s="436">
        <v>1</v>
      </c>
      <c r="K5" s="436">
        <v>1</v>
      </c>
      <c r="L5" s="436">
        <v>1</v>
      </c>
      <c r="M5" s="436">
        <v>1</v>
      </c>
      <c r="N5" s="436">
        <v>1</v>
      </c>
      <c r="O5" s="436">
        <v>1</v>
      </c>
      <c r="P5" s="436">
        <v>1</v>
      </c>
      <c r="Q5" s="436">
        <v>1</v>
      </c>
      <c r="R5" s="436">
        <v>1</v>
      </c>
      <c r="S5" s="436">
        <v>0</v>
      </c>
      <c r="T5" s="436">
        <v>1</v>
      </c>
      <c r="U5" s="436">
        <v>0</v>
      </c>
      <c r="V5" s="436">
        <v>1</v>
      </c>
      <c r="W5" s="436">
        <v>1</v>
      </c>
      <c r="X5" s="436">
        <v>1</v>
      </c>
      <c r="Y5" s="436">
        <v>1</v>
      </c>
      <c r="Z5" s="436">
        <v>0</v>
      </c>
      <c r="AA5" s="436">
        <v>0</v>
      </c>
      <c r="AB5" s="436">
        <v>0</v>
      </c>
    </row>
    <row r="6" spans="2:28" x14ac:dyDescent="0.35">
      <c r="C6" s="438" t="s">
        <v>56</v>
      </c>
      <c r="D6" s="500"/>
      <c r="E6" s="437">
        <v>1</v>
      </c>
      <c r="F6" s="436">
        <v>1</v>
      </c>
      <c r="G6" s="436">
        <v>1</v>
      </c>
      <c r="H6" s="436">
        <v>2</v>
      </c>
      <c r="I6" s="436">
        <v>2</v>
      </c>
      <c r="J6" s="436">
        <v>2</v>
      </c>
      <c r="K6" s="436">
        <v>2</v>
      </c>
      <c r="L6" s="436">
        <v>2</v>
      </c>
      <c r="M6" s="436">
        <v>1</v>
      </c>
      <c r="N6" s="436">
        <v>2</v>
      </c>
      <c r="O6" s="436">
        <v>1</v>
      </c>
      <c r="P6" s="436">
        <v>2</v>
      </c>
      <c r="Q6" s="436">
        <v>2</v>
      </c>
      <c r="R6" s="436">
        <v>1</v>
      </c>
      <c r="S6" s="436">
        <v>0</v>
      </c>
      <c r="T6" s="436">
        <v>1</v>
      </c>
      <c r="U6" s="436">
        <v>0</v>
      </c>
      <c r="V6" s="436">
        <v>1</v>
      </c>
      <c r="W6" s="436">
        <v>1</v>
      </c>
      <c r="X6" s="436">
        <v>1</v>
      </c>
      <c r="Y6" s="436">
        <v>1</v>
      </c>
      <c r="Z6" s="436">
        <v>0</v>
      </c>
      <c r="AA6" s="436">
        <v>0</v>
      </c>
      <c r="AB6" s="436">
        <v>0</v>
      </c>
    </row>
    <row r="7" spans="2:28" x14ac:dyDescent="0.35">
      <c r="B7" s="497" t="s">
        <v>147</v>
      </c>
      <c r="C7" s="438" t="s">
        <v>57</v>
      </c>
      <c r="D7" s="499" t="s">
        <v>2243</v>
      </c>
      <c r="E7" s="437">
        <v>2</v>
      </c>
      <c r="F7" s="436">
        <v>2</v>
      </c>
      <c r="G7" s="436">
        <v>1</v>
      </c>
      <c r="H7" s="436">
        <v>2</v>
      </c>
      <c r="I7" s="436">
        <v>2</v>
      </c>
      <c r="J7" s="436">
        <v>2</v>
      </c>
      <c r="K7" s="436">
        <v>2</v>
      </c>
      <c r="L7" s="436">
        <v>2</v>
      </c>
      <c r="M7" s="436">
        <v>2</v>
      </c>
      <c r="N7" s="436">
        <v>2</v>
      </c>
      <c r="O7" s="436">
        <v>2</v>
      </c>
      <c r="P7" s="436">
        <v>2</v>
      </c>
      <c r="Q7" s="436">
        <v>2</v>
      </c>
      <c r="R7" s="436">
        <v>2</v>
      </c>
      <c r="S7" s="436">
        <v>1</v>
      </c>
      <c r="T7" s="436">
        <v>1</v>
      </c>
      <c r="U7" s="436">
        <v>1</v>
      </c>
      <c r="V7" s="436">
        <v>1</v>
      </c>
      <c r="W7" s="436">
        <v>1</v>
      </c>
      <c r="X7" s="436">
        <v>1</v>
      </c>
      <c r="Y7" s="436"/>
      <c r="Z7" s="436">
        <v>1</v>
      </c>
      <c r="AA7" s="436"/>
      <c r="AB7" s="436"/>
    </row>
    <row r="8" spans="2:28" x14ac:dyDescent="0.35">
      <c r="B8" s="498"/>
      <c r="C8" s="438" t="s">
        <v>58</v>
      </c>
      <c r="D8" s="500"/>
      <c r="E8" s="437">
        <v>2</v>
      </c>
      <c r="F8" s="436">
        <v>2</v>
      </c>
      <c r="G8" s="436">
        <v>1</v>
      </c>
      <c r="H8" s="436">
        <v>2</v>
      </c>
      <c r="I8" s="436">
        <v>2</v>
      </c>
      <c r="J8" s="436">
        <v>2</v>
      </c>
      <c r="K8" s="436">
        <v>3</v>
      </c>
      <c r="L8" s="436">
        <v>2</v>
      </c>
      <c r="M8" s="436">
        <v>2</v>
      </c>
      <c r="N8" s="436">
        <v>2</v>
      </c>
      <c r="O8" s="436">
        <v>2</v>
      </c>
      <c r="P8" s="436">
        <v>2</v>
      </c>
      <c r="Q8" s="436">
        <v>2</v>
      </c>
      <c r="R8" s="436">
        <v>2</v>
      </c>
      <c r="S8" s="436">
        <v>1</v>
      </c>
      <c r="T8" s="436">
        <v>1</v>
      </c>
      <c r="U8" s="436">
        <v>1</v>
      </c>
      <c r="V8" s="436">
        <v>1</v>
      </c>
      <c r="W8" s="436">
        <v>1</v>
      </c>
      <c r="X8" s="436">
        <v>1</v>
      </c>
      <c r="Y8" s="436">
        <v>1</v>
      </c>
      <c r="Z8" s="436">
        <v>1</v>
      </c>
      <c r="AA8" s="436"/>
      <c r="AB8" s="436"/>
    </row>
    <row r="9" spans="2:28" x14ac:dyDescent="0.35">
      <c r="B9" s="498"/>
      <c r="C9" s="438" t="s">
        <v>59</v>
      </c>
      <c r="D9" s="499" t="s">
        <v>183</v>
      </c>
      <c r="E9" s="437">
        <v>3</v>
      </c>
      <c r="F9" s="436">
        <v>3</v>
      </c>
      <c r="G9" s="436">
        <v>2</v>
      </c>
      <c r="H9" s="436">
        <v>3</v>
      </c>
      <c r="I9" s="436">
        <v>3</v>
      </c>
      <c r="J9" s="436">
        <v>2</v>
      </c>
      <c r="K9" s="436">
        <v>3</v>
      </c>
      <c r="L9" s="436">
        <v>3</v>
      </c>
      <c r="M9" s="436">
        <v>3</v>
      </c>
      <c r="N9" s="436">
        <v>2</v>
      </c>
      <c r="O9" s="436">
        <v>3</v>
      </c>
      <c r="P9" s="436">
        <v>2</v>
      </c>
      <c r="Q9" s="436">
        <v>3</v>
      </c>
      <c r="R9" s="436">
        <v>3</v>
      </c>
      <c r="S9" s="436">
        <v>2</v>
      </c>
      <c r="T9" s="436">
        <v>2</v>
      </c>
      <c r="U9" s="436">
        <v>2</v>
      </c>
      <c r="V9" s="436">
        <v>2</v>
      </c>
      <c r="W9" s="436">
        <v>2</v>
      </c>
      <c r="X9" s="436">
        <v>2</v>
      </c>
      <c r="Y9" s="436">
        <v>1</v>
      </c>
      <c r="Z9" s="436">
        <v>2</v>
      </c>
      <c r="AA9" s="436">
        <v>1</v>
      </c>
      <c r="AB9" s="436">
        <v>1</v>
      </c>
    </row>
    <row r="10" spans="2:28" x14ac:dyDescent="0.35">
      <c r="B10" s="498"/>
      <c r="C10" s="438" t="s">
        <v>186</v>
      </c>
      <c r="D10" s="500"/>
      <c r="E10" s="437">
        <v>3</v>
      </c>
      <c r="F10" s="436">
        <v>3</v>
      </c>
      <c r="G10" s="436">
        <v>3</v>
      </c>
      <c r="H10" s="436">
        <v>3</v>
      </c>
      <c r="I10" s="436">
        <v>3</v>
      </c>
      <c r="J10" s="436">
        <v>2</v>
      </c>
      <c r="K10" s="436">
        <v>3</v>
      </c>
      <c r="L10" s="436">
        <v>3</v>
      </c>
      <c r="M10" s="436">
        <v>3</v>
      </c>
      <c r="N10" s="436">
        <v>2</v>
      </c>
      <c r="O10" s="436">
        <v>3</v>
      </c>
      <c r="P10" s="436">
        <v>3</v>
      </c>
      <c r="Q10" s="436">
        <v>3</v>
      </c>
      <c r="R10" s="436">
        <v>3</v>
      </c>
      <c r="S10" s="436">
        <v>2</v>
      </c>
      <c r="T10" s="436">
        <v>2</v>
      </c>
      <c r="U10" s="436">
        <v>2</v>
      </c>
      <c r="V10" s="436">
        <v>2</v>
      </c>
      <c r="W10" s="436">
        <v>2</v>
      </c>
      <c r="X10" s="436">
        <v>2</v>
      </c>
      <c r="Y10" s="436">
        <v>1</v>
      </c>
      <c r="Z10" s="436">
        <v>2</v>
      </c>
      <c r="AA10" s="436">
        <v>1</v>
      </c>
      <c r="AB10" s="436">
        <v>1</v>
      </c>
    </row>
    <row r="11" spans="2:28" x14ac:dyDescent="0.35">
      <c r="B11" s="498"/>
      <c r="C11" s="438" t="s">
        <v>231</v>
      </c>
      <c r="D11" s="499" t="s">
        <v>229</v>
      </c>
      <c r="E11" s="437">
        <v>3</v>
      </c>
      <c r="F11" s="436">
        <v>3</v>
      </c>
      <c r="G11" s="436">
        <v>3</v>
      </c>
      <c r="H11" s="436">
        <v>4</v>
      </c>
      <c r="I11" s="436">
        <v>4</v>
      </c>
      <c r="J11" s="436">
        <v>3</v>
      </c>
      <c r="K11" s="436">
        <v>4</v>
      </c>
      <c r="L11" s="436">
        <v>3</v>
      </c>
      <c r="M11" s="436">
        <v>3</v>
      </c>
      <c r="N11" s="436">
        <v>3</v>
      </c>
      <c r="O11" s="436">
        <v>4</v>
      </c>
      <c r="P11" s="436">
        <v>3</v>
      </c>
      <c r="Q11" s="436">
        <v>3</v>
      </c>
      <c r="R11" s="436">
        <v>4</v>
      </c>
      <c r="S11" s="436">
        <v>3</v>
      </c>
      <c r="T11" s="436">
        <v>2</v>
      </c>
      <c r="U11" s="436">
        <v>3</v>
      </c>
      <c r="V11" s="436">
        <v>3</v>
      </c>
      <c r="W11" s="436">
        <v>2</v>
      </c>
      <c r="X11" s="436">
        <v>2</v>
      </c>
      <c r="Y11" s="436">
        <v>2</v>
      </c>
      <c r="Z11" s="436">
        <v>2</v>
      </c>
      <c r="AA11" s="436">
        <v>2</v>
      </c>
      <c r="AB11" s="436">
        <v>2</v>
      </c>
    </row>
    <row r="12" spans="2:28" x14ac:dyDescent="0.35">
      <c r="B12" s="498"/>
      <c r="C12" s="438" t="s">
        <v>1473</v>
      </c>
      <c r="D12" s="500"/>
      <c r="E12" s="437">
        <v>3</v>
      </c>
      <c r="F12" s="436">
        <v>3</v>
      </c>
      <c r="G12" s="436">
        <v>4</v>
      </c>
      <c r="H12" s="436">
        <v>4</v>
      </c>
      <c r="I12" s="436">
        <v>4</v>
      </c>
      <c r="J12" s="436">
        <v>3</v>
      </c>
      <c r="K12" s="436">
        <v>4</v>
      </c>
      <c r="L12" s="436">
        <v>3</v>
      </c>
      <c r="M12" s="436">
        <v>3</v>
      </c>
      <c r="N12" s="436">
        <v>3</v>
      </c>
      <c r="O12" s="436">
        <v>4</v>
      </c>
      <c r="P12" s="436">
        <v>4</v>
      </c>
      <c r="Q12" s="436">
        <v>3</v>
      </c>
      <c r="R12" s="436">
        <v>4</v>
      </c>
      <c r="S12" s="436">
        <v>3</v>
      </c>
      <c r="T12" s="436">
        <v>3</v>
      </c>
      <c r="U12" s="436">
        <v>3</v>
      </c>
      <c r="V12" s="436">
        <v>3</v>
      </c>
      <c r="W12" s="436">
        <v>2</v>
      </c>
      <c r="X12" s="436">
        <v>3</v>
      </c>
      <c r="Y12" s="436">
        <v>2</v>
      </c>
      <c r="Z12" s="436">
        <v>2</v>
      </c>
      <c r="AA12" s="436">
        <v>2</v>
      </c>
      <c r="AB12" s="436">
        <v>2</v>
      </c>
    </row>
    <row r="13" spans="2:28" x14ac:dyDescent="0.35">
      <c r="B13" s="498"/>
      <c r="C13" s="438" t="s">
        <v>1755</v>
      </c>
      <c r="D13" s="499" t="s">
        <v>1754</v>
      </c>
      <c r="E13" s="437">
        <v>3</v>
      </c>
      <c r="F13" s="436">
        <v>3</v>
      </c>
      <c r="G13" s="436">
        <v>4</v>
      </c>
      <c r="H13" s="436">
        <v>4</v>
      </c>
      <c r="I13" s="436">
        <v>4</v>
      </c>
      <c r="J13" s="436">
        <v>3</v>
      </c>
      <c r="K13" s="436">
        <v>5</v>
      </c>
      <c r="L13" s="436">
        <v>3</v>
      </c>
      <c r="M13" s="436">
        <v>3</v>
      </c>
      <c r="N13" s="436">
        <v>3</v>
      </c>
      <c r="O13" s="436">
        <v>5</v>
      </c>
      <c r="P13" s="436">
        <v>4</v>
      </c>
      <c r="Q13" s="436">
        <v>3</v>
      </c>
      <c r="R13" s="436">
        <v>4</v>
      </c>
      <c r="S13" s="436">
        <v>3</v>
      </c>
      <c r="T13" s="436">
        <v>3</v>
      </c>
      <c r="U13" s="436">
        <v>3</v>
      </c>
      <c r="V13" s="436">
        <v>3</v>
      </c>
      <c r="W13" s="436">
        <v>3</v>
      </c>
      <c r="X13" s="436">
        <v>3</v>
      </c>
      <c r="Y13" s="436">
        <v>3</v>
      </c>
      <c r="Z13" s="436">
        <v>2</v>
      </c>
      <c r="AA13" s="436">
        <v>2</v>
      </c>
      <c r="AB13" s="436">
        <v>2</v>
      </c>
    </row>
    <row r="14" spans="2:28" x14ac:dyDescent="0.35">
      <c r="B14" s="498"/>
      <c r="C14" s="438" t="s">
        <v>2244</v>
      </c>
      <c r="D14" s="500"/>
      <c r="E14" s="437">
        <v>3</v>
      </c>
      <c r="F14" s="436">
        <v>3</v>
      </c>
      <c r="G14" s="436">
        <v>4</v>
      </c>
      <c r="H14" s="436">
        <v>4</v>
      </c>
      <c r="I14" s="436">
        <v>4</v>
      </c>
      <c r="J14" s="436">
        <v>3</v>
      </c>
      <c r="K14" s="436">
        <v>5</v>
      </c>
      <c r="L14" s="436">
        <v>3</v>
      </c>
      <c r="M14" s="436">
        <v>3</v>
      </c>
      <c r="N14" s="436">
        <v>3</v>
      </c>
      <c r="O14" s="436">
        <v>5</v>
      </c>
      <c r="P14" s="436">
        <v>4</v>
      </c>
      <c r="Q14" s="436">
        <v>3</v>
      </c>
      <c r="R14" s="436">
        <v>4</v>
      </c>
      <c r="S14" s="436">
        <v>3</v>
      </c>
      <c r="T14" s="436">
        <v>3</v>
      </c>
      <c r="U14" s="436">
        <v>3</v>
      </c>
      <c r="V14" s="436">
        <v>3</v>
      </c>
      <c r="W14" s="436">
        <v>3</v>
      </c>
      <c r="X14" s="436">
        <v>3</v>
      </c>
      <c r="Y14" s="436">
        <v>3</v>
      </c>
      <c r="Z14" s="436">
        <v>2</v>
      </c>
      <c r="AA14" s="436">
        <v>2</v>
      </c>
      <c r="AB14" s="436">
        <v>2</v>
      </c>
    </row>
    <row r="15" spans="2:28" x14ac:dyDescent="0.35">
      <c r="B15" s="497" t="s">
        <v>139</v>
      </c>
      <c r="C15" s="438" t="s">
        <v>57</v>
      </c>
      <c r="D15" s="499" t="s">
        <v>2243</v>
      </c>
      <c r="E15" s="437">
        <v>2</v>
      </c>
      <c r="F15" s="436">
        <v>2</v>
      </c>
      <c r="G15" s="436">
        <v>1</v>
      </c>
      <c r="H15" s="436">
        <v>2</v>
      </c>
      <c r="I15" s="436">
        <v>2</v>
      </c>
      <c r="J15" s="436">
        <v>1</v>
      </c>
      <c r="K15" s="436">
        <v>2</v>
      </c>
      <c r="L15" s="436">
        <v>2</v>
      </c>
      <c r="M15" s="436">
        <v>2</v>
      </c>
      <c r="N15" s="436">
        <v>2</v>
      </c>
      <c r="O15" s="436">
        <v>1</v>
      </c>
      <c r="P15" s="436">
        <v>2</v>
      </c>
      <c r="Q15" s="436">
        <v>2</v>
      </c>
      <c r="R15" s="436">
        <v>2</v>
      </c>
      <c r="S15" s="436">
        <v>1</v>
      </c>
      <c r="T15" s="436">
        <v>1</v>
      </c>
      <c r="U15" s="436">
        <v>1</v>
      </c>
      <c r="V15" s="436">
        <v>1</v>
      </c>
      <c r="W15" s="436">
        <v>1</v>
      </c>
      <c r="X15" s="436">
        <v>1</v>
      </c>
      <c r="Y15" s="436"/>
      <c r="Z15" s="436">
        <v>1</v>
      </c>
      <c r="AA15" s="436"/>
      <c r="AB15" s="436"/>
    </row>
    <row r="16" spans="2:28" x14ac:dyDescent="0.35">
      <c r="B16" s="498"/>
      <c r="C16" s="438" t="s">
        <v>58</v>
      </c>
      <c r="D16" s="500"/>
      <c r="E16" s="445">
        <v>2</v>
      </c>
      <c r="F16" s="439">
        <v>2</v>
      </c>
      <c r="G16" s="439">
        <v>2</v>
      </c>
      <c r="H16" s="439">
        <v>2</v>
      </c>
      <c r="I16" s="439">
        <v>3</v>
      </c>
      <c r="J16" s="439">
        <v>1</v>
      </c>
      <c r="K16" s="439">
        <v>2</v>
      </c>
      <c r="L16" s="439">
        <v>2</v>
      </c>
      <c r="M16" s="439">
        <v>2</v>
      </c>
      <c r="N16" s="439">
        <v>2</v>
      </c>
      <c r="O16" s="439">
        <v>1</v>
      </c>
      <c r="P16" s="439">
        <v>2</v>
      </c>
      <c r="Q16" s="439">
        <v>2</v>
      </c>
      <c r="R16" s="439">
        <v>2</v>
      </c>
      <c r="S16" s="439">
        <v>1</v>
      </c>
      <c r="T16" s="439">
        <v>2</v>
      </c>
      <c r="U16" s="439">
        <v>1</v>
      </c>
      <c r="V16" s="439">
        <v>2</v>
      </c>
      <c r="W16" s="439">
        <v>1</v>
      </c>
      <c r="X16" s="439">
        <v>1</v>
      </c>
      <c r="Y16" s="439">
        <v>1</v>
      </c>
      <c r="Z16" s="439">
        <v>1</v>
      </c>
      <c r="AA16" s="439"/>
      <c r="AB16" s="439"/>
    </row>
    <row r="17" spans="2:28" x14ac:dyDescent="0.35">
      <c r="B17" s="498"/>
      <c r="C17" s="438" t="s">
        <v>59</v>
      </c>
      <c r="D17" s="499" t="s">
        <v>183</v>
      </c>
      <c r="E17" s="445">
        <v>3</v>
      </c>
      <c r="F17" s="439">
        <v>3</v>
      </c>
      <c r="G17" s="439">
        <v>2</v>
      </c>
      <c r="H17" s="439">
        <v>3</v>
      </c>
      <c r="I17" s="439">
        <v>3</v>
      </c>
      <c r="J17" s="439">
        <v>2</v>
      </c>
      <c r="K17" s="439">
        <v>3</v>
      </c>
      <c r="L17" s="439">
        <v>3</v>
      </c>
      <c r="M17" s="439">
        <v>2</v>
      </c>
      <c r="N17" s="439">
        <v>3</v>
      </c>
      <c r="O17" s="439">
        <v>2</v>
      </c>
      <c r="P17" s="439">
        <v>3</v>
      </c>
      <c r="Q17" s="439">
        <v>3</v>
      </c>
      <c r="R17" s="439">
        <v>3</v>
      </c>
      <c r="S17" s="439">
        <v>2</v>
      </c>
      <c r="T17" s="439">
        <v>2</v>
      </c>
      <c r="U17" s="439">
        <v>2</v>
      </c>
      <c r="V17" s="439">
        <v>2</v>
      </c>
      <c r="W17" s="439">
        <v>1</v>
      </c>
      <c r="X17" s="439">
        <v>2</v>
      </c>
      <c r="Y17" s="439">
        <v>2</v>
      </c>
      <c r="Z17" s="439">
        <v>2</v>
      </c>
      <c r="AA17" s="439">
        <v>1</v>
      </c>
      <c r="AB17" s="439">
        <v>1</v>
      </c>
    </row>
    <row r="18" spans="2:28" x14ac:dyDescent="0.35">
      <c r="B18" s="498"/>
      <c r="C18" s="438" t="s">
        <v>186</v>
      </c>
      <c r="D18" s="500"/>
      <c r="E18" s="445">
        <v>3</v>
      </c>
      <c r="F18" s="439">
        <v>3</v>
      </c>
      <c r="G18" s="439">
        <v>3</v>
      </c>
      <c r="H18" s="439">
        <v>3</v>
      </c>
      <c r="I18" s="439">
        <v>3</v>
      </c>
      <c r="J18" s="439">
        <v>2</v>
      </c>
      <c r="K18" s="439">
        <v>3</v>
      </c>
      <c r="L18" s="439">
        <v>3</v>
      </c>
      <c r="M18" s="439">
        <v>3</v>
      </c>
      <c r="N18" s="439">
        <v>3</v>
      </c>
      <c r="O18" s="439">
        <v>2</v>
      </c>
      <c r="P18" s="439">
        <v>3</v>
      </c>
      <c r="Q18" s="439">
        <v>3</v>
      </c>
      <c r="R18" s="439">
        <v>3</v>
      </c>
      <c r="S18" s="439">
        <v>2</v>
      </c>
      <c r="T18" s="439">
        <v>3</v>
      </c>
      <c r="U18" s="439">
        <v>2</v>
      </c>
      <c r="V18" s="439">
        <v>2</v>
      </c>
      <c r="W18" s="439">
        <v>1</v>
      </c>
      <c r="X18" s="439">
        <v>3</v>
      </c>
      <c r="Y18" s="439">
        <v>2</v>
      </c>
      <c r="Z18" s="439">
        <v>2</v>
      </c>
      <c r="AA18" s="439">
        <v>1</v>
      </c>
      <c r="AB18" s="439">
        <v>1</v>
      </c>
    </row>
    <row r="19" spans="2:28" x14ac:dyDescent="0.35">
      <c r="B19" s="498"/>
      <c r="C19" s="438" t="s">
        <v>231</v>
      </c>
      <c r="D19" s="499" t="s">
        <v>229</v>
      </c>
      <c r="E19" s="445">
        <v>3</v>
      </c>
      <c r="F19" s="439">
        <v>3</v>
      </c>
      <c r="G19" s="439">
        <v>3</v>
      </c>
      <c r="H19" s="439">
        <v>4</v>
      </c>
      <c r="I19" s="439">
        <v>4</v>
      </c>
      <c r="J19" s="439">
        <v>2</v>
      </c>
      <c r="K19" s="439">
        <v>4</v>
      </c>
      <c r="L19" s="439">
        <v>3</v>
      </c>
      <c r="M19" s="439">
        <v>3</v>
      </c>
      <c r="N19" s="439">
        <v>4</v>
      </c>
      <c r="O19" s="439">
        <v>3</v>
      </c>
      <c r="P19" s="439">
        <v>4</v>
      </c>
      <c r="Q19" s="439">
        <v>3</v>
      </c>
      <c r="R19" s="439">
        <v>4</v>
      </c>
      <c r="S19" s="439">
        <v>3</v>
      </c>
      <c r="T19" s="439">
        <v>3</v>
      </c>
      <c r="U19" s="439">
        <v>2</v>
      </c>
      <c r="V19" s="439">
        <v>3</v>
      </c>
      <c r="W19" s="439">
        <v>2</v>
      </c>
      <c r="X19" s="439">
        <v>3</v>
      </c>
      <c r="Y19" s="439">
        <v>2</v>
      </c>
      <c r="Z19" s="439">
        <v>2</v>
      </c>
      <c r="AA19" s="439">
        <v>2</v>
      </c>
      <c r="AB19" s="439">
        <v>2</v>
      </c>
    </row>
    <row r="20" spans="2:28" x14ac:dyDescent="0.35">
      <c r="B20" s="498"/>
      <c r="C20" s="438" t="s">
        <v>1473</v>
      </c>
      <c r="D20" s="500"/>
      <c r="E20" s="445">
        <v>3</v>
      </c>
      <c r="F20" s="439">
        <v>3</v>
      </c>
      <c r="G20" s="439">
        <v>3</v>
      </c>
      <c r="H20" s="439">
        <v>4</v>
      </c>
      <c r="I20" s="439">
        <v>4</v>
      </c>
      <c r="J20" s="439">
        <v>3</v>
      </c>
      <c r="K20" s="439">
        <v>4</v>
      </c>
      <c r="L20" s="439">
        <v>3</v>
      </c>
      <c r="M20" s="439">
        <v>3</v>
      </c>
      <c r="N20" s="439">
        <v>4</v>
      </c>
      <c r="O20" s="439">
        <v>3</v>
      </c>
      <c r="P20" s="439">
        <v>4</v>
      </c>
      <c r="Q20" s="439">
        <v>3</v>
      </c>
      <c r="R20" s="439">
        <v>4</v>
      </c>
      <c r="S20" s="439">
        <v>3</v>
      </c>
      <c r="T20" s="439">
        <v>3</v>
      </c>
      <c r="U20" s="439">
        <v>2</v>
      </c>
      <c r="V20" s="439">
        <v>3</v>
      </c>
      <c r="W20" s="439">
        <v>2</v>
      </c>
      <c r="X20" s="439">
        <v>3</v>
      </c>
      <c r="Y20" s="439">
        <v>2</v>
      </c>
      <c r="Z20" s="439">
        <v>2</v>
      </c>
      <c r="AA20" s="439">
        <v>2</v>
      </c>
      <c r="AB20" s="439">
        <v>2</v>
      </c>
    </row>
    <row r="21" spans="2:28" x14ac:dyDescent="0.35">
      <c r="B21" s="498"/>
      <c r="C21" s="438" t="s">
        <v>1755</v>
      </c>
      <c r="D21" s="499" t="s">
        <v>1754</v>
      </c>
      <c r="E21" s="445">
        <v>3</v>
      </c>
      <c r="F21" s="439">
        <v>3</v>
      </c>
      <c r="G21" s="439">
        <v>3</v>
      </c>
      <c r="H21" s="439">
        <v>4</v>
      </c>
      <c r="I21" s="439">
        <v>5</v>
      </c>
      <c r="J21" s="439">
        <v>3</v>
      </c>
      <c r="K21" s="439">
        <v>4</v>
      </c>
      <c r="L21" s="439">
        <v>3</v>
      </c>
      <c r="M21" s="439">
        <v>3</v>
      </c>
      <c r="N21" s="439">
        <v>4</v>
      </c>
      <c r="O21" s="439">
        <v>4</v>
      </c>
      <c r="P21" s="439">
        <v>5</v>
      </c>
      <c r="Q21" s="439">
        <v>3</v>
      </c>
      <c r="R21" s="439">
        <v>4</v>
      </c>
      <c r="S21" s="439">
        <v>3</v>
      </c>
      <c r="T21" s="439">
        <v>3</v>
      </c>
      <c r="U21" s="439">
        <v>3</v>
      </c>
      <c r="V21" s="439">
        <v>3</v>
      </c>
      <c r="W21" s="439">
        <v>3</v>
      </c>
      <c r="X21" s="439">
        <v>3</v>
      </c>
      <c r="Y21" s="439">
        <v>3</v>
      </c>
      <c r="Z21" s="439">
        <v>2</v>
      </c>
      <c r="AA21" s="439">
        <v>2</v>
      </c>
      <c r="AB21" s="439">
        <v>2</v>
      </c>
    </row>
    <row r="22" spans="2:28" x14ac:dyDescent="0.35">
      <c r="B22" s="498"/>
      <c r="C22" s="438" t="s">
        <v>2244</v>
      </c>
      <c r="D22" s="500"/>
      <c r="E22" s="445">
        <v>3</v>
      </c>
      <c r="F22" s="439">
        <v>3</v>
      </c>
      <c r="G22" s="439">
        <v>3</v>
      </c>
      <c r="H22" s="439">
        <v>4</v>
      </c>
      <c r="I22" s="439">
        <v>5</v>
      </c>
      <c r="J22" s="439">
        <v>3</v>
      </c>
      <c r="K22" s="439">
        <v>4</v>
      </c>
      <c r="L22" s="439">
        <v>3</v>
      </c>
      <c r="M22" s="439">
        <v>3</v>
      </c>
      <c r="N22" s="439">
        <v>4</v>
      </c>
      <c r="O22" s="439">
        <v>4</v>
      </c>
      <c r="P22" s="439">
        <v>5</v>
      </c>
      <c r="Q22" s="439">
        <v>3</v>
      </c>
      <c r="R22" s="439">
        <v>4</v>
      </c>
      <c r="S22" s="439">
        <v>3</v>
      </c>
      <c r="T22" s="439">
        <v>3</v>
      </c>
      <c r="U22" s="439">
        <v>3</v>
      </c>
      <c r="V22" s="439">
        <v>3</v>
      </c>
      <c r="W22" s="439">
        <v>3</v>
      </c>
      <c r="X22" s="439">
        <v>3</v>
      </c>
      <c r="Y22" s="439">
        <v>3</v>
      </c>
      <c r="Z22" s="439">
        <v>2</v>
      </c>
      <c r="AA22" s="439">
        <v>2</v>
      </c>
      <c r="AB22" s="439">
        <v>2</v>
      </c>
    </row>
    <row r="23" spans="2:28" x14ac:dyDescent="0.35">
      <c r="B23" s="497" t="s">
        <v>162</v>
      </c>
      <c r="C23" s="438" t="s">
        <v>57</v>
      </c>
      <c r="D23" s="499" t="s">
        <v>2243</v>
      </c>
      <c r="E23" s="437">
        <v>2</v>
      </c>
      <c r="F23" s="436">
        <v>2</v>
      </c>
      <c r="G23" s="436">
        <v>2</v>
      </c>
      <c r="H23" s="436">
        <v>2</v>
      </c>
      <c r="I23" s="436">
        <v>2</v>
      </c>
      <c r="J23" s="436">
        <v>2</v>
      </c>
      <c r="K23" s="436">
        <v>2</v>
      </c>
      <c r="L23" s="436">
        <v>1</v>
      </c>
      <c r="M23" s="436">
        <v>2</v>
      </c>
      <c r="N23" s="436">
        <v>1</v>
      </c>
      <c r="O23" s="436">
        <v>2</v>
      </c>
      <c r="P23" s="436">
        <v>2</v>
      </c>
      <c r="Q23" s="436">
        <v>2</v>
      </c>
      <c r="R23" s="436">
        <v>1</v>
      </c>
      <c r="S23" s="436">
        <v>2</v>
      </c>
      <c r="T23" s="436">
        <v>1</v>
      </c>
      <c r="U23" s="436">
        <v>1</v>
      </c>
      <c r="V23" s="436">
        <v>1</v>
      </c>
      <c r="W23" s="436">
        <v>1</v>
      </c>
      <c r="X23" s="436">
        <v>1</v>
      </c>
      <c r="Y23" s="436"/>
      <c r="Z23" s="436">
        <v>1</v>
      </c>
      <c r="AA23" s="436"/>
      <c r="AB23" s="436"/>
    </row>
    <row r="24" spans="2:28" x14ac:dyDescent="0.35">
      <c r="B24" s="498"/>
      <c r="C24" s="438" t="s">
        <v>58</v>
      </c>
      <c r="D24" s="500"/>
      <c r="E24" s="445">
        <v>2</v>
      </c>
      <c r="F24" s="439">
        <v>2</v>
      </c>
      <c r="G24" s="439">
        <v>2</v>
      </c>
      <c r="H24" s="439">
        <v>2</v>
      </c>
      <c r="I24" s="439">
        <v>2</v>
      </c>
      <c r="J24" s="439">
        <v>3</v>
      </c>
      <c r="K24" s="439">
        <v>2</v>
      </c>
      <c r="L24" s="439">
        <v>2</v>
      </c>
      <c r="M24" s="439">
        <v>2</v>
      </c>
      <c r="N24" s="439">
        <v>1</v>
      </c>
      <c r="O24" s="439">
        <v>2</v>
      </c>
      <c r="P24" s="439">
        <v>2</v>
      </c>
      <c r="Q24" s="439">
        <v>2</v>
      </c>
      <c r="R24" s="439">
        <v>2</v>
      </c>
      <c r="S24" s="439">
        <v>2</v>
      </c>
      <c r="T24" s="439">
        <v>1</v>
      </c>
      <c r="U24" s="439">
        <v>1</v>
      </c>
      <c r="V24" s="439">
        <v>1</v>
      </c>
      <c r="W24" s="439">
        <v>1</v>
      </c>
      <c r="X24" s="439">
        <v>1</v>
      </c>
      <c r="Y24" s="439">
        <v>1</v>
      </c>
      <c r="Z24" s="439">
        <v>1</v>
      </c>
      <c r="AA24" s="439"/>
      <c r="AB24" s="439"/>
    </row>
    <row r="25" spans="2:28" x14ac:dyDescent="0.35">
      <c r="B25" s="498"/>
      <c r="C25" s="438" t="s">
        <v>59</v>
      </c>
      <c r="D25" s="499" t="s">
        <v>183</v>
      </c>
      <c r="E25" s="445">
        <v>3</v>
      </c>
      <c r="F25" s="439">
        <v>3</v>
      </c>
      <c r="G25" s="439">
        <v>2</v>
      </c>
      <c r="H25" s="439">
        <v>3</v>
      </c>
      <c r="I25" s="439">
        <v>3</v>
      </c>
      <c r="J25" s="439">
        <v>3</v>
      </c>
      <c r="K25" s="439">
        <v>3</v>
      </c>
      <c r="L25" s="439">
        <v>2</v>
      </c>
      <c r="M25" s="439">
        <v>3</v>
      </c>
      <c r="N25" s="439">
        <v>1</v>
      </c>
      <c r="O25" s="439">
        <v>3</v>
      </c>
      <c r="P25" s="439">
        <v>2</v>
      </c>
      <c r="Q25" s="439">
        <v>3</v>
      </c>
      <c r="R25" s="439">
        <v>2</v>
      </c>
      <c r="S25" s="439">
        <v>2</v>
      </c>
      <c r="T25" s="439">
        <v>2</v>
      </c>
      <c r="U25" s="439">
        <v>2</v>
      </c>
      <c r="V25" s="439">
        <v>2</v>
      </c>
      <c r="W25" s="439">
        <v>2</v>
      </c>
      <c r="X25" s="439">
        <v>2</v>
      </c>
      <c r="Y25" s="439">
        <v>1</v>
      </c>
      <c r="Z25" s="439">
        <v>2</v>
      </c>
      <c r="AA25" s="439">
        <v>1</v>
      </c>
      <c r="AB25" s="439">
        <v>1</v>
      </c>
    </row>
    <row r="26" spans="2:28" x14ac:dyDescent="0.35">
      <c r="B26" s="498"/>
      <c r="C26" s="438" t="s">
        <v>186</v>
      </c>
      <c r="D26" s="500"/>
      <c r="E26" s="445">
        <v>3</v>
      </c>
      <c r="F26" s="439">
        <v>3</v>
      </c>
      <c r="G26" s="439">
        <v>3</v>
      </c>
      <c r="H26" s="439">
        <v>3</v>
      </c>
      <c r="I26" s="439">
        <v>3</v>
      </c>
      <c r="J26" s="439">
        <v>3</v>
      </c>
      <c r="K26" s="439">
        <v>3</v>
      </c>
      <c r="L26" s="439">
        <v>3</v>
      </c>
      <c r="M26" s="439">
        <v>3</v>
      </c>
      <c r="N26" s="439">
        <v>1</v>
      </c>
      <c r="O26" s="439">
        <v>3</v>
      </c>
      <c r="P26" s="439">
        <v>3</v>
      </c>
      <c r="Q26" s="439">
        <v>3</v>
      </c>
      <c r="R26" s="439">
        <v>3</v>
      </c>
      <c r="S26" s="439">
        <v>2</v>
      </c>
      <c r="T26" s="439">
        <v>2</v>
      </c>
      <c r="U26" s="439">
        <v>2</v>
      </c>
      <c r="V26" s="439">
        <v>2</v>
      </c>
      <c r="W26" s="439">
        <v>2</v>
      </c>
      <c r="X26" s="439">
        <v>2</v>
      </c>
      <c r="Y26" s="439">
        <v>1</v>
      </c>
      <c r="Z26" s="439">
        <v>2</v>
      </c>
      <c r="AA26" s="439">
        <v>1</v>
      </c>
      <c r="AB26" s="439">
        <v>1</v>
      </c>
    </row>
    <row r="27" spans="2:28" x14ac:dyDescent="0.35">
      <c r="B27" s="498"/>
      <c r="C27" s="438" t="s">
        <v>231</v>
      </c>
      <c r="D27" s="499" t="s">
        <v>229</v>
      </c>
      <c r="E27" s="445">
        <v>4</v>
      </c>
      <c r="F27" s="439">
        <v>4</v>
      </c>
      <c r="G27" s="439">
        <v>3</v>
      </c>
      <c r="H27" s="439">
        <v>3</v>
      </c>
      <c r="I27" s="439">
        <v>3</v>
      </c>
      <c r="J27" s="439">
        <v>4</v>
      </c>
      <c r="K27" s="439">
        <v>4</v>
      </c>
      <c r="L27" s="439">
        <v>3</v>
      </c>
      <c r="M27" s="439">
        <v>3</v>
      </c>
      <c r="N27" s="439">
        <v>2</v>
      </c>
      <c r="O27" s="439">
        <v>4</v>
      </c>
      <c r="P27" s="439">
        <v>3</v>
      </c>
      <c r="Q27" s="439">
        <v>3</v>
      </c>
      <c r="R27" s="439">
        <v>3</v>
      </c>
      <c r="S27" s="439">
        <v>3</v>
      </c>
      <c r="T27" s="439">
        <v>2</v>
      </c>
      <c r="U27" s="439">
        <v>3</v>
      </c>
      <c r="V27" s="439">
        <v>3</v>
      </c>
      <c r="W27" s="439">
        <v>2</v>
      </c>
      <c r="X27" s="439">
        <v>2</v>
      </c>
      <c r="Y27" s="439">
        <v>2</v>
      </c>
      <c r="Z27" s="439">
        <v>2</v>
      </c>
      <c r="AA27" s="439">
        <v>2</v>
      </c>
      <c r="AB27" s="439">
        <v>2</v>
      </c>
    </row>
    <row r="28" spans="2:28" x14ac:dyDescent="0.35">
      <c r="B28" s="498"/>
      <c r="C28" s="438" t="s">
        <v>1473</v>
      </c>
      <c r="D28" s="500"/>
      <c r="E28" s="445">
        <v>4</v>
      </c>
      <c r="F28" s="439">
        <v>4</v>
      </c>
      <c r="G28" s="439">
        <v>3</v>
      </c>
      <c r="H28" s="439">
        <v>3</v>
      </c>
      <c r="I28" s="439">
        <v>3</v>
      </c>
      <c r="J28" s="439">
        <v>5</v>
      </c>
      <c r="K28" s="439">
        <v>4</v>
      </c>
      <c r="L28" s="439">
        <v>3</v>
      </c>
      <c r="M28" s="439">
        <v>3</v>
      </c>
      <c r="N28" s="439">
        <v>2</v>
      </c>
      <c r="O28" s="439">
        <v>4</v>
      </c>
      <c r="P28" s="439">
        <v>3</v>
      </c>
      <c r="Q28" s="439">
        <v>3</v>
      </c>
      <c r="R28" s="439">
        <v>3</v>
      </c>
      <c r="S28" s="439">
        <v>3</v>
      </c>
      <c r="T28" s="439">
        <v>2</v>
      </c>
      <c r="U28" s="439">
        <v>3</v>
      </c>
      <c r="V28" s="439">
        <v>3</v>
      </c>
      <c r="W28" s="439">
        <v>3</v>
      </c>
      <c r="X28" s="439">
        <v>2</v>
      </c>
      <c r="Y28" s="439">
        <v>2</v>
      </c>
      <c r="Z28" s="439">
        <v>2</v>
      </c>
      <c r="AA28" s="439">
        <v>2</v>
      </c>
      <c r="AB28" s="439">
        <v>2</v>
      </c>
    </row>
    <row r="29" spans="2:28" x14ac:dyDescent="0.35">
      <c r="B29" s="498"/>
      <c r="C29" s="438" t="s">
        <v>1755</v>
      </c>
      <c r="D29" s="499" t="s">
        <v>1754</v>
      </c>
      <c r="E29" s="445">
        <v>5</v>
      </c>
      <c r="F29" s="439">
        <v>4</v>
      </c>
      <c r="G29" s="439">
        <v>3</v>
      </c>
      <c r="H29" s="439">
        <v>3</v>
      </c>
      <c r="I29" s="439">
        <v>3</v>
      </c>
      <c r="J29" s="439">
        <v>5</v>
      </c>
      <c r="K29" s="439">
        <v>4</v>
      </c>
      <c r="L29" s="439">
        <v>3</v>
      </c>
      <c r="M29" s="439">
        <v>3</v>
      </c>
      <c r="N29" s="439">
        <v>2</v>
      </c>
      <c r="O29" s="439">
        <v>4</v>
      </c>
      <c r="P29" s="439">
        <v>4</v>
      </c>
      <c r="Q29" s="439">
        <v>3</v>
      </c>
      <c r="R29" s="439">
        <v>3</v>
      </c>
      <c r="S29" s="439">
        <v>4</v>
      </c>
      <c r="T29" s="439">
        <v>3</v>
      </c>
      <c r="U29" s="439">
        <v>3</v>
      </c>
      <c r="V29" s="439">
        <v>4</v>
      </c>
      <c r="W29" s="439">
        <v>3</v>
      </c>
      <c r="X29" s="439">
        <v>3</v>
      </c>
      <c r="Y29" s="439">
        <v>2</v>
      </c>
      <c r="Z29" s="439">
        <v>2</v>
      </c>
      <c r="AA29" s="439">
        <v>2</v>
      </c>
      <c r="AB29" s="439">
        <v>2</v>
      </c>
    </row>
    <row r="30" spans="2:28" x14ac:dyDescent="0.35">
      <c r="B30" s="498"/>
      <c r="C30" s="438" t="s">
        <v>2244</v>
      </c>
      <c r="D30" s="500"/>
      <c r="E30" s="445">
        <v>5</v>
      </c>
      <c r="F30" s="439">
        <v>4</v>
      </c>
      <c r="G30" s="439">
        <v>3</v>
      </c>
      <c r="H30" s="439">
        <v>3</v>
      </c>
      <c r="I30" s="439">
        <v>3</v>
      </c>
      <c r="J30" s="439">
        <v>5</v>
      </c>
      <c r="K30" s="439">
        <v>4</v>
      </c>
      <c r="L30" s="439">
        <v>3</v>
      </c>
      <c r="M30" s="439">
        <v>3</v>
      </c>
      <c r="N30" s="439">
        <v>2</v>
      </c>
      <c r="O30" s="439">
        <v>4</v>
      </c>
      <c r="P30" s="439">
        <v>4</v>
      </c>
      <c r="Q30" s="439">
        <v>3</v>
      </c>
      <c r="R30" s="439">
        <v>3</v>
      </c>
      <c r="S30" s="439">
        <v>4</v>
      </c>
      <c r="T30" s="439">
        <v>3</v>
      </c>
      <c r="U30" s="439">
        <v>3</v>
      </c>
      <c r="V30" s="439">
        <v>4</v>
      </c>
      <c r="W30" s="439">
        <v>3</v>
      </c>
      <c r="X30" s="439">
        <v>3</v>
      </c>
      <c r="Y30" s="439">
        <v>2</v>
      </c>
      <c r="Z30" s="439">
        <v>2</v>
      </c>
      <c r="AA30" s="439">
        <v>2</v>
      </c>
      <c r="AB30" s="439">
        <v>2</v>
      </c>
    </row>
  </sheetData>
  <mergeCells count="16">
    <mergeCell ref="D5:D6"/>
    <mergeCell ref="B7:B14"/>
    <mergeCell ref="D7:D8"/>
    <mergeCell ref="D9:D10"/>
    <mergeCell ref="D11:D12"/>
    <mergeCell ref="D13:D14"/>
    <mergeCell ref="B23:B30"/>
    <mergeCell ref="D23:D24"/>
    <mergeCell ref="D25:D26"/>
    <mergeCell ref="D27:D28"/>
    <mergeCell ref="D29:D30"/>
    <mergeCell ref="B15:B22"/>
    <mergeCell ref="D15:D16"/>
    <mergeCell ref="D17:D18"/>
    <mergeCell ref="D19:D20"/>
    <mergeCell ref="D21:D22"/>
  </mergeCells>
  <conditionalFormatting sqref="E5:AB30">
    <cfRule type="cellIs" dxfId="23" priority="1" stopIfTrue="1" operator="equal">
      <formula>5</formula>
    </cfRule>
    <cfRule type="cellIs" dxfId="22" priority="2" stopIfTrue="1" operator="equal">
      <formula>4</formula>
    </cfRule>
    <cfRule type="cellIs" dxfId="21" priority="3" stopIfTrue="1" operator="equal">
      <formula>3</formula>
    </cfRule>
    <cfRule type="cellIs" dxfId="20" priority="4" stopIfTrue="1" operator="equal">
      <formula>2</formula>
    </cfRule>
    <cfRule type="cellIs" dxfId="19" priority="5" stopIfTrue="1" operator="equal">
      <formula>1</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3A632-BE91-4580-AD4A-ACE1B65B4C1D}">
  <sheetPr codeName="Sheet6"/>
  <dimension ref="B1:DY166"/>
  <sheetViews>
    <sheetView zoomScale="90" zoomScaleNormal="90" zoomScaleSheetLayoutView="100" workbookViewId="0">
      <pane xSplit="5" ySplit="3" topLeftCell="F4" activePane="bottomRight" state="frozen"/>
      <selection pane="topRight" activeCell="F1" sqref="F1"/>
      <selection pane="bottomLeft" activeCell="A4" sqref="A4"/>
      <selection pane="bottomRight" activeCell="E16" sqref="E16"/>
    </sheetView>
  </sheetViews>
  <sheetFormatPr defaultRowHeight="14.5" x14ac:dyDescent="0.35"/>
  <cols>
    <col min="2" max="2" width="6.33203125" style="49" customWidth="1"/>
    <col min="3" max="3" width="8.25" style="49" customWidth="1"/>
    <col min="4" max="4" width="10.83203125" style="49" customWidth="1"/>
    <col min="5" max="5" width="41.75" style="49" customWidth="1"/>
    <col min="6" max="7" width="9" style="49"/>
    <col min="8" max="8" width="10.58203125" style="49" customWidth="1"/>
    <col min="9" max="9" width="9" style="49"/>
    <col min="10" max="10" width="11.58203125" style="49" customWidth="1"/>
    <col min="11" max="11" width="12.5" style="49" customWidth="1"/>
    <col min="12" max="12" width="14.25" style="49" customWidth="1"/>
    <col min="13" max="13" width="12.25" style="49" customWidth="1"/>
    <col min="14" max="14" width="12.83203125" style="49" customWidth="1"/>
    <col min="15" max="15" width="13.75" style="49" customWidth="1"/>
    <col min="16" max="16" width="45.08203125" style="49" customWidth="1"/>
    <col min="17" max="17" width="14.5" style="49" customWidth="1"/>
    <col min="18" max="18" width="13.25" style="49" customWidth="1"/>
    <col min="19" max="20" width="12.5" style="49" customWidth="1"/>
    <col min="21" max="21" width="12.83203125" style="49" customWidth="1"/>
    <col min="22" max="22" width="9" style="49"/>
    <col min="23" max="23" width="13.25" style="49" customWidth="1"/>
    <col min="24" max="24" width="12.33203125" style="49" customWidth="1"/>
    <col min="25" max="25" width="15.25" style="49" customWidth="1"/>
    <col min="26" max="26" width="14.33203125" style="49" customWidth="1"/>
    <col min="27" max="27" width="15.5" style="49" customWidth="1"/>
    <col min="28" max="28" width="14.5" style="49" customWidth="1"/>
    <col min="29" max="29" width="17.25" style="49" customWidth="1"/>
    <col min="30" max="30" width="19.75" style="49" customWidth="1"/>
    <col min="31" max="31" width="15.5" style="49" customWidth="1"/>
    <col min="32" max="32" width="10.08203125" style="49" customWidth="1"/>
    <col min="33" max="33" width="37.75" style="54" customWidth="1"/>
    <col min="34" max="34" width="49.75" style="54" customWidth="1"/>
    <col min="35" max="35" width="14.75" style="299" customWidth="1"/>
    <col min="36" max="36" width="34.33203125" style="54" customWidth="1"/>
    <col min="37" max="37" width="12.83203125" style="54" customWidth="1"/>
    <col min="38" max="38" width="51.33203125" style="54" customWidth="1"/>
    <col min="39" max="110" width="3.75" style="43" customWidth="1"/>
    <col min="111" max="125" width="3.75" style="42" customWidth="1"/>
    <col min="126" max="127" width="9.83203125" style="339" customWidth="1"/>
    <col min="128" max="128" width="9.08203125" style="339" customWidth="1"/>
    <col min="129" max="129" width="9.5" style="339" customWidth="1"/>
  </cols>
  <sheetData>
    <row r="1" spans="2:129" x14ac:dyDescent="0.35">
      <c r="T1" s="417">
        <f ca="1">NOW()</f>
        <v>46315.632267361114</v>
      </c>
      <c r="DA1" s="46">
        <f>6/7</f>
        <v>0.8571428571428571</v>
      </c>
    </row>
    <row r="2" spans="2:129" x14ac:dyDescent="0.35">
      <c r="G2" s="49">
        <v>2026</v>
      </c>
    </row>
    <row r="3" spans="2:129" ht="97" thickBot="1" x14ac:dyDescent="0.35">
      <c r="B3" s="418" t="s">
        <v>0</v>
      </c>
      <c r="C3" s="419" t="s">
        <v>1</v>
      </c>
      <c r="D3" s="419" t="s">
        <v>2</v>
      </c>
      <c r="E3" s="419" t="s">
        <v>3</v>
      </c>
      <c r="F3" s="419" t="s">
        <v>4</v>
      </c>
      <c r="G3" s="419" t="s">
        <v>5</v>
      </c>
      <c r="H3" s="419" t="s">
        <v>6</v>
      </c>
      <c r="I3" s="419" t="s">
        <v>7</v>
      </c>
      <c r="J3" s="419" t="s">
        <v>8</v>
      </c>
      <c r="K3" s="419" t="s">
        <v>9</v>
      </c>
      <c r="L3" s="419" t="s">
        <v>10</v>
      </c>
      <c r="M3" s="419" t="s">
        <v>11</v>
      </c>
      <c r="N3" s="419" t="s">
        <v>12</v>
      </c>
      <c r="O3" s="419" t="s">
        <v>13</v>
      </c>
      <c r="P3" s="419" t="s">
        <v>14</v>
      </c>
      <c r="Q3" s="419" t="s">
        <v>15</v>
      </c>
      <c r="R3" s="419" t="s">
        <v>16</v>
      </c>
      <c r="S3" s="419" t="s">
        <v>17</v>
      </c>
      <c r="T3" s="419" t="s">
        <v>18</v>
      </c>
      <c r="U3" s="419" t="s">
        <v>19</v>
      </c>
      <c r="V3" s="419" t="s">
        <v>20</v>
      </c>
      <c r="W3" s="419" t="s">
        <v>21</v>
      </c>
      <c r="X3" s="419" t="s">
        <v>22</v>
      </c>
      <c r="Y3" s="418" t="s">
        <v>23</v>
      </c>
      <c r="Z3" s="418" t="s">
        <v>1760</v>
      </c>
      <c r="AA3" s="418" t="s">
        <v>25</v>
      </c>
      <c r="AB3" s="418" t="s">
        <v>26</v>
      </c>
      <c r="AC3" s="418" t="s">
        <v>27</v>
      </c>
      <c r="AD3" s="418" t="s">
        <v>28</v>
      </c>
      <c r="AE3" s="418" t="s">
        <v>1762</v>
      </c>
      <c r="AF3" s="418" t="s">
        <v>30</v>
      </c>
      <c r="AG3" s="418" t="s">
        <v>32</v>
      </c>
      <c r="AH3" s="418" t="s">
        <v>33</v>
      </c>
      <c r="AI3" s="418" t="s">
        <v>34</v>
      </c>
      <c r="AJ3" s="418" t="s">
        <v>35</v>
      </c>
      <c r="AK3" s="418" t="s">
        <v>36</v>
      </c>
      <c r="AL3" s="420" t="s">
        <v>37</v>
      </c>
      <c r="AM3" s="385" t="s">
        <v>38</v>
      </c>
      <c r="AN3" s="385" t="s">
        <v>39</v>
      </c>
      <c r="AO3" s="385" t="s">
        <v>40</v>
      </c>
      <c r="AP3" s="385" t="s">
        <v>41</v>
      </c>
      <c r="AQ3" s="385" t="s">
        <v>42</v>
      </c>
      <c r="AR3" s="385" t="s">
        <v>43</v>
      </c>
      <c r="AS3" s="385" t="s">
        <v>44</v>
      </c>
      <c r="AT3" s="385" t="s">
        <v>45</v>
      </c>
      <c r="AU3" s="385" t="s">
        <v>46</v>
      </c>
      <c r="AV3" s="385" t="s">
        <v>47</v>
      </c>
      <c r="AW3" s="385" t="s">
        <v>48</v>
      </c>
      <c r="AX3" s="385" t="s">
        <v>49</v>
      </c>
      <c r="AY3" s="385" t="s">
        <v>50</v>
      </c>
      <c r="AZ3" s="385" t="s">
        <v>51</v>
      </c>
      <c r="BA3" s="385" t="s">
        <v>52</v>
      </c>
      <c r="BB3" s="385" t="s">
        <v>53</v>
      </c>
      <c r="BC3" s="385" t="s">
        <v>54</v>
      </c>
      <c r="BD3" s="385" t="s">
        <v>55</v>
      </c>
      <c r="BE3" s="385" t="s">
        <v>56</v>
      </c>
      <c r="BF3" s="385" t="s">
        <v>57</v>
      </c>
      <c r="BG3" s="385" t="s">
        <v>58</v>
      </c>
      <c r="BH3" s="385" t="s">
        <v>59</v>
      </c>
      <c r="BI3" s="385" t="s">
        <v>60</v>
      </c>
      <c r="BJ3" s="385" t="s">
        <v>61</v>
      </c>
      <c r="BK3" s="386" t="s">
        <v>62</v>
      </c>
      <c r="BL3" s="386" t="s">
        <v>63</v>
      </c>
      <c r="BM3" s="386" t="s">
        <v>64</v>
      </c>
      <c r="BN3" s="386" t="s">
        <v>65</v>
      </c>
      <c r="BO3" s="386" t="s">
        <v>66</v>
      </c>
      <c r="BP3" s="386" t="s">
        <v>67</v>
      </c>
      <c r="BQ3" s="386" t="s">
        <v>68</v>
      </c>
      <c r="BR3" s="386" t="s">
        <v>69</v>
      </c>
      <c r="BS3" s="386" t="s">
        <v>70</v>
      </c>
      <c r="BT3" s="386" t="s">
        <v>71</v>
      </c>
      <c r="BU3" s="386" t="s">
        <v>72</v>
      </c>
      <c r="BV3" s="386" t="s">
        <v>73</v>
      </c>
      <c r="BW3" s="386" t="s">
        <v>74</v>
      </c>
      <c r="BX3" s="386" t="s">
        <v>75</v>
      </c>
      <c r="BY3" s="386" t="s">
        <v>76</v>
      </c>
      <c r="BZ3" s="386" t="s">
        <v>77</v>
      </c>
      <c r="CA3" s="386" t="s">
        <v>78</v>
      </c>
      <c r="CB3" s="386" t="s">
        <v>79</v>
      </c>
      <c r="CC3" s="386" t="s">
        <v>80</v>
      </c>
      <c r="CD3" s="386" t="s">
        <v>81</v>
      </c>
      <c r="CE3" s="386" t="s">
        <v>82</v>
      </c>
      <c r="CF3" s="386" t="s">
        <v>83</v>
      </c>
      <c r="CG3" s="386" t="s">
        <v>84</v>
      </c>
      <c r="CH3" s="386" t="s">
        <v>85</v>
      </c>
      <c r="CI3" s="387" t="s">
        <v>2245</v>
      </c>
      <c r="CJ3" s="387" t="s">
        <v>2246</v>
      </c>
      <c r="CK3" s="387" t="s">
        <v>2247</v>
      </c>
      <c r="CL3" s="387" t="s">
        <v>2248</v>
      </c>
      <c r="CM3" s="387" t="s">
        <v>2249</v>
      </c>
      <c r="CN3" s="387" t="s">
        <v>2250</v>
      </c>
      <c r="CO3" s="387" t="s">
        <v>2251</v>
      </c>
      <c r="CP3" s="387" t="s">
        <v>2252</v>
      </c>
      <c r="CQ3" s="387" t="s">
        <v>2253</v>
      </c>
      <c r="CR3" s="387" t="s">
        <v>2254</v>
      </c>
      <c r="CS3" s="387" t="s">
        <v>2255</v>
      </c>
      <c r="CT3" s="387" t="s">
        <v>2256</v>
      </c>
      <c r="CU3" s="387" t="s">
        <v>2257</v>
      </c>
      <c r="CV3" s="387" t="s">
        <v>2258</v>
      </c>
      <c r="CW3" s="387" t="s">
        <v>2259</v>
      </c>
      <c r="CX3" s="387" t="s">
        <v>2260</v>
      </c>
      <c r="CY3" s="387" t="s">
        <v>2261</v>
      </c>
      <c r="CZ3" s="387" t="s">
        <v>2262</v>
      </c>
      <c r="DA3" s="387" t="s">
        <v>2263</v>
      </c>
      <c r="DB3" s="387" t="s">
        <v>2264</v>
      </c>
      <c r="DC3" s="387" t="s">
        <v>2265</v>
      </c>
      <c r="DD3" s="387" t="s">
        <v>2266</v>
      </c>
      <c r="DE3" s="387" t="s">
        <v>2267</v>
      </c>
      <c r="DF3" s="387" t="s">
        <v>2268</v>
      </c>
      <c r="DG3" s="388" t="s">
        <v>1767</v>
      </c>
      <c r="DH3" s="388" t="s">
        <v>2269</v>
      </c>
      <c r="DI3" s="388" t="s">
        <v>1769</v>
      </c>
      <c r="DJ3" s="388" t="s">
        <v>1770</v>
      </c>
      <c r="DK3" s="388" t="s">
        <v>2270</v>
      </c>
      <c r="DL3" s="389" t="s">
        <v>120</v>
      </c>
      <c r="DM3" s="389" t="s">
        <v>121</v>
      </c>
      <c r="DN3" s="389" t="s">
        <v>122</v>
      </c>
      <c r="DO3" s="389" t="s">
        <v>123</v>
      </c>
      <c r="DP3" s="389" t="s">
        <v>124</v>
      </c>
      <c r="DQ3" s="390" t="s">
        <v>125</v>
      </c>
      <c r="DR3" s="390" t="s">
        <v>126</v>
      </c>
      <c r="DS3" s="390" t="s">
        <v>127</v>
      </c>
      <c r="DT3" s="390" t="s">
        <v>128</v>
      </c>
      <c r="DU3" s="390" t="s">
        <v>129</v>
      </c>
      <c r="DV3" s="391" t="s">
        <v>130</v>
      </c>
      <c r="DW3" s="391" t="s">
        <v>131</v>
      </c>
      <c r="DX3" s="392" t="s">
        <v>132</v>
      </c>
      <c r="DY3" s="393" t="s">
        <v>133</v>
      </c>
    </row>
    <row r="4" spans="2:129" ht="43.5" x14ac:dyDescent="0.35">
      <c r="B4" s="282">
        <v>92</v>
      </c>
      <c r="C4" s="282" t="s">
        <v>134</v>
      </c>
      <c r="D4" s="283">
        <v>46136</v>
      </c>
      <c r="E4" s="294" t="s">
        <v>1973</v>
      </c>
      <c r="F4" s="43">
        <v>136041</v>
      </c>
      <c r="G4" s="282">
        <f>$G$2-H4</f>
        <v>41</v>
      </c>
      <c r="H4" s="282">
        <v>1985</v>
      </c>
      <c r="I4" s="282" t="s">
        <v>136</v>
      </c>
      <c r="J4" s="297"/>
      <c r="K4" s="282"/>
      <c r="L4" s="282"/>
      <c r="M4" s="285"/>
      <c r="N4" s="282"/>
      <c r="O4" s="282" t="s">
        <v>1634</v>
      </c>
      <c r="P4" s="284"/>
      <c r="Q4" s="282" t="s">
        <v>144</v>
      </c>
      <c r="R4" s="282" t="s">
        <v>185</v>
      </c>
      <c r="S4" s="282" t="e">
        <v>#VALUE!</v>
      </c>
      <c r="T4" s="286"/>
      <c r="U4" s="282"/>
      <c r="V4" s="282" t="s">
        <v>186</v>
      </c>
      <c r="W4" s="297"/>
      <c r="X4" s="286">
        <f ca="1">($T$1-Table911[[#This Row],[Date of Appointment to Current Grade]])/365</f>
        <v>126.89214319824963</v>
      </c>
      <c r="Y4" s="282"/>
      <c r="Z4" s="282"/>
      <c r="AA4" s="282" t="e">
        <v>#VALUE!</v>
      </c>
      <c r="AB4" s="282"/>
      <c r="AC4" s="282" t="s">
        <v>2271</v>
      </c>
      <c r="AD4" s="282">
        <v>2025</v>
      </c>
      <c r="AE4" s="282"/>
      <c r="AF4" s="282"/>
      <c r="AG4" s="288" t="s">
        <v>1974</v>
      </c>
      <c r="AH4" s="288" t="s">
        <v>1975</v>
      </c>
      <c r="AI4" s="285" t="s">
        <v>331</v>
      </c>
      <c r="AJ4" s="288" t="s">
        <v>1976</v>
      </c>
      <c r="AK4" s="285" t="s">
        <v>1977</v>
      </c>
      <c r="AL4" s="319"/>
      <c r="AM4" s="323">
        <v>2</v>
      </c>
      <c r="AN4" s="43">
        <v>2</v>
      </c>
      <c r="AO4" s="43">
        <v>2</v>
      </c>
      <c r="AP4" s="43">
        <v>2</v>
      </c>
      <c r="AQ4" s="43">
        <v>2</v>
      </c>
      <c r="AR4" s="43">
        <v>3</v>
      </c>
      <c r="AS4" s="43">
        <v>3</v>
      </c>
      <c r="AT4" s="43">
        <v>3</v>
      </c>
      <c r="AU4" s="43">
        <v>2</v>
      </c>
      <c r="AV4" s="43">
        <v>3</v>
      </c>
      <c r="AW4" s="43">
        <v>2</v>
      </c>
      <c r="AX4" s="43">
        <v>2</v>
      </c>
      <c r="AY4" s="43">
        <v>2</v>
      </c>
      <c r="AZ4" s="43">
        <v>2</v>
      </c>
      <c r="BA4" s="43">
        <v>3</v>
      </c>
      <c r="BB4" s="43">
        <v>2</v>
      </c>
      <c r="BC4" s="43">
        <v>2</v>
      </c>
      <c r="BD4" s="43">
        <v>2</v>
      </c>
      <c r="BE4" s="43">
        <v>1</v>
      </c>
      <c r="BF4" s="43">
        <v>0</v>
      </c>
      <c r="BG4" s="43">
        <v>0</v>
      </c>
      <c r="BH4" s="43">
        <v>0</v>
      </c>
      <c r="BI4" s="43">
        <v>2</v>
      </c>
      <c r="BJ4" s="328">
        <v>0</v>
      </c>
      <c r="CH4" s="328"/>
      <c r="CI4" s="323"/>
      <c r="DF4" s="328"/>
      <c r="DG4" s="332"/>
      <c r="DL4" s="332"/>
      <c r="DQ4" s="332"/>
      <c r="DU4" s="333"/>
      <c r="DV4" s="342"/>
      <c r="DY4" s="338"/>
    </row>
    <row r="5" spans="2:129" ht="58" x14ac:dyDescent="0.35">
      <c r="B5" s="282">
        <v>228</v>
      </c>
      <c r="C5" s="43" t="s">
        <v>134</v>
      </c>
      <c r="D5" s="43"/>
      <c r="E5" s="52" t="s">
        <v>1969</v>
      </c>
      <c r="F5" s="43"/>
      <c r="G5" s="43">
        <f>$G$2-H5</f>
        <v>2026</v>
      </c>
      <c r="H5" s="43"/>
      <c r="I5" s="43" t="s">
        <v>136</v>
      </c>
      <c r="K5" s="43"/>
      <c r="L5" s="43"/>
      <c r="M5" s="42"/>
      <c r="N5" s="43"/>
      <c r="O5" s="43" t="s">
        <v>1634</v>
      </c>
      <c r="P5" s="44"/>
      <c r="Q5" s="43" t="s">
        <v>144</v>
      </c>
      <c r="R5" s="343" t="s">
        <v>185</v>
      </c>
      <c r="S5" s="43" t="e">
        <v>#VALUE!</v>
      </c>
      <c r="T5" s="286"/>
      <c r="U5" s="43"/>
      <c r="V5" s="43" t="s">
        <v>186</v>
      </c>
      <c r="X5" s="46">
        <f ca="1">($T$1-Table911[[#This Row],[Date of Appointment to Current Grade]])/365</f>
        <v>126.89214319824963</v>
      </c>
      <c r="Y5" s="43"/>
      <c r="Z5" s="43"/>
      <c r="AA5" s="43" t="e">
        <v>#VALUE!</v>
      </c>
      <c r="AB5" s="43"/>
      <c r="AC5" s="43" t="s">
        <v>2271</v>
      </c>
      <c r="AD5" s="43">
        <v>2024</v>
      </c>
      <c r="AE5" s="43"/>
      <c r="AF5" s="43" t="s">
        <v>148</v>
      </c>
      <c r="AG5" s="48" t="s">
        <v>1970</v>
      </c>
      <c r="AH5" s="48" t="s">
        <v>2272</v>
      </c>
      <c r="AI5" s="42"/>
      <c r="AJ5" s="48"/>
      <c r="AK5" s="48"/>
      <c r="AL5" s="48" t="s">
        <v>1972</v>
      </c>
      <c r="AM5" s="323"/>
      <c r="BJ5" s="328"/>
      <c r="CH5" s="328"/>
      <c r="CI5" s="377">
        <f>Table911[[#This Row],[R-B1]]-Table911[[#This Row],[B1]]</f>
        <v>0</v>
      </c>
      <c r="CJ5" s="378">
        <f>Table911[[#This Row],[R-B2]]-Table911[[#This Row],[B2]]</f>
        <v>0</v>
      </c>
      <c r="CK5" s="378">
        <f>Table911[[#This Row],[R-B3]]-Table911[[#This Row],[B3]]</f>
        <v>0</v>
      </c>
      <c r="CL5" s="378">
        <f>Table911[[#This Row],[R-B4]]-Table911[[#This Row],[B4]]</f>
        <v>0</v>
      </c>
      <c r="CM5" s="378">
        <f>Table911[[#This Row],[R-B5]]-Table911[[#This Row],[B5]]</f>
        <v>0</v>
      </c>
      <c r="CN5" s="378">
        <f>Table911[[#This Row],[R-B6]]-Table911[[#This Row],[B6]]</f>
        <v>0</v>
      </c>
      <c r="CO5" s="378">
        <f>Table911[[#This Row],[R-B7]]-Table911[[#This Row],[B7]]</f>
        <v>0</v>
      </c>
      <c r="CP5" s="378">
        <f>Table911[[#This Row],[R-B8]]-Table911[[#This Row],[B8]]</f>
        <v>0</v>
      </c>
      <c r="CQ5" s="378">
        <f>Table911[[#This Row],[R-B9]]-Table911[[#This Row],[B9]]</f>
        <v>0</v>
      </c>
      <c r="CR5" s="378">
        <f>Table911[[#This Row],[R-B10]]-Table911[[#This Row],[B10]]</f>
        <v>0</v>
      </c>
      <c r="CS5" s="378">
        <f>Table911[[#This Row],[R-B11]]-Table911[[#This Row],[B11]]</f>
        <v>0</v>
      </c>
      <c r="CT5" s="378">
        <f>Table911[[#This Row],[R-B12]]-Table911[[#This Row],[B12]]</f>
        <v>0</v>
      </c>
      <c r="CU5" s="378">
        <f>Table911[[#This Row],[R-K1]]-Table911[[#This Row],[K1]]</f>
        <v>0</v>
      </c>
      <c r="CV5" s="378">
        <f>Table911[[#This Row],[R-K2]]-Table911[[#This Row],[K2]]</f>
        <v>0</v>
      </c>
      <c r="CW5" s="378">
        <f>Table911[[#This Row],[R-K3]]-Table911[[#This Row],[K3]]</f>
        <v>0</v>
      </c>
      <c r="CX5" s="378">
        <f>Table911[[#This Row],[R-K4]]-Table911[[#This Row],[K4]]</f>
        <v>0</v>
      </c>
      <c r="CY5" s="378">
        <f>Table911[[#This Row],[R-K5]]-Table911[[#This Row],[K5]]</f>
        <v>0</v>
      </c>
      <c r="CZ5" s="378">
        <f>Table911[[#This Row],[R-P1]]-Table911[[#This Row],[P1]]</f>
        <v>0</v>
      </c>
      <c r="DA5" s="378">
        <f>Table911[[#This Row],[R-P2]]-Table911[[#This Row],[P2]]</f>
        <v>0</v>
      </c>
      <c r="DB5" s="378">
        <f>Table911[[#This Row],[R-P3]]-Table911[[#This Row],[P3]]</f>
        <v>0</v>
      </c>
      <c r="DC5" s="378">
        <f>Table911[[#This Row],[R-P4]]-Table911[[#This Row],[P4]]</f>
        <v>0</v>
      </c>
      <c r="DD5" s="378">
        <f>Table911[[#This Row],[R-P5]]-Table911[[#This Row],[P5]]</f>
        <v>0</v>
      </c>
      <c r="DE5" s="378">
        <f>Table911[[#This Row],[R-E1]]-Table911[[#This Row],[E1]]</f>
        <v>0</v>
      </c>
      <c r="DF5" s="379">
        <f>Table911[[#This Row],[R-E2]]-Table911[[#This Row],[E2]]</f>
        <v>0</v>
      </c>
      <c r="DL5" s="332"/>
      <c r="DQ5" s="332"/>
      <c r="DU5" s="333"/>
    </row>
    <row r="6" spans="2:129" x14ac:dyDescent="0.3">
      <c r="B6" s="282">
        <v>222</v>
      </c>
      <c r="C6" s="282" t="s">
        <v>171</v>
      </c>
      <c r="D6" s="304"/>
      <c r="E6" s="312" t="s">
        <v>2240</v>
      </c>
      <c r="F6" s="304">
        <v>1114791</v>
      </c>
      <c r="G6" s="304">
        <f>All!$G$2-H6</f>
        <v>63</v>
      </c>
      <c r="H6" s="304">
        <v>1963</v>
      </c>
      <c r="I6" s="304" t="s">
        <v>136</v>
      </c>
      <c r="J6" s="304" t="s">
        <v>137</v>
      </c>
      <c r="K6" s="304" t="s">
        <v>138</v>
      </c>
      <c r="L6" s="304"/>
      <c r="M6" s="304"/>
      <c r="N6" s="304"/>
      <c r="O6" s="304" t="s">
        <v>183</v>
      </c>
      <c r="P6" s="306" t="s">
        <v>2241</v>
      </c>
      <c r="Q6" s="304" t="s">
        <v>425</v>
      </c>
      <c r="R6" s="416" t="s">
        <v>2242</v>
      </c>
      <c r="S6" s="305"/>
      <c r="T6" s="286"/>
      <c r="U6" s="304"/>
      <c r="V6" s="304"/>
      <c r="W6" s="304"/>
      <c r="X6" s="304"/>
      <c r="Y6" s="304"/>
      <c r="Z6" s="304"/>
      <c r="AA6" s="304"/>
      <c r="AB6" s="304"/>
      <c r="AC6" s="413" t="s">
        <v>421</v>
      </c>
      <c r="AD6" s="304"/>
      <c r="AE6" s="304"/>
      <c r="AF6" s="304"/>
      <c r="AG6" s="310"/>
      <c r="AH6" s="304"/>
      <c r="AI6" s="304"/>
      <c r="AJ6" s="304" t="s">
        <v>274</v>
      </c>
      <c r="AK6" s="304"/>
      <c r="AL6" s="304" t="s">
        <v>274</v>
      </c>
      <c r="AM6" s="383"/>
      <c r="AN6" s="306"/>
      <c r="AO6" s="306"/>
      <c r="AP6" s="306"/>
      <c r="AQ6" s="306"/>
      <c r="AR6" s="306"/>
      <c r="AS6" s="306"/>
      <c r="AT6" s="306"/>
      <c r="AU6" s="306"/>
      <c r="AV6" s="306"/>
      <c r="AW6" s="306"/>
      <c r="AX6" s="306"/>
      <c r="AY6" s="306"/>
      <c r="AZ6" s="306"/>
      <c r="BA6" s="306"/>
      <c r="BB6" s="306"/>
      <c r="BC6" s="306"/>
      <c r="BD6" s="306"/>
      <c r="BE6" s="306"/>
      <c r="BF6" s="306"/>
      <c r="BG6" s="306"/>
      <c r="BH6" s="306"/>
      <c r="BI6" s="306"/>
      <c r="BJ6" s="384"/>
      <c r="BK6" s="304"/>
      <c r="BL6" s="304"/>
      <c r="BM6" s="304"/>
      <c r="BN6" s="304"/>
      <c r="BO6" s="304"/>
      <c r="BP6" s="304"/>
      <c r="BQ6" s="304"/>
      <c r="BR6" s="304"/>
      <c r="BS6" s="304"/>
      <c r="BT6" s="304"/>
      <c r="BU6" s="304"/>
      <c r="BV6" s="304"/>
      <c r="BW6" s="304"/>
      <c r="BX6" s="304"/>
      <c r="BY6" s="304"/>
      <c r="BZ6" s="304"/>
      <c r="CA6" s="304"/>
      <c r="CB6" s="304"/>
      <c r="CC6" s="304"/>
      <c r="CD6" s="304"/>
      <c r="CE6" s="304"/>
      <c r="CF6" s="304"/>
      <c r="CG6" s="304"/>
      <c r="CH6" s="314"/>
      <c r="CI6" s="377">
        <f>Table9[[#This Row],[R-B1]]-Table9[[#This Row],[B1]]</f>
        <v>0</v>
      </c>
      <c r="CJ6" s="378">
        <f>Table9[[#This Row],[R-B2]]-Table9[[#This Row],[B2]]</f>
        <v>0</v>
      </c>
      <c r="CK6" s="378">
        <f>Table9[[#This Row],[R-B3]]-Table9[[#This Row],[B3]]</f>
        <v>0</v>
      </c>
      <c r="CL6" s="378">
        <f>Table9[[#This Row],[R-B4]]-Table9[[#This Row],[B4]]</f>
        <v>0</v>
      </c>
      <c r="CM6" s="378">
        <f>Table9[[#This Row],[R-B5]]-Table9[[#This Row],[B5]]</f>
        <v>0</v>
      </c>
      <c r="CN6" s="378">
        <f>Table9[[#This Row],[R-B6]]-Table9[[#This Row],[B6]]</f>
        <v>0</v>
      </c>
      <c r="CO6" s="378">
        <f>Table9[[#This Row],[R-B7]]-Table9[[#This Row],[B7]]</f>
        <v>0</v>
      </c>
      <c r="CP6" s="378">
        <f>Table9[[#This Row],[R-B8]]-Table9[[#This Row],[B8]]</f>
        <v>0</v>
      </c>
      <c r="CQ6" s="378">
        <f>Table9[[#This Row],[R-B9]]-Table9[[#This Row],[B9]]</f>
        <v>0</v>
      </c>
      <c r="CR6" s="378">
        <f>Table9[[#This Row],[R-B10]]-Table9[[#This Row],[B10]]</f>
        <v>0</v>
      </c>
      <c r="CS6" s="378">
        <f>Table9[[#This Row],[R-B11]]-Table9[[#This Row],[B11]]</f>
        <v>0</v>
      </c>
      <c r="CT6" s="378">
        <f>Table9[[#This Row],[R-B12]]-Table9[[#This Row],[B12]]</f>
        <v>0</v>
      </c>
      <c r="CU6" s="378">
        <f>Table9[[#This Row],[R-K1]]-Table9[[#This Row],[K1]]</f>
        <v>0</v>
      </c>
      <c r="CV6" s="378">
        <f>Table9[[#This Row],[R-K2]]-Table9[[#This Row],[K2]]</f>
        <v>0</v>
      </c>
      <c r="CW6" s="378">
        <f>Table9[[#This Row],[R-K3]]-Table9[[#This Row],[K3]]</f>
        <v>0</v>
      </c>
      <c r="CX6" s="378">
        <f>Table9[[#This Row],[R-K4]]-Table9[[#This Row],[K4]]</f>
        <v>0</v>
      </c>
      <c r="CY6" s="378">
        <f>Table9[[#This Row],[R-K5]]-Table9[[#This Row],[K5]]</f>
        <v>0</v>
      </c>
      <c r="CZ6" s="378">
        <f>Table9[[#This Row],[R-P1]]-Table9[[#This Row],[P1]]</f>
        <v>0</v>
      </c>
      <c r="DA6" s="378">
        <f>Table9[[#This Row],[R-P2]]-Table9[[#This Row],[P2]]</f>
        <v>0</v>
      </c>
      <c r="DB6" s="378">
        <f>Table9[[#This Row],[R-P3]]-Table9[[#This Row],[P3]]</f>
        <v>0</v>
      </c>
      <c r="DC6" s="378">
        <f>Table9[[#This Row],[R-P4]]-Table9[[#This Row],[P4]]</f>
        <v>0</v>
      </c>
      <c r="DD6" s="378">
        <f>Table9[[#This Row],[R-P5]]-Table9[[#This Row],[P5]]</f>
        <v>0</v>
      </c>
      <c r="DE6" s="378">
        <f>Table9[[#This Row],[R-E1]]-Table9[[#This Row],[E1]]</f>
        <v>0</v>
      </c>
      <c r="DF6" s="379">
        <f>Table9[[#This Row],[R-E2]]-Table9[[#This Row],[E2]]</f>
        <v>0</v>
      </c>
      <c r="DL6" s="332"/>
      <c r="DQ6" s="332"/>
      <c r="DU6" s="333"/>
    </row>
    <row r="7" spans="2:129" x14ac:dyDescent="0.35">
      <c r="B7" s="43"/>
    </row>
    <row r="8" spans="2:129" x14ac:dyDescent="0.35">
      <c r="B8" s="43"/>
    </row>
    <row r="9" spans="2:129" x14ac:dyDescent="0.35">
      <c r="B9" s="43"/>
    </row>
    <row r="10" spans="2:129" x14ac:dyDescent="0.35">
      <c r="B10" s="43"/>
    </row>
    <row r="11" spans="2:129" x14ac:dyDescent="0.35">
      <c r="B11" s="43"/>
    </row>
    <row r="12" spans="2:129" s="49" customFormat="1" x14ac:dyDescent="0.35">
      <c r="B12" s="43"/>
      <c r="AG12" s="54"/>
      <c r="AH12" s="54"/>
      <c r="AI12" s="299"/>
      <c r="AJ12" s="54"/>
      <c r="AK12" s="54"/>
      <c r="AL12" s="54"/>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3"/>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3"/>
      <c r="CX12" s="43"/>
      <c r="CY12" s="43"/>
      <c r="CZ12" s="43"/>
      <c r="DA12" s="43"/>
      <c r="DB12" s="43"/>
      <c r="DC12" s="43"/>
      <c r="DD12" s="43"/>
      <c r="DE12" s="43"/>
      <c r="DF12" s="43"/>
      <c r="DG12" s="42"/>
      <c r="DH12" s="42"/>
      <c r="DI12" s="42"/>
      <c r="DJ12" s="42"/>
      <c r="DK12" s="42"/>
      <c r="DL12" s="42"/>
      <c r="DM12" s="42"/>
      <c r="DN12" s="42"/>
      <c r="DO12" s="42"/>
      <c r="DP12" s="42"/>
      <c r="DQ12" s="42"/>
      <c r="DR12" s="42"/>
      <c r="DS12" s="42"/>
      <c r="DT12" s="42"/>
      <c r="DU12" s="42"/>
      <c r="DV12" s="339"/>
      <c r="DW12" s="339"/>
      <c r="DX12" s="339"/>
      <c r="DY12" s="339"/>
    </row>
    <row r="13" spans="2:129" s="49" customFormat="1" x14ac:dyDescent="0.35">
      <c r="B13" s="43"/>
      <c r="AG13" s="54"/>
      <c r="AH13" s="54"/>
      <c r="AI13" s="299"/>
      <c r="AJ13" s="54"/>
      <c r="AK13" s="54"/>
      <c r="AL13" s="54"/>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c r="BM13" s="43"/>
      <c r="BN13" s="43"/>
      <c r="BO13" s="43"/>
      <c r="BP13" s="43"/>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3"/>
      <c r="CX13" s="43"/>
      <c r="CY13" s="43"/>
      <c r="CZ13" s="43"/>
      <c r="DA13" s="43"/>
      <c r="DB13" s="43"/>
      <c r="DC13" s="43"/>
      <c r="DD13" s="43"/>
      <c r="DE13" s="43"/>
      <c r="DF13" s="43"/>
      <c r="DG13" s="42"/>
      <c r="DH13" s="42"/>
      <c r="DI13" s="42"/>
      <c r="DJ13" s="42"/>
      <c r="DK13" s="42"/>
      <c r="DL13" s="42"/>
      <c r="DM13" s="42"/>
      <c r="DN13" s="42"/>
      <c r="DO13" s="42"/>
      <c r="DP13" s="42"/>
      <c r="DQ13" s="42"/>
      <c r="DR13" s="42"/>
      <c r="DS13" s="42"/>
      <c r="DT13" s="42"/>
      <c r="DU13" s="42"/>
      <c r="DV13" s="339"/>
      <c r="DW13" s="339"/>
      <c r="DX13" s="339"/>
      <c r="DY13" s="339"/>
    </row>
    <row r="14" spans="2:129" s="49" customFormat="1" x14ac:dyDescent="0.35">
      <c r="B14" s="43"/>
      <c r="AG14" s="54"/>
      <c r="AH14" s="54"/>
      <c r="AI14" s="299"/>
      <c r="AJ14" s="54"/>
      <c r="AK14" s="54"/>
      <c r="AL14" s="54"/>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3"/>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3"/>
      <c r="CX14" s="43"/>
      <c r="CY14" s="43"/>
      <c r="CZ14" s="43"/>
      <c r="DA14" s="43"/>
      <c r="DB14" s="43"/>
      <c r="DC14" s="43"/>
      <c r="DD14" s="43"/>
      <c r="DE14" s="43"/>
      <c r="DF14" s="43"/>
      <c r="DG14" s="42"/>
      <c r="DH14" s="42"/>
      <c r="DI14" s="42"/>
      <c r="DJ14" s="42"/>
      <c r="DK14" s="42"/>
      <c r="DL14" s="42"/>
      <c r="DM14" s="42"/>
      <c r="DN14" s="42"/>
      <c r="DO14" s="42"/>
      <c r="DP14" s="42"/>
      <c r="DQ14" s="42"/>
      <c r="DR14" s="42"/>
      <c r="DS14" s="42"/>
      <c r="DT14" s="42"/>
      <c r="DU14" s="42"/>
      <c r="DV14" s="339"/>
      <c r="DW14" s="339"/>
      <c r="DX14" s="339"/>
      <c r="DY14" s="339"/>
    </row>
    <row r="15" spans="2:129" s="49" customFormat="1" x14ac:dyDescent="0.35">
      <c r="B15" s="43"/>
      <c r="AG15" s="54"/>
      <c r="AH15" s="54"/>
      <c r="AI15" s="299"/>
      <c r="AJ15" s="54"/>
      <c r="AK15" s="54"/>
      <c r="AL15" s="54"/>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3"/>
      <c r="CX15" s="43"/>
      <c r="CY15" s="43"/>
      <c r="CZ15" s="43"/>
      <c r="DA15" s="43"/>
      <c r="DB15" s="43"/>
      <c r="DC15" s="43"/>
      <c r="DD15" s="43"/>
      <c r="DE15" s="43"/>
      <c r="DF15" s="43"/>
      <c r="DG15" s="42"/>
      <c r="DH15" s="42"/>
      <c r="DI15" s="42"/>
      <c r="DJ15" s="42"/>
      <c r="DK15" s="42"/>
      <c r="DL15" s="42"/>
      <c r="DM15" s="42"/>
      <c r="DN15" s="42"/>
      <c r="DO15" s="42"/>
      <c r="DP15" s="42"/>
      <c r="DQ15" s="42"/>
      <c r="DR15" s="42"/>
      <c r="DS15" s="42"/>
      <c r="DT15" s="42"/>
      <c r="DU15" s="42"/>
      <c r="DV15" s="339"/>
      <c r="DW15" s="339"/>
      <c r="DX15" s="339"/>
      <c r="DY15" s="339"/>
    </row>
    <row r="16" spans="2:129" s="49" customFormat="1" x14ac:dyDescent="0.35">
      <c r="B16" s="43"/>
      <c r="AG16" s="54"/>
      <c r="AH16" s="54"/>
      <c r="AI16" s="299"/>
      <c r="AJ16" s="54"/>
      <c r="AK16" s="54"/>
      <c r="AL16" s="54"/>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3"/>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3"/>
      <c r="CX16" s="43"/>
      <c r="CY16" s="43"/>
      <c r="CZ16" s="43"/>
      <c r="DA16" s="43"/>
      <c r="DB16" s="43"/>
      <c r="DC16" s="43"/>
      <c r="DD16" s="43"/>
      <c r="DE16" s="43"/>
      <c r="DF16" s="43"/>
      <c r="DG16" s="42"/>
      <c r="DH16" s="42"/>
      <c r="DI16" s="42"/>
      <c r="DJ16" s="42"/>
      <c r="DK16" s="42"/>
      <c r="DL16" s="42"/>
      <c r="DM16" s="42"/>
      <c r="DN16" s="42"/>
      <c r="DO16" s="42"/>
      <c r="DP16" s="42"/>
      <c r="DQ16" s="42"/>
      <c r="DR16" s="42"/>
      <c r="DS16" s="42"/>
      <c r="DT16" s="42"/>
      <c r="DU16" s="42"/>
      <c r="DV16" s="339"/>
      <c r="DW16" s="339"/>
      <c r="DX16" s="339"/>
      <c r="DY16" s="339"/>
    </row>
    <row r="17" spans="2:129" s="49" customFormat="1" x14ac:dyDescent="0.35">
      <c r="B17" s="43"/>
      <c r="AG17" s="54"/>
      <c r="AH17" s="54"/>
      <c r="AI17" s="299"/>
      <c r="AJ17" s="54"/>
      <c r="AK17" s="54"/>
      <c r="AL17" s="54"/>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c r="BT17" s="43"/>
      <c r="BU17" s="43"/>
      <c r="BV17" s="43"/>
      <c r="BW17" s="43"/>
      <c r="BX17" s="43"/>
      <c r="BY17" s="43"/>
      <c r="BZ17" s="43"/>
      <c r="CA17" s="43"/>
      <c r="CB17" s="43"/>
      <c r="CC17" s="43"/>
      <c r="CD17" s="43"/>
      <c r="CE17" s="43"/>
      <c r="CF17" s="43"/>
      <c r="CG17" s="43"/>
      <c r="CH17" s="43"/>
      <c r="CI17" s="43"/>
      <c r="CJ17" s="43"/>
      <c r="CK17" s="43"/>
      <c r="CL17" s="43"/>
      <c r="CM17" s="43"/>
      <c r="CN17" s="43"/>
      <c r="CO17" s="43"/>
      <c r="CP17" s="43"/>
      <c r="CQ17" s="43"/>
      <c r="CR17" s="43"/>
      <c r="CS17" s="43"/>
      <c r="CT17" s="43"/>
      <c r="CU17" s="43"/>
      <c r="CV17" s="43"/>
      <c r="CW17" s="43"/>
      <c r="CX17" s="43"/>
      <c r="CY17" s="43"/>
      <c r="CZ17" s="43"/>
      <c r="DA17" s="43"/>
      <c r="DB17" s="43"/>
      <c r="DC17" s="43"/>
      <c r="DD17" s="43"/>
      <c r="DE17" s="43"/>
      <c r="DF17" s="43"/>
      <c r="DG17" s="42"/>
      <c r="DH17" s="42"/>
      <c r="DI17" s="42"/>
      <c r="DJ17" s="42"/>
      <c r="DK17" s="42"/>
      <c r="DL17" s="42"/>
      <c r="DM17" s="42"/>
      <c r="DN17" s="42"/>
      <c r="DO17" s="42"/>
      <c r="DP17" s="42"/>
      <c r="DQ17" s="42"/>
      <c r="DR17" s="42"/>
      <c r="DS17" s="42"/>
      <c r="DT17" s="42"/>
      <c r="DU17" s="42"/>
      <c r="DV17" s="339"/>
      <c r="DW17" s="339"/>
      <c r="DX17" s="339"/>
      <c r="DY17" s="339"/>
    </row>
    <row r="18" spans="2:129" s="49" customFormat="1" x14ac:dyDescent="0.35">
      <c r="B18" s="43"/>
      <c r="AG18" s="54"/>
      <c r="AH18" s="54"/>
      <c r="AI18" s="299"/>
      <c r="AJ18" s="54"/>
      <c r="AK18" s="54"/>
      <c r="AL18" s="54"/>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c r="BM18" s="43"/>
      <c r="BN18" s="43"/>
      <c r="BO18" s="43"/>
      <c r="BP18" s="43"/>
      <c r="BQ18" s="43"/>
      <c r="BR18" s="43"/>
      <c r="BS18" s="43"/>
      <c r="BT18" s="43"/>
      <c r="BU18" s="43"/>
      <c r="BV18" s="43"/>
      <c r="BW18" s="43"/>
      <c r="BX18" s="43"/>
      <c r="BY18" s="43"/>
      <c r="BZ18" s="43"/>
      <c r="CA18" s="43"/>
      <c r="CB18" s="43"/>
      <c r="CC18" s="43"/>
      <c r="CD18" s="43"/>
      <c r="CE18" s="43"/>
      <c r="CF18" s="43"/>
      <c r="CG18" s="43"/>
      <c r="CH18" s="43"/>
      <c r="CI18" s="43"/>
      <c r="CJ18" s="43"/>
      <c r="CK18" s="43"/>
      <c r="CL18" s="43"/>
      <c r="CM18" s="43"/>
      <c r="CN18" s="43"/>
      <c r="CO18" s="43"/>
      <c r="CP18" s="43"/>
      <c r="CQ18" s="43"/>
      <c r="CR18" s="43"/>
      <c r="CS18" s="43"/>
      <c r="CT18" s="43"/>
      <c r="CU18" s="43"/>
      <c r="CV18" s="43"/>
      <c r="CW18" s="43"/>
      <c r="CX18" s="43"/>
      <c r="CY18" s="43"/>
      <c r="CZ18" s="43"/>
      <c r="DA18" s="43"/>
      <c r="DB18" s="43"/>
      <c r="DC18" s="43"/>
      <c r="DD18" s="43"/>
      <c r="DE18" s="43"/>
      <c r="DF18" s="43"/>
      <c r="DG18" s="42"/>
      <c r="DH18" s="42"/>
      <c r="DI18" s="42"/>
      <c r="DJ18" s="42"/>
      <c r="DK18" s="42"/>
      <c r="DL18" s="42"/>
      <c r="DM18" s="42"/>
      <c r="DN18" s="42"/>
      <c r="DO18" s="42"/>
      <c r="DP18" s="42"/>
      <c r="DQ18" s="42"/>
      <c r="DR18" s="42"/>
      <c r="DS18" s="42"/>
      <c r="DT18" s="42"/>
      <c r="DU18" s="42"/>
      <c r="DV18" s="339"/>
      <c r="DW18" s="339"/>
      <c r="DX18" s="339"/>
      <c r="DY18" s="339"/>
    </row>
    <row r="19" spans="2:129" s="49" customFormat="1" x14ac:dyDescent="0.35">
      <c r="B19" s="43"/>
      <c r="AG19" s="54"/>
      <c r="AH19" s="54"/>
      <c r="AI19" s="299"/>
      <c r="AJ19" s="54"/>
      <c r="AK19" s="54"/>
      <c r="AL19" s="54"/>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c r="BM19" s="43"/>
      <c r="BN19" s="43"/>
      <c r="BO19" s="43"/>
      <c r="BP19" s="43"/>
      <c r="BQ19" s="43"/>
      <c r="BR19" s="43"/>
      <c r="BS19" s="43"/>
      <c r="BT19" s="43"/>
      <c r="BU19" s="43"/>
      <c r="BV19" s="43"/>
      <c r="BW19" s="43"/>
      <c r="BX19" s="43"/>
      <c r="BY19" s="43"/>
      <c r="BZ19" s="43"/>
      <c r="CA19" s="43"/>
      <c r="CB19" s="43"/>
      <c r="CC19" s="43"/>
      <c r="CD19" s="43"/>
      <c r="CE19" s="43"/>
      <c r="CF19" s="43"/>
      <c r="CG19" s="43"/>
      <c r="CH19" s="43"/>
      <c r="CI19" s="43"/>
      <c r="CJ19" s="43"/>
      <c r="CK19" s="43"/>
      <c r="CL19" s="43"/>
      <c r="CM19" s="43"/>
      <c r="CN19" s="43"/>
      <c r="CO19" s="43"/>
      <c r="CP19" s="43"/>
      <c r="CQ19" s="43"/>
      <c r="CR19" s="43"/>
      <c r="CS19" s="43"/>
      <c r="CT19" s="43"/>
      <c r="CU19" s="43"/>
      <c r="CV19" s="43"/>
      <c r="CW19" s="43"/>
      <c r="CX19" s="43"/>
      <c r="CY19" s="43"/>
      <c r="CZ19" s="43"/>
      <c r="DA19" s="43"/>
      <c r="DB19" s="43"/>
      <c r="DC19" s="43"/>
      <c r="DD19" s="43"/>
      <c r="DE19" s="43"/>
      <c r="DF19" s="43"/>
      <c r="DG19" s="42"/>
      <c r="DH19" s="42"/>
      <c r="DI19" s="42"/>
      <c r="DJ19" s="42"/>
      <c r="DK19" s="42"/>
      <c r="DL19" s="42"/>
      <c r="DM19" s="42"/>
      <c r="DN19" s="42"/>
      <c r="DO19" s="42"/>
      <c r="DP19" s="42"/>
      <c r="DQ19" s="42"/>
      <c r="DR19" s="42"/>
      <c r="DS19" s="42"/>
      <c r="DT19" s="42"/>
      <c r="DU19" s="42"/>
      <c r="DV19" s="339"/>
      <c r="DW19" s="339"/>
      <c r="DX19" s="339"/>
      <c r="DY19" s="339"/>
    </row>
    <row r="20" spans="2:129" s="49" customFormat="1" x14ac:dyDescent="0.35">
      <c r="B20" s="43"/>
      <c r="AG20" s="54"/>
      <c r="AH20" s="54"/>
      <c r="AI20" s="299"/>
      <c r="AJ20" s="54"/>
      <c r="AK20" s="54"/>
      <c r="AL20" s="54"/>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c r="BO20" s="43"/>
      <c r="BP20" s="43"/>
      <c r="BQ20" s="43"/>
      <c r="BR20" s="43"/>
      <c r="BS20" s="43"/>
      <c r="BT20" s="43"/>
      <c r="BU20" s="43"/>
      <c r="BV20" s="43"/>
      <c r="BW20" s="43"/>
      <c r="BX20" s="43"/>
      <c r="BY20" s="43"/>
      <c r="BZ20" s="43"/>
      <c r="CA20" s="43"/>
      <c r="CB20" s="43"/>
      <c r="CC20" s="43"/>
      <c r="CD20" s="43"/>
      <c r="CE20" s="43"/>
      <c r="CF20" s="43"/>
      <c r="CG20" s="43"/>
      <c r="CH20" s="43"/>
      <c r="CI20" s="43"/>
      <c r="CJ20" s="43"/>
      <c r="CK20" s="43"/>
      <c r="CL20" s="43"/>
      <c r="CM20" s="43"/>
      <c r="CN20" s="43"/>
      <c r="CO20" s="43"/>
      <c r="CP20" s="43"/>
      <c r="CQ20" s="43"/>
      <c r="CR20" s="43"/>
      <c r="CS20" s="43"/>
      <c r="CT20" s="43"/>
      <c r="CU20" s="43"/>
      <c r="CV20" s="43"/>
      <c r="CW20" s="43"/>
      <c r="CX20" s="43"/>
      <c r="CY20" s="43"/>
      <c r="CZ20" s="43"/>
      <c r="DA20" s="43"/>
      <c r="DB20" s="43"/>
      <c r="DC20" s="43"/>
      <c r="DD20" s="43"/>
      <c r="DE20" s="43"/>
      <c r="DF20" s="43"/>
      <c r="DG20" s="42"/>
      <c r="DH20" s="42"/>
      <c r="DI20" s="42"/>
      <c r="DJ20" s="42"/>
      <c r="DK20" s="42"/>
      <c r="DL20" s="42"/>
      <c r="DM20" s="42"/>
      <c r="DN20" s="42"/>
      <c r="DO20" s="42"/>
      <c r="DP20" s="42"/>
      <c r="DQ20" s="42"/>
      <c r="DR20" s="42"/>
      <c r="DS20" s="42"/>
      <c r="DT20" s="42"/>
      <c r="DU20" s="42"/>
      <c r="DV20" s="339"/>
      <c r="DW20" s="339"/>
      <c r="DX20" s="339"/>
      <c r="DY20" s="339"/>
    </row>
    <row r="21" spans="2:129" s="49" customFormat="1" x14ac:dyDescent="0.35">
      <c r="B21" s="43"/>
      <c r="AG21" s="54"/>
      <c r="AH21" s="54"/>
      <c r="AI21" s="299"/>
      <c r="AJ21" s="54"/>
      <c r="AK21" s="54"/>
      <c r="AL21" s="54"/>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c r="BN21" s="43"/>
      <c r="BO21" s="43"/>
      <c r="BP21" s="43"/>
      <c r="BQ21" s="43"/>
      <c r="BR21" s="43"/>
      <c r="BS21" s="43"/>
      <c r="BT21" s="43"/>
      <c r="BU21" s="43"/>
      <c r="BV21" s="43"/>
      <c r="BW21" s="43"/>
      <c r="BX21" s="43"/>
      <c r="BY21" s="43"/>
      <c r="BZ21" s="43"/>
      <c r="CA21" s="43"/>
      <c r="CB21" s="43"/>
      <c r="CC21" s="43"/>
      <c r="CD21" s="43"/>
      <c r="CE21" s="43"/>
      <c r="CF21" s="43"/>
      <c r="CG21" s="43"/>
      <c r="CH21" s="43"/>
      <c r="CI21" s="43"/>
      <c r="CJ21" s="43"/>
      <c r="CK21" s="43"/>
      <c r="CL21" s="43"/>
      <c r="CM21" s="43"/>
      <c r="CN21" s="43"/>
      <c r="CO21" s="43"/>
      <c r="CP21" s="43"/>
      <c r="CQ21" s="43"/>
      <c r="CR21" s="43"/>
      <c r="CS21" s="43"/>
      <c r="CT21" s="43"/>
      <c r="CU21" s="43"/>
      <c r="CV21" s="43"/>
      <c r="CW21" s="43"/>
      <c r="CX21" s="43"/>
      <c r="CY21" s="43"/>
      <c r="CZ21" s="43"/>
      <c r="DA21" s="43"/>
      <c r="DB21" s="43"/>
      <c r="DC21" s="43"/>
      <c r="DD21" s="43"/>
      <c r="DE21" s="43"/>
      <c r="DF21" s="43"/>
      <c r="DG21" s="42"/>
      <c r="DH21" s="42"/>
      <c r="DI21" s="42"/>
      <c r="DJ21" s="42"/>
      <c r="DK21" s="42"/>
      <c r="DL21" s="42"/>
      <c r="DM21" s="42"/>
      <c r="DN21" s="42"/>
      <c r="DO21" s="42"/>
      <c r="DP21" s="42"/>
      <c r="DQ21" s="42"/>
      <c r="DR21" s="42"/>
      <c r="DS21" s="42"/>
      <c r="DT21" s="42"/>
      <c r="DU21" s="42"/>
      <c r="DV21" s="339"/>
      <c r="DW21" s="339"/>
      <c r="DX21" s="339"/>
      <c r="DY21" s="339"/>
    </row>
    <row r="22" spans="2:129" s="49" customFormat="1" x14ac:dyDescent="0.35">
      <c r="B22" s="43"/>
      <c r="AG22" s="54"/>
      <c r="AH22" s="54"/>
      <c r="AI22" s="299"/>
      <c r="AJ22" s="54"/>
      <c r="AK22" s="54"/>
      <c r="AL22" s="54"/>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43"/>
      <c r="BK22" s="43"/>
      <c r="BL22" s="43"/>
      <c r="BM22" s="43"/>
      <c r="BN22" s="43"/>
      <c r="BO22" s="43"/>
      <c r="BP22" s="43"/>
      <c r="BQ22" s="43"/>
      <c r="BR22" s="43"/>
      <c r="BS22" s="43"/>
      <c r="BT22" s="43"/>
      <c r="BU22" s="43"/>
      <c r="BV22" s="43"/>
      <c r="BW22" s="43"/>
      <c r="BX22" s="43"/>
      <c r="BY22" s="43"/>
      <c r="BZ22" s="43"/>
      <c r="CA22" s="43"/>
      <c r="CB22" s="43"/>
      <c r="CC22" s="43"/>
      <c r="CD22" s="43"/>
      <c r="CE22" s="43"/>
      <c r="CF22" s="43"/>
      <c r="CG22" s="43"/>
      <c r="CH22" s="43"/>
      <c r="CI22" s="43"/>
      <c r="CJ22" s="43"/>
      <c r="CK22" s="43"/>
      <c r="CL22" s="43"/>
      <c r="CM22" s="43"/>
      <c r="CN22" s="43"/>
      <c r="CO22" s="43"/>
      <c r="CP22" s="43"/>
      <c r="CQ22" s="43"/>
      <c r="CR22" s="43"/>
      <c r="CS22" s="43"/>
      <c r="CT22" s="43"/>
      <c r="CU22" s="43"/>
      <c r="CV22" s="43"/>
      <c r="CW22" s="43"/>
      <c r="CX22" s="43"/>
      <c r="CY22" s="43"/>
      <c r="CZ22" s="43"/>
      <c r="DA22" s="43"/>
      <c r="DB22" s="43"/>
      <c r="DC22" s="43"/>
      <c r="DD22" s="43"/>
      <c r="DE22" s="43"/>
      <c r="DF22" s="43"/>
      <c r="DG22" s="42"/>
      <c r="DH22" s="42"/>
      <c r="DI22" s="42"/>
      <c r="DJ22" s="42"/>
      <c r="DK22" s="42"/>
      <c r="DL22" s="42"/>
      <c r="DM22" s="42"/>
      <c r="DN22" s="42"/>
      <c r="DO22" s="42"/>
      <c r="DP22" s="42"/>
      <c r="DQ22" s="42"/>
      <c r="DR22" s="42"/>
      <c r="DS22" s="42"/>
      <c r="DT22" s="42"/>
      <c r="DU22" s="42"/>
      <c r="DV22" s="339"/>
      <c r="DW22" s="339"/>
      <c r="DX22" s="339"/>
      <c r="DY22" s="339"/>
    </row>
    <row r="23" spans="2:129" s="49" customFormat="1" x14ac:dyDescent="0.35">
      <c r="B23" s="43"/>
      <c r="AG23" s="54"/>
      <c r="AH23" s="54"/>
      <c r="AI23" s="299"/>
      <c r="AJ23" s="54"/>
      <c r="AK23" s="54"/>
      <c r="AL23" s="54"/>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43"/>
      <c r="BK23" s="43"/>
      <c r="BL23" s="43"/>
      <c r="BM23" s="43"/>
      <c r="BN23" s="43"/>
      <c r="BO23" s="43"/>
      <c r="BP23" s="43"/>
      <c r="BQ23" s="43"/>
      <c r="BR23" s="43"/>
      <c r="BS23" s="43"/>
      <c r="BT23" s="43"/>
      <c r="BU23" s="43"/>
      <c r="BV23" s="43"/>
      <c r="BW23" s="43"/>
      <c r="BX23" s="43"/>
      <c r="BY23" s="43"/>
      <c r="BZ23" s="43"/>
      <c r="CA23" s="43"/>
      <c r="CB23" s="43"/>
      <c r="CC23" s="43"/>
      <c r="CD23" s="43"/>
      <c r="CE23" s="43"/>
      <c r="CF23" s="43"/>
      <c r="CG23" s="43"/>
      <c r="CH23" s="43"/>
      <c r="CI23" s="43"/>
      <c r="CJ23" s="43"/>
      <c r="CK23" s="43"/>
      <c r="CL23" s="43"/>
      <c r="CM23" s="43"/>
      <c r="CN23" s="43"/>
      <c r="CO23" s="43"/>
      <c r="CP23" s="43"/>
      <c r="CQ23" s="43"/>
      <c r="CR23" s="43"/>
      <c r="CS23" s="43"/>
      <c r="CT23" s="43"/>
      <c r="CU23" s="43"/>
      <c r="CV23" s="43"/>
      <c r="CW23" s="43"/>
      <c r="CX23" s="43"/>
      <c r="CY23" s="43"/>
      <c r="CZ23" s="43"/>
      <c r="DA23" s="43"/>
      <c r="DB23" s="43"/>
      <c r="DC23" s="43"/>
      <c r="DD23" s="43"/>
      <c r="DE23" s="43"/>
      <c r="DF23" s="43"/>
      <c r="DG23" s="42"/>
      <c r="DH23" s="42"/>
      <c r="DI23" s="42"/>
      <c r="DJ23" s="42"/>
      <c r="DK23" s="42"/>
      <c r="DL23" s="42"/>
      <c r="DM23" s="42"/>
      <c r="DN23" s="42"/>
      <c r="DO23" s="42"/>
      <c r="DP23" s="42"/>
      <c r="DQ23" s="42"/>
      <c r="DR23" s="42"/>
      <c r="DS23" s="42"/>
      <c r="DT23" s="42"/>
      <c r="DU23" s="42"/>
      <c r="DV23" s="339"/>
      <c r="DW23" s="339"/>
      <c r="DX23" s="339"/>
      <c r="DY23" s="339"/>
    </row>
    <row r="24" spans="2:129" s="49" customFormat="1" x14ac:dyDescent="0.35">
      <c r="B24" s="43"/>
      <c r="AG24" s="54"/>
      <c r="AH24" s="54"/>
      <c r="AI24" s="299"/>
      <c r="AJ24" s="54"/>
      <c r="AK24" s="54"/>
      <c r="AL24" s="54"/>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43"/>
      <c r="BK24" s="43"/>
      <c r="BL24" s="43"/>
      <c r="BM24" s="43"/>
      <c r="BN24" s="43"/>
      <c r="BO24" s="43"/>
      <c r="BP24" s="43"/>
      <c r="BQ24" s="43"/>
      <c r="BR24" s="43"/>
      <c r="BS24" s="43"/>
      <c r="BT24" s="43"/>
      <c r="BU24" s="43"/>
      <c r="BV24" s="43"/>
      <c r="BW24" s="43"/>
      <c r="BX24" s="43"/>
      <c r="BY24" s="43"/>
      <c r="BZ24" s="43"/>
      <c r="CA24" s="43"/>
      <c r="CB24" s="43"/>
      <c r="CC24" s="43"/>
      <c r="CD24" s="43"/>
      <c r="CE24" s="43"/>
      <c r="CF24" s="43"/>
      <c r="CG24" s="43"/>
      <c r="CH24" s="43"/>
      <c r="CI24" s="43"/>
      <c r="CJ24" s="43"/>
      <c r="CK24" s="43"/>
      <c r="CL24" s="43"/>
      <c r="CM24" s="43"/>
      <c r="CN24" s="43"/>
      <c r="CO24" s="43"/>
      <c r="CP24" s="43"/>
      <c r="CQ24" s="43"/>
      <c r="CR24" s="43"/>
      <c r="CS24" s="43"/>
      <c r="CT24" s="43"/>
      <c r="CU24" s="43"/>
      <c r="CV24" s="43"/>
      <c r="CW24" s="43"/>
      <c r="CX24" s="43"/>
      <c r="CY24" s="43"/>
      <c r="CZ24" s="43"/>
      <c r="DA24" s="43"/>
      <c r="DB24" s="43"/>
      <c r="DC24" s="43"/>
      <c r="DD24" s="43"/>
      <c r="DE24" s="43"/>
      <c r="DF24" s="43"/>
      <c r="DG24" s="42"/>
      <c r="DH24" s="42"/>
      <c r="DI24" s="42"/>
      <c r="DJ24" s="42"/>
      <c r="DK24" s="42"/>
      <c r="DL24" s="42"/>
      <c r="DM24" s="42"/>
      <c r="DN24" s="42"/>
      <c r="DO24" s="42"/>
      <c r="DP24" s="42"/>
      <c r="DQ24" s="42"/>
      <c r="DR24" s="42"/>
      <c r="DS24" s="42"/>
      <c r="DT24" s="42"/>
      <c r="DU24" s="42"/>
      <c r="DV24" s="339"/>
      <c r="DW24" s="339"/>
      <c r="DX24" s="339"/>
      <c r="DY24" s="339"/>
    </row>
    <row r="25" spans="2:129" s="49" customFormat="1" x14ac:dyDescent="0.35">
      <c r="B25" s="43"/>
      <c r="AG25" s="54"/>
      <c r="AH25" s="54"/>
      <c r="AI25" s="299"/>
      <c r="AJ25" s="54"/>
      <c r="AK25" s="54"/>
      <c r="AL25" s="54"/>
      <c r="AM25" s="43"/>
      <c r="AN25" s="43"/>
      <c r="AO25" s="43"/>
      <c r="AP25" s="43"/>
      <c r="AQ25" s="43"/>
      <c r="AR25" s="43"/>
      <c r="AS25" s="43"/>
      <c r="AT25" s="43"/>
      <c r="AU25" s="43"/>
      <c r="AV25" s="43"/>
      <c r="AW25" s="43"/>
      <c r="AX25" s="43"/>
      <c r="AY25" s="43"/>
      <c r="AZ25" s="43"/>
      <c r="BA25" s="43"/>
      <c r="BB25" s="43"/>
      <c r="BC25" s="43"/>
      <c r="BD25" s="43"/>
      <c r="BE25" s="43"/>
      <c r="BF25" s="43"/>
      <c r="BG25" s="43"/>
      <c r="BH25" s="43"/>
      <c r="BI25" s="43"/>
      <c r="BJ25" s="43"/>
      <c r="BK25" s="43"/>
      <c r="BL25" s="43"/>
      <c r="BM25" s="43"/>
      <c r="BN25" s="43"/>
      <c r="BO25" s="43"/>
      <c r="BP25" s="43"/>
      <c r="BQ25" s="43"/>
      <c r="BR25" s="43"/>
      <c r="BS25" s="43"/>
      <c r="BT25" s="43"/>
      <c r="BU25" s="43"/>
      <c r="BV25" s="43"/>
      <c r="BW25" s="43"/>
      <c r="BX25" s="43"/>
      <c r="BY25" s="43"/>
      <c r="BZ25" s="43"/>
      <c r="CA25" s="43"/>
      <c r="CB25" s="43"/>
      <c r="CC25" s="43"/>
      <c r="CD25" s="43"/>
      <c r="CE25" s="43"/>
      <c r="CF25" s="43"/>
      <c r="CG25" s="43"/>
      <c r="CH25" s="43"/>
      <c r="CI25" s="43"/>
      <c r="CJ25" s="43"/>
      <c r="CK25" s="43"/>
      <c r="CL25" s="43"/>
      <c r="CM25" s="43"/>
      <c r="CN25" s="43"/>
      <c r="CO25" s="43"/>
      <c r="CP25" s="43"/>
      <c r="CQ25" s="43"/>
      <c r="CR25" s="43"/>
      <c r="CS25" s="43"/>
      <c r="CT25" s="43"/>
      <c r="CU25" s="43"/>
      <c r="CV25" s="43"/>
      <c r="CW25" s="43"/>
      <c r="CX25" s="43"/>
      <c r="CY25" s="43"/>
      <c r="CZ25" s="43"/>
      <c r="DA25" s="43"/>
      <c r="DB25" s="43"/>
      <c r="DC25" s="43"/>
      <c r="DD25" s="43"/>
      <c r="DE25" s="43"/>
      <c r="DF25" s="43"/>
      <c r="DG25" s="42"/>
      <c r="DH25" s="42"/>
      <c r="DI25" s="42"/>
      <c r="DJ25" s="42"/>
      <c r="DK25" s="42"/>
      <c r="DL25" s="42"/>
      <c r="DM25" s="42"/>
      <c r="DN25" s="42"/>
      <c r="DO25" s="42"/>
      <c r="DP25" s="42"/>
      <c r="DQ25" s="42"/>
      <c r="DR25" s="42"/>
      <c r="DS25" s="42"/>
      <c r="DT25" s="42"/>
      <c r="DU25" s="42"/>
      <c r="DV25" s="339"/>
      <c r="DW25" s="339"/>
      <c r="DX25" s="339"/>
      <c r="DY25" s="339"/>
    </row>
    <row r="26" spans="2:129" s="49" customFormat="1" x14ac:dyDescent="0.35">
      <c r="B26" s="43"/>
      <c r="AG26" s="54"/>
      <c r="AH26" s="54"/>
      <c r="AI26" s="299"/>
      <c r="AJ26" s="54"/>
      <c r="AK26" s="54"/>
      <c r="AL26" s="54"/>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c r="BM26" s="43"/>
      <c r="BN26" s="43"/>
      <c r="BO26" s="43"/>
      <c r="BP26" s="43"/>
      <c r="BQ26" s="43"/>
      <c r="BR26" s="43"/>
      <c r="BS26" s="43"/>
      <c r="BT26" s="43"/>
      <c r="BU26" s="43"/>
      <c r="BV26" s="43"/>
      <c r="BW26" s="43"/>
      <c r="BX26" s="43"/>
      <c r="BY26" s="43"/>
      <c r="BZ26" s="43"/>
      <c r="CA26" s="43"/>
      <c r="CB26" s="43"/>
      <c r="CC26" s="43"/>
      <c r="CD26" s="43"/>
      <c r="CE26" s="43"/>
      <c r="CF26" s="43"/>
      <c r="CG26" s="43"/>
      <c r="CH26" s="43"/>
      <c r="CI26" s="43"/>
      <c r="CJ26" s="43"/>
      <c r="CK26" s="43"/>
      <c r="CL26" s="43"/>
      <c r="CM26" s="43"/>
      <c r="CN26" s="43"/>
      <c r="CO26" s="43"/>
      <c r="CP26" s="43"/>
      <c r="CQ26" s="43"/>
      <c r="CR26" s="43"/>
      <c r="CS26" s="43"/>
      <c r="CT26" s="43"/>
      <c r="CU26" s="43"/>
      <c r="CV26" s="43"/>
      <c r="CW26" s="43"/>
      <c r="CX26" s="43"/>
      <c r="CY26" s="43"/>
      <c r="CZ26" s="43"/>
      <c r="DA26" s="43"/>
      <c r="DB26" s="43"/>
      <c r="DC26" s="43"/>
      <c r="DD26" s="43"/>
      <c r="DE26" s="43"/>
      <c r="DF26" s="43"/>
      <c r="DG26" s="42"/>
      <c r="DH26" s="42"/>
      <c r="DI26" s="42"/>
      <c r="DJ26" s="42"/>
      <c r="DK26" s="42"/>
      <c r="DL26" s="42"/>
      <c r="DM26" s="42"/>
      <c r="DN26" s="42"/>
      <c r="DO26" s="42"/>
      <c r="DP26" s="42"/>
      <c r="DQ26" s="42"/>
      <c r="DR26" s="42"/>
      <c r="DS26" s="42"/>
      <c r="DT26" s="42"/>
      <c r="DU26" s="42"/>
      <c r="DV26" s="339"/>
      <c r="DW26" s="339"/>
      <c r="DX26" s="339"/>
      <c r="DY26" s="339"/>
    </row>
    <row r="27" spans="2:129" s="49" customFormat="1" x14ac:dyDescent="0.35">
      <c r="B27" s="43"/>
      <c r="AG27" s="54"/>
      <c r="AH27" s="54"/>
      <c r="AI27" s="299"/>
      <c r="AJ27" s="54"/>
      <c r="AK27" s="54"/>
      <c r="AL27" s="54"/>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c r="BM27" s="43"/>
      <c r="BN27" s="43"/>
      <c r="BO27" s="43"/>
      <c r="BP27" s="43"/>
      <c r="BQ27" s="43"/>
      <c r="BR27" s="43"/>
      <c r="BS27" s="43"/>
      <c r="BT27" s="43"/>
      <c r="BU27" s="43"/>
      <c r="BV27" s="43"/>
      <c r="BW27" s="43"/>
      <c r="BX27" s="43"/>
      <c r="BY27" s="43"/>
      <c r="BZ27" s="43"/>
      <c r="CA27" s="43"/>
      <c r="CB27" s="43"/>
      <c r="CC27" s="43"/>
      <c r="CD27" s="43"/>
      <c r="CE27" s="43"/>
      <c r="CF27" s="43"/>
      <c r="CG27" s="43"/>
      <c r="CH27" s="43"/>
      <c r="CI27" s="43"/>
      <c r="CJ27" s="43"/>
      <c r="CK27" s="43"/>
      <c r="CL27" s="43"/>
      <c r="CM27" s="43"/>
      <c r="CN27" s="43"/>
      <c r="CO27" s="43"/>
      <c r="CP27" s="43"/>
      <c r="CQ27" s="43"/>
      <c r="CR27" s="43"/>
      <c r="CS27" s="43"/>
      <c r="CT27" s="43"/>
      <c r="CU27" s="43"/>
      <c r="CV27" s="43"/>
      <c r="CW27" s="43"/>
      <c r="CX27" s="43"/>
      <c r="CY27" s="43"/>
      <c r="CZ27" s="43"/>
      <c r="DA27" s="43"/>
      <c r="DB27" s="43"/>
      <c r="DC27" s="43"/>
      <c r="DD27" s="43"/>
      <c r="DE27" s="43"/>
      <c r="DF27" s="43"/>
      <c r="DG27" s="42"/>
      <c r="DH27" s="42"/>
      <c r="DI27" s="42"/>
      <c r="DJ27" s="42"/>
      <c r="DK27" s="42"/>
      <c r="DL27" s="42"/>
      <c r="DM27" s="42"/>
      <c r="DN27" s="42"/>
      <c r="DO27" s="42"/>
      <c r="DP27" s="42"/>
      <c r="DQ27" s="42"/>
      <c r="DR27" s="42"/>
      <c r="DS27" s="42"/>
      <c r="DT27" s="42"/>
      <c r="DU27" s="42"/>
      <c r="DV27" s="339"/>
      <c r="DW27" s="339"/>
      <c r="DX27" s="339"/>
      <c r="DY27" s="339"/>
    </row>
    <row r="28" spans="2:129" s="49" customFormat="1" x14ac:dyDescent="0.35">
      <c r="B28" s="43"/>
      <c r="AG28" s="54"/>
      <c r="AH28" s="54"/>
      <c r="AI28" s="299"/>
      <c r="AJ28" s="54"/>
      <c r="AK28" s="54"/>
      <c r="AL28" s="54"/>
      <c r="AM28" s="43"/>
      <c r="AN28" s="43"/>
      <c r="AO28" s="43"/>
      <c r="AP28" s="43"/>
      <c r="AQ28" s="43"/>
      <c r="AR28" s="43"/>
      <c r="AS28" s="43"/>
      <c r="AT28" s="43"/>
      <c r="AU28" s="43"/>
      <c r="AV28" s="43"/>
      <c r="AW28" s="43"/>
      <c r="AX28" s="43"/>
      <c r="AY28" s="43"/>
      <c r="AZ28" s="43"/>
      <c r="BA28" s="43"/>
      <c r="BB28" s="43"/>
      <c r="BC28" s="43"/>
      <c r="BD28" s="43"/>
      <c r="BE28" s="43"/>
      <c r="BF28" s="43"/>
      <c r="BG28" s="43"/>
      <c r="BH28" s="43"/>
      <c r="BI28" s="43"/>
      <c r="BJ28" s="43"/>
      <c r="BK28" s="43"/>
      <c r="BL28" s="43"/>
      <c r="BM28" s="43"/>
      <c r="BN28" s="43"/>
      <c r="BO28" s="43"/>
      <c r="BP28" s="43"/>
      <c r="BQ28" s="43"/>
      <c r="BR28" s="43"/>
      <c r="BS28" s="43"/>
      <c r="BT28" s="43"/>
      <c r="BU28" s="43"/>
      <c r="BV28" s="43"/>
      <c r="BW28" s="43"/>
      <c r="BX28" s="43"/>
      <c r="BY28" s="43"/>
      <c r="BZ28" s="43"/>
      <c r="CA28" s="43"/>
      <c r="CB28" s="43"/>
      <c r="CC28" s="43"/>
      <c r="CD28" s="43"/>
      <c r="CE28" s="43"/>
      <c r="CF28" s="43"/>
      <c r="CG28" s="43"/>
      <c r="CH28" s="43"/>
      <c r="CI28" s="43"/>
      <c r="CJ28" s="43"/>
      <c r="CK28" s="43"/>
      <c r="CL28" s="43"/>
      <c r="CM28" s="43"/>
      <c r="CN28" s="43"/>
      <c r="CO28" s="43"/>
      <c r="CP28" s="43"/>
      <c r="CQ28" s="43"/>
      <c r="CR28" s="43"/>
      <c r="CS28" s="43"/>
      <c r="CT28" s="43"/>
      <c r="CU28" s="43"/>
      <c r="CV28" s="43"/>
      <c r="CW28" s="43"/>
      <c r="CX28" s="43"/>
      <c r="CY28" s="43"/>
      <c r="CZ28" s="43"/>
      <c r="DA28" s="43"/>
      <c r="DB28" s="43"/>
      <c r="DC28" s="43"/>
      <c r="DD28" s="43"/>
      <c r="DE28" s="43"/>
      <c r="DF28" s="43"/>
      <c r="DG28" s="42"/>
      <c r="DH28" s="42"/>
      <c r="DI28" s="42"/>
      <c r="DJ28" s="42"/>
      <c r="DK28" s="42"/>
      <c r="DL28" s="42"/>
      <c r="DM28" s="42"/>
      <c r="DN28" s="42"/>
      <c r="DO28" s="42"/>
      <c r="DP28" s="42"/>
      <c r="DQ28" s="42"/>
      <c r="DR28" s="42"/>
      <c r="DS28" s="42"/>
      <c r="DT28" s="42"/>
      <c r="DU28" s="42"/>
      <c r="DV28" s="339"/>
      <c r="DW28" s="339"/>
      <c r="DX28" s="339"/>
      <c r="DY28" s="339"/>
    </row>
    <row r="29" spans="2:129" s="49" customFormat="1" x14ac:dyDescent="0.35">
      <c r="B29" s="43"/>
      <c r="AG29" s="54"/>
      <c r="AH29" s="54"/>
      <c r="AI29" s="299"/>
      <c r="AJ29" s="54"/>
      <c r="AK29" s="54"/>
      <c r="AL29" s="54"/>
      <c r="AM29" s="43"/>
      <c r="AN29" s="43"/>
      <c r="AO29" s="43"/>
      <c r="AP29" s="43"/>
      <c r="AQ29" s="43"/>
      <c r="AR29" s="43"/>
      <c r="AS29" s="43"/>
      <c r="AT29" s="43"/>
      <c r="AU29" s="43"/>
      <c r="AV29" s="43"/>
      <c r="AW29" s="43"/>
      <c r="AX29" s="43"/>
      <c r="AY29" s="43"/>
      <c r="AZ29" s="43"/>
      <c r="BA29" s="43"/>
      <c r="BB29" s="43"/>
      <c r="BC29" s="43"/>
      <c r="BD29" s="43"/>
      <c r="BE29" s="43"/>
      <c r="BF29" s="43"/>
      <c r="BG29" s="43"/>
      <c r="BH29" s="43"/>
      <c r="BI29" s="43"/>
      <c r="BJ29" s="43"/>
      <c r="BK29" s="43"/>
      <c r="BL29" s="43"/>
      <c r="BM29" s="43"/>
      <c r="BN29" s="43"/>
      <c r="BO29" s="43"/>
      <c r="BP29" s="43"/>
      <c r="BQ29" s="43"/>
      <c r="BR29" s="43"/>
      <c r="BS29" s="43"/>
      <c r="BT29" s="43"/>
      <c r="BU29" s="43"/>
      <c r="BV29" s="43"/>
      <c r="BW29" s="43"/>
      <c r="BX29" s="43"/>
      <c r="BY29" s="43"/>
      <c r="BZ29" s="43"/>
      <c r="CA29" s="43"/>
      <c r="CB29" s="43"/>
      <c r="CC29" s="43"/>
      <c r="CD29" s="43"/>
      <c r="CE29" s="43"/>
      <c r="CF29" s="43"/>
      <c r="CG29" s="43"/>
      <c r="CH29" s="43"/>
      <c r="CI29" s="43"/>
      <c r="CJ29" s="43"/>
      <c r="CK29" s="43"/>
      <c r="CL29" s="43"/>
      <c r="CM29" s="43"/>
      <c r="CN29" s="43"/>
      <c r="CO29" s="43"/>
      <c r="CP29" s="43"/>
      <c r="CQ29" s="43"/>
      <c r="CR29" s="43"/>
      <c r="CS29" s="43"/>
      <c r="CT29" s="43"/>
      <c r="CU29" s="43"/>
      <c r="CV29" s="43"/>
      <c r="CW29" s="43"/>
      <c r="CX29" s="43"/>
      <c r="CY29" s="43"/>
      <c r="CZ29" s="43"/>
      <c r="DA29" s="43"/>
      <c r="DB29" s="43"/>
      <c r="DC29" s="43"/>
      <c r="DD29" s="43"/>
      <c r="DE29" s="43"/>
      <c r="DF29" s="43"/>
      <c r="DG29" s="42"/>
      <c r="DH29" s="42"/>
      <c r="DI29" s="42"/>
      <c r="DJ29" s="42"/>
      <c r="DK29" s="42"/>
      <c r="DL29" s="42"/>
      <c r="DM29" s="42"/>
      <c r="DN29" s="42"/>
      <c r="DO29" s="42"/>
      <c r="DP29" s="42"/>
      <c r="DQ29" s="42"/>
      <c r="DR29" s="42"/>
      <c r="DS29" s="42"/>
      <c r="DT29" s="42"/>
      <c r="DU29" s="42"/>
      <c r="DV29" s="339"/>
      <c r="DW29" s="339"/>
      <c r="DX29" s="339"/>
      <c r="DY29" s="339"/>
    </row>
    <row r="30" spans="2:129" s="49" customFormat="1" x14ac:dyDescent="0.35">
      <c r="B30" s="43"/>
      <c r="AG30" s="54"/>
      <c r="AH30" s="54"/>
      <c r="AI30" s="299"/>
      <c r="AJ30" s="54"/>
      <c r="AK30" s="54"/>
      <c r="AL30" s="54"/>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43"/>
      <c r="BK30" s="43"/>
      <c r="BL30" s="43"/>
      <c r="BM30" s="43"/>
      <c r="BN30" s="43"/>
      <c r="BO30" s="43"/>
      <c r="BP30" s="43"/>
      <c r="BQ30" s="43"/>
      <c r="BR30" s="43"/>
      <c r="BS30" s="43"/>
      <c r="BT30" s="43"/>
      <c r="BU30" s="43"/>
      <c r="BV30" s="43"/>
      <c r="BW30" s="43"/>
      <c r="BX30" s="43"/>
      <c r="BY30" s="43"/>
      <c r="BZ30" s="43"/>
      <c r="CA30" s="43"/>
      <c r="CB30" s="43"/>
      <c r="CC30" s="43"/>
      <c r="CD30" s="43"/>
      <c r="CE30" s="43"/>
      <c r="CF30" s="43"/>
      <c r="CG30" s="43"/>
      <c r="CH30" s="43"/>
      <c r="CI30" s="43"/>
      <c r="CJ30" s="43"/>
      <c r="CK30" s="43"/>
      <c r="CL30" s="43"/>
      <c r="CM30" s="43"/>
      <c r="CN30" s="43"/>
      <c r="CO30" s="43"/>
      <c r="CP30" s="43"/>
      <c r="CQ30" s="43"/>
      <c r="CR30" s="43"/>
      <c r="CS30" s="43"/>
      <c r="CT30" s="43"/>
      <c r="CU30" s="43"/>
      <c r="CV30" s="43"/>
      <c r="CW30" s="43"/>
      <c r="CX30" s="43"/>
      <c r="CY30" s="43"/>
      <c r="CZ30" s="43"/>
      <c r="DA30" s="43"/>
      <c r="DB30" s="43"/>
      <c r="DC30" s="43"/>
      <c r="DD30" s="43"/>
      <c r="DE30" s="43"/>
      <c r="DF30" s="43"/>
      <c r="DG30" s="42"/>
      <c r="DH30" s="42"/>
      <c r="DI30" s="42"/>
      <c r="DJ30" s="42"/>
      <c r="DK30" s="42"/>
      <c r="DL30" s="42"/>
      <c r="DM30" s="42"/>
      <c r="DN30" s="42"/>
      <c r="DO30" s="42"/>
      <c r="DP30" s="42"/>
      <c r="DQ30" s="42"/>
      <c r="DR30" s="42"/>
      <c r="DS30" s="42"/>
      <c r="DT30" s="42"/>
      <c r="DU30" s="42"/>
      <c r="DV30" s="339"/>
      <c r="DW30" s="339"/>
      <c r="DX30" s="339"/>
      <c r="DY30" s="339"/>
    </row>
    <row r="31" spans="2:129" s="49" customFormat="1" x14ac:dyDescent="0.35">
      <c r="B31" s="43"/>
      <c r="AG31" s="54"/>
      <c r="AH31" s="54"/>
      <c r="AI31" s="299"/>
      <c r="AJ31" s="54"/>
      <c r="AK31" s="54"/>
      <c r="AL31" s="54"/>
      <c r="AM31" s="43"/>
      <c r="AN31" s="43"/>
      <c r="AO31" s="43"/>
      <c r="AP31" s="43"/>
      <c r="AQ31" s="43"/>
      <c r="AR31" s="43"/>
      <c r="AS31" s="43"/>
      <c r="AT31" s="43"/>
      <c r="AU31" s="43"/>
      <c r="AV31" s="43"/>
      <c r="AW31" s="43"/>
      <c r="AX31" s="43"/>
      <c r="AY31" s="43"/>
      <c r="AZ31" s="43"/>
      <c r="BA31" s="43"/>
      <c r="BB31" s="43"/>
      <c r="BC31" s="43"/>
      <c r="BD31" s="43"/>
      <c r="BE31" s="43"/>
      <c r="BF31" s="43"/>
      <c r="BG31" s="43"/>
      <c r="BH31" s="43"/>
      <c r="BI31" s="43"/>
      <c r="BJ31" s="43"/>
      <c r="BK31" s="43"/>
      <c r="BL31" s="43"/>
      <c r="BM31" s="43"/>
      <c r="BN31" s="43"/>
      <c r="BO31" s="43"/>
      <c r="BP31" s="43"/>
      <c r="BQ31" s="43"/>
      <c r="BR31" s="43"/>
      <c r="BS31" s="43"/>
      <c r="BT31" s="43"/>
      <c r="BU31" s="43"/>
      <c r="BV31" s="43"/>
      <c r="BW31" s="43"/>
      <c r="BX31" s="43"/>
      <c r="BY31" s="43"/>
      <c r="BZ31" s="43"/>
      <c r="CA31" s="43"/>
      <c r="CB31" s="43"/>
      <c r="CC31" s="43"/>
      <c r="CD31" s="43"/>
      <c r="CE31" s="43"/>
      <c r="CF31" s="43"/>
      <c r="CG31" s="43"/>
      <c r="CH31" s="43"/>
      <c r="CI31" s="43"/>
      <c r="CJ31" s="43"/>
      <c r="CK31" s="43"/>
      <c r="CL31" s="43"/>
      <c r="CM31" s="43"/>
      <c r="CN31" s="43"/>
      <c r="CO31" s="43"/>
      <c r="CP31" s="43"/>
      <c r="CQ31" s="43"/>
      <c r="CR31" s="43"/>
      <c r="CS31" s="43"/>
      <c r="CT31" s="43"/>
      <c r="CU31" s="43"/>
      <c r="CV31" s="43"/>
      <c r="CW31" s="43"/>
      <c r="CX31" s="43"/>
      <c r="CY31" s="43"/>
      <c r="CZ31" s="43"/>
      <c r="DA31" s="43"/>
      <c r="DB31" s="43"/>
      <c r="DC31" s="43"/>
      <c r="DD31" s="43"/>
      <c r="DE31" s="43"/>
      <c r="DF31" s="43"/>
      <c r="DG31" s="42"/>
      <c r="DH31" s="42"/>
      <c r="DI31" s="42"/>
      <c r="DJ31" s="42"/>
      <c r="DK31" s="42"/>
      <c r="DL31" s="42"/>
      <c r="DM31" s="42"/>
      <c r="DN31" s="42"/>
      <c r="DO31" s="42"/>
      <c r="DP31" s="42"/>
      <c r="DQ31" s="42"/>
      <c r="DR31" s="42"/>
      <c r="DS31" s="42"/>
      <c r="DT31" s="42"/>
      <c r="DU31" s="42"/>
      <c r="DV31" s="339"/>
      <c r="DW31" s="339"/>
      <c r="DX31" s="339"/>
      <c r="DY31" s="339"/>
    </row>
    <row r="32" spans="2:129" s="49" customFormat="1" x14ac:dyDescent="0.35">
      <c r="B32" s="43"/>
      <c r="AG32" s="54"/>
      <c r="AH32" s="54"/>
      <c r="AI32" s="299"/>
      <c r="AJ32" s="54"/>
      <c r="AK32" s="54"/>
      <c r="AL32" s="54"/>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43"/>
      <c r="BK32" s="43"/>
      <c r="BL32" s="43"/>
      <c r="BM32" s="43"/>
      <c r="BN32" s="43"/>
      <c r="BO32" s="43"/>
      <c r="BP32" s="43"/>
      <c r="BQ32" s="43"/>
      <c r="BR32" s="43"/>
      <c r="BS32" s="43"/>
      <c r="BT32" s="43"/>
      <c r="BU32" s="43"/>
      <c r="BV32" s="43"/>
      <c r="BW32" s="43"/>
      <c r="BX32" s="43"/>
      <c r="BY32" s="43"/>
      <c r="BZ32" s="43"/>
      <c r="CA32" s="43"/>
      <c r="CB32" s="43"/>
      <c r="CC32" s="43"/>
      <c r="CD32" s="43"/>
      <c r="CE32" s="43"/>
      <c r="CF32" s="43"/>
      <c r="CG32" s="43"/>
      <c r="CH32" s="43"/>
      <c r="CI32" s="43"/>
      <c r="CJ32" s="43"/>
      <c r="CK32" s="43"/>
      <c r="CL32" s="43"/>
      <c r="CM32" s="43"/>
      <c r="CN32" s="43"/>
      <c r="CO32" s="43"/>
      <c r="CP32" s="43"/>
      <c r="CQ32" s="43"/>
      <c r="CR32" s="43"/>
      <c r="CS32" s="43"/>
      <c r="CT32" s="43"/>
      <c r="CU32" s="43"/>
      <c r="CV32" s="43"/>
      <c r="CW32" s="43"/>
      <c r="CX32" s="43"/>
      <c r="CY32" s="43"/>
      <c r="CZ32" s="43"/>
      <c r="DA32" s="43"/>
      <c r="DB32" s="43"/>
      <c r="DC32" s="43"/>
      <c r="DD32" s="43"/>
      <c r="DE32" s="43"/>
      <c r="DF32" s="43"/>
      <c r="DG32" s="42"/>
      <c r="DH32" s="42"/>
      <c r="DI32" s="42"/>
      <c r="DJ32" s="42"/>
      <c r="DK32" s="42"/>
      <c r="DL32" s="42"/>
      <c r="DM32" s="42"/>
      <c r="DN32" s="42"/>
      <c r="DO32" s="42"/>
      <c r="DP32" s="42"/>
      <c r="DQ32" s="42"/>
      <c r="DR32" s="42"/>
      <c r="DS32" s="42"/>
      <c r="DT32" s="42"/>
      <c r="DU32" s="42"/>
      <c r="DV32" s="339"/>
      <c r="DW32" s="339"/>
      <c r="DX32" s="339"/>
      <c r="DY32" s="339"/>
    </row>
    <row r="33" spans="2:129" s="49" customFormat="1" x14ac:dyDescent="0.35">
      <c r="B33" s="43"/>
      <c r="AG33" s="54"/>
      <c r="AH33" s="54"/>
      <c r="AI33" s="299"/>
      <c r="AJ33" s="54"/>
      <c r="AK33" s="54"/>
      <c r="AL33" s="54"/>
      <c r="AM33" s="43"/>
      <c r="AN33" s="43"/>
      <c r="AO33" s="43"/>
      <c r="AP33" s="43"/>
      <c r="AQ33" s="43"/>
      <c r="AR33" s="43"/>
      <c r="AS33" s="43"/>
      <c r="AT33" s="43"/>
      <c r="AU33" s="43"/>
      <c r="AV33" s="43"/>
      <c r="AW33" s="43"/>
      <c r="AX33" s="43"/>
      <c r="AY33" s="43"/>
      <c r="AZ33" s="43"/>
      <c r="BA33" s="43"/>
      <c r="BB33" s="43"/>
      <c r="BC33" s="43"/>
      <c r="BD33" s="43"/>
      <c r="BE33" s="43"/>
      <c r="BF33" s="43"/>
      <c r="BG33" s="43"/>
      <c r="BH33" s="43"/>
      <c r="BI33" s="43"/>
      <c r="BJ33" s="43"/>
      <c r="BK33" s="43"/>
      <c r="BL33" s="43"/>
      <c r="BM33" s="43"/>
      <c r="BN33" s="43"/>
      <c r="BO33" s="43"/>
      <c r="BP33" s="43"/>
      <c r="BQ33" s="43"/>
      <c r="BR33" s="43"/>
      <c r="BS33" s="43"/>
      <c r="BT33" s="43"/>
      <c r="BU33" s="43"/>
      <c r="BV33" s="43"/>
      <c r="BW33" s="43"/>
      <c r="BX33" s="43"/>
      <c r="BY33" s="43"/>
      <c r="BZ33" s="43"/>
      <c r="CA33" s="43"/>
      <c r="CB33" s="43"/>
      <c r="CC33" s="43"/>
      <c r="CD33" s="43"/>
      <c r="CE33" s="43"/>
      <c r="CF33" s="43"/>
      <c r="CG33" s="43"/>
      <c r="CH33" s="43"/>
      <c r="CI33" s="43"/>
      <c r="CJ33" s="43"/>
      <c r="CK33" s="43"/>
      <c r="CL33" s="43"/>
      <c r="CM33" s="43"/>
      <c r="CN33" s="43"/>
      <c r="CO33" s="43"/>
      <c r="CP33" s="43"/>
      <c r="CQ33" s="43"/>
      <c r="CR33" s="43"/>
      <c r="CS33" s="43"/>
      <c r="CT33" s="43"/>
      <c r="CU33" s="43"/>
      <c r="CV33" s="43"/>
      <c r="CW33" s="43"/>
      <c r="CX33" s="43"/>
      <c r="CY33" s="43"/>
      <c r="CZ33" s="43"/>
      <c r="DA33" s="43"/>
      <c r="DB33" s="43"/>
      <c r="DC33" s="43"/>
      <c r="DD33" s="43"/>
      <c r="DE33" s="43"/>
      <c r="DF33" s="43"/>
      <c r="DG33" s="42"/>
      <c r="DH33" s="42"/>
      <c r="DI33" s="42"/>
      <c r="DJ33" s="42"/>
      <c r="DK33" s="42"/>
      <c r="DL33" s="42"/>
      <c r="DM33" s="42"/>
      <c r="DN33" s="42"/>
      <c r="DO33" s="42"/>
      <c r="DP33" s="42"/>
      <c r="DQ33" s="42"/>
      <c r="DR33" s="42"/>
      <c r="DS33" s="42"/>
      <c r="DT33" s="42"/>
      <c r="DU33" s="42"/>
      <c r="DV33" s="339"/>
      <c r="DW33" s="339"/>
      <c r="DX33" s="339"/>
      <c r="DY33" s="339"/>
    </row>
    <row r="34" spans="2:129" s="49" customFormat="1" x14ac:dyDescent="0.35">
      <c r="B34" s="43"/>
      <c r="AG34" s="54"/>
      <c r="AH34" s="54"/>
      <c r="AI34" s="299"/>
      <c r="AJ34" s="54"/>
      <c r="AK34" s="54"/>
      <c r="AL34" s="54"/>
      <c r="AM34" s="43"/>
      <c r="AN34" s="43"/>
      <c r="AO34" s="43"/>
      <c r="AP34" s="43"/>
      <c r="AQ34" s="43"/>
      <c r="AR34" s="43"/>
      <c r="AS34" s="43"/>
      <c r="AT34" s="43"/>
      <c r="AU34" s="43"/>
      <c r="AV34" s="43"/>
      <c r="AW34" s="43"/>
      <c r="AX34" s="43"/>
      <c r="AY34" s="43"/>
      <c r="AZ34" s="43"/>
      <c r="BA34" s="43"/>
      <c r="BB34" s="43"/>
      <c r="BC34" s="43"/>
      <c r="BD34" s="43"/>
      <c r="BE34" s="43"/>
      <c r="BF34" s="43"/>
      <c r="BG34" s="43"/>
      <c r="BH34" s="43"/>
      <c r="BI34" s="43"/>
      <c r="BJ34" s="43"/>
      <c r="BK34" s="43"/>
      <c r="BL34" s="43"/>
      <c r="BM34" s="43"/>
      <c r="BN34" s="43"/>
      <c r="BO34" s="43"/>
      <c r="BP34" s="43"/>
      <c r="BQ34" s="43"/>
      <c r="BR34" s="43"/>
      <c r="BS34" s="43"/>
      <c r="BT34" s="43"/>
      <c r="BU34" s="43"/>
      <c r="BV34" s="43"/>
      <c r="BW34" s="43"/>
      <c r="BX34" s="43"/>
      <c r="BY34" s="43"/>
      <c r="BZ34" s="43"/>
      <c r="CA34" s="43"/>
      <c r="CB34" s="43"/>
      <c r="CC34" s="43"/>
      <c r="CD34" s="43"/>
      <c r="CE34" s="43"/>
      <c r="CF34" s="43"/>
      <c r="CG34" s="43"/>
      <c r="CH34" s="43"/>
      <c r="CI34" s="43"/>
      <c r="CJ34" s="43"/>
      <c r="CK34" s="43"/>
      <c r="CL34" s="43"/>
      <c r="CM34" s="43"/>
      <c r="CN34" s="43"/>
      <c r="CO34" s="43"/>
      <c r="CP34" s="43"/>
      <c r="CQ34" s="43"/>
      <c r="CR34" s="43"/>
      <c r="CS34" s="43"/>
      <c r="CT34" s="43"/>
      <c r="CU34" s="43"/>
      <c r="CV34" s="43"/>
      <c r="CW34" s="43"/>
      <c r="CX34" s="43"/>
      <c r="CY34" s="43"/>
      <c r="CZ34" s="43"/>
      <c r="DA34" s="43"/>
      <c r="DB34" s="43"/>
      <c r="DC34" s="43"/>
      <c r="DD34" s="43"/>
      <c r="DE34" s="43"/>
      <c r="DF34" s="43"/>
      <c r="DG34" s="42"/>
      <c r="DH34" s="42"/>
      <c r="DI34" s="42"/>
      <c r="DJ34" s="42"/>
      <c r="DK34" s="42"/>
      <c r="DL34" s="42"/>
      <c r="DM34" s="42"/>
      <c r="DN34" s="42"/>
      <c r="DO34" s="42"/>
      <c r="DP34" s="42"/>
      <c r="DQ34" s="42"/>
      <c r="DR34" s="42"/>
      <c r="DS34" s="42"/>
      <c r="DT34" s="42"/>
      <c r="DU34" s="42"/>
      <c r="DV34" s="339"/>
      <c r="DW34" s="339"/>
      <c r="DX34" s="339"/>
      <c r="DY34" s="339"/>
    </row>
    <row r="35" spans="2:129" s="49" customFormat="1" x14ac:dyDescent="0.35">
      <c r="B35" s="43"/>
      <c r="AG35" s="54"/>
      <c r="AH35" s="54"/>
      <c r="AI35" s="299"/>
      <c r="AJ35" s="54"/>
      <c r="AK35" s="54"/>
      <c r="AL35" s="54"/>
      <c r="AM35" s="43"/>
      <c r="AN35" s="43"/>
      <c r="AO35" s="43"/>
      <c r="AP35" s="43"/>
      <c r="AQ35" s="43"/>
      <c r="AR35" s="43"/>
      <c r="AS35" s="43"/>
      <c r="AT35" s="43"/>
      <c r="AU35" s="43"/>
      <c r="AV35" s="43"/>
      <c r="AW35" s="43"/>
      <c r="AX35" s="43"/>
      <c r="AY35" s="43"/>
      <c r="AZ35" s="43"/>
      <c r="BA35" s="43"/>
      <c r="BB35" s="43"/>
      <c r="BC35" s="43"/>
      <c r="BD35" s="43"/>
      <c r="BE35" s="43"/>
      <c r="BF35" s="43"/>
      <c r="BG35" s="43"/>
      <c r="BH35" s="43"/>
      <c r="BI35" s="43"/>
      <c r="BJ35" s="43"/>
      <c r="BK35" s="43"/>
      <c r="BL35" s="43"/>
      <c r="BM35" s="43"/>
      <c r="BN35" s="43"/>
      <c r="BO35" s="43"/>
      <c r="BP35" s="43"/>
      <c r="BQ35" s="43"/>
      <c r="BR35" s="43"/>
      <c r="BS35" s="43"/>
      <c r="BT35" s="43"/>
      <c r="BU35" s="43"/>
      <c r="BV35" s="43"/>
      <c r="BW35" s="43"/>
      <c r="BX35" s="43"/>
      <c r="BY35" s="43"/>
      <c r="BZ35" s="43"/>
      <c r="CA35" s="43"/>
      <c r="CB35" s="43"/>
      <c r="CC35" s="43"/>
      <c r="CD35" s="43"/>
      <c r="CE35" s="43"/>
      <c r="CF35" s="43"/>
      <c r="CG35" s="43"/>
      <c r="CH35" s="43"/>
      <c r="CI35" s="43"/>
      <c r="CJ35" s="43"/>
      <c r="CK35" s="43"/>
      <c r="CL35" s="43"/>
      <c r="CM35" s="43"/>
      <c r="CN35" s="43"/>
      <c r="CO35" s="43"/>
      <c r="CP35" s="43"/>
      <c r="CQ35" s="43"/>
      <c r="CR35" s="43"/>
      <c r="CS35" s="43"/>
      <c r="CT35" s="43"/>
      <c r="CU35" s="43"/>
      <c r="CV35" s="43"/>
      <c r="CW35" s="43"/>
      <c r="CX35" s="43"/>
      <c r="CY35" s="43"/>
      <c r="CZ35" s="43"/>
      <c r="DA35" s="43"/>
      <c r="DB35" s="43"/>
      <c r="DC35" s="43"/>
      <c r="DD35" s="43"/>
      <c r="DE35" s="43"/>
      <c r="DF35" s="43"/>
      <c r="DG35" s="42"/>
      <c r="DH35" s="42"/>
      <c r="DI35" s="42"/>
      <c r="DJ35" s="42"/>
      <c r="DK35" s="42"/>
      <c r="DL35" s="42"/>
      <c r="DM35" s="42"/>
      <c r="DN35" s="42"/>
      <c r="DO35" s="42"/>
      <c r="DP35" s="42"/>
      <c r="DQ35" s="42"/>
      <c r="DR35" s="42"/>
      <c r="DS35" s="42"/>
      <c r="DT35" s="42"/>
      <c r="DU35" s="42"/>
      <c r="DV35" s="339"/>
      <c r="DW35" s="339"/>
      <c r="DX35" s="339"/>
      <c r="DY35" s="339"/>
    </row>
    <row r="36" spans="2:129" s="49" customFormat="1" x14ac:dyDescent="0.35">
      <c r="B36" s="43"/>
      <c r="AG36" s="54"/>
      <c r="AH36" s="54"/>
      <c r="AI36" s="299"/>
      <c r="AJ36" s="54"/>
      <c r="AK36" s="54"/>
      <c r="AL36" s="54"/>
      <c r="AM36" s="43"/>
      <c r="AN36" s="43"/>
      <c r="AO36" s="43"/>
      <c r="AP36" s="43"/>
      <c r="AQ36" s="43"/>
      <c r="AR36" s="43"/>
      <c r="AS36" s="43"/>
      <c r="AT36" s="43"/>
      <c r="AU36" s="43"/>
      <c r="AV36" s="43"/>
      <c r="AW36" s="43"/>
      <c r="AX36" s="43"/>
      <c r="AY36" s="43"/>
      <c r="AZ36" s="43"/>
      <c r="BA36" s="43"/>
      <c r="BB36" s="43"/>
      <c r="BC36" s="43"/>
      <c r="BD36" s="43"/>
      <c r="BE36" s="43"/>
      <c r="BF36" s="43"/>
      <c r="BG36" s="43"/>
      <c r="BH36" s="43"/>
      <c r="BI36" s="43"/>
      <c r="BJ36" s="43"/>
      <c r="BK36" s="43"/>
      <c r="BL36" s="43"/>
      <c r="BM36" s="43"/>
      <c r="BN36" s="43"/>
      <c r="BO36" s="43"/>
      <c r="BP36" s="43"/>
      <c r="BQ36" s="43"/>
      <c r="BR36" s="43"/>
      <c r="BS36" s="43"/>
      <c r="BT36" s="43"/>
      <c r="BU36" s="43"/>
      <c r="BV36" s="43"/>
      <c r="BW36" s="43"/>
      <c r="BX36" s="43"/>
      <c r="BY36" s="43"/>
      <c r="BZ36" s="43"/>
      <c r="CA36" s="43"/>
      <c r="CB36" s="43"/>
      <c r="CC36" s="43"/>
      <c r="CD36" s="43"/>
      <c r="CE36" s="43"/>
      <c r="CF36" s="43"/>
      <c r="CG36" s="43"/>
      <c r="CH36" s="43"/>
      <c r="CI36" s="43"/>
      <c r="CJ36" s="43"/>
      <c r="CK36" s="43"/>
      <c r="CL36" s="43"/>
      <c r="CM36" s="43"/>
      <c r="CN36" s="43"/>
      <c r="CO36" s="43"/>
      <c r="CP36" s="43"/>
      <c r="CQ36" s="43"/>
      <c r="CR36" s="43"/>
      <c r="CS36" s="43"/>
      <c r="CT36" s="43"/>
      <c r="CU36" s="43"/>
      <c r="CV36" s="43"/>
      <c r="CW36" s="43"/>
      <c r="CX36" s="43"/>
      <c r="CY36" s="43"/>
      <c r="CZ36" s="43"/>
      <c r="DA36" s="43"/>
      <c r="DB36" s="43"/>
      <c r="DC36" s="43"/>
      <c r="DD36" s="43"/>
      <c r="DE36" s="43"/>
      <c r="DF36" s="43"/>
      <c r="DG36" s="42"/>
      <c r="DH36" s="42"/>
      <c r="DI36" s="42"/>
      <c r="DJ36" s="42"/>
      <c r="DK36" s="42"/>
      <c r="DL36" s="42"/>
      <c r="DM36" s="42"/>
      <c r="DN36" s="42"/>
      <c r="DO36" s="42"/>
      <c r="DP36" s="42"/>
      <c r="DQ36" s="42"/>
      <c r="DR36" s="42"/>
      <c r="DS36" s="42"/>
      <c r="DT36" s="42"/>
      <c r="DU36" s="42"/>
      <c r="DV36" s="339"/>
      <c r="DW36" s="339"/>
      <c r="DX36" s="339"/>
      <c r="DY36" s="339"/>
    </row>
    <row r="37" spans="2:129" s="49" customFormat="1" x14ac:dyDescent="0.35">
      <c r="B37" s="43"/>
      <c r="AG37" s="54"/>
      <c r="AH37" s="54"/>
      <c r="AI37" s="299"/>
      <c r="AJ37" s="54"/>
      <c r="AK37" s="54"/>
      <c r="AL37" s="54"/>
      <c r="AM37" s="43"/>
      <c r="AN37" s="43"/>
      <c r="AO37" s="43"/>
      <c r="AP37" s="43"/>
      <c r="AQ37" s="43"/>
      <c r="AR37" s="43"/>
      <c r="AS37" s="43"/>
      <c r="AT37" s="43"/>
      <c r="AU37" s="43"/>
      <c r="AV37" s="43"/>
      <c r="AW37" s="43"/>
      <c r="AX37" s="43"/>
      <c r="AY37" s="43"/>
      <c r="AZ37" s="43"/>
      <c r="BA37" s="43"/>
      <c r="BB37" s="43"/>
      <c r="BC37" s="43"/>
      <c r="BD37" s="43"/>
      <c r="BE37" s="43"/>
      <c r="BF37" s="43"/>
      <c r="BG37" s="43"/>
      <c r="BH37" s="43"/>
      <c r="BI37" s="43"/>
      <c r="BJ37" s="43"/>
      <c r="BK37" s="43"/>
      <c r="BL37" s="43"/>
      <c r="BM37" s="43"/>
      <c r="BN37" s="43"/>
      <c r="BO37" s="43"/>
      <c r="BP37" s="43"/>
      <c r="BQ37" s="43"/>
      <c r="BR37" s="43"/>
      <c r="BS37" s="43"/>
      <c r="BT37" s="43"/>
      <c r="BU37" s="43"/>
      <c r="BV37" s="43"/>
      <c r="BW37" s="43"/>
      <c r="BX37" s="43"/>
      <c r="BY37" s="43"/>
      <c r="BZ37" s="43"/>
      <c r="CA37" s="43"/>
      <c r="CB37" s="43"/>
      <c r="CC37" s="43"/>
      <c r="CD37" s="43"/>
      <c r="CE37" s="43"/>
      <c r="CF37" s="43"/>
      <c r="CG37" s="43"/>
      <c r="CH37" s="43"/>
      <c r="CI37" s="43"/>
      <c r="CJ37" s="43"/>
      <c r="CK37" s="43"/>
      <c r="CL37" s="43"/>
      <c r="CM37" s="43"/>
      <c r="CN37" s="43"/>
      <c r="CO37" s="43"/>
      <c r="CP37" s="43"/>
      <c r="CQ37" s="43"/>
      <c r="CR37" s="43"/>
      <c r="CS37" s="43"/>
      <c r="CT37" s="43"/>
      <c r="CU37" s="43"/>
      <c r="CV37" s="43"/>
      <c r="CW37" s="43"/>
      <c r="CX37" s="43"/>
      <c r="CY37" s="43"/>
      <c r="CZ37" s="43"/>
      <c r="DA37" s="43"/>
      <c r="DB37" s="43"/>
      <c r="DC37" s="43"/>
      <c r="DD37" s="43"/>
      <c r="DE37" s="43"/>
      <c r="DF37" s="43"/>
      <c r="DG37" s="42"/>
      <c r="DH37" s="42"/>
      <c r="DI37" s="42"/>
      <c r="DJ37" s="42"/>
      <c r="DK37" s="42"/>
      <c r="DL37" s="42"/>
      <c r="DM37" s="42"/>
      <c r="DN37" s="42"/>
      <c r="DO37" s="42"/>
      <c r="DP37" s="42"/>
      <c r="DQ37" s="42"/>
      <c r="DR37" s="42"/>
      <c r="DS37" s="42"/>
      <c r="DT37" s="42"/>
      <c r="DU37" s="42"/>
      <c r="DV37" s="339"/>
      <c r="DW37" s="339"/>
      <c r="DX37" s="339"/>
      <c r="DY37" s="339"/>
    </row>
    <row r="38" spans="2:129" s="49" customFormat="1" x14ac:dyDescent="0.35">
      <c r="B38" s="43"/>
      <c r="AG38" s="54"/>
      <c r="AH38" s="54"/>
      <c r="AI38" s="299"/>
      <c r="AJ38" s="54"/>
      <c r="AK38" s="54"/>
      <c r="AL38" s="54"/>
      <c r="AM38" s="43"/>
      <c r="AN38" s="43"/>
      <c r="AO38" s="43"/>
      <c r="AP38" s="43"/>
      <c r="AQ38" s="43"/>
      <c r="AR38" s="43"/>
      <c r="AS38" s="43"/>
      <c r="AT38" s="43"/>
      <c r="AU38" s="43"/>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3"/>
      <c r="CE38" s="43"/>
      <c r="CF38" s="43"/>
      <c r="CG38" s="43"/>
      <c r="CH38" s="43"/>
      <c r="CI38" s="43"/>
      <c r="CJ38" s="43"/>
      <c r="CK38" s="43"/>
      <c r="CL38" s="43"/>
      <c r="CM38" s="43"/>
      <c r="CN38" s="43"/>
      <c r="CO38" s="43"/>
      <c r="CP38" s="43"/>
      <c r="CQ38" s="43"/>
      <c r="CR38" s="43"/>
      <c r="CS38" s="43"/>
      <c r="CT38" s="43"/>
      <c r="CU38" s="43"/>
      <c r="CV38" s="43"/>
      <c r="CW38" s="43"/>
      <c r="CX38" s="43"/>
      <c r="CY38" s="43"/>
      <c r="CZ38" s="43"/>
      <c r="DA38" s="43"/>
      <c r="DB38" s="43"/>
      <c r="DC38" s="43"/>
      <c r="DD38" s="43"/>
      <c r="DE38" s="43"/>
      <c r="DF38" s="43"/>
      <c r="DG38" s="42"/>
      <c r="DH38" s="42"/>
      <c r="DI38" s="42"/>
      <c r="DJ38" s="42"/>
      <c r="DK38" s="42"/>
      <c r="DL38" s="42"/>
      <c r="DM38" s="42"/>
      <c r="DN38" s="42"/>
      <c r="DO38" s="42"/>
      <c r="DP38" s="42"/>
      <c r="DQ38" s="42"/>
      <c r="DR38" s="42"/>
      <c r="DS38" s="42"/>
      <c r="DT38" s="42"/>
      <c r="DU38" s="42"/>
      <c r="DV38" s="339"/>
      <c r="DW38" s="339"/>
      <c r="DX38" s="339"/>
      <c r="DY38" s="339"/>
    </row>
    <row r="39" spans="2:129" s="49" customFormat="1" x14ac:dyDescent="0.35">
      <c r="B39" s="43"/>
      <c r="AG39" s="54"/>
      <c r="AH39" s="54"/>
      <c r="AI39" s="299"/>
      <c r="AJ39" s="54"/>
      <c r="AK39" s="54"/>
      <c r="AL39" s="54"/>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3"/>
      <c r="CE39" s="43"/>
      <c r="CF39" s="43"/>
      <c r="CG39" s="43"/>
      <c r="CH39" s="43"/>
      <c r="CI39" s="43"/>
      <c r="CJ39" s="43"/>
      <c r="CK39" s="43"/>
      <c r="CL39" s="43"/>
      <c r="CM39" s="43"/>
      <c r="CN39" s="43"/>
      <c r="CO39" s="43"/>
      <c r="CP39" s="43"/>
      <c r="CQ39" s="43"/>
      <c r="CR39" s="43"/>
      <c r="CS39" s="43"/>
      <c r="CT39" s="43"/>
      <c r="CU39" s="43"/>
      <c r="CV39" s="43"/>
      <c r="CW39" s="43"/>
      <c r="CX39" s="43"/>
      <c r="CY39" s="43"/>
      <c r="CZ39" s="43"/>
      <c r="DA39" s="43"/>
      <c r="DB39" s="43"/>
      <c r="DC39" s="43"/>
      <c r="DD39" s="43"/>
      <c r="DE39" s="43"/>
      <c r="DF39" s="43"/>
      <c r="DG39" s="42"/>
      <c r="DH39" s="42"/>
      <c r="DI39" s="42"/>
      <c r="DJ39" s="42"/>
      <c r="DK39" s="42"/>
      <c r="DL39" s="42"/>
      <c r="DM39" s="42"/>
      <c r="DN39" s="42"/>
      <c r="DO39" s="42"/>
      <c r="DP39" s="42"/>
      <c r="DQ39" s="42"/>
      <c r="DR39" s="42"/>
      <c r="DS39" s="42"/>
      <c r="DT39" s="42"/>
      <c r="DU39" s="42"/>
      <c r="DV39" s="339"/>
      <c r="DW39" s="339"/>
      <c r="DX39" s="339"/>
      <c r="DY39" s="339"/>
    </row>
    <row r="40" spans="2:129" s="49" customFormat="1" x14ac:dyDescent="0.35">
      <c r="B40" s="43"/>
      <c r="AG40" s="54"/>
      <c r="AH40" s="54"/>
      <c r="AI40" s="299"/>
      <c r="AJ40" s="54"/>
      <c r="AK40" s="54"/>
      <c r="AL40" s="54"/>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3"/>
      <c r="CE40" s="43"/>
      <c r="CF40" s="43"/>
      <c r="CG40" s="43"/>
      <c r="CH40" s="43"/>
      <c r="CI40" s="43"/>
      <c r="CJ40" s="43"/>
      <c r="CK40" s="43"/>
      <c r="CL40" s="43"/>
      <c r="CM40" s="43"/>
      <c r="CN40" s="43"/>
      <c r="CO40" s="43"/>
      <c r="CP40" s="43"/>
      <c r="CQ40" s="43"/>
      <c r="CR40" s="43"/>
      <c r="CS40" s="43"/>
      <c r="CT40" s="43"/>
      <c r="CU40" s="43"/>
      <c r="CV40" s="43"/>
      <c r="CW40" s="43"/>
      <c r="CX40" s="43"/>
      <c r="CY40" s="43"/>
      <c r="CZ40" s="43"/>
      <c r="DA40" s="43"/>
      <c r="DB40" s="43"/>
      <c r="DC40" s="43"/>
      <c r="DD40" s="43"/>
      <c r="DE40" s="43"/>
      <c r="DF40" s="43"/>
      <c r="DG40" s="42"/>
      <c r="DH40" s="42"/>
      <c r="DI40" s="42"/>
      <c r="DJ40" s="42"/>
      <c r="DK40" s="42"/>
      <c r="DL40" s="42"/>
      <c r="DM40" s="42"/>
      <c r="DN40" s="42"/>
      <c r="DO40" s="42"/>
      <c r="DP40" s="42"/>
      <c r="DQ40" s="42"/>
      <c r="DR40" s="42"/>
      <c r="DS40" s="42"/>
      <c r="DT40" s="42"/>
      <c r="DU40" s="42"/>
      <c r="DV40" s="339"/>
      <c r="DW40" s="339"/>
      <c r="DX40" s="339"/>
      <c r="DY40" s="339"/>
    </row>
    <row r="41" spans="2:129" s="49" customFormat="1" x14ac:dyDescent="0.35">
      <c r="B41" s="43"/>
      <c r="AG41" s="54"/>
      <c r="AH41" s="54"/>
      <c r="AI41" s="299"/>
      <c r="AJ41" s="54"/>
      <c r="AK41" s="54"/>
      <c r="AL41" s="54"/>
      <c r="AM41" s="43"/>
      <c r="AN41" s="43"/>
      <c r="AO41" s="43"/>
      <c r="AP41" s="43"/>
      <c r="AQ41" s="43"/>
      <c r="AR41" s="43"/>
      <c r="AS41" s="43"/>
      <c r="AT41" s="43"/>
      <c r="AU41" s="43"/>
      <c r="AV41" s="43"/>
      <c r="AW41" s="43"/>
      <c r="AX41" s="43"/>
      <c r="AY41" s="43"/>
      <c r="AZ41" s="43"/>
      <c r="BA41" s="43"/>
      <c r="BB41" s="43"/>
      <c r="BC41" s="43"/>
      <c r="BD41" s="43"/>
      <c r="BE41" s="43"/>
      <c r="BF41" s="43"/>
      <c r="BG41" s="43"/>
      <c r="BH41" s="43"/>
      <c r="BI41" s="43"/>
      <c r="BJ41" s="43"/>
      <c r="BK41" s="43"/>
      <c r="BL41" s="43"/>
      <c r="BM41" s="43"/>
      <c r="BN41" s="43"/>
      <c r="BO41" s="43"/>
      <c r="BP41" s="43"/>
      <c r="BQ41" s="43"/>
      <c r="BR41" s="43"/>
      <c r="BS41" s="43"/>
      <c r="BT41" s="43"/>
      <c r="BU41" s="43"/>
      <c r="BV41" s="43"/>
      <c r="BW41" s="43"/>
      <c r="BX41" s="43"/>
      <c r="BY41" s="43"/>
      <c r="BZ41" s="43"/>
      <c r="CA41" s="43"/>
      <c r="CB41" s="43"/>
      <c r="CC41" s="43"/>
      <c r="CD41" s="43"/>
      <c r="CE41" s="43"/>
      <c r="CF41" s="43"/>
      <c r="CG41" s="43"/>
      <c r="CH41" s="43"/>
      <c r="CI41" s="43"/>
      <c r="CJ41" s="43"/>
      <c r="CK41" s="43"/>
      <c r="CL41" s="43"/>
      <c r="CM41" s="43"/>
      <c r="CN41" s="43"/>
      <c r="CO41" s="43"/>
      <c r="CP41" s="43"/>
      <c r="CQ41" s="43"/>
      <c r="CR41" s="43"/>
      <c r="CS41" s="43"/>
      <c r="CT41" s="43"/>
      <c r="CU41" s="43"/>
      <c r="CV41" s="43"/>
      <c r="CW41" s="43"/>
      <c r="CX41" s="43"/>
      <c r="CY41" s="43"/>
      <c r="CZ41" s="43"/>
      <c r="DA41" s="43"/>
      <c r="DB41" s="43"/>
      <c r="DC41" s="43"/>
      <c r="DD41" s="43"/>
      <c r="DE41" s="43"/>
      <c r="DF41" s="43"/>
      <c r="DG41" s="42"/>
      <c r="DH41" s="42"/>
      <c r="DI41" s="42"/>
      <c r="DJ41" s="42"/>
      <c r="DK41" s="42"/>
      <c r="DL41" s="42"/>
      <c r="DM41" s="42"/>
      <c r="DN41" s="42"/>
      <c r="DO41" s="42"/>
      <c r="DP41" s="42"/>
      <c r="DQ41" s="42"/>
      <c r="DR41" s="42"/>
      <c r="DS41" s="42"/>
      <c r="DT41" s="42"/>
      <c r="DU41" s="42"/>
      <c r="DV41" s="339"/>
      <c r="DW41" s="339"/>
      <c r="DX41" s="339"/>
      <c r="DY41" s="339"/>
    </row>
    <row r="42" spans="2:129" s="49" customFormat="1" x14ac:dyDescent="0.35">
      <c r="B42" s="43"/>
      <c r="AG42" s="54"/>
      <c r="AH42" s="54"/>
      <c r="AI42" s="299"/>
      <c r="AJ42" s="54"/>
      <c r="AK42" s="54"/>
      <c r="AL42" s="54"/>
      <c r="AM42" s="43"/>
      <c r="AN42" s="43"/>
      <c r="AO42" s="43"/>
      <c r="AP42" s="43"/>
      <c r="AQ42" s="43"/>
      <c r="AR42" s="43"/>
      <c r="AS42" s="43"/>
      <c r="AT42" s="43"/>
      <c r="AU42" s="43"/>
      <c r="AV42" s="43"/>
      <c r="AW42" s="43"/>
      <c r="AX42" s="43"/>
      <c r="AY42" s="43"/>
      <c r="AZ42" s="43"/>
      <c r="BA42" s="43"/>
      <c r="BB42" s="43"/>
      <c r="BC42" s="43"/>
      <c r="BD42" s="43"/>
      <c r="BE42" s="43"/>
      <c r="BF42" s="43"/>
      <c r="BG42" s="43"/>
      <c r="BH42" s="43"/>
      <c r="BI42" s="43"/>
      <c r="BJ42" s="43"/>
      <c r="BK42" s="43"/>
      <c r="BL42" s="43"/>
      <c r="BM42" s="43"/>
      <c r="BN42" s="43"/>
      <c r="BO42" s="43"/>
      <c r="BP42" s="43"/>
      <c r="BQ42" s="43"/>
      <c r="BR42" s="43"/>
      <c r="BS42" s="43"/>
      <c r="BT42" s="43"/>
      <c r="BU42" s="43"/>
      <c r="BV42" s="43"/>
      <c r="BW42" s="43"/>
      <c r="BX42" s="43"/>
      <c r="BY42" s="43"/>
      <c r="BZ42" s="43"/>
      <c r="CA42" s="43"/>
      <c r="CB42" s="43"/>
      <c r="CC42" s="43"/>
      <c r="CD42" s="43"/>
      <c r="CE42" s="43"/>
      <c r="CF42" s="43"/>
      <c r="CG42" s="43"/>
      <c r="CH42" s="43"/>
      <c r="CI42" s="43"/>
      <c r="CJ42" s="43"/>
      <c r="CK42" s="43"/>
      <c r="CL42" s="43"/>
      <c r="CM42" s="43"/>
      <c r="CN42" s="43"/>
      <c r="CO42" s="43"/>
      <c r="CP42" s="43"/>
      <c r="CQ42" s="43"/>
      <c r="CR42" s="43"/>
      <c r="CS42" s="43"/>
      <c r="CT42" s="43"/>
      <c r="CU42" s="43"/>
      <c r="CV42" s="43"/>
      <c r="CW42" s="43"/>
      <c r="CX42" s="43"/>
      <c r="CY42" s="43"/>
      <c r="CZ42" s="43"/>
      <c r="DA42" s="43"/>
      <c r="DB42" s="43"/>
      <c r="DC42" s="43"/>
      <c r="DD42" s="43"/>
      <c r="DE42" s="43"/>
      <c r="DF42" s="43"/>
      <c r="DG42" s="42"/>
      <c r="DH42" s="42"/>
      <c r="DI42" s="42"/>
      <c r="DJ42" s="42"/>
      <c r="DK42" s="42"/>
      <c r="DL42" s="42"/>
      <c r="DM42" s="42"/>
      <c r="DN42" s="42"/>
      <c r="DO42" s="42"/>
      <c r="DP42" s="42"/>
      <c r="DQ42" s="42"/>
      <c r="DR42" s="42"/>
      <c r="DS42" s="42"/>
      <c r="DT42" s="42"/>
      <c r="DU42" s="42"/>
      <c r="DV42" s="339"/>
      <c r="DW42" s="339"/>
      <c r="DX42" s="339"/>
      <c r="DY42" s="339"/>
    </row>
    <row r="43" spans="2:129" s="49" customFormat="1" x14ac:dyDescent="0.35">
      <c r="B43" s="43"/>
      <c r="AG43" s="54"/>
      <c r="AH43" s="54"/>
      <c r="AI43" s="299"/>
      <c r="AJ43" s="54"/>
      <c r="AK43" s="54"/>
      <c r="AL43" s="54"/>
      <c r="AM43" s="43"/>
      <c r="AN43" s="43"/>
      <c r="AO43" s="43"/>
      <c r="AP43" s="43"/>
      <c r="AQ43" s="43"/>
      <c r="AR43" s="43"/>
      <c r="AS43" s="43"/>
      <c r="AT43" s="43"/>
      <c r="AU43" s="43"/>
      <c r="AV43" s="43"/>
      <c r="AW43" s="43"/>
      <c r="AX43" s="43"/>
      <c r="AY43" s="43"/>
      <c r="AZ43" s="43"/>
      <c r="BA43" s="43"/>
      <c r="BB43" s="43"/>
      <c r="BC43" s="43"/>
      <c r="BD43" s="43"/>
      <c r="BE43" s="43"/>
      <c r="BF43" s="43"/>
      <c r="BG43" s="43"/>
      <c r="BH43" s="43"/>
      <c r="BI43" s="43"/>
      <c r="BJ43" s="43"/>
      <c r="BK43" s="43"/>
      <c r="BL43" s="43"/>
      <c r="BM43" s="43"/>
      <c r="BN43" s="43"/>
      <c r="BO43" s="43"/>
      <c r="BP43" s="43"/>
      <c r="BQ43" s="43"/>
      <c r="BR43" s="43"/>
      <c r="BS43" s="43"/>
      <c r="BT43" s="43"/>
      <c r="BU43" s="43"/>
      <c r="BV43" s="43"/>
      <c r="BW43" s="43"/>
      <c r="BX43" s="43"/>
      <c r="BY43" s="43"/>
      <c r="BZ43" s="43"/>
      <c r="CA43" s="43"/>
      <c r="CB43" s="43"/>
      <c r="CC43" s="43"/>
      <c r="CD43" s="43"/>
      <c r="CE43" s="43"/>
      <c r="CF43" s="43"/>
      <c r="CG43" s="43"/>
      <c r="CH43" s="43"/>
      <c r="CI43" s="43"/>
      <c r="CJ43" s="43"/>
      <c r="CK43" s="43"/>
      <c r="CL43" s="43"/>
      <c r="CM43" s="43"/>
      <c r="CN43" s="43"/>
      <c r="CO43" s="43"/>
      <c r="CP43" s="43"/>
      <c r="CQ43" s="43"/>
      <c r="CR43" s="43"/>
      <c r="CS43" s="43"/>
      <c r="CT43" s="43"/>
      <c r="CU43" s="43"/>
      <c r="CV43" s="43"/>
      <c r="CW43" s="43"/>
      <c r="CX43" s="43"/>
      <c r="CY43" s="43"/>
      <c r="CZ43" s="43"/>
      <c r="DA43" s="43"/>
      <c r="DB43" s="43"/>
      <c r="DC43" s="43"/>
      <c r="DD43" s="43"/>
      <c r="DE43" s="43"/>
      <c r="DF43" s="43"/>
      <c r="DG43" s="42"/>
      <c r="DH43" s="42"/>
      <c r="DI43" s="42"/>
      <c r="DJ43" s="42"/>
      <c r="DK43" s="42"/>
      <c r="DL43" s="42"/>
      <c r="DM43" s="42"/>
      <c r="DN43" s="42"/>
      <c r="DO43" s="42"/>
      <c r="DP43" s="42"/>
      <c r="DQ43" s="42"/>
      <c r="DR43" s="42"/>
      <c r="DS43" s="42"/>
      <c r="DT43" s="42"/>
      <c r="DU43" s="42"/>
      <c r="DV43" s="339"/>
      <c r="DW43" s="339"/>
      <c r="DX43" s="339"/>
      <c r="DY43" s="339"/>
    </row>
    <row r="44" spans="2:129" s="49" customFormat="1" x14ac:dyDescent="0.35">
      <c r="B44" s="43"/>
      <c r="AG44" s="54"/>
      <c r="AH44" s="54"/>
      <c r="AI44" s="299"/>
      <c r="AJ44" s="54"/>
      <c r="AK44" s="54"/>
      <c r="AL44" s="54"/>
      <c r="AM44" s="43"/>
      <c r="AN44" s="43"/>
      <c r="AO44" s="43"/>
      <c r="AP44" s="43"/>
      <c r="AQ44" s="43"/>
      <c r="AR44" s="43"/>
      <c r="AS44" s="43"/>
      <c r="AT44" s="43"/>
      <c r="AU44" s="43"/>
      <c r="AV44" s="43"/>
      <c r="AW44" s="43"/>
      <c r="AX44" s="43"/>
      <c r="AY44" s="43"/>
      <c r="AZ44" s="43"/>
      <c r="BA44" s="43"/>
      <c r="BB44" s="43"/>
      <c r="BC44" s="43"/>
      <c r="BD44" s="43"/>
      <c r="BE44" s="43"/>
      <c r="BF44" s="43"/>
      <c r="BG44" s="43"/>
      <c r="BH44" s="43"/>
      <c r="BI44" s="43"/>
      <c r="BJ44" s="43"/>
      <c r="BK44" s="43"/>
      <c r="BL44" s="43"/>
      <c r="BM44" s="43"/>
      <c r="BN44" s="43"/>
      <c r="BO44" s="43"/>
      <c r="BP44" s="43"/>
      <c r="BQ44" s="43"/>
      <c r="BR44" s="43"/>
      <c r="BS44" s="43"/>
      <c r="BT44" s="43"/>
      <c r="BU44" s="43"/>
      <c r="BV44" s="43"/>
      <c r="BW44" s="43"/>
      <c r="BX44" s="43"/>
      <c r="BY44" s="43"/>
      <c r="BZ44" s="43"/>
      <c r="CA44" s="43"/>
      <c r="CB44" s="43"/>
      <c r="CC44" s="43"/>
      <c r="CD44" s="43"/>
      <c r="CE44" s="43"/>
      <c r="CF44" s="43"/>
      <c r="CG44" s="43"/>
      <c r="CH44" s="43"/>
      <c r="CI44" s="43"/>
      <c r="CJ44" s="43"/>
      <c r="CK44" s="43"/>
      <c r="CL44" s="43"/>
      <c r="CM44" s="43"/>
      <c r="CN44" s="43"/>
      <c r="CO44" s="43"/>
      <c r="CP44" s="43"/>
      <c r="CQ44" s="43"/>
      <c r="CR44" s="43"/>
      <c r="CS44" s="43"/>
      <c r="CT44" s="43"/>
      <c r="CU44" s="43"/>
      <c r="CV44" s="43"/>
      <c r="CW44" s="43"/>
      <c r="CX44" s="43"/>
      <c r="CY44" s="43"/>
      <c r="CZ44" s="43"/>
      <c r="DA44" s="43"/>
      <c r="DB44" s="43"/>
      <c r="DC44" s="43"/>
      <c r="DD44" s="43"/>
      <c r="DE44" s="43"/>
      <c r="DF44" s="43"/>
      <c r="DG44" s="42"/>
      <c r="DH44" s="42"/>
      <c r="DI44" s="42"/>
      <c r="DJ44" s="42"/>
      <c r="DK44" s="42"/>
      <c r="DL44" s="42"/>
      <c r="DM44" s="42"/>
      <c r="DN44" s="42"/>
      <c r="DO44" s="42"/>
      <c r="DP44" s="42"/>
      <c r="DQ44" s="42"/>
      <c r="DR44" s="42"/>
      <c r="DS44" s="42"/>
      <c r="DT44" s="42"/>
      <c r="DU44" s="42"/>
      <c r="DV44" s="339"/>
      <c r="DW44" s="339"/>
      <c r="DX44" s="339"/>
      <c r="DY44" s="339"/>
    </row>
    <row r="45" spans="2:129" s="49" customFormat="1" x14ac:dyDescent="0.35">
      <c r="B45" s="43"/>
      <c r="AG45" s="54"/>
      <c r="AH45" s="54"/>
      <c r="AI45" s="299"/>
      <c r="AJ45" s="54"/>
      <c r="AK45" s="54"/>
      <c r="AL45" s="54"/>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43"/>
      <c r="BK45" s="43"/>
      <c r="BL45" s="43"/>
      <c r="BM45" s="43"/>
      <c r="BN45" s="43"/>
      <c r="BO45" s="43"/>
      <c r="BP45" s="43"/>
      <c r="BQ45" s="43"/>
      <c r="BR45" s="43"/>
      <c r="BS45" s="43"/>
      <c r="BT45" s="43"/>
      <c r="BU45" s="43"/>
      <c r="BV45" s="43"/>
      <c r="BW45" s="43"/>
      <c r="BX45" s="43"/>
      <c r="BY45" s="43"/>
      <c r="BZ45" s="43"/>
      <c r="CA45" s="43"/>
      <c r="CB45" s="43"/>
      <c r="CC45" s="43"/>
      <c r="CD45" s="43"/>
      <c r="CE45" s="43"/>
      <c r="CF45" s="43"/>
      <c r="CG45" s="43"/>
      <c r="CH45" s="43"/>
      <c r="CI45" s="43"/>
      <c r="CJ45" s="43"/>
      <c r="CK45" s="43"/>
      <c r="CL45" s="43"/>
      <c r="CM45" s="43"/>
      <c r="CN45" s="43"/>
      <c r="CO45" s="43"/>
      <c r="CP45" s="43"/>
      <c r="CQ45" s="43"/>
      <c r="CR45" s="43"/>
      <c r="CS45" s="43"/>
      <c r="CT45" s="43"/>
      <c r="CU45" s="43"/>
      <c r="CV45" s="43"/>
      <c r="CW45" s="43"/>
      <c r="CX45" s="43"/>
      <c r="CY45" s="43"/>
      <c r="CZ45" s="43"/>
      <c r="DA45" s="43"/>
      <c r="DB45" s="43"/>
      <c r="DC45" s="43"/>
      <c r="DD45" s="43"/>
      <c r="DE45" s="43"/>
      <c r="DF45" s="43"/>
      <c r="DG45" s="42"/>
      <c r="DH45" s="42"/>
      <c r="DI45" s="42"/>
      <c r="DJ45" s="42"/>
      <c r="DK45" s="42"/>
      <c r="DL45" s="42"/>
      <c r="DM45" s="42"/>
      <c r="DN45" s="42"/>
      <c r="DO45" s="42"/>
      <c r="DP45" s="42"/>
      <c r="DQ45" s="42"/>
      <c r="DR45" s="42"/>
      <c r="DS45" s="42"/>
      <c r="DT45" s="42"/>
      <c r="DU45" s="42"/>
      <c r="DV45" s="339"/>
      <c r="DW45" s="339"/>
      <c r="DX45" s="339"/>
      <c r="DY45" s="339"/>
    </row>
    <row r="46" spans="2:129" s="49" customFormat="1" x14ac:dyDescent="0.35">
      <c r="B46" s="43"/>
      <c r="AG46" s="54"/>
      <c r="AH46" s="54"/>
      <c r="AI46" s="299"/>
      <c r="AJ46" s="54"/>
      <c r="AK46" s="54"/>
      <c r="AL46" s="54"/>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43"/>
      <c r="BK46" s="43"/>
      <c r="BL46" s="43"/>
      <c r="BM46" s="43"/>
      <c r="BN46" s="43"/>
      <c r="BO46" s="43"/>
      <c r="BP46" s="43"/>
      <c r="BQ46" s="43"/>
      <c r="BR46" s="43"/>
      <c r="BS46" s="43"/>
      <c r="BT46" s="43"/>
      <c r="BU46" s="43"/>
      <c r="BV46" s="43"/>
      <c r="BW46" s="43"/>
      <c r="BX46" s="43"/>
      <c r="BY46" s="43"/>
      <c r="BZ46" s="43"/>
      <c r="CA46" s="43"/>
      <c r="CB46" s="43"/>
      <c r="CC46" s="43"/>
      <c r="CD46" s="43"/>
      <c r="CE46" s="43"/>
      <c r="CF46" s="43"/>
      <c r="CG46" s="43"/>
      <c r="CH46" s="43"/>
      <c r="CI46" s="43"/>
      <c r="CJ46" s="43"/>
      <c r="CK46" s="43"/>
      <c r="CL46" s="43"/>
      <c r="CM46" s="43"/>
      <c r="CN46" s="43"/>
      <c r="CO46" s="43"/>
      <c r="CP46" s="43"/>
      <c r="CQ46" s="43"/>
      <c r="CR46" s="43"/>
      <c r="CS46" s="43"/>
      <c r="CT46" s="43"/>
      <c r="CU46" s="43"/>
      <c r="CV46" s="43"/>
      <c r="CW46" s="43"/>
      <c r="CX46" s="43"/>
      <c r="CY46" s="43"/>
      <c r="CZ46" s="43"/>
      <c r="DA46" s="43"/>
      <c r="DB46" s="43"/>
      <c r="DC46" s="43"/>
      <c r="DD46" s="43"/>
      <c r="DE46" s="43"/>
      <c r="DF46" s="43"/>
      <c r="DG46" s="42"/>
      <c r="DH46" s="42"/>
      <c r="DI46" s="42"/>
      <c r="DJ46" s="42"/>
      <c r="DK46" s="42"/>
      <c r="DL46" s="42"/>
      <c r="DM46" s="42"/>
      <c r="DN46" s="42"/>
      <c r="DO46" s="42"/>
      <c r="DP46" s="42"/>
      <c r="DQ46" s="42"/>
      <c r="DR46" s="42"/>
      <c r="DS46" s="42"/>
      <c r="DT46" s="42"/>
      <c r="DU46" s="42"/>
      <c r="DV46" s="339"/>
      <c r="DW46" s="339"/>
      <c r="DX46" s="339"/>
      <c r="DY46" s="339"/>
    </row>
    <row r="47" spans="2:129" s="49" customFormat="1" x14ac:dyDescent="0.35">
      <c r="B47" s="43"/>
      <c r="AG47" s="54"/>
      <c r="AH47" s="54"/>
      <c r="AI47" s="299"/>
      <c r="AJ47" s="54"/>
      <c r="AK47" s="54"/>
      <c r="AL47" s="54"/>
      <c r="AM47" s="43"/>
      <c r="AN47" s="43"/>
      <c r="AO47" s="43"/>
      <c r="AP47" s="43"/>
      <c r="AQ47" s="43"/>
      <c r="AR47" s="43"/>
      <c r="AS47" s="43"/>
      <c r="AT47" s="43"/>
      <c r="AU47" s="43"/>
      <c r="AV47" s="43"/>
      <c r="AW47" s="43"/>
      <c r="AX47" s="43"/>
      <c r="AY47" s="43"/>
      <c r="AZ47" s="43"/>
      <c r="BA47" s="43"/>
      <c r="BB47" s="43"/>
      <c r="BC47" s="43"/>
      <c r="BD47" s="43"/>
      <c r="BE47" s="43"/>
      <c r="BF47" s="43"/>
      <c r="BG47" s="43"/>
      <c r="BH47" s="43"/>
      <c r="BI47" s="43"/>
      <c r="BJ47" s="43"/>
      <c r="BK47" s="43"/>
      <c r="BL47" s="43"/>
      <c r="BM47" s="43"/>
      <c r="BN47" s="43"/>
      <c r="BO47" s="43"/>
      <c r="BP47" s="43"/>
      <c r="BQ47" s="43"/>
      <c r="BR47" s="43"/>
      <c r="BS47" s="43"/>
      <c r="BT47" s="43"/>
      <c r="BU47" s="43"/>
      <c r="BV47" s="43"/>
      <c r="BW47" s="43"/>
      <c r="BX47" s="43"/>
      <c r="BY47" s="43"/>
      <c r="BZ47" s="43"/>
      <c r="CA47" s="43"/>
      <c r="CB47" s="43"/>
      <c r="CC47" s="43"/>
      <c r="CD47" s="43"/>
      <c r="CE47" s="43"/>
      <c r="CF47" s="43"/>
      <c r="CG47" s="43"/>
      <c r="CH47" s="43"/>
      <c r="CI47" s="43"/>
      <c r="CJ47" s="43"/>
      <c r="CK47" s="43"/>
      <c r="CL47" s="43"/>
      <c r="CM47" s="43"/>
      <c r="CN47" s="43"/>
      <c r="CO47" s="43"/>
      <c r="CP47" s="43"/>
      <c r="CQ47" s="43"/>
      <c r="CR47" s="43"/>
      <c r="CS47" s="43"/>
      <c r="CT47" s="43"/>
      <c r="CU47" s="43"/>
      <c r="CV47" s="43"/>
      <c r="CW47" s="43"/>
      <c r="CX47" s="43"/>
      <c r="CY47" s="43"/>
      <c r="CZ47" s="43"/>
      <c r="DA47" s="43"/>
      <c r="DB47" s="43"/>
      <c r="DC47" s="43"/>
      <c r="DD47" s="43"/>
      <c r="DE47" s="43"/>
      <c r="DF47" s="43"/>
      <c r="DG47" s="42"/>
      <c r="DH47" s="42"/>
      <c r="DI47" s="42"/>
      <c r="DJ47" s="42"/>
      <c r="DK47" s="42"/>
      <c r="DL47" s="42"/>
      <c r="DM47" s="42"/>
      <c r="DN47" s="42"/>
      <c r="DO47" s="42"/>
      <c r="DP47" s="42"/>
      <c r="DQ47" s="42"/>
      <c r="DR47" s="42"/>
      <c r="DS47" s="42"/>
      <c r="DT47" s="42"/>
      <c r="DU47" s="42"/>
      <c r="DV47" s="339"/>
      <c r="DW47" s="339"/>
      <c r="DX47" s="339"/>
      <c r="DY47" s="339"/>
    </row>
    <row r="48" spans="2:129" s="49" customFormat="1" x14ac:dyDescent="0.35">
      <c r="B48" s="43"/>
      <c r="AG48" s="54"/>
      <c r="AH48" s="54"/>
      <c r="AI48" s="299"/>
      <c r="AJ48" s="54"/>
      <c r="AK48" s="54"/>
      <c r="AL48" s="54"/>
      <c r="AM48" s="43"/>
      <c r="AN48" s="43"/>
      <c r="AO48" s="43"/>
      <c r="AP48" s="43"/>
      <c r="AQ48" s="43"/>
      <c r="AR48" s="43"/>
      <c r="AS48" s="43"/>
      <c r="AT48" s="43"/>
      <c r="AU48" s="43"/>
      <c r="AV48" s="43"/>
      <c r="AW48" s="43"/>
      <c r="AX48" s="43"/>
      <c r="AY48" s="43"/>
      <c r="AZ48" s="43"/>
      <c r="BA48" s="43"/>
      <c r="BB48" s="43"/>
      <c r="BC48" s="43"/>
      <c r="BD48" s="43"/>
      <c r="BE48" s="43"/>
      <c r="BF48" s="43"/>
      <c r="BG48" s="43"/>
      <c r="BH48" s="43"/>
      <c r="BI48" s="43"/>
      <c r="BJ48" s="43"/>
      <c r="BK48" s="43"/>
      <c r="BL48" s="43"/>
      <c r="BM48" s="43"/>
      <c r="BN48" s="43"/>
      <c r="BO48" s="43"/>
      <c r="BP48" s="43"/>
      <c r="BQ48" s="43"/>
      <c r="BR48" s="43"/>
      <c r="BS48" s="43"/>
      <c r="BT48" s="43"/>
      <c r="BU48" s="43"/>
      <c r="BV48" s="43"/>
      <c r="BW48" s="43"/>
      <c r="BX48" s="43"/>
      <c r="BY48" s="43"/>
      <c r="BZ48" s="43"/>
      <c r="CA48" s="43"/>
      <c r="CB48" s="43"/>
      <c r="CC48" s="43"/>
      <c r="CD48" s="43"/>
      <c r="CE48" s="43"/>
      <c r="CF48" s="43"/>
      <c r="CG48" s="43"/>
      <c r="CH48" s="43"/>
      <c r="CI48" s="43"/>
      <c r="CJ48" s="43"/>
      <c r="CK48" s="43"/>
      <c r="CL48" s="43"/>
      <c r="CM48" s="43"/>
      <c r="CN48" s="43"/>
      <c r="CO48" s="43"/>
      <c r="CP48" s="43"/>
      <c r="CQ48" s="43"/>
      <c r="CR48" s="43"/>
      <c r="CS48" s="43"/>
      <c r="CT48" s="43"/>
      <c r="CU48" s="43"/>
      <c r="CV48" s="43"/>
      <c r="CW48" s="43"/>
      <c r="CX48" s="43"/>
      <c r="CY48" s="43"/>
      <c r="CZ48" s="43"/>
      <c r="DA48" s="43"/>
      <c r="DB48" s="43"/>
      <c r="DC48" s="43"/>
      <c r="DD48" s="43"/>
      <c r="DE48" s="43"/>
      <c r="DF48" s="43"/>
      <c r="DG48" s="42"/>
      <c r="DH48" s="42"/>
      <c r="DI48" s="42"/>
      <c r="DJ48" s="42"/>
      <c r="DK48" s="42"/>
      <c r="DL48" s="42"/>
      <c r="DM48" s="42"/>
      <c r="DN48" s="42"/>
      <c r="DO48" s="42"/>
      <c r="DP48" s="42"/>
      <c r="DQ48" s="42"/>
      <c r="DR48" s="42"/>
      <c r="DS48" s="42"/>
      <c r="DT48" s="42"/>
      <c r="DU48" s="42"/>
      <c r="DV48" s="339"/>
      <c r="DW48" s="339"/>
      <c r="DX48" s="339"/>
      <c r="DY48" s="339"/>
    </row>
    <row r="49" spans="2:129" s="49" customFormat="1" x14ac:dyDescent="0.35">
      <c r="B49" s="43"/>
      <c r="AG49" s="54"/>
      <c r="AH49" s="54"/>
      <c r="AI49" s="299"/>
      <c r="AJ49" s="54"/>
      <c r="AK49" s="54"/>
      <c r="AL49" s="54"/>
      <c r="AM49" s="43"/>
      <c r="AN49" s="43"/>
      <c r="AO49" s="43"/>
      <c r="AP49" s="43"/>
      <c r="AQ49" s="43"/>
      <c r="AR49" s="43"/>
      <c r="AS49" s="43"/>
      <c r="AT49" s="43"/>
      <c r="AU49" s="43"/>
      <c r="AV49" s="43"/>
      <c r="AW49" s="43"/>
      <c r="AX49" s="43"/>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2"/>
      <c r="DH49" s="42"/>
      <c r="DI49" s="42"/>
      <c r="DJ49" s="42"/>
      <c r="DK49" s="42"/>
      <c r="DL49" s="42"/>
      <c r="DM49" s="42"/>
      <c r="DN49" s="42"/>
      <c r="DO49" s="42"/>
      <c r="DP49" s="42"/>
      <c r="DQ49" s="42"/>
      <c r="DR49" s="42"/>
      <c r="DS49" s="42"/>
      <c r="DT49" s="42"/>
      <c r="DU49" s="42"/>
      <c r="DV49" s="339"/>
      <c r="DW49" s="339"/>
      <c r="DX49" s="339"/>
      <c r="DY49" s="339"/>
    </row>
    <row r="50" spans="2:129" s="49" customFormat="1" x14ac:dyDescent="0.35">
      <c r="B50" s="43"/>
      <c r="AG50" s="54"/>
      <c r="AH50" s="54"/>
      <c r="AI50" s="299"/>
      <c r="AJ50" s="54"/>
      <c r="AK50" s="54"/>
      <c r="AL50" s="54"/>
      <c r="AM50" s="43"/>
      <c r="AN50" s="43"/>
      <c r="AO50" s="43"/>
      <c r="AP50" s="43"/>
      <c r="AQ50" s="43"/>
      <c r="AR50" s="43"/>
      <c r="AS50" s="43"/>
      <c r="AT50" s="43"/>
      <c r="AU50" s="43"/>
      <c r="AV50" s="43"/>
      <c r="AW50" s="43"/>
      <c r="AX50" s="43"/>
      <c r="AY50" s="43"/>
      <c r="AZ50" s="43"/>
      <c r="BA50" s="43"/>
      <c r="BB50" s="43"/>
      <c r="BC50" s="43"/>
      <c r="BD50" s="43"/>
      <c r="BE50" s="43"/>
      <c r="BF50" s="43"/>
      <c r="BG50" s="43"/>
      <c r="BH50" s="43"/>
      <c r="BI50" s="43"/>
      <c r="BJ50" s="43"/>
      <c r="BK50" s="43"/>
      <c r="BL50" s="43"/>
      <c r="BM50" s="43"/>
      <c r="BN50" s="43"/>
      <c r="BO50" s="43"/>
      <c r="BP50" s="43"/>
      <c r="BQ50" s="43"/>
      <c r="BR50" s="43"/>
      <c r="BS50" s="43"/>
      <c r="BT50" s="43"/>
      <c r="BU50" s="43"/>
      <c r="BV50" s="43"/>
      <c r="BW50" s="43"/>
      <c r="BX50" s="43"/>
      <c r="BY50" s="43"/>
      <c r="BZ50" s="43"/>
      <c r="CA50" s="43"/>
      <c r="CB50" s="43"/>
      <c r="CC50" s="43"/>
      <c r="CD50" s="43"/>
      <c r="CE50" s="43"/>
      <c r="CF50" s="43"/>
      <c r="CG50" s="43"/>
      <c r="CH50" s="43"/>
      <c r="CI50" s="43"/>
      <c r="CJ50" s="43"/>
      <c r="CK50" s="43"/>
      <c r="CL50" s="43"/>
      <c r="CM50" s="43"/>
      <c r="CN50" s="43"/>
      <c r="CO50" s="43"/>
      <c r="CP50" s="43"/>
      <c r="CQ50" s="43"/>
      <c r="CR50" s="43"/>
      <c r="CS50" s="43"/>
      <c r="CT50" s="43"/>
      <c r="CU50" s="43"/>
      <c r="CV50" s="43"/>
      <c r="CW50" s="43"/>
      <c r="CX50" s="43"/>
      <c r="CY50" s="43"/>
      <c r="CZ50" s="43"/>
      <c r="DA50" s="43"/>
      <c r="DB50" s="43"/>
      <c r="DC50" s="43"/>
      <c r="DD50" s="43"/>
      <c r="DE50" s="43"/>
      <c r="DF50" s="43"/>
      <c r="DG50" s="42"/>
      <c r="DH50" s="42"/>
      <c r="DI50" s="42"/>
      <c r="DJ50" s="42"/>
      <c r="DK50" s="42"/>
      <c r="DL50" s="42"/>
      <c r="DM50" s="42"/>
      <c r="DN50" s="42"/>
      <c r="DO50" s="42"/>
      <c r="DP50" s="42"/>
      <c r="DQ50" s="42"/>
      <c r="DR50" s="42"/>
      <c r="DS50" s="42"/>
      <c r="DT50" s="42"/>
      <c r="DU50" s="42"/>
      <c r="DV50" s="339"/>
      <c r="DW50" s="339"/>
      <c r="DX50" s="339"/>
      <c r="DY50" s="339"/>
    </row>
    <row r="51" spans="2:129" s="49" customFormat="1" x14ac:dyDescent="0.35">
      <c r="B51" s="43"/>
      <c r="AG51" s="54"/>
      <c r="AH51" s="54"/>
      <c r="AI51" s="299"/>
      <c r="AJ51" s="54"/>
      <c r="AK51" s="54"/>
      <c r="AL51" s="54"/>
      <c r="AM51" s="43"/>
      <c r="AN51" s="43"/>
      <c r="AO51" s="43"/>
      <c r="AP51" s="43"/>
      <c r="AQ51" s="43"/>
      <c r="AR51" s="43"/>
      <c r="AS51" s="43"/>
      <c r="AT51" s="43"/>
      <c r="AU51" s="43"/>
      <c r="AV51" s="43"/>
      <c r="AW51" s="43"/>
      <c r="AX51" s="43"/>
      <c r="AY51" s="43"/>
      <c r="AZ51" s="43"/>
      <c r="BA51" s="43"/>
      <c r="BB51" s="43"/>
      <c r="BC51" s="43"/>
      <c r="BD51" s="43"/>
      <c r="BE51" s="43"/>
      <c r="BF51" s="43"/>
      <c r="BG51" s="43"/>
      <c r="BH51" s="43"/>
      <c r="BI51" s="43"/>
      <c r="BJ51" s="43"/>
      <c r="BK51" s="43"/>
      <c r="BL51" s="43"/>
      <c r="BM51" s="43"/>
      <c r="BN51" s="43"/>
      <c r="BO51" s="43"/>
      <c r="BP51" s="43"/>
      <c r="BQ51" s="43"/>
      <c r="BR51" s="43"/>
      <c r="BS51" s="43"/>
      <c r="BT51" s="43"/>
      <c r="BU51" s="43"/>
      <c r="BV51" s="43"/>
      <c r="BW51" s="43"/>
      <c r="BX51" s="43"/>
      <c r="BY51" s="43"/>
      <c r="BZ51" s="43"/>
      <c r="CA51" s="43"/>
      <c r="CB51" s="43"/>
      <c r="CC51" s="43"/>
      <c r="CD51" s="43"/>
      <c r="CE51" s="43"/>
      <c r="CF51" s="43"/>
      <c r="CG51" s="43"/>
      <c r="CH51" s="43"/>
      <c r="CI51" s="43"/>
      <c r="CJ51" s="43"/>
      <c r="CK51" s="43"/>
      <c r="CL51" s="43"/>
      <c r="CM51" s="43"/>
      <c r="CN51" s="43"/>
      <c r="CO51" s="43"/>
      <c r="CP51" s="43"/>
      <c r="CQ51" s="43"/>
      <c r="CR51" s="43"/>
      <c r="CS51" s="43"/>
      <c r="CT51" s="43"/>
      <c r="CU51" s="43"/>
      <c r="CV51" s="43"/>
      <c r="CW51" s="43"/>
      <c r="CX51" s="43"/>
      <c r="CY51" s="43"/>
      <c r="CZ51" s="43"/>
      <c r="DA51" s="43"/>
      <c r="DB51" s="43"/>
      <c r="DC51" s="43"/>
      <c r="DD51" s="43"/>
      <c r="DE51" s="43"/>
      <c r="DF51" s="43"/>
      <c r="DG51" s="42"/>
      <c r="DH51" s="42"/>
      <c r="DI51" s="42"/>
      <c r="DJ51" s="42"/>
      <c r="DK51" s="42"/>
      <c r="DL51" s="42"/>
      <c r="DM51" s="42"/>
      <c r="DN51" s="42"/>
      <c r="DO51" s="42"/>
      <c r="DP51" s="42"/>
      <c r="DQ51" s="42"/>
      <c r="DR51" s="42"/>
      <c r="DS51" s="42"/>
      <c r="DT51" s="42"/>
      <c r="DU51" s="42"/>
      <c r="DV51" s="339"/>
      <c r="DW51" s="339"/>
      <c r="DX51" s="339"/>
      <c r="DY51" s="339"/>
    </row>
    <row r="52" spans="2:129" s="49" customFormat="1" x14ac:dyDescent="0.35">
      <c r="B52" s="43"/>
      <c r="AG52" s="54"/>
      <c r="AH52" s="54"/>
      <c r="AI52" s="299"/>
      <c r="AJ52" s="54"/>
      <c r="AK52" s="54"/>
      <c r="AL52" s="54"/>
      <c r="AM52" s="43"/>
      <c r="AN52" s="43"/>
      <c r="AO52" s="43"/>
      <c r="AP52" s="43"/>
      <c r="AQ52" s="43"/>
      <c r="AR52" s="43"/>
      <c r="AS52" s="43"/>
      <c r="AT52" s="43"/>
      <c r="AU52" s="43"/>
      <c r="AV52" s="43"/>
      <c r="AW52" s="43"/>
      <c r="AX52" s="43"/>
      <c r="AY52" s="43"/>
      <c r="AZ52" s="43"/>
      <c r="BA52" s="43"/>
      <c r="BB52" s="43"/>
      <c r="BC52" s="43"/>
      <c r="BD52" s="43"/>
      <c r="BE52" s="43"/>
      <c r="BF52" s="43"/>
      <c r="BG52" s="43"/>
      <c r="BH52" s="43"/>
      <c r="BI52" s="43"/>
      <c r="BJ52" s="43"/>
      <c r="BK52" s="43"/>
      <c r="BL52" s="43"/>
      <c r="BM52" s="43"/>
      <c r="BN52" s="43"/>
      <c r="BO52" s="43"/>
      <c r="BP52" s="43"/>
      <c r="BQ52" s="43"/>
      <c r="BR52" s="43"/>
      <c r="BS52" s="43"/>
      <c r="BT52" s="43"/>
      <c r="BU52" s="43"/>
      <c r="BV52" s="43"/>
      <c r="BW52" s="43"/>
      <c r="BX52" s="43"/>
      <c r="BY52" s="43"/>
      <c r="BZ52" s="43"/>
      <c r="CA52" s="43"/>
      <c r="CB52" s="43"/>
      <c r="CC52" s="43"/>
      <c r="CD52" s="43"/>
      <c r="CE52" s="43"/>
      <c r="CF52" s="43"/>
      <c r="CG52" s="43"/>
      <c r="CH52" s="43"/>
      <c r="CI52" s="43"/>
      <c r="CJ52" s="43"/>
      <c r="CK52" s="43"/>
      <c r="CL52" s="43"/>
      <c r="CM52" s="43"/>
      <c r="CN52" s="43"/>
      <c r="CO52" s="43"/>
      <c r="CP52" s="43"/>
      <c r="CQ52" s="43"/>
      <c r="CR52" s="43"/>
      <c r="CS52" s="43"/>
      <c r="CT52" s="43"/>
      <c r="CU52" s="43"/>
      <c r="CV52" s="43"/>
      <c r="CW52" s="43"/>
      <c r="CX52" s="43"/>
      <c r="CY52" s="43"/>
      <c r="CZ52" s="43"/>
      <c r="DA52" s="43"/>
      <c r="DB52" s="43"/>
      <c r="DC52" s="43"/>
      <c r="DD52" s="43"/>
      <c r="DE52" s="43"/>
      <c r="DF52" s="43"/>
      <c r="DG52" s="42"/>
      <c r="DH52" s="42"/>
      <c r="DI52" s="42"/>
      <c r="DJ52" s="42"/>
      <c r="DK52" s="42"/>
      <c r="DL52" s="42"/>
      <c r="DM52" s="42"/>
      <c r="DN52" s="42"/>
      <c r="DO52" s="42"/>
      <c r="DP52" s="42"/>
      <c r="DQ52" s="42"/>
      <c r="DR52" s="42"/>
      <c r="DS52" s="42"/>
      <c r="DT52" s="42"/>
      <c r="DU52" s="42"/>
      <c r="DV52" s="339"/>
      <c r="DW52" s="339"/>
      <c r="DX52" s="339"/>
      <c r="DY52" s="339"/>
    </row>
    <row r="53" spans="2:129" s="49" customFormat="1" x14ac:dyDescent="0.35">
      <c r="B53" s="43"/>
      <c r="AG53" s="54"/>
      <c r="AH53" s="54"/>
      <c r="AI53" s="299"/>
      <c r="AJ53" s="54"/>
      <c r="AK53" s="54"/>
      <c r="AL53" s="54"/>
      <c r="AM53" s="43"/>
      <c r="AN53" s="43"/>
      <c r="AO53" s="43"/>
      <c r="AP53" s="43"/>
      <c r="AQ53" s="43"/>
      <c r="AR53" s="43"/>
      <c r="AS53" s="43"/>
      <c r="AT53" s="43"/>
      <c r="AU53" s="43"/>
      <c r="AV53" s="43"/>
      <c r="AW53" s="43"/>
      <c r="AX53" s="43"/>
      <c r="AY53" s="43"/>
      <c r="AZ53" s="43"/>
      <c r="BA53" s="43"/>
      <c r="BB53" s="43"/>
      <c r="BC53" s="43"/>
      <c r="BD53" s="43"/>
      <c r="BE53" s="43"/>
      <c r="BF53" s="43"/>
      <c r="BG53" s="43"/>
      <c r="BH53" s="43"/>
      <c r="BI53" s="43"/>
      <c r="BJ53" s="43"/>
      <c r="BK53" s="43"/>
      <c r="BL53" s="43"/>
      <c r="BM53" s="43"/>
      <c r="BN53" s="43"/>
      <c r="BO53" s="43"/>
      <c r="BP53" s="43"/>
      <c r="BQ53" s="43"/>
      <c r="BR53" s="43"/>
      <c r="BS53" s="43"/>
      <c r="BT53" s="43"/>
      <c r="BU53" s="43"/>
      <c r="BV53" s="43"/>
      <c r="BW53" s="43"/>
      <c r="BX53" s="43"/>
      <c r="BY53" s="43"/>
      <c r="BZ53" s="43"/>
      <c r="CA53" s="43"/>
      <c r="CB53" s="43"/>
      <c r="CC53" s="43"/>
      <c r="CD53" s="43"/>
      <c r="CE53" s="43"/>
      <c r="CF53" s="43"/>
      <c r="CG53" s="43"/>
      <c r="CH53" s="43"/>
      <c r="CI53" s="43"/>
      <c r="CJ53" s="43"/>
      <c r="CK53" s="43"/>
      <c r="CL53" s="43"/>
      <c r="CM53" s="43"/>
      <c r="CN53" s="43"/>
      <c r="CO53" s="43"/>
      <c r="CP53" s="43"/>
      <c r="CQ53" s="43"/>
      <c r="CR53" s="43"/>
      <c r="CS53" s="43"/>
      <c r="CT53" s="43"/>
      <c r="CU53" s="43"/>
      <c r="CV53" s="43"/>
      <c r="CW53" s="43"/>
      <c r="CX53" s="43"/>
      <c r="CY53" s="43"/>
      <c r="CZ53" s="43"/>
      <c r="DA53" s="43"/>
      <c r="DB53" s="43"/>
      <c r="DC53" s="43"/>
      <c r="DD53" s="43"/>
      <c r="DE53" s="43"/>
      <c r="DF53" s="43"/>
      <c r="DG53" s="42"/>
      <c r="DH53" s="42"/>
      <c r="DI53" s="42"/>
      <c r="DJ53" s="42"/>
      <c r="DK53" s="42"/>
      <c r="DL53" s="42"/>
      <c r="DM53" s="42"/>
      <c r="DN53" s="42"/>
      <c r="DO53" s="42"/>
      <c r="DP53" s="42"/>
      <c r="DQ53" s="42"/>
      <c r="DR53" s="42"/>
      <c r="DS53" s="42"/>
      <c r="DT53" s="42"/>
      <c r="DU53" s="42"/>
      <c r="DV53" s="339"/>
      <c r="DW53" s="339"/>
      <c r="DX53" s="339"/>
      <c r="DY53" s="339"/>
    </row>
    <row r="54" spans="2:129" s="49" customFormat="1" x14ac:dyDescent="0.35">
      <c r="B54" s="43"/>
      <c r="AG54" s="54"/>
      <c r="AH54" s="54"/>
      <c r="AI54" s="299"/>
      <c r="AJ54" s="54"/>
      <c r="AK54" s="54"/>
      <c r="AL54" s="54"/>
      <c r="AM54" s="43"/>
      <c r="AN54" s="43"/>
      <c r="AO54" s="43"/>
      <c r="AP54" s="43"/>
      <c r="AQ54" s="43"/>
      <c r="AR54" s="43"/>
      <c r="AS54" s="43"/>
      <c r="AT54" s="43"/>
      <c r="AU54" s="43"/>
      <c r="AV54" s="43"/>
      <c r="AW54" s="43"/>
      <c r="AX54" s="43"/>
      <c r="AY54" s="43"/>
      <c r="AZ54" s="43"/>
      <c r="BA54" s="43"/>
      <c r="BB54" s="43"/>
      <c r="BC54" s="43"/>
      <c r="BD54" s="43"/>
      <c r="BE54" s="43"/>
      <c r="BF54" s="43"/>
      <c r="BG54" s="43"/>
      <c r="BH54" s="43"/>
      <c r="BI54" s="43"/>
      <c r="BJ54" s="43"/>
      <c r="BK54" s="43"/>
      <c r="BL54" s="43"/>
      <c r="BM54" s="43"/>
      <c r="BN54" s="43"/>
      <c r="BO54" s="43"/>
      <c r="BP54" s="43"/>
      <c r="BQ54" s="43"/>
      <c r="BR54" s="43"/>
      <c r="BS54" s="43"/>
      <c r="BT54" s="43"/>
      <c r="BU54" s="43"/>
      <c r="BV54" s="43"/>
      <c r="BW54" s="43"/>
      <c r="BX54" s="43"/>
      <c r="BY54" s="43"/>
      <c r="BZ54" s="43"/>
      <c r="CA54" s="43"/>
      <c r="CB54" s="43"/>
      <c r="CC54" s="43"/>
      <c r="CD54" s="43"/>
      <c r="CE54" s="43"/>
      <c r="CF54" s="43"/>
      <c r="CG54" s="43"/>
      <c r="CH54" s="43"/>
      <c r="CI54" s="43"/>
      <c r="CJ54" s="43"/>
      <c r="CK54" s="43"/>
      <c r="CL54" s="43"/>
      <c r="CM54" s="43"/>
      <c r="CN54" s="43"/>
      <c r="CO54" s="43"/>
      <c r="CP54" s="43"/>
      <c r="CQ54" s="43"/>
      <c r="CR54" s="43"/>
      <c r="CS54" s="43"/>
      <c r="CT54" s="43"/>
      <c r="CU54" s="43"/>
      <c r="CV54" s="43"/>
      <c r="CW54" s="43"/>
      <c r="CX54" s="43"/>
      <c r="CY54" s="43"/>
      <c r="CZ54" s="43"/>
      <c r="DA54" s="43"/>
      <c r="DB54" s="43"/>
      <c r="DC54" s="43"/>
      <c r="DD54" s="43"/>
      <c r="DE54" s="43"/>
      <c r="DF54" s="43"/>
      <c r="DG54" s="42"/>
      <c r="DH54" s="42"/>
      <c r="DI54" s="42"/>
      <c r="DJ54" s="42"/>
      <c r="DK54" s="42"/>
      <c r="DL54" s="42"/>
      <c r="DM54" s="42"/>
      <c r="DN54" s="42"/>
      <c r="DO54" s="42"/>
      <c r="DP54" s="42"/>
      <c r="DQ54" s="42"/>
      <c r="DR54" s="42"/>
      <c r="DS54" s="42"/>
      <c r="DT54" s="42"/>
      <c r="DU54" s="42"/>
      <c r="DV54" s="339"/>
      <c r="DW54" s="339"/>
      <c r="DX54" s="339"/>
      <c r="DY54" s="339"/>
    </row>
    <row r="55" spans="2:129" s="49" customFormat="1" x14ac:dyDescent="0.35">
      <c r="B55" s="43"/>
      <c r="AG55" s="54"/>
      <c r="AH55" s="54"/>
      <c r="AI55" s="299"/>
      <c r="AJ55" s="54"/>
      <c r="AK55" s="54"/>
      <c r="AL55" s="54"/>
      <c r="AM55" s="43"/>
      <c r="AN55" s="43"/>
      <c r="AO55" s="43"/>
      <c r="AP55" s="43"/>
      <c r="AQ55" s="43"/>
      <c r="AR55" s="43"/>
      <c r="AS55" s="43"/>
      <c r="AT55" s="43"/>
      <c r="AU55" s="43"/>
      <c r="AV55" s="43"/>
      <c r="AW55" s="43"/>
      <c r="AX55" s="43"/>
      <c r="AY55" s="43"/>
      <c r="AZ55" s="43"/>
      <c r="BA55" s="43"/>
      <c r="BB55" s="43"/>
      <c r="BC55" s="43"/>
      <c r="BD55" s="43"/>
      <c r="BE55" s="43"/>
      <c r="BF55" s="43"/>
      <c r="BG55" s="43"/>
      <c r="BH55" s="43"/>
      <c r="BI55" s="43"/>
      <c r="BJ55" s="43"/>
      <c r="BK55" s="43"/>
      <c r="BL55" s="43"/>
      <c r="BM55" s="43"/>
      <c r="BN55" s="43"/>
      <c r="BO55" s="43"/>
      <c r="BP55" s="43"/>
      <c r="BQ55" s="43"/>
      <c r="BR55" s="43"/>
      <c r="BS55" s="43"/>
      <c r="BT55" s="43"/>
      <c r="BU55" s="43"/>
      <c r="BV55" s="43"/>
      <c r="BW55" s="43"/>
      <c r="BX55" s="43"/>
      <c r="BY55" s="43"/>
      <c r="BZ55" s="43"/>
      <c r="CA55" s="43"/>
      <c r="CB55" s="43"/>
      <c r="CC55" s="43"/>
      <c r="CD55" s="43"/>
      <c r="CE55" s="43"/>
      <c r="CF55" s="43"/>
      <c r="CG55" s="43"/>
      <c r="CH55" s="43"/>
      <c r="CI55" s="43"/>
      <c r="CJ55" s="43"/>
      <c r="CK55" s="43"/>
      <c r="CL55" s="43"/>
      <c r="CM55" s="43"/>
      <c r="CN55" s="43"/>
      <c r="CO55" s="43"/>
      <c r="CP55" s="43"/>
      <c r="CQ55" s="43"/>
      <c r="CR55" s="43"/>
      <c r="CS55" s="43"/>
      <c r="CT55" s="43"/>
      <c r="CU55" s="43"/>
      <c r="CV55" s="43"/>
      <c r="CW55" s="43"/>
      <c r="CX55" s="43"/>
      <c r="CY55" s="43"/>
      <c r="CZ55" s="43"/>
      <c r="DA55" s="43"/>
      <c r="DB55" s="43"/>
      <c r="DC55" s="43"/>
      <c r="DD55" s="43"/>
      <c r="DE55" s="43"/>
      <c r="DF55" s="43"/>
      <c r="DG55" s="42"/>
      <c r="DH55" s="42"/>
      <c r="DI55" s="42"/>
      <c r="DJ55" s="42"/>
      <c r="DK55" s="42"/>
      <c r="DL55" s="42"/>
      <c r="DM55" s="42"/>
      <c r="DN55" s="42"/>
      <c r="DO55" s="42"/>
      <c r="DP55" s="42"/>
      <c r="DQ55" s="42"/>
      <c r="DR55" s="42"/>
      <c r="DS55" s="42"/>
      <c r="DT55" s="42"/>
      <c r="DU55" s="42"/>
      <c r="DV55" s="339"/>
      <c r="DW55" s="339"/>
      <c r="DX55" s="339"/>
      <c r="DY55" s="339"/>
    </row>
    <row r="56" spans="2:129" s="49" customFormat="1" x14ac:dyDescent="0.35">
      <c r="B56" s="43"/>
      <c r="AG56" s="54"/>
      <c r="AH56" s="54"/>
      <c r="AI56" s="299"/>
      <c r="AJ56" s="54"/>
      <c r="AK56" s="54"/>
      <c r="AL56" s="54"/>
      <c r="AM56" s="43"/>
      <c r="AN56" s="43"/>
      <c r="AO56" s="43"/>
      <c r="AP56" s="43"/>
      <c r="AQ56" s="43"/>
      <c r="AR56" s="43"/>
      <c r="AS56" s="43"/>
      <c r="AT56" s="43"/>
      <c r="AU56" s="43"/>
      <c r="AV56" s="43"/>
      <c r="AW56" s="43"/>
      <c r="AX56" s="43"/>
      <c r="AY56" s="43"/>
      <c r="AZ56" s="43"/>
      <c r="BA56" s="43"/>
      <c r="BB56" s="43"/>
      <c r="BC56" s="43"/>
      <c r="BD56" s="43"/>
      <c r="BE56" s="43"/>
      <c r="BF56" s="43"/>
      <c r="BG56" s="43"/>
      <c r="BH56" s="43"/>
      <c r="BI56" s="43"/>
      <c r="BJ56" s="43"/>
      <c r="BK56" s="43"/>
      <c r="BL56" s="43"/>
      <c r="BM56" s="43"/>
      <c r="BN56" s="43"/>
      <c r="BO56" s="43"/>
      <c r="BP56" s="43"/>
      <c r="BQ56" s="43"/>
      <c r="BR56" s="43"/>
      <c r="BS56" s="43"/>
      <c r="BT56" s="43"/>
      <c r="BU56" s="43"/>
      <c r="BV56" s="43"/>
      <c r="BW56" s="43"/>
      <c r="BX56" s="43"/>
      <c r="BY56" s="43"/>
      <c r="BZ56" s="43"/>
      <c r="CA56" s="43"/>
      <c r="CB56" s="43"/>
      <c r="CC56" s="43"/>
      <c r="CD56" s="43"/>
      <c r="CE56" s="43"/>
      <c r="CF56" s="43"/>
      <c r="CG56" s="43"/>
      <c r="CH56" s="43"/>
      <c r="CI56" s="43"/>
      <c r="CJ56" s="43"/>
      <c r="CK56" s="43"/>
      <c r="CL56" s="43"/>
      <c r="CM56" s="43"/>
      <c r="CN56" s="43"/>
      <c r="CO56" s="43"/>
      <c r="CP56" s="43"/>
      <c r="CQ56" s="43"/>
      <c r="CR56" s="43"/>
      <c r="CS56" s="43"/>
      <c r="CT56" s="43"/>
      <c r="CU56" s="43"/>
      <c r="CV56" s="43"/>
      <c r="CW56" s="43"/>
      <c r="CX56" s="43"/>
      <c r="CY56" s="43"/>
      <c r="CZ56" s="43"/>
      <c r="DA56" s="43"/>
      <c r="DB56" s="43"/>
      <c r="DC56" s="43"/>
      <c r="DD56" s="43"/>
      <c r="DE56" s="43"/>
      <c r="DF56" s="43"/>
      <c r="DG56" s="42"/>
      <c r="DH56" s="42"/>
      <c r="DI56" s="42"/>
      <c r="DJ56" s="42"/>
      <c r="DK56" s="42"/>
      <c r="DL56" s="42"/>
      <c r="DM56" s="42"/>
      <c r="DN56" s="42"/>
      <c r="DO56" s="42"/>
      <c r="DP56" s="42"/>
      <c r="DQ56" s="42"/>
      <c r="DR56" s="42"/>
      <c r="DS56" s="42"/>
      <c r="DT56" s="42"/>
      <c r="DU56" s="42"/>
      <c r="DV56" s="339"/>
      <c r="DW56" s="339"/>
      <c r="DX56" s="339"/>
      <c r="DY56" s="339"/>
    </row>
    <row r="57" spans="2:129" s="49" customFormat="1" x14ac:dyDescent="0.35">
      <c r="B57" s="43"/>
      <c r="AG57" s="54"/>
      <c r="AH57" s="54"/>
      <c r="AI57" s="299"/>
      <c r="AJ57" s="54"/>
      <c r="AK57" s="54"/>
      <c r="AL57" s="54"/>
      <c r="AM57" s="43"/>
      <c r="AN57" s="43"/>
      <c r="AO57" s="43"/>
      <c r="AP57" s="43"/>
      <c r="AQ57" s="43"/>
      <c r="AR57" s="43"/>
      <c r="AS57" s="43"/>
      <c r="AT57" s="43"/>
      <c r="AU57" s="43"/>
      <c r="AV57" s="43"/>
      <c r="AW57" s="43"/>
      <c r="AX57" s="43"/>
      <c r="AY57" s="43"/>
      <c r="AZ57" s="43"/>
      <c r="BA57" s="43"/>
      <c r="BB57" s="43"/>
      <c r="BC57" s="43"/>
      <c r="BD57" s="43"/>
      <c r="BE57" s="43"/>
      <c r="BF57" s="43"/>
      <c r="BG57" s="43"/>
      <c r="BH57" s="43"/>
      <c r="BI57" s="43"/>
      <c r="BJ57" s="43"/>
      <c r="BK57" s="43"/>
      <c r="BL57" s="43"/>
      <c r="BM57" s="43"/>
      <c r="BN57" s="43"/>
      <c r="BO57" s="43"/>
      <c r="BP57" s="43"/>
      <c r="BQ57" s="43"/>
      <c r="BR57" s="43"/>
      <c r="BS57" s="43"/>
      <c r="BT57" s="43"/>
      <c r="BU57" s="43"/>
      <c r="BV57" s="43"/>
      <c r="BW57" s="43"/>
      <c r="BX57" s="43"/>
      <c r="BY57" s="43"/>
      <c r="BZ57" s="43"/>
      <c r="CA57" s="43"/>
      <c r="CB57" s="43"/>
      <c r="CC57" s="43"/>
      <c r="CD57" s="43"/>
      <c r="CE57" s="43"/>
      <c r="CF57" s="43"/>
      <c r="CG57" s="43"/>
      <c r="CH57" s="43"/>
      <c r="CI57" s="43"/>
      <c r="CJ57" s="43"/>
      <c r="CK57" s="43"/>
      <c r="CL57" s="43"/>
      <c r="CM57" s="43"/>
      <c r="CN57" s="43"/>
      <c r="CO57" s="43"/>
      <c r="CP57" s="43"/>
      <c r="CQ57" s="43"/>
      <c r="CR57" s="43"/>
      <c r="CS57" s="43"/>
      <c r="CT57" s="43"/>
      <c r="CU57" s="43"/>
      <c r="CV57" s="43"/>
      <c r="CW57" s="43"/>
      <c r="CX57" s="43"/>
      <c r="CY57" s="43"/>
      <c r="CZ57" s="43"/>
      <c r="DA57" s="43"/>
      <c r="DB57" s="43"/>
      <c r="DC57" s="43"/>
      <c r="DD57" s="43"/>
      <c r="DE57" s="43"/>
      <c r="DF57" s="43"/>
      <c r="DG57" s="42"/>
      <c r="DH57" s="42"/>
      <c r="DI57" s="42"/>
      <c r="DJ57" s="42"/>
      <c r="DK57" s="42"/>
      <c r="DL57" s="42"/>
      <c r="DM57" s="42"/>
      <c r="DN57" s="42"/>
      <c r="DO57" s="42"/>
      <c r="DP57" s="42"/>
      <c r="DQ57" s="42"/>
      <c r="DR57" s="42"/>
      <c r="DS57" s="42"/>
      <c r="DT57" s="42"/>
      <c r="DU57" s="42"/>
      <c r="DV57" s="339"/>
      <c r="DW57" s="339"/>
      <c r="DX57" s="339"/>
      <c r="DY57" s="339"/>
    </row>
    <row r="58" spans="2:129" s="49" customFormat="1" x14ac:dyDescent="0.35">
      <c r="B58" s="43"/>
      <c r="AG58" s="54"/>
      <c r="AH58" s="54"/>
      <c r="AI58" s="299"/>
      <c r="AJ58" s="54"/>
      <c r="AK58" s="54"/>
      <c r="AL58" s="54"/>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43"/>
      <c r="BK58" s="43"/>
      <c r="BL58" s="43"/>
      <c r="BM58" s="43"/>
      <c r="BN58" s="43"/>
      <c r="BO58" s="43"/>
      <c r="BP58" s="43"/>
      <c r="BQ58" s="43"/>
      <c r="BR58" s="43"/>
      <c r="BS58" s="43"/>
      <c r="BT58" s="43"/>
      <c r="BU58" s="43"/>
      <c r="BV58" s="43"/>
      <c r="BW58" s="43"/>
      <c r="BX58" s="43"/>
      <c r="BY58" s="43"/>
      <c r="BZ58" s="43"/>
      <c r="CA58" s="43"/>
      <c r="CB58" s="43"/>
      <c r="CC58" s="43"/>
      <c r="CD58" s="43"/>
      <c r="CE58" s="43"/>
      <c r="CF58" s="43"/>
      <c r="CG58" s="43"/>
      <c r="CH58" s="43"/>
      <c r="CI58" s="43"/>
      <c r="CJ58" s="43"/>
      <c r="CK58" s="43"/>
      <c r="CL58" s="43"/>
      <c r="CM58" s="43"/>
      <c r="CN58" s="43"/>
      <c r="CO58" s="43"/>
      <c r="CP58" s="43"/>
      <c r="CQ58" s="43"/>
      <c r="CR58" s="43"/>
      <c r="CS58" s="43"/>
      <c r="CT58" s="43"/>
      <c r="CU58" s="43"/>
      <c r="CV58" s="43"/>
      <c r="CW58" s="43"/>
      <c r="CX58" s="43"/>
      <c r="CY58" s="43"/>
      <c r="CZ58" s="43"/>
      <c r="DA58" s="43"/>
      <c r="DB58" s="43"/>
      <c r="DC58" s="43"/>
      <c r="DD58" s="43"/>
      <c r="DE58" s="43"/>
      <c r="DF58" s="43"/>
      <c r="DG58" s="42"/>
      <c r="DH58" s="42"/>
      <c r="DI58" s="42"/>
      <c r="DJ58" s="42"/>
      <c r="DK58" s="42"/>
      <c r="DL58" s="42"/>
      <c r="DM58" s="42"/>
      <c r="DN58" s="42"/>
      <c r="DO58" s="42"/>
      <c r="DP58" s="42"/>
      <c r="DQ58" s="42"/>
      <c r="DR58" s="42"/>
      <c r="DS58" s="42"/>
      <c r="DT58" s="42"/>
      <c r="DU58" s="42"/>
      <c r="DV58" s="339"/>
      <c r="DW58" s="339"/>
      <c r="DX58" s="339"/>
      <c r="DY58" s="339"/>
    </row>
    <row r="59" spans="2:129" s="49" customFormat="1" x14ac:dyDescent="0.35">
      <c r="B59" s="43"/>
      <c r="AG59" s="54"/>
      <c r="AH59" s="54"/>
      <c r="AI59" s="299"/>
      <c r="AJ59" s="54"/>
      <c r="AK59" s="54"/>
      <c r="AL59" s="54"/>
      <c r="AM59" s="43"/>
      <c r="AN59" s="43"/>
      <c r="AO59" s="43"/>
      <c r="AP59" s="43"/>
      <c r="AQ59" s="43"/>
      <c r="AR59" s="43"/>
      <c r="AS59" s="43"/>
      <c r="AT59" s="43"/>
      <c r="AU59" s="43"/>
      <c r="AV59" s="43"/>
      <c r="AW59" s="43"/>
      <c r="AX59" s="43"/>
      <c r="AY59" s="43"/>
      <c r="AZ59" s="43"/>
      <c r="BA59" s="43"/>
      <c r="BB59" s="43"/>
      <c r="BC59" s="43"/>
      <c r="BD59" s="43"/>
      <c r="BE59" s="43"/>
      <c r="BF59" s="43"/>
      <c r="BG59" s="43"/>
      <c r="BH59" s="43"/>
      <c r="BI59" s="43"/>
      <c r="BJ59" s="43"/>
      <c r="BK59" s="43"/>
      <c r="BL59" s="43"/>
      <c r="BM59" s="43"/>
      <c r="BN59" s="43"/>
      <c r="BO59" s="43"/>
      <c r="BP59" s="43"/>
      <c r="BQ59" s="43"/>
      <c r="BR59" s="43"/>
      <c r="BS59" s="43"/>
      <c r="BT59" s="43"/>
      <c r="BU59" s="43"/>
      <c r="BV59" s="43"/>
      <c r="BW59" s="43"/>
      <c r="BX59" s="43"/>
      <c r="BY59" s="43"/>
      <c r="BZ59" s="43"/>
      <c r="CA59" s="43"/>
      <c r="CB59" s="43"/>
      <c r="CC59" s="43"/>
      <c r="CD59" s="43"/>
      <c r="CE59" s="43"/>
      <c r="CF59" s="43"/>
      <c r="CG59" s="43"/>
      <c r="CH59" s="43"/>
      <c r="CI59" s="43"/>
      <c r="CJ59" s="43"/>
      <c r="CK59" s="43"/>
      <c r="CL59" s="43"/>
      <c r="CM59" s="43"/>
      <c r="CN59" s="43"/>
      <c r="CO59" s="43"/>
      <c r="CP59" s="43"/>
      <c r="CQ59" s="43"/>
      <c r="CR59" s="43"/>
      <c r="CS59" s="43"/>
      <c r="CT59" s="43"/>
      <c r="CU59" s="43"/>
      <c r="CV59" s="43"/>
      <c r="CW59" s="43"/>
      <c r="CX59" s="43"/>
      <c r="CY59" s="43"/>
      <c r="CZ59" s="43"/>
      <c r="DA59" s="43"/>
      <c r="DB59" s="43"/>
      <c r="DC59" s="43"/>
      <c r="DD59" s="43"/>
      <c r="DE59" s="43"/>
      <c r="DF59" s="43"/>
      <c r="DG59" s="42"/>
      <c r="DH59" s="42"/>
      <c r="DI59" s="42"/>
      <c r="DJ59" s="42"/>
      <c r="DK59" s="42"/>
      <c r="DL59" s="42"/>
      <c r="DM59" s="42"/>
      <c r="DN59" s="42"/>
      <c r="DO59" s="42"/>
      <c r="DP59" s="42"/>
      <c r="DQ59" s="42"/>
      <c r="DR59" s="42"/>
      <c r="DS59" s="42"/>
      <c r="DT59" s="42"/>
      <c r="DU59" s="42"/>
      <c r="DV59" s="339"/>
      <c r="DW59" s="339"/>
      <c r="DX59" s="339"/>
      <c r="DY59" s="339"/>
    </row>
    <row r="60" spans="2:129" s="49" customFormat="1" x14ac:dyDescent="0.35">
      <c r="B60" s="43"/>
      <c r="AG60" s="54"/>
      <c r="AH60" s="54"/>
      <c r="AI60" s="299"/>
      <c r="AJ60" s="54"/>
      <c r="AK60" s="54"/>
      <c r="AL60" s="54"/>
      <c r="AM60" s="43"/>
      <c r="AN60" s="43"/>
      <c r="AO60" s="43"/>
      <c r="AP60" s="43"/>
      <c r="AQ60" s="43"/>
      <c r="AR60" s="43"/>
      <c r="AS60" s="43"/>
      <c r="AT60" s="43"/>
      <c r="AU60" s="43"/>
      <c r="AV60" s="43"/>
      <c r="AW60" s="43"/>
      <c r="AX60" s="43"/>
      <c r="AY60" s="43"/>
      <c r="AZ60" s="43"/>
      <c r="BA60" s="43"/>
      <c r="BB60" s="43"/>
      <c r="BC60" s="43"/>
      <c r="BD60" s="43"/>
      <c r="BE60" s="43"/>
      <c r="BF60" s="43"/>
      <c r="BG60" s="43"/>
      <c r="BH60" s="43"/>
      <c r="BI60" s="43"/>
      <c r="BJ60" s="43"/>
      <c r="BK60" s="43"/>
      <c r="BL60" s="43"/>
      <c r="BM60" s="43"/>
      <c r="BN60" s="43"/>
      <c r="BO60" s="43"/>
      <c r="BP60" s="43"/>
      <c r="BQ60" s="43"/>
      <c r="BR60" s="43"/>
      <c r="BS60" s="43"/>
      <c r="BT60" s="43"/>
      <c r="BU60" s="43"/>
      <c r="BV60" s="43"/>
      <c r="BW60" s="43"/>
      <c r="BX60" s="43"/>
      <c r="BY60" s="43"/>
      <c r="BZ60" s="43"/>
      <c r="CA60" s="43"/>
      <c r="CB60" s="43"/>
      <c r="CC60" s="43"/>
      <c r="CD60" s="43"/>
      <c r="CE60" s="43"/>
      <c r="CF60" s="43"/>
      <c r="CG60" s="43"/>
      <c r="CH60" s="43"/>
      <c r="CI60" s="43"/>
      <c r="CJ60" s="43"/>
      <c r="CK60" s="43"/>
      <c r="CL60" s="43"/>
      <c r="CM60" s="43"/>
      <c r="CN60" s="43"/>
      <c r="CO60" s="43"/>
      <c r="CP60" s="43"/>
      <c r="CQ60" s="43"/>
      <c r="CR60" s="43"/>
      <c r="CS60" s="43"/>
      <c r="CT60" s="43"/>
      <c r="CU60" s="43"/>
      <c r="CV60" s="43"/>
      <c r="CW60" s="43"/>
      <c r="CX60" s="43"/>
      <c r="CY60" s="43"/>
      <c r="CZ60" s="43"/>
      <c r="DA60" s="43"/>
      <c r="DB60" s="43"/>
      <c r="DC60" s="43"/>
      <c r="DD60" s="43"/>
      <c r="DE60" s="43"/>
      <c r="DF60" s="43"/>
      <c r="DG60" s="42"/>
      <c r="DH60" s="42"/>
      <c r="DI60" s="42"/>
      <c r="DJ60" s="42"/>
      <c r="DK60" s="42"/>
      <c r="DL60" s="42"/>
      <c r="DM60" s="42"/>
      <c r="DN60" s="42"/>
      <c r="DO60" s="42"/>
      <c r="DP60" s="42"/>
      <c r="DQ60" s="42"/>
      <c r="DR60" s="42"/>
      <c r="DS60" s="42"/>
      <c r="DT60" s="42"/>
      <c r="DU60" s="42"/>
      <c r="DV60" s="339"/>
      <c r="DW60" s="339"/>
      <c r="DX60" s="339"/>
      <c r="DY60" s="339"/>
    </row>
    <row r="61" spans="2:129" s="49" customFormat="1" x14ac:dyDescent="0.35">
      <c r="B61" s="43"/>
      <c r="AG61" s="54"/>
      <c r="AH61" s="54"/>
      <c r="AI61" s="299"/>
      <c r="AJ61" s="54"/>
      <c r="AK61" s="54"/>
      <c r="AL61" s="54"/>
      <c r="AM61" s="43"/>
      <c r="AN61" s="43"/>
      <c r="AO61" s="43"/>
      <c r="AP61" s="43"/>
      <c r="AQ61" s="43"/>
      <c r="AR61" s="43"/>
      <c r="AS61" s="43"/>
      <c r="AT61" s="43"/>
      <c r="AU61" s="43"/>
      <c r="AV61" s="43"/>
      <c r="AW61" s="43"/>
      <c r="AX61" s="43"/>
      <c r="AY61" s="43"/>
      <c r="AZ61" s="43"/>
      <c r="BA61" s="43"/>
      <c r="BB61" s="43"/>
      <c r="BC61" s="43"/>
      <c r="BD61" s="43"/>
      <c r="BE61" s="43"/>
      <c r="BF61" s="43"/>
      <c r="BG61" s="43"/>
      <c r="BH61" s="43"/>
      <c r="BI61" s="43"/>
      <c r="BJ61" s="43"/>
      <c r="BK61" s="43"/>
      <c r="BL61" s="43"/>
      <c r="BM61" s="43"/>
      <c r="BN61" s="43"/>
      <c r="BO61" s="43"/>
      <c r="BP61" s="43"/>
      <c r="BQ61" s="43"/>
      <c r="BR61" s="43"/>
      <c r="BS61" s="43"/>
      <c r="BT61" s="43"/>
      <c r="BU61" s="43"/>
      <c r="BV61" s="43"/>
      <c r="BW61" s="43"/>
      <c r="BX61" s="43"/>
      <c r="BY61" s="43"/>
      <c r="BZ61" s="43"/>
      <c r="CA61" s="43"/>
      <c r="CB61" s="43"/>
      <c r="CC61" s="43"/>
      <c r="CD61" s="43"/>
      <c r="CE61" s="43"/>
      <c r="CF61" s="43"/>
      <c r="CG61" s="43"/>
      <c r="CH61" s="43"/>
      <c r="CI61" s="43"/>
      <c r="CJ61" s="43"/>
      <c r="CK61" s="43"/>
      <c r="CL61" s="43"/>
      <c r="CM61" s="43"/>
      <c r="CN61" s="43"/>
      <c r="CO61" s="43"/>
      <c r="CP61" s="43"/>
      <c r="CQ61" s="43"/>
      <c r="CR61" s="43"/>
      <c r="CS61" s="43"/>
      <c r="CT61" s="43"/>
      <c r="CU61" s="43"/>
      <c r="CV61" s="43"/>
      <c r="CW61" s="43"/>
      <c r="CX61" s="43"/>
      <c r="CY61" s="43"/>
      <c r="CZ61" s="43"/>
      <c r="DA61" s="43"/>
      <c r="DB61" s="43"/>
      <c r="DC61" s="43"/>
      <c r="DD61" s="43"/>
      <c r="DE61" s="43"/>
      <c r="DF61" s="43"/>
      <c r="DG61" s="42"/>
      <c r="DH61" s="42"/>
      <c r="DI61" s="42"/>
      <c r="DJ61" s="42"/>
      <c r="DK61" s="42"/>
      <c r="DL61" s="42"/>
      <c r="DM61" s="42"/>
      <c r="DN61" s="42"/>
      <c r="DO61" s="42"/>
      <c r="DP61" s="42"/>
      <c r="DQ61" s="42"/>
      <c r="DR61" s="42"/>
      <c r="DS61" s="42"/>
      <c r="DT61" s="42"/>
      <c r="DU61" s="42"/>
      <c r="DV61" s="339"/>
      <c r="DW61" s="339"/>
      <c r="DX61" s="339"/>
      <c r="DY61" s="339"/>
    </row>
    <row r="62" spans="2:129" s="49" customFormat="1" x14ac:dyDescent="0.35">
      <c r="B62" s="43"/>
      <c r="AG62" s="54"/>
      <c r="AH62" s="54"/>
      <c r="AI62" s="299"/>
      <c r="AJ62" s="54"/>
      <c r="AK62" s="54"/>
      <c r="AL62" s="54"/>
      <c r="AM62" s="43"/>
      <c r="AN62" s="43"/>
      <c r="AO62" s="43"/>
      <c r="AP62" s="43"/>
      <c r="AQ62" s="43"/>
      <c r="AR62" s="43"/>
      <c r="AS62" s="43"/>
      <c r="AT62" s="43"/>
      <c r="AU62" s="43"/>
      <c r="AV62" s="43"/>
      <c r="AW62" s="43"/>
      <c r="AX62" s="43"/>
      <c r="AY62" s="43"/>
      <c r="AZ62" s="43"/>
      <c r="BA62" s="43"/>
      <c r="BB62" s="43"/>
      <c r="BC62" s="43"/>
      <c r="BD62" s="43"/>
      <c r="BE62" s="43"/>
      <c r="BF62" s="43"/>
      <c r="BG62" s="43"/>
      <c r="BH62" s="43"/>
      <c r="BI62" s="43"/>
      <c r="BJ62" s="43"/>
      <c r="BK62" s="43"/>
      <c r="BL62" s="43"/>
      <c r="BM62" s="43"/>
      <c r="BN62" s="43"/>
      <c r="BO62" s="43"/>
      <c r="BP62" s="43"/>
      <c r="BQ62" s="43"/>
      <c r="BR62" s="43"/>
      <c r="BS62" s="43"/>
      <c r="BT62" s="43"/>
      <c r="BU62" s="43"/>
      <c r="BV62" s="43"/>
      <c r="BW62" s="43"/>
      <c r="BX62" s="43"/>
      <c r="BY62" s="43"/>
      <c r="BZ62" s="43"/>
      <c r="CA62" s="43"/>
      <c r="CB62" s="43"/>
      <c r="CC62" s="43"/>
      <c r="CD62" s="43"/>
      <c r="CE62" s="43"/>
      <c r="CF62" s="43"/>
      <c r="CG62" s="43"/>
      <c r="CH62" s="43"/>
      <c r="CI62" s="43"/>
      <c r="CJ62" s="43"/>
      <c r="CK62" s="43"/>
      <c r="CL62" s="43"/>
      <c r="CM62" s="43"/>
      <c r="CN62" s="43"/>
      <c r="CO62" s="43"/>
      <c r="CP62" s="43"/>
      <c r="CQ62" s="43"/>
      <c r="CR62" s="43"/>
      <c r="CS62" s="43"/>
      <c r="CT62" s="43"/>
      <c r="CU62" s="43"/>
      <c r="CV62" s="43"/>
      <c r="CW62" s="43"/>
      <c r="CX62" s="43"/>
      <c r="CY62" s="43"/>
      <c r="CZ62" s="43"/>
      <c r="DA62" s="43"/>
      <c r="DB62" s="43"/>
      <c r="DC62" s="43"/>
      <c r="DD62" s="43"/>
      <c r="DE62" s="43"/>
      <c r="DF62" s="43"/>
      <c r="DG62" s="42"/>
      <c r="DH62" s="42"/>
      <c r="DI62" s="42"/>
      <c r="DJ62" s="42"/>
      <c r="DK62" s="42"/>
      <c r="DL62" s="42"/>
      <c r="DM62" s="42"/>
      <c r="DN62" s="42"/>
      <c r="DO62" s="42"/>
      <c r="DP62" s="42"/>
      <c r="DQ62" s="42"/>
      <c r="DR62" s="42"/>
      <c r="DS62" s="42"/>
      <c r="DT62" s="42"/>
      <c r="DU62" s="42"/>
      <c r="DV62" s="339"/>
      <c r="DW62" s="339"/>
      <c r="DX62" s="339"/>
      <c r="DY62" s="339"/>
    </row>
    <row r="63" spans="2:129" s="49" customFormat="1" x14ac:dyDescent="0.35">
      <c r="B63" s="43"/>
      <c r="AG63" s="54"/>
      <c r="AH63" s="54"/>
      <c r="AI63" s="299"/>
      <c r="AJ63" s="54"/>
      <c r="AK63" s="54"/>
      <c r="AL63" s="54"/>
      <c r="AM63" s="43"/>
      <c r="AN63" s="43"/>
      <c r="AO63" s="43"/>
      <c r="AP63" s="43"/>
      <c r="AQ63" s="43"/>
      <c r="AR63" s="43"/>
      <c r="AS63" s="43"/>
      <c r="AT63" s="43"/>
      <c r="AU63" s="43"/>
      <c r="AV63" s="43"/>
      <c r="AW63" s="43"/>
      <c r="AX63" s="43"/>
      <c r="AY63" s="43"/>
      <c r="AZ63" s="43"/>
      <c r="BA63" s="43"/>
      <c r="BB63" s="43"/>
      <c r="BC63" s="43"/>
      <c r="BD63" s="43"/>
      <c r="BE63" s="43"/>
      <c r="BF63" s="43"/>
      <c r="BG63" s="43"/>
      <c r="BH63" s="43"/>
      <c r="BI63" s="43"/>
      <c r="BJ63" s="43"/>
      <c r="BK63" s="43"/>
      <c r="BL63" s="43"/>
      <c r="BM63" s="43"/>
      <c r="BN63" s="43"/>
      <c r="BO63" s="43"/>
      <c r="BP63" s="43"/>
      <c r="BQ63" s="43"/>
      <c r="BR63" s="43"/>
      <c r="BS63" s="43"/>
      <c r="BT63" s="43"/>
      <c r="BU63" s="43"/>
      <c r="BV63" s="43"/>
      <c r="BW63" s="43"/>
      <c r="BX63" s="43"/>
      <c r="BY63" s="43"/>
      <c r="BZ63" s="43"/>
      <c r="CA63" s="43"/>
      <c r="CB63" s="43"/>
      <c r="CC63" s="43"/>
      <c r="CD63" s="43"/>
      <c r="CE63" s="43"/>
      <c r="CF63" s="43"/>
      <c r="CG63" s="43"/>
      <c r="CH63" s="43"/>
      <c r="CI63" s="43"/>
      <c r="CJ63" s="43"/>
      <c r="CK63" s="43"/>
      <c r="CL63" s="43"/>
      <c r="CM63" s="43"/>
      <c r="CN63" s="43"/>
      <c r="CO63" s="43"/>
      <c r="CP63" s="43"/>
      <c r="CQ63" s="43"/>
      <c r="CR63" s="43"/>
      <c r="CS63" s="43"/>
      <c r="CT63" s="43"/>
      <c r="CU63" s="43"/>
      <c r="CV63" s="43"/>
      <c r="CW63" s="43"/>
      <c r="CX63" s="43"/>
      <c r="CY63" s="43"/>
      <c r="CZ63" s="43"/>
      <c r="DA63" s="43"/>
      <c r="DB63" s="43"/>
      <c r="DC63" s="43"/>
      <c r="DD63" s="43"/>
      <c r="DE63" s="43"/>
      <c r="DF63" s="43"/>
      <c r="DG63" s="42"/>
      <c r="DH63" s="42"/>
      <c r="DI63" s="42"/>
      <c r="DJ63" s="42"/>
      <c r="DK63" s="42"/>
      <c r="DL63" s="42"/>
      <c r="DM63" s="42"/>
      <c r="DN63" s="42"/>
      <c r="DO63" s="42"/>
      <c r="DP63" s="42"/>
      <c r="DQ63" s="42"/>
      <c r="DR63" s="42"/>
      <c r="DS63" s="42"/>
      <c r="DT63" s="42"/>
      <c r="DU63" s="42"/>
      <c r="DV63" s="339"/>
      <c r="DW63" s="339"/>
      <c r="DX63" s="339"/>
      <c r="DY63" s="339"/>
    </row>
    <row r="64" spans="2:129" s="49" customFormat="1" x14ac:dyDescent="0.35">
      <c r="B64" s="43"/>
      <c r="AG64" s="54"/>
      <c r="AH64" s="54"/>
      <c r="AI64" s="299"/>
      <c r="AJ64" s="54"/>
      <c r="AK64" s="54"/>
      <c r="AL64" s="54"/>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3"/>
      <c r="BK64" s="43"/>
      <c r="BL64" s="43"/>
      <c r="BM64" s="43"/>
      <c r="BN64" s="43"/>
      <c r="BO64" s="43"/>
      <c r="BP64" s="43"/>
      <c r="BQ64" s="43"/>
      <c r="BR64" s="43"/>
      <c r="BS64" s="43"/>
      <c r="BT64" s="43"/>
      <c r="BU64" s="43"/>
      <c r="BV64" s="43"/>
      <c r="BW64" s="43"/>
      <c r="BX64" s="43"/>
      <c r="BY64" s="43"/>
      <c r="BZ64" s="43"/>
      <c r="CA64" s="43"/>
      <c r="CB64" s="43"/>
      <c r="CC64" s="43"/>
      <c r="CD64" s="43"/>
      <c r="CE64" s="43"/>
      <c r="CF64" s="43"/>
      <c r="CG64" s="43"/>
      <c r="CH64" s="43"/>
      <c r="CI64" s="43"/>
      <c r="CJ64" s="43"/>
      <c r="CK64" s="43"/>
      <c r="CL64" s="43"/>
      <c r="CM64" s="43"/>
      <c r="CN64" s="43"/>
      <c r="CO64" s="43"/>
      <c r="CP64" s="43"/>
      <c r="CQ64" s="43"/>
      <c r="CR64" s="43"/>
      <c r="CS64" s="43"/>
      <c r="CT64" s="43"/>
      <c r="CU64" s="43"/>
      <c r="CV64" s="43"/>
      <c r="CW64" s="43"/>
      <c r="CX64" s="43"/>
      <c r="CY64" s="43"/>
      <c r="CZ64" s="43"/>
      <c r="DA64" s="43"/>
      <c r="DB64" s="43"/>
      <c r="DC64" s="43"/>
      <c r="DD64" s="43"/>
      <c r="DE64" s="43"/>
      <c r="DF64" s="43"/>
      <c r="DG64" s="42"/>
      <c r="DH64" s="42"/>
      <c r="DI64" s="42"/>
      <c r="DJ64" s="42"/>
      <c r="DK64" s="42"/>
      <c r="DL64" s="42"/>
      <c r="DM64" s="42"/>
      <c r="DN64" s="42"/>
      <c r="DO64" s="42"/>
      <c r="DP64" s="42"/>
      <c r="DQ64" s="42"/>
      <c r="DR64" s="42"/>
      <c r="DS64" s="42"/>
      <c r="DT64" s="42"/>
      <c r="DU64" s="42"/>
      <c r="DV64" s="339"/>
      <c r="DW64" s="339"/>
      <c r="DX64" s="339"/>
      <c r="DY64" s="339"/>
    </row>
    <row r="65" spans="2:129" s="49" customFormat="1" x14ac:dyDescent="0.35">
      <c r="B65" s="43"/>
      <c r="AG65" s="54"/>
      <c r="AH65" s="54"/>
      <c r="AI65" s="299"/>
      <c r="AJ65" s="54"/>
      <c r="AK65" s="54"/>
      <c r="AL65" s="54"/>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43"/>
      <c r="BK65" s="43"/>
      <c r="BL65" s="43"/>
      <c r="BM65" s="43"/>
      <c r="BN65" s="43"/>
      <c r="BO65" s="43"/>
      <c r="BP65" s="43"/>
      <c r="BQ65" s="43"/>
      <c r="BR65" s="43"/>
      <c r="BS65" s="43"/>
      <c r="BT65" s="43"/>
      <c r="BU65" s="43"/>
      <c r="BV65" s="43"/>
      <c r="BW65" s="43"/>
      <c r="BX65" s="43"/>
      <c r="BY65" s="43"/>
      <c r="BZ65" s="43"/>
      <c r="CA65" s="43"/>
      <c r="CB65" s="43"/>
      <c r="CC65" s="43"/>
      <c r="CD65" s="43"/>
      <c r="CE65" s="43"/>
      <c r="CF65" s="43"/>
      <c r="CG65" s="43"/>
      <c r="CH65" s="43"/>
      <c r="CI65" s="43"/>
      <c r="CJ65" s="43"/>
      <c r="CK65" s="43"/>
      <c r="CL65" s="43"/>
      <c r="CM65" s="43"/>
      <c r="CN65" s="43"/>
      <c r="CO65" s="43"/>
      <c r="CP65" s="43"/>
      <c r="CQ65" s="43"/>
      <c r="CR65" s="43"/>
      <c r="CS65" s="43"/>
      <c r="CT65" s="43"/>
      <c r="CU65" s="43"/>
      <c r="CV65" s="43"/>
      <c r="CW65" s="43"/>
      <c r="CX65" s="43"/>
      <c r="CY65" s="43"/>
      <c r="CZ65" s="43"/>
      <c r="DA65" s="43"/>
      <c r="DB65" s="43"/>
      <c r="DC65" s="43"/>
      <c r="DD65" s="43"/>
      <c r="DE65" s="43"/>
      <c r="DF65" s="43"/>
      <c r="DG65" s="42"/>
      <c r="DH65" s="42"/>
      <c r="DI65" s="42"/>
      <c r="DJ65" s="42"/>
      <c r="DK65" s="42"/>
      <c r="DL65" s="42"/>
      <c r="DM65" s="42"/>
      <c r="DN65" s="42"/>
      <c r="DO65" s="42"/>
      <c r="DP65" s="42"/>
      <c r="DQ65" s="42"/>
      <c r="DR65" s="42"/>
      <c r="DS65" s="42"/>
      <c r="DT65" s="42"/>
      <c r="DU65" s="42"/>
      <c r="DV65" s="339"/>
      <c r="DW65" s="339"/>
      <c r="DX65" s="339"/>
      <c r="DY65" s="339"/>
    </row>
    <row r="66" spans="2:129" s="49" customFormat="1" x14ac:dyDescent="0.35">
      <c r="B66" s="43"/>
      <c r="AG66" s="54"/>
      <c r="AH66" s="54"/>
      <c r="AI66" s="299"/>
      <c r="AJ66" s="54"/>
      <c r="AK66" s="54"/>
      <c r="AL66" s="54"/>
      <c r="AM66" s="43"/>
      <c r="AN66" s="43"/>
      <c r="AO66" s="43"/>
      <c r="AP66" s="43"/>
      <c r="AQ66" s="43"/>
      <c r="AR66" s="43"/>
      <c r="AS66" s="43"/>
      <c r="AT66" s="43"/>
      <c r="AU66" s="43"/>
      <c r="AV66" s="43"/>
      <c r="AW66" s="43"/>
      <c r="AX66" s="43"/>
      <c r="AY66" s="43"/>
      <c r="AZ66" s="43"/>
      <c r="BA66" s="43"/>
      <c r="BB66" s="43"/>
      <c r="BC66" s="43"/>
      <c r="BD66" s="43"/>
      <c r="BE66" s="43"/>
      <c r="BF66" s="43"/>
      <c r="BG66" s="43"/>
      <c r="BH66" s="43"/>
      <c r="BI66" s="43"/>
      <c r="BJ66" s="43"/>
      <c r="BK66" s="43"/>
      <c r="BL66" s="43"/>
      <c r="BM66" s="43"/>
      <c r="BN66" s="43"/>
      <c r="BO66" s="43"/>
      <c r="BP66" s="43"/>
      <c r="BQ66" s="43"/>
      <c r="BR66" s="43"/>
      <c r="BS66" s="43"/>
      <c r="BT66" s="43"/>
      <c r="BU66" s="43"/>
      <c r="BV66" s="43"/>
      <c r="BW66" s="43"/>
      <c r="BX66" s="43"/>
      <c r="BY66" s="43"/>
      <c r="BZ66" s="43"/>
      <c r="CA66" s="43"/>
      <c r="CB66" s="43"/>
      <c r="CC66" s="43"/>
      <c r="CD66" s="43"/>
      <c r="CE66" s="43"/>
      <c r="CF66" s="43"/>
      <c r="CG66" s="43"/>
      <c r="CH66" s="43"/>
      <c r="CI66" s="43"/>
      <c r="CJ66" s="43"/>
      <c r="CK66" s="43"/>
      <c r="CL66" s="43"/>
      <c r="CM66" s="43"/>
      <c r="CN66" s="43"/>
      <c r="CO66" s="43"/>
      <c r="CP66" s="43"/>
      <c r="CQ66" s="43"/>
      <c r="CR66" s="43"/>
      <c r="CS66" s="43"/>
      <c r="CT66" s="43"/>
      <c r="CU66" s="43"/>
      <c r="CV66" s="43"/>
      <c r="CW66" s="43"/>
      <c r="CX66" s="43"/>
      <c r="CY66" s="43"/>
      <c r="CZ66" s="43"/>
      <c r="DA66" s="43"/>
      <c r="DB66" s="43"/>
      <c r="DC66" s="43"/>
      <c r="DD66" s="43"/>
      <c r="DE66" s="43"/>
      <c r="DF66" s="43"/>
      <c r="DG66" s="42"/>
      <c r="DH66" s="42"/>
      <c r="DI66" s="42"/>
      <c r="DJ66" s="42"/>
      <c r="DK66" s="42"/>
      <c r="DL66" s="42"/>
      <c r="DM66" s="42"/>
      <c r="DN66" s="42"/>
      <c r="DO66" s="42"/>
      <c r="DP66" s="42"/>
      <c r="DQ66" s="42"/>
      <c r="DR66" s="42"/>
      <c r="DS66" s="42"/>
      <c r="DT66" s="42"/>
      <c r="DU66" s="42"/>
      <c r="DV66" s="339"/>
      <c r="DW66" s="339"/>
      <c r="DX66" s="339"/>
      <c r="DY66" s="339"/>
    </row>
    <row r="67" spans="2:129" s="49" customFormat="1" x14ac:dyDescent="0.35">
      <c r="B67" s="43"/>
      <c r="AG67" s="54"/>
      <c r="AH67" s="54"/>
      <c r="AI67" s="299"/>
      <c r="AJ67" s="54"/>
      <c r="AK67" s="54"/>
      <c r="AL67" s="54"/>
      <c r="AM67" s="43"/>
      <c r="AN67" s="43"/>
      <c r="AO67" s="43"/>
      <c r="AP67" s="43"/>
      <c r="AQ67" s="43"/>
      <c r="AR67" s="43"/>
      <c r="AS67" s="43"/>
      <c r="AT67" s="43"/>
      <c r="AU67" s="43"/>
      <c r="AV67" s="43"/>
      <c r="AW67" s="43"/>
      <c r="AX67" s="43"/>
      <c r="AY67" s="43"/>
      <c r="AZ67" s="43"/>
      <c r="BA67" s="43"/>
      <c r="BB67" s="43"/>
      <c r="BC67" s="43"/>
      <c r="BD67" s="43"/>
      <c r="BE67" s="43"/>
      <c r="BF67" s="43"/>
      <c r="BG67" s="43"/>
      <c r="BH67" s="43"/>
      <c r="BI67" s="43"/>
      <c r="BJ67" s="43"/>
      <c r="BK67" s="43"/>
      <c r="BL67" s="43"/>
      <c r="BM67" s="43"/>
      <c r="BN67" s="43"/>
      <c r="BO67" s="43"/>
      <c r="BP67" s="43"/>
      <c r="BQ67" s="43"/>
      <c r="BR67" s="43"/>
      <c r="BS67" s="43"/>
      <c r="BT67" s="43"/>
      <c r="BU67" s="43"/>
      <c r="BV67" s="43"/>
      <c r="BW67" s="43"/>
      <c r="BX67" s="43"/>
      <c r="BY67" s="43"/>
      <c r="BZ67" s="43"/>
      <c r="CA67" s="43"/>
      <c r="CB67" s="43"/>
      <c r="CC67" s="43"/>
      <c r="CD67" s="43"/>
      <c r="CE67" s="43"/>
      <c r="CF67" s="43"/>
      <c r="CG67" s="43"/>
      <c r="CH67" s="43"/>
      <c r="CI67" s="43"/>
      <c r="CJ67" s="43"/>
      <c r="CK67" s="43"/>
      <c r="CL67" s="43"/>
      <c r="CM67" s="43"/>
      <c r="CN67" s="43"/>
      <c r="CO67" s="43"/>
      <c r="CP67" s="43"/>
      <c r="CQ67" s="43"/>
      <c r="CR67" s="43"/>
      <c r="CS67" s="43"/>
      <c r="CT67" s="43"/>
      <c r="CU67" s="43"/>
      <c r="CV67" s="43"/>
      <c r="CW67" s="43"/>
      <c r="CX67" s="43"/>
      <c r="CY67" s="43"/>
      <c r="CZ67" s="43"/>
      <c r="DA67" s="43"/>
      <c r="DB67" s="43"/>
      <c r="DC67" s="43"/>
      <c r="DD67" s="43"/>
      <c r="DE67" s="43"/>
      <c r="DF67" s="43"/>
      <c r="DG67" s="42"/>
      <c r="DH67" s="42"/>
      <c r="DI67" s="42"/>
      <c r="DJ67" s="42"/>
      <c r="DK67" s="42"/>
      <c r="DL67" s="42"/>
      <c r="DM67" s="42"/>
      <c r="DN67" s="42"/>
      <c r="DO67" s="42"/>
      <c r="DP67" s="42"/>
      <c r="DQ67" s="42"/>
      <c r="DR67" s="42"/>
      <c r="DS67" s="42"/>
      <c r="DT67" s="42"/>
      <c r="DU67" s="42"/>
      <c r="DV67" s="339"/>
      <c r="DW67" s="339"/>
      <c r="DX67" s="339"/>
      <c r="DY67" s="339"/>
    </row>
    <row r="68" spans="2:129" s="49" customFormat="1" x14ac:dyDescent="0.35">
      <c r="B68" s="43"/>
      <c r="AG68" s="54"/>
      <c r="AH68" s="54"/>
      <c r="AI68" s="299"/>
      <c r="AJ68" s="54"/>
      <c r="AK68" s="54"/>
      <c r="AL68" s="54"/>
      <c r="AM68" s="43"/>
      <c r="AN68" s="43"/>
      <c r="AO68" s="43"/>
      <c r="AP68" s="43"/>
      <c r="AQ68" s="43"/>
      <c r="AR68" s="43"/>
      <c r="AS68" s="43"/>
      <c r="AT68" s="43"/>
      <c r="AU68" s="43"/>
      <c r="AV68" s="43"/>
      <c r="AW68" s="43"/>
      <c r="AX68" s="43"/>
      <c r="AY68" s="43"/>
      <c r="AZ68" s="43"/>
      <c r="BA68" s="43"/>
      <c r="BB68" s="43"/>
      <c r="BC68" s="43"/>
      <c r="BD68" s="43"/>
      <c r="BE68" s="43"/>
      <c r="BF68" s="43"/>
      <c r="BG68" s="43"/>
      <c r="BH68" s="43"/>
      <c r="BI68" s="43"/>
      <c r="BJ68" s="43"/>
      <c r="BK68" s="43"/>
      <c r="BL68" s="43"/>
      <c r="BM68" s="43"/>
      <c r="BN68" s="43"/>
      <c r="BO68" s="43"/>
      <c r="BP68" s="43"/>
      <c r="BQ68" s="43"/>
      <c r="BR68" s="43"/>
      <c r="BS68" s="43"/>
      <c r="BT68" s="43"/>
      <c r="BU68" s="43"/>
      <c r="BV68" s="43"/>
      <c r="BW68" s="43"/>
      <c r="BX68" s="43"/>
      <c r="BY68" s="43"/>
      <c r="BZ68" s="43"/>
      <c r="CA68" s="43"/>
      <c r="CB68" s="43"/>
      <c r="CC68" s="43"/>
      <c r="CD68" s="43"/>
      <c r="CE68" s="43"/>
      <c r="CF68" s="43"/>
      <c r="CG68" s="43"/>
      <c r="CH68" s="43"/>
      <c r="CI68" s="43"/>
      <c r="CJ68" s="43"/>
      <c r="CK68" s="43"/>
      <c r="CL68" s="43"/>
      <c r="CM68" s="43"/>
      <c r="CN68" s="43"/>
      <c r="CO68" s="43"/>
      <c r="CP68" s="43"/>
      <c r="CQ68" s="43"/>
      <c r="CR68" s="43"/>
      <c r="CS68" s="43"/>
      <c r="CT68" s="43"/>
      <c r="CU68" s="43"/>
      <c r="CV68" s="43"/>
      <c r="CW68" s="43"/>
      <c r="CX68" s="43"/>
      <c r="CY68" s="43"/>
      <c r="CZ68" s="43"/>
      <c r="DA68" s="43"/>
      <c r="DB68" s="43"/>
      <c r="DC68" s="43"/>
      <c r="DD68" s="43"/>
      <c r="DE68" s="43"/>
      <c r="DF68" s="43"/>
      <c r="DG68" s="42"/>
      <c r="DH68" s="42"/>
      <c r="DI68" s="42"/>
      <c r="DJ68" s="42"/>
      <c r="DK68" s="42"/>
      <c r="DL68" s="42"/>
      <c r="DM68" s="42"/>
      <c r="DN68" s="42"/>
      <c r="DO68" s="42"/>
      <c r="DP68" s="42"/>
      <c r="DQ68" s="42"/>
      <c r="DR68" s="42"/>
      <c r="DS68" s="42"/>
      <c r="DT68" s="42"/>
      <c r="DU68" s="42"/>
      <c r="DV68" s="339"/>
      <c r="DW68" s="339"/>
      <c r="DX68" s="339"/>
      <c r="DY68" s="339"/>
    </row>
    <row r="69" spans="2:129" s="49" customFormat="1" x14ac:dyDescent="0.35">
      <c r="B69" s="43"/>
      <c r="AG69" s="54"/>
      <c r="AH69" s="54"/>
      <c r="AI69" s="299"/>
      <c r="AJ69" s="54"/>
      <c r="AK69" s="54"/>
      <c r="AL69" s="54"/>
      <c r="AM69" s="43"/>
      <c r="AN69" s="43"/>
      <c r="AO69" s="43"/>
      <c r="AP69" s="43"/>
      <c r="AQ69" s="43"/>
      <c r="AR69" s="43"/>
      <c r="AS69" s="43"/>
      <c r="AT69" s="43"/>
      <c r="AU69" s="43"/>
      <c r="AV69" s="43"/>
      <c r="AW69" s="43"/>
      <c r="AX69" s="43"/>
      <c r="AY69" s="43"/>
      <c r="AZ69" s="43"/>
      <c r="BA69" s="43"/>
      <c r="BB69" s="43"/>
      <c r="BC69" s="43"/>
      <c r="BD69" s="43"/>
      <c r="BE69" s="43"/>
      <c r="BF69" s="43"/>
      <c r="BG69" s="43"/>
      <c r="BH69" s="43"/>
      <c r="BI69" s="43"/>
      <c r="BJ69" s="43"/>
      <c r="BK69" s="43"/>
      <c r="BL69" s="43"/>
      <c r="BM69" s="43"/>
      <c r="BN69" s="43"/>
      <c r="BO69" s="43"/>
      <c r="BP69" s="43"/>
      <c r="BQ69" s="43"/>
      <c r="BR69" s="43"/>
      <c r="BS69" s="43"/>
      <c r="BT69" s="43"/>
      <c r="BU69" s="43"/>
      <c r="BV69" s="43"/>
      <c r="BW69" s="43"/>
      <c r="BX69" s="43"/>
      <c r="BY69" s="43"/>
      <c r="BZ69" s="43"/>
      <c r="CA69" s="43"/>
      <c r="CB69" s="43"/>
      <c r="CC69" s="43"/>
      <c r="CD69" s="43"/>
      <c r="CE69" s="43"/>
      <c r="CF69" s="43"/>
      <c r="CG69" s="43"/>
      <c r="CH69" s="43"/>
      <c r="CI69" s="43"/>
      <c r="CJ69" s="43"/>
      <c r="CK69" s="43"/>
      <c r="CL69" s="43"/>
      <c r="CM69" s="43"/>
      <c r="CN69" s="43"/>
      <c r="CO69" s="43"/>
      <c r="CP69" s="43"/>
      <c r="CQ69" s="43"/>
      <c r="CR69" s="43"/>
      <c r="CS69" s="43"/>
      <c r="CT69" s="43"/>
      <c r="CU69" s="43"/>
      <c r="CV69" s="43"/>
      <c r="CW69" s="43"/>
      <c r="CX69" s="43"/>
      <c r="CY69" s="43"/>
      <c r="CZ69" s="43"/>
      <c r="DA69" s="43"/>
      <c r="DB69" s="43"/>
      <c r="DC69" s="43"/>
      <c r="DD69" s="43"/>
      <c r="DE69" s="43"/>
      <c r="DF69" s="43"/>
      <c r="DG69" s="42"/>
      <c r="DH69" s="42"/>
      <c r="DI69" s="42"/>
      <c r="DJ69" s="42"/>
      <c r="DK69" s="42"/>
      <c r="DL69" s="42"/>
      <c r="DM69" s="42"/>
      <c r="DN69" s="42"/>
      <c r="DO69" s="42"/>
      <c r="DP69" s="42"/>
      <c r="DQ69" s="42"/>
      <c r="DR69" s="42"/>
      <c r="DS69" s="42"/>
      <c r="DT69" s="42"/>
      <c r="DU69" s="42"/>
      <c r="DV69" s="339"/>
      <c r="DW69" s="339"/>
      <c r="DX69" s="339"/>
      <c r="DY69" s="339"/>
    </row>
    <row r="70" spans="2:129" s="49" customFormat="1" x14ac:dyDescent="0.35">
      <c r="B70" s="43"/>
      <c r="AG70" s="54"/>
      <c r="AH70" s="54"/>
      <c r="AI70" s="299"/>
      <c r="AJ70" s="54"/>
      <c r="AK70" s="54"/>
      <c r="AL70" s="54"/>
      <c r="AM70" s="43"/>
      <c r="AN70" s="43"/>
      <c r="AO70" s="43"/>
      <c r="AP70" s="43"/>
      <c r="AQ70" s="43"/>
      <c r="AR70" s="43"/>
      <c r="AS70" s="43"/>
      <c r="AT70" s="43"/>
      <c r="AU70" s="43"/>
      <c r="AV70" s="43"/>
      <c r="AW70" s="43"/>
      <c r="AX70" s="43"/>
      <c r="AY70" s="43"/>
      <c r="AZ70" s="43"/>
      <c r="BA70" s="43"/>
      <c r="BB70" s="43"/>
      <c r="BC70" s="43"/>
      <c r="BD70" s="43"/>
      <c r="BE70" s="43"/>
      <c r="BF70" s="43"/>
      <c r="BG70" s="43"/>
      <c r="BH70" s="43"/>
      <c r="BI70" s="43"/>
      <c r="BJ70" s="43"/>
      <c r="BK70" s="43"/>
      <c r="BL70" s="43"/>
      <c r="BM70" s="43"/>
      <c r="BN70" s="43"/>
      <c r="BO70" s="43"/>
      <c r="BP70" s="43"/>
      <c r="BQ70" s="43"/>
      <c r="BR70" s="43"/>
      <c r="BS70" s="43"/>
      <c r="BT70" s="43"/>
      <c r="BU70" s="43"/>
      <c r="BV70" s="43"/>
      <c r="BW70" s="43"/>
      <c r="BX70" s="43"/>
      <c r="BY70" s="43"/>
      <c r="BZ70" s="43"/>
      <c r="CA70" s="43"/>
      <c r="CB70" s="43"/>
      <c r="CC70" s="43"/>
      <c r="CD70" s="43"/>
      <c r="CE70" s="43"/>
      <c r="CF70" s="43"/>
      <c r="CG70" s="43"/>
      <c r="CH70" s="43"/>
      <c r="CI70" s="43"/>
      <c r="CJ70" s="43"/>
      <c r="CK70" s="43"/>
      <c r="CL70" s="43"/>
      <c r="CM70" s="43"/>
      <c r="CN70" s="43"/>
      <c r="CO70" s="43"/>
      <c r="CP70" s="43"/>
      <c r="CQ70" s="43"/>
      <c r="CR70" s="43"/>
      <c r="CS70" s="43"/>
      <c r="CT70" s="43"/>
      <c r="CU70" s="43"/>
      <c r="CV70" s="43"/>
      <c r="CW70" s="43"/>
      <c r="CX70" s="43"/>
      <c r="CY70" s="43"/>
      <c r="CZ70" s="43"/>
      <c r="DA70" s="43"/>
      <c r="DB70" s="43"/>
      <c r="DC70" s="43"/>
      <c r="DD70" s="43"/>
      <c r="DE70" s="43"/>
      <c r="DF70" s="43"/>
      <c r="DG70" s="42"/>
      <c r="DH70" s="42"/>
      <c r="DI70" s="42"/>
      <c r="DJ70" s="42"/>
      <c r="DK70" s="42"/>
      <c r="DL70" s="42"/>
      <c r="DM70" s="42"/>
      <c r="DN70" s="42"/>
      <c r="DO70" s="42"/>
      <c r="DP70" s="42"/>
      <c r="DQ70" s="42"/>
      <c r="DR70" s="42"/>
      <c r="DS70" s="42"/>
      <c r="DT70" s="42"/>
      <c r="DU70" s="42"/>
      <c r="DV70" s="339"/>
      <c r="DW70" s="339"/>
      <c r="DX70" s="339"/>
      <c r="DY70" s="339"/>
    </row>
    <row r="71" spans="2:129" s="49" customFormat="1" x14ac:dyDescent="0.35">
      <c r="B71" s="43"/>
      <c r="AG71" s="54"/>
      <c r="AH71" s="54"/>
      <c r="AI71" s="299"/>
      <c r="AJ71" s="54"/>
      <c r="AK71" s="54"/>
      <c r="AL71" s="54"/>
      <c r="AM71" s="43"/>
      <c r="AN71" s="43"/>
      <c r="AO71" s="43"/>
      <c r="AP71" s="43"/>
      <c r="AQ71" s="43"/>
      <c r="AR71" s="43"/>
      <c r="AS71" s="43"/>
      <c r="AT71" s="43"/>
      <c r="AU71" s="43"/>
      <c r="AV71" s="43"/>
      <c r="AW71" s="43"/>
      <c r="AX71" s="43"/>
      <c r="AY71" s="43"/>
      <c r="AZ71" s="43"/>
      <c r="BA71" s="43"/>
      <c r="BB71" s="43"/>
      <c r="BC71" s="43"/>
      <c r="BD71" s="43"/>
      <c r="BE71" s="43"/>
      <c r="BF71" s="43"/>
      <c r="BG71" s="43"/>
      <c r="BH71" s="43"/>
      <c r="BI71" s="43"/>
      <c r="BJ71" s="43"/>
      <c r="BK71" s="43"/>
      <c r="BL71" s="43"/>
      <c r="BM71" s="43"/>
      <c r="BN71" s="43"/>
      <c r="BO71" s="43"/>
      <c r="BP71" s="43"/>
      <c r="BQ71" s="43"/>
      <c r="BR71" s="43"/>
      <c r="BS71" s="43"/>
      <c r="BT71" s="43"/>
      <c r="BU71" s="43"/>
      <c r="BV71" s="43"/>
      <c r="BW71" s="43"/>
      <c r="BX71" s="43"/>
      <c r="BY71" s="43"/>
      <c r="BZ71" s="43"/>
      <c r="CA71" s="43"/>
      <c r="CB71" s="43"/>
      <c r="CC71" s="43"/>
      <c r="CD71" s="43"/>
      <c r="CE71" s="43"/>
      <c r="CF71" s="43"/>
      <c r="CG71" s="43"/>
      <c r="CH71" s="43"/>
      <c r="CI71" s="43"/>
      <c r="CJ71" s="43"/>
      <c r="CK71" s="43"/>
      <c r="CL71" s="43"/>
      <c r="CM71" s="43"/>
      <c r="CN71" s="43"/>
      <c r="CO71" s="43"/>
      <c r="CP71" s="43"/>
      <c r="CQ71" s="43"/>
      <c r="CR71" s="43"/>
      <c r="CS71" s="43"/>
      <c r="CT71" s="43"/>
      <c r="CU71" s="43"/>
      <c r="CV71" s="43"/>
      <c r="CW71" s="43"/>
      <c r="CX71" s="43"/>
      <c r="CY71" s="43"/>
      <c r="CZ71" s="43"/>
      <c r="DA71" s="43"/>
      <c r="DB71" s="43"/>
      <c r="DC71" s="43"/>
      <c r="DD71" s="43"/>
      <c r="DE71" s="43"/>
      <c r="DF71" s="43"/>
      <c r="DG71" s="42"/>
      <c r="DH71" s="42"/>
      <c r="DI71" s="42"/>
      <c r="DJ71" s="42"/>
      <c r="DK71" s="42"/>
      <c r="DL71" s="42"/>
      <c r="DM71" s="42"/>
      <c r="DN71" s="42"/>
      <c r="DO71" s="42"/>
      <c r="DP71" s="42"/>
      <c r="DQ71" s="42"/>
      <c r="DR71" s="42"/>
      <c r="DS71" s="42"/>
      <c r="DT71" s="42"/>
      <c r="DU71" s="42"/>
      <c r="DV71" s="339"/>
      <c r="DW71" s="339"/>
      <c r="DX71" s="339"/>
      <c r="DY71" s="339"/>
    </row>
    <row r="72" spans="2:129" s="49" customFormat="1" x14ac:dyDescent="0.35">
      <c r="B72" s="43"/>
      <c r="AG72" s="54"/>
      <c r="AH72" s="54"/>
      <c r="AI72" s="299"/>
      <c r="AJ72" s="54"/>
      <c r="AK72" s="54"/>
      <c r="AL72" s="54"/>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c r="BN72" s="43"/>
      <c r="BO72" s="43"/>
      <c r="BP72" s="43"/>
      <c r="BQ72" s="43"/>
      <c r="BR72" s="43"/>
      <c r="BS72" s="43"/>
      <c r="BT72" s="43"/>
      <c r="BU72" s="43"/>
      <c r="BV72" s="43"/>
      <c r="BW72" s="43"/>
      <c r="BX72" s="43"/>
      <c r="BY72" s="43"/>
      <c r="BZ72" s="43"/>
      <c r="CA72" s="43"/>
      <c r="CB72" s="43"/>
      <c r="CC72" s="43"/>
      <c r="CD72" s="43"/>
      <c r="CE72" s="43"/>
      <c r="CF72" s="43"/>
      <c r="CG72" s="43"/>
      <c r="CH72" s="43"/>
      <c r="CI72" s="43"/>
      <c r="CJ72" s="43"/>
      <c r="CK72" s="43"/>
      <c r="CL72" s="43"/>
      <c r="CM72" s="43"/>
      <c r="CN72" s="43"/>
      <c r="CO72" s="43"/>
      <c r="CP72" s="43"/>
      <c r="CQ72" s="43"/>
      <c r="CR72" s="43"/>
      <c r="CS72" s="43"/>
      <c r="CT72" s="43"/>
      <c r="CU72" s="43"/>
      <c r="CV72" s="43"/>
      <c r="CW72" s="43"/>
      <c r="CX72" s="43"/>
      <c r="CY72" s="43"/>
      <c r="CZ72" s="43"/>
      <c r="DA72" s="43"/>
      <c r="DB72" s="43"/>
      <c r="DC72" s="43"/>
      <c r="DD72" s="43"/>
      <c r="DE72" s="43"/>
      <c r="DF72" s="43"/>
      <c r="DG72" s="42"/>
      <c r="DH72" s="42"/>
      <c r="DI72" s="42"/>
      <c r="DJ72" s="42"/>
      <c r="DK72" s="42"/>
      <c r="DL72" s="42"/>
      <c r="DM72" s="42"/>
      <c r="DN72" s="42"/>
      <c r="DO72" s="42"/>
      <c r="DP72" s="42"/>
      <c r="DQ72" s="42"/>
      <c r="DR72" s="42"/>
      <c r="DS72" s="42"/>
      <c r="DT72" s="42"/>
      <c r="DU72" s="42"/>
      <c r="DV72" s="339"/>
      <c r="DW72" s="339"/>
      <c r="DX72" s="339"/>
      <c r="DY72" s="339"/>
    </row>
    <row r="73" spans="2:129" s="49" customFormat="1" x14ac:dyDescent="0.35">
      <c r="B73" s="43"/>
      <c r="AG73" s="54"/>
      <c r="AH73" s="54"/>
      <c r="AI73" s="299"/>
      <c r="AJ73" s="54"/>
      <c r="AK73" s="54"/>
      <c r="AL73" s="54"/>
      <c r="AM73" s="43"/>
      <c r="AN73" s="43"/>
      <c r="AO73" s="43"/>
      <c r="AP73" s="43"/>
      <c r="AQ73" s="43"/>
      <c r="AR73" s="43"/>
      <c r="AS73" s="43"/>
      <c r="AT73" s="43"/>
      <c r="AU73" s="43"/>
      <c r="AV73" s="43"/>
      <c r="AW73" s="43"/>
      <c r="AX73" s="43"/>
      <c r="AY73" s="43"/>
      <c r="AZ73" s="43"/>
      <c r="BA73" s="43"/>
      <c r="BB73" s="43"/>
      <c r="BC73" s="43"/>
      <c r="BD73" s="43"/>
      <c r="BE73" s="43"/>
      <c r="BF73" s="43"/>
      <c r="BG73" s="43"/>
      <c r="BH73" s="43"/>
      <c r="BI73" s="43"/>
      <c r="BJ73" s="43"/>
      <c r="BK73" s="43"/>
      <c r="BL73" s="43"/>
      <c r="BM73" s="43"/>
      <c r="BN73" s="43"/>
      <c r="BO73" s="43"/>
      <c r="BP73" s="43"/>
      <c r="BQ73" s="43"/>
      <c r="BR73" s="43"/>
      <c r="BS73" s="43"/>
      <c r="BT73" s="43"/>
      <c r="BU73" s="43"/>
      <c r="BV73" s="43"/>
      <c r="BW73" s="43"/>
      <c r="BX73" s="43"/>
      <c r="BY73" s="43"/>
      <c r="BZ73" s="43"/>
      <c r="CA73" s="43"/>
      <c r="CB73" s="43"/>
      <c r="CC73" s="43"/>
      <c r="CD73" s="43"/>
      <c r="CE73" s="43"/>
      <c r="CF73" s="43"/>
      <c r="CG73" s="43"/>
      <c r="CH73" s="43"/>
      <c r="CI73" s="43"/>
      <c r="CJ73" s="43"/>
      <c r="CK73" s="43"/>
      <c r="CL73" s="43"/>
      <c r="CM73" s="43"/>
      <c r="CN73" s="43"/>
      <c r="CO73" s="43"/>
      <c r="CP73" s="43"/>
      <c r="CQ73" s="43"/>
      <c r="CR73" s="43"/>
      <c r="CS73" s="43"/>
      <c r="CT73" s="43"/>
      <c r="CU73" s="43"/>
      <c r="CV73" s="43"/>
      <c r="CW73" s="43"/>
      <c r="CX73" s="43"/>
      <c r="CY73" s="43"/>
      <c r="CZ73" s="43"/>
      <c r="DA73" s="43"/>
      <c r="DB73" s="43"/>
      <c r="DC73" s="43"/>
      <c r="DD73" s="43"/>
      <c r="DE73" s="43"/>
      <c r="DF73" s="43"/>
      <c r="DG73" s="42"/>
      <c r="DH73" s="42"/>
      <c r="DI73" s="42"/>
      <c r="DJ73" s="42"/>
      <c r="DK73" s="42"/>
      <c r="DL73" s="42"/>
      <c r="DM73" s="42"/>
      <c r="DN73" s="42"/>
      <c r="DO73" s="42"/>
      <c r="DP73" s="42"/>
      <c r="DQ73" s="42"/>
      <c r="DR73" s="42"/>
      <c r="DS73" s="42"/>
      <c r="DT73" s="42"/>
      <c r="DU73" s="42"/>
      <c r="DV73" s="339"/>
      <c r="DW73" s="339"/>
      <c r="DX73" s="339"/>
      <c r="DY73" s="339"/>
    </row>
    <row r="74" spans="2:129" s="49" customFormat="1" x14ac:dyDescent="0.35">
      <c r="B74" s="43"/>
      <c r="AG74" s="54"/>
      <c r="AH74" s="54"/>
      <c r="AI74" s="299"/>
      <c r="AJ74" s="54"/>
      <c r="AK74" s="54"/>
      <c r="AL74" s="54"/>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c r="BN74" s="43"/>
      <c r="BO74" s="43"/>
      <c r="BP74" s="43"/>
      <c r="BQ74" s="43"/>
      <c r="BR74" s="43"/>
      <c r="BS74" s="43"/>
      <c r="BT74" s="43"/>
      <c r="BU74" s="43"/>
      <c r="BV74" s="43"/>
      <c r="BW74" s="43"/>
      <c r="BX74" s="43"/>
      <c r="BY74" s="43"/>
      <c r="BZ74" s="43"/>
      <c r="CA74" s="43"/>
      <c r="CB74" s="43"/>
      <c r="CC74" s="43"/>
      <c r="CD74" s="43"/>
      <c r="CE74" s="43"/>
      <c r="CF74" s="43"/>
      <c r="CG74" s="43"/>
      <c r="CH74" s="43"/>
      <c r="CI74" s="43"/>
      <c r="CJ74" s="43"/>
      <c r="CK74" s="43"/>
      <c r="CL74" s="43"/>
      <c r="CM74" s="43"/>
      <c r="CN74" s="43"/>
      <c r="CO74" s="43"/>
      <c r="CP74" s="43"/>
      <c r="CQ74" s="43"/>
      <c r="CR74" s="43"/>
      <c r="CS74" s="43"/>
      <c r="CT74" s="43"/>
      <c r="CU74" s="43"/>
      <c r="CV74" s="43"/>
      <c r="CW74" s="43"/>
      <c r="CX74" s="43"/>
      <c r="CY74" s="43"/>
      <c r="CZ74" s="43"/>
      <c r="DA74" s="43"/>
      <c r="DB74" s="43"/>
      <c r="DC74" s="43"/>
      <c r="DD74" s="43"/>
      <c r="DE74" s="43"/>
      <c r="DF74" s="43"/>
      <c r="DG74" s="42"/>
      <c r="DH74" s="42"/>
      <c r="DI74" s="42"/>
      <c r="DJ74" s="42"/>
      <c r="DK74" s="42"/>
      <c r="DL74" s="42"/>
      <c r="DM74" s="42"/>
      <c r="DN74" s="42"/>
      <c r="DO74" s="42"/>
      <c r="DP74" s="42"/>
      <c r="DQ74" s="42"/>
      <c r="DR74" s="42"/>
      <c r="DS74" s="42"/>
      <c r="DT74" s="42"/>
      <c r="DU74" s="42"/>
      <c r="DV74" s="339"/>
      <c r="DW74" s="339"/>
      <c r="DX74" s="339"/>
      <c r="DY74" s="339"/>
    </row>
    <row r="75" spans="2:129" s="49" customFormat="1" x14ac:dyDescent="0.35">
      <c r="B75" s="43"/>
      <c r="AG75" s="54"/>
      <c r="AH75" s="54"/>
      <c r="AI75" s="299"/>
      <c r="AJ75" s="54"/>
      <c r="AK75" s="54"/>
      <c r="AL75" s="54"/>
      <c r="AM75" s="43"/>
      <c r="AN75" s="43"/>
      <c r="AO75" s="43"/>
      <c r="AP75" s="43"/>
      <c r="AQ75" s="43"/>
      <c r="AR75" s="43"/>
      <c r="AS75" s="43"/>
      <c r="AT75" s="43"/>
      <c r="AU75" s="43"/>
      <c r="AV75" s="43"/>
      <c r="AW75" s="43"/>
      <c r="AX75" s="43"/>
      <c r="AY75" s="43"/>
      <c r="AZ75" s="43"/>
      <c r="BA75" s="43"/>
      <c r="BB75" s="43"/>
      <c r="BC75" s="43"/>
      <c r="BD75" s="43"/>
      <c r="BE75" s="43"/>
      <c r="BF75" s="43"/>
      <c r="BG75" s="43"/>
      <c r="BH75" s="43"/>
      <c r="BI75" s="43"/>
      <c r="BJ75" s="43"/>
      <c r="BK75" s="43"/>
      <c r="BL75" s="43"/>
      <c r="BM75" s="43"/>
      <c r="BN75" s="43"/>
      <c r="BO75" s="43"/>
      <c r="BP75" s="43"/>
      <c r="BQ75" s="43"/>
      <c r="BR75" s="43"/>
      <c r="BS75" s="43"/>
      <c r="BT75" s="43"/>
      <c r="BU75" s="43"/>
      <c r="BV75" s="43"/>
      <c r="BW75" s="43"/>
      <c r="BX75" s="43"/>
      <c r="BY75" s="43"/>
      <c r="BZ75" s="43"/>
      <c r="CA75" s="43"/>
      <c r="CB75" s="43"/>
      <c r="CC75" s="43"/>
      <c r="CD75" s="43"/>
      <c r="CE75" s="43"/>
      <c r="CF75" s="43"/>
      <c r="CG75" s="43"/>
      <c r="CH75" s="43"/>
      <c r="CI75" s="43"/>
      <c r="CJ75" s="43"/>
      <c r="CK75" s="43"/>
      <c r="CL75" s="43"/>
      <c r="CM75" s="43"/>
      <c r="CN75" s="43"/>
      <c r="CO75" s="43"/>
      <c r="CP75" s="43"/>
      <c r="CQ75" s="43"/>
      <c r="CR75" s="43"/>
      <c r="CS75" s="43"/>
      <c r="CT75" s="43"/>
      <c r="CU75" s="43"/>
      <c r="CV75" s="43"/>
      <c r="CW75" s="43"/>
      <c r="CX75" s="43"/>
      <c r="CY75" s="43"/>
      <c r="CZ75" s="43"/>
      <c r="DA75" s="43"/>
      <c r="DB75" s="43"/>
      <c r="DC75" s="43"/>
      <c r="DD75" s="43"/>
      <c r="DE75" s="43"/>
      <c r="DF75" s="43"/>
      <c r="DG75" s="42"/>
      <c r="DH75" s="42"/>
      <c r="DI75" s="42"/>
      <c r="DJ75" s="42"/>
      <c r="DK75" s="42"/>
      <c r="DL75" s="42"/>
      <c r="DM75" s="42"/>
      <c r="DN75" s="42"/>
      <c r="DO75" s="42"/>
      <c r="DP75" s="42"/>
      <c r="DQ75" s="42"/>
      <c r="DR75" s="42"/>
      <c r="DS75" s="42"/>
      <c r="DT75" s="42"/>
      <c r="DU75" s="42"/>
      <c r="DV75" s="339"/>
      <c r="DW75" s="339"/>
      <c r="DX75" s="339"/>
      <c r="DY75" s="339"/>
    </row>
    <row r="76" spans="2:129" s="49" customFormat="1" x14ac:dyDescent="0.35">
      <c r="B76" s="43"/>
      <c r="AG76" s="54"/>
      <c r="AH76" s="54"/>
      <c r="AI76" s="299"/>
      <c r="AJ76" s="54"/>
      <c r="AK76" s="54"/>
      <c r="AL76" s="54"/>
      <c r="AM76" s="43"/>
      <c r="AN76" s="43"/>
      <c r="AO76" s="43"/>
      <c r="AP76" s="43"/>
      <c r="AQ76" s="43"/>
      <c r="AR76" s="43"/>
      <c r="AS76" s="43"/>
      <c r="AT76" s="43"/>
      <c r="AU76" s="43"/>
      <c r="AV76" s="43"/>
      <c r="AW76" s="43"/>
      <c r="AX76" s="43"/>
      <c r="AY76" s="43"/>
      <c r="AZ76" s="43"/>
      <c r="BA76" s="43"/>
      <c r="BB76" s="43"/>
      <c r="BC76" s="43"/>
      <c r="BD76" s="43"/>
      <c r="BE76" s="43"/>
      <c r="BF76" s="43"/>
      <c r="BG76" s="43"/>
      <c r="BH76" s="43"/>
      <c r="BI76" s="43"/>
      <c r="BJ76" s="43"/>
      <c r="BK76" s="43"/>
      <c r="BL76" s="43"/>
      <c r="BM76" s="43"/>
      <c r="BN76" s="43"/>
      <c r="BO76" s="43"/>
      <c r="BP76" s="43"/>
      <c r="BQ76" s="43"/>
      <c r="BR76" s="43"/>
      <c r="BS76" s="43"/>
      <c r="BT76" s="43"/>
      <c r="BU76" s="43"/>
      <c r="BV76" s="43"/>
      <c r="BW76" s="43"/>
      <c r="BX76" s="43"/>
      <c r="BY76" s="43"/>
      <c r="BZ76" s="43"/>
      <c r="CA76" s="43"/>
      <c r="CB76" s="43"/>
      <c r="CC76" s="43"/>
      <c r="CD76" s="43"/>
      <c r="CE76" s="43"/>
      <c r="CF76" s="43"/>
      <c r="CG76" s="43"/>
      <c r="CH76" s="43"/>
      <c r="CI76" s="43"/>
      <c r="CJ76" s="43"/>
      <c r="CK76" s="43"/>
      <c r="CL76" s="43"/>
      <c r="CM76" s="43"/>
      <c r="CN76" s="43"/>
      <c r="CO76" s="43"/>
      <c r="CP76" s="43"/>
      <c r="CQ76" s="43"/>
      <c r="CR76" s="43"/>
      <c r="CS76" s="43"/>
      <c r="CT76" s="43"/>
      <c r="CU76" s="43"/>
      <c r="CV76" s="43"/>
      <c r="CW76" s="43"/>
      <c r="CX76" s="43"/>
      <c r="CY76" s="43"/>
      <c r="CZ76" s="43"/>
      <c r="DA76" s="43"/>
      <c r="DB76" s="43"/>
      <c r="DC76" s="43"/>
      <c r="DD76" s="43"/>
      <c r="DE76" s="43"/>
      <c r="DF76" s="43"/>
      <c r="DG76" s="42"/>
      <c r="DH76" s="42"/>
      <c r="DI76" s="42"/>
      <c r="DJ76" s="42"/>
      <c r="DK76" s="42"/>
      <c r="DL76" s="42"/>
      <c r="DM76" s="42"/>
      <c r="DN76" s="42"/>
      <c r="DO76" s="42"/>
      <c r="DP76" s="42"/>
      <c r="DQ76" s="42"/>
      <c r="DR76" s="42"/>
      <c r="DS76" s="42"/>
      <c r="DT76" s="42"/>
      <c r="DU76" s="42"/>
      <c r="DV76" s="339"/>
      <c r="DW76" s="339"/>
      <c r="DX76" s="339"/>
      <c r="DY76" s="339"/>
    </row>
    <row r="77" spans="2:129" s="49" customFormat="1" x14ac:dyDescent="0.35">
      <c r="B77" s="43"/>
      <c r="AG77" s="54"/>
      <c r="AH77" s="54"/>
      <c r="AI77" s="299"/>
      <c r="AJ77" s="54"/>
      <c r="AK77" s="54"/>
      <c r="AL77" s="54"/>
      <c r="AM77" s="43"/>
      <c r="AN77" s="43"/>
      <c r="AO77" s="43"/>
      <c r="AP77" s="43"/>
      <c r="AQ77" s="43"/>
      <c r="AR77" s="43"/>
      <c r="AS77" s="43"/>
      <c r="AT77" s="43"/>
      <c r="AU77" s="43"/>
      <c r="AV77" s="43"/>
      <c r="AW77" s="43"/>
      <c r="AX77" s="43"/>
      <c r="AY77" s="43"/>
      <c r="AZ77" s="43"/>
      <c r="BA77" s="43"/>
      <c r="BB77" s="43"/>
      <c r="BC77" s="43"/>
      <c r="BD77" s="43"/>
      <c r="BE77" s="43"/>
      <c r="BF77" s="43"/>
      <c r="BG77" s="43"/>
      <c r="BH77" s="43"/>
      <c r="BI77" s="43"/>
      <c r="BJ77" s="43"/>
      <c r="BK77" s="43"/>
      <c r="BL77" s="43"/>
      <c r="BM77" s="43"/>
      <c r="BN77" s="43"/>
      <c r="BO77" s="43"/>
      <c r="BP77" s="43"/>
      <c r="BQ77" s="43"/>
      <c r="BR77" s="43"/>
      <c r="BS77" s="43"/>
      <c r="BT77" s="43"/>
      <c r="BU77" s="43"/>
      <c r="BV77" s="43"/>
      <c r="BW77" s="43"/>
      <c r="BX77" s="43"/>
      <c r="BY77" s="43"/>
      <c r="BZ77" s="43"/>
      <c r="CA77" s="43"/>
      <c r="CB77" s="43"/>
      <c r="CC77" s="43"/>
      <c r="CD77" s="43"/>
      <c r="CE77" s="43"/>
      <c r="CF77" s="43"/>
      <c r="CG77" s="43"/>
      <c r="CH77" s="43"/>
      <c r="CI77" s="43"/>
      <c r="CJ77" s="43"/>
      <c r="CK77" s="43"/>
      <c r="CL77" s="43"/>
      <c r="CM77" s="43"/>
      <c r="CN77" s="43"/>
      <c r="CO77" s="43"/>
      <c r="CP77" s="43"/>
      <c r="CQ77" s="43"/>
      <c r="CR77" s="43"/>
      <c r="CS77" s="43"/>
      <c r="CT77" s="43"/>
      <c r="CU77" s="43"/>
      <c r="CV77" s="43"/>
      <c r="CW77" s="43"/>
      <c r="CX77" s="43"/>
      <c r="CY77" s="43"/>
      <c r="CZ77" s="43"/>
      <c r="DA77" s="43"/>
      <c r="DB77" s="43"/>
      <c r="DC77" s="43"/>
      <c r="DD77" s="43"/>
      <c r="DE77" s="43"/>
      <c r="DF77" s="43"/>
      <c r="DG77" s="42"/>
      <c r="DH77" s="42"/>
      <c r="DI77" s="42"/>
      <c r="DJ77" s="42"/>
      <c r="DK77" s="42"/>
      <c r="DL77" s="42"/>
      <c r="DM77" s="42"/>
      <c r="DN77" s="42"/>
      <c r="DO77" s="42"/>
      <c r="DP77" s="42"/>
      <c r="DQ77" s="42"/>
      <c r="DR77" s="42"/>
      <c r="DS77" s="42"/>
      <c r="DT77" s="42"/>
      <c r="DU77" s="42"/>
      <c r="DV77" s="339"/>
      <c r="DW77" s="339"/>
      <c r="DX77" s="339"/>
      <c r="DY77" s="339"/>
    </row>
    <row r="78" spans="2:129" s="49" customFormat="1" x14ac:dyDescent="0.35">
      <c r="B78" s="43"/>
      <c r="AG78" s="54"/>
      <c r="AH78" s="54"/>
      <c r="AI78" s="299"/>
      <c r="AJ78" s="54"/>
      <c r="AK78" s="54"/>
      <c r="AL78" s="54"/>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c r="CD78" s="43"/>
      <c r="CE78" s="43"/>
      <c r="CF78" s="43"/>
      <c r="CG78" s="43"/>
      <c r="CH78" s="43"/>
      <c r="CI78" s="43"/>
      <c r="CJ78" s="43"/>
      <c r="CK78" s="43"/>
      <c r="CL78" s="43"/>
      <c r="CM78" s="43"/>
      <c r="CN78" s="43"/>
      <c r="CO78" s="43"/>
      <c r="CP78" s="43"/>
      <c r="CQ78" s="43"/>
      <c r="CR78" s="43"/>
      <c r="CS78" s="43"/>
      <c r="CT78" s="43"/>
      <c r="CU78" s="43"/>
      <c r="CV78" s="43"/>
      <c r="CW78" s="43"/>
      <c r="CX78" s="43"/>
      <c r="CY78" s="43"/>
      <c r="CZ78" s="43"/>
      <c r="DA78" s="43"/>
      <c r="DB78" s="43"/>
      <c r="DC78" s="43"/>
      <c r="DD78" s="43"/>
      <c r="DE78" s="43"/>
      <c r="DF78" s="43"/>
      <c r="DG78" s="42"/>
      <c r="DH78" s="42"/>
      <c r="DI78" s="42"/>
      <c r="DJ78" s="42"/>
      <c r="DK78" s="42"/>
      <c r="DL78" s="42"/>
      <c r="DM78" s="42"/>
      <c r="DN78" s="42"/>
      <c r="DO78" s="42"/>
      <c r="DP78" s="42"/>
      <c r="DQ78" s="42"/>
      <c r="DR78" s="42"/>
      <c r="DS78" s="42"/>
      <c r="DT78" s="42"/>
      <c r="DU78" s="42"/>
      <c r="DV78" s="339"/>
      <c r="DW78" s="339"/>
      <c r="DX78" s="339"/>
      <c r="DY78" s="339"/>
    </row>
    <row r="79" spans="2:129" s="49" customFormat="1" x14ac:dyDescent="0.35">
      <c r="B79" s="43"/>
      <c r="AG79" s="54"/>
      <c r="AH79" s="54"/>
      <c r="AI79" s="299"/>
      <c r="AJ79" s="54"/>
      <c r="AK79" s="54"/>
      <c r="AL79" s="54"/>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c r="CH79" s="43"/>
      <c r="CI79" s="43"/>
      <c r="CJ79" s="43"/>
      <c r="CK79" s="43"/>
      <c r="CL79" s="43"/>
      <c r="CM79" s="43"/>
      <c r="CN79" s="43"/>
      <c r="CO79" s="43"/>
      <c r="CP79" s="43"/>
      <c r="CQ79" s="43"/>
      <c r="CR79" s="43"/>
      <c r="CS79" s="43"/>
      <c r="CT79" s="43"/>
      <c r="CU79" s="43"/>
      <c r="CV79" s="43"/>
      <c r="CW79" s="43"/>
      <c r="CX79" s="43"/>
      <c r="CY79" s="43"/>
      <c r="CZ79" s="43"/>
      <c r="DA79" s="43"/>
      <c r="DB79" s="43"/>
      <c r="DC79" s="43"/>
      <c r="DD79" s="43"/>
      <c r="DE79" s="43"/>
      <c r="DF79" s="43"/>
      <c r="DG79" s="42"/>
      <c r="DH79" s="42"/>
      <c r="DI79" s="42"/>
      <c r="DJ79" s="42"/>
      <c r="DK79" s="42"/>
      <c r="DL79" s="42"/>
      <c r="DM79" s="42"/>
      <c r="DN79" s="42"/>
      <c r="DO79" s="42"/>
      <c r="DP79" s="42"/>
      <c r="DQ79" s="42"/>
      <c r="DR79" s="42"/>
      <c r="DS79" s="42"/>
      <c r="DT79" s="42"/>
      <c r="DU79" s="42"/>
      <c r="DV79" s="339"/>
      <c r="DW79" s="339"/>
      <c r="DX79" s="339"/>
      <c r="DY79" s="339"/>
    </row>
    <row r="80" spans="2:129" s="49" customFormat="1" x14ac:dyDescent="0.35">
      <c r="B80" s="43"/>
      <c r="AG80" s="54"/>
      <c r="AH80" s="54"/>
      <c r="AI80" s="299"/>
      <c r="AJ80" s="54"/>
      <c r="AK80" s="54"/>
      <c r="AL80" s="54"/>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c r="CH80" s="43"/>
      <c r="CI80" s="43"/>
      <c r="CJ80" s="43"/>
      <c r="CK80" s="43"/>
      <c r="CL80" s="43"/>
      <c r="CM80" s="43"/>
      <c r="CN80" s="43"/>
      <c r="CO80" s="43"/>
      <c r="CP80" s="43"/>
      <c r="CQ80" s="43"/>
      <c r="CR80" s="43"/>
      <c r="CS80" s="43"/>
      <c r="CT80" s="43"/>
      <c r="CU80" s="43"/>
      <c r="CV80" s="43"/>
      <c r="CW80" s="43"/>
      <c r="CX80" s="43"/>
      <c r="CY80" s="43"/>
      <c r="CZ80" s="43"/>
      <c r="DA80" s="43"/>
      <c r="DB80" s="43"/>
      <c r="DC80" s="43"/>
      <c r="DD80" s="43"/>
      <c r="DE80" s="43"/>
      <c r="DF80" s="43"/>
      <c r="DG80" s="42"/>
      <c r="DH80" s="42"/>
      <c r="DI80" s="42"/>
      <c r="DJ80" s="42"/>
      <c r="DK80" s="42"/>
      <c r="DL80" s="42"/>
      <c r="DM80" s="42"/>
      <c r="DN80" s="42"/>
      <c r="DO80" s="42"/>
      <c r="DP80" s="42"/>
      <c r="DQ80" s="42"/>
      <c r="DR80" s="42"/>
      <c r="DS80" s="42"/>
      <c r="DT80" s="42"/>
      <c r="DU80" s="42"/>
      <c r="DV80" s="339"/>
      <c r="DW80" s="339"/>
      <c r="DX80" s="339"/>
      <c r="DY80" s="339"/>
    </row>
    <row r="81" spans="2:129" s="49" customFormat="1" x14ac:dyDescent="0.35">
      <c r="B81" s="43"/>
      <c r="AG81" s="54"/>
      <c r="AH81" s="54"/>
      <c r="AI81" s="299"/>
      <c r="AJ81" s="54"/>
      <c r="AK81" s="54"/>
      <c r="AL81" s="54"/>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c r="CH81" s="43"/>
      <c r="CI81" s="43"/>
      <c r="CJ81" s="43"/>
      <c r="CK81" s="43"/>
      <c r="CL81" s="43"/>
      <c r="CM81" s="43"/>
      <c r="CN81" s="43"/>
      <c r="CO81" s="43"/>
      <c r="CP81" s="43"/>
      <c r="CQ81" s="43"/>
      <c r="CR81" s="43"/>
      <c r="CS81" s="43"/>
      <c r="CT81" s="43"/>
      <c r="CU81" s="43"/>
      <c r="CV81" s="43"/>
      <c r="CW81" s="43"/>
      <c r="CX81" s="43"/>
      <c r="CY81" s="43"/>
      <c r="CZ81" s="43"/>
      <c r="DA81" s="43"/>
      <c r="DB81" s="43"/>
      <c r="DC81" s="43"/>
      <c r="DD81" s="43"/>
      <c r="DE81" s="43"/>
      <c r="DF81" s="43"/>
      <c r="DG81" s="42"/>
      <c r="DH81" s="42"/>
      <c r="DI81" s="42"/>
      <c r="DJ81" s="42"/>
      <c r="DK81" s="42"/>
      <c r="DL81" s="42"/>
      <c r="DM81" s="42"/>
      <c r="DN81" s="42"/>
      <c r="DO81" s="42"/>
      <c r="DP81" s="42"/>
      <c r="DQ81" s="42"/>
      <c r="DR81" s="42"/>
      <c r="DS81" s="42"/>
      <c r="DT81" s="42"/>
      <c r="DU81" s="42"/>
      <c r="DV81" s="339"/>
      <c r="DW81" s="339"/>
      <c r="DX81" s="339"/>
      <c r="DY81" s="339"/>
    </row>
    <row r="82" spans="2:129" s="49" customFormat="1" x14ac:dyDescent="0.35">
      <c r="B82" s="43"/>
      <c r="AG82" s="54"/>
      <c r="AH82" s="54"/>
      <c r="AI82" s="299"/>
      <c r="AJ82" s="54"/>
      <c r="AK82" s="54"/>
      <c r="AL82" s="54"/>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c r="CG82" s="43"/>
      <c r="CH82" s="43"/>
      <c r="CI82" s="43"/>
      <c r="CJ82" s="43"/>
      <c r="CK82" s="43"/>
      <c r="CL82" s="43"/>
      <c r="CM82" s="43"/>
      <c r="CN82" s="43"/>
      <c r="CO82" s="43"/>
      <c r="CP82" s="43"/>
      <c r="CQ82" s="43"/>
      <c r="CR82" s="43"/>
      <c r="CS82" s="43"/>
      <c r="CT82" s="43"/>
      <c r="CU82" s="43"/>
      <c r="CV82" s="43"/>
      <c r="CW82" s="43"/>
      <c r="CX82" s="43"/>
      <c r="CY82" s="43"/>
      <c r="CZ82" s="43"/>
      <c r="DA82" s="43"/>
      <c r="DB82" s="43"/>
      <c r="DC82" s="43"/>
      <c r="DD82" s="43"/>
      <c r="DE82" s="43"/>
      <c r="DF82" s="43"/>
      <c r="DG82" s="42"/>
      <c r="DH82" s="42"/>
      <c r="DI82" s="42"/>
      <c r="DJ82" s="42"/>
      <c r="DK82" s="42"/>
      <c r="DL82" s="42"/>
      <c r="DM82" s="42"/>
      <c r="DN82" s="42"/>
      <c r="DO82" s="42"/>
      <c r="DP82" s="42"/>
      <c r="DQ82" s="42"/>
      <c r="DR82" s="42"/>
      <c r="DS82" s="42"/>
      <c r="DT82" s="42"/>
      <c r="DU82" s="42"/>
      <c r="DV82" s="339"/>
      <c r="DW82" s="339"/>
      <c r="DX82" s="339"/>
      <c r="DY82" s="339"/>
    </row>
    <row r="83" spans="2:129" s="49" customFormat="1" x14ac:dyDescent="0.35">
      <c r="B83" s="43"/>
      <c r="AG83" s="54"/>
      <c r="AH83" s="54"/>
      <c r="AI83" s="299"/>
      <c r="AJ83" s="54"/>
      <c r="AK83" s="54"/>
      <c r="AL83" s="54"/>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c r="CH83" s="43"/>
      <c r="CI83" s="43"/>
      <c r="CJ83" s="43"/>
      <c r="CK83" s="43"/>
      <c r="CL83" s="43"/>
      <c r="CM83" s="43"/>
      <c r="CN83" s="43"/>
      <c r="CO83" s="43"/>
      <c r="CP83" s="43"/>
      <c r="CQ83" s="43"/>
      <c r="CR83" s="43"/>
      <c r="CS83" s="43"/>
      <c r="CT83" s="43"/>
      <c r="CU83" s="43"/>
      <c r="CV83" s="43"/>
      <c r="CW83" s="43"/>
      <c r="CX83" s="43"/>
      <c r="CY83" s="43"/>
      <c r="CZ83" s="43"/>
      <c r="DA83" s="43"/>
      <c r="DB83" s="43"/>
      <c r="DC83" s="43"/>
      <c r="DD83" s="43"/>
      <c r="DE83" s="43"/>
      <c r="DF83" s="43"/>
      <c r="DG83" s="42"/>
      <c r="DH83" s="42"/>
      <c r="DI83" s="42"/>
      <c r="DJ83" s="42"/>
      <c r="DK83" s="42"/>
      <c r="DL83" s="42"/>
      <c r="DM83" s="42"/>
      <c r="DN83" s="42"/>
      <c r="DO83" s="42"/>
      <c r="DP83" s="42"/>
      <c r="DQ83" s="42"/>
      <c r="DR83" s="42"/>
      <c r="DS83" s="42"/>
      <c r="DT83" s="42"/>
      <c r="DU83" s="42"/>
      <c r="DV83" s="339"/>
      <c r="DW83" s="339"/>
      <c r="DX83" s="339"/>
      <c r="DY83" s="339"/>
    </row>
    <row r="84" spans="2:129" s="49" customFormat="1" x14ac:dyDescent="0.35">
      <c r="B84" s="43"/>
      <c r="AG84" s="54"/>
      <c r="AH84" s="54"/>
      <c r="AI84" s="299"/>
      <c r="AJ84" s="54"/>
      <c r="AK84" s="54"/>
      <c r="AL84" s="54"/>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c r="CG84" s="43"/>
      <c r="CH84" s="43"/>
      <c r="CI84" s="43"/>
      <c r="CJ84" s="43"/>
      <c r="CK84" s="43"/>
      <c r="CL84" s="43"/>
      <c r="CM84" s="43"/>
      <c r="CN84" s="43"/>
      <c r="CO84" s="43"/>
      <c r="CP84" s="43"/>
      <c r="CQ84" s="43"/>
      <c r="CR84" s="43"/>
      <c r="CS84" s="43"/>
      <c r="CT84" s="43"/>
      <c r="CU84" s="43"/>
      <c r="CV84" s="43"/>
      <c r="CW84" s="43"/>
      <c r="CX84" s="43"/>
      <c r="CY84" s="43"/>
      <c r="CZ84" s="43"/>
      <c r="DA84" s="43"/>
      <c r="DB84" s="43"/>
      <c r="DC84" s="43"/>
      <c r="DD84" s="43"/>
      <c r="DE84" s="43"/>
      <c r="DF84" s="43"/>
      <c r="DG84" s="42"/>
      <c r="DH84" s="42"/>
      <c r="DI84" s="42"/>
      <c r="DJ84" s="42"/>
      <c r="DK84" s="42"/>
      <c r="DL84" s="42"/>
      <c r="DM84" s="42"/>
      <c r="DN84" s="42"/>
      <c r="DO84" s="42"/>
      <c r="DP84" s="42"/>
      <c r="DQ84" s="42"/>
      <c r="DR84" s="42"/>
      <c r="DS84" s="42"/>
      <c r="DT84" s="42"/>
      <c r="DU84" s="42"/>
      <c r="DV84" s="339"/>
      <c r="DW84" s="339"/>
      <c r="DX84" s="339"/>
      <c r="DY84" s="339"/>
    </row>
    <row r="85" spans="2:129" s="49" customFormat="1" x14ac:dyDescent="0.35">
      <c r="B85" s="43"/>
      <c r="AG85" s="54"/>
      <c r="AH85" s="54"/>
      <c r="AI85" s="299"/>
      <c r="AJ85" s="54"/>
      <c r="AK85" s="54"/>
      <c r="AL85" s="54"/>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c r="CH85" s="43"/>
      <c r="CI85" s="43"/>
      <c r="CJ85" s="43"/>
      <c r="CK85" s="43"/>
      <c r="CL85" s="43"/>
      <c r="CM85" s="43"/>
      <c r="CN85" s="43"/>
      <c r="CO85" s="43"/>
      <c r="CP85" s="43"/>
      <c r="CQ85" s="43"/>
      <c r="CR85" s="43"/>
      <c r="CS85" s="43"/>
      <c r="CT85" s="43"/>
      <c r="CU85" s="43"/>
      <c r="CV85" s="43"/>
      <c r="CW85" s="43"/>
      <c r="CX85" s="43"/>
      <c r="CY85" s="43"/>
      <c r="CZ85" s="43"/>
      <c r="DA85" s="43"/>
      <c r="DB85" s="43"/>
      <c r="DC85" s="43"/>
      <c r="DD85" s="43"/>
      <c r="DE85" s="43"/>
      <c r="DF85" s="43"/>
      <c r="DG85" s="42"/>
      <c r="DH85" s="42"/>
      <c r="DI85" s="42"/>
      <c r="DJ85" s="42"/>
      <c r="DK85" s="42"/>
      <c r="DL85" s="42"/>
      <c r="DM85" s="42"/>
      <c r="DN85" s="42"/>
      <c r="DO85" s="42"/>
      <c r="DP85" s="42"/>
      <c r="DQ85" s="42"/>
      <c r="DR85" s="42"/>
      <c r="DS85" s="42"/>
      <c r="DT85" s="42"/>
      <c r="DU85" s="42"/>
      <c r="DV85" s="339"/>
      <c r="DW85" s="339"/>
      <c r="DX85" s="339"/>
      <c r="DY85" s="339"/>
    </row>
    <row r="86" spans="2:129" s="49" customFormat="1" x14ac:dyDescent="0.35">
      <c r="B86" s="43"/>
      <c r="AG86" s="54"/>
      <c r="AH86" s="54"/>
      <c r="AI86" s="299"/>
      <c r="AJ86" s="54"/>
      <c r="AK86" s="54"/>
      <c r="AL86" s="54"/>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c r="CG86" s="43"/>
      <c r="CH86" s="43"/>
      <c r="CI86" s="43"/>
      <c r="CJ86" s="43"/>
      <c r="CK86" s="43"/>
      <c r="CL86" s="43"/>
      <c r="CM86" s="43"/>
      <c r="CN86" s="43"/>
      <c r="CO86" s="43"/>
      <c r="CP86" s="43"/>
      <c r="CQ86" s="43"/>
      <c r="CR86" s="43"/>
      <c r="CS86" s="43"/>
      <c r="CT86" s="43"/>
      <c r="CU86" s="43"/>
      <c r="CV86" s="43"/>
      <c r="CW86" s="43"/>
      <c r="CX86" s="43"/>
      <c r="CY86" s="43"/>
      <c r="CZ86" s="43"/>
      <c r="DA86" s="43"/>
      <c r="DB86" s="43"/>
      <c r="DC86" s="43"/>
      <c r="DD86" s="43"/>
      <c r="DE86" s="43"/>
      <c r="DF86" s="43"/>
      <c r="DG86" s="42"/>
      <c r="DH86" s="42"/>
      <c r="DI86" s="42"/>
      <c r="DJ86" s="42"/>
      <c r="DK86" s="42"/>
      <c r="DL86" s="42"/>
      <c r="DM86" s="42"/>
      <c r="DN86" s="42"/>
      <c r="DO86" s="42"/>
      <c r="DP86" s="42"/>
      <c r="DQ86" s="42"/>
      <c r="DR86" s="42"/>
      <c r="DS86" s="42"/>
      <c r="DT86" s="42"/>
      <c r="DU86" s="42"/>
      <c r="DV86" s="339"/>
      <c r="DW86" s="339"/>
      <c r="DX86" s="339"/>
      <c r="DY86" s="339"/>
    </row>
    <row r="87" spans="2:129" s="49" customFormat="1" x14ac:dyDescent="0.35">
      <c r="B87" s="43"/>
      <c r="AG87" s="54"/>
      <c r="AH87" s="54"/>
      <c r="AI87" s="299"/>
      <c r="AJ87" s="54"/>
      <c r="AK87" s="54"/>
      <c r="AL87" s="54"/>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c r="CH87" s="43"/>
      <c r="CI87" s="43"/>
      <c r="CJ87" s="43"/>
      <c r="CK87" s="43"/>
      <c r="CL87" s="43"/>
      <c r="CM87" s="43"/>
      <c r="CN87" s="43"/>
      <c r="CO87" s="43"/>
      <c r="CP87" s="43"/>
      <c r="CQ87" s="43"/>
      <c r="CR87" s="43"/>
      <c r="CS87" s="43"/>
      <c r="CT87" s="43"/>
      <c r="CU87" s="43"/>
      <c r="CV87" s="43"/>
      <c r="CW87" s="43"/>
      <c r="CX87" s="43"/>
      <c r="CY87" s="43"/>
      <c r="CZ87" s="43"/>
      <c r="DA87" s="43"/>
      <c r="DB87" s="43"/>
      <c r="DC87" s="43"/>
      <c r="DD87" s="43"/>
      <c r="DE87" s="43"/>
      <c r="DF87" s="43"/>
      <c r="DG87" s="42"/>
      <c r="DH87" s="42"/>
      <c r="DI87" s="42"/>
      <c r="DJ87" s="42"/>
      <c r="DK87" s="42"/>
      <c r="DL87" s="42"/>
      <c r="DM87" s="42"/>
      <c r="DN87" s="42"/>
      <c r="DO87" s="42"/>
      <c r="DP87" s="42"/>
      <c r="DQ87" s="42"/>
      <c r="DR87" s="42"/>
      <c r="DS87" s="42"/>
      <c r="DT87" s="42"/>
      <c r="DU87" s="42"/>
      <c r="DV87" s="339"/>
      <c r="DW87" s="339"/>
      <c r="DX87" s="339"/>
      <c r="DY87" s="339"/>
    </row>
    <row r="88" spans="2:129" s="49" customFormat="1" x14ac:dyDescent="0.35">
      <c r="B88" s="43"/>
      <c r="AG88" s="54"/>
      <c r="AH88" s="54"/>
      <c r="AI88" s="299"/>
      <c r="AJ88" s="54"/>
      <c r="AK88" s="54"/>
      <c r="AL88" s="54"/>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c r="CG88" s="43"/>
      <c r="CH88" s="43"/>
      <c r="CI88" s="43"/>
      <c r="CJ88" s="43"/>
      <c r="CK88" s="43"/>
      <c r="CL88" s="43"/>
      <c r="CM88" s="43"/>
      <c r="CN88" s="43"/>
      <c r="CO88" s="43"/>
      <c r="CP88" s="43"/>
      <c r="CQ88" s="43"/>
      <c r="CR88" s="43"/>
      <c r="CS88" s="43"/>
      <c r="CT88" s="43"/>
      <c r="CU88" s="43"/>
      <c r="CV88" s="43"/>
      <c r="CW88" s="43"/>
      <c r="CX88" s="43"/>
      <c r="CY88" s="43"/>
      <c r="CZ88" s="43"/>
      <c r="DA88" s="43"/>
      <c r="DB88" s="43"/>
      <c r="DC88" s="43"/>
      <c r="DD88" s="43"/>
      <c r="DE88" s="43"/>
      <c r="DF88" s="43"/>
      <c r="DG88" s="42"/>
      <c r="DH88" s="42"/>
      <c r="DI88" s="42"/>
      <c r="DJ88" s="42"/>
      <c r="DK88" s="42"/>
      <c r="DL88" s="42"/>
      <c r="DM88" s="42"/>
      <c r="DN88" s="42"/>
      <c r="DO88" s="42"/>
      <c r="DP88" s="42"/>
      <c r="DQ88" s="42"/>
      <c r="DR88" s="42"/>
      <c r="DS88" s="42"/>
      <c r="DT88" s="42"/>
      <c r="DU88" s="42"/>
      <c r="DV88" s="339"/>
      <c r="DW88" s="339"/>
      <c r="DX88" s="339"/>
      <c r="DY88" s="339"/>
    </row>
    <row r="89" spans="2:129" s="49" customFormat="1" x14ac:dyDescent="0.35">
      <c r="B89" s="43"/>
      <c r="AG89" s="54"/>
      <c r="AH89" s="54"/>
      <c r="AI89" s="299"/>
      <c r="AJ89" s="54"/>
      <c r="AK89" s="54"/>
      <c r="AL89" s="54"/>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c r="CG89" s="43"/>
      <c r="CH89" s="43"/>
      <c r="CI89" s="43"/>
      <c r="CJ89" s="43"/>
      <c r="CK89" s="43"/>
      <c r="CL89" s="43"/>
      <c r="CM89" s="43"/>
      <c r="CN89" s="43"/>
      <c r="CO89" s="43"/>
      <c r="CP89" s="43"/>
      <c r="CQ89" s="43"/>
      <c r="CR89" s="43"/>
      <c r="CS89" s="43"/>
      <c r="CT89" s="43"/>
      <c r="CU89" s="43"/>
      <c r="CV89" s="43"/>
      <c r="CW89" s="43"/>
      <c r="CX89" s="43"/>
      <c r="CY89" s="43"/>
      <c r="CZ89" s="43"/>
      <c r="DA89" s="43"/>
      <c r="DB89" s="43"/>
      <c r="DC89" s="43"/>
      <c r="DD89" s="43"/>
      <c r="DE89" s="43"/>
      <c r="DF89" s="43"/>
      <c r="DG89" s="42"/>
      <c r="DH89" s="42"/>
      <c r="DI89" s="42"/>
      <c r="DJ89" s="42"/>
      <c r="DK89" s="42"/>
      <c r="DL89" s="42"/>
      <c r="DM89" s="42"/>
      <c r="DN89" s="42"/>
      <c r="DO89" s="42"/>
      <c r="DP89" s="42"/>
      <c r="DQ89" s="42"/>
      <c r="DR89" s="42"/>
      <c r="DS89" s="42"/>
      <c r="DT89" s="42"/>
      <c r="DU89" s="42"/>
      <c r="DV89" s="339"/>
      <c r="DW89" s="339"/>
      <c r="DX89" s="339"/>
      <c r="DY89" s="339"/>
    </row>
    <row r="90" spans="2:129" s="49" customFormat="1" x14ac:dyDescent="0.35">
      <c r="B90" s="43"/>
      <c r="AG90" s="54"/>
      <c r="AH90" s="54"/>
      <c r="AI90" s="299"/>
      <c r="AJ90" s="54"/>
      <c r="AK90" s="54"/>
      <c r="AL90" s="54"/>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c r="CG90" s="43"/>
      <c r="CH90" s="43"/>
      <c r="CI90" s="43"/>
      <c r="CJ90" s="43"/>
      <c r="CK90" s="43"/>
      <c r="CL90" s="43"/>
      <c r="CM90" s="43"/>
      <c r="CN90" s="43"/>
      <c r="CO90" s="43"/>
      <c r="CP90" s="43"/>
      <c r="CQ90" s="43"/>
      <c r="CR90" s="43"/>
      <c r="CS90" s="43"/>
      <c r="CT90" s="43"/>
      <c r="CU90" s="43"/>
      <c r="CV90" s="43"/>
      <c r="CW90" s="43"/>
      <c r="CX90" s="43"/>
      <c r="CY90" s="43"/>
      <c r="CZ90" s="43"/>
      <c r="DA90" s="43"/>
      <c r="DB90" s="43"/>
      <c r="DC90" s="43"/>
      <c r="DD90" s="43"/>
      <c r="DE90" s="43"/>
      <c r="DF90" s="43"/>
      <c r="DG90" s="42"/>
      <c r="DH90" s="42"/>
      <c r="DI90" s="42"/>
      <c r="DJ90" s="42"/>
      <c r="DK90" s="42"/>
      <c r="DL90" s="42"/>
      <c r="DM90" s="42"/>
      <c r="DN90" s="42"/>
      <c r="DO90" s="42"/>
      <c r="DP90" s="42"/>
      <c r="DQ90" s="42"/>
      <c r="DR90" s="42"/>
      <c r="DS90" s="42"/>
      <c r="DT90" s="42"/>
      <c r="DU90" s="42"/>
      <c r="DV90" s="339"/>
      <c r="DW90" s="339"/>
      <c r="DX90" s="339"/>
      <c r="DY90" s="339"/>
    </row>
    <row r="91" spans="2:129" s="49" customFormat="1" x14ac:dyDescent="0.35">
      <c r="B91" s="43"/>
      <c r="AG91" s="54"/>
      <c r="AH91" s="54"/>
      <c r="AI91" s="299"/>
      <c r="AJ91" s="54"/>
      <c r="AK91" s="54"/>
      <c r="AL91" s="54"/>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3"/>
      <c r="CX91" s="43"/>
      <c r="CY91" s="43"/>
      <c r="CZ91" s="43"/>
      <c r="DA91" s="43"/>
      <c r="DB91" s="43"/>
      <c r="DC91" s="43"/>
      <c r="DD91" s="43"/>
      <c r="DE91" s="43"/>
      <c r="DF91" s="43"/>
      <c r="DG91" s="42"/>
      <c r="DH91" s="42"/>
      <c r="DI91" s="42"/>
      <c r="DJ91" s="42"/>
      <c r="DK91" s="42"/>
      <c r="DL91" s="42"/>
      <c r="DM91" s="42"/>
      <c r="DN91" s="42"/>
      <c r="DO91" s="42"/>
      <c r="DP91" s="42"/>
      <c r="DQ91" s="42"/>
      <c r="DR91" s="42"/>
      <c r="DS91" s="42"/>
      <c r="DT91" s="42"/>
      <c r="DU91" s="42"/>
      <c r="DV91" s="339"/>
      <c r="DW91" s="339"/>
      <c r="DX91" s="339"/>
      <c r="DY91" s="339"/>
    </row>
    <row r="92" spans="2:129" s="49" customFormat="1" x14ac:dyDescent="0.35">
      <c r="B92" s="43"/>
      <c r="AG92" s="54"/>
      <c r="AH92" s="54"/>
      <c r="AI92" s="299"/>
      <c r="AJ92" s="54"/>
      <c r="AK92" s="54"/>
      <c r="AL92" s="54"/>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2"/>
      <c r="DH92" s="42"/>
      <c r="DI92" s="42"/>
      <c r="DJ92" s="42"/>
      <c r="DK92" s="42"/>
      <c r="DL92" s="42"/>
      <c r="DM92" s="42"/>
      <c r="DN92" s="42"/>
      <c r="DO92" s="42"/>
      <c r="DP92" s="42"/>
      <c r="DQ92" s="42"/>
      <c r="DR92" s="42"/>
      <c r="DS92" s="42"/>
      <c r="DT92" s="42"/>
      <c r="DU92" s="42"/>
      <c r="DV92" s="339"/>
      <c r="DW92" s="339"/>
      <c r="DX92" s="339"/>
      <c r="DY92" s="339"/>
    </row>
    <row r="93" spans="2:129" s="49" customFormat="1" x14ac:dyDescent="0.35">
      <c r="B93" s="43"/>
      <c r="AG93" s="54"/>
      <c r="AH93" s="54"/>
      <c r="AI93" s="299"/>
      <c r="AJ93" s="54"/>
      <c r="AK93" s="54"/>
      <c r="AL93" s="54"/>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2"/>
      <c r="DH93" s="42"/>
      <c r="DI93" s="42"/>
      <c r="DJ93" s="42"/>
      <c r="DK93" s="42"/>
      <c r="DL93" s="42"/>
      <c r="DM93" s="42"/>
      <c r="DN93" s="42"/>
      <c r="DO93" s="42"/>
      <c r="DP93" s="42"/>
      <c r="DQ93" s="42"/>
      <c r="DR93" s="42"/>
      <c r="DS93" s="42"/>
      <c r="DT93" s="42"/>
      <c r="DU93" s="42"/>
      <c r="DV93" s="339"/>
      <c r="DW93" s="339"/>
      <c r="DX93" s="339"/>
      <c r="DY93" s="339"/>
    </row>
    <row r="94" spans="2:129" s="49" customFormat="1" x14ac:dyDescent="0.35">
      <c r="B94" s="43"/>
      <c r="AG94" s="54"/>
      <c r="AH94" s="54"/>
      <c r="AI94" s="299"/>
      <c r="AJ94" s="54"/>
      <c r="AK94" s="54"/>
      <c r="AL94" s="54"/>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c r="CG94" s="43"/>
      <c r="CH94" s="43"/>
      <c r="CI94" s="43"/>
      <c r="CJ94" s="43"/>
      <c r="CK94" s="43"/>
      <c r="CL94" s="43"/>
      <c r="CM94" s="43"/>
      <c r="CN94" s="43"/>
      <c r="CO94" s="43"/>
      <c r="CP94" s="43"/>
      <c r="CQ94" s="43"/>
      <c r="CR94" s="43"/>
      <c r="CS94" s="43"/>
      <c r="CT94" s="43"/>
      <c r="CU94" s="43"/>
      <c r="CV94" s="43"/>
      <c r="CW94" s="43"/>
      <c r="CX94" s="43"/>
      <c r="CY94" s="43"/>
      <c r="CZ94" s="43"/>
      <c r="DA94" s="43"/>
      <c r="DB94" s="43"/>
      <c r="DC94" s="43"/>
      <c r="DD94" s="43"/>
      <c r="DE94" s="43"/>
      <c r="DF94" s="43"/>
      <c r="DG94" s="42"/>
      <c r="DH94" s="42"/>
      <c r="DI94" s="42"/>
      <c r="DJ94" s="42"/>
      <c r="DK94" s="42"/>
      <c r="DL94" s="42"/>
      <c r="DM94" s="42"/>
      <c r="DN94" s="42"/>
      <c r="DO94" s="42"/>
      <c r="DP94" s="42"/>
      <c r="DQ94" s="42"/>
      <c r="DR94" s="42"/>
      <c r="DS94" s="42"/>
      <c r="DT94" s="42"/>
      <c r="DU94" s="42"/>
      <c r="DV94" s="339"/>
      <c r="DW94" s="339"/>
      <c r="DX94" s="339"/>
      <c r="DY94" s="339"/>
    </row>
    <row r="95" spans="2:129" s="49" customFormat="1" x14ac:dyDescent="0.35">
      <c r="B95" s="43"/>
      <c r="AG95" s="54"/>
      <c r="AH95" s="54"/>
      <c r="AI95" s="299"/>
      <c r="AJ95" s="54"/>
      <c r="AK95" s="54"/>
      <c r="AL95" s="54"/>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3"/>
      <c r="CX95" s="43"/>
      <c r="CY95" s="43"/>
      <c r="CZ95" s="43"/>
      <c r="DA95" s="43"/>
      <c r="DB95" s="43"/>
      <c r="DC95" s="43"/>
      <c r="DD95" s="43"/>
      <c r="DE95" s="43"/>
      <c r="DF95" s="43"/>
      <c r="DG95" s="42"/>
      <c r="DH95" s="42"/>
      <c r="DI95" s="42"/>
      <c r="DJ95" s="42"/>
      <c r="DK95" s="42"/>
      <c r="DL95" s="42"/>
      <c r="DM95" s="42"/>
      <c r="DN95" s="42"/>
      <c r="DO95" s="42"/>
      <c r="DP95" s="42"/>
      <c r="DQ95" s="42"/>
      <c r="DR95" s="42"/>
      <c r="DS95" s="42"/>
      <c r="DT95" s="42"/>
      <c r="DU95" s="42"/>
      <c r="DV95" s="339"/>
      <c r="DW95" s="339"/>
      <c r="DX95" s="339"/>
      <c r="DY95" s="339"/>
    </row>
    <row r="96" spans="2:129" s="49" customFormat="1" x14ac:dyDescent="0.35">
      <c r="B96" s="43"/>
      <c r="AG96" s="54"/>
      <c r="AH96" s="54"/>
      <c r="AI96" s="299"/>
      <c r="AJ96" s="54"/>
      <c r="AK96" s="54"/>
      <c r="AL96" s="54"/>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c r="CG96" s="43"/>
      <c r="CH96" s="43"/>
      <c r="CI96" s="43"/>
      <c r="CJ96" s="43"/>
      <c r="CK96" s="43"/>
      <c r="CL96" s="43"/>
      <c r="CM96" s="43"/>
      <c r="CN96" s="43"/>
      <c r="CO96" s="43"/>
      <c r="CP96" s="43"/>
      <c r="CQ96" s="43"/>
      <c r="CR96" s="43"/>
      <c r="CS96" s="43"/>
      <c r="CT96" s="43"/>
      <c r="CU96" s="43"/>
      <c r="CV96" s="43"/>
      <c r="CW96" s="43"/>
      <c r="CX96" s="43"/>
      <c r="CY96" s="43"/>
      <c r="CZ96" s="43"/>
      <c r="DA96" s="43"/>
      <c r="DB96" s="43"/>
      <c r="DC96" s="43"/>
      <c r="DD96" s="43"/>
      <c r="DE96" s="43"/>
      <c r="DF96" s="43"/>
      <c r="DG96" s="42"/>
      <c r="DH96" s="42"/>
      <c r="DI96" s="42"/>
      <c r="DJ96" s="42"/>
      <c r="DK96" s="42"/>
      <c r="DL96" s="42"/>
      <c r="DM96" s="42"/>
      <c r="DN96" s="42"/>
      <c r="DO96" s="42"/>
      <c r="DP96" s="42"/>
      <c r="DQ96" s="42"/>
      <c r="DR96" s="42"/>
      <c r="DS96" s="42"/>
      <c r="DT96" s="42"/>
      <c r="DU96" s="42"/>
      <c r="DV96" s="339"/>
      <c r="DW96" s="339"/>
      <c r="DX96" s="339"/>
      <c r="DY96" s="339"/>
    </row>
    <row r="97" spans="2:129" s="49" customFormat="1" x14ac:dyDescent="0.35">
      <c r="B97" s="43"/>
      <c r="AG97" s="54"/>
      <c r="AH97" s="54"/>
      <c r="AI97" s="299"/>
      <c r="AJ97" s="54"/>
      <c r="AK97" s="54"/>
      <c r="AL97" s="54"/>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c r="CG97" s="43"/>
      <c r="CH97" s="43"/>
      <c r="CI97" s="43"/>
      <c r="CJ97" s="43"/>
      <c r="CK97" s="43"/>
      <c r="CL97" s="43"/>
      <c r="CM97" s="43"/>
      <c r="CN97" s="43"/>
      <c r="CO97" s="43"/>
      <c r="CP97" s="43"/>
      <c r="CQ97" s="43"/>
      <c r="CR97" s="43"/>
      <c r="CS97" s="43"/>
      <c r="CT97" s="43"/>
      <c r="CU97" s="43"/>
      <c r="CV97" s="43"/>
      <c r="CW97" s="43"/>
      <c r="CX97" s="43"/>
      <c r="CY97" s="43"/>
      <c r="CZ97" s="43"/>
      <c r="DA97" s="43"/>
      <c r="DB97" s="43"/>
      <c r="DC97" s="43"/>
      <c r="DD97" s="43"/>
      <c r="DE97" s="43"/>
      <c r="DF97" s="43"/>
      <c r="DG97" s="42"/>
      <c r="DH97" s="42"/>
      <c r="DI97" s="42"/>
      <c r="DJ97" s="42"/>
      <c r="DK97" s="42"/>
      <c r="DL97" s="42"/>
      <c r="DM97" s="42"/>
      <c r="DN97" s="42"/>
      <c r="DO97" s="42"/>
      <c r="DP97" s="42"/>
      <c r="DQ97" s="42"/>
      <c r="DR97" s="42"/>
      <c r="DS97" s="42"/>
      <c r="DT97" s="42"/>
      <c r="DU97" s="42"/>
      <c r="DV97" s="339"/>
      <c r="DW97" s="339"/>
      <c r="DX97" s="339"/>
      <c r="DY97" s="339"/>
    </row>
    <row r="98" spans="2:129" s="49" customFormat="1" x14ac:dyDescent="0.35">
      <c r="B98" s="43"/>
      <c r="AG98" s="54"/>
      <c r="AH98" s="54"/>
      <c r="AI98" s="299"/>
      <c r="AJ98" s="54"/>
      <c r="AK98" s="54"/>
      <c r="AL98" s="54"/>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c r="CG98" s="43"/>
      <c r="CH98" s="43"/>
      <c r="CI98" s="43"/>
      <c r="CJ98" s="43"/>
      <c r="CK98" s="43"/>
      <c r="CL98" s="43"/>
      <c r="CM98" s="43"/>
      <c r="CN98" s="43"/>
      <c r="CO98" s="43"/>
      <c r="CP98" s="43"/>
      <c r="CQ98" s="43"/>
      <c r="CR98" s="43"/>
      <c r="CS98" s="43"/>
      <c r="CT98" s="43"/>
      <c r="CU98" s="43"/>
      <c r="CV98" s="43"/>
      <c r="CW98" s="43"/>
      <c r="CX98" s="43"/>
      <c r="CY98" s="43"/>
      <c r="CZ98" s="43"/>
      <c r="DA98" s="43"/>
      <c r="DB98" s="43"/>
      <c r="DC98" s="43"/>
      <c r="DD98" s="43"/>
      <c r="DE98" s="43"/>
      <c r="DF98" s="43"/>
      <c r="DG98" s="42"/>
      <c r="DH98" s="42"/>
      <c r="DI98" s="42"/>
      <c r="DJ98" s="42"/>
      <c r="DK98" s="42"/>
      <c r="DL98" s="42"/>
      <c r="DM98" s="42"/>
      <c r="DN98" s="42"/>
      <c r="DO98" s="42"/>
      <c r="DP98" s="42"/>
      <c r="DQ98" s="42"/>
      <c r="DR98" s="42"/>
      <c r="DS98" s="42"/>
      <c r="DT98" s="42"/>
      <c r="DU98" s="42"/>
      <c r="DV98" s="339"/>
      <c r="DW98" s="339"/>
      <c r="DX98" s="339"/>
      <c r="DY98" s="339"/>
    </row>
    <row r="99" spans="2:129" s="49" customFormat="1" x14ac:dyDescent="0.35">
      <c r="B99" s="43"/>
      <c r="AG99" s="54"/>
      <c r="AH99" s="54"/>
      <c r="AI99" s="299"/>
      <c r="AJ99" s="54"/>
      <c r="AK99" s="54"/>
      <c r="AL99" s="54"/>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c r="CG99" s="43"/>
      <c r="CH99" s="43"/>
      <c r="CI99" s="43"/>
      <c r="CJ99" s="43"/>
      <c r="CK99" s="43"/>
      <c r="CL99" s="43"/>
      <c r="CM99" s="43"/>
      <c r="CN99" s="43"/>
      <c r="CO99" s="43"/>
      <c r="CP99" s="43"/>
      <c r="CQ99" s="43"/>
      <c r="CR99" s="43"/>
      <c r="CS99" s="43"/>
      <c r="CT99" s="43"/>
      <c r="CU99" s="43"/>
      <c r="CV99" s="43"/>
      <c r="CW99" s="43"/>
      <c r="CX99" s="43"/>
      <c r="CY99" s="43"/>
      <c r="CZ99" s="43"/>
      <c r="DA99" s="43"/>
      <c r="DB99" s="43"/>
      <c r="DC99" s="43"/>
      <c r="DD99" s="43"/>
      <c r="DE99" s="43"/>
      <c r="DF99" s="43"/>
      <c r="DG99" s="42"/>
      <c r="DH99" s="42"/>
      <c r="DI99" s="42"/>
      <c r="DJ99" s="42"/>
      <c r="DK99" s="42"/>
      <c r="DL99" s="42"/>
      <c r="DM99" s="42"/>
      <c r="DN99" s="42"/>
      <c r="DO99" s="42"/>
      <c r="DP99" s="42"/>
      <c r="DQ99" s="42"/>
      <c r="DR99" s="42"/>
      <c r="DS99" s="42"/>
      <c r="DT99" s="42"/>
      <c r="DU99" s="42"/>
      <c r="DV99" s="339"/>
      <c r="DW99" s="339"/>
      <c r="DX99" s="339"/>
      <c r="DY99" s="339"/>
    </row>
    <row r="100" spans="2:129" s="49" customFormat="1" x14ac:dyDescent="0.35">
      <c r="B100" s="43"/>
      <c r="AG100" s="54"/>
      <c r="AH100" s="54"/>
      <c r="AI100" s="299"/>
      <c r="AJ100" s="54"/>
      <c r="AK100" s="54"/>
      <c r="AL100" s="54"/>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c r="CG100" s="43"/>
      <c r="CH100" s="43"/>
      <c r="CI100" s="43"/>
      <c r="CJ100" s="43"/>
      <c r="CK100" s="43"/>
      <c r="CL100" s="43"/>
      <c r="CM100" s="43"/>
      <c r="CN100" s="43"/>
      <c r="CO100" s="43"/>
      <c r="CP100" s="43"/>
      <c r="CQ100" s="43"/>
      <c r="CR100" s="43"/>
      <c r="CS100" s="43"/>
      <c r="CT100" s="43"/>
      <c r="CU100" s="43"/>
      <c r="CV100" s="43"/>
      <c r="CW100" s="43"/>
      <c r="CX100" s="43"/>
      <c r="CY100" s="43"/>
      <c r="CZ100" s="43"/>
      <c r="DA100" s="43"/>
      <c r="DB100" s="43"/>
      <c r="DC100" s="43"/>
      <c r="DD100" s="43"/>
      <c r="DE100" s="43"/>
      <c r="DF100" s="43"/>
      <c r="DG100" s="42"/>
      <c r="DH100" s="42"/>
      <c r="DI100" s="42"/>
      <c r="DJ100" s="42"/>
      <c r="DK100" s="42"/>
      <c r="DL100" s="42"/>
      <c r="DM100" s="42"/>
      <c r="DN100" s="42"/>
      <c r="DO100" s="42"/>
      <c r="DP100" s="42"/>
      <c r="DQ100" s="42"/>
      <c r="DR100" s="42"/>
      <c r="DS100" s="42"/>
      <c r="DT100" s="42"/>
      <c r="DU100" s="42"/>
      <c r="DV100" s="339"/>
      <c r="DW100" s="339"/>
      <c r="DX100" s="339"/>
      <c r="DY100" s="339"/>
    </row>
    <row r="101" spans="2:129" s="49" customFormat="1" x14ac:dyDescent="0.35">
      <c r="B101" s="43"/>
      <c r="AG101" s="54"/>
      <c r="AH101" s="54"/>
      <c r="AI101" s="299"/>
      <c r="AJ101" s="54"/>
      <c r="AK101" s="54"/>
      <c r="AL101" s="54"/>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c r="CG101" s="43"/>
      <c r="CH101" s="43"/>
      <c r="CI101" s="43"/>
      <c r="CJ101" s="43"/>
      <c r="CK101" s="43"/>
      <c r="CL101" s="43"/>
      <c r="CM101" s="43"/>
      <c r="CN101" s="43"/>
      <c r="CO101" s="43"/>
      <c r="CP101" s="43"/>
      <c r="CQ101" s="43"/>
      <c r="CR101" s="43"/>
      <c r="CS101" s="43"/>
      <c r="CT101" s="43"/>
      <c r="CU101" s="43"/>
      <c r="CV101" s="43"/>
      <c r="CW101" s="43"/>
      <c r="CX101" s="43"/>
      <c r="CY101" s="43"/>
      <c r="CZ101" s="43"/>
      <c r="DA101" s="43"/>
      <c r="DB101" s="43"/>
      <c r="DC101" s="43"/>
      <c r="DD101" s="43"/>
      <c r="DE101" s="43"/>
      <c r="DF101" s="43"/>
      <c r="DG101" s="42"/>
      <c r="DH101" s="42"/>
      <c r="DI101" s="42"/>
      <c r="DJ101" s="42"/>
      <c r="DK101" s="42"/>
      <c r="DL101" s="42"/>
      <c r="DM101" s="42"/>
      <c r="DN101" s="42"/>
      <c r="DO101" s="42"/>
      <c r="DP101" s="42"/>
      <c r="DQ101" s="42"/>
      <c r="DR101" s="42"/>
      <c r="DS101" s="42"/>
      <c r="DT101" s="42"/>
      <c r="DU101" s="42"/>
      <c r="DV101" s="339"/>
      <c r="DW101" s="339"/>
      <c r="DX101" s="339"/>
      <c r="DY101" s="339"/>
    </row>
    <row r="102" spans="2:129" s="49" customFormat="1" x14ac:dyDescent="0.35">
      <c r="B102" s="43"/>
      <c r="AG102" s="54"/>
      <c r="AH102" s="54"/>
      <c r="AI102" s="299"/>
      <c r="AJ102" s="54"/>
      <c r="AK102" s="54"/>
      <c r="AL102" s="54"/>
      <c r="AM102" s="43"/>
      <c r="AN102" s="43"/>
      <c r="AO102" s="43"/>
      <c r="AP102" s="43"/>
      <c r="AQ102" s="43"/>
      <c r="AR102" s="43"/>
      <c r="AS102" s="43"/>
      <c r="AT102" s="43"/>
      <c r="AU102" s="43"/>
      <c r="AV102" s="43"/>
      <c r="AW102" s="43"/>
      <c r="AX102" s="43"/>
      <c r="AY102" s="43"/>
      <c r="AZ102" s="43"/>
      <c r="BA102" s="43"/>
      <c r="BB102" s="43"/>
      <c r="BC102" s="43"/>
      <c r="BD102" s="43"/>
      <c r="BE102" s="43"/>
      <c r="BF102" s="43"/>
      <c r="BG102" s="43"/>
      <c r="BH102" s="43"/>
      <c r="BI102" s="43"/>
      <c r="BJ102" s="43"/>
      <c r="BK102" s="43"/>
      <c r="BL102" s="43"/>
      <c r="BM102" s="43"/>
      <c r="BN102" s="43"/>
      <c r="BO102" s="43"/>
      <c r="BP102" s="43"/>
      <c r="BQ102" s="43"/>
      <c r="BR102" s="43"/>
      <c r="BS102" s="43"/>
      <c r="BT102" s="43"/>
      <c r="BU102" s="43"/>
      <c r="BV102" s="43"/>
      <c r="BW102" s="43"/>
      <c r="BX102" s="43"/>
      <c r="BY102" s="43"/>
      <c r="BZ102" s="43"/>
      <c r="CA102" s="43"/>
      <c r="CB102" s="43"/>
      <c r="CC102" s="43"/>
      <c r="CD102" s="43"/>
      <c r="CE102" s="43"/>
      <c r="CF102" s="43"/>
      <c r="CG102" s="43"/>
      <c r="CH102" s="43"/>
      <c r="CI102" s="43"/>
      <c r="CJ102" s="43"/>
      <c r="CK102" s="43"/>
      <c r="CL102" s="43"/>
      <c r="CM102" s="43"/>
      <c r="CN102" s="43"/>
      <c r="CO102" s="43"/>
      <c r="CP102" s="43"/>
      <c r="CQ102" s="43"/>
      <c r="CR102" s="43"/>
      <c r="CS102" s="43"/>
      <c r="CT102" s="43"/>
      <c r="CU102" s="43"/>
      <c r="CV102" s="43"/>
      <c r="CW102" s="43"/>
      <c r="CX102" s="43"/>
      <c r="CY102" s="43"/>
      <c r="CZ102" s="43"/>
      <c r="DA102" s="43"/>
      <c r="DB102" s="43"/>
      <c r="DC102" s="43"/>
      <c r="DD102" s="43"/>
      <c r="DE102" s="43"/>
      <c r="DF102" s="43"/>
      <c r="DG102" s="42"/>
      <c r="DH102" s="42"/>
      <c r="DI102" s="42"/>
      <c r="DJ102" s="42"/>
      <c r="DK102" s="42"/>
      <c r="DL102" s="42"/>
      <c r="DM102" s="42"/>
      <c r="DN102" s="42"/>
      <c r="DO102" s="42"/>
      <c r="DP102" s="42"/>
      <c r="DQ102" s="42"/>
      <c r="DR102" s="42"/>
      <c r="DS102" s="42"/>
      <c r="DT102" s="42"/>
      <c r="DU102" s="42"/>
      <c r="DV102" s="339"/>
      <c r="DW102" s="339"/>
      <c r="DX102" s="339"/>
      <c r="DY102" s="339"/>
    </row>
    <row r="103" spans="2:129" s="49" customFormat="1" x14ac:dyDescent="0.35">
      <c r="B103" s="43"/>
      <c r="AG103" s="54"/>
      <c r="AH103" s="54"/>
      <c r="AI103" s="299"/>
      <c r="AJ103" s="54"/>
      <c r="AK103" s="54"/>
      <c r="AL103" s="54"/>
      <c r="AM103" s="43"/>
      <c r="AN103" s="43"/>
      <c r="AO103" s="43"/>
      <c r="AP103" s="43"/>
      <c r="AQ103" s="43"/>
      <c r="AR103" s="43"/>
      <c r="AS103" s="43"/>
      <c r="AT103" s="43"/>
      <c r="AU103" s="43"/>
      <c r="AV103" s="43"/>
      <c r="AW103" s="43"/>
      <c r="AX103" s="43"/>
      <c r="AY103" s="43"/>
      <c r="AZ103" s="43"/>
      <c r="BA103" s="43"/>
      <c r="BB103" s="43"/>
      <c r="BC103" s="43"/>
      <c r="BD103" s="43"/>
      <c r="BE103" s="43"/>
      <c r="BF103" s="43"/>
      <c r="BG103" s="43"/>
      <c r="BH103" s="43"/>
      <c r="BI103" s="43"/>
      <c r="BJ103" s="43"/>
      <c r="BK103" s="43"/>
      <c r="BL103" s="43"/>
      <c r="BM103" s="43"/>
      <c r="BN103" s="43"/>
      <c r="BO103" s="43"/>
      <c r="BP103" s="43"/>
      <c r="BQ103" s="43"/>
      <c r="BR103" s="43"/>
      <c r="BS103" s="43"/>
      <c r="BT103" s="43"/>
      <c r="BU103" s="43"/>
      <c r="BV103" s="43"/>
      <c r="BW103" s="43"/>
      <c r="BX103" s="43"/>
      <c r="BY103" s="43"/>
      <c r="BZ103" s="43"/>
      <c r="CA103" s="43"/>
      <c r="CB103" s="43"/>
      <c r="CC103" s="43"/>
      <c r="CD103" s="43"/>
      <c r="CE103" s="43"/>
      <c r="CF103" s="43"/>
      <c r="CG103" s="43"/>
      <c r="CH103" s="43"/>
      <c r="CI103" s="43"/>
      <c r="CJ103" s="43"/>
      <c r="CK103" s="43"/>
      <c r="CL103" s="43"/>
      <c r="CM103" s="43"/>
      <c r="CN103" s="43"/>
      <c r="CO103" s="43"/>
      <c r="CP103" s="43"/>
      <c r="CQ103" s="43"/>
      <c r="CR103" s="43"/>
      <c r="CS103" s="43"/>
      <c r="CT103" s="43"/>
      <c r="CU103" s="43"/>
      <c r="CV103" s="43"/>
      <c r="CW103" s="43"/>
      <c r="CX103" s="43"/>
      <c r="CY103" s="43"/>
      <c r="CZ103" s="43"/>
      <c r="DA103" s="43"/>
      <c r="DB103" s="43"/>
      <c r="DC103" s="43"/>
      <c r="DD103" s="43"/>
      <c r="DE103" s="43"/>
      <c r="DF103" s="43"/>
      <c r="DG103" s="42"/>
      <c r="DH103" s="42"/>
      <c r="DI103" s="42"/>
      <c r="DJ103" s="42"/>
      <c r="DK103" s="42"/>
      <c r="DL103" s="42"/>
      <c r="DM103" s="42"/>
      <c r="DN103" s="42"/>
      <c r="DO103" s="42"/>
      <c r="DP103" s="42"/>
      <c r="DQ103" s="42"/>
      <c r="DR103" s="42"/>
      <c r="DS103" s="42"/>
      <c r="DT103" s="42"/>
      <c r="DU103" s="42"/>
      <c r="DV103" s="339"/>
      <c r="DW103" s="339"/>
      <c r="DX103" s="339"/>
      <c r="DY103" s="339"/>
    </row>
    <row r="104" spans="2:129" s="49" customFormat="1" x14ac:dyDescent="0.35">
      <c r="B104" s="43"/>
      <c r="AG104" s="54"/>
      <c r="AH104" s="54"/>
      <c r="AI104" s="299"/>
      <c r="AJ104" s="54"/>
      <c r="AK104" s="54"/>
      <c r="AL104" s="54"/>
      <c r="AM104" s="43"/>
      <c r="AN104" s="43"/>
      <c r="AO104" s="43"/>
      <c r="AP104" s="43"/>
      <c r="AQ104" s="43"/>
      <c r="AR104" s="43"/>
      <c r="AS104" s="43"/>
      <c r="AT104" s="43"/>
      <c r="AU104" s="43"/>
      <c r="AV104" s="43"/>
      <c r="AW104" s="43"/>
      <c r="AX104" s="43"/>
      <c r="AY104" s="43"/>
      <c r="AZ104" s="43"/>
      <c r="BA104" s="43"/>
      <c r="BB104" s="43"/>
      <c r="BC104" s="43"/>
      <c r="BD104" s="43"/>
      <c r="BE104" s="43"/>
      <c r="BF104" s="43"/>
      <c r="BG104" s="43"/>
      <c r="BH104" s="43"/>
      <c r="BI104" s="43"/>
      <c r="BJ104" s="43"/>
      <c r="BK104" s="43"/>
      <c r="BL104" s="43"/>
      <c r="BM104" s="43"/>
      <c r="BN104" s="43"/>
      <c r="BO104" s="43"/>
      <c r="BP104" s="43"/>
      <c r="BQ104" s="43"/>
      <c r="BR104" s="43"/>
      <c r="BS104" s="43"/>
      <c r="BT104" s="43"/>
      <c r="BU104" s="43"/>
      <c r="BV104" s="43"/>
      <c r="BW104" s="43"/>
      <c r="BX104" s="43"/>
      <c r="BY104" s="43"/>
      <c r="BZ104" s="43"/>
      <c r="CA104" s="43"/>
      <c r="CB104" s="43"/>
      <c r="CC104" s="43"/>
      <c r="CD104" s="43"/>
      <c r="CE104" s="43"/>
      <c r="CF104" s="43"/>
      <c r="CG104" s="43"/>
      <c r="CH104" s="43"/>
      <c r="CI104" s="43"/>
      <c r="CJ104" s="43"/>
      <c r="CK104" s="43"/>
      <c r="CL104" s="43"/>
      <c r="CM104" s="43"/>
      <c r="CN104" s="43"/>
      <c r="CO104" s="43"/>
      <c r="CP104" s="43"/>
      <c r="CQ104" s="43"/>
      <c r="CR104" s="43"/>
      <c r="CS104" s="43"/>
      <c r="CT104" s="43"/>
      <c r="CU104" s="43"/>
      <c r="CV104" s="43"/>
      <c r="CW104" s="43"/>
      <c r="CX104" s="43"/>
      <c r="CY104" s="43"/>
      <c r="CZ104" s="43"/>
      <c r="DA104" s="43"/>
      <c r="DB104" s="43"/>
      <c r="DC104" s="43"/>
      <c r="DD104" s="43"/>
      <c r="DE104" s="43"/>
      <c r="DF104" s="43"/>
      <c r="DG104" s="42"/>
      <c r="DH104" s="42"/>
      <c r="DI104" s="42"/>
      <c r="DJ104" s="42"/>
      <c r="DK104" s="42"/>
      <c r="DL104" s="42"/>
      <c r="DM104" s="42"/>
      <c r="DN104" s="42"/>
      <c r="DO104" s="42"/>
      <c r="DP104" s="42"/>
      <c r="DQ104" s="42"/>
      <c r="DR104" s="42"/>
      <c r="DS104" s="42"/>
      <c r="DT104" s="42"/>
      <c r="DU104" s="42"/>
      <c r="DV104" s="339"/>
      <c r="DW104" s="339"/>
      <c r="DX104" s="339"/>
      <c r="DY104" s="339"/>
    </row>
    <row r="105" spans="2:129" s="49" customFormat="1" x14ac:dyDescent="0.35">
      <c r="B105" s="43"/>
      <c r="AG105" s="54"/>
      <c r="AH105" s="54"/>
      <c r="AI105" s="299"/>
      <c r="AJ105" s="54"/>
      <c r="AK105" s="54"/>
      <c r="AL105" s="54"/>
      <c r="AM105" s="43"/>
      <c r="AN105" s="43"/>
      <c r="AO105" s="43"/>
      <c r="AP105" s="43"/>
      <c r="AQ105" s="43"/>
      <c r="AR105" s="43"/>
      <c r="AS105" s="43"/>
      <c r="AT105" s="43"/>
      <c r="AU105" s="43"/>
      <c r="AV105" s="43"/>
      <c r="AW105" s="43"/>
      <c r="AX105" s="43"/>
      <c r="AY105" s="43"/>
      <c r="AZ105" s="43"/>
      <c r="BA105" s="43"/>
      <c r="BB105" s="43"/>
      <c r="BC105" s="43"/>
      <c r="BD105" s="43"/>
      <c r="BE105" s="43"/>
      <c r="BF105" s="43"/>
      <c r="BG105" s="43"/>
      <c r="BH105" s="43"/>
      <c r="BI105" s="43"/>
      <c r="BJ105" s="43"/>
      <c r="BK105" s="43"/>
      <c r="BL105" s="43"/>
      <c r="BM105" s="43"/>
      <c r="BN105" s="43"/>
      <c r="BO105" s="43"/>
      <c r="BP105" s="43"/>
      <c r="BQ105" s="43"/>
      <c r="BR105" s="43"/>
      <c r="BS105" s="43"/>
      <c r="BT105" s="43"/>
      <c r="BU105" s="43"/>
      <c r="BV105" s="43"/>
      <c r="BW105" s="43"/>
      <c r="BX105" s="43"/>
      <c r="BY105" s="43"/>
      <c r="BZ105" s="43"/>
      <c r="CA105" s="43"/>
      <c r="CB105" s="43"/>
      <c r="CC105" s="43"/>
      <c r="CD105" s="43"/>
      <c r="CE105" s="43"/>
      <c r="CF105" s="43"/>
      <c r="CG105" s="43"/>
      <c r="CH105" s="43"/>
      <c r="CI105" s="43"/>
      <c r="CJ105" s="43"/>
      <c r="CK105" s="43"/>
      <c r="CL105" s="43"/>
      <c r="CM105" s="43"/>
      <c r="CN105" s="43"/>
      <c r="CO105" s="43"/>
      <c r="CP105" s="43"/>
      <c r="CQ105" s="43"/>
      <c r="CR105" s="43"/>
      <c r="CS105" s="43"/>
      <c r="CT105" s="43"/>
      <c r="CU105" s="43"/>
      <c r="CV105" s="43"/>
      <c r="CW105" s="43"/>
      <c r="CX105" s="43"/>
      <c r="CY105" s="43"/>
      <c r="CZ105" s="43"/>
      <c r="DA105" s="43"/>
      <c r="DB105" s="43"/>
      <c r="DC105" s="43"/>
      <c r="DD105" s="43"/>
      <c r="DE105" s="43"/>
      <c r="DF105" s="43"/>
      <c r="DG105" s="42"/>
      <c r="DH105" s="42"/>
      <c r="DI105" s="42"/>
      <c r="DJ105" s="42"/>
      <c r="DK105" s="42"/>
      <c r="DL105" s="42"/>
      <c r="DM105" s="42"/>
      <c r="DN105" s="42"/>
      <c r="DO105" s="42"/>
      <c r="DP105" s="42"/>
      <c r="DQ105" s="42"/>
      <c r="DR105" s="42"/>
      <c r="DS105" s="42"/>
      <c r="DT105" s="42"/>
      <c r="DU105" s="42"/>
      <c r="DV105" s="339"/>
      <c r="DW105" s="339"/>
      <c r="DX105" s="339"/>
      <c r="DY105" s="339"/>
    </row>
    <row r="106" spans="2:129" s="49" customFormat="1" x14ac:dyDescent="0.35">
      <c r="B106" s="43"/>
      <c r="AG106" s="54"/>
      <c r="AH106" s="54"/>
      <c r="AI106" s="299"/>
      <c r="AJ106" s="54"/>
      <c r="AK106" s="54"/>
      <c r="AL106" s="54"/>
      <c r="AM106" s="43"/>
      <c r="AN106" s="43"/>
      <c r="AO106" s="43"/>
      <c r="AP106" s="43"/>
      <c r="AQ106" s="43"/>
      <c r="AR106" s="43"/>
      <c r="AS106" s="43"/>
      <c r="AT106" s="43"/>
      <c r="AU106" s="43"/>
      <c r="AV106" s="43"/>
      <c r="AW106" s="43"/>
      <c r="AX106" s="43"/>
      <c r="AY106" s="43"/>
      <c r="AZ106" s="43"/>
      <c r="BA106" s="43"/>
      <c r="BB106" s="43"/>
      <c r="BC106" s="43"/>
      <c r="BD106" s="43"/>
      <c r="BE106" s="43"/>
      <c r="BF106" s="43"/>
      <c r="BG106" s="43"/>
      <c r="BH106" s="43"/>
      <c r="BI106" s="43"/>
      <c r="BJ106" s="43"/>
      <c r="BK106" s="43"/>
      <c r="BL106" s="43"/>
      <c r="BM106" s="43"/>
      <c r="BN106" s="43"/>
      <c r="BO106" s="43"/>
      <c r="BP106" s="43"/>
      <c r="BQ106" s="43"/>
      <c r="BR106" s="43"/>
      <c r="BS106" s="43"/>
      <c r="BT106" s="43"/>
      <c r="BU106" s="43"/>
      <c r="BV106" s="43"/>
      <c r="BW106" s="43"/>
      <c r="BX106" s="43"/>
      <c r="BY106" s="43"/>
      <c r="BZ106" s="43"/>
      <c r="CA106" s="43"/>
      <c r="CB106" s="43"/>
      <c r="CC106" s="43"/>
      <c r="CD106" s="43"/>
      <c r="CE106" s="43"/>
      <c r="CF106" s="43"/>
      <c r="CG106" s="43"/>
      <c r="CH106" s="43"/>
      <c r="CI106" s="43"/>
      <c r="CJ106" s="43"/>
      <c r="CK106" s="43"/>
      <c r="CL106" s="43"/>
      <c r="CM106" s="43"/>
      <c r="CN106" s="43"/>
      <c r="CO106" s="43"/>
      <c r="CP106" s="43"/>
      <c r="CQ106" s="43"/>
      <c r="CR106" s="43"/>
      <c r="CS106" s="43"/>
      <c r="CT106" s="43"/>
      <c r="CU106" s="43"/>
      <c r="CV106" s="43"/>
      <c r="CW106" s="43"/>
      <c r="CX106" s="43"/>
      <c r="CY106" s="43"/>
      <c r="CZ106" s="43"/>
      <c r="DA106" s="43"/>
      <c r="DB106" s="43"/>
      <c r="DC106" s="43"/>
      <c r="DD106" s="43"/>
      <c r="DE106" s="43"/>
      <c r="DF106" s="43"/>
      <c r="DG106" s="42"/>
      <c r="DH106" s="42"/>
      <c r="DI106" s="42"/>
      <c r="DJ106" s="42"/>
      <c r="DK106" s="42"/>
      <c r="DL106" s="42"/>
      <c r="DM106" s="42"/>
      <c r="DN106" s="42"/>
      <c r="DO106" s="42"/>
      <c r="DP106" s="42"/>
      <c r="DQ106" s="42"/>
      <c r="DR106" s="42"/>
      <c r="DS106" s="42"/>
      <c r="DT106" s="42"/>
      <c r="DU106" s="42"/>
      <c r="DV106" s="339"/>
      <c r="DW106" s="339"/>
      <c r="DX106" s="339"/>
      <c r="DY106" s="339"/>
    </row>
    <row r="107" spans="2:129" s="49" customFormat="1" x14ac:dyDescent="0.35">
      <c r="B107" s="43"/>
      <c r="AG107" s="54"/>
      <c r="AH107" s="54"/>
      <c r="AI107" s="299"/>
      <c r="AJ107" s="54"/>
      <c r="AK107" s="54"/>
      <c r="AL107" s="54"/>
      <c r="AM107" s="43"/>
      <c r="AN107" s="43"/>
      <c r="AO107" s="43"/>
      <c r="AP107" s="43"/>
      <c r="AQ107" s="43"/>
      <c r="AR107" s="43"/>
      <c r="AS107" s="43"/>
      <c r="AT107" s="43"/>
      <c r="AU107" s="43"/>
      <c r="AV107" s="43"/>
      <c r="AW107" s="43"/>
      <c r="AX107" s="43"/>
      <c r="AY107" s="43"/>
      <c r="AZ107" s="43"/>
      <c r="BA107" s="43"/>
      <c r="BB107" s="43"/>
      <c r="BC107" s="43"/>
      <c r="BD107" s="43"/>
      <c r="BE107" s="43"/>
      <c r="BF107" s="43"/>
      <c r="BG107" s="43"/>
      <c r="BH107" s="43"/>
      <c r="BI107" s="43"/>
      <c r="BJ107" s="43"/>
      <c r="BK107" s="43"/>
      <c r="BL107" s="43"/>
      <c r="BM107" s="43"/>
      <c r="BN107" s="43"/>
      <c r="BO107" s="43"/>
      <c r="BP107" s="43"/>
      <c r="BQ107" s="43"/>
      <c r="BR107" s="43"/>
      <c r="BS107" s="43"/>
      <c r="BT107" s="43"/>
      <c r="BU107" s="43"/>
      <c r="BV107" s="43"/>
      <c r="BW107" s="43"/>
      <c r="BX107" s="43"/>
      <c r="BY107" s="43"/>
      <c r="BZ107" s="43"/>
      <c r="CA107" s="43"/>
      <c r="CB107" s="43"/>
      <c r="CC107" s="43"/>
      <c r="CD107" s="43"/>
      <c r="CE107" s="43"/>
      <c r="CF107" s="43"/>
      <c r="CG107" s="43"/>
      <c r="CH107" s="43"/>
      <c r="CI107" s="43"/>
      <c r="CJ107" s="43"/>
      <c r="CK107" s="43"/>
      <c r="CL107" s="43"/>
      <c r="CM107" s="43"/>
      <c r="CN107" s="43"/>
      <c r="CO107" s="43"/>
      <c r="CP107" s="43"/>
      <c r="CQ107" s="43"/>
      <c r="CR107" s="43"/>
      <c r="CS107" s="43"/>
      <c r="CT107" s="43"/>
      <c r="CU107" s="43"/>
      <c r="CV107" s="43"/>
      <c r="CW107" s="43"/>
      <c r="CX107" s="43"/>
      <c r="CY107" s="43"/>
      <c r="CZ107" s="43"/>
      <c r="DA107" s="43"/>
      <c r="DB107" s="43"/>
      <c r="DC107" s="43"/>
      <c r="DD107" s="43"/>
      <c r="DE107" s="43"/>
      <c r="DF107" s="43"/>
      <c r="DG107" s="42"/>
      <c r="DH107" s="42"/>
      <c r="DI107" s="42"/>
      <c r="DJ107" s="42"/>
      <c r="DK107" s="42"/>
      <c r="DL107" s="42"/>
      <c r="DM107" s="42"/>
      <c r="DN107" s="42"/>
      <c r="DO107" s="42"/>
      <c r="DP107" s="42"/>
      <c r="DQ107" s="42"/>
      <c r="DR107" s="42"/>
      <c r="DS107" s="42"/>
      <c r="DT107" s="42"/>
      <c r="DU107" s="42"/>
      <c r="DV107" s="339"/>
      <c r="DW107" s="339"/>
      <c r="DX107" s="339"/>
      <c r="DY107" s="339"/>
    </row>
    <row r="108" spans="2:129" s="49" customFormat="1" x14ac:dyDescent="0.35">
      <c r="B108" s="43"/>
      <c r="AG108" s="54"/>
      <c r="AH108" s="54"/>
      <c r="AI108" s="299"/>
      <c r="AJ108" s="54"/>
      <c r="AK108" s="54"/>
      <c r="AL108" s="54"/>
      <c r="AM108" s="43"/>
      <c r="AN108" s="43"/>
      <c r="AO108" s="43"/>
      <c r="AP108" s="43"/>
      <c r="AQ108" s="43"/>
      <c r="AR108" s="43"/>
      <c r="AS108" s="43"/>
      <c r="AT108" s="43"/>
      <c r="AU108" s="43"/>
      <c r="AV108" s="43"/>
      <c r="AW108" s="43"/>
      <c r="AX108" s="43"/>
      <c r="AY108" s="43"/>
      <c r="AZ108" s="43"/>
      <c r="BA108" s="43"/>
      <c r="BB108" s="43"/>
      <c r="BC108" s="43"/>
      <c r="BD108" s="43"/>
      <c r="BE108" s="43"/>
      <c r="BF108" s="43"/>
      <c r="BG108" s="43"/>
      <c r="BH108" s="43"/>
      <c r="BI108" s="43"/>
      <c r="BJ108" s="43"/>
      <c r="BK108" s="43"/>
      <c r="BL108" s="43"/>
      <c r="BM108" s="43"/>
      <c r="BN108" s="43"/>
      <c r="BO108" s="43"/>
      <c r="BP108" s="43"/>
      <c r="BQ108" s="43"/>
      <c r="BR108" s="43"/>
      <c r="BS108" s="43"/>
      <c r="BT108" s="43"/>
      <c r="BU108" s="43"/>
      <c r="BV108" s="43"/>
      <c r="BW108" s="43"/>
      <c r="BX108" s="43"/>
      <c r="BY108" s="43"/>
      <c r="BZ108" s="43"/>
      <c r="CA108" s="43"/>
      <c r="CB108" s="43"/>
      <c r="CC108" s="43"/>
      <c r="CD108" s="43"/>
      <c r="CE108" s="43"/>
      <c r="CF108" s="43"/>
      <c r="CG108" s="43"/>
      <c r="CH108" s="43"/>
      <c r="CI108" s="43"/>
      <c r="CJ108" s="43"/>
      <c r="CK108" s="43"/>
      <c r="CL108" s="43"/>
      <c r="CM108" s="43"/>
      <c r="CN108" s="43"/>
      <c r="CO108" s="43"/>
      <c r="CP108" s="43"/>
      <c r="CQ108" s="43"/>
      <c r="CR108" s="43"/>
      <c r="CS108" s="43"/>
      <c r="CT108" s="43"/>
      <c r="CU108" s="43"/>
      <c r="CV108" s="43"/>
      <c r="CW108" s="43"/>
      <c r="CX108" s="43"/>
      <c r="CY108" s="43"/>
      <c r="CZ108" s="43"/>
      <c r="DA108" s="43"/>
      <c r="DB108" s="43"/>
      <c r="DC108" s="43"/>
      <c r="DD108" s="43"/>
      <c r="DE108" s="43"/>
      <c r="DF108" s="43"/>
      <c r="DG108" s="42"/>
      <c r="DH108" s="42"/>
      <c r="DI108" s="42"/>
      <c r="DJ108" s="42"/>
      <c r="DK108" s="42"/>
      <c r="DL108" s="42"/>
      <c r="DM108" s="42"/>
      <c r="DN108" s="42"/>
      <c r="DO108" s="42"/>
      <c r="DP108" s="42"/>
      <c r="DQ108" s="42"/>
      <c r="DR108" s="42"/>
      <c r="DS108" s="42"/>
      <c r="DT108" s="42"/>
      <c r="DU108" s="42"/>
      <c r="DV108" s="339"/>
      <c r="DW108" s="339"/>
      <c r="DX108" s="339"/>
      <c r="DY108" s="339"/>
    </row>
    <row r="109" spans="2:129" s="49" customFormat="1" x14ac:dyDescent="0.35">
      <c r="B109" s="43"/>
      <c r="AG109" s="54"/>
      <c r="AH109" s="54"/>
      <c r="AI109" s="299"/>
      <c r="AJ109" s="54"/>
      <c r="AK109" s="54"/>
      <c r="AL109" s="54"/>
      <c r="AM109" s="43"/>
      <c r="AN109" s="43"/>
      <c r="AO109" s="43"/>
      <c r="AP109" s="43"/>
      <c r="AQ109" s="43"/>
      <c r="AR109" s="43"/>
      <c r="AS109" s="43"/>
      <c r="AT109" s="43"/>
      <c r="AU109" s="43"/>
      <c r="AV109" s="43"/>
      <c r="AW109" s="43"/>
      <c r="AX109" s="43"/>
      <c r="AY109" s="43"/>
      <c r="AZ109" s="43"/>
      <c r="BA109" s="43"/>
      <c r="BB109" s="43"/>
      <c r="BC109" s="43"/>
      <c r="BD109" s="43"/>
      <c r="BE109" s="43"/>
      <c r="BF109" s="43"/>
      <c r="BG109" s="43"/>
      <c r="BH109" s="43"/>
      <c r="BI109" s="43"/>
      <c r="BJ109" s="43"/>
      <c r="BK109" s="43"/>
      <c r="BL109" s="43"/>
      <c r="BM109" s="43"/>
      <c r="BN109" s="43"/>
      <c r="BO109" s="43"/>
      <c r="BP109" s="43"/>
      <c r="BQ109" s="43"/>
      <c r="BR109" s="43"/>
      <c r="BS109" s="43"/>
      <c r="BT109" s="43"/>
      <c r="BU109" s="43"/>
      <c r="BV109" s="43"/>
      <c r="BW109" s="43"/>
      <c r="BX109" s="43"/>
      <c r="BY109" s="43"/>
      <c r="BZ109" s="43"/>
      <c r="CA109" s="43"/>
      <c r="CB109" s="43"/>
      <c r="CC109" s="43"/>
      <c r="CD109" s="43"/>
      <c r="CE109" s="43"/>
      <c r="CF109" s="43"/>
      <c r="CG109" s="43"/>
      <c r="CH109" s="43"/>
      <c r="CI109" s="43"/>
      <c r="CJ109" s="43"/>
      <c r="CK109" s="43"/>
      <c r="CL109" s="43"/>
      <c r="CM109" s="43"/>
      <c r="CN109" s="43"/>
      <c r="CO109" s="43"/>
      <c r="CP109" s="43"/>
      <c r="CQ109" s="43"/>
      <c r="CR109" s="43"/>
      <c r="CS109" s="43"/>
      <c r="CT109" s="43"/>
      <c r="CU109" s="43"/>
      <c r="CV109" s="43"/>
      <c r="CW109" s="43"/>
      <c r="CX109" s="43"/>
      <c r="CY109" s="43"/>
      <c r="CZ109" s="43"/>
      <c r="DA109" s="43"/>
      <c r="DB109" s="43"/>
      <c r="DC109" s="43"/>
      <c r="DD109" s="43"/>
      <c r="DE109" s="43"/>
      <c r="DF109" s="43"/>
      <c r="DG109" s="42"/>
      <c r="DH109" s="42"/>
      <c r="DI109" s="42"/>
      <c r="DJ109" s="42"/>
      <c r="DK109" s="42"/>
      <c r="DL109" s="42"/>
      <c r="DM109" s="42"/>
      <c r="DN109" s="42"/>
      <c r="DO109" s="42"/>
      <c r="DP109" s="42"/>
      <c r="DQ109" s="42"/>
      <c r="DR109" s="42"/>
      <c r="DS109" s="42"/>
      <c r="DT109" s="42"/>
      <c r="DU109" s="42"/>
      <c r="DV109" s="339"/>
      <c r="DW109" s="339"/>
      <c r="DX109" s="339"/>
      <c r="DY109" s="339"/>
    </row>
    <row r="110" spans="2:129" s="49" customFormat="1" x14ac:dyDescent="0.35">
      <c r="B110" s="43"/>
      <c r="AG110" s="54"/>
      <c r="AH110" s="54"/>
      <c r="AI110" s="299"/>
      <c r="AJ110" s="54"/>
      <c r="AK110" s="54"/>
      <c r="AL110" s="54"/>
      <c r="AM110" s="43"/>
      <c r="AN110" s="43"/>
      <c r="AO110" s="43"/>
      <c r="AP110" s="43"/>
      <c r="AQ110" s="43"/>
      <c r="AR110" s="43"/>
      <c r="AS110" s="43"/>
      <c r="AT110" s="43"/>
      <c r="AU110" s="43"/>
      <c r="AV110" s="43"/>
      <c r="AW110" s="43"/>
      <c r="AX110" s="43"/>
      <c r="AY110" s="43"/>
      <c r="AZ110" s="43"/>
      <c r="BA110" s="43"/>
      <c r="BB110" s="43"/>
      <c r="BC110" s="43"/>
      <c r="BD110" s="43"/>
      <c r="BE110" s="43"/>
      <c r="BF110" s="43"/>
      <c r="BG110" s="43"/>
      <c r="BH110" s="43"/>
      <c r="BI110" s="43"/>
      <c r="BJ110" s="43"/>
      <c r="BK110" s="43"/>
      <c r="BL110" s="43"/>
      <c r="BM110" s="43"/>
      <c r="BN110" s="43"/>
      <c r="BO110" s="43"/>
      <c r="BP110" s="43"/>
      <c r="BQ110" s="43"/>
      <c r="BR110" s="43"/>
      <c r="BS110" s="43"/>
      <c r="BT110" s="43"/>
      <c r="BU110" s="43"/>
      <c r="BV110" s="43"/>
      <c r="BW110" s="43"/>
      <c r="BX110" s="43"/>
      <c r="BY110" s="43"/>
      <c r="BZ110" s="43"/>
      <c r="CA110" s="43"/>
      <c r="CB110" s="43"/>
      <c r="CC110" s="43"/>
      <c r="CD110" s="43"/>
      <c r="CE110" s="43"/>
      <c r="CF110" s="43"/>
      <c r="CG110" s="43"/>
      <c r="CH110" s="43"/>
      <c r="CI110" s="43"/>
      <c r="CJ110" s="43"/>
      <c r="CK110" s="43"/>
      <c r="CL110" s="43"/>
      <c r="CM110" s="43"/>
      <c r="CN110" s="43"/>
      <c r="CO110" s="43"/>
      <c r="CP110" s="43"/>
      <c r="CQ110" s="43"/>
      <c r="CR110" s="43"/>
      <c r="CS110" s="43"/>
      <c r="CT110" s="43"/>
      <c r="CU110" s="43"/>
      <c r="CV110" s="43"/>
      <c r="CW110" s="43"/>
      <c r="CX110" s="43"/>
      <c r="CY110" s="43"/>
      <c r="CZ110" s="43"/>
      <c r="DA110" s="43"/>
      <c r="DB110" s="43"/>
      <c r="DC110" s="43"/>
      <c r="DD110" s="43"/>
      <c r="DE110" s="43"/>
      <c r="DF110" s="43"/>
      <c r="DG110" s="42"/>
      <c r="DH110" s="42"/>
      <c r="DI110" s="42"/>
      <c r="DJ110" s="42"/>
      <c r="DK110" s="42"/>
      <c r="DL110" s="42"/>
      <c r="DM110" s="42"/>
      <c r="DN110" s="42"/>
      <c r="DO110" s="42"/>
      <c r="DP110" s="42"/>
      <c r="DQ110" s="42"/>
      <c r="DR110" s="42"/>
      <c r="DS110" s="42"/>
      <c r="DT110" s="42"/>
      <c r="DU110" s="42"/>
      <c r="DV110" s="339"/>
      <c r="DW110" s="339"/>
      <c r="DX110" s="339"/>
      <c r="DY110" s="339"/>
    </row>
    <row r="111" spans="2:129" s="49" customFormat="1" x14ac:dyDescent="0.35">
      <c r="B111" s="43"/>
      <c r="AG111" s="54"/>
      <c r="AH111" s="54"/>
      <c r="AI111" s="299"/>
      <c r="AJ111" s="54"/>
      <c r="AK111" s="54"/>
      <c r="AL111" s="54"/>
      <c r="AM111" s="43"/>
      <c r="AN111" s="43"/>
      <c r="AO111" s="43"/>
      <c r="AP111" s="43"/>
      <c r="AQ111" s="43"/>
      <c r="AR111" s="43"/>
      <c r="AS111" s="43"/>
      <c r="AT111" s="43"/>
      <c r="AU111" s="43"/>
      <c r="AV111" s="43"/>
      <c r="AW111" s="43"/>
      <c r="AX111" s="43"/>
      <c r="AY111" s="43"/>
      <c r="AZ111" s="43"/>
      <c r="BA111" s="43"/>
      <c r="BB111" s="43"/>
      <c r="BC111" s="43"/>
      <c r="BD111" s="43"/>
      <c r="BE111" s="43"/>
      <c r="BF111" s="43"/>
      <c r="BG111" s="43"/>
      <c r="BH111" s="43"/>
      <c r="BI111" s="43"/>
      <c r="BJ111" s="43"/>
      <c r="BK111" s="43"/>
      <c r="BL111" s="43"/>
      <c r="BM111" s="43"/>
      <c r="BN111" s="43"/>
      <c r="BO111" s="43"/>
      <c r="BP111" s="43"/>
      <c r="BQ111" s="43"/>
      <c r="BR111" s="43"/>
      <c r="BS111" s="43"/>
      <c r="BT111" s="43"/>
      <c r="BU111" s="43"/>
      <c r="BV111" s="43"/>
      <c r="BW111" s="43"/>
      <c r="BX111" s="43"/>
      <c r="BY111" s="43"/>
      <c r="BZ111" s="43"/>
      <c r="CA111" s="43"/>
      <c r="CB111" s="43"/>
      <c r="CC111" s="43"/>
      <c r="CD111" s="43"/>
      <c r="CE111" s="43"/>
      <c r="CF111" s="43"/>
      <c r="CG111" s="43"/>
      <c r="CH111" s="43"/>
      <c r="CI111" s="43"/>
      <c r="CJ111" s="43"/>
      <c r="CK111" s="43"/>
      <c r="CL111" s="43"/>
      <c r="CM111" s="43"/>
      <c r="CN111" s="43"/>
      <c r="CO111" s="43"/>
      <c r="CP111" s="43"/>
      <c r="CQ111" s="43"/>
      <c r="CR111" s="43"/>
      <c r="CS111" s="43"/>
      <c r="CT111" s="43"/>
      <c r="CU111" s="43"/>
      <c r="CV111" s="43"/>
      <c r="CW111" s="43"/>
      <c r="CX111" s="43"/>
      <c r="CY111" s="43"/>
      <c r="CZ111" s="43"/>
      <c r="DA111" s="43"/>
      <c r="DB111" s="43"/>
      <c r="DC111" s="43"/>
      <c r="DD111" s="43"/>
      <c r="DE111" s="43"/>
      <c r="DF111" s="43"/>
      <c r="DG111" s="42"/>
      <c r="DH111" s="42"/>
      <c r="DI111" s="42"/>
      <c r="DJ111" s="42"/>
      <c r="DK111" s="42"/>
      <c r="DL111" s="42"/>
      <c r="DM111" s="42"/>
      <c r="DN111" s="42"/>
      <c r="DO111" s="42"/>
      <c r="DP111" s="42"/>
      <c r="DQ111" s="42"/>
      <c r="DR111" s="42"/>
      <c r="DS111" s="42"/>
      <c r="DT111" s="42"/>
      <c r="DU111" s="42"/>
      <c r="DV111" s="339"/>
      <c r="DW111" s="339"/>
      <c r="DX111" s="339"/>
      <c r="DY111" s="339"/>
    </row>
    <row r="112" spans="2:129" s="49" customFormat="1" x14ac:dyDescent="0.35">
      <c r="B112" s="43"/>
      <c r="AG112" s="54"/>
      <c r="AH112" s="54"/>
      <c r="AI112" s="299"/>
      <c r="AJ112" s="54"/>
      <c r="AK112" s="54"/>
      <c r="AL112" s="54"/>
      <c r="AM112" s="43"/>
      <c r="AN112" s="43"/>
      <c r="AO112" s="43"/>
      <c r="AP112" s="43"/>
      <c r="AQ112" s="43"/>
      <c r="AR112" s="43"/>
      <c r="AS112" s="43"/>
      <c r="AT112" s="43"/>
      <c r="AU112" s="43"/>
      <c r="AV112" s="43"/>
      <c r="AW112" s="43"/>
      <c r="AX112" s="43"/>
      <c r="AY112" s="43"/>
      <c r="AZ112" s="43"/>
      <c r="BA112" s="43"/>
      <c r="BB112" s="43"/>
      <c r="BC112" s="43"/>
      <c r="BD112" s="43"/>
      <c r="BE112" s="43"/>
      <c r="BF112" s="43"/>
      <c r="BG112" s="43"/>
      <c r="BH112" s="43"/>
      <c r="BI112" s="43"/>
      <c r="BJ112" s="43"/>
      <c r="BK112" s="43"/>
      <c r="BL112" s="43"/>
      <c r="BM112" s="43"/>
      <c r="BN112" s="43"/>
      <c r="BO112" s="43"/>
      <c r="BP112" s="43"/>
      <c r="BQ112" s="43"/>
      <c r="BR112" s="43"/>
      <c r="BS112" s="43"/>
      <c r="BT112" s="43"/>
      <c r="BU112" s="43"/>
      <c r="BV112" s="43"/>
      <c r="BW112" s="43"/>
      <c r="BX112" s="43"/>
      <c r="BY112" s="43"/>
      <c r="BZ112" s="43"/>
      <c r="CA112" s="43"/>
      <c r="CB112" s="43"/>
      <c r="CC112" s="43"/>
      <c r="CD112" s="43"/>
      <c r="CE112" s="43"/>
      <c r="CF112" s="43"/>
      <c r="CG112" s="43"/>
      <c r="CH112" s="43"/>
      <c r="CI112" s="43"/>
      <c r="CJ112" s="43"/>
      <c r="CK112" s="43"/>
      <c r="CL112" s="43"/>
      <c r="CM112" s="43"/>
      <c r="CN112" s="43"/>
      <c r="CO112" s="43"/>
      <c r="CP112" s="43"/>
      <c r="CQ112" s="43"/>
      <c r="CR112" s="43"/>
      <c r="CS112" s="43"/>
      <c r="CT112" s="43"/>
      <c r="CU112" s="43"/>
      <c r="CV112" s="43"/>
      <c r="CW112" s="43"/>
      <c r="CX112" s="43"/>
      <c r="CY112" s="43"/>
      <c r="CZ112" s="43"/>
      <c r="DA112" s="43"/>
      <c r="DB112" s="43"/>
      <c r="DC112" s="43"/>
      <c r="DD112" s="43"/>
      <c r="DE112" s="43"/>
      <c r="DF112" s="43"/>
      <c r="DG112" s="42"/>
      <c r="DH112" s="42"/>
      <c r="DI112" s="42"/>
      <c r="DJ112" s="42"/>
      <c r="DK112" s="42"/>
      <c r="DL112" s="42"/>
      <c r="DM112" s="42"/>
      <c r="DN112" s="42"/>
      <c r="DO112" s="42"/>
      <c r="DP112" s="42"/>
      <c r="DQ112" s="42"/>
      <c r="DR112" s="42"/>
      <c r="DS112" s="42"/>
      <c r="DT112" s="42"/>
      <c r="DU112" s="42"/>
      <c r="DV112" s="339"/>
      <c r="DW112" s="339"/>
      <c r="DX112" s="339"/>
      <c r="DY112" s="339"/>
    </row>
    <row r="113" spans="2:129" s="49" customFormat="1" x14ac:dyDescent="0.35">
      <c r="B113" s="43"/>
      <c r="AG113" s="54"/>
      <c r="AH113" s="54"/>
      <c r="AI113" s="299"/>
      <c r="AJ113" s="54"/>
      <c r="AK113" s="54"/>
      <c r="AL113" s="54"/>
      <c r="AM113" s="43"/>
      <c r="AN113" s="43"/>
      <c r="AO113" s="43"/>
      <c r="AP113" s="43"/>
      <c r="AQ113" s="43"/>
      <c r="AR113" s="43"/>
      <c r="AS113" s="43"/>
      <c r="AT113" s="43"/>
      <c r="AU113" s="43"/>
      <c r="AV113" s="43"/>
      <c r="AW113" s="43"/>
      <c r="AX113" s="43"/>
      <c r="AY113" s="43"/>
      <c r="AZ113" s="43"/>
      <c r="BA113" s="43"/>
      <c r="BB113" s="43"/>
      <c r="BC113" s="43"/>
      <c r="BD113" s="43"/>
      <c r="BE113" s="43"/>
      <c r="BF113" s="43"/>
      <c r="BG113" s="43"/>
      <c r="BH113" s="43"/>
      <c r="BI113" s="43"/>
      <c r="BJ113" s="43"/>
      <c r="BK113" s="43"/>
      <c r="BL113" s="43"/>
      <c r="BM113" s="43"/>
      <c r="BN113" s="43"/>
      <c r="BO113" s="43"/>
      <c r="BP113" s="43"/>
      <c r="BQ113" s="43"/>
      <c r="BR113" s="43"/>
      <c r="BS113" s="43"/>
      <c r="BT113" s="43"/>
      <c r="BU113" s="43"/>
      <c r="BV113" s="43"/>
      <c r="BW113" s="43"/>
      <c r="BX113" s="43"/>
      <c r="BY113" s="43"/>
      <c r="BZ113" s="43"/>
      <c r="CA113" s="43"/>
      <c r="CB113" s="43"/>
      <c r="CC113" s="43"/>
      <c r="CD113" s="43"/>
      <c r="CE113" s="43"/>
      <c r="CF113" s="43"/>
      <c r="CG113" s="43"/>
      <c r="CH113" s="43"/>
      <c r="CI113" s="43"/>
      <c r="CJ113" s="43"/>
      <c r="CK113" s="43"/>
      <c r="CL113" s="43"/>
      <c r="CM113" s="43"/>
      <c r="CN113" s="43"/>
      <c r="CO113" s="43"/>
      <c r="CP113" s="43"/>
      <c r="CQ113" s="43"/>
      <c r="CR113" s="43"/>
      <c r="CS113" s="43"/>
      <c r="CT113" s="43"/>
      <c r="CU113" s="43"/>
      <c r="CV113" s="43"/>
      <c r="CW113" s="43"/>
      <c r="CX113" s="43"/>
      <c r="CY113" s="43"/>
      <c r="CZ113" s="43"/>
      <c r="DA113" s="43"/>
      <c r="DB113" s="43"/>
      <c r="DC113" s="43"/>
      <c r="DD113" s="43"/>
      <c r="DE113" s="43"/>
      <c r="DF113" s="43"/>
      <c r="DG113" s="42"/>
      <c r="DH113" s="42"/>
      <c r="DI113" s="42"/>
      <c r="DJ113" s="42"/>
      <c r="DK113" s="42"/>
      <c r="DL113" s="42"/>
      <c r="DM113" s="42"/>
      <c r="DN113" s="42"/>
      <c r="DO113" s="42"/>
      <c r="DP113" s="42"/>
      <c r="DQ113" s="42"/>
      <c r="DR113" s="42"/>
      <c r="DS113" s="42"/>
      <c r="DT113" s="42"/>
      <c r="DU113" s="42"/>
      <c r="DV113" s="339"/>
      <c r="DW113" s="339"/>
      <c r="DX113" s="339"/>
      <c r="DY113" s="339"/>
    </row>
    <row r="114" spans="2:129" s="49" customFormat="1" x14ac:dyDescent="0.35">
      <c r="B114" s="43"/>
      <c r="AG114" s="54"/>
      <c r="AH114" s="54"/>
      <c r="AI114" s="299"/>
      <c r="AJ114" s="54"/>
      <c r="AK114" s="54"/>
      <c r="AL114" s="54"/>
      <c r="AM114" s="43"/>
      <c r="AN114" s="43"/>
      <c r="AO114" s="43"/>
      <c r="AP114" s="43"/>
      <c r="AQ114" s="43"/>
      <c r="AR114" s="43"/>
      <c r="AS114" s="43"/>
      <c r="AT114" s="43"/>
      <c r="AU114" s="43"/>
      <c r="AV114" s="43"/>
      <c r="AW114" s="43"/>
      <c r="AX114" s="43"/>
      <c r="AY114" s="43"/>
      <c r="AZ114" s="43"/>
      <c r="BA114" s="43"/>
      <c r="BB114" s="43"/>
      <c r="BC114" s="43"/>
      <c r="BD114" s="43"/>
      <c r="BE114" s="43"/>
      <c r="BF114" s="43"/>
      <c r="BG114" s="43"/>
      <c r="BH114" s="43"/>
      <c r="BI114" s="43"/>
      <c r="BJ114" s="43"/>
      <c r="BK114" s="43"/>
      <c r="BL114" s="43"/>
      <c r="BM114" s="43"/>
      <c r="BN114" s="43"/>
      <c r="BO114" s="43"/>
      <c r="BP114" s="43"/>
      <c r="BQ114" s="43"/>
      <c r="BR114" s="43"/>
      <c r="BS114" s="43"/>
      <c r="BT114" s="43"/>
      <c r="BU114" s="43"/>
      <c r="BV114" s="43"/>
      <c r="BW114" s="43"/>
      <c r="BX114" s="43"/>
      <c r="BY114" s="43"/>
      <c r="BZ114" s="43"/>
      <c r="CA114" s="43"/>
      <c r="CB114" s="43"/>
      <c r="CC114" s="43"/>
      <c r="CD114" s="43"/>
      <c r="CE114" s="43"/>
      <c r="CF114" s="43"/>
      <c r="CG114" s="43"/>
      <c r="CH114" s="43"/>
      <c r="CI114" s="43"/>
      <c r="CJ114" s="43"/>
      <c r="CK114" s="43"/>
      <c r="CL114" s="43"/>
      <c r="CM114" s="43"/>
      <c r="CN114" s="43"/>
      <c r="CO114" s="43"/>
      <c r="CP114" s="43"/>
      <c r="CQ114" s="43"/>
      <c r="CR114" s="43"/>
      <c r="CS114" s="43"/>
      <c r="CT114" s="43"/>
      <c r="CU114" s="43"/>
      <c r="CV114" s="43"/>
      <c r="CW114" s="43"/>
      <c r="CX114" s="43"/>
      <c r="CY114" s="43"/>
      <c r="CZ114" s="43"/>
      <c r="DA114" s="43"/>
      <c r="DB114" s="43"/>
      <c r="DC114" s="43"/>
      <c r="DD114" s="43"/>
      <c r="DE114" s="43"/>
      <c r="DF114" s="43"/>
      <c r="DG114" s="42"/>
      <c r="DH114" s="42"/>
      <c r="DI114" s="42"/>
      <c r="DJ114" s="42"/>
      <c r="DK114" s="42"/>
      <c r="DL114" s="42"/>
      <c r="DM114" s="42"/>
      <c r="DN114" s="42"/>
      <c r="DO114" s="42"/>
      <c r="DP114" s="42"/>
      <c r="DQ114" s="42"/>
      <c r="DR114" s="42"/>
      <c r="DS114" s="42"/>
      <c r="DT114" s="42"/>
      <c r="DU114" s="42"/>
      <c r="DV114" s="339"/>
      <c r="DW114" s="339"/>
      <c r="DX114" s="339"/>
      <c r="DY114" s="339"/>
    </row>
    <row r="115" spans="2:129" s="49" customFormat="1" x14ac:dyDescent="0.35">
      <c r="B115" s="43"/>
      <c r="AG115" s="54"/>
      <c r="AH115" s="54"/>
      <c r="AI115" s="299"/>
      <c r="AJ115" s="54"/>
      <c r="AK115" s="54"/>
      <c r="AL115" s="54"/>
      <c r="AM115" s="43"/>
      <c r="AN115" s="43"/>
      <c r="AO115" s="43"/>
      <c r="AP115" s="43"/>
      <c r="AQ115" s="43"/>
      <c r="AR115" s="43"/>
      <c r="AS115" s="43"/>
      <c r="AT115" s="43"/>
      <c r="AU115" s="43"/>
      <c r="AV115" s="43"/>
      <c r="AW115" s="43"/>
      <c r="AX115" s="43"/>
      <c r="AY115" s="43"/>
      <c r="AZ115" s="43"/>
      <c r="BA115" s="43"/>
      <c r="BB115" s="43"/>
      <c r="BC115" s="43"/>
      <c r="BD115" s="43"/>
      <c r="BE115" s="43"/>
      <c r="BF115" s="43"/>
      <c r="BG115" s="43"/>
      <c r="BH115" s="43"/>
      <c r="BI115" s="43"/>
      <c r="BJ115" s="43"/>
      <c r="BK115" s="43"/>
      <c r="BL115" s="43"/>
      <c r="BM115" s="43"/>
      <c r="BN115" s="43"/>
      <c r="BO115" s="43"/>
      <c r="BP115" s="43"/>
      <c r="BQ115" s="43"/>
      <c r="BR115" s="43"/>
      <c r="BS115" s="43"/>
      <c r="BT115" s="43"/>
      <c r="BU115" s="43"/>
      <c r="BV115" s="43"/>
      <c r="BW115" s="43"/>
      <c r="BX115" s="43"/>
      <c r="BY115" s="43"/>
      <c r="BZ115" s="43"/>
      <c r="CA115" s="43"/>
      <c r="CB115" s="43"/>
      <c r="CC115" s="43"/>
      <c r="CD115" s="43"/>
      <c r="CE115" s="43"/>
      <c r="CF115" s="43"/>
      <c r="CG115" s="43"/>
      <c r="CH115" s="43"/>
      <c r="CI115" s="43"/>
      <c r="CJ115" s="43"/>
      <c r="CK115" s="43"/>
      <c r="CL115" s="43"/>
      <c r="CM115" s="43"/>
      <c r="CN115" s="43"/>
      <c r="CO115" s="43"/>
      <c r="CP115" s="43"/>
      <c r="CQ115" s="43"/>
      <c r="CR115" s="43"/>
      <c r="CS115" s="43"/>
      <c r="CT115" s="43"/>
      <c r="CU115" s="43"/>
      <c r="CV115" s="43"/>
      <c r="CW115" s="43"/>
      <c r="CX115" s="43"/>
      <c r="CY115" s="43"/>
      <c r="CZ115" s="43"/>
      <c r="DA115" s="43"/>
      <c r="DB115" s="43"/>
      <c r="DC115" s="43"/>
      <c r="DD115" s="43"/>
      <c r="DE115" s="43"/>
      <c r="DF115" s="43"/>
      <c r="DG115" s="42"/>
      <c r="DH115" s="42"/>
      <c r="DI115" s="42"/>
      <c r="DJ115" s="42"/>
      <c r="DK115" s="42"/>
      <c r="DL115" s="42"/>
      <c r="DM115" s="42"/>
      <c r="DN115" s="42"/>
      <c r="DO115" s="42"/>
      <c r="DP115" s="42"/>
      <c r="DQ115" s="42"/>
      <c r="DR115" s="42"/>
      <c r="DS115" s="42"/>
      <c r="DT115" s="42"/>
      <c r="DU115" s="42"/>
      <c r="DV115" s="339"/>
      <c r="DW115" s="339"/>
      <c r="DX115" s="339"/>
      <c r="DY115" s="339"/>
    </row>
    <row r="116" spans="2:129" s="49" customFormat="1" x14ac:dyDescent="0.35">
      <c r="B116" s="43"/>
      <c r="AG116" s="54"/>
      <c r="AH116" s="54"/>
      <c r="AI116" s="299"/>
      <c r="AJ116" s="54"/>
      <c r="AK116" s="54"/>
      <c r="AL116" s="54"/>
      <c r="AM116" s="43"/>
      <c r="AN116" s="43"/>
      <c r="AO116" s="43"/>
      <c r="AP116" s="43"/>
      <c r="AQ116" s="43"/>
      <c r="AR116" s="43"/>
      <c r="AS116" s="43"/>
      <c r="AT116" s="43"/>
      <c r="AU116" s="43"/>
      <c r="AV116" s="43"/>
      <c r="AW116" s="43"/>
      <c r="AX116" s="43"/>
      <c r="AY116" s="43"/>
      <c r="AZ116" s="43"/>
      <c r="BA116" s="43"/>
      <c r="BB116" s="43"/>
      <c r="BC116" s="43"/>
      <c r="BD116" s="43"/>
      <c r="BE116" s="43"/>
      <c r="BF116" s="43"/>
      <c r="BG116" s="43"/>
      <c r="BH116" s="43"/>
      <c r="BI116" s="43"/>
      <c r="BJ116" s="43"/>
      <c r="BK116" s="43"/>
      <c r="BL116" s="43"/>
      <c r="BM116" s="43"/>
      <c r="BN116" s="43"/>
      <c r="BO116" s="43"/>
      <c r="BP116" s="43"/>
      <c r="BQ116" s="43"/>
      <c r="BR116" s="43"/>
      <c r="BS116" s="43"/>
      <c r="BT116" s="43"/>
      <c r="BU116" s="43"/>
      <c r="BV116" s="43"/>
      <c r="BW116" s="43"/>
      <c r="BX116" s="43"/>
      <c r="BY116" s="43"/>
      <c r="BZ116" s="43"/>
      <c r="CA116" s="43"/>
      <c r="CB116" s="43"/>
      <c r="CC116" s="43"/>
      <c r="CD116" s="43"/>
      <c r="CE116" s="43"/>
      <c r="CF116" s="43"/>
      <c r="CG116" s="43"/>
      <c r="CH116" s="43"/>
      <c r="CI116" s="43"/>
      <c r="CJ116" s="43"/>
      <c r="CK116" s="43"/>
      <c r="CL116" s="43"/>
      <c r="CM116" s="43"/>
      <c r="CN116" s="43"/>
      <c r="CO116" s="43"/>
      <c r="CP116" s="43"/>
      <c r="CQ116" s="43"/>
      <c r="CR116" s="43"/>
      <c r="CS116" s="43"/>
      <c r="CT116" s="43"/>
      <c r="CU116" s="43"/>
      <c r="CV116" s="43"/>
      <c r="CW116" s="43"/>
      <c r="CX116" s="43"/>
      <c r="CY116" s="43"/>
      <c r="CZ116" s="43"/>
      <c r="DA116" s="43"/>
      <c r="DB116" s="43"/>
      <c r="DC116" s="43"/>
      <c r="DD116" s="43"/>
      <c r="DE116" s="43"/>
      <c r="DF116" s="43"/>
      <c r="DG116" s="42"/>
      <c r="DH116" s="42"/>
      <c r="DI116" s="42"/>
      <c r="DJ116" s="42"/>
      <c r="DK116" s="42"/>
      <c r="DL116" s="42"/>
      <c r="DM116" s="42"/>
      <c r="DN116" s="42"/>
      <c r="DO116" s="42"/>
      <c r="DP116" s="42"/>
      <c r="DQ116" s="42"/>
      <c r="DR116" s="42"/>
      <c r="DS116" s="42"/>
      <c r="DT116" s="42"/>
      <c r="DU116" s="42"/>
      <c r="DV116" s="339"/>
      <c r="DW116" s="339"/>
      <c r="DX116" s="339"/>
      <c r="DY116" s="339"/>
    </row>
    <row r="117" spans="2:129" s="49" customFormat="1" x14ac:dyDescent="0.35">
      <c r="B117" s="43"/>
      <c r="AG117" s="54"/>
      <c r="AH117" s="54"/>
      <c r="AI117" s="299"/>
      <c r="AJ117" s="54"/>
      <c r="AK117" s="54"/>
      <c r="AL117" s="54"/>
      <c r="AM117" s="43"/>
      <c r="AN117" s="43"/>
      <c r="AO117" s="43"/>
      <c r="AP117" s="43"/>
      <c r="AQ117" s="43"/>
      <c r="AR117" s="43"/>
      <c r="AS117" s="43"/>
      <c r="AT117" s="43"/>
      <c r="AU117" s="43"/>
      <c r="AV117" s="43"/>
      <c r="AW117" s="43"/>
      <c r="AX117" s="43"/>
      <c r="AY117" s="43"/>
      <c r="AZ117" s="43"/>
      <c r="BA117" s="43"/>
      <c r="BB117" s="43"/>
      <c r="BC117" s="43"/>
      <c r="BD117" s="43"/>
      <c r="BE117" s="43"/>
      <c r="BF117" s="43"/>
      <c r="BG117" s="43"/>
      <c r="BH117" s="43"/>
      <c r="BI117" s="43"/>
      <c r="BJ117" s="43"/>
      <c r="BK117" s="43"/>
      <c r="BL117" s="43"/>
      <c r="BM117" s="43"/>
      <c r="BN117" s="43"/>
      <c r="BO117" s="43"/>
      <c r="BP117" s="43"/>
      <c r="BQ117" s="43"/>
      <c r="BR117" s="43"/>
      <c r="BS117" s="43"/>
      <c r="BT117" s="43"/>
      <c r="BU117" s="43"/>
      <c r="BV117" s="43"/>
      <c r="BW117" s="43"/>
      <c r="BX117" s="43"/>
      <c r="BY117" s="43"/>
      <c r="BZ117" s="43"/>
      <c r="CA117" s="43"/>
      <c r="CB117" s="43"/>
      <c r="CC117" s="43"/>
      <c r="CD117" s="43"/>
      <c r="CE117" s="43"/>
      <c r="CF117" s="43"/>
      <c r="CG117" s="43"/>
      <c r="CH117" s="43"/>
      <c r="CI117" s="43"/>
      <c r="CJ117" s="43"/>
      <c r="CK117" s="43"/>
      <c r="CL117" s="43"/>
      <c r="CM117" s="43"/>
      <c r="CN117" s="43"/>
      <c r="CO117" s="43"/>
      <c r="CP117" s="43"/>
      <c r="CQ117" s="43"/>
      <c r="CR117" s="43"/>
      <c r="CS117" s="43"/>
      <c r="CT117" s="43"/>
      <c r="CU117" s="43"/>
      <c r="CV117" s="43"/>
      <c r="CW117" s="43"/>
      <c r="CX117" s="43"/>
      <c r="CY117" s="43"/>
      <c r="CZ117" s="43"/>
      <c r="DA117" s="43"/>
      <c r="DB117" s="43"/>
      <c r="DC117" s="43"/>
      <c r="DD117" s="43"/>
      <c r="DE117" s="43"/>
      <c r="DF117" s="43"/>
      <c r="DG117" s="42"/>
      <c r="DH117" s="42"/>
      <c r="DI117" s="42"/>
      <c r="DJ117" s="42"/>
      <c r="DK117" s="42"/>
      <c r="DL117" s="42"/>
      <c r="DM117" s="42"/>
      <c r="DN117" s="42"/>
      <c r="DO117" s="42"/>
      <c r="DP117" s="42"/>
      <c r="DQ117" s="42"/>
      <c r="DR117" s="42"/>
      <c r="DS117" s="42"/>
      <c r="DT117" s="42"/>
      <c r="DU117" s="42"/>
      <c r="DV117" s="339"/>
      <c r="DW117" s="339"/>
      <c r="DX117" s="339"/>
      <c r="DY117" s="339"/>
    </row>
    <row r="118" spans="2:129" s="49" customFormat="1" x14ac:dyDescent="0.35">
      <c r="B118" s="43"/>
      <c r="AG118" s="54"/>
      <c r="AH118" s="54"/>
      <c r="AI118" s="299"/>
      <c r="AJ118" s="54"/>
      <c r="AK118" s="54"/>
      <c r="AL118" s="54"/>
      <c r="AM118" s="43"/>
      <c r="AN118" s="43"/>
      <c r="AO118" s="43"/>
      <c r="AP118" s="43"/>
      <c r="AQ118" s="43"/>
      <c r="AR118" s="43"/>
      <c r="AS118" s="43"/>
      <c r="AT118" s="43"/>
      <c r="AU118" s="43"/>
      <c r="AV118" s="43"/>
      <c r="AW118" s="43"/>
      <c r="AX118" s="43"/>
      <c r="AY118" s="43"/>
      <c r="AZ118" s="43"/>
      <c r="BA118" s="43"/>
      <c r="BB118" s="43"/>
      <c r="BC118" s="43"/>
      <c r="BD118" s="43"/>
      <c r="BE118" s="43"/>
      <c r="BF118" s="43"/>
      <c r="BG118" s="43"/>
      <c r="BH118" s="43"/>
      <c r="BI118" s="43"/>
      <c r="BJ118" s="43"/>
      <c r="BK118" s="43"/>
      <c r="BL118" s="43"/>
      <c r="BM118" s="43"/>
      <c r="BN118" s="43"/>
      <c r="BO118" s="43"/>
      <c r="BP118" s="43"/>
      <c r="BQ118" s="43"/>
      <c r="BR118" s="43"/>
      <c r="BS118" s="43"/>
      <c r="BT118" s="43"/>
      <c r="BU118" s="43"/>
      <c r="BV118" s="43"/>
      <c r="BW118" s="43"/>
      <c r="BX118" s="43"/>
      <c r="BY118" s="43"/>
      <c r="BZ118" s="43"/>
      <c r="CA118" s="43"/>
      <c r="CB118" s="43"/>
      <c r="CC118" s="43"/>
      <c r="CD118" s="43"/>
      <c r="CE118" s="43"/>
      <c r="CF118" s="43"/>
      <c r="CG118" s="43"/>
      <c r="CH118" s="43"/>
      <c r="CI118" s="43"/>
      <c r="CJ118" s="43"/>
      <c r="CK118" s="43"/>
      <c r="CL118" s="43"/>
      <c r="CM118" s="43"/>
      <c r="CN118" s="43"/>
      <c r="CO118" s="43"/>
      <c r="CP118" s="43"/>
      <c r="CQ118" s="43"/>
      <c r="CR118" s="43"/>
      <c r="CS118" s="43"/>
      <c r="CT118" s="43"/>
      <c r="CU118" s="43"/>
      <c r="CV118" s="43"/>
      <c r="CW118" s="43"/>
      <c r="CX118" s="43"/>
      <c r="CY118" s="43"/>
      <c r="CZ118" s="43"/>
      <c r="DA118" s="43"/>
      <c r="DB118" s="43"/>
      <c r="DC118" s="43"/>
      <c r="DD118" s="43"/>
      <c r="DE118" s="43"/>
      <c r="DF118" s="43"/>
      <c r="DG118" s="42"/>
      <c r="DH118" s="42"/>
      <c r="DI118" s="42"/>
      <c r="DJ118" s="42"/>
      <c r="DK118" s="42"/>
      <c r="DL118" s="42"/>
      <c r="DM118" s="42"/>
      <c r="DN118" s="42"/>
      <c r="DO118" s="42"/>
      <c r="DP118" s="42"/>
      <c r="DQ118" s="42"/>
      <c r="DR118" s="42"/>
      <c r="DS118" s="42"/>
      <c r="DT118" s="42"/>
      <c r="DU118" s="42"/>
      <c r="DV118" s="339"/>
      <c r="DW118" s="339"/>
      <c r="DX118" s="339"/>
      <c r="DY118" s="339"/>
    </row>
    <row r="119" spans="2:129" s="49" customFormat="1" x14ac:dyDescent="0.35">
      <c r="B119" s="43"/>
      <c r="AG119" s="54"/>
      <c r="AH119" s="54"/>
      <c r="AI119" s="299"/>
      <c r="AJ119" s="54"/>
      <c r="AK119" s="54"/>
      <c r="AL119" s="54"/>
      <c r="AM119" s="43"/>
      <c r="AN119" s="43"/>
      <c r="AO119" s="43"/>
      <c r="AP119" s="43"/>
      <c r="AQ119" s="43"/>
      <c r="AR119" s="43"/>
      <c r="AS119" s="43"/>
      <c r="AT119" s="43"/>
      <c r="AU119" s="43"/>
      <c r="AV119" s="43"/>
      <c r="AW119" s="43"/>
      <c r="AX119" s="43"/>
      <c r="AY119" s="43"/>
      <c r="AZ119" s="43"/>
      <c r="BA119" s="43"/>
      <c r="BB119" s="43"/>
      <c r="BC119" s="43"/>
      <c r="BD119" s="43"/>
      <c r="BE119" s="43"/>
      <c r="BF119" s="43"/>
      <c r="BG119" s="43"/>
      <c r="BH119" s="43"/>
      <c r="BI119" s="43"/>
      <c r="BJ119" s="43"/>
      <c r="BK119" s="43"/>
      <c r="BL119" s="43"/>
      <c r="BM119" s="43"/>
      <c r="BN119" s="43"/>
      <c r="BO119" s="43"/>
      <c r="BP119" s="43"/>
      <c r="BQ119" s="43"/>
      <c r="BR119" s="43"/>
      <c r="BS119" s="43"/>
      <c r="BT119" s="43"/>
      <c r="BU119" s="43"/>
      <c r="BV119" s="43"/>
      <c r="BW119" s="43"/>
      <c r="BX119" s="43"/>
      <c r="BY119" s="43"/>
      <c r="BZ119" s="43"/>
      <c r="CA119" s="43"/>
      <c r="CB119" s="43"/>
      <c r="CC119" s="43"/>
      <c r="CD119" s="43"/>
      <c r="CE119" s="43"/>
      <c r="CF119" s="43"/>
      <c r="CG119" s="43"/>
      <c r="CH119" s="43"/>
      <c r="CI119" s="43"/>
      <c r="CJ119" s="43"/>
      <c r="CK119" s="43"/>
      <c r="CL119" s="43"/>
      <c r="CM119" s="43"/>
      <c r="CN119" s="43"/>
      <c r="CO119" s="43"/>
      <c r="CP119" s="43"/>
      <c r="CQ119" s="43"/>
      <c r="CR119" s="43"/>
      <c r="CS119" s="43"/>
      <c r="CT119" s="43"/>
      <c r="CU119" s="43"/>
      <c r="CV119" s="43"/>
      <c r="CW119" s="43"/>
      <c r="CX119" s="43"/>
      <c r="CY119" s="43"/>
      <c r="CZ119" s="43"/>
      <c r="DA119" s="43"/>
      <c r="DB119" s="43"/>
      <c r="DC119" s="43"/>
      <c r="DD119" s="43"/>
      <c r="DE119" s="43"/>
      <c r="DF119" s="43"/>
      <c r="DG119" s="42"/>
      <c r="DH119" s="42"/>
      <c r="DI119" s="42"/>
      <c r="DJ119" s="42"/>
      <c r="DK119" s="42"/>
      <c r="DL119" s="42"/>
      <c r="DM119" s="42"/>
      <c r="DN119" s="42"/>
      <c r="DO119" s="42"/>
      <c r="DP119" s="42"/>
      <c r="DQ119" s="42"/>
      <c r="DR119" s="42"/>
      <c r="DS119" s="42"/>
      <c r="DT119" s="42"/>
      <c r="DU119" s="42"/>
      <c r="DV119" s="339"/>
      <c r="DW119" s="339"/>
      <c r="DX119" s="339"/>
      <c r="DY119" s="339"/>
    </row>
    <row r="120" spans="2:129" s="49" customFormat="1" x14ac:dyDescent="0.35">
      <c r="B120" s="43"/>
      <c r="AG120" s="54"/>
      <c r="AH120" s="54"/>
      <c r="AI120" s="299"/>
      <c r="AJ120" s="54"/>
      <c r="AK120" s="54"/>
      <c r="AL120" s="54"/>
      <c r="AM120" s="43"/>
      <c r="AN120" s="43"/>
      <c r="AO120" s="43"/>
      <c r="AP120" s="43"/>
      <c r="AQ120" s="43"/>
      <c r="AR120" s="43"/>
      <c r="AS120" s="43"/>
      <c r="AT120" s="43"/>
      <c r="AU120" s="43"/>
      <c r="AV120" s="43"/>
      <c r="AW120" s="43"/>
      <c r="AX120" s="43"/>
      <c r="AY120" s="43"/>
      <c r="AZ120" s="43"/>
      <c r="BA120" s="43"/>
      <c r="BB120" s="43"/>
      <c r="BC120" s="43"/>
      <c r="BD120" s="43"/>
      <c r="BE120" s="43"/>
      <c r="BF120" s="43"/>
      <c r="BG120" s="43"/>
      <c r="BH120" s="43"/>
      <c r="BI120" s="43"/>
      <c r="BJ120" s="43"/>
      <c r="BK120" s="43"/>
      <c r="BL120" s="43"/>
      <c r="BM120" s="43"/>
      <c r="BN120" s="43"/>
      <c r="BO120" s="43"/>
      <c r="BP120" s="43"/>
      <c r="BQ120" s="43"/>
      <c r="BR120" s="43"/>
      <c r="BS120" s="43"/>
      <c r="BT120" s="43"/>
      <c r="BU120" s="43"/>
      <c r="BV120" s="43"/>
      <c r="BW120" s="43"/>
      <c r="BX120" s="43"/>
      <c r="BY120" s="43"/>
      <c r="BZ120" s="43"/>
      <c r="CA120" s="43"/>
      <c r="CB120" s="43"/>
      <c r="CC120" s="43"/>
      <c r="CD120" s="43"/>
      <c r="CE120" s="43"/>
      <c r="CF120" s="43"/>
      <c r="CG120" s="43"/>
      <c r="CH120" s="43"/>
      <c r="CI120" s="43"/>
      <c r="CJ120" s="43"/>
      <c r="CK120" s="43"/>
      <c r="CL120" s="43"/>
      <c r="CM120" s="43"/>
      <c r="CN120" s="43"/>
      <c r="CO120" s="43"/>
      <c r="CP120" s="43"/>
      <c r="CQ120" s="43"/>
      <c r="CR120" s="43"/>
      <c r="CS120" s="43"/>
      <c r="CT120" s="43"/>
      <c r="CU120" s="43"/>
      <c r="CV120" s="43"/>
      <c r="CW120" s="43"/>
      <c r="CX120" s="43"/>
      <c r="CY120" s="43"/>
      <c r="CZ120" s="43"/>
      <c r="DA120" s="43"/>
      <c r="DB120" s="43"/>
      <c r="DC120" s="43"/>
      <c r="DD120" s="43"/>
      <c r="DE120" s="43"/>
      <c r="DF120" s="43"/>
      <c r="DG120" s="42"/>
      <c r="DH120" s="42"/>
      <c r="DI120" s="42"/>
      <c r="DJ120" s="42"/>
      <c r="DK120" s="42"/>
      <c r="DL120" s="42"/>
      <c r="DM120" s="42"/>
      <c r="DN120" s="42"/>
      <c r="DO120" s="42"/>
      <c r="DP120" s="42"/>
      <c r="DQ120" s="42"/>
      <c r="DR120" s="42"/>
      <c r="DS120" s="42"/>
      <c r="DT120" s="42"/>
      <c r="DU120" s="42"/>
      <c r="DV120" s="339"/>
      <c r="DW120" s="339"/>
      <c r="DX120" s="339"/>
      <c r="DY120" s="339"/>
    </row>
    <row r="121" spans="2:129" s="49" customFormat="1" x14ac:dyDescent="0.35">
      <c r="B121" s="43"/>
      <c r="AG121" s="54"/>
      <c r="AH121" s="54"/>
      <c r="AI121" s="299"/>
      <c r="AJ121" s="54"/>
      <c r="AK121" s="54"/>
      <c r="AL121" s="54"/>
      <c r="AM121" s="43"/>
      <c r="AN121" s="43"/>
      <c r="AO121" s="43"/>
      <c r="AP121" s="43"/>
      <c r="AQ121" s="43"/>
      <c r="AR121" s="43"/>
      <c r="AS121" s="43"/>
      <c r="AT121" s="43"/>
      <c r="AU121" s="43"/>
      <c r="AV121" s="43"/>
      <c r="AW121" s="43"/>
      <c r="AX121" s="43"/>
      <c r="AY121" s="43"/>
      <c r="AZ121" s="43"/>
      <c r="BA121" s="43"/>
      <c r="BB121" s="43"/>
      <c r="BC121" s="43"/>
      <c r="BD121" s="43"/>
      <c r="BE121" s="43"/>
      <c r="BF121" s="43"/>
      <c r="BG121" s="43"/>
      <c r="BH121" s="43"/>
      <c r="BI121" s="43"/>
      <c r="BJ121" s="43"/>
      <c r="BK121" s="43"/>
      <c r="BL121" s="43"/>
      <c r="BM121" s="43"/>
      <c r="BN121" s="43"/>
      <c r="BO121" s="43"/>
      <c r="BP121" s="43"/>
      <c r="BQ121" s="43"/>
      <c r="BR121" s="43"/>
      <c r="BS121" s="43"/>
      <c r="BT121" s="43"/>
      <c r="BU121" s="43"/>
      <c r="BV121" s="43"/>
      <c r="BW121" s="43"/>
      <c r="BX121" s="43"/>
      <c r="BY121" s="43"/>
      <c r="BZ121" s="43"/>
      <c r="CA121" s="43"/>
      <c r="CB121" s="43"/>
      <c r="CC121" s="43"/>
      <c r="CD121" s="43"/>
      <c r="CE121" s="43"/>
      <c r="CF121" s="43"/>
      <c r="CG121" s="43"/>
      <c r="CH121" s="43"/>
      <c r="CI121" s="43"/>
      <c r="CJ121" s="43"/>
      <c r="CK121" s="43"/>
      <c r="CL121" s="43"/>
      <c r="CM121" s="43"/>
      <c r="CN121" s="43"/>
      <c r="CO121" s="43"/>
      <c r="CP121" s="43"/>
      <c r="CQ121" s="43"/>
      <c r="CR121" s="43"/>
      <c r="CS121" s="43"/>
      <c r="CT121" s="43"/>
      <c r="CU121" s="43"/>
      <c r="CV121" s="43"/>
      <c r="CW121" s="43"/>
      <c r="CX121" s="43"/>
      <c r="CY121" s="43"/>
      <c r="CZ121" s="43"/>
      <c r="DA121" s="43"/>
      <c r="DB121" s="43"/>
      <c r="DC121" s="43"/>
      <c r="DD121" s="43"/>
      <c r="DE121" s="43"/>
      <c r="DF121" s="43"/>
      <c r="DG121" s="42"/>
      <c r="DH121" s="42"/>
      <c r="DI121" s="42"/>
      <c r="DJ121" s="42"/>
      <c r="DK121" s="42"/>
      <c r="DL121" s="42"/>
      <c r="DM121" s="42"/>
      <c r="DN121" s="42"/>
      <c r="DO121" s="42"/>
      <c r="DP121" s="42"/>
      <c r="DQ121" s="42"/>
      <c r="DR121" s="42"/>
      <c r="DS121" s="42"/>
      <c r="DT121" s="42"/>
      <c r="DU121" s="42"/>
      <c r="DV121" s="339"/>
      <c r="DW121" s="339"/>
      <c r="DX121" s="339"/>
      <c r="DY121" s="339"/>
    </row>
    <row r="122" spans="2:129" s="49" customFormat="1" x14ac:dyDescent="0.35">
      <c r="B122" s="43"/>
      <c r="AG122" s="54"/>
      <c r="AH122" s="54"/>
      <c r="AI122" s="299"/>
      <c r="AJ122" s="54"/>
      <c r="AK122" s="54"/>
      <c r="AL122" s="54"/>
      <c r="AM122" s="43"/>
      <c r="AN122" s="43"/>
      <c r="AO122" s="43"/>
      <c r="AP122" s="43"/>
      <c r="AQ122" s="43"/>
      <c r="AR122" s="43"/>
      <c r="AS122" s="43"/>
      <c r="AT122" s="43"/>
      <c r="AU122" s="43"/>
      <c r="AV122" s="43"/>
      <c r="AW122" s="43"/>
      <c r="AX122" s="43"/>
      <c r="AY122" s="43"/>
      <c r="AZ122" s="43"/>
      <c r="BA122" s="43"/>
      <c r="BB122" s="43"/>
      <c r="BC122" s="43"/>
      <c r="BD122" s="43"/>
      <c r="BE122" s="43"/>
      <c r="BF122" s="43"/>
      <c r="BG122" s="43"/>
      <c r="BH122" s="43"/>
      <c r="BI122" s="43"/>
      <c r="BJ122" s="43"/>
      <c r="BK122" s="43"/>
      <c r="BL122" s="43"/>
      <c r="BM122" s="43"/>
      <c r="BN122" s="43"/>
      <c r="BO122" s="43"/>
      <c r="BP122" s="43"/>
      <c r="BQ122" s="43"/>
      <c r="BR122" s="43"/>
      <c r="BS122" s="43"/>
      <c r="BT122" s="43"/>
      <c r="BU122" s="43"/>
      <c r="BV122" s="43"/>
      <c r="BW122" s="43"/>
      <c r="BX122" s="43"/>
      <c r="BY122" s="43"/>
      <c r="BZ122" s="43"/>
      <c r="CA122" s="43"/>
      <c r="CB122" s="43"/>
      <c r="CC122" s="43"/>
      <c r="CD122" s="43"/>
      <c r="CE122" s="43"/>
      <c r="CF122" s="43"/>
      <c r="CG122" s="43"/>
      <c r="CH122" s="43"/>
      <c r="CI122" s="43"/>
      <c r="CJ122" s="43"/>
      <c r="CK122" s="43"/>
      <c r="CL122" s="43"/>
      <c r="CM122" s="43"/>
      <c r="CN122" s="43"/>
      <c r="CO122" s="43"/>
      <c r="CP122" s="43"/>
      <c r="CQ122" s="43"/>
      <c r="CR122" s="43"/>
      <c r="CS122" s="43"/>
      <c r="CT122" s="43"/>
      <c r="CU122" s="43"/>
      <c r="CV122" s="43"/>
      <c r="CW122" s="43"/>
      <c r="CX122" s="43"/>
      <c r="CY122" s="43"/>
      <c r="CZ122" s="43"/>
      <c r="DA122" s="43"/>
      <c r="DB122" s="43"/>
      <c r="DC122" s="43"/>
      <c r="DD122" s="43"/>
      <c r="DE122" s="43"/>
      <c r="DF122" s="43"/>
      <c r="DG122" s="42"/>
      <c r="DH122" s="42"/>
      <c r="DI122" s="42"/>
      <c r="DJ122" s="42"/>
      <c r="DK122" s="42"/>
      <c r="DL122" s="42"/>
      <c r="DM122" s="42"/>
      <c r="DN122" s="42"/>
      <c r="DO122" s="42"/>
      <c r="DP122" s="42"/>
      <c r="DQ122" s="42"/>
      <c r="DR122" s="42"/>
      <c r="DS122" s="42"/>
      <c r="DT122" s="42"/>
      <c r="DU122" s="42"/>
      <c r="DV122" s="339"/>
      <c r="DW122" s="339"/>
      <c r="DX122" s="339"/>
      <c r="DY122" s="339"/>
    </row>
    <row r="123" spans="2:129" s="49" customFormat="1" x14ac:dyDescent="0.35">
      <c r="B123" s="43"/>
      <c r="AG123" s="54"/>
      <c r="AH123" s="54"/>
      <c r="AI123" s="299"/>
      <c r="AJ123" s="54"/>
      <c r="AK123" s="54"/>
      <c r="AL123" s="54"/>
      <c r="AM123" s="43"/>
      <c r="AN123" s="43"/>
      <c r="AO123" s="43"/>
      <c r="AP123" s="43"/>
      <c r="AQ123" s="43"/>
      <c r="AR123" s="43"/>
      <c r="AS123" s="43"/>
      <c r="AT123" s="43"/>
      <c r="AU123" s="43"/>
      <c r="AV123" s="43"/>
      <c r="AW123" s="43"/>
      <c r="AX123" s="43"/>
      <c r="AY123" s="43"/>
      <c r="AZ123" s="43"/>
      <c r="BA123" s="43"/>
      <c r="BB123" s="43"/>
      <c r="BC123" s="43"/>
      <c r="BD123" s="43"/>
      <c r="BE123" s="43"/>
      <c r="BF123" s="43"/>
      <c r="BG123" s="43"/>
      <c r="BH123" s="43"/>
      <c r="BI123" s="43"/>
      <c r="BJ123" s="43"/>
      <c r="BK123" s="43"/>
      <c r="BL123" s="43"/>
      <c r="BM123" s="43"/>
      <c r="BN123" s="43"/>
      <c r="BO123" s="43"/>
      <c r="BP123" s="43"/>
      <c r="BQ123" s="43"/>
      <c r="BR123" s="43"/>
      <c r="BS123" s="43"/>
      <c r="BT123" s="43"/>
      <c r="BU123" s="43"/>
      <c r="BV123" s="43"/>
      <c r="BW123" s="43"/>
      <c r="BX123" s="43"/>
      <c r="BY123" s="43"/>
      <c r="BZ123" s="43"/>
      <c r="CA123" s="43"/>
      <c r="CB123" s="43"/>
      <c r="CC123" s="43"/>
      <c r="CD123" s="43"/>
      <c r="CE123" s="43"/>
      <c r="CF123" s="43"/>
      <c r="CG123" s="43"/>
      <c r="CH123" s="43"/>
      <c r="CI123" s="43"/>
      <c r="CJ123" s="43"/>
      <c r="CK123" s="43"/>
      <c r="CL123" s="43"/>
      <c r="CM123" s="43"/>
      <c r="CN123" s="43"/>
      <c r="CO123" s="43"/>
      <c r="CP123" s="43"/>
      <c r="CQ123" s="43"/>
      <c r="CR123" s="43"/>
      <c r="CS123" s="43"/>
      <c r="CT123" s="43"/>
      <c r="CU123" s="43"/>
      <c r="CV123" s="43"/>
      <c r="CW123" s="43"/>
      <c r="CX123" s="43"/>
      <c r="CY123" s="43"/>
      <c r="CZ123" s="43"/>
      <c r="DA123" s="43"/>
      <c r="DB123" s="43"/>
      <c r="DC123" s="43"/>
      <c r="DD123" s="43"/>
      <c r="DE123" s="43"/>
      <c r="DF123" s="43"/>
      <c r="DG123" s="42"/>
      <c r="DH123" s="42"/>
      <c r="DI123" s="42"/>
      <c r="DJ123" s="42"/>
      <c r="DK123" s="42"/>
      <c r="DL123" s="42"/>
      <c r="DM123" s="42"/>
      <c r="DN123" s="42"/>
      <c r="DO123" s="42"/>
      <c r="DP123" s="42"/>
      <c r="DQ123" s="42"/>
      <c r="DR123" s="42"/>
      <c r="DS123" s="42"/>
      <c r="DT123" s="42"/>
      <c r="DU123" s="42"/>
      <c r="DV123" s="339"/>
      <c r="DW123" s="339"/>
      <c r="DX123" s="339"/>
      <c r="DY123" s="339"/>
    </row>
    <row r="124" spans="2:129" s="49" customFormat="1" x14ac:dyDescent="0.35">
      <c r="B124" s="43"/>
      <c r="AG124" s="54"/>
      <c r="AH124" s="54"/>
      <c r="AI124" s="299"/>
      <c r="AJ124" s="54"/>
      <c r="AK124" s="54"/>
      <c r="AL124" s="54"/>
      <c r="AM124" s="43"/>
      <c r="AN124" s="43"/>
      <c r="AO124" s="43"/>
      <c r="AP124" s="43"/>
      <c r="AQ124" s="43"/>
      <c r="AR124" s="43"/>
      <c r="AS124" s="43"/>
      <c r="AT124" s="43"/>
      <c r="AU124" s="43"/>
      <c r="AV124" s="43"/>
      <c r="AW124" s="43"/>
      <c r="AX124" s="43"/>
      <c r="AY124" s="43"/>
      <c r="AZ124" s="43"/>
      <c r="BA124" s="43"/>
      <c r="BB124" s="43"/>
      <c r="BC124" s="43"/>
      <c r="BD124" s="43"/>
      <c r="BE124" s="43"/>
      <c r="BF124" s="43"/>
      <c r="BG124" s="43"/>
      <c r="BH124" s="43"/>
      <c r="BI124" s="43"/>
      <c r="BJ124" s="43"/>
      <c r="BK124" s="43"/>
      <c r="BL124" s="43"/>
      <c r="BM124" s="43"/>
      <c r="BN124" s="43"/>
      <c r="BO124" s="43"/>
      <c r="BP124" s="43"/>
      <c r="BQ124" s="43"/>
      <c r="BR124" s="43"/>
      <c r="BS124" s="43"/>
      <c r="BT124" s="43"/>
      <c r="BU124" s="43"/>
      <c r="BV124" s="43"/>
      <c r="BW124" s="43"/>
      <c r="BX124" s="43"/>
      <c r="BY124" s="43"/>
      <c r="BZ124" s="43"/>
      <c r="CA124" s="43"/>
      <c r="CB124" s="43"/>
      <c r="CC124" s="43"/>
      <c r="CD124" s="43"/>
      <c r="CE124" s="43"/>
      <c r="CF124" s="43"/>
      <c r="CG124" s="43"/>
      <c r="CH124" s="43"/>
      <c r="CI124" s="43"/>
      <c r="CJ124" s="43"/>
      <c r="CK124" s="43"/>
      <c r="CL124" s="43"/>
      <c r="CM124" s="43"/>
      <c r="CN124" s="43"/>
      <c r="CO124" s="43"/>
      <c r="CP124" s="43"/>
      <c r="CQ124" s="43"/>
      <c r="CR124" s="43"/>
      <c r="CS124" s="43"/>
      <c r="CT124" s="43"/>
      <c r="CU124" s="43"/>
      <c r="CV124" s="43"/>
      <c r="CW124" s="43"/>
      <c r="CX124" s="43"/>
      <c r="CY124" s="43"/>
      <c r="CZ124" s="43"/>
      <c r="DA124" s="43"/>
      <c r="DB124" s="43"/>
      <c r="DC124" s="43"/>
      <c r="DD124" s="43"/>
      <c r="DE124" s="43"/>
      <c r="DF124" s="43"/>
      <c r="DG124" s="42"/>
      <c r="DH124" s="42"/>
      <c r="DI124" s="42"/>
      <c r="DJ124" s="42"/>
      <c r="DK124" s="42"/>
      <c r="DL124" s="42"/>
      <c r="DM124" s="42"/>
      <c r="DN124" s="42"/>
      <c r="DO124" s="42"/>
      <c r="DP124" s="42"/>
      <c r="DQ124" s="42"/>
      <c r="DR124" s="42"/>
      <c r="DS124" s="42"/>
      <c r="DT124" s="42"/>
      <c r="DU124" s="42"/>
      <c r="DV124" s="339"/>
      <c r="DW124" s="339"/>
      <c r="DX124" s="339"/>
      <c r="DY124" s="339"/>
    </row>
    <row r="125" spans="2:129" s="49" customFormat="1" x14ac:dyDescent="0.35">
      <c r="B125" s="43"/>
      <c r="AG125" s="54"/>
      <c r="AH125" s="54"/>
      <c r="AI125" s="299"/>
      <c r="AJ125" s="54"/>
      <c r="AK125" s="54"/>
      <c r="AL125" s="54"/>
      <c r="AM125" s="43"/>
      <c r="AN125" s="43"/>
      <c r="AO125" s="43"/>
      <c r="AP125" s="43"/>
      <c r="AQ125" s="43"/>
      <c r="AR125" s="43"/>
      <c r="AS125" s="43"/>
      <c r="AT125" s="43"/>
      <c r="AU125" s="43"/>
      <c r="AV125" s="43"/>
      <c r="AW125" s="43"/>
      <c r="AX125" s="43"/>
      <c r="AY125" s="43"/>
      <c r="AZ125" s="43"/>
      <c r="BA125" s="43"/>
      <c r="BB125" s="43"/>
      <c r="BC125" s="43"/>
      <c r="BD125" s="43"/>
      <c r="BE125" s="43"/>
      <c r="BF125" s="43"/>
      <c r="BG125" s="43"/>
      <c r="BH125" s="43"/>
      <c r="BI125" s="43"/>
      <c r="BJ125" s="43"/>
      <c r="BK125" s="43"/>
      <c r="BL125" s="43"/>
      <c r="BM125" s="43"/>
      <c r="BN125" s="43"/>
      <c r="BO125" s="43"/>
      <c r="BP125" s="43"/>
      <c r="BQ125" s="43"/>
      <c r="BR125" s="43"/>
      <c r="BS125" s="43"/>
      <c r="BT125" s="43"/>
      <c r="BU125" s="43"/>
      <c r="BV125" s="43"/>
      <c r="BW125" s="43"/>
      <c r="BX125" s="43"/>
      <c r="BY125" s="43"/>
      <c r="BZ125" s="43"/>
      <c r="CA125" s="43"/>
      <c r="CB125" s="43"/>
      <c r="CC125" s="43"/>
      <c r="CD125" s="43"/>
      <c r="CE125" s="43"/>
      <c r="CF125" s="43"/>
      <c r="CG125" s="43"/>
      <c r="CH125" s="43"/>
      <c r="CI125" s="43"/>
      <c r="CJ125" s="43"/>
      <c r="CK125" s="43"/>
      <c r="CL125" s="43"/>
      <c r="CM125" s="43"/>
      <c r="CN125" s="43"/>
      <c r="CO125" s="43"/>
      <c r="CP125" s="43"/>
      <c r="CQ125" s="43"/>
      <c r="CR125" s="43"/>
      <c r="CS125" s="43"/>
      <c r="CT125" s="43"/>
      <c r="CU125" s="43"/>
      <c r="CV125" s="43"/>
      <c r="CW125" s="43"/>
      <c r="CX125" s="43"/>
      <c r="CY125" s="43"/>
      <c r="CZ125" s="43"/>
      <c r="DA125" s="43"/>
      <c r="DB125" s="43"/>
      <c r="DC125" s="43"/>
      <c r="DD125" s="43"/>
      <c r="DE125" s="43"/>
      <c r="DF125" s="43"/>
      <c r="DG125" s="42"/>
      <c r="DH125" s="42"/>
      <c r="DI125" s="42"/>
      <c r="DJ125" s="42"/>
      <c r="DK125" s="42"/>
      <c r="DL125" s="42"/>
      <c r="DM125" s="42"/>
      <c r="DN125" s="42"/>
      <c r="DO125" s="42"/>
      <c r="DP125" s="42"/>
      <c r="DQ125" s="42"/>
      <c r="DR125" s="42"/>
      <c r="DS125" s="42"/>
      <c r="DT125" s="42"/>
      <c r="DU125" s="42"/>
      <c r="DV125" s="339"/>
      <c r="DW125" s="339"/>
      <c r="DX125" s="339"/>
      <c r="DY125" s="339"/>
    </row>
    <row r="126" spans="2:129" s="49" customFormat="1" x14ac:dyDescent="0.35">
      <c r="B126" s="43"/>
      <c r="AG126" s="54"/>
      <c r="AH126" s="54"/>
      <c r="AI126" s="299"/>
      <c r="AJ126" s="54"/>
      <c r="AK126" s="54"/>
      <c r="AL126" s="54"/>
      <c r="AM126" s="43"/>
      <c r="AN126" s="43"/>
      <c r="AO126" s="43"/>
      <c r="AP126" s="43"/>
      <c r="AQ126" s="43"/>
      <c r="AR126" s="43"/>
      <c r="AS126" s="43"/>
      <c r="AT126" s="43"/>
      <c r="AU126" s="43"/>
      <c r="AV126" s="43"/>
      <c r="AW126" s="43"/>
      <c r="AX126" s="43"/>
      <c r="AY126" s="43"/>
      <c r="AZ126" s="43"/>
      <c r="BA126" s="43"/>
      <c r="BB126" s="43"/>
      <c r="BC126" s="43"/>
      <c r="BD126" s="43"/>
      <c r="BE126" s="43"/>
      <c r="BF126" s="43"/>
      <c r="BG126" s="43"/>
      <c r="BH126" s="43"/>
      <c r="BI126" s="43"/>
      <c r="BJ126" s="43"/>
      <c r="BK126" s="43"/>
      <c r="BL126" s="43"/>
      <c r="BM126" s="43"/>
      <c r="BN126" s="43"/>
      <c r="BO126" s="43"/>
      <c r="BP126" s="43"/>
      <c r="BQ126" s="43"/>
      <c r="BR126" s="43"/>
      <c r="BS126" s="43"/>
      <c r="BT126" s="43"/>
      <c r="BU126" s="43"/>
      <c r="BV126" s="43"/>
      <c r="BW126" s="43"/>
      <c r="BX126" s="43"/>
      <c r="BY126" s="43"/>
      <c r="BZ126" s="43"/>
      <c r="CA126" s="43"/>
      <c r="CB126" s="43"/>
      <c r="CC126" s="43"/>
      <c r="CD126" s="43"/>
      <c r="CE126" s="43"/>
      <c r="CF126" s="43"/>
      <c r="CG126" s="43"/>
      <c r="CH126" s="43"/>
      <c r="CI126" s="43"/>
      <c r="CJ126" s="43"/>
      <c r="CK126" s="43"/>
      <c r="CL126" s="43"/>
      <c r="CM126" s="43"/>
      <c r="CN126" s="43"/>
      <c r="CO126" s="43"/>
      <c r="CP126" s="43"/>
      <c r="CQ126" s="43"/>
      <c r="CR126" s="43"/>
      <c r="CS126" s="43"/>
      <c r="CT126" s="43"/>
      <c r="CU126" s="43"/>
      <c r="CV126" s="43"/>
      <c r="CW126" s="43"/>
      <c r="CX126" s="43"/>
      <c r="CY126" s="43"/>
      <c r="CZ126" s="43"/>
      <c r="DA126" s="43"/>
      <c r="DB126" s="43"/>
      <c r="DC126" s="43"/>
      <c r="DD126" s="43"/>
      <c r="DE126" s="43"/>
      <c r="DF126" s="43"/>
      <c r="DG126" s="42"/>
      <c r="DH126" s="42"/>
      <c r="DI126" s="42"/>
      <c r="DJ126" s="42"/>
      <c r="DK126" s="42"/>
      <c r="DL126" s="42"/>
      <c r="DM126" s="42"/>
      <c r="DN126" s="42"/>
      <c r="DO126" s="42"/>
      <c r="DP126" s="42"/>
      <c r="DQ126" s="42"/>
      <c r="DR126" s="42"/>
      <c r="DS126" s="42"/>
      <c r="DT126" s="42"/>
      <c r="DU126" s="42"/>
      <c r="DV126" s="339"/>
      <c r="DW126" s="339"/>
      <c r="DX126" s="339"/>
      <c r="DY126" s="339"/>
    </row>
    <row r="127" spans="2:129" s="49" customFormat="1" x14ac:dyDescent="0.35">
      <c r="B127" s="43"/>
      <c r="AG127" s="54"/>
      <c r="AH127" s="54"/>
      <c r="AI127" s="299"/>
      <c r="AJ127" s="54"/>
      <c r="AK127" s="54"/>
      <c r="AL127" s="54"/>
      <c r="AM127" s="43"/>
      <c r="AN127" s="43"/>
      <c r="AO127" s="43"/>
      <c r="AP127" s="43"/>
      <c r="AQ127" s="43"/>
      <c r="AR127" s="43"/>
      <c r="AS127" s="43"/>
      <c r="AT127" s="43"/>
      <c r="AU127" s="43"/>
      <c r="AV127" s="43"/>
      <c r="AW127" s="43"/>
      <c r="AX127" s="43"/>
      <c r="AY127" s="43"/>
      <c r="AZ127" s="43"/>
      <c r="BA127" s="43"/>
      <c r="BB127" s="43"/>
      <c r="BC127" s="43"/>
      <c r="BD127" s="43"/>
      <c r="BE127" s="43"/>
      <c r="BF127" s="43"/>
      <c r="BG127" s="43"/>
      <c r="BH127" s="43"/>
      <c r="BI127" s="43"/>
      <c r="BJ127" s="43"/>
      <c r="BK127" s="43"/>
      <c r="BL127" s="43"/>
      <c r="BM127" s="43"/>
      <c r="BN127" s="43"/>
      <c r="BO127" s="43"/>
      <c r="BP127" s="43"/>
      <c r="BQ127" s="43"/>
      <c r="BR127" s="43"/>
      <c r="BS127" s="43"/>
      <c r="BT127" s="43"/>
      <c r="BU127" s="43"/>
      <c r="BV127" s="43"/>
      <c r="BW127" s="43"/>
      <c r="BX127" s="43"/>
      <c r="BY127" s="43"/>
      <c r="BZ127" s="43"/>
      <c r="CA127" s="43"/>
      <c r="CB127" s="43"/>
      <c r="CC127" s="43"/>
      <c r="CD127" s="43"/>
      <c r="CE127" s="43"/>
      <c r="CF127" s="43"/>
      <c r="CG127" s="43"/>
      <c r="CH127" s="43"/>
      <c r="CI127" s="43"/>
      <c r="CJ127" s="43"/>
      <c r="CK127" s="43"/>
      <c r="CL127" s="43"/>
      <c r="CM127" s="43"/>
      <c r="CN127" s="43"/>
      <c r="CO127" s="43"/>
      <c r="CP127" s="43"/>
      <c r="CQ127" s="43"/>
      <c r="CR127" s="43"/>
      <c r="CS127" s="43"/>
      <c r="CT127" s="43"/>
      <c r="CU127" s="43"/>
      <c r="CV127" s="43"/>
      <c r="CW127" s="43"/>
      <c r="CX127" s="43"/>
      <c r="CY127" s="43"/>
      <c r="CZ127" s="43"/>
      <c r="DA127" s="43"/>
      <c r="DB127" s="43"/>
      <c r="DC127" s="43"/>
      <c r="DD127" s="43"/>
      <c r="DE127" s="43"/>
      <c r="DF127" s="43"/>
      <c r="DG127" s="42"/>
      <c r="DH127" s="42"/>
      <c r="DI127" s="42"/>
      <c r="DJ127" s="42"/>
      <c r="DK127" s="42"/>
      <c r="DL127" s="42"/>
      <c r="DM127" s="42"/>
      <c r="DN127" s="42"/>
      <c r="DO127" s="42"/>
      <c r="DP127" s="42"/>
      <c r="DQ127" s="42"/>
      <c r="DR127" s="42"/>
      <c r="DS127" s="42"/>
      <c r="DT127" s="42"/>
      <c r="DU127" s="42"/>
      <c r="DV127" s="339"/>
      <c r="DW127" s="339"/>
      <c r="DX127" s="339"/>
      <c r="DY127" s="339"/>
    </row>
    <row r="128" spans="2:129" s="49" customFormat="1" x14ac:dyDescent="0.35">
      <c r="B128" s="43"/>
      <c r="AG128" s="54"/>
      <c r="AH128" s="54"/>
      <c r="AI128" s="299"/>
      <c r="AJ128" s="54"/>
      <c r="AK128" s="54"/>
      <c r="AL128" s="54"/>
      <c r="AM128" s="43"/>
      <c r="AN128" s="43"/>
      <c r="AO128" s="43"/>
      <c r="AP128" s="43"/>
      <c r="AQ128" s="43"/>
      <c r="AR128" s="43"/>
      <c r="AS128" s="43"/>
      <c r="AT128" s="43"/>
      <c r="AU128" s="43"/>
      <c r="AV128" s="43"/>
      <c r="AW128" s="43"/>
      <c r="AX128" s="43"/>
      <c r="AY128" s="43"/>
      <c r="AZ128" s="43"/>
      <c r="BA128" s="43"/>
      <c r="BB128" s="43"/>
      <c r="BC128" s="43"/>
      <c r="BD128" s="43"/>
      <c r="BE128" s="43"/>
      <c r="BF128" s="43"/>
      <c r="BG128" s="43"/>
      <c r="BH128" s="43"/>
      <c r="BI128" s="43"/>
      <c r="BJ128" s="43"/>
      <c r="BK128" s="43"/>
      <c r="BL128" s="43"/>
      <c r="BM128" s="43"/>
      <c r="BN128" s="43"/>
      <c r="BO128" s="43"/>
      <c r="BP128" s="43"/>
      <c r="BQ128" s="43"/>
      <c r="BR128" s="43"/>
      <c r="BS128" s="43"/>
      <c r="BT128" s="43"/>
      <c r="BU128" s="43"/>
      <c r="BV128" s="43"/>
      <c r="BW128" s="43"/>
      <c r="BX128" s="43"/>
      <c r="BY128" s="43"/>
      <c r="BZ128" s="43"/>
      <c r="CA128" s="43"/>
      <c r="CB128" s="43"/>
      <c r="CC128" s="43"/>
      <c r="CD128" s="43"/>
      <c r="CE128" s="43"/>
      <c r="CF128" s="43"/>
      <c r="CG128" s="43"/>
      <c r="CH128" s="43"/>
      <c r="CI128" s="43"/>
      <c r="CJ128" s="43"/>
      <c r="CK128" s="43"/>
      <c r="CL128" s="43"/>
      <c r="CM128" s="43"/>
      <c r="CN128" s="43"/>
      <c r="CO128" s="43"/>
      <c r="CP128" s="43"/>
      <c r="CQ128" s="43"/>
      <c r="CR128" s="43"/>
      <c r="CS128" s="43"/>
      <c r="CT128" s="43"/>
      <c r="CU128" s="43"/>
      <c r="CV128" s="43"/>
      <c r="CW128" s="43"/>
      <c r="CX128" s="43"/>
      <c r="CY128" s="43"/>
      <c r="CZ128" s="43"/>
      <c r="DA128" s="43"/>
      <c r="DB128" s="43"/>
      <c r="DC128" s="43"/>
      <c r="DD128" s="43"/>
      <c r="DE128" s="43"/>
      <c r="DF128" s="43"/>
      <c r="DG128" s="42"/>
      <c r="DH128" s="42"/>
      <c r="DI128" s="42"/>
      <c r="DJ128" s="42"/>
      <c r="DK128" s="42"/>
      <c r="DL128" s="42"/>
      <c r="DM128" s="42"/>
      <c r="DN128" s="42"/>
      <c r="DO128" s="42"/>
      <c r="DP128" s="42"/>
      <c r="DQ128" s="42"/>
      <c r="DR128" s="42"/>
      <c r="DS128" s="42"/>
      <c r="DT128" s="42"/>
      <c r="DU128" s="42"/>
      <c r="DV128" s="339"/>
      <c r="DW128" s="339"/>
      <c r="DX128" s="339"/>
      <c r="DY128" s="339"/>
    </row>
    <row r="129" spans="2:129" s="49" customFormat="1" x14ac:dyDescent="0.35">
      <c r="B129" s="43"/>
      <c r="AG129" s="54"/>
      <c r="AH129" s="54"/>
      <c r="AI129" s="299"/>
      <c r="AJ129" s="54"/>
      <c r="AK129" s="54"/>
      <c r="AL129" s="54"/>
      <c r="AM129" s="43"/>
      <c r="AN129" s="43"/>
      <c r="AO129" s="43"/>
      <c r="AP129" s="43"/>
      <c r="AQ129" s="43"/>
      <c r="AR129" s="43"/>
      <c r="AS129" s="43"/>
      <c r="AT129" s="43"/>
      <c r="AU129" s="43"/>
      <c r="AV129" s="43"/>
      <c r="AW129" s="43"/>
      <c r="AX129" s="43"/>
      <c r="AY129" s="43"/>
      <c r="AZ129" s="43"/>
      <c r="BA129" s="43"/>
      <c r="BB129" s="43"/>
      <c r="BC129" s="43"/>
      <c r="BD129" s="43"/>
      <c r="BE129" s="43"/>
      <c r="BF129" s="43"/>
      <c r="BG129" s="43"/>
      <c r="BH129" s="43"/>
      <c r="BI129" s="43"/>
      <c r="BJ129" s="43"/>
      <c r="BK129" s="43"/>
      <c r="BL129" s="43"/>
      <c r="BM129" s="43"/>
      <c r="BN129" s="43"/>
      <c r="BO129" s="43"/>
      <c r="BP129" s="43"/>
      <c r="BQ129" s="43"/>
      <c r="BR129" s="43"/>
      <c r="BS129" s="43"/>
      <c r="BT129" s="43"/>
      <c r="BU129" s="43"/>
      <c r="BV129" s="43"/>
      <c r="BW129" s="43"/>
      <c r="BX129" s="43"/>
      <c r="BY129" s="43"/>
      <c r="BZ129" s="43"/>
      <c r="CA129" s="43"/>
      <c r="CB129" s="43"/>
      <c r="CC129" s="43"/>
      <c r="CD129" s="43"/>
      <c r="CE129" s="43"/>
      <c r="CF129" s="43"/>
      <c r="CG129" s="43"/>
      <c r="CH129" s="43"/>
      <c r="CI129" s="43"/>
      <c r="CJ129" s="43"/>
      <c r="CK129" s="43"/>
      <c r="CL129" s="43"/>
      <c r="CM129" s="43"/>
      <c r="CN129" s="43"/>
      <c r="CO129" s="43"/>
      <c r="CP129" s="43"/>
      <c r="CQ129" s="43"/>
      <c r="CR129" s="43"/>
      <c r="CS129" s="43"/>
      <c r="CT129" s="43"/>
      <c r="CU129" s="43"/>
      <c r="CV129" s="43"/>
      <c r="CW129" s="43"/>
      <c r="CX129" s="43"/>
      <c r="CY129" s="43"/>
      <c r="CZ129" s="43"/>
      <c r="DA129" s="43"/>
      <c r="DB129" s="43"/>
      <c r="DC129" s="43"/>
      <c r="DD129" s="43"/>
      <c r="DE129" s="43"/>
      <c r="DF129" s="43"/>
      <c r="DG129" s="42"/>
      <c r="DH129" s="42"/>
      <c r="DI129" s="42"/>
      <c r="DJ129" s="42"/>
      <c r="DK129" s="42"/>
      <c r="DL129" s="42"/>
      <c r="DM129" s="42"/>
      <c r="DN129" s="42"/>
      <c r="DO129" s="42"/>
      <c r="DP129" s="42"/>
      <c r="DQ129" s="42"/>
      <c r="DR129" s="42"/>
      <c r="DS129" s="42"/>
      <c r="DT129" s="42"/>
      <c r="DU129" s="42"/>
      <c r="DV129" s="339"/>
      <c r="DW129" s="339"/>
      <c r="DX129" s="339"/>
      <c r="DY129" s="339"/>
    </row>
    <row r="130" spans="2:129" s="49" customFormat="1" x14ac:dyDescent="0.35">
      <c r="B130" s="43"/>
      <c r="AG130" s="54"/>
      <c r="AH130" s="54"/>
      <c r="AI130" s="299"/>
      <c r="AJ130" s="54"/>
      <c r="AK130" s="54"/>
      <c r="AL130" s="54"/>
      <c r="AM130" s="43"/>
      <c r="AN130" s="43"/>
      <c r="AO130" s="43"/>
      <c r="AP130" s="43"/>
      <c r="AQ130" s="43"/>
      <c r="AR130" s="43"/>
      <c r="AS130" s="43"/>
      <c r="AT130" s="43"/>
      <c r="AU130" s="43"/>
      <c r="AV130" s="43"/>
      <c r="AW130" s="43"/>
      <c r="AX130" s="43"/>
      <c r="AY130" s="43"/>
      <c r="AZ130" s="43"/>
      <c r="BA130" s="43"/>
      <c r="BB130" s="43"/>
      <c r="BC130" s="43"/>
      <c r="BD130" s="43"/>
      <c r="BE130" s="43"/>
      <c r="BF130" s="43"/>
      <c r="BG130" s="43"/>
      <c r="BH130" s="43"/>
      <c r="BI130" s="43"/>
      <c r="BJ130" s="43"/>
      <c r="BK130" s="43"/>
      <c r="BL130" s="43"/>
      <c r="BM130" s="43"/>
      <c r="BN130" s="43"/>
      <c r="BO130" s="43"/>
      <c r="BP130" s="43"/>
      <c r="BQ130" s="43"/>
      <c r="BR130" s="43"/>
      <c r="BS130" s="43"/>
      <c r="BT130" s="43"/>
      <c r="BU130" s="43"/>
      <c r="BV130" s="43"/>
      <c r="BW130" s="43"/>
      <c r="BX130" s="43"/>
      <c r="BY130" s="43"/>
      <c r="BZ130" s="43"/>
      <c r="CA130" s="43"/>
      <c r="CB130" s="43"/>
      <c r="CC130" s="43"/>
      <c r="CD130" s="43"/>
      <c r="CE130" s="43"/>
      <c r="CF130" s="43"/>
      <c r="CG130" s="43"/>
      <c r="CH130" s="43"/>
      <c r="CI130" s="43"/>
      <c r="CJ130" s="43"/>
      <c r="CK130" s="43"/>
      <c r="CL130" s="43"/>
      <c r="CM130" s="43"/>
      <c r="CN130" s="43"/>
      <c r="CO130" s="43"/>
      <c r="CP130" s="43"/>
      <c r="CQ130" s="43"/>
      <c r="CR130" s="43"/>
      <c r="CS130" s="43"/>
      <c r="CT130" s="43"/>
      <c r="CU130" s="43"/>
      <c r="CV130" s="43"/>
      <c r="CW130" s="43"/>
      <c r="CX130" s="43"/>
      <c r="CY130" s="43"/>
      <c r="CZ130" s="43"/>
      <c r="DA130" s="43"/>
      <c r="DB130" s="43"/>
      <c r="DC130" s="43"/>
      <c r="DD130" s="43"/>
      <c r="DE130" s="43"/>
      <c r="DF130" s="43"/>
      <c r="DG130" s="42"/>
      <c r="DH130" s="42"/>
      <c r="DI130" s="42"/>
      <c r="DJ130" s="42"/>
      <c r="DK130" s="42"/>
      <c r="DL130" s="42"/>
      <c r="DM130" s="42"/>
      <c r="DN130" s="42"/>
      <c r="DO130" s="42"/>
      <c r="DP130" s="42"/>
      <c r="DQ130" s="42"/>
      <c r="DR130" s="42"/>
      <c r="DS130" s="42"/>
      <c r="DT130" s="42"/>
      <c r="DU130" s="42"/>
      <c r="DV130" s="339"/>
      <c r="DW130" s="339"/>
      <c r="DX130" s="339"/>
      <c r="DY130" s="339"/>
    </row>
    <row r="131" spans="2:129" s="49" customFormat="1" x14ac:dyDescent="0.35">
      <c r="B131" s="43"/>
      <c r="AG131" s="54"/>
      <c r="AH131" s="54"/>
      <c r="AI131" s="299"/>
      <c r="AJ131" s="54"/>
      <c r="AK131" s="54"/>
      <c r="AL131" s="54"/>
      <c r="AM131" s="43"/>
      <c r="AN131" s="43"/>
      <c r="AO131" s="43"/>
      <c r="AP131" s="43"/>
      <c r="AQ131" s="43"/>
      <c r="AR131" s="43"/>
      <c r="AS131" s="43"/>
      <c r="AT131" s="43"/>
      <c r="AU131" s="43"/>
      <c r="AV131" s="43"/>
      <c r="AW131" s="43"/>
      <c r="AX131" s="43"/>
      <c r="AY131" s="43"/>
      <c r="AZ131" s="43"/>
      <c r="BA131" s="43"/>
      <c r="BB131" s="43"/>
      <c r="BC131" s="43"/>
      <c r="BD131" s="43"/>
      <c r="BE131" s="43"/>
      <c r="BF131" s="43"/>
      <c r="BG131" s="43"/>
      <c r="BH131" s="43"/>
      <c r="BI131" s="43"/>
      <c r="BJ131" s="43"/>
      <c r="BK131" s="43"/>
      <c r="BL131" s="43"/>
      <c r="BM131" s="43"/>
      <c r="BN131" s="43"/>
      <c r="BO131" s="43"/>
      <c r="BP131" s="43"/>
      <c r="BQ131" s="43"/>
      <c r="BR131" s="43"/>
      <c r="BS131" s="43"/>
      <c r="BT131" s="43"/>
      <c r="BU131" s="43"/>
      <c r="BV131" s="43"/>
      <c r="BW131" s="43"/>
      <c r="BX131" s="43"/>
      <c r="BY131" s="43"/>
      <c r="BZ131" s="43"/>
      <c r="CA131" s="43"/>
      <c r="CB131" s="43"/>
      <c r="CC131" s="43"/>
      <c r="CD131" s="43"/>
      <c r="CE131" s="43"/>
      <c r="CF131" s="43"/>
      <c r="CG131" s="43"/>
      <c r="CH131" s="43"/>
      <c r="CI131" s="43"/>
      <c r="CJ131" s="43"/>
      <c r="CK131" s="43"/>
      <c r="CL131" s="43"/>
      <c r="CM131" s="43"/>
      <c r="CN131" s="43"/>
      <c r="CO131" s="43"/>
      <c r="CP131" s="43"/>
      <c r="CQ131" s="43"/>
      <c r="CR131" s="43"/>
      <c r="CS131" s="43"/>
      <c r="CT131" s="43"/>
      <c r="CU131" s="43"/>
      <c r="CV131" s="43"/>
      <c r="CW131" s="43"/>
      <c r="CX131" s="43"/>
      <c r="CY131" s="43"/>
      <c r="CZ131" s="43"/>
      <c r="DA131" s="43"/>
      <c r="DB131" s="43"/>
      <c r="DC131" s="43"/>
      <c r="DD131" s="43"/>
      <c r="DE131" s="43"/>
      <c r="DF131" s="43"/>
      <c r="DG131" s="42"/>
      <c r="DH131" s="42"/>
      <c r="DI131" s="42"/>
      <c r="DJ131" s="42"/>
      <c r="DK131" s="42"/>
      <c r="DL131" s="42"/>
      <c r="DM131" s="42"/>
      <c r="DN131" s="42"/>
      <c r="DO131" s="42"/>
      <c r="DP131" s="42"/>
      <c r="DQ131" s="42"/>
      <c r="DR131" s="42"/>
      <c r="DS131" s="42"/>
      <c r="DT131" s="42"/>
      <c r="DU131" s="42"/>
      <c r="DV131" s="339"/>
      <c r="DW131" s="339"/>
      <c r="DX131" s="339"/>
      <c r="DY131" s="339"/>
    </row>
    <row r="132" spans="2:129" s="49" customFormat="1" x14ac:dyDescent="0.35">
      <c r="B132" s="43"/>
      <c r="AG132" s="54"/>
      <c r="AH132" s="54"/>
      <c r="AI132" s="299"/>
      <c r="AJ132" s="54"/>
      <c r="AK132" s="54"/>
      <c r="AL132" s="54"/>
      <c r="AM132" s="43"/>
      <c r="AN132" s="43"/>
      <c r="AO132" s="43"/>
      <c r="AP132" s="43"/>
      <c r="AQ132" s="43"/>
      <c r="AR132" s="43"/>
      <c r="AS132" s="43"/>
      <c r="AT132" s="43"/>
      <c r="AU132" s="43"/>
      <c r="AV132" s="43"/>
      <c r="AW132" s="43"/>
      <c r="AX132" s="43"/>
      <c r="AY132" s="43"/>
      <c r="AZ132" s="43"/>
      <c r="BA132" s="43"/>
      <c r="BB132" s="43"/>
      <c r="BC132" s="43"/>
      <c r="BD132" s="43"/>
      <c r="BE132" s="43"/>
      <c r="BF132" s="43"/>
      <c r="BG132" s="43"/>
      <c r="BH132" s="43"/>
      <c r="BI132" s="43"/>
      <c r="BJ132" s="43"/>
      <c r="BK132" s="43"/>
      <c r="BL132" s="43"/>
      <c r="BM132" s="43"/>
      <c r="BN132" s="43"/>
      <c r="BO132" s="43"/>
      <c r="BP132" s="43"/>
      <c r="BQ132" s="43"/>
      <c r="BR132" s="43"/>
      <c r="BS132" s="43"/>
      <c r="BT132" s="43"/>
      <c r="BU132" s="43"/>
      <c r="BV132" s="43"/>
      <c r="BW132" s="43"/>
      <c r="BX132" s="43"/>
      <c r="BY132" s="43"/>
      <c r="BZ132" s="43"/>
      <c r="CA132" s="43"/>
      <c r="CB132" s="43"/>
      <c r="CC132" s="43"/>
      <c r="CD132" s="43"/>
      <c r="CE132" s="43"/>
      <c r="CF132" s="43"/>
      <c r="CG132" s="43"/>
      <c r="CH132" s="43"/>
      <c r="CI132" s="43"/>
      <c r="CJ132" s="43"/>
      <c r="CK132" s="43"/>
      <c r="CL132" s="43"/>
      <c r="CM132" s="43"/>
      <c r="CN132" s="43"/>
      <c r="CO132" s="43"/>
      <c r="CP132" s="43"/>
      <c r="CQ132" s="43"/>
      <c r="CR132" s="43"/>
      <c r="CS132" s="43"/>
      <c r="CT132" s="43"/>
      <c r="CU132" s="43"/>
      <c r="CV132" s="43"/>
      <c r="CW132" s="43"/>
      <c r="CX132" s="43"/>
      <c r="CY132" s="43"/>
      <c r="CZ132" s="43"/>
      <c r="DA132" s="43"/>
      <c r="DB132" s="43"/>
      <c r="DC132" s="43"/>
      <c r="DD132" s="43"/>
      <c r="DE132" s="43"/>
      <c r="DF132" s="43"/>
      <c r="DG132" s="42"/>
      <c r="DH132" s="42"/>
      <c r="DI132" s="42"/>
      <c r="DJ132" s="42"/>
      <c r="DK132" s="42"/>
      <c r="DL132" s="42"/>
      <c r="DM132" s="42"/>
      <c r="DN132" s="42"/>
      <c r="DO132" s="42"/>
      <c r="DP132" s="42"/>
      <c r="DQ132" s="42"/>
      <c r="DR132" s="42"/>
      <c r="DS132" s="42"/>
      <c r="DT132" s="42"/>
      <c r="DU132" s="42"/>
      <c r="DV132" s="339"/>
      <c r="DW132" s="339"/>
      <c r="DX132" s="339"/>
      <c r="DY132" s="339"/>
    </row>
    <row r="133" spans="2:129" s="49" customFormat="1" x14ac:dyDescent="0.35">
      <c r="B133" s="43"/>
      <c r="AG133" s="54"/>
      <c r="AH133" s="54"/>
      <c r="AI133" s="299"/>
      <c r="AJ133" s="54"/>
      <c r="AK133" s="54"/>
      <c r="AL133" s="54"/>
      <c r="AM133" s="43"/>
      <c r="AN133" s="43"/>
      <c r="AO133" s="43"/>
      <c r="AP133" s="43"/>
      <c r="AQ133" s="43"/>
      <c r="AR133" s="43"/>
      <c r="AS133" s="43"/>
      <c r="AT133" s="43"/>
      <c r="AU133" s="43"/>
      <c r="AV133" s="43"/>
      <c r="AW133" s="43"/>
      <c r="AX133" s="43"/>
      <c r="AY133" s="43"/>
      <c r="AZ133" s="43"/>
      <c r="BA133" s="43"/>
      <c r="BB133" s="43"/>
      <c r="BC133" s="43"/>
      <c r="BD133" s="43"/>
      <c r="BE133" s="43"/>
      <c r="BF133" s="43"/>
      <c r="BG133" s="43"/>
      <c r="BH133" s="43"/>
      <c r="BI133" s="43"/>
      <c r="BJ133" s="43"/>
      <c r="BK133" s="43"/>
      <c r="BL133" s="43"/>
      <c r="BM133" s="43"/>
      <c r="BN133" s="43"/>
      <c r="BO133" s="43"/>
      <c r="BP133" s="43"/>
      <c r="BQ133" s="43"/>
      <c r="BR133" s="43"/>
      <c r="BS133" s="43"/>
      <c r="BT133" s="43"/>
      <c r="BU133" s="43"/>
      <c r="BV133" s="43"/>
      <c r="BW133" s="43"/>
      <c r="BX133" s="43"/>
      <c r="BY133" s="43"/>
      <c r="BZ133" s="43"/>
      <c r="CA133" s="43"/>
      <c r="CB133" s="43"/>
      <c r="CC133" s="43"/>
      <c r="CD133" s="43"/>
      <c r="CE133" s="43"/>
      <c r="CF133" s="43"/>
      <c r="CG133" s="43"/>
      <c r="CH133" s="43"/>
      <c r="CI133" s="43"/>
      <c r="CJ133" s="43"/>
      <c r="CK133" s="43"/>
      <c r="CL133" s="43"/>
      <c r="CM133" s="43"/>
      <c r="CN133" s="43"/>
      <c r="CO133" s="43"/>
      <c r="CP133" s="43"/>
      <c r="CQ133" s="43"/>
      <c r="CR133" s="43"/>
      <c r="CS133" s="43"/>
      <c r="CT133" s="43"/>
      <c r="CU133" s="43"/>
      <c r="CV133" s="43"/>
      <c r="CW133" s="43"/>
      <c r="CX133" s="43"/>
      <c r="CY133" s="43"/>
      <c r="CZ133" s="43"/>
      <c r="DA133" s="43"/>
      <c r="DB133" s="43"/>
      <c r="DC133" s="43"/>
      <c r="DD133" s="43"/>
      <c r="DE133" s="43"/>
      <c r="DF133" s="43"/>
      <c r="DG133" s="42"/>
      <c r="DH133" s="42"/>
      <c r="DI133" s="42"/>
      <c r="DJ133" s="42"/>
      <c r="DK133" s="42"/>
      <c r="DL133" s="42"/>
      <c r="DM133" s="42"/>
      <c r="DN133" s="42"/>
      <c r="DO133" s="42"/>
      <c r="DP133" s="42"/>
      <c r="DQ133" s="42"/>
      <c r="DR133" s="42"/>
      <c r="DS133" s="42"/>
      <c r="DT133" s="42"/>
      <c r="DU133" s="42"/>
      <c r="DV133" s="339"/>
      <c r="DW133" s="339"/>
      <c r="DX133" s="339"/>
      <c r="DY133" s="339"/>
    </row>
    <row r="134" spans="2:129" s="49" customFormat="1" x14ac:dyDescent="0.35">
      <c r="B134" s="43"/>
      <c r="AG134" s="54"/>
      <c r="AH134" s="54"/>
      <c r="AI134" s="299"/>
      <c r="AJ134" s="54"/>
      <c r="AK134" s="54"/>
      <c r="AL134" s="54"/>
      <c r="AM134" s="43"/>
      <c r="AN134" s="43"/>
      <c r="AO134" s="43"/>
      <c r="AP134" s="43"/>
      <c r="AQ134" s="43"/>
      <c r="AR134" s="43"/>
      <c r="AS134" s="43"/>
      <c r="AT134" s="43"/>
      <c r="AU134" s="43"/>
      <c r="AV134" s="43"/>
      <c r="AW134" s="43"/>
      <c r="AX134" s="43"/>
      <c r="AY134" s="43"/>
      <c r="AZ134" s="43"/>
      <c r="BA134" s="43"/>
      <c r="BB134" s="43"/>
      <c r="BC134" s="43"/>
      <c r="BD134" s="43"/>
      <c r="BE134" s="43"/>
      <c r="BF134" s="43"/>
      <c r="BG134" s="43"/>
      <c r="BH134" s="43"/>
      <c r="BI134" s="43"/>
      <c r="BJ134" s="43"/>
      <c r="BK134" s="43"/>
      <c r="BL134" s="43"/>
      <c r="BM134" s="43"/>
      <c r="BN134" s="43"/>
      <c r="BO134" s="43"/>
      <c r="BP134" s="43"/>
      <c r="BQ134" s="43"/>
      <c r="BR134" s="43"/>
      <c r="BS134" s="43"/>
      <c r="BT134" s="43"/>
      <c r="BU134" s="43"/>
      <c r="BV134" s="43"/>
      <c r="BW134" s="43"/>
      <c r="BX134" s="43"/>
      <c r="BY134" s="43"/>
      <c r="BZ134" s="43"/>
      <c r="CA134" s="43"/>
      <c r="CB134" s="43"/>
      <c r="CC134" s="43"/>
      <c r="CD134" s="43"/>
      <c r="CE134" s="43"/>
      <c r="CF134" s="43"/>
      <c r="CG134" s="43"/>
      <c r="CH134" s="43"/>
      <c r="CI134" s="43"/>
      <c r="CJ134" s="43"/>
      <c r="CK134" s="43"/>
      <c r="CL134" s="43"/>
      <c r="CM134" s="43"/>
      <c r="CN134" s="43"/>
      <c r="CO134" s="43"/>
      <c r="CP134" s="43"/>
      <c r="CQ134" s="43"/>
      <c r="CR134" s="43"/>
      <c r="CS134" s="43"/>
      <c r="CT134" s="43"/>
      <c r="CU134" s="43"/>
      <c r="CV134" s="43"/>
      <c r="CW134" s="43"/>
      <c r="CX134" s="43"/>
      <c r="CY134" s="43"/>
      <c r="CZ134" s="43"/>
      <c r="DA134" s="43"/>
      <c r="DB134" s="43"/>
      <c r="DC134" s="43"/>
      <c r="DD134" s="43"/>
      <c r="DE134" s="43"/>
      <c r="DF134" s="43"/>
      <c r="DG134" s="42"/>
      <c r="DH134" s="42"/>
      <c r="DI134" s="42"/>
      <c r="DJ134" s="42"/>
      <c r="DK134" s="42"/>
      <c r="DL134" s="42"/>
      <c r="DM134" s="42"/>
      <c r="DN134" s="42"/>
      <c r="DO134" s="42"/>
      <c r="DP134" s="42"/>
      <c r="DQ134" s="42"/>
      <c r="DR134" s="42"/>
      <c r="DS134" s="42"/>
      <c r="DT134" s="42"/>
      <c r="DU134" s="42"/>
      <c r="DV134" s="339"/>
      <c r="DW134" s="339"/>
      <c r="DX134" s="339"/>
      <c r="DY134" s="339"/>
    </row>
    <row r="135" spans="2:129" s="49" customFormat="1" x14ac:dyDescent="0.35">
      <c r="B135" s="43"/>
      <c r="AG135" s="54"/>
      <c r="AH135" s="54"/>
      <c r="AI135" s="299"/>
      <c r="AJ135" s="54"/>
      <c r="AK135" s="54"/>
      <c r="AL135" s="54"/>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2"/>
      <c r="DH135" s="42"/>
      <c r="DI135" s="42"/>
      <c r="DJ135" s="42"/>
      <c r="DK135" s="42"/>
      <c r="DL135" s="42"/>
      <c r="DM135" s="42"/>
      <c r="DN135" s="42"/>
      <c r="DO135" s="42"/>
      <c r="DP135" s="42"/>
      <c r="DQ135" s="42"/>
      <c r="DR135" s="42"/>
      <c r="DS135" s="42"/>
      <c r="DT135" s="42"/>
      <c r="DU135" s="42"/>
      <c r="DV135" s="339"/>
      <c r="DW135" s="339"/>
      <c r="DX135" s="339"/>
      <c r="DY135" s="339"/>
    </row>
    <row r="136" spans="2:129" s="49" customFormat="1" x14ac:dyDescent="0.35">
      <c r="B136" s="43"/>
      <c r="AG136" s="54"/>
      <c r="AH136" s="54"/>
      <c r="AI136" s="299"/>
      <c r="AJ136" s="54"/>
      <c r="AK136" s="54"/>
      <c r="AL136" s="54"/>
      <c r="AM136" s="43"/>
      <c r="AN136" s="43"/>
      <c r="AO136" s="43"/>
      <c r="AP136" s="43"/>
      <c r="AQ136" s="43"/>
      <c r="AR136" s="43"/>
      <c r="AS136" s="43"/>
      <c r="AT136" s="43"/>
      <c r="AU136" s="43"/>
      <c r="AV136" s="43"/>
      <c r="AW136" s="43"/>
      <c r="AX136" s="43"/>
      <c r="AY136" s="43"/>
      <c r="AZ136" s="43"/>
      <c r="BA136" s="43"/>
      <c r="BB136" s="43"/>
      <c r="BC136" s="43"/>
      <c r="BD136" s="43"/>
      <c r="BE136" s="43"/>
      <c r="BF136" s="43"/>
      <c r="BG136" s="43"/>
      <c r="BH136" s="43"/>
      <c r="BI136" s="43"/>
      <c r="BJ136" s="43"/>
      <c r="BK136" s="43"/>
      <c r="BL136" s="43"/>
      <c r="BM136" s="43"/>
      <c r="BN136" s="43"/>
      <c r="BO136" s="43"/>
      <c r="BP136" s="43"/>
      <c r="BQ136" s="43"/>
      <c r="BR136" s="43"/>
      <c r="BS136" s="43"/>
      <c r="BT136" s="43"/>
      <c r="BU136" s="43"/>
      <c r="BV136" s="43"/>
      <c r="BW136" s="43"/>
      <c r="BX136" s="43"/>
      <c r="BY136" s="43"/>
      <c r="BZ136" s="43"/>
      <c r="CA136" s="43"/>
      <c r="CB136" s="43"/>
      <c r="CC136" s="43"/>
      <c r="CD136" s="43"/>
      <c r="CE136" s="43"/>
      <c r="CF136" s="43"/>
      <c r="CG136" s="43"/>
      <c r="CH136" s="43"/>
      <c r="CI136" s="43"/>
      <c r="CJ136" s="43"/>
      <c r="CK136" s="43"/>
      <c r="CL136" s="43"/>
      <c r="CM136" s="43"/>
      <c r="CN136" s="43"/>
      <c r="CO136" s="43"/>
      <c r="CP136" s="43"/>
      <c r="CQ136" s="43"/>
      <c r="CR136" s="43"/>
      <c r="CS136" s="43"/>
      <c r="CT136" s="43"/>
      <c r="CU136" s="43"/>
      <c r="CV136" s="43"/>
      <c r="CW136" s="43"/>
      <c r="CX136" s="43"/>
      <c r="CY136" s="43"/>
      <c r="CZ136" s="43"/>
      <c r="DA136" s="43"/>
      <c r="DB136" s="43"/>
      <c r="DC136" s="43"/>
      <c r="DD136" s="43"/>
      <c r="DE136" s="43"/>
      <c r="DF136" s="43"/>
      <c r="DG136" s="42"/>
      <c r="DH136" s="42"/>
      <c r="DI136" s="42"/>
      <c r="DJ136" s="42"/>
      <c r="DK136" s="42"/>
      <c r="DL136" s="42"/>
      <c r="DM136" s="42"/>
      <c r="DN136" s="42"/>
      <c r="DO136" s="42"/>
      <c r="DP136" s="42"/>
      <c r="DQ136" s="42"/>
      <c r="DR136" s="42"/>
      <c r="DS136" s="42"/>
      <c r="DT136" s="42"/>
      <c r="DU136" s="42"/>
      <c r="DV136" s="339"/>
      <c r="DW136" s="339"/>
      <c r="DX136" s="339"/>
      <c r="DY136" s="339"/>
    </row>
    <row r="137" spans="2:129" s="49" customFormat="1" x14ac:dyDescent="0.35">
      <c r="B137" s="43"/>
      <c r="AG137" s="54"/>
      <c r="AH137" s="54"/>
      <c r="AI137" s="299"/>
      <c r="AJ137" s="54"/>
      <c r="AK137" s="54"/>
      <c r="AL137" s="54"/>
      <c r="AM137" s="43"/>
      <c r="AN137" s="43"/>
      <c r="AO137" s="43"/>
      <c r="AP137" s="43"/>
      <c r="AQ137" s="43"/>
      <c r="AR137" s="43"/>
      <c r="AS137" s="43"/>
      <c r="AT137" s="43"/>
      <c r="AU137" s="43"/>
      <c r="AV137" s="43"/>
      <c r="AW137" s="43"/>
      <c r="AX137" s="43"/>
      <c r="AY137" s="43"/>
      <c r="AZ137" s="43"/>
      <c r="BA137" s="43"/>
      <c r="BB137" s="43"/>
      <c r="BC137" s="43"/>
      <c r="BD137" s="43"/>
      <c r="BE137" s="43"/>
      <c r="BF137" s="43"/>
      <c r="BG137" s="43"/>
      <c r="BH137" s="43"/>
      <c r="BI137" s="43"/>
      <c r="BJ137" s="43"/>
      <c r="BK137" s="43"/>
      <c r="BL137" s="43"/>
      <c r="BM137" s="43"/>
      <c r="BN137" s="43"/>
      <c r="BO137" s="43"/>
      <c r="BP137" s="43"/>
      <c r="BQ137" s="43"/>
      <c r="BR137" s="43"/>
      <c r="BS137" s="43"/>
      <c r="BT137" s="43"/>
      <c r="BU137" s="43"/>
      <c r="BV137" s="43"/>
      <c r="BW137" s="43"/>
      <c r="BX137" s="43"/>
      <c r="BY137" s="43"/>
      <c r="BZ137" s="43"/>
      <c r="CA137" s="43"/>
      <c r="CB137" s="43"/>
      <c r="CC137" s="43"/>
      <c r="CD137" s="43"/>
      <c r="CE137" s="43"/>
      <c r="CF137" s="43"/>
      <c r="CG137" s="43"/>
      <c r="CH137" s="43"/>
      <c r="CI137" s="43"/>
      <c r="CJ137" s="43"/>
      <c r="CK137" s="43"/>
      <c r="CL137" s="43"/>
      <c r="CM137" s="43"/>
      <c r="CN137" s="43"/>
      <c r="CO137" s="43"/>
      <c r="CP137" s="43"/>
      <c r="CQ137" s="43"/>
      <c r="CR137" s="43"/>
      <c r="CS137" s="43"/>
      <c r="CT137" s="43"/>
      <c r="CU137" s="43"/>
      <c r="CV137" s="43"/>
      <c r="CW137" s="43"/>
      <c r="CX137" s="43"/>
      <c r="CY137" s="43"/>
      <c r="CZ137" s="43"/>
      <c r="DA137" s="43"/>
      <c r="DB137" s="43"/>
      <c r="DC137" s="43"/>
      <c r="DD137" s="43"/>
      <c r="DE137" s="43"/>
      <c r="DF137" s="43"/>
      <c r="DG137" s="42"/>
      <c r="DH137" s="42"/>
      <c r="DI137" s="42"/>
      <c r="DJ137" s="42"/>
      <c r="DK137" s="42"/>
      <c r="DL137" s="42"/>
      <c r="DM137" s="42"/>
      <c r="DN137" s="42"/>
      <c r="DO137" s="42"/>
      <c r="DP137" s="42"/>
      <c r="DQ137" s="42"/>
      <c r="DR137" s="42"/>
      <c r="DS137" s="42"/>
      <c r="DT137" s="42"/>
      <c r="DU137" s="42"/>
      <c r="DV137" s="339"/>
      <c r="DW137" s="339"/>
      <c r="DX137" s="339"/>
      <c r="DY137" s="339"/>
    </row>
    <row r="138" spans="2:129" s="49" customFormat="1" x14ac:dyDescent="0.35">
      <c r="B138" s="43"/>
      <c r="AG138" s="54"/>
      <c r="AH138" s="54"/>
      <c r="AI138" s="299"/>
      <c r="AJ138" s="54"/>
      <c r="AK138" s="54"/>
      <c r="AL138" s="54"/>
      <c r="AM138" s="43"/>
      <c r="AN138" s="43"/>
      <c r="AO138" s="43"/>
      <c r="AP138" s="43"/>
      <c r="AQ138" s="43"/>
      <c r="AR138" s="43"/>
      <c r="AS138" s="43"/>
      <c r="AT138" s="43"/>
      <c r="AU138" s="43"/>
      <c r="AV138" s="43"/>
      <c r="AW138" s="43"/>
      <c r="AX138" s="43"/>
      <c r="AY138" s="43"/>
      <c r="AZ138" s="43"/>
      <c r="BA138" s="43"/>
      <c r="BB138" s="43"/>
      <c r="BC138" s="43"/>
      <c r="BD138" s="43"/>
      <c r="BE138" s="43"/>
      <c r="BF138" s="43"/>
      <c r="BG138" s="43"/>
      <c r="BH138" s="43"/>
      <c r="BI138" s="43"/>
      <c r="BJ138" s="43"/>
      <c r="BK138" s="43"/>
      <c r="BL138" s="43"/>
      <c r="BM138" s="43"/>
      <c r="BN138" s="43"/>
      <c r="BO138" s="43"/>
      <c r="BP138" s="43"/>
      <c r="BQ138" s="43"/>
      <c r="BR138" s="43"/>
      <c r="BS138" s="43"/>
      <c r="BT138" s="43"/>
      <c r="BU138" s="43"/>
      <c r="BV138" s="43"/>
      <c r="BW138" s="43"/>
      <c r="BX138" s="43"/>
      <c r="BY138" s="43"/>
      <c r="BZ138" s="43"/>
      <c r="CA138" s="43"/>
      <c r="CB138" s="43"/>
      <c r="CC138" s="43"/>
      <c r="CD138" s="43"/>
      <c r="CE138" s="43"/>
      <c r="CF138" s="43"/>
      <c r="CG138" s="43"/>
      <c r="CH138" s="43"/>
      <c r="CI138" s="43"/>
      <c r="CJ138" s="43"/>
      <c r="CK138" s="43"/>
      <c r="CL138" s="43"/>
      <c r="CM138" s="43"/>
      <c r="CN138" s="43"/>
      <c r="CO138" s="43"/>
      <c r="CP138" s="43"/>
      <c r="CQ138" s="43"/>
      <c r="CR138" s="43"/>
      <c r="CS138" s="43"/>
      <c r="CT138" s="43"/>
      <c r="CU138" s="43"/>
      <c r="CV138" s="43"/>
      <c r="CW138" s="43"/>
      <c r="CX138" s="43"/>
      <c r="CY138" s="43"/>
      <c r="CZ138" s="43"/>
      <c r="DA138" s="43"/>
      <c r="DB138" s="43"/>
      <c r="DC138" s="43"/>
      <c r="DD138" s="43"/>
      <c r="DE138" s="43"/>
      <c r="DF138" s="43"/>
      <c r="DG138" s="42"/>
      <c r="DH138" s="42"/>
      <c r="DI138" s="42"/>
      <c r="DJ138" s="42"/>
      <c r="DK138" s="42"/>
      <c r="DL138" s="42"/>
      <c r="DM138" s="42"/>
      <c r="DN138" s="42"/>
      <c r="DO138" s="42"/>
      <c r="DP138" s="42"/>
      <c r="DQ138" s="42"/>
      <c r="DR138" s="42"/>
      <c r="DS138" s="42"/>
      <c r="DT138" s="42"/>
      <c r="DU138" s="42"/>
      <c r="DV138" s="339"/>
      <c r="DW138" s="339"/>
      <c r="DX138" s="339"/>
      <c r="DY138" s="339"/>
    </row>
    <row r="139" spans="2:129" s="49" customFormat="1" x14ac:dyDescent="0.35">
      <c r="B139" s="43"/>
      <c r="AG139" s="54"/>
      <c r="AH139" s="54"/>
      <c r="AI139" s="299"/>
      <c r="AJ139" s="54"/>
      <c r="AK139" s="54"/>
      <c r="AL139" s="54"/>
      <c r="AM139" s="43"/>
      <c r="AN139" s="43"/>
      <c r="AO139" s="43"/>
      <c r="AP139" s="43"/>
      <c r="AQ139" s="43"/>
      <c r="AR139" s="43"/>
      <c r="AS139" s="43"/>
      <c r="AT139" s="43"/>
      <c r="AU139" s="43"/>
      <c r="AV139" s="43"/>
      <c r="AW139" s="43"/>
      <c r="AX139" s="43"/>
      <c r="AY139" s="43"/>
      <c r="AZ139" s="43"/>
      <c r="BA139" s="43"/>
      <c r="BB139" s="43"/>
      <c r="BC139" s="43"/>
      <c r="BD139" s="43"/>
      <c r="BE139" s="43"/>
      <c r="BF139" s="43"/>
      <c r="BG139" s="43"/>
      <c r="BH139" s="43"/>
      <c r="BI139" s="43"/>
      <c r="BJ139" s="43"/>
      <c r="BK139" s="43"/>
      <c r="BL139" s="43"/>
      <c r="BM139" s="43"/>
      <c r="BN139" s="43"/>
      <c r="BO139" s="43"/>
      <c r="BP139" s="43"/>
      <c r="BQ139" s="43"/>
      <c r="BR139" s="43"/>
      <c r="BS139" s="43"/>
      <c r="BT139" s="43"/>
      <c r="BU139" s="43"/>
      <c r="BV139" s="43"/>
      <c r="BW139" s="43"/>
      <c r="BX139" s="43"/>
      <c r="BY139" s="43"/>
      <c r="BZ139" s="43"/>
      <c r="CA139" s="43"/>
      <c r="CB139" s="43"/>
      <c r="CC139" s="43"/>
      <c r="CD139" s="43"/>
      <c r="CE139" s="43"/>
      <c r="CF139" s="43"/>
      <c r="CG139" s="43"/>
      <c r="CH139" s="43"/>
      <c r="CI139" s="43"/>
      <c r="CJ139" s="43"/>
      <c r="CK139" s="43"/>
      <c r="CL139" s="43"/>
      <c r="CM139" s="43"/>
      <c r="CN139" s="43"/>
      <c r="CO139" s="43"/>
      <c r="CP139" s="43"/>
      <c r="CQ139" s="43"/>
      <c r="CR139" s="43"/>
      <c r="CS139" s="43"/>
      <c r="CT139" s="43"/>
      <c r="CU139" s="43"/>
      <c r="CV139" s="43"/>
      <c r="CW139" s="43"/>
      <c r="CX139" s="43"/>
      <c r="CY139" s="43"/>
      <c r="CZ139" s="43"/>
      <c r="DA139" s="43"/>
      <c r="DB139" s="43"/>
      <c r="DC139" s="43"/>
      <c r="DD139" s="43"/>
      <c r="DE139" s="43"/>
      <c r="DF139" s="43"/>
      <c r="DG139" s="42"/>
      <c r="DH139" s="42"/>
      <c r="DI139" s="42"/>
      <c r="DJ139" s="42"/>
      <c r="DK139" s="42"/>
      <c r="DL139" s="42"/>
      <c r="DM139" s="42"/>
      <c r="DN139" s="42"/>
      <c r="DO139" s="42"/>
      <c r="DP139" s="42"/>
      <c r="DQ139" s="42"/>
      <c r="DR139" s="42"/>
      <c r="DS139" s="42"/>
      <c r="DT139" s="42"/>
      <c r="DU139" s="42"/>
      <c r="DV139" s="339"/>
      <c r="DW139" s="339"/>
      <c r="DX139" s="339"/>
      <c r="DY139" s="339"/>
    </row>
    <row r="140" spans="2:129" s="49" customFormat="1" x14ac:dyDescent="0.35">
      <c r="B140" s="43"/>
      <c r="AG140" s="54"/>
      <c r="AH140" s="54"/>
      <c r="AI140" s="299"/>
      <c r="AJ140" s="54"/>
      <c r="AK140" s="54"/>
      <c r="AL140" s="54"/>
      <c r="AM140" s="43"/>
      <c r="AN140" s="43"/>
      <c r="AO140" s="43"/>
      <c r="AP140" s="43"/>
      <c r="AQ140" s="43"/>
      <c r="AR140" s="43"/>
      <c r="AS140" s="43"/>
      <c r="AT140" s="43"/>
      <c r="AU140" s="43"/>
      <c r="AV140" s="43"/>
      <c r="AW140" s="43"/>
      <c r="AX140" s="43"/>
      <c r="AY140" s="43"/>
      <c r="AZ140" s="43"/>
      <c r="BA140" s="43"/>
      <c r="BB140" s="43"/>
      <c r="BC140" s="43"/>
      <c r="BD140" s="43"/>
      <c r="BE140" s="43"/>
      <c r="BF140" s="43"/>
      <c r="BG140" s="43"/>
      <c r="BH140" s="43"/>
      <c r="BI140" s="43"/>
      <c r="BJ140" s="43"/>
      <c r="BK140" s="43"/>
      <c r="BL140" s="43"/>
      <c r="BM140" s="43"/>
      <c r="BN140" s="43"/>
      <c r="BO140" s="43"/>
      <c r="BP140" s="43"/>
      <c r="BQ140" s="43"/>
      <c r="BR140" s="43"/>
      <c r="BS140" s="43"/>
      <c r="BT140" s="43"/>
      <c r="BU140" s="43"/>
      <c r="BV140" s="43"/>
      <c r="BW140" s="43"/>
      <c r="BX140" s="43"/>
      <c r="BY140" s="43"/>
      <c r="BZ140" s="43"/>
      <c r="CA140" s="43"/>
      <c r="CB140" s="43"/>
      <c r="CC140" s="43"/>
      <c r="CD140" s="43"/>
      <c r="CE140" s="43"/>
      <c r="CF140" s="43"/>
      <c r="CG140" s="43"/>
      <c r="CH140" s="43"/>
      <c r="CI140" s="43"/>
      <c r="CJ140" s="43"/>
      <c r="CK140" s="43"/>
      <c r="CL140" s="43"/>
      <c r="CM140" s="43"/>
      <c r="CN140" s="43"/>
      <c r="CO140" s="43"/>
      <c r="CP140" s="43"/>
      <c r="CQ140" s="43"/>
      <c r="CR140" s="43"/>
      <c r="CS140" s="43"/>
      <c r="CT140" s="43"/>
      <c r="CU140" s="43"/>
      <c r="CV140" s="43"/>
      <c r="CW140" s="43"/>
      <c r="CX140" s="43"/>
      <c r="CY140" s="43"/>
      <c r="CZ140" s="43"/>
      <c r="DA140" s="43"/>
      <c r="DB140" s="43"/>
      <c r="DC140" s="43"/>
      <c r="DD140" s="43"/>
      <c r="DE140" s="43"/>
      <c r="DF140" s="43"/>
      <c r="DG140" s="42"/>
      <c r="DH140" s="42"/>
      <c r="DI140" s="42"/>
      <c r="DJ140" s="42"/>
      <c r="DK140" s="42"/>
      <c r="DL140" s="42"/>
      <c r="DM140" s="42"/>
      <c r="DN140" s="42"/>
      <c r="DO140" s="42"/>
      <c r="DP140" s="42"/>
      <c r="DQ140" s="42"/>
      <c r="DR140" s="42"/>
      <c r="DS140" s="42"/>
      <c r="DT140" s="42"/>
      <c r="DU140" s="42"/>
      <c r="DV140" s="339"/>
      <c r="DW140" s="339"/>
      <c r="DX140" s="339"/>
      <c r="DY140" s="339"/>
    </row>
    <row r="141" spans="2:129" s="49" customFormat="1" x14ac:dyDescent="0.35">
      <c r="B141" s="43"/>
      <c r="AG141" s="54"/>
      <c r="AH141" s="54"/>
      <c r="AI141" s="299"/>
      <c r="AJ141" s="54"/>
      <c r="AK141" s="54"/>
      <c r="AL141" s="54"/>
      <c r="AM141" s="43"/>
      <c r="AN141" s="43"/>
      <c r="AO141" s="43"/>
      <c r="AP141" s="43"/>
      <c r="AQ141" s="43"/>
      <c r="AR141" s="43"/>
      <c r="AS141" s="43"/>
      <c r="AT141" s="43"/>
      <c r="AU141" s="43"/>
      <c r="AV141" s="43"/>
      <c r="AW141" s="43"/>
      <c r="AX141" s="43"/>
      <c r="AY141" s="43"/>
      <c r="AZ141" s="43"/>
      <c r="BA141" s="43"/>
      <c r="BB141" s="43"/>
      <c r="BC141" s="43"/>
      <c r="BD141" s="43"/>
      <c r="BE141" s="43"/>
      <c r="BF141" s="43"/>
      <c r="BG141" s="43"/>
      <c r="BH141" s="43"/>
      <c r="BI141" s="43"/>
      <c r="BJ141" s="43"/>
      <c r="BK141" s="43"/>
      <c r="BL141" s="43"/>
      <c r="BM141" s="43"/>
      <c r="BN141" s="43"/>
      <c r="BO141" s="43"/>
      <c r="BP141" s="43"/>
      <c r="BQ141" s="43"/>
      <c r="BR141" s="43"/>
      <c r="BS141" s="43"/>
      <c r="BT141" s="43"/>
      <c r="BU141" s="43"/>
      <c r="BV141" s="43"/>
      <c r="BW141" s="43"/>
      <c r="BX141" s="43"/>
      <c r="BY141" s="43"/>
      <c r="BZ141" s="43"/>
      <c r="CA141" s="43"/>
      <c r="CB141" s="43"/>
      <c r="CC141" s="43"/>
      <c r="CD141" s="43"/>
      <c r="CE141" s="43"/>
      <c r="CF141" s="43"/>
      <c r="CG141" s="43"/>
      <c r="CH141" s="43"/>
      <c r="CI141" s="43"/>
      <c r="CJ141" s="43"/>
      <c r="CK141" s="43"/>
      <c r="CL141" s="43"/>
      <c r="CM141" s="43"/>
      <c r="CN141" s="43"/>
      <c r="CO141" s="43"/>
      <c r="CP141" s="43"/>
      <c r="CQ141" s="43"/>
      <c r="CR141" s="43"/>
      <c r="CS141" s="43"/>
      <c r="CT141" s="43"/>
      <c r="CU141" s="43"/>
      <c r="CV141" s="43"/>
      <c r="CW141" s="43"/>
      <c r="CX141" s="43"/>
      <c r="CY141" s="43"/>
      <c r="CZ141" s="43"/>
      <c r="DA141" s="43"/>
      <c r="DB141" s="43"/>
      <c r="DC141" s="43"/>
      <c r="DD141" s="43"/>
      <c r="DE141" s="43"/>
      <c r="DF141" s="43"/>
      <c r="DG141" s="42"/>
      <c r="DH141" s="42"/>
      <c r="DI141" s="42"/>
      <c r="DJ141" s="42"/>
      <c r="DK141" s="42"/>
      <c r="DL141" s="42"/>
      <c r="DM141" s="42"/>
      <c r="DN141" s="42"/>
      <c r="DO141" s="42"/>
      <c r="DP141" s="42"/>
      <c r="DQ141" s="42"/>
      <c r="DR141" s="42"/>
      <c r="DS141" s="42"/>
      <c r="DT141" s="42"/>
      <c r="DU141" s="42"/>
      <c r="DV141" s="339"/>
      <c r="DW141" s="339"/>
      <c r="DX141" s="339"/>
      <c r="DY141" s="339"/>
    </row>
    <row r="142" spans="2:129" s="49" customFormat="1" x14ac:dyDescent="0.35">
      <c r="B142" s="43"/>
      <c r="AG142" s="54"/>
      <c r="AH142" s="54"/>
      <c r="AI142" s="299"/>
      <c r="AJ142" s="54"/>
      <c r="AK142" s="54"/>
      <c r="AL142" s="54"/>
      <c r="AM142" s="43"/>
      <c r="AN142" s="43"/>
      <c r="AO142" s="43"/>
      <c r="AP142" s="43"/>
      <c r="AQ142" s="43"/>
      <c r="AR142" s="43"/>
      <c r="AS142" s="43"/>
      <c r="AT142" s="43"/>
      <c r="AU142" s="43"/>
      <c r="AV142" s="43"/>
      <c r="AW142" s="43"/>
      <c r="AX142" s="43"/>
      <c r="AY142" s="43"/>
      <c r="AZ142" s="43"/>
      <c r="BA142" s="43"/>
      <c r="BB142" s="43"/>
      <c r="BC142" s="43"/>
      <c r="BD142" s="43"/>
      <c r="BE142" s="43"/>
      <c r="BF142" s="43"/>
      <c r="BG142" s="43"/>
      <c r="BH142" s="43"/>
      <c r="BI142" s="43"/>
      <c r="BJ142" s="43"/>
      <c r="BK142" s="43"/>
      <c r="BL142" s="43"/>
      <c r="BM142" s="43"/>
      <c r="BN142" s="43"/>
      <c r="BO142" s="43"/>
      <c r="BP142" s="43"/>
      <c r="BQ142" s="43"/>
      <c r="BR142" s="43"/>
      <c r="BS142" s="43"/>
      <c r="BT142" s="43"/>
      <c r="BU142" s="43"/>
      <c r="BV142" s="43"/>
      <c r="BW142" s="43"/>
      <c r="BX142" s="43"/>
      <c r="BY142" s="43"/>
      <c r="BZ142" s="43"/>
      <c r="CA142" s="43"/>
      <c r="CB142" s="43"/>
      <c r="CC142" s="43"/>
      <c r="CD142" s="43"/>
      <c r="CE142" s="43"/>
      <c r="CF142" s="43"/>
      <c r="CG142" s="43"/>
      <c r="CH142" s="43"/>
      <c r="CI142" s="43"/>
      <c r="CJ142" s="43"/>
      <c r="CK142" s="43"/>
      <c r="CL142" s="43"/>
      <c r="CM142" s="43"/>
      <c r="CN142" s="43"/>
      <c r="CO142" s="43"/>
      <c r="CP142" s="43"/>
      <c r="CQ142" s="43"/>
      <c r="CR142" s="43"/>
      <c r="CS142" s="43"/>
      <c r="CT142" s="43"/>
      <c r="CU142" s="43"/>
      <c r="CV142" s="43"/>
      <c r="CW142" s="43"/>
      <c r="CX142" s="43"/>
      <c r="CY142" s="43"/>
      <c r="CZ142" s="43"/>
      <c r="DA142" s="43"/>
      <c r="DB142" s="43"/>
      <c r="DC142" s="43"/>
      <c r="DD142" s="43"/>
      <c r="DE142" s="43"/>
      <c r="DF142" s="43"/>
      <c r="DG142" s="42"/>
      <c r="DH142" s="42"/>
      <c r="DI142" s="42"/>
      <c r="DJ142" s="42"/>
      <c r="DK142" s="42"/>
      <c r="DL142" s="42"/>
      <c r="DM142" s="42"/>
      <c r="DN142" s="42"/>
      <c r="DO142" s="42"/>
      <c r="DP142" s="42"/>
      <c r="DQ142" s="42"/>
      <c r="DR142" s="42"/>
      <c r="DS142" s="42"/>
      <c r="DT142" s="42"/>
      <c r="DU142" s="42"/>
      <c r="DV142" s="339"/>
      <c r="DW142" s="339"/>
      <c r="DX142" s="339"/>
      <c r="DY142" s="339"/>
    </row>
    <row r="143" spans="2:129" s="49" customFormat="1" x14ac:dyDescent="0.35">
      <c r="B143" s="43"/>
      <c r="AG143" s="54"/>
      <c r="AH143" s="54"/>
      <c r="AI143" s="299"/>
      <c r="AJ143" s="54"/>
      <c r="AK143" s="54"/>
      <c r="AL143" s="54"/>
      <c r="AM143" s="43"/>
      <c r="AN143" s="43"/>
      <c r="AO143" s="43"/>
      <c r="AP143" s="43"/>
      <c r="AQ143" s="43"/>
      <c r="AR143" s="43"/>
      <c r="AS143" s="43"/>
      <c r="AT143" s="43"/>
      <c r="AU143" s="43"/>
      <c r="AV143" s="43"/>
      <c r="AW143" s="43"/>
      <c r="AX143" s="43"/>
      <c r="AY143" s="43"/>
      <c r="AZ143" s="43"/>
      <c r="BA143" s="43"/>
      <c r="BB143" s="43"/>
      <c r="BC143" s="43"/>
      <c r="BD143" s="43"/>
      <c r="BE143" s="43"/>
      <c r="BF143" s="43"/>
      <c r="BG143" s="43"/>
      <c r="BH143" s="43"/>
      <c r="BI143" s="43"/>
      <c r="BJ143" s="43"/>
      <c r="BK143" s="43"/>
      <c r="BL143" s="43"/>
      <c r="BM143" s="43"/>
      <c r="BN143" s="43"/>
      <c r="BO143" s="43"/>
      <c r="BP143" s="43"/>
      <c r="BQ143" s="43"/>
      <c r="BR143" s="43"/>
      <c r="BS143" s="43"/>
      <c r="BT143" s="43"/>
      <c r="BU143" s="43"/>
      <c r="BV143" s="43"/>
      <c r="BW143" s="43"/>
      <c r="BX143" s="43"/>
      <c r="BY143" s="43"/>
      <c r="BZ143" s="43"/>
      <c r="CA143" s="43"/>
      <c r="CB143" s="43"/>
      <c r="CC143" s="43"/>
      <c r="CD143" s="43"/>
      <c r="CE143" s="43"/>
      <c r="CF143" s="43"/>
      <c r="CG143" s="43"/>
      <c r="CH143" s="43"/>
      <c r="CI143" s="43"/>
      <c r="CJ143" s="43"/>
      <c r="CK143" s="43"/>
      <c r="CL143" s="43"/>
      <c r="CM143" s="43"/>
      <c r="CN143" s="43"/>
      <c r="CO143" s="43"/>
      <c r="CP143" s="43"/>
      <c r="CQ143" s="43"/>
      <c r="CR143" s="43"/>
      <c r="CS143" s="43"/>
      <c r="CT143" s="43"/>
      <c r="CU143" s="43"/>
      <c r="CV143" s="43"/>
      <c r="CW143" s="43"/>
      <c r="CX143" s="43"/>
      <c r="CY143" s="43"/>
      <c r="CZ143" s="43"/>
      <c r="DA143" s="43"/>
      <c r="DB143" s="43"/>
      <c r="DC143" s="43"/>
      <c r="DD143" s="43"/>
      <c r="DE143" s="43"/>
      <c r="DF143" s="43"/>
      <c r="DG143" s="42"/>
      <c r="DH143" s="42"/>
      <c r="DI143" s="42"/>
      <c r="DJ143" s="42"/>
      <c r="DK143" s="42"/>
      <c r="DL143" s="42"/>
      <c r="DM143" s="42"/>
      <c r="DN143" s="42"/>
      <c r="DO143" s="42"/>
      <c r="DP143" s="42"/>
      <c r="DQ143" s="42"/>
      <c r="DR143" s="42"/>
      <c r="DS143" s="42"/>
      <c r="DT143" s="42"/>
      <c r="DU143" s="42"/>
      <c r="DV143" s="339"/>
      <c r="DW143" s="339"/>
      <c r="DX143" s="339"/>
      <c r="DY143" s="339"/>
    </row>
    <row r="144" spans="2:129" s="49" customFormat="1" x14ac:dyDescent="0.35">
      <c r="B144" s="43"/>
      <c r="AG144" s="54"/>
      <c r="AH144" s="54"/>
      <c r="AI144" s="299"/>
      <c r="AJ144" s="54"/>
      <c r="AK144" s="54"/>
      <c r="AL144" s="54"/>
      <c r="AM144" s="43"/>
      <c r="AN144" s="43"/>
      <c r="AO144" s="43"/>
      <c r="AP144" s="43"/>
      <c r="AQ144" s="43"/>
      <c r="AR144" s="43"/>
      <c r="AS144" s="43"/>
      <c r="AT144" s="43"/>
      <c r="AU144" s="43"/>
      <c r="AV144" s="43"/>
      <c r="AW144" s="43"/>
      <c r="AX144" s="43"/>
      <c r="AY144" s="43"/>
      <c r="AZ144" s="43"/>
      <c r="BA144" s="43"/>
      <c r="BB144" s="43"/>
      <c r="BC144" s="43"/>
      <c r="BD144" s="43"/>
      <c r="BE144" s="43"/>
      <c r="BF144" s="43"/>
      <c r="BG144" s="43"/>
      <c r="BH144" s="43"/>
      <c r="BI144" s="43"/>
      <c r="BJ144" s="43"/>
      <c r="BK144" s="43"/>
      <c r="BL144" s="43"/>
      <c r="BM144" s="43"/>
      <c r="BN144" s="43"/>
      <c r="BO144" s="43"/>
      <c r="BP144" s="43"/>
      <c r="BQ144" s="43"/>
      <c r="BR144" s="43"/>
      <c r="BS144" s="43"/>
      <c r="BT144" s="43"/>
      <c r="BU144" s="43"/>
      <c r="BV144" s="43"/>
      <c r="BW144" s="43"/>
      <c r="BX144" s="43"/>
      <c r="BY144" s="43"/>
      <c r="BZ144" s="43"/>
      <c r="CA144" s="43"/>
      <c r="CB144" s="43"/>
      <c r="CC144" s="43"/>
      <c r="CD144" s="43"/>
      <c r="CE144" s="43"/>
      <c r="CF144" s="43"/>
      <c r="CG144" s="43"/>
      <c r="CH144" s="43"/>
      <c r="CI144" s="43"/>
      <c r="CJ144" s="43"/>
      <c r="CK144" s="43"/>
      <c r="CL144" s="43"/>
      <c r="CM144" s="43"/>
      <c r="CN144" s="43"/>
      <c r="CO144" s="43"/>
      <c r="CP144" s="43"/>
      <c r="CQ144" s="43"/>
      <c r="CR144" s="43"/>
      <c r="CS144" s="43"/>
      <c r="CT144" s="43"/>
      <c r="CU144" s="43"/>
      <c r="CV144" s="43"/>
      <c r="CW144" s="43"/>
      <c r="CX144" s="43"/>
      <c r="CY144" s="43"/>
      <c r="CZ144" s="43"/>
      <c r="DA144" s="43"/>
      <c r="DB144" s="43"/>
      <c r="DC144" s="43"/>
      <c r="DD144" s="43"/>
      <c r="DE144" s="43"/>
      <c r="DF144" s="43"/>
      <c r="DG144" s="42"/>
      <c r="DH144" s="42"/>
      <c r="DI144" s="42"/>
      <c r="DJ144" s="42"/>
      <c r="DK144" s="42"/>
      <c r="DL144" s="42"/>
      <c r="DM144" s="42"/>
      <c r="DN144" s="42"/>
      <c r="DO144" s="42"/>
      <c r="DP144" s="42"/>
      <c r="DQ144" s="42"/>
      <c r="DR144" s="42"/>
      <c r="DS144" s="42"/>
      <c r="DT144" s="42"/>
      <c r="DU144" s="42"/>
      <c r="DV144" s="339"/>
      <c r="DW144" s="339"/>
      <c r="DX144" s="339"/>
      <c r="DY144" s="339"/>
    </row>
    <row r="145" spans="2:129" s="49" customFormat="1" x14ac:dyDescent="0.35">
      <c r="B145" s="43"/>
      <c r="AG145" s="54"/>
      <c r="AH145" s="54"/>
      <c r="AI145" s="299"/>
      <c r="AJ145" s="54"/>
      <c r="AK145" s="54"/>
      <c r="AL145" s="54"/>
      <c r="AM145" s="43"/>
      <c r="AN145" s="43"/>
      <c r="AO145" s="43"/>
      <c r="AP145" s="43"/>
      <c r="AQ145" s="43"/>
      <c r="AR145" s="43"/>
      <c r="AS145" s="43"/>
      <c r="AT145" s="43"/>
      <c r="AU145" s="43"/>
      <c r="AV145" s="43"/>
      <c r="AW145" s="43"/>
      <c r="AX145" s="43"/>
      <c r="AY145" s="43"/>
      <c r="AZ145" s="43"/>
      <c r="BA145" s="43"/>
      <c r="BB145" s="43"/>
      <c r="BC145" s="43"/>
      <c r="BD145" s="43"/>
      <c r="BE145" s="43"/>
      <c r="BF145" s="43"/>
      <c r="BG145" s="43"/>
      <c r="BH145" s="43"/>
      <c r="BI145" s="43"/>
      <c r="BJ145" s="43"/>
      <c r="BK145" s="43"/>
      <c r="BL145" s="43"/>
      <c r="BM145" s="43"/>
      <c r="BN145" s="43"/>
      <c r="BO145" s="43"/>
      <c r="BP145" s="43"/>
      <c r="BQ145" s="43"/>
      <c r="BR145" s="43"/>
      <c r="BS145" s="43"/>
      <c r="BT145" s="43"/>
      <c r="BU145" s="43"/>
      <c r="BV145" s="43"/>
      <c r="BW145" s="43"/>
      <c r="BX145" s="43"/>
      <c r="BY145" s="43"/>
      <c r="BZ145" s="43"/>
      <c r="CA145" s="43"/>
      <c r="CB145" s="43"/>
      <c r="CC145" s="43"/>
      <c r="CD145" s="43"/>
      <c r="CE145" s="43"/>
      <c r="CF145" s="43"/>
      <c r="CG145" s="43"/>
      <c r="CH145" s="43"/>
      <c r="CI145" s="43"/>
      <c r="CJ145" s="43"/>
      <c r="CK145" s="43"/>
      <c r="CL145" s="43"/>
      <c r="CM145" s="43"/>
      <c r="CN145" s="43"/>
      <c r="CO145" s="43"/>
      <c r="CP145" s="43"/>
      <c r="CQ145" s="43"/>
      <c r="CR145" s="43"/>
      <c r="CS145" s="43"/>
      <c r="CT145" s="43"/>
      <c r="CU145" s="43"/>
      <c r="CV145" s="43"/>
      <c r="CW145" s="43"/>
      <c r="CX145" s="43"/>
      <c r="CY145" s="43"/>
      <c r="CZ145" s="43"/>
      <c r="DA145" s="43"/>
      <c r="DB145" s="43"/>
      <c r="DC145" s="43"/>
      <c r="DD145" s="43"/>
      <c r="DE145" s="43"/>
      <c r="DF145" s="43"/>
      <c r="DG145" s="42"/>
      <c r="DH145" s="42"/>
      <c r="DI145" s="42"/>
      <c r="DJ145" s="42"/>
      <c r="DK145" s="42"/>
      <c r="DL145" s="42"/>
      <c r="DM145" s="42"/>
      <c r="DN145" s="42"/>
      <c r="DO145" s="42"/>
      <c r="DP145" s="42"/>
      <c r="DQ145" s="42"/>
      <c r="DR145" s="42"/>
      <c r="DS145" s="42"/>
      <c r="DT145" s="42"/>
      <c r="DU145" s="42"/>
      <c r="DV145" s="339"/>
      <c r="DW145" s="339"/>
      <c r="DX145" s="339"/>
      <c r="DY145" s="339"/>
    </row>
    <row r="146" spans="2:129" s="49" customFormat="1" x14ac:dyDescent="0.35">
      <c r="B146" s="43"/>
      <c r="AG146" s="54"/>
      <c r="AH146" s="54"/>
      <c r="AI146" s="299"/>
      <c r="AJ146" s="54"/>
      <c r="AK146" s="54"/>
      <c r="AL146" s="54"/>
      <c r="AM146" s="43"/>
      <c r="AN146" s="43"/>
      <c r="AO146" s="43"/>
      <c r="AP146" s="43"/>
      <c r="AQ146" s="43"/>
      <c r="AR146" s="43"/>
      <c r="AS146" s="43"/>
      <c r="AT146" s="43"/>
      <c r="AU146" s="43"/>
      <c r="AV146" s="43"/>
      <c r="AW146" s="43"/>
      <c r="AX146" s="43"/>
      <c r="AY146" s="43"/>
      <c r="AZ146" s="43"/>
      <c r="BA146" s="43"/>
      <c r="BB146" s="43"/>
      <c r="BC146" s="43"/>
      <c r="BD146" s="43"/>
      <c r="BE146" s="43"/>
      <c r="BF146" s="43"/>
      <c r="BG146" s="43"/>
      <c r="BH146" s="43"/>
      <c r="BI146" s="43"/>
      <c r="BJ146" s="43"/>
      <c r="BK146" s="43"/>
      <c r="BL146" s="43"/>
      <c r="BM146" s="43"/>
      <c r="BN146" s="43"/>
      <c r="BO146" s="43"/>
      <c r="BP146" s="43"/>
      <c r="BQ146" s="43"/>
      <c r="BR146" s="43"/>
      <c r="BS146" s="43"/>
      <c r="BT146" s="43"/>
      <c r="BU146" s="43"/>
      <c r="BV146" s="43"/>
      <c r="BW146" s="43"/>
      <c r="BX146" s="43"/>
      <c r="BY146" s="43"/>
      <c r="BZ146" s="43"/>
      <c r="CA146" s="43"/>
      <c r="CB146" s="43"/>
      <c r="CC146" s="43"/>
      <c r="CD146" s="43"/>
      <c r="CE146" s="43"/>
      <c r="CF146" s="43"/>
      <c r="CG146" s="43"/>
      <c r="CH146" s="43"/>
      <c r="CI146" s="43"/>
      <c r="CJ146" s="43"/>
      <c r="CK146" s="43"/>
      <c r="CL146" s="43"/>
      <c r="CM146" s="43"/>
      <c r="CN146" s="43"/>
      <c r="CO146" s="43"/>
      <c r="CP146" s="43"/>
      <c r="CQ146" s="43"/>
      <c r="CR146" s="43"/>
      <c r="CS146" s="43"/>
      <c r="CT146" s="43"/>
      <c r="CU146" s="43"/>
      <c r="CV146" s="43"/>
      <c r="CW146" s="43"/>
      <c r="CX146" s="43"/>
      <c r="CY146" s="43"/>
      <c r="CZ146" s="43"/>
      <c r="DA146" s="43"/>
      <c r="DB146" s="43"/>
      <c r="DC146" s="43"/>
      <c r="DD146" s="43"/>
      <c r="DE146" s="43"/>
      <c r="DF146" s="43"/>
      <c r="DG146" s="42"/>
      <c r="DH146" s="42"/>
      <c r="DI146" s="42"/>
      <c r="DJ146" s="42"/>
      <c r="DK146" s="42"/>
      <c r="DL146" s="42"/>
      <c r="DM146" s="42"/>
      <c r="DN146" s="42"/>
      <c r="DO146" s="42"/>
      <c r="DP146" s="42"/>
      <c r="DQ146" s="42"/>
      <c r="DR146" s="42"/>
      <c r="DS146" s="42"/>
      <c r="DT146" s="42"/>
      <c r="DU146" s="42"/>
      <c r="DV146" s="339"/>
      <c r="DW146" s="339"/>
      <c r="DX146" s="339"/>
      <c r="DY146" s="339"/>
    </row>
    <row r="147" spans="2:129" s="49" customFormat="1" x14ac:dyDescent="0.35">
      <c r="B147" s="43"/>
      <c r="AG147" s="54"/>
      <c r="AH147" s="54"/>
      <c r="AI147" s="299"/>
      <c r="AJ147" s="54"/>
      <c r="AK147" s="54"/>
      <c r="AL147" s="54"/>
      <c r="AM147" s="43"/>
      <c r="AN147" s="43"/>
      <c r="AO147" s="43"/>
      <c r="AP147" s="43"/>
      <c r="AQ147" s="43"/>
      <c r="AR147" s="43"/>
      <c r="AS147" s="43"/>
      <c r="AT147" s="43"/>
      <c r="AU147" s="43"/>
      <c r="AV147" s="43"/>
      <c r="AW147" s="43"/>
      <c r="AX147" s="43"/>
      <c r="AY147" s="43"/>
      <c r="AZ147" s="43"/>
      <c r="BA147" s="43"/>
      <c r="BB147" s="43"/>
      <c r="BC147" s="43"/>
      <c r="BD147" s="43"/>
      <c r="BE147" s="43"/>
      <c r="BF147" s="43"/>
      <c r="BG147" s="43"/>
      <c r="BH147" s="43"/>
      <c r="BI147" s="43"/>
      <c r="BJ147" s="43"/>
      <c r="BK147" s="43"/>
      <c r="BL147" s="43"/>
      <c r="BM147" s="43"/>
      <c r="BN147" s="43"/>
      <c r="BO147" s="43"/>
      <c r="BP147" s="43"/>
      <c r="BQ147" s="43"/>
      <c r="BR147" s="43"/>
      <c r="BS147" s="43"/>
      <c r="BT147" s="43"/>
      <c r="BU147" s="43"/>
      <c r="BV147" s="43"/>
      <c r="BW147" s="43"/>
      <c r="BX147" s="43"/>
      <c r="BY147" s="43"/>
      <c r="BZ147" s="43"/>
      <c r="CA147" s="43"/>
      <c r="CB147" s="43"/>
      <c r="CC147" s="43"/>
      <c r="CD147" s="43"/>
      <c r="CE147" s="43"/>
      <c r="CF147" s="43"/>
      <c r="CG147" s="43"/>
      <c r="CH147" s="43"/>
      <c r="CI147" s="43"/>
      <c r="CJ147" s="43"/>
      <c r="CK147" s="43"/>
      <c r="CL147" s="43"/>
      <c r="CM147" s="43"/>
      <c r="CN147" s="43"/>
      <c r="CO147" s="43"/>
      <c r="CP147" s="43"/>
      <c r="CQ147" s="43"/>
      <c r="CR147" s="43"/>
      <c r="CS147" s="43"/>
      <c r="CT147" s="43"/>
      <c r="CU147" s="43"/>
      <c r="CV147" s="43"/>
      <c r="CW147" s="43"/>
      <c r="CX147" s="43"/>
      <c r="CY147" s="43"/>
      <c r="CZ147" s="43"/>
      <c r="DA147" s="43"/>
      <c r="DB147" s="43"/>
      <c r="DC147" s="43"/>
      <c r="DD147" s="43"/>
      <c r="DE147" s="43"/>
      <c r="DF147" s="43"/>
      <c r="DG147" s="42"/>
      <c r="DH147" s="42"/>
      <c r="DI147" s="42"/>
      <c r="DJ147" s="42"/>
      <c r="DK147" s="42"/>
      <c r="DL147" s="42"/>
      <c r="DM147" s="42"/>
      <c r="DN147" s="42"/>
      <c r="DO147" s="42"/>
      <c r="DP147" s="42"/>
      <c r="DQ147" s="42"/>
      <c r="DR147" s="42"/>
      <c r="DS147" s="42"/>
      <c r="DT147" s="42"/>
      <c r="DU147" s="42"/>
      <c r="DV147" s="339"/>
      <c r="DW147" s="339"/>
      <c r="DX147" s="339"/>
      <c r="DY147" s="339"/>
    </row>
    <row r="148" spans="2:129" s="49" customFormat="1" x14ac:dyDescent="0.35">
      <c r="B148" s="43"/>
      <c r="AG148" s="54"/>
      <c r="AH148" s="54"/>
      <c r="AI148" s="299"/>
      <c r="AJ148" s="54"/>
      <c r="AK148" s="54"/>
      <c r="AL148" s="54"/>
      <c r="AM148" s="43"/>
      <c r="AN148" s="43"/>
      <c r="AO148" s="43"/>
      <c r="AP148" s="43"/>
      <c r="AQ148" s="43"/>
      <c r="AR148" s="43"/>
      <c r="AS148" s="43"/>
      <c r="AT148" s="43"/>
      <c r="AU148" s="43"/>
      <c r="AV148" s="43"/>
      <c r="AW148" s="43"/>
      <c r="AX148" s="43"/>
      <c r="AY148" s="43"/>
      <c r="AZ148" s="43"/>
      <c r="BA148" s="43"/>
      <c r="BB148" s="43"/>
      <c r="BC148" s="43"/>
      <c r="BD148" s="43"/>
      <c r="BE148" s="43"/>
      <c r="BF148" s="43"/>
      <c r="BG148" s="43"/>
      <c r="BH148" s="43"/>
      <c r="BI148" s="43"/>
      <c r="BJ148" s="43"/>
      <c r="BK148" s="43"/>
      <c r="BL148" s="43"/>
      <c r="BM148" s="43"/>
      <c r="BN148" s="43"/>
      <c r="BO148" s="43"/>
      <c r="BP148" s="43"/>
      <c r="BQ148" s="43"/>
      <c r="BR148" s="43"/>
      <c r="BS148" s="43"/>
      <c r="BT148" s="43"/>
      <c r="BU148" s="43"/>
      <c r="BV148" s="43"/>
      <c r="BW148" s="43"/>
      <c r="BX148" s="43"/>
      <c r="BY148" s="43"/>
      <c r="BZ148" s="43"/>
      <c r="CA148" s="43"/>
      <c r="CB148" s="43"/>
      <c r="CC148" s="43"/>
      <c r="CD148" s="43"/>
      <c r="CE148" s="43"/>
      <c r="CF148" s="43"/>
      <c r="CG148" s="43"/>
      <c r="CH148" s="43"/>
      <c r="CI148" s="43"/>
      <c r="CJ148" s="43"/>
      <c r="CK148" s="43"/>
      <c r="CL148" s="43"/>
      <c r="CM148" s="43"/>
      <c r="CN148" s="43"/>
      <c r="CO148" s="43"/>
      <c r="CP148" s="43"/>
      <c r="CQ148" s="43"/>
      <c r="CR148" s="43"/>
      <c r="CS148" s="43"/>
      <c r="CT148" s="43"/>
      <c r="CU148" s="43"/>
      <c r="CV148" s="43"/>
      <c r="CW148" s="43"/>
      <c r="CX148" s="43"/>
      <c r="CY148" s="43"/>
      <c r="CZ148" s="43"/>
      <c r="DA148" s="43"/>
      <c r="DB148" s="43"/>
      <c r="DC148" s="43"/>
      <c r="DD148" s="43"/>
      <c r="DE148" s="43"/>
      <c r="DF148" s="43"/>
      <c r="DG148" s="42"/>
      <c r="DH148" s="42"/>
      <c r="DI148" s="42"/>
      <c r="DJ148" s="42"/>
      <c r="DK148" s="42"/>
      <c r="DL148" s="42"/>
      <c r="DM148" s="42"/>
      <c r="DN148" s="42"/>
      <c r="DO148" s="42"/>
      <c r="DP148" s="42"/>
      <c r="DQ148" s="42"/>
      <c r="DR148" s="42"/>
      <c r="DS148" s="42"/>
      <c r="DT148" s="42"/>
      <c r="DU148" s="42"/>
      <c r="DV148" s="339"/>
      <c r="DW148" s="339"/>
      <c r="DX148" s="339"/>
      <c r="DY148" s="339"/>
    </row>
    <row r="149" spans="2:129" s="49" customFormat="1" x14ac:dyDescent="0.35">
      <c r="B149" s="43"/>
      <c r="AG149" s="54"/>
      <c r="AH149" s="54"/>
      <c r="AI149" s="299"/>
      <c r="AJ149" s="54"/>
      <c r="AK149" s="54"/>
      <c r="AL149" s="54"/>
      <c r="AM149" s="43"/>
      <c r="AN149" s="43"/>
      <c r="AO149" s="43"/>
      <c r="AP149" s="43"/>
      <c r="AQ149" s="43"/>
      <c r="AR149" s="43"/>
      <c r="AS149" s="43"/>
      <c r="AT149" s="43"/>
      <c r="AU149" s="43"/>
      <c r="AV149" s="43"/>
      <c r="AW149" s="43"/>
      <c r="AX149" s="43"/>
      <c r="AY149" s="43"/>
      <c r="AZ149" s="43"/>
      <c r="BA149" s="43"/>
      <c r="BB149" s="43"/>
      <c r="BC149" s="43"/>
      <c r="BD149" s="43"/>
      <c r="BE149" s="43"/>
      <c r="BF149" s="43"/>
      <c r="BG149" s="43"/>
      <c r="BH149" s="43"/>
      <c r="BI149" s="43"/>
      <c r="BJ149" s="43"/>
      <c r="BK149" s="43"/>
      <c r="BL149" s="43"/>
      <c r="BM149" s="43"/>
      <c r="BN149" s="43"/>
      <c r="BO149" s="43"/>
      <c r="BP149" s="43"/>
      <c r="BQ149" s="43"/>
      <c r="BR149" s="43"/>
      <c r="BS149" s="43"/>
      <c r="BT149" s="43"/>
      <c r="BU149" s="43"/>
      <c r="BV149" s="43"/>
      <c r="BW149" s="43"/>
      <c r="BX149" s="43"/>
      <c r="BY149" s="43"/>
      <c r="BZ149" s="43"/>
      <c r="CA149" s="43"/>
      <c r="CB149" s="43"/>
      <c r="CC149" s="43"/>
      <c r="CD149" s="43"/>
      <c r="CE149" s="43"/>
      <c r="CF149" s="43"/>
      <c r="CG149" s="43"/>
      <c r="CH149" s="43"/>
      <c r="CI149" s="43"/>
      <c r="CJ149" s="43"/>
      <c r="CK149" s="43"/>
      <c r="CL149" s="43"/>
      <c r="CM149" s="43"/>
      <c r="CN149" s="43"/>
      <c r="CO149" s="43"/>
      <c r="CP149" s="43"/>
      <c r="CQ149" s="43"/>
      <c r="CR149" s="43"/>
      <c r="CS149" s="43"/>
      <c r="CT149" s="43"/>
      <c r="CU149" s="43"/>
      <c r="CV149" s="43"/>
      <c r="CW149" s="43"/>
      <c r="CX149" s="43"/>
      <c r="CY149" s="43"/>
      <c r="CZ149" s="43"/>
      <c r="DA149" s="43"/>
      <c r="DB149" s="43"/>
      <c r="DC149" s="43"/>
      <c r="DD149" s="43"/>
      <c r="DE149" s="43"/>
      <c r="DF149" s="43"/>
      <c r="DG149" s="42"/>
      <c r="DH149" s="42"/>
      <c r="DI149" s="42"/>
      <c r="DJ149" s="42"/>
      <c r="DK149" s="42"/>
      <c r="DL149" s="42"/>
      <c r="DM149" s="42"/>
      <c r="DN149" s="42"/>
      <c r="DO149" s="42"/>
      <c r="DP149" s="42"/>
      <c r="DQ149" s="42"/>
      <c r="DR149" s="42"/>
      <c r="DS149" s="42"/>
      <c r="DT149" s="42"/>
      <c r="DU149" s="42"/>
      <c r="DV149" s="339"/>
      <c r="DW149" s="339"/>
      <c r="DX149" s="339"/>
      <c r="DY149" s="339"/>
    </row>
    <row r="150" spans="2:129" s="49" customFormat="1" x14ac:dyDescent="0.35">
      <c r="B150" s="43"/>
      <c r="AG150" s="54"/>
      <c r="AH150" s="54"/>
      <c r="AI150" s="299"/>
      <c r="AJ150" s="54"/>
      <c r="AK150" s="54"/>
      <c r="AL150" s="54"/>
      <c r="AM150" s="43"/>
      <c r="AN150" s="43"/>
      <c r="AO150" s="43"/>
      <c r="AP150" s="43"/>
      <c r="AQ150" s="43"/>
      <c r="AR150" s="43"/>
      <c r="AS150" s="43"/>
      <c r="AT150" s="43"/>
      <c r="AU150" s="43"/>
      <c r="AV150" s="43"/>
      <c r="AW150" s="43"/>
      <c r="AX150" s="43"/>
      <c r="AY150" s="43"/>
      <c r="AZ150" s="43"/>
      <c r="BA150" s="43"/>
      <c r="BB150" s="43"/>
      <c r="BC150" s="43"/>
      <c r="BD150" s="43"/>
      <c r="BE150" s="43"/>
      <c r="BF150" s="43"/>
      <c r="BG150" s="43"/>
      <c r="BH150" s="43"/>
      <c r="BI150" s="43"/>
      <c r="BJ150" s="43"/>
      <c r="BK150" s="43"/>
      <c r="BL150" s="43"/>
      <c r="BM150" s="43"/>
      <c r="BN150" s="43"/>
      <c r="BO150" s="43"/>
      <c r="BP150" s="43"/>
      <c r="BQ150" s="43"/>
      <c r="BR150" s="43"/>
      <c r="BS150" s="43"/>
      <c r="BT150" s="43"/>
      <c r="BU150" s="43"/>
      <c r="BV150" s="43"/>
      <c r="BW150" s="43"/>
      <c r="BX150" s="43"/>
      <c r="BY150" s="43"/>
      <c r="BZ150" s="43"/>
      <c r="CA150" s="43"/>
      <c r="CB150" s="43"/>
      <c r="CC150" s="43"/>
      <c r="CD150" s="43"/>
      <c r="CE150" s="43"/>
      <c r="CF150" s="43"/>
      <c r="CG150" s="43"/>
      <c r="CH150" s="43"/>
      <c r="CI150" s="43"/>
      <c r="CJ150" s="43"/>
      <c r="CK150" s="43"/>
      <c r="CL150" s="43"/>
      <c r="CM150" s="43"/>
      <c r="CN150" s="43"/>
      <c r="CO150" s="43"/>
      <c r="CP150" s="43"/>
      <c r="CQ150" s="43"/>
      <c r="CR150" s="43"/>
      <c r="CS150" s="43"/>
      <c r="CT150" s="43"/>
      <c r="CU150" s="43"/>
      <c r="CV150" s="43"/>
      <c r="CW150" s="43"/>
      <c r="CX150" s="43"/>
      <c r="CY150" s="43"/>
      <c r="CZ150" s="43"/>
      <c r="DA150" s="43"/>
      <c r="DB150" s="43"/>
      <c r="DC150" s="43"/>
      <c r="DD150" s="43"/>
      <c r="DE150" s="43"/>
      <c r="DF150" s="43"/>
      <c r="DG150" s="42"/>
      <c r="DH150" s="42"/>
      <c r="DI150" s="42"/>
      <c r="DJ150" s="42"/>
      <c r="DK150" s="42"/>
      <c r="DL150" s="42"/>
      <c r="DM150" s="42"/>
      <c r="DN150" s="42"/>
      <c r="DO150" s="42"/>
      <c r="DP150" s="42"/>
      <c r="DQ150" s="42"/>
      <c r="DR150" s="42"/>
      <c r="DS150" s="42"/>
      <c r="DT150" s="42"/>
      <c r="DU150" s="42"/>
      <c r="DV150" s="339"/>
      <c r="DW150" s="339"/>
      <c r="DX150" s="339"/>
      <c r="DY150" s="339"/>
    </row>
    <row r="151" spans="2:129" s="49" customFormat="1" x14ac:dyDescent="0.35">
      <c r="B151" s="43"/>
      <c r="AG151" s="54"/>
      <c r="AH151" s="54"/>
      <c r="AI151" s="299"/>
      <c r="AJ151" s="54"/>
      <c r="AK151" s="54"/>
      <c r="AL151" s="54"/>
      <c r="AM151" s="43"/>
      <c r="AN151" s="43"/>
      <c r="AO151" s="43"/>
      <c r="AP151" s="43"/>
      <c r="AQ151" s="43"/>
      <c r="AR151" s="43"/>
      <c r="AS151" s="43"/>
      <c r="AT151" s="43"/>
      <c r="AU151" s="43"/>
      <c r="AV151" s="43"/>
      <c r="AW151" s="43"/>
      <c r="AX151" s="43"/>
      <c r="AY151" s="43"/>
      <c r="AZ151" s="43"/>
      <c r="BA151" s="43"/>
      <c r="BB151" s="43"/>
      <c r="BC151" s="43"/>
      <c r="BD151" s="43"/>
      <c r="BE151" s="43"/>
      <c r="BF151" s="43"/>
      <c r="BG151" s="43"/>
      <c r="BH151" s="43"/>
      <c r="BI151" s="43"/>
      <c r="BJ151" s="43"/>
      <c r="BK151" s="43"/>
      <c r="BL151" s="43"/>
      <c r="BM151" s="43"/>
      <c r="BN151" s="43"/>
      <c r="BO151" s="43"/>
      <c r="BP151" s="43"/>
      <c r="BQ151" s="43"/>
      <c r="BR151" s="43"/>
      <c r="BS151" s="43"/>
      <c r="BT151" s="43"/>
      <c r="BU151" s="43"/>
      <c r="BV151" s="43"/>
      <c r="BW151" s="43"/>
      <c r="BX151" s="43"/>
      <c r="BY151" s="43"/>
      <c r="BZ151" s="43"/>
      <c r="CA151" s="43"/>
      <c r="CB151" s="43"/>
      <c r="CC151" s="43"/>
      <c r="CD151" s="43"/>
      <c r="CE151" s="43"/>
      <c r="CF151" s="43"/>
      <c r="CG151" s="43"/>
      <c r="CH151" s="43"/>
      <c r="CI151" s="43"/>
      <c r="CJ151" s="43"/>
      <c r="CK151" s="43"/>
      <c r="CL151" s="43"/>
      <c r="CM151" s="43"/>
      <c r="CN151" s="43"/>
      <c r="CO151" s="43"/>
      <c r="CP151" s="43"/>
      <c r="CQ151" s="43"/>
      <c r="CR151" s="43"/>
      <c r="CS151" s="43"/>
      <c r="CT151" s="43"/>
      <c r="CU151" s="43"/>
      <c r="CV151" s="43"/>
      <c r="CW151" s="43"/>
      <c r="CX151" s="43"/>
      <c r="CY151" s="43"/>
      <c r="CZ151" s="43"/>
      <c r="DA151" s="43"/>
      <c r="DB151" s="43"/>
      <c r="DC151" s="43"/>
      <c r="DD151" s="43"/>
      <c r="DE151" s="43"/>
      <c r="DF151" s="43"/>
      <c r="DG151" s="42"/>
      <c r="DH151" s="42"/>
      <c r="DI151" s="42"/>
      <c r="DJ151" s="42"/>
      <c r="DK151" s="42"/>
      <c r="DL151" s="42"/>
      <c r="DM151" s="42"/>
      <c r="DN151" s="42"/>
      <c r="DO151" s="42"/>
      <c r="DP151" s="42"/>
      <c r="DQ151" s="42"/>
      <c r="DR151" s="42"/>
      <c r="DS151" s="42"/>
      <c r="DT151" s="42"/>
      <c r="DU151" s="42"/>
      <c r="DV151" s="339"/>
      <c r="DW151" s="339"/>
      <c r="DX151" s="339"/>
      <c r="DY151" s="339"/>
    </row>
    <row r="152" spans="2:129" s="49" customFormat="1" x14ac:dyDescent="0.35">
      <c r="B152" s="43"/>
      <c r="AG152" s="54"/>
      <c r="AH152" s="54"/>
      <c r="AI152" s="299"/>
      <c r="AJ152" s="54"/>
      <c r="AK152" s="54"/>
      <c r="AL152" s="54"/>
      <c r="AM152" s="43"/>
      <c r="AN152" s="43"/>
      <c r="AO152" s="43"/>
      <c r="AP152" s="43"/>
      <c r="AQ152" s="43"/>
      <c r="AR152" s="43"/>
      <c r="AS152" s="43"/>
      <c r="AT152" s="43"/>
      <c r="AU152" s="43"/>
      <c r="AV152" s="43"/>
      <c r="AW152" s="43"/>
      <c r="AX152" s="43"/>
      <c r="AY152" s="43"/>
      <c r="AZ152" s="43"/>
      <c r="BA152" s="43"/>
      <c r="BB152" s="43"/>
      <c r="BC152" s="43"/>
      <c r="BD152" s="43"/>
      <c r="BE152" s="43"/>
      <c r="BF152" s="43"/>
      <c r="BG152" s="43"/>
      <c r="BH152" s="43"/>
      <c r="BI152" s="43"/>
      <c r="BJ152" s="43"/>
      <c r="BK152" s="43"/>
      <c r="BL152" s="43"/>
      <c r="BM152" s="43"/>
      <c r="BN152" s="43"/>
      <c r="BO152" s="43"/>
      <c r="BP152" s="43"/>
      <c r="BQ152" s="43"/>
      <c r="BR152" s="43"/>
      <c r="BS152" s="43"/>
      <c r="BT152" s="43"/>
      <c r="BU152" s="43"/>
      <c r="BV152" s="43"/>
      <c r="BW152" s="43"/>
      <c r="BX152" s="43"/>
      <c r="BY152" s="43"/>
      <c r="BZ152" s="43"/>
      <c r="CA152" s="43"/>
      <c r="CB152" s="43"/>
      <c r="CC152" s="43"/>
      <c r="CD152" s="43"/>
      <c r="CE152" s="43"/>
      <c r="CF152" s="43"/>
      <c r="CG152" s="43"/>
      <c r="CH152" s="43"/>
      <c r="CI152" s="43"/>
      <c r="CJ152" s="43"/>
      <c r="CK152" s="43"/>
      <c r="CL152" s="43"/>
      <c r="CM152" s="43"/>
      <c r="CN152" s="43"/>
      <c r="CO152" s="43"/>
      <c r="CP152" s="43"/>
      <c r="CQ152" s="43"/>
      <c r="CR152" s="43"/>
      <c r="CS152" s="43"/>
      <c r="CT152" s="43"/>
      <c r="CU152" s="43"/>
      <c r="CV152" s="43"/>
      <c r="CW152" s="43"/>
      <c r="CX152" s="43"/>
      <c r="CY152" s="43"/>
      <c r="CZ152" s="43"/>
      <c r="DA152" s="43"/>
      <c r="DB152" s="43"/>
      <c r="DC152" s="43"/>
      <c r="DD152" s="43"/>
      <c r="DE152" s="43"/>
      <c r="DF152" s="43"/>
      <c r="DG152" s="42"/>
      <c r="DH152" s="42"/>
      <c r="DI152" s="42"/>
      <c r="DJ152" s="42"/>
      <c r="DK152" s="42"/>
      <c r="DL152" s="42"/>
      <c r="DM152" s="42"/>
      <c r="DN152" s="42"/>
      <c r="DO152" s="42"/>
      <c r="DP152" s="42"/>
      <c r="DQ152" s="42"/>
      <c r="DR152" s="42"/>
      <c r="DS152" s="42"/>
      <c r="DT152" s="42"/>
      <c r="DU152" s="42"/>
      <c r="DV152" s="339"/>
      <c r="DW152" s="339"/>
      <c r="DX152" s="339"/>
      <c r="DY152" s="339"/>
    </row>
    <row r="153" spans="2:129" s="49" customFormat="1" x14ac:dyDescent="0.35">
      <c r="B153" s="43"/>
      <c r="AG153" s="54"/>
      <c r="AH153" s="54"/>
      <c r="AI153" s="299"/>
      <c r="AJ153" s="54"/>
      <c r="AK153" s="54"/>
      <c r="AL153" s="54"/>
      <c r="AM153" s="43"/>
      <c r="AN153" s="43"/>
      <c r="AO153" s="43"/>
      <c r="AP153" s="43"/>
      <c r="AQ153" s="43"/>
      <c r="AR153" s="43"/>
      <c r="AS153" s="43"/>
      <c r="AT153" s="43"/>
      <c r="AU153" s="43"/>
      <c r="AV153" s="43"/>
      <c r="AW153" s="43"/>
      <c r="AX153" s="43"/>
      <c r="AY153" s="43"/>
      <c r="AZ153" s="43"/>
      <c r="BA153" s="43"/>
      <c r="BB153" s="43"/>
      <c r="BC153" s="43"/>
      <c r="BD153" s="43"/>
      <c r="BE153" s="43"/>
      <c r="BF153" s="43"/>
      <c r="BG153" s="43"/>
      <c r="BH153" s="43"/>
      <c r="BI153" s="43"/>
      <c r="BJ153" s="43"/>
      <c r="BK153" s="43"/>
      <c r="BL153" s="43"/>
      <c r="BM153" s="43"/>
      <c r="BN153" s="43"/>
      <c r="BO153" s="43"/>
      <c r="BP153" s="43"/>
      <c r="BQ153" s="43"/>
      <c r="BR153" s="43"/>
      <c r="BS153" s="43"/>
      <c r="BT153" s="43"/>
      <c r="BU153" s="43"/>
      <c r="BV153" s="43"/>
      <c r="BW153" s="43"/>
      <c r="BX153" s="43"/>
      <c r="BY153" s="43"/>
      <c r="BZ153" s="43"/>
      <c r="CA153" s="43"/>
      <c r="CB153" s="43"/>
      <c r="CC153" s="43"/>
      <c r="CD153" s="43"/>
      <c r="CE153" s="43"/>
      <c r="CF153" s="43"/>
      <c r="CG153" s="43"/>
      <c r="CH153" s="43"/>
      <c r="CI153" s="43"/>
      <c r="CJ153" s="43"/>
      <c r="CK153" s="43"/>
      <c r="CL153" s="43"/>
      <c r="CM153" s="43"/>
      <c r="CN153" s="43"/>
      <c r="CO153" s="43"/>
      <c r="CP153" s="43"/>
      <c r="CQ153" s="43"/>
      <c r="CR153" s="43"/>
      <c r="CS153" s="43"/>
      <c r="CT153" s="43"/>
      <c r="CU153" s="43"/>
      <c r="CV153" s="43"/>
      <c r="CW153" s="43"/>
      <c r="CX153" s="43"/>
      <c r="CY153" s="43"/>
      <c r="CZ153" s="43"/>
      <c r="DA153" s="43"/>
      <c r="DB153" s="43"/>
      <c r="DC153" s="43"/>
      <c r="DD153" s="43"/>
      <c r="DE153" s="43"/>
      <c r="DF153" s="43"/>
      <c r="DG153" s="42"/>
      <c r="DH153" s="42"/>
      <c r="DI153" s="42"/>
      <c r="DJ153" s="42"/>
      <c r="DK153" s="42"/>
      <c r="DL153" s="42"/>
      <c r="DM153" s="42"/>
      <c r="DN153" s="42"/>
      <c r="DO153" s="42"/>
      <c r="DP153" s="42"/>
      <c r="DQ153" s="42"/>
      <c r="DR153" s="42"/>
      <c r="DS153" s="42"/>
      <c r="DT153" s="42"/>
      <c r="DU153" s="42"/>
      <c r="DV153" s="339"/>
      <c r="DW153" s="339"/>
      <c r="DX153" s="339"/>
      <c r="DY153" s="339"/>
    </row>
    <row r="154" spans="2:129" s="49" customFormat="1" x14ac:dyDescent="0.35">
      <c r="B154" s="43"/>
      <c r="AG154" s="54"/>
      <c r="AH154" s="54"/>
      <c r="AI154" s="299"/>
      <c r="AJ154" s="54"/>
      <c r="AK154" s="54"/>
      <c r="AL154" s="54"/>
      <c r="AM154" s="43"/>
      <c r="AN154" s="43"/>
      <c r="AO154" s="43"/>
      <c r="AP154" s="43"/>
      <c r="AQ154" s="43"/>
      <c r="AR154" s="43"/>
      <c r="AS154" s="43"/>
      <c r="AT154" s="43"/>
      <c r="AU154" s="43"/>
      <c r="AV154" s="43"/>
      <c r="AW154" s="43"/>
      <c r="AX154" s="43"/>
      <c r="AY154" s="43"/>
      <c r="AZ154" s="43"/>
      <c r="BA154" s="43"/>
      <c r="BB154" s="43"/>
      <c r="BC154" s="43"/>
      <c r="BD154" s="43"/>
      <c r="BE154" s="43"/>
      <c r="BF154" s="43"/>
      <c r="BG154" s="43"/>
      <c r="BH154" s="43"/>
      <c r="BI154" s="43"/>
      <c r="BJ154" s="43"/>
      <c r="BK154" s="43"/>
      <c r="BL154" s="43"/>
      <c r="BM154" s="43"/>
      <c r="BN154" s="43"/>
      <c r="BO154" s="43"/>
      <c r="BP154" s="43"/>
      <c r="BQ154" s="43"/>
      <c r="BR154" s="43"/>
      <c r="BS154" s="43"/>
      <c r="BT154" s="43"/>
      <c r="BU154" s="43"/>
      <c r="BV154" s="43"/>
      <c r="BW154" s="43"/>
      <c r="BX154" s="43"/>
      <c r="BY154" s="43"/>
      <c r="BZ154" s="43"/>
      <c r="CA154" s="43"/>
      <c r="CB154" s="43"/>
      <c r="CC154" s="43"/>
      <c r="CD154" s="43"/>
      <c r="CE154" s="43"/>
      <c r="CF154" s="43"/>
      <c r="CG154" s="43"/>
      <c r="CH154" s="43"/>
      <c r="CI154" s="43"/>
      <c r="CJ154" s="43"/>
      <c r="CK154" s="43"/>
      <c r="CL154" s="43"/>
      <c r="CM154" s="43"/>
      <c r="CN154" s="43"/>
      <c r="CO154" s="43"/>
      <c r="CP154" s="43"/>
      <c r="CQ154" s="43"/>
      <c r="CR154" s="43"/>
      <c r="CS154" s="43"/>
      <c r="CT154" s="43"/>
      <c r="CU154" s="43"/>
      <c r="CV154" s="43"/>
      <c r="CW154" s="43"/>
      <c r="CX154" s="43"/>
      <c r="CY154" s="43"/>
      <c r="CZ154" s="43"/>
      <c r="DA154" s="43"/>
      <c r="DB154" s="43"/>
      <c r="DC154" s="43"/>
      <c r="DD154" s="43"/>
      <c r="DE154" s="43"/>
      <c r="DF154" s="43"/>
      <c r="DG154" s="42"/>
      <c r="DH154" s="42"/>
      <c r="DI154" s="42"/>
      <c r="DJ154" s="42"/>
      <c r="DK154" s="42"/>
      <c r="DL154" s="42"/>
      <c r="DM154" s="42"/>
      <c r="DN154" s="42"/>
      <c r="DO154" s="42"/>
      <c r="DP154" s="42"/>
      <c r="DQ154" s="42"/>
      <c r="DR154" s="42"/>
      <c r="DS154" s="42"/>
      <c r="DT154" s="42"/>
      <c r="DU154" s="42"/>
      <c r="DV154" s="339"/>
      <c r="DW154" s="339"/>
      <c r="DX154" s="339"/>
      <c r="DY154" s="339"/>
    </row>
    <row r="155" spans="2:129" s="49" customFormat="1" x14ac:dyDescent="0.35">
      <c r="B155" s="43"/>
      <c r="AG155" s="54"/>
      <c r="AH155" s="54"/>
      <c r="AI155" s="299"/>
      <c r="AJ155" s="54"/>
      <c r="AK155" s="54"/>
      <c r="AL155" s="54"/>
      <c r="AM155" s="43"/>
      <c r="AN155" s="43"/>
      <c r="AO155" s="43"/>
      <c r="AP155" s="43"/>
      <c r="AQ155" s="43"/>
      <c r="AR155" s="43"/>
      <c r="AS155" s="43"/>
      <c r="AT155" s="43"/>
      <c r="AU155" s="43"/>
      <c r="AV155" s="43"/>
      <c r="AW155" s="43"/>
      <c r="AX155" s="43"/>
      <c r="AY155" s="43"/>
      <c r="AZ155" s="43"/>
      <c r="BA155" s="43"/>
      <c r="BB155" s="43"/>
      <c r="BC155" s="43"/>
      <c r="BD155" s="43"/>
      <c r="BE155" s="43"/>
      <c r="BF155" s="43"/>
      <c r="BG155" s="43"/>
      <c r="BH155" s="43"/>
      <c r="BI155" s="43"/>
      <c r="BJ155" s="43"/>
      <c r="BK155" s="43"/>
      <c r="BL155" s="43"/>
      <c r="BM155" s="43"/>
      <c r="BN155" s="43"/>
      <c r="BO155" s="43"/>
      <c r="BP155" s="43"/>
      <c r="BQ155" s="43"/>
      <c r="BR155" s="43"/>
      <c r="BS155" s="43"/>
      <c r="BT155" s="43"/>
      <c r="BU155" s="43"/>
      <c r="BV155" s="43"/>
      <c r="BW155" s="43"/>
      <c r="BX155" s="43"/>
      <c r="BY155" s="43"/>
      <c r="BZ155" s="43"/>
      <c r="CA155" s="43"/>
      <c r="CB155" s="43"/>
      <c r="CC155" s="43"/>
      <c r="CD155" s="43"/>
      <c r="CE155" s="43"/>
      <c r="CF155" s="43"/>
      <c r="CG155" s="43"/>
      <c r="CH155" s="43"/>
      <c r="CI155" s="43"/>
      <c r="CJ155" s="43"/>
      <c r="CK155" s="43"/>
      <c r="CL155" s="43"/>
      <c r="CM155" s="43"/>
      <c r="CN155" s="43"/>
      <c r="CO155" s="43"/>
      <c r="CP155" s="43"/>
      <c r="CQ155" s="43"/>
      <c r="CR155" s="43"/>
      <c r="CS155" s="43"/>
      <c r="CT155" s="43"/>
      <c r="CU155" s="43"/>
      <c r="CV155" s="43"/>
      <c r="CW155" s="43"/>
      <c r="CX155" s="43"/>
      <c r="CY155" s="43"/>
      <c r="CZ155" s="43"/>
      <c r="DA155" s="43"/>
      <c r="DB155" s="43"/>
      <c r="DC155" s="43"/>
      <c r="DD155" s="43"/>
      <c r="DE155" s="43"/>
      <c r="DF155" s="43"/>
      <c r="DG155" s="42"/>
      <c r="DH155" s="42"/>
      <c r="DI155" s="42"/>
      <c r="DJ155" s="42"/>
      <c r="DK155" s="42"/>
      <c r="DL155" s="42"/>
      <c r="DM155" s="42"/>
      <c r="DN155" s="42"/>
      <c r="DO155" s="42"/>
      <c r="DP155" s="42"/>
      <c r="DQ155" s="42"/>
      <c r="DR155" s="42"/>
      <c r="DS155" s="42"/>
      <c r="DT155" s="42"/>
      <c r="DU155" s="42"/>
      <c r="DV155" s="339"/>
      <c r="DW155" s="339"/>
      <c r="DX155" s="339"/>
      <c r="DY155" s="339"/>
    </row>
    <row r="156" spans="2:129" s="49" customFormat="1" x14ac:dyDescent="0.35">
      <c r="B156" s="43"/>
      <c r="AG156" s="54"/>
      <c r="AH156" s="54"/>
      <c r="AI156" s="299"/>
      <c r="AJ156" s="54"/>
      <c r="AK156" s="54"/>
      <c r="AL156" s="54"/>
      <c r="AM156" s="43"/>
      <c r="AN156" s="43"/>
      <c r="AO156" s="43"/>
      <c r="AP156" s="43"/>
      <c r="AQ156" s="43"/>
      <c r="AR156" s="43"/>
      <c r="AS156" s="43"/>
      <c r="AT156" s="43"/>
      <c r="AU156" s="43"/>
      <c r="AV156" s="43"/>
      <c r="AW156" s="43"/>
      <c r="AX156" s="43"/>
      <c r="AY156" s="43"/>
      <c r="AZ156" s="43"/>
      <c r="BA156" s="43"/>
      <c r="BB156" s="43"/>
      <c r="BC156" s="43"/>
      <c r="BD156" s="43"/>
      <c r="BE156" s="43"/>
      <c r="BF156" s="43"/>
      <c r="BG156" s="43"/>
      <c r="BH156" s="43"/>
      <c r="BI156" s="43"/>
      <c r="BJ156" s="43"/>
      <c r="BK156" s="43"/>
      <c r="BL156" s="43"/>
      <c r="BM156" s="43"/>
      <c r="BN156" s="43"/>
      <c r="BO156" s="43"/>
      <c r="BP156" s="43"/>
      <c r="BQ156" s="43"/>
      <c r="BR156" s="43"/>
      <c r="BS156" s="43"/>
      <c r="BT156" s="43"/>
      <c r="BU156" s="43"/>
      <c r="BV156" s="43"/>
      <c r="BW156" s="43"/>
      <c r="BX156" s="43"/>
      <c r="BY156" s="43"/>
      <c r="BZ156" s="43"/>
      <c r="CA156" s="43"/>
      <c r="CB156" s="43"/>
      <c r="CC156" s="43"/>
      <c r="CD156" s="43"/>
      <c r="CE156" s="43"/>
      <c r="CF156" s="43"/>
      <c r="CG156" s="43"/>
      <c r="CH156" s="43"/>
      <c r="CI156" s="43"/>
      <c r="CJ156" s="43"/>
      <c r="CK156" s="43"/>
      <c r="CL156" s="43"/>
      <c r="CM156" s="43"/>
      <c r="CN156" s="43"/>
      <c r="CO156" s="43"/>
      <c r="CP156" s="43"/>
      <c r="CQ156" s="43"/>
      <c r="CR156" s="43"/>
      <c r="CS156" s="43"/>
      <c r="CT156" s="43"/>
      <c r="CU156" s="43"/>
      <c r="CV156" s="43"/>
      <c r="CW156" s="43"/>
      <c r="CX156" s="43"/>
      <c r="CY156" s="43"/>
      <c r="CZ156" s="43"/>
      <c r="DA156" s="43"/>
      <c r="DB156" s="43"/>
      <c r="DC156" s="43"/>
      <c r="DD156" s="43"/>
      <c r="DE156" s="43"/>
      <c r="DF156" s="43"/>
      <c r="DG156" s="42"/>
      <c r="DH156" s="42"/>
      <c r="DI156" s="42"/>
      <c r="DJ156" s="42"/>
      <c r="DK156" s="42"/>
      <c r="DL156" s="42"/>
      <c r="DM156" s="42"/>
      <c r="DN156" s="42"/>
      <c r="DO156" s="42"/>
      <c r="DP156" s="42"/>
      <c r="DQ156" s="42"/>
      <c r="DR156" s="42"/>
      <c r="DS156" s="42"/>
      <c r="DT156" s="42"/>
      <c r="DU156" s="42"/>
      <c r="DV156" s="339"/>
      <c r="DW156" s="339"/>
      <c r="DX156" s="339"/>
      <c r="DY156" s="339"/>
    </row>
    <row r="157" spans="2:129" s="49" customFormat="1" x14ac:dyDescent="0.35">
      <c r="B157" s="43"/>
      <c r="AG157" s="54"/>
      <c r="AH157" s="54"/>
      <c r="AI157" s="299"/>
      <c r="AJ157" s="54"/>
      <c r="AK157" s="54"/>
      <c r="AL157" s="54"/>
      <c r="AM157" s="43"/>
      <c r="AN157" s="43"/>
      <c r="AO157" s="43"/>
      <c r="AP157" s="43"/>
      <c r="AQ157" s="43"/>
      <c r="AR157" s="43"/>
      <c r="AS157" s="43"/>
      <c r="AT157" s="43"/>
      <c r="AU157" s="43"/>
      <c r="AV157" s="43"/>
      <c r="AW157" s="43"/>
      <c r="AX157" s="43"/>
      <c r="AY157" s="43"/>
      <c r="AZ157" s="43"/>
      <c r="BA157" s="43"/>
      <c r="BB157" s="43"/>
      <c r="BC157" s="43"/>
      <c r="BD157" s="43"/>
      <c r="BE157" s="43"/>
      <c r="BF157" s="43"/>
      <c r="BG157" s="43"/>
      <c r="BH157" s="43"/>
      <c r="BI157" s="43"/>
      <c r="BJ157" s="43"/>
      <c r="BK157" s="43"/>
      <c r="BL157" s="43"/>
      <c r="BM157" s="43"/>
      <c r="BN157" s="43"/>
      <c r="BO157" s="43"/>
      <c r="BP157" s="43"/>
      <c r="BQ157" s="43"/>
      <c r="BR157" s="43"/>
      <c r="BS157" s="43"/>
      <c r="BT157" s="43"/>
      <c r="BU157" s="43"/>
      <c r="BV157" s="43"/>
      <c r="BW157" s="43"/>
      <c r="BX157" s="43"/>
      <c r="BY157" s="43"/>
      <c r="BZ157" s="43"/>
      <c r="CA157" s="43"/>
      <c r="CB157" s="43"/>
      <c r="CC157" s="43"/>
      <c r="CD157" s="43"/>
      <c r="CE157" s="43"/>
      <c r="CF157" s="43"/>
      <c r="CG157" s="43"/>
      <c r="CH157" s="43"/>
      <c r="CI157" s="43"/>
      <c r="CJ157" s="43"/>
      <c r="CK157" s="43"/>
      <c r="CL157" s="43"/>
      <c r="CM157" s="43"/>
      <c r="CN157" s="43"/>
      <c r="CO157" s="43"/>
      <c r="CP157" s="43"/>
      <c r="CQ157" s="43"/>
      <c r="CR157" s="43"/>
      <c r="CS157" s="43"/>
      <c r="CT157" s="43"/>
      <c r="CU157" s="43"/>
      <c r="CV157" s="43"/>
      <c r="CW157" s="43"/>
      <c r="CX157" s="43"/>
      <c r="CY157" s="43"/>
      <c r="CZ157" s="43"/>
      <c r="DA157" s="43"/>
      <c r="DB157" s="43"/>
      <c r="DC157" s="43"/>
      <c r="DD157" s="43"/>
      <c r="DE157" s="43"/>
      <c r="DF157" s="43"/>
      <c r="DG157" s="42"/>
      <c r="DH157" s="42"/>
      <c r="DI157" s="42"/>
      <c r="DJ157" s="42"/>
      <c r="DK157" s="42"/>
      <c r="DL157" s="42"/>
      <c r="DM157" s="42"/>
      <c r="DN157" s="42"/>
      <c r="DO157" s="42"/>
      <c r="DP157" s="42"/>
      <c r="DQ157" s="42"/>
      <c r="DR157" s="42"/>
      <c r="DS157" s="42"/>
      <c r="DT157" s="42"/>
      <c r="DU157" s="42"/>
      <c r="DV157" s="339"/>
      <c r="DW157" s="339"/>
      <c r="DX157" s="339"/>
      <c r="DY157" s="339"/>
    </row>
    <row r="158" spans="2:129" s="49" customFormat="1" x14ac:dyDescent="0.35">
      <c r="B158" s="43"/>
      <c r="AG158" s="54"/>
      <c r="AH158" s="54"/>
      <c r="AI158" s="299"/>
      <c r="AJ158" s="54"/>
      <c r="AK158" s="54"/>
      <c r="AL158" s="54"/>
      <c r="AM158" s="43"/>
      <c r="AN158" s="43"/>
      <c r="AO158" s="43"/>
      <c r="AP158" s="43"/>
      <c r="AQ158" s="43"/>
      <c r="AR158" s="43"/>
      <c r="AS158" s="43"/>
      <c r="AT158" s="43"/>
      <c r="AU158" s="43"/>
      <c r="AV158" s="43"/>
      <c r="AW158" s="43"/>
      <c r="AX158" s="43"/>
      <c r="AY158" s="43"/>
      <c r="AZ158" s="43"/>
      <c r="BA158" s="43"/>
      <c r="BB158" s="43"/>
      <c r="BC158" s="43"/>
      <c r="BD158" s="43"/>
      <c r="BE158" s="43"/>
      <c r="BF158" s="43"/>
      <c r="BG158" s="43"/>
      <c r="BH158" s="43"/>
      <c r="BI158" s="43"/>
      <c r="BJ158" s="43"/>
      <c r="BK158" s="43"/>
      <c r="BL158" s="43"/>
      <c r="BM158" s="43"/>
      <c r="BN158" s="43"/>
      <c r="BO158" s="43"/>
      <c r="BP158" s="43"/>
      <c r="BQ158" s="43"/>
      <c r="BR158" s="43"/>
      <c r="BS158" s="43"/>
      <c r="BT158" s="43"/>
      <c r="BU158" s="43"/>
      <c r="BV158" s="43"/>
      <c r="BW158" s="43"/>
      <c r="BX158" s="43"/>
      <c r="BY158" s="43"/>
      <c r="BZ158" s="43"/>
      <c r="CA158" s="43"/>
      <c r="CB158" s="43"/>
      <c r="CC158" s="43"/>
      <c r="CD158" s="43"/>
      <c r="CE158" s="43"/>
      <c r="CF158" s="43"/>
      <c r="CG158" s="43"/>
      <c r="CH158" s="43"/>
      <c r="CI158" s="43"/>
      <c r="CJ158" s="43"/>
      <c r="CK158" s="43"/>
      <c r="CL158" s="43"/>
      <c r="CM158" s="43"/>
      <c r="CN158" s="43"/>
      <c r="CO158" s="43"/>
      <c r="CP158" s="43"/>
      <c r="CQ158" s="43"/>
      <c r="CR158" s="43"/>
      <c r="CS158" s="43"/>
      <c r="CT158" s="43"/>
      <c r="CU158" s="43"/>
      <c r="CV158" s="43"/>
      <c r="CW158" s="43"/>
      <c r="CX158" s="43"/>
      <c r="CY158" s="43"/>
      <c r="CZ158" s="43"/>
      <c r="DA158" s="43"/>
      <c r="DB158" s="43"/>
      <c r="DC158" s="43"/>
      <c r="DD158" s="43"/>
      <c r="DE158" s="43"/>
      <c r="DF158" s="43"/>
      <c r="DG158" s="42"/>
      <c r="DH158" s="42"/>
      <c r="DI158" s="42"/>
      <c r="DJ158" s="42"/>
      <c r="DK158" s="42"/>
      <c r="DL158" s="42"/>
      <c r="DM158" s="42"/>
      <c r="DN158" s="42"/>
      <c r="DO158" s="42"/>
      <c r="DP158" s="42"/>
      <c r="DQ158" s="42"/>
      <c r="DR158" s="42"/>
      <c r="DS158" s="42"/>
      <c r="DT158" s="42"/>
      <c r="DU158" s="42"/>
      <c r="DV158" s="339"/>
      <c r="DW158" s="339"/>
      <c r="DX158" s="339"/>
      <c r="DY158" s="339"/>
    </row>
    <row r="159" spans="2:129" s="49" customFormat="1" x14ac:dyDescent="0.35">
      <c r="B159" s="43"/>
      <c r="AG159" s="54"/>
      <c r="AH159" s="54"/>
      <c r="AI159" s="299"/>
      <c r="AJ159" s="54"/>
      <c r="AK159" s="54"/>
      <c r="AL159" s="54"/>
      <c r="AM159" s="43"/>
      <c r="AN159" s="43"/>
      <c r="AO159" s="43"/>
      <c r="AP159" s="43"/>
      <c r="AQ159" s="43"/>
      <c r="AR159" s="43"/>
      <c r="AS159" s="43"/>
      <c r="AT159" s="43"/>
      <c r="AU159" s="43"/>
      <c r="AV159" s="43"/>
      <c r="AW159" s="43"/>
      <c r="AX159" s="43"/>
      <c r="AY159" s="43"/>
      <c r="AZ159" s="43"/>
      <c r="BA159" s="43"/>
      <c r="BB159" s="43"/>
      <c r="BC159" s="43"/>
      <c r="BD159" s="43"/>
      <c r="BE159" s="43"/>
      <c r="BF159" s="43"/>
      <c r="BG159" s="43"/>
      <c r="BH159" s="43"/>
      <c r="BI159" s="43"/>
      <c r="BJ159" s="43"/>
      <c r="BK159" s="43"/>
      <c r="BL159" s="43"/>
      <c r="BM159" s="43"/>
      <c r="BN159" s="43"/>
      <c r="BO159" s="43"/>
      <c r="BP159" s="43"/>
      <c r="BQ159" s="43"/>
      <c r="BR159" s="43"/>
      <c r="BS159" s="43"/>
      <c r="BT159" s="43"/>
      <c r="BU159" s="43"/>
      <c r="BV159" s="43"/>
      <c r="BW159" s="43"/>
      <c r="BX159" s="43"/>
      <c r="BY159" s="43"/>
      <c r="BZ159" s="43"/>
      <c r="CA159" s="43"/>
      <c r="CB159" s="43"/>
      <c r="CC159" s="43"/>
      <c r="CD159" s="43"/>
      <c r="CE159" s="43"/>
      <c r="CF159" s="43"/>
      <c r="CG159" s="43"/>
      <c r="CH159" s="43"/>
      <c r="CI159" s="43"/>
      <c r="CJ159" s="43"/>
      <c r="CK159" s="43"/>
      <c r="CL159" s="43"/>
      <c r="CM159" s="43"/>
      <c r="CN159" s="43"/>
      <c r="CO159" s="43"/>
      <c r="CP159" s="43"/>
      <c r="CQ159" s="43"/>
      <c r="CR159" s="43"/>
      <c r="CS159" s="43"/>
      <c r="CT159" s="43"/>
      <c r="CU159" s="43"/>
      <c r="CV159" s="43"/>
      <c r="CW159" s="43"/>
      <c r="CX159" s="43"/>
      <c r="CY159" s="43"/>
      <c r="CZ159" s="43"/>
      <c r="DA159" s="43"/>
      <c r="DB159" s="43"/>
      <c r="DC159" s="43"/>
      <c r="DD159" s="43"/>
      <c r="DE159" s="43"/>
      <c r="DF159" s="43"/>
      <c r="DG159" s="42"/>
      <c r="DH159" s="42"/>
      <c r="DI159" s="42"/>
      <c r="DJ159" s="42"/>
      <c r="DK159" s="42"/>
      <c r="DL159" s="42"/>
      <c r="DM159" s="42"/>
      <c r="DN159" s="42"/>
      <c r="DO159" s="42"/>
      <c r="DP159" s="42"/>
      <c r="DQ159" s="42"/>
      <c r="DR159" s="42"/>
      <c r="DS159" s="42"/>
      <c r="DT159" s="42"/>
      <c r="DU159" s="42"/>
      <c r="DV159" s="339"/>
      <c r="DW159" s="339"/>
      <c r="DX159" s="339"/>
      <c r="DY159" s="339"/>
    </row>
    <row r="160" spans="2:129" s="49" customFormat="1" x14ac:dyDescent="0.35">
      <c r="B160" s="43"/>
      <c r="AG160" s="54"/>
      <c r="AH160" s="54"/>
      <c r="AI160" s="299"/>
      <c r="AJ160" s="54"/>
      <c r="AK160" s="54"/>
      <c r="AL160" s="54"/>
      <c r="AM160" s="43"/>
      <c r="AN160" s="43"/>
      <c r="AO160" s="43"/>
      <c r="AP160" s="43"/>
      <c r="AQ160" s="43"/>
      <c r="AR160" s="43"/>
      <c r="AS160" s="43"/>
      <c r="AT160" s="43"/>
      <c r="AU160" s="43"/>
      <c r="AV160" s="43"/>
      <c r="AW160" s="43"/>
      <c r="AX160" s="43"/>
      <c r="AY160" s="43"/>
      <c r="AZ160" s="43"/>
      <c r="BA160" s="43"/>
      <c r="BB160" s="43"/>
      <c r="BC160" s="43"/>
      <c r="BD160" s="43"/>
      <c r="BE160" s="43"/>
      <c r="BF160" s="43"/>
      <c r="BG160" s="43"/>
      <c r="BH160" s="43"/>
      <c r="BI160" s="43"/>
      <c r="BJ160" s="43"/>
      <c r="BK160" s="43"/>
      <c r="BL160" s="43"/>
      <c r="BM160" s="43"/>
      <c r="BN160" s="43"/>
      <c r="BO160" s="43"/>
      <c r="BP160" s="43"/>
      <c r="BQ160" s="43"/>
      <c r="BR160" s="43"/>
      <c r="BS160" s="43"/>
      <c r="BT160" s="43"/>
      <c r="BU160" s="43"/>
      <c r="BV160" s="43"/>
      <c r="BW160" s="43"/>
      <c r="BX160" s="43"/>
      <c r="BY160" s="43"/>
      <c r="BZ160" s="43"/>
      <c r="CA160" s="43"/>
      <c r="CB160" s="43"/>
      <c r="CC160" s="43"/>
      <c r="CD160" s="43"/>
      <c r="CE160" s="43"/>
      <c r="CF160" s="43"/>
      <c r="CG160" s="43"/>
      <c r="CH160" s="43"/>
      <c r="CI160" s="43"/>
      <c r="CJ160" s="43"/>
      <c r="CK160" s="43"/>
      <c r="CL160" s="43"/>
      <c r="CM160" s="43"/>
      <c r="CN160" s="43"/>
      <c r="CO160" s="43"/>
      <c r="CP160" s="43"/>
      <c r="CQ160" s="43"/>
      <c r="CR160" s="43"/>
      <c r="CS160" s="43"/>
      <c r="CT160" s="43"/>
      <c r="CU160" s="43"/>
      <c r="CV160" s="43"/>
      <c r="CW160" s="43"/>
      <c r="CX160" s="43"/>
      <c r="CY160" s="43"/>
      <c r="CZ160" s="43"/>
      <c r="DA160" s="43"/>
      <c r="DB160" s="43"/>
      <c r="DC160" s="43"/>
      <c r="DD160" s="43"/>
      <c r="DE160" s="43"/>
      <c r="DF160" s="43"/>
      <c r="DG160" s="42"/>
      <c r="DH160" s="42"/>
      <c r="DI160" s="42"/>
      <c r="DJ160" s="42"/>
      <c r="DK160" s="42"/>
      <c r="DL160" s="42"/>
      <c r="DM160" s="42"/>
      <c r="DN160" s="42"/>
      <c r="DO160" s="42"/>
      <c r="DP160" s="42"/>
      <c r="DQ160" s="42"/>
      <c r="DR160" s="42"/>
      <c r="DS160" s="42"/>
      <c r="DT160" s="42"/>
      <c r="DU160" s="42"/>
      <c r="DV160" s="339"/>
      <c r="DW160" s="339"/>
      <c r="DX160" s="339"/>
      <c r="DY160" s="339"/>
    </row>
    <row r="161" spans="2:129" s="49" customFormat="1" x14ac:dyDescent="0.35">
      <c r="B161" s="43"/>
      <c r="AG161" s="54"/>
      <c r="AH161" s="54"/>
      <c r="AI161" s="299"/>
      <c r="AJ161" s="54"/>
      <c r="AK161" s="54"/>
      <c r="AL161" s="54"/>
      <c r="AM161" s="43"/>
      <c r="AN161" s="43"/>
      <c r="AO161" s="43"/>
      <c r="AP161" s="43"/>
      <c r="AQ161" s="43"/>
      <c r="AR161" s="43"/>
      <c r="AS161" s="43"/>
      <c r="AT161" s="43"/>
      <c r="AU161" s="43"/>
      <c r="AV161" s="43"/>
      <c r="AW161" s="43"/>
      <c r="AX161" s="43"/>
      <c r="AY161" s="43"/>
      <c r="AZ161" s="43"/>
      <c r="BA161" s="43"/>
      <c r="BB161" s="43"/>
      <c r="BC161" s="43"/>
      <c r="BD161" s="43"/>
      <c r="BE161" s="43"/>
      <c r="BF161" s="43"/>
      <c r="BG161" s="43"/>
      <c r="BH161" s="43"/>
      <c r="BI161" s="43"/>
      <c r="BJ161" s="43"/>
      <c r="BK161" s="43"/>
      <c r="BL161" s="43"/>
      <c r="BM161" s="43"/>
      <c r="BN161" s="43"/>
      <c r="BO161" s="43"/>
      <c r="BP161" s="43"/>
      <c r="BQ161" s="43"/>
      <c r="BR161" s="43"/>
      <c r="BS161" s="43"/>
      <c r="BT161" s="43"/>
      <c r="BU161" s="43"/>
      <c r="BV161" s="43"/>
      <c r="BW161" s="43"/>
      <c r="BX161" s="43"/>
      <c r="BY161" s="43"/>
      <c r="BZ161" s="43"/>
      <c r="CA161" s="43"/>
      <c r="CB161" s="43"/>
      <c r="CC161" s="43"/>
      <c r="CD161" s="43"/>
      <c r="CE161" s="43"/>
      <c r="CF161" s="43"/>
      <c r="CG161" s="43"/>
      <c r="CH161" s="43"/>
      <c r="CI161" s="43"/>
      <c r="CJ161" s="43"/>
      <c r="CK161" s="43"/>
      <c r="CL161" s="43"/>
      <c r="CM161" s="43"/>
      <c r="CN161" s="43"/>
      <c r="CO161" s="43"/>
      <c r="CP161" s="43"/>
      <c r="CQ161" s="43"/>
      <c r="CR161" s="43"/>
      <c r="CS161" s="43"/>
      <c r="CT161" s="43"/>
      <c r="CU161" s="43"/>
      <c r="CV161" s="43"/>
      <c r="CW161" s="43"/>
      <c r="CX161" s="43"/>
      <c r="CY161" s="43"/>
      <c r="CZ161" s="43"/>
      <c r="DA161" s="43"/>
      <c r="DB161" s="43"/>
      <c r="DC161" s="43"/>
      <c r="DD161" s="43"/>
      <c r="DE161" s="43"/>
      <c r="DF161" s="43"/>
      <c r="DG161" s="42"/>
      <c r="DH161" s="42"/>
      <c r="DI161" s="42"/>
      <c r="DJ161" s="42"/>
      <c r="DK161" s="42"/>
      <c r="DL161" s="42"/>
      <c r="DM161" s="42"/>
      <c r="DN161" s="42"/>
      <c r="DO161" s="42"/>
      <c r="DP161" s="42"/>
      <c r="DQ161" s="42"/>
      <c r="DR161" s="42"/>
      <c r="DS161" s="42"/>
      <c r="DT161" s="42"/>
      <c r="DU161" s="42"/>
      <c r="DV161" s="339"/>
      <c r="DW161" s="339"/>
      <c r="DX161" s="339"/>
      <c r="DY161" s="339"/>
    </row>
    <row r="162" spans="2:129" s="49" customFormat="1" x14ac:dyDescent="0.35">
      <c r="B162" s="43"/>
      <c r="AG162" s="54"/>
      <c r="AH162" s="54"/>
      <c r="AI162" s="299"/>
      <c r="AJ162" s="54"/>
      <c r="AK162" s="54"/>
      <c r="AL162" s="54"/>
      <c r="AM162" s="43"/>
      <c r="AN162" s="43"/>
      <c r="AO162" s="43"/>
      <c r="AP162" s="43"/>
      <c r="AQ162" s="43"/>
      <c r="AR162" s="43"/>
      <c r="AS162" s="43"/>
      <c r="AT162" s="43"/>
      <c r="AU162" s="43"/>
      <c r="AV162" s="43"/>
      <c r="AW162" s="43"/>
      <c r="AX162" s="43"/>
      <c r="AY162" s="43"/>
      <c r="AZ162" s="43"/>
      <c r="BA162" s="43"/>
      <c r="BB162" s="43"/>
      <c r="BC162" s="43"/>
      <c r="BD162" s="43"/>
      <c r="BE162" s="43"/>
      <c r="BF162" s="43"/>
      <c r="BG162" s="43"/>
      <c r="BH162" s="43"/>
      <c r="BI162" s="43"/>
      <c r="BJ162" s="43"/>
      <c r="BK162" s="43"/>
      <c r="BL162" s="43"/>
      <c r="BM162" s="43"/>
      <c r="BN162" s="43"/>
      <c r="BO162" s="43"/>
      <c r="BP162" s="43"/>
      <c r="BQ162" s="43"/>
      <c r="BR162" s="43"/>
      <c r="BS162" s="43"/>
      <c r="BT162" s="43"/>
      <c r="BU162" s="43"/>
      <c r="BV162" s="43"/>
      <c r="BW162" s="43"/>
      <c r="BX162" s="43"/>
      <c r="BY162" s="43"/>
      <c r="BZ162" s="43"/>
      <c r="CA162" s="43"/>
      <c r="CB162" s="43"/>
      <c r="CC162" s="43"/>
      <c r="CD162" s="43"/>
      <c r="CE162" s="43"/>
      <c r="CF162" s="43"/>
      <c r="CG162" s="43"/>
      <c r="CH162" s="43"/>
      <c r="CI162" s="43"/>
      <c r="CJ162" s="43"/>
      <c r="CK162" s="43"/>
      <c r="CL162" s="43"/>
      <c r="CM162" s="43"/>
      <c r="CN162" s="43"/>
      <c r="CO162" s="43"/>
      <c r="CP162" s="43"/>
      <c r="CQ162" s="43"/>
      <c r="CR162" s="43"/>
      <c r="CS162" s="43"/>
      <c r="CT162" s="43"/>
      <c r="CU162" s="43"/>
      <c r="CV162" s="43"/>
      <c r="CW162" s="43"/>
      <c r="CX162" s="43"/>
      <c r="CY162" s="43"/>
      <c r="CZ162" s="43"/>
      <c r="DA162" s="43"/>
      <c r="DB162" s="43"/>
      <c r="DC162" s="43"/>
      <c r="DD162" s="43"/>
      <c r="DE162" s="43"/>
      <c r="DF162" s="43"/>
      <c r="DG162" s="42"/>
      <c r="DH162" s="42"/>
      <c r="DI162" s="42"/>
      <c r="DJ162" s="42"/>
      <c r="DK162" s="42"/>
      <c r="DL162" s="42"/>
      <c r="DM162" s="42"/>
      <c r="DN162" s="42"/>
      <c r="DO162" s="42"/>
      <c r="DP162" s="42"/>
      <c r="DQ162" s="42"/>
      <c r="DR162" s="42"/>
      <c r="DS162" s="42"/>
      <c r="DT162" s="42"/>
      <c r="DU162" s="42"/>
      <c r="DV162" s="339"/>
      <c r="DW162" s="339"/>
      <c r="DX162" s="339"/>
      <c r="DY162" s="339"/>
    </row>
    <row r="163" spans="2:129" s="49" customFormat="1" x14ac:dyDescent="0.35">
      <c r="B163" s="43"/>
      <c r="AG163" s="54"/>
      <c r="AH163" s="54"/>
      <c r="AI163" s="299"/>
      <c r="AJ163" s="54"/>
      <c r="AK163" s="54"/>
      <c r="AL163" s="54"/>
      <c r="AM163" s="43"/>
      <c r="AN163" s="43"/>
      <c r="AO163" s="43"/>
      <c r="AP163" s="43"/>
      <c r="AQ163" s="43"/>
      <c r="AR163" s="43"/>
      <c r="AS163" s="43"/>
      <c r="AT163" s="43"/>
      <c r="AU163" s="43"/>
      <c r="AV163" s="43"/>
      <c r="AW163" s="43"/>
      <c r="AX163" s="43"/>
      <c r="AY163" s="43"/>
      <c r="AZ163" s="43"/>
      <c r="BA163" s="43"/>
      <c r="BB163" s="43"/>
      <c r="BC163" s="43"/>
      <c r="BD163" s="43"/>
      <c r="BE163" s="43"/>
      <c r="BF163" s="43"/>
      <c r="BG163" s="43"/>
      <c r="BH163" s="43"/>
      <c r="BI163" s="43"/>
      <c r="BJ163" s="43"/>
      <c r="BK163" s="43"/>
      <c r="BL163" s="43"/>
      <c r="BM163" s="43"/>
      <c r="BN163" s="43"/>
      <c r="BO163" s="43"/>
      <c r="BP163" s="43"/>
      <c r="BQ163" s="43"/>
      <c r="BR163" s="43"/>
      <c r="BS163" s="43"/>
      <c r="BT163" s="43"/>
      <c r="BU163" s="43"/>
      <c r="BV163" s="43"/>
      <c r="BW163" s="43"/>
      <c r="BX163" s="43"/>
      <c r="BY163" s="43"/>
      <c r="BZ163" s="43"/>
      <c r="CA163" s="43"/>
      <c r="CB163" s="43"/>
      <c r="CC163" s="43"/>
      <c r="CD163" s="43"/>
      <c r="CE163" s="43"/>
      <c r="CF163" s="43"/>
      <c r="CG163" s="43"/>
      <c r="CH163" s="43"/>
      <c r="CI163" s="43"/>
      <c r="CJ163" s="43"/>
      <c r="CK163" s="43"/>
      <c r="CL163" s="43"/>
      <c r="CM163" s="43"/>
      <c r="CN163" s="43"/>
      <c r="CO163" s="43"/>
      <c r="CP163" s="43"/>
      <c r="CQ163" s="43"/>
      <c r="CR163" s="43"/>
      <c r="CS163" s="43"/>
      <c r="CT163" s="43"/>
      <c r="CU163" s="43"/>
      <c r="CV163" s="43"/>
      <c r="CW163" s="43"/>
      <c r="CX163" s="43"/>
      <c r="CY163" s="43"/>
      <c r="CZ163" s="43"/>
      <c r="DA163" s="43"/>
      <c r="DB163" s="43"/>
      <c r="DC163" s="43"/>
      <c r="DD163" s="43"/>
      <c r="DE163" s="43"/>
      <c r="DF163" s="43"/>
      <c r="DG163" s="42"/>
      <c r="DH163" s="42"/>
      <c r="DI163" s="42"/>
      <c r="DJ163" s="42"/>
      <c r="DK163" s="42"/>
      <c r="DL163" s="42"/>
      <c r="DM163" s="42"/>
      <c r="DN163" s="42"/>
      <c r="DO163" s="42"/>
      <c r="DP163" s="42"/>
      <c r="DQ163" s="42"/>
      <c r="DR163" s="42"/>
      <c r="DS163" s="42"/>
      <c r="DT163" s="42"/>
      <c r="DU163" s="42"/>
      <c r="DV163" s="339"/>
      <c r="DW163" s="339"/>
      <c r="DX163" s="339"/>
      <c r="DY163" s="339"/>
    </row>
    <row r="164" spans="2:129" s="49" customFormat="1" x14ac:dyDescent="0.35">
      <c r="B164" s="43"/>
      <c r="AG164" s="54"/>
      <c r="AH164" s="54"/>
      <c r="AI164" s="299"/>
      <c r="AJ164" s="54"/>
      <c r="AK164" s="54"/>
      <c r="AL164" s="54"/>
      <c r="AM164" s="43"/>
      <c r="AN164" s="43"/>
      <c r="AO164" s="43"/>
      <c r="AP164" s="43"/>
      <c r="AQ164" s="43"/>
      <c r="AR164" s="43"/>
      <c r="AS164" s="43"/>
      <c r="AT164" s="43"/>
      <c r="AU164" s="43"/>
      <c r="AV164" s="43"/>
      <c r="AW164" s="43"/>
      <c r="AX164" s="43"/>
      <c r="AY164" s="43"/>
      <c r="AZ164" s="43"/>
      <c r="BA164" s="43"/>
      <c r="BB164" s="43"/>
      <c r="BC164" s="43"/>
      <c r="BD164" s="43"/>
      <c r="BE164" s="43"/>
      <c r="BF164" s="43"/>
      <c r="BG164" s="43"/>
      <c r="BH164" s="43"/>
      <c r="BI164" s="43"/>
      <c r="BJ164" s="43"/>
      <c r="BK164" s="43"/>
      <c r="BL164" s="43"/>
      <c r="BM164" s="43"/>
      <c r="BN164" s="43"/>
      <c r="BO164" s="43"/>
      <c r="BP164" s="43"/>
      <c r="BQ164" s="43"/>
      <c r="BR164" s="43"/>
      <c r="BS164" s="43"/>
      <c r="BT164" s="43"/>
      <c r="BU164" s="43"/>
      <c r="BV164" s="43"/>
      <c r="BW164" s="43"/>
      <c r="BX164" s="43"/>
      <c r="BY164" s="43"/>
      <c r="BZ164" s="43"/>
      <c r="CA164" s="43"/>
      <c r="CB164" s="43"/>
      <c r="CC164" s="43"/>
      <c r="CD164" s="43"/>
      <c r="CE164" s="43"/>
      <c r="CF164" s="43"/>
      <c r="CG164" s="43"/>
      <c r="CH164" s="43"/>
      <c r="CI164" s="43"/>
      <c r="CJ164" s="43"/>
      <c r="CK164" s="43"/>
      <c r="CL164" s="43"/>
      <c r="CM164" s="43"/>
      <c r="CN164" s="43"/>
      <c r="CO164" s="43"/>
      <c r="CP164" s="43"/>
      <c r="CQ164" s="43"/>
      <c r="CR164" s="43"/>
      <c r="CS164" s="43"/>
      <c r="CT164" s="43"/>
      <c r="CU164" s="43"/>
      <c r="CV164" s="43"/>
      <c r="CW164" s="43"/>
      <c r="CX164" s="43"/>
      <c r="CY164" s="43"/>
      <c r="CZ164" s="43"/>
      <c r="DA164" s="43"/>
      <c r="DB164" s="43"/>
      <c r="DC164" s="43"/>
      <c r="DD164" s="43"/>
      <c r="DE164" s="43"/>
      <c r="DF164" s="43"/>
      <c r="DG164" s="42"/>
      <c r="DH164" s="42"/>
      <c r="DI164" s="42"/>
      <c r="DJ164" s="42"/>
      <c r="DK164" s="42"/>
      <c r="DL164" s="42"/>
      <c r="DM164" s="42"/>
      <c r="DN164" s="42"/>
      <c r="DO164" s="42"/>
      <c r="DP164" s="42"/>
      <c r="DQ164" s="42"/>
      <c r="DR164" s="42"/>
      <c r="DS164" s="42"/>
      <c r="DT164" s="42"/>
      <c r="DU164" s="42"/>
      <c r="DV164" s="339"/>
      <c r="DW164" s="339"/>
      <c r="DX164" s="339"/>
      <c r="DY164" s="339"/>
    </row>
    <row r="165" spans="2:129" s="49" customFormat="1" x14ac:dyDescent="0.35">
      <c r="B165" s="43"/>
      <c r="AG165" s="54"/>
      <c r="AH165" s="54"/>
      <c r="AI165" s="299"/>
      <c r="AJ165" s="54"/>
      <c r="AK165" s="54"/>
      <c r="AL165" s="54"/>
      <c r="AM165" s="43"/>
      <c r="AN165" s="43"/>
      <c r="AO165" s="43"/>
      <c r="AP165" s="43"/>
      <c r="AQ165" s="43"/>
      <c r="AR165" s="43"/>
      <c r="AS165" s="43"/>
      <c r="AT165" s="43"/>
      <c r="AU165" s="43"/>
      <c r="AV165" s="43"/>
      <c r="AW165" s="43"/>
      <c r="AX165" s="43"/>
      <c r="AY165" s="43"/>
      <c r="AZ165" s="43"/>
      <c r="BA165" s="43"/>
      <c r="BB165" s="43"/>
      <c r="BC165" s="43"/>
      <c r="BD165" s="43"/>
      <c r="BE165" s="43"/>
      <c r="BF165" s="43"/>
      <c r="BG165" s="43"/>
      <c r="BH165" s="43"/>
      <c r="BI165" s="43"/>
      <c r="BJ165" s="43"/>
      <c r="BK165" s="43"/>
      <c r="BL165" s="43"/>
      <c r="BM165" s="43"/>
      <c r="BN165" s="43"/>
      <c r="BO165" s="43"/>
      <c r="BP165" s="43"/>
      <c r="BQ165" s="43"/>
      <c r="BR165" s="43"/>
      <c r="BS165" s="43"/>
      <c r="BT165" s="43"/>
      <c r="BU165" s="43"/>
      <c r="BV165" s="43"/>
      <c r="BW165" s="43"/>
      <c r="BX165" s="43"/>
      <c r="BY165" s="43"/>
      <c r="BZ165" s="43"/>
      <c r="CA165" s="43"/>
      <c r="CB165" s="43"/>
      <c r="CC165" s="43"/>
      <c r="CD165" s="43"/>
      <c r="CE165" s="43"/>
      <c r="CF165" s="43"/>
      <c r="CG165" s="43"/>
      <c r="CH165" s="43"/>
      <c r="CI165" s="43"/>
      <c r="CJ165" s="43"/>
      <c r="CK165" s="43"/>
      <c r="CL165" s="43"/>
      <c r="CM165" s="43"/>
      <c r="CN165" s="43"/>
      <c r="CO165" s="43"/>
      <c r="CP165" s="43"/>
      <c r="CQ165" s="43"/>
      <c r="CR165" s="43"/>
      <c r="CS165" s="43"/>
      <c r="CT165" s="43"/>
      <c r="CU165" s="43"/>
      <c r="CV165" s="43"/>
      <c r="CW165" s="43"/>
      <c r="CX165" s="43"/>
      <c r="CY165" s="43"/>
      <c r="CZ165" s="43"/>
      <c r="DA165" s="43"/>
      <c r="DB165" s="43"/>
      <c r="DC165" s="43"/>
      <c r="DD165" s="43"/>
      <c r="DE165" s="43"/>
      <c r="DF165" s="43"/>
      <c r="DG165" s="42"/>
      <c r="DH165" s="42"/>
      <c r="DI165" s="42"/>
      <c r="DJ165" s="42"/>
      <c r="DK165" s="42"/>
      <c r="DL165" s="42"/>
      <c r="DM165" s="42"/>
      <c r="DN165" s="42"/>
      <c r="DO165" s="42"/>
      <c r="DP165" s="42"/>
      <c r="DQ165" s="42"/>
      <c r="DR165" s="42"/>
      <c r="DS165" s="42"/>
      <c r="DT165" s="42"/>
      <c r="DU165" s="42"/>
      <c r="DV165" s="339"/>
      <c r="DW165" s="339"/>
      <c r="DX165" s="339"/>
      <c r="DY165" s="339"/>
    </row>
    <row r="166" spans="2:129" s="49" customFormat="1" x14ac:dyDescent="0.35">
      <c r="B166" s="43"/>
      <c r="AG166" s="54"/>
      <c r="AH166" s="54"/>
      <c r="AI166" s="299"/>
      <c r="AJ166" s="54"/>
      <c r="AK166" s="54"/>
      <c r="AL166" s="54"/>
      <c r="AM166" s="43"/>
      <c r="AN166" s="43"/>
      <c r="AO166" s="43"/>
      <c r="AP166" s="43"/>
      <c r="AQ166" s="43"/>
      <c r="AR166" s="43"/>
      <c r="AS166" s="43"/>
      <c r="AT166" s="43"/>
      <c r="AU166" s="43"/>
      <c r="AV166" s="43"/>
      <c r="AW166" s="43"/>
      <c r="AX166" s="43"/>
      <c r="AY166" s="43"/>
      <c r="AZ166" s="43"/>
      <c r="BA166" s="43"/>
      <c r="BB166" s="43"/>
      <c r="BC166" s="43"/>
      <c r="BD166" s="43"/>
      <c r="BE166" s="43"/>
      <c r="BF166" s="43"/>
      <c r="BG166" s="43"/>
      <c r="BH166" s="43"/>
      <c r="BI166" s="43"/>
      <c r="BJ166" s="43"/>
      <c r="BK166" s="43"/>
      <c r="BL166" s="43"/>
      <c r="BM166" s="43"/>
      <c r="BN166" s="43"/>
      <c r="BO166" s="43"/>
      <c r="BP166" s="43"/>
      <c r="BQ166" s="43"/>
      <c r="BR166" s="43"/>
      <c r="BS166" s="43"/>
      <c r="BT166" s="43"/>
      <c r="BU166" s="43"/>
      <c r="BV166" s="43"/>
      <c r="BW166" s="43"/>
      <c r="BX166" s="43"/>
      <c r="BY166" s="43"/>
      <c r="BZ166" s="43"/>
      <c r="CA166" s="43"/>
      <c r="CB166" s="43"/>
      <c r="CC166" s="43"/>
      <c r="CD166" s="43"/>
      <c r="CE166" s="43"/>
      <c r="CF166" s="43"/>
      <c r="CG166" s="43"/>
      <c r="CH166" s="43"/>
      <c r="CI166" s="43"/>
      <c r="CJ166" s="43"/>
      <c r="CK166" s="43"/>
      <c r="CL166" s="43"/>
      <c r="CM166" s="43"/>
      <c r="CN166" s="43"/>
      <c r="CO166" s="43"/>
      <c r="CP166" s="43"/>
      <c r="CQ166" s="43"/>
      <c r="CR166" s="43"/>
      <c r="CS166" s="43"/>
      <c r="CT166" s="43"/>
      <c r="CU166" s="43"/>
      <c r="CV166" s="43"/>
      <c r="CW166" s="43"/>
      <c r="CX166" s="43"/>
      <c r="CY166" s="43"/>
      <c r="CZ166" s="43"/>
      <c r="DA166" s="43"/>
      <c r="DB166" s="43"/>
      <c r="DC166" s="43"/>
      <c r="DD166" s="43"/>
      <c r="DE166" s="43"/>
      <c r="DF166" s="43"/>
      <c r="DG166" s="42"/>
      <c r="DH166" s="42"/>
      <c r="DI166" s="42"/>
      <c r="DJ166" s="42"/>
      <c r="DK166" s="42"/>
      <c r="DL166" s="42"/>
      <c r="DM166" s="42"/>
      <c r="DN166" s="42"/>
      <c r="DO166" s="42"/>
      <c r="DP166" s="42"/>
      <c r="DQ166" s="42"/>
      <c r="DR166" s="42"/>
      <c r="DS166" s="42"/>
      <c r="DT166" s="42"/>
      <c r="DU166" s="42"/>
      <c r="DV166" s="339"/>
      <c r="DW166" s="339"/>
      <c r="DX166" s="339"/>
      <c r="DY166" s="339"/>
    </row>
  </sheetData>
  <conditionalFormatting sqref="CI4:DF5">
    <cfRule type="cellIs" dxfId="18" priority="13" operator="greaterThanOrEqual">
      <formula>2</formula>
    </cfRule>
    <cfRule type="cellIs" dxfId="17" priority="14" operator="equal">
      <formula>1</formula>
    </cfRule>
    <cfRule type="cellIs" dxfId="16" priority="15" operator="lessThanOrEqual">
      <formula>0</formula>
    </cfRule>
  </conditionalFormatting>
  <conditionalFormatting sqref="CI6:DF6">
    <cfRule type="cellIs" dxfId="15" priority="3" operator="greaterThanOrEqual">
      <formula>2</formula>
    </cfRule>
    <cfRule type="cellIs" dxfId="14" priority="4" operator="equal">
      <formula>1</formula>
    </cfRule>
    <cfRule type="cellIs" dxfId="13" priority="5" operator="lessThanOrEqual">
      <formula>0</formula>
    </cfRule>
  </conditionalFormatting>
  <conditionalFormatting sqref="DG4:DU5">
    <cfRule type="cellIs" dxfId="12" priority="11" operator="between">
      <formula>0</formula>
      <formula>79</formula>
    </cfRule>
    <cfRule type="cellIs" dxfId="11" priority="12" operator="between">
      <formula>80</formula>
      <formula>100</formula>
    </cfRule>
  </conditionalFormatting>
  <conditionalFormatting sqref="DG6:DU6">
    <cfRule type="cellIs" dxfId="10" priority="1" operator="between">
      <formula>0</formula>
      <formula>79</formula>
    </cfRule>
    <cfRule type="cellIs" dxfId="9" priority="2" operator="between">
      <formula>80</formula>
      <formula>100</formula>
    </cfRule>
  </conditionalFormatting>
  <pageMargins left="0.7" right="0.7" top="0.75" bottom="0.75" header="0.3" footer="0.3"/>
  <pageSetup paperSize="9" orientation="portrait" r:id="rId1"/>
  <headerFooter>
    <oddHeader>&amp;C&amp;"Aptos"&amp;10&amp;K0078D7 [Open]&amp;1#_x000D_</oddHead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9400F-DAD5-4BD2-BF7D-777E5E8DA805}">
  <sheetPr codeName="Sheet8">
    <tabColor theme="1"/>
  </sheetPr>
  <dimension ref="C2:P35"/>
  <sheetViews>
    <sheetView topLeftCell="F9" workbookViewId="0">
      <selection activeCell="O17" sqref="O17"/>
    </sheetView>
  </sheetViews>
  <sheetFormatPr defaultRowHeight="14" x14ac:dyDescent="0.3"/>
  <cols>
    <col min="16" max="16" width="71.08203125" customWidth="1"/>
  </cols>
  <sheetData>
    <row r="2" spans="3:16" x14ac:dyDescent="0.3">
      <c r="C2" t="s">
        <v>2273</v>
      </c>
    </row>
    <row r="9" spans="3:16" ht="14.5" thickBot="1" x14ac:dyDescent="0.35">
      <c r="L9" t="s">
        <v>200</v>
      </c>
      <c r="M9">
        <v>39</v>
      </c>
    </row>
    <row r="10" spans="3:16" ht="15" thickBot="1" x14ac:dyDescent="0.35">
      <c r="L10" t="s">
        <v>55</v>
      </c>
      <c r="M10">
        <v>7</v>
      </c>
      <c r="O10" s="525" t="s">
        <v>2274</v>
      </c>
      <c r="P10" s="526"/>
    </row>
    <row r="11" spans="3:16" ht="16.5" thickBot="1" x14ac:dyDescent="0.35">
      <c r="L11" t="s">
        <v>56</v>
      </c>
      <c r="M11">
        <v>16</v>
      </c>
      <c r="O11" s="464"/>
      <c r="P11" s="465" t="s">
        <v>2275</v>
      </c>
    </row>
    <row r="12" spans="3:16" x14ac:dyDescent="0.3">
      <c r="L12" t="s">
        <v>57</v>
      </c>
      <c r="M12">
        <v>25</v>
      </c>
      <c r="O12" s="466" t="s">
        <v>38</v>
      </c>
      <c r="P12" s="467" t="s">
        <v>2276</v>
      </c>
    </row>
    <row r="13" spans="3:16" x14ac:dyDescent="0.3">
      <c r="L13" t="s">
        <v>58</v>
      </c>
      <c r="M13">
        <v>50</v>
      </c>
      <c r="O13" s="468" t="s">
        <v>39</v>
      </c>
      <c r="P13" s="469" t="s">
        <v>2277</v>
      </c>
    </row>
    <row r="14" spans="3:16" x14ac:dyDescent="0.3">
      <c r="L14" t="s">
        <v>59</v>
      </c>
      <c r="M14">
        <v>16</v>
      </c>
      <c r="O14" s="468" t="s">
        <v>40</v>
      </c>
      <c r="P14" s="470" t="s">
        <v>2278</v>
      </c>
    </row>
    <row r="15" spans="3:16" x14ac:dyDescent="0.3">
      <c r="L15" t="s">
        <v>186</v>
      </c>
      <c r="M15">
        <v>14</v>
      </c>
      <c r="O15" s="468" t="s">
        <v>41</v>
      </c>
      <c r="P15" s="470" t="s">
        <v>2279</v>
      </c>
    </row>
    <row r="16" spans="3:16" x14ac:dyDescent="0.3">
      <c r="L16" t="s">
        <v>2280</v>
      </c>
      <c r="M16">
        <v>18</v>
      </c>
      <c r="O16" s="468" t="s">
        <v>42</v>
      </c>
      <c r="P16" s="471" t="s">
        <v>2281</v>
      </c>
    </row>
    <row r="17" spans="12:16" x14ac:dyDescent="0.3">
      <c r="L17" t="s">
        <v>2282</v>
      </c>
      <c r="M17">
        <v>15</v>
      </c>
      <c r="O17" s="468" t="s">
        <v>43</v>
      </c>
      <c r="P17" s="469" t="s">
        <v>2283</v>
      </c>
    </row>
    <row r="18" spans="12:16" x14ac:dyDescent="0.3">
      <c r="L18" t="s">
        <v>229</v>
      </c>
      <c r="M18">
        <v>19</v>
      </c>
      <c r="O18" s="468" t="s">
        <v>44</v>
      </c>
      <c r="P18" s="472" t="s">
        <v>2284</v>
      </c>
    </row>
    <row r="19" spans="12:16" x14ac:dyDescent="0.3">
      <c r="M19">
        <f>SUM(M9:M18)</f>
        <v>219</v>
      </c>
      <c r="O19" s="468" t="s">
        <v>45</v>
      </c>
      <c r="P19" s="470" t="s">
        <v>2285</v>
      </c>
    </row>
    <row r="20" spans="12:16" x14ac:dyDescent="0.3">
      <c r="O20" s="468" t="s">
        <v>46</v>
      </c>
      <c r="P20" s="470" t="s">
        <v>2286</v>
      </c>
    </row>
    <row r="21" spans="12:16" x14ac:dyDescent="0.3">
      <c r="O21" s="468" t="s">
        <v>47</v>
      </c>
      <c r="P21" s="470" t="s">
        <v>2287</v>
      </c>
    </row>
    <row r="22" spans="12:16" x14ac:dyDescent="0.3">
      <c r="L22" t="s">
        <v>2288</v>
      </c>
      <c r="M22">
        <v>4</v>
      </c>
      <c r="O22" s="468" t="s">
        <v>48</v>
      </c>
      <c r="P22" s="469" t="s">
        <v>2289</v>
      </c>
    </row>
    <row r="23" spans="12:16" ht="14.5" thickBot="1" x14ac:dyDescent="0.35">
      <c r="O23" s="473" t="s">
        <v>49</v>
      </c>
      <c r="P23" s="474" t="s">
        <v>2290</v>
      </c>
    </row>
    <row r="24" spans="12:16" x14ac:dyDescent="0.3">
      <c r="O24" s="475" t="s">
        <v>50</v>
      </c>
      <c r="P24" s="476" t="s">
        <v>2291</v>
      </c>
    </row>
    <row r="25" spans="12:16" x14ac:dyDescent="0.3">
      <c r="O25" s="468" t="s">
        <v>51</v>
      </c>
      <c r="P25" s="470" t="s">
        <v>2292</v>
      </c>
    </row>
    <row r="26" spans="12:16" x14ac:dyDescent="0.3">
      <c r="O26" s="468" t="s">
        <v>52</v>
      </c>
      <c r="P26" s="470" t="s">
        <v>986</v>
      </c>
    </row>
    <row r="27" spans="12:16" x14ac:dyDescent="0.3">
      <c r="O27" s="468" t="s">
        <v>53</v>
      </c>
      <c r="P27" s="470" t="s">
        <v>2293</v>
      </c>
    </row>
    <row r="28" spans="12:16" ht="14.5" thickBot="1" x14ac:dyDescent="0.35">
      <c r="O28" s="473" t="s">
        <v>54</v>
      </c>
      <c r="P28" s="477" t="s">
        <v>2294</v>
      </c>
    </row>
    <row r="29" spans="12:16" x14ac:dyDescent="0.3">
      <c r="O29" s="475" t="s">
        <v>55</v>
      </c>
      <c r="P29" s="476" t="s">
        <v>2295</v>
      </c>
    </row>
    <row r="30" spans="12:16" x14ac:dyDescent="0.3">
      <c r="O30" s="468" t="s">
        <v>56</v>
      </c>
      <c r="P30" s="470" t="s">
        <v>2296</v>
      </c>
    </row>
    <row r="31" spans="12:16" x14ac:dyDescent="0.3">
      <c r="O31" s="468" t="s">
        <v>57</v>
      </c>
      <c r="P31" s="470" t="s">
        <v>2297</v>
      </c>
    </row>
    <row r="32" spans="12:16" x14ac:dyDescent="0.3">
      <c r="O32" s="468" t="s">
        <v>58</v>
      </c>
      <c r="P32" s="470" t="s">
        <v>2298</v>
      </c>
    </row>
    <row r="33" spans="15:16" ht="14.5" thickBot="1" x14ac:dyDescent="0.35">
      <c r="O33" s="473" t="s">
        <v>59</v>
      </c>
      <c r="P33" s="477" t="s">
        <v>2299</v>
      </c>
    </row>
    <row r="34" spans="15:16" x14ac:dyDescent="0.3">
      <c r="O34" s="466" t="s">
        <v>60</v>
      </c>
      <c r="P34" s="478" t="s">
        <v>2300</v>
      </c>
    </row>
    <row r="35" spans="15:16" ht="14.5" thickBot="1" x14ac:dyDescent="0.35">
      <c r="O35" s="473" t="s">
        <v>61</v>
      </c>
      <c r="P35" s="477" t="s">
        <v>2301</v>
      </c>
    </row>
  </sheetData>
  <mergeCells count="1">
    <mergeCell ref="O10:P10"/>
  </mergeCells>
  <pageMargins left="0.7" right="0.7" top="0.75" bottom="0.75" header="0.3" footer="0.3"/>
  <headerFooter>
    <oddHeader>&amp;C&amp;"Aptos"&amp;10&amp;K0078D7 [Open]&amp;1#_x000D_</oddHead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DB3E9-8976-4425-BE35-1670AF8C16AC}">
  <sheetPr codeName="Sheet9"/>
  <dimension ref="B3:V30"/>
  <sheetViews>
    <sheetView workbookViewId="0">
      <selection activeCell="V7" sqref="V7:V30"/>
    </sheetView>
  </sheetViews>
  <sheetFormatPr defaultRowHeight="14" x14ac:dyDescent="0.3"/>
  <sheetData>
    <row r="3" spans="2:22" ht="15" customHeight="1" x14ac:dyDescent="0.3">
      <c r="B3" s="527" t="s">
        <v>2302</v>
      </c>
      <c r="C3" s="527"/>
      <c r="D3" s="527"/>
      <c r="E3" s="527"/>
      <c r="F3" s="527"/>
      <c r="G3" s="527"/>
      <c r="H3" s="527"/>
      <c r="I3" s="527"/>
    </row>
    <row r="4" spans="2:22" x14ac:dyDescent="0.3">
      <c r="B4" s="256"/>
      <c r="C4" s="256"/>
      <c r="D4" s="256"/>
      <c r="E4" s="256"/>
      <c r="F4" s="256"/>
      <c r="G4" s="256"/>
      <c r="H4" s="256"/>
      <c r="I4" s="256"/>
    </row>
    <row r="5" spans="2:22" ht="42" x14ac:dyDescent="0.3">
      <c r="B5" s="256"/>
      <c r="C5" s="257" t="s">
        <v>2303</v>
      </c>
      <c r="D5" s="257" t="s">
        <v>2288</v>
      </c>
      <c r="E5" s="257" t="s">
        <v>1634</v>
      </c>
      <c r="F5" s="257" t="s">
        <v>2304</v>
      </c>
      <c r="G5" s="257" t="s">
        <v>229</v>
      </c>
      <c r="H5" s="257" t="s">
        <v>183</v>
      </c>
      <c r="I5" s="257" t="s">
        <v>2305</v>
      </c>
    </row>
    <row r="6" spans="2:22" ht="28" x14ac:dyDescent="0.3">
      <c r="B6" s="256" t="s">
        <v>2306</v>
      </c>
      <c r="C6" s="258">
        <v>1</v>
      </c>
      <c r="D6" s="258"/>
      <c r="E6" s="258"/>
      <c r="F6" s="258">
        <v>3</v>
      </c>
      <c r="G6" s="258">
        <v>1</v>
      </c>
      <c r="H6" s="258"/>
      <c r="I6" s="258"/>
    </row>
    <row r="7" spans="2:22" x14ac:dyDescent="0.3">
      <c r="B7" s="256" t="s">
        <v>147</v>
      </c>
      <c r="C7" s="258"/>
      <c r="D7" s="258">
        <v>1</v>
      </c>
      <c r="E7" s="258"/>
      <c r="F7" s="258"/>
      <c r="G7" s="258">
        <v>5</v>
      </c>
      <c r="H7" s="258">
        <v>24</v>
      </c>
      <c r="I7" s="258">
        <v>66</v>
      </c>
      <c r="V7">
        <v>2</v>
      </c>
    </row>
    <row r="8" spans="2:22" x14ac:dyDescent="0.3">
      <c r="B8" s="256" t="s">
        <v>139</v>
      </c>
      <c r="C8" s="258"/>
      <c r="D8" s="258">
        <v>1</v>
      </c>
      <c r="E8" s="258"/>
      <c r="F8" s="258"/>
      <c r="G8" s="258">
        <v>2</v>
      </c>
      <c r="H8" s="258">
        <v>14</v>
      </c>
      <c r="I8" s="258">
        <v>53</v>
      </c>
      <c r="V8">
        <v>1</v>
      </c>
    </row>
    <row r="9" spans="2:22" x14ac:dyDescent="0.3">
      <c r="B9" s="256" t="s">
        <v>180</v>
      </c>
      <c r="C9" s="258"/>
      <c r="D9" s="258"/>
      <c r="E9" s="258">
        <v>1</v>
      </c>
      <c r="F9" s="258"/>
      <c r="G9" s="258">
        <v>3</v>
      </c>
      <c r="H9" s="258">
        <v>9</v>
      </c>
      <c r="I9" s="258">
        <v>24</v>
      </c>
      <c r="V9">
        <v>1</v>
      </c>
    </row>
    <row r="10" spans="2:22" x14ac:dyDescent="0.3">
      <c r="B10" s="256" t="s">
        <v>2307</v>
      </c>
      <c r="C10" s="258"/>
      <c r="D10" s="258">
        <v>1</v>
      </c>
      <c r="E10" s="258"/>
      <c r="F10" s="258"/>
      <c r="G10" s="258">
        <v>5</v>
      </c>
      <c r="H10" s="258">
        <v>8</v>
      </c>
      <c r="I10" s="258">
        <v>8</v>
      </c>
      <c r="V10">
        <v>3</v>
      </c>
    </row>
    <row r="11" spans="2:22" x14ac:dyDescent="0.3">
      <c r="B11" s="256" t="s">
        <v>175</v>
      </c>
      <c r="C11" s="258"/>
      <c r="D11" s="258">
        <v>1</v>
      </c>
      <c r="E11" s="258">
        <v>3</v>
      </c>
      <c r="F11" s="258"/>
      <c r="G11" s="258">
        <v>1</v>
      </c>
      <c r="H11" s="258">
        <v>6</v>
      </c>
      <c r="I11" s="258">
        <v>7</v>
      </c>
      <c r="V11">
        <v>2</v>
      </c>
    </row>
    <row r="12" spans="2:22" x14ac:dyDescent="0.3">
      <c r="B12" s="257" t="s">
        <v>2308</v>
      </c>
      <c r="C12" s="259">
        <f>SUM(C6:C11)</f>
        <v>1</v>
      </c>
      <c r="D12" s="259">
        <f t="shared" ref="D12:I12" si="0">SUM(D6:D11)</f>
        <v>4</v>
      </c>
      <c r="E12" s="259">
        <f t="shared" si="0"/>
        <v>4</v>
      </c>
      <c r="F12" s="259">
        <f t="shared" si="0"/>
        <v>3</v>
      </c>
      <c r="G12" s="259">
        <f t="shared" si="0"/>
        <v>17</v>
      </c>
      <c r="H12" s="259">
        <f t="shared" si="0"/>
        <v>61</v>
      </c>
      <c r="I12" s="259">
        <f t="shared" si="0"/>
        <v>158</v>
      </c>
      <c r="V12">
        <v>1</v>
      </c>
    </row>
    <row r="13" spans="2:22" x14ac:dyDescent="0.3">
      <c r="B13" s="256"/>
      <c r="C13" s="258"/>
      <c r="D13" s="258"/>
      <c r="E13" s="258"/>
      <c r="F13" s="258"/>
      <c r="G13" s="258"/>
      <c r="H13" s="258"/>
      <c r="I13" s="258"/>
      <c r="V13">
        <v>2</v>
      </c>
    </row>
    <row r="14" spans="2:22" x14ac:dyDescent="0.3">
      <c r="B14" s="256"/>
      <c r="C14" s="256"/>
      <c r="D14" s="256"/>
      <c r="E14" s="256"/>
      <c r="F14" s="256"/>
      <c r="G14" s="256"/>
      <c r="H14" s="256"/>
      <c r="I14" s="256"/>
      <c r="V14">
        <v>2</v>
      </c>
    </row>
    <row r="15" spans="2:22" ht="15" customHeight="1" x14ac:dyDescent="0.3">
      <c r="B15" s="527" t="s">
        <v>2309</v>
      </c>
      <c r="C15" s="527"/>
      <c r="D15" s="527"/>
      <c r="E15" s="527"/>
      <c r="F15" s="527"/>
      <c r="G15" s="527"/>
      <c r="H15" s="527"/>
      <c r="I15" s="527"/>
      <c r="V15">
        <v>1</v>
      </c>
    </row>
    <row r="16" spans="2:22" x14ac:dyDescent="0.3">
      <c r="B16" s="256"/>
      <c r="C16" s="256"/>
      <c r="D16" s="256"/>
      <c r="E16" s="256"/>
      <c r="F16" s="256"/>
      <c r="G16" s="256"/>
      <c r="H16" s="256"/>
      <c r="I16" s="256"/>
      <c r="V16">
        <v>3</v>
      </c>
    </row>
    <row r="17" spans="2:22" ht="42" x14ac:dyDescent="0.3">
      <c r="B17" s="256"/>
      <c r="C17" s="257" t="s">
        <v>2303</v>
      </c>
      <c r="D17" s="257" t="s">
        <v>2288</v>
      </c>
      <c r="E17" s="257" t="s">
        <v>1634</v>
      </c>
      <c r="F17" s="257" t="s">
        <v>2304</v>
      </c>
      <c r="G17" s="257" t="s">
        <v>229</v>
      </c>
      <c r="H17" s="257" t="s">
        <v>183</v>
      </c>
      <c r="I17" s="257" t="s">
        <v>2305</v>
      </c>
      <c r="J17" s="259" t="s">
        <v>58</v>
      </c>
      <c r="K17" s="259" t="s">
        <v>57</v>
      </c>
      <c r="L17" s="259" t="s">
        <v>56</v>
      </c>
      <c r="M17" s="259" t="s">
        <v>55</v>
      </c>
      <c r="N17" s="259" t="s">
        <v>177</v>
      </c>
      <c r="V17">
        <v>1</v>
      </c>
    </row>
    <row r="18" spans="2:22" ht="28" x14ac:dyDescent="0.3">
      <c r="B18" s="256" t="s">
        <v>2306</v>
      </c>
      <c r="C18" s="258">
        <v>1</v>
      </c>
      <c r="D18" s="258"/>
      <c r="E18" s="258"/>
      <c r="F18" s="258">
        <v>2</v>
      </c>
      <c r="G18" s="258">
        <v>0</v>
      </c>
      <c r="H18" s="258"/>
      <c r="I18" s="258"/>
      <c r="V18">
        <v>1</v>
      </c>
    </row>
    <row r="19" spans="2:22" x14ac:dyDescent="0.3">
      <c r="B19" s="256" t="s">
        <v>147</v>
      </c>
      <c r="C19" s="258"/>
      <c r="D19" s="258">
        <v>1</v>
      </c>
      <c r="E19" s="258"/>
      <c r="F19" s="258"/>
      <c r="G19" s="258">
        <v>5</v>
      </c>
      <c r="H19" s="258">
        <v>16</v>
      </c>
      <c r="I19" s="258">
        <v>46</v>
      </c>
      <c r="L19" s="258"/>
      <c r="M19" s="6"/>
      <c r="V19">
        <v>2</v>
      </c>
    </row>
    <row r="20" spans="2:22" x14ac:dyDescent="0.3">
      <c r="B20" s="256" t="s">
        <v>139</v>
      </c>
      <c r="C20" s="258"/>
      <c r="D20" s="258">
        <v>1</v>
      </c>
      <c r="E20" s="258"/>
      <c r="F20" s="258"/>
      <c r="G20" s="258">
        <v>2</v>
      </c>
      <c r="H20" s="258">
        <v>11</v>
      </c>
      <c r="I20" s="258">
        <v>48</v>
      </c>
      <c r="L20" s="258"/>
      <c r="M20" s="6"/>
      <c r="V20">
        <v>1</v>
      </c>
    </row>
    <row r="21" spans="2:22" x14ac:dyDescent="0.3">
      <c r="B21" s="256" t="s">
        <v>180</v>
      </c>
      <c r="C21" s="258"/>
      <c r="D21" s="258"/>
      <c r="E21" s="258">
        <v>1</v>
      </c>
      <c r="F21" s="258"/>
      <c r="G21" s="258">
        <v>3</v>
      </c>
      <c r="H21" s="258">
        <v>8</v>
      </c>
      <c r="I21" s="258">
        <v>21</v>
      </c>
      <c r="L21" s="258"/>
      <c r="M21" s="6"/>
      <c r="V21">
        <v>2</v>
      </c>
    </row>
    <row r="22" spans="2:22" x14ac:dyDescent="0.3">
      <c r="B22" s="256" t="s">
        <v>2307</v>
      </c>
      <c r="C22" s="258"/>
      <c r="D22" s="258">
        <v>1</v>
      </c>
      <c r="E22" s="258"/>
      <c r="F22" s="258"/>
      <c r="G22" s="258">
        <v>5</v>
      </c>
      <c r="H22" s="258">
        <v>6</v>
      </c>
      <c r="I22" s="258">
        <v>5</v>
      </c>
      <c r="L22" s="258"/>
      <c r="M22" s="6"/>
      <c r="V22">
        <v>2</v>
      </c>
    </row>
    <row r="23" spans="2:22" x14ac:dyDescent="0.3">
      <c r="B23" s="256" t="s">
        <v>175</v>
      </c>
      <c r="C23" s="258"/>
      <c r="D23" s="258">
        <v>1</v>
      </c>
      <c r="E23" s="258">
        <v>3</v>
      </c>
      <c r="F23" s="258"/>
      <c r="G23" s="258">
        <v>1</v>
      </c>
      <c r="H23" s="258">
        <v>6</v>
      </c>
      <c r="I23" s="258">
        <v>3</v>
      </c>
      <c r="L23" s="258"/>
      <c r="M23" s="6"/>
      <c r="V23">
        <v>1</v>
      </c>
    </row>
    <row r="24" spans="2:22" x14ac:dyDescent="0.3">
      <c r="B24" s="257" t="s">
        <v>2308</v>
      </c>
      <c r="C24" s="259">
        <f>SUM(C18:C23)</f>
        <v>1</v>
      </c>
      <c r="D24" s="259">
        <f t="shared" ref="D24" si="1">SUM(D18:D23)</f>
        <v>4</v>
      </c>
      <c r="E24" s="259">
        <f t="shared" ref="E24" si="2">SUM(E18:E23)</f>
        <v>4</v>
      </c>
      <c r="F24" s="259">
        <f t="shared" ref="F24" si="3">SUM(F18:F23)</f>
        <v>2</v>
      </c>
      <c r="G24" s="259">
        <f t="shared" ref="G24" si="4">SUM(G18:G23)</f>
        <v>16</v>
      </c>
      <c r="H24" s="259">
        <f t="shared" ref="H24" si="5">SUM(H18:H23)</f>
        <v>47</v>
      </c>
      <c r="I24" s="259">
        <f t="shared" ref="I24" si="6">SUM(I18:I23)</f>
        <v>123</v>
      </c>
      <c r="J24" s="6">
        <v>57</v>
      </c>
      <c r="K24" s="6">
        <v>25</v>
      </c>
      <c r="L24" s="259">
        <v>16</v>
      </c>
      <c r="M24" s="259">
        <v>10</v>
      </c>
      <c r="N24" s="259">
        <v>11</v>
      </c>
      <c r="O24" s="259"/>
      <c r="P24" s="259"/>
      <c r="Q24" s="259"/>
      <c r="V24">
        <v>0</v>
      </c>
    </row>
    <row r="25" spans="2:22" x14ac:dyDescent="0.3">
      <c r="B25" s="260" t="s">
        <v>405</v>
      </c>
      <c r="C25" s="261"/>
      <c r="D25" s="261"/>
      <c r="E25" s="261"/>
      <c r="F25" s="261"/>
      <c r="G25" s="7">
        <v>2</v>
      </c>
      <c r="H25" s="7">
        <v>3</v>
      </c>
      <c r="I25" s="261"/>
      <c r="V25">
        <v>0</v>
      </c>
    </row>
    <row r="26" spans="2:22" x14ac:dyDescent="0.3">
      <c r="B26" s="260" t="s">
        <v>216</v>
      </c>
      <c r="C26" s="261"/>
      <c r="D26" s="261"/>
      <c r="E26" s="261"/>
      <c r="F26" s="261"/>
      <c r="G26" s="7">
        <v>2</v>
      </c>
      <c r="H26" s="262">
        <v>1</v>
      </c>
      <c r="I26" s="261"/>
      <c r="V26">
        <v>0</v>
      </c>
    </row>
    <row r="27" spans="2:22" x14ac:dyDescent="0.3">
      <c r="G27" s="263">
        <f>SUM(G25:G26)</f>
        <v>4</v>
      </c>
      <c r="H27" s="263">
        <f t="shared" ref="H27:I27" si="7">SUM(H25:H26)</f>
        <v>4</v>
      </c>
      <c r="I27" s="263">
        <f t="shared" si="7"/>
        <v>0</v>
      </c>
      <c r="V27">
        <v>0</v>
      </c>
    </row>
    <row r="28" spans="2:22" x14ac:dyDescent="0.3">
      <c r="V28">
        <v>1</v>
      </c>
    </row>
    <row r="29" spans="2:22" x14ac:dyDescent="0.3">
      <c r="G29" s="6">
        <f>G12-G24</f>
        <v>1</v>
      </c>
      <c r="H29" s="6">
        <f>H12-H24</f>
        <v>14</v>
      </c>
      <c r="V29">
        <v>0</v>
      </c>
    </row>
    <row r="30" spans="2:22" x14ac:dyDescent="0.3">
      <c r="V30">
        <v>0</v>
      </c>
    </row>
  </sheetData>
  <mergeCells count="2">
    <mergeCell ref="B3:I3"/>
    <mergeCell ref="B15:I15"/>
  </mergeCells>
  <pageMargins left="0.7" right="0.7" top="0.75" bottom="0.75" header="0.3" footer="0.3"/>
  <headerFooter>
    <oddHeader>&amp;C&amp;"Aptos"&amp;10&amp;K0078D7 [Open]&amp;1#_x000D_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DA026-5191-4979-A782-CF19AF3D06EC}">
  <sheetPr codeName="Sheet10"/>
  <dimension ref="B2:J21"/>
  <sheetViews>
    <sheetView topLeftCell="A10" workbookViewId="0">
      <selection activeCell="I33" sqref="I33"/>
    </sheetView>
  </sheetViews>
  <sheetFormatPr defaultColWidth="9" defaultRowHeight="14.5" x14ac:dyDescent="0.35"/>
  <cols>
    <col min="1" max="3" width="9" style="104"/>
    <col min="4" max="4" width="27" style="104" customWidth="1"/>
    <col min="5" max="8" width="9" style="104"/>
    <col min="9" max="9" width="62.08203125" style="104" customWidth="1"/>
    <col min="10" max="10" width="43" style="104" customWidth="1"/>
    <col min="11" max="16384" width="9" style="104"/>
  </cols>
  <sheetData>
    <row r="2" spans="2:10" ht="29" x14ac:dyDescent="0.35">
      <c r="C2" s="300" t="s">
        <v>198</v>
      </c>
      <c r="D2" s="300" t="s">
        <v>3</v>
      </c>
      <c r="E2" s="300" t="s">
        <v>2310</v>
      </c>
      <c r="F2" s="300" t="s">
        <v>2311</v>
      </c>
      <c r="G2" s="300" t="s">
        <v>2312</v>
      </c>
      <c r="H2" s="300" t="s">
        <v>1979</v>
      </c>
      <c r="I2" s="300" t="s">
        <v>2313</v>
      </c>
      <c r="J2" s="300" t="s">
        <v>2314</v>
      </c>
    </row>
    <row r="3" spans="2:10" x14ac:dyDescent="0.35">
      <c r="C3" s="301">
        <v>1</v>
      </c>
      <c r="D3" s="302" t="s">
        <v>2315</v>
      </c>
      <c r="E3" s="302" t="s">
        <v>56</v>
      </c>
      <c r="F3" s="302" t="s">
        <v>2316</v>
      </c>
      <c r="G3" s="302" t="s">
        <v>2317</v>
      </c>
      <c r="H3" s="302" t="s">
        <v>2318</v>
      </c>
      <c r="I3" s="303" t="s">
        <v>2319</v>
      </c>
    </row>
    <row r="4" spans="2:10" ht="29" x14ac:dyDescent="0.35">
      <c r="C4" s="301">
        <v>2</v>
      </c>
      <c r="D4" s="302" t="s">
        <v>2320</v>
      </c>
      <c r="E4" s="302" t="s">
        <v>56</v>
      </c>
      <c r="F4" s="302" t="s">
        <v>2321</v>
      </c>
      <c r="G4" s="302" t="s">
        <v>2322</v>
      </c>
      <c r="H4" s="302" t="s">
        <v>2318</v>
      </c>
      <c r="I4" s="303" t="s">
        <v>2323</v>
      </c>
    </row>
    <row r="5" spans="2:10" x14ac:dyDescent="0.35">
      <c r="C5" s="301">
        <v>3</v>
      </c>
      <c r="D5" s="302" t="s">
        <v>1181</v>
      </c>
      <c r="E5" s="302" t="s">
        <v>56</v>
      </c>
      <c r="F5" s="302" t="s">
        <v>2324</v>
      </c>
      <c r="G5" s="302" t="s">
        <v>2317</v>
      </c>
      <c r="H5" s="302" t="s">
        <v>2325</v>
      </c>
      <c r="I5" s="303" t="s">
        <v>2326</v>
      </c>
    </row>
    <row r="6" spans="2:10" ht="29" x14ac:dyDescent="0.35">
      <c r="C6" s="301">
        <v>4</v>
      </c>
      <c r="D6" s="302" t="s">
        <v>1338</v>
      </c>
      <c r="E6" s="302" t="s">
        <v>56</v>
      </c>
      <c r="F6" s="302" t="s">
        <v>2327</v>
      </c>
      <c r="G6" s="302" t="s">
        <v>2328</v>
      </c>
      <c r="H6" s="302" t="s">
        <v>2329</v>
      </c>
      <c r="I6" s="303" t="s">
        <v>2330</v>
      </c>
    </row>
    <row r="7" spans="2:10" ht="29" x14ac:dyDescent="0.35">
      <c r="B7" s="104" t="s">
        <v>2042</v>
      </c>
      <c r="C7" s="301">
        <v>5</v>
      </c>
      <c r="D7" s="302" t="s">
        <v>750</v>
      </c>
      <c r="E7" s="302" t="s">
        <v>57</v>
      </c>
      <c r="F7" s="302" t="s">
        <v>2324</v>
      </c>
      <c r="G7" s="302" t="s">
        <v>2317</v>
      </c>
      <c r="H7" s="302" t="s">
        <v>2318</v>
      </c>
      <c r="I7" s="303" t="s">
        <v>2331</v>
      </c>
    </row>
    <row r="8" spans="2:10" x14ac:dyDescent="0.35">
      <c r="B8" s="104" t="s">
        <v>1981</v>
      </c>
      <c r="C8" s="301">
        <v>6</v>
      </c>
      <c r="D8" s="302" t="s">
        <v>2332</v>
      </c>
      <c r="E8" s="302" t="s">
        <v>57</v>
      </c>
      <c r="F8" s="302" t="s">
        <v>2316</v>
      </c>
      <c r="G8" s="302" t="s">
        <v>2333</v>
      </c>
      <c r="H8" s="302" t="s">
        <v>2325</v>
      </c>
      <c r="I8" s="303" t="s">
        <v>2334</v>
      </c>
      <c r="J8" s="302" t="s">
        <v>2335</v>
      </c>
    </row>
    <row r="9" spans="2:10" ht="29" x14ac:dyDescent="0.35">
      <c r="B9" s="104" t="s">
        <v>2042</v>
      </c>
      <c r="C9" s="301">
        <v>7</v>
      </c>
      <c r="D9" s="302" t="s">
        <v>2336</v>
      </c>
      <c r="E9" s="302" t="s">
        <v>57</v>
      </c>
      <c r="F9" s="302" t="s">
        <v>2337</v>
      </c>
      <c r="G9" s="302" t="s">
        <v>2337</v>
      </c>
      <c r="H9" s="302" t="s">
        <v>2329</v>
      </c>
      <c r="I9" s="303" t="s">
        <v>2338</v>
      </c>
    </row>
    <row r="10" spans="2:10" ht="29" x14ac:dyDescent="0.35">
      <c r="B10" s="104" t="s">
        <v>1988</v>
      </c>
      <c r="C10" s="301">
        <v>8</v>
      </c>
      <c r="D10" s="302" t="s">
        <v>1306</v>
      </c>
      <c r="E10" s="302" t="s">
        <v>58</v>
      </c>
      <c r="F10" s="302" t="s">
        <v>2339</v>
      </c>
      <c r="G10" s="302" t="s">
        <v>2340</v>
      </c>
      <c r="H10" s="302" t="s">
        <v>2329</v>
      </c>
      <c r="I10" s="303" t="s">
        <v>2341</v>
      </c>
    </row>
    <row r="11" spans="2:10" x14ac:dyDescent="0.35">
      <c r="B11" s="104" t="s">
        <v>1988</v>
      </c>
      <c r="C11" s="301">
        <v>9</v>
      </c>
      <c r="D11" s="302" t="s">
        <v>1021</v>
      </c>
      <c r="E11" s="302" t="s">
        <v>58</v>
      </c>
      <c r="F11" s="302" t="s">
        <v>2342</v>
      </c>
      <c r="G11" s="302" t="s">
        <v>2343</v>
      </c>
      <c r="H11" s="302" t="s">
        <v>2318</v>
      </c>
      <c r="I11" s="303" t="s">
        <v>2344</v>
      </c>
    </row>
    <row r="12" spans="2:10" x14ac:dyDescent="0.35">
      <c r="B12" s="104" t="s">
        <v>1988</v>
      </c>
      <c r="C12" s="301">
        <v>10</v>
      </c>
      <c r="D12" s="302" t="s">
        <v>2345</v>
      </c>
      <c r="E12" s="302" t="s">
        <v>58</v>
      </c>
      <c r="F12" s="302" t="s">
        <v>2342</v>
      </c>
      <c r="G12" s="302" t="s">
        <v>2346</v>
      </c>
      <c r="H12" s="302" t="s">
        <v>2318</v>
      </c>
      <c r="I12" s="303" t="s">
        <v>2347</v>
      </c>
      <c r="J12" s="302" t="s">
        <v>2348</v>
      </c>
    </row>
    <row r="13" spans="2:10" x14ac:dyDescent="0.35">
      <c r="B13" s="104" t="s">
        <v>1988</v>
      </c>
      <c r="C13" s="301">
        <v>11</v>
      </c>
      <c r="D13" s="302" t="s">
        <v>2349</v>
      </c>
      <c r="E13" s="302" t="s">
        <v>58</v>
      </c>
      <c r="F13" s="302" t="s">
        <v>2316</v>
      </c>
      <c r="G13" s="302" t="s">
        <v>2350</v>
      </c>
      <c r="H13" s="302" t="s">
        <v>2318</v>
      </c>
      <c r="I13" s="303" t="s">
        <v>2351</v>
      </c>
    </row>
    <row r="14" spans="2:10" ht="43.5" x14ac:dyDescent="0.35">
      <c r="B14" s="104" t="s">
        <v>1988</v>
      </c>
      <c r="C14" s="301">
        <v>12</v>
      </c>
      <c r="D14" s="302" t="s">
        <v>1745</v>
      </c>
      <c r="E14" s="302" t="s">
        <v>58</v>
      </c>
      <c r="F14" s="302" t="s">
        <v>2352</v>
      </c>
      <c r="G14" s="302" t="s">
        <v>2353</v>
      </c>
      <c r="H14" s="302" t="s">
        <v>2318</v>
      </c>
      <c r="I14" s="303" t="s">
        <v>2354</v>
      </c>
      <c r="J14" s="302" t="s">
        <v>2355</v>
      </c>
    </row>
    <row r="15" spans="2:10" ht="29" x14ac:dyDescent="0.35">
      <c r="B15" s="104" t="s">
        <v>1988</v>
      </c>
      <c r="C15" s="301">
        <v>13</v>
      </c>
      <c r="D15" s="302" t="s">
        <v>2356</v>
      </c>
      <c r="E15" s="302" t="s">
        <v>58</v>
      </c>
      <c r="F15" s="302" t="s">
        <v>2357</v>
      </c>
      <c r="G15" s="302" t="s">
        <v>2358</v>
      </c>
      <c r="H15" s="302" t="s">
        <v>2318</v>
      </c>
      <c r="I15" s="303" t="s">
        <v>2359</v>
      </c>
    </row>
    <row r="16" spans="2:10" ht="29" x14ac:dyDescent="0.35">
      <c r="B16" s="104" t="s">
        <v>1988</v>
      </c>
      <c r="C16" s="301">
        <v>14</v>
      </c>
      <c r="D16" s="302" t="s">
        <v>888</v>
      </c>
      <c r="E16" s="302" t="s">
        <v>58</v>
      </c>
      <c r="F16" s="302" t="s">
        <v>2360</v>
      </c>
      <c r="G16" s="302" t="s">
        <v>2361</v>
      </c>
      <c r="H16" s="302" t="s">
        <v>2325</v>
      </c>
      <c r="I16" s="303" t="s">
        <v>2362</v>
      </c>
    </row>
    <row r="17" spans="2:10" ht="29" x14ac:dyDescent="0.35">
      <c r="B17" s="104" t="s">
        <v>2042</v>
      </c>
      <c r="C17" s="301">
        <v>15</v>
      </c>
      <c r="D17" s="302" t="s">
        <v>203</v>
      </c>
      <c r="E17" s="302" t="s">
        <v>58</v>
      </c>
      <c r="F17" s="302" t="s">
        <v>2363</v>
      </c>
      <c r="G17" s="302" t="s">
        <v>2364</v>
      </c>
      <c r="H17" s="302" t="s">
        <v>2318</v>
      </c>
      <c r="I17" s="303" t="s">
        <v>2365</v>
      </c>
    </row>
    <row r="18" spans="2:10" x14ac:dyDescent="0.35">
      <c r="B18" s="104" t="s">
        <v>1988</v>
      </c>
      <c r="C18" s="301">
        <v>16</v>
      </c>
      <c r="D18" s="302" t="s">
        <v>634</v>
      </c>
      <c r="E18" s="302" t="s">
        <v>58</v>
      </c>
      <c r="F18" s="302" t="s">
        <v>2366</v>
      </c>
      <c r="G18" s="302" t="s">
        <v>2367</v>
      </c>
      <c r="H18" s="302" t="s">
        <v>2318</v>
      </c>
      <c r="I18" s="303" t="s">
        <v>2368</v>
      </c>
      <c r="J18" s="302" t="s">
        <v>2369</v>
      </c>
    </row>
    <row r="19" spans="2:10" ht="29" x14ac:dyDescent="0.35">
      <c r="B19" s="104" t="s">
        <v>2042</v>
      </c>
      <c r="C19" s="301">
        <v>17</v>
      </c>
      <c r="D19" s="302" t="s">
        <v>492</v>
      </c>
      <c r="E19" s="302" t="s">
        <v>58</v>
      </c>
      <c r="F19" s="302" t="s">
        <v>2328</v>
      </c>
      <c r="G19" s="302" t="s">
        <v>2370</v>
      </c>
      <c r="H19" s="302" t="s">
        <v>2318</v>
      </c>
      <c r="I19" s="303" t="s">
        <v>2371</v>
      </c>
    </row>
    <row r="20" spans="2:10" x14ac:dyDescent="0.35">
      <c r="B20" s="104" t="s">
        <v>1988</v>
      </c>
      <c r="C20" s="301">
        <v>18</v>
      </c>
      <c r="D20" s="302" t="s">
        <v>775</v>
      </c>
      <c r="E20" s="302" t="s">
        <v>186</v>
      </c>
      <c r="F20" s="302" t="s">
        <v>2372</v>
      </c>
      <c r="G20" s="302" t="s">
        <v>2373</v>
      </c>
      <c r="H20" s="302" t="s">
        <v>2374</v>
      </c>
      <c r="I20" s="303" t="s">
        <v>2375</v>
      </c>
      <c r="J20" s="302" t="s">
        <v>2376</v>
      </c>
    </row>
    <row r="21" spans="2:10" ht="29" x14ac:dyDescent="0.35">
      <c r="B21" s="104" t="s">
        <v>1988</v>
      </c>
      <c r="C21" s="301">
        <v>19</v>
      </c>
      <c r="D21" s="302" t="s">
        <v>1725</v>
      </c>
      <c r="E21" s="302" t="s">
        <v>186</v>
      </c>
      <c r="F21" s="302" t="s">
        <v>2377</v>
      </c>
      <c r="G21" s="302" t="s">
        <v>2378</v>
      </c>
      <c r="H21" s="302" t="s">
        <v>2318</v>
      </c>
      <c r="I21" s="303" t="s">
        <v>2379</v>
      </c>
      <c r="J21" s="302" t="s">
        <v>2376</v>
      </c>
    </row>
  </sheetData>
  <pageMargins left="0.7" right="0.7" top="0.75" bottom="0.75" header="0.3" footer="0.3"/>
  <headerFooter>
    <oddHeader>&amp;C&amp;"Aptos"&amp;10&amp;K0078D7 [Open]&amp;1#_x000D_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C57E3-5ABA-441B-8402-9570557758B4}">
  <sheetPr codeName="Sheet11"/>
  <dimension ref="A1:EE217"/>
  <sheetViews>
    <sheetView zoomScale="85" zoomScaleNormal="85" zoomScaleSheetLayoutView="100" workbookViewId="0">
      <pane xSplit="5" ySplit="3" topLeftCell="F4" activePane="bottomRight" state="frozen"/>
      <selection pane="topRight" activeCell="F1" sqref="F1"/>
      <selection pane="bottomLeft" activeCell="A4" sqref="A4"/>
      <selection pane="bottomRight" sqref="A1:XFD1048576"/>
    </sheetView>
  </sheetViews>
  <sheetFormatPr defaultRowHeight="14.5" x14ac:dyDescent="0.35"/>
  <cols>
    <col min="1" max="1" width="14.25" style="3" customWidth="1"/>
    <col min="2" max="2" width="6.33203125" style="49" customWidth="1"/>
    <col min="3" max="3" width="8.25" style="54" customWidth="1"/>
    <col min="4" max="4" width="10.83203125" style="49" customWidth="1"/>
    <col min="5" max="5" width="41.75" style="49" customWidth="1"/>
    <col min="6" max="7" width="9" style="49"/>
    <col min="8" max="8" width="10.58203125" style="49" customWidth="1"/>
    <col min="9" max="9" width="9" style="49"/>
    <col min="10" max="10" width="11.58203125" style="49" customWidth="1"/>
    <col min="11" max="11" width="12.5" style="49" customWidth="1"/>
    <col min="12" max="12" width="14.25" style="49" customWidth="1"/>
    <col min="13" max="13" width="12.25" style="49" customWidth="1"/>
    <col min="14" max="14" width="12.83203125" style="49" customWidth="1"/>
    <col min="15" max="15" width="13.75" style="49" customWidth="1"/>
    <col min="16" max="16" width="36.5" style="49" customWidth="1"/>
    <col min="17" max="17" width="14.5" style="49" customWidth="1"/>
    <col min="18" max="18" width="13.25" style="49" customWidth="1"/>
    <col min="19" max="20" width="12.5" style="49" customWidth="1"/>
    <col min="21" max="21" width="12.83203125" style="49" customWidth="1"/>
    <col min="22" max="22" width="9" style="49"/>
    <col min="23" max="23" width="13.25" style="49" customWidth="1"/>
    <col min="24" max="24" width="12.33203125" style="49" customWidth="1"/>
    <col min="25" max="25" width="15.25" style="49" customWidth="1"/>
    <col min="26" max="26" width="14.33203125" style="49" customWidth="1"/>
    <col min="27" max="27" width="15.5" style="49" customWidth="1"/>
    <col min="28" max="28" width="14.5" style="49" customWidth="1"/>
    <col min="29" max="29" width="17.25" style="49" customWidth="1"/>
    <col min="30" max="30" width="19.75" style="49" customWidth="1"/>
    <col min="31" max="31" width="15.5" style="49" customWidth="1"/>
    <col min="32" max="32" width="10.08203125" style="49" customWidth="1"/>
    <col min="33" max="33" width="59.83203125" style="54" customWidth="1"/>
    <col min="34" max="34" width="39.83203125" style="54" customWidth="1"/>
    <col min="35" max="35" width="49.75" style="54" customWidth="1"/>
    <col min="36" max="36" width="14.75" style="299" customWidth="1"/>
    <col min="37" max="37" width="34.33203125" style="54" customWidth="1"/>
    <col min="38" max="38" width="12.83203125" style="54" customWidth="1"/>
    <col min="39" max="39" width="51.33203125" style="54" customWidth="1"/>
    <col min="40" max="63" width="3.75" style="43" customWidth="1"/>
    <col min="64" max="64" width="3.83203125" style="43" customWidth="1"/>
    <col min="65" max="111" width="3.75" style="43" customWidth="1"/>
    <col min="112" max="126" width="3.75" style="42" customWidth="1"/>
    <col min="127" max="130" width="4.08203125" style="339" customWidth="1"/>
    <col min="131" max="131" width="4.08203125" customWidth="1"/>
  </cols>
  <sheetData>
    <row r="1" spans="1:135" x14ac:dyDescent="0.35">
      <c r="T1" s="417">
        <f ca="1">NOW()</f>
        <v>46315.632267361114</v>
      </c>
      <c r="BL1" s="43">
        <v>3</v>
      </c>
      <c r="BM1" s="43">
        <v>3</v>
      </c>
      <c r="BN1" s="43">
        <v>2</v>
      </c>
      <c r="BO1" s="43">
        <v>3</v>
      </c>
      <c r="BP1" s="43">
        <v>3</v>
      </c>
      <c r="BQ1" s="43">
        <v>3</v>
      </c>
      <c r="BR1" s="43">
        <v>3</v>
      </c>
      <c r="BS1" s="43">
        <v>2</v>
      </c>
      <c r="BT1" s="43">
        <v>3</v>
      </c>
      <c r="BU1" s="43">
        <v>1</v>
      </c>
      <c r="BV1" s="43">
        <v>3</v>
      </c>
      <c r="BW1" s="43">
        <v>2</v>
      </c>
      <c r="BX1" s="43">
        <v>3</v>
      </c>
      <c r="BY1" s="43">
        <v>2</v>
      </c>
      <c r="BZ1" s="43">
        <v>2</v>
      </c>
      <c r="CA1" s="43">
        <v>2</v>
      </c>
      <c r="CB1" s="43">
        <v>2</v>
      </c>
      <c r="CC1" s="43">
        <v>2</v>
      </c>
      <c r="CD1" s="43">
        <v>2</v>
      </c>
      <c r="CE1" s="43">
        <v>2</v>
      </c>
      <c r="CF1" s="43">
        <v>1</v>
      </c>
      <c r="CG1" s="43">
        <v>2</v>
      </c>
      <c r="CH1" s="43">
        <v>1</v>
      </c>
      <c r="CI1" s="43">
        <v>1</v>
      </c>
      <c r="DB1" s="46">
        <f>6/7</f>
        <v>0.8571428571428571</v>
      </c>
    </row>
    <row r="2" spans="1:135" x14ac:dyDescent="0.35">
      <c r="G2" s="49">
        <v>2026</v>
      </c>
      <c r="BL2" s="447"/>
    </row>
    <row r="3" spans="1:135" ht="103" thickBot="1" x14ac:dyDescent="0.35">
      <c r="B3" s="418" t="s">
        <v>0</v>
      </c>
      <c r="C3" s="419" t="s">
        <v>1</v>
      </c>
      <c r="D3" s="419" t="s">
        <v>2</v>
      </c>
      <c r="E3" s="419" t="s">
        <v>3</v>
      </c>
      <c r="F3" s="419" t="s">
        <v>4</v>
      </c>
      <c r="G3" s="419" t="s">
        <v>5</v>
      </c>
      <c r="H3" s="419" t="s">
        <v>6</v>
      </c>
      <c r="I3" s="419" t="s">
        <v>7</v>
      </c>
      <c r="J3" s="419" t="s">
        <v>8</v>
      </c>
      <c r="K3" s="419" t="s">
        <v>9</v>
      </c>
      <c r="L3" s="419" t="s">
        <v>10</v>
      </c>
      <c r="M3" s="419" t="s">
        <v>11</v>
      </c>
      <c r="N3" s="419" t="s">
        <v>12</v>
      </c>
      <c r="O3" s="419" t="s">
        <v>13</v>
      </c>
      <c r="P3" s="419" t="s">
        <v>14</v>
      </c>
      <c r="Q3" s="419" t="s">
        <v>15</v>
      </c>
      <c r="R3" s="419" t="s">
        <v>16</v>
      </c>
      <c r="S3" s="419" t="s">
        <v>17</v>
      </c>
      <c r="T3" s="419" t="s">
        <v>18</v>
      </c>
      <c r="U3" s="419" t="s">
        <v>19</v>
      </c>
      <c r="V3" s="419" t="s">
        <v>20</v>
      </c>
      <c r="W3" s="419" t="s">
        <v>21</v>
      </c>
      <c r="X3" s="419" t="s">
        <v>22</v>
      </c>
      <c r="Y3" s="418" t="s">
        <v>23</v>
      </c>
      <c r="Z3" s="418" t="s">
        <v>1760</v>
      </c>
      <c r="AA3" s="418" t="s">
        <v>25</v>
      </c>
      <c r="AB3" s="418" t="s">
        <v>26</v>
      </c>
      <c r="AC3" s="418" t="s">
        <v>27</v>
      </c>
      <c r="AD3" s="418" t="s">
        <v>28</v>
      </c>
      <c r="AE3" s="418" t="s">
        <v>29</v>
      </c>
      <c r="AF3" s="418" t="s">
        <v>30</v>
      </c>
      <c r="AG3" s="418" t="s">
        <v>31</v>
      </c>
      <c r="AH3" s="459" t="s">
        <v>32</v>
      </c>
      <c r="AI3" s="418" t="s">
        <v>33</v>
      </c>
      <c r="AJ3" s="418" t="s">
        <v>34</v>
      </c>
      <c r="AK3" s="418" t="s">
        <v>35</v>
      </c>
      <c r="AL3" s="418" t="s">
        <v>36</v>
      </c>
      <c r="AM3" s="420" t="s">
        <v>37</v>
      </c>
      <c r="AN3" s="385" t="s">
        <v>38</v>
      </c>
      <c r="AO3" s="385" t="s">
        <v>39</v>
      </c>
      <c r="AP3" s="385" t="s">
        <v>40</v>
      </c>
      <c r="AQ3" s="385" t="s">
        <v>41</v>
      </c>
      <c r="AR3" s="385" t="s">
        <v>42</v>
      </c>
      <c r="AS3" s="385" t="s">
        <v>43</v>
      </c>
      <c r="AT3" s="385" t="s">
        <v>44</v>
      </c>
      <c r="AU3" s="385" t="s">
        <v>45</v>
      </c>
      <c r="AV3" s="385" t="s">
        <v>46</v>
      </c>
      <c r="AW3" s="385" t="s">
        <v>47</v>
      </c>
      <c r="AX3" s="385" t="s">
        <v>48</v>
      </c>
      <c r="AY3" s="385" t="s">
        <v>49</v>
      </c>
      <c r="AZ3" s="385" t="s">
        <v>50</v>
      </c>
      <c r="BA3" s="385" t="s">
        <v>51</v>
      </c>
      <c r="BB3" s="385" t="s">
        <v>52</v>
      </c>
      <c r="BC3" s="385" t="s">
        <v>53</v>
      </c>
      <c r="BD3" s="385" t="s">
        <v>54</v>
      </c>
      <c r="BE3" s="385" t="s">
        <v>55</v>
      </c>
      <c r="BF3" s="385" t="s">
        <v>56</v>
      </c>
      <c r="BG3" s="385" t="s">
        <v>57</v>
      </c>
      <c r="BH3" s="385" t="s">
        <v>58</v>
      </c>
      <c r="BI3" s="385" t="s">
        <v>59</v>
      </c>
      <c r="BJ3" s="385" t="s">
        <v>60</v>
      </c>
      <c r="BK3" s="385" t="s">
        <v>61</v>
      </c>
      <c r="BL3" s="386" t="s">
        <v>62</v>
      </c>
      <c r="BM3" s="386" t="s">
        <v>63</v>
      </c>
      <c r="BN3" s="386" t="s">
        <v>64</v>
      </c>
      <c r="BO3" s="386" t="s">
        <v>65</v>
      </c>
      <c r="BP3" s="386" t="s">
        <v>66</v>
      </c>
      <c r="BQ3" s="386" t="s">
        <v>67</v>
      </c>
      <c r="BR3" s="386" t="s">
        <v>68</v>
      </c>
      <c r="BS3" s="386" t="s">
        <v>69</v>
      </c>
      <c r="BT3" s="386" t="s">
        <v>70</v>
      </c>
      <c r="BU3" s="386" t="s">
        <v>71</v>
      </c>
      <c r="BV3" s="386" t="s">
        <v>72</v>
      </c>
      <c r="BW3" s="386" t="s">
        <v>73</v>
      </c>
      <c r="BX3" s="386" t="s">
        <v>74</v>
      </c>
      <c r="BY3" s="386" t="s">
        <v>75</v>
      </c>
      <c r="BZ3" s="386" t="s">
        <v>76</v>
      </c>
      <c r="CA3" s="386" t="s">
        <v>77</v>
      </c>
      <c r="CB3" s="386" t="s">
        <v>78</v>
      </c>
      <c r="CC3" s="386" t="s">
        <v>79</v>
      </c>
      <c r="CD3" s="386" t="s">
        <v>80</v>
      </c>
      <c r="CE3" s="386" t="s">
        <v>81</v>
      </c>
      <c r="CF3" s="386" t="s">
        <v>82</v>
      </c>
      <c r="CG3" s="386" t="s">
        <v>83</v>
      </c>
      <c r="CH3" s="386" t="s">
        <v>84</v>
      </c>
      <c r="CI3" s="386" t="s">
        <v>85</v>
      </c>
      <c r="CJ3" s="387" t="s">
        <v>86</v>
      </c>
      <c r="CK3" s="387" t="s">
        <v>87</v>
      </c>
      <c r="CL3" s="387" t="s">
        <v>88</v>
      </c>
      <c r="CM3" s="387" t="s">
        <v>89</v>
      </c>
      <c r="CN3" s="387" t="s">
        <v>90</v>
      </c>
      <c r="CO3" s="387" t="s">
        <v>91</v>
      </c>
      <c r="CP3" s="387" t="s">
        <v>92</v>
      </c>
      <c r="CQ3" s="387" t="s">
        <v>93</v>
      </c>
      <c r="CR3" s="387" t="s">
        <v>94</v>
      </c>
      <c r="CS3" s="387" t="s">
        <v>95</v>
      </c>
      <c r="CT3" s="387" t="s">
        <v>96</v>
      </c>
      <c r="CU3" s="387" t="s">
        <v>97</v>
      </c>
      <c r="CV3" s="387" t="s">
        <v>98</v>
      </c>
      <c r="CW3" s="387" t="s">
        <v>99</v>
      </c>
      <c r="CX3" s="387" t="s">
        <v>100</v>
      </c>
      <c r="CY3" s="387" t="s">
        <v>101</v>
      </c>
      <c r="CZ3" s="387" t="s">
        <v>102</v>
      </c>
      <c r="DA3" s="387" t="s">
        <v>103</v>
      </c>
      <c r="DB3" s="387" t="s">
        <v>104</v>
      </c>
      <c r="DC3" s="387" t="s">
        <v>105</v>
      </c>
      <c r="DD3" s="387" t="s">
        <v>106</v>
      </c>
      <c r="DE3" s="387" t="s">
        <v>107</v>
      </c>
      <c r="DF3" s="387" t="s">
        <v>108</v>
      </c>
      <c r="DG3" s="387" t="s">
        <v>109</v>
      </c>
      <c r="DH3" s="446" t="s">
        <v>110</v>
      </c>
      <c r="DI3" s="446" t="s">
        <v>111</v>
      </c>
      <c r="DJ3" s="446" t="s">
        <v>112</v>
      </c>
      <c r="DK3" s="446" t="s">
        <v>113</v>
      </c>
      <c r="DL3" s="446" t="s">
        <v>114</v>
      </c>
      <c r="DM3" s="388" t="s">
        <v>115</v>
      </c>
      <c r="DN3" s="388" t="s">
        <v>116</v>
      </c>
      <c r="DO3" s="388" t="s">
        <v>117</v>
      </c>
      <c r="DP3" s="388" t="s">
        <v>118</v>
      </c>
      <c r="DQ3" s="388" t="s">
        <v>119</v>
      </c>
      <c r="DR3" s="389" t="s">
        <v>120</v>
      </c>
      <c r="DS3" s="389" t="s">
        <v>121</v>
      </c>
      <c r="DT3" s="389" t="s">
        <v>122</v>
      </c>
      <c r="DU3" s="389" t="s">
        <v>123</v>
      </c>
      <c r="DV3" s="389" t="s">
        <v>124</v>
      </c>
      <c r="DW3" s="390" t="s">
        <v>125</v>
      </c>
      <c r="DX3" s="390" t="s">
        <v>126</v>
      </c>
      <c r="DY3" s="390" t="s">
        <v>127</v>
      </c>
      <c r="DZ3" s="390" t="s">
        <v>128</v>
      </c>
      <c r="EA3" s="390" t="s">
        <v>129</v>
      </c>
      <c r="EB3" s="391" t="s">
        <v>130</v>
      </c>
      <c r="EC3" s="391" t="s">
        <v>131</v>
      </c>
      <c r="ED3" s="392" t="s">
        <v>132</v>
      </c>
      <c r="EE3" s="393" t="s">
        <v>133</v>
      </c>
    </row>
    <row r="4" spans="1:135" ht="116" x14ac:dyDescent="0.3">
      <c r="B4" s="282">
        <v>1</v>
      </c>
      <c r="C4" s="421" t="s">
        <v>134</v>
      </c>
      <c r="D4" s="345">
        <v>46092</v>
      </c>
      <c r="E4" s="349" t="s">
        <v>178</v>
      </c>
      <c r="F4" s="343">
        <v>1063061</v>
      </c>
      <c r="G4" s="308">
        <f t="shared" ref="G4:G16" ca="1" si="0">($T$1-H4)/365</f>
        <v>42.831869225646891</v>
      </c>
      <c r="H4" s="283">
        <v>30682</v>
      </c>
      <c r="I4" s="343" t="s">
        <v>179</v>
      </c>
      <c r="J4" s="343" t="s">
        <v>137</v>
      </c>
      <c r="K4" s="343" t="s">
        <v>138</v>
      </c>
      <c r="L4" s="343" t="s">
        <v>180</v>
      </c>
      <c r="M4" s="343" t="s">
        <v>181</v>
      </c>
      <c r="N4" s="343" t="s">
        <v>182</v>
      </c>
      <c r="O4" s="343" t="s">
        <v>183</v>
      </c>
      <c r="P4" s="349" t="s">
        <v>184</v>
      </c>
      <c r="Q4" s="343" t="s">
        <v>144</v>
      </c>
      <c r="R4" s="343" t="s">
        <v>185</v>
      </c>
      <c r="S4" s="345">
        <v>44409</v>
      </c>
      <c r="T4" s="286">
        <f ca="1">YEARFRAC(S4,$T$1)</f>
        <v>5.2194444444444441</v>
      </c>
      <c r="U4" s="343">
        <v>18</v>
      </c>
      <c r="V4" s="343" t="s">
        <v>186</v>
      </c>
      <c r="W4" s="356">
        <f ca="1">Table92[[#This Row],[Age]]-($T$1-Table92[[#This Row],[Date of Appointment to Current Grade]])/365</f>
        <v>39.649315068493152</v>
      </c>
      <c r="X4" s="357">
        <f ca="1">($T$1-Table92[[#This Row],[Date of Appointment to Current Grade]])/365</f>
        <v>3.1825541571537368</v>
      </c>
      <c r="Y4" s="345">
        <v>45154</v>
      </c>
      <c r="Z4" s="343" t="s">
        <v>1899</v>
      </c>
      <c r="AA4" s="345">
        <v>46023</v>
      </c>
      <c r="AB4" s="360">
        <f ca="1">($T$1-Table92[[#This Row],[Date in Position]])/365</f>
        <v>0.80173223934551763</v>
      </c>
      <c r="AC4" s="343" t="s">
        <v>183</v>
      </c>
      <c r="AD4" s="345">
        <v>45070</v>
      </c>
      <c r="AE4" s="343" t="s">
        <v>162</v>
      </c>
      <c r="AF4" s="343" t="s">
        <v>188</v>
      </c>
      <c r="AG4" s="287" t="s">
        <v>189</v>
      </c>
      <c r="AH4" s="287" t="s">
        <v>190</v>
      </c>
      <c r="AI4" s="287" t="s">
        <v>191</v>
      </c>
      <c r="AJ4" s="288" t="s">
        <v>192</v>
      </c>
      <c r="AK4" s="288" t="s">
        <v>193</v>
      </c>
      <c r="AL4" s="282" t="s">
        <v>153</v>
      </c>
      <c r="AM4" s="320" t="s">
        <v>194</v>
      </c>
      <c r="AN4" s="313">
        <v>3</v>
      </c>
      <c r="AO4" s="304">
        <v>3</v>
      </c>
      <c r="AP4" s="304">
        <v>2</v>
      </c>
      <c r="AQ4" s="304">
        <v>3</v>
      </c>
      <c r="AR4" s="304">
        <v>3</v>
      </c>
      <c r="AS4" s="304">
        <v>3</v>
      </c>
      <c r="AT4" s="304">
        <v>3</v>
      </c>
      <c r="AU4" s="304">
        <v>2</v>
      </c>
      <c r="AV4" s="304">
        <v>3</v>
      </c>
      <c r="AW4" s="304">
        <v>1</v>
      </c>
      <c r="AX4" s="304">
        <v>3</v>
      </c>
      <c r="AY4" s="304">
        <v>2</v>
      </c>
      <c r="AZ4" s="304">
        <v>2</v>
      </c>
      <c r="BA4" s="304">
        <v>2</v>
      </c>
      <c r="BB4" s="304">
        <v>2</v>
      </c>
      <c r="BC4" s="304">
        <v>2</v>
      </c>
      <c r="BD4" s="304">
        <v>2</v>
      </c>
      <c r="BE4" s="304">
        <v>2</v>
      </c>
      <c r="BF4" s="304">
        <v>2</v>
      </c>
      <c r="BG4" s="304">
        <v>2</v>
      </c>
      <c r="BH4" s="304">
        <v>1</v>
      </c>
      <c r="BI4" s="304">
        <v>2</v>
      </c>
      <c r="BJ4" s="304">
        <v>1</v>
      </c>
      <c r="BK4" s="314">
        <v>1</v>
      </c>
      <c r="BL4" s="323" t="e">
        <f>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f>
        <v>#REF!</v>
      </c>
      <c r="BM4" s="43" t="e">
        <f>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f>
        <v>#REF!</v>
      </c>
      <c r="BN4" s="43" t="e">
        <f>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f>
        <v>#REF!</v>
      </c>
      <c r="BO4" s="43" t="e">
        <f>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f>
        <v>#REF!</v>
      </c>
      <c r="BP4" s="43" t="e">
        <f>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f>
        <v>#REF!</v>
      </c>
      <c r="BQ4" s="43" t="e">
        <f>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f>
        <v>#REF!</v>
      </c>
      <c r="BR4" s="43" t="e">
        <f>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f>
        <v>#REF!</v>
      </c>
      <c r="BS4" s="43" t="e">
        <f>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f>
        <v>#REF!</v>
      </c>
      <c r="BT4" s="43" t="e">
        <f>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f>
        <v>#REF!</v>
      </c>
      <c r="BU4" s="43" t="e">
        <f>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f>
        <v>#REF!</v>
      </c>
      <c r="BV4" s="43" t="e">
        <f>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f>
        <v>#REF!</v>
      </c>
      <c r="BW4" s="43" t="e">
        <f>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f>
        <v>#REF!</v>
      </c>
      <c r="BX4" s="43" t="e">
        <f>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f>
        <v>#REF!</v>
      </c>
      <c r="BY4" s="43" t="e">
        <f>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f>
        <v>#REF!</v>
      </c>
      <c r="BZ4" s="43" t="e">
        <f>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f>
        <v>#REF!</v>
      </c>
      <c r="CA4" s="43" t="e">
        <f>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f>
        <v>#REF!</v>
      </c>
      <c r="CB4" s="43" t="e">
        <f>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f>
        <v>#REF!</v>
      </c>
      <c r="CC4" s="43" t="e">
        <f>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f>
        <v>#REF!</v>
      </c>
      <c r="CD4" s="43" t="e">
        <f>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f>
        <v>#REF!</v>
      </c>
      <c r="CE4" s="43" t="e">
        <f>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f>
        <v>#REF!</v>
      </c>
      <c r="CF4" s="43" t="e">
        <f>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f>
        <v>#REF!</v>
      </c>
      <c r="CG4" s="43" t="e">
        <f>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f>
        <v>#REF!</v>
      </c>
      <c r="CH4" s="43" t="e">
        <f>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f>
        <v>#REF!</v>
      </c>
      <c r="CI4" s="328" t="e">
        <f>IF(AND(All!$V4="P1",All!$AE4="RDP"),#REF!,IF(AND(All!$V4="P2",All!$AE4="RDP"),#REF!,IF(AND(All!$V4="P3",All!$AE4="RDP"),#REF!,IF(AND(All!$V4="P4",All!$AE4="RDP"),#REF!,IF(AND(All!$V4="P5",All!$AE4="RDP"),#REF!,IF(AND(All!$V4="P6",All!$AE4="RDP"),#REF!,IF(AND(All!$V4="P7",All!$AE4="RDP"),#REF!,IF(AND(All!$V4="P8",All!$AE4="RDP"),#REF!,IF(AND(All!$V4="P9",All!$AE4="RDP"),#REF!,IF(AND(All!$V4="P1",All!$AE4="RMS"),#REF!,IF(AND(All!$V4="P2",All!$AE4="RMS"),#REF!,IF(AND(All!$V4="P3",All!$AE4="RMS"),#REF!,IF(AND(All!$V4="P4",All!$AE4="RMS"),#REF!,IF(AND(All!$V4="P5",All!$AE4="RMS"),#REF!,IF(AND(All!$V4="P6",All!$AE4="RMS"),#REF!,IF(AND(All!$V4="P7",All!$AE4="RMS"),#REF!,IF(AND(All!$V4="P8",All!$AE4="RMS"),#REF!,IF(AND(All!$V4="P9",All!$AE4="RMS"),#REF!,IF(AND(All!$V4="P1",All!$AE4="RSS"),#REF!,IF(AND(All!$V4="P2",All!$AE4="RSS"),#REF!,IF(AND(All!$V4="P3",All!$AE4="RSS"),#REF!,IF(AND(All!$V4="P4",All!$AE4="RSS"),#REF!,IF(AND(All!$V4="P5",All!$AE4="RSS"),#REF!,IF(AND(All!$V4="P6",All!$AE4="RSS"),#REF!,IF(AND(All!$V4="P7",All!$AE4="RSS"),#REF!,IF(AND(All!$V4="P8",All!$AE4="RSS"),#REF!,IF(AND(All!$V4="P9",All!$AE4="RSS"),#REF!,0)))))))))))))))))))))))))))</f>
        <v>#REF!</v>
      </c>
      <c r="CJ4" s="377" t="e">
        <f>Table92[[#This Row],[R-B1]]-Table92[[#This Row],[B1]]</f>
        <v>#REF!</v>
      </c>
      <c r="CK4" s="378" t="e">
        <f>Table92[[#This Row],[R-B2]]-Table92[[#This Row],[B2]]</f>
        <v>#REF!</v>
      </c>
      <c r="CL4" s="378" t="e">
        <f>Table92[[#This Row],[R-B3]]-Table92[[#This Row],[B3]]</f>
        <v>#REF!</v>
      </c>
      <c r="CM4" s="378" t="e">
        <f>Table92[[#This Row],[R-B4]]-Table92[[#This Row],[B4]]</f>
        <v>#REF!</v>
      </c>
      <c r="CN4" s="378" t="e">
        <f>Table92[[#This Row],[R-B5]]-Table92[[#This Row],[B5]]</f>
        <v>#REF!</v>
      </c>
      <c r="CO4" s="378" t="e">
        <f>Table92[[#This Row],[R-B6]]-Table92[[#This Row],[B6]]</f>
        <v>#REF!</v>
      </c>
      <c r="CP4" s="378" t="e">
        <f>Table92[[#This Row],[R-B7]]-Table92[[#This Row],[B7]]</f>
        <v>#REF!</v>
      </c>
      <c r="CQ4" s="378" t="e">
        <f>Table92[[#This Row],[R-B8]]-Table92[[#This Row],[B8]]</f>
        <v>#REF!</v>
      </c>
      <c r="CR4" s="378" t="e">
        <f>Table92[[#This Row],[R-B9]]-Table92[[#This Row],[B9]]</f>
        <v>#REF!</v>
      </c>
      <c r="CS4" s="378" t="e">
        <f>Table92[[#This Row],[R-B10]]-Table92[[#This Row],[B10]]</f>
        <v>#REF!</v>
      </c>
      <c r="CT4" s="378" t="e">
        <f>Table92[[#This Row],[R-B11]]-Table92[[#This Row],[B11]]</f>
        <v>#REF!</v>
      </c>
      <c r="CU4" s="378" t="e">
        <f>Table92[[#This Row],[R-B12]]-Table92[[#This Row],[B12]]</f>
        <v>#REF!</v>
      </c>
      <c r="CV4" s="378" t="e">
        <f>Table92[[#This Row],[R-K1]]-Table92[[#This Row],[K1]]</f>
        <v>#REF!</v>
      </c>
      <c r="CW4" s="378" t="e">
        <f>Table92[[#This Row],[R-K2]]-Table92[[#This Row],[K2]]</f>
        <v>#REF!</v>
      </c>
      <c r="CX4" s="378" t="e">
        <f>Table92[[#This Row],[R-K3]]-Table92[[#This Row],[K3]]</f>
        <v>#REF!</v>
      </c>
      <c r="CY4" s="378" t="e">
        <f>Table92[[#This Row],[R-K4]]-Table92[[#This Row],[K4]]</f>
        <v>#REF!</v>
      </c>
      <c r="CZ4" s="378" t="e">
        <f>Table92[[#This Row],[R-K5]]-Table92[[#This Row],[K5]]</f>
        <v>#REF!</v>
      </c>
      <c r="DA4" s="378" t="e">
        <f>Table92[[#This Row],[R-P1]]-Table92[[#This Row],[P1]]</f>
        <v>#REF!</v>
      </c>
      <c r="DB4" s="378" t="e">
        <f>Table92[[#This Row],[R-P2]]-Table92[[#This Row],[P2]]</f>
        <v>#REF!</v>
      </c>
      <c r="DC4" s="378" t="e">
        <f>Table92[[#This Row],[R-P3]]-Table92[[#This Row],[P3]]</f>
        <v>#REF!</v>
      </c>
      <c r="DD4" s="378" t="e">
        <f>Table92[[#This Row],[R-P4]]-Table92[[#This Row],[P4]]</f>
        <v>#REF!</v>
      </c>
      <c r="DE4" s="378" t="e">
        <f>Table92[[#This Row],[R-P5]]-Table92[[#This Row],[P5]]</f>
        <v>#REF!</v>
      </c>
      <c r="DF4" s="378" t="e">
        <f>Table92[[#This Row],[R-E1]]-Table92[[#This Row],[E1]]</f>
        <v>#REF!</v>
      </c>
      <c r="DG4" s="379" t="e">
        <f>Table92[[#This Row],[R-E2]]-Table92[[#This Row],[E2]]</f>
        <v>#REF!</v>
      </c>
      <c r="DH4" s="43">
        <f>COUNTIF(Table9[[#This Row],[G-B1]:[G-B12]],"&lt;=0")/12*100</f>
        <v>50</v>
      </c>
      <c r="DI4" s="43">
        <f>COUNTIF(Table9[[#This Row],[G-K1]:[G-K5]],"&lt;=0")/5*100</f>
        <v>40</v>
      </c>
      <c r="DJ4" s="43">
        <f>COUNTIF(Table9[[#This Row],[G-P1]:[G-P5]],"&lt;=0")/5*100</f>
        <v>80</v>
      </c>
      <c r="DK4" s="43">
        <f>COUNTIF(Table9[[#This Row],[G-E1]:[G-E2]],"&lt;=0")/2*100</f>
        <v>100</v>
      </c>
      <c r="DL4" s="450">
        <f>IF(AE4="RDP",(COUNTIF(Table9[[#This Row],[G-B3]],"&lt;=0")+COUNTIF(Table9[[#This Row],[G-B4]],"&lt;=0")+COUNTIF(Table9[[#This Row],[G-B7]],"&lt;=0")+COUNTIF(Table9[[#This Row],[G-B11]],"&lt;=0")+COUNTIF(Table9[[#This Row],[G-K2]],"&lt;=0"))/5*100,IF(AE4="RMS",(COUNTIF(Table9[[#This Row],[G-B4]],"&lt;=0")+COUNTIF(Table9[[#This Row],[G-B5]],"&lt;=0")+COUNTIF(Table9[[#This Row],[G-B10]],"&lt;=0")+COUNTIF(Table9[[#This Row],[G-B12]],"&lt;=0")+COUNTIF(Table9[[#This Row],[G-K2]],"&lt;=0"))/5*100,IF(AE4="RSS",(COUNTIF(Table9[[#This Row],[G-B1]],"&lt;=0")+COUNTIF(Table9[[#This Row],[G-B2]],"&lt;=0")+COUNTIF(Table9[[#This Row],[G-B6]],"&lt;=0")+COUNTIF(Table9[[#This Row],[G-B11]],"&lt;=0")+COUNTIF(Table9[[#This Row],[G-B12]],"&lt;=0"))/5*100,0)))</f>
        <v>40</v>
      </c>
      <c r="DM4" s="394">
        <v>100</v>
      </c>
      <c r="DN4" s="395">
        <v>80</v>
      </c>
      <c r="DO4" s="395">
        <v>100</v>
      </c>
      <c r="DP4" s="395">
        <v>100</v>
      </c>
      <c r="DQ4" s="395">
        <v>100</v>
      </c>
      <c r="DR4" s="394">
        <v>25</v>
      </c>
      <c r="DS4" s="395">
        <v>20</v>
      </c>
      <c r="DT4" s="395">
        <v>60</v>
      </c>
      <c r="DU4" s="395">
        <v>0</v>
      </c>
      <c r="DV4" s="395">
        <v>0</v>
      </c>
      <c r="DW4" s="394">
        <v>25</v>
      </c>
      <c r="DX4" s="395">
        <v>0</v>
      </c>
      <c r="DY4" s="395">
        <v>20</v>
      </c>
      <c r="DZ4" s="395">
        <v>0</v>
      </c>
      <c r="EA4" s="396">
        <v>0</v>
      </c>
      <c r="EB4" s="335" t="s">
        <v>195</v>
      </c>
      <c r="EC4" s="324" t="s">
        <v>196</v>
      </c>
      <c r="ED4" s="324" t="s">
        <v>197</v>
      </c>
      <c r="EE4" s="338"/>
    </row>
    <row r="5" spans="1:135" ht="130.5" x14ac:dyDescent="0.3">
      <c r="B5" s="282">
        <v>2</v>
      </c>
      <c r="C5" s="421" t="s">
        <v>134</v>
      </c>
      <c r="D5" s="345">
        <v>46069</v>
      </c>
      <c r="E5" s="349" t="s">
        <v>240</v>
      </c>
      <c r="F5" s="304">
        <v>140018</v>
      </c>
      <c r="G5" s="357">
        <f t="shared" ca="1" si="0"/>
        <v>39.829129499619491</v>
      </c>
      <c r="H5" s="283">
        <v>31778</v>
      </c>
      <c r="I5" s="343" t="s">
        <v>136</v>
      </c>
      <c r="J5" s="343" t="s">
        <v>137</v>
      </c>
      <c r="K5" s="343" t="s">
        <v>241</v>
      </c>
      <c r="L5" s="343" t="s">
        <v>202</v>
      </c>
      <c r="M5" s="343" t="s">
        <v>242</v>
      </c>
      <c r="N5" s="343"/>
      <c r="O5" s="343" t="s">
        <v>183</v>
      </c>
      <c r="P5" s="349" t="s">
        <v>243</v>
      </c>
      <c r="Q5" s="343" t="s">
        <v>144</v>
      </c>
      <c r="R5" s="343" t="s">
        <v>185</v>
      </c>
      <c r="S5" s="345">
        <v>40544</v>
      </c>
      <c r="T5" s="286">
        <f t="shared" ref="T5" ca="1" si="1">YEARFRAC(S5,$T$1)</f>
        <v>15.802777777777777</v>
      </c>
      <c r="U5" s="357">
        <f ca="1">Table9[[#This Row],[Years in PET]]</f>
        <v>11.552777777777777</v>
      </c>
      <c r="V5" s="343" t="s">
        <v>59</v>
      </c>
      <c r="W5" s="356">
        <f ca="1">Table9[[#This Row],[Age]]-($T$1-Table9[[#This Row],[Date of Appointment to Current Grade]])/365</f>
        <v>34.271232876712325</v>
      </c>
      <c r="X5" s="360">
        <f ca="1">($T$1-Table9[[#This Row],[Date of Appointment to Current Grade]])/365</f>
        <v>1.5551568968797642</v>
      </c>
      <c r="Y5" s="345">
        <v>44835</v>
      </c>
      <c r="Z5" s="343" t="s">
        <v>242</v>
      </c>
      <c r="AA5" s="345">
        <v>45717</v>
      </c>
      <c r="AB5" s="360">
        <f ca="1">($T$1-Table9[[#This Row],[Date in Position]])/365</f>
        <v>126.89214319824963</v>
      </c>
      <c r="AC5" s="343" t="s">
        <v>183</v>
      </c>
      <c r="AD5" s="345">
        <v>44490</v>
      </c>
      <c r="AE5" s="343" t="s">
        <v>147</v>
      </c>
      <c r="AF5" s="343" t="s">
        <v>188</v>
      </c>
      <c r="AG5" s="287" t="s">
        <v>245</v>
      </c>
      <c r="AH5" s="287" t="s">
        <v>246</v>
      </c>
      <c r="AI5" s="287" t="s">
        <v>247</v>
      </c>
      <c r="AJ5" s="288" t="s">
        <v>248</v>
      </c>
      <c r="AK5" s="288" t="s">
        <v>249</v>
      </c>
      <c r="AL5" s="282" t="s">
        <v>153</v>
      </c>
      <c r="AM5" s="319" t="s">
        <v>250</v>
      </c>
      <c r="AN5" s="313">
        <v>3</v>
      </c>
      <c r="AO5" s="304">
        <v>2</v>
      </c>
      <c r="AP5" s="304">
        <v>2</v>
      </c>
      <c r="AQ5" s="304">
        <v>3</v>
      </c>
      <c r="AR5" s="304">
        <v>3</v>
      </c>
      <c r="AS5" s="304">
        <v>3</v>
      </c>
      <c r="AT5" s="304">
        <v>3</v>
      </c>
      <c r="AU5" s="304">
        <v>2</v>
      </c>
      <c r="AV5" s="304">
        <v>3</v>
      </c>
      <c r="AW5" s="304">
        <v>2</v>
      </c>
      <c r="AX5" s="304">
        <v>3</v>
      </c>
      <c r="AY5" s="304">
        <v>2</v>
      </c>
      <c r="AZ5" s="304">
        <v>3</v>
      </c>
      <c r="BA5" s="304">
        <v>3</v>
      </c>
      <c r="BB5" s="304">
        <v>2</v>
      </c>
      <c r="BC5" s="304">
        <v>1</v>
      </c>
      <c r="BD5" s="304">
        <v>1</v>
      </c>
      <c r="BE5" s="304">
        <v>2</v>
      </c>
      <c r="BF5" s="304">
        <v>2</v>
      </c>
      <c r="BG5" s="304">
        <v>2</v>
      </c>
      <c r="BH5" s="304">
        <v>1</v>
      </c>
      <c r="BI5" s="304">
        <v>2</v>
      </c>
      <c r="BJ5" s="304">
        <v>2</v>
      </c>
      <c r="BK5" s="314">
        <v>1</v>
      </c>
      <c r="BL5" s="323" t="e">
        <f>IF(AND(All!$V5="P1",All!$AE5="RDP"),#REF!,IF(AND(All!$V5="P2",All!$AE5="RDP"),#REF!,IF(AND(All!$V5="P3",All!$AE5="RDP"),#REF!,IF(AND(All!$V5="P4",All!$AE5="RDP"),#REF!,IF(AND(All!$V5="P5",All!$AE5="RDP"),#REF!,IF(AND(All!$V5="P6",All!$AE5="RDP"),#REF!,IF(AND(All!$V5="P7",All!$AE5="RDP"),#REF!,IF(AND(All!$V5="P8",All!$AE5="RDP"),#REF!,IF(AND(All!$V5="P9",All!$AE5="RDP"),#REF!,IF(AND(All!$V5="P1",All!$AE5="RMS"),#REF!,IF(AND(All!$V5="P2",All!$AE5="RMS"),#REF!,IF(AND(All!$V5="P3",All!$AE5="RMS"),#REF!,IF(AND(All!$V5="P4",All!$AE5="RMS"),#REF!,IF(AND(All!$V5="P5",All!$AE5="RMS"),#REF!,IF(AND(All!$V5="P6",All!$AE5="RMS"),#REF!,IF(AND(All!$V5="P7",All!$AE5="RMS"),#REF!,IF(AND(All!$V5="P8",All!$AE5="RMS"),#REF!,IF(AND(All!$V5="P9",All!$AE5="RMS"),#REF!,IF(AND(All!$V5="P1",All!$AE5="RSS"),#REF!,IF(AND(All!$V5="P2",All!$AE5="RSS"),#REF!,IF(AND(All!$V5="P3",All!$AE5="RSS"),#REF!,IF(AND(All!$V5="P4",All!$AE5="RSS"),#REF!,IF(AND(All!$V5="P5",All!$AE5="RSS"),#REF!,IF(AND(All!$V5="P6",All!$AE5="RSS"),#REF!,IF(AND(All!$V5="P7",All!$AE5="RSS"),#REF!,IF(AND(All!$V5="P8",All!$AE5="RSS"),#REF!,IF(AND(All!$V5="P9",All!$AE5="RSS"),#REF!,0)))))))))))))))))))))))))))</f>
        <v>#REF!</v>
      </c>
      <c r="BM5" s="43" t="e">
        <f>IF(AND(All!$V5="P1",All!$AE5="RDP"),#REF!,IF(AND(All!$V5="P2",All!$AE5="RDP"),#REF!,IF(AND(All!$V5="P3",All!$AE5="RDP"),#REF!,IF(AND(All!$V5="P4",All!$AE5="RDP"),#REF!,IF(AND(All!$V5="P5",All!$AE5="RDP"),#REF!,IF(AND(All!$V5="P6",All!$AE5="RDP"),#REF!,IF(AND(All!$V5="P7",All!$AE5="RDP"),#REF!,IF(AND(All!$V5="P8",All!$AE5="RDP"),#REF!,IF(AND(All!$V5="P9",All!$AE5="RDP"),#REF!,IF(AND(All!$V5="P1",All!$AE5="RMS"),#REF!,IF(AND(All!$V5="P2",All!$AE5="RMS"),#REF!,IF(AND(All!$V5="P3",All!$AE5="RMS"),#REF!,IF(AND(All!$V5="P4",All!$AE5="RMS"),#REF!,IF(AND(All!$V5="P5",All!$AE5="RMS"),#REF!,IF(AND(All!$V5="P6",All!$AE5="RMS"),#REF!,IF(AND(All!$V5="P7",All!$AE5="RMS"),#REF!,IF(AND(All!$V5="P8",All!$AE5="RMS"),#REF!,IF(AND(All!$V5="P9",All!$AE5="RMS"),#REF!,IF(AND(All!$V5="P1",All!$AE5="RSS"),#REF!,IF(AND(All!$V5="P2",All!$AE5="RSS"),#REF!,IF(AND(All!$V5="P3",All!$AE5="RSS"),#REF!,IF(AND(All!$V5="P4",All!$AE5="RSS"),#REF!,IF(AND(All!$V5="P5",All!$AE5="RSS"),#REF!,IF(AND(All!$V5="P6",All!$AE5="RSS"),#REF!,IF(AND(All!$V5="P7",All!$AE5="RSS"),#REF!,IF(AND(All!$V5="P8",All!$AE5="RSS"),#REF!,IF(AND(All!$V5="P9",All!$AE5="RSS"),#REF!,0)))))))))))))))))))))))))))</f>
        <v>#REF!</v>
      </c>
      <c r="BN5" s="43" t="e">
        <f>IF(AND(All!$V5="P1",All!$AE5="RDP"),#REF!,IF(AND(All!$V5="P2",All!$AE5="RDP"),#REF!,IF(AND(All!$V5="P3",All!$AE5="RDP"),#REF!,IF(AND(All!$V5="P4",All!$AE5="RDP"),#REF!,IF(AND(All!$V5="P5",All!$AE5="RDP"),#REF!,IF(AND(All!$V5="P6",All!$AE5="RDP"),#REF!,IF(AND(All!$V5="P7",All!$AE5="RDP"),#REF!,IF(AND(All!$V5="P8",All!$AE5="RDP"),#REF!,IF(AND(All!$V5="P9",All!$AE5="RDP"),#REF!,IF(AND(All!$V5="P1",All!$AE5="RMS"),#REF!,IF(AND(All!$V5="P2",All!$AE5="RMS"),#REF!,IF(AND(All!$V5="P3",All!$AE5="RMS"),#REF!,IF(AND(All!$V5="P4",All!$AE5="RMS"),#REF!,IF(AND(All!$V5="P5",All!$AE5="RMS"),#REF!,IF(AND(All!$V5="P6",All!$AE5="RMS"),#REF!,IF(AND(All!$V5="P7",All!$AE5="RMS"),#REF!,IF(AND(All!$V5="P8",All!$AE5="RMS"),#REF!,IF(AND(All!$V5="P9",All!$AE5="RMS"),#REF!,IF(AND(All!$V5="P1",All!$AE5="RSS"),#REF!,IF(AND(All!$V5="P2",All!$AE5="RSS"),#REF!,IF(AND(All!$V5="P3",All!$AE5="RSS"),#REF!,IF(AND(All!$V5="P4",All!$AE5="RSS"),#REF!,IF(AND(All!$V5="P5",All!$AE5="RSS"),#REF!,IF(AND(All!$V5="P6",All!$AE5="RSS"),#REF!,IF(AND(All!$V5="P7",All!$AE5="RSS"),#REF!,IF(AND(All!$V5="P8",All!$AE5="RSS"),#REF!,IF(AND(All!$V5="P9",All!$AE5="RSS"),#REF!,0)))))))))))))))))))))))))))</f>
        <v>#REF!</v>
      </c>
      <c r="BO5" s="43" t="e">
        <f>IF(AND(All!$V5="P1",All!$AE5="RDP"),#REF!,IF(AND(All!$V5="P2",All!$AE5="RDP"),#REF!,IF(AND(All!$V5="P3",All!$AE5="RDP"),#REF!,IF(AND(All!$V5="P4",All!$AE5="RDP"),#REF!,IF(AND(All!$V5="P5",All!$AE5="RDP"),#REF!,IF(AND(All!$V5="P6",All!$AE5="RDP"),#REF!,IF(AND(All!$V5="P7",All!$AE5="RDP"),#REF!,IF(AND(All!$V5="P8",All!$AE5="RDP"),#REF!,IF(AND(All!$V5="P9",All!$AE5="RDP"),#REF!,IF(AND(All!$V5="P1",All!$AE5="RMS"),#REF!,IF(AND(All!$V5="P2",All!$AE5="RMS"),#REF!,IF(AND(All!$V5="P3",All!$AE5="RMS"),#REF!,IF(AND(All!$V5="P4",All!$AE5="RMS"),#REF!,IF(AND(All!$V5="P5",All!$AE5="RMS"),#REF!,IF(AND(All!$V5="P6",All!$AE5="RMS"),#REF!,IF(AND(All!$V5="P7",All!$AE5="RMS"),#REF!,IF(AND(All!$V5="P8",All!$AE5="RMS"),#REF!,IF(AND(All!$V5="P9",All!$AE5="RMS"),#REF!,IF(AND(All!$V5="P1",All!$AE5="RSS"),#REF!,IF(AND(All!$V5="P2",All!$AE5="RSS"),#REF!,IF(AND(All!$V5="P3",All!$AE5="RSS"),#REF!,IF(AND(All!$V5="P4",All!$AE5="RSS"),#REF!,IF(AND(All!$V5="P5",All!$AE5="RSS"),#REF!,IF(AND(All!$V5="P6",All!$AE5="RSS"),#REF!,IF(AND(All!$V5="P7",All!$AE5="RSS"),#REF!,IF(AND(All!$V5="P8",All!$AE5="RSS"),#REF!,IF(AND(All!$V5="P9",All!$AE5="RSS"),#REF!,0)))))))))))))))))))))))))))</f>
        <v>#REF!</v>
      </c>
      <c r="BP5" s="43" t="e">
        <f>IF(AND(All!$V5="P1",All!$AE5="RDP"),#REF!,IF(AND(All!$V5="P2",All!$AE5="RDP"),#REF!,IF(AND(All!$V5="P3",All!$AE5="RDP"),#REF!,IF(AND(All!$V5="P4",All!$AE5="RDP"),#REF!,IF(AND(All!$V5="P5",All!$AE5="RDP"),#REF!,IF(AND(All!$V5="P6",All!$AE5="RDP"),#REF!,IF(AND(All!$V5="P7",All!$AE5="RDP"),#REF!,IF(AND(All!$V5="P8",All!$AE5="RDP"),#REF!,IF(AND(All!$V5="P9",All!$AE5="RDP"),#REF!,IF(AND(All!$V5="P1",All!$AE5="RMS"),#REF!,IF(AND(All!$V5="P2",All!$AE5="RMS"),#REF!,IF(AND(All!$V5="P3",All!$AE5="RMS"),#REF!,IF(AND(All!$V5="P4",All!$AE5="RMS"),#REF!,IF(AND(All!$V5="P5",All!$AE5="RMS"),#REF!,IF(AND(All!$V5="P6",All!$AE5="RMS"),#REF!,IF(AND(All!$V5="P7",All!$AE5="RMS"),#REF!,IF(AND(All!$V5="P8",All!$AE5="RMS"),#REF!,IF(AND(All!$V5="P9",All!$AE5="RMS"),#REF!,IF(AND(All!$V5="P1",All!$AE5="RSS"),#REF!,IF(AND(All!$V5="P2",All!$AE5="RSS"),#REF!,IF(AND(All!$V5="P3",All!$AE5="RSS"),#REF!,IF(AND(All!$V5="P4",All!$AE5="RSS"),#REF!,IF(AND(All!$V5="P5",All!$AE5="RSS"),#REF!,IF(AND(All!$V5="P6",All!$AE5="RSS"),#REF!,IF(AND(All!$V5="P7",All!$AE5="RSS"),#REF!,IF(AND(All!$V5="P8",All!$AE5="RSS"),#REF!,IF(AND(All!$V5="P9",All!$AE5="RSS"),#REF!,0)))))))))))))))))))))))))))</f>
        <v>#REF!</v>
      </c>
      <c r="BQ5" s="43" t="e">
        <f>IF(AND(All!$V5="P1",All!$AE5="RDP"),#REF!,IF(AND(All!$V5="P2",All!$AE5="RDP"),#REF!,IF(AND(All!$V5="P3",All!$AE5="RDP"),#REF!,IF(AND(All!$V5="P4",All!$AE5="RDP"),#REF!,IF(AND(All!$V5="P5",All!$AE5="RDP"),#REF!,IF(AND(All!$V5="P6",All!$AE5="RDP"),#REF!,IF(AND(All!$V5="P7",All!$AE5="RDP"),#REF!,IF(AND(All!$V5="P8",All!$AE5="RDP"),#REF!,IF(AND(All!$V5="P9",All!$AE5="RDP"),#REF!,IF(AND(All!$V5="P1",All!$AE5="RMS"),#REF!,IF(AND(All!$V5="P2",All!$AE5="RMS"),#REF!,IF(AND(All!$V5="P3",All!$AE5="RMS"),#REF!,IF(AND(All!$V5="P4",All!$AE5="RMS"),#REF!,IF(AND(All!$V5="P5",All!$AE5="RMS"),#REF!,IF(AND(All!$V5="P6",All!$AE5="RMS"),#REF!,IF(AND(All!$V5="P7",All!$AE5="RMS"),#REF!,IF(AND(All!$V5="P8",All!$AE5="RMS"),#REF!,IF(AND(All!$V5="P9",All!$AE5="RMS"),#REF!,IF(AND(All!$V5="P1",All!$AE5="RSS"),#REF!,IF(AND(All!$V5="P2",All!$AE5="RSS"),#REF!,IF(AND(All!$V5="P3",All!$AE5="RSS"),#REF!,IF(AND(All!$V5="P4",All!$AE5="RSS"),#REF!,IF(AND(All!$V5="P5",All!$AE5="RSS"),#REF!,IF(AND(All!$V5="P6",All!$AE5="RSS"),#REF!,IF(AND(All!$V5="P7",All!$AE5="RSS"),#REF!,IF(AND(All!$V5="P8",All!$AE5="RSS"),#REF!,IF(AND(All!$V5="P9",All!$AE5="RSS"),#REF!,0)))))))))))))))))))))))))))</f>
        <v>#REF!</v>
      </c>
      <c r="BR5" s="43" t="e">
        <f>IF(AND(All!$V5="P1",All!$AE5="RDP"),#REF!,IF(AND(All!$V5="P2",All!$AE5="RDP"),#REF!,IF(AND(All!$V5="P3",All!$AE5="RDP"),#REF!,IF(AND(All!$V5="P4",All!$AE5="RDP"),#REF!,IF(AND(All!$V5="P5",All!$AE5="RDP"),#REF!,IF(AND(All!$V5="P6",All!$AE5="RDP"),#REF!,IF(AND(All!$V5="P7",All!$AE5="RDP"),#REF!,IF(AND(All!$V5="P8",All!$AE5="RDP"),#REF!,IF(AND(All!$V5="P9",All!$AE5="RDP"),#REF!,IF(AND(All!$V5="P1",All!$AE5="RMS"),#REF!,IF(AND(All!$V5="P2",All!$AE5="RMS"),#REF!,IF(AND(All!$V5="P3",All!$AE5="RMS"),#REF!,IF(AND(All!$V5="P4",All!$AE5="RMS"),#REF!,IF(AND(All!$V5="P5",All!$AE5="RMS"),#REF!,IF(AND(All!$V5="P6",All!$AE5="RMS"),#REF!,IF(AND(All!$V5="P7",All!$AE5="RMS"),#REF!,IF(AND(All!$V5="P8",All!$AE5="RMS"),#REF!,IF(AND(All!$V5="P9",All!$AE5="RMS"),#REF!,IF(AND(All!$V5="P1",All!$AE5="RSS"),#REF!,IF(AND(All!$V5="P2",All!$AE5="RSS"),#REF!,IF(AND(All!$V5="P3",All!$AE5="RSS"),#REF!,IF(AND(All!$V5="P4",All!$AE5="RSS"),#REF!,IF(AND(All!$V5="P5",All!$AE5="RSS"),#REF!,IF(AND(All!$V5="P6",All!$AE5="RSS"),#REF!,IF(AND(All!$V5="P7",All!$AE5="RSS"),#REF!,IF(AND(All!$V5="P8",All!$AE5="RSS"),#REF!,IF(AND(All!$V5="P9",All!$AE5="RSS"),#REF!,0)))))))))))))))))))))))))))</f>
        <v>#REF!</v>
      </c>
      <c r="BS5" s="43" t="e">
        <f>IF(AND(All!$V5="P1",All!$AE5="RDP"),#REF!,IF(AND(All!$V5="P2",All!$AE5="RDP"),#REF!,IF(AND(All!$V5="P3",All!$AE5="RDP"),#REF!,IF(AND(All!$V5="P4",All!$AE5="RDP"),#REF!,IF(AND(All!$V5="P5",All!$AE5="RDP"),#REF!,IF(AND(All!$V5="P6",All!$AE5="RDP"),#REF!,IF(AND(All!$V5="P7",All!$AE5="RDP"),#REF!,IF(AND(All!$V5="P8",All!$AE5="RDP"),#REF!,IF(AND(All!$V5="P9",All!$AE5="RDP"),#REF!,IF(AND(All!$V5="P1",All!$AE5="RMS"),#REF!,IF(AND(All!$V5="P2",All!$AE5="RMS"),#REF!,IF(AND(All!$V5="P3",All!$AE5="RMS"),#REF!,IF(AND(All!$V5="P4",All!$AE5="RMS"),#REF!,IF(AND(All!$V5="P5",All!$AE5="RMS"),#REF!,IF(AND(All!$V5="P6",All!$AE5="RMS"),#REF!,IF(AND(All!$V5="P7",All!$AE5="RMS"),#REF!,IF(AND(All!$V5="P8",All!$AE5="RMS"),#REF!,IF(AND(All!$V5="P9",All!$AE5="RMS"),#REF!,IF(AND(All!$V5="P1",All!$AE5="RSS"),#REF!,IF(AND(All!$V5="P2",All!$AE5="RSS"),#REF!,IF(AND(All!$V5="P3",All!$AE5="RSS"),#REF!,IF(AND(All!$V5="P4",All!$AE5="RSS"),#REF!,IF(AND(All!$V5="P5",All!$AE5="RSS"),#REF!,IF(AND(All!$V5="P6",All!$AE5="RSS"),#REF!,IF(AND(All!$V5="P7",All!$AE5="RSS"),#REF!,IF(AND(All!$V5="P8",All!$AE5="RSS"),#REF!,IF(AND(All!$V5="P9",All!$AE5="RSS"),#REF!,0)))))))))))))))))))))))))))</f>
        <v>#REF!</v>
      </c>
      <c r="BT5" s="43" t="e">
        <f>IF(AND(All!$V5="P1",All!$AE5="RDP"),#REF!,IF(AND(All!$V5="P2",All!$AE5="RDP"),#REF!,IF(AND(All!$V5="P3",All!$AE5="RDP"),#REF!,IF(AND(All!$V5="P4",All!$AE5="RDP"),#REF!,IF(AND(All!$V5="P5",All!$AE5="RDP"),#REF!,IF(AND(All!$V5="P6",All!$AE5="RDP"),#REF!,IF(AND(All!$V5="P7",All!$AE5="RDP"),#REF!,IF(AND(All!$V5="P8",All!$AE5="RDP"),#REF!,IF(AND(All!$V5="P9",All!$AE5="RDP"),#REF!,IF(AND(All!$V5="P1",All!$AE5="RMS"),#REF!,IF(AND(All!$V5="P2",All!$AE5="RMS"),#REF!,IF(AND(All!$V5="P3",All!$AE5="RMS"),#REF!,IF(AND(All!$V5="P4",All!$AE5="RMS"),#REF!,IF(AND(All!$V5="P5",All!$AE5="RMS"),#REF!,IF(AND(All!$V5="P6",All!$AE5="RMS"),#REF!,IF(AND(All!$V5="P7",All!$AE5="RMS"),#REF!,IF(AND(All!$V5="P8",All!$AE5="RMS"),#REF!,IF(AND(All!$V5="P9",All!$AE5="RMS"),#REF!,IF(AND(All!$V5="P1",All!$AE5="RSS"),#REF!,IF(AND(All!$V5="P2",All!$AE5="RSS"),#REF!,IF(AND(All!$V5="P3",All!$AE5="RSS"),#REF!,IF(AND(All!$V5="P4",All!$AE5="RSS"),#REF!,IF(AND(All!$V5="P5",All!$AE5="RSS"),#REF!,IF(AND(All!$V5="P6",All!$AE5="RSS"),#REF!,IF(AND(All!$V5="P7",All!$AE5="RSS"),#REF!,IF(AND(All!$V5="P8",All!$AE5="RSS"),#REF!,IF(AND(All!$V5="P9",All!$AE5="RSS"),#REF!,0)))))))))))))))))))))))))))</f>
        <v>#REF!</v>
      </c>
      <c r="BU5" s="43" t="e">
        <f>IF(AND(All!$V5="P1",All!$AE5="RDP"),#REF!,IF(AND(All!$V5="P2",All!$AE5="RDP"),#REF!,IF(AND(All!$V5="P3",All!$AE5="RDP"),#REF!,IF(AND(All!$V5="P4",All!$AE5="RDP"),#REF!,IF(AND(All!$V5="P5",All!$AE5="RDP"),#REF!,IF(AND(All!$V5="P6",All!$AE5="RDP"),#REF!,IF(AND(All!$V5="P7",All!$AE5="RDP"),#REF!,IF(AND(All!$V5="P8",All!$AE5="RDP"),#REF!,IF(AND(All!$V5="P9",All!$AE5="RDP"),#REF!,IF(AND(All!$V5="P1",All!$AE5="RMS"),#REF!,IF(AND(All!$V5="P2",All!$AE5="RMS"),#REF!,IF(AND(All!$V5="P3",All!$AE5="RMS"),#REF!,IF(AND(All!$V5="P4",All!$AE5="RMS"),#REF!,IF(AND(All!$V5="P5",All!$AE5="RMS"),#REF!,IF(AND(All!$V5="P6",All!$AE5="RMS"),#REF!,IF(AND(All!$V5="P7",All!$AE5="RMS"),#REF!,IF(AND(All!$V5="P8",All!$AE5="RMS"),#REF!,IF(AND(All!$V5="P9",All!$AE5="RMS"),#REF!,IF(AND(All!$V5="P1",All!$AE5="RSS"),#REF!,IF(AND(All!$V5="P2",All!$AE5="RSS"),#REF!,IF(AND(All!$V5="P3",All!$AE5="RSS"),#REF!,IF(AND(All!$V5="P4",All!$AE5="RSS"),#REF!,IF(AND(All!$V5="P5",All!$AE5="RSS"),#REF!,IF(AND(All!$V5="P6",All!$AE5="RSS"),#REF!,IF(AND(All!$V5="P7",All!$AE5="RSS"),#REF!,IF(AND(All!$V5="P8",All!$AE5="RSS"),#REF!,IF(AND(All!$V5="P9",All!$AE5="RSS"),#REF!,0)))))))))))))))))))))))))))</f>
        <v>#REF!</v>
      </c>
      <c r="BV5" s="43" t="e">
        <f>IF(AND(All!$V5="P1",All!$AE5="RDP"),#REF!,IF(AND(All!$V5="P2",All!$AE5="RDP"),#REF!,IF(AND(All!$V5="P3",All!$AE5="RDP"),#REF!,IF(AND(All!$V5="P4",All!$AE5="RDP"),#REF!,IF(AND(All!$V5="P5",All!$AE5="RDP"),#REF!,IF(AND(All!$V5="P6",All!$AE5="RDP"),#REF!,IF(AND(All!$V5="P7",All!$AE5="RDP"),#REF!,IF(AND(All!$V5="P8",All!$AE5="RDP"),#REF!,IF(AND(All!$V5="P9",All!$AE5="RDP"),#REF!,IF(AND(All!$V5="P1",All!$AE5="RMS"),#REF!,IF(AND(All!$V5="P2",All!$AE5="RMS"),#REF!,IF(AND(All!$V5="P3",All!$AE5="RMS"),#REF!,IF(AND(All!$V5="P4",All!$AE5="RMS"),#REF!,IF(AND(All!$V5="P5",All!$AE5="RMS"),#REF!,IF(AND(All!$V5="P6",All!$AE5="RMS"),#REF!,IF(AND(All!$V5="P7",All!$AE5="RMS"),#REF!,IF(AND(All!$V5="P8",All!$AE5="RMS"),#REF!,IF(AND(All!$V5="P9",All!$AE5="RMS"),#REF!,IF(AND(All!$V5="P1",All!$AE5="RSS"),#REF!,IF(AND(All!$V5="P2",All!$AE5="RSS"),#REF!,IF(AND(All!$V5="P3",All!$AE5="RSS"),#REF!,IF(AND(All!$V5="P4",All!$AE5="RSS"),#REF!,IF(AND(All!$V5="P5",All!$AE5="RSS"),#REF!,IF(AND(All!$V5="P6",All!$AE5="RSS"),#REF!,IF(AND(All!$V5="P7",All!$AE5="RSS"),#REF!,IF(AND(All!$V5="P8",All!$AE5="RSS"),#REF!,IF(AND(All!$V5="P9",All!$AE5="RSS"),#REF!,0)))))))))))))))))))))))))))</f>
        <v>#REF!</v>
      </c>
      <c r="BW5" s="43" t="e">
        <f>IF(AND(All!$V5="P1",All!$AE5="RDP"),#REF!,IF(AND(All!$V5="P2",All!$AE5="RDP"),#REF!,IF(AND(All!$V5="P3",All!$AE5="RDP"),#REF!,IF(AND(All!$V5="P4",All!$AE5="RDP"),#REF!,IF(AND(All!$V5="P5",All!$AE5="RDP"),#REF!,IF(AND(All!$V5="P6",All!$AE5="RDP"),#REF!,IF(AND(All!$V5="P7",All!$AE5="RDP"),#REF!,IF(AND(All!$V5="P8",All!$AE5="RDP"),#REF!,IF(AND(All!$V5="P9",All!$AE5="RDP"),#REF!,IF(AND(All!$V5="P1",All!$AE5="RMS"),#REF!,IF(AND(All!$V5="P2",All!$AE5="RMS"),#REF!,IF(AND(All!$V5="P3",All!$AE5="RMS"),#REF!,IF(AND(All!$V5="P4",All!$AE5="RMS"),#REF!,IF(AND(All!$V5="P5",All!$AE5="RMS"),#REF!,IF(AND(All!$V5="P6",All!$AE5="RMS"),#REF!,IF(AND(All!$V5="P7",All!$AE5="RMS"),#REF!,IF(AND(All!$V5="P8",All!$AE5="RMS"),#REF!,IF(AND(All!$V5="P9",All!$AE5="RMS"),#REF!,IF(AND(All!$V5="P1",All!$AE5="RSS"),#REF!,IF(AND(All!$V5="P2",All!$AE5="RSS"),#REF!,IF(AND(All!$V5="P3",All!$AE5="RSS"),#REF!,IF(AND(All!$V5="P4",All!$AE5="RSS"),#REF!,IF(AND(All!$V5="P5",All!$AE5="RSS"),#REF!,IF(AND(All!$V5="P6",All!$AE5="RSS"),#REF!,IF(AND(All!$V5="P7",All!$AE5="RSS"),#REF!,IF(AND(All!$V5="P8",All!$AE5="RSS"),#REF!,IF(AND(All!$V5="P9",All!$AE5="RSS"),#REF!,0)))))))))))))))))))))))))))</f>
        <v>#REF!</v>
      </c>
      <c r="BX5" s="43" t="e">
        <f>IF(AND(All!$V5="P1",All!$AE5="RDP"),#REF!,IF(AND(All!$V5="P2",All!$AE5="RDP"),#REF!,IF(AND(All!$V5="P3",All!$AE5="RDP"),#REF!,IF(AND(All!$V5="P4",All!$AE5="RDP"),#REF!,IF(AND(All!$V5="P5",All!$AE5="RDP"),#REF!,IF(AND(All!$V5="P6",All!$AE5="RDP"),#REF!,IF(AND(All!$V5="P7",All!$AE5="RDP"),#REF!,IF(AND(All!$V5="P8",All!$AE5="RDP"),#REF!,IF(AND(All!$V5="P9",All!$AE5="RDP"),#REF!,IF(AND(All!$V5="P1",All!$AE5="RMS"),#REF!,IF(AND(All!$V5="P2",All!$AE5="RMS"),#REF!,IF(AND(All!$V5="P3",All!$AE5="RMS"),#REF!,IF(AND(All!$V5="P4",All!$AE5="RMS"),#REF!,IF(AND(All!$V5="P5",All!$AE5="RMS"),#REF!,IF(AND(All!$V5="P6",All!$AE5="RMS"),#REF!,IF(AND(All!$V5="P7",All!$AE5="RMS"),#REF!,IF(AND(All!$V5="P8",All!$AE5="RMS"),#REF!,IF(AND(All!$V5="P9",All!$AE5="RMS"),#REF!,IF(AND(All!$V5="P1",All!$AE5="RSS"),#REF!,IF(AND(All!$V5="P2",All!$AE5="RSS"),#REF!,IF(AND(All!$V5="P3",All!$AE5="RSS"),#REF!,IF(AND(All!$V5="P4",All!$AE5="RSS"),#REF!,IF(AND(All!$V5="P5",All!$AE5="RSS"),#REF!,IF(AND(All!$V5="P6",All!$AE5="RSS"),#REF!,IF(AND(All!$V5="P7",All!$AE5="RSS"),#REF!,IF(AND(All!$V5="P8",All!$AE5="RSS"),#REF!,IF(AND(All!$V5="P9",All!$AE5="RSS"),#REF!,0)))))))))))))))))))))))))))</f>
        <v>#REF!</v>
      </c>
      <c r="BY5" s="43" t="e">
        <f>IF(AND(All!$V5="P1",All!$AE5="RDP"),#REF!,IF(AND(All!$V5="P2",All!$AE5="RDP"),#REF!,IF(AND(All!$V5="P3",All!$AE5="RDP"),#REF!,IF(AND(All!$V5="P4",All!$AE5="RDP"),#REF!,IF(AND(All!$V5="P5",All!$AE5="RDP"),#REF!,IF(AND(All!$V5="P6",All!$AE5="RDP"),#REF!,IF(AND(All!$V5="P7",All!$AE5="RDP"),#REF!,IF(AND(All!$V5="P8",All!$AE5="RDP"),#REF!,IF(AND(All!$V5="P9",All!$AE5="RDP"),#REF!,IF(AND(All!$V5="P1",All!$AE5="RMS"),#REF!,IF(AND(All!$V5="P2",All!$AE5="RMS"),#REF!,IF(AND(All!$V5="P3",All!$AE5="RMS"),#REF!,IF(AND(All!$V5="P4",All!$AE5="RMS"),#REF!,IF(AND(All!$V5="P5",All!$AE5="RMS"),#REF!,IF(AND(All!$V5="P6",All!$AE5="RMS"),#REF!,IF(AND(All!$V5="P7",All!$AE5="RMS"),#REF!,IF(AND(All!$V5="P8",All!$AE5="RMS"),#REF!,IF(AND(All!$V5="P9",All!$AE5="RMS"),#REF!,IF(AND(All!$V5="P1",All!$AE5="RSS"),#REF!,IF(AND(All!$V5="P2",All!$AE5="RSS"),#REF!,IF(AND(All!$V5="P3",All!$AE5="RSS"),#REF!,IF(AND(All!$V5="P4",All!$AE5="RSS"),#REF!,IF(AND(All!$V5="P5",All!$AE5="RSS"),#REF!,IF(AND(All!$V5="P6",All!$AE5="RSS"),#REF!,IF(AND(All!$V5="P7",All!$AE5="RSS"),#REF!,IF(AND(All!$V5="P8",All!$AE5="RSS"),#REF!,IF(AND(All!$V5="P9",All!$AE5="RSS"),#REF!,0)))))))))))))))))))))))))))</f>
        <v>#REF!</v>
      </c>
      <c r="BZ5" s="43" t="e">
        <f>IF(AND(All!$V5="P1",All!$AE5="RDP"),#REF!,IF(AND(All!$V5="P2",All!$AE5="RDP"),#REF!,IF(AND(All!$V5="P3",All!$AE5="RDP"),#REF!,IF(AND(All!$V5="P4",All!$AE5="RDP"),#REF!,IF(AND(All!$V5="P5",All!$AE5="RDP"),#REF!,IF(AND(All!$V5="P6",All!$AE5="RDP"),#REF!,IF(AND(All!$V5="P7",All!$AE5="RDP"),#REF!,IF(AND(All!$V5="P8",All!$AE5="RDP"),#REF!,IF(AND(All!$V5="P9",All!$AE5="RDP"),#REF!,IF(AND(All!$V5="P1",All!$AE5="RMS"),#REF!,IF(AND(All!$V5="P2",All!$AE5="RMS"),#REF!,IF(AND(All!$V5="P3",All!$AE5="RMS"),#REF!,IF(AND(All!$V5="P4",All!$AE5="RMS"),#REF!,IF(AND(All!$V5="P5",All!$AE5="RMS"),#REF!,IF(AND(All!$V5="P6",All!$AE5="RMS"),#REF!,IF(AND(All!$V5="P7",All!$AE5="RMS"),#REF!,IF(AND(All!$V5="P8",All!$AE5="RMS"),#REF!,IF(AND(All!$V5="P9",All!$AE5="RMS"),#REF!,IF(AND(All!$V5="P1",All!$AE5="RSS"),#REF!,IF(AND(All!$V5="P2",All!$AE5="RSS"),#REF!,IF(AND(All!$V5="P3",All!$AE5="RSS"),#REF!,IF(AND(All!$V5="P4",All!$AE5="RSS"),#REF!,IF(AND(All!$V5="P5",All!$AE5="RSS"),#REF!,IF(AND(All!$V5="P6",All!$AE5="RSS"),#REF!,IF(AND(All!$V5="P7",All!$AE5="RSS"),#REF!,IF(AND(All!$V5="P8",All!$AE5="RSS"),#REF!,IF(AND(All!$V5="P9",All!$AE5="RSS"),#REF!,0)))))))))))))))))))))))))))</f>
        <v>#REF!</v>
      </c>
      <c r="CA5" s="43" t="e">
        <f>IF(AND(All!$V5="P1",All!$AE5="RDP"),#REF!,IF(AND(All!$V5="P2",All!$AE5="RDP"),#REF!,IF(AND(All!$V5="P3",All!$AE5="RDP"),#REF!,IF(AND(All!$V5="P4",All!$AE5="RDP"),#REF!,IF(AND(All!$V5="P5",All!$AE5="RDP"),#REF!,IF(AND(All!$V5="P6",All!$AE5="RDP"),#REF!,IF(AND(All!$V5="P7",All!$AE5="RDP"),#REF!,IF(AND(All!$V5="P8",All!$AE5="RDP"),#REF!,IF(AND(All!$V5="P9",All!$AE5="RDP"),#REF!,IF(AND(All!$V5="P1",All!$AE5="RMS"),#REF!,IF(AND(All!$V5="P2",All!$AE5="RMS"),#REF!,IF(AND(All!$V5="P3",All!$AE5="RMS"),#REF!,IF(AND(All!$V5="P4",All!$AE5="RMS"),#REF!,IF(AND(All!$V5="P5",All!$AE5="RMS"),#REF!,IF(AND(All!$V5="P6",All!$AE5="RMS"),#REF!,IF(AND(All!$V5="P7",All!$AE5="RMS"),#REF!,IF(AND(All!$V5="P8",All!$AE5="RMS"),#REF!,IF(AND(All!$V5="P9",All!$AE5="RMS"),#REF!,IF(AND(All!$V5="P1",All!$AE5="RSS"),#REF!,IF(AND(All!$V5="P2",All!$AE5="RSS"),#REF!,IF(AND(All!$V5="P3",All!$AE5="RSS"),#REF!,IF(AND(All!$V5="P4",All!$AE5="RSS"),#REF!,IF(AND(All!$V5="P5",All!$AE5="RSS"),#REF!,IF(AND(All!$V5="P6",All!$AE5="RSS"),#REF!,IF(AND(All!$V5="P7",All!$AE5="RSS"),#REF!,IF(AND(All!$V5="P8",All!$AE5="RSS"),#REF!,IF(AND(All!$V5="P9",All!$AE5="RSS"),#REF!,0)))))))))))))))))))))))))))</f>
        <v>#REF!</v>
      </c>
      <c r="CB5" s="43" t="e">
        <f>IF(AND(All!$V5="P1",All!$AE5="RDP"),#REF!,IF(AND(All!$V5="P2",All!$AE5="RDP"),#REF!,IF(AND(All!$V5="P3",All!$AE5="RDP"),#REF!,IF(AND(All!$V5="P4",All!$AE5="RDP"),#REF!,IF(AND(All!$V5="P5",All!$AE5="RDP"),#REF!,IF(AND(All!$V5="P6",All!$AE5="RDP"),#REF!,IF(AND(All!$V5="P7",All!$AE5="RDP"),#REF!,IF(AND(All!$V5="P8",All!$AE5="RDP"),#REF!,IF(AND(All!$V5="P9",All!$AE5="RDP"),#REF!,IF(AND(All!$V5="P1",All!$AE5="RMS"),#REF!,IF(AND(All!$V5="P2",All!$AE5="RMS"),#REF!,IF(AND(All!$V5="P3",All!$AE5="RMS"),#REF!,IF(AND(All!$V5="P4",All!$AE5="RMS"),#REF!,IF(AND(All!$V5="P5",All!$AE5="RMS"),#REF!,IF(AND(All!$V5="P6",All!$AE5="RMS"),#REF!,IF(AND(All!$V5="P7",All!$AE5="RMS"),#REF!,IF(AND(All!$V5="P8",All!$AE5="RMS"),#REF!,IF(AND(All!$V5="P9",All!$AE5="RMS"),#REF!,IF(AND(All!$V5="P1",All!$AE5="RSS"),#REF!,IF(AND(All!$V5="P2",All!$AE5="RSS"),#REF!,IF(AND(All!$V5="P3",All!$AE5="RSS"),#REF!,IF(AND(All!$V5="P4",All!$AE5="RSS"),#REF!,IF(AND(All!$V5="P5",All!$AE5="RSS"),#REF!,IF(AND(All!$V5="P6",All!$AE5="RSS"),#REF!,IF(AND(All!$V5="P7",All!$AE5="RSS"),#REF!,IF(AND(All!$V5="P8",All!$AE5="RSS"),#REF!,IF(AND(All!$V5="P9",All!$AE5="RSS"),#REF!,0)))))))))))))))))))))))))))</f>
        <v>#REF!</v>
      </c>
      <c r="CC5" s="43" t="e">
        <f>IF(AND(All!$V5="P1",All!$AE5="RDP"),#REF!,IF(AND(All!$V5="P2",All!$AE5="RDP"),#REF!,IF(AND(All!$V5="P3",All!$AE5="RDP"),#REF!,IF(AND(All!$V5="P4",All!$AE5="RDP"),#REF!,IF(AND(All!$V5="P5",All!$AE5="RDP"),#REF!,IF(AND(All!$V5="P6",All!$AE5="RDP"),#REF!,IF(AND(All!$V5="P7",All!$AE5="RDP"),#REF!,IF(AND(All!$V5="P8",All!$AE5="RDP"),#REF!,IF(AND(All!$V5="P9",All!$AE5="RDP"),#REF!,IF(AND(All!$V5="P1",All!$AE5="RMS"),#REF!,IF(AND(All!$V5="P2",All!$AE5="RMS"),#REF!,IF(AND(All!$V5="P3",All!$AE5="RMS"),#REF!,IF(AND(All!$V5="P4",All!$AE5="RMS"),#REF!,IF(AND(All!$V5="P5",All!$AE5="RMS"),#REF!,IF(AND(All!$V5="P6",All!$AE5="RMS"),#REF!,IF(AND(All!$V5="P7",All!$AE5="RMS"),#REF!,IF(AND(All!$V5="P8",All!$AE5="RMS"),#REF!,IF(AND(All!$V5="P9",All!$AE5="RMS"),#REF!,IF(AND(All!$V5="P1",All!$AE5="RSS"),#REF!,IF(AND(All!$V5="P2",All!$AE5="RSS"),#REF!,IF(AND(All!$V5="P3",All!$AE5="RSS"),#REF!,IF(AND(All!$V5="P4",All!$AE5="RSS"),#REF!,IF(AND(All!$V5="P5",All!$AE5="RSS"),#REF!,IF(AND(All!$V5="P6",All!$AE5="RSS"),#REF!,IF(AND(All!$V5="P7",All!$AE5="RSS"),#REF!,IF(AND(All!$V5="P8",All!$AE5="RSS"),#REF!,IF(AND(All!$V5="P9",All!$AE5="RSS"),#REF!,0)))))))))))))))))))))))))))</f>
        <v>#REF!</v>
      </c>
      <c r="CD5" s="43" t="e">
        <f>IF(AND(All!$V5="P1",All!$AE5="RDP"),#REF!,IF(AND(All!$V5="P2",All!$AE5="RDP"),#REF!,IF(AND(All!$V5="P3",All!$AE5="RDP"),#REF!,IF(AND(All!$V5="P4",All!$AE5="RDP"),#REF!,IF(AND(All!$V5="P5",All!$AE5="RDP"),#REF!,IF(AND(All!$V5="P6",All!$AE5="RDP"),#REF!,IF(AND(All!$V5="P7",All!$AE5="RDP"),#REF!,IF(AND(All!$V5="P8",All!$AE5="RDP"),#REF!,IF(AND(All!$V5="P9",All!$AE5="RDP"),#REF!,IF(AND(All!$V5="P1",All!$AE5="RMS"),#REF!,IF(AND(All!$V5="P2",All!$AE5="RMS"),#REF!,IF(AND(All!$V5="P3",All!$AE5="RMS"),#REF!,IF(AND(All!$V5="P4",All!$AE5="RMS"),#REF!,IF(AND(All!$V5="P5",All!$AE5="RMS"),#REF!,IF(AND(All!$V5="P6",All!$AE5="RMS"),#REF!,IF(AND(All!$V5="P7",All!$AE5="RMS"),#REF!,IF(AND(All!$V5="P8",All!$AE5="RMS"),#REF!,IF(AND(All!$V5="P9",All!$AE5="RMS"),#REF!,IF(AND(All!$V5="P1",All!$AE5="RSS"),#REF!,IF(AND(All!$V5="P2",All!$AE5="RSS"),#REF!,IF(AND(All!$V5="P3",All!$AE5="RSS"),#REF!,IF(AND(All!$V5="P4",All!$AE5="RSS"),#REF!,IF(AND(All!$V5="P5",All!$AE5="RSS"),#REF!,IF(AND(All!$V5="P6",All!$AE5="RSS"),#REF!,IF(AND(All!$V5="P7",All!$AE5="RSS"),#REF!,IF(AND(All!$V5="P8",All!$AE5="RSS"),#REF!,IF(AND(All!$V5="P9",All!$AE5="RSS"),#REF!,0)))))))))))))))))))))))))))</f>
        <v>#REF!</v>
      </c>
      <c r="CE5" s="43" t="e">
        <f>IF(AND(All!$V5="P1",All!$AE5="RDP"),#REF!,IF(AND(All!$V5="P2",All!$AE5="RDP"),#REF!,IF(AND(All!$V5="P3",All!$AE5="RDP"),#REF!,IF(AND(All!$V5="P4",All!$AE5="RDP"),#REF!,IF(AND(All!$V5="P5",All!$AE5="RDP"),#REF!,IF(AND(All!$V5="P6",All!$AE5="RDP"),#REF!,IF(AND(All!$V5="P7",All!$AE5="RDP"),#REF!,IF(AND(All!$V5="P8",All!$AE5="RDP"),#REF!,IF(AND(All!$V5="P9",All!$AE5="RDP"),#REF!,IF(AND(All!$V5="P1",All!$AE5="RMS"),#REF!,IF(AND(All!$V5="P2",All!$AE5="RMS"),#REF!,IF(AND(All!$V5="P3",All!$AE5="RMS"),#REF!,IF(AND(All!$V5="P4",All!$AE5="RMS"),#REF!,IF(AND(All!$V5="P5",All!$AE5="RMS"),#REF!,IF(AND(All!$V5="P6",All!$AE5="RMS"),#REF!,IF(AND(All!$V5="P7",All!$AE5="RMS"),#REF!,IF(AND(All!$V5="P8",All!$AE5="RMS"),#REF!,IF(AND(All!$V5="P9",All!$AE5="RMS"),#REF!,IF(AND(All!$V5="P1",All!$AE5="RSS"),#REF!,IF(AND(All!$V5="P2",All!$AE5="RSS"),#REF!,IF(AND(All!$V5="P3",All!$AE5="RSS"),#REF!,IF(AND(All!$V5="P4",All!$AE5="RSS"),#REF!,IF(AND(All!$V5="P5",All!$AE5="RSS"),#REF!,IF(AND(All!$V5="P6",All!$AE5="RSS"),#REF!,IF(AND(All!$V5="P7",All!$AE5="RSS"),#REF!,IF(AND(All!$V5="P8",All!$AE5="RSS"),#REF!,IF(AND(All!$V5="P9",All!$AE5="RSS"),#REF!,0)))))))))))))))))))))))))))</f>
        <v>#REF!</v>
      </c>
      <c r="CF5" s="43" t="e">
        <f>IF(AND(All!$V5="P1",All!$AE5="RDP"),#REF!,IF(AND(All!$V5="P2",All!$AE5="RDP"),#REF!,IF(AND(All!$V5="P3",All!$AE5="RDP"),#REF!,IF(AND(All!$V5="P4",All!$AE5="RDP"),#REF!,IF(AND(All!$V5="P5",All!$AE5="RDP"),#REF!,IF(AND(All!$V5="P6",All!$AE5="RDP"),#REF!,IF(AND(All!$V5="P7",All!$AE5="RDP"),#REF!,IF(AND(All!$V5="P8",All!$AE5="RDP"),#REF!,IF(AND(All!$V5="P9",All!$AE5="RDP"),#REF!,IF(AND(All!$V5="P1",All!$AE5="RMS"),#REF!,IF(AND(All!$V5="P2",All!$AE5="RMS"),#REF!,IF(AND(All!$V5="P3",All!$AE5="RMS"),#REF!,IF(AND(All!$V5="P4",All!$AE5="RMS"),#REF!,IF(AND(All!$V5="P5",All!$AE5="RMS"),#REF!,IF(AND(All!$V5="P6",All!$AE5="RMS"),#REF!,IF(AND(All!$V5="P7",All!$AE5="RMS"),#REF!,IF(AND(All!$V5="P8",All!$AE5="RMS"),#REF!,IF(AND(All!$V5="P9",All!$AE5="RMS"),#REF!,IF(AND(All!$V5="P1",All!$AE5="RSS"),#REF!,IF(AND(All!$V5="P2",All!$AE5="RSS"),#REF!,IF(AND(All!$V5="P3",All!$AE5="RSS"),#REF!,IF(AND(All!$V5="P4",All!$AE5="RSS"),#REF!,IF(AND(All!$V5="P5",All!$AE5="RSS"),#REF!,IF(AND(All!$V5="P6",All!$AE5="RSS"),#REF!,IF(AND(All!$V5="P7",All!$AE5="RSS"),#REF!,IF(AND(All!$V5="P8",All!$AE5="RSS"),#REF!,IF(AND(All!$V5="P9",All!$AE5="RSS"),#REF!,0)))))))))))))))))))))))))))</f>
        <v>#REF!</v>
      </c>
      <c r="CG5" s="43" t="e">
        <f>IF(AND(All!$V5="P1",All!$AE5="RDP"),#REF!,IF(AND(All!$V5="P2",All!$AE5="RDP"),#REF!,IF(AND(All!$V5="P3",All!$AE5="RDP"),#REF!,IF(AND(All!$V5="P4",All!$AE5="RDP"),#REF!,IF(AND(All!$V5="P5",All!$AE5="RDP"),#REF!,IF(AND(All!$V5="P6",All!$AE5="RDP"),#REF!,IF(AND(All!$V5="P7",All!$AE5="RDP"),#REF!,IF(AND(All!$V5="P8",All!$AE5="RDP"),#REF!,IF(AND(All!$V5="P9",All!$AE5="RDP"),#REF!,IF(AND(All!$V5="P1",All!$AE5="RMS"),#REF!,IF(AND(All!$V5="P2",All!$AE5="RMS"),#REF!,IF(AND(All!$V5="P3",All!$AE5="RMS"),#REF!,IF(AND(All!$V5="P4",All!$AE5="RMS"),#REF!,IF(AND(All!$V5="P5",All!$AE5="RMS"),#REF!,IF(AND(All!$V5="P6",All!$AE5="RMS"),#REF!,IF(AND(All!$V5="P7",All!$AE5="RMS"),#REF!,IF(AND(All!$V5="P8",All!$AE5="RMS"),#REF!,IF(AND(All!$V5="P9",All!$AE5="RMS"),#REF!,IF(AND(All!$V5="P1",All!$AE5="RSS"),#REF!,IF(AND(All!$V5="P2",All!$AE5="RSS"),#REF!,IF(AND(All!$V5="P3",All!$AE5="RSS"),#REF!,IF(AND(All!$V5="P4",All!$AE5="RSS"),#REF!,IF(AND(All!$V5="P5",All!$AE5="RSS"),#REF!,IF(AND(All!$V5="P6",All!$AE5="RSS"),#REF!,IF(AND(All!$V5="P7",All!$AE5="RSS"),#REF!,IF(AND(All!$V5="P8",All!$AE5="RSS"),#REF!,IF(AND(All!$V5="P9",All!$AE5="RSS"),#REF!,0)))))))))))))))))))))))))))</f>
        <v>#REF!</v>
      </c>
      <c r="CH5" s="43" t="e">
        <f>IF(AND(All!$V5="P1",All!$AE5="RDP"),#REF!,IF(AND(All!$V5="P2",All!$AE5="RDP"),#REF!,IF(AND(All!$V5="P3",All!$AE5="RDP"),#REF!,IF(AND(All!$V5="P4",All!$AE5="RDP"),#REF!,IF(AND(All!$V5="P5",All!$AE5="RDP"),#REF!,IF(AND(All!$V5="P6",All!$AE5="RDP"),#REF!,IF(AND(All!$V5="P7",All!$AE5="RDP"),#REF!,IF(AND(All!$V5="P8",All!$AE5="RDP"),#REF!,IF(AND(All!$V5="P9",All!$AE5="RDP"),#REF!,IF(AND(All!$V5="P1",All!$AE5="RMS"),#REF!,IF(AND(All!$V5="P2",All!$AE5="RMS"),#REF!,IF(AND(All!$V5="P3",All!$AE5="RMS"),#REF!,IF(AND(All!$V5="P4",All!$AE5="RMS"),#REF!,IF(AND(All!$V5="P5",All!$AE5="RMS"),#REF!,IF(AND(All!$V5="P6",All!$AE5="RMS"),#REF!,IF(AND(All!$V5="P7",All!$AE5="RMS"),#REF!,IF(AND(All!$V5="P8",All!$AE5="RMS"),#REF!,IF(AND(All!$V5="P9",All!$AE5="RMS"),#REF!,IF(AND(All!$V5="P1",All!$AE5="RSS"),#REF!,IF(AND(All!$V5="P2",All!$AE5="RSS"),#REF!,IF(AND(All!$V5="P3",All!$AE5="RSS"),#REF!,IF(AND(All!$V5="P4",All!$AE5="RSS"),#REF!,IF(AND(All!$V5="P5",All!$AE5="RSS"),#REF!,IF(AND(All!$V5="P6",All!$AE5="RSS"),#REF!,IF(AND(All!$V5="P7",All!$AE5="RSS"),#REF!,IF(AND(All!$V5="P8",All!$AE5="RSS"),#REF!,IF(AND(All!$V5="P9",All!$AE5="RSS"),#REF!,0)))))))))))))))))))))))))))</f>
        <v>#REF!</v>
      </c>
      <c r="CI5" s="328" t="e">
        <f>IF(AND(All!$V5="P1",All!$AE5="RDP"),#REF!,IF(AND(All!$V5="P2",All!$AE5="RDP"),#REF!,IF(AND(All!$V5="P3",All!$AE5="RDP"),#REF!,IF(AND(All!$V5="P4",All!$AE5="RDP"),#REF!,IF(AND(All!$V5="P5",All!$AE5="RDP"),#REF!,IF(AND(All!$V5="P6",All!$AE5="RDP"),#REF!,IF(AND(All!$V5="P7",All!$AE5="RDP"),#REF!,IF(AND(All!$V5="P8",All!$AE5="RDP"),#REF!,IF(AND(All!$V5="P9",All!$AE5="RDP"),#REF!,IF(AND(All!$V5="P1",All!$AE5="RMS"),#REF!,IF(AND(All!$V5="P2",All!$AE5="RMS"),#REF!,IF(AND(All!$V5="P3",All!$AE5="RMS"),#REF!,IF(AND(All!$V5="P4",All!$AE5="RMS"),#REF!,IF(AND(All!$V5="P5",All!$AE5="RMS"),#REF!,IF(AND(All!$V5="P6",All!$AE5="RMS"),#REF!,IF(AND(All!$V5="P7",All!$AE5="RMS"),#REF!,IF(AND(All!$V5="P8",All!$AE5="RMS"),#REF!,IF(AND(All!$V5="P9",All!$AE5="RMS"),#REF!,IF(AND(All!$V5="P1",All!$AE5="RSS"),#REF!,IF(AND(All!$V5="P2",All!$AE5="RSS"),#REF!,IF(AND(All!$V5="P3",All!$AE5="RSS"),#REF!,IF(AND(All!$V5="P4",All!$AE5="RSS"),#REF!,IF(AND(All!$V5="P5",All!$AE5="RSS"),#REF!,IF(AND(All!$V5="P6",All!$AE5="RSS"),#REF!,IF(AND(All!$V5="P7",All!$AE5="RSS"),#REF!,IF(AND(All!$V5="P8",All!$AE5="RSS"),#REF!,IF(AND(All!$V5="P9",All!$AE5="RSS"),#REF!,0)))))))))))))))))))))))))))</f>
        <v>#REF!</v>
      </c>
      <c r="CJ5" s="377">
        <f>Table9[[#This Row],[R-B1]]-Table9[[#This Row],[B1]]</f>
        <v>0</v>
      </c>
      <c r="CK5" s="378">
        <f>Table9[[#This Row],[R-B2]]-Table9[[#This Row],[B2]]</f>
        <v>0</v>
      </c>
      <c r="CL5" s="378">
        <f>Table9[[#This Row],[R-B3]]-Table9[[#This Row],[B3]]</f>
        <v>-1</v>
      </c>
      <c r="CM5" s="378">
        <f>Table9[[#This Row],[R-B4]]-Table9[[#This Row],[B4]]</f>
        <v>2</v>
      </c>
      <c r="CN5" s="378">
        <f>Table9[[#This Row],[R-B5]]-Table9[[#This Row],[B5]]</f>
        <v>1</v>
      </c>
      <c r="CO5" s="378">
        <f>Table9[[#This Row],[R-B6]]-Table9[[#This Row],[B6]]</f>
        <v>1</v>
      </c>
      <c r="CP5" s="378">
        <f>Table9[[#This Row],[R-B7]]-Table9[[#This Row],[B7]]</f>
        <v>1</v>
      </c>
      <c r="CQ5" s="378">
        <f>Table9[[#This Row],[R-B8]]-Table9[[#This Row],[B8]]</f>
        <v>-1</v>
      </c>
      <c r="CR5" s="378">
        <f>Table9[[#This Row],[R-B9]]-Table9[[#This Row],[B9]]</f>
        <v>1</v>
      </c>
      <c r="CS5" s="378">
        <f>Table9[[#This Row],[R-B10]]-Table9[[#This Row],[B10]]</f>
        <v>-1</v>
      </c>
      <c r="CT5" s="378">
        <f>Table9[[#This Row],[R-B11]]-Table9[[#This Row],[B11]]</f>
        <v>1</v>
      </c>
      <c r="CU5" s="378">
        <f>Table9[[#This Row],[R-B12]]-Table9[[#This Row],[B12]]</f>
        <v>0</v>
      </c>
      <c r="CV5" s="378">
        <f>Table9[[#This Row],[R-K1]]-Table9[[#This Row],[K1]]</f>
        <v>1</v>
      </c>
      <c r="CW5" s="378">
        <f>Table9[[#This Row],[R-K2]]-Table9[[#This Row],[K2]]</f>
        <v>0</v>
      </c>
      <c r="CX5" s="378">
        <f>Table9[[#This Row],[R-K3]]-Table9[[#This Row],[K3]]</f>
        <v>1</v>
      </c>
      <c r="CY5" s="378">
        <f>Table9[[#This Row],[R-K4]]-Table9[[#This Row],[K4]]</f>
        <v>1</v>
      </c>
      <c r="CZ5" s="378">
        <f>Table9[[#This Row],[R-K5]]-Table9[[#This Row],[K5]]</f>
        <v>1</v>
      </c>
      <c r="DA5" s="378">
        <f>Table9[[#This Row],[R-P1]]-Table9[[#This Row],[P1]]</f>
        <v>1</v>
      </c>
      <c r="DB5" s="378">
        <f>Table9[[#This Row],[R-P2]]-Table9[[#This Row],[P2]]</f>
        <v>1</v>
      </c>
      <c r="DC5" s="378">
        <f>Table9[[#This Row],[R-P3]]-Table9[[#This Row],[P3]]</f>
        <v>1</v>
      </c>
      <c r="DD5" s="378">
        <f>Table9[[#This Row],[R-P4]]-Table9[[#This Row],[P4]]</f>
        <v>0</v>
      </c>
      <c r="DE5" s="378">
        <f>Table9[[#This Row],[R-P5]]-Table9[[#This Row],[P5]]</f>
        <v>1</v>
      </c>
      <c r="DF5" s="378">
        <f>Table9[[#This Row],[R-E1]]-Table9[[#This Row],[E1]]</f>
        <v>0</v>
      </c>
      <c r="DG5" s="379">
        <f>Table9[[#This Row],[R-E2]]-Table9[[#This Row],[E2]]</f>
        <v>0</v>
      </c>
      <c r="DH5" s="43">
        <f>COUNTIF(Table9[[#This Row],[G-B1]:[G-B12]],"&lt;=0")/12*100</f>
        <v>50</v>
      </c>
      <c r="DI5" s="43">
        <f>COUNTIF(Table9[[#This Row],[G-K1]:[G-K5]],"&lt;=0")/5*100</f>
        <v>20</v>
      </c>
      <c r="DJ5" s="43">
        <f>COUNTIF(Table9[[#This Row],[G-P1]:[G-P5]],"&lt;=0")/5*100</f>
        <v>20</v>
      </c>
      <c r="DK5" s="43">
        <f>COUNTIF(Table9[[#This Row],[G-E1]:[G-E2]],"&lt;=0")/2*100</f>
        <v>100</v>
      </c>
      <c r="DL5" s="450">
        <f>IF(AE5="RDP",(COUNTIF(Table9[[#This Row],[G-B3]],"&lt;=0")+COUNTIF(Table9[[#This Row],[G-B4]],"&lt;=0")+COUNTIF(Table9[[#This Row],[G-B7]],"&lt;=0")+COUNTIF(Table9[[#This Row],[G-B11]],"&lt;=0")+COUNTIF(Table9[[#This Row],[G-K2]],"&lt;=0"))/5*100,IF(AE5="RMS",(COUNTIF(Table9[[#This Row],[G-B4]],"&lt;=0")+COUNTIF(Table9[[#This Row],[G-B5]],"&lt;=0")+COUNTIF(Table9[[#This Row],[G-B10]],"&lt;=0")+COUNTIF(Table9[[#This Row],[G-B12]],"&lt;=0")+COUNTIF(Table9[[#This Row],[G-K2]],"&lt;=0"))/5*100,IF(AE5="RSS",(COUNTIF(Table9[[#This Row],[G-B1]],"&lt;=0")+COUNTIF(Table9[[#This Row],[G-B2]],"&lt;=0")+COUNTIF(Table9[[#This Row],[G-B6]],"&lt;=0")+COUNTIF(Table9[[#This Row],[G-B11]],"&lt;=0")+COUNTIF(Table9[[#This Row],[G-B12]],"&lt;=0"))/5*100,0)))</f>
        <v>40</v>
      </c>
      <c r="DM5" s="394">
        <v>91</v>
      </c>
      <c r="DN5" s="395">
        <v>83</v>
      </c>
      <c r="DO5" s="395">
        <v>100</v>
      </c>
      <c r="DP5" s="395">
        <v>100</v>
      </c>
      <c r="DQ5" s="395">
        <v>100</v>
      </c>
      <c r="DR5" s="394">
        <v>27</v>
      </c>
      <c r="DS5" s="395">
        <v>20</v>
      </c>
      <c r="DT5" s="395">
        <v>60</v>
      </c>
      <c r="DU5" s="395">
        <v>0</v>
      </c>
      <c r="DV5" s="395">
        <v>0</v>
      </c>
      <c r="DW5" s="394">
        <v>27</v>
      </c>
      <c r="DX5" s="395">
        <v>20</v>
      </c>
      <c r="DY5" s="395">
        <v>20</v>
      </c>
      <c r="DZ5" s="395">
        <v>0</v>
      </c>
      <c r="EA5" s="396">
        <v>0</v>
      </c>
      <c r="EB5" s="335" t="s">
        <v>251</v>
      </c>
      <c r="EC5" s="324" t="s">
        <v>196</v>
      </c>
      <c r="ED5" s="324" t="s">
        <v>252</v>
      </c>
      <c r="EE5" s="338" t="s">
        <v>253</v>
      </c>
    </row>
    <row r="6" spans="1:135" ht="85.5" customHeight="1" x14ac:dyDescent="0.3">
      <c r="A6" s="3" t="s">
        <v>1316</v>
      </c>
      <c r="B6" s="282">
        <v>3</v>
      </c>
      <c r="C6" s="421" t="s">
        <v>134</v>
      </c>
      <c r="D6" s="345">
        <v>46115</v>
      </c>
      <c r="E6" s="349" t="s">
        <v>275</v>
      </c>
      <c r="F6" s="304">
        <v>1088572</v>
      </c>
      <c r="G6" s="308">
        <f t="shared" ca="1" si="0"/>
        <v>46.834608951674284</v>
      </c>
      <c r="H6" s="283">
        <v>29221</v>
      </c>
      <c r="I6" s="343" t="s">
        <v>136</v>
      </c>
      <c r="J6" s="343" t="s">
        <v>270</v>
      </c>
      <c r="K6" s="343" t="s">
        <v>138</v>
      </c>
      <c r="L6" s="343" t="s">
        <v>204</v>
      </c>
      <c r="M6" s="343" t="s">
        <v>276</v>
      </c>
      <c r="N6" s="343"/>
      <c r="O6" s="343" t="s">
        <v>183</v>
      </c>
      <c r="P6" s="349" t="s">
        <v>277</v>
      </c>
      <c r="Q6" s="343" t="s">
        <v>177</v>
      </c>
      <c r="R6" s="283">
        <v>46692</v>
      </c>
      <c r="S6" s="345">
        <v>44866</v>
      </c>
      <c r="T6" s="286">
        <f t="shared" ref="T6:T7" ca="1" si="2">YEARFRAC(S6,$T$1)</f>
        <v>3.9694444444444446</v>
      </c>
      <c r="U6" s="343">
        <v>25</v>
      </c>
      <c r="V6" s="343" t="s">
        <v>59</v>
      </c>
      <c r="W6" s="356">
        <f ca="1">Table92[[#This Row],[Age]]-($T$1-Table92[[#This Row],[Date of Appointment to Current Grade]])/365</f>
        <v>43.857534246575341</v>
      </c>
      <c r="X6" s="357">
        <f ca="1">($T$1-Table92[[#This Row],[Date of Appointment to Current Grade]])/365</f>
        <v>2.9770747050989423</v>
      </c>
      <c r="Y6" s="345">
        <v>45229</v>
      </c>
      <c r="Z6" s="343" t="s">
        <v>276</v>
      </c>
      <c r="AA6" s="345">
        <v>46143</v>
      </c>
      <c r="AB6" s="360">
        <f ca="1">($T$1-Table92[[#This Row],[Date in Position]])/365</f>
        <v>0.47296511605784636</v>
      </c>
      <c r="AC6" s="343" t="s">
        <v>183</v>
      </c>
      <c r="AD6" s="345">
        <v>45229</v>
      </c>
      <c r="AE6" s="343" t="s">
        <v>147</v>
      </c>
      <c r="AF6" s="343" t="s">
        <v>148</v>
      </c>
      <c r="AG6" s="287" t="s">
        <v>278</v>
      </c>
      <c r="AH6" s="287" t="s">
        <v>279</v>
      </c>
      <c r="AI6" s="287" t="s">
        <v>280</v>
      </c>
      <c r="AJ6" s="285" t="s">
        <v>281</v>
      </c>
      <c r="AK6" s="288" t="s">
        <v>282</v>
      </c>
      <c r="AL6" s="282" t="s">
        <v>153</v>
      </c>
      <c r="AM6" s="319" t="s">
        <v>283</v>
      </c>
      <c r="AN6" s="313">
        <v>3</v>
      </c>
      <c r="AO6" s="304">
        <v>3</v>
      </c>
      <c r="AP6" s="304">
        <v>2</v>
      </c>
      <c r="AQ6" s="304">
        <v>3</v>
      </c>
      <c r="AR6" s="304">
        <v>3</v>
      </c>
      <c r="AS6" s="304">
        <v>3</v>
      </c>
      <c r="AT6" s="304">
        <v>3</v>
      </c>
      <c r="AU6" s="304">
        <v>2</v>
      </c>
      <c r="AV6" s="304">
        <v>2</v>
      </c>
      <c r="AW6" s="304">
        <v>2</v>
      </c>
      <c r="AX6" s="304">
        <v>3</v>
      </c>
      <c r="AY6" s="304">
        <v>2</v>
      </c>
      <c r="AZ6" s="304">
        <v>2</v>
      </c>
      <c r="BA6" s="304">
        <v>3</v>
      </c>
      <c r="BB6" s="304">
        <v>2</v>
      </c>
      <c r="BC6" s="304">
        <v>2</v>
      </c>
      <c r="BD6" s="304">
        <v>2</v>
      </c>
      <c r="BE6" s="304">
        <v>2</v>
      </c>
      <c r="BF6" s="304">
        <v>2</v>
      </c>
      <c r="BG6" s="304">
        <v>2</v>
      </c>
      <c r="BH6" s="304">
        <v>2</v>
      </c>
      <c r="BI6" s="304">
        <v>2</v>
      </c>
      <c r="BJ6" s="304">
        <v>1</v>
      </c>
      <c r="BK6" s="314">
        <v>1</v>
      </c>
      <c r="BL6" s="323">
        <f>IF(AND(All!$V6="P1",All!$AE6="RDP"),#REF!,IF(AND(All!$V6="P2",All!$AE6="RDP"),#REF!,IF(AND(All!$V6="P3",All!$AE6="RDP"),#REF!,IF(AND(All!$V6="P4",All!$AE6="RDP"),#REF!,IF(AND(All!$V6="P5",All!$AE6="RDP"),#REF!,IF(AND(All!$V6="P6",All!$AE6="RDP"),#REF!,IF(AND(All!$V6="P7",All!$AE6="RDP"),#REF!,IF(AND(All!$V6="P8",All!$AE6="RDP"),#REF!,IF(AND(All!$V6="P9",All!$AE6="RDP"),#REF!,IF(AND(All!$V6="P1",All!$AE6="RMS"),#REF!,IF(AND(All!$V6="P2",All!$AE6="RMS"),#REF!,IF(AND(All!$V6="P3",All!$AE6="RMS"),#REF!,IF(AND(All!$V6="P4",All!$AE6="RMS"),#REF!,IF(AND(All!$V6="P5",All!$AE6="RMS"),#REF!,IF(AND(All!$V6="P6",All!$AE6="RMS"),#REF!,IF(AND(All!$V6="P7",All!$AE6="RMS"),#REF!,IF(AND(All!$V6="P8",All!$AE6="RMS"),#REF!,IF(AND(All!$V6="P9",All!$AE6="RMS"),#REF!,IF(AND(All!$V6="P1",All!$AE6="RSS"),#REF!,IF(AND(All!$V6="P2",All!$AE6="RSS"),#REF!,IF(AND(All!$V6="P3",All!$AE6="RSS"),#REF!,IF(AND(All!$V6="P4",All!$AE6="RSS"),#REF!,IF(AND(All!$V6="P5",All!$AE6="RSS"),#REF!,IF(AND(All!$V6="P6",All!$AE6="RSS"),#REF!,IF(AND(All!$V6="P7",All!$AE6="RSS"),#REF!,IF(AND(All!$V6="P8",All!$AE6="RSS"),#REF!,IF(AND(All!$V6="P9",All!$AE6="RSS"),#REF!,0)))))))))))))))))))))))))))</f>
        <v>0</v>
      </c>
      <c r="BM6" s="43">
        <f>IF(AND(All!$V6="P1",All!$AE6="RDP"),#REF!,IF(AND(All!$V6="P2",All!$AE6="RDP"),#REF!,IF(AND(All!$V6="P3",All!$AE6="RDP"),#REF!,IF(AND(All!$V6="P4",All!$AE6="RDP"),#REF!,IF(AND(All!$V6="P5",All!$AE6="RDP"),#REF!,IF(AND(All!$V6="P6",All!$AE6="RDP"),#REF!,IF(AND(All!$V6="P7",All!$AE6="RDP"),#REF!,IF(AND(All!$V6="P8",All!$AE6="RDP"),#REF!,IF(AND(All!$V6="P9",All!$AE6="RDP"),#REF!,IF(AND(All!$V6="P1",All!$AE6="RMS"),#REF!,IF(AND(All!$V6="P2",All!$AE6="RMS"),#REF!,IF(AND(All!$V6="P3",All!$AE6="RMS"),#REF!,IF(AND(All!$V6="P4",All!$AE6="RMS"),#REF!,IF(AND(All!$V6="P5",All!$AE6="RMS"),#REF!,IF(AND(All!$V6="P6",All!$AE6="RMS"),#REF!,IF(AND(All!$V6="P7",All!$AE6="RMS"),#REF!,IF(AND(All!$V6="P8",All!$AE6="RMS"),#REF!,IF(AND(All!$V6="P9",All!$AE6="RMS"),#REF!,IF(AND(All!$V6="P1",All!$AE6="RSS"),#REF!,IF(AND(All!$V6="P2",All!$AE6="RSS"),#REF!,IF(AND(All!$V6="P3",All!$AE6="RSS"),#REF!,IF(AND(All!$V6="P4",All!$AE6="RSS"),#REF!,IF(AND(All!$V6="P5",All!$AE6="RSS"),#REF!,IF(AND(All!$V6="P6",All!$AE6="RSS"),#REF!,IF(AND(All!$V6="P7",All!$AE6="RSS"),#REF!,IF(AND(All!$V6="P8",All!$AE6="RSS"),#REF!,IF(AND(All!$V6="P9",All!$AE6="RSS"),#REF!,0)))))))))))))))))))))))))))</f>
        <v>0</v>
      </c>
      <c r="BN6" s="43">
        <f>IF(AND(All!$V6="P1",All!$AE6="RDP"),#REF!,IF(AND(All!$V6="P2",All!$AE6="RDP"),#REF!,IF(AND(All!$V6="P3",All!$AE6="RDP"),#REF!,IF(AND(All!$V6="P4",All!$AE6="RDP"),#REF!,IF(AND(All!$V6="P5",All!$AE6="RDP"),#REF!,IF(AND(All!$V6="P6",All!$AE6="RDP"),#REF!,IF(AND(All!$V6="P7",All!$AE6="RDP"),#REF!,IF(AND(All!$V6="P8",All!$AE6="RDP"),#REF!,IF(AND(All!$V6="P9",All!$AE6="RDP"),#REF!,IF(AND(All!$V6="P1",All!$AE6="RMS"),#REF!,IF(AND(All!$V6="P2",All!$AE6="RMS"),#REF!,IF(AND(All!$V6="P3",All!$AE6="RMS"),#REF!,IF(AND(All!$V6="P4",All!$AE6="RMS"),#REF!,IF(AND(All!$V6="P5",All!$AE6="RMS"),#REF!,IF(AND(All!$V6="P6",All!$AE6="RMS"),#REF!,IF(AND(All!$V6="P7",All!$AE6="RMS"),#REF!,IF(AND(All!$V6="P8",All!$AE6="RMS"),#REF!,IF(AND(All!$V6="P9",All!$AE6="RMS"),#REF!,IF(AND(All!$V6="P1",All!$AE6="RSS"),#REF!,IF(AND(All!$V6="P2",All!$AE6="RSS"),#REF!,IF(AND(All!$V6="P3",All!$AE6="RSS"),#REF!,IF(AND(All!$V6="P4",All!$AE6="RSS"),#REF!,IF(AND(All!$V6="P5",All!$AE6="RSS"),#REF!,IF(AND(All!$V6="P6",All!$AE6="RSS"),#REF!,IF(AND(All!$V6="P7",All!$AE6="RSS"),#REF!,IF(AND(All!$V6="P8",All!$AE6="RSS"),#REF!,IF(AND(All!$V6="P9",All!$AE6="RSS"),#REF!,0)))))))))))))))))))))))))))</f>
        <v>0</v>
      </c>
      <c r="BO6" s="43">
        <f>IF(AND(All!$V6="P1",All!$AE6="RDP"),#REF!,IF(AND(All!$V6="P2",All!$AE6="RDP"),#REF!,IF(AND(All!$V6="P3",All!$AE6="RDP"),#REF!,IF(AND(All!$V6="P4",All!$AE6="RDP"),#REF!,IF(AND(All!$V6="P5",All!$AE6="RDP"),#REF!,IF(AND(All!$V6="P6",All!$AE6="RDP"),#REF!,IF(AND(All!$V6="P7",All!$AE6="RDP"),#REF!,IF(AND(All!$V6="P8",All!$AE6="RDP"),#REF!,IF(AND(All!$V6="P9",All!$AE6="RDP"),#REF!,IF(AND(All!$V6="P1",All!$AE6="RMS"),#REF!,IF(AND(All!$V6="P2",All!$AE6="RMS"),#REF!,IF(AND(All!$V6="P3",All!$AE6="RMS"),#REF!,IF(AND(All!$V6="P4",All!$AE6="RMS"),#REF!,IF(AND(All!$V6="P5",All!$AE6="RMS"),#REF!,IF(AND(All!$V6="P6",All!$AE6="RMS"),#REF!,IF(AND(All!$V6="P7",All!$AE6="RMS"),#REF!,IF(AND(All!$V6="P8",All!$AE6="RMS"),#REF!,IF(AND(All!$V6="P9",All!$AE6="RMS"),#REF!,IF(AND(All!$V6="P1",All!$AE6="RSS"),#REF!,IF(AND(All!$V6="P2",All!$AE6="RSS"),#REF!,IF(AND(All!$V6="P3",All!$AE6="RSS"),#REF!,IF(AND(All!$V6="P4",All!$AE6="RSS"),#REF!,IF(AND(All!$V6="P5",All!$AE6="RSS"),#REF!,IF(AND(All!$V6="P6",All!$AE6="RSS"),#REF!,IF(AND(All!$V6="P7",All!$AE6="RSS"),#REF!,IF(AND(All!$V6="P8",All!$AE6="RSS"),#REF!,IF(AND(All!$V6="P9",All!$AE6="RSS"),#REF!,0)))))))))))))))))))))))))))</f>
        <v>0</v>
      </c>
      <c r="BP6" s="43">
        <f>IF(AND(All!$V6="P1",All!$AE6="RDP"),#REF!,IF(AND(All!$V6="P2",All!$AE6="RDP"),#REF!,IF(AND(All!$V6="P3",All!$AE6="RDP"),#REF!,IF(AND(All!$V6="P4",All!$AE6="RDP"),#REF!,IF(AND(All!$V6="P5",All!$AE6="RDP"),#REF!,IF(AND(All!$V6="P6",All!$AE6="RDP"),#REF!,IF(AND(All!$V6="P7",All!$AE6="RDP"),#REF!,IF(AND(All!$V6="P8",All!$AE6="RDP"),#REF!,IF(AND(All!$V6="P9",All!$AE6="RDP"),#REF!,IF(AND(All!$V6="P1",All!$AE6="RMS"),#REF!,IF(AND(All!$V6="P2",All!$AE6="RMS"),#REF!,IF(AND(All!$V6="P3",All!$AE6="RMS"),#REF!,IF(AND(All!$V6="P4",All!$AE6="RMS"),#REF!,IF(AND(All!$V6="P5",All!$AE6="RMS"),#REF!,IF(AND(All!$V6="P6",All!$AE6="RMS"),#REF!,IF(AND(All!$V6="P7",All!$AE6="RMS"),#REF!,IF(AND(All!$V6="P8",All!$AE6="RMS"),#REF!,IF(AND(All!$V6="P9",All!$AE6="RMS"),#REF!,IF(AND(All!$V6="P1",All!$AE6="RSS"),#REF!,IF(AND(All!$V6="P2",All!$AE6="RSS"),#REF!,IF(AND(All!$V6="P3",All!$AE6="RSS"),#REF!,IF(AND(All!$V6="P4",All!$AE6="RSS"),#REF!,IF(AND(All!$V6="P5",All!$AE6="RSS"),#REF!,IF(AND(All!$V6="P6",All!$AE6="RSS"),#REF!,IF(AND(All!$V6="P7",All!$AE6="RSS"),#REF!,IF(AND(All!$V6="P8",All!$AE6="RSS"),#REF!,IF(AND(All!$V6="P9",All!$AE6="RSS"),#REF!,0)))))))))))))))))))))))))))</f>
        <v>0</v>
      </c>
      <c r="BQ6" s="43">
        <f>IF(AND(All!$V6="P1",All!$AE6="RDP"),#REF!,IF(AND(All!$V6="P2",All!$AE6="RDP"),#REF!,IF(AND(All!$V6="P3",All!$AE6="RDP"),#REF!,IF(AND(All!$V6="P4",All!$AE6="RDP"),#REF!,IF(AND(All!$V6="P5",All!$AE6="RDP"),#REF!,IF(AND(All!$V6="P6",All!$AE6="RDP"),#REF!,IF(AND(All!$V6="P7",All!$AE6="RDP"),#REF!,IF(AND(All!$V6="P8",All!$AE6="RDP"),#REF!,IF(AND(All!$V6="P9",All!$AE6="RDP"),#REF!,IF(AND(All!$V6="P1",All!$AE6="RMS"),#REF!,IF(AND(All!$V6="P2",All!$AE6="RMS"),#REF!,IF(AND(All!$V6="P3",All!$AE6="RMS"),#REF!,IF(AND(All!$V6="P4",All!$AE6="RMS"),#REF!,IF(AND(All!$V6="P5",All!$AE6="RMS"),#REF!,IF(AND(All!$V6="P6",All!$AE6="RMS"),#REF!,IF(AND(All!$V6="P7",All!$AE6="RMS"),#REF!,IF(AND(All!$V6="P8",All!$AE6="RMS"),#REF!,IF(AND(All!$V6="P9",All!$AE6="RMS"),#REF!,IF(AND(All!$V6="P1",All!$AE6="RSS"),#REF!,IF(AND(All!$V6="P2",All!$AE6="RSS"),#REF!,IF(AND(All!$V6="P3",All!$AE6="RSS"),#REF!,IF(AND(All!$V6="P4",All!$AE6="RSS"),#REF!,IF(AND(All!$V6="P5",All!$AE6="RSS"),#REF!,IF(AND(All!$V6="P6",All!$AE6="RSS"),#REF!,IF(AND(All!$V6="P7",All!$AE6="RSS"),#REF!,IF(AND(All!$V6="P8",All!$AE6="RSS"),#REF!,IF(AND(All!$V6="P9",All!$AE6="RSS"),#REF!,0)))))))))))))))))))))))))))</f>
        <v>0</v>
      </c>
      <c r="BR6" s="43">
        <f>IF(AND(All!$V6="P1",All!$AE6="RDP"),#REF!,IF(AND(All!$V6="P2",All!$AE6="RDP"),#REF!,IF(AND(All!$V6="P3",All!$AE6="RDP"),#REF!,IF(AND(All!$V6="P4",All!$AE6="RDP"),#REF!,IF(AND(All!$V6="P5",All!$AE6="RDP"),#REF!,IF(AND(All!$V6="P6",All!$AE6="RDP"),#REF!,IF(AND(All!$V6="P7",All!$AE6="RDP"),#REF!,IF(AND(All!$V6="P8",All!$AE6="RDP"),#REF!,IF(AND(All!$V6="P9",All!$AE6="RDP"),#REF!,IF(AND(All!$V6="P1",All!$AE6="RMS"),#REF!,IF(AND(All!$V6="P2",All!$AE6="RMS"),#REF!,IF(AND(All!$V6="P3",All!$AE6="RMS"),#REF!,IF(AND(All!$V6="P4",All!$AE6="RMS"),#REF!,IF(AND(All!$V6="P5",All!$AE6="RMS"),#REF!,IF(AND(All!$V6="P6",All!$AE6="RMS"),#REF!,IF(AND(All!$V6="P7",All!$AE6="RMS"),#REF!,IF(AND(All!$V6="P8",All!$AE6="RMS"),#REF!,IF(AND(All!$V6="P9",All!$AE6="RMS"),#REF!,IF(AND(All!$V6="P1",All!$AE6="RSS"),#REF!,IF(AND(All!$V6="P2",All!$AE6="RSS"),#REF!,IF(AND(All!$V6="P3",All!$AE6="RSS"),#REF!,IF(AND(All!$V6="P4",All!$AE6="RSS"),#REF!,IF(AND(All!$V6="P5",All!$AE6="RSS"),#REF!,IF(AND(All!$V6="P6",All!$AE6="RSS"),#REF!,IF(AND(All!$V6="P7",All!$AE6="RSS"),#REF!,IF(AND(All!$V6="P8",All!$AE6="RSS"),#REF!,IF(AND(All!$V6="P9",All!$AE6="RSS"),#REF!,0)))))))))))))))))))))))))))</f>
        <v>0</v>
      </c>
      <c r="BS6" s="43">
        <f>IF(AND(All!$V6="P1",All!$AE6="RDP"),#REF!,IF(AND(All!$V6="P2",All!$AE6="RDP"),#REF!,IF(AND(All!$V6="P3",All!$AE6="RDP"),#REF!,IF(AND(All!$V6="P4",All!$AE6="RDP"),#REF!,IF(AND(All!$V6="P5",All!$AE6="RDP"),#REF!,IF(AND(All!$V6="P6",All!$AE6="RDP"),#REF!,IF(AND(All!$V6="P7",All!$AE6="RDP"),#REF!,IF(AND(All!$V6="P8",All!$AE6="RDP"),#REF!,IF(AND(All!$V6="P9",All!$AE6="RDP"),#REF!,IF(AND(All!$V6="P1",All!$AE6="RMS"),#REF!,IF(AND(All!$V6="P2",All!$AE6="RMS"),#REF!,IF(AND(All!$V6="P3",All!$AE6="RMS"),#REF!,IF(AND(All!$V6="P4",All!$AE6="RMS"),#REF!,IF(AND(All!$V6="P5",All!$AE6="RMS"),#REF!,IF(AND(All!$V6="P6",All!$AE6="RMS"),#REF!,IF(AND(All!$V6="P7",All!$AE6="RMS"),#REF!,IF(AND(All!$V6="P8",All!$AE6="RMS"),#REF!,IF(AND(All!$V6="P9",All!$AE6="RMS"),#REF!,IF(AND(All!$V6="P1",All!$AE6="RSS"),#REF!,IF(AND(All!$V6="P2",All!$AE6="RSS"),#REF!,IF(AND(All!$V6="P3",All!$AE6="RSS"),#REF!,IF(AND(All!$V6="P4",All!$AE6="RSS"),#REF!,IF(AND(All!$V6="P5",All!$AE6="RSS"),#REF!,IF(AND(All!$V6="P6",All!$AE6="RSS"),#REF!,IF(AND(All!$V6="P7",All!$AE6="RSS"),#REF!,IF(AND(All!$V6="P8",All!$AE6="RSS"),#REF!,IF(AND(All!$V6="P9",All!$AE6="RSS"),#REF!,0)))))))))))))))))))))))))))</f>
        <v>0</v>
      </c>
      <c r="BT6" s="43">
        <f>IF(AND(All!$V6="P1",All!$AE6="RDP"),#REF!,IF(AND(All!$V6="P2",All!$AE6="RDP"),#REF!,IF(AND(All!$V6="P3",All!$AE6="RDP"),#REF!,IF(AND(All!$V6="P4",All!$AE6="RDP"),#REF!,IF(AND(All!$V6="P5",All!$AE6="RDP"),#REF!,IF(AND(All!$V6="P6",All!$AE6="RDP"),#REF!,IF(AND(All!$V6="P7",All!$AE6="RDP"),#REF!,IF(AND(All!$V6="P8",All!$AE6="RDP"),#REF!,IF(AND(All!$V6="P9",All!$AE6="RDP"),#REF!,IF(AND(All!$V6="P1",All!$AE6="RMS"),#REF!,IF(AND(All!$V6="P2",All!$AE6="RMS"),#REF!,IF(AND(All!$V6="P3",All!$AE6="RMS"),#REF!,IF(AND(All!$V6="P4",All!$AE6="RMS"),#REF!,IF(AND(All!$V6="P5",All!$AE6="RMS"),#REF!,IF(AND(All!$V6="P6",All!$AE6="RMS"),#REF!,IF(AND(All!$V6="P7",All!$AE6="RMS"),#REF!,IF(AND(All!$V6="P8",All!$AE6="RMS"),#REF!,IF(AND(All!$V6="P9",All!$AE6="RMS"),#REF!,IF(AND(All!$V6="P1",All!$AE6="RSS"),#REF!,IF(AND(All!$V6="P2",All!$AE6="RSS"),#REF!,IF(AND(All!$V6="P3",All!$AE6="RSS"),#REF!,IF(AND(All!$V6="P4",All!$AE6="RSS"),#REF!,IF(AND(All!$V6="P5",All!$AE6="RSS"),#REF!,IF(AND(All!$V6="P6",All!$AE6="RSS"),#REF!,IF(AND(All!$V6="P7",All!$AE6="RSS"),#REF!,IF(AND(All!$V6="P8",All!$AE6="RSS"),#REF!,IF(AND(All!$V6="P9",All!$AE6="RSS"),#REF!,0)))))))))))))))))))))))))))</f>
        <v>0</v>
      </c>
      <c r="BU6" s="43">
        <f>IF(AND(All!$V6="P1",All!$AE6="RDP"),#REF!,IF(AND(All!$V6="P2",All!$AE6="RDP"),#REF!,IF(AND(All!$V6="P3",All!$AE6="RDP"),#REF!,IF(AND(All!$V6="P4",All!$AE6="RDP"),#REF!,IF(AND(All!$V6="P5",All!$AE6="RDP"),#REF!,IF(AND(All!$V6="P6",All!$AE6="RDP"),#REF!,IF(AND(All!$V6="P7",All!$AE6="RDP"),#REF!,IF(AND(All!$V6="P8",All!$AE6="RDP"),#REF!,IF(AND(All!$V6="P9",All!$AE6="RDP"),#REF!,IF(AND(All!$V6="P1",All!$AE6="RMS"),#REF!,IF(AND(All!$V6="P2",All!$AE6="RMS"),#REF!,IF(AND(All!$V6="P3",All!$AE6="RMS"),#REF!,IF(AND(All!$V6="P4",All!$AE6="RMS"),#REF!,IF(AND(All!$V6="P5",All!$AE6="RMS"),#REF!,IF(AND(All!$V6="P6",All!$AE6="RMS"),#REF!,IF(AND(All!$V6="P7",All!$AE6="RMS"),#REF!,IF(AND(All!$V6="P8",All!$AE6="RMS"),#REF!,IF(AND(All!$V6="P9",All!$AE6="RMS"),#REF!,IF(AND(All!$V6="P1",All!$AE6="RSS"),#REF!,IF(AND(All!$V6="P2",All!$AE6="RSS"),#REF!,IF(AND(All!$V6="P3",All!$AE6="RSS"),#REF!,IF(AND(All!$V6="P4",All!$AE6="RSS"),#REF!,IF(AND(All!$V6="P5",All!$AE6="RSS"),#REF!,IF(AND(All!$V6="P6",All!$AE6="RSS"),#REF!,IF(AND(All!$V6="P7",All!$AE6="RSS"),#REF!,IF(AND(All!$V6="P8",All!$AE6="RSS"),#REF!,IF(AND(All!$V6="P9",All!$AE6="RSS"),#REF!,0)))))))))))))))))))))))))))</f>
        <v>0</v>
      </c>
      <c r="BV6" s="43">
        <f>IF(AND(All!$V6="P1",All!$AE6="RDP"),#REF!,IF(AND(All!$V6="P2",All!$AE6="RDP"),#REF!,IF(AND(All!$V6="P3",All!$AE6="RDP"),#REF!,IF(AND(All!$V6="P4",All!$AE6="RDP"),#REF!,IF(AND(All!$V6="P5",All!$AE6="RDP"),#REF!,IF(AND(All!$V6="P6",All!$AE6="RDP"),#REF!,IF(AND(All!$V6="P7",All!$AE6="RDP"),#REF!,IF(AND(All!$V6="P8",All!$AE6="RDP"),#REF!,IF(AND(All!$V6="P9",All!$AE6="RDP"),#REF!,IF(AND(All!$V6="P1",All!$AE6="RMS"),#REF!,IF(AND(All!$V6="P2",All!$AE6="RMS"),#REF!,IF(AND(All!$V6="P3",All!$AE6="RMS"),#REF!,IF(AND(All!$V6="P4",All!$AE6="RMS"),#REF!,IF(AND(All!$V6="P5",All!$AE6="RMS"),#REF!,IF(AND(All!$V6="P6",All!$AE6="RMS"),#REF!,IF(AND(All!$V6="P7",All!$AE6="RMS"),#REF!,IF(AND(All!$V6="P8",All!$AE6="RMS"),#REF!,IF(AND(All!$V6="P9",All!$AE6="RMS"),#REF!,IF(AND(All!$V6="P1",All!$AE6="RSS"),#REF!,IF(AND(All!$V6="P2",All!$AE6="RSS"),#REF!,IF(AND(All!$V6="P3",All!$AE6="RSS"),#REF!,IF(AND(All!$V6="P4",All!$AE6="RSS"),#REF!,IF(AND(All!$V6="P5",All!$AE6="RSS"),#REF!,IF(AND(All!$V6="P6",All!$AE6="RSS"),#REF!,IF(AND(All!$V6="P7",All!$AE6="RSS"),#REF!,IF(AND(All!$V6="P8",All!$AE6="RSS"),#REF!,IF(AND(All!$V6="P9",All!$AE6="RSS"),#REF!,0)))))))))))))))))))))))))))</f>
        <v>0</v>
      </c>
      <c r="BW6" s="43">
        <f>IF(AND(All!$V6="P1",All!$AE6="RDP"),#REF!,IF(AND(All!$V6="P2",All!$AE6="RDP"),#REF!,IF(AND(All!$V6="P3",All!$AE6="RDP"),#REF!,IF(AND(All!$V6="P4",All!$AE6="RDP"),#REF!,IF(AND(All!$V6="P5",All!$AE6="RDP"),#REF!,IF(AND(All!$V6="P6",All!$AE6="RDP"),#REF!,IF(AND(All!$V6="P7",All!$AE6="RDP"),#REF!,IF(AND(All!$V6="P8",All!$AE6="RDP"),#REF!,IF(AND(All!$V6="P9",All!$AE6="RDP"),#REF!,IF(AND(All!$V6="P1",All!$AE6="RMS"),#REF!,IF(AND(All!$V6="P2",All!$AE6="RMS"),#REF!,IF(AND(All!$V6="P3",All!$AE6="RMS"),#REF!,IF(AND(All!$V6="P4",All!$AE6="RMS"),#REF!,IF(AND(All!$V6="P5",All!$AE6="RMS"),#REF!,IF(AND(All!$V6="P6",All!$AE6="RMS"),#REF!,IF(AND(All!$V6="P7",All!$AE6="RMS"),#REF!,IF(AND(All!$V6="P8",All!$AE6="RMS"),#REF!,IF(AND(All!$V6="P9",All!$AE6="RMS"),#REF!,IF(AND(All!$V6="P1",All!$AE6="RSS"),#REF!,IF(AND(All!$V6="P2",All!$AE6="RSS"),#REF!,IF(AND(All!$V6="P3",All!$AE6="RSS"),#REF!,IF(AND(All!$V6="P4",All!$AE6="RSS"),#REF!,IF(AND(All!$V6="P5",All!$AE6="RSS"),#REF!,IF(AND(All!$V6="P6",All!$AE6="RSS"),#REF!,IF(AND(All!$V6="P7",All!$AE6="RSS"),#REF!,IF(AND(All!$V6="P8",All!$AE6="RSS"),#REF!,IF(AND(All!$V6="P9",All!$AE6="RSS"),#REF!,0)))))))))))))))))))))))))))</f>
        <v>0</v>
      </c>
      <c r="BX6" s="43">
        <f>IF(AND(All!$V6="P1",All!$AE6="RDP"),#REF!,IF(AND(All!$V6="P2",All!$AE6="RDP"),#REF!,IF(AND(All!$V6="P3",All!$AE6="RDP"),#REF!,IF(AND(All!$V6="P4",All!$AE6="RDP"),#REF!,IF(AND(All!$V6="P5",All!$AE6="RDP"),#REF!,IF(AND(All!$V6="P6",All!$AE6="RDP"),#REF!,IF(AND(All!$V6="P7",All!$AE6="RDP"),#REF!,IF(AND(All!$V6="P8",All!$AE6="RDP"),#REF!,IF(AND(All!$V6="P9",All!$AE6="RDP"),#REF!,IF(AND(All!$V6="P1",All!$AE6="RMS"),#REF!,IF(AND(All!$V6="P2",All!$AE6="RMS"),#REF!,IF(AND(All!$V6="P3",All!$AE6="RMS"),#REF!,IF(AND(All!$V6="P4",All!$AE6="RMS"),#REF!,IF(AND(All!$V6="P5",All!$AE6="RMS"),#REF!,IF(AND(All!$V6="P6",All!$AE6="RMS"),#REF!,IF(AND(All!$V6="P7",All!$AE6="RMS"),#REF!,IF(AND(All!$V6="P8",All!$AE6="RMS"),#REF!,IF(AND(All!$V6="P9",All!$AE6="RMS"),#REF!,IF(AND(All!$V6="P1",All!$AE6="RSS"),#REF!,IF(AND(All!$V6="P2",All!$AE6="RSS"),#REF!,IF(AND(All!$V6="P3",All!$AE6="RSS"),#REF!,IF(AND(All!$V6="P4",All!$AE6="RSS"),#REF!,IF(AND(All!$V6="P5",All!$AE6="RSS"),#REF!,IF(AND(All!$V6="P6",All!$AE6="RSS"),#REF!,IF(AND(All!$V6="P7",All!$AE6="RSS"),#REF!,IF(AND(All!$V6="P8",All!$AE6="RSS"),#REF!,IF(AND(All!$V6="P9",All!$AE6="RSS"),#REF!,0)))))))))))))))))))))))))))</f>
        <v>0</v>
      </c>
      <c r="BY6" s="43">
        <f>IF(AND(All!$V6="P1",All!$AE6="RDP"),#REF!,IF(AND(All!$V6="P2",All!$AE6="RDP"),#REF!,IF(AND(All!$V6="P3",All!$AE6="RDP"),#REF!,IF(AND(All!$V6="P4",All!$AE6="RDP"),#REF!,IF(AND(All!$V6="P5",All!$AE6="RDP"),#REF!,IF(AND(All!$V6="P6",All!$AE6="RDP"),#REF!,IF(AND(All!$V6="P7",All!$AE6="RDP"),#REF!,IF(AND(All!$V6="P8",All!$AE6="RDP"),#REF!,IF(AND(All!$V6="P9",All!$AE6="RDP"),#REF!,IF(AND(All!$V6="P1",All!$AE6="RMS"),#REF!,IF(AND(All!$V6="P2",All!$AE6="RMS"),#REF!,IF(AND(All!$V6="P3",All!$AE6="RMS"),#REF!,IF(AND(All!$V6="P4",All!$AE6="RMS"),#REF!,IF(AND(All!$V6="P5",All!$AE6="RMS"),#REF!,IF(AND(All!$V6="P6",All!$AE6="RMS"),#REF!,IF(AND(All!$V6="P7",All!$AE6="RMS"),#REF!,IF(AND(All!$V6="P8",All!$AE6="RMS"),#REF!,IF(AND(All!$V6="P9",All!$AE6="RMS"),#REF!,IF(AND(All!$V6="P1",All!$AE6="RSS"),#REF!,IF(AND(All!$V6="P2",All!$AE6="RSS"),#REF!,IF(AND(All!$V6="P3",All!$AE6="RSS"),#REF!,IF(AND(All!$V6="P4",All!$AE6="RSS"),#REF!,IF(AND(All!$V6="P5",All!$AE6="RSS"),#REF!,IF(AND(All!$V6="P6",All!$AE6="RSS"),#REF!,IF(AND(All!$V6="P7",All!$AE6="RSS"),#REF!,IF(AND(All!$V6="P8",All!$AE6="RSS"),#REF!,IF(AND(All!$V6="P9",All!$AE6="RSS"),#REF!,0)))))))))))))))))))))))))))</f>
        <v>0</v>
      </c>
      <c r="BZ6" s="43">
        <f>IF(AND(All!$V6="P1",All!$AE6="RDP"),#REF!,IF(AND(All!$V6="P2",All!$AE6="RDP"),#REF!,IF(AND(All!$V6="P3",All!$AE6="RDP"),#REF!,IF(AND(All!$V6="P4",All!$AE6="RDP"),#REF!,IF(AND(All!$V6="P5",All!$AE6="RDP"),#REF!,IF(AND(All!$V6="P6",All!$AE6="RDP"),#REF!,IF(AND(All!$V6="P7",All!$AE6="RDP"),#REF!,IF(AND(All!$V6="P8",All!$AE6="RDP"),#REF!,IF(AND(All!$V6="P9",All!$AE6="RDP"),#REF!,IF(AND(All!$V6="P1",All!$AE6="RMS"),#REF!,IF(AND(All!$V6="P2",All!$AE6="RMS"),#REF!,IF(AND(All!$V6="P3",All!$AE6="RMS"),#REF!,IF(AND(All!$V6="P4",All!$AE6="RMS"),#REF!,IF(AND(All!$V6="P5",All!$AE6="RMS"),#REF!,IF(AND(All!$V6="P6",All!$AE6="RMS"),#REF!,IF(AND(All!$V6="P7",All!$AE6="RMS"),#REF!,IF(AND(All!$V6="P8",All!$AE6="RMS"),#REF!,IF(AND(All!$V6="P9",All!$AE6="RMS"),#REF!,IF(AND(All!$V6="P1",All!$AE6="RSS"),#REF!,IF(AND(All!$V6="P2",All!$AE6="RSS"),#REF!,IF(AND(All!$V6="P3",All!$AE6="RSS"),#REF!,IF(AND(All!$V6="P4",All!$AE6="RSS"),#REF!,IF(AND(All!$V6="P5",All!$AE6="RSS"),#REF!,IF(AND(All!$V6="P6",All!$AE6="RSS"),#REF!,IF(AND(All!$V6="P7",All!$AE6="RSS"),#REF!,IF(AND(All!$V6="P8",All!$AE6="RSS"),#REF!,IF(AND(All!$V6="P9",All!$AE6="RSS"),#REF!,0)))))))))))))))))))))))))))</f>
        <v>0</v>
      </c>
      <c r="CA6" s="43">
        <f>IF(AND(All!$V6="P1",All!$AE6="RDP"),#REF!,IF(AND(All!$V6="P2",All!$AE6="RDP"),#REF!,IF(AND(All!$V6="P3",All!$AE6="RDP"),#REF!,IF(AND(All!$V6="P4",All!$AE6="RDP"),#REF!,IF(AND(All!$V6="P5",All!$AE6="RDP"),#REF!,IF(AND(All!$V6="P6",All!$AE6="RDP"),#REF!,IF(AND(All!$V6="P7",All!$AE6="RDP"),#REF!,IF(AND(All!$V6="P8",All!$AE6="RDP"),#REF!,IF(AND(All!$V6="P9",All!$AE6="RDP"),#REF!,IF(AND(All!$V6="P1",All!$AE6="RMS"),#REF!,IF(AND(All!$V6="P2",All!$AE6="RMS"),#REF!,IF(AND(All!$V6="P3",All!$AE6="RMS"),#REF!,IF(AND(All!$V6="P4",All!$AE6="RMS"),#REF!,IF(AND(All!$V6="P5",All!$AE6="RMS"),#REF!,IF(AND(All!$V6="P6",All!$AE6="RMS"),#REF!,IF(AND(All!$V6="P7",All!$AE6="RMS"),#REF!,IF(AND(All!$V6="P8",All!$AE6="RMS"),#REF!,IF(AND(All!$V6="P9",All!$AE6="RMS"),#REF!,IF(AND(All!$V6="P1",All!$AE6="RSS"),#REF!,IF(AND(All!$V6="P2",All!$AE6="RSS"),#REF!,IF(AND(All!$V6="P3",All!$AE6="RSS"),#REF!,IF(AND(All!$V6="P4",All!$AE6="RSS"),#REF!,IF(AND(All!$V6="P5",All!$AE6="RSS"),#REF!,IF(AND(All!$V6="P6",All!$AE6="RSS"),#REF!,IF(AND(All!$V6="P7",All!$AE6="RSS"),#REF!,IF(AND(All!$V6="P8",All!$AE6="RSS"),#REF!,IF(AND(All!$V6="P9",All!$AE6="RSS"),#REF!,0)))))))))))))))))))))))))))</f>
        <v>0</v>
      </c>
      <c r="CB6" s="43">
        <f>IF(AND(All!$V6="P1",All!$AE6="RDP"),#REF!,IF(AND(All!$V6="P2",All!$AE6="RDP"),#REF!,IF(AND(All!$V6="P3",All!$AE6="RDP"),#REF!,IF(AND(All!$V6="P4",All!$AE6="RDP"),#REF!,IF(AND(All!$V6="P5",All!$AE6="RDP"),#REF!,IF(AND(All!$V6="P6",All!$AE6="RDP"),#REF!,IF(AND(All!$V6="P7",All!$AE6="RDP"),#REF!,IF(AND(All!$V6="P8",All!$AE6="RDP"),#REF!,IF(AND(All!$V6="P9",All!$AE6="RDP"),#REF!,IF(AND(All!$V6="P1",All!$AE6="RMS"),#REF!,IF(AND(All!$V6="P2",All!$AE6="RMS"),#REF!,IF(AND(All!$V6="P3",All!$AE6="RMS"),#REF!,IF(AND(All!$V6="P4",All!$AE6="RMS"),#REF!,IF(AND(All!$V6="P5",All!$AE6="RMS"),#REF!,IF(AND(All!$V6="P6",All!$AE6="RMS"),#REF!,IF(AND(All!$V6="P7",All!$AE6="RMS"),#REF!,IF(AND(All!$V6="P8",All!$AE6="RMS"),#REF!,IF(AND(All!$V6="P9",All!$AE6="RMS"),#REF!,IF(AND(All!$V6="P1",All!$AE6="RSS"),#REF!,IF(AND(All!$V6="P2",All!$AE6="RSS"),#REF!,IF(AND(All!$V6="P3",All!$AE6="RSS"),#REF!,IF(AND(All!$V6="P4",All!$AE6="RSS"),#REF!,IF(AND(All!$V6="P5",All!$AE6="RSS"),#REF!,IF(AND(All!$V6="P6",All!$AE6="RSS"),#REF!,IF(AND(All!$V6="P7",All!$AE6="RSS"),#REF!,IF(AND(All!$V6="P8",All!$AE6="RSS"),#REF!,IF(AND(All!$V6="P9",All!$AE6="RSS"),#REF!,0)))))))))))))))))))))))))))</f>
        <v>0</v>
      </c>
      <c r="CC6" s="43">
        <f>IF(AND(All!$V6="P1",All!$AE6="RDP"),#REF!,IF(AND(All!$V6="P2",All!$AE6="RDP"),#REF!,IF(AND(All!$V6="P3",All!$AE6="RDP"),#REF!,IF(AND(All!$V6="P4",All!$AE6="RDP"),#REF!,IF(AND(All!$V6="P5",All!$AE6="RDP"),#REF!,IF(AND(All!$V6="P6",All!$AE6="RDP"),#REF!,IF(AND(All!$V6="P7",All!$AE6="RDP"),#REF!,IF(AND(All!$V6="P8",All!$AE6="RDP"),#REF!,IF(AND(All!$V6="P9",All!$AE6="RDP"),#REF!,IF(AND(All!$V6="P1",All!$AE6="RMS"),#REF!,IF(AND(All!$V6="P2",All!$AE6="RMS"),#REF!,IF(AND(All!$V6="P3",All!$AE6="RMS"),#REF!,IF(AND(All!$V6="P4",All!$AE6="RMS"),#REF!,IF(AND(All!$V6="P5",All!$AE6="RMS"),#REF!,IF(AND(All!$V6="P6",All!$AE6="RMS"),#REF!,IF(AND(All!$V6="P7",All!$AE6="RMS"),#REF!,IF(AND(All!$V6="P8",All!$AE6="RMS"),#REF!,IF(AND(All!$V6="P9",All!$AE6="RMS"),#REF!,IF(AND(All!$V6="P1",All!$AE6="RSS"),#REF!,IF(AND(All!$V6="P2",All!$AE6="RSS"),#REF!,IF(AND(All!$V6="P3",All!$AE6="RSS"),#REF!,IF(AND(All!$V6="P4",All!$AE6="RSS"),#REF!,IF(AND(All!$V6="P5",All!$AE6="RSS"),#REF!,IF(AND(All!$V6="P6",All!$AE6="RSS"),#REF!,IF(AND(All!$V6="P7",All!$AE6="RSS"),#REF!,IF(AND(All!$V6="P8",All!$AE6="RSS"),#REF!,IF(AND(All!$V6="P9",All!$AE6="RSS"),#REF!,0)))))))))))))))))))))))))))</f>
        <v>0</v>
      </c>
      <c r="CD6" s="43">
        <f>IF(AND(All!$V6="P1",All!$AE6="RDP"),#REF!,IF(AND(All!$V6="P2",All!$AE6="RDP"),#REF!,IF(AND(All!$V6="P3",All!$AE6="RDP"),#REF!,IF(AND(All!$V6="P4",All!$AE6="RDP"),#REF!,IF(AND(All!$V6="P5",All!$AE6="RDP"),#REF!,IF(AND(All!$V6="P6",All!$AE6="RDP"),#REF!,IF(AND(All!$V6="P7",All!$AE6="RDP"),#REF!,IF(AND(All!$V6="P8",All!$AE6="RDP"),#REF!,IF(AND(All!$V6="P9",All!$AE6="RDP"),#REF!,IF(AND(All!$V6="P1",All!$AE6="RMS"),#REF!,IF(AND(All!$V6="P2",All!$AE6="RMS"),#REF!,IF(AND(All!$V6="P3",All!$AE6="RMS"),#REF!,IF(AND(All!$V6="P4",All!$AE6="RMS"),#REF!,IF(AND(All!$V6="P5",All!$AE6="RMS"),#REF!,IF(AND(All!$V6="P6",All!$AE6="RMS"),#REF!,IF(AND(All!$V6="P7",All!$AE6="RMS"),#REF!,IF(AND(All!$V6="P8",All!$AE6="RMS"),#REF!,IF(AND(All!$V6="P9",All!$AE6="RMS"),#REF!,IF(AND(All!$V6="P1",All!$AE6="RSS"),#REF!,IF(AND(All!$V6="P2",All!$AE6="RSS"),#REF!,IF(AND(All!$V6="P3",All!$AE6="RSS"),#REF!,IF(AND(All!$V6="P4",All!$AE6="RSS"),#REF!,IF(AND(All!$V6="P5",All!$AE6="RSS"),#REF!,IF(AND(All!$V6="P6",All!$AE6="RSS"),#REF!,IF(AND(All!$V6="P7",All!$AE6="RSS"),#REF!,IF(AND(All!$V6="P8",All!$AE6="RSS"),#REF!,IF(AND(All!$V6="P9",All!$AE6="RSS"),#REF!,0)))))))))))))))))))))))))))</f>
        <v>0</v>
      </c>
      <c r="CE6" s="43">
        <f>IF(AND(All!$V6="P1",All!$AE6="RDP"),#REF!,IF(AND(All!$V6="P2",All!$AE6="RDP"),#REF!,IF(AND(All!$V6="P3",All!$AE6="RDP"),#REF!,IF(AND(All!$V6="P4",All!$AE6="RDP"),#REF!,IF(AND(All!$V6="P5",All!$AE6="RDP"),#REF!,IF(AND(All!$V6="P6",All!$AE6="RDP"),#REF!,IF(AND(All!$V6="P7",All!$AE6="RDP"),#REF!,IF(AND(All!$V6="P8",All!$AE6="RDP"),#REF!,IF(AND(All!$V6="P9",All!$AE6="RDP"),#REF!,IF(AND(All!$V6="P1",All!$AE6="RMS"),#REF!,IF(AND(All!$V6="P2",All!$AE6="RMS"),#REF!,IF(AND(All!$V6="P3",All!$AE6="RMS"),#REF!,IF(AND(All!$V6="P4",All!$AE6="RMS"),#REF!,IF(AND(All!$V6="P5",All!$AE6="RMS"),#REF!,IF(AND(All!$V6="P6",All!$AE6="RMS"),#REF!,IF(AND(All!$V6="P7",All!$AE6="RMS"),#REF!,IF(AND(All!$V6="P8",All!$AE6="RMS"),#REF!,IF(AND(All!$V6="P9",All!$AE6="RMS"),#REF!,IF(AND(All!$V6="P1",All!$AE6="RSS"),#REF!,IF(AND(All!$V6="P2",All!$AE6="RSS"),#REF!,IF(AND(All!$V6="P3",All!$AE6="RSS"),#REF!,IF(AND(All!$V6="P4",All!$AE6="RSS"),#REF!,IF(AND(All!$V6="P5",All!$AE6="RSS"),#REF!,IF(AND(All!$V6="P6",All!$AE6="RSS"),#REF!,IF(AND(All!$V6="P7",All!$AE6="RSS"),#REF!,IF(AND(All!$V6="P8",All!$AE6="RSS"),#REF!,IF(AND(All!$V6="P9",All!$AE6="RSS"),#REF!,0)))))))))))))))))))))))))))</f>
        <v>0</v>
      </c>
      <c r="CF6" s="43">
        <f>IF(AND(All!$V6="P1",All!$AE6="RDP"),#REF!,IF(AND(All!$V6="P2",All!$AE6="RDP"),#REF!,IF(AND(All!$V6="P3",All!$AE6="RDP"),#REF!,IF(AND(All!$V6="P4",All!$AE6="RDP"),#REF!,IF(AND(All!$V6="P5",All!$AE6="RDP"),#REF!,IF(AND(All!$V6="P6",All!$AE6="RDP"),#REF!,IF(AND(All!$V6="P7",All!$AE6="RDP"),#REF!,IF(AND(All!$V6="P8",All!$AE6="RDP"),#REF!,IF(AND(All!$V6="P9",All!$AE6="RDP"),#REF!,IF(AND(All!$V6="P1",All!$AE6="RMS"),#REF!,IF(AND(All!$V6="P2",All!$AE6="RMS"),#REF!,IF(AND(All!$V6="P3",All!$AE6="RMS"),#REF!,IF(AND(All!$V6="P4",All!$AE6="RMS"),#REF!,IF(AND(All!$V6="P5",All!$AE6="RMS"),#REF!,IF(AND(All!$V6="P6",All!$AE6="RMS"),#REF!,IF(AND(All!$V6="P7",All!$AE6="RMS"),#REF!,IF(AND(All!$V6="P8",All!$AE6="RMS"),#REF!,IF(AND(All!$V6="P9",All!$AE6="RMS"),#REF!,IF(AND(All!$V6="P1",All!$AE6="RSS"),#REF!,IF(AND(All!$V6="P2",All!$AE6="RSS"),#REF!,IF(AND(All!$V6="P3",All!$AE6="RSS"),#REF!,IF(AND(All!$V6="P4",All!$AE6="RSS"),#REF!,IF(AND(All!$V6="P5",All!$AE6="RSS"),#REF!,IF(AND(All!$V6="P6",All!$AE6="RSS"),#REF!,IF(AND(All!$V6="P7",All!$AE6="RSS"),#REF!,IF(AND(All!$V6="P8",All!$AE6="RSS"),#REF!,IF(AND(All!$V6="P9",All!$AE6="RSS"),#REF!,0)))))))))))))))))))))))))))</f>
        <v>0</v>
      </c>
      <c r="CG6" s="43">
        <f>IF(AND(All!$V6="P1",All!$AE6="RDP"),#REF!,IF(AND(All!$V6="P2",All!$AE6="RDP"),#REF!,IF(AND(All!$V6="P3",All!$AE6="RDP"),#REF!,IF(AND(All!$V6="P4",All!$AE6="RDP"),#REF!,IF(AND(All!$V6="P5",All!$AE6="RDP"),#REF!,IF(AND(All!$V6="P6",All!$AE6="RDP"),#REF!,IF(AND(All!$V6="P7",All!$AE6="RDP"),#REF!,IF(AND(All!$V6="P8",All!$AE6="RDP"),#REF!,IF(AND(All!$V6="P9",All!$AE6="RDP"),#REF!,IF(AND(All!$V6="P1",All!$AE6="RMS"),#REF!,IF(AND(All!$V6="P2",All!$AE6="RMS"),#REF!,IF(AND(All!$V6="P3",All!$AE6="RMS"),#REF!,IF(AND(All!$V6="P4",All!$AE6="RMS"),#REF!,IF(AND(All!$V6="P5",All!$AE6="RMS"),#REF!,IF(AND(All!$V6="P6",All!$AE6="RMS"),#REF!,IF(AND(All!$V6="P7",All!$AE6="RMS"),#REF!,IF(AND(All!$V6="P8",All!$AE6="RMS"),#REF!,IF(AND(All!$V6="P9",All!$AE6="RMS"),#REF!,IF(AND(All!$V6="P1",All!$AE6="RSS"),#REF!,IF(AND(All!$V6="P2",All!$AE6="RSS"),#REF!,IF(AND(All!$V6="P3",All!$AE6="RSS"),#REF!,IF(AND(All!$V6="P4",All!$AE6="RSS"),#REF!,IF(AND(All!$V6="P5",All!$AE6="RSS"),#REF!,IF(AND(All!$V6="P6",All!$AE6="RSS"),#REF!,IF(AND(All!$V6="P7",All!$AE6="RSS"),#REF!,IF(AND(All!$V6="P8",All!$AE6="RSS"),#REF!,IF(AND(All!$V6="P9",All!$AE6="RSS"),#REF!,0)))))))))))))))))))))))))))</f>
        <v>0</v>
      </c>
      <c r="CH6" s="43">
        <f>IF(AND(All!$V6="P1",All!$AE6="RDP"),#REF!,IF(AND(All!$V6="P2",All!$AE6="RDP"),#REF!,IF(AND(All!$V6="P3",All!$AE6="RDP"),#REF!,IF(AND(All!$V6="P4",All!$AE6="RDP"),#REF!,IF(AND(All!$V6="P5",All!$AE6="RDP"),#REF!,IF(AND(All!$V6="P6",All!$AE6="RDP"),#REF!,IF(AND(All!$V6="P7",All!$AE6="RDP"),#REF!,IF(AND(All!$V6="P8",All!$AE6="RDP"),#REF!,IF(AND(All!$V6="P9",All!$AE6="RDP"),#REF!,IF(AND(All!$V6="P1",All!$AE6="RMS"),#REF!,IF(AND(All!$V6="P2",All!$AE6="RMS"),#REF!,IF(AND(All!$V6="P3",All!$AE6="RMS"),#REF!,IF(AND(All!$V6="P4",All!$AE6="RMS"),#REF!,IF(AND(All!$V6="P5",All!$AE6="RMS"),#REF!,IF(AND(All!$V6="P6",All!$AE6="RMS"),#REF!,IF(AND(All!$V6="P7",All!$AE6="RMS"),#REF!,IF(AND(All!$V6="P8",All!$AE6="RMS"),#REF!,IF(AND(All!$V6="P9",All!$AE6="RMS"),#REF!,IF(AND(All!$V6="P1",All!$AE6="RSS"),#REF!,IF(AND(All!$V6="P2",All!$AE6="RSS"),#REF!,IF(AND(All!$V6="P3",All!$AE6="RSS"),#REF!,IF(AND(All!$V6="P4",All!$AE6="RSS"),#REF!,IF(AND(All!$V6="P5",All!$AE6="RSS"),#REF!,IF(AND(All!$V6="P6",All!$AE6="RSS"),#REF!,IF(AND(All!$V6="P7",All!$AE6="RSS"),#REF!,IF(AND(All!$V6="P8",All!$AE6="RSS"),#REF!,IF(AND(All!$V6="P9",All!$AE6="RSS"),#REF!,0)))))))))))))))))))))))))))</f>
        <v>0</v>
      </c>
      <c r="CI6" s="328">
        <f>IF(AND(All!$V6="P1",All!$AE6="RDP"),#REF!,IF(AND(All!$V6="P2",All!$AE6="RDP"),#REF!,IF(AND(All!$V6="P3",All!$AE6="RDP"),#REF!,IF(AND(All!$V6="P4",All!$AE6="RDP"),#REF!,IF(AND(All!$V6="P5",All!$AE6="RDP"),#REF!,IF(AND(All!$V6="P6",All!$AE6="RDP"),#REF!,IF(AND(All!$V6="P7",All!$AE6="RDP"),#REF!,IF(AND(All!$V6="P8",All!$AE6="RDP"),#REF!,IF(AND(All!$V6="P9",All!$AE6="RDP"),#REF!,IF(AND(All!$V6="P1",All!$AE6="RMS"),#REF!,IF(AND(All!$V6="P2",All!$AE6="RMS"),#REF!,IF(AND(All!$V6="P3",All!$AE6="RMS"),#REF!,IF(AND(All!$V6="P4",All!$AE6="RMS"),#REF!,IF(AND(All!$V6="P5",All!$AE6="RMS"),#REF!,IF(AND(All!$V6="P6",All!$AE6="RMS"),#REF!,IF(AND(All!$V6="P7",All!$AE6="RMS"),#REF!,IF(AND(All!$V6="P8",All!$AE6="RMS"),#REF!,IF(AND(All!$V6="P9",All!$AE6="RMS"),#REF!,IF(AND(All!$V6="P1",All!$AE6="RSS"),#REF!,IF(AND(All!$V6="P2",All!$AE6="RSS"),#REF!,IF(AND(All!$V6="P3",All!$AE6="RSS"),#REF!,IF(AND(All!$V6="P4",All!$AE6="RSS"),#REF!,IF(AND(All!$V6="P5",All!$AE6="RSS"),#REF!,IF(AND(All!$V6="P6",All!$AE6="RSS"),#REF!,IF(AND(All!$V6="P7",All!$AE6="RSS"),#REF!,IF(AND(All!$V6="P8",All!$AE6="RSS"),#REF!,IF(AND(All!$V6="P9",All!$AE6="RSS"),#REF!,0)))))))))))))))))))))))))))</f>
        <v>0</v>
      </c>
      <c r="CJ6" s="377">
        <f>Table92[[#This Row],[R-B1]]-Table92[[#This Row],[B1]]</f>
        <v>-3</v>
      </c>
      <c r="CK6" s="378">
        <f>Table92[[#This Row],[R-B2]]-Table92[[#This Row],[B2]]</f>
        <v>-3</v>
      </c>
      <c r="CL6" s="378">
        <f>Table92[[#This Row],[R-B3]]-Table92[[#This Row],[B3]]</f>
        <v>-2</v>
      </c>
      <c r="CM6" s="378">
        <f>Table92[[#This Row],[R-B4]]-Table92[[#This Row],[B4]]</f>
        <v>-3</v>
      </c>
      <c r="CN6" s="378">
        <f>Table92[[#This Row],[R-B5]]-Table92[[#This Row],[B5]]</f>
        <v>-3</v>
      </c>
      <c r="CO6" s="378">
        <f>Table92[[#This Row],[R-B6]]-Table92[[#This Row],[B6]]</f>
        <v>-3</v>
      </c>
      <c r="CP6" s="378">
        <f>Table92[[#This Row],[R-B7]]-Table92[[#This Row],[B7]]</f>
        <v>-3</v>
      </c>
      <c r="CQ6" s="378">
        <f>Table92[[#This Row],[R-B8]]-Table92[[#This Row],[B8]]</f>
        <v>-2</v>
      </c>
      <c r="CR6" s="378">
        <f>Table92[[#This Row],[R-B9]]-Table92[[#This Row],[B9]]</f>
        <v>-2</v>
      </c>
      <c r="CS6" s="378">
        <f>Table92[[#This Row],[R-B10]]-Table92[[#This Row],[B10]]</f>
        <v>-2</v>
      </c>
      <c r="CT6" s="378">
        <f>Table92[[#This Row],[R-B11]]-Table92[[#This Row],[B11]]</f>
        <v>-3</v>
      </c>
      <c r="CU6" s="378">
        <f>Table92[[#This Row],[R-B12]]-Table92[[#This Row],[B12]]</f>
        <v>-2</v>
      </c>
      <c r="CV6" s="378">
        <f>Table92[[#This Row],[R-K1]]-Table92[[#This Row],[K1]]</f>
        <v>-2</v>
      </c>
      <c r="CW6" s="378">
        <f>Table92[[#This Row],[R-K2]]-Table92[[#This Row],[K2]]</f>
        <v>-3</v>
      </c>
      <c r="CX6" s="378">
        <f>Table92[[#This Row],[R-K3]]-Table92[[#This Row],[K3]]</f>
        <v>-2</v>
      </c>
      <c r="CY6" s="378">
        <f>Table92[[#This Row],[R-K4]]-Table92[[#This Row],[K4]]</f>
        <v>-2</v>
      </c>
      <c r="CZ6" s="378">
        <f>Table92[[#This Row],[R-K5]]-Table92[[#This Row],[K5]]</f>
        <v>-2</v>
      </c>
      <c r="DA6" s="378">
        <f>Table92[[#This Row],[R-P1]]-Table92[[#This Row],[P1]]</f>
        <v>-2</v>
      </c>
      <c r="DB6" s="378">
        <f>Table92[[#This Row],[R-P2]]-Table92[[#This Row],[P2]]</f>
        <v>-2</v>
      </c>
      <c r="DC6" s="378">
        <f>Table92[[#This Row],[R-P3]]-Table92[[#This Row],[P3]]</f>
        <v>-2</v>
      </c>
      <c r="DD6" s="378">
        <f>Table92[[#This Row],[R-P4]]-Table92[[#This Row],[P4]]</f>
        <v>-2</v>
      </c>
      <c r="DE6" s="378">
        <f>Table92[[#This Row],[R-P5]]-Table92[[#This Row],[P5]]</f>
        <v>-2</v>
      </c>
      <c r="DF6" s="378">
        <f>Table92[[#This Row],[R-E1]]-Table92[[#This Row],[E1]]</f>
        <v>-1</v>
      </c>
      <c r="DG6" s="379">
        <f>Table92[[#This Row],[R-E2]]-Table92[[#This Row],[E2]]</f>
        <v>-1</v>
      </c>
      <c r="DH6" s="43">
        <f>COUNTIF(Table9[[#This Row],[G-B1]:[G-B12]],"&lt;=0")/12*100</f>
        <v>0</v>
      </c>
      <c r="DI6" s="43">
        <f>COUNTIF(Table9[[#This Row],[G-K1]:[G-K5]],"&lt;=0")/5*100</f>
        <v>0</v>
      </c>
      <c r="DJ6" s="43">
        <f>COUNTIF(Table9[[#This Row],[G-P1]:[G-P5]],"&lt;=0")/5*100</f>
        <v>0</v>
      </c>
      <c r="DK6" s="43">
        <f>COUNTIF(Table9[[#This Row],[G-E1]:[G-E2]],"&lt;=0")/2*100</f>
        <v>0</v>
      </c>
      <c r="DL6" s="450">
        <f>IF(AE6="RDP",(COUNTIF(Table9[[#This Row],[G-B3]],"&lt;=0")+COUNTIF(Table9[[#This Row],[G-B4]],"&lt;=0")+COUNTIF(Table9[[#This Row],[G-B7]],"&lt;=0")+COUNTIF(Table9[[#This Row],[G-B11]],"&lt;=0")+COUNTIF(Table9[[#This Row],[G-K2]],"&lt;=0"))/5*100,IF(AE6="RMS",(COUNTIF(Table9[[#This Row],[G-B4]],"&lt;=0")+COUNTIF(Table9[[#This Row],[G-B5]],"&lt;=0")+COUNTIF(Table9[[#This Row],[G-B10]],"&lt;=0")+COUNTIF(Table9[[#This Row],[G-B12]],"&lt;=0")+COUNTIF(Table9[[#This Row],[G-K2]],"&lt;=0"))/5*100,IF(AE6="RSS",(COUNTIF(Table9[[#This Row],[G-B1]],"&lt;=0")+COUNTIF(Table9[[#This Row],[G-B2]],"&lt;=0")+COUNTIF(Table9[[#This Row],[G-B6]],"&lt;=0")+COUNTIF(Table9[[#This Row],[G-B11]],"&lt;=0")+COUNTIF(Table9[[#This Row],[G-B12]],"&lt;=0"))/5*100,0)))</f>
        <v>0</v>
      </c>
      <c r="DM6" s="380">
        <v>83</v>
      </c>
      <c r="DN6" s="381">
        <v>80</v>
      </c>
      <c r="DO6" s="381">
        <v>100</v>
      </c>
      <c r="DP6" s="381">
        <v>100</v>
      </c>
      <c r="DQ6" s="381">
        <v>100</v>
      </c>
      <c r="DR6" s="380">
        <v>25</v>
      </c>
      <c r="DS6" s="381">
        <v>20</v>
      </c>
      <c r="DT6" s="381">
        <v>80</v>
      </c>
      <c r="DU6" s="381">
        <v>0</v>
      </c>
      <c r="DV6" s="381">
        <v>0</v>
      </c>
      <c r="DW6" s="380">
        <v>25</v>
      </c>
      <c r="DX6" s="381">
        <v>0</v>
      </c>
      <c r="DY6" s="381">
        <v>20</v>
      </c>
      <c r="DZ6" s="381">
        <v>0</v>
      </c>
      <c r="EA6" s="382">
        <v>0</v>
      </c>
      <c r="EB6" s="335" t="s">
        <v>284</v>
      </c>
      <c r="EC6" s="324" t="s">
        <v>285</v>
      </c>
      <c r="ED6" s="324" t="s">
        <v>286</v>
      </c>
      <c r="EE6" s="338"/>
    </row>
    <row r="7" spans="1:135" ht="72.5" x14ac:dyDescent="0.3">
      <c r="A7" s="3" t="s">
        <v>1316</v>
      </c>
      <c r="B7" s="282">
        <v>4</v>
      </c>
      <c r="C7" s="421" t="s">
        <v>134</v>
      </c>
      <c r="D7" s="345">
        <v>46128</v>
      </c>
      <c r="E7" s="349" t="s">
        <v>302</v>
      </c>
      <c r="F7" s="343">
        <v>1096823</v>
      </c>
      <c r="G7" s="308">
        <f t="shared" ca="1" si="0"/>
        <v>44.831869225646891</v>
      </c>
      <c r="H7" s="283">
        <v>29952</v>
      </c>
      <c r="I7" s="343" t="s">
        <v>136</v>
      </c>
      <c r="J7" s="343" t="s">
        <v>303</v>
      </c>
      <c r="K7" s="343" t="s">
        <v>138</v>
      </c>
      <c r="L7" s="343" t="s">
        <v>147</v>
      </c>
      <c r="M7" s="343" t="s">
        <v>304</v>
      </c>
      <c r="N7" s="343" t="s">
        <v>305</v>
      </c>
      <c r="O7" s="343" t="s">
        <v>183</v>
      </c>
      <c r="P7" s="349" t="s">
        <v>306</v>
      </c>
      <c r="Q7" s="343" t="s">
        <v>177</v>
      </c>
      <c r="R7" s="283">
        <v>46509</v>
      </c>
      <c r="S7" s="345">
        <v>45048</v>
      </c>
      <c r="T7" s="286">
        <f t="shared" ca="1" si="2"/>
        <v>3.4666666666666668</v>
      </c>
      <c r="U7" s="343">
        <v>20</v>
      </c>
      <c r="V7" s="343" t="s">
        <v>59</v>
      </c>
      <c r="W7" s="356">
        <f ca="1">Table92[[#This Row],[Age]]-($T$1-Table92[[#This Row],[Date of Appointment to Current Grade]])/365</f>
        <v>42.991780821917814</v>
      </c>
      <c r="X7" s="357">
        <f ca="1">($T$1-Table92[[#This Row],[Date of Appointment to Current Grade]])/365</f>
        <v>1.8400884037290792</v>
      </c>
      <c r="Y7" s="345">
        <v>45644</v>
      </c>
      <c r="Z7" s="343" t="s">
        <v>304</v>
      </c>
      <c r="AA7" s="345">
        <v>45689</v>
      </c>
      <c r="AB7" s="360">
        <f ca="1">($T$1-Table92[[#This Row],[Date in Position]])/365</f>
        <v>1.7168007324962025</v>
      </c>
      <c r="AC7" s="343" t="s">
        <v>183</v>
      </c>
      <c r="AD7" s="345">
        <v>45644</v>
      </c>
      <c r="AE7" s="343" t="s">
        <v>147</v>
      </c>
      <c r="AF7" s="343" t="s">
        <v>148</v>
      </c>
      <c r="AG7" s="287" t="s">
        <v>2380</v>
      </c>
      <c r="AH7" s="287" t="s">
        <v>308</v>
      </c>
      <c r="AI7" s="287" t="s">
        <v>309</v>
      </c>
      <c r="AJ7" s="288" t="s">
        <v>310</v>
      </c>
      <c r="AK7" s="288" t="s">
        <v>311</v>
      </c>
      <c r="AL7" s="282" t="s">
        <v>153</v>
      </c>
      <c r="AM7" s="319" t="s">
        <v>312</v>
      </c>
      <c r="AN7" s="313">
        <v>3</v>
      </c>
      <c r="AO7" s="304">
        <v>3</v>
      </c>
      <c r="AP7" s="304">
        <v>3</v>
      </c>
      <c r="AQ7" s="304">
        <v>3</v>
      </c>
      <c r="AR7" s="304">
        <v>2</v>
      </c>
      <c r="AS7" s="304">
        <v>4</v>
      </c>
      <c r="AT7" s="304">
        <v>3</v>
      </c>
      <c r="AU7" s="304">
        <v>3</v>
      </c>
      <c r="AV7" s="304">
        <v>3</v>
      </c>
      <c r="AW7" s="304">
        <v>2</v>
      </c>
      <c r="AX7" s="304">
        <v>3</v>
      </c>
      <c r="AY7" s="304">
        <v>2</v>
      </c>
      <c r="AZ7" s="304">
        <v>3</v>
      </c>
      <c r="BA7" s="304">
        <v>3</v>
      </c>
      <c r="BB7" s="304">
        <v>2</v>
      </c>
      <c r="BC7" s="304">
        <v>2</v>
      </c>
      <c r="BD7" s="304">
        <v>1</v>
      </c>
      <c r="BE7" s="304">
        <v>2</v>
      </c>
      <c r="BF7" s="304">
        <v>2</v>
      </c>
      <c r="BG7" s="304">
        <v>3</v>
      </c>
      <c r="BH7" s="304">
        <v>1</v>
      </c>
      <c r="BI7" s="304">
        <v>1</v>
      </c>
      <c r="BJ7" s="304">
        <v>1</v>
      </c>
      <c r="BK7" s="314">
        <v>1</v>
      </c>
      <c r="BL7" s="323" t="e">
        <f>IF(AND(All!$V7="P1",All!$AE7="RDP"),#REF!,IF(AND(All!$V7="P2",All!$AE7="RDP"),#REF!,IF(AND(All!$V7="P3",All!$AE7="RDP"),#REF!,IF(AND(All!$V7="P4",All!$AE7="RDP"),#REF!,IF(AND(All!$V7="P5",All!$AE7="RDP"),#REF!,IF(AND(All!$V7="P6",All!$AE7="RDP"),#REF!,IF(AND(All!$V7="P7",All!$AE7="RDP"),#REF!,IF(AND(All!$V7="P8",All!$AE7="RDP"),#REF!,IF(AND(All!$V7="P9",All!$AE7="RDP"),#REF!,IF(AND(All!$V7="P1",All!$AE7="RMS"),#REF!,IF(AND(All!$V7="P2",All!$AE7="RMS"),#REF!,IF(AND(All!$V7="P3",All!$AE7="RMS"),#REF!,IF(AND(All!$V7="P4",All!$AE7="RMS"),#REF!,IF(AND(All!$V7="P5",All!$AE7="RMS"),#REF!,IF(AND(All!$V7="P6",All!$AE7="RMS"),#REF!,IF(AND(All!$V7="P7",All!$AE7="RMS"),#REF!,IF(AND(All!$V7="P8",All!$AE7="RMS"),#REF!,IF(AND(All!$V7="P9",All!$AE7="RMS"),#REF!,IF(AND(All!$V7="P1",All!$AE7="RSS"),#REF!,IF(AND(All!$V7="P2",All!$AE7="RSS"),#REF!,IF(AND(All!$V7="P3",All!$AE7="RSS"),#REF!,IF(AND(All!$V7="P4",All!$AE7="RSS"),#REF!,IF(AND(All!$V7="P5",All!$AE7="RSS"),#REF!,IF(AND(All!$V7="P6",All!$AE7="RSS"),#REF!,IF(AND(All!$V7="P7",All!$AE7="RSS"),#REF!,IF(AND(All!$V7="P8",All!$AE7="RSS"),#REF!,IF(AND(All!$V7="P9",All!$AE7="RSS"),#REF!,0)))))))))))))))))))))))))))</f>
        <v>#REF!</v>
      </c>
      <c r="BM7" s="43" t="e">
        <f>IF(AND(All!$V7="P1",All!$AE7="RDP"),#REF!,IF(AND(All!$V7="P2",All!$AE7="RDP"),#REF!,IF(AND(All!$V7="P3",All!$AE7="RDP"),#REF!,IF(AND(All!$V7="P4",All!$AE7="RDP"),#REF!,IF(AND(All!$V7="P5",All!$AE7="RDP"),#REF!,IF(AND(All!$V7="P6",All!$AE7="RDP"),#REF!,IF(AND(All!$V7="P7",All!$AE7="RDP"),#REF!,IF(AND(All!$V7="P8",All!$AE7="RDP"),#REF!,IF(AND(All!$V7="P9",All!$AE7="RDP"),#REF!,IF(AND(All!$V7="P1",All!$AE7="RMS"),#REF!,IF(AND(All!$V7="P2",All!$AE7="RMS"),#REF!,IF(AND(All!$V7="P3",All!$AE7="RMS"),#REF!,IF(AND(All!$V7="P4",All!$AE7="RMS"),#REF!,IF(AND(All!$V7="P5",All!$AE7="RMS"),#REF!,IF(AND(All!$V7="P6",All!$AE7="RMS"),#REF!,IF(AND(All!$V7="P7",All!$AE7="RMS"),#REF!,IF(AND(All!$V7="P8",All!$AE7="RMS"),#REF!,IF(AND(All!$V7="P9",All!$AE7="RMS"),#REF!,IF(AND(All!$V7="P1",All!$AE7="RSS"),#REF!,IF(AND(All!$V7="P2",All!$AE7="RSS"),#REF!,IF(AND(All!$V7="P3",All!$AE7="RSS"),#REF!,IF(AND(All!$V7="P4",All!$AE7="RSS"),#REF!,IF(AND(All!$V7="P5",All!$AE7="RSS"),#REF!,IF(AND(All!$V7="P6",All!$AE7="RSS"),#REF!,IF(AND(All!$V7="P7",All!$AE7="RSS"),#REF!,IF(AND(All!$V7="P8",All!$AE7="RSS"),#REF!,IF(AND(All!$V7="P9",All!$AE7="RSS"),#REF!,0)))))))))))))))))))))))))))</f>
        <v>#REF!</v>
      </c>
      <c r="BN7" s="43" t="e">
        <f>IF(AND(All!$V7="P1",All!$AE7="RDP"),#REF!,IF(AND(All!$V7="P2",All!$AE7="RDP"),#REF!,IF(AND(All!$V7="P3",All!$AE7="RDP"),#REF!,IF(AND(All!$V7="P4",All!$AE7="RDP"),#REF!,IF(AND(All!$V7="P5",All!$AE7="RDP"),#REF!,IF(AND(All!$V7="P6",All!$AE7="RDP"),#REF!,IF(AND(All!$V7="P7",All!$AE7="RDP"),#REF!,IF(AND(All!$V7="P8",All!$AE7="RDP"),#REF!,IF(AND(All!$V7="P9",All!$AE7="RDP"),#REF!,IF(AND(All!$V7="P1",All!$AE7="RMS"),#REF!,IF(AND(All!$V7="P2",All!$AE7="RMS"),#REF!,IF(AND(All!$V7="P3",All!$AE7="RMS"),#REF!,IF(AND(All!$V7="P4",All!$AE7="RMS"),#REF!,IF(AND(All!$V7="P5",All!$AE7="RMS"),#REF!,IF(AND(All!$V7="P6",All!$AE7="RMS"),#REF!,IF(AND(All!$V7="P7",All!$AE7="RMS"),#REF!,IF(AND(All!$V7="P8",All!$AE7="RMS"),#REF!,IF(AND(All!$V7="P9",All!$AE7="RMS"),#REF!,IF(AND(All!$V7="P1",All!$AE7="RSS"),#REF!,IF(AND(All!$V7="P2",All!$AE7="RSS"),#REF!,IF(AND(All!$V7="P3",All!$AE7="RSS"),#REF!,IF(AND(All!$V7="P4",All!$AE7="RSS"),#REF!,IF(AND(All!$V7="P5",All!$AE7="RSS"),#REF!,IF(AND(All!$V7="P6",All!$AE7="RSS"),#REF!,IF(AND(All!$V7="P7",All!$AE7="RSS"),#REF!,IF(AND(All!$V7="P8",All!$AE7="RSS"),#REF!,IF(AND(All!$V7="P9",All!$AE7="RSS"),#REF!,0)))))))))))))))))))))))))))</f>
        <v>#REF!</v>
      </c>
      <c r="BO7" s="43" t="e">
        <f>IF(AND(All!$V7="P1",All!$AE7="RDP"),#REF!,IF(AND(All!$V7="P2",All!$AE7="RDP"),#REF!,IF(AND(All!$V7="P3",All!$AE7="RDP"),#REF!,IF(AND(All!$V7="P4",All!$AE7="RDP"),#REF!,IF(AND(All!$V7="P5",All!$AE7="RDP"),#REF!,IF(AND(All!$V7="P6",All!$AE7="RDP"),#REF!,IF(AND(All!$V7="P7",All!$AE7="RDP"),#REF!,IF(AND(All!$V7="P8",All!$AE7="RDP"),#REF!,IF(AND(All!$V7="P9",All!$AE7="RDP"),#REF!,IF(AND(All!$V7="P1",All!$AE7="RMS"),#REF!,IF(AND(All!$V7="P2",All!$AE7="RMS"),#REF!,IF(AND(All!$V7="P3",All!$AE7="RMS"),#REF!,IF(AND(All!$V7="P4",All!$AE7="RMS"),#REF!,IF(AND(All!$V7="P5",All!$AE7="RMS"),#REF!,IF(AND(All!$V7="P6",All!$AE7="RMS"),#REF!,IF(AND(All!$V7="P7",All!$AE7="RMS"),#REF!,IF(AND(All!$V7="P8",All!$AE7="RMS"),#REF!,IF(AND(All!$V7="P9",All!$AE7="RMS"),#REF!,IF(AND(All!$V7="P1",All!$AE7="RSS"),#REF!,IF(AND(All!$V7="P2",All!$AE7="RSS"),#REF!,IF(AND(All!$V7="P3",All!$AE7="RSS"),#REF!,IF(AND(All!$V7="P4",All!$AE7="RSS"),#REF!,IF(AND(All!$V7="P5",All!$AE7="RSS"),#REF!,IF(AND(All!$V7="P6",All!$AE7="RSS"),#REF!,IF(AND(All!$V7="P7",All!$AE7="RSS"),#REF!,IF(AND(All!$V7="P8",All!$AE7="RSS"),#REF!,IF(AND(All!$V7="P9",All!$AE7="RSS"),#REF!,0)))))))))))))))))))))))))))</f>
        <v>#REF!</v>
      </c>
      <c r="BP7" s="43" t="e">
        <f>IF(AND(All!$V7="P1",All!$AE7="RDP"),#REF!,IF(AND(All!$V7="P2",All!$AE7="RDP"),#REF!,IF(AND(All!$V7="P3",All!$AE7="RDP"),#REF!,IF(AND(All!$V7="P4",All!$AE7="RDP"),#REF!,IF(AND(All!$V7="P5",All!$AE7="RDP"),#REF!,IF(AND(All!$V7="P6",All!$AE7="RDP"),#REF!,IF(AND(All!$V7="P7",All!$AE7="RDP"),#REF!,IF(AND(All!$V7="P8",All!$AE7="RDP"),#REF!,IF(AND(All!$V7="P9",All!$AE7="RDP"),#REF!,IF(AND(All!$V7="P1",All!$AE7="RMS"),#REF!,IF(AND(All!$V7="P2",All!$AE7="RMS"),#REF!,IF(AND(All!$V7="P3",All!$AE7="RMS"),#REF!,IF(AND(All!$V7="P4",All!$AE7="RMS"),#REF!,IF(AND(All!$V7="P5",All!$AE7="RMS"),#REF!,IF(AND(All!$V7="P6",All!$AE7="RMS"),#REF!,IF(AND(All!$V7="P7",All!$AE7="RMS"),#REF!,IF(AND(All!$V7="P8",All!$AE7="RMS"),#REF!,IF(AND(All!$V7="P9",All!$AE7="RMS"),#REF!,IF(AND(All!$V7="P1",All!$AE7="RSS"),#REF!,IF(AND(All!$V7="P2",All!$AE7="RSS"),#REF!,IF(AND(All!$V7="P3",All!$AE7="RSS"),#REF!,IF(AND(All!$V7="P4",All!$AE7="RSS"),#REF!,IF(AND(All!$V7="P5",All!$AE7="RSS"),#REF!,IF(AND(All!$V7="P6",All!$AE7="RSS"),#REF!,IF(AND(All!$V7="P7",All!$AE7="RSS"),#REF!,IF(AND(All!$V7="P8",All!$AE7="RSS"),#REF!,IF(AND(All!$V7="P9",All!$AE7="RSS"),#REF!,0)))))))))))))))))))))))))))</f>
        <v>#REF!</v>
      </c>
      <c r="BQ7" s="43" t="e">
        <f>IF(AND(All!$V7="P1",All!$AE7="RDP"),#REF!,IF(AND(All!$V7="P2",All!$AE7="RDP"),#REF!,IF(AND(All!$V7="P3",All!$AE7="RDP"),#REF!,IF(AND(All!$V7="P4",All!$AE7="RDP"),#REF!,IF(AND(All!$V7="P5",All!$AE7="RDP"),#REF!,IF(AND(All!$V7="P6",All!$AE7="RDP"),#REF!,IF(AND(All!$V7="P7",All!$AE7="RDP"),#REF!,IF(AND(All!$V7="P8",All!$AE7="RDP"),#REF!,IF(AND(All!$V7="P9",All!$AE7="RDP"),#REF!,IF(AND(All!$V7="P1",All!$AE7="RMS"),#REF!,IF(AND(All!$V7="P2",All!$AE7="RMS"),#REF!,IF(AND(All!$V7="P3",All!$AE7="RMS"),#REF!,IF(AND(All!$V7="P4",All!$AE7="RMS"),#REF!,IF(AND(All!$V7="P5",All!$AE7="RMS"),#REF!,IF(AND(All!$V7="P6",All!$AE7="RMS"),#REF!,IF(AND(All!$V7="P7",All!$AE7="RMS"),#REF!,IF(AND(All!$V7="P8",All!$AE7="RMS"),#REF!,IF(AND(All!$V7="P9",All!$AE7="RMS"),#REF!,IF(AND(All!$V7="P1",All!$AE7="RSS"),#REF!,IF(AND(All!$V7="P2",All!$AE7="RSS"),#REF!,IF(AND(All!$V7="P3",All!$AE7="RSS"),#REF!,IF(AND(All!$V7="P4",All!$AE7="RSS"),#REF!,IF(AND(All!$V7="P5",All!$AE7="RSS"),#REF!,IF(AND(All!$V7="P6",All!$AE7="RSS"),#REF!,IF(AND(All!$V7="P7",All!$AE7="RSS"),#REF!,IF(AND(All!$V7="P8",All!$AE7="RSS"),#REF!,IF(AND(All!$V7="P9",All!$AE7="RSS"),#REF!,0)))))))))))))))))))))))))))</f>
        <v>#REF!</v>
      </c>
      <c r="BR7" s="43" t="e">
        <f>IF(AND(All!$V7="P1",All!$AE7="RDP"),#REF!,IF(AND(All!$V7="P2",All!$AE7="RDP"),#REF!,IF(AND(All!$V7="P3",All!$AE7="RDP"),#REF!,IF(AND(All!$V7="P4",All!$AE7="RDP"),#REF!,IF(AND(All!$V7="P5",All!$AE7="RDP"),#REF!,IF(AND(All!$V7="P6",All!$AE7="RDP"),#REF!,IF(AND(All!$V7="P7",All!$AE7="RDP"),#REF!,IF(AND(All!$V7="P8",All!$AE7="RDP"),#REF!,IF(AND(All!$V7="P9",All!$AE7="RDP"),#REF!,IF(AND(All!$V7="P1",All!$AE7="RMS"),#REF!,IF(AND(All!$V7="P2",All!$AE7="RMS"),#REF!,IF(AND(All!$V7="P3",All!$AE7="RMS"),#REF!,IF(AND(All!$V7="P4",All!$AE7="RMS"),#REF!,IF(AND(All!$V7="P5",All!$AE7="RMS"),#REF!,IF(AND(All!$V7="P6",All!$AE7="RMS"),#REF!,IF(AND(All!$V7="P7",All!$AE7="RMS"),#REF!,IF(AND(All!$V7="P8",All!$AE7="RMS"),#REF!,IF(AND(All!$V7="P9",All!$AE7="RMS"),#REF!,IF(AND(All!$V7="P1",All!$AE7="RSS"),#REF!,IF(AND(All!$V7="P2",All!$AE7="RSS"),#REF!,IF(AND(All!$V7="P3",All!$AE7="RSS"),#REF!,IF(AND(All!$V7="P4",All!$AE7="RSS"),#REF!,IF(AND(All!$V7="P5",All!$AE7="RSS"),#REF!,IF(AND(All!$V7="P6",All!$AE7="RSS"),#REF!,IF(AND(All!$V7="P7",All!$AE7="RSS"),#REF!,IF(AND(All!$V7="P8",All!$AE7="RSS"),#REF!,IF(AND(All!$V7="P9",All!$AE7="RSS"),#REF!,0)))))))))))))))))))))))))))</f>
        <v>#REF!</v>
      </c>
      <c r="BS7" s="43" t="e">
        <f>IF(AND(All!$V7="P1",All!$AE7="RDP"),#REF!,IF(AND(All!$V7="P2",All!$AE7="RDP"),#REF!,IF(AND(All!$V7="P3",All!$AE7="RDP"),#REF!,IF(AND(All!$V7="P4",All!$AE7="RDP"),#REF!,IF(AND(All!$V7="P5",All!$AE7="RDP"),#REF!,IF(AND(All!$V7="P6",All!$AE7="RDP"),#REF!,IF(AND(All!$V7="P7",All!$AE7="RDP"),#REF!,IF(AND(All!$V7="P8",All!$AE7="RDP"),#REF!,IF(AND(All!$V7="P9",All!$AE7="RDP"),#REF!,IF(AND(All!$V7="P1",All!$AE7="RMS"),#REF!,IF(AND(All!$V7="P2",All!$AE7="RMS"),#REF!,IF(AND(All!$V7="P3",All!$AE7="RMS"),#REF!,IF(AND(All!$V7="P4",All!$AE7="RMS"),#REF!,IF(AND(All!$V7="P5",All!$AE7="RMS"),#REF!,IF(AND(All!$V7="P6",All!$AE7="RMS"),#REF!,IF(AND(All!$V7="P7",All!$AE7="RMS"),#REF!,IF(AND(All!$V7="P8",All!$AE7="RMS"),#REF!,IF(AND(All!$V7="P9",All!$AE7="RMS"),#REF!,IF(AND(All!$V7="P1",All!$AE7="RSS"),#REF!,IF(AND(All!$V7="P2",All!$AE7="RSS"),#REF!,IF(AND(All!$V7="P3",All!$AE7="RSS"),#REF!,IF(AND(All!$V7="P4",All!$AE7="RSS"),#REF!,IF(AND(All!$V7="P5",All!$AE7="RSS"),#REF!,IF(AND(All!$V7="P6",All!$AE7="RSS"),#REF!,IF(AND(All!$V7="P7",All!$AE7="RSS"),#REF!,IF(AND(All!$V7="P8",All!$AE7="RSS"),#REF!,IF(AND(All!$V7="P9",All!$AE7="RSS"),#REF!,0)))))))))))))))))))))))))))</f>
        <v>#REF!</v>
      </c>
      <c r="BT7" s="43" t="e">
        <f>IF(AND(All!$V7="P1",All!$AE7="RDP"),#REF!,IF(AND(All!$V7="P2",All!$AE7="RDP"),#REF!,IF(AND(All!$V7="P3",All!$AE7="RDP"),#REF!,IF(AND(All!$V7="P4",All!$AE7="RDP"),#REF!,IF(AND(All!$V7="P5",All!$AE7="RDP"),#REF!,IF(AND(All!$V7="P6",All!$AE7="RDP"),#REF!,IF(AND(All!$V7="P7",All!$AE7="RDP"),#REF!,IF(AND(All!$V7="P8",All!$AE7="RDP"),#REF!,IF(AND(All!$V7="P9",All!$AE7="RDP"),#REF!,IF(AND(All!$V7="P1",All!$AE7="RMS"),#REF!,IF(AND(All!$V7="P2",All!$AE7="RMS"),#REF!,IF(AND(All!$V7="P3",All!$AE7="RMS"),#REF!,IF(AND(All!$V7="P4",All!$AE7="RMS"),#REF!,IF(AND(All!$V7="P5",All!$AE7="RMS"),#REF!,IF(AND(All!$V7="P6",All!$AE7="RMS"),#REF!,IF(AND(All!$V7="P7",All!$AE7="RMS"),#REF!,IF(AND(All!$V7="P8",All!$AE7="RMS"),#REF!,IF(AND(All!$V7="P9",All!$AE7="RMS"),#REF!,IF(AND(All!$V7="P1",All!$AE7="RSS"),#REF!,IF(AND(All!$V7="P2",All!$AE7="RSS"),#REF!,IF(AND(All!$V7="P3",All!$AE7="RSS"),#REF!,IF(AND(All!$V7="P4",All!$AE7="RSS"),#REF!,IF(AND(All!$V7="P5",All!$AE7="RSS"),#REF!,IF(AND(All!$V7="P6",All!$AE7="RSS"),#REF!,IF(AND(All!$V7="P7",All!$AE7="RSS"),#REF!,IF(AND(All!$V7="P8",All!$AE7="RSS"),#REF!,IF(AND(All!$V7="P9",All!$AE7="RSS"),#REF!,0)))))))))))))))))))))))))))</f>
        <v>#REF!</v>
      </c>
      <c r="BU7" s="43" t="e">
        <f>IF(AND(All!$V7="P1",All!$AE7="RDP"),#REF!,IF(AND(All!$V7="P2",All!$AE7="RDP"),#REF!,IF(AND(All!$V7="P3",All!$AE7="RDP"),#REF!,IF(AND(All!$V7="P4",All!$AE7="RDP"),#REF!,IF(AND(All!$V7="P5",All!$AE7="RDP"),#REF!,IF(AND(All!$V7="P6",All!$AE7="RDP"),#REF!,IF(AND(All!$V7="P7",All!$AE7="RDP"),#REF!,IF(AND(All!$V7="P8",All!$AE7="RDP"),#REF!,IF(AND(All!$V7="P9",All!$AE7="RDP"),#REF!,IF(AND(All!$V7="P1",All!$AE7="RMS"),#REF!,IF(AND(All!$V7="P2",All!$AE7="RMS"),#REF!,IF(AND(All!$V7="P3",All!$AE7="RMS"),#REF!,IF(AND(All!$V7="P4",All!$AE7="RMS"),#REF!,IF(AND(All!$V7="P5",All!$AE7="RMS"),#REF!,IF(AND(All!$V7="P6",All!$AE7="RMS"),#REF!,IF(AND(All!$V7="P7",All!$AE7="RMS"),#REF!,IF(AND(All!$V7="P8",All!$AE7="RMS"),#REF!,IF(AND(All!$V7="P9",All!$AE7="RMS"),#REF!,IF(AND(All!$V7="P1",All!$AE7="RSS"),#REF!,IF(AND(All!$V7="P2",All!$AE7="RSS"),#REF!,IF(AND(All!$V7="P3",All!$AE7="RSS"),#REF!,IF(AND(All!$V7="P4",All!$AE7="RSS"),#REF!,IF(AND(All!$V7="P5",All!$AE7="RSS"),#REF!,IF(AND(All!$V7="P6",All!$AE7="RSS"),#REF!,IF(AND(All!$V7="P7",All!$AE7="RSS"),#REF!,IF(AND(All!$V7="P8",All!$AE7="RSS"),#REF!,IF(AND(All!$V7="P9",All!$AE7="RSS"),#REF!,0)))))))))))))))))))))))))))</f>
        <v>#REF!</v>
      </c>
      <c r="BV7" s="43" t="e">
        <f>IF(AND(All!$V7="P1",All!$AE7="RDP"),#REF!,IF(AND(All!$V7="P2",All!$AE7="RDP"),#REF!,IF(AND(All!$V7="P3",All!$AE7="RDP"),#REF!,IF(AND(All!$V7="P4",All!$AE7="RDP"),#REF!,IF(AND(All!$V7="P5",All!$AE7="RDP"),#REF!,IF(AND(All!$V7="P6",All!$AE7="RDP"),#REF!,IF(AND(All!$V7="P7",All!$AE7="RDP"),#REF!,IF(AND(All!$V7="P8",All!$AE7="RDP"),#REF!,IF(AND(All!$V7="P9",All!$AE7="RDP"),#REF!,IF(AND(All!$V7="P1",All!$AE7="RMS"),#REF!,IF(AND(All!$V7="P2",All!$AE7="RMS"),#REF!,IF(AND(All!$V7="P3",All!$AE7="RMS"),#REF!,IF(AND(All!$V7="P4",All!$AE7="RMS"),#REF!,IF(AND(All!$V7="P5",All!$AE7="RMS"),#REF!,IF(AND(All!$V7="P6",All!$AE7="RMS"),#REF!,IF(AND(All!$V7="P7",All!$AE7="RMS"),#REF!,IF(AND(All!$V7="P8",All!$AE7="RMS"),#REF!,IF(AND(All!$V7="P9",All!$AE7="RMS"),#REF!,IF(AND(All!$V7="P1",All!$AE7="RSS"),#REF!,IF(AND(All!$V7="P2",All!$AE7="RSS"),#REF!,IF(AND(All!$V7="P3",All!$AE7="RSS"),#REF!,IF(AND(All!$V7="P4",All!$AE7="RSS"),#REF!,IF(AND(All!$V7="P5",All!$AE7="RSS"),#REF!,IF(AND(All!$V7="P6",All!$AE7="RSS"),#REF!,IF(AND(All!$V7="P7",All!$AE7="RSS"),#REF!,IF(AND(All!$V7="P8",All!$AE7="RSS"),#REF!,IF(AND(All!$V7="P9",All!$AE7="RSS"),#REF!,0)))))))))))))))))))))))))))</f>
        <v>#REF!</v>
      </c>
      <c r="BW7" s="43" t="e">
        <f>IF(AND(All!$V7="P1",All!$AE7="RDP"),#REF!,IF(AND(All!$V7="P2",All!$AE7="RDP"),#REF!,IF(AND(All!$V7="P3",All!$AE7="RDP"),#REF!,IF(AND(All!$V7="P4",All!$AE7="RDP"),#REF!,IF(AND(All!$V7="P5",All!$AE7="RDP"),#REF!,IF(AND(All!$V7="P6",All!$AE7="RDP"),#REF!,IF(AND(All!$V7="P7",All!$AE7="RDP"),#REF!,IF(AND(All!$V7="P8",All!$AE7="RDP"),#REF!,IF(AND(All!$V7="P9",All!$AE7="RDP"),#REF!,IF(AND(All!$V7="P1",All!$AE7="RMS"),#REF!,IF(AND(All!$V7="P2",All!$AE7="RMS"),#REF!,IF(AND(All!$V7="P3",All!$AE7="RMS"),#REF!,IF(AND(All!$V7="P4",All!$AE7="RMS"),#REF!,IF(AND(All!$V7="P5",All!$AE7="RMS"),#REF!,IF(AND(All!$V7="P6",All!$AE7="RMS"),#REF!,IF(AND(All!$V7="P7",All!$AE7="RMS"),#REF!,IF(AND(All!$V7="P8",All!$AE7="RMS"),#REF!,IF(AND(All!$V7="P9",All!$AE7="RMS"),#REF!,IF(AND(All!$V7="P1",All!$AE7="RSS"),#REF!,IF(AND(All!$V7="P2",All!$AE7="RSS"),#REF!,IF(AND(All!$V7="P3",All!$AE7="RSS"),#REF!,IF(AND(All!$V7="P4",All!$AE7="RSS"),#REF!,IF(AND(All!$V7="P5",All!$AE7="RSS"),#REF!,IF(AND(All!$V7="P6",All!$AE7="RSS"),#REF!,IF(AND(All!$V7="P7",All!$AE7="RSS"),#REF!,IF(AND(All!$V7="P8",All!$AE7="RSS"),#REF!,IF(AND(All!$V7="P9",All!$AE7="RSS"),#REF!,0)))))))))))))))))))))))))))</f>
        <v>#REF!</v>
      </c>
      <c r="BX7" s="43" t="e">
        <f>IF(AND(All!$V7="P1",All!$AE7="RDP"),#REF!,IF(AND(All!$V7="P2",All!$AE7="RDP"),#REF!,IF(AND(All!$V7="P3",All!$AE7="RDP"),#REF!,IF(AND(All!$V7="P4",All!$AE7="RDP"),#REF!,IF(AND(All!$V7="P5",All!$AE7="RDP"),#REF!,IF(AND(All!$V7="P6",All!$AE7="RDP"),#REF!,IF(AND(All!$V7="P7",All!$AE7="RDP"),#REF!,IF(AND(All!$V7="P8",All!$AE7="RDP"),#REF!,IF(AND(All!$V7="P9",All!$AE7="RDP"),#REF!,IF(AND(All!$V7="P1",All!$AE7="RMS"),#REF!,IF(AND(All!$V7="P2",All!$AE7="RMS"),#REF!,IF(AND(All!$V7="P3",All!$AE7="RMS"),#REF!,IF(AND(All!$V7="P4",All!$AE7="RMS"),#REF!,IF(AND(All!$V7="P5",All!$AE7="RMS"),#REF!,IF(AND(All!$V7="P6",All!$AE7="RMS"),#REF!,IF(AND(All!$V7="P7",All!$AE7="RMS"),#REF!,IF(AND(All!$V7="P8",All!$AE7="RMS"),#REF!,IF(AND(All!$V7="P9",All!$AE7="RMS"),#REF!,IF(AND(All!$V7="P1",All!$AE7="RSS"),#REF!,IF(AND(All!$V7="P2",All!$AE7="RSS"),#REF!,IF(AND(All!$V7="P3",All!$AE7="RSS"),#REF!,IF(AND(All!$V7="P4",All!$AE7="RSS"),#REF!,IF(AND(All!$V7="P5",All!$AE7="RSS"),#REF!,IF(AND(All!$V7="P6",All!$AE7="RSS"),#REF!,IF(AND(All!$V7="P7",All!$AE7="RSS"),#REF!,IF(AND(All!$V7="P8",All!$AE7="RSS"),#REF!,IF(AND(All!$V7="P9",All!$AE7="RSS"),#REF!,0)))))))))))))))))))))))))))</f>
        <v>#REF!</v>
      </c>
      <c r="BY7" s="43" t="e">
        <f>IF(AND(All!$V7="P1",All!$AE7="RDP"),#REF!,IF(AND(All!$V7="P2",All!$AE7="RDP"),#REF!,IF(AND(All!$V7="P3",All!$AE7="RDP"),#REF!,IF(AND(All!$V7="P4",All!$AE7="RDP"),#REF!,IF(AND(All!$V7="P5",All!$AE7="RDP"),#REF!,IF(AND(All!$V7="P6",All!$AE7="RDP"),#REF!,IF(AND(All!$V7="P7",All!$AE7="RDP"),#REF!,IF(AND(All!$V7="P8",All!$AE7="RDP"),#REF!,IF(AND(All!$V7="P9",All!$AE7="RDP"),#REF!,IF(AND(All!$V7="P1",All!$AE7="RMS"),#REF!,IF(AND(All!$V7="P2",All!$AE7="RMS"),#REF!,IF(AND(All!$V7="P3",All!$AE7="RMS"),#REF!,IF(AND(All!$V7="P4",All!$AE7="RMS"),#REF!,IF(AND(All!$V7="P5",All!$AE7="RMS"),#REF!,IF(AND(All!$V7="P6",All!$AE7="RMS"),#REF!,IF(AND(All!$V7="P7",All!$AE7="RMS"),#REF!,IF(AND(All!$V7="P8",All!$AE7="RMS"),#REF!,IF(AND(All!$V7="P9",All!$AE7="RMS"),#REF!,IF(AND(All!$V7="P1",All!$AE7="RSS"),#REF!,IF(AND(All!$V7="P2",All!$AE7="RSS"),#REF!,IF(AND(All!$V7="P3",All!$AE7="RSS"),#REF!,IF(AND(All!$V7="P4",All!$AE7="RSS"),#REF!,IF(AND(All!$V7="P5",All!$AE7="RSS"),#REF!,IF(AND(All!$V7="P6",All!$AE7="RSS"),#REF!,IF(AND(All!$V7="P7",All!$AE7="RSS"),#REF!,IF(AND(All!$V7="P8",All!$AE7="RSS"),#REF!,IF(AND(All!$V7="P9",All!$AE7="RSS"),#REF!,0)))))))))))))))))))))))))))</f>
        <v>#REF!</v>
      </c>
      <c r="BZ7" s="43" t="e">
        <f>IF(AND(All!$V7="P1",All!$AE7="RDP"),#REF!,IF(AND(All!$V7="P2",All!$AE7="RDP"),#REF!,IF(AND(All!$V7="P3",All!$AE7="RDP"),#REF!,IF(AND(All!$V7="P4",All!$AE7="RDP"),#REF!,IF(AND(All!$V7="P5",All!$AE7="RDP"),#REF!,IF(AND(All!$V7="P6",All!$AE7="RDP"),#REF!,IF(AND(All!$V7="P7",All!$AE7="RDP"),#REF!,IF(AND(All!$V7="P8",All!$AE7="RDP"),#REF!,IF(AND(All!$V7="P9",All!$AE7="RDP"),#REF!,IF(AND(All!$V7="P1",All!$AE7="RMS"),#REF!,IF(AND(All!$V7="P2",All!$AE7="RMS"),#REF!,IF(AND(All!$V7="P3",All!$AE7="RMS"),#REF!,IF(AND(All!$V7="P4",All!$AE7="RMS"),#REF!,IF(AND(All!$V7="P5",All!$AE7="RMS"),#REF!,IF(AND(All!$V7="P6",All!$AE7="RMS"),#REF!,IF(AND(All!$V7="P7",All!$AE7="RMS"),#REF!,IF(AND(All!$V7="P8",All!$AE7="RMS"),#REF!,IF(AND(All!$V7="P9",All!$AE7="RMS"),#REF!,IF(AND(All!$V7="P1",All!$AE7="RSS"),#REF!,IF(AND(All!$V7="P2",All!$AE7="RSS"),#REF!,IF(AND(All!$V7="P3",All!$AE7="RSS"),#REF!,IF(AND(All!$V7="P4",All!$AE7="RSS"),#REF!,IF(AND(All!$V7="P5",All!$AE7="RSS"),#REF!,IF(AND(All!$V7="P6",All!$AE7="RSS"),#REF!,IF(AND(All!$V7="P7",All!$AE7="RSS"),#REF!,IF(AND(All!$V7="P8",All!$AE7="RSS"),#REF!,IF(AND(All!$V7="P9",All!$AE7="RSS"),#REF!,0)))))))))))))))))))))))))))</f>
        <v>#REF!</v>
      </c>
      <c r="CA7" s="43" t="e">
        <f>IF(AND(All!$V7="P1",All!$AE7="RDP"),#REF!,IF(AND(All!$V7="P2",All!$AE7="RDP"),#REF!,IF(AND(All!$V7="P3",All!$AE7="RDP"),#REF!,IF(AND(All!$V7="P4",All!$AE7="RDP"),#REF!,IF(AND(All!$V7="P5",All!$AE7="RDP"),#REF!,IF(AND(All!$V7="P6",All!$AE7="RDP"),#REF!,IF(AND(All!$V7="P7",All!$AE7="RDP"),#REF!,IF(AND(All!$V7="P8",All!$AE7="RDP"),#REF!,IF(AND(All!$V7="P9",All!$AE7="RDP"),#REF!,IF(AND(All!$V7="P1",All!$AE7="RMS"),#REF!,IF(AND(All!$V7="P2",All!$AE7="RMS"),#REF!,IF(AND(All!$V7="P3",All!$AE7="RMS"),#REF!,IF(AND(All!$V7="P4",All!$AE7="RMS"),#REF!,IF(AND(All!$V7="P5",All!$AE7="RMS"),#REF!,IF(AND(All!$V7="P6",All!$AE7="RMS"),#REF!,IF(AND(All!$V7="P7",All!$AE7="RMS"),#REF!,IF(AND(All!$V7="P8",All!$AE7="RMS"),#REF!,IF(AND(All!$V7="P9",All!$AE7="RMS"),#REF!,IF(AND(All!$V7="P1",All!$AE7="RSS"),#REF!,IF(AND(All!$V7="P2",All!$AE7="RSS"),#REF!,IF(AND(All!$V7="P3",All!$AE7="RSS"),#REF!,IF(AND(All!$V7="P4",All!$AE7="RSS"),#REF!,IF(AND(All!$V7="P5",All!$AE7="RSS"),#REF!,IF(AND(All!$V7="P6",All!$AE7="RSS"),#REF!,IF(AND(All!$V7="P7",All!$AE7="RSS"),#REF!,IF(AND(All!$V7="P8",All!$AE7="RSS"),#REF!,IF(AND(All!$V7="P9",All!$AE7="RSS"),#REF!,0)))))))))))))))))))))))))))</f>
        <v>#REF!</v>
      </c>
      <c r="CB7" s="43" t="e">
        <f>IF(AND(All!$V7="P1",All!$AE7="RDP"),#REF!,IF(AND(All!$V7="P2",All!$AE7="RDP"),#REF!,IF(AND(All!$V7="P3",All!$AE7="RDP"),#REF!,IF(AND(All!$V7="P4",All!$AE7="RDP"),#REF!,IF(AND(All!$V7="P5",All!$AE7="RDP"),#REF!,IF(AND(All!$V7="P6",All!$AE7="RDP"),#REF!,IF(AND(All!$V7="P7",All!$AE7="RDP"),#REF!,IF(AND(All!$V7="P8",All!$AE7="RDP"),#REF!,IF(AND(All!$V7="P9",All!$AE7="RDP"),#REF!,IF(AND(All!$V7="P1",All!$AE7="RMS"),#REF!,IF(AND(All!$V7="P2",All!$AE7="RMS"),#REF!,IF(AND(All!$V7="P3",All!$AE7="RMS"),#REF!,IF(AND(All!$V7="P4",All!$AE7="RMS"),#REF!,IF(AND(All!$V7="P5",All!$AE7="RMS"),#REF!,IF(AND(All!$V7="P6",All!$AE7="RMS"),#REF!,IF(AND(All!$V7="P7",All!$AE7="RMS"),#REF!,IF(AND(All!$V7="P8",All!$AE7="RMS"),#REF!,IF(AND(All!$V7="P9",All!$AE7="RMS"),#REF!,IF(AND(All!$V7="P1",All!$AE7="RSS"),#REF!,IF(AND(All!$V7="P2",All!$AE7="RSS"),#REF!,IF(AND(All!$V7="P3",All!$AE7="RSS"),#REF!,IF(AND(All!$V7="P4",All!$AE7="RSS"),#REF!,IF(AND(All!$V7="P5",All!$AE7="RSS"),#REF!,IF(AND(All!$V7="P6",All!$AE7="RSS"),#REF!,IF(AND(All!$V7="P7",All!$AE7="RSS"),#REF!,IF(AND(All!$V7="P8",All!$AE7="RSS"),#REF!,IF(AND(All!$V7="P9",All!$AE7="RSS"),#REF!,0)))))))))))))))))))))))))))</f>
        <v>#REF!</v>
      </c>
      <c r="CC7" s="43" t="e">
        <f>IF(AND(All!$V7="P1",All!$AE7="RDP"),#REF!,IF(AND(All!$V7="P2",All!$AE7="RDP"),#REF!,IF(AND(All!$V7="P3",All!$AE7="RDP"),#REF!,IF(AND(All!$V7="P4",All!$AE7="RDP"),#REF!,IF(AND(All!$V7="P5",All!$AE7="RDP"),#REF!,IF(AND(All!$V7="P6",All!$AE7="RDP"),#REF!,IF(AND(All!$V7="P7",All!$AE7="RDP"),#REF!,IF(AND(All!$V7="P8",All!$AE7="RDP"),#REF!,IF(AND(All!$V7="P9",All!$AE7="RDP"),#REF!,IF(AND(All!$V7="P1",All!$AE7="RMS"),#REF!,IF(AND(All!$V7="P2",All!$AE7="RMS"),#REF!,IF(AND(All!$V7="P3",All!$AE7="RMS"),#REF!,IF(AND(All!$V7="P4",All!$AE7="RMS"),#REF!,IF(AND(All!$V7="P5",All!$AE7="RMS"),#REF!,IF(AND(All!$V7="P6",All!$AE7="RMS"),#REF!,IF(AND(All!$V7="P7",All!$AE7="RMS"),#REF!,IF(AND(All!$V7="P8",All!$AE7="RMS"),#REF!,IF(AND(All!$V7="P9",All!$AE7="RMS"),#REF!,IF(AND(All!$V7="P1",All!$AE7="RSS"),#REF!,IF(AND(All!$V7="P2",All!$AE7="RSS"),#REF!,IF(AND(All!$V7="P3",All!$AE7="RSS"),#REF!,IF(AND(All!$V7="P4",All!$AE7="RSS"),#REF!,IF(AND(All!$V7="P5",All!$AE7="RSS"),#REF!,IF(AND(All!$V7="P6",All!$AE7="RSS"),#REF!,IF(AND(All!$V7="P7",All!$AE7="RSS"),#REF!,IF(AND(All!$V7="P8",All!$AE7="RSS"),#REF!,IF(AND(All!$V7="P9",All!$AE7="RSS"),#REF!,0)))))))))))))))))))))))))))</f>
        <v>#REF!</v>
      </c>
      <c r="CD7" s="43" t="e">
        <f>IF(AND(All!$V7="P1",All!$AE7="RDP"),#REF!,IF(AND(All!$V7="P2",All!$AE7="RDP"),#REF!,IF(AND(All!$V7="P3",All!$AE7="RDP"),#REF!,IF(AND(All!$V7="P4",All!$AE7="RDP"),#REF!,IF(AND(All!$V7="P5",All!$AE7="RDP"),#REF!,IF(AND(All!$V7="P6",All!$AE7="RDP"),#REF!,IF(AND(All!$V7="P7",All!$AE7="RDP"),#REF!,IF(AND(All!$V7="P8",All!$AE7="RDP"),#REF!,IF(AND(All!$V7="P9",All!$AE7="RDP"),#REF!,IF(AND(All!$V7="P1",All!$AE7="RMS"),#REF!,IF(AND(All!$V7="P2",All!$AE7="RMS"),#REF!,IF(AND(All!$V7="P3",All!$AE7="RMS"),#REF!,IF(AND(All!$V7="P4",All!$AE7="RMS"),#REF!,IF(AND(All!$V7="P5",All!$AE7="RMS"),#REF!,IF(AND(All!$V7="P6",All!$AE7="RMS"),#REF!,IF(AND(All!$V7="P7",All!$AE7="RMS"),#REF!,IF(AND(All!$V7="P8",All!$AE7="RMS"),#REF!,IF(AND(All!$V7="P9",All!$AE7="RMS"),#REF!,IF(AND(All!$V7="P1",All!$AE7="RSS"),#REF!,IF(AND(All!$V7="P2",All!$AE7="RSS"),#REF!,IF(AND(All!$V7="P3",All!$AE7="RSS"),#REF!,IF(AND(All!$V7="P4",All!$AE7="RSS"),#REF!,IF(AND(All!$V7="P5",All!$AE7="RSS"),#REF!,IF(AND(All!$V7="P6",All!$AE7="RSS"),#REF!,IF(AND(All!$V7="P7",All!$AE7="RSS"),#REF!,IF(AND(All!$V7="P8",All!$AE7="RSS"),#REF!,IF(AND(All!$V7="P9",All!$AE7="RSS"),#REF!,0)))))))))))))))))))))))))))</f>
        <v>#REF!</v>
      </c>
      <c r="CE7" s="43" t="e">
        <f>IF(AND(All!$V7="P1",All!$AE7="RDP"),#REF!,IF(AND(All!$V7="P2",All!$AE7="RDP"),#REF!,IF(AND(All!$V7="P3",All!$AE7="RDP"),#REF!,IF(AND(All!$V7="P4",All!$AE7="RDP"),#REF!,IF(AND(All!$V7="P5",All!$AE7="RDP"),#REF!,IF(AND(All!$V7="P6",All!$AE7="RDP"),#REF!,IF(AND(All!$V7="P7",All!$AE7="RDP"),#REF!,IF(AND(All!$V7="P8",All!$AE7="RDP"),#REF!,IF(AND(All!$V7="P9",All!$AE7="RDP"),#REF!,IF(AND(All!$V7="P1",All!$AE7="RMS"),#REF!,IF(AND(All!$V7="P2",All!$AE7="RMS"),#REF!,IF(AND(All!$V7="P3",All!$AE7="RMS"),#REF!,IF(AND(All!$V7="P4",All!$AE7="RMS"),#REF!,IF(AND(All!$V7="P5",All!$AE7="RMS"),#REF!,IF(AND(All!$V7="P6",All!$AE7="RMS"),#REF!,IF(AND(All!$V7="P7",All!$AE7="RMS"),#REF!,IF(AND(All!$V7="P8",All!$AE7="RMS"),#REF!,IF(AND(All!$V7="P9",All!$AE7="RMS"),#REF!,IF(AND(All!$V7="P1",All!$AE7="RSS"),#REF!,IF(AND(All!$V7="P2",All!$AE7="RSS"),#REF!,IF(AND(All!$V7="P3",All!$AE7="RSS"),#REF!,IF(AND(All!$V7="P4",All!$AE7="RSS"),#REF!,IF(AND(All!$V7="P5",All!$AE7="RSS"),#REF!,IF(AND(All!$V7="P6",All!$AE7="RSS"),#REF!,IF(AND(All!$V7="P7",All!$AE7="RSS"),#REF!,IF(AND(All!$V7="P8",All!$AE7="RSS"),#REF!,IF(AND(All!$V7="P9",All!$AE7="RSS"),#REF!,0)))))))))))))))))))))))))))</f>
        <v>#REF!</v>
      </c>
      <c r="CF7" s="43" t="e">
        <f>IF(AND(All!$V7="P1",All!$AE7="RDP"),#REF!,IF(AND(All!$V7="P2",All!$AE7="RDP"),#REF!,IF(AND(All!$V7="P3",All!$AE7="RDP"),#REF!,IF(AND(All!$V7="P4",All!$AE7="RDP"),#REF!,IF(AND(All!$V7="P5",All!$AE7="RDP"),#REF!,IF(AND(All!$V7="P6",All!$AE7="RDP"),#REF!,IF(AND(All!$V7="P7",All!$AE7="RDP"),#REF!,IF(AND(All!$V7="P8",All!$AE7="RDP"),#REF!,IF(AND(All!$V7="P9",All!$AE7="RDP"),#REF!,IF(AND(All!$V7="P1",All!$AE7="RMS"),#REF!,IF(AND(All!$V7="P2",All!$AE7="RMS"),#REF!,IF(AND(All!$V7="P3",All!$AE7="RMS"),#REF!,IF(AND(All!$V7="P4",All!$AE7="RMS"),#REF!,IF(AND(All!$V7="P5",All!$AE7="RMS"),#REF!,IF(AND(All!$V7="P6",All!$AE7="RMS"),#REF!,IF(AND(All!$V7="P7",All!$AE7="RMS"),#REF!,IF(AND(All!$V7="P8",All!$AE7="RMS"),#REF!,IF(AND(All!$V7="P9",All!$AE7="RMS"),#REF!,IF(AND(All!$V7="P1",All!$AE7="RSS"),#REF!,IF(AND(All!$V7="P2",All!$AE7="RSS"),#REF!,IF(AND(All!$V7="P3",All!$AE7="RSS"),#REF!,IF(AND(All!$V7="P4",All!$AE7="RSS"),#REF!,IF(AND(All!$V7="P5",All!$AE7="RSS"),#REF!,IF(AND(All!$V7="P6",All!$AE7="RSS"),#REF!,IF(AND(All!$V7="P7",All!$AE7="RSS"),#REF!,IF(AND(All!$V7="P8",All!$AE7="RSS"),#REF!,IF(AND(All!$V7="P9",All!$AE7="RSS"),#REF!,0)))))))))))))))))))))))))))</f>
        <v>#REF!</v>
      </c>
      <c r="CG7" s="43" t="e">
        <f>IF(AND(All!$V7="P1",All!$AE7="RDP"),#REF!,IF(AND(All!$V7="P2",All!$AE7="RDP"),#REF!,IF(AND(All!$V7="P3",All!$AE7="RDP"),#REF!,IF(AND(All!$V7="P4",All!$AE7="RDP"),#REF!,IF(AND(All!$V7="P5",All!$AE7="RDP"),#REF!,IF(AND(All!$V7="P6",All!$AE7="RDP"),#REF!,IF(AND(All!$V7="P7",All!$AE7="RDP"),#REF!,IF(AND(All!$V7="P8",All!$AE7="RDP"),#REF!,IF(AND(All!$V7="P9",All!$AE7="RDP"),#REF!,IF(AND(All!$V7="P1",All!$AE7="RMS"),#REF!,IF(AND(All!$V7="P2",All!$AE7="RMS"),#REF!,IF(AND(All!$V7="P3",All!$AE7="RMS"),#REF!,IF(AND(All!$V7="P4",All!$AE7="RMS"),#REF!,IF(AND(All!$V7="P5",All!$AE7="RMS"),#REF!,IF(AND(All!$V7="P6",All!$AE7="RMS"),#REF!,IF(AND(All!$V7="P7",All!$AE7="RMS"),#REF!,IF(AND(All!$V7="P8",All!$AE7="RMS"),#REF!,IF(AND(All!$V7="P9",All!$AE7="RMS"),#REF!,IF(AND(All!$V7="P1",All!$AE7="RSS"),#REF!,IF(AND(All!$V7="P2",All!$AE7="RSS"),#REF!,IF(AND(All!$V7="P3",All!$AE7="RSS"),#REF!,IF(AND(All!$V7="P4",All!$AE7="RSS"),#REF!,IF(AND(All!$V7="P5",All!$AE7="RSS"),#REF!,IF(AND(All!$V7="P6",All!$AE7="RSS"),#REF!,IF(AND(All!$V7="P7",All!$AE7="RSS"),#REF!,IF(AND(All!$V7="P8",All!$AE7="RSS"),#REF!,IF(AND(All!$V7="P9",All!$AE7="RSS"),#REF!,0)))))))))))))))))))))))))))</f>
        <v>#REF!</v>
      </c>
      <c r="CH7" s="43" t="e">
        <f>IF(AND(All!$V7="P1",All!$AE7="RDP"),#REF!,IF(AND(All!$V7="P2",All!$AE7="RDP"),#REF!,IF(AND(All!$V7="P3",All!$AE7="RDP"),#REF!,IF(AND(All!$V7="P4",All!$AE7="RDP"),#REF!,IF(AND(All!$V7="P5",All!$AE7="RDP"),#REF!,IF(AND(All!$V7="P6",All!$AE7="RDP"),#REF!,IF(AND(All!$V7="P7",All!$AE7="RDP"),#REF!,IF(AND(All!$V7="P8",All!$AE7="RDP"),#REF!,IF(AND(All!$V7="P9",All!$AE7="RDP"),#REF!,IF(AND(All!$V7="P1",All!$AE7="RMS"),#REF!,IF(AND(All!$V7="P2",All!$AE7="RMS"),#REF!,IF(AND(All!$V7="P3",All!$AE7="RMS"),#REF!,IF(AND(All!$V7="P4",All!$AE7="RMS"),#REF!,IF(AND(All!$V7="P5",All!$AE7="RMS"),#REF!,IF(AND(All!$V7="P6",All!$AE7="RMS"),#REF!,IF(AND(All!$V7="P7",All!$AE7="RMS"),#REF!,IF(AND(All!$V7="P8",All!$AE7="RMS"),#REF!,IF(AND(All!$V7="P9",All!$AE7="RMS"),#REF!,IF(AND(All!$V7="P1",All!$AE7="RSS"),#REF!,IF(AND(All!$V7="P2",All!$AE7="RSS"),#REF!,IF(AND(All!$V7="P3",All!$AE7="RSS"),#REF!,IF(AND(All!$V7="P4",All!$AE7="RSS"),#REF!,IF(AND(All!$V7="P5",All!$AE7="RSS"),#REF!,IF(AND(All!$V7="P6",All!$AE7="RSS"),#REF!,IF(AND(All!$V7="P7",All!$AE7="RSS"),#REF!,IF(AND(All!$V7="P8",All!$AE7="RSS"),#REF!,IF(AND(All!$V7="P9",All!$AE7="RSS"),#REF!,0)))))))))))))))))))))))))))</f>
        <v>#REF!</v>
      </c>
      <c r="CI7" s="328" t="e">
        <f>IF(AND(All!$V7="P1",All!$AE7="RDP"),#REF!,IF(AND(All!$V7="P2",All!$AE7="RDP"),#REF!,IF(AND(All!$V7="P3",All!$AE7="RDP"),#REF!,IF(AND(All!$V7="P4",All!$AE7="RDP"),#REF!,IF(AND(All!$V7="P5",All!$AE7="RDP"),#REF!,IF(AND(All!$V7="P6",All!$AE7="RDP"),#REF!,IF(AND(All!$V7="P7",All!$AE7="RDP"),#REF!,IF(AND(All!$V7="P8",All!$AE7="RDP"),#REF!,IF(AND(All!$V7="P9",All!$AE7="RDP"),#REF!,IF(AND(All!$V7="P1",All!$AE7="RMS"),#REF!,IF(AND(All!$V7="P2",All!$AE7="RMS"),#REF!,IF(AND(All!$V7="P3",All!$AE7="RMS"),#REF!,IF(AND(All!$V7="P4",All!$AE7="RMS"),#REF!,IF(AND(All!$V7="P5",All!$AE7="RMS"),#REF!,IF(AND(All!$V7="P6",All!$AE7="RMS"),#REF!,IF(AND(All!$V7="P7",All!$AE7="RMS"),#REF!,IF(AND(All!$V7="P8",All!$AE7="RMS"),#REF!,IF(AND(All!$V7="P9",All!$AE7="RMS"),#REF!,IF(AND(All!$V7="P1",All!$AE7="RSS"),#REF!,IF(AND(All!$V7="P2",All!$AE7="RSS"),#REF!,IF(AND(All!$V7="P3",All!$AE7="RSS"),#REF!,IF(AND(All!$V7="P4",All!$AE7="RSS"),#REF!,IF(AND(All!$V7="P5",All!$AE7="RSS"),#REF!,IF(AND(All!$V7="P6",All!$AE7="RSS"),#REF!,IF(AND(All!$V7="P7",All!$AE7="RSS"),#REF!,IF(AND(All!$V7="P8",All!$AE7="RSS"),#REF!,IF(AND(All!$V7="P9",All!$AE7="RSS"),#REF!,0)))))))))))))))))))))))))))</f>
        <v>#REF!</v>
      </c>
      <c r="CJ7" s="377" t="e">
        <f>Table92[[#This Row],[R-B1]]-Table92[[#This Row],[B1]]</f>
        <v>#REF!</v>
      </c>
      <c r="CK7" s="378" t="e">
        <f>Table92[[#This Row],[R-B2]]-Table92[[#This Row],[B2]]</f>
        <v>#REF!</v>
      </c>
      <c r="CL7" s="378" t="e">
        <f>Table92[[#This Row],[R-B3]]-Table92[[#This Row],[B3]]</f>
        <v>#REF!</v>
      </c>
      <c r="CM7" s="378" t="e">
        <f>Table92[[#This Row],[R-B4]]-Table92[[#This Row],[B4]]</f>
        <v>#REF!</v>
      </c>
      <c r="CN7" s="378" t="e">
        <f>Table92[[#This Row],[R-B5]]-Table92[[#This Row],[B5]]</f>
        <v>#REF!</v>
      </c>
      <c r="CO7" s="378" t="e">
        <f>Table92[[#This Row],[R-B6]]-Table92[[#This Row],[B6]]</f>
        <v>#REF!</v>
      </c>
      <c r="CP7" s="378" t="e">
        <f>Table92[[#This Row],[R-B7]]-Table92[[#This Row],[B7]]</f>
        <v>#REF!</v>
      </c>
      <c r="CQ7" s="378" t="e">
        <f>Table92[[#This Row],[R-B8]]-Table92[[#This Row],[B8]]</f>
        <v>#REF!</v>
      </c>
      <c r="CR7" s="378" t="e">
        <f>Table92[[#This Row],[R-B9]]-Table92[[#This Row],[B9]]</f>
        <v>#REF!</v>
      </c>
      <c r="CS7" s="378" t="e">
        <f>Table92[[#This Row],[R-B10]]-Table92[[#This Row],[B10]]</f>
        <v>#REF!</v>
      </c>
      <c r="CT7" s="378" t="e">
        <f>Table92[[#This Row],[R-B11]]-Table92[[#This Row],[B11]]</f>
        <v>#REF!</v>
      </c>
      <c r="CU7" s="378" t="e">
        <f>Table92[[#This Row],[R-B12]]-Table92[[#This Row],[B12]]</f>
        <v>#REF!</v>
      </c>
      <c r="CV7" s="378" t="e">
        <f>Table92[[#This Row],[R-K1]]-Table92[[#This Row],[K1]]</f>
        <v>#REF!</v>
      </c>
      <c r="CW7" s="378" t="e">
        <f>Table92[[#This Row],[R-K2]]-Table92[[#This Row],[K2]]</f>
        <v>#REF!</v>
      </c>
      <c r="CX7" s="378" t="e">
        <f>Table92[[#This Row],[R-K3]]-Table92[[#This Row],[K3]]</f>
        <v>#REF!</v>
      </c>
      <c r="CY7" s="378" t="e">
        <f>Table92[[#This Row],[R-K4]]-Table92[[#This Row],[K4]]</f>
        <v>#REF!</v>
      </c>
      <c r="CZ7" s="378" t="e">
        <f>Table92[[#This Row],[R-K5]]-Table92[[#This Row],[K5]]</f>
        <v>#REF!</v>
      </c>
      <c r="DA7" s="378" t="e">
        <f>Table92[[#This Row],[R-P1]]-Table92[[#This Row],[P1]]</f>
        <v>#REF!</v>
      </c>
      <c r="DB7" s="378" t="e">
        <f>Table92[[#This Row],[R-P2]]-Table92[[#This Row],[P2]]</f>
        <v>#REF!</v>
      </c>
      <c r="DC7" s="378" t="e">
        <f>Table92[[#This Row],[R-P3]]-Table92[[#This Row],[P3]]</f>
        <v>#REF!</v>
      </c>
      <c r="DD7" s="378" t="e">
        <f>Table92[[#This Row],[R-P4]]-Table92[[#This Row],[P4]]</f>
        <v>#REF!</v>
      </c>
      <c r="DE7" s="378" t="e">
        <f>Table92[[#This Row],[R-P5]]-Table92[[#This Row],[P5]]</f>
        <v>#REF!</v>
      </c>
      <c r="DF7" s="378" t="e">
        <f>Table92[[#This Row],[R-E1]]-Table92[[#This Row],[E1]]</f>
        <v>#REF!</v>
      </c>
      <c r="DG7" s="379" t="e">
        <f>Table92[[#This Row],[R-E2]]-Table92[[#This Row],[E2]]</f>
        <v>#REF!</v>
      </c>
      <c r="DH7" s="43">
        <f>COUNTIF(Table9[[#This Row],[G-B1]:[G-B12]],"&lt;=0")/12*100</f>
        <v>25</v>
      </c>
      <c r="DI7" s="43">
        <f>COUNTIF(Table9[[#This Row],[G-K1]:[G-K5]],"&lt;=0")/5*100</f>
        <v>20</v>
      </c>
      <c r="DJ7" s="43">
        <f>COUNTIF(Table9[[#This Row],[G-P1]:[G-P5]],"&lt;=0")/5*100</f>
        <v>60</v>
      </c>
      <c r="DK7" s="43">
        <f>COUNTIF(Table9[[#This Row],[G-E1]:[G-E2]],"&lt;=0")/2*100</f>
        <v>0</v>
      </c>
      <c r="DL7" s="450">
        <f>IF(AE7="RDP",(COUNTIF(Table9[[#This Row],[G-B3]],"&lt;=0")+COUNTIF(Table9[[#This Row],[G-B4]],"&lt;=0")+COUNTIF(Table9[[#This Row],[G-B7]],"&lt;=0")+COUNTIF(Table9[[#This Row],[G-B11]],"&lt;=0")+COUNTIF(Table9[[#This Row],[G-K2]],"&lt;=0"))/5*100,IF(AE7="RMS",(COUNTIF(Table9[[#This Row],[G-B4]],"&lt;=0")+COUNTIF(Table9[[#This Row],[G-B5]],"&lt;=0")+COUNTIF(Table9[[#This Row],[G-B10]],"&lt;=0")+COUNTIF(Table9[[#This Row],[G-B12]],"&lt;=0")+COUNTIF(Table9[[#This Row],[G-K2]],"&lt;=0"))/5*100,IF(AE7="RSS",(COUNTIF(Table9[[#This Row],[G-B1]],"&lt;=0")+COUNTIF(Table9[[#This Row],[G-B2]],"&lt;=0")+COUNTIF(Table9[[#This Row],[G-B6]],"&lt;=0")+COUNTIF(Table9[[#This Row],[G-B11]],"&lt;=0")+COUNTIF(Table9[[#This Row],[G-B12]],"&lt;=0"))/5*100,0)))</f>
        <v>20</v>
      </c>
      <c r="DM7" s="380">
        <v>92</v>
      </c>
      <c r="DN7" s="381">
        <v>80</v>
      </c>
      <c r="DO7" s="381">
        <v>80</v>
      </c>
      <c r="DP7" s="381">
        <v>100</v>
      </c>
      <c r="DQ7" s="381">
        <v>100</v>
      </c>
      <c r="DR7" s="380">
        <v>50</v>
      </c>
      <c r="DS7" s="381">
        <v>40</v>
      </c>
      <c r="DT7" s="381">
        <v>40</v>
      </c>
      <c r="DU7" s="381">
        <v>0</v>
      </c>
      <c r="DV7" s="381">
        <v>20</v>
      </c>
      <c r="DW7" s="380">
        <v>42</v>
      </c>
      <c r="DX7" s="381">
        <v>20</v>
      </c>
      <c r="DY7" s="381">
        <v>20</v>
      </c>
      <c r="DZ7" s="381">
        <v>0</v>
      </c>
      <c r="EA7" s="382">
        <v>0</v>
      </c>
      <c r="EB7" s="335" t="s">
        <v>313</v>
      </c>
      <c r="EC7" s="324" t="s">
        <v>185</v>
      </c>
      <c r="ED7" s="324" t="s">
        <v>314</v>
      </c>
      <c r="EE7" s="338"/>
    </row>
    <row r="8" spans="1:135" ht="130.5" x14ac:dyDescent="0.3">
      <c r="B8" s="282">
        <v>5</v>
      </c>
      <c r="C8" s="421" t="s">
        <v>134</v>
      </c>
      <c r="D8" s="345">
        <v>46085</v>
      </c>
      <c r="E8" s="349" t="s">
        <v>404</v>
      </c>
      <c r="F8" s="343">
        <v>135218</v>
      </c>
      <c r="G8" s="286">
        <f t="shared" ca="1" si="0"/>
        <v>41.829129499619491</v>
      </c>
      <c r="H8" s="283">
        <v>31048</v>
      </c>
      <c r="I8" s="343" t="s">
        <v>136</v>
      </c>
      <c r="J8" s="343" t="s">
        <v>137</v>
      </c>
      <c r="K8" s="343" t="s">
        <v>138</v>
      </c>
      <c r="L8" s="343" t="s">
        <v>139</v>
      </c>
      <c r="M8" s="343" t="s">
        <v>263</v>
      </c>
      <c r="N8" s="343" t="s">
        <v>407</v>
      </c>
      <c r="O8" s="343" t="s">
        <v>183</v>
      </c>
      <c r="P8" s="349" t="s">
        <v>408</v>
      </c>
      <c r="Q8" s="343" t="s">
        <v>144</v>
      </c>
      <c r="R8" s="343" t="s">
        <v>185</v>
      </c>
      <c r="S8" s="345">
        <v>39904</v>
      </c>
      <c r="T8" s="286">
        <f t="shared" ref="T8" ca="1" si="3">YEARFRAC(S8,$T$1)</f>
        <v>17.552777777777777</v>
      </c>
      <c r="U8" s="357">
        <f ca="1">Table92[[#This Row],[Years in PET]]</f>
        <v>17.552777777777777</v>
      </c>
      <c r="V8" s="343" t="s">
        <v>59</v>
      </c>
      <c r="W8" s="356">
        <f ca="1">Table92[[#This Row],[Age]]-($T$1-Table92[[#This Row],[Date of Appointment to Current Grade]])/365</f>
        <v>38.271232876712332</v>
      </c>
      <c r="X8" s="360">
        <f ca="1">($T$1-Table92[[#This Row],[Date of Appointment to Current Grade]])/365</f>
        <v>3.5578966229071614</v>
      </c>
      <c r="Y8" s="345">
        <v>45017</v>
      </c>
      <c r="Z8" s="343" t="s">
        <v>304</v>
      </c>
      <c r="AA8" s="345">
        <v>45017</v>
      </c>
      <c r="AB8" s="360">
        <f ca="1">($T$1-Table92[[#This Row],[Date in Position]])/365</f>
        <v>3.5578966229071614</v>
      </c>
      <c r="AC8" s="343" t="s">
        <v>183</v>
      </c>
      <c r="AD8" s="345">
        <v>44880</v>
      </c>
      <c r="AE8" s="343" t="s">
        <v>162</v>
      </c>
      <c r="AF8" s="343" t="s">
        <v>148</v>
      </c>
      <c r="AG8" s="287" t="s">
        <v>409</v>
      </c>
      <c r="AH8" s="287" t="s">
        <v>2381</v>
      </c>
      <c r="AI8" s="287" t="s">
        <v>280</v>
      </c>
      <c r="AJ8" s="288" t="s">
        <v>411</v>
      </c>
      <c r="AK8" s="288" t="s">
        <v>412</v>
      </c>
      <c r="AL8" s="282" t="s">
        <v>153</v>
      </c>
      <c r="AM8" s="320" t="s">
        <v>413</v>
      </c>
      <c r="AN8" s="313">
        <v>3</v>
      </c>
      <c r="AO8" s="304">
        <v>3</v>
      </c>
      <c r="AP8" s="304">
        <v>2</v>
      </c>
      <c r="AQ8" s="304">
        <v>2</v>
      </c>
      <c r="AR8" s="304">
        <v>3</v>
      </c>
      <c r="AS8" s="304">
        <v>3</v>
      </c>
      <c r="AT8" s="304">
        <v>3</v>
      </c>
      <c r="AU8" s="304">
        <v>2</v>
      </c>
      <c r="AV8" s="304">
        <v>2</v>
      </c>
      <c r="AW8" s="304">
        <v>1</v>
      </c>
      <c r="AX8" s="304">
        <v>3</v>
      </c>
      <c r="AY8" s="304">
        <v>2</v>
      </c>
      <c r="AZ8" s="304">
        <v>3</v>
      </c>
      <c r="BA8" s="304">
        <v>2</v>
      </c>
      <c r="BB8" s="304">
        <v>2</v>
      </c>
      <c r="BC8" s="304">
        <v>1</v>
      </c>
      <c r="BD8" s="304">
        <v>1</v>
      </c>
      <c r="BE8" s="304">
        <v>1</v>
      </c>
      <c r="BF8" s="304">
        <v>2</v>
      </c>
      <c r="BG8" s="304">
        <v>1</v>
      </c>
      <c r="BH8" s="304">
        <v>1</v>
      </c>
      <c r="BI8" s="304">
        <v>2</v>
      </c>
      <c r="BJ8" s="304">
        <v>2</v>
      </c>
      <c r="BK8" s="314">
        <v>1</v>
      </c>
      <c r="BL8" s="323">
        <f>IF(AND(All!$V8="P1",All!$AE8="RDP"),#REF!,IF(AND(All!$V8="P2",All!$AE8="RDP"),#REF!,IF(AND(All!$V8="P3",All!$AE8="RDP"),#REF!,IF(AND(All!$V8="P4",All!$AE8="RDP"),#REF!,IF(AND(All!$V8="P5",All!$AE8="RDP"),#REF!,IF(AND(All!$V8="P6",All!$AE8="RDP"),#REF!,IF(AND(All!$V8="P7",All!$AE8="RDP"),#REF!,IF(AND(All!$V8="P8",All!$AE8="RDP"),#REF!,IF(AND(All!$V8="P9",All!$AE8="RDP"),#REF!,IF(AND(All!$V8="P1",All!$AE8="RMS"),#REF!,IF(AND(All!$V8="P2",All!$AE8="RMS"),#REF!,IF(AND(All!$V8="P3",All!$AE8="RMS"),#REF!,IF(AND(All!$V8="P4",All!$AE8="RMS"),#REF!,IF(AND(All!$V8="P5",All!$AE8="RMS"),#REF!,IF(AND(All!$V8="P6",All!$AE8="RMS"),#REF!,IF(AND(All!$V8="P7",All!$AE8="RMS"),#REF!,IF(AND(All!$V8="P8",All!$AE8="RMS"),#REF!,IF(AND(All!$V8="P9",All!$AE8="RMS"),#REF!,IF(AND(All!$V8="P1",All!$AE8="RSS"),#REF!,IF(AND(All!$V8="P2",All!$AE8="RSS"),#REF!,IF(AND(All!$V8="P3",All!$AE8="RSS"),#REF!,IF(AND(All!$V8="P4",All!$AE8="RSS"),#REF!,IF(AND(All!$V8="P5",All!$AE8="RSS"),#REF!,IF(AND(All!$V8="P6",All!$AE8="RSS"),#REF!,IF(AND(All!$V8="P7",All!$AE8="RSS"),#REF!,IF(AND(All!$V8="P8",All!$AE8="RSS"),#REF!,IF(AND(All!$V8="P9",All!$AE8="RSS"),#REF!,0)))))))))))))))))))))))))))</f>
        <v>0</v>
      </c>
      <c r="BM8" s="43">
        <f>IF(AND(All!$V8="P1",All!$AE8="RDP"),#REF!,IF(AND(All!$V8="P2",All!$AE8="RDP"),#REF!,IF(AND(All!$V8="P3",All!$AE8="RDP"),#REF!,IF(AND(All!$V8="P4",All!$AE8="RDP"),#REF!,IF(AND(All!$V8="P5",All!$AE8="RDP"),#REF!,IF(AND(All!$V8="P6",All!$AE8="RDP"),#REF!,IF(AND(All!$V8="P7",All!$AE8="RDP"),#REF!,IF(AND(All!$V8="P8",All!$AE8="RDP"),#REF!,IF(AND(All!$V8="P9",All!$AE8="RDP"),#REF!,IF(AND(All!$V8="P1",All!$AE8="RMS"),#REF!,IF(AND(All!$V8="P2",All!$AE8="RMS"),#REF!,IF(AND(All!$V8="P3",All!$AE8="RMS"),#REF!,IF(AND(All!$V8="P4",All!$AE8="RMS"),#REF!,IF(AND(All!$V8="P5",All!$AE8="RMS"),#REF!,IF(AND(All!$V8="P6",All!$AE8="RMS"),#REF!,IF(AND(All!$V8="P7",All!$AE8="RMS"),#REF!,IF(AND(All!$V8="P8",All!$AE8="RMS"),#REF!,IF(AND(All!$V8="P9",All!$AE8="RMS"),#REF!,IF(AND(All!$V8="P1",All!$AE8="RSS"),#REF!,IF(AND(All!$V8="P2",All!$AE8="RSS"),#REF!,IF(AND(All!$V8="P3",All!$AE8="RSS"),#REF!,IF(AND(All!$V8="P4",All!$AE8="RSS"),#REF!,IF(AND(All!$V8="P5",All!$AE8="RSS"),#REF!,IF(AND(All!$V8="P6",All!$AE8="RSS"),#REF!,IF(AND(All!$V8="P7",All!$AE8="RSS"),#REF!,IF(AND(All!$V8="P8",All!$AE8="RSS"),#REF!,IF(AND(All!$V8="P9",All!$AE8="RSS"),#REF!,0)))))))))))))))))))))))))))</f>
        <v>0</v>
      </c>
      <c r="BN8" s="43">
        <f>IF(AND(All!$V8="P1",All!$AE8="RDP"),#REF!,IF(AND(All!$V8="P2",All!$AE8="RDP"),#REF!,IF(AND(All!$V8="P3",All!$AE8="RDP"),#REF!,IF(AND(All!$V8="P4",All!$AE8="RDP"),#REF!,IF(AND(All!$V8="P5",All!$AE8="RDP"),#REF!,IF(AND(All!$V8="P6",All!$AE8="RDP"),#REF!,IF(AND(All!$V8="P7",All!$AE8="RDP"),#REF!,IF(AND(All!$V8="P8",All!$AE8="RDP"),#REF!,IF(AND(All!$V8="P9",All!$AE8="RDP"),#REF!,IF(AND(All!$V8="P1",All!$AE8="RMS"),#REF!,IF(AND(All!$V8="P2",All!$AE8="RMS"),#REF!,IF(AND(All!$V8="P3",All!$AE8="RMS"),#REF!,IF(AND(All!$V8="P4",All!$AE8="RMS"),#REF!,IF(AND(All!$V8="P5",All!$AE8="RMS"),#REF!,IF(AND(All!$V8="P6",All!$AE8="RMS"),#REF!,IF(AND(All!$V8="P7",All!$AE8="RMS"),#REF!,IF(AND(All!$V8="P8",All!$AE8="RMS"),#REF!,IF(AND(All!$V8="P9",All!$AE8="RMS"),#REF!,IF(AND(All!$V8="P1",All!$AE8="RSS"),#REF!,IF(AND(All!$V8="P2",All!$AE8="RSS"),#REF!,IF(AND(All!$V8="P3",All!$AE8="RSS"),#REF!,IF(AND(All!$V8="P4",All!$AE8="RSS"),#REF!,IF(AND(All!$V8="P5",All!$AE8="RSS"),#REF!,IF(AND(All!$V8="P6",All!$AE8="RSS"),#REF!,IF(AND(All!$V8="P7",All!$AE8="RSS"),#REF!,IF(AND(All!$V8="P8",All!$AE8="RSS"),#REF!,IF(AND(All!$V8="P9",All!$AE8="RSS"),#REF!,0)))))))))))))))))))))))))))</f>
        <v>0</v>
      </c>
      <c r="BO8" s="43">
        <f>IF(AND(All!$V8="P1",All!$AE8="RDP"),#REF!,IF(AND(All!$V8="P2",All!$AE8="RDP"),#REF!,IF(AND(All!$V8="P3",All!$AE8="RDP"),#REF!,IF(AND(All!$V8="P4",All!$AE8="RDP"),#REF!,IF(AND(All!$V8="P5",All!$AE8="RDP"),#REF!,IF(AND(All!$V8="P6",All!$AE8="RDP"),#REF!,IF(AND(All!$V8="P7",All!$AE8="RDP"),#REF!,IF(AND(All!$V8="P8",All!$AE8="RDP"),#REF!,IF(AND(All!$V8="P9",All!$AE8="RDP"),#REF!,IF(AND(All!$V8="P1",All!$AE8="RMS"),#REF!,IF(AND(All!$V8="P2",All!$AE8="RMS"),#REF!,IF(AND(All!$V8="P3",All!$AE8="RMS"),#REF!,IF(AND(All!$V8="P4",All!$AE8="RMS"),#REF!,IF(AND(All!$V8="P5",All!$AE8="RMS"),#REF!,IF(AND(All!$V8="P6",All!$AE8="RMS"),#REF!,IF(AND(All!$V8="P7",All!$AE8="RMS"),#REF!,IF(AND(All!$V8="P8",All!$AE8="RMS"),#REF!,IF(AND(All!$V8="P9",All!$AE8="RMS"),#REF!,IF(AND(All!$V8="P1",All!$AE8="RSS"),#REF!,IF(AND(All!$V8="P2",All!$AE8="RSS"),#REF!,IF(AND(All!$V8="P3",All!$AE8="RSS"),#REF!,IF(AND(All!$V8="P4",All!$AE8="RSS"),#REF!,IF(AND(All!$V8="P5",All!$AE8="RSS"),#REF!,IF(AND(All!$V8="P6",All!$AE8="RSS"),#REF!,IF(AND(All!$V8="P7",All!$AE8="RSS"),#REF!,IF(AND(All!$V8="P8",All!$AE8="RSS"),#REF!,IF(AND(All!$V8="P9",All!$AE8="RSS"),#REF!,0)))))))))))))))))))))))))))</f>
        <v>0</v>
      </c>
      <c r="BP8" s="43">
        <f>IF(AND(All!$V8="P1",All!$AE8="RDP"),#REF!,IF(AND(All!$V8="P2",All!$AE8="RDP"),#REF!,IF(AND(All!$V8="P3",All!$AE8="RDP"),#REF!,IF(AND(All!$V8="P4",All!$AE8="RDP"),#REF!,IF(AND(All!$V8="P5",All!$AE8="RDP"),#REF!,IF(AND(All!$V8="P6",All!$AE8="RDP"),#REF!,IF(AND(All!$V8="P7",All!$AE8="RDP"),#REF!,IF(AND(All!$V8="P8",All!$AE8="RDP"),#REF!,IF(AND(All!$V8="P9",All!$AE8="RDP"),#REF!,IF(AND(All!$V8="P1",All!$AE8="RMS"),#REF!,IF(AND(All!$V8="P2",All!$AE8="RMS"),#REF!,IF(AND(All!$V8="P3",All!$AE8="RMS"),#REF!,IF(AND(All!$V8="P4",All!$AE8="RMS"),#REF!,IF(AND(All!$V8="P5",All!$AE8="RMS"),#REF!,IF(AND(All!$V8="P6",All!$AE8="RMS"),#REF!,IF(AND(All!$V8="P7",All!$AE8="RMS"),#REF!,IF(AND(All!$V8="P8",All!$AE8="RMS"),#REF!,IF(AND(All!$V8="P9",All!$AE8="RMS"),#REF!,IF(AND(All!$V8="P1",All!$AE8="RSS"),#REF!,IF(AND(All!$V8="P2",All!$AE8="RSS"),#REF!,IF(AND(All!$V8="P3",All!$AE8="RSS"),#REF!,IF(AND(All!$V8="P4",All!$AE8="RSS"),#REF!,IF(AND(All!$V8="P5",All!$AE8="RSS"),#REF!,IF(AND(All!$V8="P6",All!$AE8="RSS"),#REF!,IF(AND(All!$V8="P7",All!$AE8="RSS"),#REF!,IF(AND(All!$V8="P8",All!$AE8="RSS"),#REF!,IF(AND(All!$V8="P9",All!$AE8="RSS"),#REF!,0)))))))))))))))))))))))))))</f>
        <v>0</v>
      </c>
      <c r="BQ8" s="43">
        <f>IF(AND(All!$V8="P1",All!$AE8="RDP"),#REF!,IF(AND(All!$V8="P2",All!$AE8="RDP"),#REF!,IF(AND(All!$V8="P3",All!$AE8="RDP"),#REF!,IF(AND(All!$V8="P4",All!$AE8="RDP"),#REF!,IF(AND(All!$V8="P5",All!$AE8="RDP"),#REF!,IF(AND(All!$V8="P6",All!$AE8="RDP"),#REF!,IF(AND(All!$V8="P7",All!$AE8="RDP"),#REF!,IF(AND(All!$V8="P8",All!$AE8="RDP"),#REF!,IF(AND(All!$V8="P9",All!$AE8="RDP"),#REF!,IF(AND(All!$V8="P1",All!$AE8="RMS"),#REF!,IF(AND(All!$V8="P2",All!$AE8="RMS"),#REF!,IF(AND(All!$V8="P3",All!$AE8="RMS"),#REF!,IF(AND(All!$V8="P4",All!$AE8="RMS"),#REF!,IF(AND(All!$V8="P5",All!$AE8="RMS"),#REF!,IF(AND(All!$V8="P6",All!$AE8="RMS"),#REF!,IF(AND(All!$V8="P7",All!$AE8="RMS"),#REF!,IF(AND(All!$V8="P8",All!$AE8="RMS"),#REF!,IF(AND(All!$V8="P9",All!$AE8="RMS"),#REF!,IF(AND(All!$V8="P1",All!$AE8="RSS"),#REF!,IF(AND(All!$V8="P2",All!$AE8="RSS"),#REF!,IF(AND(All!$V8="P3",All!$AE8="RSS"),#REF!,IF(AND(All!$V8="P4",All!$AE8="RSS"),#REF!,IF(AND(All!$V8="P5",All!$AE8="RSS"),#REF!,IF(AND(All!$V8="P6",All!$AE8="RSS"),#REF!,IF(AND(All!$V8="P7",All!$AE8="RSS"),#REF!,IF(AND(All!$V8="P8",All!$AE8="RSS"),#REF!,IF(AND(All!$V8="P9",All!$AE8="RSS"),#REF!,0)))))))))))))))))))))))))))</f>
        <v>0</v>
      </c>
      <c r="BR8" s="43">
        <f>IF(AND(All!$V8="P1",All!$AE8="RDP"),#REF!,IF(AND(All!$V8="P2",All!$AE8="RDP"),#REF!,IF(AND(All!$V8="P3",All!$AE8="RDP"),#REF!,IF(AND(All!$V8="P4",All!$AE8="RDP"),#REF!,IF(AND(All!$V8="P5",All!$AE8="RDP"),#REF!,IF(AND(All!$V8="P6",All!$AE8="RDP"),#REF!,IF(AND(All!$V8="P7",All!$AE8="RDP"),#REF!,IF(AND(All!$V8="P8",All!$AE8="RDP"),#REF!,IF(AND(All!$V8="P9",All!$AE8="RDP"),#REF!,IF(AND(All!$V8="P1",All!$AE8="RMS"),#REF!,IF(AND(All!$V8="P2",All!$AE8="RMS"),#REF!,IF(AND(All!$V8="P3",All!$AE8="RMS"),#REF!,IF(AND(All!$V8="P4",All!$AE8="RMS"),#REF!,IF(AND(All!$V8="P5",All!$AE8="RMS"),#REF!,IF(AND(All!$V8="P6",All!$AE8="RMS"),#REF!,IF(AND(All!$V8="P7",All!$AE8="RMS"),#REF!,IF(AND(All!$V8="P8",All!$AE8="RMS"),#REF!,IF(AND(All!$V8="P9",All!$AE8="RMS"),#REF!,IF(AND(All!$V8="P1",All!$AE8="RSS"),#REF!,IF(AND(All!$V8="P2",All!$AE8="RSS"),#REF!,IF(AND(All!$V8="P3",All!$AE8="RSS"),#REF!,IF(AND(All!$V8="P4",All!$AE8="RSS"),#REF!,IF(AND(All!$V8="P5",All!$AE8="RSS"),#REF!,IF(AND(All!$V8="P6",All!$AE8="RSS"),#REF!,IF(AND(All!$V8="P7",All!$AE8="RSS"),#REF!,IF(AND(All!$V8="P8",All!$AE8="RSS"),#REF!,IF(AND(All!$V8="P9",All!$AE8="RSS"),#REF!,0)))))))))))))))))))))))))))</f>
        <v>0</v>
      </c>
      <c r="BS8" s="43">
        <f>IF(AND(All!$V8="P1",All!$AE8="RDP"),#REF!,IF(AND(All!$V8="P2",All!$AE8="RDP"),#REF!,IF(AND(All!$V8="P3",All!$AE8="RDP"),#REF!,IF(AND(All!$V8="P4",All!$AE8="RDP"),#REF!,IF(AND(All!$V8="P5",All!$AE8="RDP"),#REF!,IF(AND(All!$V8="P6",All!$AE8="RDP"),#REF!,IF(AND(All!$V8="P7",All!$AE8="RDP"),#REF!,IF(AND(All!$V8="P8",All!$AE8="RDP"),#REF!,IF(AND(All!$V8="P9",All!$AE8="RDP"),#REF!,IF(AND(All!$V8="P1",All!$AE8="RMS"),#REF!,IF(AND(All!$V8="P2",All!$AE8="RMS"),#REF!,IF(AND(All!$V8="P3",All!$AE8="RMS"),#REF!,IF(AND(All!$V8="P4",All!$AE8="RMS"),#REF!,IF(AND(All!$V8="P5",All!$AE8="RMS"),#REF!,IF(AND(All!$V8="P6",All!$AE8="RMS"),#REF!,IF(AND(All!$V8="P7",All!$AE8="RMS"),#REF!,IF(AND(All!$V8="P8",All!$AE8="RMS"),#REF!,IF(AND(All!$V8="P9",All!$AE8="RMS"),#REF!,IF(AND(All!$V8="P1",All!$AE8="RSS"),#REF!,IF(AND(All!$V8="P2",All!$AE8="RSS"),#REF!,IF(AND(All!$V8="P3",All!$AE8="RSS"),#REF!,IF(AND(All!$V8="P4",All!$AE8="RSS"),#REF!,IF(AND(All!$V8="P5",All!$AE8="RSS"),#REF!,IF(AND(All!$V8="P6",All!$AE8="RSS"),#REF!,IF(AND(All!$V8="P7",All!$AE8="RSS"),#REF!,IF(AND(All!$V8="P8",All!$AE8="RSS"),#REF!,IF(AND(All!$V8="P9",All!$AE8="RSS"),#REF!,0)))))))))))))))))))))))))))</f>
        <v>0</v>
      </c>
      <c r="BT8" s="43">
        <f>IF(AND(All!$V8="P1",All!$AE8="RDP"),#REF!,IF(AND(All!$V8="P2",All!$AE8="RDP"),#REF!,IF(AND(All!$V8="P3",All!$AE8="RDP"),#REF!,IF(AND(All!$V8="P4",All!$AE8="RDP"),#REF!,IF(AND(All!$V8="P5",All!$AE8="RDP"),#REF!,IF(AND(All!$V8="P6",All!$AE8="RDP"),#REF!,IF(AND(All!$V8="P7",All!$AE8="RDP"),#REF!,IF(AND(All!$V8="P8",All!$AE8="RDP"),#REF!,IF(AND(All!$V8="P9",All!$AE8="RDP"),#REF!,IF(AND(All!$V8="P1",All!$AE8="RMS"),#REF!,IF(AND(All!$V8="P2",All!$AE8="RMS"),#REF!,IF(AND(All!$V8="P3",All!$AE8="RMS"),#REF!,IF(AND(All!$V8="P4",All!$AE8="RMS"),#REF!,IF(AND(All!$V8="P5",All!$AE8="RMS"),#REF!,IF(AND(All!$V8="P6",All!$AE8="RMS"),#REF!,IF(AND(All!$V8="P7",All!$AE8="RMS"),#REF!,IF(AND(All!$V8="P8",All!$AE8="RMS"),#REF!,IF(AND(All!$V8="P9",All!$AE8="RMS"),#REF!,IF(AND(All!$V8="P1",All!$AE8="RSS"),#REF!,IF(AND(All!$V8="P2",All!$AE8="RSS"),#REF!,IF(AND(All!$V8="P3",All!$AE8="RSS"),#REF!,IF(AND(All!$V8="P4",All!$AE8="RSS"),#REF!,IF(AND(All!$V8="P5",All!$AE8="RSS"),#REF!,IF(AND(All!$V8="P6",All!$AE8="RSS"),#REF!,IF(AND(All!$V8="P7",All!$AE8="RSS"),#REF!,IF(AND(All!$V8="P8",All!$AE8="RSS"),#REF!,IF(AND(All!$V8="P9",All!$AE8="RSS"),#REF!,0)))))))))))))))))))))))))))</f>
        <v>0</v>
      </c>
      <c r="BU8" s="43">
        <f>IF(AND(All!$V8="P1",All!$AE8="RDP"),#REF!,IF(AND(All!$V8="P2",All!$AE8="RDP"),#REF!,IF(AND(All!$V8="P3",All!$AE8="RDP"),#REF!,IF(AND(All!$V8="P4",All!$AE8="RDP"),#REF!,IF(AND(All!$V8="P5",All!$AE8="RDP"),#REF!,IF(AND(All!$V8="P6",All!$AE8="RDP"),#REF!,IF(AND(All!$V8="P7",All!$AE8="RDP"),#REF!,IF(AND(All!$V8="P8",All!$AE8="RDP"),#REF!,IF(AND(All!$V8="P9",All!$AE8="RDP"),#REF!,IF(AND(All!$V8="P1",All!$AE8="RMS"),#REF!,IF(AND(All!$V8="P2",All!$AE8="RMS"),#REF!,IF(AND(All!$V8="P3",All!$AE8="RMS"),#REF!,IF(AND(All!$V8="P4",All!$AE8="RMS"),#REF!,IF(AND(All!$V8="P5",All!$AE8="RMS"),#REF!,IF(AND(All!$V8="P6",All!$AE8="RMS"),#REF!,IF(AND(All!$V8="P7",All!$AE8="RMS"),#REF!,IF(AND(All!$V8="P8",All!$AE8="RMS"),#REF!,IF(AND(All!$V8="P9",All!$AE8="RMS"),#REF!,IF(AND(All!$V8="P1",All!$AE8="RSS"),#REF!,IF(AND(All!$V8="P2",All!$AE8="RSS"),#REF!,IF(AND(All!$V8="P3",All!$AE8="RSS"),#REF!,IF(AND(All!$V8="P4",All!$AE8="RSS"),#REF!,IF(AND(All!$V8="P5",All!$AE8="RSS"),#REF!,IF(AND(All!$V8="P6",All!$AE8="RSS"),#REF!,IF(AND(All!$V8="P7",All!$AE8="RSS"),#REF!,IF(AND(All!$V8="P8",All!$AE8="RSS"),#REF!,IF(AND(All!$V8="P9",All!$AE8="RSS"),#REF!,0)))))))))))))))))))))))))))</f>
        <v>0</v>
      </c>
      <c r="BV8" s="43">
        <f>IF(AND(All!$V8="P1",All!$AE8="RDP"),#REF!,IF(AND(All!$V8="P2",All!$AE8="RDP"),#REF!,IF(AND(All!$V8="P3",All!$AE8="RDP"),#REF!,IF(AND(All!$V8="P4",All!$AE8="RDP"),#REF!,IF(AND(All!$V8="P5",All!$AE8="RDP"),#REF!,IF(AND(All!$V8="P6",All!$AE8="RDP"),#REF!,IF(AND(All!$V8="P7",All!$AE8="RDP"),#REF!,IF(AND(All!$V8="P8",All!$AE8="RDP"),#REF!,IF(AND(All!$V8="P9",All!$AE8="RDP"),#REF!,IF(AND(All!$V8="P1",All!$AE8="RMS"),#REF!,IF(AND(All!$V8="P2",All!$AE8="RMS"),#REF!,IF(AND(All!$V8="P3",All!$AE8="RMS"),#REF!,IF(AND(All!$V8="P4",All!$AE8="RMS"),#REF!,IF(AND(All!$V8="P5",All!$AE8="RMS"),#REF!,IF(AND(All!$V8="P6",All!$AE8="RMS"),#REF!,IF(AND(All!$V8="P7",All!$AE8="RMS"),#REF!,IF(AND(All!$V8="P8",All!$AE8="RMS"),#REF!,IF(AND(All!$V8="P9",All!$AE8="RMS"),#REF!,IF(AND(All!$V8="P1",All!$AE8="RSS"),#REF!,IF(AND(All!$V8="P2",All!$AE8="RSS"),#REF!,IF(AND(All!$V8="P3",All!$AE8="RSS"),#REF!,IF(AND(All!$V8="P4",All!$AE8="RSS"),#REF!,IF(AND(All!$V8="P5",All!$AE8="RSS"),#REF!,IF(AND(All!$V8="P6",All!$AE8="RSS"),#REF!,IF(AND(All!$V8="P7",All!$AE8="RSS"),#REF!,IF(AND(All!$V8="P8",All!$AE8="RSS"),#REF!,IF(AND(All!$V8="P9",All!$AE8="RSS"),#REF!,0)))))))))))))))))))))))))))</f>
        <v>0</v>
      </c>
      <c r="BW8" s="43">
        <f>IF(AND(All!$V8="P1",All!$AE8="RDP"),#REF!,IF(AND(All!$V8="P2",All!$AE8="RDP"),#REF!,IF(AND(All!$V8="P3",All!$AE8="RDP"),#REF!,IF(AND(All!$V8="P4",All!$AE8="RDP"),#REF!,IF(AND(All!$V8="P5",All!$AE8="RDP"),#REF!,IF(AND(All!$V8="P6",All!$AE8="RDP"),#REF!,IF(AND(All!$V8="P7",All!$AE8="RDP"),#REF!,IF(AND(All!$V8="P8",All!$AE8="RDP"),#REF!,IF(AND(All!$V8="P9",All!$AE8="RDP"),#REF!,IF(AND(All!$V8="P1",All!$AE8="RMS"),#REF!,IF(AND(All!$V8="P2",All!$AE8="RMS"),#REF!,IF(AND(All!$V8="P3",All!$AE8="RMS"),#REF!,IF(AND(All!$V8="P4",All!$AE8="RMS"),#REF!,IF(AND(All!$V8="P5",All!$AE8="RMS"),#REF!,IF(AND(All!$V8="P6",All!$AE8="RMS"),#REF!,IF(AND(All!$V8="P7",All!$AE8="RMS"),#REF!,IF(AND(All!$V8="P8",All!$AE8="RMS"),#REF!,IF(AND(All!$V8="P9",All!$AE8="RMS"),#REF!,IF(AND(All!$V8="P1",All!$AE8="RSS"),#REF!,IF(AND(All!$V8="P2",All!$AE8="RSS"),#REF!,IF(AND(All!$V8="P3",All!$AE8="RSS"),#REF!,IF(AND(All!$V8="P4",All!$AE8="RSS"),#REF!,IF(AND(All!$V8="P5",All!$AE8="RSS"),#REF!,IF(AND(All!$V8="P6",All!$AE8="RSS"),#REF!,IF(AND(All!$V8="P7",All!$AE8="RSS"),#REF!,IF(AND(All!$V8="P8",All!$AE8="RSS"),#REF!,IF(AND(All!$V8="P9",All!$AE8="RSS"),#REF!,0)))))))))))))))))))))))))))</f>
        <v>0</v>
      </c>
      <c r="BX8" s="43">
        <f>IF(AND(All!$V8="P1",All!$AE8="RDP"),#REF!,IF(AND(All!$V8="P2",All!$AE8="RDP"),#REF!,IF(AND(All!$V8="P3",All!$AE8="RDP"),#REF!,IF(AND(All!$V8="P4",All!$AE8="RDP"),#REF!,IF(AND(All!$V8="P5",All!$AE8="RDP"),#REF!,IF(AND(All!$V8="P6",All!$AE8="RDP"),#REF!,IF(AND(All!$V8="P7",All!$AE8="RDP"),#REF!,IF(AND(All!$V8="P8",All!$AE8="RDP"),#REF!,IF(AND(All!$V8="P9",All!$AE8="RDP"),#REF!,IF(AND(All!$V8="P1",All!$AE8="RMS"),#REF!,IF(AND(All!$V8="P2",All!$AE8="RMS"),#REF!,IF(AND(All!$V8="P3",All!$AE8="RMS"),#REF!,IF(AND(All!$V8="P4",All!$AE8="RMS"),#REF!,IF(AND(All!$V8="P5",All!$AE8="RMS"),#REF!,IF(AND(All!$V8="P6",All!$AE8="RMS"),#REF!,IF(AND(All!$V8="P7",All!$AE8="RMS"),#REF!,IF(AND(All!$V8="P8",All!$AE8="RMS"),#REF!,IF(AND(All!$V8="P9",All!$AE8="RMS"),#REF!,IF(AND(All!$V8="P1",All!$AE8="RSS"),#REF!,IF(AND(All!$V8="P2",All!$AE8="RSS"),#REF!,IF(AND(All!$V8="P3",All!$AE8="RSS"),#REF!,IF(AND(All!$V8="P4",All!$AE8="RSS"),#REF!,IF(AND(All!$V8="P5",All!$AE8="RSS"),#REF!,IF(AND(All!$V8="P6",All!$AE8="RSS"),#REF!,IF(AND(All!$V8="P7",All!$AE8="RSS"),#REF!,IF(AND(All!$V8="P8",All!$AE8="RSS"),#REF!,IF(AND(All!$V8="P9",All!$AE8="RSS"),#REF!,0)))))))))))))))))))))))))))</f>
        <v>0</v>
      </c>
      <c r="BY8" s="43">
        <f>IF(AND(All!$V8="P1",All!$AE8="RDP"),#REF!,IF(AND(All!$V8="P2",All!$AE8="RDP"),#REF!,IF(AND(All!$V8="P3",All!$AE8="RDP"),#REF!,IF(AND(All!$V8="P4",All!$AE8="RDP"),#REF!,IF(AND(All!$V8="P5",All!$AE8="RDP"),#REF!,IF(AND(All!$V8="P6",All!$AE8="RDP"),#REF!,IF(AND(All!$V8="P7",All!$AE8="RDP"),#REF!,IF(AND(All!$V8="P8",All!$AE8="RDP"),#REF!,IF(AND(All!$V8="P9",All!$AE8="RDP"),#REF!,IF(AND(All!$V8="P1",All!$AE8="RMS"),#REF!,IF(AND(All!$V8="P2",All!$AE8="RMS"),#REF!,IF(AND(All!$V8="P3",All!$AE8="RMS"),#REF!,IF(AND(All!$V8="P4",All!$AE8="RMS"),#REF!,IF(AND(All!$V8="P5",All!$AE8="RMS"),#REF!,IF(AND(All!$V8="P6",All!$AE8="RMS"),#REF!,IF(AND(All!$V8="P7",All!$AE8="RMS"),#REF!,IF(AND(All!$V8="P8",All!$AE8="RMS"),#REF!,IF(AND(All!$V8="P9",All!$AE8="RMS"),#REF!,IF(AND(All!$V8="P1",All!$AE8="RSS"),#REF!,IF(AND(All!$V8="P2",All!$AE8="RSS"),#REF!,IF(AND(All!$V8="P3",All!$AE8="RSS"),#REF!,IF(AND(All!$V8="P4",All!$AE8="RSS"),#REF!,IF(AND(All!$V8="P5",All!$AE8="RSS"),#REF!,IF(AND(All!$V8="P6",All!$AE8="RSS"),#REF!,IF(AND(All!$V8="P7",All!$AE8="RSS"),#REF!,IF(AND(All!$V8="P8",All!$AE8="RSS"),#REF!,IF(AND(All!$V8="P9",All!$AE8="RSS"),#REF!,0)))))))))))))))))))))))))))</f>
        <v>0</v>
      </c>
      <c r="BZ8" s="43">
        <f>IF(AND(All!$V8="P1",All!$AE8="RDP"),#REF!,IF(AND(All!$V8="P2",All!$AE8="RDP"),#REF!,IF(AND(All!$V8="P3",All!$AE8="RDP"),#REF!,IF(AND(All!$V8="P4",All!$AE8="RDP"),#REF!,IF(AND(All!$V8="P5",All!$AE8="RDP"),#REF!,IF(AND(All!$V8="P6",All!$AE8="RDP"),#REF!,IF(AND(All!$V8="P7",All!$AE8="RDP"),#REF!,IF(AND(All!$V8="P8",All!$AE8="RDP"),#REF!,IF(AND(All!$V8="P9",All!$AE8="RDP"),#REF!,IF(AND(All!$V8="P1",All!$AE8="RMS"),#REF!,IF(AND(All!$V8="P2",All!$AE8="RMS"),#REF!,IF(AND(All!$V8="P3",All!$AE8="RMS"),#REF!,IF(AND(All!$V8="P4",All!$AE8="RMS"),#REF!,IF(AND(All!$V8="P5",All!$AE8="RMS"),#REF!,IF(AND(All!$V8="P6",All!$AE8="RMS"),#REF!,IF(AND(All!$V8="P7",All!$AE8="RMS"),#REF!,IF(AND(All!$V8="P8",All!$AE8="RMS"),#REF!,IF(AND(All!$V8="P9",All!$AE8="RMS"),#REF!,IF(AND(All!$V8="P1",All!$AE8="RSS"),#REF!,IF(AND(All!$V8="P2",All!$AE8="RSS"),#REF!,IF(AND(All!$V8="P3",All!$AE8="RSS"),#REF!,IF(AND(All!$V8="P4",All!$AE8="RSS"),#REF!,IF(AND(All!$V8="P5",All!$AE8="RSS"),#REF!,IF(AND(All!$V8="P6",All!$AE8="RSS"),#REF!,IF(AND(All!$V8="P7",All!$AE8="RSS"),#REF!,IF(AND(All!$V8="P8",All!$AE8="RSS"),#REF!,IF(AND(All!$V8="P9",All!$AE8="RSS"),#REF!,0)))))))))))))))))))))))))))</f>
        <v>0</v>
      </c>
      <c r="CA8" s="43">
        <f>IF(AND(All!$V8="P1",All!$AE8="RDP"),#REF!,IF(AND(All!$V8="P2",All!$AE8="RDP"),#REF!,IF(AND(All!$V8="P3",All!$AE8="RDP"),#REF!,IF(AND(All!$V8="P4",All!$AE8="RDP"),#REF!,IF(AND(All!$V8="P5",All!$AE8="RDP"),#REF!,IF(AND(All!$V8="P6",All!$AE8="RDP"),#REF!,IF(AND(All!$V8="P7",All!$AE8="RDP"),#REF!,IF(AND(All!$V8="P8",All!$AE8="RDP"),#REF!,IF(AND(All!$V8="P9",All!$AE8="RDP"),#REF!,IF(AND(All!$V8="P1",All!$AE8="RMS"),#REF!,IF(AND(All!$V8="P2",All!$AE8="RMS"),#REF!,IF(AND(All!$V8="P3",All!$AE8="RMS"),#REF!,IF(AND(All!$V8="P4",All!$AE8="RMS"),#REF!,IF(AND(All!$V8="P5",All!$AE8="RMS"),#REF!,IF(AND(All!$V8="P6",All!$AE8="RMS"),#REF!,IF(AND(All!$V8="P7",All!$AE8="RMS"),#REF!,IF(AND(All!$V8="P8",All!$AE8="RMS"),#REF!,IF(AND(All!$V8="P9",All!$AE8="RMS"),#REF!,IF(AND(All!$V8="P1",All!$AE8="RSS"),#REF!,IF(AND(All!$V8="P2",All!$AE8="RSS"),#REF!,IF(AND(All!$V8="P3",All!$AE8="RSS"),#REF!,IF(AND(All!$V8="P4",All!$AE8="RSS"),#REF!,IF(AND(All!$V8="P5",All!$AE8="RSS"),#REF!,IF(AND(All!$V8="P6",All!$AE8="RSS"),#REF!,IF(AND(All!$V8="P7",All!$AE8="RSS"),#REF!,IF(AND(All!$V8="P8",All!$AE8="RSS"),#REF!,IF(AND(All!$V8="P9",All!$AE8="RSS"),#REF!,0)))))))))))))))))))))))))))</f>
        <v>0</v>
      </c>
      <c r="CB8" s="43">
        <f>IF(AND(All!$V8="P1",All!$AE8="RDP"),#REF!,IF(AND(All!$V8="P2",All!$AE8="RDP"),#REF!,IF(AND(All!$V8="P3",All!$AE8="RDP"),#REF!,IF(AND(All!$V8="P4",All!$AE8="RDP"),#REF!,IF(AND(All!$V8="P5",All!$AE8="RDP"),#REF!,IF(AND(All!$V8="P6",All!$AE8="RDP"),#REF!,IF(AND(All!$V8="P7",All!$AE8="RDP"),#REF!,IF(AND(All!$V8="P8",All!$AE8="RDP"),#REF!,IF(AND(All!$V8="P9",All!$AE8="RDP"),#REF!,IF(AND(All!$V8="P1",All!$AE8="RMS"),#REF!,IF(AND(All!$V8="P2",All!$AE8="RMS"),#REF!,IF(AND(All!$V8="P3",All!$AE8="RMS"),#REF!,IF(AND(All!$V8="P4",All!$AE8="RMS"),#REF!,IF(AND(All!$V8="P5",All!$AE8="RMS"),#REF!,IF(AND(All!$V8="P6",All!$AE8="RMS"),#REF!,IF(AND(All!$V8="P7",All!$AE8="RMS"),#REF!,IF(AND(All!$V8="P8",All!$AE8="RMS"),#REF!,IF(AND(All!$V8="P9",All!$AE8="RMS"),#REF!,IF(AND(All!$V8="P1",All!$AE8="RSS"),#REF!,IF(AND(All!$V8="P2",All!$AE8="RSS"),#REF!,IF(AND(All!$V8="P3",All!$AE8="RSS"),#REF!,IF(AND(All!$V8="P4",All!$AE8="RSS"),#REF!,IF(AND(All!$V8="P5",All!$AE8="RSS"),#REF!,IF(AND(All!$V8="P6",All!$AE8="RSS"),#REF!,IF(AND(All!$V8="P7",All!$AE8="RSS"),#REF!,IF(AND(All!$V8="P8",All!$AE8="RSS"),#REF!,IF(AND(All!$V8="P9",All!$AE8="RSS"),#REF!,0)))))))))))))))))))))))))))</f>
        <v>0</v>
      </c>
      <c r="CC8" s="43">
        <f>IF(AND(All!$V8="P1",All!$AE8="RDP"),#REF!,IF(AND(All!$V8="P2",All!$AE8="RDP"),#REF!,IF(AND(All!$V8="P3",All!$AE8="RDP"),#REF!,IF(AND(All!$V8="P4",All!$AE8="RDP"),#REF!,IF(AND(All!$V8="P5",All!$AE8="RDP"),#REF!,IF(AND(All!$V8="P6",All!$AE8="RDP"),#REF!,IF(AND(All!$V8="P7",All!$AE8="RDP"),#REF!,IF(AND(All!$V8="P8",All!$AE8="RDP"),#REF!,IF(AND(All!$V8="P9",All!$AE8="RDP"),#REF!,IF(AND(All!$V8="P1",All!$AE8="RMS"),#REF!,IF(AND(All!$V8="P2",All!$AE8="RMS"),#REF!,IF(AND(All!$V8="P3",All!$AE8="RMS"),#REF!,IF(AND(All!$V8="P4",All!$AE8="RMS"),#REF!,IF(AND(All!$V8="P5",All!$AE8="RMS"),#REF!,IF(AND(All!$V8="P6",All!$AE8="RMS"),#REF!,IF(AND(All!$V8="P7",All!$AE8="RMS"),#REF!,IF(AND(All!$V8="P8",All!$AE8="RMS"),#REF!,IF(AND(All!$V8="P9",All!$AE8="RMS"),#REF!,IF(AND(All!$V8="P1",All!$AE8="RSS"),#REF!,IF(AND(All!$V8="P2",All!$AE8="RSS"),#REF!,IF(AND(All!$V8="P3",All!$AE8="RSS"),#REF!,IF(AND(All!$V8="P4",All!$AE8="RSS"),#REF!,IF(AND(All!$V8="P5",All!$AE8="RSS"),#REF!,IF(AND(All!$V8="P6",All!$AE8="RSS"),#REF!,IF(AND(All!$V8="P7",All!$AE8="RSS"),#REF!,IF(AND(All!$V8="P8",All!$AE8="RSS"),#REF!,IF(AND(All!$V8="P9",All!$AE8="RSS"),#REF!,0)))))))))))))))))))))))))))</f>
        <v>0</v>
      </c>
      <c r="CD8" s="43">
        <f>IF(AND(All!$V8="P1",All!$AE8="RDP"),#REF!,IF(AND(All!$V8="P2",All!$AE8="RDP"),#REF!,IF(AND(All!$V8="P3",All!$AE8="RDP"),#REF!,IF(AND(All!$V8="P4",All!$AE8="RDP"),#REF!,IF(AND(All!$V8="P5",All!$AE8="RDP"),#REF!,IF(AND(All!$V8="P6",All!$AE8="RDP"),#REF!,IF(AND(All!$V8="P7",All!$AE8="RDP"),#REF!,IF(AND(All!$V8="P8",All!$AE8="RDP"),#REF!,IF(AND(All!$V8="P9",All!$AE8="RDP"),#REF!,IF(AND(All!$V8="P1",All!$AE8="RMS"),#REF!,IF(AND(All!$V8="P2",All!$AE8="RMS"),#REF!,IF(AND(All!$V8="P3",All!$AE8="RMS"),#REF!,IF(AND(All!$V8="P4",All!$AE8="RMS"),#REF!,IF(AND(All!$V8="P5",All!$AE8="RMS"),#REF!,IF(AND(All!$V8="P6",All!$AE8="RMS"),#REF!,IF(AND(All!$V8="P7",All!$AE8="RMS"),#REF!,IF(AND(All!$V8="P8",All!$AE8="RMS"),#REF!,IF(AND(All!$V8="P9",All!$AE8="RMS"),#REF!,IF(AND(All!$V8="P1",All!$AE8="RSS"),#REF!,IF(AND(All!$V8="P2",All!$AE8="RSS"),#REF!,IF(AND(All!$V8="P3",All!$AE8="RSS"),#REF!,IF(AND(All!$V8="P4",All!$AE8="RSS"),#REF!,IF(AND(All!$V8="P5",All!$AE8="RSS"),#REF!,IF(AND(All!$V8="P6",All!$AE8="RSS"),#REF!,IF(AND(All!$V8="P7",All!$AE8="RSS"),#REF!,IF(AND(All!$V8="P8",All!$AE8="RSS"),#REF!,IF(AND(All!$V8="P9",All!$AE8="RSS"),#REF!,0)))))))))))))))))))))))))))</f>
        <v>0</v>
      </c>
      <c r="CE8" s="43">
        <f>IF(AND(All!$V8="P1",All!$AE8="RDP"),#REF!,IF(AND(All!$V8="P2",All!$AE8="RDP"),#REF!,IF(AND(All!$V8="P3",All!$AE8="RDP"),#REF!,IF(AND(All!$V8="P4",All!$AE8="RDP"),#REF!,IF(AND(All!$V8="P5",All!$AE8="RDP"),#REF!,IF(AND(All!$V8="P6",All!$AE8="RDP"),#REF!,IF(AND(All!$V8="P7",All!$AE8="RDP"),#REF!,IF(AND(All!$V8="P8",All!$AE8="RDP"),#REF!,IF(AND(All!$V8="P9",All!$AE8="RDP"),#REF!,IF(AND(All!$V8="P1",All!$AE8="RMS"),#REF!,IF(AND(All!$V8="P2",All!$AE8="RMS"),#REF!,IF(AND(All!$V8="P3",All!$AE8="RMS"),#REF!,IF(AND(All!$V8="P4",All!$AE8="RMS"),#REF!,IF(AND(All!$V8="P5",All!$AE8="RMS"),#REF!,IF(AND(All!$V8="P6",All!$AE8="RMS"),#REF!,IF(AND(All!$V8="P7",All!$AE8="RMS"),#REF!,IF(AND(All!$V8="P8",All!$AE8="RMS"),#REF!,IF(AND(All!$V8="P9",All!$AE8="RMS"),#REF!,IF(AND(All!$V8="P1",All!$AE8="RSS"),#REF!,IF(AND(All!$V8="P2",All!$AE8="RSS"),#REF!,IF(AND(All!$V8="P3",All!$AE8="RSS"),#REF!,IF(AND(All!$V8="P4",All!$AE8="RSS"),#REF!,IF(AND(All!$V8="P5",All!$AE8="RSS"),#REF!,IF(AND(All!$V8="P6",All!$AE8="RSS"),#REF!,IF(AND(All!$V8="P7",All!$AE8="RSS"),#REF!,IF(AND(All!$V8="P8",All!$AE8="RSS"),#REF!,IF(AND(All!$V8="P9",All!$AE8="RSS"),#REF!,0)))))))))))))))))))))))))))</f>
        <v>0</v>
      </c>
      <c r="CF8" s="43">
        <f>IF(AND(All!$V8="P1",All!$AE8="RDP"),#REF!,IF(AND(All!$V8="P2",All!$AE8="RDP"),#REF!,IF(AND(All!$V8="P3",All!$AE8="RDP"),#REF!,IF(AND(All!$V8="P4",All!$AE8="RDP"),#REF!,IF(AND(All!$V8="P5",All!$AE8="RDP"),#REF!,IF(AND(All!$V8="P6",All!$AE8="RDP"),#REF!,IF(AND(All!$V8="P7",All!$AE8="RDP"),#REF!,IF(AND(All!$V8="P8",All!$AE8="RDP"),#REF!,IF(AND(All!$V8="P9",All!$AE8="RDP"),#REF!,IF(AND(All!$V8="P1",All!$AE8="RMS"),#REF!,IF(AND(All!$V8="P2",All!$AE8="RMS"),#REF!,IF(AND(All!$V8="P3",All!$AE8="RMS"),#REF!,IF(AND(All!$V8="P4",All!$AE8="RMS"),#REF!,IF(AND(All!$V8="P5",All!$AE8="RMS"),#REF!,IF(AND(All!$V8="P6",All!$AE8="RMS"),#REF!,IF(AND(All!$V8="P7",All!$AE8="RMS"),#REF!,IF(AND(All!$V8="P8",All!$AE8="RMS"),#REF!,IF(AND(All!$V8="P9",All!$AE8="RMS"),#REF!,IF(AND(All!$V8="P1",All!$AE8="RSS"),#REF!,IF(AND(All!$V8="P2",All!$AE8="RSS"),#REF!,IF(AND(All!$V8="P3",All!$AE8="RSS"),#REF!,IF(AND(All!$V8="P4",All!$AE8="RSS"),#REF!,IF(AND(All!$V8="P5",All!$AE8="RSS"),#REF!,IF(AND(All!$V8="P6",All!$AE8="RSS"),#REF!,IF(AND(All!$V8="P7",All!$AE8="RSS"),#REF!,IF(AND(All!$V8="P8",All!$AE8="RSS"),#REF!,IF(AND(All!$V8="P9",All!$AE8="RSS"),#REF!,0)))))))))))))))))))))))))))</f>
        <v>0</v>
      </c>
      <c r="CG8" s="43">
        <f>IF(AND(All!$V8="P1",All!$AE8="RDP"),#REF!,IF(AND(All!$V8="P2",All!$AE8="RDP"),#REF!,IF(AND(All!$V8="P3",All!$AE8="RDP"),#REF!,IF(AND(All!$V8="P4",All!$AE8="RDP"),#REF!,IF(AND(All!$V8="P5",All!$AE8="RDP"),#REF!,IF(AND(All!$V8="P6",All!$AE8="RDP"),#REF!,IF(AND(All!$V8="P7",All!$AE8="RDP"),#REF!,IF(AND(All!$V8="P8",All!$AE8="RDP"),#REF!,IF(AND(All!$V8="P9",All!$AE8="RDP"),#REF!,IF(AND(All!$V8="P1",All!$AE8="RMS"),#REF!,IF(AND(All!$V8="P2",All!$AE8="RMS"),#REF!,IF(AND(All!$V8="P3",All!$AE8="RMS"),#REF!,IF(AND(All!$V8="P4",All!$AE8="RMS"),#REF!,IF(AND(All!$V8="P5",All!$AE8="RMS"),#REF!,IF(AND(All!$V8="P6",All!$AE8="RMS"),#REF!,IF(AND(All!$V8="P7",All!$AE8="RMS"),#REF!,IF(AND(All!$V8="P8",All!$AE8="RMS"),#REF!,IF(AND(All!$V8="P9",All!$AE8="RMS"),#REF!,IF(AND(All!$V8="P1",All!$AE8="RSS"),#REF!,IF(AND(All!$V8="P2",All!$AE8="RSS"),#REF!,IF(AND(All!$V8="P3",All!$AE8="RSS"),#REF!,IF(AND(All!$V8="P4",All!$AE8="RSS"),#REF!,IF(AND(All!$V8="P5",All!$AE8="RSS"),#REF!,IF(AND(All!$V8="P6",All!$AE8="RSS"),#REF!,IF(AND(All!$V8="P7",All!$AE8="RSS"),#REF!,IF(AND(All!$V8="P8",All!$AE8="RSS"),#REF!,IF(AND(All!$V8="P9",All!$AE8="RSS"),#REF!,0)))))))))))))))))))))))))))</f>
        <v>0</v>
      </c>
      <c r="CH8" s="43">
        <f>IF(AND(All!$V8="P1",All!$AE8="RDP"),#REF!,IF(AND(All!$V8="P2",All!$AE8="RDP"),#REF!,IF(AND(All!$V8="P3",All!$AE8="RDP"),#REF!,IF(AND(All!$V8="P4",All!$AE8="RDP"),#REF!,IF(AND(All!$V8="P5",All!$AE8="RDP"),#REF!,IF(AND(All!$V8="P6",All!$AE8="RDP"),#REF!,IF(AND(All!$V8="P7",All!$AE8="RDP"),#REF!,IF(AND(All!$V8="P8",All!$AE8="RDP"),#REF!,IF(AND(All!$V8="P9",All!$AE8="RDP"),#REF!,IF(AND(All!$V8="P1",All!$AE8="RMS"),#REF!,IF(AND(All!$V8="P2",All!$AE8="RMS"),#REF!,IF(AND(All!$V8="P3",All!$AE8="RMS"),#REF!,IF(AND(All!$V8="P4",All!$AE8="RMS"),#REF!,IF(AND(All!$V8="P5",All!$AE8="RMS"),#REF!,IF(AND(All!$V8="P6",All!$AE8="RMS"),#REF!,IF(AND(All!$V8="P7",All!$AE8="RMS"),#REF!,IF(AND(All!$V8="P8",All!$AE8="RMS"),#REF!,IF(AND(All!$V8="P9",All!$AE8="RMS"),#REF!,IF(AND(All!$V8="P1",All!$AE8="RSS"),#REF!,IF(AND(All!$V8="P2",All!$AE8="RSS"),#REF!,IF(AND(All!$V8="P3",All!$AE8="RSS"),#REF!,IF(AND(All!$V8="P4",All!$AE8="RSS"),#REF!,IF(AND(All!$V8="P5",All!$AE8="RSS"),#REF!,IF(AND(All!$V8="P6",All!$AE8="RSS"),#REF!,IF(AND(All!$V8="P7",All!$AE8="RSS"),#REF!,IF(AND(All!$V8="P8",All!$AE8="RSS"),#REF!,IF(AND(All!$V8="P9",All!$AE8="RSS"),#REF!,0)))))))))))))))))))))))))))</f>
        <v>0</v>
      </c>
      <c r="CI8" s="328">
        <f>IF(AND(All!$V8="P1",All!$AE8="RDP"),#REF!,IF(AND(All!$V8="P2",All!$AE8="RDP"),#REF!,IF(AND(All!$V8="P3",All!$AE8="RDP"),#REF!,IF(AND(All!$V8="P4",All!$AE8="RDP"),#REF!,IF(AND(All!$V8="P5",All!$AE8="RDP"),#REF!,IF(AND(All!$V8="P6",All!$AE8="RDP"),#REF!,IF(AND(All!$V8="P7",All!$AE8="RDP"),#REF!,IF(AND(All!$V8="P8",All!$AE8="RDP"),#REF!,IF(AND(All!$V8="P9",All!$AE8="RDP"),#REF!,IF(AND(All!$V8="P1",All!$AE8="RMS"),#REF!,IF(AND(All!$V8="P2",All!$AE8="RMS"),#REF!,IF(AND(All!$V8="P3",All!$AE8="RMS"),#REF!,IF(AND(All!$V8="P4",All!$AE8="RMS"),#REF!,IF(AND(All!$V8="P5",All!$AE8="RMS"),#REF!,IF(AND(All!$V8="P6",All!$AE8="RMS"),#REF!,IF(AND(All!$V8="P7",All!$AE8="RMS"),#REF!,IF(AND(All!$V8="P8",All!$AE8="RMS"),#REF!,IF(AND(All!$V8="P9",All!$AE8="RMS"),#REF!,IF(AND(All!$V8="P1",All!$AE8="RSS"),#REF!,IF(AND(All!$V8="P2",All!$AE8="RSS"),#REF!,IF(AND(All!$V8="P3",All!$AE8="RSS"),#REF!,IF(AND(All!$V8="P4",All!$AE8="RSS"),#REF!,IF(AND(All!$V8="P5",All!$AE8="RSS"),#REF!,IF(AND(All!$V8="P6",All!$AE8="RSS"),#REF!,IF(AND(All!$V8="P7",All!$AE8="RSS"),#REF!,IF(AND(All!$V8="P8",All!$AE8="RSS"),#REF!,IF(AND(All!$V8="P9",All!$AE8="RSS"),#REF!,0)))))))))))))))))))))))))))</f>
        <v>0</v>
      </c>
      <c r="CJ8" s="377">
        <f>Table92[[#This Row],[R-B1]]-Table92[[#This Row],[B1]]</f>
        <v>-3</v>
      </c>
      <c r="CK8" s="378">
        <f>Table92[[#This Row],[R-B2]]-Table92[[#This Row],[B2]]</f>
        <v>-3</v>
      </c>
      <c r="CL8" s="378">
        <f>Table92[[#This Row],[R-B3]]-Table92[[#This Row],[B3]]</f>
        <v>-2</v>
      </c>
      <c r="CM8" s="378">
        <f>Table92[[#This Row],[R-B4]]-Table92[[#This Row],[B4]]</f>
        <v>-2</v>
      </c>
      <c r="CN8" s="378">
        <f>Table92[[#This Row],[R-B5]]-Table92[[#This Row],[B5]]</f>
        <v>-3</v>
      </c>
      <c r="CO8" s="378">
        <f>Table92[[#This Row],[R-B6]]-Table92[[#This Row],[B6]]</f>
        <v>-3</v>
      </c>
      <c r="CP8" s="378">
        <f>Table92[[#This Row],[R-B7]]-Table92[[#This Row],[B7]]</f>
        <v>-3</v>
      </c>
      <c r="CQ8" s="378">
        <f>Table92[[#This Row],[R-B8]]-Table92[[#This Row],[B8]]</f>
        <v>-2</v>
      </c>
      <c r="CR8" s="378">
        <f>Table92[[#This Row],[R-B9]]-Table92[[#This Row],[B9]]</f>
        <v>-2</v>
      </c>
      <c r="CS8" s="378">
        <f>Table92[[#This Row],[R-B10]]-Table92[[#This Row],[B10]]</f>
        <v>-1</v>
      </c>
      <c r="CT8" s="378">
        <f>Table92[[#This Row],[R-B11]]-Table92[[#This Row],[B11]]</f>
        <v>-3</v>
      </c>
      <c r="CU8" s="378">
        <f>Table92[[#This Row],[R-B12]]-Table92[[#This Row],[B12]]</f>
        <v>-2</v>
      </c>
      <c r="CV8" s="378">
        <f>Table92[[#This Row],[R-K1]]-Table92[[#This Row],[K1]]</f>
        <v>-3</v>
      </c>
      <c r="CW8" s="378">
        <f>Table92[[#This Row],[R-K2]]-Table92[[#This Row],[K2]]</f>
        <v>-2</v>
      </c>
      <c r="CX8" s="378">
        <f>Table92[[#This Row],[R-K3]]-Table92[[#This Row],[K3]]</f>
        <v>-2</v>
      </c>
      <c r="CY8" s="378">
        <f>Table92[[#This Row],[R-K4]]-Table92[[#This Row],[K4]]</f>
        <v>-1</v>
      </c>
      <c r="CZ8" s="378">
        <f>Table92[[#This Row],[R-K5]]-Table92[[#This Row],[K5]]</f>
        <v>-1</v>
      </c>
      <c r="DA8" s="378">
        <f>Table92[[#This Row],[R-P1]]-Table92[[#This Row],[P1]]</f>
        <v>-1</v>
      </c>
      <c r="DB8" s="378">
        <f>Table92[[#This Row],[R-P2]]-Table92[[#This Row],[P2]]</f>
        <v>-2</v>
      </c>
      <c r="DC8" s="378">
        <f>Table92[[#This Row],[R-P3]]-Table92[[#This Row],[P3]]</f>
        <v>-1</v>
      </c>
      <c r="DD8" s="378">
        <f>Table92[[#This Row],[R-P4]]-Table92[[#This Row],[P4]]</f>
        <v>-1</v>
      </c>
      <c r="DE8" s="378">
        <f>Table92[[#This Row],[R-P5]]-Table92[[#This Row],[P5]]</f>
        <v>-2</v>
      </c>
      <c r="DF8" s="378">
        <f>Table92[[#This Row],[R-E1]]-Table92[[#This Row],[E1]]</f>
        <v>-2</v>
      </c>
      <c r="DG8" s="379">
        <f>Table92[[#This Row],[R-E2]]-Table92[[#This Row],[E2]]</f>
        <v>-1</v>
      </c>
      <c r="DH8" s="43">
        <f>COUNTIF(Table9[[#This Row],[G-B1]:[G-B12]],"&lt;=0")/12*100</f>
        <v>100</v>
      </c>
      <c r="DI8" s="43">
        <f>COUNTIF(Table9[[#This Row],[G-K1]:[G-K5]],"&lt;=0")/5*100</f>
        <v>100</v>
      </c>
      <c r="DJ8" s="43">
        <f>COUNTIF(Table9[[#This Row],[G-P1]:[G-P5]],"&lt;=0")/5*100</f>
        <v>100</v>
      </c>
      <c r="DK8" s="43">
        <f>COUNTIF(Table9[[#This Row],[G-E1]:[G-E2]],"&lt;=0")/2*100</f>
        <v>100</v>
      </c>
      <c r="DL8" s="450">
        <f>IF(AE8="RDP",(COUNTIF(Table9[[#This Row],[G-B3]],"&lt;=0")+COUNTIF(Table9[[#This Row],[G-B4]],"&lt;=0")+COUNTIF(Table9[[#This Row],[G-B7]],"&lt;=0")+COUNTIF(Table9[[#This Row],[G-B11]],"&lt;=0")+COUNTIF(Table9[[#This Row],[G-K2]],"&lt;=0"))/5*100,IF(AE8="RMS",(COUNTIF(Table9[[#This Row],[G-B4]],"&lt;=0")+COUNTIF(Table9[[#This Row],[G-B5]],"&lt;=0")+COUNTIF(Table9[[#This Row],[G-B10]],"&lt;=0")+COUNTIF(Table9[[#This Row],[G-B12]],"&lt;=0")+COUNTIF(Table9[[#This Row],[G-K2]],"&lt;=0"))/5*100,IF(AE8="RSS",(COUNTIF(Table9[[#This Row],[G-B1]],"&lt;=0")+COUNTIF(Table9[[#This Row],[G-B2]],"&lt;=0")+COUNTIF(Table9[[#This Row],[G-B6]],"&lt;=0")+COUNTIF(Table9[[#This Row],[G-B11]],"&lt;=0")+COUNTIF(Table9[[#This Row],[G-B12]],"&lt;=0"))/5*100,0)))</f>
        <v>100</v>
      </c>
      <c r="DM8" s="380">
        <v>91</v>
      </c>
      <c r="DN8" s="381">
        <v>100</v>
      </c>
      <c r="DO8" s="381">
        <v>80</v>
      </c>
      <c r="DP8" s="381">
        <v>100</v>
      </c>
      <c r="DQ8" s="381">
        <v>100</v>
      </c>
      <c r="DR8" s="380">
        <v>8</v>
      </c>
      <c r="DS8" s="381">
        <v>20</v>
      </c>
      <c r="DT8" s="381">
        <v>40</v>
      </c>
      <c r="DU8" s="381">
        <v>50</v>
      </c>
      <c r="DV8" s="381">
        <v>0</v>
      </c>
      <c r="DW8" s="380">
        <v>8</v>
      </c>
      <c r="DX8" s="381">
        <v>20</v>
      </c>
      <c r="DY8" s="381">
        <v>20</v>
      </c>
      <c r="DZ8" s="381">
        <v>50</v>
      </c>
      <c r="EA8" s="382">
        <v>0</v>
      </c>
      <c r="EB8" s="335" t="s">
        <v>251</v>
      </c>
      <c r="EC8" s="324" t="s">
        <v>414</v>
      </c>
      <c r="ED8" s="324" t="s">
        <v>415</v>
      </c>
      <c r="EE8" s="338" t="s">
        <v>253</v>
      </c>
    </row>
    <row r="9" spans="1:135" ht="100" customHeight="1" x14ac:dyDescent="0.3">
      <c r="A9" s="3" t="s">
        <v>2382</v>
      </c>
      <c r="B9" s="282">
        <v>6</v>
      </c>
      <c r="C9" s="421" t="s">
        <v>134</v>
      </c>
      <c r="D9" s="345">
        <v>46125</v>
      </c>
      <c r="E9" s="460" t="s">
        <v>422</v>
      </c>
      <c r="F9" s="343">
        <v>1120359</v>
      </c>
      <c r="G9" s="357">
        <f t="shared" ca="1" si="0"/>
        <v>58.259266485920861</v>
      </c>
      <c r="H9" s="283">
        <v>25051</v>
      </c>
      <c r="I9" s="343" t="s">
        <v>136</v>
      </c>
      <c r="J9" s="343" t="s">
        <v>423</v>
      </c>
      <c r="K9" s="343" t="s">
        <v>138</v>
      </c>
      <c r="L9" s="343" t="s">
        <v>162</v>
      </c>
      <c r="M9" s="343" t="s">
        <v>2144</v>
      </c>
      <c r="N9" s="343"/>
      <c r="O9" s="343" t="s">
        <v>183</v>
      </c>
      <c r="P9" s="349" t="s">
        <v>424</v>
      </c>
      <c r="Q9" s="343" t="s">
        <v>425</v>
      </c>
      <c r="R9" s="403">
        <v>46676</v>
      </c>
      <c r="S9" s="345">
        <v>45566</v>
      </c>
      <c r="T9" s="286">
        <f t="shared" ref="T9:T14" ca="1" si="4">YEARFRAC(S9,$T$1)</f>
        <v>2.0527777777777776</v>
      </c>
      <c r="U9" s="343">
        <v>30</v>
      </c>
      <c r="V9" s="343" t="s">
        <v>59</v>
      </c>
      <c r="W9" s="343"/>
      <c r="X9" s="360">
        <f ca="1">($T$1-Table92[[#This Row],[Date of Appointment to Current Grade]])/365</f>
        <v>2.0537870338660653</v>
      </c>
      <c r="Y9" s="345">
        <v>45566</v>
      </c>
      <c r="Z9" s="343" t="s">
        <v>162</v>
      </c>
      <c r="AA9" s="345">
        <v>45566</v>
      </c>
      <c r="AB9" s="360">
        <f ca="1">($T$1-Table92[[#This Row],[Date in Position]])/365</f>
        <v>2.0537870338660653</v>
      </c>
      <c r="AC9" s="401" t="s">
        <v>426</v>
      </c>
      <c r="AD9" s="401"/>
      <c r="AE9" s="401" t="s">
        <v>162</v>
      </c>
      <c r="AF9" s="343" t="s">
        <v>148</v>
      </c>
      <c r="AG9" s="287" t="s">
        <v>427</v>
      </c>
      <c r="AH9" s="287" t="s">
        <v>428</v>
      </c>
      <c r="AI9" s="287" t="s">
        <v>429</v>
      </c>
      <c r="AJ9" s="285" t="s">
        <v>430</v>
      </c>
      <c r="AK9" s="288" t="s">
        <v>431</v>
      </c>
      <c r="AL9" s="282" t="s">
        <v>153</v>
      </c>
      <c r="AM9" s="319" t="s">
        <v>432</v>
      </c>
      <c r="AN9" s="383"/>
      <c r="AO9" s="306"/>
      <c r="AP9" s="306"/>
      <c r="AQ9" s="306"/>
      <c r="AR9" s="306"/>
      <c r="AS9" s="306"/>
      <c r="AT9" s="306"/>
      <c r="AU9" s="306"/>
      <c r="AV9" s="306"/>
      <c r="AW9" s="306"/>
      <c r="AX9" s="306"/>
      <c r="AY9" s="306"/>
      <c r="AZ9" s="306"/>
      <c r="BA9" s="306"/>
      <c r="BB9" s="306"/>
      <c r="BC9" s="306"/>
      <c r="BD9" s="306"/>
      <c r="BE9" s="306"/>
      <c r="BF9" s="306"/>
      <c r="BG9" s="306"/>
      <c r="BH9" s="306"/>
      <c r="BI9" s="306"/>
      <c r="BJ9" s="306"/>
      <c r="BK9" s="384"/>
      <c r="BL9" s="323">
        <f>IF(AND(All!$V9="P1",All!$AE9="RDP"),#REF!,IF(AND(All!$V9="P2",All!$AE9="RDP"),#REF!,IF(AND(All!$V9="P3",All!$AE9="RDP"),#REF!,IF(AND(All!$V9="P4",All!$AE9="RDP"),#REF!,IF(AND(All!$V9="P5",All!$AE9="RDP"),#REF!,IF(AND(All!$V9="P6",All!$AE9="RDP"),#REF!,IF(AND(All!$V9="P7",All!$AE9="RDP"),#REF!,IF(AND(All!$V9="P8",All!$AE9="RDP"),#REF!,IF(AND(All!$V9="P9",All!$AE9="RDP"),#REF!,IF(AND(All!$V9="P1",All!$AE9="RMS"),#REF!,IF(AND(All!$V9="P2",All!$AE9="RMS"),#REF!,IF(AND(All!$V9="P3",All!$AE9="RMS"),#REF!,IF(AND(All!$V9="P4",All!$AE9="RMS"),#REF!,IF(AND(All!$V9="P5",All!$AE9="RMS"),#REF!,IF(AND(All!$V9="P6",All!$AE9="RMS"),#REF!,IF(AND(All!$V9="P7",All!$AE9="RMS"),#REF!,IF(AND(All!$V9="P8",All!$AE9="RMS"),#REF!,IF(AND(All!$V9="P9",All!$AE9="RMS"),#REF!,IF(AND(All!$V9="P1",All!$AE9="RSS"),#REF!,IF(AND(All!$V9="P2",All!$AE9="RSS"),#REF!,IF(AND(All!$V9="P3",All!$AE9="RSS"),#REF!,IF(AND(All!$V9="P4",All!$AE9="RSS"),#REF!,IF(AND(All!$V9="P5",All!$AE9="RSS"),#REF!,IF(AND(All!$V9="P6",All!$AE9="RSS"),#REF!,IF(AND(All!$V9="P7",All!$AE9="RSS"),#REF!,IF(AND(All!$V9="P8",All!$AE9="RSS"),#REF!,IF(AND(All!$V9="P9",All!$AE9="RSS"),#REF!,0)))))))))))))))))))))))))))</f>
        <v>0</v>
      </c>
      <c r="BM9" s="43">
        <f>IF(AND(All!$V9="P1",All!$AE9="RDP"),#REF!,IF(AND(All!$V9="P2",All!$AE9="RDP"),#REF!,IF(AND(All!$V9="P3",All!$AE9="RDP"),#REF!,IF(AND(All!$V9="P4",All!$AE9="RDP"),#REF!,IF(AND(All!$V9="P5",All!$AE9="RDP"),#REF!,IF(AND(All!$V9="P6",All!$AE9="RDP"),#REF!,IF(AND(All!$V9="P7",All!$AE9="RDP"),#REF!,IF(AND(All!$V9="P8",All!$AE9="RDP"),#REF!,IF(AND(All!$V9="P9",All!$AE9="RDP"),#REF!,IF(AND(All!$V9="P1",All!$AE9="RMS"),#REF!,IF(AND(All!$V9="P2",All!$AE9="RMS"),#REF!,IF(AND(All!$V9="P3",All!$AE9="RMS"),#REF!,IF(AND(All!$V9="P4",All!$AE9="RMS"),#REF!,IF(AND(All!$V9="P5",All!$AE9="RMS"),#REF!,IF(AND(All!$V9="P6",All!$AE9="RMS"),#REF!,IF(AND(All!$V9="P7",All!$AE9="RMS"),#REF!,IF(AND(All!$V9="P8",All!$AE9="RMS"),#REF!,IF(AND(All!$V9="P9",All!$AE9="RMS"),#REF!,IF(AND(All!$V9="P1",All!$AE9="RSS"),#REF!,IF(AND(All!$V9="P2",All!$AE9="RSS"),#REF!,IF(AND(All!$V9="P3",All!$AE9="RSS"),#REF!,IF(AND(All!$V9="P4",All!$AE9="RSS"),#REF!,IF(AND(All!$V9="P5",All!$AE9="RSS"),#REF!,IF(AND(All!$V9="P6",All!$AE9="RSS"),#REF!,IF(AND(All!$V9="P7",All!$AE9="RSS"),#REF!,IF(AND(All!$V9="P8",All!$AE9="RSS"),#REF!,IF(AND(All!$V9="P9",All!$AE9="RSS"),#REF!,0)))))))))))))))))))))))))))</f>
        <v>0</v>
      </c>
      <c r="BN9" s="43">
        <f>IF(AND(All!$V9="P1",All!$AE9="RDP"),#REF!,IF(AND(All!$V9="P2",All!$AE9="RDP"),#REF!,IF(AND(All!$V9="P3",All!$AE9="RDP"),#REF!,IF(AND(All!$V9="P4",All!$AE9="RDP"),#REF!,IF(AND(All!$V9="P5",All!$AE9="RDP"),#REF!,IF(AND(All!$V9="P6",All!$AE9="RDP"),#REF!,IF(AND(All!$V9="P7",All!$AE9="RDP"),#REF!,IF(AND(All!$V9="P8",All!$AE9="RDP"),#REF!,IF(AND(All!$V9="P9",All!$AE9="RDP"),#REF!,IF(AND(All!$V9="P1",All!$AE9="RMS"),#REF!,IF(AND(All!$V9="P2",All!$AE9="RMS"),#REF!,IF(AND(All!$V9="P3",All!$AE9="RMS"),#REF!,IF(AND(All!$V9="P4",All!$AE9="RMS"),#REF!,IF(AND(All!$V9="P5",All!$AE9="RMS"),#REF!,IF(AND(All!$V9="P6",All!$AE9="RMS"),#REF!,IF(AND(All!$V9="P7",All!$AE9="RMS"),#REF!,IF(AND(All!$V9="P8",All!$AE9="RMS"),#REF!,IF(AND(All!$V9="P9",All!$AE9="RMS"),#REF!,IF(AND(All!$V9="P1",All!$AE9="RSS"),#REF!,IF(AND(All!$V9="P2",All!$AE9="RSS"),#REF!,IF(AND(All!$V9="P3",All!$AE9="RSS"),#REF!,IF(AND(All!$V9="P4",All!$AE9="RSS"),#REF!,IF(AND(All!$V9="P5",All!$AE9="RSS"),#REF!,IF(AND(All!$V9="P6",All!$AE9="RSS"),#REF!,IF(AND(All!$V9="P7",All!$AE9="RSS"),#REF!,IF(AND(All!$V9="P8",All!$AE9="RSS"),#REF!,IF(AND(All!$V9="P9",All!$AE9="RSS"),#REF!,0)))))))))))))))))))))))))))</f>
        <v>0</v>
      </c>
      <c r="BO9" s="43">
        <f>IF(AND(All!$V9="P1",All!$AE9="RDP"),#REF!,IF(AND(All!$V9="P2",All!$AE9="RDP"),#REF!,IF(AND(All!$V9="P3",All!$AE9="RDP"),#REF!,IF(AND(All!$V9="P4",All!$AE9="RDP"),#REF!,IF(AND(All!$V9="P5",All!$AE9="RDP"),#REF!,IF(AND(All!$V9="P6",All!$AE9="RDP"),#REF!,IF(AND(All!$V9="P7",All!$AE9="RDP"),#REF!,IF(AND(All!$V9="P8",All!$AE9="RDP"),#REF!,IF(AND(All!$V9="P9",All!$AE9="RDP"),#REF!,IF(AND(All!$V9="P1",All!$AE9="RMS"),#REF!,IF(AND(All!$V9="P2",All!$AE9="RMS"),#REF!,IF(AND(All!$V9="P3",All!$AE9="RMS"),#REF!,IF(AND(All!$V9="P4",All!$AE9="RMS"),#REF!,IF(AND(All!$V9="P5",All!$AE9="RMS"),#REF!,IF(AND(All!$V9="P6",All!$AE9="RMS"),#REF!,IF(AND(All!$V9="P7",All!$AE9="RMS"),#REF!,IF(AND(All!$V9="P8",All!$AE9="RMS"),#REF!,IF(AND(All!$V9="P9",All!$AE9="RMS"),#REF!,IF(AND(All!$V9="P1",All!$AE9="RSS"),#REF!,IF(AND(All!$V9="P2",All!$AE9="RSS"),#REF!,IF(AND(All!$V9="P3",All!$AE9="RSS"),#REF!,IF(AND(All!$V9="P4",All!$AE9="RSS"),#REF!,IF(AND(All!$V9="P5",All!$AE9="RSS"),#REF!,IF(AND(All!$V9="P6",All!$AE9="RSS"),#REF!,IF(AND(All!$V9="P7",All!$AE9="RSS"),#REF!,IF(AND(All!$V9="P8",All!$AE9="RSS"),#REF!,IF(AND(All!$V9="P9",All!$AE9="RSS"),#REF!,0)))))))))))))))))))))))))))</f>
        <v>0</v>
      </c>
      <c r="BP9" s="43">
        <f>IF(AND(All!$V9="P1",All!$AE9="RDP"),#REF!,IF(AND(All!$V9="P2",All!$AE9="RDP"),#REF!,IF(AND(All!$V9="P3",All!$AE9="RDP"),#REF!,IF(AND(All!$V9="P4",All!$AE9="RDP"),#REF!,IF(AND(All!$V9="P5",All!$AE9="RDP"),#REF!,IF(AND(All!$V9="P6",All!$AE9="RDP"),#REF!,IF(AND(All!$V9="P7",All!$AE9="RDP"),#REF!,IF(AND(All!$V9="P8",All!$AE9="RDP"),#REF!,IF(AND(All!$V9="P9",All!$AE9="RDP"),#REF!,IF(AND(All!$V9="P1",All!$AE9="RMS"),#REF!,IF(AND(All!$V9="P2",All!$AE9="RMS"),#REF!,IF(AND(All!$V9="P3",All!$AE9="RMS"),#REF!,IF(AND(All!$V9="P4",All!$AE9="RMS"),#REF!,IF(AND(All!$V9="P5",All!$AE9="RMS"),#REF!,IF(AND(All!$V9="P6",All!$AE9="RMS"),#REF!,IF(AND(All!$V9="P7",All!$AE9="RMS"),#REF!,IF(AND(All!$V9="P8",All!$AE9="RMS"),#REF!,IF(AND(All!$V9="P9",All!$AE9="RMS"),#REF!,IF(AND(All!$V9="P1",All!$AE9="RSS"),#REF!,IF(AND(All!$V9="P2",All!$AE9="RSS"),#REF!,IF(AND(All!$V9="P3",All!$AE9="RSS"),#REF!,IF(AND(All!$V9="P4",All!$AE9="RSS"),#REF!,IF(AND(All!$V9="P5",All!$AE9="RSS"),#REF!,IF(AND(All!$V9="P6",All!$AE9="RSS"),#REF!,IF(AND(All!$V9="P7",All!$AE9="RSS"),#REF!,IF(AND(All!$V9="P8",All!$AE9="RSS"),#REF!,IF(AND(All!$V9="P9",All!$AE9="RSS"),#REF!,0)))))))))))))))))))))))))))</f>
        <v>0</v>
      </c>
      <c r="BQ9" s="43">
        <f>IF(AND(All!$V9="P1",All!$AE9="RDP"),#REF!,IF(AND(All!$V9="P2",All!$AE9="RDP"),#REF!,IF(AND(All!$V9="P3",All!$AE9="RDP"),#REF!,IF(AND(All!$V9="P4",All!$AE9="RDP"),#REF!,IF(AND(All!$V9="P5",All!$AE9="RDP"),#REF!,IF(AND(All!$V9="P6",All!$AE9="RDP"),#REF!,IF(AND(All!$V9="P7",All!$AE9="RDP"),#REF!,IF(AND(All!$V9="P8",All!$AE9="RDP"),#REF!,IF(AND(All!$V9="P9",All!$AE9="RDP"),#REF!,IF(AND(All!$V9="P1",All!$AE9="RMS"),#REF!,IF(AND(All!$V9="P2",All!$AE9="RMS"),#REF!,IF(AND(All!$V9="P3",All!$AE9="RMS"),#REF!,IF(AND(All!$V9="P4",All!$AE9="RMS"),#REF!,IF(AND(All!$V9="P5",All!$AE9="RMS"),#REF!,IF(AND(All!$V9="P6",All!$AE9="RMS"),#REF!,IF(AND(All!$V9="P7",All!$AE9="RMS"),#REF!,IF(AND(All!$V9="P8",All!$AE9="RMS"),#REF!,IF(AND(All!$V9="P9",All!$AE9="RMS"),#REF!,IF(AND(All!$V9="P1",All!$AE9="RSS"),#REF!,IF(AND(All!$V9="P2",All!$AE9="RSS"),#REF!,IF(AND(All!$V9="P3",All!$AE9="RSS"),#REF!,IF(AND(All!$V9="P4",All!$AE9="RSS"),#REF!,IF(AND(All!$V9="P5",All!$AE9="RSS"),#REF!,IF(AND(All!$V9="P6",All!$AE9="RSS"),#REF!,IF(AND(All!$V9="P7",All!$AE9="RSS"),#REF!,IF(AND(All!$V9="P8",All!$AE9="RSS"),#REF!,IF(AND(All!$V9="P9",All!$AE9="RSS"),#REF!,0)))))))))))))))))))))))))))</f>
        <v>0</v>
      </c>
      <c r="BR9" s="43">
        <f>IF(AND(All!$V9="P1",All!$AE9="RDP"),#REF!,IF(AND(All!$V9="P2",All!$AE9="RDP"),#REF!,IF(AND(All!$V9="P3",All!$AE9="RDP"),#REF!,IF(AND(All!$V9="P4",All!$AE9="RDP"),#REF!,IF(AND(All!$V9="P5",All!$AE9="RDP"),#REF!,IF(AND(All!$V9="P6",All!$AE9="RDP"),#REF!,IF(AND(All!$V9="P7",All!$AE9="RDP"),#REF!,IF(AND(All!$V9="P8",All!$AE9="RDP"),#REF!,IF(AND(All!$V9="P9",All!$AE9="RDP"),#REF!,IF(AND(All!$V9="P1",All!$AE9="RMS"),#REF!,IF(AND(All!$V9="P2",All!$AE9="RMS"),#REF!,IF(AND(All!$V9="P3",All!$AE9="RMS"),#REF!,IF(AND(All!$V9="P4",All!$AE9="RMS"),#REF!,IF(AND(All!$V9="P5",All!$AE9="RMS"),#REF!,IF(AND(All!$V9="P6",All!$AE9="RMS"),#REF!,IF(AND(All!$V9="P7",All!$AE9="RMS"),#REF!,IF(AND(All!$V9="P8",All!$AE9="RMS"),#REF!,IF(AND(All!$V9="P9",All!$AE9="RMS"),#REF!,IF(AND(All!$V9="P1",All!$AE9="RSS"),#REF!,IF(AND(All!$V9="P2",All!$AE9="RSS"),#REF!,IF(AND(All!$V9="P3",All!$AE9="RSS"),#REF!,IF(AND(All!$V9="P4",All!$AE9="RSS"),#REF!,IF(AND(All!$V9="P5",All!$AE9="RSS"),#REF!,IF(AND(All!$V9="P6",All!$AE9="RSS"),#REF!,IF(AND(All!$V9="P7",All!$AE9="RSS"),#REF!,IF(AND(All!$V9="P8",All!$AE9="RSS"),#REF!,IF(AND(All!$V9="P9",All!$AE9="RSS"),#REF!,0)))))))))))))))))))))))))))</f>
        <v>0</v>
      </c>
      <c r="BS9" s="43">
        <f>IF(AND(All!$V9="P1",All!$AE9="RDP"),#REF!,IF(AND(All!$V9="P2",All!$AE9="RDP"),#REF!,IF(AND(All!$V9="P3",All!$AE9="RDP"),#REF!,IF(AND(All!$V9="P4",All!$AE9="RDP"),#REF!,IF(AND(All!$V9="P5",All!$AE9="RDP"),#REF!,IF(AND(All!$V9="P6",All!$AE9="RDP"),#REF!,IF(AND(All!$V9="P7",All!$AE9="RDP"),#REF!,IF(AND(All!$V9="P8",All!$AE9="RDP"),#REF!,IF(AND(All!$V9="P9",All!$AE9="RDP"),#REF!,IF(AND(All!$V9="P1",All!$AE9="RMS"),#REF!,IF(AND(All!$V9="P2",All!$AE9="RMS"),#REF!,IF(AND(All!$V9="P3",All!$AE9="RMS"),#REF!,IF(AND(All!$V9="P4",All!$AE9="RMS"),#REF!,IF(AND(All!$V9="P5",All!$AE9="RMS"),#REF!,IF(AND(All!$V9="P6",All!$AE9="RMS"),#REF!,IF(AND(All!$V9="P7",All!$AE9="RMS"),#REF!,IF(AND(All!$V9="P8",All!$AE9="RMS"),#REF!,IF(AND(All!$V9="P9",All!$AE9="RMS"),#REF!,IF(AND(All!$V9="P1",All!$AE9="RSS"),#REF!,IF(AND(All!$V9="P2",All!$AE9="RSS"),#REF!,IF(AND(All!$V9="P3",All!$AE9="RSS"),#REF!,IF(AND(All!$V9="P4",All!$AE9="RSS"),#REF!,IF(AND(All!$V9="P5",All!$AE9="RSS"),#REF!,IF(AND(All!$V9="P6",All!$AE9="RSS"),#REF!,IF(AND(All!$V9="P7",All!$AE9="RSS"),#REF!,IF(AND(All!$V9="P8",All!$AE9="RSS"),#REF!,IF(AND(All!$V9="P9",All!$AE9="RSS"),#REF!,0)))))))))))))))))))))))))))</f>
        <v>0</v>
      </c>
      <c r="BT9" s="43">
        <f>IF(AND(All!$V9="P1",All!$AE9="RDP"),#REF!,IF(AND(All!$V9="P2",All!$AE9="RDP"),#REF!,IF(AND(All!$V9="P3",All!$AE9="RDP"),#REF!,IF(AND(All!$V9="P4",All!$AE9="RDP"),#REF!,IF(AND(All!$V9="P5",All!$AE9="RDP"),#REF!,IF(AND(All!$V9="P6",All!$AE9="RDP"),#REF!,IF(AND(All!$V9="P7",All!$AE9="RDP"),#REF!,IF(AND(All!$V9="P8",All!$AE9="RDP"),#REF!,IF(AND(All!$V9="P9",All!$AE9="RDP"),#REF!,IF(AND(All!$V9="P1",All!$AE9="RMS"),#REF!,IF(AND(All!$V9="P2",All!$AE9="RMS"),#REF!,IF(AND(All!$V9="P3",All!$AE9="RMS"),#REF!,IF(AND(All!$V9="P4",All!$AE9="RMS"),#REF!,IF(AND(All!$V9="P5",All!$AE9="RMS"),#REF!,IF(AND(All!$V9="P6",All!$AE9="RMS"),#REF!,IF(AND(All!$V9="P7",All!$AE9="RMS"),#REF!,IF(AND(All!$V9="P8",All!$AE9="RMS"),#REF!,IF(AND(All!$V9="P9",All!$AE9="RMS"),#REF!,IF(AND(All!$V9="P1",All!$AE9="RSS"),#REF!,IF(AND(All!$V9="P2",All!$AE9="RSS"),#REF!,IF(AND(All!$V9="P3",All!$AE9="RSS"),#REF!,IF(AND(All!$V9="P4",All!$AE9="RSS"),#REF!,IF(AND(All!$V9="P5",All!$AE9="RSS"),#REF!,IF(AND(All!$V9="P6",All!$AE9="RSS"),#REF!,IF(AND(All!$V9="P7",All!$AE9="RSS"),#REF!,IF(AND(All!$V9="P8",All!$AE9="RSS"),#REF!,IF(AND(All!$V9="P9",All!$AE9="RSS"),#REF!,0)))))))))))))))))))))))))))</f>
        <v>0</v>
      </c>
      <c r="BU9" s="43">
        <f>IF(AND(All!$V9="P1",All!$AE9="RDP"),#REF!,IF(AND(All!$V9="P2",All!$AE9="RDP"),#REF!,IF(AND(All!$V9="P3",All!$AE9="RDP"),#REF!,IF(AND(All!$V9="P4",All!$AE9="RDP"),#REF!,IF(AND(All!$V9="P5",All!$AE9="RDP"),#REF!,IF(AND(All!$V9="P6",All!$AE9="RDP"),#REF!,IF(AND(All!$V9="P7",All!$AE9="RDP"),#REF!,IF(AND(All!$V9="P8",All!$AE9="RDP"),#REF!,IF(AND(All!$V9="P9",All!$AE9="RDP"),#REF!,IF(AND(All!$V9="P1",All!$AE9="RMS"),#REF!,IF(AND(All!$V9="P2",All!$AE9="RMS"),#REF!,IF(AND(All!$V9="P3",All!$AE9="RMS"),#REF!,IF(AND(All!$V9="P4",All!$AE9="RMS"),#REF!,IF(AND(All!$V9="P5",All!$AE9="RMS"),#REF!,IF(AND(All!$V9="P6",All!$AE9="RMS"),#REF!,IF(AND(All!$V9="P7",All!$AE9="RMS"),#REF!,IF(AND(All!$V9="P8",All!$AE9="RMS"),#REF!,IF(AND(All!$V9="P9",All!$AE9="RMS"),#REF!,IF(AND(All!$V9="P1",All!$AE9="RSS"),#REF!,IF(AND(All!$V9="P2",All!$AE9="RSS"),#REF!,IF(AND(All!$V9="P3",All!$AE9="RSS"),#REF!,IF(AND(All!$V9="P4",All!$AE9="RSS"),#REF!,IF(AND(All!$V9="P5",All!$AE9="RSS"),#REF!,IF(AND(All!$V9="P6",All!$AE9="RSS"),#REF!,IF(AND(All!$V9="P7",All!$AE9="RSS"),#REF!,IF(AND(All!$V9="P8",All!$AE9="RSS"),#REF!,IF(AND(All!$V9="P9",All!$AE9="RSS"),#REF!,0)))))))))))))))))))))))))))</f>
        <v>0</v>
      </c>
      <c r="BV9" s="43">
        <f>IF(AND(All!$V9="P1",All!$AE9="RDP"),#REF!,IF(AND(All!$V9="P2",All!$AE9="RDP"),#REF!,IF(AND(All!$V9="P3",All!$AE9="RDP"),#REF!,IF(AND(All!$V9="P4",All!$AE9="RDP"),#REF!,IF(AND(All!$V9="P5",All!$AE9="RDP"),#REF!,IF(AND(All!$V9="P6",All!$AE9="RDP"),#REF!,IF(AND(All!$V9="P7",All!$AE9="RDP"),#REF!,IF(AND(All!$V9="P8",All!$AE9="RDP"),#REF!,IF(AND(All!$V9="P9",All!$AE9="RDP"),#REF!,IF(AND(All!$V9="P1",All!$AE9="RMS"),#REF!,IF(AND(All!$V9="P2",All!$AE9="RMS"),#REF!,IF(AND(All!$V9="P3",All!$AE9="RMS"),#REF!,IF(AND(All!$V9="P4",All!$AE9="RMS"),#REF!,IF(AND(All!$V9="P5",All!$AE9="RMS"),#REF!,IF(AND(All!$V9="P6",All!$AE9="RMS"),#REF!,IF(AND(All!$V9="P7",All!$AE9="RMS"),#REF!,IF(AND(All!$V9="P8",All!$AE9="RMS"),#REF!,IF(AND(All!$V9="P9",All!$AE9="RMS"),#REF!,IF(AND(All!$V9="P1",All!$AE9="RSS"),#REF!,IF(AND(All!$V9="P2",All!$AE9="RSS"),#REF!,IF(AND(All!$V9="P3",All!$AE9="RSS"),#REF!,IF(AND(All!$V9="P4",All!$AE9="RSS"),#REF!,IF(AND(All!$V9="P5",All!$AE9="RSS"),#REF!,IF(AND(All!$V9="P6",All!$AE9="RSS"),#REF!,IF(AND(All!$V9="P7",All!$AE9="RSS"),#REF!,IF(AND(All!$V9="P8",All!$AE9="RSS"),#REF!,IF(AND(All!$V9="P9",All!$AE9="RSS"),#REF!,0)))))))))))))))))))))))))))</f>
        <v>0</v>
      </c>
      <c r="BW9" s="43">
        <f>IF(AND(All!$V9="P1",All!$AE9="RDP"),#REF!,IF(AND(All!$V9="P2",All!$AE9="RDP"),#REF!,IF(AND(All!$V9="P3",All!$AE9="RDP"),#REF!,IF(AND(All!$V9="P4",All!$AE9="RDP"),#REF!,IF(AND(All!$V9="P5",All!$AE9="RDP"),#REF!,IF(AND(All!$V9="P6",All!$AE9="RDP"),#REF!,IF(AND(All!$V9="P7",All!$AE9="RDP"),#REF!,IF(AND(All!$V9="P8",All!$AE9="RDP"),#REF!,IF(AND(All!$V9="P9",All!$AE9="RDP"),#REF!,IF(AND(All!$V9="P1",All!$AE9="RMS"),#REF!,IF(AND(All!$V9="P2",All!$AE9="RMS"),#REF!,IF(AND(All!$V9="P3",All!$AE9="RMS"),#REF!,IF(AND(All!$V9="P4",All!$AE9="RMS"),#REF!,IF(AND(All!$V9="P5",All!$AE9="RMS"),#REF!,IF(AND(All!$V9="P6",All!$AE9="RMS"),#REF!,IF(AND(All!$V9="P7",All!$AE9="RMS"),#REF!,IF(AND(All!$V9="P8",All!$AE9="RMS"),#REF!,IF(AND(All!$V9="P9",All!$AE9="RMS"),#REF!,IF(AND(All!$V9="P1",All!$AE9="RSS"),#REF!,IF(AND(All!$V9="P2",All!$AE9="RSS"),#REF!,IF(AND(All!$V9="P3",All!$AE9="RSS"),#REF!,IF(AND(All!$V9="P4",All!$AE9="RSS"),#REF!,IF(AND(All!$V9="P5",All!$AE9="RSS"),#REF!,IF(AND(All!$V9="P6",All!$AE9="RSS"),#REF!,IF(AND(All!$V9="P7",All!$AE9="RSS"),#REF!,IF(AND(All!$V9="P8",All!$AE9="RSS"),#REF!,IF(AND(All!$V9="P9",All!$AE9="RSS"),#REF!,0)))))))))))))))))))))))))))</f>
        <v>0</v>
      </c>
      <c r="BX9" s="43">
        <f>IF(AND(All!$V9="P1",All!$AE9="RDP"),#REF!,IF(AND(All!$V9="P2",All!$AE9="RDP"),#REF!,IF(AND(All!$V9="P3",All!$AE9="RDP"),#REF!,IF(AND(All!$V9="P4",All!$AE9="RDP"),#REF!,IF(AND(All!$V9="P5",All!$AE9="RDP"),#REF!,IF(AND(All!$V9="P6",All!$AE9="RDP"),#REF!,IF(AND(All!$V9="P7",All!$AE9="RDP"),#REF!,IF(AND(All!$V9="P8",All!$AE9="RDP"),#REF!,IF(AND(All!$V9="P9",All!$AE9="RDP"),#REF!,IF(AND(All!$V9="P1",All!$AE9="RMS"),#REF!,IF(AND(All!$V9="P2",All!$AE9="RMS"),#REF!,IF(AND(All!$V9="P3",All!$AE9="RMS"),#REF!,IF(AND(All!$V9="P4",All!$AE9="RMS"),#REF!,IF(AND(All!$V9="P5",All!$AE9="RMS"),#REF!,IF(AND(All!$V9="P6",All!$AE9="RMS"),#REF!,IF(AND(All!$V9="P7",All!$AE9="RMS"),#REF!,IF(AND(All!$V9="P8",All!$AE9="RMS"),#REF!,IF(AND(All!$V9="P9",All!$AE9="RMS"),#REF!,IF(AND(All!$V9="P1",All!$AE9="RSS"),#REF!,IF(AND(All!$V9="P2",All!$AE9="RSS"),#REF!,IF(AND(All!$V9="P3",All!$AE9="RSS"),#REF!,IF(AND(All!$V9="P4",All!$AE9="RSS"),#REF!,IF(AND(All!$V9="P5",All!$AE9="RSS"),#REF!,IF(AND(All!$V9="P6",All!$AE9="RSS"),#REF!,IF(AND(All!$V9="P7",All!$AE9="RSS"),#REF!,IF(AND(All!$V9="P8",All!$AE9="RSS"),#REF!,IF(AND(All!$V9="P9",All!$AE9="RSS"),#REF!,0)))))))))))))))))))))))))))</f>
        <v>0</v>
      </c>
      <c r="BY9" s="43">
        <f>IF(AND(All!$V9="P1",All!$AE9="RDP"),#REF!,IF(AND(All!$V9="P2",All!$AE9="RDP"),#REF!,IF(AND(All!$V9="P3",All!$AE9="RDP"),#REF!,IF(AND(All!$V9="P4",All!$AE9="RDP"),#REF!,IF(AND(All!$V9="P5",All!$AE9="RDP"),#REF!,IF(AND(All!$V9="P6",All!$AE9="RDP"),#REF!,IF(AND(All!$V9="P7",All!$AE9="RDP"),#REF!,IF(AND(All!$V9="P8",All!$AE9="RDP"),#REF!,IF(AND(All!$V9="P9",All!$AE9="RDP"),#REF!,IF(AND(All!$V9="P1",All!$AE9="RMS"),#REF!,IF(AND(All!$V9="P2",All!$AE9="RMS"),#REF!,IF(AND(All!$V9="P3",All!$AE9="RMS"),#REF!,IF(AND(All!$V9="P4",All!$AE9="RMS"),#REF!,IF(AND(All!$V9="P5",All!$AE9="RMS"),#REF!,IF(AND(All!$V9="P6",All!$AE9="RMS"),#REF!,IF(AND(All!$V9="P7",All!$AE9="RMS"),#REF!,IF(AND(All!$V9="P8",All!$AE9="RMS"),#REF!,IF(AND(All!$V9="P9",All!$AE9="RMS"),#REF!,IF(AND(All!$V9="P1",All!$AE9="RSS"),#REF!,IF(AND(All!$V9="P2",All!$AE9="RSS"),#REF!,IF(AND(All!$V9="P3",All!$AE9="RSS"),#REF!,IF(AND(All!$V9="P4",All!$AE9="RSS"),#REF!,IF(AND(All!$V9="P5",All!$AE9="RSS"),#REF!,IF(AND(All!$V9="P6",All!$AE9="RSS"),#REF!,IF(AND(All!$V9="P7",All!$AE9="RSS"),#REF!,IF(AND(All!$V9="P8",All!$AE9="RSS"),#REF!,IF(AND(All!$V9="P9",All!$AE9="RSS"),#REF!,0)))))))))))))))))))))))))))</f>
        <v>0</v>
      </c>
      <c r="BZ9" s="43">
        <f>IF(AND(All!$V9="P1",All!$AE9="RDP"),#REF!,IF(AND(All!$V9="P2",All!$AE9="RDP"),#REF!,IF(AND(All!$V9="P3",All!$AE9="RDP"),#REF!,IF(AND(All!$V9="P4",All!$AE9="RDP"),#REF!,IF(AND(All!$V9="P5",All!$AE9="RDP"),#REF!,IF(AND(All!$V9="P6",All!$AE9="RDP"),#REF!,IF(AND(All!$V9="P7",All!$AE9="RDP"),#REF!,IF(AND(All!$V9="P8",All!$AE9="RDP"),#REF!,IF(AND(All!$V9="P9",All!$AE9="RDP"),#REF!,IF(AND(All!$V9="P1",All!$AE9="RMS"),#REF!,IF(AND(All!$V9="P2",All!$AE9="RMS"),#REF!,IF(AND(All!$V9="P3",All!$AE9="RMS"),#REF!,IF(AND(All!$V9="P4",All!$AE9="RMS"),#REF!,IF(AND(All!$V9="P5",All!$AE9="RMS"),#REF!,IF(AND(All!$V9="P6",All!$AE9="RMS"),#REF!,IF(AND(All!$V9="P7",All!$AE9="RMS"),#REF!,IF(AND(All!$V9="P8",All!$AE9="RMS"),#REF!,IF(AND(All!$V9="P9",All!$AE9="RMS"),#REF!,IF(AND(All!$V9="P1",All!$AE9="RSS"),#REF!,IF(AND(All!$V9="P2",All!$AE9="RSS"),#REF!,IF(AND(All!$V9="P3",All!$AE9="RSS"),#REF!,IF(AND(All!$V9="P4",All!$AE9="RSS"),#REF!,IF(AND(All!$V9="P5",All!$AE9="RSS"),#REF!,IF(AND(All!$V9="P6",All!$AE9="RSS"),#REF!,IF(AND(All!$V9="P7",All!$AE9="RSS"),#REF!,IF(AND(All!$V9="P8",All!$AE9="RSS"),#REF!,IF(AND(All!$V9="P9",All!$AE9="RSS"),#REF!,0)))))))))))))))))))))))))))</f>
        <v>0</v>
      </c>
      <c r="CA9" s="43">
        <f>IF(AND(All!$V9="P1",All!$AE9="RDP"),#REF!,IF(AND(All!$V9="P2",All!$AE9="RDP"),#REF!,IF(AND(All!$V9="P3",All!$AE9="RDP"),#REF!,IF(AND(All!$V9="P4",All!$AE9="RDP"),#REF!,IF(AND(All!$V9="P5",All!$AE9="RDP"),#REF!,IF(AND(All!$V9="P6",All!$AE9="RDP"),#REF!,IF(AND(All!$V9="P7",All!$AE9="RDP"),#REF!,IF(AND(All!$V9="P8",All!$AE9="RDP"),#REF!,IF(AND(All!$V9="P9",All!$AE9="RDP"),#REF!,IF(AND(All!$V9="P1",All!$AE9="RMS"),#REF!,IF(AND(All!$V9="P2",All!$AE9="RMS"),#REF!,IF(AND(All!$V9="P3",All!$AE9="RMS"),#REF!,IF(AND(All!$V9="P4",All!$AE9="RMS"),#REF!,IF(AND(All!$V9="P5",All!$AE9="RMS"),#REF!,IF(AND(All!$V9="P6",All!$AE9="RMS"),#REF!,IF(AND(All!$V9="P7",All!$AE9="RMS"),#REF!,IF(AND(All!$V9="P8",All!$AE9="RMS"),#REF!,IF(AND(All!$V9="P9",All!$AE9="RMS"),#REF!,IF(AND(All!$V9="P1",All!$AE9="RSS"),#REF!,IF(AND(All!$V9="P2",All!$AE9="RSS"),#REF!,IF(AND(All!$V9="P3",All!$AE9="RSS"),#REF!,IF(AND(All!$V9="P4",All!$AE9="RSS"),#REF!,IF(AND(All!$V9="P5",All!$AE9="RSS"),#REF!,IF(AND(All!$V9="P6",All!$AE9="RSS"),#REF!,IF(AND(All!$V9="P7",All!$AE9="RSS"),#REF!,IF(AND(All!$V9="P8",All!$AE9="RSS"),#REF!,IF(AND(All!$V9="P9",All!$AE9="RSS"),#REF!,0)))))))))))))))))))))))))))</f>
        <v>0</v>
      </c>
      <c r="CB9" s="43">
        <f>IF(AND(All!$V9="P1",All!$AE9="RDP"),#REF!,IF(AND(All!$V9="P2",All!$AE9="RDP"),#REF!,IF(AND(All!$V9="P3",All!$AE9="RDP"),#REF!,IF(AND(All!$V9="P4",All!$AE9="RDP"),#REF!,IF(AND(All!$V9="P5",All!$AE9="RDP"),#REF!,IF(AND(All!$V9="P6",All!$AE9="RDP"),#REF!,IF(AND(All!$V9="P7",All!$AE9="RDP"),#REF!,IF(AND(All!$V9="P8",All!$AE9="RDP"),#REF!,IF(AND(All!$V9="P9",All!$AE9="RDP"),#REF!,IF(AND(All!$V9="P1",All!$AE9="RMS"),#REF!,IF(AND(All!$V9="P2",All!$AE9="RMS"),#REF!,IF(AND(All!$V9="P3",All!$AE9="RMS"),#REF!,IF(AND(All!$V9="P4",All!$AE9="RMS"),#REF!,IF(AND(All!$V9="P5",All!$AE9="RMS"),#REF!,IF(AND(All!$V9="P6",All!$AE9="RMS"),#REF!,IF(AND(All!$V9="P7",All!$AE9="RMS"),#REF!,IF(AND(All!$V9="P8",All!$AE9="RMS"),#REF!,IF(AND(All!$V9="P9",All!$AE9="RMS"),#REF!,IF(AND(All!$V9="P1",All!$AE9="RSS"),#REF!,IF(AND(All!$V9="P2",All!$AE9="RSS"),#REF!,IF(AND(All!$V9="P3",All!$AE9="RSS"),#REF!,IF(AND(All!$V9="P4",All!$AE9="RSS"),#REF!,IF(AND(All!$V9="P5",All!$AE9="RSS"),#REF!,IF(AND(All!$V9="P6",All!$AE9="RSS"),#REF!,IF(AND(All!$V9="P7",All!$AE9="RSS"),#REF!,IF(AND(All!$V9="P8",All!$AE9="RSS"),#REF!,IF(AND(All!$V9="P9",All!$AE9="RSS"),#REF!,0)))))))))))))))))))))))))))</f>
        <v>0</v>
      </c>
      <c r="CC9" s="43">
        <f>IF(AND(All!$V9="P1",All!$AE9="RDP"),#REF!,IF(AND(All!$V9="P2",All!$AE9="RDP"),#REF!,IF(AND(All!$V9="P3",All!$AE9="RDP"),#REF!,IF(AND(All!$V9="P4",All!$AE9="RDP"),#REF!,IF(AND(All!$V9="P5",All!$AE9="RDP"),#REF!,IF(AND(All!$V9="P6",All!$AE9="RDP"),#REF!,IF(AND(All!$V9="P7",All!$AE9="RDP"),#REF!,IF(AND(All!$V9="P8",All!$AE9="RDP"),#REF!,IF(AND(All!$V9="P9",All!$AE9="RDP"),#REF!,IF(AND(All!$V9="P1",All!$AE9="RMS"),#REF!,IF(AND(All!$V9="P2",All!$AE9="RMS"),#REF!,IF(AND(All!$V9="P3",All!$AE9="RMS"),#REF!,IF(AND(All!$V9="P4",All!$AE9="RMS"),#REF!,IF(AND(All!$V9="P5",All!$AE9="RMS"),#REF!,IF(AND(All!$V9="P6",All!$AE9="RMS"),#REF!,IF(AND(All!$V9="P7",All!$AE9="RMS"),#REF!,IF(AND(All!$V9="P8",All!$AE9="RMS"),#REF!,IF(AND(All!$V9="P9",All!$AE9="RMS"),#REF!,IF(AND(All!$V9="P1",All!$AE9="RSS"),#REF!,IF(AND(All!$V9="P2",All!$AE9="RSS"),#REF!,IF(AND(All!$V9="P3",All!$AE9="RSS"),#REF!,IF(AND(All!$V9="P4",All!$AE9="RSS"),#REF!,IF(AND(All!$V9="P5",All!$AE9="RSS"),#REF!,IF(AND(All!$V9="P6",All!$AE9="RSS"),#REF!,IF(AND(All!$V9="P7",All!$AE9="RSS"),#REF!,IF(AND(All!$V9="P8",All!$AE9="RSS"),#REF!,IF(AND(All!$V9="P9",All!$AE9="RSS"),#REF!,0)))))))))))))))))))))))))))</f>
        <v>0</v>
      </c>
      <c r="CD9" s="43">
        <f>IF(AND(All!$V9="P1",All!$AE9="RDP"),#REF!,IF(AND(All!$V9="P2",All!$AE9="RDP"),#REF!,IF(AND(All!$V9="P3",All!$AE9="RDP"),#REF!,IF(AND(All!$V9="P4",All!$AE9="RDP"),#REF!,IF(AND(All!$V9="P5",All!$AE9="RDP"),#REF!,IF(AND(All!$V9="P6",All!$AE9="RDP"),#REF!,IF(AND(All!$V9="P7",All!$AE9="RDP"),#REF!,IF(AND(All!$V9="P8",All!$AE9="RDP"),#REF!,IF(AND(All!$V9="P9",All!$AE9="RDP"),#REF!,IF(AND(All!$V9="P1",All!$AE9="RMS"),#REF!,IF(AND(All!$V9="P2",All!$AE9="RMS"),#REF!,IF(AND(All!$V9="P3",All!$AE9="RMS"),#REF!,IF(AND(All!$V9="P4",All!$AE9="RMS"),#REF!,IF(AND(All!$V9="P5",All!$AE9="RMS"),#REF!,IF(AND(All!$V9="P6",All!$AE9="RMS"),#REF!,IF(AND(All!$V9="P7",All!$AE9="RMS"),#REF!,IF(AND(All!$V9="P8",All!$AE9="RMS"),#REF!,IF(AND(All!$V9="P9",All!$AE9="RMS"),#REF!,IF(AND(All!$V9="P1",All!$AE9="RSS"),#REF!,IF(AND(All!$V9="P2",All!$AE9="RSS"),#REF!,IF(AND(All!$V9="P3",All!$AE9="RSS"),#REF!,IF(AND(All!$V9="P4",All!$AE9="RSS"),#REF!,IF(AND(All!$V9="P5",All!$AE9="RSS"),#REF!,IF(AND(All!$V9="P6",All!$AE9="RSS"),#REF!,IF(AND(All!$V9="P7",All!$AE9="RSS"),#REF!,IF(AND(All!$V9="P8",All!$AE9="RSS"),#REF!,IF(AND(All!$V9="P9",All!$AE9="RSS"),#REF!,0)))))))))))))))))))))))))))</f>
        <v>0</v>
      </c>
      <c r="CE9" s="43">
        <f>IF(AND(All!$V9="P1",All!$AE9="RDP"),#REF!,IF(AND(All!$V9="P2",All!$AE9="RDP"),#REF!,IF(AND(All!$V9="P3",All!$AE9="RDP"),#REF!,IF(AND(All!$V9="P4",All!$AE9="RDP"),#REF!,IF(AND(All!$V9="P5",All!$AE9="RDP"),#REF!,IF(AND(All!$V9="P6",All!$AE9="RDP"),#REF!,IF(AND(All!$V9="P7",All!$AE9="RDP"),#REF!,IF(AND(All!$V9="P8",All!$AE9="RDP"),#REF!,IF(AND(All!$V9="P9",All!$AE9="RDP"),#REF!,IF(AND(All!$V9="P1",All!$AE9="RMS"),#REF!,IF(AND(All!$V9="P2",All!$AE9="RMS"),#REF!,IF(AND(All!$V9="P3",All!$AE9="RMS"),#REF!,IF(AND(All!$V9="P4",All!$AE9="RMS"),#REF!,IF(AND(All!$V9="P5",All!$AE9="RMS"),#REF!,IF(AND(All!$V9="P6",All!$AE9="RMS"),#REF!,IF(AND(All!$V9="P7",All!$AE9="RMS"),#REF!,IF(AND(All!$V9="P8",All!$AE9="RMS"),#REF!,IF(AND(All!$V9="P9",All!$AE9="RMS"),#REF!,IF(AND(All!$V9="P1",All!$AE9="RSS"),#REF!,IF(AND(All!$V9="P2",All!$AE9="RSS"),#REF!,IF(AND(All!$V9="P3",All!$AE9="RSS"),#REF!,IF(AND(All!$V9="P4",All!$AE9="RSS"),#REF!,IF(AND(All!$V9="P5",All!$AE9="RSS"),#REF!,IF(AND(All!$V9="P6",All!$AE9="RSS"),#REF!,IF(AND(All!$V9="P7",All!$AE9="RSS"),#REF!,IF(AND(All!$V9="P8",All!$AE9="RSS"),#REF!,IF(AND(All!$V9="P9",All!$AE9="RSS"),#REF!,0)))))))))))))))))))))))))))</f>
        <v>0</v>
      </c>
      <c r="CF9" s="43">
        <f>IF(AND(All!$V9="P1",All!$AE9="RDP"),#REF!,IF(AND(All!$V9="P2",All!$AE9="RDP"),#REF!,IF(AND(All!$V9="P3",All!$AE9="RDP"),#REF!,IF(AND(All!$V9="P4",All!$AE9="RDP"),#REF!,IF(AND(All!$V9="P5",All!$AE9="RDP"),#REF!,IF(AND(All!$V9="P6",All!$AE9="RDP"),#REF!,IF(AND(All!$V9="P7",All!$AE9="RDP"),#REF!,IF(AND(All!$V9="P8",All!$AE9="RDP"),#REF!,IF(AND(All!$V9="P9",All!$AE9="RDP"),#REF!,IF(AND(All!$V9="P1",All!$AE9="RMS"),#REF!,IF(AND(All!$V9="P2",All!$AE9="RMS"),#REF!,IF(AND(All!$V9="P3",All!$AE9="RMS"),#REF!,IF(AND(All!$V9="P4",All!$AE9="RMS"),#REF!,IF(AND(All!$V9="P5",All!$AE9="RMS"),#REF!,IF(AND(All!$V9="P6",All!$AE9="RMS"),#REF!,IF(AND(All!$V9="P7",All!$AE9="RMS"),#REF!,IF(AND(All!$V9="P8",All!$AE9="RMS"),#REF!,IF(AND(All!$V9="P9",All!$AE9="RMS"),#REF!,IF(AND(All!$V9="P1",All!$AE9="RSS"),#REF!,IF(AND(All!$V9="P2",All!$AE9="RSS"),#REF!,IF(AND(All!$V9="P3",All!$AE9="RSS"),#REF!,IF(AND(All!$V9="P4",All!$AE9="RSS"),#REF!,IF(AND(All!$V9="P5",All!$AE9="RSS"),#REF!,IF(AND(All!$V9="P6",All!$AE9="RSS"),#REF!,IF(AND(All!$V9="P7",All!$AE9="RSS"),#REF!,IF(AND(All!$V9="P8",All!$AE9="RSS"),#REF!,IF(AND(All!$V9="P9",All!$AE9="RSS"),#REF!,0)))))))))))))))))))))))))))</f>
        <v>0</v>
      </c>
      <c r="CG9" s="43">
        <f>IF(AND(All!$V9="P1",All!$AE9="RDP"),#REF!,IF(AND(All!$V9="P2",All!$AE9="RDP"),#REF!,IF(AND(All!$V9="P3",All!$AE9="RDP"),#REF!,IF(AND(All!$V9="P4",All!$AE9="RDP"),#REF!,IF(AND(All!$V9="P5",All!$AE9="RDP"),#REF!,IF(AND(All!$V9="P6",All!$AE9="RDP"),#REF!,IF(AND(All!$V9="P7",All!$AE9="RDP"),#REF!,IF(AND(All!$V9="P8",All!$AE9="RDP"),#REF!,IF(AND(All!$V9="P9",All!$AE9="RDP"),#REF!,IF(AND(All!$V9="P1",All!$AE9="RMS"),#REF!,IF(AND(All!$V9="P2",All!$AE9="RMS"),#REF!,IF(AND(All!$V9="P3",All!$AE9="RMS"),#REF!,IF(AND(All!$V9="P4",All!$AE9="RMS"),#REF!,IF(AND(All!$V9="P5",All!$AE9="RMS"),#REF!,IF(AND(All!$V9="P6",All!$AE9="RMS"),#REF!,IF(AND(All!$V9="P7",All!$AE9="RMS"),#REF!,IF(AND(All!$V9="P8",All!$AE9="RMS"),#REF!,IF(AND(All!$V9="P9",All!$AE9="RMS"),#REF!,IF(AND(All!$V9="P1",All!$AE9="RSS"),#REF!,IF(AND(All!$V9="P2",All!$AE9="RSS"),#REF!,IF(AND(All!$V9="P3",All!$AE9="RSS"),#REF!,IF(AND(All!$V9="P4",All!$AE9="RSS"),#REF!,IF(AND(All!$V9="P5",All!$AE9="RSS"),#REF!,IF(AND(All!$V9="P6",All!$AE9="RSS"),#REF!,IF(AND(All!$V9="P7",All!$AE9="RSS"),#REF!,IF(AND(All!$V9="P8",All!$AE9="RSS"),#REF!,IF(AND(All!$V9="P9",All!$AE9="RSS"),#REF!,0)))))))))))))))))))))))))))</f>
        <v>0</v>
      </c>
      <c r="CH9" s="43">
        <f>IF(AND(All!$V9="P1",All!$AE9="RDP"),#REF!,IF(AND(All!$V9="P2",All!$AE9="RDP"),#REF!,IF(AND(All!$V9="P3",All!$AE9="RDP"),#REF!,IF(AND(All!$V9="P4",All!$AE9="RDP"),#REF!,IF(AND(All!$V9="P5",All!$AE9="RDP"),#REF!,IF(AND(All!$V9="P6",All!$AE9="RDP"),#REF!,IF(AND(All!$V9="P7",All!$AE9="RDP"),#REF!,IF(AND(All!$V9="P8",All!$AE9="RDP"),#REF!,IF(AND(All!$V9="P9",All!$AE9="RDP"),#REF!,IF(AND(All!$V9="P1",All!$AE9="RMS"),#REF!,IF(AND(All!$V9="P2",All!$AE9="RMS"),#REF!,IF(AND(All!$V9="P3",All!$AE9="RMS"),#REF!,IF(AND(All!$V9="P4",All!$AE9="RMS"),#REF!,IF(AND(All!$V9="P5",All!$AE9="RMS"),#REF!,IF(AND(All!$V9="P6",All!$AE9="RMS"),#REF!,IF(AND(All!$V9="P7",All!$AE9="RMS"),#REF!,IF(AND(All!$V9="P8",All!$AE9="RMS"),#REF!,IF(AND(All!$V9="P9",All!$AE9="RMS"),#REF!,IF(AND(All!$V9="P1",All!$AE9="RSS"),#REF!,IF(AND(All!$V9="P2",All!$AE9="RSS"),#REF!,IF(AND(All!$V9="P3",All!$AE9="RSS"),#REF!,IF(AND(All!$V9="P4",All!$AE9="RSS"),#REF!,IF(AND(All!$V9="P5",All!$AE9="RSS"),#REF!,IF(AND(All!$V9="P6",All!$AE9="RSS"),#REF!,IF(AND(All!$V9="P7",All!$AE9="RSS"),#REF!,IF(AND(All!$V9="P8",All!$AE9="RSS"),#REF!,IF(AND(All!$V9="P9",All!$AE9="RSS"),#REF!,0)))))))))))))))))))))))))))</f>
        <v>0</v>
      </c>
      <c r="CI9" s="328">
        <f>IF(AND(All!$V9="P1",All!$AE9="RDP"),#REF!,IF(AND(All!$V9="P2",All!$AE9="RDP"),#REF!,IF(AND(All!$V9="P3",All!$AE9="RDP"),#REF!,IF(AND(All!$V9="P4",All!$AE9="RDP"),#REF!,IF(AND(All!$V9="P5",All!$AE9="RDP"),#REF!,IF(AND(All!$V9="P6",All!$AE9="RDP"),#REF!,IF(AND(All!$V9="P7",All!$AE9="RDP"),#REF!,IF(AND(All!$V9="P8",All!$AE9="RDP"),#REF!,IF(AND(All!$V9="P9",All!$AE9="RDP"),#REF!,IF(AND(All!$V9="P1",All!$AE9="RMS"),#REF!,IF(AND(All!$V9="P2",All!$AE9="RMS"),#REF!,IF(AND(All!$V9="P3",All!$AE9="RMS"),#REF!,IF(AND(All!$V9="P4",All!$AE9="RMS"),#REF!,IF(AND(All!$V9="P5",All!$AE9="RMS"),#REF!,IF(AND(All!$V9="P6",All!$AE9="RMS"),#REF!,IF(AND(All!$V9="P7",All!$AE9="RMS"),#REF!,IF(AND(All!$V9="P8",All!$AE9="RMS"),#REF!,IF(AND(All!$V9="P9",All!$AE9="RMS"),#REF!,IF(AND(All!$V9="P1",All!$AE9="RSS"),#REF!,IF(AND(All!$V9="P2",All!$AE9="RSS"),#REF!,IF(AND(All!$V9="P3",All!$AE9="RSS"),#REF!,IF(AND(All!$V9="P4",All!$AE9="RSS"),#REF!,IF(AND(All!$V9="P5",All!$AE9="RSS"),#REF!,IF(AND(All!$V9="P6",All!$AE9="RSS"),#REF!,IF(AND(All!$V9="P7",All!$AE9="RSS"),#REF!,IF(AND(All!$V9="P8",All!$AE9="RSS"),#REF!,IF(AND(All!$V9="P9",All!$AE9="RSS"),#REF!,0)))))))))))))))))))))))))))</f>
        <v>0</v>
      </c>
      <c r="CJ9" s="377">
        <f>Table92[[#This Row],[R-B1]]-Table92[[#This Row],[B1]]</f>
        <v>0</v>
      </c>
      <c r="CK9" s="378">
        <f>Table92[[#This Row],[R-B2]]-Table92[[#This Row],[B2]]</f>
        <v>0</v>
      </c>
      <c r="CL9" s="378">
        <f>Table92[[#This Row],[R-B3]]-Table92[[#This Row],[B3]]</f>
        <v>0</v>
      </c>
      <c r="CM9" s="378">
        <f>Table92[[#This Row],[R-B4]]-Table92[[#This Row],[B4]]</f>
        <v>0</v>
      </c>
      <c r="CN9" s="378">
        <f>Table92[[#This Row],[R-B5]]-Table92[[#This Row],[B5]]</f>
        <v>0</v>
      </c>
      <c r="CO9" s="378">
        <f>Table92[[#This Row],[R-B6]]-Table92[[#This Row],[B6]]</f>
        <v>0</v>
      </c>
      <c r="CP9" s="378">
        <f>Table92[[#This Row],[R-B7]]-Table92[[#This Row],[B7]]</f>
        <v>0</v>
      </c>
      <c r="CQ9" s="378">
        <f>Table92[[#This Row],[R-B8]]-Table92[[#This Row],[B8]]</f>
        <v>0</v>
      </c>
      <c r="CR9" s="378">
        <f>Table92[[#This Row],[R-B9]]-Table92[[#This Row],[B9]]</f>
        <v>0</v>
      </c>
      <c r="CS9" s="378">
        <f>Table92[[#This Row],[R-B10]]-Table92[[#This Row],[B10]]</f>
        <v>0</v>
      </c>
      <c r="CT9" s="378">
        <f>Table92[[#This Row],[R-B11]]-Table92[[#This Row],[B11]]</f>
        <v>0</v>
      </c>
      <c r="CU9" s="378">
        <f>Table92[[#This Row],[R-B12]]-Table92[[#This Row],[B12]]</f>
        <v>0</v>
      </c>
      <c r="CV9" s="378">
        <f>Table92[[#This Row],[R-K1]]-Table92[[#This Row],[K1]]</f>
        <v>0</v>
      </c>
      <c r="CW9" s="378">
        <f>Table92[[#This Row],[R-K2]]-Table92[[#This Row],[K2]]</f>
        <v>0</v>
      </c>
      <c r="CX9" s="378">
        <f>Table92[[#This Row],[R-K3]]-Table92[[#This Row],[K3]]</f>
        <v>0</v>
      </c>
      <c r="CY9" s="378">
        <f>Table92[[#This Row],[R-K4]]-Table92[[#This Row],[K4]]</f>
        <v>0</v>
      </c>
      <c r="CZ9" s="378">
        <f>Table92[[#This Row],[R-K5]]-Table92[[#This Row],[K5]]</f>
        <v>0</v>
      </c>
      <c r="DA9" s="378">
        <f>Table92[[#This Row],[R-P1]]-Table92[[#This Row],[P1]]</f>
        <v>0</v>
      </c>
      <c r="DB9" s="378">
        <f>Table92[[#This Row],[R-P2]]-Table92[[#This Row],[P2]]</f>
        <v>0</v>
      </c>
      <c r="DC9" s="378">
        <f>Table92[[#This Row],[R-P3]]-Table92[[#This Row],[P3]]</f>
        <v>0</v>
      </c>
      <c r="DD9" s="378">
        <f>Table92[[#This Row],[R-P4]]-Table92[[#This Row],[P4]]</f>
        <v>0</v>
      </c>
      <c r="DE9" s="378">
        <f>Table92[[#This Row],[R-P5]]-Table92[[#This Row],[P5]]</f>
        <v>0</v>
      </c>
      <c r="DF9" s="378">
        <f>Table92[[#This Row],[R-E1]]-Table92[[#This Row],[E1]]</f>
        <v>0</v>
      </c>
      <c r="DG9" s="379">
        <f>Table92[[#This Row],[R-E2]]-Table92[[#This Row],[E2]]</f>
        <v>0</v>
      </c>
      <c r="DH9" s="43">
        <f>COUNTIF(Table9[[#This Row],[G-B1]:[G-B12]],"&lt;=0")/12*100</f>
        <v>100</v>
      </c>
      <c r="DI9" s="43">
        <f>COUNTIF(Table9[[#This Row],[G-K1]:[G-K5]],"&lt;=0")/5*100</f>
        <v>100</v>
      </c>
      <c r="DJ9" s="43">
        <f>COUNTIF(Table9[[#This Row],[G-P1]:[G-P5]],"&lt;=0")/5*100</f>
        <v>100</v>
      </c>
      <c r="DK9" s="43">
        <f>COUNTIF(Table9[[#This Row],[G-E1]:[G-E2]],"&lt;=0")/2*100</f>
        <v>100</v>
      </c>
      <c r="DL9" s="450">
        <f>IF(AE9="RDP",(COUNTIF(Table9[[#This Row],[G-B3]],"&lt;=0")+COUNTIF(Table9[[#This Row],[G-B4]],"&lt;=0")+COUNTIF(Table9[[#This Row],[G-B7]],"&lt;=0")+COUNTIF(Table9[[#This Row],[G-B11]],"&lt;=0")+COUNTIF(Table9[[#This Row],[G-K2]],"&lt;=0"))/5*100,IF(AE9="RMS",(COUNTIF(Table9[[#This Row],[G-B4]],"&lt;=0")+COUNTIF(Table9[[#This Row],[G-B5]],"&lt;=0")+COUNTIF(Table9[[#This Row],[G-B10]],"&lt;=0")+COUNTIF(Table9[[#This Row],[G-B12]],"&lt;=0")+COUNTIF(Table9[[#This Row],[G-K2]],"&lt;=0"))/5*100,IF(AE9="RSS",(COUNTIF(Table9[[#This Row],[G-B1]],"&lt;=0")+COUNTIF(Table9[[#This Row],[G-B2]],"&lt;=0")+COUNTIF(Table9[[#This Row],[G-B6]],"&lt;=0")+COUNTIF(Table9[[#This Row],[G-B11]],"&lt;=0")+COUNTIF(Table9[[#This Row],[G-B12]],"&lt;=0"))/5*100,0)))</f>
        <v>100</v>
      </c>
      <c r="DM9" s="332"/>
      <c r="DR9" s="332"/>
      <c r="DW9" s="332"/>
      <c r="DX9" s="42"/>
      <c r="DY9" s="42"/>
      <c r="DZ9" s="42"/>
      <c r="EA9" s="333"/>
      <c r="EB9" s="342"/>
      <c r="EC9" s="339"/>
      <c r="ED9" s="339"/>
      <c r="EE9" s="338"/>
    </row>
    <row r="10" spans="1:135" ht="116" x14ac:dyDescent="0.3">
      <c r="B10" s="282">
        <v>7</v>
      </c>
      <c r="C10" s="421" t="s">
        <v>134</v>
      </c>
      <c r="D10" s="345">
        <v>46099</v>
      </c>
      <c r="E10" s="349" t="s">
        <v>437</v>
      </c>
      <c r="F10" s="343">
        <v>140250</v>
      </c>
      <c r="G10" s="308">
        <f t="shared" ca="1" si="0"/>
        <v>55.840088403729077</v>
      </c>
      <c r="H10" s="283">
        <v>25934</v>
      </c>
      <c r="I10" s="343" t="s">
        <v>136</v>
      </c>
      <c r="J10" s="343" t="s">
        <v>438</v>
      </c>
      <c r="K10" s="343" t="s">
        <v>138</v>
      </c>
      <c r="L10" s="343" t="s">
        <v>147</v>
      </c>
      <c r="M10" s="343" t="s">
        <v>242</v>
      </c>
      <c r="N10" s="343" t="s">
        <v>439</v>
      </c>
      <c r="O10" s="343" t="s">
        <v>183</v>
      </c>
      <c r="P10" s="349" t="s">
        <v>440</v>
      </c>
      <c r="Q10" s="343" t="s">
        <v>144</v>
      </c>
      <c r="R10" s="343" t="s">
        <v>185</v>
      </c>
      <c r="S10" s="345">
        <v>43754</v>
      </c>
      <c r="T10" s="286">
        <f t="shared" ca="1" si="4"/>
        <v>7.0111111111111111</v>
      </c>
      <c r="U10" s="343">
        <v>28</v>
      </c>
      <c r="V10" s="343" t="s">
        <v>186</v>
      </c>
      <c r="W10" s="356">
        <f ca="1">Table92[[#This Row],[Age]]-($T$1-Table92[[#This Row],[Date of Appointment to Current Grade]])/365</f>
        <v>53.367123287671234</v>
      </c>
      <c r="X10" s="357">
        <f ca="1">($T$1-Table92[[#This Row],[Date of Appointment to Current Grade]])/365</f>
        <v>2.4729651160578463</v>
      </c>
      <c r="Y10" s="345">
        <v>45413</v>
      </c>
      <c r="Z10" s="343" t="s">
        <v>242</v>
      </c>
      <c r="AA10" s="345">
        <v>46023</v>
      </c>
      <c r="AB10" s="360">
        <f ca="1">($T$1-Table92[[#This Row],[Date in Position]])/365</f>
        <v>0.80173223934551763</v>
      </c>
      <c r="AC10" s="343" t="s">
        <v>183</v>
      </c>
      <c r="AD10" s="345">
        <v>43656</v>
      </c>
      <c r="AE10" s="343" t="s">
        <v>162</v>
      </c>
      <c r="AF10" s="343" t="s">
        <v>148</v>
      </c>
      <c r="AG10" s="287" t="s">
        <v>2383</v>
      </c>
      <c r="AH10" s="287" t="s">
        <v>442</v>
      </c>
      <c r="AI10" s="287" t="s">
        <v>443</v>
      </c>
      <c r="AJ10" s="288" t="s">
        <v>444</v>
      </c>
      <c r="AK10" s="288" t="s">
        <v>445</v>
      </c>
      <c r="AL10" s="282" t="s">
        <v>153</v>
      </c>
      <c r="AM10" s="320" t="s">
        <v>446</v>
      </c>
      <c r="AN10" s="313">
        <v>3</v>
      </c>
      <c r="AO10" s="304">
        <v>3</v>
      </c>
      <c r="AP10" s="304">
        <v>3</v>
      </c>
      <c r="AQ10" s="304">
        <v>2</v>
      </c>
      <c r="AR10" s="304">
        <v>3</v>
      </c>
      <c r="AS10" s="304">
        <v>3</v>
      </c>
      <c r="AT10" s="304">
        <v>3</v>
      </c>
      <c r="AU10" s="304">
        <v>2</v>
      </c>
      <c r="AV10" s="304">
        <v>3</v>
      </c>
      <c r="AW10" s="304">
        <v>2</v>
      </c>
      <c r="AX10" s="304">
        <v>3</v>
      </c>
      <c r="AY10" s="304">
        <v>3</v>
      </c>
      <c r="AZ10" s="304">
        <v>3</v>
      </c>
      <c r="BA10" s="304">
        <v>2</v>
      </c>
      <c r="BB10" s="304">
        <v>2</v>
      </c>
      <c r="BC10" s="304">
        <v>2</v>
      </c>
      <c r="BD10" s="304">
        <v>1</v>
      </c>
      <c r="BE10" s="304">
        <v>2</v>
      </c>
      <c r="BF10" s="304">
        <v>2</v>
      </c>
      <c r="BG10" s="304">
        <v>2</v>
      </c>
      <c r="BH10" s="304">
        <v>2</v>
      </c>
      <c r="BI10" s="304">
        <v>2</v>
      </c>
      <c r="BJ10" s="304">
        <v>1</v>
      </c>
      <c r="BK10" s="314">
        <v>1</v>
      </c>
      <c r="BL10" s="323" t="e">
        <f>IF(AND(All!$V10="P1",All!$AE10="RDP"),#REF!,IF(AND(All!$V10="P2",All!$AE10="RDP"),#REF!,IF(AND(All!$V10="P3",All!$AE10="RDP"),#REF!,IF(AND(All!$V10="P4",All!$AE10="RDP"),#REF!,IF(AND(All!$V10="P5",All!$AE10="RDP"),#REF!,IF(AND(All!$V10="P6",All!$AE10="RDP"),#REF!,IF(AND(All!$V10="P7",All!$AE10="RDP"),#REF!,IF(AND(All!$V10="P8",All!$AE10="RDP"),#REF!,IF(AND(All!$V10="P9",All!$AE10="RDP"),#REF!,IF(AND(All!$V10="P1",All!$AE10="RMS"),#REF!,IF(AND(All!$V10="P2",All!$AE10="RMS"),#REF!,IF(AND(All!$V10="P3",All!$AE10="RMS"),#REF!,IF(AND(All!$V10="P4",All!$AE10="RMS"),#REF!,IF(AND(All!$V10="P5",All!$AE10="RMS"),#REF!,IF(AND(All!$V10="P6",All!$AE10="RMS"),#REF!,IF(AND(All!$V10="P7",All!$AE10="RMS"),#REF!,IF(AND(All!$V10="P8",All!$AE10="RMS"),#REF!,IF(AND(All!$V10="P9",All!$AE10="RMS"),#REF!,IF(AND(All!$V10="P1",All!$AE10="RSS"),#REF!,IF(AND(All!$V10="P2",All!$AE10="RSS"),#REF!,IF(AND(All!$V10="P3",All!$AE10="RSS"),#REF!,IF(AND(All!$V10="P4",All!$AE10="RSS"),#REF!,IF(AND(All!$V10="P5",All!$AE10="RSS"),#REF!,IF(AND(All!$V10="P6",All!$AE10="RSS"),#REF!,IF(AND(All!$V10="P7",All!$AE10="RSS"),#REF!,IF(AND(All!$V10="P8",All!$AE10="RSS"),#REF!,IF(AND(All!$V10="P9",All!$AE10="RSS"),#REF!,0)))))))))))))))))))))))))))</f>
        <v>#REF!</v>
      </c>
      <c r="BM10" s="43" t="e">
        <f>IF(AND(All!$V10="P1",All!$AE10="RDP"),#REF!,IF(AND(All!$V10="P2",All!$AE10="RDP"),#REF!,IF(AND(All!$V10="P3",All!$AE10="RDP"),#REF!,IF(AND(All!$V10="P4",All!$AE10="RDP"),#REF!,IF(AND(All!$V10="P5",All!$AE10="RDP"),#REF!,IF(AND(All!$V10="P6",All!$AE10="RDP"),#REF!,IF(AND(All!$V10="P7",All!$AE10="RDP"),#REF!,IF(AND(All!$V10="P8",All!$AE10="RDP"),#REF!,IF(AND(All!$V10="P9",All!$AE10="RDP"),#REF!,IF(AND(All!$V10="P1",All!$AE10="RMS"),#REF!,IF(AND(All!$V10="P2",All!$AE10="RMS"),#REF!,IF(AND(All!$V10="P3",All!$AE10="RMS"),#REF!,IF(AND(All!$V10="P4",All!$AE10="RMS"),#REF!,IF(AND(All!$V10="P5",All!$AE10="RMS"),#REF!,IF(AND(All!$V10="P6",All!$AE10="RMS"),#REF!,IF(AND(All!$V10="P7",All!$AE10="RMS"),#REF!,IF(AND(All!$V10="P8",All!$AE10="RMS"),#REF!,IF(AND(All!$V10="P9",All!$AE10="RMS"),#REF!,IF(AND(All!$V10="P1",All!$AE10="RSS"),#REF!,IF(AND(All!$V10="P2",All!$AE10="RSS"),#REF!,IF(AND(All!$V10="P3",All!$AE10="RSS"),#REF!,IF(AND(All!$V10="P4",All!$AE10="RSS"),#REF!,IF(AND(All!$V10="P5",All!$AE10="RSS"),#REF!,IF(AND(All!$V10="P6",All!$AE10="RSS"),#REF!,IF(AND(All!$V10="P7",All!$AE10="RSS"),#REF!,IF(AND(All!$V10="P8",All!$AE10="RSS"),#REF!,IF(AND(All!$V10="P9",All!$AE10="RSS"),#REF!,0)))))))))))))))))))))))))))</f>
        <v>#REF!</v>
      </c>
      <c r="BN10" s="43" t="e">
        <f>IF(AND(All!$V10="P1",All!$AE10="RDP"),#REF!,IF(AND(All!$V10="P2",All!$AE10="RDP"),#REF!,IF(AND(All!$V10="P3",All!$AE10="RDP"),#REF!,IF(AND(All!$V10="P4",All!$AE10="RDP"),#REF!,IF(AND(All!$V10="P5",All!$AE10="RDP"),#REF!,IF(AND(All!$V10="P6",All!$AE10="RDP"),#REF!,IF(AND(All!$V10="P7",All!$AE10="RDP"),#REF!,IF(AND(All!$V10="P8",All!$AE10="RDP"),#REF!,IF(AND(All!$V10="P9",All!$AE10="RDP"),#REF!,IF(AND(All!$V10="P1",All!$AE10="RMS"),#REF!,IF(AND(All!$V10="P2",All!$AE10="RMS"),#REF!,IF(AND(All!$V10="P3",All!$AE10="RMS"),#REF!,IF(AND(All!$V10="P4",All!$AE10="RMS"),#REF!,IF(AND(All!$V10="P5",All!$AE10="RMS"),#REF!,IF(AND(All!$V10="P6",All!$AE10="RMS"),#REF!,IF(AND(All!$V10="P7",All!$AE10="RMS"),#REF!,IF(AND(All!$V10="P8",All!$AE10="RMS"),#REF!,IF(AND(All!$V10="P9",All!$AE10="RMS"),#REF!,IF(AND(All!$V10="P1",All!$AE10="RSS"),#REF!,IF(AND(All!$V10="P2",All!$AE10="RSS"),#REF!,IF(AND(All!$V10="P3",All!$AE10="RSS"),#REF!,IF(AND(All!$V10="P4",All!$AE10="RSS"),#REF!,IF(AND(All!$V10="P5",All!$AE10="RSS"),#REF!,IF(AND(All!$V10="P6",All!$AE10="RSS"),#REF!,IF(AND(All!$V10="P7",All!$AE10="RSS"),#REF!,IF(AND(All!$V10="P8",All!$AE10="RSS"),#REF!,IF(AND(All!$V10="P9",All!$AE10="RSS"),#REF!,0)))))))))))))))))))))))))))</f>
        <v>#REF!</v>
      </c>
      <c r="BO10" s="43" t="e">
        <f>IF(AND(All!$V10="P1",All!$AE10="RDP"),#REF!,IF(AND(All!$V10="P2",All!$AE10="RDP"),#REF!,IF(AND(All!$V10="P3",All!$AE10="RDP"),#REF!,IF(AND(All!$V10="P4",All!$AE10="RDP"),#REF!,IF(AND(All!$V10="P5",All!$AE10="RDP"),#REF!,IF(AND(All!$V10="P6",All!$AE10="RDP"),#REF!,IF(AND(All!$V10="P7",All!$AE10="RDP"),#REF!,IF(AND(All!$V10="P8",All!$AE10="RDP"),#REF!,IF(AND(All!$V10="P9",All!$AE10="RDP"),#REF!,IF(AND(All!$V10="P1",All!$AE10="RMS"),#REF!,IF(AND(All!$V10="P2",All!$AE10="RMS"),#REF!,IF(AND(All!$V10="P3",All!$AE10="RMS"),#REF!,IF(AND(All!$V10="P4",All!$AE10="RMS"),#REF!,IF(AND(All!$V10="P5",All!$AE10="RMS"),#REF!,IF(AND(All!$V10="P6",All!$AE10="RMS"),#REF!,IF(AND(All!$V10="P7",All!$AE10="RMS"),#REF!,IF(AND(All!$V10="P8",All!$AE10="RMS"),#REF!,IF(AND(All!$V10="P9",All!$AE10="RMS"),#REF!,IF(AND(All!$V10="P1",All!$AE10="RSS"),#REF!,IF(AND(All!$V10="P2",All!$AE10="RSS"),#REF!,IF(AND(All!$V10="P3",All!$AE10="RSS"),#REF!,IF(AND(All!$V10="P4",All!$AE10="RSS"),#REF!,IF(AND(All!$V10="P5",All!$AE10="RSS"),#REF!,IF(AND(All!$V10="P6",All!$AE10="RSS"),#REF!,IF(AND(All!$V10="P7",All!$AE10="RSS"),#REF!,IF(AND(All!$V10="P8",All!$AE10="RSS"),#REF!,IF(AND(All!$V10="P9",All!$AE10="RSS"),#REF!,0)))))))))))))))))))))))))))</f>
        <v>#REF!</v>
      </c>
      <c r="BP10" s="43" t="e">
        <f>IF(AND(All!$V10="P1",All!$AE10="RDP"),#REF!,IF(AND(All!$V10="P2",All!$AE10="RDP"),#REF!,IF(AND(All!$V10="P3",All!$AE10="RDP"),#REF!,IF(AND(All!$V10="P4",All!$AE10="RDP"),#REF!,IF(AND(All!$V10="P5",All!$AE10="RDP"),#REF!,IF(AND(All!$V10="P6",All!$AE10="RDP"),#REF!,IF(AND(All!$V10="P7",All!$AE10="RDP"),#REF!,IF(AND(All!$V10="P8",All!$AE10="RDP"),#REF!,IF(AND(All!$V10="P9",All!$AE10="RDP"),#REF!,IF(AND(All!$V10="P1",All!$AE10="RMS"),#REF!,IF(AND(All!$V10="P2",All!$AE10="RMS"),#REF!,IF(AND(All!$V10="P3",All!$AE10="RMS"),#REF!,IF(AND(All!$V10="P4",All!$AE10="RMS"),#REF!,IF(AND(All!$V10="P5",All!$AE10="RMS"),#REF!,IF(AND(All!$V10="P6",All!$AE10="RMS"),#REF!,IF(AND(All!$V10="P7",All!$AE10="RMS"),#REF!,IF(AND(All!$V10="P8",All!$AE10="RMS"),#REF!,IF(AND(All!$V10="P9",All!$AE10="RMS"),#REF!,IF(AND(All!$V10="P1",All!$AE10="RSS"),#REF!,IF(AND(All!$V10="P2",All!$AE10="RSS"),#REF!,IF(AND(All!$V10="P3",All!$AE10="RSS"),#REF!,IF(AND(All!$V10="P4",All!$AE10="RSS"),#REF!,IF(AND(All!$V10="P5",All!$AE10="RSS"),#REF!,IF(AND(All!$V10="P6",All!$AE10="RSS"),#REF!,IF(AND(All!$V10="P7",All!$AE10="RSS"),#REF!,IF(AND(All!$V10="P8",All!$AE10="RSS"),#REF!,IF(AND(All!$V10="P9",All!$AE10="RSS"),#REF!,0)))))))))))))))))))))))))))</f>
        <v>#REF!</v>
      </c>
      <c r="BQ10" s="43" t="e">
        <f>IF(AND(All!$V10="P1",All!$AE10="RDP"),#REF!,IF(AND(All!$V10="P2",All!$AE10="RDP"),#REF!,IF(AND(All!$V10="P3",All!$AE10="RDP"),#REF!,IF(AND(All!$V10="P4",All!$AE10="RDP"),#REF!,IF(AND(All!$V10="P5",All!$AE10="RDP"),#REF!,IF(AND(All!$V10="P6",All!$AE10="RDP"),#REF!,IF(AND(All!$V10="P7",All!$AE10="RDP"),#REF!,IF(AND(All!$V10="P8",All!$AE10="RDP"),#REF!,IF(AND(All!$V10="P9",All!$AE10="RDP"),#REF!,IF(AND(All!$V10="P1",All!$AE10="RMS"),#REF!,IF(AND(All!$V10="P2",All!$AE10="RMS"),#REF!,IF(AND(All!$V10="P3",All!$AE10="RMS"),#REF!,IF(AND(All!$V10="P4",All!$AE10="RMS"),#REF!,IF(AND(All!$V10="P5",All!$AE10="RMS"),#REF!,IF(AND(All!$V10="P6",All!$AE10="RMS"),#REF!,IF(AND(All!$V10="P7",All!$AE10="RMS"),#REF!,IF(AND(All!$V10="P8",All!$AE10="RMS"),#REF!,IF(AND(All!$V10="P9",All!$AE10="RMS"),#REF!,IF(AND(All!$V10="P1",All!$AE10="RSS"),#REF!,IF(AND(All!$V10="P2",All!$AE10="RSS"),#REF!,IF(AND(All!$V10="P3",All!$AE10="RSS"),#REF!,IF(AND(All!$V10="P4",All!$AE10="RSS"),#REF!,IF(AND(All!$V10="P5",All!$AE10="RSS"),#REF!,IF(AND(All!$V10="P6",All!$AE10="RSS"),#REF!,IF(AND(All!$V10="P7",All!$AE10="RSS"),#REF!,IF(AND(All!$V10="P8",All!$AE10="RSS"),#REF!,IF(AND(All!$V10="P9",All!$AE10="RSS"),#REF!,0)))))))))))))))))))))))))))</f>
        <v>#REF!</v>
      </c>
      <c r="BR10" s="43" t="e">
        <f>IF(AND(All!$V10="P1",All!$AE10="RDP"),#REF!,IF(AND(All!$V10="P2",All!$AE10="RDP"),#REF!,IF(AND(All!$V10="P3",All!$AE10="RDP"),#REF!,IF(AND(All!$V10="P4",All!$AE10="RDP"),#REF!,IF(AND(All!$V10="P5",All!$AE10="RDP"),#REF!,IF(AND(All!$V10="P6",All!$AE10="RDP"),#REF!,IF(AND(All!$V10="P7",All!$AE10="RDP"),#REF!,IF(AND(All!$V10="P8",All!$AE10="RDP"),#REF!,IF(AND(All!$V10="P9",All!$AE10="RDP"),#REF!,IF(AND(All!$V10="P1",All!$AE10="RMS"),#REF!,IF(AND(All!$V10="P2",All!$AE10="RMS"),#REF!,IF(AND(All!$V10="P3",All!$AE10="RMS"),#REF!,IF(AND(All!$V10="P4",All!$AE10="RMS"),#REF!,IF(AND(All!$V10="P5",All!$AE10="RMS"),#REF!,IF(AND(All!$V10="P6",All!$AE10="RMS"),#REF!,IF(AND(All!$V10="P7",All!$AE10="RMS"),#REF!,IF(AND(All!$V10="P8",All!$AE10="RMS"),#REF!,IF(AND(All!$V10="P9",All!$AE10="RMS"),#REF!,IF(AND(All!$V10="P1",All!$AE10="RSS"),#REF!,IF(AND(All!$V10="P2",All!$AE10="RSS"),#REF!,IF(AND(All!$V10="P3",All!$AE10="RSS"),#REF!,IF(AND(All!$V10="P4",All!$AE10="RSS"),#REF!,IF(AND(All!$V10="P5",All!$AE10="RSS"),#REF!,IF(AND(All!$V10="P6",All!$AE10="RSS"),#REF!,IF(AND(All!$V10="P7",All!$AE10="RSS"),#REF!,IF(AND(All!$V10="P8",All!$AE10="RSS"),#REF!,IF(AND(All!$V10="P9",All!$AE10="RSS"),#REF!,0)))))))))))))))))))))))))))</f>
        <v>#REF!</v>
      </c>
      <c r="BS10" s="43" t="e">
        <f>IF(AND(All!$V10="P1",All!$AE10="RDP"),#REF!,IF(AND(All!$V10="P2",All!$AE10="RDP"),#REF!,IF(AND(All!$V10="P3",All!$AE10="RDP"),#REF!,IF(AND(All!$V10="P4",All!$AE10="RDP"),#REF!,IF(AND(All!$V10="P5",All!$AE10="RDP"),#REF!,IF(AND(All!$V10="P6",All!$AE10="RDP"),#REF!,IF(AND(All!$V10="P7",All!$AE10="RDP"),#REF!,IF(AND(All!$V10="P8",All!$AE10="RDP"),#REF!,IF(AND(All!$V10="P9",All!$AE10="RDP"),#REF!,IF(AND(All!$V10="P1",All!$AE10="RMS"),#REF!,IF(AND(All!$V10="P2",All!$AE10="RMS"),#REF!,IF(AND(All!$V10="P3",All!$AE10="RMS"),#REF!,IF(AND(All!$V10="P4",All!$AE10="RMS"),#REF!,IF(AND(All!$V10="P5",All!$AE10="RMS"),#REF!,IF(AND(All!$V10="P6",All!$AE10="RMS"),#REF!,IF(AND(All!$V10="P7",All!$AE10="RMS"),#REF!,IF(AND(All!$V10="P8",All!$AE10="RMS"),#REF!,IF(AND(All!$V10="P9",All!$AE10="RMS"),#REF!,IF(AND(All!$V10="P1",All!$AE10="RSS"),#REF!,IF(AND(All!$V10="P2",All!$AE10="RSS"),#REF!,IF(AND(All!$V10="P3",All!$AE10="RSS"),#REF!,IF(AND(All!$V10="P4",All!$AE10="RSS"),#REF!,IF(AND(All!$V10="P5",All!$AE10="RSS"),#REF!,IF(AND(All!$V10="P6",All!$AE10="RSS"),#REF!,IF(AND(All!$V10="P7",All!$AE10="RSS"),#REF!,IF(AND(All!$V10="P8",All!$AE10="RSS"),#REF!,IF(AND(All!$V10="P9",All!$AE10="RSS"),#REF!,0)))))))))))))))))))))))))))</f>
        <v>#REF!</v>
      </c>
      <c r="BT10" s="43" t="e">
        <f>IF(AND(All!$V10="P1",All!$AE10="RDP"),#REF!,IF(AND(All!$V10="P2",All!$AE10="RDP"),#REF!,IF(AND(All!$V10="P3",All!$AE10="RDP"),#REF!,IF(AND(All!$V10="P4",All!$AE10="RDP"),#REF!,IF(AND(All!$V10="P5",All!$AE10="RDP"),#REF!,IF(AND(All!$V10="P6",All!$AE10="RDP"),#REF!,IF(AND(All!$V10="P7",All!$AE10="RDP"),#REF!,IF(AND(All!$V10="P8",All!$AE10="RDP"),#REF!,IF(AND(All!$V10="P9",All!$AE10="RDP"),#REF!,IF(AND(All!$V10="P1",All!$AE10="RMS"),#REF!,IF(AND(All!$V10="P2",All!$AE10="RMS"),#REF!,IF(AND(All!$V10="P3",All!$AE10="RMS"),#REF!,IF(AND(All!$V10="P4",All!$AE10="RMS"),#REF!,IF(AND(All!$V10="P5",All!$AE10="RMS"),#REF!,IF(AND(All!$V10="P6",All!$AE10="RMS"),#REF!,IF(AND(All!$V10="P7",All!$AE10="RMS"),#REF!,IF(AND(All!$V10="P8",All!$AE10="RMS"),#REF!,IF(AND(All!$V10="P9",All!$AE10="RMS"),#REF!,IF(AND(All!$V10="P1",All!$AE10="RSS"),#REF!,IF(AND(All!$V10="P2",All!$AE10="RSS"),#REF!,IF(AND(All!$V10="P3",All!$AE10="RSS"),#REF!,IF(AND(All!$V10="P4",All!$AE10="RSS"),#REF!,IF(AND(All!$V10="P5",All!$AE10="RSS"),#REF!,IF(AND(All!$V10="P6",All!$AE10="RSS"),#REF!,IF(AND(All!$V10="P7",All!$AE10="RSS"),#REF!,IF(AND(All!$V10="P8",All!$AE10="RSS"),#REF!,IF(AND(All!$V10="P9",All!$AE10="RSS"),#REF!,0)))))))))))))))))))))))))))</f>
        <v>#REF!</v>
      </c>
      <c r="BU10" s="43" t="e">
        <f>IF(AND(All!$V10="P1",All!$AE10="RDP"),#REF!,IF(AND(All!$V10="P2",All!$AE10="RDP"),#REF!,IF(AND(All!$V10="P3",All!$AE10="RDP"),#REF!,IF(AND(All!$V10="P4",All!$AE10="RDP"),#REF!,IF(AND(All!$V10="P5",All!$AE10="RDP"),#REF!,IF(AND(All!$V10="P6",All!$AE10="RDP"),#REF!,IF(AND(All!$V10="P7",All!$AE10="RDP"),#REF!,IF(AND(All!$V10="P8",All!$AE10="RDP"),#REF!,IF(AND(All!$V10="P9",All!$AE10="RDP"),#REF!,IF(AND(All!$V10="P1",All!$AE10="RMS"),#REF!,IF(AND(All!$V10="P2",All!$AE10="RMS"),#REF!,IF(AND(All!$V10="P3",All!$AE10="RMS"),#REF!,IF(AND(All!$V10="P4",All!$AE10="RMS"),#REF!,IF(AND(All!$V10="P5",All!$AE10="RMS"),#REF!,IF(AND(All!$V10="P6",All!$AE10="RMS"),#REF!,IF(AND(All!$V10="P7",All!$AE10="RMS"),#REF!,IF(AND(All!$V10="P8",All!$AE10="RMS"),#REF!,IF(AND(All!$V10="P9",All!$AE10="RMS"),#REF!,IF(AND(All!$V10="P1",All!$AE10="RSS"),#REF!,IF(AND(All!$V10="P2",All!$AE10="RSS"),#REF!,IF(AND(All!$V10="P3",All!$AE10="RSS"),#REF!,IF(AND(All!$V10="P4",All!$AE10="RSS"),#REF!,IF(AND(All!$V10="P5",All!$AE10="RSS"),#REF!,IF(AND(All!$V10="P6",All!$AE10="RSS"),#REF!,IF(AND(All!$V10="P7",All!$AE10="RSS"),#REF!,IF(AND(All!$V10="P8",All!$AE10="RSS"),#REF!,IF(AND(All!$V10="P9",All!$AE10="RSS"),#REF!,0)))))))))))))))))))))))))))</f>
        <v>#REF!</v>
      </c>
      <c r="BV10" s="43" t="e">
        <f>IF(AND(All!$V10="P1",All!$AE10="RDP"),#REF!,IF(AND(All!$V10="P2",All!$AE10="RDP"),#REF!,IF(AND(All!$V10="P3",All!$AE10="RDP"),#REF!,IF(AND(All!$V10="P4",All!$AE10="RDP"),#REF!,IF(AND(All!$V10="P5",All!$AE10="RDP"),#REF!,IF(AND(All!$V10="P6",All!$AE10="RDP"),#REF!,IF(AND(All!$V10="P7",All!$AE10="RDP"),#REF!,IF(AND(All!$V10="P8",All!$AE10="RDP"),#REF!,IF(AND(All!$V10="P9",All!$AE10="RDP"),#REF!,IF(AND(All!$V10="P1",All!$AE10="RMS"),#REF!,IF(AND(All!$V10="P2",All!$AE10="RMS"),#REF!,IF(AND(All!$V10="P3",All!$AE10="RMS"),#REF!,IF(AND(All!$V10="P4",All!$AE10="RMS"),#REF!,IF(AND(All!$V10="P5",All!$AE10="RMS"),#REF!,IF(AND(All!$V10="P6",All!$AE10="RMS"),#REF!,IF(AND(All!$V10="P7",All!$AE10="RMS"),#REF!,IF(AND(All!$V10="P8",All!$AE10="RMS"),#REF!,IF(AND(All!$V10="P9",All!$AE10="RMS"),#REF!,IF(AND(All!$V10="P1",All!$AE10="RSS"),#REF!,IF(AND(All!$V10="P2",All!$AE10="RSS"),#REF!,IF(AND(All!$V10="P3",All!$AE10="RSS"),#REF!,IF(AND(All!$V10="P4",All!$AE10="RSS"),#REF!,IF(AND(All!$V10="P5",All!$AE10="RSS"),#REF!,IF(AND(All!$V10="P6",All!$AE10="RSS"),#REF!,IF(AND(All!$V10="P7",All!$AE10="RSS"),#REF!,IF(AND(All!$V10="P8",All!$AE10="RSS"),#REF!,IF(AND(All!$V10="P9",All!$AE10="RSS"),#REF!,0)))))))))))))))))))))))))))</f>
        <v>#REF!</v>
      </c>
      <c r="BW10" s="43" t="e">
        <f>IF(AND(All!$V10="P1",All!$AE10="RDP"),#REF!,IF(AND(All!$V10="P2",All!$AE10="RDP"),#REF!,IF(AND(All!$V10="P3",All!$AE10="RDP"),#REF!,IF(AND(All!$V10="P4",All!$AE10="RDP"),#REF!,IF(AND(All!$V10="P5",All!$AE10="RDP"),#REF!,IF(AND(All!$V10="P6",All!$AE10="RDP"),#REF!,IF(AND(All!$V10="P7",All!$AE10="RDP"),#REF!,IF(AND(All!$V10="P8",All!$AE10="RDP"),#REF!,IF(AND(All!$V10="P9",All!$AE10="RDP"),#REF!,IF(AND(All!$V10="P1",All!$AE10="RMS"),#REF!,IF(AND(All!$V10="P2",All!$AE10="RMS"),#REF!,IF(AND(All!$V10="P3",All!$AE10="RMS"),#REF!,IF(AND(All!$V10="P4",All!$AE10="RMS"),#REF!,IF(AND(All!$V10="P5",All!$AE10="RMS"),#REF!,IF(AND(All!$V10="P6",All!$AE10="RMS"),#REF!,IF(AND(All!$V10="P7",All!$AE10="RMS"),#REF!,IF(AND(All!$V10="P8",All!$AE10="RMS"),#REF!,IF(AND(All!$V10="P9",All!$AE10="RMS"),#REF!,IF(AND(All!$V10="P1",All!$AE10="RSS"),#REF!,IF(AND(All!$V10="P2",All!$AE10="RSS"),#REF!,IF(AND(All!$V10="P3",All!$AE10="RSS"),#REF!,IF(AND(All!$V10="P4",All!$AE10="RSS"),#REF!,IF(AND(All!$V10="P5",All!$AE10="RSS"),#REF!,IF(AND(All!$V10="P6",All!$AE10="RSS"),#REF!,IF(AND(All!$V10="P7",All!$AE10="RSS"),#REF!,IF(AND(All!$V10="P8",All!$AE10="RSS"),#REF!,IF(AND(All!$V10="P9",All!$AE10="RSS"),#REF!,0)))))))))))))))))))))))))))</f>
        <v>#REF!</v>
      </c>
      <c r="BX10" s="43" t="e">
        <f>IF(AND(All!$V10="P1",All!$AE10="RDP"),#REF!,IF(AND(All!$V10="P2",All!$AE10="RDP"),#REF!,IF(AND(All!$V10="P3",All!$AE10="RDP"),#REF!,IF(AND(All!$V10="P4",All!$AE10="RDP"),#REF!,IF(AND(All!$V10="P5",All!$AE10="RDP"),#REF!,IF(AND(All!$V10="P6",All!$AE10="RDP"),#REF!,IF(AND(All!$V10="P7",All!$AE10="RDP"),#REF!,IF(AND(All!$V10="P8",All!$AE10="RDP"),#REF!,IF(AND(All!$V10="P9",All!$AE10="RDP"),#REF!,IF(AND(All!$V10="P1",All!$AE10="RMS"),#REF!,IF(AND(All!$V10="P2",All!$AE10="RMS"),#REF!,IF(AND(All!$V10="P3",All!$AE10="RMS"),#REF!,IF(AND(All!$V10="P4",All!$AE10="RMS"),#REF!,IF(AND(All!$V10="P5",All!$AE10="RMS"),#REF!,IF(AND(All!$V10="P6",All!$AE10="RMS"),#REF!,IF(AND(All!$V10="P7",All!$AE10="RMS"),#REF!,IF(AND(All!$V10="P8",All!$AE10="RMS"),#REF!,IF(AND(All!$V10="P9",All!$AE10="RMS"),#REF!,IF(AND(All!$V10="P1",All!$AE10="RSS"),#REF!,IF(AND(All!$V10="P2",All!$AE10="RSS"),#REF!,IF(AND(All!$V10="P3",All!$AE10="RSS"),#REF!,IF(AND(All!$V10="P4",All!$AE10="RSS"),#REF!,IF(AND(All!$V10="P5",All!$AE10="RSS"),#REF!,IF(AND(All!$V10="P6",All!$AE10="RSS"),#REF!,IF(AND(All!$V10="P7",All!$AE10="RSS"),#REF!,IF(AND(All!$V10="P8",All!$AE10="RSS"),#REF!,IF(AND(All!$V10="P9",All!$AE10="RSS"),#REF!,0)))))))))))))))))))))))))))</f>
        <v>#REF!</v>
      </c>
      <c r="BY10" s="43" t="e">
        <f>IF(AND(All!$V10="P1",All!$AE10="RDP"),#REF!,IF(AND(All!$V10="P2",All!$AE10="RDP"),#REF!,IF(AND(All!$V10="P3",All!$AE10="RDP"),#REF!,IF(AND(All!$V10="P4",All!$AE10="RDP"),#REF!,IF(AND(All!$V10="P5",All!$AE10="RDP"),#REF!,IF(AND(All!$V10="P6",All!$AE10="RDP"),#REF!,IF(AND(All!$V10="P7",All!$AE10="RDP"),#REF!,IF(AND(All!$V10="P8",All!$AE10="RDP"),#REF!,IF(AND(All!$V10="P9",All!$AE10="RDP"),#REF!,IF(AND(All!$V10="P1",All!$AE10="RMS"),#REF!,IF(AND(All!$V10="P2",All!$AE10="RMS"),#REF!,IF(AND(All!$V10="P3",All!$AE10="RMS"),#REF!,IF(AND(All!$V10="P4",All!$AE10="RMS"),#REF!,IF(AND(All!$V10="P5",All!$AE10="RMS"),#REF!,IF(AND(All!$V10="P6",All!$AE10="RMS"),#REF!,IF(AND(All!$V10="P7",All!$AE10="RMS"),#REF!,IF(AND(All!$V10="P8",All!$AE10="RMS"),#REF!,IF(AND(All!$V10="P9",All!$AE10="RMS"),#REF!,IF(AND(All!$V10="P1",All!$AE10="RSS"),#REF!,IF(AND(All!$V10="P2",All!$AE10="RSS"),#REF!,IF(AND(All!$V10="P3",All!$AE10="RSS"),#REF!,IF(AND(All!$V10="P4",All!$AE10="RSS"),#REF!,IF(AND(All!$V10="P5",All!$AE10="RSS"),#REF!,IF(AND(All!$V10="P6",All!$AE10="RSS"),#REF!,IF(AND(All!$V10="P7",All!$AE10="RSS"),#REF!,IF(AND(All!$V10="P8",All!$AE10="RSS"),#REF!,IF(AND(All!$V10="P9",All!$AE10="RSS"),#REF!,0)))))))))))))))))))))))))))</f>
        <v>#REF!</v>
      </c>
      <c r="BZ10" s="43" t="e">
        <f>IF(AND(All!$V10="P1",All!$AE10="RDP"),#REF!,IF(AND(All!$V10="P2",All!$AE10="RDP"),#REF!,IF(AND(All!$V10="P3",All!$AE10="RDP"),#REF!,IF(AND(All!$V10="P4",All!$AE10="RDP"),#REF!,IF(AND(All!$V10="P5",All!$AE10="RDP"),#REF!,IF(AND(All!$V10="P6",All!$AE10="RDP"),#REF!,IF(AND(All!$V10="P7",All!$AE10="RDP"),#REF!,IF(AND(All!$V10="P8",All!$AE10="RDP"),#REF!,IF(AND(All!$V10="P9",All!$AE10="RDP"),#REF!,IF(AND(All!$V10="P1",All!$AE10="RMS"),#REF!,IF(AND(All!$V10="P2",All!$AE10="RMS"),#REF!,IF(AND(All!$V10="P3",All!$AE10="RMS"),#REF!,IF(AND(All!$V10="P4",All!$AE10="RMS"),#REF!,IF(AND(All!$V10="P5",All!$AE10="RMS"),#REF!,IF(AND(All!$V10="P6",All!$AE10="RMS"),#REF!,IF(AND(All!$V10="P7",All!$AE10="RMS"),#REF!,IF(AND(All!$V10="P8",All!$AE10="RMS"),#REF!,IF(AND(All!$V10="P9",All!$AE10="RMS"),#REF!,IF(AND(All!$V10="P1",All!$AE10="RSS"),#REF!,IF(AND(All!$V10="P2",All!$AE10="RSS"),#REF!,IF(AND(All!$V10="P3",All!$AE10="RSS"),#REF!,IF(AND(All!$V10="P4",All!$AE10="RSS"),#REF!,IF(AND(All!$V10="P5",All!$AE10="RSS"),#REF!,IF(AND(All!$V10="P6",All!$AE10="RSS"),#REF!,IF(AND(All!$V10="P7",All!$AE10="RSS"),#REF!,IF(AND(All!$V10="P8",All!$AE10="RSS"),#REF!,IF(AND(All!$V10="P9",All!$AE10="RSS"),#REF!,0)))))))))))))))))))))))))))</f>
        <v>#REF!</v>
      </c>
      <c r="CA10" s="43" t="e">
        <f>IF(AND(All!$V10="P1",All!$AE10="RDP"),#REF!,IF(AND(All!$V10="P2",All!$AE10="RDP"),#REF!,IF(AND(All!$V10="P3",All!$AE10="RDP"),#REF!,IF(AND(All!$V10="P4",All!$AE10="RDP"),#REF!,IF(AND(All!$V10="P5",All!$AE10="RDP"),#REF!,IF(AND(All!$V10="P6",All!$AE10="RDP"),#REF!,IF(AND(All!$V10="P7",All!$AE10="RDP"),#REF!,IF(AND(All!$V10="P8",All!$AE10="RDP"),#REF!,IF(AND(All!$V10="P9",All!$AE10="RDP"),#REF!,IF(AND(All!$V10="P1",All!$AE10="RMS"),#REF!,IF(AND(All!$V10="P2",All!$AE10="RMS"),#REF!,IF(AND(All!$V10="P3",All!$AE10="RMS"),#REF!,IF(AND(All!$V10="P4",All!$AE10="RMS"),#REF!,IF(AND(All!$V10="P5",All!$AE10="RMS"),#REF!,IF(AND(All!$V10="P6",All!$AE10="RMS"),#REF!,IF(AND(All!$V10="P7",All!$AE10="RMS"),#REF!,IF(AND(All!$V10="P8",All!$AE10="RMS"),#REF!,IF(AND(All!$V10="P9",All!$AE10="RMS"),#REF!,IF(AND(All!$V10="P1",All!$AE10="RSS"),#REF!,IF(AND(All!$V10="P2",All!$AE10="RSS"),#REF!,IF(AND(All!$V10="P3",All!$AE10="RSS"),#REF!,IF(AND(All!$V10="P4",All!$AE10="RSS"),#REF!,IF(AND(All!$V10="P5",All!$AE10="RSS"),#REF!,IF(AND(All!$V10="P6",All!$AE10="RSS"),#REF!,IF(AND(All!$V10="P7",All!$AE10="RSS"),#REF!,IF(AND(All!$V10="P8",All!$AE10="RSS"),#REF!,IF(AND(All!$V10="P9",All!$AE10="RSS"),#REF!,0)))))))))))))))))))))))))))</f>
        <v>#REF!</v>
      </c>
      <c r="CB10" s="43" t="e">
        <f>IF(AND(All!$V10="P1",All!$AE10="RDP"),#REF!,IF(AND(All!$V10="P2",All!$AE10="RDP"),#REF!,IF(AND(All!$V10="P3",All!$AE10="RDP"),#REF!,IF(AND(All!$V10="P4",All!$AE10="RDP"),#REF!,IF(AND(All!$V10="P5",All!$AE10="RDP"),#REF!,IF(AND(All!$V10="P6",All!$AE10="RDP"),#REF!,IF(AND(All!$V10="P7",All!$AE10="RDP"),#REF!,IF(AND(All!$V10="P8",All!$AE10="RDP"),#REF!,IF(AND(All!$V10="P9",All!$AE10="RDP"),#REF!,IF(AND(All!$V10="P1",All!$AE10="RMS"),#REF!,IF(AND(All!$V10="P2",All!$AE10="RMS"),#REF!,IF(AND(All!$V10="P3",All!$AE10="RMS"),#REF!,IF(AND(All!$V10="P4",All!$AE10="RMS"),#REF!,IF(AND(All!$V10="P5",All!$AE10="RMS"),#REF!,IF(AND(All!$V10="P6",All!$AE10="RMS"),#REF!,IF(AND(All!$V10="P7",All!$AE10="RMS"),#REF!,IF(AND(All!$V10="P8",All!$AE10="RMS"),#REF!,IF(AND(All!$V10="P9",All!$AE10="RMS"),#REF!,IF(AND(All!$V10="P1",All!$AE10="RSS"),#REF!,IF(AND(All!$V10="P2",All!$AE10="RSS"),#REF!,IF(AND(All!$V10="P3",All!$AE10="RSS"),#REF!,IF(AND(All!$V10="P4",All!$AE10="RSS"),#REF!,IF(AND(All!$V10="P5",All!$AE10="RSS"),#REF!,IF(AND(All!$V10="P6",All!$AE10="RSS"),#REF!,IF(AND(All!$V10="P7",All!$AE10="RSS"),#REF!,IF(AND(All!$V10="P8",All!$AE10="RSS"),#REF!,IF(AND(All!$V10="P9",All!$AE10="RSS"),#REF!,0)))))))))))))))))))))))))))</f>
        <v>#REF!</v>
      </c>
      <c r="CC10" s="43" t="e">
        <f>IF(AND(All!$V10="P1",All!$AE10="RDP"),#REF!,IF(AND(All!$V10="P2",All!$AE10="RDP"),#REF!,IF(AND(All!$V10="P3",All!$AE10="RDP"),#REF!,IF(AND(All!$V10="P4",All!$AE10="RDP"),#REF!,IF(AND(All!$V10="P5",All!$AE10="RDP"),#REF!,IF(AND(All!$V10="P6",All!$AE10="RDP"),#REF!,IF(AND(All!$V10="P7",All!$AE10="RDP"),#REF!,IF(AND(All!$V10="P8",All!$AE10="RDP"),#REF!,IF(AND(All!$V10="P9",All!$AE10="RDP"),#REF!,IF(AND(All!$V10="P1",All!$AE10="RMS"),#REF!,IF(AND(All!$V10="P2",All!$AE10="RMS"),#REF!,IF(AND(All!$V10="P3",All!$AE10="RMS"),#REF!,IF(AND(All!$V10="P4",All!$AE10="RMS"),#REF!,IF(AND(All!$V10="P5",All!$AE10="RMS"),#REF!,IF(AND(All!$V10="P6",All!$AE10="RMS"),#REF!,IF(AND(All!$V10="P7",All!$AE10="RMS"),#REF!,IF(AND(All!$V10="P8",All!$AE10="RMS"),#REF!,IF(AND(All!$V10="P9",All!$AE10="RMS"),#REF!,IF(AND(All!$V10="P1",All!$AE10="RSS"),#REF!,IF(AND(All!$V10="P2",All!$AE10="RSS"),#REF!,IF(AND(All!$V10="P3",All!$AE10="RSS"),#REF!,IF(AND(All!$V10="P4",All!$AE10="RSS"),#REF!,IF(AND(All!$V10="P5",All!$AE10="RSS"),#REF!,IF(AND(All!$V10="P6",All!$AE10="RSS"),#REF!,IF(AND(All!$V10="P7",All!$AE10="RSS"),#REF!,IF(AND(All!$V10="P8",All!$AE10="RSS"),#REF!,IF(AND(All!$V10="P9",All!$AE10="RSS"),#REF!,0)))))))))))))))))))))))))))</f>
        <v>#REF!</v>
      </c>
      <c r="CD10" s="43" t="e">
        <f>IF(AND(All!$V10="P1",All!$AE10="RDP"),#REF!,IF(AND(All!$V10="P2",All!$AE10="RDP"),#REF!,IF(AND(All!$V10="P3",All!$AE10="RDP"),#REF!,IF(AND(All!$V10="P4",All!$AE10="RDP"),#REF!,IF(AND(All!$V10="P5",All!$AE10="RDP"),#REF!,IF(AND(All!$V10="P6",All!$AE10="RDP"),#REF!,IF(AND(All!$V10="P7",All!$AE10="RDP"),#REF!,IF(AND(All!$V10="P8",All!$AE10="RDP"),#REF!,IF(AND(All!$V10="P9",All!$AE10="RDP"),#REF!,IF(AND(All!$V10="P1",All!$AE10="RMS"),#REF!,IF(AND(All!$V10="P2",All!$AE10="RMS"),#REF!,IF(AND(All!$V10="P3",All!$AE10="RMS"),#REF!,IF(AND(All!$V10="P4",All!$AE10="RMS"),#REF!,IF(AND(All!$V10="P5",All!$AE10="RMS"),#REF!,IF(AND(All!$V10="P6",All!$AE10="RMS"),#REF!,IF(AND(All!$V10="P7",All!$AE10="RMS"),#REF!,IF(AND(All!$V10="P8",All!$AE10="RMS"),#REF!,IF(AND(All!$V10="P9",All!$AE10="RMS"),#REF!,IF(AND(All!$V10="P1",All!$AE10="RSS"),#REF!,IF(AND(All!$V10="P2",All!$AE10="RSS"),#REF!,IF(AND(All!$V10="P3",All!$AE10="RSS"),#REF!,IF(AND(All!$V10="P4",All!$AE10="RSS"),#REF!,IF(AND(All!$V10="P5",All!$AE10="RSS"),#REF!,IF(AND(All!$V10="P6",All!$AE10="RSS"),#REF!,IF(AND(All!$V10="P7",All!$AE10="RSS"),#REF!,IF(AND(All!$V10="P8",All!$AE10="RSS"),#REF!,IF(AND(All!$V10="P9",All!$AE10="RSS"),#REF!,0)))))))))))))))))))))))))))</f>
        <v>#REF!</v>
      </c>
      <c r="CE10" s="43" t="e">
        <f>IF(AND(All!$V10="P1",All!$AE10="RDP"),#REF!,IF(AND(All!$V10="P2",All!$AE10="RDP"),#REF!,IF(AND(All!$V10="P3",All!$AE10="RDP"),#REF!,IF(AND(All!$V10="P4",All!$AE10="RDP"),#REF!,IF(AND(All!$V10="P5",All!$AE10="RDP"),#REF!,IF(AND(All!$V10="P6",All!$AE10="RDP"),#REF!,IF(AND(All!$V10="P7",All!$AE10="RDP"),#REF!,IF(AND(All!$V10="P8",All!$AE10="RDP"),#REF!,IF(AND(All!$V10="P9",All!$AE10="RDP"),#REF!,IF(AND(All!$V10="P1",All!$AE10="RMS"),#REF!,IF(AND(All!$V10="P2",All!$AE10="RMS"),#REF!,IF(AND(All!$V10="P3",All!$AE10="RMS"),#REF!,IF(AND(All!$V10="P4",All!$AE10="RMS"),#REF!,IF(AND(All!$V10="P5",All!$AE10="RMS"),#REF!,IF(AND(All!$V10="P6",All!$AE10="RMS"),#REF!,IF(AND(All!$V10="P7",All!$AE10="RMS"),#REF!,IF(AND(All!$V10="P8",All!$AE10="RMS"),#REF!,IF(AND(All!$V10="P9",All!$AE10="RMS"),#REF!,IF(AND(All!$V10="P1",All!$AE10="RSS"),#REF!,IF(AND(All!$V10="P2",All!$AE10="RSS"),#REF!,IF(AND(All!$V10="P3",All!$AE10="RSS"),#REF!,IF(AND(All!$V10="P4",All!$AE10="RSS"),#REF!,IF(AND(All!$V10="P5",All!$AE10="RSS"),#REF!,IF(AND(All!$V10="P6",All!$AE10="RSS"),#REF!,IF(AND(All!$V10="P7",All!$AE10="RSS"),#REF!,IF(AND(All!$V10="P8",All!$AE10="RSS"),#REF!,IF(AND(All!$V10="P9",All!$AE10="RSS"),#REF!,0)))))))))))))))))))))))))))</f>
        <v>#REF!</v>
      </c>
      <c r="CF10" s="43" t="e">
        <f>IF(AND(All!$V10="P1",All!$AE10="RDP"),#REF!,IF(AND(All!$V10="P2",All!$AE10="RDP"),#REF!,IF(AND(All!$V10="P3",All!$AE10="RDP"),#REF!,IF(AND(All!$V10="P4",All!$AE10="RDP"),#REF!,IF(AND(All!$V10="P5",All!$AE10="RDP"),#REF!,IF(AND(All!$V10="P6",All!$AE10="RDP"),#REF!,IF(AND(All!$V10="P7",All!$AE10="RDP"),#REF!,IF(AND(All!$V10="P8",All!$AE10="RDP"),#REF!,IF(AND(All!$V10="P9",All!$AE10="RDP"),#REF!,IF(AND(All!$V10="P1",All!$AE10="RMS"),#REF!,IF(AND(All!$V10="P2",All!$AE10="RMS"),#REF!,IF(AND(All!$V10="P3",All!$AE10="RMS"),#REF!,IF(AND(All!$V10="P4",All!$AE10="RMS"),#REF!,IF(AND(All!$V10="P5",All!$AE10="RMS"),#REF!,IF(AND(All!$V10="P6",All!$AE10="RMS"),#REF!,IF(AND(All!$V10="P7",All!$AE10="RMS"),#REF!,IF(AND(All!$V10="P8",All!$AE10="RMS"),#REF!,IF(AND(All!$V10="P9",All!$AE10="RMS"),#REF!,IF(AND(All!$V10="P1",All!$AE10="RSS"),#REF!,IF(AND(All!$V10="P2",All!$AE10="RSS"),#REF!,IF(AND(All!$V10="P3",All!$AE10="RSS"),#REF!,IF(AND(All!$V10="P4",All!$AE10="RSS"),#REF!,IF(AND(All!$V10="P5",All!$AE10="RSS"),#REF!,IF(AND(All!$V10="P6",All!$AE10="RSS"),#REF!,IF(AND(All!$V10="P7",All!$AE10="RSS"),#REF!,IF(AND(All!$V10="P8",All!$AE10="RSS"),#REF!,IF(AND(All!$V10="P9",All!$AE10="RSS"),#REF!,0)))))))))))))))))))))))))))</f>
        <v>#REF!</v>
      </c>
      <c r="CG10" s="43" t="e">
        <f>IF(AND(All!$V10="P1",All!$AE10="RDP"),#REF!,IF(AND(All!$V10="P2",All!$AE10="RDP"),#REF!,IF(AND(All!$V10="P3",All!$AE10="RDP"),#REF!,IF(AND(All!$V10="P4",All!$AE10="RDP"),#REF!,IF(AND(All!$V10="P5",All!$AE10="RDP"),#REF!,IF(AND(All!$V10="P6",All!$AE10="RDP"),#REF!,IF(AND(All!$V10="P7",All!$AE10="RDP"),#REF!,IF(AND(All!$V10="P8",All!$AE10="RDP"),#REF!,IF(AND(All!$V10="P9",All!$AE10="RDP"),#REF!,IF(AND(All!$V10="P1",All!$AE10="RMS"),#REF!,IF(AND(All!$V10="P2",All!$AE10="RMS"),#REF!,IF(AND(All!$V10="P3",All!$AE10="RMS"),#REF!,IF(AND(All!$V10="P4",All!$AE10="RMS"),#REF!,IF(AND(All!$V10="P5",All!$AE10="RMS"),#REF!,IF(AND(All!$V10="P6",All!$AE10="RMS"),#REF!,IF(AND(All!$V10="P7",All!$AE10="RMS"),#REF!,IF(AND(All!$V10="P8",All!$AE10="RMS"),#REF!,IF(AND(All!$V10="P9",All!$AE10="RMS"),#REF!,IF(AND(All!$V10="P1",All!$AE10="RSS"),#REF!,IF(AND(All!$V10="P2",All!$AE10="RSS"),#REF!,IF(AND(All!$V10="P3",All!$AE10="RSS"),#REF!,IF(AND(All!$V10="P4",All!$AE10="RSS"),#REF!,IF(AND(All!$V10="P5",All!$AE10="RSS"),#REF!,IF(AND(All!$V10="P6",All!$AE10="RSS"),#REF!,IF(AND(All!$V10="P7",All!$AE10="RSS"),#REF!,IF(AND(All!$V10="P8",All!$AE10="RSS"),#REF!,IF(AND(All!$V10="P9",All!$AE10="RSS"),#REF!,0)))))))))))))))))))))))))))</f>
        <v>#REF!</v>
      </c>
      <c r="CH10" s="43" t="e">
        <f>IF(AND(All!$V10="P1",All!$AE10="RDP"),#REF!,IF(AND(All!$V10="P2",All!$AE10="RDP"),#REF!,IF(AND(All!$V10="P3",All!$AE10="RDP"),#REF!,IF(AND(All!$V10="P4",All!$AE10="RDP"),#REF!,IF(AND(All!$V10="P5",All!$AE10="RDP"),#REF!,IF(AND(All!$V10="P6",All!$AE10="RDP"),#REF!,IF(AND(All!$V10="P7",All!$AE10="RDP"),#REF!,IF(AND(All!$V10="P8",All!$AE10="RDP"),#REF!,IF(AND(All!$V10="P9",All!$AE10="RDP"),#REF!,IF(AND(All!$V10="P1",All!$AE10="RMS"),#REF!,IF(AND(All!$V10="P2",All!$AE10="RMS"),#REF!,IF(AND(All!$V10="P3",All!$AE10="RMS"),#REF!,IF(AND(All!$V10="P4",All!$AE10="RMS"),#REF!,IF(AND(All!$V10="P5",All!$AE10="RMS"),#REF!,IF(AND(All!$V10="P6",All!$AE10="RMS"),#REF!,IF(AND(All!$V10="P7",All!$AE10="RMS"),#REF!,IF(AND(All!$V10="P8",All!$AE10="RMS"),#REF!,IF(AND(All!$V10="P9",All!$AE10="RMS"),#REF!,IF(AND(All!$V10="P1",All!$AE10="RSS"),#REF!,IF(AND(All!$V10="P2",All!$AE10="RSS"),#REF!,IF(AND(All!$V10="P3",All!$AE10="RSS"),#REF!,IF(AND(All!$V10="P4",All!$AE10="RSS"),#REF!,IF(AND(All!$V10="P5",All!$AE10="RSS"),#REF!,IF(AND(All!$V10="P6",All!$AE10="RSS"),#REF!,IF(AND(All!$V10="P7",All!$AE10="RSS"),#REF!,IF(AND(All!$V10="P8",All!$AE10="RSS"),#REF!,IF(AND(All!$V10="P9",All!$AE10="RSS"),#REF!,0)))))))))))))))))))))))))))</f>
        <v>#REF!</v>
      </c>
      <c r="CI10" s="328" t="e">
        <f>IF(AND(All!$V10="P1",All!$AE10="RDP"),#REF!,IF(AND(All!$V10="P2",All!$AE10="RDP"),#REF!,IF(AND(All!$V10="P3",All!$AE10="RDP"),#REF!,IF(AND(All!$V10="P4",All!$AE10="RDP"),#REF!,IF(AND(All!$V10="P5",All!$AE10="RDP"),#REF!,IF(AND(All!$V10="P6",All!$AE10="RDP"),#REF!,IF(AND(All!$V10="P7",All!$AE10="RDP"),#REF!,IF(AND(All!$V10="P8",All!$AE10="RDP"),#REF!,IF(AND(All!$V10="P9",All!$AE10="RDP"),#REF!,IF(AND(All!$V10="P1",All!$AE10="RMS"),#REF!,IF(AND(All!$V10="P2",All!$AE10="RMS"),#REF!,IF(AND(All!$V10="P3",All!$AE10="RMS"),#REF!,IF(AND(All!$V10="P4",All!$AE10="RMS"),#REF!,IF(AND(All!$V10="P5",All!$AE10="RMS"),#REF!,IF(AND(All!$V10="P6",All!$AE10="RMS"),#REF!,IF(AND(All!$V10="P7",All!$AE10="RMS"),#REF!,IF(AND(All!$V10="P8",All!$AE10="RMS"),#REF!,IF(AND(All!$V10="P9",All!$AE10="RMS"),#REF!,IF(AND(All!$V10="P1",All!$AE10="RSS"),#REF!,IF(AND(All!$V10="P2",All!$AE10="RSS"),#REF!,IF(AND(All!$V10="P3",All!$AE10="RSS"),#REF!,IF(AND(All!$V10="P4",All!$AE10="RSS"),#REF!,IF(AND(All!$V10="P5",All!$AE10="RSS"),#REF!,IF(AND(All!$V10="P6",All!$AE10="RSS"),#REF!,IF(AND(All!$V10="P7",All!$AE10="RSS"),#REF!,IF(AND(All!$V10="P8",All!$AE10="RSS"),#REF!,IF(AND(All!$V10="P9",All!$AE10="RSS"),#REF!,0)))))))))))))))))))))))))))</f>
        <v>#REF!</v>
      </c>
      <c r="CJ10" s="377" t="e">
        <f>Table92[[#This Row],[R-B1]]-Table92[[#This Row],[B1]]</f>
        <v>#REF!</v>
      </c>
      <c r="CK10" s="378" t="e">
        <f>Table92[[#This Row],[R-B2]]-Table92[[#This Row],[B2]]</f>
        <v>#REF!</v>
      </c>
      <c r="CL10" s="378" t="e">
        <f>Table92[[#This Row],[R-B3]]-Table92[[#This Row],[B3]]</f>
        <v>#REF!</v>
      </c>
      <c r="CM10" s="378" t="e">
        <f>Table92[[#This Row],[R-B4]]-Table92[[#This Row],[B4]]</f>
        <v>#REF!</v>
      </c>
      <c r="CN10" s="378" t="e">
        <f>Table92[[#This Row],[R-B5]]-Table92[[#This Row],[B5]]</f>
        <v>#REF!</v>
      </c>
      <c r="CO10" s="378" t="e">
        <f>Table92[[#This Row],[R-B6]]-Table92[[#This Row],[B6]]</f>
        <v>#REF!</v>
      </c>
      <c r="CP10" s="378" t="e">
        <f>Table92[[#This Row],[R-B7]]-Table92[[#This Row],[B7]]</f>
        <v>#REF!</v>
      </c>
      <c r="CQ10" s="378" t="e">
        <f>Table92[[#This Row],[R-B8]]-Table92[[#This Row],[B8]]</f>
        <v>#REF!</v>
      </c>
      <c r="CR10" s="378" t="e">
        <f>Table92[[#This Row],[R-B9]]-Table92[[#This Row],[B9]]</f>
        <v>#REF!</v>
      </c>
      <c r="CS10" s="378" t="e">
        <f>Table92[[#This Row],[R-B10]]-Table92[[#This Row],[B10]]</f>
        <v>#REF!</v>
      </c>
      <c r="CT10" s="378" t="e">
        <f>Table92[[#This Row],[R-B11]]-Table92[[#This Row],[B11]]</f>
        <v>#REF!</v>
      </c>
      <c r="CU10" s="378" t="e">
        <f>Table92[[#This Row],[R-B12]]-Table92[[#This Row],[B12]]</f>
        <v>#REF!</v>
      </c>
      <c r="CV10" s="378" t="e">
        <f>Table92[[#This Row],[R-K1]]-Table92[[#This Row],[K1]]</f>
        <v>#REF!</v>
      </c>
      <c r="CW10" s="378" t="e">
        <f>Table92[[#This Row],[R-K2]]-Table92[[#This Row],[K2]]</f>
        <v>#REF!</v>
      </c>
      <c r="CX10" s="378" t="e">
        <f>Table92[[#This Row],[R-K3]]-Table92[[#This Row],[K3]]</f>
        <v>#REF!</v>
      </c>
      <c r="CY10" s="378" t="e">
        <f>Table92[[#This Row],[R-K4]]-Table92[[#This Row],[K4]]</f>
        <v>#REF!</v>
      </c>
      <c r="CZ10" s="378" t="e">
        <f>Table92[[#This Row],[R-K5]]-Table92[[#This Row],[K5]]</f>
        <v>#REF!</v>
      </c>
      <c r="DA10" s="378" t="e">
        <f>Table92[[#This Row],[R-P1]]-Table92[[#This Row],[P1]]</f>
        <v>#REF!</v>
      </c>
      <c r="DB10" s="378" t="e">
        <f>Table92[[#This Row],[R-P2]]-Table92[[#This Row],[P2]]</f>
        <v>#REF!</v>
      </c>
      <c r="DC10" s="378" t="e">
        <f>Table92[[#This Row],[R-P3]]-Table92[[#This Row],[P3]]</f>
        <v>#REF!</v>
      </c>
      <c r="DD10" s="378" t="e">
        <f>Table92[[#This Row],[R-P4]]-Table92[[#This Row],[P4]]</f>
        <v>#REF!</v>
      </c>
      <c r="DE10" s="378" t="e">
        <f>Table92[[#This Row],[R-P5]]-Table92[[#This Row],[P5]]</f>
        <v>#REF!</v>
      </c>
      <c r="DF10" s="378" t="e">
        <f>Table92[[#This Row],[R-E1]]-Table92[[#This Row],[E1]]</f>
        <v>#REF!</v>
      </c>
      <c r="DG10" s="379" t="e">
        <f>Table92[[#This Row],[R-E2]]-Table92[[#This Row],[E2]]</f>
        <v>#REF!</v>
      </c>
      <c r="DH10" s="43">
        <f>COUNTIF(Table9[[#This Row],[G-B1]:[G-B12]],"&lt;=0")/12*100</f>
        <v>75</v>
      </c>
      <c r="DI10" s="43">
        <f>COUNTIF(Table9[[#This Row],[G-K1]:[G-K5]],"&lt;=0")/5*100</f>
        <v>60</v>
      </c>
      <c r="DJ10" s="43">
        <f>COUNTIF(Table9[[#This Row],[G-P1]:[G-P5]],"&lt;=0")/5*100</f>
        <v>60</v>
      </c>
      <c r="DK10" s="43">
        <f>COUNTIF(Table9[[#This Row],[G-E1]:[G-E2]],"&lt;=0")/2*100</f>
        <v>100</v>
      </c>
      <c r="DL10" s="450">
        <f>IF(AE10="RDP",(COUNTIF(Table9[[#This Row],[G-B3]],"&lt;=0")+COUNTIF(Table9[[#This Row],[G-B4]],"&lt;=0")+COUNTIF(Table9[[#This Row],[G-B7]],"&lt;=0")+COUNTIF(Table9[[#This Row],[G-B11]],"&lt;=0")+COUNTIF(Table9[[#This Row],[G-K2]],"&lt;=0"))/5*100,IF(AE10="RMS",(COUNTIF(Table9[[#This Row],[G-B4]],"&lt;=0")+COUNTIF(Table9[[#This Row],[G-B5]],"&lt;=0")+COUNTIF(Table9[[#This Row],[G-B10]],"&lt;=0")+COUNTIF(Table9[[#This Row],[G-B12]],"&lt;=0")+COUNTIF(Table9[[#This Row],[G-K2]],"&lt;=0"))/5*100,IF(AE10="RSS",(COUNTIF(Table9[[#This Row],[G-B1]],"&lt;=0")+COUNTIF(Table9[[#This Row],[G-B2]],"&lt;=0")+COUNTIF(Table9[[#This Row],[G-B6]],"&lt;=0")+COUNTIF(Table9[[#This Row],[G-B11]],"&lt;=0")+COUNTIF(Table9[[#This Row],[G-B12]],"&lt;=0"))/5*100,0)))</f>
        <v>80</v>
      </c>
      <c r="DM10" s="380">
        <v>100</v>
      </c>
      <c r="DN10" s="381">
        <v>100</v>
      </c>
      <c r="DO10" s="381">
        <v>80</v>
      </c>
      <c r="DP10" s="381">
        <v>100</v>
      </c>
      <c r="DQ10" s="381">
        <v>100</v>
      </c>
      <c r="DR10" s="380">
        <v>42</v>
      </c>
      <c r="DS10" s="381">
        <v>40</v>
      </c>
      <c r="DT10" s="381">
        <v>80</v>
      </c>
      <c r="DU10" s="381">
        <v>0</v>
      </c>
      <c r="DV10" s="395"/>
      <c r="DW10" s="380">
        <v>33</v>
      </c>
      <c r="DX10" s="381">
        <v>20</v>
      </c>
      <c r="DY10" s="381">
        <v>40</v>
      </c>
      <c r="DZ10" s="381">
        <v>0</v>
      </c>
      <c r="EA10" s="396">
        <v>0</v>
      </c>
      <c r="EB10" s="335" t="s">
        <v>447</v>
      </c>
      <c r="EC10" s="324" t="s">
        <v>448</v>
      </c>
      <c r="ED10" s="324" t="s">
        <v>449</v>
      </c>
      <c r="EE10" s="338" t="s">
        <v>253</v>
      </c>
    </row>
    <row r="11" spans="1:135" ht="72.5" x14ac:dyDescent="0.3">
      <c r="A11" s="3" t="s">
        <v>1316</v>
      </c>
      <c r="B11" s="282">
        <v>8</v>
      </c>
      <c r="C11" s="421" t="s">
        <v>134</v>
      </c>
      <c r="D11" s="345">
        <v>46132</v>
      </c>
      <c r="E11" s="349" t="s">
        <v>450</v>
      </c>
      <c r="F11" s="343">
        <v>1082229</v>
      </c>
      <c r="G11" s="308">
        <f t="shared" ca="1" si="0"/>
        <v>57.840088403729077</v>
      </c>
      <c r="H11" s="283">
        <v>25204</v>
      </c>
      <c r="I11" s="343" t="s">
        <v>136</v>
      </c>
      <c r="J11" s="343" t="s">
        <v>362</v>
      </c>
      <c r="K11" s="343" t="s">
        <v>138</v>
      </c>
      <c r="L11" s="343" t="s">
        <v>162</v>
      </c>
      <c r="M11" s="343"/>
      <c r="N11" s="343"/>
      <c r="O11" s="343" t="s">
        <v>183</v>
      </c>
      <c r="P11" s="349" t="s">
        <v>451</v>
      </c>
      <c r="Q11" s="343" t="s">
        <v>177</v>
      </c>
      <c r="R11" s="283">
        <v>46785</v>
      </c>
      <c r="S11" s="345">
        <v>44713</v>
      </c>
      <c r="T11" s="286">
        <f t="shared" ca="1" si="4"/>
        <v>4.3861111111111111</v>
      </c>
      <c r="U11" s="343">
        <v>29</v>
      </c>
      <c r="V11" s="343" t="s">
        <v>186</v>
      </c>
      <c r="W11" s="356">
        <f ca="1">Table92[[#This Row],[Age]]-($T$1-Table92[[#This Row],[Date of Appointment to Current Grade]])/365</f>
        <v>54.660273972602738</v>
      </c>
      <c r="X11" s="357">
        <f ca="1">($T$1-Table92[[#This Row],[Date of Appointment to Current Grade]])/365</f>
        <v>3.1798144311263394</v>
      </c>
      <c r="Y11" s="345">
        <v>45155</v>
      </c>
      <c r="Z11" s="343" t="s">
        <v>162</v>
      </c>
      <c r="AA11" s="345">
        <v>46174</v>
      </c>
      <c r="AB11" s="360">
        <f ca="1">($T$1-Table92[[#This Row],[Date in Position]])/365</f>
        <v>0.3880336092085313</v>
      </c>
      <c r="AC11" s="343" t="s">
        <v>183</v>
      </c>
      <c r="AD11" s="345">
        <v>45155</v>
      </c>
      <c r="AE11" s="343" t="s">
        <v>162</v>
      </c>
      <c r="AF11" s="343" t="s">
        <v>148</v>
      </c>
      <c r="AG11" s="287" t="s">
        <v>452</v>
      </c>
      <c r="AH11" s="287" t="s">
        <v>453</v>
      </c>
      <c r="AI11" s="287" t="s">
        <v>454</v>
      </c>
      <c r="AJ11" s="288" t="s">
        <v>455</v>
      </c>
      <c r="AK11" s="288" t="s">
        <v>456</v>
      </c>
      <c r="AL11" s="282" t="s">
        <v>153</v>
      </c>
      <c r="AM11" s="319" t="s">
        <v>457</v>
      </c>
      <c r="AN11" s="313">
        <v>4</v>
      </c>
      <c r="AO11" s="304">
        <v>4</v>
      </c>
      <c r="AP11" s="304">
        <v>3</v>
      </c>
      <c r="AQ11" s="304">
        <v>3</v>
      </c>
      <c r="AR11" s="304">
        <v>3</v>
      </c>
      <c r="AS11" s="304">
        <v>4</v>
      </c>
      <c r="AT11" s="304">
        <v>3</v>
      </c>
      <c r="AU11" s="304">
        <v>3</v>
      </c>
      <c r="AV11" s="304">
        <v>4</v>
      </c>
      <c r="AW11" s="304">
        <v>3</v>
      </c>
      <c r="AX11" s="304">
        <v>4</v>
      </c>
      <c r="AY11" s="304">
        <v>3</v>
      </c>
      <c r="AZ11" s="304">
        <v>3</v>
      </c>
      <c r="BA11" s="304">
        <v>3</v>
      </c>
      <c r="BB11" s="304">
        <v>3</v>
      </c>
      <c r="BC11" s="304">
        <v>3</v>
      </c>
      <c r="BD11" s="304">
        <v>2</v>
      </c>
      <c r="BE11" s="304">
        <v>3</v>
      </c>
      <c r="BF11" s="304">
        <v>3</v>
      </c>
      <c r="BG11" s="304">
        <v>3</v>
      </c>
      <c r="BH11" s="304">
        <v>1</v>
      </c>
      <c r="BI11" s="304">
        <v>2</v>
      </c>
      <c r="BJ11" s="304">
        <v>2</v>
      </c>
      <c r="BK11" s="314">
        <v>2</v>
      </c>
      <c r="BL11" s="323" t="e">
        <f>IF(AND(All!$V11="P1",All!$AE11="RDP"),#REF!,IF(AND(All!$V11="P2",All!$AE11="RDP"),#REF!,IF(AND(All!$V11="P3",All!$AE11="RDP"),#REF!,IF(AND(All!$V11="P4",All!$AE11="RDP"),#REF!,IF(AND(All!$V11="P5",All!$AE11="RDP"),#REF!,IF(AND(All!$V11="P6",All!$AE11="RDP"),#REF!,IF(AND(All!$V11="P7",All!$AE11="RDP"),#REF!,IF(AND(All!$V11="P8",All!$AE11="RDP"),#REF!,IF(AND(All!$V11="P9",All!$AE11="RDP"),#REF!,IF(AND(All!$V11="P1",All!$AE11="RMS"),#REF!,IF(AND(All!$V11="P2",All!$AE11="RMS"),#REF!,IF(AND(All!$V11="P3",All!$AE11="RMS"),#REF!,IF(AND(All!$V11="P4",All!$AE11="RMS"),#REF!,IF(AND(All!$V11="P5",All!$AE11="RMS"),#REF!,IF(AND(All!$V11="P6",All!$AE11="RMS"),#REF!,IF(AND(All!$V11="P7",All!$AE11="RMS"),#REF!,IF(AND(All!$V11="P8",All!$AE11="RMS"),#REF!,IF(AND(All!$V11="P9",All!$AE11="RMS"),#REF!,IF(AND(All!$V11="P1",All!$AE11="RSS"),#REF!,IF(AND(All!$V11="P2",All!$AE11="RSS"),#REF!,IF(AND(All!$V11="P3",All!$AE11="RSS"),#REF!,IF(AND(All!$V11="P4",All!$AE11="RSS"),#REF!,IF(AND(All!$V11="P5",All!$AE11="RSS"),#REF!,IF(AND(All!$V11="P6",All!$AE11="RSS"),#REF!,IF(AND(All!$V11="P7",All!$AE11="RSS"),#REF!,IF(AND(All!$V11="P8",All!$AE11="RSS"),#REF!,IF(AND(All!$V11="P9",All!$AE11="RSS"),#REF!,0)))))))))))))))))))))))))))</f>
        <v>#REF!</v>
      </c>
      <c r="BM11" s="43" t="e">
        <f>IF(AND(All!$V11="P1",All!$AE11="RDP"),#REF!,IF(AND(All!$V11="P2",All!$AE11="RDP"),#REF!,IF(AND(All!$V11="P3",All!$AE11="RDP"),#REF!,IF(AND(All!$V11="P4",All!$AE11="RDP"),#REF!,IF(AND(All!$V11="P5",All!$AE11="RDP"),#REF!,IF(AND(All!$V11="P6",All!$AE11="RDP"),#REF!,IF(AND(All!$V11="P7",All!$AE11="RDP"),#REF!,IF(AND(All!$V11="P8",All!$AE11="RDP"),#REF!,IF(AND(All!$V11="P9",All!$AE11="RDP"),#REF!,IF(AND(All!$V11="P1",All!$AE11="RMS"),#REF!,IF(AND(All!$V11="P2",All!$AE11="RMS"),#REF!,IF(AND(All!$V11="P3",All!$AE11="RMS"),#REF!,IF(AND(All!$V11="P4",All!$AE11="RMS"),#REF!,IF(AND(All!$V11="P5",All!$AE11="RMS"),#REF!,IF(AND(All!$V11="P6",All!$AE11="RMS"),#REF!,IF(AND(All!$V11="P7",All!$AE11="RMS"),#REF!,IF(AND(All!$V11="P8",All!$AE11="RMS"),#REF!,IF(AND(All!$V11="P9",All!$AE11="RMS"),#REF!,IF(AND(All!$V11="P1",All!$AE11="RSS"),#REF!,IF(AND(All!$V11="P2",All!$AE11="RSS"),#REF!,IF(AND(All!$V11="P3",All!$AE11="RSS"),#REF!,IF(AND(All!$V11="P4",All!$AE11="RSS"),#REF!,IF(AND(All!$V11="P5",All!$AE11="RSS"),#REF!,IF(AND(All!$V11="P6",All!$AE11="RSS"),#REF!,IF(AND(All!$V11="P7",All!$AE11="RSS"),#REF!,IF(AND(All!$V11="P8",All!$AE11="RSS"),#REF!,IF(AND(All!$V11="P9",All!$AE11="RSS"),#REF!,0)))))))))))))))))))))))))))</f>
        <v>#REF!</v>
      </c>
      <c r="BN11" s="43" t="e">
        <f>IF(AND(All!$V11="P1",All!$AE11="RDP"),#REF!,IF(AND(All!$V11="P2",All!$AE11="RDP"),#REF!,IF(AND(All!$V11="P3",All!$AE11="RDP"),#REF!,IF(AND(All!$V11="P4",All!$AE11="RDP"),#REF!,IF(AND(All!$V11="P5",All!$AE11="RDP"),#REF!,IF(AND(All!$V11="P6",All!$AE11="RDP"),#REF!,IF(AND(All!$V11="P7",All!$AE11="RDP"),#REF!,IF(AND(All!$V11="P8",All!$AE11="RDP"),#REF!,IF(AND(All!$V11="P9",All!$AE11="RDP"),#REF!,IF(AND(All!$V11="P1",All!$AE11="RMS"),#REF!,IF(AND(All!$V11="P2",All!$AE11="RMS"),#REF!,IF(AND(All!$V11="P3",All!$AE11="RMS"),#REF!,IF(AND(All!$V11="P4",All!$AE11="RMS"),#REF!,IF(AND(All!$V11="P5",All!$AE11="RMS"),#REF!,IF(AND(All!$V11="P6",All!$AE11="RMS"),#REF!,IF(AND(All!$V11="P7",All!$AE11="RMS"),#REF!,IF(AND(All!$V11="P8",All!$AE11="RMS"),#REF!,IF(AND(All!$V11="P9",All!$AE11="RMS"),#REF!,IF(AND(All!$V11="P1",All!$AE11="RSS"),#REF!,IF(AND(All!$V11="P2",All!$AE11="RSS"),#REF!,IF(AND(All!$V11="P3",All!$AE11="RSS"),#REF!,IF(AND(All!$V11="P4",All!$AE11="RSS"),#REF!,IF(AND(All!$V11="P5",All!$AE11="RSS"),#REF!,IF(AND(All!$V11="P6",All!$AE11="RSS"),#REF!,IF(AND(All!$V11="P7",All!$AE11="RSS"),#REF!,IF(AND(All!$V11="P8",All!$AE11="RSS"),#REF!,IF(AND(All!$V11="P9",All!$AE11="RSS"),#REF!,0)))))))))))))))))))))))))))</f>
        <v>#REF!</v>
      </c>
      <c r="BO11" s="43" t="e">
        <f>IF(AND(All!$V11="P1",All!$AE11="RDP"),#REF!,IF(AND(All!$V11="P2",All!$AE11="RDP"),#REF!,IF(AND(All!$V11="P3",All!$AE11="RDP"),#REF!,IF(AND(All!$V11="P4",All!$AE11="RDP"),#REF!,IF(AND(All!$V11="P5",All!$AE11="RDP"),#REF!,IF(AND(All!$V11="P6",All!$AE11="RDP"),#REF!,IF(AND(All!$V11="P7",All!$AE11="RDP"),#REF!,IF(AND(All!$V11="P8",All!$AE11="RDP"),#REF!,IF(AND(All!$V11="P9",All!$AE11="RDP"),#REF!,IF(AND(All!$V11="P1",All!$AE11="RMS"),#REF!,IF(AND(All!$V11="P2",All!$AE11="RMS"),#REF!,IF(AND(All!$V11="P3",All!$AE11="RMS"),#REF!,IF(AND(All!$V11="P4",All!$AE11="RMS"),#REF!,IF(AND(All!$V11="P5",All!$AE11="RMS"),#REF!,IF(AND(All!$V11="P6",All!$AE11="RMS"),#REF!,IF(AND(All!$V11="P7",All!$AE11="RMS"),#REF!,IF(AND(All!$V11="P8",All!$AE11="RMS"),#REF!,IF(AND(All!$V11="P9",All!$AE11="RMS"),#REF!,IF(AND(All!$V11="P1",All!$AE11="RSS"),#REF!,IF(AND(All!$V11="P2",All!$AE11="RSS"),#REF!,IF(AND(All!$V11="P3",All!$AE11="RSS"),#REF!,IF(AND(All!$V11="P4",All!$AE11="RSS"),#REF!,IF(AND(All!$V11="P5",All!$AE11="RSS"),#REF!,IF(AND(All!$V11="P6",All!$AE11="RSS"),#REF!,IF(AND(All!$V11="P7",All!$AE11="RSS"),#REF!,IF(AND(All!$V11="P8",All!$AE11="RSS"),#REF!,IF(AND(All!$V11="P9",All!$AE11="RSS"),#REF!,0)))))))))))))))))))))))))))</f>
        <v>#REF!</v>
      </c>
      <c r="BP11" s="43" t="e">
        <f>IF(AND(All!$V11="P1",All!$AE11="RDP"),#REF!,IF(AND(All!$V11="P2",All!$AE11="RDP"),#REF!,IF(AND(All!$V11="P3",All!$AE11="RDP"),#REF!,IF(AND(All!$V11="P4",All!$AE11="RDP"),#REF!,IF(AND(All!$V11="P5",All!$AE11="RDP"),#REF!,IF(AND(All!$V11="P6",All!$AE11="RDP"),#REF!,IF(AND(All!$V11="P7",All!$AE11="RDP"),#REF!,IF(AND(All!$V11="P8",All!$AE11="RDP"),#REF!,IF(AND(All!$V11="P9",All!$AE11="RDP"),#REF!,IF(AND(All!$V11="P1",All!$AE11="RMS"),#REF!,IF(AND(All!$V11="P2",All!$AE11="RMS"),#REF!,IF(AND(All!$V11="P3",All!$AE11="RMS"),#REF!,IF(AND(All!$V11="P4",All!$AE11="RMS"),#REF!,IF(AND(All!$V11="P5",All!$AE11="RMS"),#REF!,IF(AND(All!$V11="P6",All!$AE11="RMS"),#REF!,IF(AND(All!$V11="P7",All!$AE11="RMS"),#REF!,IF(AND(All!$V11="P8",All!$AE11="RMS"),#REF!,IF(AND(All!$V11="P9",All!$AE11="RMS"),#REF!,IF(AND(All!$V11="P1",All!$AE11="RSS"),#REF!,IF(AND(All!$V11="P2",All!$AE11="RSS"),#REF!,IF(AND(All!$V11="P3",All!$AE11="RSS"),#REF!,IF(AND(All!$V11="P4",All!$AE11="RSS"),#REF!,IF(AND(All!$V11="P5",All!$AE11="RSS"),#REF!,IF(AND(All!$V11="P6",All!$AE11="RSS"),#REF!,IF(AND(All!$V11="P7",All!$AE11="RSS"),#REF!,IF(AND(All!$V11="P8",All!$AE11="RSS"),#REF!,IF(AND(All!$V11="P9",All!$AE11="RSS"),#REF!,0)))))))))))))))))))))))))))</f>
        <v>#REF!</v>
      </c>
      <c r="BQ11" s="43" t="e">
        <f>IF(AND(All!$V11="P1",All!$AE11="RDP"),#REF!,IF(AND(All!$V11="P2",All!$AE11="RDP"),#REF!,IF(AND(All!$V11="P3",All!$AE11="RDP"),#REF!,IF(AND(All!$V11="P4",All!$AE11="RDP"),#REF!,IF(AND(All!$V11="P5",All!$AE11="RDP"),#REF!,IF(AND(All!$V11="P6",All!$AE11="RDP"),#REF!,IF(AND(All!$V11="P7",All!$AE11="RDP"),#REF!,IF(AND(All!$V11="P8",All!$AE11="RDP"),#REF!,IF(AND(All!$V11="P9",All!$AE11="RDP"),#REF!,IF(AND(All!$V11="P1",All!$AE11="RMS"),#REF!,IF(AND(All!$V11="P2",All!$AE11="RMS"),#REF!,IF(AND(All!$V11="P3",All!$AE11="RMS"),#REF!,IF(AND(All!$V11="P4",All!$AE11="RMS"),#REF!,IF(AND(All!$V11="P5",All!$AE11="RMS"),#REF!,IF(AND(All!$V11="P6",All!$AE11="RMS"),#REF!,IF(AND(All!$V11="P7",All!$AE11="RMS"),#REF!,IF(AND(All!$V11="P8",All!$AE11="RMS"),#REF!,IF(AND(All!$V11="P9",All!$AE11="RMS"),#REF!,IF(AND(All!$V11="P1",All!$AE11="RSS"),#REF!,IF(AND(All!$V11="P2",All!$AE11="RSS"),#REF!,IF(AND(All!$V11="P3",All!$AE11="RSS"),#REF!,IF(AND(All!$V11="P4",All!$AE11="RSS"),#REF!,IF(AND(All!$V11="P5",All!$AE11="RSS"),#REF!,IF(AND(All!$V11="P6",All!$AE11="RSS"),#REF!,IF(AND(All!$V11="P7",All!$AE11="RSS"),#REF!,IF(AND(All!$V11="P8",All!$AE11="RSS"),#REF!,IF(AND(All!$V11="P9",All!$AE11="RSS"),#REF!,0)))))))))))))))))))))))))))</f>
        <v>#REF!</v>
      </c>
      <c r="BR11" s="43" t="e">
        <f>IF(AND(All!$V11="P1",All!$AE11="RDP"),#REF!,IF(AND(All!$V11="P2",All!$AE11="RDP"),#REF!,IF(AND(All!$V11="P3",All!$AE11="RDP"),#REF!,IF(AND(All!$V11="P4",All!$AE11="RDP"),#REF!,IF(AND(All!$V11="P5",All!$AE11="RDP"),#REF!,IF(AND(All!$V11="P6",All!$AE11="RDP"),#REF!,IF(AND(All!$V11="P7",All!$AE11="RDP"),#REF!,IF(AND(All!$V11="P8",All!$AE11="RDP"),#REF!,IF(AND(All!$V11="P9",All!$AE11="RDP"),#REF!,IF(AND(All!$V11="P1",All!$AE11="RMS"),#REF!,IF(AND(All!$V11="P2",All!$AE11="RMS"),#REF!,IF(AND(All!$V11="P3",All!$AE11="RMS"),#REF!,IF(AND(All!$V11="P4",All!$AE11="RMS"),#REF!,IF(AND(All!$V11="P5",All!$AE11="RMS"),#REF!,IF(AND(All!$V11="P6",All!$AE11="RMS"),#REF!,IF(AND(All!$V11="P7",All!$AE11="RMS"),#REF!,IF(AND(All!$V11="P8",All!$AE11="RMS"),#REF!,IF(AND(All!$V11="P9",All!$AE11="RMS"),#REF!,IF(AND(All!$V11="P1",All!$AE11="RSS"),#REF!,IF(AND(All!$V11="P2",All!$AE11="RSS"),#REF!,IF(AND(All!$V11="P3",All!$AE11="RSS"),#REF!,IF(AND(All!$V11="P4",All!$AE11="RSS"),#REF!,IF(AND(All!$V11="P5",All!$AE11="RSS"),#REF!,IF(AND(All!$V11="P6",All!$AE11="RSS"),#REF!,IF(AND(All!$V11="P7",All!$AE11="RSS"),#REF!,IF(AND(All!$V11="P8",All!$AE11="RSS"),#REF!,IF(AND(All!$V11="P9",All!$AE11="RSS"),#REF!,0)))))))))))))))))))))))))))</f>
        <v>#REF!</v>
      </c>
      <c r="BS11" s="43" t="e">
        <f>IF(AND(All!$V11="P1",All!$AE11="RDP"),#REF!,IF(AND(All!$V11="P2",All!$AE11="RDP"),#REF!,IF(AND(All!$V11="P3",All!$AE11="RDP"),#REF!,IF(AND(All!$V11="P4",All!$AE11="RDP"),#REF!,IF(AND(All!$V11="P5",All!$AE11="RDP"),#REF!,IF(AND(All!$V11="P6",All!$AE11="RDP"),#REF!,IF(AND(All!$V11="P7",All!$AE11="RDP"),#REF!,IF(AND(All!$V11="P8",All!$AE11="RDP"),#REF!,IF(AND(All!$V11="P9",All!$AE11="RDP"),#REF!,IF(AND(All!$V11="P1",All!$AE11="RMS"),#REF!,IF(AND(All!$V11="P2",All!$AE11="RMS"),#REF!,IF(AND(All!$V11="P3",All!$AE11="RMS"),#REF!,IF(AND(All!$V11="P4",All!$AE11="RMS"),#REF!,IF(AND(All!$V11="P5",All!$AE11="RMS"),#REF!,IF(AND(All!$V11="P6",All!$AE11="RMS"),#REF!,IF(AND(All!$V11="P7",All!$AE11="RMS"),#REF!,IF(AND(All!$V11="P8",All!$AE11="RMS"),#REF!,IF(AND(All!$V11="P9",All!$AE11="RMS"),#REF!,IF(AND(All!$V11="P1",All!$AE11="RSS"),#REF!,IF(AND(All!$V11="P2",All!$AE11="RSS"),#REF!,IF(AND(All!$V11="P3",All!$AE11="RSS"),#REF!,IF(AND(All!$V11="P4",All!$AE11="RSS"),#REF!,IF(AND(All!$V11="P5",All!$AE11="RSS"),#REF!,IF(AND(All!$V11="P6",All!$AE11="RSS"),#REF!,IF(AND(All!$V11="P7",All!$AE11="RSS"),#REF!,IF(AND(All!$V11="P8",All!$AE11="RSS"),#REF!,IF(AND(All!$V11="P9",All!$AE11="RSS"),#REF!,0)))))))))))))))))))))))))))</f>
        <v>#REF!</v>
      </c>
      <c r="BT11" s="43" t="e">
        <f>IF(AND(All!$V11="P1",All!$AE11="RDP"),#REF!,IF(AND(All!$V11="P2",All!$AE11="RDP"),#REF!,IF(AND(All!$V11="P3",All!$AE11="RDP"),#REF!,IF(AND(All!$V11="P4",All!$AE11="RDP"),#REF!,IF(AND(All!$V11="P5",All!$AE11="RDP"),#REF!,IF(AND(All!$V11="P6",All!$AE11="RDP"),#REF!,IF(AND(All!$V11="P7",All!$AE11="RDP"),#REF!,IF(AND(All!$V11="P8",All!$AE11="RDP"),#REF!,IF(AND(All!$V11="P9",All!$AE11="RDP"),#REF!,IF(AND(All!$V11="P1",All!$AE11="RMS"),#REF!,IF(AND(All!$V11="P2",All!$AE11="RMS"),#REF!,IF(AND(All!$V11="P3",All!$AE11="RMS"),#REF!,IF(AND(All!$V11="P4",All!$AE11="RMS"),#REF!,IF(AND(All!$V11="P5",All!$AE11="RMS"),#REF!,IF(AND(All!$V11="P6",All!$AE11="RMS"),#REF!,IF(AND(All!$V11="P7",All!$AE11="RMS"),#REF!,IF(AND(All!$V11="P8",All!$AE11="RMS"),#REF!,IF(AND(All!$V11="P9",All!$AE11="RMS"),#REF!,IF(AND(All!$V11="P1",All!$AE11="RSS"),#REF!,IF(AND(All!$V11="P2",All!$AE11="RSS"),#REF!,IF(AND(All!$V11="P3",All!$AE11="RSS"),#REF!,IF(AND(All!$V11="P4",All!$AE11="RSS"),#REF!,IF(AND(All!$V11="P5",All!$AE11="RSS"),#REF!,IF(AND(All!$V11="P6",All!$AE11="RSS"),#REF!,IF(AND(All!$V11="P7",All!$AE11="RSS"),#REF!,IF(AND(All!$V11="P8",All!$AE11="RSS"),#REF!,IF(AND(All!$V11="P9",All!$AE11="RSS"),#REF!,0)))))))))))))))))))))))))))</f>
        <v>#REF!</v>
      </c>
      <c r="BU11" s="43" t="e">
        <f>IF(AND(All!$V11="P1",All!$AE11="RDP"),#REF!,IF(AND(All!$V11="P2",All!$AE11="RDP"),#REF!,IF(AND(All!$V11="P3",All!$AE11="RDP"),#REF!,IF(AND(All!$V11="P4",All!$AE11="RDP"),#REF!,IF(AND(All!$V11="P5",All!$AE11="RDP"),#REF!,IF(AND(All!$V11="P6",All!$AE11="RDP"),#REF!,IF(AND(All!$V11="P7",All!$AE11="RDP"),#REF!,IF(AND(All!$V11="P8",All!$AE11="RDP"),#REF!,IF(AND(All!$V11="P9",All!$AE11="RDP"),#REF!,IF(AND(All!$V11="P1",All!$AE11="RMS"),#REF!,IF(AND(All!$V11="P2",All!$AE11="RMS"),#REF!,IF(AND(All!$V11="P3",All!$AE11="RMS"),#REF!,IF(AND(All!$V11="P4",All!$AE11="RMS"),#REF!,IF(AND(All!$V11="P5",All!$AE11="RMS"),#REF!,IF(AND(All!$V11="P6",All!$AE11="RMS"),#REF!,IF(AND(All!$V11="P7",All!$AE11="RMS"),#REF!,IF(AND(All!$V11="P8",All!$AE11="RMS"),#REF!,IF(AND(All!$V11="P9",All!$AE11="RMS"),#REF!,IF(AND(All!$V11="P1",All!$AE11="RSS"),#REF!,IF(AND(All!$V11="P2",All!$AE11="RSS"),#REF!,IF(AND(All!$V11="P3",All!$AE11="RSS"),#REF!,IF(AND(All!$V11="P4",All!$AE11="RSS"),#REF!,IF(AND(All!$V11="P5",All!$AE11="RSS"),#REF!,IF(AND(All!$V11="P6",All!$AE11="RSS"),#REF!,IF(AND(All!$V11="P7",All!$AE11="RSS"),#REF!,IF(AND(All!$V11="P8",All!$AE11="RSS"),#REF!,IF(AND(All!$V11="P9",All!$AE11="RSS"),#REF!,0)))))))))))))))))))))))))))</f>
        <v>#REF!</v>
      </c>
      <c r="BV11" s="43" t="e">
        <f>IF(AND(All!$V11="P1",All!$AE11="RDP"),#REF!,IF(AND(All!$V11="P2",All!$AE11="RDP"),#REF!,IF(AND(All!$V11="P3",All!$AE11="RDP"),#REF!,IF(AND(All!$V11="P4",All!$AE11="RDP"),#REF!,IF(AND(All!$V11="P5",All!$AE11="RDP"),#REF!,IF(AND(All!$V11="P6",All!$AE11="RDP"),#REF!,IF(AND(All!$V11="P7",All!$AE11="RDP"),#REF!,IF(AND(All!$V11="P8",All!$AE11="RDP"),#REF!,IF(AND(All!$V11="P9",All!$AE11="RDP"),#REF!,IF(AND(All!$V11="P1",All!$AE11="RMS"),#REF!,IF(AND(All!$V11="P2",All!$AE11="RMS"),#REF!,IF(AND(All!$V11="P3",All!$AE11="RMS"),#REF!,IF(AND(All!$V11="P4",All!$AE11="RMS"),#REF!,IF(AND(All!$V11="P5",All!$AE11="RMS"),#REF!,IF(AND(All!$V11="P6",All!$AE11="RMS"),#REF!,IF(AND(All!$V11="P7",All!$AE11="RMS"),#REF!,IF(AND(All!$V11="P8",All!$AE11="RMS"),#REF!,IF(AND(All!$V11="P9",All!$AE11="RMS"),#REF!,IF(AND(All!$V11="P1",All!$AE11="RSS"),#REF!,IF(AND(All!$V11="P2",All!$AE11="RSS"),#REF!,IF(AND(All!$V11="P3",All!$AE11="RSS"),#REF!,IF(AND(All!$V11="P4",All!$AE11="RSS"),#REF!,IF(AND(All!$V11="P5",All!$AE11="RSS"),#REF!,IF(AND(All!$V11="P6",All!$AE11="RSS"),#REF!,IF(AND(All!$V11="P7",All!$AE11="RSS"),#REF!,IF(AND(All!$V11="P8",All!$AE11="RSS"),#REF!,IF(AND(All!$V11="P9",All!$AE11="RSS"),#REF!,0)))))))))))))))))))))))))))</f>
        <v>#REF!</v>
      </c>
      <c r="BW11" s="43" t="e">
        <f>IF(AND(All!$V11="P1",All!$AE11="RDP"),#REF!,IF(AND(All!$V11="P2",All!$AE11="RDP"),#REF!,IF(AND(All!$V11="P3",All!$AE11="RDP"),#REF!,IF(AND(All!$V11="P4",All!$AE11="RDP"),#REF!,IF(AND(All!$V11="P5",All!$AE11="RDP"),#REF!,IF(AND(All!$V11="P6",All!$AE11="RDP"),#REF!,IF(AND(All!$V11="P7",All!$AE11="RDP"),#REF!,IF(AND(All!$V11="P8",All!$AE11="RDP"),#REF!,IF(AND(All!$V11="P9",All!$AE11="RDP"),#REF!,IF(AND(All!$V11="P1",All!$AE11="RMS"),#REF!,IF(AND(All!$V11="P2",All!$AE11="RMS"),#REF!,IF(AND(All!$V11="P3",All!$AE11="RMS"),#REF!,IF(AND(All!$V11="P4",All!$AE11="RMS"),#REF!,IF(AND(All!$V11="P5",All!$AE11="RMS"),#REF!,IF(AND(All!$V11="P6",All!$AE11="RMS"),#REF!,IF(AND(All!$V11="P7",All!$AE11="RMS"),#REF!,IF(AND(All!$V11="P8",All!$AE11="RMS"),#REF!,IF(AND(All!$V11="P9",All!$AE11="RMS"),#REF!,IF(AND(All!$V11="P1",All!$AE11="RSS"),#REF!,IF(AND(All!$V11="P2",All!$AE11="RSS"),#REF!,IF(AND(All!$V11="P3",All!$AE11="RSS"),#REF!,IF(AND(All!$V11="P4",All!$AE11="RSS"),#REF!,IF(AND(All!$V11="P5",All!$AE11="RSS"),#REF!,IF(AND(All!$V11="P6",All!$AE11="RSS"),#REF!,IF(AND(All!$V11="P7",All!$AE11="RSS"),#REF!,IF(AND(All!$V11="P8",All!$AE11="RSS"),#REF!,IF(AND(All!$V11="P9",All!$AE11="RSS"),#REF!,0)))))))))))))))))))))))))))</f>
        <v>#REF!</v>
      </c>
      <c r="BX11" s="43" t="e">
        <f>IF(AND(All!$V11="P1",All!$AE11="RDP"),#REF!,IF(AND(All!$V11="P2",All!$AE11="RDP"),#REF!,IF(AND(All!$V11="P3",All!$AE11="RDP"),#REF!,IF(AND(All!$V11="P4",All!$AE11="RDP"),#REF!,IF(AND(All!$V11="P5",All!$AE11="RDP"),#REF!,IF(AND(All!$V11="P6",All!$AE11="RDP"),#REF!,IF(AND(All!$V11="P7",All!$AE11="RDP"),#REF!,IF(AND(All!$V11="P8",All!$AE11="RDP"),#REF!,IF(AND(All!$V11="P9",All!$AE11="RDP"),#REF!,IF(AND(All!$V11="P1",All!$AE11="RMS"),#REF!,IF(AND(All!$V11="P2",All!$AE11="RMS"),#REF!,IF(AND(All!$V11="P3",All!$AE11="RMS"),#REF!,IF(AND(All!$V11="P4",All!$AE11="RMS"),#REF!,IF(AND(All!$V11="P5",All!$AE11="RMS"),#REF!,IF(AND(All!$V11="P6",All!$AE11="RMS"),#REF!,IF(AND(All!$V11="P7",All!$AE11="RMS"),#REF!,IF(AND(All!$V11="P8",All!$AE11="RMS"),#REF!,IF(AND(All!$V11="P9",All!$AE11="RMS"),#REF!,IF(AND(All!$V11="P1",All!$AE11="RSS"),#REF!,IF(AND(All!$V11="P2",All!$AE11="RSS"),#REF!,IF(AND(All!$V11="P3",All!$AE11="RSS"),#REF!,IF(AND(All!$V11="P4",All!$AE11="RSS"),#REF!,IF(AND(All!$V11="P5",All!$AE11="RSS"),#REF!,IF(AND(All!$V11="P6",All!$AE11="RSS"),#REF!,IF(AND(All!$V11="P7",All!$AE11="RSS"),#REF!,IF(AND(All!$V11="P8",All!$AE11="RSS"),#REF!,IF(AND(All!$V11="P9",All!$AE11="RSS"),#REF!,0)))))))))))))))))))))))))))</f>
        <v>#REF!</v>
      </c>
      <c r="BY11" s="43" t="e">
        <f>IF(AND(All!$V11="P1",All!$AE11="RDP"),#REF!,IF(AND(All!$V11="P2",All!$AE11="RDP"),#REF!,IF(AND(All!$V11="P3",All!$AE11="RDP"),#REF!,IF(AND(All!$V11="P4",All!$AE11="RDP"),#REF!,IF(AND(All!$V11="P5",All!$AE11="RDP"),#REF!,IF(AND(All!$V11="P6",All!$AE11="RDP"),#REF!,IF(AND(All!$V11="P7",All!$AE11="RDP"),#REF!,IF(AND(All!$V11="P8",All!$AE11="RDP"),#REF!,IF(AND(All!$V11="P9",All!$AE11="RDP"),#REF!,IF(AND(All!$V11="P1",All!$AE11="RMS"),#REF!,IF(AND(All!$V11="P2",All!$AE11="RMS"),#REF!,IF(AND(All!$V11="P3",All!$AE11="RMS"),#REF!,IF(AND(All!$V11="P4",All!$AE11="RMS"),#REF!,IF(AND(All!$V11="P5",All!$AE11="RMS"),#REF!,IF(AND(All!$V11="P6",All!$AE11="RMS"),#REF!,IF(AND(All!$V11="P7",All!$AE11="RMS"),#REF!,IF(AND(All!$V11="P8",All!$AE11="RMS"),#REF!,IF(AND(All!$V11="P9",All!$AE11="RMS"),#REF!,IF(AND(All!$V11="P1",All!$AE11="RSS"),#REF!,IF(AND(All!$V11="P2",All!$AE11="RSS"),#REF!,IF(AND(All!$V11="P3",All!$AE11="RSS"),#REF!,IF(AND(All!$V11="P4",All!$AE11="RSS"),#REF!,IF(AND(All!$V11="P5",All!$AE11="RSS"),#REF!,IF(AND(All!$V11="P6",All!$AE11="RSS"),#REF!,IF(AND(All!$V11="P7",All!$AE11="RSS"),#REF!,IF(AND(All!$V11="P8",All!$AE11="RSS"),#REF!,IF(AND(All!$V11="P9",All!$AE11="RSS"),#REF!,0)))))))))))))))))))))))))))</f>
        <v>#REF!</v>
      </c>
      <c r="BZ11" s="43" t="e">
        <f>IF(AND(All!$V11="P1",All!$AE11="RDP"),#REF!,IF(AND(All!$V11="P2",All!$AE11="RDP"),#REF!,IF(AND(All!$V11="P3",All!$AE11="RDP"),#REF!,IF(AND(All!$V11="P4",All!$AE11="RDP"),#REF!,IF(AND(All!$V11="P5",All!$AE11="RDP"),#REF!,IF(AND(All!$V11="P6",All!$AE11="RDP"),#REF!,IF(AND(All!$V11="P7",All!$AE11="RDP"),#REF!,IF(AND(All!$V11="P8",All!$AE11="RDP"),#REF!,IF(AND(All!$V11="P9",All!$AE11="RDP"),#REF!,IF(AND(All!$V11="P1",All!$AE11="RMS"),#REF!,IF(AND(All!$V11="P2",All!$AE11="RMS"),#REF!,IF(AND(All!$V11="P3",All!$AE11="RMS"),#REF!,IF(AND(All!$V11="P4",All!$AE11="RMS"),#REF!,IF(AND(All!$V11="P5",All!$AE11="RMS"),#REF!,IF(AND(All!$V11="P6",All!$AE11="RMS"),#REF!,IF(AND(All!$V11="P7",All!$AE11="RMS"),#REF!,IF(AND(All!$V11="P8",All!$AE11="RMS"),#REF!,IF(AND(All!$V11="P9",All!$AE11="RMS"),#REF!,IF(AND(All!$V11="P1",All!$AE11="RSS"),#REF!,IF(AND(All!$V11="P2",All!$AE11="RSS"),#REF!,IF(AND(All!$V11="P3",All!$AE11="RSS"),#REF!,IF(AND(All!$V11="P4",All!$AE11="RSS"),#REF!,IF(AND(All!$V11="P5",All!$AE11="RSS"),#REF!,IF(AND(All!$V11="P6",All!$AE11="RSS"),#REF!,IF(AND(All!$V11="P7",All!$AE11="RSS"),#REF!,IF(AND(All!$V11="P8",All!$AE11="RSS"),#REF!,IF(AND(All!$V11="P9",All!$AE11="RSS"),#REF!,0)))))))))))))))))))))))))))</f>
        <v>#REF!</v>
      </c>
      <c r="CA11" s="43" t="e">
        <f>IF(AND(All!$V11="P1",All!$AE11="RDP"),#REF!,IF(AND(All!$V11="P2",All!$AE11="RDP"),#REF!,IF(AND(All!$V11="P3",All!$AE11="RDP"),#REF!,IF(AND(All!$V11="P4",All!$AE11="RDP"),#REF!,IF(AND(All!$V11="P5",All!$AE11="RDP"),#REF!,IF(AND(All!$V11="P6",All!$AE11="RDP"),#REF!,IF(AND(All!$V11="P7",All!$AE11="RDP"),#REF!,IF(AND(All!$V11="P8",All!$AE11="RDP"),#REF!,IF(AND(All!$V11="P9",All!$AE11="RDP"),#REF!,IF(AND(All!$V11="P1",All!$AE11="RMS"),#REF!,IF(AND(All!$V11="P2",All!$AE11="RMS"),#REF!,IF(AND(All!$V11="P3",All!$AE11="RMS"),#REF!,IF(AND(All!$V11="P4",All!$AE11="RMS"),#REF!,IF(AND(All!$V11="P5",All!$AE11="RMS"),#REF!,IF(AND(All!$V11="P6",All!$AE11="RMS"),#REF!,IF(AND(All!$V11="P7",All!$AE11="RMS"),#REF!,IF(AND(All!$V11="P8",All!$AE11="RMS"),#REF!,IF(AND(All!$V11="P9",All!$AE11="RMS"),#REF!,IF(AND(All!$V11="P1",All!$AE11="RSS"),#REF!,IF(AND(All!$V11="P2",All!$AE11="RSS"),#REF!,IF(AND(All!$V11="P3",All!$AE11="RSS"),#REF!,IF(AND(All!$V11="P4",All!$AE11="RSS"),#REF!,IF(AND(All!$V11="P5",All!$AE11="RSS"),#REF!,IF(AND(All!$V11="P6",All!$AE11="RSS"),#REF!,IF(AND(All!$V11="P7",All!$AE11="RSS"),#REF!,IF(AND(All!$V11="P8",All!$AE11="RSS"),#REF!,IF(AND(All!$V11="P9",All!$AE11="RSS"),#REF!,0)))))))))))))))))))))))))))</f>
        <v>#REF!</v>
      </c>
      <c r="CB11" s="43" t="e">
        <f>IF(AND(All!$V11="P1",All!$AE11="RDP"),#REF!,IF(AND(All!$V11="P2",All!$AE11="RDP"),#REF!,IF(AND(All!$V11="P3",All!$AE11="RDP"),#REF!,IF(AND(All!$V11="P4",All!$AE11="RDP"),#REF!,IF(AND(All!$V11="P5",All!$AE11="RDP"),#REF!,IF(AND(All!$V11="P6",All!$AE11="RDP"),#REF!,IF(AND(All!$V11="P7",All!$AE11="RDP"),#REF!,IF(AND(All!$V11="P8",All!$AE11="RDP"),#REF!,IF(AND(All!$V11="P9",All!$AE11="RDP"),#REF!,IF(AND(All!$V11="P1",All!$AE11="RMS"),#REF!,IF(AND(All!$V11="P2",All!$AE11="RMS"),#REF!,IF(AND(All!$V11="P3",All!$AE11="RMS"),#REF!,IF(AND(All!$V11="P4",All!$AE11="RMS"),#REF!,IF(AND(All!$V11="P5",All!$AE11="RMS"),#REF!,IF(AND(All!$V11="P6",All!$AE11="RMS"),#REF!,IF(AND(All!$V11="P7",All!$AE11="RMS"),#REF!,IF(AND(All!$V11="P8",All!$AE11="RMS"),#REF!,IF(AND(All!$V11="P9",All!$AE11="RMS"),#REF!,IF(AND(All!$V11="P1",All!$AE11="RSS"),#REF!,IF(AND(All!$V11="P2",All!$AE11="RSS"),#REF!,IF(AND(All!$V11="P3",All!$AE11="RSS"),#REF!,IF(AND(All!$V11="P4",All!$AE11="RSS"),#REF!,IF(AND(All!$V11="P5",All!$AE11="RSS"),#REF!,IF(AND(All!$V11="P6",All!$AE11="RSS"),#REF!,IF(AND(All!$V11="P7",All!$AE11="RSS"),#REF!,IF(AND(All!$V11="P8",All!$AE11="RSS"),#REF!,IF(AND(All!$V11="P9",All!$AE11="RSS"),#REF!,0)))))))))))))))))))))))))))</f>
        <v>#REF!</v>
      </c>
      <c r="CC11" s="43" t="e">
        <f>IF(AND(All!$V11="P1",All!$AE11="RDP"),#REF!,IF(AND(All!$V11="P2",All!$AE11="RDP"),#REF!,IF(AND(All!$V11="P3",All!$AE11="RDP"),#REF!,IF(AND(All!$V11="P4",All!$AE11="RDP"),#REF!,IF(AND(All!$V11="P5",All!$AE11="RDP"),#REF!,IF(AND(All!$V11="P6",All!$AE11="RDP"),#REF!,IF(AND(All!$V11="P7",All!$AE11="RDP"),#REF!,IF(AND(All!$V11="P8",All!$AE11="RDP"),#REF!,IF(AND(All!$V11="P9",All!$AE11="RDP"),#REF!,IF(AND(All!$V11="P1",All!$AE11="RMS"),#REF!,IF(AND(All!$V11="P2",All!$AE11="RMS"),#REF!,IF(AND(All!$V11="P3",All!$AE11="RMS"),#REF!,IF(AND(All!$V11="P4",All!$AE11="RMS"),#REF!,IF(AND(All!$V11="P5",All!$AE11="RMS"),#REF!,IF(AND(All!$V11="P6",All!$AE11="RMS"),#REF!,IF(AND(All!$V11="P7",All!$AE11="RMS"),#REF!,IF(AND(All!$V11="P8",All!$AE11="RMS"),#REF!,IF(AND(All!$V11="P9",All!$AE11="RMS"),#REF!,IF(AND(All!$V11="P1",All!$AE11="RSS"),#REF!,IF(AND(All!$V11="P2",All!$AE11="RSS"),#REF!,IF(AND(All!$V11="P3",All!$AE11="RSS"),#REF!,IF(AND(All!$V11="P4",All!$AE11="RSS"),#REF!,IF(AND(All!$V11="P5",All!$AE11="RSS"),#REF!,IF(AND(All!$V11="P6",All!$AE11="RSS"),#REF!,IF(AND(All!$V11="P7",All!$AE11="RSS"),#REF!,IF(AND(All!$V11="P8",All!$AE11="RSS"),#REF!,IF(AND(All!$V11="P9",All!$AE11="RSS"),#REF!,0)))))))))))))))))))))))))))</f>
        <v>#REF!</v>
      </c>
      <c r="CD11" s="43" t="e">
        <f>IF(AND(All!$V11="P1",All!$AE11="RDP"),#REF!,IF(AND(All!$V11="P2",All!$AE11="RDP"),#REF!,IF(AND(All!$V11="P3",All!$AE11="RDP"),#REF!,IF(AND(All!$V11="P4",All!$AE11="RDP"),#REF!,IF(AND(All!$V11="P5",All!$AE11="RDP"),#REF!,IF(AND(All!$V11="P6",All!$AE11="RDP"),#REF!,IF(AND(All!$V11="P7",All!$AE11="RDP"),#REF!,IF(AND(All!$V11="P8",All!$AE11="RDP"),#REF!,IF(AND(All!$V11="P9",All!$AE11="RDP"),#REF!,IF(AND(All!$V11="P1",All!$AE11="RMS"),#REF!,IF(AND(All!$V11="P2",All!$AE11="RMS"),#REF!,IF(AND(All!$V11="P3",All!$AE11="RMS"),#REF!,IF(AND(All!$V11="P4",All!$AE11="RMS"),#REF!,IF(AND(All!$V11="P5",All!$AE11="RMS"),#REF!,IF(AND(All!$V11="P6",All!$AE11="RMS"),#REF!,IF(AND(All!$V11="P7",All!$AE11="RMS"),#REF!,IF(AND(All!$V11="P8",All!$AE11="RMS"),#REF!,IF(AND(All!$V11="P9",All!$AE11="RMS"),#REF!,IF(AND(All!$V11="P1",All!$AE11="RSS"),#REF!,IF(AND(All!$V11="P2",All!$AE11="RSS"),#REF!,IF(AND(All!$V11="P3",All!$AE11="RSS"),#REF!,IF(AND(All!$V11="P4",All!$AE11="RSS"),#REF!,IF(AND(All!$V11="P5",All!$AE11="RSS"),#REF!,IF(AND(All!$V11="P6",All!$AE11="RSS"),#REF!,IF(AND(All!$V11="P7",All!$AE11="RSS"),#REF!,IF(AND(All!$V11="P8",All!$AE11="RSS"),#REF!,IF(AND(All!$V11="P9",All!$AE11="RSS"),#REF!,0)))))))))))))))))))))))))))</f>
        <v>#REF!</v>
      </c>
      <c r="CE11" s="43" t="e">
        <f>IF(AND(All!$V11="P1",All!$AE11="RDP"),#REF!,IF(AND(All!$V11="P2",All!$AE11="RDP"),#REF!,IF(AND(All!$V11="P3",All!$AE11="RDP"),#REF!,IF(AND(All!$V11="P4",All!$AE11="RDP"),#REF!,IF(AND(All!$V11="P5",All!$AE11="RDP"),#REF!,IF(AND(All!$V11="P6",All!$AE11="RDP"),#REF!,IF(AND(All!$V11="P7",All!$AE11="RDP"),#REF!,IF(AND(All!$V11="P8",All!$AE11="RDP"),#REF!,IF(AND(All!$V11="P9",All!$AE11="RDP"),#REF!,IF(AND(All!$V11="P1",All!$AE11="RMS"),#REF!,IF(AND(All!$V11="P2",All!$AE11="RMS"),#REF!,IF(AND(All!$V11="P3",All!$AE11="RMS"),#REF!,IF(AND(All!$V11="P4",All!$AE11="RMS"),#REF!,IF(AND(All!$V11="P5",All!$AE11="RMS"),#REF!,IF(AND(All!$V11="P6",All!$AE11="RMS"),#REF!,IF(AND(All!$V11="P7",All!$AE11="RMS"),#REF!,IF(AND(All!$V11="P8",All!$AE11="RMS"),#REF!,IF(AND(All!$V11="P9",All!$AE11="RMS"),#REF!,IF(AND(All!$V11="P1",All!$AE11="RSS"),#REF!,IF(AND(All!$V11="P2",All!$AE11="RSS"),#REF!,IF(AND(All!$V11="P3",All!$AE11="RSS"),#REF!,IF(AND(All!$V11="P4",All!$AE11="RSS"),#REF!,IF(AND(All!$V11="P5",All!$AE11="RSS"),#REF!,IF(AND(All!$V11="P6",All!$AE11="RSS"),#REF!,IF(AND(All!$V11="P7",All!$AE11="RSS"),#REF!,IF(AND(All!$V11="P8",All!$AE11="RSS"),#REF!,IF(AND(All!$V11="P9",All!$AE11="RSS"),#REF!,0)))))))))))))))))))))))))))</f>
        <v>#REF!</v>
      </c>
      <c r="CF11" s="43" t="e">
        <f>IF(AND(All!$V11="P1",All!$AE11="RDP"),#REF!,IF(AND(All!$V11="P2",All!$AE11="RDP"),#REF!,IF(AND(All!$V11="P3",All!$AE11="RDP"),#REF!,IF(AND(All!$V11="P4",All!$AE11="RDP"),#REF!,IF(AND(All!$V11="P5",All!$AE11="RDP"),#REF!,IF(AND(All!$V11="P6",All!$AE11="RDP"),#REF!,IF(AND(All!$V11="P7",All!$AE11="RDP"),#REF!,IF(AND(All!$V11="P8",All!$AE11="RDP"),#REF!,IF(AND(All!$V11="P9",All!$AE11="RDP"),#REF!,IF(AND(All!$V11="P1",All!$AE11="RMS"),#REF!,IF(AND(All!$V11="P2",All!$AE11="RMS"),#REF!,IF(AND(All!$V11="P3",All!$AE11="RMS"),#REF!,IF(AND(All!$V11="P4",All!$AE11="RMS"),#REF!,IF(AND(All!$V11="P5",All!$AE11="RMS"),#REF!,IF(AND(All!$V11="P6",All!$AE11="RMS"),#REF!,IF(AND(All!$V11="P7",All!$AE11="RMS"),#REF!,IF(AND(All!$V11="P8",All!$AE11="RMS"),#REF!,IF(AND(All!$V11="P9",All!$AE11="RMS"),#REF!,IF(AND(All!$V11="P1",All!$AE11="RSS"),#REF!,IF(AND(All!$V11="P2",All!$AE11="RSS"),#REF!,IF(AND(All!$V11="P3",All!$AE11="RSS"),#REF!,IF(AND(All!$V11="P4",All!$AE11="RSS"),#REF!,IF(AND(All!$V11="P5",All!$AE11="RSS"),#REF!,IF(AND(All!$V11="P6",All!$AE11="RSS"),#REF!,IF(AND(All!$V11="P7",All!$AE11="RSS"),#REF!,IF(AND(All!$V11="P8",All!$AE11="RSS"),#REF!,IF(AND(All!$V11="P9",All!$AE11="RSS"),#REF!,0)))))))))))))))))))))))))))</f>
        <v>#REF!</v>
      </c>
      <c r="CG11" s="43" t="e">
        <f>IF(AND(All!$V11="P1",All!$AE11="RDP"),#REF!,IF(AND(All!$V11="P2",All!$AE11="RDP"),#REF!,IF(AND(All!$V11="P3",All!$AE11="RDP"),#REF!,IF(AND(All!$V11="P4",All!$AE11="RDP"),#REF!,IF(AND(All!$V11="P5",All!$AE11="RDP"),#REF!,IF(AND(All!$V11="P6",All!$AE11="RDP"),#REF!,IF(AND(All!$V11="P7",All!$AE11="RDP"),#REF!,IF(AND(All!$V11="P8",All!$AE11="RDP"),#REF!,IF(AND(All!$V11="P9",All!$AE11="RDP"),#REF!,IF(AND(All!$V11="P1",All!$AE11="RMS"),#REF!,IF(AND(All!$V11="P2",All!$AE11="RMS"),#REF!,IF(AND(All!$V11="P3",All!$AE11="RMS"),#REF!,IF(AND(All!$V11="P4",All!$AE11="RMS"),#REF!,IF(AND(All!$V11="P5",All!$AE11="RMS"),#REF!,IF(AND(All!$V11="P6",All!$AE11="RMS"),#REF!,IF(AND(All!$V11="P7",All!$AE11="RMS"),#REF!,IF(AND(All!$V11="P8",All!$AE11="RMS"),#REF!,IF(AND(All!$V11="P9",All!$AE11="RMS"),#REF!,IF(AND(All!$V11="P1",All!$AE11="RSS"),#REF!,IF(AND(All!$V11="P2",All!$AE11="RSS"),#REF!,IF(AND(All!$V11="P3",All!$AE11="RSS"),#REF!,IF(AND(All!$V11="P4",All!$AE11="RSS"),#REF!,IF(AND(All!$V11="P5",All!$AE11="RSS"),#REF!,IF(AND(All!$V11="P6",All!$AE11="RSS"),#REF!,IF(AND(All!$V11="P7",All!$AE11="RSS"),#REF!,IF(AND(All!$V11="P8",All!$AE11="RSS"),#REF!,IF(AND(All!$V11="P9",All!$AE11="RSS"),#REF!,0)))))))))))))))))))))))))))</f>
        <v>#REF!</v>
      </c>
      <c r="CH11" s="43" t="e">
        <f>IF(AND(All!$V11="P1",All!$AE11="RDP"),#REF!,IF(AND(All!$V11="P2",All!$AE11="RDP"),#REF!,IF(AND(All!$V11="P3",All!$AE11="RDP"),#REF!,IF(AND(All!$V11="P4",All!$AE11="RDP"),#REF!,IF(AND(All!$V11="P5",All!$AE11="RDP"),#REF!,IF(AND(All!$V11="P6",All!$AE11="RDP"),#REF!,IF(AND(All!$V11="P7",All!$AE11="RDP"),#REF!,IF(AND(All!$V11="P8",All!$AE11="RDP"),#REF!,IF(AND(All!$V11="P9",All!$AE11="RDP"),#REF!,IF(AND(All!$V11="P1",All!$AE11="RMS"),#REF!,IF(AND(All!$V11="P2",All!$AE11="RMS"),#REF!,IF(AND(All!$V11="P3",All!$AE11="RMS"),#REF!,IF(AND(All!$V11="P4",All!$AE11="RMS"),#REF!,IF(AND(All!$V11="P5",All!$AE11="RMS"),#REF!,IF(AND(All!$V11="P6",All!$AE11="RMS"),#REF!,IF(AND(All!$V11="P7",All!$AE11="RMS"),#REF!,IF(AND(All!$V11="P8",All!$AE11="RMS"),#REF!,IF(AND(All!$V11="P9",All!$AE11="RMS"),#REF!,IF(AND(All!$V11="P1",All!$AE11="RSS"),#REF!,IF(AND(All!$V11="P2",All!$AE11="RSS"),#REF!,IF(AND(All!$V11="P3",All!$AE11="RSS"),#REF!,IF(AND(All!$V11="P4",All!$AE11="RSS"),#REF!,IF(AND(All!$V11="P5",All!$AE11="RSS"),#REF!,IF(AND(All!$V11="P6",All!$AE11="RSS"),#REF!,IF(AND(All!$V11="P7",All!$AE11="RSS"),#REF!,IF(AND(All!$V11="P8",All!$AE11="RSS"),#REF!,IF(AND(All!$V11="P9",All!$AE11="RSS"),#REF!,0)))))))))))))))))))))))))))</f>
        <v>#REF!</v>
      </c>
      <c r="CI11" s="328" t="e">
        <f>IF(AND(All!$V11="P1",All!$AE11="RDP"),#REF!,IF(AND(All!$V11="P2",All!$AE11="RDP"),#REF!,IF(AND(All!$V11="P3",All!$AE11="RDP"),#REF!,IF(AND(All!$V11="P4",All!$AE11="RDP"),#REF!,IF(AND(All!$V11="P5",All!$AE11="RDP"),#REF!,IF(AND(All!$V11="P6",All!$AE11="RDP"),#REF!,IF(AND(All!$V11="P7",All!$AE11="RDP"),#REF!,IF(AND(All!$V11="P8",All!$AE11="RDP"),#REF!,IF(AND(All!$V11="P9",All!$AE11="RDP"),#REF!,IF(AND(All!$V11="P1",All!$AE11="RMS"),#REF!,IF(AND(All!$V11="P2",All!$AE11="RMS"),#REF!,IF(AND(All!$V11="P3",All!$AE11="RMS"),#REF!,IF(AND(All!$V11="P4",All!$AE11="RMS"),#REF!,IF(AND(All!$V11="P5",All!$AE11="RMS"),#REF!,IF(AND(All!$V11="P6",All!$AE11="RMS"),#REF!,IF(AND(All!$V11="P7",All!$AE11="RMS"),#REF!,IF(AND(All!$V11="P8",All!$AE11="RMS"),#REF!,IF(AND(All!$V11="P9",All!$AE11="RMS"),#REF!,IF(AND(All!$V11="P1",All!$AE11="RSS"),#REF!,IF(AND(All!$V11="P2",All!$AE11="RSS"),#REF!,IF(AND(All!$V11="P3",All!$AE11="RSS"),#REF!,IF(AND(All!$V11="P4",All!$AE11="RSS"),#REF!,IF(AND(All!$V11="P5",All!$AE11="RSS"),#REF!,IF(AND(All!$V11="P6",All!$AE11="RSS"),#REF!,IF(AND(All!$V11="P7",All!$AE11="RSS"),#REF!,IF(AND(All!$V11="P8",All!$AE11="RSS"),#REF!,IF(AND(All!$V11="P9",All!$AE11="RSS"),#REF!,0)))))))))))))))))))))))))))</f>
        <v>#REF!</v>
      </c>
      <c r="CJ11" s="377" t="e">
        <f>Table92[[#This Row],[R-B1]]-Table92[[#This Row],[B1]]</f>
        <v>#REF!</v>
      </c>
      <c r="CK11" s="378" t="e">
        <f>Table92[[#This Row],[R-B2]]-Table92[[#This Row],[B2]]</f>
        <v>#REF!</v>
      </c>
      <c r="CL11" s="378" t="e">
        <f>Table92[[#This Row],[R-B3]]-Table92[[#This Row],[B3]]</f>
        <v>#REF!</v>
      </c>
      <c r="CM11" s="378" t="e">
        <f>Table92[[#This Row],[R-B4]]-Table92[[#This Row],[B4]]</f>
        <v>#REF!</v>
      </c>
      <c r="CN11" s="378" t="e">
        <f>Table92[[#This Row],[R-B5]]-Table92[[#This Row],[B5]]</f>
        <v>#REF!</v>
      </c>
      <c r="CO11" s="378" t="e">
        <f>Table92[[#This Row],[R-B6]]-Table92[[#This Row],[B6]]</f>
        <v>#REF!</v>
      </c>
      <c r="CP11" s="378" t="e">
        <f>Table92[[#This Row],[R-B7]]-Table92[[#This Row],[B7]]</f>
        <v>#REF!</v>
      </c>
      <c r="CQ11" s="378" t="e">
        <f>Table92[[#This Row],[R-B8]]-Table92[[#This Row],[B8]]</f>
        <v>#REF!</v>
      </c>
      <c r="CR11" s="378" t="e">
        <f>Table92[[#This Row],[R-B9]]-Table92[[#This Row],[B9]]</f>
        <v>#REF!</v>
      </c>
      <c r="CS11" s="378" t="e">
        <f>Table92[[#This Row],[R-B10]]-Table92[[#This Row],[B10]]</f>
        <v>#REF!</v>
      </c>
      <c r="CT11" s="378" t="e">
        <f>Table92[[#This Row],[R-B11]]-Table92[[#This Row],[B11]]</f>
        <v>#REF!</v>
      </c>
      <c r="CU11" s="378" t="e">
        <f>Table92[[#This Row],[R-B12]]-Table92[[#This Row],[B12]]</f>
        <v>#REF!</v>
      </c>
      <c r="CV11" s="378" t="e">
        <f>Table92[[#This Row],[R-K1]]-Table92[[#This Row],[K1]]</f>
        <v>#REF!</v>
      </c>
      <c r="CW11" s="378" t="e">
        <f>Table92[[#This Row],[R-K2]]-Table92[[#This Row],[K2]]</f>
        <v>#REF!</v>
      </c>
      <c r="CX11" s="378" t="e">
        <f>Table92[[#This Row],[R-K3]]-Table92[[#This Row],[K3]]</f>
        <v>#REF!</v>
      </c>
      <c r="CY11" s="378" t="e">
        <f>Table92[[#This Row],[R-K4]]-Table92[[#This Row],[K4]]</f>
        <v>#REF!</v>
      </c>
      <c r="CZ11" s="378" t="e">
        <f>Table92[[#This Row],[R-K5]]-Table92[[#This Row],[K5]]</f>
        <v>#REF!</v>
      </c>
      <c r="DA11" s="378" t="e">
        <f>Table92[[#This Row],[R-P1]]-Table92[[#This Row],[P1]]</f>
        <v>#REF!</v>
      </c>
      <c r="DB11" s="378" t="e">
        <f>Table92[[#This Row],[R-P2]]-Table92[[#This Row],[P2]]</f>
        <v>#REF!</v>
      </c>
      <c r="DC11" s="378" t="e">
        <f>Table92[[#This Row],[R-P3]]-Table92[[#This Row],[P3]]</f>
        <v>#REF!</v>
      </c>
      <c r="DD11" s="378" t="e">
        <f>Table92[[#This Row],[R-P4]]-Table92[[#This Row],[P4]]</f>
        <v>#REF!</v>
      </c>
      <c r="DE11" s="378" t="e">
        <f>Table92[[#This Row],[R-P5]]-Table92[[#This Row],[P5]]</f>
        <v>#REF!</v>
      </c>
      <c r="DF11" s="378" t="e">
        <f>Table92[[#This Row],[R-E1]]-Table92[[#This Row],[E1]]</f>
        <v>#REF!</v>
      </c>
      <c r="DG11" s="379" t="e">
        <f>Table92[[#This Row],[R-E2]]-Table92[[#This Row],[E2]]</f>
        <v>#REF!</v>
      </c>
      <c r="DH11" s="43">
        <f>COUNTIF(Table9[[#This Row],[G-B1]:[G-B12]],"&lt;=0")/12*100</f>
        <v>0</v>
      </c>
      <c r="DI11" s="43">
        <f>COUNTIF(Table9[[#This Row],[G-K1]:[G-K5]],"&lt;=0")/5*100</f>
        <v>0</v>
      </c>
      <c r="DJ11" s="43">
        <f>COUNTIF(Table9[[#This Row],[G-P1]:[G-P5]],"&lt;=0")/5*100</f>
        <v>0</v>
      </c>
      <c r="DK11" s="43">
        <f>COUNTIF(Table9[[#This Row],[G-E1]:[G-E2]],"&lt;=0")/2*100</f>
        <v>0</v>
      </c>
      <c r="DL11" s="450">
        <f>IF(AE11="RDP",(COUNTIF(Table9[[#This Row],[G-B3]],"&lt;=0")+COUNTIF(Table9[[#This Row],[G-B4]],"&lt;=0")+COUNTIF(Table9[[#This Row],[G-B7]],"&lt;=0")+COUNTIF(Table9[[#This Row],[G-B11]],"&lt;=0")+COUNTIF(Table9[[#This Row],[G-K2]],"&lt;=0"))/5*100,IF(AE11="RMS",(COUNTIF(Table9[[#This Row],[G-B4]],"&lt;=0")+COUNTIF(Table9[[#This Row],[G-B5]],"&lt;=0")+COUNTIF(Table9[[#This Row],[G-B10]],"&lt;=0")+COUNTIF(Table9[[#This Row],[G-B12]],"&lt;=0")+COUNTIF(Table9[[#This Row],[G-K2]],"&lt;=0"))/5*100,IF(AE11="RSS",(COUNTIF(Table9[[#This Row],[G-B1]],"&lt;=0")+COUNTIF(Table9[[#This Row],[G-B2]],"&lt;=0")+COUNTIF(Table9[[#This Row],[G-B6]],"&lt;=0")+COUNTIF(Table9[[#This Row],[G-B11]],"&lt;=0")+COUNTIF(Table9[[#This Row],[G-B12]],"&lt;=0"))/5*100,0)))</f>
        <v>0</v>
      </c>
      <c r="DM11" s="380">
        <v>100</v>
      </c>
      <c r="DN11" s="381">
        <v>100</v>
      </c>
      <c r="DO11" s="381">
        <v>100</v>
      </c>
      <c r="DP11" s="381">
        <v>100</v>
      </c>
      <c r="DQ11" s="381">
        <v>100</v>
      </c>
      <c r="DR11" s="380">
        <v>92</v>
      </c>
      <c r="DS11" s="381">
        <v>80</v>
      </c>
      <c r="DT11" s="381">
        <v>80</v>
      </c>
      <c r="DU11" s="381">
        <v>100</v>
      </c>
      <c r="DV11" s="395">
        <v>100</v>
      </c>
      <c r="DW11" s="380">
        <v>67</v>
      </c>
      <c r="DX11" s="381">
        <v>60</v>
      </c>
      <c r="DY11" s="381">
        <v>60</v>
      </c>
      <c r="DZ11" s="381">
        <v>100</v>
      </c>
      <c r="EA11" s="396">
        <v>40</v>
      </c>
      <c r="EB11" s="335" t="s">
        <v>251</v>
      </c>
      <c r="EC11" s="324" t="s">
        <v>458</v>
      </c>
      <c r="ED11" s="324" t="s">
        <v>459</v>
      </c>
      <c r="EE11" s="338"/>
    </row>
    <row r="12" spans="1:135" ht="126" customHeight="1" x14ac:dyDescent="0.3">
      <c r="A12" s="3" t="s">
        <v>2382</v>
      </c>
      <c r="B12" s="282">
        <v>9</v>
      </c>
      <c r="C12" s="421" t="s">
        <v>134</v>
      </c>
      <c r="D12" s="345">
        <v>46125</v>
      </c>
      <c r="E12" s="349" t="s">
        <v>460</v>
      </c>
      <c r="F12" s="343">
        <v>1120224</v>
      </c>
      <c r="G12" s="286">
        <f t="shared" ca="1" si="0"/>
        <v>40.744197992770175</v>
      </c>
      <c r="H12" s="283">
        <v>31444</v>
      </c>
      <c r="I12" s="343" t="s">
        <v>136</v>
      </c>
      <c r="J12" s="343" t="s">
        <v>461</v>
      </c>
      <c r="K12" s="343" t="s">
        <v>138</v>
      </c>
      <c r="L12" s="343" t="s">
        <v>147</v>
      </c>
      <c r="M12" s="343" t="s">
        <v>145</v>
      </c>
      <c r="N12" s="343" t="s">
        <v>462</v>
      </c>
      <c r="O12" s="343" t="s">
        <v>183</v>
      </c>
      <c r="P12" s="349" t="s">
        <v>463</v>
      </c>
      <c r="Q12" s="343" t="s">
        <v>425</v>
      </c>
      <c r="R12" s="404">
        <v>46301</v>
      </c>
      <c r="S12" s="345">
        <v>45566</v>
      </c>
      <c r="T12" s="286">
        <f t="shared" ca="1" si="4"/>
        <v>2.0527777777777776</v>
      </c>
      <c r="U12" s="343">
        <v>17</v>
      </c>
      <c r="V12" s="343" t="s">
        <v>59</v>
      </c>
      <c r="W12" s="356"/>
      <c r="X12" s="357">
        <f ca="1">($T$1-Table92[[#This Row],[Date of Appointment to Current Grade]])/365</f>
        <v>2.0537870338660653</v>
      </c>
      <c r="Y12" s="345">
        <v>45566</v>
      </c>
      <c r="Z12" s="343" t="s">
        <v>147</v>
      </c>
      <c r="AA12" s="345">
        <v>45566</v>
      </c>
      <c r="AB12" s="360">
        <f ca="1">($T$1-Table92[[#This Row],[Date in Position]])/365</f>
        <v>2.0537870338660653</v>
      </c>
      <c r="AC12" s="343" t="s">
        <v>183</v>
      </c>
      <c r="AD12" s="345">
        <v>45894</v>
      </c>
      <c r="AE12" s="343" t="s">
        <v>147</v>
      </c>
      <c r="AF12" s="343" t="s">
        <v>148</v>
      </c>
      <c r="AG12" s="287" t="s">
        <v>464</v>
      </c>
      <c r="AH12" s="287" t="s">
        <v>465</v>
      </c>
      <c r="AI12" s="287" t="s">
        <v>466</v>
      </c>
      <c r="AJ12" s="285" t="s">
        <v>467</v>
      </c>
      <c r="AK12" s="288" t="s">
        <v>468</v>
      </c>
      <c r="AL12" s="282" t="s">
        <v>153</v>
      </c>
      <c r="AM12" s="319" t="s">
        <v>469</v>
      </c>
      <c r="AN12" s="313">
        <v>3</v>
      </c>
      <c r="AO12" s="304">
        <v>2</v>
      </c>
      <c r="AP12" s="304">
        <v>2</v>
      </c>
      <c r="AQ12" s="304">
        <v>2</v>
      </c>
      <c r="AR12" s="304">
        <v>2</v>
      </c>
      <c r="AS12" s="304">
        <v>3</v>
      </c>
      <c r="AT12" s="304">
        <v>3</v>
      </c>
      <c r="AU12" s="304">
        <v>2</v>
      </c>
      <c r="AV12" s="304">
        <v>2</v>
      </c>
      <c r="AW12" s="304">
        <v>2</v>
      </c>
      <c r="AX12" s="304">
        <v>3</v>
      </c>
      <c r="AY12" s="304">
        <v>2</v>
      </c>
      <c r="AZ12" s="304">
        <v>3</v>
      </c>
      <c r="BA12" s="304">
        <v>3</v>
      </c>
      <c r="BB12" s="304">
        <v>2</v>
      </c>
      <c r="BC12" s="304">
        <v>2</v>
      </c>
      <c r="BD12" s="304">
        <v>1</v>
      </c>
      <c r="BE12" s="304">
        <v>2</v>
      </c>
      <c r="BF12" s="304">
        <v>2</v>
      </c>
      <c r="BG12" s="304">
        <v>2</v>
      </c>
      <c r="BH12" s="304">
        <v>1</v>
      </c>
      <c r="BI12" s="304">
        <v>1</v>
      </c>
      <c r="BJ12" s="304">
        <v>1</v>
      </c>
      <c r="BK12" s="314">
        <v>1</v>
      </c>
      <c r="BL12" s="323" t="e">
        <f>IF(AND(All!$V12="P1",All!$AE12="RDP"),#REF!,IF(AND(All!$V12="P2",All!$AE12="RDP"),#REF!,IF(AND(All!$V12="P3",All!$AE12="RDP"),#REF!,IF(AND(All!$V12="P4",All!$AE12="RDP"),#REF!,IF(AND(All!$V12="P5",All!$AE12="RDP"),#REF!,IF(AND(All!$V12="P6",All!$AE12="RDP"),#REF!,IF(AND(All!$V12="P7",All!$AE12="RDP"),#REF!,IF(AND(All!$V12="P8",All!$AE12="RDP"),#REF!,IF(AND(All!$V12="P9",All!$AE12="RDP"),#REF!,IF(AND(All!$V12="P1",All!$AE12="RMS"),#REF!,IF(AND(All!$V12="P2",All!$AE12="RMS"),#REF!,IF(AND(All!$V12="P3",All!$AE12="RMS"),#REF!,IF(AND(All!$V12="P4",All!$AE12="RMS"),#REF!,IF(AND(All!$V12="P5",All!$AE12="RMS"),#REF!,IF(AND(All!$V12="P6",All!$AE12="RMS"),#REF!,IF(AND(All!$V12="P7",All!$AE12="RMS"),#REF!,IF(AND(All!$V12="P8",All!$AE12="RMS"),#REF!,IF(AND(All!$V12="P9",All!$AE12="RMS"),#REF!,IF(AND(All!$V12="P1",All!$AE12="RSS"),#REF!,IF(AND(All!$V12="P2",All!$AE12="RSS"),#REF!,IF(AND(All!$V12="P3",All!$AE12="RSS"),#REF!,IF(AND(All!$V12="P4",All!$AE12="RSS"),#REF!,IF(AND(All!$V12="P5",All!$AE12="RSS"),#REF!,IF(AND(All!$V12="P6",All!$AE12="RSS"),#REF!,IF(AND(All!$V12="P7",All!$AE12="RSS"),#REF!,IF(AND(All!$V12="P8",All!$AE12="RSS"),#REF!,IF(AND(All!$V12="P9",All!$AE12="RSS"),#REF!,0)))))))))))))))))))))))))))</f>
        <v>#REF!</v>
      </c>
      <c r="BM12" s="43" t="e">
        <f>IF(AND(All!$V12="P1",All!$AE12="RDP"),#REF!,IF(AND(All!$V12="P2",All!$AE12="RDP"),#REF!,IF(AND(All!$V12="P3",All!$AE12="RDP"),#REF!,IF(AND(All!$V12="P4",All!$AE12="RDP"),#REF!,IF(AND(All!$V12="P5",All!$AE12="RDP"),#REF!,IF(AND(All!$V12="P6",All!$AE12="RDP"),#REF!,IF(AND(All!$V12="P7",All!$AE12="RDP"),#REF!,IF(AND(All!$V12="P8",All!$AE12="RDP"),#REF!,IF(AND(All!$V12="P9",All!$AE12="RDP"),#REF!,IF(AND(All!$V12="P1",All!$AE12="RMS"),#REF!,IF(AND(All!$V12="P2",All!$AE12="RMS"),#REF!,IF(AND(All!$V12="P3",All!$AE12="RMS"),#REF!,IF(AND(All!$V12="P4",All!$AE12="RMS"),#REF!,IF(AND(All!$V12="P5",All!$AE12="RMS"),#REF!,IF(AND(All!$V12="P6",All!$AE12="RMS"),#REF!,IF(AND(All!$V12="P7",All!$AE12="RMS"),#REF!,IF(AND(All!$V12="P8",All!$AE12="RMS"),#REF!,IF(AND(All!$V12="P9",All!$AE12="RMS"),#REF!,IF(AND(All!$V12="P1",All!$AE12="RSS"),#REF!,IF(AND(All!$V12="P2",All!$AE12="RSS"),#REF!,IF(AND(All!$V12="P3",All!$AE12="RSS"),#REF!,IF(AND(All!$V12="P4",All!$AE12="RSS"),#REF!,IF(AND(All!$V12="P5",All!$AE12="RSS"),#REF!,IF(AND(All!$V12="P6",All!$AE12="RSS"),#REF!,IF(AND(All!$V12="P7",All!$AE12="RSS"),#REF!,IF(AND(All!$V12="P8",All!$AE12="RSS"),#REF!,IF(AND(All!$V12="P9",All!$AE12="RSS"),#REF!,0)))))))))))))))))))))))))))</f>
        <v>#REF!</v>
      </c>
      <c r="BN12" s="43" t="e">
        <f>IF(AND(All!$V12="P1",All!$AE12="RDP"),#REF!,IF(AND(All!$V12="P2",All!$AE12="RDP"),#REF!,IF(AND(All!$V12="P3",All!$AE12="RDP"),#REF!,IF(AND(All!$V12="P4",All!$AE12="RDP"),#REF!,IF(AND(All!$V12="P5",All!$AE12="RDP"),#REF!,IF(AND(All!$V12="P6",All!$AE12="RDP"),#REF!,IF(AND(All!$V12="P7",All!$AE12="RDP"),#REF!,IF(AND(All!$V12="P8",All!$AE12="RDP"),#REF!,IF(AND(All!$V12="P9",All!$AE12="RDP"),#REF!,IF(AND(All!$V12="P1",All!$AE12="RMS"),#REF!,IF(AND(All!$V12="P2",All!$AE12="RMS"),#REF!,IF(AND(All!$V12="P3",All!$AE12="RMS"),#REF!,IF(AND(All!$V12="P4",All!$AE12="RMS"),#REF!,IF(AND(All!$V12="P5",All!$AE12="RMS"),#REF!,IF(AND(All!$V12="P6",All!$AE12="RMS"),#REF!,IF(AND(All!$V12="P7",All!$AE12="RMS"),#REF!,IF(AND(All!$V12="P8",All!$AE12="RMS"),#REF!,IF(AND(All!$V12="P9",All!$AE12="RMS"),#REF!,IF(AND(All!$V12="P1",All!$AE12="RSS"),#REF!,IF(AND(All!$V12="P2",All!$AE12="RSS"),#REF!,IF(AND(All!$V12="P3",All!$AE12="RSS"),#REF!,IF(AND(All!$V12="P4",All!$AE12="RSS"),#REF!,IF(AND(All!$V12="P5",All!$AE12="RSS"),#REF!,IF(AND(All!$V12="P6",All!$AE12="RSS"),#REF!,IF(AND(All!$V12="P7",All!$AE12="RSS"),#REF!,IF(AND(All!$V12="P8",All!$AE12="RSS"),#REF!,IF(AND(All!$V12="P9",All!$AE12="RSS"),#REF!,0)))))))))))))))))))))))))))</f>
        <v>#REF!</v>
      </c>
      <c r="BO12" s="43" t="e">
        <f>IF(AND(All!$V12="P1",All!$AE12="RDP"),#REF!,IF(AND(All!$V12="P2",All!$AE12="RDP"),#REF!,IF(AND(All!$V12="P3",All!$AE12="RDP"),#REF!,IF(AND(All!$V12="P4",All!$AE12="RDP"),#REF!,IF(AND(All!$V12="P5",All!$AE12="RDP"),#REF!,IF(AND(All!$V12="P6",All!$AE12="RDP"),#REF!,IF(AND(All!$V12="P7",All!$AE12="RDP"),#REF!,IF(AND(All!$V12="P8",All!$AE12="RDP"),#REF!,IF(AND(All!$V12="P9",All!$AE12="RDP"),#REF!,IF(AND(All!$V12="P1",All!$AE12="RMS"),#REF!,IF(AND(All!$V12="P2",All!$AE12="RMS"),#REF!,IF(AND(All!$V12="P3",All!$AE12="RMS"),#REF!,IF(AND(All!$V12="P4",All!$AE12="RMS"),#REF!,IF(AND(All!$V12="P5",All!$AE12="RMS"),#REF!,IF(AND(All!$V12="P6",All!$AE12="RMS"),#REF!,IF(AND(All!$V12="P7",All!$AE12="RMS"),#REF!,IF(AND(All!$V12="P8",All!$AE12="RMS"),#REF!,IF(AND(All!$V12="P9",All!$AE12="RMS"),#REF!,IF(AND(All!$V12="P1",All!$AE12="RSS"),#REF!,IF(AND(All!$V12="P2",All!$AE12="RSS"),#REF!,IF(AND(All!$V12="P3",All!$AE12="RSS"),#REF!,IF(AND(All!$V12="P4",All!$AE12="RSS"),#REF!,IF(AND(All!$V12="P5",All!$AE12="RSS"),#REF!,IF(AND(All!$V12="P6",All!$AE12="RSS"),#REF!,IF(AND(All!$V12="P7",All!$AE12="RSS"),#REF!,IF(AND(All!$V12="P8",All!$AE12="RSS"),#REF!,IF(AND(All!$V12="P9",All!$AE12="RSS"),#REF!,0)))))))))))))))))))))))))))</f>
        <v>#REF!</v>
      </c>
      <c r="BP12" s="43" t="e">
        <f>IF(AND(All!$V12="P1",All!$AE12="RDP"),#REF!,IF(AND(All!$V12="P2",All!$AE12="RDP"),#REF!,IF(AND(All!$V12="P3",All!$AE12="RDP"),#REF!,IF(AND(All!$V12="P4",All!$AE12="RDP"),#REF!,IF(AND(All!$V12="P5",All!$AE12="RDP"),#REF!,IF(AND(All!$V12="P6",All!$AE12="RDP"),#REF!,IF(AND(All!$V12="P7",All!$AE12="RDP"),#REF!,IF(AND(All!$V12="P8",All!$AE12="RDP"),#REF!,IF(AND(All!$V12="P9",All!$AE12="RDP"),#REF!,IF(AND(All!$V12="P1",All!$AE12="RMS"),#REF!,IF(AND(All!$V12="P2",All!$AE12="RMS"),#REF!,IF(AND(All!$V12="P3",All!$AE12="RMS"),#REF!,IF(AND(All!$V12="P4",All!$AE12="RMS"),#REF!,IF(AND(All!$V12="P5",All!$AE12="RMS"),#REF!,IF(AND(All!$V12="P6",All!$AE12="RMS"),#REF!,IF(AND(All!$V12="P7",All!$AE12="RMS"),#REF!,IF(AND(All!$V12="P8",All!$AE12="RMS"),#REF!,IF(AND(All!$V12="P9",All!$AE12="RMS"),#REF!,IF(AND(All!$V12="P1",All!$AE12="RSS"),#REF!,IF(AND(All!$V12="P2",All!$AE12="RSS"),#REF!,IF(AND(All!$V12="P3",All!$AE12="RSS"),#REF!,IF(AND(All!$V12="P4",All!$AE12="RSS"),#REF!,IF(AND(All!$V12="P5",All!$AE12="RSS"),#REF!,IF(AND(All!$V12="P6",All!$AE12="RSS"),#REF!,IF(AND(All!$V12="P7",All!$AE12="RSS"),#REF!,IF(AND(All!$V12="P8",All!$AE12="RSS"),#REF!,IF(AND(All!$V12="P9",All!$AE12="RSS"),#REF!,0)))))))))))))))))))))))))))</f>
        <v>#REF!</v>
      </c>
      <c r="BQ12" s="43" t="e">
        <f>IF(AND(All!$V12="P1",All!$AE12="RDP"),#REF!,IF(AND(All!$V12="P2",All!$AE12="RDP"),#REF!,IF(AND(All!$V12="P3",All!$AE12="RDP"),#REF!,IF(AND(All!$V12="P4",All!$AE12="RDP"),#REF!,IF(AND(All!$V12="P5",All!$AE12="RDP"),#REF!,IF(AND(All!$V12="P6",All!$AE12="RDP"),#REF!,IF(AND(All!$V12="P7",All!$AE12="RDP"),#REF!,IF(AND(All!$V12="P8",All!$AE12="RDP"),#REF!,IF(AND(All!$V12="P9",All!$AE12="RDP"),#REF!,IF(AND(All!$V12="P1",All!$AE12="RMS"),#REF!,IF(AND(All!$V12="P2",All!$AE12="RMS"),#REF!,IF(AND(All!$V12="P3",All!$AE12="RMS"),#REF!,IF(AND(All!$V12="P4",All!$AE12="RMS"),#REF!,IF(AND(All!$V12="P5",All!$AE12="RMS"),#REF!,IF(AND(All!$V12="P6",All!$AE12="RMS"),#REF!,IF(AND(All!$V12="P7",All!$AE12="RMS"),#REF!,IF(AND(All!$V12="P8",All!$AE12="RMS"),#REF!,IF(AND(All!$V12="P9",All!$AE12="RMS"),#REF!,IF(AND(All!$V12="P1",All!$AE12="RSS"),#REF!,IF(AND(All!$V12="P2",All!$AE12="RSS"),#REF!,IF(AND(All!$V12="P3",All!$AE12="RSS"),#REF!,IF(AND(All!$V12="P4",All!$AE12="RSS"),#REF!,IF(AND(All!$V12="P5",All!$AE12="RSS"),#REF!,IF(AND(All!$V12="P6",All!$AE12="RSS"),#REF!,IF(AND(All!$V12="P7",All!$AE12="RSS"),#REF!,IF(AND(All!$V12="P8",All!$AE12="RSS"),#REF!,IF(AND(All!$V12="P9",All!$AE12="RSS"),#REF!,0)))))))))))))))))))))))))))</f>
        <v>#REF!</v>
      </c>
      <c r="BR12" s="43" t="e">
        <f>IF(AND(All!$V12="P1",All!$AE12="RDP"),#REF!,IF(AND(All!$V12="P2",All!$AE12="RDP"),#REF!,IF(AND(All!$V12="P3",All!$AE12="RDP"),#REF!,IF(AND(All!$V12="P4",All!$AE12="RDP"),#REF!,IF(AND(All!$V12="P5",All!$AE12="RDP"),#REF!,IF(AND(All!$V12="P6",All!$AE12="RDP"),#REF!,IF(AND(All!$V12="P7",All!$AE12="RDP"),#REF!,IF(AND(All!$V12="P8",All!$AE12="RDP"),#REF!,IF(AND(All!$V12="P9",All!$AE12="RDP"),#REF!,IF(AND(All!$V12="P1",All!$AE12="RMS"),#REF!,IF(AND(All!$V12="P2",All!$AE12="RMS"),#REF!,IF(AND(All!$V12="P3",All!$AE12="RMS"),#REF!,IF(AND(All!$V12="P4",All!$AE12="RMS"),#REF!,IF(AND(All!$V12="P5",All!$AE12="RMS"),#REF!,IF(AND(All!$V12="P6",All!$AE12="RMS"),#REF!,IF(AND(All!$V12="P7",All!$AE12="RMS"),#REF!,IF(AND(All!$V12="P8",All!$AE12="RMS"),#REF!,IF(AND(All!$V12="P9",All!$AE12="RMS"),#REF!,IF(AND(All!$V12="P1",All!$AE12="RSS"),#REF!,IF(AND(All!$V12="P2",All!$AE12="RSS"),#REF!,IF(AND(All!$V12="P3",All!$AE12="RSS"),#REF!,IF(AND(All!$V12="P4",All!$AE12="RSS"),#REF!,IF(AND(All!$V12="P5",All!$AE12="RSS"),#REF!,IF(AND(All!$V12="P6",All!$AE12="RSS"),#REF!,IF(AND(All!$V12="P7",All!$AE12="RSS"),#REF!,IF(AND(All!$V12="P8",All!$AE12="RSS"),#REF!,IF(AND(All!$V12="P9",All!$AE12="RSS"),#REF!,0)))))))))))))))))))))))))))</f>
        <v>#REF!</v>
      </c>
      <c r="BS12" s="43" t="e">
        <f>IF(AND(All!$V12="P1",All!$AE12="RDP"),#REF!,IF(AND(All!$V12="P2",All!$AE12="RDP"),#REF!,IF(AND(All!$V12="P3",All!$AE12="RDP"),#REF!,IF(AND(All!$V12="P4",All!$AE12="RDP"),#REF!,IF(AND(All!$V12="P5",All!$AE12="RDP"),#REF!,IF(AND(All!$V12="P6",All!$AE12="RDP"),#REF!,IF(AND(All!$V12="P7",All!$AE12="RDP"),#REF!,IF(AND(All!$V12="P8",All!$AE12="RDP"),#REF!,IF(AND(All!$V12="P9",All!$AE12="RDP"),#REF!,IF(AND(All!$V12="P1",All!$AE12="RMS"),#REF!,IF(AND(All!$V12="P2",All!$AE12="RMS"),#REF!,IF(AND(All!$V12="P3",All!$AE12="RMS"),#REF!,IF(AND(All!$V12="P4",All!$AE12="RMS"),#REF!,IF(AND(All!$V12="P5",All!$AE12="RMS"),#REF!,IF(AND(All!$V12="P6",All!$AE12="RMS"),#REF!,IF(AND(All!$V12="P7",All!$AE12="RMS"),#REF!,IF(AND(All!$V12="P8",All!$AE12="RMS"),#REF!,IF(AND(All!$V12="P9",All!$AE12="RMS"),#REF!,IF(AND(All!$V12="P1",All!$AE12="RSS"),#REF!,IF(AND(All!$V12="P2",All!$AE12="RSS"),#REF!,IF(AND(All!$V12="P3",All!$AE12="RSS"),#REF!,IF(AND(All!$V12="P4",All!$AE12="RSS"),#REF!,IF(AND(All!$V12="P5",All!$AE12="RSS"),#REF!,IF(AND(All!$V12="P6",All!$AE12="RSS"),#REF!,IF(AND(All!$V12="P7",All!$AE12="RSS"),#REF!,IF(AND(All!$V12="P8",All!$AE12="RSS"),#REF!,IF(AND(All!$V12="P9",All!$AE12="RSS"),#REF!,0)))))))))))))))))))))))))))</f>
        <v>#REF!</v>
      </c>
      <c r="BT12" s="43" t="e">
        <f>IF(AND(All!$V12="P1",All!$AE12="RDP"),#REF!,IF(AND(All!$V12="P2",All!$AE12="RDP"),#REF!,IF(AND(All!$V12="P3",All!$AE12="RDP"),#REF!,IF(AND(All!$V12="P4",All!$AE12="RDP"),#REF!,IF(AND(All!$V12="P5",All!$AE12="RDP"),#REF!,IF(AND(All!$V12="P6",All!$AE12="RDP"),#REF!,IF(AND(All!$V12="P7",All!$AE12="RDP"),#REF!,IF(AND(All!$V12="P8",All!$AE12="RDP"),#REF!,IF(AND(All!$V12="P9",All!$AE12="RDP"),#REF!,IF(AND(All!$V12="P1",All!$AE12="RMS"),#REF!,IF(AND(All!$V12="P2",All!$AE12="RMS"),#REF!,IF(AND(All!$V12="P3",All!$AE12="RMS"),#REF!,IF(AND(All!$V12="P4",All!$AE12="RMS"),#REF!,IF(AND(All!$V12="P5",All!$AE12="RMS"),#REF!,IF(AND(All!$V12="P6",All!$AE12="RMS"),#REF!,IF(AND(All!$V12="P7",All!$AE12="RMS"),#REF!,IF(AND(All!$V12="P8",All!$AE12="RMS"),#REF!,IF(AND(All!$V12="P9",All!$AE12="RMS"),#REF!,IF(AND(All!$V12="P1",All!$AE12="RSS"),#REF!,IF(AND(All!$V12="P2",All!$AE12="RSS"),#REF!,IF(AND(All!$V12="P3",All!$AE12="RSS"),#REF!,IF(AND(All!$V12="P4",All!$AE12="RSS"),#REF!,IF(AND(All!$V12="P5",All!$AE12="RSS"),#REF!,IF(AND(All!$V12="P6",All!$AE12="RSS"),#REF!,IF(AND(All!$V12="P7",All!$AE12="RSS"),#REF!,IF(AND(All!$V12="P8",All!$AE12="RSS"),#REF!,IF(AND(All!$V12="P9",All!$AE12="RSS"),#REF!,0)))))))))))))))))))))))))))</f>
        <v>#REF!</v>
      </c>
      <c r="BU12" s="43" t="e">
        <f>IF(AND(All!$V12="P1",All!$AE12="RDP"),#REF!,IF(AND(All!$V12="P2",All!$AE12="RDP"),#REF!,IF(AND(All!$V12="P3",All!$AE12="RDP"),#REF!,IF(AND(All!$V12="P4",All!$AE12="RDP"),#REF!,IF(AND(All!$V12="P5",All!$AE12="RDP"),#REF!,IF(AND(All!$V12="P6",All!$AE12="RDP"),#REF!,IF(AND(All!$V12="P7",All!$AE12="RDP"),#REF!,IF(AND(All!$V12="P8",All!$AE12="RDP"),#REF!,IF(AND(All!$V12="P9",All!$AE12="RDP"),#REF!,IF(AND(All!$V12="P1",All!$AE12="RMS"),#REF!,IF(AND(All!$V12="P2",All!$AE12="RMS"),#REF!,IF(AND(All!$V12="P3",All!$AE12="RMS"),#REF!,IF(AND(All!$V12="P4",All!$AE12="RMS"),#REF!,IF(AND(All!$V12="P5",All!$AE12="RMS"),#REF!,IF(AND(All!$V12="P6",All!$AE12="RMS"),#REF!,IF(AND(All!$V12="P7",All!$AE12="RMS"),#REF!,IF(AND(All!$V12="P8",All!$AE12="RMS"),#REF!,IF(AND(All!$V12="P9",All!$AE12="RMS"),#REF!,IF(AND(All!$V12="P1",All!$AE12="RSS"),#REF!,IF(AND(All!$V12="P2",All!$AE12="RSS"),#REF!,IF(AND(All!$V12="P3",All!$AE12="RSS"),#REF!,IF(AND(All!$V12="P4",All!$AE12="RSS"),#REF!,IF(AND(All!$V12="P5",All!$AE12="RSS"),#REF!,IF(AND(All!$V12="P6",All!$AE12="RSS"),#REF!,IF(AND(All!$V12="P7",All!$AE12="RSS"),#REF!,IF(AND(All!$V12="P8",All!$AE12="RSS"),#REF!,IF(AND(All!$V12="P9",All!$AE12="RSS"),#REF!,0)))))))))))))))))))))))))))</f>
        <v>#REF!</v>
      </c>
      <c r="BV12" s="43" t="e">
        <f>IF(AND(All!$V12="P1",All!$AE12="RDP"),#REF!,IF(AND(All!$V12="P2",All!$AE12="RDP"),#REF!,IF(AND(All!$V12="P3",All!$AE12="RDP"),#REF!,IF(AND(All!$V12="P4",All!$AE12="RDP"),#REF!,IF(AND(All!$V12="P5",All!$AE12="RDP"),#REF!,IF(AND(All!$V12="P6",All!$AE12="RDP"),#REF!,IF(AND(All!$V12="P7",All!$AE12="RDP"),#REF!,IF(AND(All!$V12="P8",All!$AE12="RDP"),#REF!,IF(AND(All!$V12="P9",All!$AE12="RDP"),#REF!,IF(AND(All!$V12="P1",All!$AE12="RMS"),#REF!,IF(AND(All!$V12="P2",All!$AE12="RMS"),#REF!,IF(AND(All!$V12="P3",All!$AE12="RMS"),#REF!,IF(AND(All!$V12="P4",All!$AE12="RMS"),#REF!,IF(AND(All!$V12="P5",All!$AE12="RMS"),#REF!,IF(AND(All!$V12="P6",All!$AE12="RMS"),#REF!,IF(AND(All!$V12="P7",All!$AE12="RMS"),#REF!,IF(AND(All!$V12="P8",All!$AE12="RMS"),#REF!,IF(AND(All!$V12="P9",All!$AE12="RMS"),#REF!,IF(AND(All!$V12="P1",All!$AE12="RSS"),#REF!,IF(AND(All!$V12="P2",All!$AE12="RSS"),#REF!,IF(AND(All!$V12="P3",All!$AE12="RSS"),#REF!,IF(AND(All!$V12="P4",All!$AE12="RSS"),#REF!,IF(AND(All!$V12="P5",All!$AE12="RSS"),#REF!,IF(AND(All!$V12="P6",All!$AE12="RSS"),#REF!,IF(AND(All!$V12="P7",All!$AE12="RSS"),#REF!,IF(AND(All!$V12="P8",All!$AE12="RSS"),#REF!,IF(AND(All!$V12="P9",All!$AE12="RSS"),#REF!,0)))))))))))))))))))))))))))</f>
        <v>#REF!</v>
      </c>
      <c r="BW12" s="43" t="e">
        <f>IF(AND(All!$V12="P1",All!$AE12="RDP"),#REF!,IF(AND(All!$V12="P2",All!$AE12="RDP"),#REF!,IF(AND(All!$V12="P3",All!$AE12="RDP"),#REF!,IF(AND(All!$V12="P4",All!$AE12="RDP"),#REF!,IF(AND(All!$V12="P5",All!$AE12="RDP"),#REF!,IF(AND(All!$V12="P6",All!$AE12="RDP"),#REF!,IF(AND(All!$V12="P7",All!$AE12="RDP"),#REF!,IF(AND(All!$V12="P8",All!$AE12="RDP"),#REF!,IF(AND(All!$V12="P9",All!$AE12="RDP"),#REF!,IF(AND(All!$V12="P1",All!$AE12="RMS"),#REF!,IF(AND(All!$V12="P2",All!$AE12="RMS"),#REF!,IF(AND(All!$V12="P3",All!$AE12="RMS"),#REF!,IF(AND(All!$V12="P4",All!$AE12="RMS"),#REF!,IF(AND(All!$V12="P5",All!$AE12="RMS"),#REF!,IF(AND(All!$V12="P6",All!$AE12="RMS"),#REF!,IF(AND(All!$V12="P7",All!$AE12="RMS"),#REF!,IF(AND(All!$V12="P8",All!$AE12="RMS"),#REF!,IF(AND(All!$V12="P9",All!$AE12="RMS"),#REF!,IF(AND(All!$V12="P1",All!$AE12="RSS"),#REF!,IF(AND(All!$V12="P2",All!$AE12="RSS"),#REF!,IF(AND(All!$V12="P3",All!$AE12="RSS"),#REF!,IF(AND(All!$V12="P4",All!$AE12="RSS"),#REF!,IF(AND(All!$V12="P5",All!$AE12="RSS"),#REF!,IF(AND(All!$V12="P6",All!$AE12="RSS"),#REF!,IF(AND(All!$V12="P7",All!$AE12="RSS"),#REF!,IF(AND(All!$V12="P8",All!$AE12="RSS"),#REF!,IF(AND(All!$V12="P9",All!$AE12="RSS"),#REF!,0)))))))))))))))))))))))))))</f>
        <v>#REF!</v>
      </c>
      <c r="BX12" s="43" t="e">
        <f>IF(AND(All!$V12="P1",All!$AE12="RDP"),#REF!,IF(AND(All!$V12="P2",All!$AE12="RDP"),#REF!,IF(AND(All!$V12="P3",All!$AE12="RDP"),#REF!,IF(AND(All!$V12="P4",All!$AE12="RDP"),#REF!,IF(AND(All!$V12="P5",All!$AE12="RDP"),#REF!,IF(AND(All!$V12="P6",All!$AE12="RDP"),#REF!,IF(AND(All!$V12="P7",All!$AE12="RDP"),#REF!,IF(AND(All!$V12="P8",All!$AE12="RDP"),#REF!,IF(AND(All!$V12="P9",All!$AE12="RDP"),#REF!,IF(AND(All!$V12="P1",All!$AE12="RMS"),#REF!,IF(AND(All!$V12="P2",All!$AE12="RMS"),#REF!,IF(AND(All!$V12="P3",All!$AE12="RMS"),#REF!,IF(AND(All!$V12="P4",All!$AE12="RMS"),#REF!,IF(AND(All!$V12="P5",All!$AE12="RMS"),#REF!,IF(AND(All!$V12="P6",All!$AE12="RMS"),#REF!,IF(AND(All!$V12="P7",All!$AE12="RMS"),#REF!,IF(AND(All!$V12="P8",All!$AE12="RMS"),#REF!,IF(AND(All!$V12="P9",All!$AE12="RMS"),#REF!,IF(AND(All!$V12="P1",All!$AE12="RSS"),#REF!,IF(AND(All!$V12="P2",All!$AE12="RSS"),#REF!,IF(AND(All!$V12="P3",All!$AE12="RSS"),#REF!,IF(AND(All!$V12="P4",All!$AE12="RSS"),#REF!,IF(AND(All!$V12="P5",All!$AE12="RSS"),#REF!,IF(AND(All!$V12="P6",All!$AE12="RSS"),#REF!,IF(AND(All!$V12="P7",All!$AE12="RSS"),#REF!,IF(AND(All!$V12="P8",All!$AE12="RSS"),#REF!,IF(AND(All!$V12="P9",All!$AE12="RSS"),#REF!,0)))))))))))))))))))))))))))</f>
        <v>#REF!</v>
      </c>
      <c r="BY12" s="43" t="e">
        <f>IF(AND(All!$V12="P1",All!$AE12="RDP"),#REF!,IF(AND(All!$V12="P2",All!$AE12="RDP"),#REF!,IF(AND(All!$V12="P3",All!$AE12="RDP"),#REF!,IF(AND(All!$V12="P4",All!$AE12="RDP"),#REF!,IF(AND(All!$V12="P5",All!$AE12="RDP"),#REF!,IF(AND(All!$V12="P6",All!$AE12="RDP"),#REF!,IF(AND(All!$V12="P7",All!$AE12="RDP"),#REF!,IF(AND(All!$V12="P8",All!$AE12="RDP"),#REF!,IF(AND(All!$V12="P9",All!$AE12="RDP"),#REF!,IF(AND(All!$V12="P1",All!$AE12="RMS"),#REF!,IF(AND(All!$V12="P2",All!$AE12="RMS"),#REF!,IF(AND(All!$V12="P3",All!$AE12="RMS"),#REF!,IF(AND(All!$V12="P4",All!$AE12="RMS"),#REF!,IF(AND(All!$V12="P5",All!$AE12="RMS"),#REF!,IF(AND(All!$V12="P6",All!$AE12="RMS"),#REF!,IF(AND(All!$V12="P7",All!$AE12="RMS"),#REF!,IF(AND(All!$V12="P8",All!$AE12="RMS"),#REF!,IF(AND(All!$V12="P9",All!$AE12="RMS"),#REF!,IF(AND(All!$V12="P1",All!$AE12="RSS"),#REF!,IF(AND(All!$V12="P2",All!$AE12="RSS"),#REF!,IF(AND(All!$V12="P3",All!$AE12="RSS"),#REF!,IF(AND(All!$V12="P4",All!$AE12="RSS"),#REF!,IF(AND(All!$V12="P5",All!$AE12="RSS"),#REF!,IF(AND(All!$V12="P6",All!$AE12="RSS"),#REF!,IF(AND(All!$V12="P7",All!$AE12="RSS"),#REF!,IF(AND(All!$V12="P8",All!$AE12="RSS"),#REF!,IF(AND(All!$V12="P9",All!$AE12="RSS"),#REF!,0)))))))))))))))))))))))))))</f>
        <v>#REF!</v>
      </c>
      <c r="BZ12" s="43" t="e">
        <f>IF(AND(All!$V12="P1",All!$AE12="RDP"),#REF!,IF(AND(All!$V12="P2",All!$AE12="RDP"),#REF!,IF(AND(All!$V12="P3",All!$AE12="RDP"),#REF!,IF(AND(All!$V12="P4",All!$AE12="RDP"),#REF!,IF(AND(All!$V12="P5",All!$AE12="RDP"),#REF!,IF(AND(All!$V12="P6",All!$AE12="RDP"),#REF!,IF(AND(All!$V12="P7",All!$AE12="RDP"),#REF!,IF(AND(All!$V12="P8",All!$AE12="RDP"),#REF!,IF(AND(All!$V12="P9",All!$AE12="RDP"),#REF!,IF(AND(All!$V12="P1",All!$AE12="RMS"),#REF!,IF(AND(All!$V12="P2",All!$AE12="RMS"),#REF!,IF(AND(All!$V12="P3",All!$AE12="RMS"),#REF!,IF(AND(All!$V12="P4",All!$AE12="RMS"),#REF!,IF(AND(All!$V12="P5",All!$AE12="RMS"),#REF!,IF(AND(All!$V12="P6",All!$AE12="RMS"),#REF!,IF(AND(All!$V12="P7",All!$AE12="RMS"),#REF!,IF(AND(All!$V12="P8",All!$AE12="RMS"),#REF!,IF(AND(All!$V12="P9",All!$AE12="RMS"),#REF!,IF(AND(All!$V12="P1",All!$AE12="RSS"),#REF!,IF(AND(All!$V12="P2",All!$AE12="RSS"),#REF!,IF(AND(All!$V12="P3",All!$AE12="RSS"),#REF!,IF(AND(All!$V12="P4",All!$AE12="RSS"),#REF!,IF(AND(All!$V12="P5",All!$AE12="RSS"),#REF!,IF(AND(All!$V12="P6",All!$AE12="RSS"),#REF!,IF(AND(All!$V12="P7",All!$AE12="RSS"),#REF!,IF(AND(All!$V12="P8",All!$AE12="RSS"),#REF!,IF(AND(All!$V12="P9",All!$AE12="RSS"),#REF!,0)))))))))))))))))))))))))))</f>
        <v>#REF!</v>
      </c>
      <c r="CA12" s="43" t="e">
        <f>IF(AND(All!$V12="P1",All!$AE12="RDP"),#REF!,IF(AND(All!$V12="P2",All!$AE12="RDP"),#REF!,IF(AND(All!$V12="P3",All!$AE12="RDP"),#REF!,IF(AND(All!$V12="P4",All!$AE12="RDP"),#REF!,IF(AND(All!$V12="P5",All!$AE12="RDP"),#REF!,IF(AND(All!$V12="P6",All!$AE12="RDP"),#REF!,IF(AND(All!$V12="P7",All!$AE12="RDP"),#REF!,IF(AND(All!$V12="P8",All!$AE12="RDP"),#REF!,IF(AND(All!$V12="P9",All!$AE12="RDP"),#REF!,IF(AND(All!$V12="P1",All!$AE12="RMS"),#REF!,IF(AND(All!$V12="P2",All!$AE12="RMS"),#REF!,IF(AND(All!$V12="P3",All!$AE12="RMS"),#REF!,IF(AND(All!$V12="P4",All!$AE12="RMS"),#REF!,IF(AND(All!$V12="P5",All!$AE12="RMS"),#REF!,IF(AND(All!$V12="P6",All!$AE12="RMS"),#REF!,IF(AND(All!$V12="P7",All!$AE12="RMS"),#REF!,IF(AND(All!$V12="P8",All!$AE12="RMS"),#REF!,IF(AND(All!$V12="P9",All!$AE12="RMS"),#REF!,IF(AND(All!$V12="P1",All!$AE12="RSS"),#REF!,IF(AND(All!$V12="P2",All!$AE12="RSS"),#REF!,IF(AND(All!$V12="P3",All!$AE12="RSS"),#REF!,IF(AND(All!$V12="P4",All!$AE12="RSS"),#REF!,IF(AND(All!$V12="P5",All!$AE12="RSS"),#REF!,IF(AND(All!$V12="P6",All!$AE12="RSS"),#REF!,IF(AND(All!$V12="P7",All!$AE12="RSS"),#REF!,IF(AND(All!$V12="P8",All!$AE12="RSS"),#REF!,IF(AND(All!$V12="P9",All!$AE12="RSS"),#REF!,0)))))))))))))))))))))))))))</f>
        <v>#REF!</v>
      </c>
      <c r="CB12" s="43" t="e">
        <f>IF(AND(All!$V12="P1",All!$AE12="RDP"),#REF!,IF(AND(All!$V12="P2",All!$AE12="RDP"),#REF!,IF(AND(All!$V12="P3",All!$AE12="RDP"),#REF!,IF(AND(All!$V12="P4",All!$AE12="RDP"),#REF!,IF(AND(All!$V12="P5",All!$AE12="RDP"),#REF!,IF(AND(All!$V12="P6",All!$AE12="RDP"),#REF!,IF(AND(All!$V12="P7",All!$AE12="RDP"),#REF!,IF(AND(All!$V12="P8",All!$AE12="RDP"),#REF!,IF(AND(All!$V12="P9",All!$AE12="RDP"),#REF!,IF(AND(All!$V12="P1",All!$AE12="RMS"),#REF!,IF(AND(All!$V12="P2",All!$AE12="RMS"),#REF!,IF(AND(All!$V12="P3",All!$AE12="RMS"),#REF!,IF(AND(All!$V12="P4",All!$AE12="RMS"),#REF!,IF(AND(All!$V12="P5",All!$AE12="RMS"),#REF!,IF(AND(All!$V12="P6",All!$AE12="RMS"),#REF!,IF(AND(All!$V12="P7",All!$AE12="RMS"),#REF!,IF(AND(All!$V12="P8",All!$AE12="RMS"),#REF!,IF(AND(All!$V12="P9",All!$AE12="RMS"),#REF!,IF(AND(All!$V12="P1",All!$AE12="RSS"),#REF!,IF(AND(All!$V12="P2",All!$AE12="RSS"),#REF!,IF(AND(All!$V12="P3",All!$AE12="RSS"),#REF!,IF(AND(All!$V12="P4",All!$AE12="RSS"),#REF!,IF(AND(All!$V12="P5",All!$AE12="RSS"),#REF!,IF(AND(All!$V12="P6",All!$AE12="RSS"),#REF!,IF(AND(All!$V12="P7",All!$AE12="RSS"),#REF!,IF(AND(All!$V12="P8",All!$AE12="RSS"),#REF!,IF(AND(All!$V12="P9",All!$AE12="RSS"),#REF!,0)))))))))))))))))))))))))))</f>
        <v>#REF!</v>
      </c>
      <c r="CC12" s="43" t="e">
        <f>IF(AND(All!$V12="P1",All!$AE12="RDP"),#REF!,IF(AND(All!$V12="P2",All!$AE12="RDP"),#REF!,IF(AND(All!$V12="P3",All!$AE12="RDP"),#REF!,IF(AND(All!$V12="P4",All!$AE12="RDP"),#REF!,IF(AND(All!$V12="P5",All!$AE12="RDP"),#REF!,IF(AND(All!$V12="P6",All!$AE12="RDP"),#REF!,IF(AND(All!$V12="P7",All!$AE12="RDP"),#REF!,IF(AND(All!$V12="P8",All!$AE12="RDP"),#REF!,IF(AND(All!$V12="P9",All!$AE12="RDP"),#REF!,IF(AND(All!$V12="P1",All!$AE12="RMS"),#REF!,IF(AND(All!$V12="P2",All!$AE12="RMS"),#REF!,IF(AND(All!$V12="P3",All!$AE12="RMS"),#REF!,IF(AND(All!$V12="P4",All!$AE12="RMS"),#REF!,IF(AND(All!$V12="P5",All!$AE12="RMS"),#REF!,IF(AND(All!$V12="P6",All!$AE12="RMS"),#REF!,IF(AND(All!$V12="P7",All!$AE12="RMS"),#REF!,IF(AND(All!$V12="P8",All!$AE12="RMS"),#REF!,IF(AND(All!$V12="P9",All!$AE12="RMS"),#REF!,IF(AND(All!$V12="P1",All!$AE12="RSS"),#REF!,IF(AND(All!$V12="P2",All!$AE12="RSS"),#REF!,IF(AND(All!$V12="P3",All!$AE12="RSS"),#REF!,IF(AND(All!$V12="P4",All!$AE12="RSS"),#REF!,IF(AND(All!$V12="P5",All!$AE12="RSS"),#REF!,IF(AND(All!$V12="P6",All!$AE12="RSS"),#REF!,IF(AND(All!$V12="P7",All!$AE12="RSS"),#REF!,IF(AND(All!$V12="P8",All!$AE12="RSS"),#REF!,IF(AND(All!$V12="P9",All!$AE12="RSS"),#REF!,0)))))))))))))))))))))))))))</f>
        <v>#REF!</v>
      </c>
      <c r="CD12" s="43" t="e">
        <f>IF(AND(All!$V12="P1",All!$AE12="RDP"),#REF!,IF(AND(All!$V12="P2",All!$AE12="RDP"),#REF!,IF(AND(All!$V12="P3",All!$AE12="RDP"),#REF!,IF(AND(All!$V12="P4",All!$AE12="RDP"),#REF!,IF(AND(All!$V12="P5",All!$AE12="RDP"),#REF!,IF(AND(All!$V12="P6",All!$AE12="RDP"),#REF!,IF(AND(All!$V12="P7",All!$AE12="RDP"),#REF!,IF(AND(All!$V12="P8",All!$AE12="RDP"),#REF!,IF(AND(All!$V12="P9",All!$AE12="RDP"),#REF!,IF(AND(All!$V12="P1",All!$AE12="RMS"),#REF!,IF(AND(All!$V12="P2",All!$AE12="RMS"),#REF!,IF(AND(All!$V12="P3",All!$AE12="RMS"),#REF!,IF(AND(All!$V12="P4",All!$AE12="RMS"),#REF!,IF(AND(All!$V12="P5",All!$AE12="RMS"),#REF!,IF(AND(All!$V12="P6",All!$AE12="RMS"),#REF!,IF(AND(All!$V12="P7",All!$AE12="RMS"),#REF!,IF(AND(All!$V12="P8",All!$AE12="RMS"),#REF!,IF(AND(All!$V12="P9",All!$AE12="RMS"),#REF!,IF(AND(All!$V12="P1",All!$AE12="RSS"),#REF!,IF(AND(All!$V12="P2",All!$AE12="RSS"),#REF!,IF(AND(All!$V12="P3",All!$AE12="RSS"),#REF!,IF(AND(All!$V12="P4",All!$AE12="RSS"),#REF!,IF(AND(All!$V12="P5",All!$AE12="RSS"),#REF!,IF(AND(All!$V12="P6",All!$AE12="RSS"),#REF!,IF(AND(All!$V12="P7",All!$AE12="RSS"),#REF!,IF(AND(All!$V12="P8",All!$AE12="RSS"),#REF!,IF(AND(All!$V12="P9",All!$AE12="RSS"),#REF!,0)))))))))))))))))))))))))))</f>
        <v>#REF!</v>
      </c>
      <c r="CE12" s="43" t="e">
        <f>IF(AND(All!$V12="P1",All!$AE12="RDP"),#REF!,IF(AND(All!$V12="P2",All!$AE12="RDP"),#REF!,IF(AND(All!$V12="P3",All!$AE12="RDP"),#REF!,IF(AND(All!$V12="P4",All!$AE12="RDP"),#REF!,IF(AND(All!$V12="P5",All!$AE12="RDP"),#REF!,IF(AND(All!$V12="P6",All!$AE12="RDP"),#REF!,IF(AND(All!$V12="P7",All!$AE12="RDP"),#REF!,IF(AND(All!$V12="P8",All!$AE12="RDP"),#REF!,IF(AND(All!$V12="P9",All!$AE12="RDP"),#REF!,IF(AND(All!$V12="P1",All!$AE12="RMS"),#REF!,IF(AND(All!$V12="P2",All!$AE12="RMS"),#REF!,IF(AND(All!$V12="P3",All!$AE12="RMS"),#REF!,IF(AND(All!$V12="P4",All!$AE12="RMS"),#REF!,IF(AND(All!$V12="P5",All!$AE12="RMS"),#REF!,IF(AND(All!$V12="P6",All!$AE12="RMS"),#REF!,IF(AND(All!$V12="P7",All!$AE12="RMS"),#REF!,IF(AND(All!$V12="P8",All!$AE12="RMS"),#REF!,IF(AND(All!$V12="P9",All!$AE12="RMS"),#REF!,IF(AND(All!$V12="P1",All!$AE12="RSS"),#REF!,IF(AND(All!$V12="P2",All!$AE12="RSS"),#REF!,IF(AND(All!$V12="P3",All!$AE12="RSS"),#REF!,IF(AND(All!$V12="P4",All!$AE12="RSS"),#REF!,IF(AND(All!$V12="P5",All!$AE12="RSS"),#REF!,IF(AND(All!$V12="P6",All!$AE12="RSS"),#REF!,IF(AND(All!$V12="P7",All!$AE12="RSS"),#REF!,IF(AND(All!$V12="P8",All!$AE12="RSS"),#REF!,IF(AND(All!$V12="P9",All!$AE12="RSS"),#REF!,0)))))))))))))))))))))))))))</f>
        <v>#REF!</v>
      </c>
      <c r="CF12" s="43" t="e">
        <f>IF(AND(All!$V12="P1",All!$AE12="RDP"),#REF!,IF(AND(All!$V12="P2",All!$AE12="RDP"),#REF!,IF(AND(All!$V12="P3",All!$AE12="RDP"),#REF!,IF(AND(All!$V12="P4",All!$AE12="RDP"),#REF!,IF(AND(All!$V12="P5",All!$AE12="RDP"),#REF!,IF(AND(All!$V12="P6",All!$AE12="RDP"),#REF!,IF(AND(All!$V12="P7",All!$AE12="RDP"),#REF!,IF(AND(All!$V12="P8",All!$AE12="RDP"),#REF!,IF(AND(All!$V12="P9",All!$AE12="RDP"),#REF!,IF(AND(All!$V12="P1",All!$AE12="RMS"),#REF!,IF(AND(All!$V12="P2",All!$AE12="RMS"),#REF!,IF(AND(All!$V12="P3",All!$AE12="RMS"),#REF!,IF(AND(All!$V12="P4",All!$AE12="RMS"),#REF!,IF(AND(All!$V12="P5",All!$AE12="RMS"),#REF!,IF(AND(All!$V12="P6",All!$AE12="RMS"),#REF!,IF(AND(All!$V12="P7",All!$AE12="RMS"),#REF!,IF(AND(All!$V12="P8",All!$AE12="RMS"),#REF!,IF(AND(All!$V12="P9",All!$AE12="RMS"),#REF!,IF(AND(All!$V12="P1",All!$AE12="RSS"),#REF!,IF(AND(All!$V12="P2",All!$AE12="RSS"),#REF!,IF(AND(All!$V12="P3",All!$AE12="RSS"),#REF!,IF(AND(All!$V12="P4",All!$AE12="RSS"),#REF!,IF(AND(All!$V12="P5",All!$AE12="RSS"),#REF!,IF(AND(All!$V12="P6",All!$AE12="RSS"),#REF!,IF(AND(All!$V12="P7",All!$AE12="RSS"),#REF!,IF(AND(All!$V12="P8",All!$AE12="RSS"),#REF!,IF(AND(All!$V12="P9",All!$AE12="RSS"),#REF!,0)))))))))))))))))))))))))))</f>
        <v>#REF!</v>
      </c>
      <c r="CG12" s="43" t="e">
        <f>IF(AND(All!$V12="P1",All!$AE12="RDP"),#REF!,IF(AND(All!$V12="P2",All!$AE12="RDP"),#REF!,IF(AND(All!$V12="P3",All!$AE12="RDP"),#REF!,IF(AND(All!$V12="P4",All!$AE12="RDP"),#REF!,IF(AND(All!$V12="P5",All!$AE12="RDP"),#REF!,IF(AND(All!$V12="P6",All!$AE12="RDP"),#REF!,IF(AND(All!$V12="P7",All!$AE12="RDP"),#REF!,IF(AND(All!$V12="P8",All!$AE12="RDP"),#REF!,IF(AND(All!$V12="P9",All!$AE12="RDP"),#REF!,IF(AND(All!$V12="P1",All!$AE12="RMS"),#REF!,IF(AND(All!$V12="P2",All!$AE12="RMS"),#REF!,IF(AND(All!$V12="P3",All!$AE12="RMS"),#REF!,IF(AND(All!$V12="P4",All!$AE12="RMS"),#REF!,IF(AND(All!$V12="P5",All!$AE12="RMS"),#REF!,IF(AND(All!$V12="P6",All!$AE12="RMS"),#REF!,IF(AND(All!$V12="P7",All!$AE12="RMS"),#REF!,IF(AND(All!$V12="P8",All!$AE12="RMS"),#REF!,IF(AND(All!$V12="P9",All!$AE12="RMS"),#REF!,IF(AND(All!$V12="P1",All!$AE12="RSS"),#REF!,IF(AND(All!$V12="P2",All!$AE12="RSS"),#REF!,IF(AND(All!$V12="P3",All!$AE12="RSS"),#REF!,IF(AND(All!$V12="P4",All!$AE12="RSS"),#REF!,IF(AND(All!$V12="P5",All!$AE12="RSS"),#REF!,IF(AND(All!$V12="P6",All!$AE12="RSS"),#REF!,IF(AND(All!$V12="P7",All!$AE12="RSS"),#REF!,IF(AND(All!$V12="P8",All!$AE12="RSS"),#REF!,IF(AND(All!$V12="P9",All!$AE12="RSS"),#REF!,0)))))))))))))))))))))))))))</f>
        <v>#REF!</v>
      </c>
      <c r="CH12" s="43" t="e">
        <f>IF(AND(All!$V12="P1",All!$AE12="RDP"),#REF!,IF(AND(All!$V12="P2",All!$AE12="RDP"),#REF!,IF(AND(All!$V12="P3",All!$AE12="RDP"),#REF!,IF(AND(All!$V12="P4",All!$AE12="RDP"),#REF!,IF(AND(All!$V12="P5",All!$AE12="RDP"),#REF!,IF(AND(All!$V12="P6",All!$AE12="RDP"),#REF!,IF(AND(All!$V12="P7",All!$AE12="RDP"),#REF!,IF(AND(All!$V12="P8",All!$AE12="RDP"),#REF!,IF(AND(All!$V12="P9",All!$AE12="RDP"),#REF!,IF(AND(All!$V12="P1",All!$AE12="RMS"),#REF!,IF(AND(All!$V12="P2",All!$AE12="RMS"),#REF!,IF(AND(All!$V12="P3",All!$AE12="RMS"),#REF!,IF(AND(All!$V12="P4",All!$AE12="RMS"),#REF!,IF(AND(All!$V12="P5",All!$AE12="RMS"),#REF!,IF(AND(All!$V12="P6",All!$AE12="RMS"),#REF!,IF(AND(All!$V12="P7",All!$AE12="RMS"),#REF!,IF(AND(All!$V12="P8",All!$AE12="RMS"),#REF!,IF(AND(All!$V12="P9",All!$AE12="RMS"),#REF!,IF(AND(All!$V12="P1",All!$AE12="RSS"),#REF!,IF(AND(All!$V12="P2",All!$AE12="RSS"),#REF!,IF(AND(All!$V12="P3",All!$AE12="RSS"),#REF!,IF(AND(All!$V12="P4",All!$AE12="RSS"),#REF!,IF(AND(All!$V12="P5",All!$AE12="RSS"),#REF!,IF(AND(All!$V12="P6",All!$AE12="RSS"),#REF!,IF(AND(All!$V12="P7",All!$AE12="RSS"),#REF!,IF(AND(All!$V12="P8",All!$AE12="RSS"),#REF!,IF(AND(All!$V12="P9",All!$AE12="RSS"),#REF!,0)))))))))))))))))))))))))))</f>
        <v>#REF!</v>
      </c>
      <c r="CI12" s="328" t="e">
        <f>IF(AND(All!$V12="P1",All!$AE12="RDP"),#REF!,IF(AND(All!$V12="P2",All!$AE12="RDP"),#REF!,IF(AND(All!$V12="P3",All!$AE12="RDP"),#REF!,IF(AND(All!$V12="P4",All!$AE12="RDP"),#REF!,IF(AND(All!$V12="P5",All!$AE12="RDP"),#REF!,IF(AND(All!$V12="P6",All!$AE12="RDP"),#REF!,IF(AND(All!$V12="P7",All!$AE12="RDP"),#REF!,IF(AND(All!$V12="P8",All!$AE12="RDP"),#REF!,IF(AND(All!$V12="P9",All!$AE12="RDP"),#REF!,IF(AND(All!$V12="P1",All!$AE12="RMS"),#REF!,IF(AND(All!$V12="P2",All!$AE12="RMS"),#REF!,IF(AND(All!$V12="P3",All!$AE12="RMS"),#REF!,IF(AND(All!$V12="P4",All!$AE12="RMS"),#REF!,IF(AND(All!$V12="P5",All!$AE12="RMS"),#REF!,IF(AND(All!$V12="P6",All!$AE12="RMS"),#REF!,IF(AND(All!$V12="P7",All!$AE12="RMS"),#REF!,IF(AND(All!$V12="P8",All!$AE12="RMS"),#REF!,IF(AND(All!$V12="P9",All!$AE12="RMS"),#REF!,IF(AND(All!$V12="P1",All!$AE12="RSS"),#REF!,IF(AND(All!$V12="P2",All!$AE12="RSS"),#REF!,IF(AND(All!$V12="P3",All!$AE12="RSS"),#REF!,IF(AND(All!$V12="P4",All!$AE12="RSS"),#REF!,IF(AND(All!$V12="P5",All!$AE12="RSS"),#REF!,IF(AND(All!$V12="P6",All!$AE12="RSS"),#REF!,IF(AND(All!$V12="P7",All!$AE12="RSS"),#REF!,IF(AND(All!$V12="P8",All!$AE12="RSS"),#REF!,IF(AND(All!$V12="P9",All!$AE12="RSS"),#REF!,0)))))))))))))))))))))))))))</f>
        <v>#REF!</v>
      </c>
      <c r="CJ12" s="377" t="e">
        <f>Table92[[#This Row],[R-B1]]-Table92[[#This Row],[B1]]</f>
        <v>#REF!</v>
      </c>
      <c r="CK12" s="378" t="e">
        <f>Table92[[#This Row],[R-B2]]-Table92[[#This Row],[B2]]</f>
        <v>#REF!</v>
      </c>
      <c r="CL12" s="378" t="e">
        <f>Table92[[#This Row],[R-B3]]-Table92[[#This Row],[B3]]</f>
        <v>#REF!</v>
      </c>
      <c r="CM12" s="378" t="e">
        <f>Table92[[#This Row],[R-B4]]-Table92[[#This Row],[B4]]</f>
        <v>#REF!</v>
      </c>
      <c r="CN12" s="378" t="e">
        <f>Table92[[#This Row],[R-B5]]-Table92[[#This Row],[B5]]</f>
        <v>#REF!</v>
      </c>
      <c r="CO12" s="378" t="e">
        <f>Table92[[#This Row],[R-B6]]-Table92[[#This Row],[B6]]</f>
        <v>#REF!</v>
      </c>
      <c r="CP12" s="378" t="e">
        <f>Table92[[#This Row],[R-B7]]-Table92[[#This Row],[B7]]</f>
        <v>#REF!</v>
      </c>
      <c r="CQ12" s="378" t="e">
        <f>Table92[[#This Row],[R-B8]]-Table92[[#This Row],[B8]]</f>
        <v>#REF!</v>
      </c>
      <c r="CR12" s="378" t="e">
        <f>Table92[[#This Row],[R-B9]]-Table92[[#This Row],[B9]]</f>
        <v>#REF!</v>
      </c>
      <c r="CS12" s="378" t="e">
        <f>Table92[[#This Row],[R-B10]]-Table92[[#This Row],[B10]]</f>
        <v>#REF!</v>
      </c>
      <c r="CT12" s="378" t="e">
        <f>Table92[[#This Row],[R-B11]]-Table92[[#This Row],[B11]]</f>
        <v>#REF!</v>
      </c>
      <c r="CU12" s="378" t="e">
        <f>Table92[[#This Row],[R-B12]]-Table92[[#This Row],[B12]]</f>
        <v>#REF!</v>
      </c>
      <c r="CV12" s="378" t="e">
        <f>Table92[[#This Row],[R-K1]]-Table92[[#This Row],[K1]]</f>
        <v>#REF!</v>
      </c>
      <c r="CW12" s="378" t="e">
        <f>Table92[[#This Row],[R-K2]]-Table92[[#This Row],[K2]]</f>
        <v>#REF!</v>
      </c>
      <c r="CX12" s="378" t="e">
        <f>Table92[[#This Row],[R-K3]]-Table92[[#This Row],[K3]]</f>
        <v>#REF!</v>
      </c>
      <c r="CY12" s="378" t="e">
        <f>Table92[[#This Row],[R-K4]]-Table92[[#This Row],[K4]]</f>
        <v>#REF!</v>
      </c>
      <c r="CZ12" s="378" t="e">
        <f>Table92[[#This Row],[R-K5]]-Table92[[#This Row],[K5]]</f>
        <v>#REF!</v>
      </c>
      <c r="DA12" s="378" t="e">
        <f>Table92[[#This Row],[R-P1]]-Table92[[#This Row],[P1]]</f>
        <v>#REF!</v>
      </c>
      <c r="DB12" s="378" t="e">
        <f>Table92[[#This Row],[R-P2]]-Table92[[#This Row],[P2]]</f>
        <v>#REF!</v>
      </c>
      <c r="DC12" s="378" t="e">
        <f>Table92[[#This Row],[R-P3]]-Table92[[#This Row],[P3]]</f>
        <v>#REF!</v>
      </c>
      <c r="DD12" s="378" t="e">
        <f>Table92[[#This Row],[R-P4]]-Table92[[#This Row],[P4]]</f>
        <v>#REF!</v>
      </c>
      <c r="DE12" s="378" t="e">
        <f>Table92[[#This Row],[R-P5]]-Table92[[#This Row],[P5]]</f>
        <v>#REF!</v>
      </c>
      <c r="DF12" s="378" t="e">
        <f>Table92[[#This Row],[R-E1]]-Table92[[#This Row],[E1]]</f>
        <v>#REF!</v>
      </c>
      <c r="DG12" s="379" t="e">
        <f>Table92[[#This Row],[R-E2]]-Table92[[#This Row],[E2]]</f>
        <v>#REF!</v>
      </c>
      <c r="DH12" s="43">
        <f>COUNTIF(Table9[[#This Row],[G-B1]:[G-B12]],"&lt;=0")/12*100</f>
        <v>91.666666666666657</v>
      </c>
      <c r="DI12" s="43">
        <f>COUNTIF(Table9[[#This Row],[G-K1]:[G-K5]],"&lt;=0")/5*100</f>
        <v>80</v>
      </c>
      <c r="DJ12" s="43">
        <f>COUNTIF(Table9[[#This Row],[G-P1]:[G-P5]],"&lt;=0")/5*100</f>
        <v>80</v>
      </c>
      <c r="DK12" s="43">
        <f>COUNTIF(Table9[[#This Row],[G-E1]:[G-E2]],"&lt;=0")/2*100</f>
        <v>100</v>
      </c>
      <c r="DL12" s="450">
        <f>IF(AE12="RDP",(COUNTIF(Table9[[#This Row],[G-B3]],"&lt;=0")+COUNTIF(Table9[[#This Row],[G-B4]],"&lt;=0")+COUNTIF(Table9[[#This Row],[G-B7]],"&lt;=0")+COUNTIF(Table9[[#This Row],[G-B11]],"&lt;=0")+COUNTIF(Table9[[#This Row],[G-K2]],"&lt;=0"))/5*100,IF(AE12="RMS",(COUNTIF(Table9[[#This Row],[G-B4]],"&lt;=0")+COUNTIF(Table9[[#This Row],[G-B5]],"&lt;=0")+COUNTIF(Table9[[#This Row],[G-B10]],"&lt;=0")+COUNTIF(Table9[[#This Row],[G-B12]],"&lt;=0")+COUNTIF(Table9[[#This Row],[G-K2]],"&lt;=0"))/5*100,IF(AE12="RSS",(COUNTIF(Table9[[#This Row],[G-B1]],"&lt;=0")+COUNTIF(Table9[[#This Row],[G-B2]],"&lt;=0")+COUNTIF(Table9[[#This Row],[G-B6]],"&lt;=0")+COUNTIF(Table9[[#This Row],[G-B11]],"&lt;=0")+COUNTIF(Table9[[#This Row],[G-B12]],"&lt;=0"))/5*100,0)))</f>
        <v>80</v>
      </c>
      <c r="DM12" s="332">
        <v>58</v>
      </c>
      <c r="DN12" s="42">
        <v>80</v>
      </c>
      <c r="DO12" s="42">
        <v>80</v>
      </c>
      <c r="DP12" s="42">
        <v>100</v>
      </c>
      <c r="DQ12" s="42">
        <v>80</v>
      </c>
      <c r="DR12" s="332">
        <v>17</v>
      </c>
      <c r="DS12" s="42">
        <v>40</v>
      </c>
      <c r="DT12" s="42">
        <v>40</v>
      </c>
      <c r="DU12" s="42">
        <v>0</v>
      </c>
      <c r="DV12" s="42">
        <v>0</v>
      </c>
      <c r="DW12" s="332">
        <v>17</v>
      </c>
      <c r="DX12" s="42">
        <v>20</v>
      </c>
      <c r="DY12" s="42">
        <v>0</v>
      </c>
      <c r="DZ12" s="42">
        <v>0</v>
      </c>
      <c r="EA12" s="333">
        <v>0</v>
      </c>
      <c r="EB12" s="342" t="s">
        <v>470</v>
      </c>
      <c r="EC12" s="339" t="s">
        <v>185</v>
      </c>
      <c r="ED12" s="339" t="s">
        <v>471</v>
      </c>
      <c r="EE12" s="338"/>
    </row>
    <row r="13" spans="1:135" ht="87" x14ac:dyDescent="0.3">
      <c r="B13" s="282">
        <v>10</v>
      </c>
      <c r="C13" s="421" t="s">
        <v>134</v>
      </c>
      <c r="D13" s="345">
        <v>46084</v>
      </c>
      <c r="E13" s="352" t="s">
        <v>472</v>
      </c>
      <c r="F13" s="343">
        <v>130726</v>
      </c>
      <c r="G13" s="286">
        <f t="shared" ca="1" si="0"/>
        <v>41.667485664003053</v>
      </c>
      <c r="H13" s="283">
        <v>31107</v>
      </c>
      <c r="I13" s="343" t="s">
        <v>179</v>
      </c>
      <c r="J13" s="343" t="s">
        <v>137</v>
      </c>
      <c r="K13" s="343" t="s">
        <v>138</v>
      </c>
      <c r="L13" s="343" t="s">
        <v>162</v>
      </c>
      <c r="M13" s="343" t="s">
        <v>162</v>
      </c>
      <c r="N13" s="343"/>
      <c r="O13" s="343" t="s">
        <v>183</v>
      </c>
      <c r="P13" s="349" t="s">
        <v>473</v>
      </c>
      <c r="Q13" s="343" t="s">
        <v>144</v>
      </c>
      <c r="R13" s="343" t="s">
        <v>185</v>
      </c>
      <c r="S13" s="345">
        <v>39356</v>
      </c>
      <c r="T13" s="286">
        <f t="shared" ca="1" si="4"/>
        <v>19.052777777777777</v>
      </c>
      <c r="U13" s="357">
        <f ca="1">Table92[[#This Row],[Years in PET]]</f>
        <v>19.052777777777777</v>
      </c>
      <c r="V13" s="343" t="s">
        <v>59</v>
      </c>
      <c r="W13" s="356">
        <f ca="1">Table92[[#This Row],[Age]]-($T$1-Table92[[#This Row],[Date of Appointment to Current Grade]])/365</f>
        <v>38.109589041095894</v>
      </c>
      <c r="X13" s="360">
        <f ca="1">($T$1-Table92[[#This Row],[Date of Appointment to Current Grade]])/365</f>
        <v>3.5578966229071614</v>
      </c>
      <c r="Y13" s="345">
        <v>45017</v>
      </c>
      <c r="Z13" s="343" t="s">
        <v>162</v>
      </c>
      <c r="AA13" s="345">
        <v>45931</v>
      </c>
      <c r="AB13" s="360">
        <f ca="1">($T$1-Table92[[#This Row],[Date in Position]])/365</f>
        <v>1.0537870338660655</v>
      </c>
      <c r="AC13" s="343" t="s">
        <v>183</v>
      </c>
      <c r="AD13" s="345">
        <v>44880</v>
      </c>
      <c r="AE13" s="343" t="s">
        <v>2004</v>
      </c>
      <c r="AF13" s="343" t="s">
        <v>188</v>
      </c>
      <c r="AG13" s="287" t="s">
        <v>474</v>
      </c>
      <c r="AH13" s="287" t="s">
        <v>475</v>
      </c>
      <c r="AI13" s="287" t="s">
        <v>476</v>
      </c>
      <c r="AJ13" s="288" t="s">
        <v>477</v>
      </c>
      <c r="AK13" s="288" t="s">
        <v>478</v>
      </c>
      <c r="AL13" s="282" t="s">
        <v>153</v>
      </c>
      <c r="AM13" s="320" t="s">
        <v>479</v>
      </c>
      <c r="AN13" s="313">
        <v>3</v>
      </c>
      <c r="AO13" s="304">
        <v>3</v>
      </c>
      <c r="AP13" s="304">
        <v>2</v>
      </c>
      <c r="AQ13" s="304">
        <v>1</v>
      </c>
      <c r="AR13" s="304">
        <v>2</v>
      </c>
      <c r="AS13" s="304">
        <v>2</v>
      </c>
      <c r="AT13" s="304">
        <v>1</v>
      </c>
      <c r="AU13" s="304">
        <v>3</v>
      </c>
      <c r="AV13" s="304">
        <v>3</v>
      </c>
      <c r="AW13" s="304">
        <v>3</v>
      </c>
      <c r="AX13" s="304">
        <v>3</v>
      </c>
      <c r="AY13" s="304"/>
      <c r="AZ13" s="304">
        <v>3</v>
      </c>
      <c r="BA13" s="304">
        <v>3</v>
      </c>
      <c r="BB13" s="304">
        <v>3</v>
      </c>
      <c r="BC13" s="304">
        <v>2</v>
      </c>
      <c r="BD13" s="304">
        <v>1</v>
      </c>
      <c r="BE13" s="304">
        <v>2</v>
      </c>
      <c r="BF13" s="304">
        <v>1</v>
      </c>
      <c r="BG13" s="304">
        <v>3</v>
      </c>
      <c r="BH13" s="304">
        <v>2</v>
      </c>
      <c r="BI13" s="304">
        <v>1</v>
      </c>
      <c r="BJ13" s="304">
        <v>2</v>
      </c>
      <c r="BK13" s="314">
        <v>2</v>
      </c>
      <c r="BL13" s="323" t="e">
        <f>IF(AND(All!$V13="P1",All!$AE13="RDP"),#REF!,IF(AND(All!$V13="P2",All!$AE13="RDP"),#REF!,IF(AND(All!$V13="P3",All!$AE13="RDP"),#REF!,IF(AND(All!$V13="P4",All!$AE13="RDP"),#REF!,IF(AND(All!$V13="P5",All!$AE13="RDP"),#REF!,IF(AND(All!$V13="P6",All!$AE13="RDP"),#REF!,IF(AND(All!$V13="P7",All!$AE13="RDP"),#REF!,IF(AND(All!$V13="P8",All!$AE13="RDP"),#REF!,IF(AND(All!$V13="P9",All!$AE13="RDP"),#REF!,IF(AND(All!$V13="P1",All!$AE13="RMS"),#REF!,IF(AND(All!$V13="P2",All!$AE13="RMS"),#REF!,IF(AND(All!$V13="P3",All!$AE13="RMS"),#REF!,IF(AND(All!$V13="P4",All!$AE13="RMS"),#REF!,IF(AND(All!$V13="P5",All!$AE13="RMS"),#REF!,IF(AND(All!$V13="P6",All!$AE13="RMS"),#REF!,IF(AND(All!$V13="P7",All!$AE13="RMS"),#REF!,IF(AND(All!$V13="P8",All!$AE13="RMS"),#REF!,IF(AND(All!$V13="P9",All!$AE13="RMS"),#REF!,IF(AND(All!$V13="P1",All!$AE13="RSS"),#REF!,IF(AND(All!$V13="P2",All!$AE13="RSS"),#REF!,IF(AND(All!$V13="P3",All!$AE13="RSS"),#REF!,IF(AND(All!$V13="P4",All!$AE13="RSS"),#REF!,IF(AND(All!$V13="P5",All!$AE13="RSS"),#REF!,IF(AND(All!$V13="P6",All!$AE13="RSS"),#REF!,IF(AND(All!$V13="P7",All!$AE13="RSS"),#REF!,IF(AND(All!$V13="P8",All!$AE13="RSS"),#REF!,IF(AND(All!$V13="P9",All!$AE13="RSS"),#REF!,0)))))))))))))))))))))))))))</f>
        <v>#REF!</v>
      </c>
      <c r="BM13" s="43" t="e">
        <f>IF(AND(All!$V13="P1",All!$AE13="RDP"),#REF!,IF(AND(All!$V13="P2",All!$AE13="RDP"),#REF!,IF(AND(All!$V13="P3",All!$AE13="RDP"),#REF!,IF(AND(All!$V13="P4",All!$AE13="RDP"),#REF!,IF(AND(All!$V13="P5",All!$AE13="RDP"),#REF!,IF(AND(All!$V13="P6",All!$AE13="RDP"),#REF!,IF(AND(All!$V13="P7",All!$AE13="RDP"),#REF!,IF(AND(All!$V13="P8",All!$AE13="RDP"),#REF!,IF(AND(All!$V13="P9",All!$AE13="RDP"),#REF!,IF(AND(All!$V13="P1",All!$AE13="RMS"),#REF!,IF(AND(All!$V13="P2",All!$AE13="RMS"),#REF!,IF(AND(All!$V13="P3",All!$AE13="RMS"),#REF!,IF(AND(All!$V13="P4",All!$AE13="RMS"),#REF!,IF(AND(All!$V13="P5",All!$AE13="RMS"),#REF!,IF(AND(All!$V13="P6",All!$AE13="RMS"),#REF!,IF(AND(All!$V13="P7",All!$AE13="RMS"),#REF!,IF(AND(All!$V13="P8",All!$AE13="RMS"),#REF!,IF(AND(All!$V13="P9",All!$AE13="RMS"),#REF!,IF(AND(All!$V13="P1",All!$AE13="RSS"),#REF!,IF(AND(All!$V13="P2",All!$AE13="RSS"),#REF!,IF(AND(All!$V13="P3",All!$AE13="RSS"),#REF!,IF(AND(All!$V13="P4",All!$AE13="RSS"),#REF!,IF(AND(All!$V13="P5",All!$AE13="RSS"),#REF!,IF(AND(All!$V13="P6",All!$AE13="RSS"),#REF!,IF(AND(All!$V13="P7",All!$AE13="RSS"),#REF!,IF(AND(All!$V13="P8",All!$AE13="RSS"),#REF!,IF(AND(All!$V13="P9",All!$AE13="RSS"),#REF!,0)))))))))))))))))))))))))))</f>
        <v>#REF!</v>
      </c>
      <c r="BN13" s="43" t="e">
        <f>IF(AND(All!$V13="P1",All!$AE13="RDP"),#REF!,IF(AND(All!$V13="P2",All!$AE13="RDP"),#REF!,IF(AND(All!$V13="P3",All!$AE13="RDP"),#REF!,IF(AND(All!$V13="P4",All!$AE13="RDP"),#REF!,IF(AND(All!$V13="P5",All!$AE13="RDP"),#REF!,IF(AND(All!$V13="P6",All!$AE13="RDP"),#REF!,IF(AND(All!$V13="P7",All!$AE13="RDP"),#REF!,IF(AND(All!$V13="P8",All!$AE13="RDP"),#REF!,IF(AND(All!$V13="P9",All!$AE13="RDP"),#REF!,IF(AND(All!$V13="P1",All!$AE13="RMS"),#REF!,IF(AND(All!$V13="P2",All!$AE13="RMS"),#REF!,IF(AND(All!$V13="P3",All!$AE13="RMS"),#REF!,IF(AND(All!$V13="P4",All!$AE13="RMS"),#REF!,IF(AND(All!$V13="P5",All!$AE13="RMS"),#REF!,IF(AND(All!$V13="P6",All!$AE13="RMS"),#REF!,IF(AND(All!$V13="P7",All!$AE13="RMS"),#REF!,IF(AND(All!$V13="P8",All!$AE13="RMS"),#REF!,IF(AND(All!$V13="P9",All!$AE13="RMS"),#REF!,IF(AND(All!$V13="P1",All!$AE13="RSS"),#REF!,IF(AND(All!$V13="P2",All!$AE13="RSS"),#REF!,IF(AND(All!$V13="P3",All!$AE13="RSS"),#REF!,IF(AND(All!$V13="P4",All!$AE13="RSS"),#REF!,IF(AND(All!$V13="P5",All!$AE13="RSS"),#REF!,IF(AND(All!$V13="P6",All!$AE13="RSS"),#REF!,IF(AND(All!$V13="P7",All!$AE13="RSS"),#REF!,IF(AND(All!$V13="P8",All!$AE13="RSS"),#REF!,IF(AND(All!$V13="P9",All!$AE13="RSS"),#REF!,0)))))))))))))))))))))))))))</f>
        <v>#REF!</v>
      </c>
      <c r="BO13" s="43" t="e">
        <f>IF(AND(All!$V13="P1",All!$AE13="RDP"),#REF!,IF(AND(All!$V13="P2",All!$AE13="RDP"),#REF!,IF(AND(All!$V13="P3",All!$AE13="RDP"),#REF!,IF(AND(All!$V13="P4",All!$AE13="RDP"),#REF!,IF(AND(All!$V13="P5",All!$AE13="RDP"),#REF!,IF(AND(All!$V13="P6",All!$AE13="RDP"),#REF!,IF(AND(All!$V13="P7",All!$AE13="RDP"),#REF!,IF(AND(All!$V13="P8",All!$AE13="RDP"),#REF!,IF(AND(All!$V13="P9",All!$AE13="RDP"),#REF!,IF(AND(All!$V13="P1",All!$AE13="RMS"),#REF!,IF(AND(All!$V13="P2",All!$AE13="RMS"),#REF!,IF(AND(All!$V13="P3",All!$AE13="RMS"),#REF!,IF(AND(All!$V13="P4",All!$AE13="RMS"),#REF!,IF(AND(All!$V13="P5",All!$AE13="RMS"),#REF!,IF(AND(All!$V13="P6",All!$AE13="RMS"),#REF!,IF(AND(All!$V13="P7",All!$AE13="RMS"),#REF!,IF(AND(All!$V13="P8",All!$AE13="RMS"),#REF!,IF(AND(All!$V13="P9",All!$AE13="RMS"),#REF!,IF(AND(All!$V13="P1",All!$AE13="RSS"),#REF!,IF(AND(All!$V13="P2",All!$AE13="RSS"),#REF!,IF(AND(All!$V13="P3",All!$AE13="RSS"),#REF!,IF(AND(All!$V13="P4",All!$AE13="RSS"),#REF!,IF(AND(All!$V13="P5",All!$AE13="RSS"),#REF!,IF(AND(All!$V13="P6",All!$AE13="RSS"),#REF!,IF(AND(All!$V13="P7",All!$AE13="RSS"),#REF!,IF(AND(All!$V13="P8",All!$AE13="RSS"),#REF!,IF(AND(All!$V13="P9",All!$AE13="RSS"),#REF!,0)))))))))))))))))))))))))))</f>
        <v>#REF!</v>
      </c>
      <c r="BP13" s="43" t="e">
        <f>IF(AND(All!$V13="P1",All!$AE13="RDP"),#REF!,IF(AND(All!$V13="P2",All!$AE13="RDP"),#REF!,IF(AND(All!$V13="P3",All!$AE13="RDP"),#REF!,IF(AND(All!$V13="P4",All!$AE13="RDP"),#REF!,IF(AND(All!$V13="P5",All!$AE13="RDP"),#REF!,IF(AND(All!$V13="P6",All!$AE13="RDP"),#REF!,IF(AND(All!$V13="P7",All!$AE13="RDP"),#REF!,IF(AND(All!$V13="P8",All!$AE13="RDP"),#REF!,IF(AND(All!$V13="P9",All!$AE13="RDP"),#REF!,IF(AND(All!$V13="P1",All!$AE13="RMS"),#REF!,IF(AND(All!$V13="P2",All!$AE13="RMS"),#REF!,IF(AND(All!$V13="P3",All!$AE13="RMS"),#REF!,IF(AND(All!$V13="P4",All!$AE13="RMS"),#REF!,IF(AND(All!$V13="P5",All!$AE13="RMS"),#REF!,IF(AND(All!$V13="P6",All!$AE13="RMS"),#REF!,IF(AND(All!$V13="P7",All!$AE13="RMS"),#REF!,IF(AND(All!$V13="P8",All!$AE13="RMS"),#REF!,IF(AND(All!$V13="P9",All!$AE13="RMS"),#REF!,IF(AND(All!$V13="P1",All!$AE13="RSS"),#REF!,IF(AND(All!$V13="P2",All!$AE13="RSS"),#REF!,IF(AND(All!$V13="P3",All!$AE13="RSS"),#REF!,IF(AND(All!$V13="P4",All!$AE13="RSS"),#REF!,IF(AND(All!$V13="P5",All!$AE13="RSS"),#REF!,IF(AND(All!$V13="P6",All!$AE13="RSS"),#REF!,IF(AND(All!$V13="P7",All!$AE13="RSS"),#REF!,IF(AND(All!$V13="P8",All!$AE13="RSS"),#REF!,IF(AND(All!$V13="P9",All!$AE13="RSS"),#REF!,0)))))))))))))))))))))))))))</f>
        <v>#REF!</v>
      </c>
      <c r="BQ13" s="43" t="e">
        <f>IF(AND(All!$V13="P1",All!$AE13="RDP"),#REF!,IF(AND(All!$V13="P2",All!$AE13="RDP"),#REF!,IF(AND(All!$V13="P3",All!$AE13="RDP"),#REF!,IF(AND(All!$V13="P4",All!$AE13="RDP"),#REF!,IF(AND(All!$V13="P5",All!$AE13="RDP"),#REF!,IF(AND(All!$V13="P6",All!$AE13="RDP"),#REF!,IF(AND(All!$V13="P7",All!$AE13="RDP"),#REF!,IF(AND(All!$V13="P8",All!$AE13="RDP"),#REF!,IF(AND(All!$V13="P9",All!$AE13="RDP"),#REF!,IF(AND(All!$V13="P1",All!$AE13="RMS"),#REF!,IF(AND(All!$V13="P2",All!$AE13="RMS"),#REF!,IF(AND(All!$V13="P3",All!$AE13="RMS"),#REF!,IF(AND(All!$V13="P4",All!$AE13="RMS"),#REF!,IF(AND(All!$V13="P5",All!$AE13="RMS"),#REF!,IF(AND(All!$V13="P6",All!$AE13="RMS"),#REF!,IF(AND(All!$V13="P7",All!$AE13="RMS"),#REF!,IF(AND(All!$V13="P8",All!$AE13="RMS"),#REF!,IF(AND(All!$V13="P9",All!$AE13="RMS"),#REF!,IF(AND(All!$V13="P1",All!$AE13="RSS"),#REF!,IF(AND(All!$V13="P2",All!$AE13="RSS"),#REF!,IF(AND(All!$V13="P3",All!$AE13="RSS"),#REF!,IF(AND(All!$V13="P4",All!$AE13="RSS"),#REF!,IF(AND(All!$V13="P5",All!$AE13="RSS"),#REF!,IF(AND(All!$V13="P6",All!$AE13="RSS"),#REF!,IF(AND(All!$V13="P7",All!$AE13="RSS"),#REF!,IF(AND(All!$V13="P8",All!$AE13="RSS"),#REF!,IF(AND(All!$V13="P9",All!$AE13="RSS"),#REF!,0)))))))))))))))))))))))))))</f>
        <v>#REF!</v>
      </c>
      <c r="BR13" s="43" t="e">
        <f>IF(AND(All!$V13="P1",All!$AE13="RDP"),#REF!,IF(AND(All!$V13="P2",All!$AE13="RDP"),#REF!,IF(AND(All!$V13="P3",All!$AE13="RDP"),#REF!,IF(AND(All!$V13="P4",All!$AE13="RDP"),#REF!,IF(AND(All!$V13="P5",All!$AE13="RDP"),#REF!,IF(AND(All!$V13="P6",All!$AE13="RDP"),#REF!,IF(AND(All!$V13="P7",All!$AE13="RDP"),#REF!,IF(AND(All!$V13="P8",All!$AE13="RDP"),#REF!,IF(AND(All!$V13="P9",All!$AE13="RDP"),#REF!,IF(AND(All!$V13="P1",All!$AE13="RMS"),#REF!,IF(AND(All!$V13="P2",All!$AE13="RMS"),#REF!,IF(AND(All!$V13="P3",All!$AE13="RMS"),#REF!,IF(AND(All!$V13="P4",All!$AE13="RMS"),#REF!,IF(AND(All!$V13="P5",All!$AE13="RMS"),#REF!,IF(AND(All!$V13="P6",All!$AE13="RMS"),#REF!,IF(AND(All!$V13="P7",All!$AE13="RMS"),#REF!,IF(AND(All!$V13="P8",All!$AE13="RMS"),#REF!,IF(AND(All!$V13="P9",All!$AE13="RMS"),#REF!,IF(AND(All!$V13="P1",All!$AE13="RSS"),#REF!,IF(AND(All!$V13="P2",All!$AE13="RSS"),#REF!,IF(AND(All!$V13="P3",All!$AE13="RSS"),#REF!,IF(AND(All!$V13="P4",All!$AE13="RSS"),#REF!,IF(AND(All!$V13="P5",All!$AE13="RSS"),#REF!,IF(AND(All!$V13="P6",All!$AE13="RSS"),#REF!,IF(AND(All!$V13="P7",All!$AE13="RSS"),#REF!,IF(AND(All!$V13="P8",All!$AE13="RSS"),#REF!,IF(AND(All!$V13="P9",All!$AE13="RSS"),#REF!,0)))))))))))))))))))))))))))</f>
        <v>#REF!</v>
      </c>
      <c r="BS13" s="43" t="e">
        <f>IF(AND(All!$V13="P1",All!$AE13="RDP"),#REF!,IF(AND(All!$V13="P2",All!$AE13="RDP"),#REF!,IF(AND(All!$V13="P3",All!$AE13="RDP"),#REF!,IF(AND(All!$V13="P4",All!$AE13="RDP"),#REF!,IF(AND(All!$V13="P5",All!$AE13="RDP"),#REF!,IF(AND(All!$V13="P6",All!$AE13="RDP"),#REF!,IF(AND(All!$V13="P7",All!$AE13="RDP"),#REF!,IF(AND(All!$V13="P8",All!$AE13="RDP"),#REF!,IF(AND(All!$V13="P9",All!$AE13="RDP"),#REF!,IF(AND(All!$V13="P1",All!$AE13="RMS"),#REF!,IF(AND(All!$V13="P2",All!$AE13="RMS"),#REF!,IF(AND(All!$V13="P3",All!$AE13="RMS"),#REF!,IF(AND(All!$V13="P4",All!$AE13="RMS"),#REF!,IF(AND(All!$V13="P5",All!$AE13="RMS"),#REF!,IF(AND(All!$V13="P6",All!$AE13="RMS"),#REF!,IF(AND(All!$V13="P7",All!$AE13="RMS"),#REF!,IF(AND(All!$V13="P8",All!$AE13="RMS"),#REF!,IF(AND(All!$V13="P9",All!$AE13="RMS"),#REF!,IF(AND(All!$V13="P1",All!$AE13="RSS"),#REF!,IF(AND(All!$V13="P2",All!$AE13="RSS"),#REF!,IF(AND(All!$V13="P3",All!$AE13="RSS"),#REF!,IF(AND(All!$V13="P4",All!$AE13="RSS"),#REF!,IF(AND(All!$V13="P5",All!$AE13="RSS"),#REF!,IF(AND(All!$V13="P6",All!$AE13="RSS"),#REF!,IF(AND(All!$V13="P7",All!$AE13="RSS"),#REF!,IF(AND(All!$V13="P8",All!$AE13="RSS"),#REF!,IF(AND(All!$V13="P9",All!$AE13="RSS"),#REF!,0)))))))))))))))))))))))))))</f>
        <v>#REF!</v>
      </c>
      <c r="BT13" s="43" t="e">
        <f>IF(AND(All!$V13="P1",All!$AE13="RDP"),#REF!,IF(AND(All!$V13="P2",All!$AE13="RDP"),#REF!,IF(AND(All!$V13="P3",All!$AE13="RDP"),#REF!,IF(AND(All!$V13="P4",All!$AE13="RDP"),#REF!,IF(AND(All!$V13="P5",All!$AE13="RDP"),#REF!,IF(AND(All!$V13="P6",All!$AE13="RDP"),#REF!,IF(AND(All!$V13="P7",All!$AE13="RDP"),#REF!,IF(AND(All!$V13="P8",All!$AE13="RDP"),#REF!,IF(AND(All!$V13="P9",All!$AE13="RDP"),#REF!,IF(AND(All!$V13="P1",All!$AE13="RMS"),#REF!,IF(AND(All!$V13="P2",All!$AE13="RMS"),#REF!,IF(AND(All!$V13="P3",All!$AE13="RMS"),#REF!,IF(AND(All!$V13="P4",All!$AE13="RMS"),#REF!,IF(AND(All!$V13="P5",All!$AE13="RMS"),#REF!,IF(AND(All!$V13="P6",All!$AE13="RMS"),#REF!,IF(AND(All!$V13="P7",All!$AE13="RMS"),#REF!,IF(AND(All!$V13="P8",All!$AE13="RMS"),#REF!,IF(AND(All!$V13="P9",All!$AE13="RMS"),#REF!,IF(AND(All!$V13="P1",All!$AE13="RSS"),#REF!,IF(AND(All!$V13="P2",All!$AE13="RSS"),#REF!,IF(AND(All!$V13="P3",All!$AE13="RSS"),#REF!,IF(AND(All!$V13="P4",All!$AE13="RSS"),#REF!,IF(AND(All!$V13="P5",All!$AE13="RSS"),#REF!,IF(AND(All!$V13="P6",All!$AE13="RSS"),#REF!,IF(AND(All!$V13="P7",All!$AE13="RSS"),#REF!,IF(AND(All!$V13="P8",All!$AE13="RSS"),#REF!,IF(AND(All!$V13="P9",All!$AE13="RSS"),#REF!,0)))))))))))))))))))))))))))</f>
        <v>#REF!</v>
      </c>
      <c r="BU13" s="43" t="e">
        <f>IF(AND(All!$V13="P1",All!$AE13="RDP"),#REF!,IF(AND(All!$V13="P2",All!$AE13="RDP"),#REF!,IF(AND(All!$V13="P3",All!$AE13="RDP"),#REF!,IF(AND(All!$V13="P4",All!$AE13="RDP"),#REF!,IF(AND(All!$V13="P5",All!$AE13="RDP"),#REF!,IF(AND(All!$V13="P6",All!$AE13="RDP"),#REF!,IF(AND(All!$V13="P7",All!$AE13="RDP"),#REF!,IF(AND(All!$V13="P8",All!$AE13="RDP"),#REF!,IF(AND(All!$V13="P9",All!$AE13="RDP"),#REF!,IF(AND(All!$V13="P1",All!$AE13="RMS"),#REF!,IF(AND(All!$V13="P2",All!$AE13="RMS"),#REF!,IF(AND(All!$V13="P3",All!$AE13="RMS"),#REF!,IF(AND(All!$V13="P4",All!$AE13="RMS"),#REF!,IF(AND(All!$V13="P5",All!$AE13="RMS"),#REF!,IF(AND(All!$V13="P6",All!$AE13="RMS"),#REF!,IF(AND(All!$V13="P7",All!$AE13="RMS"),#REF!,IF(AND(All!$V13="P8",All!$AE13="RMS"),#REF!,IF(AND(All!$V13="P9",All!$AE13="RMS"),#REF!,IF(AND(All!$V13="P1",All!$AE13="RSS"),#REF!,IF(AND(All!$V13="P2",All!$AE13="RSS"),#REF!,IF(AND(All!$V13="P3",All!$AE13="RSS"),#REF!,IF(AND(All!$V13="P4",All!$AE13="RSS"),#REF!,IF(AND(All!$V13="P5",All!$AE13="RSS"),#REF!,IF(AND(All!$V13="P6",All!$AE13="RSS"),#REF!,IF(AND(All!$V13="P7",All!$AE13="RSS"),#REF!,IF(AND(All!$V13="P8",All!$AE13="RSS"),#REF!,IF(AND(All!$V13="P9",All!$AE13="RSS"),#REF!,0)))))))))))))))))))))))))))</f>
        <v>#REF!</v>
      </c>
      <c r="BV13" s="43" t="e">
        <f>IF(AND(All!$V13="P1",All!$AE13="RDP"),#REF!,IF(AND(All!$V13="P2",All!$AE13="RDP"),#REF!,IF(AND(All!$V13="P3",All!$AE13="RDP"),#REF!,IF(AND(All!$V13="P4",All!$AE13="RDP"),#REF!,IF(AND(All!$V13="P5",All!$AE13="RDP"),#REF!,IF(AND(All!$V13="P6",All!$AE13="RDP"),#REF!,IF(AND(All!$V13="P7",All!$AE13="RDP"),#REF!,IF(AND(All!$V13="P8",All!$AE13="RDP"),#REF!,IF(AND(All!$V13="P9",All!$AE13="RDP"),#REF!,IF(AND(All!$V13="P1",All!$AE13="RMS"),#REF!,IF(AND(All!$V13="P2",All!$AE13="RMS"),#REF!,IF(AND(All!$V13="P3",All!$AE13="RMS"),#REF!,IF(AND(All!$V13="P4",All!$AE13="RMS"),#REF!,IF(AND(All!$V13="P5",All!$AE13="RMS"),#REF!,IF(AND(All!$V13="P6",All!$AE13="RMS"),#REF!,IF(AND(All!$V13="P7",All!$AE13="RMS"),#REF!,IF(AND(All!$V13="P8",All!$AE13="RMS"),#REF!,IF(AND(All!$V13="P9",All!$AE13="RMS"),#REF!,IF(AND(All!$V13="P1",All!$AE13="RSS"),#REF!,IF(AND(All!$V13="P2",All!$AE13="RSS"),#REF!,IF(AND(All!$V13="P3",All!$AE13="RSS"),#REF!,IF(AND(All!$V13="P4",All!$AE13="RSS"),#REF!,IF(AND(All!$V13="P5",All!$AE13="RSS"),#REF!,IF(AND(All!$V13="P6",All!$AE13="RSS"),#REF!,IF(AND(All!$V13="P7",All!$AE13="RSS"),#REF!,IF(AND(All!$V13="P8",All!$AE13="RSS"),#REF!,IF(AND(All!$V13="P9",All!$AE13="RSS"),#REF!,0)))))))))))))))))))))))))))</f>
        <v>#REF!</v>
      </c>
      <c r="BW13" s="43" t="e">
        <f>IF(AND(All!$V13="P1",All!$AE13="RDP"),#REF!,IF(AND(All!$V13="P2",All!$AE13="RDP"),#REF!,IF(AND(All!$V13="P3",All!$AE13="RDP"),#REF!,IF(AND(All!$V13="P4",All!$AE13="RDP"),#REF!,IF(AND(All!$V13="P5",All!$AE13="RDP"),#REF!,IF(AND(All!$V13="P6",All!$AE13="RDP"),#REF!,IF(AND(All!$V13="P7",All!$AE13="RDP"),#REF!,IF(AND(All!$V13="P8",All!$AE13="RDP"),#REF!,IF(AND(All!$V13="P9",All!$AE13="RDP"),#REF!,IF(AND(All!$V13="P1",All!$AE13="RMS"),#REF!,IF(AND(All!$V13="P2",All!$AE13="RMS"),#REF!,IF(AND(All!$V13="P3",All!$AE13="RMS"),#REF!,IF(AND(All!$V13="P4",All!$AE13="RMS"),#REF!,IF(AND(All!$V13="P5",All!$AE13="RMS"),#REF!,IF(AND(All!$V13="P6",All!$AE13="RMS"),#REF!,IF(AND(All!$V13="P7",All!$AE13="RMS"),#REF!,IF(AND(All!$V13="P8",All!$AE13="RMS"),#REF!,IF(AND(All!$V13="P9",All!$AE13="RMS"),#REF!,IF(AND(All!$V13="P1",All!$AE13="RSS"),#REF!,IF(AND(All!$V13="P2",All!$AE13="RSS"),#REF!,IF(AND(All!$V13="P3",All!$AE13="RSS"),#REF!,IF(AND(All!$V13="P4",All!$AE13="RSS"),#REF!,IF(AND(All!$V13="P5",All!$AE13="RSS"),#REF!,IF(AND(All!$V13="P6",All!$AE13="RSS"),#REF!,IF(AND(All!$V13="P7",All!$AE13="RSS"),#REF!,IF(AND(All!$V13="P8",All!$AE13="RSS"),#REF!,IF(AND(All!$V13="P9",All!$AE13="RSS"),#REF!,0)))))))))))))))))))))))))))</f>
        <v>#REF!</v>
      </c>
      <c r="BX13" s="43" t="e">
        <f>IF(AND(All!$V13="P1",All!$AE13="RDP"),#REF!,IF(AND(All!$V13="P2",All!$AE13="RDP"),#REF!,IF(AND(All!$V13="P3",All!$AE13="RDP"),#REF!,IF(AND(All!$V13="P4",All!$AE13="RDP"),#REF!,IF(AND(All!$V13="P5",All!$AE13="RDP"),#REF!,IF(AND(All!$V13="P6",All!$AE13="RDP"),#REF!,IF(AND(All!$V13="P7",All!$AE13="RDP"),#REF!,IF(AND(All!$V13="P8",All!$AE13="RDP"),#REF!,IF(AND(All!$V13="P9",All!$AE13="RDP"),#REF!,IF(AND(All!$V13="P1",All!$AE13="RMS"),#REF!,IF(AND(All!$V13="P2",All!$AE13="RMS"),#REF!,IF(AND(All!$V13="P3",All!$AE13="RMS"),#REF!,IF(AND(All!$V13="P4",All!$AE13="RMS"),#REF!,IF(AND(All!$V13="P5",All!$AE13="RMS"),#REF!,IF(AND(All!$V13="P6",All!$AE13="RMS"),#REF!,IF(AND(All!$V13="P7",All!$AE13="RMS"),#REF!,IF(AND(All!$V13="P8",All!$AE13="RMS"),#REF!,IF(AND(All!$V13="P9",All!$AE13="RMS"),#REF!,IF(AND(All!$V13="P1",All!$AE13="RSS"),#REF!,IF(AND(All!$V13="P2",All!$AE13="RSS"),#REF!,IF(AND(All!$V13="P3",All!$AE13="RSS"),#REF!,IF(AND(All!$V13="P4",All!$AE13="RSS"),#REF!,IF(AND(All!$V13="P5",All!$AE13="RSS"),#REF!,IF(AND(All!$V13="P6",All!$AE13="RSS"),#REF!,IF(AND(All!$V13="P7",All!$AE13="RSS"),#REF!,IF(AND(All!$V13="P8",All!$AE13="RSS"),#REF!,IF(AND(All!$V13="P9",All!$AE13="RSS"),#REF!,0)))))))))))))))))))))))))))</f>
        <v>#REF!</v>
      </c>
      <c r="BY13" s="43" t="e">
        <f>IF(AND(All!$V13="P1",All!$AE13="RDP"),#REF!,IF(AND(All!$V13="P2",All!$AE13="RDP"),#REF!,IF(AND(All!$V13="P3",All!$AE13="RDP"),#REF!,IF(AND(All!$V13="P4",All!$AE13="RDP"),#REF!,IF(AND(All!$V13="P5",All!$AE13="RDP"),#REF!,IF(AND(All!$V13="P6",All!$AE13="RDP"),#REF!,IF(AND(All!$V13="P7",All!$AE13="RDP"),#REF!,IF(AND(All!$V13="P8",All!$AE13="RDP"),#REF!,IF(AND(All!$V13="P9",All!$AE13="RDP"),#REF!,IF(AND(All!$V13="P1",All!$AE13="RMS"),#REF!,IF(AND(All!$V13="P2",All!$AE13="RMS"),#REF!,IF(AND(All!$V13="P3",All!$AE13="RMS"),#REF!,IF(AND(All!$V13="P4",All!$AE13="RMS"),#REF!,IF(AND(All!$V13="P5",All!$AE13="RMS"),#REF!,IF(AND(All!$V13="P6",All!$AE13="RMS"),#REF!,IF(AND(All!$V13="P7",All!$AE13="RMS"),#REF!,IF(AND(All!$V13="P8",All!$AE13="RMS"),#REF!,IF(AND(All!$V13="P9",All!$AE13="RMS"),#REF!,IF(AND(All!$V13="P1",All!$AE13="RSS"),#REF!,IF(AND(All!$V13="P2",All!$AE13="RSS"),#REF!,IF(AND(All!$V13="P3",All!$AE13="RSS"),#REF!,IF(AND(All!$V13="P4",All!$AE13="RSS"),#REF!,IF(AND(All!$V13="P5",All!$AE13="RSS"),#REF!,IF(AND(All!$V13="P6",All!$AE13="RSS"),#REF!,IF(AND(All!$V13="P7",All!$AE13="RSS"),#REF!,IF(AND(All!$V13="P8",All!$AE13="RSS"),#REF!,IF(AND(All!$V13="P9",All!$AE13="RSS"),#REF!,0)))))))))))))))))))))))))))</f>
        <v>#REF!</v>
      </c>
      <c r="BZ13" s="43" t="e">
        <f>IF(AND(All!$V13="P1",All!$AE13="RDP"),#REF!,IF(AND(All!$V13="P2",All!$AE13="RDP"),#REF!,IF(AND(All!$V13="P3",All!$AE13="RDP"),#REF!,IF(AND(All!$V13="P4",All!$AE13="RDP"),#REF!,IF(AND(All!$V13="P5",All!$AE13="RDP"),#REF!,IF(AND(All!$V13="P6",All!$AE13="RDP"),#REF!,IF(AND(All!$V13="P7",All!$AE13="RDP"),#REF!,IF(AND(All!$V13="P8",All!$AE13="RDP"),#REF!,IF(AND(All!$V13="P9",All!$AE13="RDP"),#REF!,IF(AND(All!$V13="P1",All!$AE13="RMS"),#REF!,IF(AND(All!$V13="P2",All!$AE13="RMS"),#REF!,IF(AND(All!$V13="P3",All!$AE13="RMS"),#REF!,IF(AND(All!$V13="P4",All!$AE13="RMS"),#REF!,IF(AND(All!$V13="P5",All!$AE13="RMS"),#REF!,IF(AND(All!$V13="P6",All!$AE13="RMS"),#REF!,IF(AND(All!$V13="P7",All!$AE13="RMS"),#REF!,IF(AND(All!$V13="P8",All!$AE13="RMS"),#REF!,IF(AND(All!$V13="P9",All!$AE13="RMS"),#REF!,IF(AND(All!$V13="P1",All!$AE13="RSS"),#REF!,IF(AND(All!$V13="P2",All!$AE13="RSS"),#REF!,IF(AND(All!$V13="P3",All!$AE13="RSS"),#REF!,IF(AND(All!$V13="P4",All!$AE13="RSS"),#REF!,IF(AND(All!$V13="P5",All!$AE13="RSS"),#REF!,IF(AND(All!$V13="P6",All!$AE13="RSS"),#REF!,IF(AND(All!$V13="P7",All!$AE13="RSS"),#REF!,IF(AND(All!$V13="P8",All!$AE13="RSS"),#REF!,IF(AND(All!$V13="P9",All!$AE13="RSS"),#REF!,0)))))))))))))))))))))))))))</f>
        <v>#REF!</v>
      </c>
      <c r="CA13" s="43" t="e">
        <f>IF(AND(All!$V13="P1",All!$AE13="RDP"),#REF!,IF(AND(All!$V13="P2",All!$AE13="RDP"),#REF!,IF(AND(All!$V13="P3",All!$AE13="RDP"),#REF!,IF(AND(All!$V13="P4",All!$AE13="RDP"),#REF!,IF(AND(All!$V13="P5",All!$AE13="RDP"),#REF!,IF(AND(All!$V13="P6",All!$AE13="RDP"),#REF!,IF(AND(All!$V13="P7",All!$AE13="RDP"),#REF!,IF(AND(All!$V13="P8",All!$AE13="RDP"),#REF!,IF(AND(All!$V13="P9",All!$AE13="RDP"),#REF!,IF(AND(All!$V13="P1",All!$AE13="RMS"),#REF!,IF(AND(All!$V13="P2",All!$AE13="RMS"),#REF!,IF(AND(All!$V13="P3",All!$AE13="RMS"),#REF!,IF(AND(All!$V13="P4",All!$AE13="RMS"),#REF!,IF(AND(All!$V13="P5",All!$AE13="RMS"),#REF!,IF(AND(All!$V13="P6",All!$AE13="RMS"),#REF!,IF(AND(All!$V13="P7",All!$AE13="RMS"),#REF!,IF(AND(All!$V13="P8",All!$AE13="RMS"),#REF!,IF(AND(All!$V13="P9",All!$AE13="RMS"),#REF!,IF(AND(All!$V13="P1",All!$AE13="RSS"),#REF!,IF(AND(All!$V13="P2",All!$AE13="RSS"),#REF!,IF(AND(All!$V13="P3",All!$AE13="RSS"),#REF!,IF(AND(All!$V13="P4",All!$AE13="RSS"),#REF!,IF(AND(All!$V13="P5",All!$AE13="RSS"),#REF!,IF(AND(All!$V13="P6",All!$AE13="RSS"),#REF!,IF(AND(All!$V13="P7",All!$AE13="RSS"),#REF!,IF(AND(All!$V13="P8",All!$AE13="RSS"),#REF!,IF(AND(All!$V13="P9",All!$AE13="RSS"),#REF!,0)))))))))))))))))))))))))))</f>
        <v>#REF!</v>
      </c>
      <c r="CB13" s="43" t="e">
        <f>IF(AND(All!$V13="P1",All!$AE13="RDP"),#REF!,IF(AND(All!$V13="P2",All!$AE13="RDP"),#REF!,IF(AND(All!$V13="P3",All!$AE13="RDP"),#REF!,IF(AND(All!$V13="P4",All!$AE13="RDP"),#REF!,IF(AND(All!$V13="P5",All!$AE13="RDP"),#REF!,IF(AND(All!$V13="P6",All!$AE13="RDP"),#REF!,IF(AND(All!$V13="P7",All!$AE13="RDP"),#REF!,IF(AND(All!$V13="P8",All!$AE13="RDP"),#REF!,IF(AND(All!$V13="P9",All!$AE13="RDP"),#REF!,IF(AND(All!$V13="P1",All!$AE13="RMS"),#REF!,IF(AND(All!$V13="P2",All!$AE13="RMS"),#REF!,IF(AND(All!$V13="P3",All!$AE13="RMS"),#REF!,IF(AND(All!$V13="P4",All!$AE13="RMS"),#REF!,IF(AND(All!$V13="P5",All!$AE13="RMS"),#REF!,IF(AND(All!$V13="P6",All!$AE13="RMS"),#REF!,IF(AND(All!$V13="P7",All!$AE13="RMS"),#REF!,IF(AND(All!$V13="P8",All!$AE13="RMS"),#REF!,IF(AND(All!$V13="P9",All!$AE13="RMS"),#REF!,IF(AND(All!$V13="P1",All!$AE13="RSS"),#REF!,IF(AND(All!$V13="P2",All!$AE13="RSS"),#REF!,IF(AND(All!$V13="P3",All!$AE13="RSS"),#REF!,IF(AND(All!$V13="P4",All!$AE13="RSS"),#REF!,IF(AND(All!$V13="P5",All!$AE13="RSS"),#REF!,IF(AND(All!$V13="P6",All!$AE13="RSS"),#REF!,IF(AND(All!$V13="P7",All!$AE13="RSS"),#REF!,IF(AND(All!$V13="P8",All!$AE13="RSS"),#REF!,IF(AND(All!$V13="P9",All!$AE13="RSS"),#REF!,0)))))))))))))))))))))))))))</f>
        <v>#REF!</v>
      </c>
      <c r="CC13" s="43" t="e">
        <f>IF(AND(All!$V13="P1",All!$AE13="RDP"),#REF!,IF(AND(All!$V13="P2",All!$AE13="RDP"),#REF!,IF(AND(All!$V13="P3",All!$AE13="RDP"),#REF!,IF(AND(All!$V13="P4",All!$AE13="RDP"),#REF!,IF(AND(All!$V13="P5",All!$AE13="RDP"),#REF!,IF(AND(All!$V13="P6",All!$AE13="RDP"),#REF!,IF(AND(All!$V13="P7",All!$AE13="RDP"),#REF!,IF(AND(All!$V13="P8",All!$AE13="RDP"),#REF!,IF(AND(All!$V13="P9",All!$AE13="RDP"),#REF!,IF(AND(All!$V13="P1",All!$AE13="RMS"),#REF!,IF(AND(All!$V13="P2",All!$AE13="RMS"),#REF!,IF(AND(All!$V13="P3",All!$AE13="RMS"),#REF!,IF(AND(All!$V13="P4",All!$AE13="RMS"),#REF!,IF(AND(All!$V13="P5",All!$AE13="RMS"),#REF!,IF(AND(All!$V13="P6",All!$AE13="RMS"),#REF!,IF(AND(All!$V13="P7",All!$AE13="RMS"),#REF!,IF(AND(All!$V13="P8",All!$AE13="RMS"),#REF!,IF(AND(All!$V13="P9",All!$AE13="RMS"),#REF!,IF(AND(All!$V13="P1",All!$AE13="RSS"),#REF!,IF(AND(All!$V13="P2",All!$AE13="RSS"),#REF!,IF(AND(All!$V13="P3",All!$AE13="RSS"),#REF!,IF(AND(All!$V13="P4",All!$AE13="RSS"),#REF!,IF(AND(All!$V13="P5",All!$AE13="RSS"),#REF!,IF(AND(All!$V13="P6",All!$AE13="RSS"),#REF!,IF(AND(All!$V13="P7",All!$AE13="RSS"),#REF!,IF(AND(All!$V13="P8",All!$AE13="RSS"),#REF!,IF(AND(All!$V13="P9",All!$AE13="RSS"),#REF!,0)))))))))))))))))))))))))))</f>
        <v>#REF!</v>
      </c>
      <c r="CD13" s="43" t="e">
        <f>IF(AND(All!$V13="P1",All!$AE13="RDP"),#REF!,IF(AND(All!$V13="P2",All!$AE13="RDP"),#REF!,IF(AND(All!$V13="P3",All!$AE13="RDP"),#REF!,IF(AND(All!$V13="P4",All!$AE13="RDP"),#REF!,IF(AND(All!$V13="P5",All!$AE13="RDP"),#REF!,IF(AND(All!$V13="P6",All!$AE13="RDP"),#REF!,IF(AND(All!$V13="P7",All!$AE13="RDP"),#REF!,IF(AND(All!$V13="P8",All!$AE13="RDP"),#REF!,IF(AND(All!$V13="P9",All!$AE13="RDP"),#REF!,IF(AND(All!$V13="P1",All!$AE13="RMS"),#REF!,IF(AND(All!$V13="P2",All!$AE13="RMS"),#REF!,IF(AND(All!$V13="P3",All!$AE13="RMS"),#REF!,IF(AND(All!$V13="P4",All!$AE13="RMS"),#REF!,IF(AND(All!$V13="P5",All!$AE13="RMS"),#REF!,IF(AND(All!$V13="P6",All!$AE13="RMS"),#REF!,IF(AND(All!$V13="P7",All!$AE13="RMS"),#REF!,IF(AND(All!$V13="P8",All!$AE13="RMS"),#REF!,IF(AND(All!$V13="P9",All!$AE13="RMS"),#REF!,IF(AND(All!$V13="P1",All!$AE13="RSS"),#REF!,IF(AND(All!$V13="P2",All!$AE13="RSS"),#REF!,IF(AND(All!$V13="P3",All!$AE13="RSS"),#REF!,IF(AND(All!$V13="P4",All!$AE13="RSS"),#REF!,IF(AND(All!$V13="P5",All!$AE13="RSS"),#REF!,IF(AND(All!$V13="P6",All!$AE13="RSS"),#REF!,IF(AND(All!$V13="P7",All!$AE13="RSS"),#REF!,IF(AND(All!$V13="P8",All!$AE13="RSS"),#REF!,IF(AND(All!$V13="P9",All!$AE13="RSS"),#REF!,0)))))))))))))))))))))))))))</f>
        <v>#REF!</v>
      </c>
      <c r="CE13" s="43" t="e">
        <f>IF(AND(All!$V13="P1",All!$AE13="RDP"),#REF!,IF(AND(All!$V13="P2",All!$AE13="RDP"),#REF!,IF(AND(All!$V13="P3",All!$AE13="RDP"),#REF!,IF(AND(All!$V13="P4",All!$AE13="RDP"),#REF!,IF(AND(All!$V13="P5",All!$AE13="RDP"),#REF!,IF(AND(All!$V13="P6",All!$AE13="RDP"),#REF!,IF(AND(All!$V13="P7",All!$AE13="RDP"),#REF!,IF(AND(All!$V13="P8",All!$AE13="RDP"),#REF!,IF(AND(All!$V13="P9",All!$AE13="RDP"),#REF!,IF(AND(All!$V13="P1",All!$AE13="RMS"),#REF!,IF(AND(All!$V13="P2",All!$AE13="RMS"),#REF!,IF(AND(All!$V13="P3",All!$AE13="RMS"),#REF!,IF(AND(All!$V13="P4",All!$AE13="RMS"),#REF!,IF(AND(All!$V13="P5",All!$AE13="RMS"),#REF!,IF(AND(All!$V13="P6",All!$AE13="RMS"),#REF!,IF(AND(All!$V13="P7",All!$AE13="RMS"),#REF!,IF(AND(All!$V13="P8",All!$AE13="RMS"),#REF!,IF(AND(All!$V13="P9",All!$AE13="RMS"),#REF!,IF(AND(All!$V13="P1",All!$AE13="RSS"),#REF!,IF(AND(All!$V13="P2",All!$AE13="RSS"),#REF!,IF(AND(All!$V13="P3",All!$AE13="RSS"),#REF!,IF(AND(All!$V13="P4",All!$AE13="RSS"),#REF!,IF(AND(All!$V13="P5",All!$AE13="RSS"),#REF!,IF(AND(All!$V13="P6",All!$AE13="RSS"),#REF!,IF(AND(All!$V13="P7",All!$AE13="RSS"),#REF!,IF(AND(All!$V13="P8",All!$AE13="RSS"),#REF!,IF(AND(All!$V13="P9",All!$AE13="RSS"),#REF!,0)))))))))))))))))))))))))))</f>
        <v>#REF!</v>
      </c>
      <c r="CF13" s="43" t="e">
        <f>IF(AND(All!$V13="P1",All!$AE13="RDP"),#REF!,IF(AND(All!$V13="P2",All!$AE13="RDP"),#REF!,IF(AND(All!$V13="P3",All!$AE13="RDP"),#REF!,IF(AND(All!$V13="P4",All!$AE13="RDP"),#REF!,IF(AND(All!$V13="P5",All!$AE13="RDP"),#REF!,IF(AND(All!$V13="P6",All!$AE13="RDP"),#REF!,IF(AND(All!$V13="P7",All!$AE13="RDP"),#REF!,IF(AND(All!$V13="P8",All!$AE13="RDP"),#REF!,IF(AND(All!$V13="P9",All!$AE13="RDP"),#REF!,IF(AND(All!$V13="P1",All!$AE13="RMS"),#REF!,IF(AND(All!$V13="P2",All!$AE13="RMS"),#REF!,IF(AND(All!$V13="P3",All!$AE13="RMS"),#REF!,IF(AND(All!$V13="P4",All!$AE13="RMS"),#REF!,IF(AND(All!$V13="P5",All!$AE13="RMS"),#REF!,IF(AND(All!$V13="P6",All!$AE13="RMS"),#REF!,IF(AND(All!$V13="P7",All!$AE13="RMS"),#REF!,IF(AND(All!$V13="P8",All!$AE13="RMS"),#REF!,IF(AND(All!$V13="P9",All!$AE13="RMS"),#REF!,IF(AND(All!$V13="P1",All!$AE13="RSS"),#REF!,IF(AND(All!$V13="P2",All!$AE13="RSS"),#REF!,IF(AND(All!$V13="P3",All!$AE13="RSS"),#REF!,IF(AND(All!$V13="P4",All!$AE13="RSS"),#REF!,IF(AND(All!$V13="P5",All!$AE13="RSS"),#REF!,IF(AND(All!$V13="P6",All!$AE13="RSS"),#REF!,IF(AND(All!$V13="P7",All!$AE13="RSS"),#REF!,IF(AND(All!$V13="P8",All!$AE13="RSS"),#REF!,IF(AND(All!$V13="P9",All!$AE13="RSS"),#REF!,0)))))))))))))))))))))))))))</f>
        <v>#REF!</v>
      </c>
      <c r="CG13" s="43" t="e">
        <f>IF(AND(All!$V13="P1",All!$AE13="RDP"),#REF!,IF(AND(All!$V13="P2",All!$AE13="RDP"),#REF!,IF(AND(All!$V13="P3",All!$AE13="RDP"),#REF!,IF(AND(All!$V13="P4",All!$AE13="RDP"),#REF!,IF(AND(All!$V13="P5",All!$AE13="RDP"),#REF!,IF(AND(All!$V13="P6",All!$AE13="RDP"),#REF!,IF(AND(All!$V13="P7",All!$AE13="RDP"),#REF!,IF(AND(All!$V13="P8",All!$AE13="RDP"),#REF!,IF(AND(All!$V13="P9",All!$AE13="RDP"),#REF!,IF(AND(All!$V13="P1",All!$AE13="RMS"),#REF!,IF(AND(All!$V13="P2",All!$AE13="RMS"),#REF!,IF(AND(All!$V13="P3",All!$AE13="RMS"),#REF!,IF(AND(All!$V13="P4",All!$AE13="RMS"),#REF!,IF(AND(All!$V13="P5",All!$AE13="RMS"),#REF!,IF(AND(All!$V13="P6",All!$AE13="RMS"),#REF!,IF(AND(All!$V13="P7",All!$AE13="RMS"),#REF!,IF(AND(All!$V13="P8",All!$AE13="RMS"),#REF!,IF(AND(All!$V13="P9",All!$AE13="RMS"),#REF!,IF(AND(All!$V13="P1",All!$AE13="RSS"),#REF!,IF(AND(All!$V13="P2",All!$AE13="RSS"),#REF!,IF(AND(All!$V13="P3",All!$AE13="RSS"),#REF!,IF(AND(All!$V13="P4",All!$AE13="RSS"),#REF!,IF(AND(All!$V13="P5",All!$AE13="RSS"),#REF!,IF(AND(All!$V13="P6",All!$AE13="RSS"),#REF!,IF(AND(All!$V13="P7",All!$AE13="RSS"),#REF!,IF(AND(All!$V13="P8",All!$AE13="RSS"),#REF!,IF(AND(All!$V13="P9",All!$AE13="RSS"),#REF!,0)))))))))))))))))))))))))))</f>
        <v>#REF!</v>
      </c>
      <c r="CH13" s="43" t="e">
        <f>IF(AND(All!$V13="P1",All!$AE13="RDP"),#REF!,IF(AND(All!$V13="P2",All!$AE13="RDP"),#REF!,IF(AND(All!$V13="P3",All!$AE13="RDP"),#REF!,IF(AND(All!$V13="P4",All!$AE13="RDP"),#REF!,IF(AND(All!$V13="P5",All!$AE13="RDP"),#REF!,IF(AND(All!$V13="P6",All!$AE13="RDP"),#REF!,IF(AND(All!$V13="P7",All!$AE13="RDP"),#REF!,IF(AND(All!$V13="P8",All!$AE13="RDP"),#REF!,IF(AND(All!$V13="P9",All!$AE13="RDP"),#REF!,IF(AND(All!$V13="P1",All!$AE13="RMS"),#REF!,IF(AND(All!$V13="P2",All!$AE13="RMS"),#REF!,IF(AND(All!$V13="P3",All!$AE13="RMS"),#REF!,IF(AND(All!$V13="P4",All!$AE13="RMS"),#REF!,IF(AND(All!$V13="P5",All!$AE13="RMS"),#REF!,IF(AND(All!$V13="P6",All!$AE13="RMS"),#REF!,IF(AND(All!$V13="P7",All!$AE13="RMS"),#REF!,IF(AND(All!$V13="P8",All!$AE13="RMS"),#REF!,IF(AND(All!$V13="P9",All!$AE13="RMS"),#REF!,IF(AND(All!$V13="P1",All!$AE13="RSS"),#REF!,IF(AND(All!$V13="P2",All!$AE13="RSS"),#REF!,IF(AND(All!$V13="P3",All!$AE13="RSS"),#REF!,IF(AND(All!$V13="P4",All!$AE13="RSS"),#REF!,IF(AND(All!$V13="P5",All!$AE13="RSS"),#REF!,IF(AND(All!$V13="P6",All!$AE13="RSS"),#REF!,IF(AND(All!$V13="P7",All!$AE13="RSS"),#REF!,IF(AND(All!$V13="P8",All!$AE13="RSS"),#REF!,IF(AND(All!$V13="P9",All!$AE13="RSS"),#REF!,0)))))))))))))))))))))))))))</f>
        <v>#REF!</v>
      </c>
      <c r="CI13" s="328" t="e">
        <f>IF(AND(All!$V13="P1",All!$AE13="RDP"),#REF!,IF(AND(All!$V13="P2",All!$AE13="RDP"),#REF!,IF(AND(All!$V13="P3",All!$AE13="RDP"),#REF!,IF(AND(All!$V13="P4",All!$AE13="RDP"),#REF!,IF(AND(All!$V13="P5",All!$AE13="RDP"),#REF!,IF(AND(All!$V13="P6",All!$AE13="RDP"),#REF!,IF(AND(All!$V13="P7",All!$AE13="RDP"),#REF!,IF(AND(All!$V13="P8",All!$AE13="RDP"),#REF!,IF(AND(All!$V13="P9",All!$AE13="RDP"),#REF!,IF(AND(All!$V13="P1",All!$AE13="RMS"),#REF!,IF(AND(All!$V13="P2",All!$AE13="RMS"),#REF!,IF(AND(All!$V13="P3",All!$AE13="RMS"),#REF!,IF(AND(All!$V13="P4",All!$AE13="RMS"),#REF!,IF(AND(All!$V13="P5",All!$AE13="RMS"),#REF!,IF(AND(All!$V13="P6",All!$AE13="RMS"),#REF!,IF(AND(All!$V13="P7",All!$AE13="RMS"),#REF!,IF(AND(All!$V13="P8",All!$AE13="RMS"),#REF!,IF(AND(All!$V13="P9",All!$AE13="RMS"),#REF!,IF(AND(All!$V13="P1",All!$AE13="RSS"),#REF!,IF(AND(All!$V13="P2",All!$AE13="RSS"),#REF!,IF(AND(All!$V13="P3",All!$AE13="RSS"),#REF!,IF(AND(All!$V13="P4",All!$AE13="RSS"),#REF!,IF(AND(All!$V13="P5",All!$AE13="RSS"),#REF!,IF(AND(All!$V13="P6",All!$AE13="RSS"),#REF!,IF(AND(All!$V13="P7",All!$AE13="RSS"),#REF!,IF(AND(All!$V13="P8",All!$AE13="RSS"),#REF!,IF(AND(All!$V13="P9",All!$AE13="RSS"),#REF!,0)))))))))))))))))))))))))))</f>
        <v>#REF!</v>
      </c>
      <c r="CJ13" s="377" t="e">
        <f>Table92[[#This Row],[R-B1]]-Table92[[#This Row],[B1]]</f>
        <v>#REF!</v>
      </c>
      <c r="CK13" s="378" t="e">
        <f>Table92[[#This Row],[R-B2]]-Table92[[#This Row],[B2]]</f>
        <v>#REF!</v>
      </c>
      <c r="CL13" s="378" t="e">
        <f>Table92[[#This Row],[R-B3]]-Table92[[#This Row],[B3]]</f>
        <v>#REF!</v>
      </c>
      <c r="CM13" s="378" t="e">
        <f>Table92[[#This Row],[R-B4]]-Table92[[#This Row],[B4]]</f>
        <v>#REF!</v>
      </c>
      <c r="CN13" s="378" t="e">
        <f>Table92[[#This Row],[R-B5]]-Table92[[#This Row],[B5]]</f>
        <v>#REF!</v>
      </c>
      <c r="CO13" s="378" t="e">
        <f>Table92[[#This Row],[R-B6]]-Table92[[#This Row],[B6]]</f>
        <v>#REF!</v>
      </c>
      <c r="CP13" s="378" t="e">
        <f>Table92[[#This Row],[R-B7]]-Table92[[#This Row],[B7]]</f>
        <v>#REF!</v>
      </c>
      <c r="CQ13" s="378" t="e">
        <f>Table92[[#This Row],[R-B8]]-Table92[[#This Row],[B8]]</f>
        <v>#REF!</v>
      </c>
      <c r="CR13" s="378" t="e">
        <f>Table92[[#This Row],[R-B9]]-Table92[[#This Row],[B9]]</f>
        <v>#REF!</v>
      </c>
      <c r="CS13" s="378" t="e">
        <f>Table92[[#This Row],[R-B10]]-Table92[[#This Row],[B10]]</f>
        <v>#REF!</v>
      </c>
      <c r="CT13" s="378" t="e">
        <f>Table92[[#This Row],[R-B11]]-Table92[[#This Row],[B11]]</f>
        <v>#REF!</v>
      </c>
      <c r="CU13" s="378" t="e">
        <f>Table92[[#This Row],[R-B12]]-Table92[[#This Row],[B12]]</f>
        <v>#REF!</v>
      </c>
      <c r="CV13" s="378" t="e">
        <f>Table92[[#This Row],[R-K1]]-Table92[[#This Row],[K1]]</f>
        <v>#REF!</v>
      </c>
      <c r="CW13" s="378" t="e">
        <f>Table92[[#This Row],[R-K2]]-Table92[[#This Row],[K2]]</f>
        <v>#REF!</v>
      </c>
      <c r="CX13" s="378" t="e">
        <f>Table92[[#This Row],[R-K3]]-Table92[[#This Row],[K3]]</f>
        <v>#REF!</v>
      </c>
      <c r="CY13" s="378" t="e">
        <f>Table92[[#This Row],[R-K4]]-Table92[[#This Row],[K4]]</f>
        <v>#REF!</v>
      </c>
      <c r="CZ13" s="378" t="e">
        <f>Table92[[#This Row],[R-K5]]-Table92[[#This Row],[K5]]</f>
        <v>#REF!</v>
      </c>
      <c r="DA13" s="378" t="e">
        <f>Table92[[#This Row],[R-P1]]-Table92[[#This Row],[P1]]</f>
        <v>#REF!</v>
      </c>
      <c r="DB13" s="378" t="e">
        <f>Table92[[#This Row],[R-P2]]-Table92[[#This Row],[P2]]</f>
        <v>#REF!</v>
      </c>
      <c r="DC13" s="378" t="e">
        <f>Table92[[#This Row],[R-P3]]-Table92[[#This Row],[P3]]</f>
        <v>#REF!</v>
      </c>
      <c r="DD13" s="378" t="e">
        <f>Table92[[#This Row],[R-P4]]-Table92[[#This Row],[P4]]</f>
        <v>#REF!</v>
      </c>
      <c r="DE13" s="378" t="e">
        <f>Table92[[#This Row],[R-P5]]-Table92[[#This Row],[P5]]</f>
        <v>#REF!</v>
      </c>
      <c r="DF13" s="378" t="e">
        <f>Table92[[#This Row],[R-E1]]-Table92[[#This Row],[E1]]</f>
        <v>#REF!</v>
      </c>
      <c r="DG13" s="379" t="e">
        <f>Table92[[#This Row],[R-E2]]-Table92[[#This Row],[E2]]</f>
        <v>#REF!</v>
      </c>
      <c r="DH13" s="43">
        <f>COUNTIF(Table9[[#This Row],[G-B1]:[G-B12]],"&lt;=0")/12*100</f>
        <v>66.666666666666657</v>
      </c>
      <c r="DI13" s="43">
        <f>COUNTIF(Table9[[#This Row],[G-K1]:[G-K5]],"&lt;=0")/5*100</f>
        <v>60</v>
      </c>
      <c r="DJ13" s="43">
        <f>COUNTIF(Table9[[#This Row],[G-P1]:[G-P5]],"&lt;=0")/5*100</f>
        <v>100</v>
      </c>
      <c r="DK13" s="43">
        <f>COUNTIF(Table9[[#This Row],[G-E1]:[G-E2]],"&lt;=0")/2*100</f>
        <v>100</v>
      </c>
      <c r="DL13" s="450">
        <f>IF(AE13="RDP",(COUNTIF(Table9[[#This Row],[G-B3]],"&lt;=0")+COUNTIF(Table9[[#This Row],[G-B4]],"&lt;=0")+COUNTIF(Table9[[#This Row],[G-B7]],"&lt;=0")+COUNTIF(Table9[[#This Row],[G-B11]],"&lt;=0")+COUNTIF(Table9[[#This Row],[G-K2]],"&lt;=0"))/5*100,IF(AE13="RMS",(COUNTIF(Table9[[#This Row],[G-B4]],"&lt;=0")+COUNTIF(Table9[[#This Row],[G-B5]],"&lt;=0")+COUNTIF(Table9[[#This Row],[G-B10]],"&lt;=0")+COUNTIF(Table9[[#This Row],[G-B12]],"&lt;=0")+COUNTIF(Table9[[#This Row],[G-K2]],"&lt;=0"))/5*100,IF(AE13="RSS",(COUNTIF(Table9[[#This Row],[G-B1]],"&lt;=0")+COUNTIF(Table9[[#This Row],[G-B2]],"&lt;=0")+COUNTIF(Table9[[#This Row],[G-B6]],"&lt;=0")+COUNTIF(Table9[[#This Row],[G-B11]],"&lt;=0")+COUNTIF(Table9[[#This Row],[G-B12]],"&lt;=0"))/5*100,0)))</f>
        <v>0</v>
      </c>
      <c r="DM13" s="380">
        <v>82</v>
      </c>
      <c r="DN13" s="381">
        <v>80</v>
      </c>
      <c r="DO13" s="381">
        <v>80</v>
      </c>
      <c r="DP13" s="381">
        <v>100</v>
      </c>
      <c r="DQ13" s="381">
        <v>100</v>
      </c>
      <c r="DR13" s="380"/>
      <c r="DS13" s="381"/>
      <c r="DT13" s="381"/>
      <c r="DU13" s="381"/>
      <c r="DV13" s="381"/>
      <c r="DW13" s="380"/>
      <c r="DX13" s="381"/>
      <c r="DY13" s="381"/>
      <c r="DZ13" s="381"/>
      <c r="EA13" s="382"/>
      <c r="EB13" s="335" t="s">
        <v>480</v>
      </c>
      <c r="EC13" s="324" t="s">
        <v>481</v>
      </c>
      <c r="ED13" s="324" t="s">
        <v>482</v>
      </c>
      <c r="EE13" s="338" t="s">
        <v>1430</v>
      </c>
    </row>
    <row r="14" spans="1:135" ht="100" customHeight="1" x14ac:dyDescent="0.3">
      <c r="A14" s="3" t="s">
        <v>2382</v>
      </c>
      <c r="B14" s="282">
        <v>11</v>
      </c>
      <c r="C14" s="421" t="s">
        <v>134</v>
      </c>
      <c r="D14" s="345">
        <v>46134</v>
      </c>
      <c r="E14" s="460" t="s">
        <v>517</v>
      </c>
      <c r="F14" s="343">
        <v>1117940</v>
      </c>
      <c r="G14" s="308">
        <f t="shared" ca="1" si="0"/>
        <v>50.837348677701684</v>
      </c>
      <c r="H14" s="283">
        <v>27760</v>
      </c>
      <c r="I14" s="343" t="s">
        <v>179</v>
      </c>
      <c r="J14" s="343" t="s">
        <v>173</v>
      </c>
      <c r="K14" s="343" t="s">
        <v>138</v>
      </c>
      <c r="L14" s="343" t="s">
        <v>180</v>
      </c>
      <c r="M14" s="343" t="s">
        <v>204</v>
      </c>
      <c r="N14" s="343"/>
      <c r="O14" s="343" t="s">
        <v>183</v>
      </c>
      <c r="P14" s="349" t="s">
        <v>518</v>
      </c>
      <c r="Q14" s="343" t="s">
        <v>425</v>
      </c>
      <c r="R14" s="405">
        <v>46249</v>
      </c>
      <c r="S14" s="345">
        <v>45505</v>
      </c>
      <c r="T14" s="286">
        <f t="shared" ca="1" si="4"/>
        <v>2.2194444444444446</v>
      </c>
      <c r="U14" s="343">
        <f>2026-1999</f>
        <v>27</v>
      </c>
      <c r="V14" s="343" t="s">
        <v>59</v>
      </c>
      <c r="W14" s="343"/>
      <c r="X14" s="360">
        <f ca="1">($T$1-Table92[[#This Row],[Date of Appointment to Current Grade]])/365</f>
        <v>2.2209103215372985</v>
      </c>
      <c r="Y14" s="345">
        <v>45505</v>
      </c>
      <c r="Z14" s="343" t="s">
        <v>204</v>
      </c>
      <c r="AA14" s="345">
        <v>45505</v>
      </c>
      <c r="AB14" s="360">
        <f ca="1">($T$1-Table92[[#This Row],[Date in Position]])/365</f>
        <v>2.2209103215372985</v>
      </c>
      <c r="AC14" s="401" t="s">
        <v>426</v>
      </c>
      <c r="AD14" s="343"/>
      <c r="AE14" s="343" t="s">
        <v>147</v>
      </c>
      <c r="AF14" s="343" t="s">
        <v>148</v>
      </c>
      <c r="AG14" s="287" t="s">
        <v>519</v>
      </c>
      <c r="AH14" s="287" t="s">
        <v>520</v>
      </c>
      <c r="AI14" s="287" t="s">
        <v>521</v>
      </c>
      <c r="AJ14" s="285" t="s">
        <v>522</v>
      </c>
      <c r="AK14" s="288" t="s">
        <v>523</v>
      </c>
      <c r="AL14" s="282" t="s">
        <v>153</v>
      </c>
      <c r="AM14" s="319" t="s">
        <v>524</v>
      </c>
      <c r="AN14" s="313"/>
      <c r="AO14" s="304"/>
      <c r="AP14" s="304"/>
      <c r="AQ14" s="304"/>
      <c r="AR14" s="304"/>
      <c r="AS14" s="304"/>
      <c r="AT14" s="304"/>
      <c r="AU14" s="304"/>
      <c r="AV14" s="304"/>
      <c r="AW14" s="304"/>
      <c r="AX14" s="304"/>
      <c r="AY14" s="304"/>
      <c r="AZ14" s="304"/>
      <c r="BA14" s="304"/>
      <c r="BB14" s="304"/>
      <c r="BC14" s="304"/>
      <c r="BD14" s="304"/>
      <c r="BE14" s="304"/>
      <c r="BF14" s="304"/>
      <c r="BG14" s="304"/>
      <c r="BH14" s="304"/>
      <c r="BI14" s="304"/>
      <c r="BJ14" s="304"/>
      <c r="BK14" s="314"/>
      <c r="BL14" s="323">
        <f>IF(AND(All!$V14="P1",All!$AE14="RDP"),#REF!,IF(AND(All!$V14="P2",All!$AE14="RDP"),#REF!,IF(AND(All!$V14="P3",All!$AE14="RDP"),#REF!,IF(AND(All!$V14="P4",All!$AE14="RDP"),#REF!,IF(AND(All!$V14="P5",All!$AE14="RDP"),#REF!,IF(AND(All!$V14="P6",All!$AE14="RDP"),#REF!,IF(AND(All!$V14="P7",All!$AE14="RDP"),#REF!,IF(AND(All!$V14="P8",All!$AE14="RDP"),#REF!,IF(AND(All!$V14="P9",All!$AE14="RDP"),#REF!,IF(AND(All!$V14="P1",All!$AE14="RMS"),#REF!,IF(AND(All!$V14="P2",All!$AE14="RMS"),#REF!,IF(AND(All!$V14="P3",All!$AE14="RMS"),#REF!,IF(AND(All!$V14="P4",All!$AE14="RMS"),#REF!,IF(AND(All!$V14="P5",All!$AE14="RMS"),#REF!,IF(AND(All!$V14="P6",All!$AE14="RMS"),#REF!,IF(AND(All!$V14="P7",All!$AE14="RMS"),#REF!,IF(AND(All!$V14="P8",All!$AE14="RMS"),#REF!,IF(AND(All!$V14="P9",All!$AE14="RMS"),#REF!,IF(AND(All!$V14="P1",All!$AE14="RSS"),#REF!,IF(AND(All!$V14="P2",All!$AE14="RSS"),#REF!,IF(AND(All!$V14="P3",All!$AE14="RSS"),#REF!,IF(AND(All!$V14="P4",All!$AE14="RSS"),#REF!,IF(AND(All!$V14="P5",All!$AE14="RSS"),#REF!,IF(AND(All!$V14="P6",All!$AE14="RSS"),#REF!,IF(AND(All!$V14="P7",All!$AE14="RSS"),#REF!,IF(AND(All!$V14="P8",All!$AE14="RSS"),#REF!,IF(AND(All!$V14="P9",All!$AE14="RSS"),#REF!,0)))))))))))))))))))))))))))</f>
        <v>0</v>
      </c>
      <c r="BM14" s="43">
        <f>IF(AND(All!$V14="P1",All!$AE14="RDP"),#REF!,IF(AND(All!$V14="P2",All!$AE14="RDP"),#REF!,IF(AND(All!$V14="P3",All!$AE14="RDP"),#REF!,IF(AND(All!$V14="P4",All!$AE14="RDP"),#REF!,IF(AND(All!$V14="P5",All!$AE14="RDP"),#REF!,IF(AND(All!$V14="P6",All!$AE14="RDP"),#REF!,IF(AND(All!$V14="P7",All!$AE14="RDP"),#REF!,IF(AND(All!$V14="P8",All!$AE14="RDP"),#REF!,IF(AND(All!$V14="P9",All!$AE14="RDP"),#REF!,IF(AND(All!$V14="P1",All!$AE14="RMS"),#REF!,IF(AND(All!$V14="P2",All!$AE14="RMS"),#REF!,IF(AND(All!$V14="P3",All!$AE14="RMS"),#REF!,IF(AND(All!$V14="P4",All!$AE14="RMS"),#REF!,IF(AND(All!$V14="P5",All!$AE14="RMS"),#REF!,IF(AND(All!$V14="P6",All!$AE14="RMS"),#REF!,IF(AND(All!$V14="P7",All!$AE14="RMS"),#REF!,IF(AND(All!$V14="P8",All!$AE14="RMS"),#REF!,IF(AND(All!$V14="P9",All!$AE14="RMS"),#REF!,IF(AND(All!$V14="P1",All!$AE14="RSS"),#REF!,IF(AND(All!$V14="P2",All!$AE14="RSS"),#REF!,IF(AND(All!$V14="P3",All!$AE14="RSS"),#REF!,IF(AND(All!$V14="P4",All!$AE14="RSS"),#REF!,IF(AND(All!$V14="P5",All!$AE14="RSS"),#REF!,IF(AND(All!$V14="P6",All!$AE14="RSS"),#REF!,IF(AND(All!$V14="P7",All!$AE14="RSS"),#REF!,IF(AND(All!$V14="P8",All!$AE14="RSS"),#REF!,IF(AND(All!$V14="P9",All!$AE14="RSS"),#REF!,0)))))))))))))))))))))))))))</f>
        <v>0</v>
      </c>
      <c r="BN14" s="43">
        <f>IF(AND(All!$V14="P1",All!$AE14="RDP"),#REF!,IF(AND(All!$V14="P2",All!$AE14="RDP"),#REF!,IF(AND(All!$V14="P3",All!$AE14="RDP"),#REF!,IF(AND(All!$V14="P4",All!$AE14="RDP"),#REF!,IF(AND(All!$V14="P5",All!$AE14="RDP"),#REF!,IF(AND(All!$V14="P6",All!$AE14="RDP"),#REF!,IF(AND(All!$V14="P7",All!$AE14="RDP"),#REF!,IF(AND(All!$V14="P8",All!$AE14="RDP"),#REF!,IF(AND(All!$V14="P9",All!$AE14="RDP"),#REF!,IF(AND(All!$V14="P1",All!$AE14="RMS"),#REF!,IF(AND(All!$V14="P2",All!$AE14="RMS"),#REF!,IF(AND(All!$V14="P3",All!$AE14="RMS"),#REF!,IF(AND(All!$V14="P4",All!$AE14="RMS"),#REF!,IF(AND(All!$V14="P5",All!$AE14="RMS"),#REF!,IF(AND(All!$V14="P6",All!$AE14="RMS"),#REF!,IF(AND(All!$V14="P7",All!$AE14="RMS"),#REF!,IF(AND(All!$V14="P8",All!$AE14="RMS"),#REF!,IF(AND(All!$V14="P9",All!$AE14="RMS"),#REF!,IF(AND(All!$V14="P1",All!$AE14="RSS"),#REF!,IF(AND(All!$V14="P2",All!$AE14="RSS"),#REF!,IF(AND(All!$V14="P3",All!$AE14="RSS"),#REF!,IF(AND(All!$V14="P4",All!$AE14="RSS"),#REF!,IF(AND(All!$V14="P5",All!$AE14="RSS"),#REF!,IF(AND(All!$V14="P6",All!$AE14="RSS"),#REF!,IF(AND(All!$V14="P7",All!$AE14="RSS"),#REF!,IF(AND(All!$V14="P8",All!$AE14="RSS"),#REF!,IF(AND(All!$V14="P9",All!$AE14="RSS"),#REF!,0)))))))))))))))))))))))))))</f>
        <v>0</v>
      </c>
      <c r="BO14" s="43">
        <f>IF(AND(All!$V14="P1",All!$AE14="RDP"),#REF!,IF(AND(All!$V14="P2",All!$AE14="RDP"),#REF!,IF(AND(All!$V14="P3",All!$AE14="RDP"),#REF!,IF(AND(All!$V14="P4",All!$AE14="RDP"),#REF!,IF(AND(All!$V14="P5",All!$AE14="RDP"),#REF!,IF(AND(All!$V14="P6",All!$AE14="RDP"),#REF!,IF(AND(All!$V14="P7",All!$AE14="RDP"),#REF!,IF(AND(All!$V14="P8",All!$AE14="RDP"),#REF!,IF(AND(All!$V14="P9",All!$AE14="RDP"),#REF!,IF(AND(All!$V14="P1",All!$AE14="RMS"),#REF!,IF(AND(All!$V14="P2",All!$AE14="RMS"),#REF!,IF(AND(All!$V14="P3",All!$AE14="RMS"),#REF!,IF(AND(All!$V14="P4",All!$AE14="RMS"),#REF!,IF(AND(All!$V14="P5",All!$AE14="RMS"),#REF!,IF(AND(All!$V14="P6",All!$AE14="RMS"),#REF!,IF(AND(All!$V14="P7",All!$AE14="RMS"),#REF!,IF(AND(All!$V14="P8",All!$AE14="RMS"),#REF!,IF(AND(All!$V14="P9",All!$AE14="RMS"),#REF!,IF(AND(All!$V14="P1",All!$AE14="RSS"),#REF!,IF(AND(All!$V14="P2",All!$AE14="RSS"),#REF!,IF(AND(All!$V14="P3",All!$AE14="RSS"),#REF!,IF(AND(All!$V14="P4",All!$AE14="RSS"),#REF!,IF(AND(All!$V14="P5",All!$AE14="RSS"),#REF!,IF(AND(All!$V14="P6",All!$AE14="RSS"),#REF!,IF(AND(All!$V14="P7",All!$AE14="RSS"),#REF!,IF(AND(All!$V14="P8",All!$AE14="RSS"),#REF!,IF(AND(All!$V14="P9",All!$AE14="RSS"),#REF!,0)))))))))))))))))))))))))))</f>
        <v>0</v>
      </c>
      <c r="BP14" s="43">
        <f>IF(AND(All!$V14="P1",All!$AE14="RDP"),#REF!,IF(AND(All!$V14="P2",All!$AE14="RDP"),#REF!,IF(AND(All!$V14="P3",All!$AE14="RDP"),#REF!,IF(AND(All!$V14="P4",All!$AE14="RDP"),#REF!,IF(AND(All!$V14="P5",All!$AE14="RDP"),#REF!,IF(AND(All!$V14="P6",All!$AE14="RDP"),#REF!,IF(AND(All!$V14="P7",All!$AE14="RDP"),#REF!,IF(AND(All!$V14="P8",All!$AE14="RDP"),#REF!,IF(AND(All!$V14="P9",All!$AE14="RDP"),#REF!,IF(AND(All!$V14="P1",All!$AE14="RMS"),#REF!,IF(AND(All!$V14="P2",All!$AE14="RMS"),#REF!,IF(AND(All!$V14="P3",All!$AE14="RMS"),#REF!,IF(AND(All!$V14="P4",All!$AE14="RMS"),#REF!,IF(AND(All!$V14="P5",All!$AE14="RMS"),#REF!,IF(AND(All!$V14="P6",All!$AE14="RMS"),#REF!,IF(AND(All!$V14="P7",All!$AE14="RMS"),#REF!,IF(AND(All!$V14="P8",All!$AE14="RMS"),#REF!,IF(AND(All!$V14="P9",All!$AE14="RMS"),#REF!,IF(AND(All!$V14="P1",All!$AE14="RSS"),#REF!,IF(AND(All!$V14="P2",All!$AE14="RSS"),#REF!,IF(AND(All!$V14="P3",All!$AE14="RSS"),#REF!,IF(AND(All!$V14="P4",All!$AE14="RSS"),#REF!,IF(AND(All!$V14="P5",All!$AE14="RSS"),#REF!,IF(AND(All!$V14="P6",All!$AE14="RSS"),#REF!,IF(AND(All!$V14="P7",All!$AE14="RSS"),#REF!,IF(AND(All!$V14="P8",All!$AE14="RSS"),#REF!,IF(AND(All!$V14="P9",All!$AE14="RSS"),#REF!,0)))))))))))))))))))))))))))</f>
        <v>0</v>
      </c>
      <c r="BQ14" s="43">
        <f>IF(AND(All!$V14="P1",All!$AE14="RDP"),#REF!,IF(AND(All!$V14="P2",All!$AE14="RDP"),#REF!,IF(AND(All!$V14="P3",All!$AE14="RDP"),#REF!,IF(AND(All!$V14="P4",All!$AE14="RDP"),#REF!,IF(AND(All!$V14="P5",All!$AE14="RDP"),#REF!,IF(AND(All!$V14="P6",All!$AE14="RDP"),#REF!,IF(AND(All!$V14="P7",All!$AE14="RDP"),#REF!,IF(AND(All!$V14="P8",All!$AE14="RDP"),#REF!,IF(AND(All!$V14="P9",All!$AE14="RDP"),#REF!,IF(AND(All!$V14="P1",All!$AE14="RMS"),#REF!,IF(AND(All!$V14="P2",All!$AE14="RMS"),#REF!,IF(AND(All!$V14="P3",All!$AE14="RMS"),#REF!,IF(AND(All!$V14="P4",All!$AE14="RMS"),#REF!,IF(AND(All!$V14="P5",All!$AE14="RMS"),#REF!,IF(AND(All!$V14="P6",All!$AE14="RMS"),#REF!,IF(AND(All!$V14="P7",All!$AE14="RMS"),#REF!,IF(AND(All!$V14="P8",All!$AE14="RMS"),#REF!,IF(AND(All!$V14="P9",All!$AE14="RMS"),#REF!,IF(AND(All!$V14="P1",All!$AE14="RSS"),#REF!,IF(AND(All!$V14="P2",All!$AE14="RSS"),#REF!,IF(AND(All!$V14="P3",All!$AE14="RSS"),#REF!,IF(AND(All!$V14="P4",All!$AE14="RSS"),#REF!,IF(AND(All!$V14="P5",All!$AE14="RSS"),#REF!,IF(AND(All!$V14="P6",All!$AE14="RSS"),#REF!,IF(AND(All!$V14="P7",All!$AE14="RSS"),#REF!,IF(AND(All!$V14="P8",All!$AE14="RSS"),#REF!,IF(AND(All!$V14="P9",All!$AE14="RSS"),#REF!,0)))))))))))))))))))))))))))</f>
        <v>0</v>
      </c>
      <c r="BR14" s="43">
        <f>IF(AND(All!$V14="P1",All!$AE14="RDP"),#REF!,IF(AND(All!$V14="P2",All!$AE14="RDP"),#REF!,IF(AND(All!$V14="P3",All!$AE14="RDP"),#REF!,IF(AND(All!$V14="P4",All!$AE14="RDP"),#REF!,IF(AND(All!$V14="P5",All!$AE14="RDP"),#REF!,IF(AND(All!$V14="P6",All!$AE14="RDP"),#REF!,IF(AND(All!$V14="P7",All!$AE14="RDP"),#REF!,IF(AND(All!$V14="P8",All!$AE14="RDP"),#REF!,IF(AND(All!$V14="P9",All!$AE14="RDP"),#REF!,IF(AND(All!$V14="P1",All!$AE14="RMS"),#REF!,IF(AND(All!$V14="P2",All!$AE14="RMS"),#REF!,IF(AND(All!$V14="P3",All!$AE14="RMS"),#REF!,IF(AND(All!$V14="P4",All!$AE14="RMS"),#REF!,IF(AND(All!$V14="P5",All!$AE14="RMS"),#REF!,IF(AND(All!$V14="P6",All!$AE14="RMS"),#REF!,IF(AND(All!$V14="P7",All!$AE14="RMS"),#REF!,IF(AND(All!$V14="P8",All!$AE14="RMS"),#REF!,IF(AND(All!$V14="P9",All!$AE14="RMS"),#REF!,IF(AND(All!$V14="P1",All!$AE14="RSS"),#REF!,IF(AND(All!$V14="P2",All!$AE14="RSS"),#REF!,IF(AND(All!$V14="P3",All!$AE14="RSS"),#REF!,IF(AND(All!$V14="P4",All!$AE14="RSS"),#REF!,IF(AND(All!$V14="P5",All!$AE14="RSS"),#REF!,IF(AND(All!$V14="P6",All!$AE14="RSS"),#REF!,IF(AND(All!$V14="P7",All!$AE14="RSS"),#REF!,IF(AND(All!$V14="P8",All!$AE14="RSS"),#REF!,IF(AND(All!$V14="P9",All!$AE14="RSS"),#REF!,0)))))))))))))))))))))))))))</f>
        <v>0</v>
      </c>
      <c r="BS14" s="43">
        <f>IF(AND(All!$V14="P1",All!$AE14="RDP"),#REF!,IF(AND(All!$V14="P2",All!$AE14="RDP"),#REF!,IF(AND(All!$V14="P3",All!$AE14="RDP"),#REF!,IF(AND(All!$V14="P4",All!$AE14="RDP"),#REF!,IF(AND(All!$V14="P5",All!$AE14="RDP"),#REF!,IF(AND(All!$V14="P6",All!$AE14="RDP"),#REF!,IF(AND(All!$V14="P7",All!$AE14="RDP"),#REF!,IF(AND(All!$V14="P8",All!$AE14="RDP"),#REF!,IF(AND(All!$V14="P9",All!$AE14="RDP"),#REF!,IF(AND(All!$V14="P1",All!$AE14="RMS"),#REF!,IF(AND(All!$V14="P2",All!$AE14="RMS"),#REF!,IF(AND(All!$V14="P3",All!$AE14="RMS"),#REF!,IF(AND(All!$V14="P4",All!$AE14="RMS"),#REF!,IF(AND(All!$V14="P5",All!$AE14="RMS"),#REF!,IF(AND(All!$V14="P6",All!$AE14="RMS"),#REF!,IF(AND(All!$V14="P7",All!$AE14="RMS"),#REF!,IF(AND(All!$V14="P8",All!$AE14="RMS"),#REF!,IF(AND(All!$V14="P9",All!$AE14="RMS"),#REF!,IF(AND(All!$V14="P1",All!$AE14="RSS"),#REF!,IF(AND(All!$V14="P2",All!$AE14="RSS"),#REF!,IF(AND(All!$V14="P3",All!$AE14="RSS"),#REF!,IF(AND(All!$V14="P4",All!$AE14="RSS"),#REF!,IF(AND(All!$V14="P5",All!$AE14="RSS"),#REF!,IF(AND(All!$V14="P6",All!$AE14="RSS"),#REF!,IF(AND(All!$V14="P7",All!$AE14="RSS"),#REF!,IF(AND(All!$V14="P8",All!$AE14="RSS"),#REF!,IF(AND(All!$V14="P9",All!$AE14="RSS"),#REF!,0)))))))))))))))))))))))))))</f>
        <v>0</v>
      </c>
      <c r="BT14" s="43">
        <f>IF(AND(All!$V14="P1",All!$AE14="RDP"),#REF!,IF(AND(All!$V14="P2",All!$AE14="RDP"),#REF!,IF(AND(All!$V14="P3",All!$AE14="RDP"),#REF!,IF(AND(All!$V14="P4",All!$AE14="RDP"),#REF!,IF(AND(All!$V14="P5",All!$AE14="RDP"),#REF!,IF(AND(All!$V14="P6",All!$AE14="RDP"),#REF!,IF(AND(All!$V14="P7",All!$AE14="RDP"),#REF!,IF(AND(All!$V14="P8",All!$AE14="RDP"),#REF!,IF(AND(All!$V14="P9",All!$AE14="RDP"),#REF!,IF(AND(All!$V14="P1",All!$AE14="RMS"),#REF!,IF(AND(All!$V14="P2",All!$AE14="RMS"),#REF!,IF(AND(All!$V14="P3",All!$AE14="RMS"),#REF!,IF(AND(All!$V14="P4",All!$AE14="RMS"),#REF!,IF(AND(All!$V14="P5",All!$AE14="RMS"),#REF!,IF(AND(All!$V14="P6",All!$AE14="RMS"),#REF!,IF(AND(All!$V14="P7",All!$AE14="RMS"),#REF!,IF(AND(All!$V14="P8",All!$AE14="RMS"),#REF!,IF(AND(All!$V14="P9",All!$AE14="RMS"),#REF!,IF(AND(All!$V14="P1",All!$AE14="RSS"),#REF!,IF(AND(All!$V14="P2",All!$AE14="RSS"),#REF!,IF(AND(All!$V14="P3",All!$AE14="RSS"),#REF!,IF(AND(All!$V14="P4",All!$AE14="RSS"),#REF!,IF(AND(All!$V14="P5",All!$AE14="RSS"),#REF!,IF(AND(All!$V14="P6",All!$AE14="RSS"),#REF!,IF(AND(All!$V14="P7",All!$AE14="RSS"),#REF!,IF(AND(All!$V14="P8",All!$AE14="RSS"),#REF!,IF(AND(All!$V14="P9",All!$AE14="RSS"),#REF!,0)))))))))))))))))))))))))))</f>
        <v>0</v>
      </c>
      <c r="BU14" s="43">
        <f>IF(AND(All!$V14="P1",All!$AE14="RDP"),#REF!,IF(AND(All!$V14="P2",All!$AE14="RDP"),#REF!,IF(AND(All!$V14="P3",All!$AE14="RDP"),#REF!,IF(AND(All!$V14="P4",All!$AE14="RDP"),#REF!,IF(AND(All!$V14="P5",All!$AE14="RDP"),#REF!,IF(AND(All!$V14="P6",All!$AE14="RDP"),#REF!,IF(AND(All!$V14="P7",All!$AE14="RDP"),#REF!,IF(AND(All!$V14="P8",All!$AE14="RDP"),#REF!,IF(AND(All!$V14="P9",All!$AE14="RDP"),#REF!,IF(AND(All!$V14="P1",All!$AE14="RMS"),#REF!,IF(AND(All!$V14="P2",All!$AE14="RMS"),#REF!,IF(AND(All!$V14="P3",All!$AE14="RMS"),#REF!,IF(AND(All!$V14="P4",All!$AE14="RMS"),#REF!,IF(AND(All!$V14="P5",All!$AE14="RMS"),#REF!,IF(AND(All!$V14="P6",All!$AE14="RMS"),#REF!,IF(AND(All!$V14="P7",All!$AE14="RMS"),#REF!,IF(AND(All!$V14="P8",All!$AE14="RMS"),#REF!,IF(AND(All!$V14="P9",All!$AE14="RMS"),#REF!,IF(AND(All!$V14="P1",All!$AE14="RSS"),#REF!,IF(AND(All!$V14="P2",All!$AE14="RSS"),#REF!,IF(AND(All!$V14="P3",All!$AE14="RSS"),#REF!,IF(AND(All!$V14="P4",All!$AE14="RSS"),#REF!,IF(AND(All!$V14="P5",All!$AE14="RSS"),#REF!,IF(AND(All!$V14="P6",All!$AE14="RSS"),#REF!,IF(AND(All!$V14="P7",All!$AE14="RSS"),#REF!,IF(AND(All!$V14="P8",All!$AE14="RSS"),#REF!,IF(AND(All!$V14="P9",All!$AE14="RSS"),#REF!,0)))))))))))))))))))))))))))</f>
        <v>0</v>
      </c>
      <c r="BV14" s="43">
        <f>IF(AND(All!$V14="P1",All!$AE14="RDP"),#REF!,IF(AND(All!$V14="P2",All!$AE14="RDP"),#REF!,IF(AND(All!$V14="P3",All!$AE14="RDP"),#REF!,IF(AND(All!$V14="P4",All!$AE14="RDP"),#REF!,IF(AND(All!$V14="P5",All!$AE14="RDP"),#REF!,IF(AND(All!$V14="P6",All!$AE14="RDP"),#REF!,IF(AND(All!$V14="P7",All!$AE14="RDP"),#REF!,IF(AND(All!$V14="P8",All!$AE14="RDP"),#REF!,IF(AND(All!$V14="P9",All!$AE14="RDP"),#REF!,IF(AND(All!$V14="P1",All!$AE14="RMS"),#REF!,IF(AND(All!$V14="P2",All!$AE14="RMS"),#REF!,IF(AND(All!$V14="P3",All!$AE14="RMS"),#REF!,IF(AND(All!$V14="P4",All!$AE14="RMS"),#REF!,IF(AND(All!$V14="P5",All!$AE14="RMS"),#REF!,IF(AND(All!$V14="P6",All!$AE14="RMS"),#REF!,IF(AND(All!$V14="P7",All!$AE14="RMS"),#REF!,IF(AND(All!$V14="P8",All!$AE14="RMS"),#REF!,IF(AND(All!$V14="P9",All!$AE14="RMS"),#REF!,IF(AND(All!$V14="P1",All!$AE14="RSS"),#REF!,IF(AND(All!$V14="P2",All!$AE14="RSS"),#REF!,IF(AND(All!$V14="P3",All!$AE14="RSS"),#REF!,IF(AND(All!$V14="P4",All!$AE14="RSS"),#REF!,IF(AND(All!$V14="P5",All!$AE14="RSS"),#REF!,IF(AND(All!$V14="P6",All!$AE14="RSS"),#REF!,IF(AND(All!$V14="P7",All!$AE14="RSS"),#REF!,IF(AND(All!$V14="P8",All!$AE14="RSS"),#REF!,IF(AND(All!$V14="P9",All!$AE14="RSS"),#REF!,0)))))))))))))))))))))))))))</f>
        <v>0</v>
      </c>
      <c r="BW14" s="43">
        <f>IF(AND(All!$V14="P1",All!$AE14="RDP"),#REF!,IF(AND(All!$V14="P2",All!$AE14="RDP"),#REF!,IF(AND(All!$V14="P3",All!$AE14="RDP"),#REF!,IF(AND(All!$V14="P4",All!$AE14="RDP"),#REF!,IF(AND(All!$V14="P5",All!$AE14="RDP"),#REF!,IF(AND(All!$V14="P6",All!$AE14="RDP"),#REF!,IF(AND(All!$V14="P7",All!$AE14="RDP"),#REF!,IF(AND(All!$V14="P8",All!$AE14="RDP"),#REF!,IF(AND(All!$V14="P9",All!$AE14="RDP"),#REF!,IF(AND(All!$V14="P1",All!$AE14="RMS"),#REF!,IF(AND(All!$V14="P2",All!$AE14="RMS"),#REF!,IF(AND(All!$V14="P3",All!$AE14="RMS"),#REF!,IF(AND(All!$V14="P4",All!$AE14="RMS"),#REF!,IF(AND(All!$V14="P5",All!$AE14="RMS"),#REF!,IF(AND(All!$V14="P6",All!$AE14="RMS"),#REF!,IF(AND(All!$V14="P7",All!$AE14="RMS"),#REF!,IF(AND(All!$V14="P8",All!$AE14="RMS"),#REF!,IF(AND(All!$V14="P9",All!$AE14="RMS"),#REF!,IF(AND(All!$V14="P1",All!$AE14="RSS"),#REF!,IF(AND(All!$V14="P2",All!$AE14="RSS"),#REF!,IF(AND(All!$V14="P3",All!$AE14="RSS"),#REF!,IF(AND(All!$V14="P4",All!$AE14="RSS"),#REF!,IF(AND(All!$V14="P5",All!$AE14="RSS"),#REF!,IF(AND(All!$V14="P6",All!$AE14="RSS"),#REF!,IF(AND(All!$V14="P7",All!$AE14="RSS"),#REF!,IF(AND(All!$V14="P8",All!$AE14="RSS"),#REF!,IF(AND(All!$V14="P9",All!$AE14="RSS"),#REF!,0)))))))))))))))))))))))))))</f>
        <v>0</v>
      </c>
      <c r="BX14" s="43">
        <f>IF(AND(All!$V14="P1",All!$AE14="RDP"),#REF!,IF(AND(All!$V14="P2",All!$AE14="RDP"),#REF!,IF(AND(All!$V14="P3",All!$AE14="RDP"),#REF!,IF(AND(All!$V14="P4",All!$AE14="RDP"),#REF!,IF(AND(All!$V14="P5",All!$AE14="RDP"),#REF!,IF(AND(All!$V14="P6",All!$AE14="RDP"),#REF!,IF(AND(All!$V14="P7",All!$AE14="RDP"),#REF!,IF(AND(All!$V14="P8",All!$AE14="RDP"),#REF!,IF(AND(All!$V14="P9",All!$AE14="RDP"),#REF!,IF(AND(All!$V14="P1",All!$AE14="RMS"),#REF!,IF(AND(All!$V14="P2",All!$AE14="RMS"),#REF!,IF(AND(All!$V14="P3",All!$AE14="RMS"),#REF!,IF(AND(All!$V14="P4",All!$AE14="RMS"),#REF!,IF(AND(All!$V14="P5",All!$AE14="RMS"),#REF!,IF(AND(All!$V14="P6",All!$AE14="RMS"),#REF!,IF(AND(All!$V14="P7",All!$AE14="RMS"),#REF!,IF(AND(All!$V14="P8",All!$AE14="RMS"),#REF!,IF(AND(All!$V14="P9",All!$AE14="RMS"),#REF!,IF(AND(All!$V14="P1",All!$AE14="RSS"),#REF!,IF(AND(All!$V14="P2",All!$AE14="RSS"),#REF!,IF(AND(All!$V14="P3",All!$AE14="RSS"),#REF!,IF(AND(All!$V14="P4",All!$AE14="RSS"),#REF!,IF(AND(All!$V14="P5",All!$AE14="RSS"),#REF!,IF(AND(All!$V14="P6",All!$AE14="RSS"),#REF!,IF(AND(All!$V14="P7",All!$AE14="RSS"),#REF!,IF(AND(All!$V14="P8",All!$AE14="RSS"),#REF!,IF(AND(All!$V14="P9",All!$AE14="RSS"),#REF!,0)))))))))))))))))))))))))))</f>
        <v>0</v>
      </c>
      <c r="BY14" s="43">
        <f>IF(AND(All!$V14="P1",All!$AE14="RDP"),#REF!,IF(AND(All!$V14="P2",All!$AE14="RDP"),#REF!,IF(AND(All!$V14="P3",All!$AE14="RDP"),#REF!,IF(AND(All!$V14="P4",All!$AE14="RDP"),#REF!,IF(AND(All!$V14="P5",All!$AE14="RDP"),#REF!,IF(AND(All!$V14="P6",All!$AE14="RDP"),#REF!,IF(AND(All!$V14="P7",All!$AE14="RDP"),#REF!,IF(AND(All!$V14="P8",All!$AE14="RDP"),#REF!,IF(AND(All!$V14="P9",All!$AE14="RDP"),#REF!,IF(AND(All!$V14="P1",All!$AE14="RMS"),#REF!,IF(AND(All!$V14="P2",All!$AE14="RMS"),#REF!,IF(AND(All!$V14="P3",All!$AE14="RMS"),#REF!,IF(AND(All!$V14="P4",All!$AE14="RMS"),#REF!,IF(AND(All!$V14="P5",All!$AE14="RMS"),#REF!,IF(AND(All!$V14="P6",All!$AE14="RMS"),#REF!,IF(AND(All!$V14="P7",All!$AE14="RMS"),#REF!,IF(AND(All!$V14="P8",All!$AE14="RMS"),#REF!,IF(AND(All!$V14="P9",All!$AE14="RMS"),#REF!,IF(AND(All!$V14="P1",All!$AE14="RSS"),#REF!,IF(AND(All!$V14="P2",All!$AE14="RSS"),#REF!,IF(AND(All!$V14="P3",All!$AE14="RSS"),#REF!,IF(AND(All!$V14="P4",All!$AE14="RSS"),#REF!,IF(AND(All!$V14="P5",All!$AE14="RSS"),#REF!,IF(AND(All!$V14="P6",All!$AE14="RSS"),#REF!,IF(AND(All!$V14="P7",All!$AE14="RSS"),#REF!,IF(AND(All!$V14="P8",All!$AE14="RSS"),#REF!,IF(AND(All!$V14="P9",All!$AE14="RSS"),#REF!,0)))))))))))))))))))))))))))</f>
        <v>0</v>
      </c>
      <c r="BZ14" s="43">
        <f>IF(AND(All!$V14="P1",All!$AE14="RDP"),#REF!,IF(AND(All!$V14="P2",All!$AE14="RDP"),#REF!,IF(AND(All!$V14="P3",All!$AE14="RDP"),#REF!,IF(AND(All!$V14="P4",All!$AE14="RDP"),#REF!,IF(AND(All!$V14="P5",All!$AE14="RDP"),#REF!,IF(AND(All!$V14="P6",All!$AE14="RDP"),#REF!,IF(AND(All!$V14="P7",All!$AE14="RDP"),#REF!,IF(AND(All!$V14="P8",All!$AE14="RDP"),#REF!,IF(AND(All!$V14="P9",All!$AE14="RDP"),#REF!,IF(AND(All!$V14="P1",All!$AE14="RMS"),#REF!,IF(AND(All!$V14="P2",All!$AE14="RMS"),#REF!,IF(AND(All!$V14="P3",All!$AE14="RMS"),#REF!,IF(AND(All!$V14="P4",All!$AE14="RMS"),#REF!,IF(AND(All!$V14="P5",All!$AE14="RMS"),#REF!,IF(AND(All!$V14="P6",All!$AE14="RMS"),#REF!,IF(AND(All!$V14="P7",All!$AE14="RMS"),#REF!,IF(AND(All!$V14="P8",All!$AE14="RMS"),#REF!,IF(AND(All!$V14="P9",All!$AE14="RMS"),#REF!,IF(AND(All!$V14="P1",All!$AE14="RSS"),#REF!,IF(AND(All!$V14="P2",All!$AE14="RSS"),#REF!,IF(AND(All!$V14="P3",All!$AE14="RSS"),#REF!,IF(AND(All!$V14="P4",All!$AE14="RSS"),#REF!,IF(AND(All!$V14="P5",All!$AE14="RSS"),#REF!,IF(AND(All!$V14="P6",All!$AE14="RSS"),#REF!,IF(AND(All!$V14="P7",All!$AE14="RSS"),#REF!,IF(AND(All!$V14="P8",All!$AE14="RSS"),#REF!,IF(AND(All!$V14="P9",All!$AE14="RSS"),#REF!,0)))))))))))))))))))))))))))</f>
        <v>0</v>
      </c>
      <c r="CA14" s="43">
        <f>IF(AND(All!$V14="P1",All!$AE14="RDP"),#REF!,IF(AND(All!$V14="P2",All!$AE14="RDP"),#REF!,IF(AND(All!$V14="P3",All!$AE14="RDP"),#REF!,IF(AND(All!$V14="P4",All!$AE14="RDP"),#REF!,IF(AND(All!$V14="P5",All!$AE14="RDP"),#REF!,IF(AND(All!$V14="P6",All!$AE14="RDP"),#REF!,IF(AND(All!$V14="P7",All!$AE14="RDP"),#REF!,IF(AND(All!$V14="P8",All!$AE14="RDP"),#REF!,IF(AND(All!$V14="P9",All!$AE14="RDP"),#REF!,IF(AND(All!$V14="P1",All!$AE14="RMS"),#REF!,IF(AND(All!$V14="P2",All!$AE14="RMS"),#REF!,IF(AND(All!$V14="P3",All!$AE14="RMS"),#REF!,IF(AND(All!$V14="P4",All!$AE14="RMS"),#REF!,IF(AND(All!$V14="P5",All!$AE14="RMS"),#REF!,IF(AND(All!$V14="P6",All!$AE14="RMS"),#REF!,IF(AND(All!$V14="P7",All!$AE14="RMS"),#REF!,IF(AND(All!$V14="P8",All!$AE14="RMS"),#REF!,IF(AND(All!$V14="P9",All!$AE14="RMS"),#REF!,IF(AND(All!$V14="P1",All!$AE14="RSS"),#REF!,IF(AND(All!$V14="P2",All!$AE14="RSS"),#REF!,IF(AND(All!$V14="P3",All!$AE14="RSS"),#REF!,IF(AND(All!$V14="P4",All!$AE14="RSS"),#REF!,IF(AND(All!$V14="P5",All!$AE14="RSS"),#REF!,IF(AND(All!$V14="P6",All!$AE14="RSS"),#REF!,IF(AND(All!$V14="P7",All!$AE14="RSS"),#REF!,IF(AND(All!$V14="P8",All!$AE14="RSS"),#REF!,IF(AND(All!$V14="P9",All!$AE14="RSS"),#REF!,0)))))))))))))))))))))))))))</f>
        <v>0</v>
      </c>
      <c r="CB14" s="43">
        <f>IF(AND(All!$V14="P1",All!$AE14="RDP"),#REF!,IF(AND(All!$V14="P2",All!$AE14="RDP"),#REF!,IF(AND(All!$V14="P3",All!$AE14="RDP"),#REF!,IF(AND(All!$V14="P4",All!$AE14="RDP"),#REF!,IF(AND(All!$V14="P5",All!$AE14="RDP"),#REF!,IF(AND(All!$V14="P6",All!$AE14="RDP"),#REF!,IF(AND(All!$V14="P7",All!$AE14="RDP"),#REF!,IF(AND(All!$V14="P8",All!$AE14="RDP"),#REF!,IF(AND(All!$V14="P9",All!$AE14="RDP"),#REF!,IF(AND(All!$V14="P1",All!$AE14="RMS"),#REF!,IF(AND(All!$V14="P2",All!$AE14="RMS"),#REF!,IF(AND(All!$V14="P3",All!$AE14="RMS"),#REF!,IF(AND(All!$V14="P4",All!$AE14="RMS"),#REF!,IF(AND(All!$V14="P5",All!$AE14="RMS"),#REF!,IF(AND(All!$V14="P6",All!$AE14="RMS"),#REF!,IF(AND(All!$V14="P7",All!$AE14="RMS"),#REF!,IF(AND(All!$V14="P8",All!$AE14="RMS"),#REF!,IF(AND(All!$V14="P9",All!$AE14="RMS"),#REF!,IF(AND(All!$V14="P1",All!$AE14="RSS"),#REF!,IF(AND(All!$V14="P2",All!$AE14="RSS"),#REF!,IF(AND(All!$V14="P3",All!$AE14="RSS"),#REF!,IF(AND(All!$V14="P4",All!$AE14="RSS"),#REF!,IF(AND(All!$V14="P5",All!$AE14="RSS"),#REF!,IF(AND(All!$V14="P6",All!$AE14="RSS"),#REF!,IF(AND(All!$V14="P7",All!$AE14="RSS"),#REF!,IF(AND(All!$V14="P8",All!$AE14="RSS"),#REF!,IF(AND(All!$V14="P9",All!$AE14="RSS"),#REF!,0)))))))))))))))))))))))))))</f>
        <v>0</v>
      </c>
      <c r="CC14" s="43">
        <f>IF(AND(All!$V14="P1",All!$AE14="RDP"),#REF!,IF(AND(All!$V14="P2",All!$AE14="RDP"),#REF!,IF(AND(All!$V14="P3",All!$AE14="RDP"),#REF!,IF(AND(All!$V14="P4",All!$AE14="RDP"),#REF!,IF(AND(All!$V14="P5",All!$AE14="RDP"),#REF!,IF(AND(All!$V14="P6",All!$AE14="RDP"),#REF!,IF(AND(All!$V14="P7",All!$AE14="RDP"),#REF!,IF(AND(All!$V14="P8",All!$AE14="RDP"),#REF!,IF(AND(All!$V14="P9",All!$AE14="RDP"),#REF!,IF(AND(All!$V14="P1",All!$AE14="RMS"),#REF!,IF(AND(All!$V14="P2",All!$AE14="RMS"),#REF!,IF(AND(All!$V14="P3",All!$AE14="RMS"),#REF!,IF(AND(All!$V14="P4",All!$AE14="RMS"),#REF!,IF(AND(All!$V14="P5",All!$AE14="RMS"),#REF!,IF(AND(All!$V14="P6",All!$AE14="RMS"),#REF!,IF(AND(All!$V14="P7",All!$AE14="RMS"),#REF!,IF(AND(All!$V14="P8",All!$AE14="RMS"),#REF!,IF(AND(All!$V14="P9",All!$AE14="RMS"),#REF!,IF(AND(All!$V14="P1",All!$AE14="RSS"),#REF!,IF(AND(All!$V14="P2",All!$AE14="RSS"),#REF!,IF(AND(All!$V14="P3",All!$AE14="RSS"),#REF!,IF(AND(All!$V14="P4",All!$AE14="RSS"),#REF!,IF(AND(All!$V14="P5",All!$AE14="RSS"),#REF!,IF(AND(All!$V14="P6",All!$AE14="RSS"),#REF!,IF(AND(All!$V14="P7",All!$AE14="RSS"),#REF!,IF(AND(All!$V14="P8",All!$AE14="RSS"),#REF!,IF(AND(All!$V14="P9",All!$AE14="RSS"),#REF!,0)))))))))))))))))))))))))))</f>
        <v>0</v>
      </c>
      <c r="CD14" s="43">
        <f>IF(AND(All!$V14="P1",All!$AE14="RDP"),#REF!,IF(AND(All!$V14="P2",All!$AE14="RDP"),#REF!,IF(AND(All!$V14="P3",All!$AE14="RDP"),#REF!,IF(AND(All!$V14="P4",All!$AE14="RDP"),#REF!,IF(AND(All!$V14="P5",All!$AE14="RDP"),#REF!,IF(AND(All!$V14="P6",All!$AE14="RDP"),#REF!,IF(AND(All!$V14="P7",All!$AE14="RDP"),#REF!,IF(AND(All!$V14="P8",All!$AE14="RDP"),#REF!,IF(AND(All!$V14="P9",All!$AE14="RDP"),#REF!,IF(AND(All!$V14="P1",All!$AE14="RMS"),#REF!,IF(AND(All!$V14="P2",All!$AE14="RMS"),#REF!,IF(AND(All!$V14="P3",All!$AE14="RMS"),#REF!,IF(AND(All!$V14="P4",All!$AE14="RMS"),#REF!,IF(AND(All!$V14="P5",All!$AE14="RMS"),#REF!,IF(AND(All!$V14="P6",All!$AE14="RMS"),#REF!,IF(AND(All!$V14="P7",All!$AE14="RMS"),#REF!,IF(AND(All!$V14="P8",All!$AE14="RMS"),#REF!,IF(AND(All!$V14="P9",All!$AE14="RMS"),#REF!,IF(AND(All!$V14="P1",All!$AE14="RSS"),#REF!,IF(AND(All!$V14="P2",All!$AE14="RSS"),#REF!,IF(AND(All!$V14="P3",All!$AE14="RSS"),#REF!,IF(AND(All!$V14="P4",All!$AE14="RSS"),#REF!,IF(AND(All!$V14="P5",All!$AE14="RSS"),#REF!,IF(AND(All!$V14="P6",All!$AE14="RSS"),#REF!,IF(AND(All!$V14="P7",All!$AE14="RSS"),#REF!,IF(AND(All!$V14="P8",All!$AE14="RSS"),#REF!,IF(AND(All!$V14="P9",All!$AE14="RSS"),#REF!,0)))))))))))))))))))))))))))</f>
        <v>0</v>
      </c>
      <c r="CE14" s="43">
        <f>IF(AND(All!$V14="P1",All!$AE14="RDP"),#REF!,IF(AND(All!$V14="P2",All!$AE14="RDP"),#REF!,IF(AND(All!$V14="P3",All!$AE14="RDP"),#REF!,IF(AND(All!$V14="P4",All!$AE14="RDP"),#REF!,IF(AND(All!$V14="P5",All!$AE14="RDP"),#REF!,IF(AND(All!$V14="P6",All!$AE14="RDP"),#REF!,IF(AND(All!$V14="P7",All!$AE14="RDP"),#REF!,IF(AND(All!$V14="P8",All!$AE14="RDP"),#REF!,IF(AND(All!$V14="P9",All!$AE14="RDP"),#REF!,IF(AND(All!$V14="P1",All!$AE14="RMS"),#REF!,IF(AND(All!$V14="P2",All!$AE14="RMS"),#REF!,IF(AND(All!$V14="P3",All!$AE14="RMS"),#REF!,IF(AND(All!$V14="P4",All!$AE14="RMS"),#REF!,IF(AND(All!$V14="P5",All!$AE14="RMS"),#REF!,IF(AND(All!$V14="P6",All!$AE14="RMS"),#REF!,IF(AND(All!$V14="P7",All!$AE14="RMS"),#REF!,IF(AND(All!$V14="P8",All!$AE14="RMS"),#REF!,IF(AND(All!$V14="P9",All!$AE14="RMS"),#REF!,IF(AND(All!$V14="P1",All!$AE14="RSS"),#REF!,IF(AND(All!$V14="P2",All!$AE14="RSS"),#REF!,IF(AND(All!$V14="P3",All!$AE14="RSS"),#REF!,IF(AND(All!$V14="P4",All!$AE14="RSS"),#REF!,IF(AND(All!$V14="P5",All!$AE14="RSS"),#REF!,IF(AND(All!$V14="P6",All!$AE14="RSS"),#REF!,IF(AND(All!$V14="P7",All!$AE14="RSS"),#REF!,IF(AND(All!$V14="P8",All!$AE14="RSS"),#REF!,IF(AND(All!$V14="P9",All!$AE14="RSS"),#REF!,0)))))))))))))))))))))))))))</f>
        <v>0</v>
      </c>
      <c r="CF14" s="43">
        <f>IF(AND(All!$V14="P1",All!$AE14="RDP"),#REF!,IF(AND(All!$V14="P2",All!$AE14="RDP"),#REF!,IF(AND(All!$V14="P3",All!$AE14="RDP"),#REF!,IF(AND(All!$V14="P4",All!$AE14="RDP"),#REF!,IF(AND(All!$V14="P5",All!$AE14="RDP"),#REF!,IF(AND(All!$V14="P6",All!$AE14="RDP"),#REF!,IF(AND(All!$V14="P7",All!$AE14="RDP"),#REF!,IF(AND(All!$V14="P8",All!$AE14="RDP"),#REF!,IF(AND(All!$V14="P9",All!$AE14="RDP"),#REF!,IF(AND(All!$V14="P1",All!$AE14="RMS"),#REF!,IF(AND(All!$V14="P2",All!$AE14="RMS"),#REF!,IF(AND(All!$V14="P3",All!$AE14="RMS"),#REF!,IF(AND(All!$V14="P4",All!$AE14="RMS"),#REF!,IF(AND(All!$V14="P5",All!$AE14="RMS"),#REF!,IF(AND(All!$V14="P6",All!$AE14="RMS"),#REF!,IF(AND(All!$V14="P7",All!$AE14="RMS"),#REF!,IF(AND(All!$V14="P8",All!$AE14="RMS"),#REF!,IF(AND(All!$V14="P9",All!$AE14="RMS"),#REF!,IF(AND(All!$V14="P1",All!$AE14="RSS"),#REF!,IF(AND(All!$V14="P2",All!$AE14="RSS"),#REF!,IF(AND(All!$V14="P3",All!$AE14="RSS"),#REF!,IF(AND(All!$V14="P4",All!$AE14="RSS"),#REF!,IF(AND(All!$V14="P5",All!$AE14="RSS"),#REF!,IF(AND(All!$V14="P6",All!$AE14="RSS"),#REF!,IF(AND(All!$V14="P7",All!$AE14="RSS"),#REF!,IF(AND(All!$V14="P8",All!$AE14="RSS"),#REF!,IF(AND(All!$V14="P9",All!$AE14="RSS"),#REF!,0)))))))))))))))))))))))))))</f>
        <v>0</v>
      </c>
      <c r="CG14" s="43">
        <f>IF(AND(All!$V14="P1",All!$AE14="RDP"),#REF!,IF(AND(All!$V14="P2",All!$AE14="RDP"),#REF!,IF(AND(All!$V14="P3",All!$AE14="RDP"),#REF!,IF(AND(All!$V14="P4",All!$AE14="RDP"),#REF!,IF(AND(All!$V14="P5",All!$AE14="RDP"),#REF!,IF(AND(All!$V14="P6",All!$AE14="RDP"),#REF!,IF(AND(All!$V14="P7",All!$AE14="RDP"),#REF!,IF(AND(All!$V14="P8",All!$AE14="RDP"),#REF!,IF(AND(All!$V14="P9",All!$AE14="RDP"),#REF!,IF(AND(All!$V14="P1",All!$AE14="RMS"),#REF!,IF(AND(All!$V14="P2",All!$AE14="RMS"),#REF!,IF(AND(All!$V14="P3",All!$AE14="RMS"),#REF!,IF(AND(All!$V14="P4",All!$AE14="RMS"),#REF!,IF(AND(All!$V14="P5",All!$AE14="RMS"),#REF!,IF(AND(All!$V14="P6",All!$AE14="RMS"),#REF!,IF(AND(All!$V14="P7",All!$AE14="RMS"),#REF!,IF(AND(All!$V14="P8",All!$AE14="RMS"),#REF!,IF(AND(All!$V14="P9",All!$AE14="RMS"),#REF!,IF(AND(All!$V14="P1",All!$AE14="RSS"),#REF!,IF(AND(All!$V14="P2",All!$AE14="RSS"),#REF!,IF(AND(All!$V14="P3",All!$AE14="RSS"),#REF!,IF(AND(All!$V14="P4",All!$AE14="RSS"),#REF!,IF(AND(All!$V14="P5",All!$AE14="RSS"),#REF!,IF(AND(All!$V14="P6",All!$AE14="RSS"),#REF!,IF(AND(All!$V14="P7",All!$AE14="RSS"),#REF!,IF(AND(All!$V14="P8",All!$AE14="RSS"),#REF!,IF(AND(All!$V14="P9",All!$AE14="RSS"),#REF!,0)))))))))))))))))))))))))))</f>
        <v>0</v>
      </c>
      <c r="CH14" s="43">
        <f>IF(AND(All!$V14="P1",All!$AE14="RDP"),#REF!,IF(AND(All!$V14="P2",All!$AE14="RDP"),#REF!,IF(AND(All!$V14="P3",All!$AE14="RDP"),#REF!,IF(AND(All!$V14="P4",All!$AE14="RDP"),#REF!,IF(AND(All!$V14="P5",All!$AE14="RDP"),#REF!,IF(AND(All!$V14="P6",All!$AE14="RDP"),#REF!,IF(AND(All!$V14="P7",All!$AE14="RDP"),#REF!,IF(AND(All!$V14="P8",All!$AE14="RDP"),#REF!,IF(AND(All!$V14="P9",All!$AE14="RDP"),#REF!,IF(AND(All!$V14="P1",All!$AE14="RMS"),#REF!,IF(AND(All!$V14="P2",All!$AE14="RMS"),#REF!,IF(AND(All!$V14="P3",All!$AE14="RMS"),#REF!,IF(AND(All!$V14="P4",All!$AE14="RMS"),#REF!,IF(AND(All!$V14="P5",All!$AE14="RMS"),#REF!,IF(AND(All!$V14="P6",All!$AE14="RMS"),#REF!,IF(AND(All!$V14="P7",All!$AE14="RMS"),#REF!,IF(AND(All!$V14="P8",All!$AE14="RMS"),#REF!,IF(AND(All!$V14="P9",All!$AE14="RMS"),#REF!,IF(AND(All!$V14="P1",All!$AE14="RSS"),#REF!,IF(AND(All!$V14="P2",All!$AE14="RSS"),#REF!,IF(AND(All!$V14="P3",All!$AE14="RSS"),#REF!,IF(AND(All!$V14="P4",All!$AE14="RSS"),#REF!,IF(AND(All!$V14="P5",All!$AE14="RSS"),#REF!,IF(AND(All!$V14="P6",All!$AE14="RSS"),#REF!,IF(AND(All!$V14="P7",All!$AE14="RSS"),#REF!,IF(AND(All!$V14="P8",All!$AE14="RSS"),#REF!,IF(AND(All!$V14="P9",All!$AE14="RSS"),#REF!,0)))))))))))))))))))))))))))</f>
        <v>0</v>
      </c>
      <c r="CI14" s="328">
        <f>IF(AND(All!$V14="P1",All!$AE14="RDP"),#REF!,IF(AND(All!$V14="P2",All!$AE14="RDP"),#REF!,IF(AND(All!$V14="P3",All!$AE14="RDP"),#REF!,IF(AND(All!$V14="P4",All!$AE14="RDP"),#REF!,IF(AND(All!$V14="P5",All!$AE14="RDP"),#REF!,IF(AND(All!$V14="P6",All!$AE14="RDP"),#REF!,IF(AND(All!$V14="P7",All!$AE14="RDP"),#REF!,IF(AND(All!$V14="P8",All!$AE14="RDP"),#REF!,IF(AND(All!$V14="P9",All!$AE14="RDP"),#REF!,IF(AND(All!$V14="P1",All!$AE14="RMS"),#REF!,IF(AND(All!$V14="P2",All!$AE14="RMS"),#REF!,IF(AND(All!$V14="P3",All!$AE14="RMS"),#REF!,IF(AND(All!$V14="P4",All!$AE14="RMS"),#REF!,IF(AND(All!$V14="P5",All!$AE14="RMS"),#REF!,IF(AND(All!$V14="P6",All!$AE14="RMS"),#REF!,IF(AND(All!$V14="P7",All!$AE14="RMS"),#REF!,IF(AND(All!$V14="P8",All!$AE14="RMS"),#REF!,IF(AND(All!$V14="P9",All!$AE14="RMS"),#REF!,IF(AND(All!$V14="P1",All!$AE14="RSS"),#REF!,IF(AND(All!$V14="P2",All!$AE14="RSS"),#REF!,IF(AND(All!$V14="P3",All!$AE14="RSS"),#REF!,IF(AND(All!$V14="P4",All!$AE14="RSS"),#REF!,IF(AND(All!$V14="P5",All!$AE14="RSS"),#REF!,IF(AND(All!$V14="P6",All!$AE14="RSS"),#REF!,IF(AND(All!$V14="P7",All!$AE14="RSS"),#REF!,IF(AND(All!$V14="P8",All!$AE14="RSS"),#REF!,IF(AND(All!$V14="P9",All!$AE14="RSS"),#REF!,0)))))))))))))))))))))))))))</f>
        <v>0</v>
      </c>
      <c r="CJ14" s="377">
        <f>Table92[[#This Row],[R-B1]]-Table92[[#This Row],[B1]]</f>
        <v>0</v>
      </c>
      <c r="CK14" s="378">
        <f>Table92[[#This Row],[R-B2]]-Table92[[#This Row],[B2]]</f>
        <v>0</v>
      </c>
      <c r="CL14" s="378">
        <f>Table92[[#This Row],[R-B3]]-Table92[[#This Row],[B3]]</f>
        <v>0</v>
      </c>
      <c r="CM14" s="378">
        <f>Table92[[#This Row],[R-B4]]-Table92[[#This Row],[B4]]</f>
        <v>0</v>
      </c>
      <c r="CN14" s="378">
        <f>Table92[[#This Row],[R-B5]]-Table92[[#This Row],[B5]]</f>
        <v>0</v>
      </c>
      <c r="CO14" s="378">
        <f>Table92[[#This Row],[R-B6]]-Table92[[#This Row],[B6]]</f>
        <v>0</v>
      </c>
      <c r="CP14" s="378">
        <f>Table92[[#This Row],[R-B7]]-Table92[[#This Row],[B7]]</f>
        <v>0</v>
      </c>
      <c r="CQ14" s="378">
        <f>Table92[[#This Row],[R-B8]]-Table92[[#This Row],[B8]]</f>
        <v>0</v>
      </c>
      <c r="CR14" s="378">
        <f>Table92[[#This Row],[R-B9]]-Table92[[#This Row],[B9]]</f>
        <v>0</v>
      </c>
      <c r="CS14" s="378">
        <f>Table92[[#This Row],[R-B10]]-Table92[[#This Row],[B10]]</f>
        <v>0</v>
      </c>
      <c r="CT14" s="378">
        <f>Table92[[#This Row],[R-B11]]-Table92[[#This Row],[B11]]</f>
        <v>0</v>
      </c>
      <c r="CU14" s="378">
        <f>Table92[[#This Row],[R-B12]]-Table92[[#This Row],[B12]]</f>
        <v>0</v>
      </c>
      <c r="CV14" s="378">
        <f>Table92[[#This Row],[R-K1]]-Table92[[#This Row],[K1]]</f>
        <v>0</v>
      </c>
      <c r="CW14" s="378">
        <f>Table92[[#This Row],[R-K2]]-Table92[[#This Row],[K2]]</f>
        <v>0</v>
      </c>
      <c r="CX14" s="378">
        <f>Table92[[#This Row],[R-K3]]-Table92[[#This Row],[K3]]</f>
        <v>0</v>
      </c>
      <c r="CY14" s="378">
        <f>Table92[[#This Row],[R-K4]]-Table92[[#This Row],[K4]]</f>
        <v>0</v>
      </c>
      <c r="CZ14" s="378">
        <f>Table92[[#This Row],[R-K5]]-Table92[[#This Row],[K5]]</f>
        <v>0</v>
      </c>
      <c r="DA14" s="378">
        <f>Table92[[#This Row],[R-P1]]-Table92[[#This Row],[P1]]</f>
        <v>0</v>
      </c>
      <c r="DB14" s="378">
        <f>Table92[[#This Row],[R-P2]]-Table92[[#This Row],[P2]]</f>
        <v>0</v>
      </c>
      <c r="DC14" s="378">
        <f>Table92[[#This Row],[R-P3]]-Table92[[#This Row],[P3]]</f>
        <v>0</v>
      </c>
      <c r="DD14" s="378">
        <f>Table92[[#This Row],[R-P4]]-Table92[[#This Row],[P4]]</f>
        <v>0</v>
      </c>
      <c r="DE14" s="378">
        <f>Table92[[#This Row],[R-P5]]-Table92[[#This Row],[P5]]</f>
        <v>0</v>
      </c>
      <c r="DF14" s="378">
        <f>Table92[[#This Row],[R-E1]]-Table92[[#This Row],[E1]]</f>
        <v>0</v>
      </c>
      <c r="DG14" s="379">
        <f>Table92[[#This Row],[R-E2]]-Table92[[#This Row],[E2]]</f>
        <v>0</v>
      </c>
      <c r="DH14" s="43">
        <f>COUNTIF(Table9[[#This Row],[G-B1]:[G-B12]],"&lt;=0")/12*100</f>
        <v>100</v>
      </c>
      <c r="DI14" s="43">
        <f>COUNTIF(Table9[[#This Row],[G-K1]:[G-K5]],"&lt;=0")/5*100</f>
        <v>100</v>
      </c>
      <c r="DJ14" s="43">
        <f>COUNTIF(Table9[[#This Row],[G-P1]:[G-P5]],"&lt;=0")/5*100</f>
        <v>100</v>
      </c>
      <c r="DK14" s="43">
        <f>COUNTIF(Table9[[#This Row],[G-E1]:[G-E2]],"&lt;=0")/2*100</f>
        <v>100</v>
      </c>
      <c r="DL14" s="450">
        <f>IF(AE14="RDP",(COUNTIF(Table9[[#This Row],[G-B3]],"&lt;=0")+COUNTIF(Table9[[#This Row],[G-B4]],"&lt;=0")+COUNTIF(Table9[[#This Row],[G-B7]],"&lt;=0")+COUNTIF(Table9[[#This Row],[G-B11]],"&lt;=0")+COUNTIF(Table9[[#This Row],[G-K2]],"&lt;=0"))/5*100,IF(AE14="RMS",(COUNTIF(Table9[[#This Row],[G-B4]],"&lt;=0")+COUNTIF(Table9[[#This Row],[G-B5]],"&lt;=0")+COUNTIF(Table9[[#This Row],[G-B10]],"&lt;=0")+COUNTIF(Table9[[#This Row],[G-B12]],"&lt;=0")+COUNTIF(Table9[[#This Row],[G-K2]],"&lt;=0"))/5*100,IF(AE14="RSS",(COUNTIF(Table9[[#This Row],[G-B1]],"&lt;=0")+COUNTIF(Table9[[#This Row],[G-B2]],"&lt;=0")+COUNTIF(Table9[[#This Row],[G-B6]],"&lt;=0")+COUNTIF(Table9[[#This Row],[G-B11]],"&lt;=0")+COUNTIF(Table9[[#This Row],[G-B12]],"&lt;=0"))/5*100,0)))</f>
        <v>100</v>
      </c>
      <c r="DM14" s="332"/>
      <c r="DR14" s="332"/>
      <c r="DW14" s="332"/>
      <c r="DX14" s="42"/>
      <c r="DY14" s="42"/>
      <c r="DZ14" s="42"/>
      <c r="EA14" s="333"/>
      <c r="EB14" s="342"/>
      <c r="EC14" s="339"/>
      <c r="ED14" s="339"/>
      <c r="EE14" s="338"/>
    </row>
    <row r="15" spans="1:135" ht="101.5" x14ac:dyDescent="0.3">
      <c r="A15" s="3" t="s">
        <v>2382</v>
      </c>
      <c r="B15" s="282">
        <v>12</v>
      </c>
      <c r="C15" s="421" t="s">
        <v>134</v>
      </c>
      <c r="D15" s="345">
        <v>46120</v>
      </c>
      <c r="E15" s="349" t="s">
        <v>590</v>
      </c>
      <c r="F15" s="343">
        <v>1116891</v>
      </c>
      <c r="G15" s="308">
        <f t="shared" ca="1" si="0"/>
        <v>46.670225390030446</v>
      </c>
      <c r="H15" s="283">
        <v>29281</v>
      </c>
      <c r="I15" s="343" t="s">
        <v>136</v>
      </c>
      <c r="J15" s="343" t="s">
        <v>591</v>
      </c>
      <c r="K15" s="343" t="s">
        <v>138</v>
      </c>
      <c r="L15" s="343" t="s">
        <v>175</v>
      </c>
      <c r="M15" s="343" t="s">
        <v>175</v>
      </c>
      <c r="N15" s="343"/>
      <c r="O15" s="343" t="s">
        <v>183</v>
      </c>
      <c r="P15" s="349" t="s">
        <v>593</v>
      </c>
      <c r="Q15" s="343" t="s">
        <v>425</v>
      </c>
      <c r="R15" s="405">
        <v>46234</v>
      </c>
      <c r="S15" s="345">
        <v>45505</v>
      </c>
      <c r="T15" s="286">
        <f ca="1">YEARFRAC(S15,$T$1)</f>
        <v>2.2194444444444446</v>
      </c>
      <c r="U15" s="343">
        <v>19</v>
      </c>
      <c r="V15" s="343" t="s">
        <v>59</v>
      </c>
      <c r="W15" s="356">
        <f ca="1">Table92[[#This Row],[Age]]-($T$1-Table92[[#This Row],[Date of Appointment to Current Grade]])/365</f>
        <v>44.449315068493149</v>
      </c>
      <c r="X15" s="360">
        <f ca="1">($T$1-Table92[[#This Row],[Date of Appointment to Current Grade]])/365</f>
        <v>2.2209103215372985</v>
      </c>
      <c r="Y15" s="345">
        <v>45505</v>
      </c>
      <c r="Z15" s="343" t="s">
        <v>723</v>
      </c>
      <c r="AA15" s="345">
        <v>45505</v>
      </c>
      <c r="AB15" s="360">
        <f ca="1">($T$1-Table92[[#This Row],[Date in Position]])/365</f>
        <v>2.2209103215372985</v>
      </c>
      <c r="AC15" s="343" t="s">
        <v>183</v>
      </c>
      <c r="AD15" s="345">
        <v>45873</v>
      </c>
      <c r="AE15" s="343" t="s">
        <v>147</v>
      </c>
      <c r="AF15" s="343" t="s">
        <v>148</v>
      </c>
      <c r="AG15" s="287" t="s">
        <v>594</v>
      </c>
      <c r="AH15" s="287" t="s">
        <v>595</v>
      </c>
      <c r="AI15" s="287" t="s">
        <v>596</v>
      </c>
      <c r="AJ15" s="285" t="s">
        <v>597</v>
      </c>
      <c r="AK15" s="288" t="s">
        <v>598</v>
      </c>
      <c r="AL15" s="282" t="s">
        <v>153</v>
      </c>
      <c r="AM15" s="319" t="s">
        <v>599</v>
      </c>
      <c r="AN15" s="313">
        <v>3</v>
      </c>
      <c r="AO15" s="304">
        <v>3</v>
      </c>
      <c r="AP15" s="304">
        <v>2</v>
      </c>
      <c r="AQ15" s="304">
        <v>3</v>
      </c>
      <c r="AR15" s="304">
        <v>3</v>
      </c>
      <c r="AS15" s="304">
        <v>3</v>
      </c>
      <c r="AT15" s="304">
        <v>3</v>
      </c>
      <c r="AU15" s="304">
        <v>3</v>
      </c>
      <c r="AV15" s="304">
        <v>3</v>
      </c>
      <c r="AW15" s="304">
        <v>2</v>
      </c>
      <c r="AX15" s="304">
        <v>3</v>
      </c>
      <c r="AY15" s="304">
        <v>2</v>
      </c>
      <c r="AZ15" s="304">
        <v>2</v>
      </c>
      <c r="BA15" s="304">
        <v>3</v>
      </c>
      <c r="BB15" s="304">
        <v>3</v>
      </c>
      <c r="BC15" s="304">
        <v>2</v>
      </c>
      <c r="BD15" s="304">
        <v>2</v>
      </c>
      <c r="BE15" s="304">
        <v>3</v>
      </c>
      <c r="BF15" s="304">
        <v>2</v>
      </c>
      <c r="BG15" s="304">
        <v>2</v>
      </c>
      <c r="BH15" s="304">
        <v>1</v>
      </c>
      <c r="BI15" s="304">
        <v>2</v>
      </c>
      <c r="BJ15" s="304">
        <v>1</v>
      </c>
      <c r="BK15" s="314">
        <v>1</v>
      </c>
      <c r="BL15" s="323" t="e">
        <f>IF(AND(All!$V15="P1",All!$AE15="RDP"),#REF!,IF(AND(All!$V15="P2",All!$AE15="RDP"),#REF!,IF(AND(All!$V15="P3",All!$AE15="RDP"),#REF!,IF(AND(All!$V15="P4",All!$AE15="RDP"),#REF!,IF(AND(All!$V15="P5",All!$AE15="RDP"),#REF!,IF(AND(All!$V15="P6",All!$AE15="RDP"),#REF!,IF(AND(All!$V15="P7",All!$AE15="RDP"),#REF!,IF(AND(All!$V15="P8",All!$AE15="RDP"),#REF!,IF(AND(All!$V15="P9",All!$AE15="RDP"),#REF!,IF(AND(All!$V15="P1",All!$AE15="RMS"),#REF!,IF(AND(All!$V15="P2",All!$AE15="RMS"),#REF!,IF(AND(All!$V15="P3",All!$AE15="RMS"),#REF!,IF(AND(All!$V15="P4",All!$AE15="RMS"),#REF!,IF(AND(All!$V15="P5",All!$AE15="RMS"),#REF!,IF(AND(All!$V15="P6",All!$AE15="RMS"),#REF!,IF(AND(All!$V15="P7",All!$AE15="RMS"),#REF!,IF(AND(All!$V15="P8",All!$AE15="RMS"),#REF!,IF(AND(All!$V15="P9",All!$AE15="RMS"),#REF!,IF(AND(All!$V15="P1",All!$AE15="RSS"),#REF!,IF(AND(All!$V15="P2",All!$AE15="RSS"),#REF!,IF(AND(All!$V15="P3",All!$AE15="RSS"),#REF!,IF(AND(All!$V15="P4",All!$AE15="RSS"),#REF!,IF(AND(All!$V15="P5",All!$AE15="RSS"),#REF!,IF(AND(All!$V15="P6",All!$AE15="RSS"),#REF!,IF(AND(All!$V15="P7",All!$AE15="RSS"),#REF!,IF(AND(All!$V15="P8",All!$AE15="RSS"),#REF!,IF(AND(All!$V15="P9",All!$AE15="RSS"),#REF!,0)))))))))))))))))))))))))))</f>
        <v>#REF!</v>
      </c>
      <c r="BM15" s="43" t="e">
        <f>IF(AND(All!$V15="P1",All!$AE15="RDP"),#REF!,IF(AND(All!$V15="P2",All!$AE15="RDP"),#REF!,IF(AND(All!$V15="P3",All!$AE15="RDP"),#REF!,IF(AND(All!$V15="P4",All!$AE15="RDP"),#REF!,IF(AND(All!$V15="P5",All!$AE15="RDP"),#REF!,IF(AND(All!$V15="P6",All!$AE15="RDP"),#REF!,IF(AND(All!$V15="P7",All!$AE15="RDP"),#REF!,IF(AND(All!$V15="P8",All!$AE15="RDP"),#REF!,IF(AND(All!$V15="P9",All!$AE15="RDP"),#REF!,IF(AND(All!$V15="P1",All!$AE15="RMS"),#REF!,IF(AND(All!$V15="P2",All!$AE15="RMS"),#REF!,IF(AND(All!$V15="P3",All!$AE15="RMS"),#REF!,IF(AND(All!$V15="P4",All!$AE15="RMS"),#REF!,IF(AND(All!$V15="P5",All!$AE15="RMS"),#REF!,IF(AND(All!$V15="P6",All!$AE15="RMS"),#REF!,IF(AND(All!$V15="P7",All!$AE15="RMS"),#REF!,IF(AND(All!$V15="P8",All!$AE15="RMS"),#REF!,IF(AND(All!$V15="P9",All!$AE15="RMS"),#REF!,IF(AND(All!$V15="P1",All!$AE15="RSS"),#REF!,IF(AND(All!$V15="P2",All!$AE15="RSS"),#REF!,IF(AND(All!$V15="P3",All!$AE15="RSS"),#REF!,IF(AND(All!$V15="P4",All!$AE15="RSS"),#REF!,IF(AND(All!$V15="P5",All!$AE15="RSS"),#REF!,IF(AND(All!$V15="P6",All!$AE15="RSS"),#REF!,IF(AND(All!$V15="P7",All!$AE15="RSS"),#REF!,IF(AND(All!$V15="P8",All!$AE15="RSS"),#REF!,IF(AND(All!$V15="P9",All!$AE15="RSS"),#REF!,0)))))))))))))))))))))))))))</f>
        <v>#REF!</v>
      </c>
      <c r="BN15" s="43" t="e">
        <f>IF(AND(All!$V15="P1",All!$AE15="RDP"),#REF!,IF(AND(All!$V15="P2",All!$AE15="RDP"),#REF!,IF(AND(All!$V15="P3",All!$AE15="RDP"),#REF!,IF(AND(All!$V15="P4",All!$AE15="RDP"),#REF!,IF(AND(All!$V15="P5",All!$AE15="RDP"),#REF!,IF(AND(All!$V15="P6",All!$AE15="RDP"),#REF!,IF(AND(All!$V15="P7",All!$AE15="RDP"),#REF!,IF(AND(All!$V15="P8",All!$AE15="RDP"),#REF!,IF(AND(All!$V15="P9",All!$AE15="RDP"),#REF!,IF(AND(All!$V15="P1",All!$AE15="RMS"),#REF!,IF(AND(All!$V15="P2",All!$AE15="RMS"),#REF!,IF(AND(All!$V15="P3",All!$AE15="RMS"),#REF!,IF(AND(All!$V15="P4",All!$AE15="RMS"),#REF!,IF(AND(All!$V15="P5",All!$AE15="RMS"),#REF!,IF(AND(All!$V15="P6",All!$AE15="RMS"),#REF!,IF(AND(All!$V15="P7",All!$AE15="RMS"),#REF!,IF(AND(All!$V15="P8",All!$AE15="RMS"),#REF!,IF(AND(All!$V15="P9",All!$AE15="RMS"),#REF!,IF(AND(All!$V15="P1",All!$AE15="RSS"),#REF!,IF(AND(All!$V15="P2",All!$AE15="RSS"),#REF!,IF(AND(All!$V15="P3",All!$AE15="RSS"),#REF!,IF(AND(All!$V15="P4",All!$AE15="RSS"),#REF!,IF(AND(All!$V15="P5",All!$AE15="RSS"),#REF!,IF(AND(All!$V15="P6",All!$AE15="RSS"),#REF!,IF(AND(All!$V15="P7",All!$AE15="RSS"),#REF!,IF(AND(All!$V15="P8",All!$AE15="RSS"),#REF!,IF(AND(All!$V15="P9",All!$AE15="RSS"),#REF!,0)))))))))))))))))))))))))))</f>
        <v>#REF!</v>
      </c>
      <c r="BO15" s="43" t="e">
        <f>IF(AND(All!$V15="P1",All!$AE15="RDP"),#REF!,IF(AND(All!$V15="P2",All!$AE15="RDP"),#REF!,IF(AND(All!$V15="P3",All!$AE15="RDP"),#REF!,IF(AND(All!$V15="P4",All!$AE15="RDP"),#REF!,IF(AND(All!$V15="P5",All!$AE15="RDP"),#REF!,IF(AND(All!$V15="P6",All!$AE15="RDP"),#REF!,IF(AND(All!$V15="P7",All!$AE15="RDP"),#REF!,IF(AND(All!$V15="P8",All!$AE15="RDP"),#REF!,IF(AND(All!$V15="P9",All!$AE15="RDP"),#REF!,IF(AND(All!$V15="P1",All!$AE15="RMS"),#REF!,IF(AND(All!$V15="P2",All!$AE15="RMS"),#REF!,IF(AND(All!$V15="P3",All!$AE15="RMS"),#REF!,IF(AND(All!$V15="P4",All!$AE15="RMS"),#REF!,IF(AND(All!$V15="P5",All!$AE15="RMS"),#REF!,IF(AND(All!$V15="P6",All!$AE15="RMS"),#REF!,IF(AND(All!$V15="P7",All!$AE15="RMS"),#REF!,IF(AND(All!$V15="P8",All!$AE15="RMS"),#REF!,IF(AND(All!$V15="P9",All!$AE15="RMS"),#REF!,IF(AND(All!$V15="P1",All!$AE15="RSS"),#REF!,IF(AND(All!$V15="P2",All!$AE15="RSS"),#REF!,IF(AND(All!$V15="P3",All!$AE15="RSS"),#REF!,IF(AND(All!$V15="P4",All!$AE15="RSS"),#REF!,IF(AND(All!$V15="P5",All!$AE15="RSS"),#REF!,IF(AND(All!$V15="P6",All!$AE15="RSS"),#REF!,IF(AND(All!$V15="P7",All!$AE15="RSS"),#REF!,IF(AND(All!$V15="P8",All!$AE15="RSS"),#REF!,IF(AND(All!$V15="P9",All!$AE15="RSS"),#REF!,0)))))))))))))))))))))))))))</f>
        <v>#REF!</v>
      </c>
      <c r="BP15" s="43" t="e">
        <f>IF(AND(All!$V15="P1",All!$AE15="RDP"),#REF!,IF(AND(All!$V15="P2",All!$AE15="RDP"),#REF!,IF(AND(All!$V15="P3",All!$AE15="RDP"),#REF!,IF(AND(All!$V15="P4",All!$AE15="RDP"),#REF!,IF(AND(All!$V15="P5",All!$AE15="RDP"),#REF!,IF(AND(All!$V15="P6",All!$AE15="RDP"),#REF!,IF(AND(All!$V15="P7",All!$AE15="RDP"),#REF!,IF(AND(All!$V15="P8",All!$AE15="RDP"),#REF!,IF(AND(All!$V15="P9",All!$AE15="RDP"),#REF!,IF(AND(All!$V15="P1",All!$AE15="RMS"),#REF!,IF(AND(All!$V15="P2",All!$AE15="RMS"),#REF!,IF(AND(All!$V15="P3",All!$AE15="RMS"),#REF!,IF(AND(All!$V15="P4",All!$AE15="RMS"),#REF!,IF(AND(All!$V15="P5",All!$AE15="RMS"),#REF!,IF(AND(All!$V15="P6",All!$AE15="RMS"),#REF!,IF(AND(All!$V15="P7",All!$AE15="RMS"),#REF!,IF(AND(All!$V15="P8",All!$AE15="RMS"),#REF!,IF(AND(All!$V15="P9",All!$AE15="RMS"),#REF!,IF(AND(All!$V15="P1",All!$AE15="RSS"),#REF!,IF(AND(All!$V15="P2",All!$AE15="RSS"),#REF!,IF(AND(All!$V15="P3",All!$AE15="RSS"),#REF!,IF(AND(All!$V15="P4",All!$AE15="RSS"),#REF!,IF(AND(All!$V15="P5",All!$AE15="RSS"),#REF!,IF(AND(All!$V15="P6",All!$AE15="RSS"),#REF!,IF(AND(All!$V15="P7",All!$AE15="RSS"),#REF!,IF(AND(All!$V15="P8",All!$AE15="RSS"),#REF!,IF(AND(All!$V15="P9",All!$AE15="RSS"),#REF!,0)))))))))))))))))))))))))))</f>
        <v>#REF!</v>
      </c>
      <c r="BQ15" s="43" t="e">
        <f>IF(AND(All!$V15="P1",All!$AE15="RDP"),#REF!,IF(AND(All!$V15="P2",All!$AE15="RDP"),#REF!,IF(AND(All!$V15="P3",All!$AE15="RDP"),#REF!,IF(AND(All!$V15="P4",All!$AE15="RDP"),#REF!,IF(AND(All!$V15="P5",All!$AE15="RDP"),#REF!,IF(AND(All!$V15="P6",All!$AE15="RDP"),#REF!,IF(AND(All!$V15="P7",All!$AE15="RDP"),#REF!,IF(AND(All!$V15="P8",All!$AE15="RDP"),#REF!,IF(AND(All!$V15="P9",All!$AE15="RDP"),#REF!,IF(AND(All!$V15="P1",All!$AE15="RMS"),#REF!,IF(AND(All!$V15="P2",All!$AE15="RMS"),#REF!,IF(AND(All!$V15="P3",All!$AE15="RMS"),#REF!,IF(AND(All!$V15="P4",All!$AE15="RMS"),#REF!,IF(AND(All!$V15="P5",All!$AE15="RMS"),#REF!,IF(AND(All!$V15="P6",All!$AE15="RMS"),#REF!,IF(AND(All!$V15="P7",All!$AE15="RMS"),#REF!,IF(AND(All!$V15="P8",All!$AE15="RMS"),#REF!,IF(AND(All!$V15="P9",All!$AE15="RMS"),#REF!,IF(AND(All!$V15="P1",All!$AE15="RSS"),#REF!,IF(AND(All!$V15="P2",All!$AE15="RSS"),#REF!,IF(AND(All!$V15="P3",All!$AE15="RSS"),#REF!,IF(AND(All!$V15="P4",All!$AE15="RSS"),#REF!,IF(AND(All!$V15="P5",All!$AE15="RSS"),#REF!,IF(AND(All!$V15="P6",All!$AE15="RSS"),#REF!,IF(AND(All!$V15="P7",All!$AE15="RSS"),#REF!,IF(AND(All!$V15="P8",All!$AE15="RSS"),#REF!,IF(AND(All!$V15="P9",All!$AE15="RSS"),#REF!,0)))))))))))))))))))))))))))</f>
        <v>#REF!</v>
      </c>
      <c r="BR15" s="43" t="e">
        <f>IF(AND(All!$V15="P1",All!$AE15="RDP"),#REF!,IF(AND(All!$V15="P2",All!$AE15="RDP"),#REF!,IF(AND(All!$V15="P3",All!$AE15="RDP"),#REF!,IF(AND(All!$V15="P4",All!$AE15="RDP"),#REF!,IF(AND(All!$V15="P5",All!$AE15="RDP"),#REF!,IF(AND(All!$V15="P6",All!$AE15="RDP"),#REF!,IF(AND(All!$V15="P7",All!$AE15="RDP"),#REF!,IF(AND(All!$V15="P8",All!$AE15="RDP"),#REF!,IF(AND(All!$V15="P9",All!$AE15="RDP"),#REF!,IF(AND(All!$V15="P1",All!$AE15="RMS"),#REF!,IF(AND(All!$V15="P2",All!$AE15="RMS"),#REF!,IF(AND(All!$V15="P3",All!$AE15="RMS"),#REF!,IF(AND(All!$V15="P4",All!$AE15="RMS"),#REF!,IF(AND(All!$V15="P5",All!$AE15="RMS"),#REF!,IF(AND(All!$V15="P6",All!$AE15="RMS"),#REF!,IF(AND(All!$V15="P7",All!$AE15="RMS"),#REF!,IF(AND(All!$V15="P8",All!$AE15="RMS"),#REF!,IF(AND(All!$V15="P9",All!$AE15="RMS"),#REF!,IF(AND(All!$V15="P1",All!$AE15="RSS"),#REF!,IF(AND(All!$V15="P2",All!$AE15="RSS"),#REF!,IF(AND(All!$V15="P3",All!$AE15="RSS"),#REF!,IF(AND(All!$V15="P4",All!$AE15="RSS"),#REF!,IF(AND(All!$V15="P5",All!$AE15="RSS"),#REF!,IF(AND(All!$V15="P6",All!$AE15="RSS"),#REF!,IF(AND(All!$V15="P7",All!$AE15="RSS"),#REF!,IF(AND(All!$V15="P8",All!$AE15="RSS"),#REF!,IF(AND(All!$V15="P9",All!$AE15="RSS"),#REF!,0)))))))))))))))))))))))))))</f>
        <v>#REF!</v>
      </c>
      <c r="BS15" s="43" t="e">
        <f>IF(AND(All!$V15="P1",All!$AE15="RDP"),#REF!,IF(AND(All!$V15="P2",All!$AE15="RDP"),#REF!,IF(AND(All!$V15="P3",All!$AE15="RDP"),#REF!,IF(AND(All!$V15="P4",All!$AE15="RDP"),#REF!,IF(AND(All!$V15="P5",All!$AE15="RDP"),#REF!,IF(AND(All!$V15="P6",All!$AE15="RDP"),#REF!,IF(AND(All!$V15="P7",All!$AE15="RDP"),#REF!,IF(AND(All!$V15="P8",All!$AE15="RDP"),#REF!,IF(AND(All!$V15="P9",All!$AE15="RDP"),#REF!,IF(AND(All!$V15="P1",All!$AE15="RMS"),#REF!,IF(AND(All!$V15="P2",All!$AE15="RMS"),#REF!,IF(AND(All!$V15="P3",All!$AE15="RMS"),#REF!,IF(AND(All!$V15="P4",All!$AE15="RMS"),#REF!,IF(AND(All!$V15="P5",All!$AE15="RMS"),#REF!,IF(AND(All!$V15="P6",All!$AE15="RMS"),#REF!,IF(AND(All!$V15="P7",All!$AE15="RMS"),#REF!,IF(AND(All!$V15="P8",All!$AE15="RMS"),#REF!,IF(AND(All!$V15="P9",All!$AE15="RMS"),#REF!,IF(AND(All!$V15="P1",All!$AE15="RSS"),#REF!,IF(AND(All!$V15="P2",All!$AE15="RSS"),#REF!,IF(AND(All!$V15="P3",All!$AE15="RSS"),#REF!,IF(AND(All!$V15="P4",All!$AE15="RSS"),#REF!,IF(AND(All!$V15="P5",All!$AE15="RSS"),#REF!,IF(AND(All!$V15="P6",All!$AE15="RSS"),#REF!,IF(AND(All!$V15="P7",All!$AE15="RSS"),#REF!,IF(AND(All!$V15="P8",All!$AE15="RSS"),#REF!,IF(AND(All!$V15="P9",All!$AE15="RSS"),#REF!,0)))))))))))))))))))))))))))</f>
        <v>#REF!</v>
      </c>
      <c r="BT15" s="43" t="e">
        <f>IF(AND(All!$V15="P1",All!$AE15="RDP"),#REF!,IF(AND(All!$V15="P2",All!$AE15="RDP"),#REF!,IF(AND(All!$V15="P3",All!$AE15="RDP"),#REF!,IF(AND(All!$V15="P4",All!$AE15="RDP"),#REF!,IF(AND(All!$V15="P5",All!$AE15="RDP"),#REF!,IF(AND(All!$V15="P6",All!$AE15="RDP"),#REF!,IF(AND(All!$V15="P7",All!$AE15="RDP"),#REF!,IF(AND(All!$V15="P8",All!$AE15="RDP"),#REF!,IF(AND(All!$V15="P9",All!$AE15="RDP"),#REF!,IF(AND(All!$V15="P1",All!$AE15="RMS"),#REF!,IF(AND(All!$V15="P2",All!$AE15="RMS"),#REF!,IF(AND(All!$V15="P3",All!$AE15="RMS"),#REF!,IF(AND(All!$V15="P4",All!$AE15="RMS"),#REF!,IF(AND(All!$V15="P5",All!$AE15="RMS"),#REF!,IF(AND(All!$V15="P6",All!$AE15="RMS"),#REF!,IF(AND(All!$V15="P7",All!$AE15="RMS"),#REF!,IF(AND(All!$V15="P8",All!$AE15="RMS"),#REF!,IF(AND(All!$V15="P9",All!$AE15="RMS"),#REF!,IF(AND(All!$V15="P1",All!$AE15="RSS"),#REF!,IF(AND(All!$V15="P2",All!$AE15="RSS"),#REF!,IF(AND(All!$V15="P3",All!$AE15="RSS"),#REF!,IF(AND(All!$V15="P4",All!$AE15="RSS"),#REF!,IF(AND(All!$V15="P5",All!$AE15="RSS"),#REF!,IF(AND(All!$V15="P6",All!$AE15="RSS"),#REF!,IF(AND(All!$V15="P7",All!$AE15="RSS"),#REF!,IF(AND(All!$V15="P8",All!$AE15="RSS"),#REF!,IF(AND(All!$V15="P9",All!$AE15="RSS"),#REF!,0)))))))))))))))))))))))))))</f>
        <v>#REF!</v>
      </c>
      <c r="BU15" s="43" t="e">
        <f>IF(AND(All!$V15="P1",All!$AE15="RDP"),#REF!,IF(AND(All!$V15="P2",All!$AE15="RDP"),#REF!,IF(AND(All!$V15="P3",All!$AE15="RDP"),#REF!,IF(AND(All!$V15="P4",All!$AE15="RDP"),#REF!,IF(AND(All!$V15="P5",All!$AE15="RDP"),#REF!,IF(AND(All!$V15="P6",All!$AE15="RDP"),#REF!,IF(AND(All!$V15="P7",All!$AE15="RDP"),#REF!,IF(AND(All!$V15="P8",All!$AE15="RDP"),#REF!,IF(AND(All!$V15="P9",All!$AE15="RDP"),#REF!,IF(AND(All!$V15="P1",All!$AE15="RMS"),#REF!,IF(AND(All!$V15="P2",All!$AE15="RMS"),#REF!,IF(AND(All!$V15="P3",All!$AE15="RMS"),#REF!,IF(AND(All!$V15="P4",All!$AE15="RMS"),#REF!,IF(AND(All!$V15="P5",All!$AE15="RMS"),#REF!,IF(AND(All!$V15="P6",All!$AE15="RMS"),#REF!,IF(AND(All!$V15="P7",All!$AE15="RMS"),#REF!,IF(AND(All!$V15="P8",All!$AE15="RMS"),#REF!,IF(AND(All!$V15="P9",All!$AE15="RMS"),#REF!,IF(AND(All!$V15="P1",All!$AE15="RSS"),#REF!,IF(AND(All!$V15="P2",All!$AE15="RSS"),#REF!,IF(AND(All!$V15="P3",All!$AE15="RSS"),#REF!,IF(AND(All!$V15="P4",All!$AE15="RSS"),#REF!,IF(AND(All!$V15="P5",All!$AE15="RSS"),#REF!,IF(AND(All!$V15="P6",All!$AE15="RSS"),#REF!,IF(AND(All!$V15="P7",All!$AE15="RSS"),#REF!,IF(AND(All!$V15="P8",All!$AE15="RSS"),#REF!,IF(AND(All!$V15="P9",All!$AE15="RSS"),#REF!,0)))))))))))))))))))))))))))</f>
        <v>#REF!</v>
      </c>
      <c r="BV15" s="43" t="e">
        <f>IF(AND(All!$V15="P1",All!$AE15="RDP"),#REF!,IF(AND(All!$V15="P2",All!$AE15="RDP"),#REF!,IF(AND(All!$V15="P3",All!$AE15="RDP"),#REF!,IF(AND(All!$V15="P4",All!$AE15="RDP"),#REF!,IF(AND(All!$V15="P5",All!$AE15="RDP"),#REF!,IF(AND(All!$V15="P6",All!$AE15="RDP"),#REF!,IF(AND(All!$V15="P7",All!$AE15="RDP"),#REF!,IF(AND(All!$V15="P8",All!$AE15="RDP"),#REF!,IF(AND(All!$V15="P9",All!$AE15="RDP"),#REF!,IF(AND(All!$V15="P1",All!$AE15="RMS"),#REF!,IF(AND(All!$V15="P2",All!$AE15="RMS"),#REF!,IF(AND(All!$V15="P3",All!$AE15="RMS"),#REF!,IF(AND(All!$V15="P4",All!$AE15="RMS"),#REF!,IF(AND(All!$V15="P5",All!$AE15="RMS"),#REF!,IF(AND(All!$V15="P6",All!$AE15="RMS"),#REF!,IF(AND(All!$V15="P7",All!$AE15="RMS"),#REF!,IF(AND(All!$V15="P8",All!$AE15="RMS"),#REF!,IF(AND(All!$V15="P9",All!$AE15="RMS"),#REF!,IF(AND(All!$V15="P1",All!$AE15="RSS"),#REF!,IF(AND(All!$V15="P2",All!$AE15="RSS"),#REF!,IF(AND(All!$V15="P3",All!$AE15="RSS"),#REF!,IF(AND(All!$V15="P4",All!$AE15="RSS"),#REF!,IF(AND(All!$V15="P5",All!$AE15="RSS"),#REF!,IF(AND(All!$V15="P6",All!$AE15="RSS"),#REF!,IF(AND(All!$V15="P7",All!$AE15="RSS"),#REF!,IF(AND(All!$V15="P8",All!$AE15="RSS"),#REF!,IF(AND(All!$V15="P9",All!$AE15="RSS"),#REF!,0)))))))))))))))))))))))))))</f>
        <v>#REF!</v>
      </c>
      <c r="BW15" s="43" t="e">
        <f>IF(AND(All!$V15="P1",All!$AE15="RDP"),#REF!,IF(AND(All!$V15="P2",All!$AE15="RDP"),#REF!,IF(AND(All!$V15="P3",All!$AE15="RDP"),#REF!,IF(AND(All!$V15="P4",All!$AE15="RDP"),#REF!,IF(AND(All!$V15="P5",All!$AE15="RDP"),#REF!,IF(AND(All!$V15="P6",All!$AE15="RDP"),#REF!,IF(AND(All!$V15="P7",All!$AE15="RDP"),#REF!,IF(AND(All!$V15="P8",All!$AE15="RDP"),#REF!,IF(AND(All!$V15="P9",All!$AE15="RDP"),#REF!,IF(AND(All!$V15="P1",All!$AE15="RMS"),#REF!,IF(AND(All!$V15="P2",All!$AE15="RMS"),#REF!,IF(AND(All!$V15="P3",All!$AE15="RMS"),#REF!,IF(AND(All!$V15="P4",All!$AE15="RMS"),#REF!,IF(AND(All!$V15="P5",All!$AE15="RMS"),#REF!,IF(AND(All!$V15="P6",All!$AE15="RMS"),#REF!,IF(AND(All!$V15="P7",All!$AE15="RMS"),#REF!,IF(AND(All!$V15="P8",All!$AE15="RMS"),#REF!,IF(AND(All!$V15="P9",All!$AE15="RMS"),#REF!,IF(AND(All!$V15="P1",All!$AE15="RSS"),#REF!,IF(AND(All!$V15="P2",All!$AE15="RSS"),#REF!,IF(AND(All!$V15="P3",All!$AE15="RSS"),#REF!,IF(AND(All!$V15="P4",All!$AE15="RSS"),#REF!,IF(AND(All!$V15="P5",All!$AE15="RSS"),#REF!,IF(AND(All!$V15="P6",All!$AE15="RSS"),#REF!,IF(AND(All!$V15="P7",All!$AE15="RSS"),#REF!,IF(AND(All!$V15="P8",All!$AE15="RSS"),#REF!,IF(AND(All!$V15="P9",All!$AE15="RSS"),#REF!,0)))))))))))))))))))))))))))</f>
        <v>#REF!</v>
      </c>
      <c r="BX15" s="43" t="e">
        <f>IF(AND(All!$V15="P1",All!$AE15="RDP"),#REF!,IF(AND(All!$V15="P2",All!$AE15="RDP"),#REF!,IF(AND(All!$V15="P3",All!$AE15="RDP"),#REF!,IF(AND(All!$V15="P4",All!$AE15="RDP"),#REF!,IF(AND(All!$V15="P5",All!$AE15="RDP"),#REF!,IF(AND(All!$V15="P6",All!$AE15="RDP"),#REF!,IF(AND(All!$V15="P7",All!$AE15="RDP"),#REF!,IF(AND(All!$V15="P8",All!$AE15="RDP"),#REF!,IF(AND(All!$V15="P9",All!$AE15="RDP"),#REF!,IF(AND(All!$V15="P1",All!$AE15="RMS"),#REF!,IF(AND(All!$V15="P2",All!$AE15="RMS"),#REF!,IF(AND(All!$V15="P3",All!$AE15="RMS"),#REF!,IF(AND(All!$V15="P4",All!$AE15="RMS"),#REF!,IF(AND(All!$V15="P5",All!$AE15="RMS"),#REF!,IF(AND(All!$V15="P6",All!$AE15="RMS"),#REF!,IF(AND(All!$V15="P7",All!$AE15="RMS"),#REF!,IF(AND(All!$V15="P8",All!$AE15="RMS"),#REF!,IF(AND(All!$V15="P9",All!$AE15="RMS"),#REF!,IF(AND(All!$V15="P1",All!$AE15="RSS"),#REF!,IF(AND(All!$V15="P2",All!$AE15="RSS"),#REF!,IF(AND(All!$V15="P3",All!$AE15="RSS"),#REF!,IF(AND(All!$V15="P4",All!$AE15="RSS"),#REF!,IF(AND(All!$V15="P5",All!$AE15="RSS"),#REF!,IF(AND(All!$V15="P6",All!$AE15="RSS"),#REF!,IF(AND(All!$V15="P7",All!$AE15="RSS"),#REF!,IF(AND(All!$V15="P8",All!$AE15="RSS"),#REF!,IF(AND(All!$V15="P9",All!$AE15="RSS"),#REF!,0)))))))))))))))))))))))))))</f>
        <v>#REF!</v>
      </c>
      <c r="BY15" s="43" t="e">
        <f>IF(AND(All!$V15="P1",All!$AE15="RDP"),#REF!,IF(AND(All!$V15="P2",All!$AE15="RDP"),#REF!,IF(AND(All!$V15="P3",All!$AE15="RDP"),#REF!,IF(AND(All!$V15="P4",All!$AE15="RDP"),#REF!,IF(AND(All!$V15="P5",All!$AE15="RDP"),#REF!,IF(AND(All!$V15="P6",All!$AE15="RDP"),#REF!,IF(AND(All!$V15="P7",All!$AE15="RDP"),#REF!,IF(AND(All!$V15="P8",All!$AE15="RDP"),#REF!,IF(AND(All!$V15="P9",All!$AE15="RDP"),#REF!,IF(AND(All!$V15="P1",All!$AE15="RMS"),#REF!,IF(AND(All!$V15="P2",All!$AE15="RMS"),#REF!,IF(AND(All!$V15="P3",All!$AE15="RMS"),#REF!,IF(AND(All!$V15="P4",All!$AE15="RMS"),#REF!,IF(AND(All!$V15="P5",All!$AE15="RMS"),#REF!,IF(AND(All!$V15="P6",All!$AE15="RMS"),#REF!,IF(AND(All!$V15="P7",All!$AE15="RMS"),#REF!,IF(AND(All!$V15="P8",All!$AE15="RMS"),#REF!,IF(AND(All!$V15="P9",All!$AE15="RMS"),#REF!,IF(AND(All!$V15="P1",All!$AE15="RSS"),#REF!,IF(AND(All!$V15="P2",All!$AE15="RSS"),#REF!,IF(AND(All!$V15="P3",All!$AE15="RSS"),#REF!,IF(AND(All!$V15="P4",All!$AE15="RSS"),#REF!,IF(AND(All!$V15="P5",All!$AE15="RSS"),#REF!,IF(AND(All!$V15="P6",All!$AE15="RSS"),#REF!,IF(AND(All!$V15="P7",All!$AE15="RSS"),#REF!,IF(AND(All!$V15="P8",All!$AE15="RSS"),#REF!,IF(AND(All!$V15="P9",All!$AE15="RSS"),#REF!,0)))))))))))))))))))))))))))</f>
        <v>#REF!</v>
      </c>
      <c r="BZ15" s="43" t="e">
        <f>IF(AND(All!$V15="P1",All!$AE15="RDP"),#REF!,IF(AND(All!$V15="P2",All!$AE15="RDP"),#REF!,IF(AND(All!$V15="P3",All!$AE15="RDP"),#REF!,IF(AND(All!$V15="P4",All!$AE15="RDP"),#REF!,IF(AND(All!$V15="P5",All!$AE15="RDP"),#REF!,IF(AND(All!$V15="P6",All!$AE15="RDP"),#REF!,IF(AND(All!$V15="P7",All!$AE15="RDP"),#REF!,IF(AND(All!$V15="P8",All!$AE15="RDP"),#REF!,IF(AND(All!$V15="P9",All!$AE15="RDP"),#REF!,IF(AND(All!$V15="P1",All!$AE15="RMS"),#REF!,IF(AND(All!$V15="P2",All!$AE15="RMS"),#REF!,IF(AND(All!$V15="P3",All!$AE15="RMS"),#REF!,IF(AND(All!$V15="P4",All!$AE15="RMS"),#REF!,IF(AND(All!$V15="P5",All!$AE15="RMS"),#REF!,IF(AND(All!$V15="P6",All!$AE15="RMS"),#REF!,IF(AND(All!$V15="P7",All!$AE15="RMS"),#REF!,IF(AND(All!$V15="P8",All!$AE15="RMS"),#REF!,IF(AND(All!$V15="P9",All!$AE15="RMS"),#REF!,IF(AND(All!$V15="P1",All!$AE15="RSS"),#REF!,IF(AND(All!$V15="P2",All!$AE15="RSS"),#REF!,IF(AND(All!$V15="P3",All!$AE15="RSS"),#REF!,IF(AND(All!$V15="P4",All!$AE15="RSS"),#REF!,IF(AND(All!$V15="P5",All!$AE15="RSS"),#REF!,IF(AND(All!$V15="P6",All!$AE15="RSS"),#REF!,IF(AND(All!$V15="P7",All!$AE15="RSS"),#REF!,IF(AND(All!$V15="P8",All!$AE15="RSS"),#REF!,IF(AND(All!$V15="P9",All!$AE15="RSS"),#REF!,0)))))))))))))))))))))))))))</f>
        <v>#REF!</v>
      </c>
      <c r="CA15" s="43" t="e">
        <f>IF(AND(All!$V15="P1",All!$AE15="RDP"),#REF!,IF(AND(All!$V15="P2",All!$AE15="RDP"),#REF!,IF(AND(All!$V15="P3",All!$AE15="RDP"),#REF!,IF(AND(All!$V15="P4",All!$AE15="RDP"),#REF!,IF(AND(All!$V15="P5",All!$AE15="RDP"),#REF!,IF(AND(All!$V15="P6",All!$AE15="RDP"),#REF!,IF(AND(All!$V15="P7",All!$AE15="RDP"),#REF!,IF(AND(All!$V15="P8",All!$AE15="RDP"),#REF!,IF(AND(All!$V15="P9",All!$AE15="RDP"),#REF!,IF(AND(All!$V15="P1",All!$AE15="RMS"),#REF!,IF(AND(All!$V15="P2",All!$AE15="RMS"),#REF!,IF(AND(All!$V15="P3",All!$AE15="RMS"),#REF!,IF(AND(All!$V15="P4",All!$AE15="RMS"),#REF!,IF(AND(All!$V15="P5",All!$AE15="RMS"),#REF!,IF(AND(All!$V15="P6",All!$AE15="RMS"),#REF!,IF(AND(All!$V15="P7",All!$AE15="RMS"),#REF!,IF(AND(All!$V15="P8",All!$AE15="RMS"),#REF!,IF(AND(All!$V15="P9",All!$AE15="RMS"),#REF!,IF(AND(All!$V15="P1",All!$AE15="RSS"),#REF!,IF(AND(All!$V15="P2",All!$AE15="RSS"),#REF!,IF(AND(All!$V15="P3",All!$AE15="RSS"),#REF!,IF(AND(All!$V15="P4",All!$AE15="RSS"),#REF!,IF(AND(All!$V15="P5",All!$AE15="RSS"),#REF!,IF(AND(All!$V15="P6",All!$AE15="RSS"),#REF!,IF(AND(All!$V15="P7",All!$AE15="RSS"),#REF!,IF(AND(All!$V15="P8",All!$AE15="RSS"),#REF!,IF(AND(All!$V15="P9",All!$AE15="RSS"),#REF!,0)))))))))))))))))))))))))))</f>
        <v>#REF!</v>
      </c>
      <c r="CB15" s="43" t="e">
        <f>IF(AND(All!$V15="P1",All!$AE15="RDP"),#REF!,IF(AND(All!$V15="P2",All!$AE15="RDP"),#REF!,IF(AND(All!$V15="P3",All!$AE15="RDP"),#REF!,IF(AND(All!$V15="P4",All!$AE15="RDP"),#REF!,IF(AND(All!$V15="P5",All!$AE15="RDP"),#REF!,IF(AND(All!$V15="P6",All!$AE15="RDP"),#REF!,IF(AND(All!$V15="P7",All!$AE15="RDP"),#REF!,IF(AND(All!$V15="P8",All!$AE15="RDP"),#REF!,IF(AND(All!$V15="P9",All!$AE15="RDP"),#REF!,IF(AND(All!$V15="P1",All!$AE15="RMS"),#REF!,IF(AND(All!$V15="P2",All!$AE15="RMS"),#REF!,IF(AND(All!$V15="P3",All!$AE15="RMS"),#REF!,IF(AND(All!$V15="P4",All!$AE15="RMS"),#REF!,IF(AND(All!$V15="P5",All!$AE15="RMS"),#REF!,IF(AND(All!$V15="P6",All!$AE15="RMS"),#REF!,IF(AND(All!$V15="P7",All!$AE15="RMS"),#REF!,IF(AND(All!$V15="P8",All!$AE15="RMS"),#REF!,IF(AND(All!$V15="P9",All!$AE15="RMS"),#REF!,IF(AND(All!$V15="P1",All!$AE15="RSS"),#REF!,IF(AND(All!$V15="P2",All!$AE15="RSS"),#REF!,IF(AND(All!$V15="P3",All!$AE15="RSS"),#REF!,IF(AND(All!$V15="P4",All!$AE15="RSS"),#REF!,IF(AND(All!$V15="P5",All!$AE15="RSS"),#REF!,IF(AND(All!$V15="P6",All!$AE15="RSS"),#REF!,IF(AND(All!$V15="P7",All!$AE15="RSS"),#REF!,IF(AND(All!$V15="P8",All!$AE15="RSS"),#REF!,IF(AND(All!$V15="P9",All!$AE15="RSS"),#REF!,0)))))))))))))))))))))))))))</f>
        <v>#REF!</v>
      </c>
      <c r="CC15" s="43" t="e">
        <f>IF(AND(All!$V15="P1",All!$AE15="RDP"),#REF!,IF(AND(All!$V15="P2",All!$AE15="RDP"),#REF!,IF(AND(All!$V15="P3",All!$AE15="RDP"),#REF!,IF(AND(All!$V15="P4",All!$AE15="RDP"),#REF!,IF(AND(All!$V15="P5",All!$AE15="RDP"),#REF!,IF(AND(All!$V15="P6",All!$AE15="RDP"),#REF!,IF(AND(All!$V15="P7",All!$AE15="RDP"),#REF!,IF(AND(All!$V15="P8",All!$AE15="RDP"),#REF!,IF(AND(All!$V15="P9",All!$AE15="RDP"),#REF!,IF(AND(All!$V15="P1",All!$AE15="RMS"),#REF!,IF(AND(All!$V15="P2",All!$AE15="RMS"),#REF!,IF(AND(All!$V15="P3",All!$AE15="RMS"),#REF!,IF(AND(All!$V15="P4",All!$AE15="RMS"),#REF!,IF(AND(All!$V15="P5",All!$AE15="RMS"),#REF!,IF(AND(All!$V15="P6",All!$AE15="RMS"),#REF!,IF(AND(All!$V15="P7",All!$AE15="RMS"),#REF!,IF(AND(All!$V15="P8",All!$AE15="RMS"),#REF!,IF(AND(All!$V15="P9",All!$AE15="RMS"),#REF!,IF(AND(All!$V15="P1",All!$AE15="RSS"),#REF!,IF(AND(All!$V15="P2",All!$AE15="RSS"),#REF!,IF(AND(All!$V15="P3",All!$AE15="RSS"),#REF!,IF(AND(All!$V15="P4",All!$AE15="RSS"),#REF!,IF(AND(All!$V15="P5",All!$AE15="RSS"),#REF!,IF(AND(All!$V15="P6",All!$AE15="RSS"),#REF!,IF(AND(All!$V15="P7",All!$AE15="RSS"),#REF!,IF(AND(All!$V15="P8",All!$AE15="RSS"),#REF!,IF(AND(All!$V15="P9",All!$AE15="RSS"),#REF!,0)))))))))))))))))))))))))))</f>
        <v>#REF!</v>
      </c>
      <c r="CD15" s="43" t="e">
        <f>IF(AND(All!$V15="P1",All!$AE15="RDP"),#REF!,IF(AND(All!$V15="P2",All!$AE15="RDP"),#REF!,IF(AND(All!$V15="P3",All!$AE15="RDP"),#REF!,IF(AND(All!$V15="P4",All!$AE15="RDP"),#REF!,IF(AND(All!$V15="P5",All!$AE15="RDP"),#REF!,IF(AND(All!$V15="P6",All!$AE15="RDP"),#REF!,IF(AND(All!$V15="P7",All!$AE15="RDP"),#REF!,IF(AND(All!$V15="P8",All!$AE15="RDP"),#REF!,IF(AND(All!$V15="P9",All!$AE15="RDP"),#REF!,IF(AND(All!$V15="P1",All!$AE15="RMS"),#REF!,IF(AND(All!$V15="P2",All!$AE15="RMS"),#REF!,IF(AND(All!$V15="P3",All!$AE15="RMS"),#REF!,IF(AND(All!$V15="P4",All!$AE15="RMS"),#REF!,IF(AND(All!$V15="P5",All!$AE15="RMS"),#REF!,IF(AND(All!$V15="P6",All!$AE15="RMS"),#REF!,IF(AND(All!$V15="P7",All!$AE15="RMS"),#REF!,IF(AND(All!$V15="P8",All!$AE15="RMS"),#REF!,IF(AND(All!$V15="P9",All!$AE15="RMS"),#REF!,IF(AND(All!$V15="P1",All!$AE15="RSS"),#REF!,IF(AND(All!$V15="P2",All!$AE15="RSS"),#REF!,IF(AND(All!$V15="P3",All!$AE15="RSS"),#REF!,IF(AND(All!$V15="P4",All!$AE15="RSS"),#REF!,IF(AND(All!$V15="P5",All!$AE15="RSS"),#REF!,IF(AND(All!$V15="P6",All!$AE15="RSS"),#REF!,IF(AND(All!$V15="P7",All!$AE15="RSS"),#REF!,IF(AND(All!$V15="P8",All!$AE15="RSS"),#REF!,IF(AND(All!$V15="P9",All!$AE15="RSS"),#REF!,0)))))))))))))))))))))))))))</f>
        <v>#REF!</v>
      </c>
      <c r="CE15" s="43" t="e">
        <f>IF(AND(All!$V15="P1",All!$AE15="RDP"),#REF!,IF(AND(All!$V15="P2",All!$AE15="RDP"),#REF!,IF(AND(All!$V15="P3",All!$AE15="RDP"),#REF!,IF(AND(All!$V15="P4",All!$AE15="RDP"),#REF!,IF(AND(All!$V15="P5",All!$AE15="RDP"),#REF!,IF(AND(All!$V15="P6",All!$AE15="RDP"),#REF!,IF(AND(All!$V15="P7",All!$AE15="RDP"),#REF!,IF(AND(All!$V15="P8",All!$AE15="RDP"),#REF!,IF(AND(All!$V15="P9",All!$AE15="RDP"),#REF!,IF(AND(All!$V15="P1",All!$AE15="RMS"),#REF!,IF(AND(All!$V15="P2",All!$AE15="RMS"),#REF!,IF(AND(All!$V15="P3",All!$AE15="RMS"),#REF!,IF(AND(All!$V15="P4",All!$AE15="RMS"),#REF!,IF(AND(All!$V15="P5",All!$AE15="RMS"),#REF!,IF(AND(All!$V15="P6",All!$AE15="RMS"),#REF!,IF(AND(All!$V15="P7",All!$AE15="RMS"),#REF!,IF(AND(All!$V15="P8",All!$AE15="RMS"),#REF!,IF(AND(All!$V15="P9",All!$AE15="RMS"),#REF!,IF(AND(All!$V15="P1",All!$AE15="RSS"),#REF!,IF(AND(All!$V15="P2",All!$AE15="RSS"),#REF!,IF(AND(All!$V15="P3",All!$AE15="RSS"),#REF!,IF(AND(All!$V15="P4",All!$AE15="RSS"),#REF!,IF(AND(All!$V15="P5",All!$AE15="RSS"),#REF!,IF(AND(All!$V15="P6",All!$AE15="RSS"),#REF!,IF(AND(All!$V15="P7",All!$AE15="RSS"),#REF!,IF(AND(All!$V15="P8",All!$AE15="RSS"),#REF!,IF(AND(All!$V15="P9",All!$AE15="RSS"),#REF!,0)))))))))))))))))))))))))))</f>
        <v>#REF!</v>
      </c>
      <c r="CF15" s="43" t="e">
        <f>IF(AND(All!$V15="P1",All!$AE15="RDP"),#REF!,IF(AND(All!$V15="P2",All!$AE15="RDP"),#REF!,IF(AND(All!$V15="P3",All!$AE15="RDP"),#REF!,IF(AND(All!$V15="P4",All!$AE15="RDP"),#REF!,IF(AND(All!$V15="P5",All!$AE15="RDP"),#REF!,IF(AND(All!$V15="P6",All!$AE15="RDP"),#REF!,IF(AND(All!$V15="P7",All!$AE15="RDP"),#REF!,IF(AND(All!$V15="P8",All!$AE15="RDP"),#REF!,IF(AND(All!$V15="P9",All!$AE15="RDP"),#REF!,IF(AND(All!$V15="P1",All!$AE15="RMS"),#REF!,IF(AND(All!$V15="P2",All!$AE15="RMS"),#REF!,IF(AND(All!$V15="P3",All!$AE15="RMS"),#REF!,IF(AND(All!$V15="P4",All!$AE15="RMS"),#REF!,IF(AND(All!$V15="P5",All!$AE15="RMS"),#REF!,IF(AND(All!$V15="P6",All!$AE15="RMS"),#REF!,IF(AND(All!$V15="P7",All!$AE15="RMS"),#REF!,IF(AND(All!$V15="P8",All!$AE15="RMS"),#REF!,IF(AND(All!$V15="P9",All!$AE15="RMS"),#REF!,IF(AND(All!$V15="P1",All!$AE15="RSS"),#REF!,IF(AND(All!$V15="P2",All!$AE15="RSS"),#REF!,IF(AND(All!$V15="P3",All!$AE15="RSS"),#REF!,IF(AND(All!$V15="P4",All!$AE15="RSS"),#REF!,IF(AND(All!$V15="P5",All!$AE15="RSS"),#REF!,IF(AND(All!$V15="P6",All!$AE15="RSS"),#REF!,IF(AND(All!$V15="P7",All!$AE15="RSS"),#REF!,IF(AND(All!$V15="P8",All!$AE15="RSS"),#REF!,IF(AND(All!$V15="P9",All!$AE15="RSS"),#REF!,0)))))))))))))))))))))))))))</f>
        <v>#REF!</v>
      </c>
      <c r="CG15" s="43" t="e">
        <f>IF(AND(All!$V15="P1",All!$AE15="RDP"),#REF!,IF(AND(All!$V15="P2",All!$AE15="RDP"),#REF!,IF(AND(All!$V15="P3",All!$AE15="RDP"),#REF!,IF(AND(All!$V15="P4",All!$AE15="RDP"),#REF!,IF(AND(All!$V15="P5",All!$AE15="RDP"),#REF!,IF(AND(All!$V15="P6",All!$AE15="RDP"),#REF!,IF(AND(All!$V15="P7",All!$AE15="RDP"),#REF!,IF(AND(All!$V15="P8",All!$AE15="RDP"),#REF!,IF(AND(All!$V15="P9",All!$AE15="RDP"),#REF!,IF(AND(All!$V15="P1",All!$AE15="RMS"),#REF!,IF(AND(All!$V15="P2",All!$AE15="RMS"),#REF!,IF(AND(All!$V15="P3",All!$AE15="RMS"),#REF!,IF(AND(All!$V15="P4",All!$AE15="RMS"),#REF!,IF(AND(All!$V15="P5",All!$AE15="RMS"),#REF!,IF(AND(All!$V15="P6",All!$AE15="RMS"),#REF!,IF(AND(All!$V15="P7",All!$AE15="RMS"),#REF!,IF(AND(All!$V15="P8",All!$AE15="RMS"),#REF!,IF(AND(All!$V15="P9",All!$AE15="RMS"),#REF!,IF(AND(All!$V15="P1",All!$AE15="RSS"),#REF!,IF(AND(All!$V15="P2",All!$AE15="RSS"),#REF!,IF(AND(All!$V15="P3",All!$AE15="RSS"),#REF!,IF(AND(All!$V15="P4",All!$AE15="RSS"),#REF!,IF(AND(All!$V15="P5",All!$AE15="RSS"),#REF!,IF(AND(All!$V15="P6",All!$AE15="RSS"),#REF!,IF(AND(All!$V15="P7",All!$AE15="RSS"),#REF!,IF(AND(All!$V15="P8",All!$AE15="RSS"),#REF!,IF(AND(All!$V15="P9",All!$AE15="RSS"),#REF!,0)))))))))))))))))))))))))))</f>
        <v>#REF!</v>
      </c>
      <c r="CH15" s="43" t="e">
        <f>IF(AND(All!$V15="P1",All!$AE15="RDP"),#REF!,IF(AND(All!$V15="P2",All!$AE15="RDP"),#REF!,IF(AND(All!$V15="P3",All!$AE15="RDP"),#REF!,IF(AND(All!$V15="P4",All!$AE15="RDP"),#REF!,IF(AND(All!$V15="P5",All!$AE15="RDP"),#REF!,IF(AND(All!$V15="P6",All!$AE15="RDP"),#REF!,IF(AND(All!$V15="P7",All!$AE15="RDP"),#REF!,IF(AND(All!$V15="P8",All!$AE15="RDP"),#REF!,IF(AND(All!$V15="P9",All!$AE15="RDP"),#REF!,IF(AND(All!$V15="P1",All!$AE15="RMS"),#REF!,IF(AND(All!$V15="P2",All!$AE15="RMS"),#REF!,IF(AND(All!$V15="P3",All!$AE15="RMS"),#REF!,IF(AND(All!$V15="P4",All!$AE15="RMS"),#REF!,IF(AND(All!$V15="P5",All!$AE15="RMS"),#REF!,IF(AND(All!$V15="P6",All!$AE15="RMS"),#REF!,IF(AND(All!$V15="P7",All!$AE15="RMS"),#REF!,IF(AND(All!$V15="P8",All!$AE15="RMS"),#REF!,IF(AND(All!$V15="P9",All!$AE15="RMS"),#REF!,IF(AND(All!$V15="P1",All!$AE15="RSS"),#REF!,IF(AND(All!$V15="P2",All!$AE15="RSS"),#REF!,IF(AND(All!$V15="P3",All!$AE15="RSS"),#REF!,IF(AND(All!$V15="P4",All!$AE15="RSS"),#REF!,IF(AND(All!$V15="P5",All!$AE15="RSS"),#REF!,IF(AND(All!$V15="P6",All!$AE15="RSS"),#REF!,IF(AND(All!$V15="P7",All!$AE15="RSS"),#REF!,IF(AND(All!$V15="P8",All!$AE15="RSS"),#REF!,IF(AND(All!$V15="P9",All!$AE15="RSS"),#REF!,0)))))))))))))))))))))))))))</f>
        <v>#REF!</v>
      </c>
      <c r="CI15" s="328" t="e">
        <f>IF(AND(All!$V15="P1",All!$AE15="RDP"),#REF!,IF(AND(All!$V15="P2",All!$AE15="RDP"),#REF!,IF(AND(All!$V15="P3",All!$AE15="RDP"),#REF!,IF(AND(All!$V15="P4",All!$AE15="RDP"),#REF!,IF(AND(All!$V15="P5",All!$AE15="RDP"),#REF!,IF(AND(All!$V15="P6",All!$AE15="RDP"),#REF!,IF(AND(All!$V15="P7",All!$AE15="RDP"),#REF!,IF(AND(All!$V15="P8",All!$AE15="RDP"),#REF!,IF(AND(All!$V15="P9",All!$AE15="RDP"),#REF!,IF(AND(All!$V15="P1",All!$AE15="RMS"),#REF!,IF(AND(All!$V15="P2",All!$AE15="RMS"),#REF!,IF(AND(All!$V15="P3",All!$AE15="RMS"),#REF!,IF(AND(All!$V15="P4",All!$AE15="RMS"),#REF!,IF(AND(All!$V15="P5",All!$AE15="RMS"),#REF!,IF(AND(All!$V15="P6",All!$AE15="RMS"),#REF!,IF(AND(All!$V15="P7",All!$AE15="RMS"),#REF!,IF(AND(All!$V15="P8",All!$AE15="RMS"),#REF!,IF(AND(All!$V15="P9",All!$AE15="RMS"),#REF!,IF(AND(All!$V15="P1",All!$AE15="RSS"),#REF!,IF(AND(All!$V15="P2",All!$AE15="RSS"),#REF!,IF(AND(All!$V15="P3",All!$AE15="RSS"),#REF!,IF(AND(All!$V15="P4",All!$AE15="RSS"),#REF!,IF(AND(All!$V15="P5",All!$AE15="RSS"),#REF!,IF(AND(All!$V15="P6",All!$AE15="RSS"),#REF!,IF(AND(All!$V15="P7",All!$AE15="RSS"),#REF!,IF(AND(All!$V15="P8",All!$AE15="RSS"),#REF!,IF(AND(All!$V15="P9",All!$AE15="RSS"),#REF!,0)))))))))))))))))))))))))))</f>
        <v>#REF!</v>
      </c>
      <c r="CJ15" s="377" t="e">
        <f>Table92[[#This Row],[R-B1]]-Table92[[#This Row],[B1]]</f>
        <v>#REF!</v>
      </c>
      <c r="CK15" s="378" t="e">
        <f>Table92[[#This Row],[R-B2]]-Table92[[#This Row],[B2]]</f>
        <v>#REF!</v>
      </c>
      <c r="CL15" s="378" t="e">
        <f>Table92[[#This Row],[R-B3]]-Table92[[#This Row],[B3]]</f>
        <v>#REF!</v>
      </c>
      <c r="CM15" s="378" t="e">
        <f>Table92[[#This Row],[R-B4]]-Table92[[#This Row],[B4]]</f>
        <v>#REF!</v>
      </c>
      <c r="CN15" s="378" t="e">
        <f>Table92[[#This Row],[R-B5]]-Table92[[#This Row],[B5]]</f>
        <v>#REF!</v>
      </c>
      <c r="CO15" s="378" t="e">
        <f>Table92[[#This Row],[R-B6]]-Table92[[#This Row],[B6]]</f>
        <v>#REF!</v>
      </c>
      <c r="CP15" s="378" t="e">
        <f>Table92[[#This Row],[R-B7]]-Table92[[#This Row],[B7]]</f>
        <v>#REF!</v>
      </c>
      <c r="CQ15" s="378" t="e">
        <f>Table92[[#This Row],[R-B8]]-Table92[[#This Row],[B8]]</f>
        <v>#REF!</v>
      </c>
      <c r="CR15" s="378" t="e">
        <f>Table92[[#This Row],[R-B9]]-Table92[[#This Row],[B9]]</f>
        <v>#REF!</v>
      </c>
      <c r="CS15" s="378" t="e">
        <f>Table92[[#This Row],[R-B10]]-Table92[[#This Row],[B10]]</f>
        <v>#REF!</v>
      </c>
      <c r="CT15" s="378" t="e">
        <f>Table92[[#This Row],[R-B11]]-Table92[[#This Row],[B11]]</f>
        <v>#REF!</v>
      </c>
      <c r="CU15" s="378" t="e">
        <f>Table92[[#This Row],[R-B12]]-Table92[[#This Row],[B12]]</f>
        <v>#REF!</v>
      </c>
      <c r="CV15" s="378" t="e">
        <f>Table92[[#This Row],[R-K1]]-Table92[[#This Row],[K1]]</f>
        <v>#REF!</v>
      </c>
      <c r="CW15" s="378" t="e">
        <f>Table92[[#This Row],[R-K2]]-Table92[[#This Row],[K2]]</f>
        <v>#REF!</v>
      </c>
      <c r="CX15" s="378" t="e">
        <f>Table92[[#This Row],[R-K3]]-Table92[[#This Row],[K3]]</f>
        <v>#REF!</v>
      </c>
      <c r="CY15" s="378" t="e">
        <f>Table92[[#This Row],[R-K4]]-Table92[[#This Row],[K4]]</f>
        <v>#REF!</v>
      </c>
      <c r="CZ15" s="378" t="e">
        <f>Table92[[#This Row],[R-K5]]-Table92[[#This Row],[K5]]</f>
        <v>#REF!</v>
      </c>
      <c r="DA15" s="378" t="e">
        <f>Table92[[#This Row],[R-P1]]-Table92[[#This Row],[P1]]</f>
        <v>#REF!</v>
      </c>
      <c r="DB15" s="378" t="e">
        <f>Table92[[#This Row],[R-P2]]-Table92[[#This Row],[P2]]</f>
        <v>#REF!</v>
      </c>
      <c r="DC15" s="378" t="e">
        <f>Table92[[#This Row],[R-P3]]-Table92[[#This Row],[P3]]</f>
        <v>#REF!</v>
      </c>
      <c r="DD15" s="378" t="e">
        <f>Table92[[#This Row],[R-P4]]-Table92[[#This Row],[P4]]</f>
        <v>#REF!</v>
      </c>
      <c r="DE15" s="378" t="e">
        <f>Table92[[#This Row],[R-P5]]-Table92[[#This Row],[P5]]</f>
        <v>#REF!</v>
      </c>
      <c r="DF15" s="378" t="e">
        <f>Table92[[#This Row],[R-E1]]-Table92[[#This Row],[E1]]</f>
        <v>#REF!</v>
      </c>
      <c r="DG15" s="379" t="e">
        <f>Table92[[#This Row],[R-E2]]-Table92[[#This Row],[E2]]</f>
        <v>#REF!</v>
      </c>
      <c r="DH15" s="43">
        <f>COUNTIF(Table9[[#This Row],[G-B1]:[G-B12]],"&lt;=0")/12*100</f>
        <v>33.333333333333329</v>
      </c>
      <c r="DI15" s="43">
        <f>COUNTIF(Table9[[#This Row],[G-K1]:[G-K5]],"&lt;=0")/5*100</f>
        <v>0</v>
      </c>
      <c r="DJ15" s="43">
        <f>COUNTIF(Table9[[#This Row],[G-P1]:[G-P5]],"&lt;=0")/5*100</f>
        <v>20</v>
      </c>
      <c r="DK15" s="43">
        <f>COUNTIF(Table9[[#This Row],[G-E1]:[G-E2]],"&lt;=0")/2*100</f>
        <v>0</v>
      </c>
      <c r="DL15" s="450">
        <f>IF(AE15="RDP",(COUNTIF(Table9[[#This Row],[G-B3]],"&lt;=0")+COUNTIF(Table9[[#This Row],[G-B4]],"&lt;=0")+COUNTIF(Table9[[#This Row],[G-B7]],"&lt;=0")+COUNTIF(Table9[[#This Row],[G-B11]],"&lt;=0")+COUNTIF(Table9[[#This Row],[G-K2]],"&lt;=0"))/5*100,IF(AE15="RMS",(COUNTIF(Table9[[#This Row],[G-B4]],"&lt;=0")+COUNTIF(Table9[[#This Row],[G-B5]],"&lt;=0")+COUNTIF(Table9[[#This Row],[G-B10]],"&lt;=0")+COUNTIF(Table9[[#This Row],[G-B12]],"&lt;=0")+COUNTIF(Table9[[#This Row],[G-K2]],"&lt;=0"))/5*100,IF(AE15="RSS",(COUNTIF(Table9[[#This Row],[G-B1]],"&lt;=0")+COUNTIF(Table9[[#This Row],[G-B2]],"&lt;=0")+COUNTIF(Table9[[#This Row],[G-B6]],"&lt;=0")+COUNTIF(Table9[[#This Row],[G-B11]],"&lt;=0")+COUNTIF(Table9[[#This Row],[G-B12]],"&lt;=0"))/5*100,0)))</f>
        <v>20</v>
      </c>
      <c r="DM15" s="332">
        <v>100</v>
      </c>
      <c r="DN15" s="42">
        <v>80</v>
      </c>
      <c r="DO15" s="42">
        <v>100</v>
      </c>
      <c r="DP15" s="42">
        <v>100</v>
      </c>
      <c r="DQ15" s="42">
        <v>100</v>
      </c>
      <c r="DR15" s="332">
        <v>42</v>
      </c>
      <c r="DS15" s="42">
        <v>40</v>
      </c>
      <c r="DT15" s="42">
        <v>80</v>
      </c>
      <c r="DU15" s="42">
        <v>0</v>
      </c>
      <c r="DV15" s="42">
        <v>0</v>
      </c>
      <c r="DW15" s="332">
        <v>42</v>
      </c>
      <c r="DX15" s="42">
        <v>20</v>
      </c>
      <c r="DY15" s="42">
        <v>40</v>
      </c>
      <c r="DZ15" s="42">
        <v>0</v>
      </c>
      <c r="EA15" s="333">
        <v>0</v>
      </c>
      <c r="EB15" s="342" t="s">
        <v>600</v>
      </c>
      <c r="EC15" s="339" t="s">
        <v>185</v>
      </c>
      <c r="ED15" s="339" t="s">
        <v>601</v>
      </c>
      <c r="EE15" s="338"/>
    </row>
    <row r="16" spans="1:135" ht="72.5" x14ac:dyDescent="0.3">
      <c r="B16" s="282">
        <v>13</v>
      </c>
      <c r="C16" s="421" t="s">
        <v>134</v>
      </c>
      <c r="D16" s="345">
        <v>46069</v>
      </c>
      <c r="E16" s="348" t="s">
        <v>643</v>
      </c>
      <c r="F16" s="304">
        <v>128171</v>
      </c>
      <c r="G16" s="308">
        <f t="shared" ca="1" si="0"/>
        <v>42.746937718797575</v>
      </c>
      <c r="H16" s="283">
        <v>30713</v>
      </c>
      <c r="I16" s="343" t="s">
        <v>179</v>
      </c>
      <c r="J16" s="343" t="s">
        <v>137</v>
      </c>
      <c r="K16" s="343" t="s">
        <v>138</v>
      </c>
      <c r="L16" s="343" t="s">
        <v>175</v>
      </c>
      <c r="M16" s="343" t="s">
        <v>2009</v>
      </c>
      <c r="N16" s="343"/>
      <c r="O16" s="343" t="s">
        <v>183</v>
      </c>
      <c r="P16" s="349" t="s">
        <v>645</v>
      </c>
      <c r="Q16" s="343" t="s">
        <v>144</v>
      </c>
      <c r="R16" s="343" t="s">
        <v>185</v>
      </c>
      <c r="S16" s="345">
        <v>39173</v>
      </c>
      <c r="T16" s="286">
        <f ca="1">YEARFRAC(S16,$T$1)</f>
        <v>19.552777777777777</v>
      </c>
      <c r="U16" s="357">
        <f ca="1">Table92[[#This Row],[Years in PET]]</f>
        <v>19.552777777777777</v>
      </c>
      <c r="V16" s="343" t="s">
        <v>186</v>
      </c>
      <c r="W16" s="356">
        <f ca="1">Table92[[#This Row],[Age]]-($T$1-Table92[[#This Row],[Date of Appointment to Current Grade]])/365</f>
        <v>41.778082191780825</v>
      </c>
      <c r="X16" s="360">
        <f ca="1">($T$1-Table92[[#This Row],[Date of Appointment to Current Grade]])/365</f>
        <v>0.96885552701675048</v>
      </c>
      <c r="Y16" s="345">
        <v>45962</v>
      </c>
      <c r="Z16" s="343" t="s">
        <v>723</v>
      </c>
      <c r="AA16" s="345">
        <v>46174</v>
      </c>
      <c r="AB16" s="360">
        <f ca="1">($T$1-Table92[[#This Row],[Date in Position]])/365</f>
        <v>0.3880336092085313</v>
      </c>
      <c r="AC16" s="343" t="s">
        <v>183</v>
      </c>
      <c r="AD16" s="345">
        <v>44860</v>
      </c>
      <c r="AE16" s="343" t="s">
        <v>147</v>
      </c>
      <c r="AF16" s="343" t="s">
        <v>148</v>
      </c>
      <c r="AG16" s="287" t="s">
        <v>646</v>
      </c>
      <c r="AH16" s="287" t="s">
        <v>647</v>
      </c>
      <c r="AI16" s="287" t="s">
        <v>648</v>
      </c>
      <c r="AJ16" s="288" t="s">
        <v>649</v>
      </c>
      <c r="AK16" s="288"/>
      <c r="AL16" s="282" t="s">
        <v>380</v>
      </c>
      <c r="AM16" s="319" t="s">
        <v>650</v>
      </c>
      <c r="AN16" s="313">
        <v>2</v>
      </c>
      <c r="AO16" s="304">
        <v>2</v>
      </c>
      <c r="AP16" s="304">
        <v>2</v>
      </c>
      <c r="AQ16" s="304">
        <v>3</v>
      </c>
      <c r="AR16" s="304">
        <v>3</v>
      </c>
      <c r="AS16" s="304">
        <v>2</v>
      </c>
      <c r="AT16" s="304">
        <v>3</v>
      </c>
      <c r="AU16" s="304">
        <v>3</v>
      </c>
      <c r="AV16" s="304">
        <v>2</v>
      </c>
      <c r="AW16" s="304">
        <v>2</v>
      </c>
      <c r="AX16" s="304">
        <v>3</v>
      </c>
      <c r="AY16" s="304">
        <v>2</v>
      </c>
      <c r="AZ16" s="304">
        <v>2</v>
      </c>
      <c r="BA16" s="304">
        <v>3</v>
      </c>
      <c r="BB16" s="304">
        <v>2</v>
      </c>
      <c r="BC16" s="304">
        <v>2</v>
      </c>
      <c r="BD16" s="304">
        <v>1</v>
      </c>
      <c r="BE16" s="304">
        <v>2</v>
      </c>
      <c r="BF16" s="304">
        <v>2</v>
      </c>
      <c r="BG16" s="304">
        <v>1</v>
      </c>
      <c r="BH16" s="304">
        <v>1</v>
      </c>
      <c r="BI16" s="304">
        <v>2</v>
      </c>
      <c r="BJ16" s="304">
        <v>2</v>
      </c>
      <c r="BK16" s="314">
        <v>1</v>
      </c>
      <c r="BL16" s="323">
        <f>IF(AND(All!$V16="P1",All!$AE16="RDP"),#REF!,IF(AND(All!$V16="P2",All!$AE16="RDP"),#REF!,IF(AND(All!$V16="P3",All!$AE16="RDP"),#REF!,IF(AND(All!$V16="P4",All!$AE16="RDP"),#REF!,IF(AND(All!$V16="P5",All!$AE16="RDP"),#REF!,IF(AND(All!$V16="P6",All!$AE16="RDP"),#REF!,IF(AND(All!$V16="P7",All!$AE16="RDP"),#REF!,IF(AND(All!$V16="P8",All!$AE16="RDP"),#REF!,IF(AND(All!$V16="P9",All!$AE16="RDP"),#REF!,IF(AND(All!$V16="P1",All!$AE16="RMS"),#REF!,IF(AND(All!$V16="P2",All!$AE16="RMS"),#REF!,IF(AND(All!$V16="P3",All!$AE16="RMS"),#REF!,IF(AND(All!$V16="P4",All!$AE16="RMS"),#REF!,IF(AND(All!$V16="P5",All!$AE16="RMS"),#REF!,IF(AND(All!$V16="P6",All!$AE16="RMS"),#REF!,IF(AND(All!$V16="P7",All!$AE16="RMS"),#REF!,IF(AND(All!$V16="P8",All!$AE16="RMS"),#REF!,IF(AND(All!$V16="P9",All!$AE16="RMS"),#REF!,IF(AND(All!$V16="P1",All!$AE16="RSS"),#REF!,IF(AND(All!$V16="P2",All!$AE16="RSS"),#REF!,IF(AND(All!$V16="P3",All!$AE16="RSS"),#REF!,IF(AND(All!$V16="P4",All!$AE16="RSS"),#REF!,IF(AND(All!$V16="P5",All!$AE16="RSS"),#REF!,IF(AND(All!$V16="P6",All!$AE16="RSS"),#REF!,IF(AND(All!$V16="P7",All!$AE16="RSS"),#REF!,IF(AND(All!$V16="P8",All!$AE16="RSS"),#REF!,IF(AND(All!$V16="P9",All!$AE16="RSS"),#REF!,0)))))))))))))))))))))))))))</f>
        <v>0</v>
      </c>
      <c r="BM16" s="43">
        <f>IF(AND(All!$V16="P1",All!$AE16="RDP"),#REF!,IF(AND(All!$V16="P2",All!$AE16="RDP"),#REF!,IF(AND(All!$V16="P3",All!$AE16="RDP"),#REF!,IF(AND(All!$V16="P4",All!$AE16="RDP"),#REF!,IF(AND(All!$V16="P5",All!$AE16="RDP"),#REF!,IF(AND(All!$V16="P6",All!$AE16="RDP"),#REF!,IF(AND(All!$V16="P7",All!$AE16="RDP"),#REF!,IF(AND(All!$V16="P8",All!$AE16="RDP"),#REF!,IF(AND(All!$V16="P9",All!$AE16="RDP"),#REF!,IF(AND(All!$V16="P1",All!$AE16="RMS"),#REF!,IF(AND(All!$V16="P2",All!$AE16="RMS"),#REF!,IF(AND(All!$V16="P3",All!$AE16="RMS"),#REF!,IF(AND(All!$V16="P4",All!$AE16="RMS"),#REF!,IF(AND(All!$V16="P5",All!$AE16="RMS"),#REF!,IF(AND(All!$V16="P6",All!$AE16="RMS"),#REF!,IF(AND(All!$V16="P7",All!$AE16="RMS"),#REF!,IF(AND(All!$V16="P8",All!$AE16="RMS"),#REF!,IF(AND(All!$V16="P9",All!$AE16="RMS"),#REF!,IF(AND(All!$V16="P1",All!$AE16="RSS"),#REF!,IF(AND(All!$V16="P2",All!$AE16="RSS"),#REF!,IF(AND(All!$V16="P3",All!$AE16="RSS"),#REF!,IF(AND(All!$V16="P4",All!$AE16="RSS"),#REF!,IF(AND(All!$V16="P5",All!$AE16="RSS"),#REF!,IF(AND(All!$V16="P6",All!$AE16="RSS"),#REF!,IF(AND(All!$V16="P7",All!$AE16="RSS"),#REF!,IF(AND(All!$V16="P8",All!$AE16="RSS"),#REF!,IF(AND(All!$V16="P9",All!$AE16="RSS"),#REF!,0)))))))))))))))))))))))))))</f>
        <v>0</v>
      </c>
      <c r="BN16" s="43">
        <f>IF(AND(All!$V16="P1",All!$AE16="RDP"),#REF!,IF(AND(All!$V16="P2",All!$AE16="RDP"),#REF!,IF(AND(All!$V16="P3",All!$AE16="RDP"),#REF!,IF(AND(All!$V16="P4",All!$AE16="RDP"),#REF!,IF(AND(All!$V16="P5",All!$AE16="RDP"),#REF!,IF(AND(All!$V16="P6",All!$AE16="RDP"),#REF!,IF(AND(All!$V16="P7",All!$AE16="RDP"),#REF!,IF(AND(All!$V16="P8",All!$AE16="RDP"),#REF!,IF(AND(All!$V16="P9",All!$AE16="RDP"),#REF!,IF(AND(All!$V16="P1",All!$AE16="RMS"),#REF!,IF(AND(All!$V16="P2",All!$AE16="RMS"),#REF!,IF(AND(All!$V16="P3",All!$AE16="RMS"),#REF!,IF(AND(All!$V16="P4",All!$AE16="RMS"),#REF!,IF(AND(All!$V16="P5",All!$AE16="RMS"),#REF!,IF(AND(All!$V16="P6",All!$AE16="RMS"),#REF!,IF(AND(All!$V16="P7",All!$AE16="RMS"),#REF!,IF(AND(All!$V16="P8",All!$AE16="RMS"),#REF!,IF(AND(All!$V16="P9",All!$AE16="RMS"),#REF!,IF(AND(All!$V16="P1",All!$AE16="RSS"),#REF!,IF(AND(All!$V16="P2",All!$AE16="RSS"),#REF!,IF(AND(All!$V16="P3",All!$AE16="RSS"),#REF!,IF(AND(All!$V16="P4",All!$AE16="RSS"),#REF!,IF(AND(All!$V16="P5",All!$AE16="RSS"),#REF!,IF(AND(All!$V16="P6",All!$AE16="RSS"),#REF!,IF(AND(All!$V16="P7",All!$AE16="RSS"),#REF!,IF(AND(All!$V16="P8",All!$AE16="RSS"),#REF!,IF(AND(All!$V16="P9",All!$AE16="RSS"),#REF!,0)))))))))))))))))))))))))))</f>
        <v>0</v>
      </c>
      <c r="BO16" s="43">
        <f>IF(AND(All!$V16="P1",All!$AE16="RDP"),#REF!,IF(AND(All!$V16="P2",All!$AE16="RDP"),#REF!,IF(AND(All!$V16="P3",All!$AE16="RDP"),#REF!,IF(AND(All!$V16="P4",All!$AE16="RDP"),#REF!,IF(AND(All!$V16="P5",All!$AE16="RDP"),#REF!,IF(AND(All!$V16="P6",All!$AE16="RDP"),#REF!,IF(AND(All!$V16="P7",All!$AE16="RDP"),#REF!,IF(AND(All!$V16="P8",All!$AE16="RDP"),#REF!,IF(AND(All!$V16="P9",All!$AE16="RDP"),#REF!,IF(AND(All!$V16="P1",All!$AE16="RMS"),#REF!,IF(AND(All!$V16="P2",All!$AE16="RMS"),#REF!,IF(AND(All!$V16="P3",All!$AE16="RMS"),#REF!,IF(AND(All!$V16="P4",All!$AE16="RMS"),#REF!,IF(AND(All!$V16="P5",All!$AE16="RMS"),#REF!,IF(AND(All!$V16="P6",All!$AE16="RMS"),#REF!,IF(AND(All!$V16="P7",All!$AE16="RMS"),#REF!,IF(AND(All!$V16="P8",All!$AE16="RMS"),#REF!,IF(AND(All!$V16="P9",All!$AE16="RMS"),#REF!,IF(AND(All!$V16="P1",All!$AE16="RSS"),#REF!,IF(AND(All!$V16="P2",All!$AE16="RSS"),#REF!,IF(AND(All!$V16="P3",All!$AE16="RSS"),#REF!,IF(AND(All!$V16="P4",All!$AE16="RSS"),#REF!,IF(AND(All!$V16="P5",All!$AE16="RSS"),#REF!,IF(AND(All!$V16="P6",All!$AE16="RSS"),#REF!,IF(AND(All!$V16="P7",All!$AE16="RSS"),#REF!,IF(AND(All!$V16="P8",All!$AE16="RSS"),#REF!,IF(AND(All!$V16="P9",All!$AE16="RSS"),#REF!,0)))))))))))))))))))))))))))</f>
        <v>0</v>
      </c>
      <c r="BP16" s="43">
        <f>IF(AND(All!$V16="P1",All!$AE16="RDP"),#REF!,IF(AND(All!$V16="P2",All!$AE16="RDP"),#REF!,IF(AND(All!$V16="P3",All!$AE16="RDP"),#REF!,IF(AND(All!$V16="P4",All!$AE16="RDP"),#REF!,IF(AND(All!$V16="P5",All!$AE16="RDP"),#REF!,IF(AND(All!$V16="P6",All!$AE16="RDP"),#REF!,IF(AND(All!$V16="P7",All!$AE16="RDP"),#REF!,IF(AND(All!$V16="P8",All!$AE16="RDP"),#REF!,IF(AND(All!$V16="P9",All!$AE16="RDP"),#REF!,IF(AND(All!$V16="P1",All!$AE16="RMS"),#REF!,IF(AND(All!$V16="P2",All!$AE16="RMS"),#REF!,IF(AND(All!$V16="P3",All!$AE16="RMS"),#REF!,IF(AND(All!$V16="P4",All!$AE16="RMS"),#REF!,IF(AND(All!$V16="P5",All!$AE16="RMS"),#REF!,IF(AND(All!$V16="P6",All!$AE16="RMS"),#REF!,IF(AND(All!$V16="P7",All!$AE16="RMS"),#REF!,IF(AND(All!$V16="P8",All!$AE16="RMS"),#REF!,IF(AND(All!$V16="P9",All!$AE16="RMS"),#REF!,IF(AND(All!$V16="P1",All!$AE16="RSS"),#REF!,IF(AND(All!$V16="P2",All!$AE16="RSS"),#REF!,IF(AND(All!$V16="P3",All!$AE16="RSS"),#REF!,IF(AND(All!$V16="P4",All!$AE16="RSS"),#REF!,IF(AND(All!$V16="P5",All!$AE16="RSS"),#REF!,IF(AND(All!$V16="P6",All!$AE16="RSS"),#REF!,IF(AND(All!$V16="P7",All!$AE16="RSS"),#REF!,IF(AND(All!$V16="P8",All!$AE16="RSS"),#REF!,IF(AND(All!$V16="P9",All!$AE16="RSS"),#REF!,0)))))))))))))))))))))))))))</f>
        <v>0</v>
      </c>
      <c r="BQ16" s="43">
        <f>IF(AND(All!$V16="P1",All!$AE16="RDP"),#REF!,IF(AND(All!$V16="P2",All!$AE16="RDP"),#REF!,IF(AND(All!$V16="P3",All!$AE16="RDP"),#REF!,IF(AND(All!$V16="P4",All!$AE16="RDP"),#REF!,IF(AND(All!$V16="P5",All!$AE16="RDP"),#REF!,IF(AND(All!$V16="P6",All!$AE16="RDP"),#REF!,IF(AND(All!$V16="P7",All!$AE16="RDP"),#REF!,IF(AND(All!$V16="P8",All!$AE16="RDP"),#REF!,IF(AND(All!$V16="P9",All!$AE16="RDP"),#REF!,IF(AND(All!$V16="P1",All!$AE16="RMS"),#REF!,IF(AND(All!$V16="P2",All!$AE16="RMS"),#REF!,IF(AND(All!$V16="P3",All!$AE16="RMS"),#REF!,IF(AND(All!$V16="P4",All!$AE16="RMS"),#REF!,IF(AND(All!$V16="P5",All!$AE16="RMS"),#REF!,IF(AND(All!$V16="P6",All!$AE16="RMS"),#REF!,IF(AND(All!$V16="P7",All!$AE16="RMS"),#REF!,IF(AND(All!$V16="P8",All!$AE16="RMS"),#REF!,IF(AND(All!$V16="P9",All!$AE16="RMS"),#REF!,IF(AND(All!$V16="P1",All!$AE16="RSS"),#REF!,IF(AND(All!$V16="P2",All!$AE16="RSS"),#REF!,IF(AND(All!$V16="P3",All!$AE16="RSS"),#REF!,IF(AND(All!$V16="P4",All!$AE16="RSS"),#REF!,IF(AND(All!$V16="P5",All!$AE16="RSS"),#REF!,IF(AND(All!$V16="P6",All!$AE16="RSS"),#REF!,IF(AND(All!$V16="P7",All!$AE16="RSS"),#REF!,IF(AND(All!$V16="P8",All!$AE16="RSS"),#REF!,IF(AND(All!$V16="P9",All!$AE16="RSS"),#REF!,0)))))))))))))))))))))))))))</f>
        <v>0</v>
      </c>
      <c r="BR16" s="43">
        <f>IF(AND(All!$V16="P1",All!$AE16="RDP"),#REF!,IF(AND(All!$V16="P2",All!$AE16="RDP"),#REF!,IF(AND(All!$V16="P3",All!$AE16="RDP"),#REF!,IF(AND(All!$V16="P4",All!$AE16="RDP"),#REF!,IF(AND(All!$V16="P5",All!$AE16="RDP"),#REF!,IF(AND(All!$V16="P6",All!$AE16="RDP"),#REF!,IF(AND(All!$V16="P7",All!$AE16="RDP"),#REF!,IF(AND(All!$V16="P8",All!$AE16="RDP"),#REF!,IF(AND(All!$V16="P9",All!$AE16="RDP"),#REF!,IF(AND(All!$V16="P1",All!$AE16="RMS"),#REF!,IF(AND(All!$V16="P2",All!$AE16="RMS"),#REF!,IF(AND(All!$V16="P3",All!$AE16="RMS"),#REF!,IF(AND(All!$V16="P4",All!$AE16="RMS"),#REF!,IF(AND(All!$V16="P5",All!$AE16="RMS"),#REF!,IF(AND(All!$V16="P6",All!$AE16="RMS"),#REF!,IF(AND(All!$V16="P7",All!$AE16="RMS"),#REF!,IF(AND(All!$V16="P8",All!$AE16="RMS"),#REF!,IF(AND(All!$V16="P9",All!$AE16="RMS"),#REF!,IF(AND(All!$V16="P1",All!$AE16="RSS"),#REF!,IF(AND(All!$V16="P2",All!$AE16="RSS"),#REF!,IF(AND(All!$V16="P3",All!$AE16="RSS"),#REF!,IF(AND(All!$V16="P4",All!$AE16="RSS"),#REF!,IF(AND(All!$V16="P5",All!$AE16="RSS"),#REF!,IF(AND(All!$V16="P6",All!$AE16="RSS"),#REF!,IF(AND(All!$V16="P7",All!$AE16="RSS"),#REF!,IF(AND(All!$V16="P8",All!$AE16="RSS"),#REF!,IF(AND(All!$V16="P9",All!$AE16="RSS"),#REF!,0)))))))))))))))))))))))))))</f>
        <v>0</v>
      </c>
      <c r="BS16" s="43">
        <f>IF(AND(All!$V16="P1",All!$AE16="RDP"),#REF!,IF(AND(All!$V16="P2",All!$AE16="RDP"),#REF!,IF(AND(All!$V16="P3",All!$AE16="RDP"),#REF!,IF(AND(All!$V16="P4",All!$AE16="RDP"),#REF!,IF(AND(All!$V16="P5",All!$AE16="RDP"),#REF!,IF(AND(All!$V16="P6",All!$AE16="RDP"),#REF!,IF(AND(All!$V16="P7",All!$AE16="RDP"),#REF!,IF(AND(All!$V16="P8",All!$AE16="RDP"),#REF!,IF(AND(All!$V16="P9",All!$AE16="RDP"),#REF!,IF(AND(All!$V16="P1",All!$AE16="RMS"),#REF!,IF(AND(All!$V16="P2",All!$AE16="RMS"),#REF!,IF(AND(All!$V16="P3",All!$AE16="RMS"),#REF!,IF(AND(All!$V16="P4",All!$AE16="RMS"),#REF!,IF(AND(All!$V16="P5",All!$AE16="RMS"),#REF!,IF(AND(All!$V16="P6",All!$AE16="RMS"),#REF!,IF(AND(All!$V16="P7",All!$AE16="RMS"),#REF!,IF(AND(All!$V16="P8",All!$AE16="RMS"),#REF!,IF(AND(All!$V16="P9",All!$AE16="RMS"),#REF!,IF(AND(All!$V16="P1",All!$AE16="RSS"),#REF!,IF(AND(All!$V16="P2",All!$AE16="RSS"),#REF!,IF(AND(All!$V16="P3",All!$AE16="RSS"),#REF!,IF(AND(All!$V16="P4",All!$AE16="RSS"),#REF!,IF(AND(All!$V16="P5",All!$AE16="RSS"),#REF!,IF(AND(All!$V16="P6",All!$AE16="RSS"),#REF!,IF(AND(All!$V16="P7",All!$AE16="RSS"),#REF!,IF(AND(All!$V16="P8",All!$AE16="RSS"),#REF!,IF(AND(All!$V16="P9",All!$AE16="RSS"),#REF!,0)))))))))))))))))))))))))))</f>
        <v>0</v>
      </c>
      <c r="BT16" s="43">
        <f>IF(AND(All!$V16="P1",All!$AE16="RDP"),#REF!,IF(AND(All!$V16="P2",All!$AE16="RDP"),#REF!,IF(AND(All!$V16="P3",All!$AE16="RDP"),#REF!,IF(AND(All!$V16="P4",All!$AE16="RDP"),#REF!,IF(AND(All!$V16="P5",All!$AE16="RDP"),#REF!,IF(AND(All!$V16="P6",All!$AE16="RDP"),#REF!,IF(AND(All!$V16="P7",All!$AE16="RDP"),#REF!,IF(AND(All!$V16="P8",All!$AE16="RDP"),#REF!,IF(AND(All!$V16="P9",All!$AE16="RDP"),#REF!,IF(AND(All!$V16="P1",All!$AE16="RMS"),#REF!,IF(AND(All!$V16="P2",All!$AE16="RMS"),#REF!,IF(AND(All!$V16="P3",All!$AE16="RMS"),#REF!,IF(AND(All!$V16="P4",All!$AE16="RMS"),#REF!,IF(AND(All!$V16="P5",All!$AE16="RMS"),#REF!,IF(AND(All!$V16="P6",All!$AE16="RMS"),#REF!,IF(AND(All!$V16="P7",All!$AE16="RMS"),#REF!,IF(AND(All!$V16="P8",All!$AE16="RMS"),#REF!,IF(AND(All!$V16="P9",All!$AE16="RMS"),#REF!,IF(AND(All!$V16="P1",All!$AE16="RSS"),#REF!,IF(AND(All!$V16="P2",All!$AE16="RSS"),#REF!,IF(AND(All!$V16="P3",All!$AE16="RSS"),#REF!,IF(AND(All!$V16="P4",All!$AE16="RSS"),#REF!,IF(AND(All!$V16="P5",All!$AE16="RSS"),#REF!,IF(AND(All!$V16="P6",All!$AE16="RSS"),#REF!,IF(AND(All!$V16="P7",All!$AE16="RSS"),#REF!,IF(AND(All!$V16="P8",All!$AE16="RSS"),#REF!,IF(AND(All!$V16="P9",All!$AE16="RSS"),#REF!,0)))))))))))))))))))))))))))</f>
        <v>0</v>
      </c>
      <c r="BU16" s="43">
        <f>IF(AND(All!$V16="P1",All!$AE16="RDP"),#REF!,IF(AND(All!$V16="P2",All!$AE16="RDP"),#REF!,IF(AND(All!$V16="P3",All!$AE16="RDP"),#REF!,IF(AND(All!$V16="P4",All!$AE16="RDP"),#REF!,IF(AND(All!$V16="P5",All!$AE16="RDP"),#REF!,IF(AND(All!$V16="P6",All!$AE16="RDP"),#REF!,IF(AND(All!$V16="P7",All!$AE16="RDP"),#REF!,IF(AND(All!$V16="P8",All!$AE16="RDP"),#REF!,IF(AND(All!$V16="P9",All!$AE16="RDP"),#REF!,IF(AND(All!$V16="P1",All!$AE16="RMS"),#REF!,IF(AND(All!$V16="P2",All!$AE16="RMS"),#REF!,IF(AND(All!$V16="P3",All!$AE16="RMS"),#REF!,IF(AND(All!$V16="P4",All!$AE16="RMS"),#REF!,IF(AND(All!$V16="P5",All!$AE16="RMS"),#REF!,IF(AND(All!$V16="P6",All!$AE16="RMS"),#REF!,IF(AND(All!$V16="P7",All!$AE16="RMS"),#REF!,IF(AND(All!$V16="P8",All!$AE16="RMS"),#REF!,IF(AND(All!$V16="P9",All!$AE16="RMS"),#REF!,IF(AND(All!$V16="P1",All!$AE16="RSS"),#REF!,IF(AND(All!$V16="P2",All!$AE16="RSS"),#REF!,IF(AND(All!$V16="P3",All!$AE16="RSS"),#REF!,IF(AND(All!$V16="P4",All!$AE16="RSS"),#REF!,IF(AND(All!$V16="P5",All!$AE16="RSS"),#REF!,IF(AND(All!$V16="P6",All!$AE16="RSS"),#REF!,IF(AND(All!$V16="P7",All!$AE16="RSS"),#REF!,IF(AND(All!$V16="P8",All!$AE16="RSS"),#REF!,IF(AND(All!$V16="P9",All!$AE16="RSS"),#REF!,0)))))))))))))))))))))))))))</f>
        <v>0</v>
      </c>
      <c r="BV16" s="43">
        <f>IF(AND(All!$V16="P1",All!$AE16="RDP"),#REF!,IF(AND(All!$V16="P2",All!$AE16="RDP"),#REF!,IF(AND(All!$V16="P3",All!$AE16="RDP"),#REF!,IF(AND(All!$V16="P4",All!$AE16="RDP"),#REF!,IF(AND(All!$V16="P5",All!$AE16="RDP"),#REF!,IF(AND(All!$V16="P6",All!$AE16="RDP"),#REF!,IF(AND(All!$V16="P7",All!$AE16="RDP"),#REF!,IF(AND(All!$V16="P8",All!$AE16="RDP"),#REF!,IF(AND(All!$V16="P9",All!$AE16="RDP"),#REF!,IF(AND(All!$V16="P1",All!$AE16="RMS"),#REF!,IF(AND(All!$V16="P2",All!$AE16="RMS"),#REF!,IF(AND(All!$V16="P3",All!$AE16="RMS"),#REF!,IF(AND(All!$V16="P4",All!$AE16="RMS"),#REF!,IF(AND(All!$V16="P5",All!$AE16="RMS"),#REF!,IF(AND(All!$V16="P6",All!$AE16="RMS"),#REF!,IF(AND(All!$V16="P7",All!$AE16="RMS"),#REF!,IF(AND(All!$V16="P8",All!$AE16="RMS"),#REF!,IF(AND(All!$V16="P9",All!$AE16="RMS"),#REF!,IF(AND(All!$V16="P1",All!$AE16="RSS"),#REF!,IF(AND(All!$V16="P2",All!$AE16="RSS"),#REF!,IF(AND(All!$V16="P3",All!$AE16="RSS"),#REF!,IF(AND(All!$V16="P4",All!$AE16="RSS"),#REF!,IF(AND(All!$V16="P5",All!$AE16="RSS"),#REF!,IF(AND(All!$V16="P6",All!$AE16="RSS"),#REF!,IF(AND(All!$V16="P7",All!$AE16="RSS"),#REF!,IF(AND(All!$V16="P8",All!$AE16="RSS"),#REF!,IF(AND(All!$V16="P9",All!$AE16="RSS"),#REF!,0)))))))))))))))))))))))))))</f>
        <v>0</v>
      </c>
      <c r="BW16" s="43">
        <f>IF(AND(All!$V16="P1",All!$AE16="RDP"),#REF!,IF(AND(All!$V16="P2",All!$AE16="RDP"),#REF!,IF(AND(All!$V16="P3",All!$AE16="RDP"),#REF!,IF(AND(All!$V16="P4",All!$AE16="RDP"),#REF!,IF(AND(All!$V16="P5",All!$AE16="RDP"),#REF!,IF(AND(All!$V16="P6",All!$AE16="RDP"),#REF!,IF(AND(All!$V16="P7",All!$AE16="RDP"),#REF!,IF(AND(All!$V16="P8",All!$AE16="RDP"),#REF!,IF(AND(All!$V16="P9",All!$AE16="RDP"),#REF!,IF(AND(All!$V16="P1",All!$AE16="RMS"),#REF!,IF(AND(All!$V16="P2",All!$AE16="RMS"),#REF!,IF(AND(All!$V16="P3",All!$AE16="RMS"),#REF!,IF(AND(All!$V16="P4",All!$AE16="RMS"),#REF!,IF(AND(All!$V16="P5",All!$AE16="RMS"),#REF!,IF(AND(All!$V16="P6",All!$AE16="RMS"),#REF!,IF(AND(All!$V16="P7",All!$AE16="RMS"),#REF!,IF(AND(All!$V16="P8",All!$AE16="RMS"),#REF!,IF(AND(All!$V16="P9",All!$AE16="RMS"),#REF!,IF(AND(All!$V16="P1",All!$AE16="RSS"),#REF!,IF(AND(All!$V16="P2",All!$AE16="RSS"),#REF!,IF(AND(All!$V16="P3",All!$AE16="RSS"),#REF!,IF(AND(All!$V16="P4",All!$AE16="RSS"),#REF!,IF(AND(All!$V16="P5",All!$AE16="RSS"),#REF!,IF(AND(All!$V16="P6",All!$AE16="RSS"),#REF!,IF(AND(All!$V16="P7",All!$AE16="RSS"),#REF!,IF(AND(All!$V16="P8",All!$AE16="RSS"),#REF!,IF(AND(All!$V16="P9",All!$AE16="RSS"),#REF!,0)))))))))))))))))))))))))))</f>
        <v>0</v>
      </c>
      <c r="BX16" s="43">
        <f>IF(AND(All!$V16="P1",All!$AE16="RDP"),#REF!,IF(AND(All!$V16="P2",All!$AE16="RDP"),#REF!,IF(AND(All!$V16="P3",All!$AE16="RDP"),#REF!,IF(AND(All!$V16="P4",All!$AE16="RDP"),#REF!,IF(AND(All!$V16="P5",All!$AE16="RDP"),#REF!,IF(AND(All!$V16="P6",All!$AE16="RDP"),#REF!,IF(AND(All!$V16="P7",All!$AE16="RDP"),#REF!,IF(AND(All!$V16="P8",All!$AE16="RDP"),#REF!,IF(AND(All!$V16="P9",All!$AE16="RDP"),#REF!,IF(AND(All!$V16="P1",All!$AE16="RMS"),#REF!,IF(AND(All!$V16="P2",All!$AE16="RMS"),#REF!,IF(AND(All!$V16="P3",All!$AE16="RMS"),#REF!,IF(AND(All!$V16="P4",All!$AE16="RMS"),#REF!,IF(AND(All!$V16="P5",All!$AE16="RMS"),#REF!,IF(AND(All!$V16="P6",All!$AE16="RMS"),#REF!,IF(AND(All!$V16="P7",All!$AE16="RMS"),#REF!,IF(AND(All!$V16="P8",All!$AE16="RMS"),#REF!,IF(AND(All!$V16="P9",All!$AE16="RMS"),#REF!,IF(AND(All!$V16="P1",All!$AE16="RSS"),#REF!,IF(AND(All!$V16="P2",All!$AE16="RSS"),#REF!,IF(AND(All!$V16="P3",All!$AE16="RSS"),#REF!,IF(AND(All!$V16="P4",All!$AE16="RSS"),#REF!,IF(AND(All!$V16="P5",All!$AE16="RSS"),#REF!,IF(AND(All!$V16="P6",All!$AE16="RSS"),#REF!,IF(AND(All!$V16="P7",All!$AE16="RSS"),#REF!,IF(AND(All!$V16="P8",All!$AE16="RSS"),#REF!,IF(AND(All!$V16="P9",All!$AE16="RSS"),#REF!,0)))))))))))))))))))))))))))</f>
        <v>0</v>
      </c>
      <c r="BY16" s="43">
        <f>IF(AND(All!$V16="P1",All!$AE16="RDP"),#REF!,IF(AND(All!$V16="P2",All!$AE16="RDP"),#REF!,IF(AND(All!$V16="P3",All!$AE16="RDP"),#REF!,IF(AND(All!$V16="P4",All!$AE16="RDP"),#REF!,IF(AND(All!$V16="P5",All!$AE16="RDP"),#REF!,IF(AND(All!$V16="P6",All!$AE16="RDP"),#REF!,IF(AND(All!$V16="P7",All!$AE16="RDP"),#REF!,IF(AND(All!$V16="P8",All!$AE16="RDP"),#REF!,IF(AND(All!$V16="P9",All!$AE16="RDP"),#REF!,IF(AND(All!$V16="P1",All!$AE16="RMS"),#REF!,IF(AND(All!$V16="P2",All!$AE16="RMS"),#REF!,IF(AND(All!$V16="P3",All!$AE16="RMS"),#REF!,IF(AND(All!$V16="P4",All!$AE16="RMS"),#REF!,IF(AND(All!$V16="P5",All!$AE16="RMS"),#REF!,IF(AND(All!$V16="P6",All!$AE16="RMS"),#REF!,IF(AND(All!$V16="P7",All!$AE16="RMS"),#REF!,IF(AND(All!$V16="P8",All!$AE16="RMS"),#REF!,IF(AND(All!$V16="P9",All!$AE16="RMS"),#REF!,IF(AND(All!$V16="P1",All!$AE16="RSS"),#REF!,IF(AND(All!$V16="P2",All!$AE16="RSS"),#REF!,IF(AND(All!$V16="P3",All!$AE16="RSS"),#REF!,IF(AND(All!$V16="P4",All!$AE16="RSS"),#REF!,IF(AND(All!$V16="P5",All!$AE16="RSS"),#REF!,IF(AND(All!$V16="P6",All!$AE16="RSS"),#REF!,IF(AND(All!$V16="P7",All!$AE16="RSS"),#REF!,IF(AND(All!$V16="P8",All!$AE16="RSS"),#REF!,IF(AND(All!$V16="P9",All!$AE16="RSS"),#REF!,0)))))))))))))))))))))))))))</f>
        <v>0</v>
      </c>
      <c r="BZ16" s="43">
        <f>IF(AND(All!$V16="P1",All!$AE16="RDP"),#REF!,IF(AND(All!$V16="P2",All!$AE16="RDP"),#REF!,IF(AND(All!$V16="P3",All!$AE16="RDP"),#REF!,IF(AND(All!$V16="P4",All!$AE16="RDP"),#REF!,IF(AND(All!$V16="P5",All!$AE16="RDP"),#REF!,IF(AND(All!$V16="P6",All!$AE16="RDP"),#REF!,IF(AND(All!$V16="P7",All!$AE16="RDP"),#REF!,IF(AND(All!$V16="P8",All!$AE16="RDP"),#REF!,IF(AND(All!$V16="P9",All!$AE16="RDP"),#REF!,IF(AND(All!$V16="P1",All!$AE16="RMS"),#REF!,IF(AND(All!$V16="P2",All!$AE16="RMS"),#REF!,IF(AND(All!$V16="P3",All!$AE16="RMS"),#REF!,IF(AND(All!$V16="P4",All!$AE16="RMS"),#REF!,IF(AND(All!$V16="P5",All!$AE16="RMS"),#REF!,IF(AND(All!$V16="P6",All!$AE16="RMS"),#REF!,IF(AND(All!$V16="P7",All!$AE16="RMS"),#REF!,IF(AND(All!$V16="P8",All!$AE16="RMS"),#REF!,IF(AND(All!$V16="P9",All!$AE16="RMS"),#REF!,IF(AND(All!$V16="P1",All!$AE16="RSS"),#REF!,IF(AND(All!$V16="P2",All!$AE16="RSS"),#REF!,IF(AND(All!$V16="P3",All!$AE16="RSS"),#REF!,IF(AND(All!$V16="P4",All!$AE16="RSS"),#REF!,IF(AND(All!$V16="P5",All!$AE16="RSS"),#REF!,IF(AND(All!$V16="P6",All!$AE16="RSS"),#REF!,IF(AND(All!$V16="P7",All!$AE16="RSS"),#REF!,IF(AND(All!$V16="P8",All!$AE16="RSS"),#REF!,IF(AND(All!$V16="P9",All!$AE16="RSS"),#REF!,0)))))))))))))))))))))))))))</f>
        <v>0</v>
      </c>
      <c r="CA16" s="43">
        <f>IF(AND(All!$V16="P1",All!$AE16="RDP"),#REF!,IF(AND(All!$V16="P2",All!$AE16="RDP"),#REF!,IF(AND(All!$V16="P3",All!$AE16="RDP"),#REF!,IF(AND(All!$V16="P4",All!$AE16="RDP"),#REF!,IF(AND(All!$V16="P5",All!$AE16="RDP"),#REF!,IF(AND(All!$V16="P6",All!$AE16="RDP"),#REF!,IF(AND(All!$V16="P7",All!$AE16="RDP"),#REF!,IF(AND(All!$V16="P8",All!$AE16="RDP"),#REF!,IF(AND(All!$V16="P9",All!$AE16="RDP"),#REF!,IF(AND(All!$V16="P1",All!$AE16="RMS"),#REF!,IF(AND(All!$V16="P2",All!$AE16="RMS"),#REF!,IF(AND(All!$V16="P3",All!$AE16="RMS"),#REF!,IF(AND(All!$V16="P4",All!$AE16="RMS"),#REF!,IF(AND(All!$V16="P5",All!$AE16="RMS"),#REF!,IF(AND(All!$V16="P6",All!$AE16="RMS"),#REF!,IF(AND(All!$V16="P7",All!$AE16="RMS"),#REF!,IF(AND(All!$V16="P8",All!$AE16="RMS"),#REF!,IF(AND(All!$V16="P9",All!$AE16="RMS"),#REF!,IF(AND(All!$V16="P1",All!$AE16="RSS"),#REF!,IF(AND(All!$V16="P2",All!$AE16="RSS"),#REF!,IF(AND(All!$V16="P3",All!$AE16="RSS"),#REF!,IF(AND(All!$V16="P4",All!$AE16="RSS"),#REF!,IF(AND(All!$V16="P5",All!$AE16="RSS"),#REF!,IF(AND(All!$V16="P6",All!$AE16="RSS"),#REF!,IF(AND(All!$V16="P7",All!$AE16="RSS"),#REF!,IF(AND(All!$V16="P8",All!$AE16="RSS"),#REF!,IF(AND(All!$V16="P9",All!$AE16="RSS"),#REF!,0)))))))))))))))))))))))))))</f>
        <v>0</v>
      </c>
      <c r="CB16" s="43">
        <f>IF(AND(All!$V16="P1",All!$AE16="RDP"),#REF!,IF(AND(All!$V16="P2",All!$AE16="RDP"),#REF!,IF(AND(All!$V16="P3",All!$AE16="RDP"),#REF!,IF(AND(All!$V16="P4",All!$AE16="RDP"),#REF!,IF(AND(All!$V16="P5",All!$AE16="RDP"),#REF!,IF(AND(All!$V16="P6",All!$AE16="RDP"),#REF!,IF(AND(All!$V16="P7",All!$AE16="RDP"),#REF!,IF(AND(All!$V16="P8",All!$AE16="RDP"),#REF!,IF(AND(All!$V16="P9",All!$AE16="RDP"),#REF!,IF(AND(All!$V16="P1",All!$AE16="RMS"),#REF!,IF(AND(All!$V16="P2",All!$AE16="RMS"),#REF!,IF(AND(All!$V16="P3",All!$AE16="RMS"),#REF!,IF(AND(All!$V16="P4",All!$AE16="RMS"),#REF!,IF(AND(All!$V16="P5",All!$AE16="RMS"),#REF!,IF(AND(All!$V16="P6",All!$AE16="RMS"),#REF!,IF(AND(All!$V16="P7",All!$AE16="RMS"),#REF!,IF(AND(All!$V16="P8",All!$AE16="RMS"),#REF!,IF(AND(All!$V16="P9",All!$AE16="RMS"),#REF!,IF(AND(All!$V16="P1",All!$AE16="RSS"),#REF!,IF(AND(All!$V16="P2",All!$AE16="RSS"),#REF!,IF(AND(All!$V16="P3",All!$AE16="RSS"),#REF!,IF(AND(All!$V16="P4",All!$AE16="RSS"),#REF!,IF(AND(All!$V16="P5",All!$AE16="RSS"),#REF!,IF(AND(All!$V16="P6",All!$AE16="RSS"),#REF!,IF(AND(All!$V16="P7",All!$AE16="RSS"),#REF!,IF(AND(All!$V16="P8",All!$AE16="RSS"),#REF!,IF(AND(All!$V16="P9",All!$AE16="RSS"),#REF!,0)))))))))))))))))))))))))))</f>
        <v>0</v>
      </c>
      <c r="CC16" s="43">
        <f>IF(AND(All!$V16="P1",All!$AE16="RDP"),#REF!,IF(AND(All!$V16="P2",All!$AE16="RDP"),#REF!,IF(AND(All!$V16="P3",All!$AE16="RDP"),#REF!,IF(AND(All!$V16="P4",All!$AE16="RDP"),#REF!,IF(AND(All!$V16="P5",All!$AE16="RDP"),#REF!,IF(AND(All!$V16="P6",All!$AE16="RDP"),#REF!,IF(AND(All!$V16="P7",All!$AE16="RDP"),#REF!,IF(AND(All!$V16="P8",All!$AE16="RDP"),#REF!,IF(AND(All!$V16="P9",All!$AE16="RDP"),#REF!,IF(AND(All!$V16="P1",All!$AE16="RMS"),#REF!,IF(AND(All!$V16="P2",All!$AE16="RMS"),#REF!,IF(AND(All!$V16="P3",All!$AE16="RMS"),#REF!,IF(AND(All!$V16="P4",All!$AE16="RMS"),#REF!,IF(AND(All!$V16="P5",All!$AE16="RMS"),#REF!,IF(AND(All!$V16="P6",All!$AE16="RMS"),#REF!,IF(AND(All!$V16="P7",All!$AE16="RMS"),#REF!,IF(AND(All!$V16="P8",All!$AE16="RMS"),#REF!,IF(AND(All!$V16="P9",All!$AE16="RMS"),#REF!,IF(AND(All!$V16="P1",All!$AE16="RSS"),#REF!,IF(AND(All!$V16="P2",All!$AE16="RSS"),#REF!,IF(AND(All!$V16="P3",All!$AE16="RSS"),#REF!,IF(AND(All!$V16="P4",All!$AE16="RSS"),#REF!,IF(AND(All!$V16="P5",All!$AE16="RSS"),#REF!,IF(AND(All!$V16="P6",All!$AE16="RSS"),#REF!,IF(AND(All!$V16="P7",All!$AE16="RSS"),#REF!,IF(AND(All!$V16="P8",All!$AE16="RSS"),#REF!,IF(AND(All!$V16="P9",All!$AE16="RSS"),#REF!,0)))))))))))))))))))))))))))</f>
        <v>0</v>
      </c>
      <c r="CD16" s="43">
        <f>IF(AND(All!$V16="P1",All!$AE16="RDP"),#REF!,IF(AND(All!$V16="P2",All!$AE16="RDP"),#REF!,IF(AND(All!$V16="P3",All!$AE16="RDP"),#REF!,IF(AND(All!$V16="P4",All!$AE16="RDP"),#REF!,IF(AND(All!$V16="P5",All!$AE16="RDP"),#REF!,IF(AND(All!$V16="P6",All!$AE16="RDP"),#REF!,IF(AND(All!$V16="P7",All!$AE16="RDP"),#REF!,IF(AND(All!$V16="P8",All!$AE16="RDP"),#REF!,IF(AND(All!$V16="P9",All!$AE16="RDP"),#REF!,IF(AND(All!$V16="P1",All!$AE16="RMS"),#REF!,IF(AND(All!$V16="P2",All!$AE16="RMS"),#REF!,IF(AND(All!$V16="P3",All!$AE16="RMS"),#REF!,IF(AND(All!$V16="P4",All!$AE16="RMS"),#REF!,IF(AND(All!$V16="P5",All!$AE16="RMS"),#REF!,IF(AND(All!$V16="P6",All!$AE16="RMS"),#REF!,IF(AND(All!$V16="P7",All!$AE16="RMS"),#REF!,IF(AND(All!$V16="P8",All!$AE16="RMS"),#REF!,IF(AND(All!$V16="P9",All!$AE16="RMS"),#REF!,IF(AND(All!$V16="P1",All!$AE16="RSS"),#REF!,IF(AND(All!$V16="P2",All!$AE16="RSS"),#REF!,IF(AND(All!$V16="P3",All!$AE16="RSS"),#REF!,IF(AND(All!$V16="P4",All!$AE16="RSS"),#REF!,IF(AND(All!$V16="P5",All!$AE16="RSS"),#REF!,IF(AND(All!$V16="P6",All!$AE16="RSS"),#REF!,IF(AND(All!$V16="P7",All!$AE16="RSS"),#REF!,IF(AND(All!$V16="P8",All!$AE16="RSS"),#REF!,IF(AND(All!$V16="P9",All!$AE16="RSS"),#REF!,0)))))))))))))))))))))))))))</f>
        <v>0</v>
      </c>
      <c r="CE16" s="43">
        <f>IF(AND(All!$V16="P1",All!$AE16="RDP"),#REF!,IF(AND(All!$V16="P2",All!$AE16="RDP"),#REF!,IF(AND(All!$V16="P3",All!$AE16="RDP"),#REF!,IF(AND(All!$V16="P4",All!$AE16="RDP"),#REF!,IF(AND(All!$V16="P5",All!$AE16="RDP"),#REF!,IF(AND(All!$V16="P6",All!$AE16="RDP"),#REF!,IF(AND(All!$V16="P7",All!$AE16="RDP"),#REF!,IF(AND(All!$V16="P8",All!$AE16="RDP"),#REF!,IF(AND(All!$V16="P9",All!$AE16="RDP"),#REF!,IF(AND(All!$V16="P1",All!$AE16="RMS"),#REF!,IF(AND(All!$V16="P2",All!$AE16="RMS"),#REF!,IF(AND(All!$V16="P3",All!$AE16="RMS"),#REF!,IF(AND(All!$V16="P4",All!$AE16="RMS"),#REF!,IF(AND(All!$V16="P5",All!$AE16="RMS"),#REF!,IF(AND(All!$V16="P6",All!$AE16="RMS"),#REF!,IF(AND(All!$V16="P7",All!$AE16="RMS"),#REF!,IF(AND(All!$V16="P8",All!$AE16="RMS"),#REF!,IF(AND(All!$V16="P9",All!$AE16="RMS"),#REF!,IF(AND(All!$V16="P1",All!$AE16="RSS"),#REF!,IF(AND(All!$V16="P2",All!$AE16="RSS"),#REF!,IF(AND(All!$V16="P3",All!$AE16="RSS"),#REF!,IF(AND(All!$V16="P4",All!$AE16="RSS"),#REF!,IF(AND(All!$V16="P5",All!$AE16="RSS"),#REF!,IF(AND(All!$V16="P6",All!$AE16="RSS"),#REF!,IF(AND(All!$V16="P7",All!$AE16="RSS"),#REF!,IF(AND(All!$V16="P8",All!$AE16="RSS"),#REF!,IF(AND(All!$V16="P9",All!$AE16="RSS"),#REF!,0)))))))))))))))))))))))))))</f>
        <v>0</v>
      </c>
      <c r="CF16" s="43">
        <f>IF(AND(All!$V16="P1",All!$AE16="RDP"),#REF!,IF(AND(All!$V16="P2",All!$AE16="RDP"),#REF!,IF(AND(All!$V16="P3",All!$AE16="RDP"),#REF!,IF(AND(All!$V16="P4",All!$AE16="RDP"),#REF!,IF(AND(All!$V16="P5",All!$AE16="RDP"),#REF!,IF(AND(All!$V16="P6",All!$AE16="RDP"),#REF!,IF(AND(All!$V16="P7",All!$AE16="RDP"),#REF!,IF(AND(All!$V16="P8",All!$AE16="RDP"),#REF!,IF(AND(All!$V16="P9",All!$AE16="RDP"),#REF!,IF(AND(All!$V16="P1",All!$AE16="RMS"),#REF!,IF(AND(All!$V16="P2",All!$AE16="RMS"),#REF!,IF(AND(All!$V16="P3",All!$AE16="RMS"),#REF!,IF(AND(All!$V16="P4",All!$AE16="RMS"),#REF!,IF(AND(All!$V16="P5",All!$AE16="RMS"),#REF!,IF(AND(All!$V16="P6",All!$AE16="RMS"),#REF!,IF(AND(All!$V16="P7",All!$AE16="RMS"),#REF!,IF(AND(All!$V16="P8",All!$AE16="RMS"),#REF!,IF(AND(All!$V16="P9",All!$AE16="RMS"),#REF!,IF(AND(All!$V16="P1",All!$AE16="RSS"),#REF!,IF(AND(All!$V16="P2",All!$AE16="RSS"),#REF!,IF(AND(All!$V16="P3",All!$AE16="RSS"),#REF!,IF(AND(All!$V16="P4",All!$AE16="RSS"),#REF!,IF(AND(All!$V16="P5",All!$AE16="RSS"),#REF!,IF(AND(All!$V16="P6",All!$AE16="RSS"),#REF!,IF(AND(All!$V16="P7",All!$AE16="RSS"),#REF!,IF(AND(All!$V16="P8",All!$AE16="RSS"),#REF!,IF(AND(All!$V16="P9",All!$AE16="RSS"),#REF!,0)))))))))))))))))))))))))))</f>
        <v>0</v>
      </c>
      <c r="CG16" s="43">
        <f>IF(AND(All!$V16="P1",All!$AE16="RDP"),#REF!,IF(AND(All!$V16="P2",All!$AE16="RDP"),#REF!,IF(AND(All!$V16="P3",All!$AE16="RDP"),#REF!,IF(AND(All!$V16="P4",All!$AE16="RDP"),#REF!,IF(AND(All!$V16="P5",All!$AE16="RDP"),#REF!,IF(AND(All!$V16="P6",All!$AE16="RDP"),#REF!,IF(AND(All!$V16="P7",All!$AE16="RDP"),#REF!,IF(AND(All!$V16="P8",All!$AE16="RDP"),#REF!,IF(AND(All!$V16="P9",All!$AE16="RDP"),#REF!,IF(AND(All!$V16="P1",All!$AE16="RMS"),#REF!,IF(AND(All!$V16="P2",All!$AE16="RMS"),#REF!,IF(AND(All!$V16="P3",All!$AE16="RMS"),#REF!,IF(AND(All!$V16="P4",All!$AE16="RMS"),#REF!,IF(AND(All!$V16="P5",All!$AE16="RMS"),#REF!,IF(AND(All!$V16="P6",All!$AE16="RMS"),#REF!,IF(AND(All!$V16="P7",All!$AE16="RMS"),#REF!,IF(AND(All!$V16="P8",All!$AE16="RMS"),#REF!,IF(AND(All!$V16="P9",All!$AE16="RMS"),#REF!,IF(AND(All!$V16="P1",All!$AE16="RSS"),#REF!,IF(AND(All!$V16="P2",All!$AE16="RSS"),#REF!,IF(AND(All!$V16="P3",All!$AE16="RSS"),#REF!,IF(AND(All!$V16="P4",All!$AE16="RSS"),#REF!,IF(AND(All!$V16="P5",All!$AE16="RSS"),#REF!,IF(AND(All!$V16="P6",All!$AE16="RSS"),#REF!,IF(AND(All!$V16="P7",All!$AE16="RSS"),#REF!,IF(AND(All!$V16="P8",All!$AE16="RSS"),#REF!,IF(AND(All!$V16="P9",All!$AE16="RSS"),#REF!,0)))))))))))))))))))))))))))</f>
        <v>0</v>
      </c>
      <c r="CH16" s="43">
        <f>IF(AND(All!$V16="P1",All!$AE16="RDP"),#REF!,IF(AND(All!$V16="P2",All!$AE16="RDP"),#REF!,IF(AND(All!$V16="P3",All!$AE16="RDP"),#REF!,IF(AND(All!$V16="P4",All!$AE16="RDP"),#REF!,IF(AND(All!$V16="P5",All!$AE16="RDP"),#REF!,IF(AND(All!$V16="P6",All!$AE16="RDP"),#REF!,IF(AND(All!$V16="P7",All!$AE16="RDP"),#REF!,IF(AND(All!$V16="P8",All!$AE16="RDP"),#REF!,IF(AND(All!$V16="P9",All!$AE16="RDP"),#REF!,IF(AND(All!$V16="P1",All!$AE16="RMS"),#REF!,IF(AND(All!$V16="P2",All!$AE16="RMS"),#REF!,IF(AND(All!$V16="P3",All!$AE16="RMS"),#REF!,IF(AND(All!$V16="P4",All!$AE16="RMS"),#REF!,IF(AND(All!$V16="P5",All!$AE16="RMS"),#REF!,IF(AND(All!$V16="P6",All!$AE16="RMS"),#REF!,IF(AND(All!$V16="P7",All!$AE16="RMS"),#REF!,IF(AND(All!$V16="P8",All!$AE16="RMS"),#REF!,IF(AND(All!$V16="P9",All!$AE16="RMS"),#REF!,IF(AND(All!$V16="P1",All!$AE16="RSS"),#REF!,IF(AND(All!$V16="P2",All!$AE16="RSS"),#REF!,IF(AND(All!$V16="P3",All!$AE16="RSS"),#REF!,IF(AND(All!$V16="P4",All!$AE16="RSS"),#REF!,IF(AND(All!$V16="P5",All!$AE16="RSS"),#REF!,IF(AND(All!$V16="P6",All!$AE16="RSS"),#REF!,IF(AND(All!$V16="P7",All!$AE16="RSS"),#REF!,IF(AND(All!$V16="P8",All!$AE16="RSS"),#REF!,IF(AND(All!$V16="P9",All!$AE16="RSS"),#REF!,0)))))))))))))))))))))))))))</f>
        <v>0</v>
      </c>
      <c r="CI16" s="328">
        <f>IF(AND(All!$V16="P1",All!$AE16="RDP"),#REF!,IF(AND(All!$V16="P2",All!$AE16="RDP"),#REF!,IF(AND(All!$V16="P3",All!$AE16="RDP"),#REF!,IF(AND(All!$V16="P4",All!$AE16="RDP"),#REF!,IF(AND(All!$V16="P5",All!$AE16="RDP"),#REF!,IF(AND(All!$V16="P6",All!$AE16="RDP"),#REF!,IF(AND(All!$V16="P7",All!$AE16="RDP"),#REF!,IF(AND(All!$V16="P8",All!$AE16="RDP"),#REF!,IF(AND(All!$V16="P9",All!$AE16="RDP"),#REF!,IF(AND(All!$V16="P1",All!$AE16="RMS"),#REF!,IF(AND(All!$V16="P2",All!$AE16="RMS"),#REF!,IF(AND(All!$V16="P3",All!$AE16="RMS"),#REF!,IF(AND(All!$V16="P4",All!$AE16="RMS"),#REF!,IF(AND(All!$V16="P5",All!$AE16="RMS"),#REF!,IF(AND(All!$V16="P6",All!$AE16="RMS"),#REF!,IF(AND(All!$V16="P7",All!$AE16="RMS"),#REF!,IF(AND(All!$V16="P8",All!$AE16="RMS"),#REF!,IF(AND(All!$V16="P9",All!$AE16="RMS"),#REF!,IF(AND(All!$V16="P1",All!$AE16="RSS"),#REF!,IF(AND(All!$V16="P2",All!$AE16="RSS"),#REF!,IF(AND(All!$V16="P3",All!$AE16="RSS"),#REF!,IF(AND(All!$V16="P4",All!$AE16="RSS"),#REF!,IF(AND(All!$V16="P5",All!$AE16="RSS"),#REF!,IF(AND(All!$V16="P6",All!$AE16="RSS"),#REF!,IF(AND(All!$V16="P7",All!$AE16="RSS"),#REF!,IF(AND(All!$V16="P8",All!$AE16="RSS"),#REF!,IF(AND(All!$V16="P9",All!$AE16="RSS"),#REF!,0)))))))))))))))))))))))))))</f>
        <v>0</v>
      </c>
      <c r="CJ16" s="377">
        <f>Table92[[#This Row],[R-B1]]-Table92[[#This Row],[B1]]</f>
        <v>-2</v>
      </c>
      <c r="CK16" s="378">
        <f>Table92[[#This Row],[R-B2]]-Table92[[#This Row],[B2]]</f>
        <v>-2</v>
      </c>
      <c r="CL16" s="378">
        <f>Table92[[#This Row],[R-B3]]-Table92[[#This Row],[B3]]</f>
        <v>-2</v>
      </c>
      <c r="CM16" s="378">
        <f>Table92[[#This Row],[R-B4]]-Table92[[#This Row],[B4]]</f>
        <v>-3</v>
      </c>
      <c r="CN16" s="378">
        <f>Table92[[#This Row],[R-B5]]-Table92[[#This Row],[B5]]</f>
        <v>-3</v>
      </c>
      <c r="CO16" s="378">
        <f>Table92[[#This Row],[R-B6]]-Table92[[#This Row],[B6]]</f>
        <v>-2</v>
      </c>
      <c r="CP16" s="378">
        <f>Table92[[#This Row],[R-B7]]-Table92[[#This Row],[B7]]</f>
        <v>-3</v>
      </c>
      <c r="CQ16" s="378">
        <f>Table92[[#This Row],[R-B8]]-Table92[[#This Row],[B8]]</f>
        <v>-3</v>
      </c>
      <c r="CR16" s="378">
        <f>Table92[[#This Row],[R-B9]]-Table92[[#This Row],[B9]]</f>
        <v>-2</v>
      </c>
      <c r="CS16" s="378">
        <f>Table92[[#This Row],[R-B10]]-Table92[[#This Row],[B10]]</f>
        <v>-2</v>
      </c>
      <c r="CT16" s="378">
        <f>Table92[[#This Row],[R-B11]]-Table92[[#This Row],[B11]]</f>
        <v>-3</v>
      </c>
      <c r="CU16" s="378">
        <f>Table92[[#This Row],[R-B12]]-Table92[[#This Row],[B12]]</f>
        <v>-2</v>
      </c>
      <c r="CV16" s="378">
        <f>Table92[[#This Row],[R-K1]]-Table92[[#This Row],[K1]]</f>
        <v>-2</v>
      </c>
      <c r="CW16" s="378">
        <f>Table92[[#This Row],[R-K2]]-Table92[[#This Row],[K2]]</f>
        <v>-3</v>
      </c>
      <c r="CX16" s="378">
        <f>Table92[[#This Row],[R-K3]]-Table92[[#This Row],[K3]]</f>
        <v>-2</v>
      </c>
      <c r="CY16" s="378">
        <f>Table92[[#This Row],[R-K4]]-Table92[[#This Row],[K4]]</f>
        <v>-2</v>
      </c>
      <c r="CZ16" s="378">
        <f>Table92[[#This Row],[R-K5]]-Table92[[#This Row],[K5]]</f>
        <v>-1</v>
      </c>
      <c r="DA16" s="378">
        <f>Table92[[#This Row],[R-P1]]-Table92[[#This Row],[P1]]</f>
        <v>-2</v>
      </c>
      <c r="DB16" s="378">
        <f>Table92[[#This Row],[R-P2]]-Table92[[#This Row],[P2]]</f>
        <v>-2</v>
      </c>
      <c r="DC16" s="378">
        <f>Table92[[#This Row],[R-P3]]-Table92[[#This Row],[P3]]</f>
        <v>-1</v>
      </c>
      <c r="DD16" s="378">
        <f>Table92[[#This Row],[R-P4]]-Table92[[#This Row],[P4]]</f>
        <v>-1</v>
      </c>
      <c r="DE16" s="378">
        <f>Table92[[#This Row],[R-P5]]-Table92[[#This Row],[P5]]</f>
        <v>-2</v>
      </c>
      <c r="DF16" s="378">
        <f>Table92[[#This Row],[R-E1]]-Table92[[#This Row],[E1]]</f>
        <v>-2</v>
      </c>
      <c r="DG16" s="379">
        <f>Table92[[#This Row],[R-E2]]-Table92[[#This Row],[E2]]</f>
        <v>-1</v>
      </c>
      <c r="DH16" s="43">
        <f>COUNTIF(Table9[[#This Row],[G-B1]:[G-B12]],"&lt;=0")/12*100</f>
        <v>100</v>
      </c>
      <c r="DI16" s="43">
        <f>COUNTIF(Table9[[#This Row],[G-K1]:[G-K5]],"&lt;=0")/5*100</f>
        <v>100</v>
      </c>
      <c r="DJ16" s="43">
        <f>COUNTIF(Table9[[#This Row],[G-P1]:[G-P5]],"&lt;=0")/5*100</f>
        <v>100</v>
      </c>
      <c r="DK16" s="43">
        <f>COUNTIF(Table9[[#This Row],[G-E1]:[G-E2]],"&lt;=0")/2*100</f>
        <v>100</v>
      </c>
      <c r="DL16" s="450">
        <f>IF(AE16="RDP",(COUNTIF(Table9[[#This Row],[G-B3]],"&lt;=0")+COUNTIF(Table9[[#This Row],[G-B4]],"&lt;=0")+COUNTIF(Table9[[#This Row],[G-B7]],"&lt;=0")+COUNTIF(Table9[[#This Row],[G-B11]],"&lt;=0")+COUNTIF(Table9[[#This Row],[G-K2]],"&lt;=0"))/5*100,IF(AE16="RMS",(COUNTIF(Table9[[#This Row],[G-B4]],"&lt;=0")+COUNTIF(Table9[[#This Row],[G-B5]],"&lt;=0")+COUNTIF(Table9[[#This Row],[G-B10]],"&lt;=0")+COUNTIF(Table9[[#This Row],[G-B12]],"&lt;=0")+COUNTIF(Table9[[#This Row],[G-K2]],"&lt;=0"))/5*100,IF(AE16="RSS",(COUNTIF(Table9[[#This Row],[G-B1]],"&lt;=0")+COUNTIF(Table9[[#This Row],[G-B2]],"&lt;=0")+COUNTIF(Table9[[#This Row],[G-B6]],"&lt;=0")+COUNTIF(Table9[[#This Row],[G-B11]],"&lt;=0")+COUNTIF(Table9[[#This Row],[G-B12]],"&lt;=0"))/5*100,0)))</f>
        <v>100</v>
      </c>
      <c r="DM16" s="380">
        <v>91</v>
      </c>
      <c r="DN16" s="381">
        <v>83</v>
      </c>
      <c r="DO16" s="381">
        <v>80</v>
      </c>
      <c r="DP16" s="381">
        <v>100</v>
      </c>
      <c r="DQ16" s="381">
        <v>100</v>
      </c>
      <c r="DR16" s="380">
        <v>8</v>
      </c>
      <c r="DS16" s="381">
        <v>20</v>
      </c>
      <c r="DT16" s="381">
        <v>40</v>
      </c>
      <c r="DU16" s="381">
        <v>50</v>
      </c>
      <c r="DV16" s="381">
        <v>0</v>
      </c>
      <c r="DW16" s="380">
        <v>8</v>
      </c>
      <c r="DX16" s="381">
        <v>0</v>
      </c>
      <c r="DY16" s="381">
        <v>20</v>
      </c>
      <c r="DZ16" s="381">
        <v>50</v>
      </c>
      <c r="EA16" s="382">
        <v>0</v>
      </c>
      <c r="EB16" s="335" t="s">
        <v>251</v>
      </c>
      <c r="EC16" s="324" t="s">
        <v>651</v>
      </c>
      <c r="ED16" s="324" t="s">
        <v>652</v>
      </c>
      <c r="EE16" s="338" t="s">
        <v>253</v>
      </c>
    </row>
    <row r="17" spans="1:135" ht="145" x14ac:dyDescent="0.3">
      <c r="B17" s="282">
        <v>14</v>
      </c>
      <c r="C17" s="421" t="s">
        <v>134</v>
      </c>
      <c r="D17" s="345">
        <v>46092</v>
      </c>
      <c r="E17" s="349" t="s">
        <v>653</v>
      </c>
      <c r="F17" s="304">
        <v>123542</v>
      </c>
      <c r="G17" s="308">
        <f t="shared" ref="G17:G33" ca="1" si="5">($T$1-H17)/365</f>
        <v>45.831869225646891</v>
      </c>
      <c r="H17" s="283">
        <v>29587</v>
      </c>
      <c r="I17" s="343" t="s">
        <v>136</v>
      </c>
      <c r="J17" s="343" t="s">
        <v>137</v>
      </c>
      <c r="K17" s="343" t="s">
        <v>138</v>
      </c>
      <c r="L17" s="343" t="s">
        <v>180</v>
      </c>
      <c r="M17" s="343" t="s">
        <v>180</v>
      </c>
      <c r="N17" s="343"/>
      <c r="O17" s="343" t="s">
        <v>183</v>
      </c>
      <c r="P17" s="349" t="s">
        <v>654</v>
      </c>
      <c r="Q17" s="343" t="s">
        <v>144</v>
      </c>
      <c r="R17" s="343" t="s">
        <v>185</v>
      </c>
      <c r="S17" s="345">
        <v>38475</v>
      </c>
      <c r="T17" s="286">
        <f ca="1">YEARFRAC(S17,$T$1)</f>
        <v>21.463888888888889</v>
      </c>
      <c r="U17" s="357">
        <f ca="1">Table92[[#This Row],[Years in PET]]</f>
        <v>21.463888888888889</v>
      </c>
      <c r="V17" s="343" t="s">
        <v>186</v>
      </c>
      <c r="W17" s="356">
        <f ca="1">Table92[[#This Row],[Age]]-($T$1-Table92[[#This Row],[Date of Appointment to Current Grade]])/365</f>
        <v>44.19178082191781</v>
      </c>
      <c r="X17" s="360">
        <f ca="1">($T$1-Table92[[#This Row],[Date of Appointment to Current Grade]])/365</f>
        <v>1.6400884037290793</v>
      </c>
      <c r="Y17" s="345">
        <v>45717</v>
      </c>
      <c r="Z17" s="343" t="s">
        <v>180</v>
      </c>
      <c r="AA17" s="345">
        <v>45717</v>
      </c>
      <c r="AB17" s="360">
        <f ca="1">($T$1-Table92[[#This Row],[Date in Position]])/365</f>
        <v>1.6400884037290793</v>
      </c>
      <c r="AC17" s="343" t="s">
        <v>183</v>
      </c>
      <c r="AD17" s="345">
        <v>44183</v>
      </c>
      <c r="AE17" s="343" t="s">
        <v>139</v>
      </c>
      <c r="AF17" s="343" t="s">
        <v>148</v>
      </c>
      <c r="AG17" s="287" t="s">
        <v>655</v>
      </c>
      <c r="AH17" s="287" t="s">
        <v>656</v>
      </c>
      <c r="AI17" s="287" t="s">
        <v>443</v>
      </c>
      <c r="AJ17" s="287" t="s">
        <v>657</v>
      </c>
      <c r="AK17" s="288" t="s">
        <v>658</v>
      </c>
      <c r="AL17" s="282" t="s">
        <v>153</v>
      </c>
      <c r="AM17" s="320" t="s">
        <v>659</v>
      </c>
      <c r="AN17" s="313">
        <v>2</v>
      </c>
      <c r="AO17" s="304">
        <v>2</v>
      </c>
      <c r="AP17" s="304">
        <v>2</v>
      </c>
      <c r="AQ17" s="304">
        <v>3</v>
      </c>
      <c r="AR17" s="304">
        <v>3</v>
      </c>
      <c r="AS17" s="304">
        <v>2</v>
      </c>
      <c r="AT17" s="304">
        <v>2</v>
      </c>
      <c r="AU17" s="304">
        <v>2</v>
      </c>
      <c r="AV17" s="304">
        <v>4</v>
      </c>
      <c r="AW17" s="304">
        <v>3</v>
      </c>
      <c r="AX17" s="304">
        <v>2</v>
      </c>
      <c r="AY17" s="304">
        <v>3</v>
      </c>
      <c r="AZ17" s="304">
        <v>3</v>
      </c>
      <c r="BA17" s="304">
        <v>3</v>
      </c>
      <c r="BB17" s="304">
        <v>1</v>
      </c>
      <c r="BC17" s="304">
        <v>2</v>
      </c>
      <c r="BD17" s="304">
        <v>1</v>
      </c>
      <c r="BE17" s="304">
        <v>1</v>
      </c>
      <c r="BF17" s="304">
        <v>2</v>
      </c>
      <c r="BG17" s="304">
        <v>2</v>
      </c>
      <c r="BH17" s="304">
        <v>1</v>
      </c>
      <c r="BI17" s="304">
        <v>3</v>
      </c>
      <c r="BJ17" s="304">
        <v>2</v>
      </c>
      <c r="BK17" s="314">
        <v>1</v>
      </c>
      <c r="BL17" s="323" t="e">
        <f>IF(AND(All!$V17="P1",All!$AE17="RDP"),#REF!,IF(AND(All!$V17="P2",All!$AE17="RDP"),#REF!,IF(AND(All!$V17="P3",All!$AE17="RDP"),#REF!,IF(AND(All!$V17="P4",All!$AE17="RDP"),#REF!,IF(AND(All!$V17="P5",All!$AE17="RDP"),#REF!,IF(AND(All!$V17="P6",All!$AE17="RDP"),#REF!,IF(AND(All!$V17="P7",All!$AE17="RDP"),#REF!,IF(AND(All!$V17="P8",All!$AE17="RDP"),#REF!,IF(AND(All!$V17="P9",All!$AE17="RDP"),#REF!,IF(AND(All!$V17="P1",All!$AE17="RMS"),#REF!,IF(AND(All!$V17="P2",All!$AE17="RMS"),#REF!,IF(AND(All!$V17="P3",All!$AE17="RMS"),#REF!,IF(AND(All!$V17="P4",All!$AE17="RMS"),#REF!,IF(AND(All!$V17="P5",All!$AE17="RMS"),#REF!,IF(AND(All!$V17="P6",All!$AE17="RMS"),#REF!,IF(AND(All!$V17="P7",All!$AE17="RMS"),#REF!,IF(AND(All!$V17="P8",All!$AE17="RMS"),#REF!,IF(AND(All!$V17="P9",All!$AE17="RMS"),#REF!,IF(AND(All!$V17="P1",All!$AE17="RSS"),#REF!,IF(AND(All!$V17="P2",All!$AE17="RSS"),#REF!,IF(AND(All!$V17="P3",All!$AE17="RSS"),#REF!,IF(AND(All!$V17="P4",All!$AE17="RSS"),#REF!,IF(AND(All!$V17="P5",All!$AE17="RSS"),#REF!,IF(AND(All!$V17="P6",All!$AE17="RSS"),#REF!,IF(AND(All!$V17="P7",All!$AE17="RSS"),#REF!,IF(AND(All!$V17="P8",All!$AE17="RSS"),#REF!,IF(AND(All!$V17="P9",All!$AE17="RSS"),#REF!,0)))))))))))))))))))))))))))</f>
        <v>#REF!</v>
      </c>
      <c r="BM17" s="43" t="e">
        <f>IF(AND(All!$V17="P1",All!$AE17="RDP"),#REF!,IF(AND(All!$V17="P2",All!$AE17="RDP"),#REF!,IF(AND(All!$V17="P3",All!$AE17="RDP"),#REF!,IF(AND(All!$V17="P4",All!$AE17="RDP"),#REF!,IF(AND(All!$V17="P5",All!$AE17="RDP"),#REF!,IF(AND(All!$V17="P6",All!$AE17="RDP"),#REF!,IF(AND(All!$V17="P7",All!$AE17="RDP"),#REF!,IF(AND(All!$V17="P8",All!$AE17="RDP"),#REF!,IF(AND(All!$V17="P9",All!$AE17="RDP"),#REF!,IF(AND(All!$V17="P1",All!$AE17="RMS"),#REF!,IF(AND(All!$V17="P2",All!$AE17="RMS"),#REF!,IF(AND(All!$V17="P3",All!$AE17="RMS"),#REF!,IF(AND(All!$V17="P4",All!$AE17="RMS"),#REF!,IF(AND(All!$V17="P5",All!$AE17="RMS"),#REF!,IF(AND(All!$V17="P6",All!$AE17="RMS"),#REF!,IF(AND(All!$V17="P7",All!$AE17="RMS"),#REF!,IF(AND(All!$V17="P8",All!$AE17="RMS"),#REF!,IF(AND(All!$V17="P9",All!$AE17="RMS"),#REF!,IF(AND(All!$V17="P1",All!$AE17="RSS"),#REF!,IF(AND(All!$V17="P2",All!$AE17="RSS"),#REF!,IF(AND(All!$V17="P3",All!$AE17="RSS"),#REF!,IF(AND(All!$V17="P4",All!$AE17="RSS"),#REF!,IF(AND(All!$V17="P5",All!$AE17="RSS"),#REF!,IF(AND(All!$V17="P6",All!$AE17="RSS"),#REF!,IF(AND(All!$V17="P7",All!$AE17="RSS"),#REF!,IF(AND(All!$V17="P8",All!$AE17="RSS"),#REF!,IF(AND(All!$V17="P9",All!$AE17="RSS"),#REF!,0)))))))))))))))))))))))))))</f>
        <v>#REF!</v>
      </c>
      <c r="BN17" s="43" t="e">
        <f>IF(AND(All!$V17="P1",All!$AE17="RDP"),#REF!,IF(AND(All!$V17="P2",All!$AE17="RDP"),#REF!,IF(AND(All!$V17="P3",All!$AE17="RDP"),#REF!,IF(AND(All!$V17="P4",All!$AE17="RDP"),#REF!,IF(AND(All!$V17="P5",All!$AE17="RDP"),#REF!,IF(AND(All!$V17="P6",All!$AE17="RDP"),#REF!,IF(AND(All!$V17="P7",All!$AE17="RDP"),#REF!,IF(AND(All!$V17="P8",All!$AE17="RDP"),#REF!,IF(AND(All!$V17="P9",All!$AE17="RDP"),#REF!,IF(AND(All!$V17="P1",All!$AE17="RMS"),#REF!,IF(AND(All!$V17="P2",All!$AE17="RMS"),#REF!,IF(AND(All!$V17="P3",All!$AE17="RMS"),#REF!,IF(AND(All!$V17="P4",All!$AE17="RMS"),#REF!,IF(AND(All!$V17="P5",All!$AE17="RMS"),#REF!,IF(AND(All!$V17="P6",All!$AE17="RMS"),#REF!,IF(AND(All!$V17="P7",All!$AE17="RMS"),#REF!,IF(AND(All!$V17="P8",All!$AE17="RMS"),#REF!,IF(AND(All!$V17="P9",All!$AE17="RMS"),#REF!,IF(AND(All!$V17="P1",All!$AE17="RSS"),#REF!,IF(AND(All!$V17="P2",All!$AE17="RSS"),#REF!,IF(AND(All!$V17="P3",All!$AE17="RSS"),#REF!,IF(AND(All!$V17="P4",All!$AE17="RSS"),#REF!,IF(AND(All!$V17="P5",All!$AE17="RSS"),#REF!,IF(AND(All!$V17="P6",All!$AE17="RSS"),#REF!,IF(AND(All!$V17="P7",All!$AE17="RSS"),#REF!,IF(AND(All!$V17="P8",All!$AE17="RSS"),#REF!,IF(AND(All!$V17="P9",All!$AE17="RSS"),#REF!,0)))))))))))))))))))))))))))</f>
        <v>#REF!</v>
      </c>
      <c r="BO17" s="43" t="e">
        <f>IF(AND(All!$V17="P1",All!$AE17="RDP"),#REF!,IF(AND(All!$V17="P2",All!$AE17="RDP"),#REF!,IF(AND(All!$V17="P3",All!$AE17="RDP"),#REF!,IF(AND(All!$V17="P4",All!$AE17="RDP"),#REF!,IF(AND(All!$V17="P5",All!$AE17="RDP"),#REF!,IF(AND(All!$V17="P6",All!$AE17="RDP"),#REF!,IF(AND(All!$V17="P7",All!$AE17="RDP"),#REF!,IF(AND(All!$V17="P8",All!$AE17="RDP"),#REF!,IF(AND(All!$V17="P9",All!$AE17="RDP"),#REF!,IF(AND(All!$V17="P1",All!$AE17="RMS"),#REF!,IF(AND(All!$V17="P2",All!$AE17="RMS"),#REF!,IF(AND(All!$V17="P3",All!$AE17="RMS"),#REF!,IF(AND(All!$V17="P4",All!$AE17="RMS"),#REF!,IF(AND(All!$V17="P5",All!$AE17="RMS"),#REF!,IF(AND(All!$V17="P6",All!$AE17="RMS"),#REF!,IF(AND(All!$V17="P7",All!$AE17="RMS"),#REF!,IF(AND(All!$V17="P8",All!$AE17="RMS"),#REF!,IF(AND(All!$V17="P9",All!$AE17="RMS"),#REF!,IF(AND(All!$V17="P1",All!$AE17="RSS"),#REF!,IF(AND(All!$V17="P2",All!$AE17="RSS"),#REF!,IF(AND(All!$V17="P3",All!$AE17="RSS"),#REF!,IF(AND(All!$V17="P4",All!$AE17="RSS"),#REF!,IF(AND(All!$V17="P5",All!$AE17="RSS"),#REF!,IF(AND(All!$V17="P6",All!$AE17="RSS"),#REF!,IF(AND(All!$V17="P7",All!$AE17="RSS"),#REF!,IF(AND(All!$V17="P8",All!$AE17="RSS"),#REF!,IF(AND(All!$V17="P9",All!$AE17="RSS"),#REF!,0)))))))))))))))))))))))))))</f>
        <v>#REF!</v>
      </c>
      <c r="BP17" s="43" t="e">
        <f>IF(AND(All!$V17="P1",All!$AE17="RDP"),#REF!,IF(AND(All!$V17="P2",All!$AE17="RDP"),#REF!,IF(AND(All!$V17="P3",All!$AE17="RDP"),#REF!,IF(AND(All!$V17="P4",All!$AE17="RDP"),#REF!,IF(AND(All!$V17="P5",All!$AE17="RDP"),#REF!,IF(AND(All!$V17="P6",All!$AE17="RDP"),#REF!,IF(AND(All!$V17="P7",All!$AE17="RDP"),#REF!,IF(AND(All!$V17="P8",All!$AE17="RDP"),#REF!,IF(AND(All!$V17="P9",All!$AE17="RDP"),#REF!,IF(AND(All!$V17="P1",All!$AE17="RMS"),#REF!,IF(AND(All!$V17="P2",All!$AE17="RMS"),#REF!,IF(AND(All!$V17="P3",All!$AE17="RMS"),#REF!,IF(AND(All!$V17="P4",All!$AE17="RMS"),#REF!,IF(AND(All!$V17="P5",All!$AE17="RMS"),#REF!,IF(AND(All!$V17="P6",All!$AE17="RMS"),#REF!,IF(AND(All!$V17="P7",All!$AE17="RMS"),#REF!,IF(AND(All!$V17="P8",All!$AE17="RMS"),#REF!,IF(AND(All!$V17="P9",All!$AE17="RMS"),#REF!,IF(AND(All!$V17="P1",All!$AE17="RSS"),#REF!,IF(AND(All!$V17="P2",All!$AE17="RSS"),#REF!,IF(AND(All!$V17="P3",All!$AE17="RSS"),#REF!,IF(AND(All!$V17="P4",All!$AE17="RSS"),#REF!,IF(AND(All!$V17="P5",All!$AE17="RSS"),#REF!,IF(AND(All!$V17="P6",All!$AE17="RSS"),#REF!,IF(AND(All!$V17="P7",All!$AE17="RSS"),#REF!,IF(AND(All!$V17="P8",All!$AE17="RSS"),#REF!,IF(AND(All!$V17="P9",All!$AE17="RSS"),#REF!,0)))))))))))))))))))))))))))</f>
        <v>#REF!</v>
      </c>
      <c r="BQ17" s="43" t="e">
        <f>IF(AND(All!$V17="P1",All!$AE17="RDP"),#REF!,IF(AND(All!$V17="P2",All!$AE17="RDP"),#REF!,IF(AND(All!$V17="P3",All!$AE17="RDP"),#REF!,IF(AND(All!$V17="P4",All!$AE17="RDP"),#REF!,IF(AND(All!$V17="P5",All!$AE17="RDP"),#REF!,IF(AND(All!$V17="P6",All!$AE17="RDP"),#REF!,IF(AND(All!$V17="P7",All!$AE17="RDP"),#REF!,IF(AND(All!$V17="P8",All!$AE17="RDP"),#REF!,IF(AND(All!$V17="P9",All!$AE17="RDP"),#REF!,IF(AND(All!$V17="P1",All!$AE17="RMS"),#REF!,IF(AND(All!$V17="P2",All!$AE17="RMS"),#REF!,IF(AND(All!$V17="P3",All!$AE17="RMS"),#REF!,IF(AND(All!$V17="P4",All!$AE17="RMS"),#REF!,IF(AND(All!$V17="P5",All!$AE17="RMS"),#REF!,IF(AND(All!$V17="P6",All!$AE17="RMS"),#REF!,IF(AND(All!$V17="P7",All!$AE17="RMS"),#REF!,IF(AND(All!$V17="P8",All!$AE17="RMS"),#REF!,IF(AND(All!$V17="P9",All!$AE17="RMS"),#REF!,IF(AND(All!$V17="P1",All!$AE17="RSS"),#REF!,IF(AND(All!$V17="P2",All!$AE17="RSS"),#REF!,IF(AND(All!$V17="P3",All!$AE17="RSS"),#REF!,IF(AND(All!$V17="P4",All!$AE17="RSS"),#REF!,IF(AND(All!$V17="P5",All!$AE17="RSS"),#REF!,IF(AND(All!$V17="P6",All!$AE17="RSS"),#REF!,IF(AND(All!$V17="P7",All!$AE17="RSS"),#REF!,IF(AND(All!$V17="P8",All!$AE17="RSS"),#REF!,IF(AND(All!$V17="P9",All!$AE17="RSS"),#REF!,0)))))))))))))))))))))))))))</f>
        <v>#REF!</v>
      </c>
      <c r="BR17" s="43" t="e">
        <f>IF(AND(All!$V17="P1",All!$AE17="RDP"),#REF!,IF(AND(All!$V17="P2",All!$AE17="RDP"),#REF!,IF(AND(All!$V17="P3",All!$AE17="RDP"),#REF!,IF(AND(All!$V17="P4",All!$AE17="RDP"),#REF!,IF(AND(All!$V17="P5",All!$AE17="RDP"),#REF!,IF(AND(All!$V17="P6",All!$AE17="RDP"),#REF!,IF(AND(All!$V17="P7",All!$AE17="RDP"),#REF!,IF(AND(All!$V17="P8",All!$AE17="RDP"),#REF!,IF(AND(All!$V17="P9",All!$AE17="RDP"),#REF!,IF(AND(All!$V17="P1",All!$AE17="RMS"),#REF!,IF(AND(All!$V17="P2",All!$AE17="RMS"),#REF!,IF(AND(All!$V17="P3",All!$AE17="RMS"),#REF!,IF(AND(All!$V17="P4",All!$AE17="RMS"),#REF!,IF(AND(All!$V17="P5",All!$AE17="RMS"),#REF!,IF(AND(All!$V17="P6",All!$AE17="RMS"),#REF!,IF(AND(All!$V17="P7",All!$AE17="RMS"),#REF!,IF(AND(All!$V17="P8",All!$AE17="RMS"),#REF!,IF(AND(All!$V17="P9",All!$AE17="RMS"),#REF!,IF(AND(All!$V17="P1",All!$AE17="RSS"),#REF!,IF(AND(All!$V17="P2",All!$AE17="RSS"),#REF!,IF(AND(All!$V17="P3",All!$AE17="RSS"),#REF!,IF(AND(All!$V17="P4",All!$AE17="RSS"),#REF!,IF(AND(All!$V17="P5",All!$AE17="RSS"),#REF!,IF(AND(All!$V17="P6",All!$AE17="RSS"),#REF!,IF(AND(All!$V17="P7",All!$AE17="RSS"),#REF!,IF(AND(All!$V17="P8",All!$AE17="RSS"),#REF!,IF(AND(All!$V17="P9",All!$AE17="RSS"),#REF!,0)))))))))))))))))))))))))))</f>
        <v>#REF!</v>
      </c>
      <c r="BS17" s="43" t="e">
        <f>IF(AND(All!$V17="P1",All!$AE17="RDP"),#REF!,IF(AND(All!$V17="P2",All!$AE17="RDP"),#REF!,IF(AND(All!$V17="P3",All!$AE17="RDP"),#REF!,IF(AND(All!$V17="P4",All!$AE17="RDP"),#REF!,IF(AND(All!$V17="P5",All!$AE17="RDP"),#REF!,IF(AND(All!$V17="P6",All!$AE17="RDP"),#REF!,IF(AND(All!$V17="P7",All!$AE17="RDP"),#REF!,IF(AND(All!$V17="P8",All!$AE17="RDP"),#REF!,IF(AND(All!$V17="P9",All!$AE17="RDP"),#REF!,IF(AND(All!$V17="P1",All!$AE17="RMS"),#REF!,IF(AND(All!$V17="P2",All!$AE17="RMS"),#REF!,IF(AND(All!$V17="P3",All!$AE17="RMS"),#REF!,IF(AND(All!$V17="P4",All!$AE17="RMS"),#REF!,IF(AND(All!$V17="P5",All!$AE17="RMS"),#REF!,IF(AND(All!$V17="P6",All!$AE17="RMS"),#REF!,IF(AND(All!$V17="P7",All!$AE17="RMS"),#REF!,IF(AND(All!$V17="P8",All!$AE17="RMS"),#REF!,IF(AND(All!$V17="P9",All!$AE17="RMS"),#REF!,IF(AND(All!$V17="P1",All!$AE17="RSS"),#REF!,IF(AND(All!$V17="P2",All!$AE17="RSS"),#REF!,IF(AND(All!$V17="P3",All!$AE17="RSS"),#REF!,IF(AND(All!$V17="P4",All!$AE17="RSS"),#REF!,IF(AND(All!$V17="P5",All!$AE17="RSS"),#REF!,IF(AND(All!$V17="P6",All!$AE17="RSS"),#REF!,IF(AND(All!$V17="P7",All!$AE17="RSS"),#REF!,IF(AND(All!$V17="P8",All!$AE17="RSS"),#REF!,IF(AND(All!$V17="P9",All!$AE17="RSS"),#REF!,0)))))))))))))))))))))))))))</f>
        <v>#REF!</v>
      </c>
      <c r="BT17" s="43" t="e">
        <f>IF(AND(All!$V17="P1",All!$AE17="RDP"),#REF!,IF(AND(All!$V17="P2",All!$AE17="RDP"),#REF!,IF(AND(All!$V17="P3",All!$AE17="RDP"),#REF!,IF(AND(All!$V17="P4",All!$AE17="RDP"),#REF!,IF(AND(All!$V17="P5",All!$AE17="RDP"),#REF!,IF(AND(All!$V17="P6",All!$AE17="RDP"),#REF!,IF(AND(All!$V17="P7",All!$AE17="RDP"),#REF!,IF(AND(All!$V17="P8",All!$AE17="RDP"),#REF!,IF(AND(All!$V17="P9",All!$AE17="RDP"),#REF!,IF(AND(All!$V17="P1",All!$AE17="RMS"),#REF!,IF(AND(All!$V17="P2",All!$AE17="RMS"),#REF!,IF(AND(All!$V17="P3",All!$AE17="RMS"),#REF!,IF(AND(All!$V17="P4",All!$AE17="RMS"),#REF!,IF(AND(All!$V17="P5",All!$AE17="RMS"),#REF!,IF(AND(All!$V17="P6",All!$AE17="RMS"),#REF!,IF(AND(All!$V17="P7",All!$AE17="RMS"),#REF!,IF(AND(All!$V17="P8",All!$AE17="RMS"),#REF!,IF(AND(All!$V17="P9",All!$AE17="RMS"),#REF!,IF(AND(All!$V17="P1",All!$AE17="RSS"),#REF!,IF(AND(All!$V17="P2",All!$AE17="RSS"),#REF!,IF(AND(All!$V17="P3",All!$AE17="RSS"),#REF!,IF(AND(All!$V17="P4",All!$AE17="RSS"),#REF!,IF(AND(All!$V17="P5",All!$AE17="RSS"),#REF!,IF(AND(All!$V17="P6",All!$AE17="RSS"),#REF!,IF(AND(All!$V17="P7",All!$AE17="RSS"),#REF!,IF(AND(All!$V17="P8",All!$AE17="RSS"),#REF!,IF(AND(All!$V17="P9",All!$AE17="RSS"),#REF!,0)))))))))))))))))))))))))))</f>
        <v>#REF!</v>
      </c>
      <c r="BU17" s="43" t="e">
        <f>IF(AND(All!$V17="P1",All!$AE17="RDP"),#REF!,IF(AND(All!$V17="P2",All!$AE17="RDP"),#REF!,IF(AND(All!$V17="P3",All!$AE17="RDP"),#REF!,IF(AND(All!$V17="P4",All!$AE17="RDP"),#REF!,IF(AND(All!$V17="P5",All!$AE17="RDP"),#REF!,IF(AND(All!$V17="P6",All!$AE17="RDP"),#REF!,IF(AND(All!$V17="P7",All!$AE17="RDP"),#REF!,IF(AND(All!$V17="P8",All!$AE17="RDP"),#REF!,IF(AND(All!$V17="P9",All!$AE17="RDP"),#REF!,IF(AND(All!$V17="P1",All!$AE17="RMS"),#REF!,IF(AND(All!$V17="P2",All!$AE17="RMS"),#REF!,IF(AND(All!$V17="P3",All!$AE17="RMS"),#REF!,IF(AND(All!$V17="P4",All!$AE17="RMS"),#REF!,IF(AND(All!$V17="P5",All!$AE17="RMS"),#REF!,IF(AND(All!$V17="P6",All!$AE17="RMS"),#REF!,IF(AND(All!$V17="P7",All!$AE17="RMS"),#REF!,IF(AND(All!$V17="P8",All!$AE17="RMS"),#REF!,IF(AND(All!$V17="P9",All!$AE17="RMS"),#REF!,IF(AND(All!$V17="P1",All!$AE17="RSS"),#REF!,IF(AND(All!$V17="P2",All!$AE17="RSS"),#REF!,IF(AND(All!$V17="P3",All!$AE17="RSS"),#REF!,IF(AND(All!$V17="P4",All!$AE17="RSS"),#REF!,IF(AND(All!$V17="P5",All!$AE17="RSS"),#REF!,IF(AND(All!$V17="P6",All!$AE17="RSS"),#REF!,IF(AND(All!$V17="P7",All!$AE17="RSS"),#REF!,IF(AND(All!$V17="P8",All!$AE17="RSS"),#REF!,IF(AND(All!$V17="P9",All!$AE17="RSS"),#REF!,0)))))))))))))))))))))))))))</f>
        <v>#REF!</v>
      </c>
      <c r="BV17" s="43" t="e">
        <f>IF(AND(All!$V17="P1",All!$AE17="RDP"),#REF!,IF(AND(All!$V17="P2",All!$AE17="RDP"),#REF!,IF(AND(All!$V17="P3",All!$AE17="RDP"),#REF!,IF(AND(All!$V17="P4",All!$AE17="RDP"),#REF!,IF(AND(All!$V17="P5",All!$AE17="RDP"),#REF!,IF(AND(All!$V17="P6",All!$AE17="RDP"),#REF!,IF(AND(All!$V17="P7",All!$AE17="RDP"),#REF!,IF(AND(All!$V17="P8",All!$AE17="RDP"),#REF!,IF(AND(All!$V17="P9",All!$AE17="RDP"),#REF!,IF(AND(All!$V17="P1",All!$AE17="RMS"),#REF!,IF(AND(All!$V17="P2",All!$AE17="RMS"),#REF!,IF(AND(All!$V17="P3",All!$AE17="RMS"),#REF!,IF(AND(All!$V17="P4",All!$AE17="RMS"),#REF!,IF(AND(All!$V17="P5",All!$AE17="RMS"),#REF!,IF(AND(All!$V17="P6",All!$AE17="RMS"),#REF!,IF(AND(All!$V17="P7",All!$AE17="RMS"),#REF!,IF(AND(All!$V17="P8",All!$AE17="RMS"),#REF!,IF(AND(All!$V17="P9",All!$AE17="RMS"),#REF!,IF(AND(All!$V17="P1",All!$AE17="RSS"),#REF!,IF(AND(All!$V17="P2",All!$AE17="RSS"),#REF!,IF(AND(All!$V17="P3",All!$AE17="RSS"),#REF!,IF(AND(All!$V17="P4",All!$AE17="RSS"),#REF!,IF(AND(All!$V17="P5",All!$AE17="RSS"),#REF!,IF(AND(All!$V17="P6",All!$AE17="RSS"),#REF!,IF(AND(All!$V17="P7",All!$AE17="RSS"),#REF!,IF(AND(All!$V17="P8",All!$AE17="RSS"),#REF!,IF(AND(All!$V17="P9",All!$AE17="RSS"),#REF!,0)))))))))))))))))))))))))))</f>
        <v>#REF!</v>
      </c>
      <c r="BW17" s="43" t="e">
        <f>IF(AND(All!$V17="P1",All!$AE17="RDP"),#REF!,IF(AND(All!$V17="P2",All!$AE17="RDP"),#REF!,IF(AND(All!$V17="P3",All!$AE17="RDP"),#REF!,IF(AND(All!$V17="P4",All!$AE17="RDP"),#REF!,IF(AND(All!$V17="P5",All!$AE17="RDP"),#REF!,IF(AND(All!$V17="P6",All!$AE17="RDP"),#REF!,IF(AND(All!$V17="P7",All!$AE17="RDP"),#REF!,IF(AND(All!$V17="P8",All!$AE17="RDP"),#REF!,IF(AND(All!$V17="P9",All!$AE17="RDP"),#REF!,IF(AND(All!$V17="P1",All!$AE17="RMS"),#REF!,IF(AND(All!$V17="P2",All!$AE17="RMS"),#REF!,IF(AND(All!$V17="P3",All!$AE17="RMS"),#REF!,IF(AND(All!$V17="P4",All!$AE17="RMS"),#REF!,IF(AND(All!$V17="P5",All!$AE17="RMS"),#REF!,IF(AND(All!$V17="P6",All!$AE17="RMS"),#REF!,IF(AND(All!$V17="P7",All!$AE17="RMS"),#REF!,IF(AND(All!$V17="P8",All!$AE17="RMS"),#REF!,IF(AND(All!$V17="P9",All!$AE17="RMS"),#REF!,IF(AND(All!$V17="P1",All!$AE17="RSS"),#REF!,IF(AND(All!$V17="P2",All!$AE17="RSS"),#REF!,IF(AND(All!$V17="P3",All!$AE17="RSS"),#REF!,IF(AND(All!$V17="P4",All!$AE17="RSS"),#REF!,IF(AND(All!$V17="P5",All!$AE17="RSS"),#REF!,IF(AND(All!$V17="P6",All!$AE17="RSS"),#REF!,IF(AND(All!$V17="P7",All!$AE17="RSS"),#REF!,IF(AND(All!$V17="P8",All!$AE17="RSS"),#REF!,IF(AND(All!$V17="P9",All!$AE17="RSS"),#REF!,0)))))))))))))))))))))))))))</f>
        <v>#REF!</v>
      </c>
      <c r="BX17" s="43" t="e">
        <f>IF(AND(All!$V17="P1",All!$AE17="RDP"),#REF!,IF(AND(All!$V17="P2",All!$AE17="RDP"),#REF!,IF(AND(All!$V17="P3",All!$AE17="RDP"),#REF!,IF(AND(All!$V17="P4",All!$AE17="RDP"),#REF!,IF(AND(All!$V17="P5",All!$AE17="RDP"),#REF!,IF(AND(All!$V17="P6",All!$AE17="RDP"),#REF!,IF(AND(All!$V17="P7",All!$AE17="RDP"),#REF!,IF(AND(All!$V17="P8",All!$AE17="RDP"),#REF!,IF(AND(All!$V17="P9",All!$AE17="RDP"),#REF!,IF(AND(All!$V17="P1",All!$AE17="RMS"),#REF!,IF(AND(All!$V17="P2",All!$AE17="RMS"),#REF!,IF(AND(All!$V17="P3",All!$AE17="RMS"),#REF!,IF(AND(All!$V17="P4",All!$AE17="RMS"),#REF!,IF(AND(All!$V17="P5",All!$AE17="RMS"),#REF!,IF(AND(All!$V17="P6",All!$AE17="RMS"),#REF!,IF(AND(All!$V17="P7",All!$AE17="RMS"),#REF!,IF(AND(All!$V17="P8",All!$AE17="RMS"),#REF!,IF(AND(All!$V17="P9",All!$AE17="RMS"),#REF!,IF(AND(All!$V17="P1",All!$AE17="RSS"),#REF!,IF(AND(All!$V17="P2",All!$AE17="RSS"),#REF!,IF(AND(All!$V17="P3",All!$AE17="RSS"),#REF!,IF(AND(All!$V17="P4",All!$AE17="RSS"),#REF!,IF(AND(All!$V17="P5",All!$AE17="RSS"),#REF!,IF(AND(All!$V17="P6",All!$AE17="RSS"),#REF!,IF(AND(All!$V17="P7",All!$AE17="RSS"),#REF!,IF(AND(All!$V17="P8",All!$AE17="RSS"),#REF!,IF(AND(All!$V17="P9",All!$AE17="RSS"),#REF!,0)))))))))))))))))))))))))))</f>
        <v>#REF!</v>
      </c>
      <c r="BY17" s="43" t="e">
        <f>IF(AND(All!$V17="P1",All!$AE17="RDP"),#REF!,IF(AND(All!$V17="P2",All!$AE17="RDP"),#REF!,IF(AND(All!$V17="P3",All!$AE17="RDP"),#REF!,IF(AND(All!$V17="P4",All!$AE17="RDP"),#REF!,IF(AND(All!$V17="P5",All!$AE17="RDP"),#REF!,IF(AND(All!$V17="P6",All!$AE17="RDP"),#REF!,IF(AND(All!$V17="P7",All!$AE17="RDP"),#REF!,IF(AND(All!$V17="P8",All!$AE17="RDP"),#REF!,IF(AND(All!$V17="P9",All!$AE17="RDP"),#REF!,IF(AND(All!$V17="P1",All!$AE17="RMS"),#REF!,IF(AND(All!$V17="P2",All!$AE17="RMS"),#REF!,IF(AND(All!$V17="P3",All!$AE17="RMS"),#REF!,IF(AND(All!$V17="P4",All!$AE17="RMS"),#REF!,IF(AND(All!$V17="P5",All!$AE17="RMS"),#REF!,IF(AND(All!$V17="P6",All!$AE17="RMS"),#REF!,IF(AND(All!$V17="P7",All!$AE17="RMS"),#REF!,IF(AND(All!$V17="P8",All!$AE17="RMS"),#REF!,IF(AND(All!$V17="P9",All!$AE17="RMS"),#REF!,IF(AND(All!$V17="P1",All!$AE17="RSS"),#REF!,IF(AND(All!$V17="P2",All!$AE17="RSS"),#REF!,IF(AND(All!$V17="P3",All!$AE17="RSS"),#REF!,IF(AND(All!$V17="P4",All!$AE17="RSS"),#REF!,IF(AND(All!$V17="P5",All!$AE17="RSS"),#REF!,IF(AND(All!$V17="P6",All!$AE17="RSS"),#REF!,IF(AND(All!$V17="P7",All!$AE17="RSS"),#REF!,IF(AND(All!$V17="P8",All!$AE17="RSS"),#REF!,IF(AND(All!$V17="P9",All!$AE17="RSS"),#REF!,0)))))))))))))))))))))))))))</f>
        <v>#REF!</v>
      </c>
      <c r="BZ17" s="43" t="e">
        <f>IF(AND(All!$V17="P1",All!$AE17="RDP"),#REF!,IF(AND(All!$V17="P2",All!$AE17="RDP"),#REF!,IF(AND(All!$V17="P3",All!$AE17="RDP"),#REF!,IF(AND(All!$V17="P4",All!$AE17="RDP"),#REF!,IF(AND(All!$V17="P5",All!$AE17="RDP"),#REF!,IF(AND(All!$V17="P6",All!$AE17="RDP"),#REF!,IF(AND(All!$V17="P7",All!$AE17="RDP"),#REF!,IF(AND(All!$V17="P8",All!$AE17="RDP"),#REF!,IF(AND(All!$V17="P9",All!$AE17="RDP"),#REF!,IF(AND(All!$V17="P1",All!$AE17="RMS"),#REF!,IF(AND(All!$V17="P2",All!$AE17="RMS"),#REF!,IF(AND(All!$V17="P3",All!$AE17="RMS"),#REF!,IF(AND(All!$V17="P4",All!$AE17="RMS"),#REF!,IF(AND(All!$V17="P5",All!$AE17="RMS"),#REF!,IF(AND(All!$V17="P6",All!$AE17="RMS"),#REF!,IF(AND(All!$V17="P7",All!$AE17="RMS"),#REF!,IF(AND(All!$V17="P8",All!$AE17="RMS"),#REF!,IF(AND(All!$V17="P9",All!$AE17="RMS"),#REF!,IF(AND(All!$V17="P1",All!$AE17="RSS"),#REF!,IF(AND(All!$V17="P2",All!$AE17="RSS"),#REF!,IF(AND(All!$V17="P3",All!$AE17="RSS"),#REF!,IF(AND(All!$V17="P4",All!$AE17="RSS"),#REF!,IF(AND(All!$V17="P5",All!$AE17="RSS"),#REF!,IF(AND(All!$V17="P6",All!$AE17="RSS"),#REF!,IF(AND(All!$V17="P7",All!$AE17="RSS"),#REF!,IF(AND(All!$V17="P8",All!$AE17="RSS"),#REF!,IF(AND(All!$V17="P9",All!$AE17="RSS"),#REF!,0)))))))))))))))))))))))))))</f>
        <v>#REF!</v>
      </c>
      <c r="CA17" s="43" t="e">
        <f>IF(AND(All!$V17="P1",All!$AE17="RDP"),#REF!,IF(AND(All!$V17="P2",All!$AE17="RDP"),#REF!,IF(AND(All!$V17="P3",All!$AE17="RDP"),#REF!,IF(AND(All!$V17="P4",All!$AE17="RDP"),#REF!,IF(AND(All!$V17="P5",All!$AE17="RDP"),#REF!,IF(AND(All!$V17="P6",All!$AE17="RDP"),#REF!,IF(AND(All!$V17="P7",All!$AE17="RDP"),#REF!,IF(AND(All!$V17="P8",All!$AE17="RDP"),#REF!,IF(AND(All!$V17="P9",All!$AE17="RDP"),#REF!,IF(AND(All!$V17="P1",All!$AE17="RMS"),#REF!,IF(AND(All!$V17="P2",All!$AE17="RMS"),#REF!,IF(AND(All!$V17="P3",All!$AE17="RMS"),#REF!,IF(AND(All!$V17="P4",All!$AE17="RMS"),#REF!,IF(AND(All!$V17="P5",All!$AE17="RMS"),#REF!,IF(AND(All!$V17="P6",All!$AE17="RMS"),#REF!,IF(AND(All!$V17="P7",All!$AE17="RMS"),#REF!,IF(AND(All!$V17="P8",All!$AE17="RMS"),#REF!,IF(AND(All!$V17="P9",All!$AE17="RMS"),#REF!,IF(AND(All!$V17="P1",All!$AE17="RSS"),#REF!,IF(AND(All!$V17="P2",All!$AE17="RSS"),#REF!,IF(AND(All!$V17="P3",All!$AE17="RSS"),#REF!,IF(AND(All!$V17="P4",All!$AE17="RSS"),#REF!,IF(AND(All!$V17="P5",All!$AE17="RSS"),#REF!,IF(AND(All!$V17="P6",All!$AE17="RSS"),#REF!,IF(AND(All!$V17="P7",All!$AE17="RSS"),#REF!,IF(AND(All!$V17="P8",All!$AE17="RSS"),#REF!,IF(AND(All!$V17="P9",All!$AE17="RSS"),#REF!,0)))))))))))))))))))))))))))</f>
        <v>#REF!</v>
      </c>
      <c r="CB17" s="43" t="e">
        <f>IF(AND(All!$V17="P1",All!$AE17="RDP"),#REF!,IF(AND(All!$V17="P2",All!$AE17="RDP"),#REF!,IF(AND(All!$V17="P3",All!$AE17="RDP"),#REF!,IF(AND(All!$V17="P4",All!$AE17="RDP"),#REF!,IF(AND(All!$V17="P5",All!$AE17="RDP"),#REF!,IF(AND(All!$V17="P6",All!$AE17="RDP"),#REF!,IF(AND(All!$V17="P7",All!$AE17="RDP"),#REF!,IF(AND(All!$V17="P8",All!$AE17="RDP"),#REF!,IF(AND(All!$V17="P9",All!$AE17="RDP"),#REF!,IF(AND(All!$V17="P1",All!$AE17="RMS"),#REF!,IF(AND(All!$V17="P2",All!$AE17="RMS"),#REF!,IF(AND(All!$V17="P3",All!$AE17="RMS"),#REF!,IF(AND(All!$V17="P4",All!$AE17="RMS"),#REF!,IF(AND(All!$V17="P5",All!$AE17="RMS"),#REF!,IF(AND(All!$V17="P6",All!$AE17="RMS"),#REF!,IF(AND(All!$V17="P7",All!$AE17="RMS"),#REF!,IF(AND(All!$V17="P8",All!$AE17="RMS"),#REF!,IF(AND(All!$V17="P9",All!$AE17="RMS"),#REF!,IF(AND(All!$V17="P1",All!$AE17="RSS"),#REF!,IF(AND(All!$V17="P2",All!$AE17="RSS"),#REF!,IF(AND(All!$V17="P3",All!$AE17="RSS"),#REF!,IF(AND(All!$V17="P4",All!$AE17="RSS"),#REF!,IF(AND(All!$V17="P5",All!$AE17="RSS"),#REF!,IF(AND(All!$V17="P6",All!$AE17="RSS"),#REF!,IF(AND(All!$V17="P7",All!$AE17="RSS"),#REF!,IF(AND(All!$V17="P8",All!$AE17="RSS"),#REF!,IF(AND(All!$V17="P9",All!$AE17="RSS"),#REF!,0)))))))))))))))))))))))))))</f>
        <v>#REF!</v>
      </c>
      <c r="CC17" s="43" t="e">
        <f>IF(AND(All!$V17="P1",All!$AE17="RDP"),#REF!,IF(AND(All!$V17="P2",All!$AE17="RDP"),#REF!,IF(AND(All!$V17="P3",All!$AE17="RDP"),#REF!,IF(AND(All!$V17="P4",All!$AE17="RDP"),#REF!,IF(AND(All!$V17="P5",All!$AE17="RDP"),#REF!,IF(AND(All!$V17="P6",All!$AE17="RDP"),#REF!,IF(AND(All!$V17="P7",All!$AE17="RDP"),#REF!,IF(AND(All!$V17="P8",All!$AE17="RDP"),#REF!,IF(AND(All!$V17="P9",All!$AE17="RDP"),#REF!,IF(AND(All!$V17="P1",All!$AE17="RMS"),#REF!,IF(AND(All!$V17="P2",All!$AE17="RMS"),#REF!,IF(AND(All!$V17="P3",All!$AE17="RMS"),#REF!,IF(AND(All!$V17="P4",All!$AE17="RMS"),#REF!,IF(AND(All!$V17="P5",All!$AE17="RMS"),#REF!,IF(AND(All!$V17="P6",All!$AE17="RMS"),#REF!,IF(AND(All!$V17="P7",All!$AE17="RMS"),#REF!,IF(AND(All!$V17="P8",All!$AE17="RMS"),#REF!,IF(AND(All!$V17="P9",All!$AE17="RMS"),#REF!,IF(AND(All!$V17="P1",All!$AE17="RSS"),#REF!,IF(AND(All!$V17="P2",All!$AE17="RSS"),#REF!,IF(AND(All!$V17="P3",All!$AE17="RSS"),#REF!,IF(AND(All!$V17="P4",All!$AE17="RSS"),#REF!,IF(AND(All!$V17="P5",All!$AE17="RSS"),#REF!,IF(AND(All!$V17="P6",All!$AE17="RSS"),#REF!,IF(AND(All!$V17="P7",All!$AE17="RSS"),#REF!,IF(AND(All!$V17="P8",All!$AE17="RSS"),#REF!,IF(AND(All!$V17="P9",All!$AE17="RSS"),#REF!,0)))))))))))))))))))))))))))</f>
        <v>#REF!</v>
      </c>
      <c r="CD17" s="43" t="e">
        <f>IF(AND(All!$V17="P1",All!$AE17="RDP"),#REF!,IF(AND(All!$V17="P2",All!$AE17="RDP"),#REF!,IF(AND(All!$V17="P3",All!$AE17="RDP"),#REF!,IF(AND(All!$V17="P4",All!$AE17="RDP"),#REF!,IF(AND(All!$V17="P5",All!$AE17="RDP"),#REF!,IF(AND(All!$V17="P6",All!$AE17="RDP"),#REF!,IF(AND(All!$V17="P7",All!$AE17="RDP"),#REF!,IF(AND(All!$V17="P8",All!$AE17="RDP"),#REF!,IF(AND(All!$V17="P9",All!$AE17="RDP"),#REF!,IF(AND(All!$V17="P1",All!$AE17="RMS"),#REF!,IF(AND(All!$V17="P2",All!$AE17="RMS"),#REF!,IF(AND(All!$V17="P3",All!$AE17="RMS"),#REF!,IF(AND(All!$V17="P4",All!$AE17="RMS"),#REF!,IF(AND(All!$V17="P5",All!$AE17="RMS"),#REF!,IF(AND(All!$V17="P6",All!$AE17="RMS"),#REF!,IF(AND(All!$V17="P7",All!$AE17="RMS"),#REF!,IF(AND(All!$V17="P8",All!$AE17="RMS"),#REF!,IF(AND(All!$V17="P9",All!$AE17="RMS"),#REF!,IF(AND(All!$V17="P1",All!$AE17="RSS"),#REF!,IF(AND(All!$V17="P2",All!$AE17="RSS"),#REF!,IF(AND(All!$V17="P3",All!$AE17="RSS"),#REF!,IF(AND(All!$V17="P4",All!$AE17="RSS"),#REF!,IF(AND(All!$V17="P5",All!$AE17="RSS"),#REF!,IF(AND(All!$V17="P6",All!$AE17="RSS"),#REF!,IF(AND(All!$V17="P7",All!$AE17="RSS"),#REF!,IF(AND(All!$V17="P8",All!$AE17="RSS"),#REF!,IF(AND(All!$V17="P9",All!$AE17="RSS"),#REF!,0)))))))))))))))))))))))))))</f>
        <v>#REF!</v>
      </c>
      <c r="CE17" s="43" t="e">
        <f>IF(AND(All!$V17="P1",All!$AE17="RDP"),#REF!,IF(AND(All!$V17="P2",All!$AE17="RDP"),#REF!,IF(AND(All!$V17="P3",All!$AE17="RDP"),#REF!,IF(AND(All!$V17="P4",All!$AE17="RDP"),#REF!,IF(AND(All!$V17="P5",All!$AE17="RDP"),#REF!,IF(AND(All!$V17="P6",All!$AE17="RDP"),#REF!,IF(AND(All!$V17="P7",All!$AE17="RDP"),#REF!,IF(AND(All!$V17="P8",All!$AE17="RDP"),#REF!,IF(AND(All!$V17="P9",All!$AE17="RDP"),#REF!,IF(AND(All!$V17="P1",All!$AE17="RMS"),#REF!,IF(AND(All!$V17="P2",All!$AE17="RMS"),#REF!,IF(AND(All!$V17="P3",All!$AE17="RMS"),#REF!,IF(AND(All!$V17="P4",All!$AE17="RMS"),#REF!,IF(AND(All!$V17="P5",All!$AE17="RMS"),#REF!,IF(AND(All!$V17="P6",All!$AE17="RMS"),#REF!,IF(AND(All!$V17="P7",All!$AE17="RMS"),#REF!,IF(AND(All!$V17="P8",All!$AE17="RMS"),#REF!,IF(AND(All!$V17="P9",All!$AE17="RMS"),#REF!,IF(AND(All!$V17="P1",All!$AE17="RSS"),#REF!,IF(AND(All!$V17="P2",All!$AE17="RSS"),#REF!,IF(AND(All!$V17="P3",All!$AE17="RSS"),#REF!,IF(AND(All!$V17="P4",All!$AE17="RSS"),#REF!,IF(AND(All!$V17="P5",All!$AE17="RSS"),#REF!,IF(AND(All!$V17="P6",All!$AE17="RSS"),#REF!,IF(AND(All!$V17="P7",All!$AE17="RSS"),#REF!,IF(AND(All!$V17="P8",All!$AE17="RSS"),#REF!,IF(AND(All!$V17="P9",All!$AE17="RSS"),#REF!,0)))))))))))))))))))))))))))</f>
        <v>#REF!</v>
      </c>
      <c r="CF17" s="43" t="e">
        <f>IF(AND(All!$V17="P1",All!$AE17="RDP"),#REF!,IF(AND(All!$V17="P2",All!$AE17="RDP"),#REF!,IF(AND(All!$V17="P3",All!$AE17="RDP"),#REF!,IF(AND(All!$V17="P4",All!$AE17="RDP"),#REF!,IF(AND(All!$V17="P5",All!$AE17="RDP"),#REF!,IF(AND(All!$V17="P6",All!$AE17="RDP"),#REF!,IF(AND(All!$V17="P7",All!$AE17="RDP"),#REF!,IF(AND(All!$V17="P8",All!$AE17="RDP"),#REF!,IF(AND(All!$V17="P9",All!$AE17="RDP"),#REF!,IF(AND(All!$V17="P1",All!$AE17="RMS"),#REF!,IF(AND(All!$V17="P2",All!$AE17="RMS"),#REF!,IF(AND(All!$V17="P3",All!$AE17="RMS"),#REF!,IF(AND(All!$V17="P4",All!$AE17="RMS"),#REF!,IF(AND(All!$V17="P5",All!$AE17="RMS"),#REF!,IF(AND(All!$V17="P6",All!$AE17="RMS"),#REF!,IF(AND(All!$V17="P7",All!$AE17="RMS"),#REF!,IF(AND(All!$V17="P8",All!$AE17="RMS"),#REF!,IF(AND(All!$V17="P9",All!$AE17="RMS"),#REF!,IF(AND(All!$V17="P1",All!$AE17="RSS"),#REF!,IF(AND(All!$V17="P2",All!$AE17="RSS"),#REF!,IF(AND(All!$V17="P3",All!$AE17="RSS"),#REF!,IF(AND(All!$V17="P4",All!$AE17="RSS"),#REF!,IF(AND(All!$V17="P5",All!$AE17="RSS"),#REF!,IF(AND(All!$V17="P6",All!$AE17="RSS"),#REF!,IF(AND(All!$V17="P7",All!$AE17="RSS"),#REF!,IF(AND(All!$V17="P8",All!$AE17="RSS"),#REF!,IF(AND(All!$V17="P9",All!$AE17="RSS"),#REF!,0)))))))))))))))))))))))))))</f>
        <v>#REF!</v>
      </c>
      <c r="CG17" s="43" t="e">
        <f>IF(AND(All!$V17="P1",All!$AE17="RDP"),#REF!,IF(AND(All!$V17="P2",All!$AE17="RDP"),#REF!,IF(AND(All!$V17="P3",All!$AE17="RDP"),#REF!,IF(AND(All!$V17="P4",All!$AE17="RDP"),#REF!,IF(AND(All!$V17="P5",All!$AE17="RDP"),#REF!,IF(AND(All!$V17="P6",All!$AE17="RDP"),#REF!,IF(AND(All!$V17="P7",All!$AE17="RDP"),#REF!,IF(AND(All!$V17="P8",All!$AE17="RDP"),#REF!,IF(AND(All!$V17="P9",All!$AE17="RDP"),#REF!,IF(AND(All!$V17="P1",All!$AE17="RMS"),#REF!,IF(AND(All!$V17="P2",All!$AE17="RMS"),#REF!,IF(AND(All!$V17="P3",All!$AE17="RMS"),#REF!,IF(AND(All!$V17="P4",All!$AE17="RMS"),#REF!,IF(AND(All!$V17="P5",All!$AE17="RMS"),#REF!,IF(AND(All!$V17="P6",All!$AE17="RMS"),#REF!,IF(AND(All!$V17="P7",All!$AE17="RMS"),#REF!,IF(AND(All!$V17="P8",All!$AE17="RMS"),#REF!,IF(AND(All!$V17="P9",All!$AE17="RMS"),#REF!,IF(AND(All!$V17="P1",All!$AE17="RSS"),#REF!,IF(AND(All!$V17="P2",All!$AE17="RSS"),#REF!,IF(AND(All!$V17="P3",All!$AE17="RSS"),#REF!,IF(AND(All!$V17="P4",All!$AE17="RSS"),#REF!,IF(AND(All!$V17="P5",All!$AE17="RSS"),#REF!,IF(AND(All!$V17="P6",All!$AE17="RSS"),#REF!,IF(AND(All!$V17="P7",All!$AE17="RSS"),#REF!,IF(AND(All!$V17="P8",All!$AE17="RSS"),#REF!,IF(AND(All!$V17="P9",All!$AE17="RSS"),#REF!,0)))))))))))))))))))))))))))</f>
        <v>#REF!</v>
      </c>
      <c r="CH17" s="43" t="e">
        <f>IF(AND(All!$V17="P1",All!$AE17="RDP"),#REF!,IF(AND(All!$V17="P2",All!$AE17="RDP"),#REF!,IF(AND(All!$V17="P3",All!$AE17="RDP"),#REF!,IF(AND(All!$V17="P4",All!$AE17="RDP"),#REF!,IF(AND(All!$V17="P5",All!$AE17="RDP"),#REF!,IF(AND(All!$V17="P6",All!$AE17="RDP"),#REF!,IF(AND(All!$V17="P7",All!$AE17="RDP"),#REF!,IF(AND(All!$V17="P8",All!$AE17="RDP"),#REF!,IF(AND(All!$V17="P9",All!$AE17="RDP"),#REF!,IF(AND(All!$V17="P1",All!$AE17="RMS"),#REF!,IF(AND(All!$V17="P2",All!$AE17="RMS"),#REF!,IF(AND(All!$V17="P3",All!$AE17="RMS"),#REF!,IF(AND(All!$V17="P4",All!$AE17="RMS"),#REF!,IF(AND(All!$V17="P5",All!$AE17="RMS"),#REF!,IF(AND(All!$V17="P6",All!$AE17="RMS"),#REF!,IF(AND(All!$V17="P7",All!$AE17="RMS"),#REF!,IF(AND(All!$V17="P8",All!$AE17="RMS"),#REF!,IF(AND(All!$V17="P9",All!$AE17="RMS"),#REF!,IF(AND(All!$V17="P1",All!$AE17="RSS"),#REF!,IF(AND(All!$V17="P2",All!$AE17="RSS"),#REF!,IF(AND(All!$V17="P3",All!$AE17="RSS"),#REF!,IF(AND(All!$V17="P4",All!$AE17="RSS"),#REF!,IF(AND(All!$V17="P5",All!$AE17="RSS"),#REF!,IF(AND(All!$V17="P6",All!$AE17="RSS"),#REF!,IF(AND(All!$V17="P7",All!$AE17="RSS"),#REF!,IF(AND(All!$V17="P8",All!$AE17="RSS"),#REF!,IF(AND(All!$V17="P9",All!$AE17="RSS"),#REF!,0)))))))))))))))))))))))))))</f>
        <v>#REF!</v>
      </c>
      <c r="CI17" s="328" t="e">
        <f>IF(AND(All!$V17="P1",All!$AE17="RDP"),#REF!,IF(AND(All!$V17="P2",All!$AE17="RDP"),#REF!,IF(AND(All!$V17="P3",All!$AE17="RDP"),#REF!,IF(AND(All!$V17="P4",All!$AE17="RDP"),#REF!,IF(AND(All!$V17="P5",All!$AE17="RDP"),#REF!,IF(AND(All!$V17="P6",All!$AE17="RDP"),#REF!,IF(AND(All!$V17="P7",All!$AE17="RDP"),#REF!,IF(AND(All!$V17="P8",All!$AE17="RDP"),#REF!,IF(AND(All!$V17="P9",All!$AE17="RDP"),#REF!,IF(AND(All!$V17="P1",All!$AE17="RMS"),#REF!,IF(AND(All!$V17="P2",All!$AE17="RMS"),#REF!,IF(AND(All!$V17="P3",All!$AE17="RMS"),#REF!,IF(AND(All!$V17="P4",All!$AE17="RMS"),#REF!,IF(AND(All!$V17="P5",All!$AE17="RMS"),#REF!,IF(AND(All!$V17="P6",All!$AE17="RMS"),#REF!,IF(AND(All!$V17="P7",All!$AE17="RMS"),#REF!,IF(AND(All!$V17="P8",All!$AE17="RMS"),#REF!,IF(AND(All!$V17="P9",All!$AE17="RMS"),#REF!,IF(AND(All!$V17="P1",All!$AE17="RSS"),#REF!,IF(AND(All!$V17="P2",All!$AE17="RSS"),#REF!,IF(AND(All!$V17="P3",All!$AE17="RSS"),#REF!,IF(AND(All!$V17="P4",All!$AE17="RSS"),#REF!,IF(AND(All!$V17="P5",All!$AE17="RSS"),#REF!,IF(AND(All!$V17="P6",All!$AE17="RSS"),#REF!,IF(AND(All!$V17="P7",All!$AE17="RSS"),#REF!,IF(AND(All!$V17="P8",All!$AE17="RSS"),#REF!,IF(AND(All!$V17="P9",All!$AE17="RSS"),#REF!,0)))))))))))))))))))))))))))</f>
        <v>#REF!</v>
      </c>
      <c r="CJ17" s="377" t="e">
        <f>Table92[[#This Row],[R-B1]]-Table92[[#This Row],[B1]]</f>
        <v>#REF!</v>
      </c>
      <c r="CK17" s="378" t="e">
        <f>Table92[[#This Row],[R-B2]]-Table92[[#This Row],[B2]]</f>
        <v>#REF!</v>
      </c>
      <c r="CL17" s="378" t="e">
        <f>Table92[[#This Row],[R-B3]]-Table92[[#This Row],[B3]]</f>
        <v>#REF!</v>
      </c>
      <c r="CM17" s="378" t="e">
        <f>Table92[[#This Row],[R-B4]]-Table92[[#This Row],[B4]]</f>
        <v>#REF!</v>
      </c>
      <c r="CN17" s="378" t="e">
        <f>Table92[[#This Row],[R-B5]]-Table92[[#This Row],[B5]]</f>
        <v>#REF!</v>
      </c>
      <c r="CO17" s="378" t="e">
        <f>Table92[[#This Row],[R-B6]]-Table92[[#This Row],[B6]]</f>
        <v>#REF!</v>
      </c>
      <c r="CP17" s="378" t="e">
        <f>Table92[[#This Row],[R-B7]]-Table92[[#This Row],[B7]]</f>
        <v>#REF!</v>
      </c>
      <c r="CQ17" s="378" t="e">
        <f>Table92[[#This Row],[R-B8]]-Table92[[#This Row],[B8]]</f>
        <v>#REF!</v>
      </c>
      <c r="CR17" s="378" t="e">
        <f>Table92[[#This Row],[R-B9]]-Table92[[#This Row],[B9]]</f>
        <v>#REF!</v>
      </c>
      <c r="CS17" s="378" t="e">
        <f>Table92[[#This Row],[R-B10]]-Table92[[#This Row],[B10]]</f>
        <v>#REF!</v>
      </c>
      <c r="CT17" s="378" t="e">
        <f>Table92[[#This Row],[R-B11]]-Table92[[#This Row],[B11]]</f>
        <v>#REF!</v>
      </c>
      <c r="CU17" s="378" t="e">
        <f>Table92[[#This Row],[R-B12]]-Table92[[#This Row],[B12]]</f>
        <v>#REF!</v>
      </c>
      <c r="CV17" s="378" t="e">
        <f>Table92[[#This Row],[R-K1]]-Table92[[#This Row],[K1]]</f>
        <v>#REF!</v>
      </c>
      <c r="CW17" s="378" t="e">
        <f>Table92[[#This Row],[R-K2]]-Table92[[#This Row],[K2]]</f>
        <v>#REF!</v>
      </c>
      <c r="CX17" s="378" t="e">
        <f>Table92[[#This Row],[R-K3]]-Table92[[#This Row],[K3]]</f>
        <v>#REF!</v>
      </c>
      <c r="CY17" s="378" t="e">
        <f>Table92[[#This Row],[R-K4]]-Table92[[#This Row],[K4]]</f>
        <v>#REF!</v>
      </c>
      <c r="CZ17" s="378" t="e">
        <f>Table92[[#This Row],[R-K5]]-Table92[[#This Row],[K5]]</f>
        <v>#REF!</v>
      </c>
      <c r="DA17" s="378" t="e">
        <f>Table92[[#This Row],[R-P1]]-Table92[[#This Row],[P1]]</f>
        <v>#REF!</v>
      </c>
      <c r="DB17" s="378" t="e">
        <f>Table92[[#This Row],[R-P2]]-Table92[[#This Row],[P2]]</f>
        <v>#REF!</v>
      </c>
      <c r="DC17" s="378" t="e">
        <f>Table92[[#This Row],[R-P3]]-Table92[[#This Row],[P3]]</f>
        <v>#REF!</v>
      </c>
      <c r="DD17" s="378" t="e">
        <f>Table92[[#This Row],[R-P4]]-Table92[[#This Row],[P4]]</f>
        <v>#REF!</v>
      </c>
      <c r="DE17" s="378" t="e">
        <f>Table92[[#This Row],[R-P5]]-Table92[[#This Row],[P5]]</f>
        <v>#REF!</v>
      </c>
      <c r="DF17" s="378" t="e">
        <f>Table92[[#This Row],[R-E1]]-Table92[[#This Row],[E1]]</f>
        <v>#REF!</v>
      </c>
      <c r="DG17" s="379" t="e">
        <f>Table92[[#This Row],[R-E2]]-Table92[[#This Row],[E2]]</f>
        <v>#REF!</v>
      </c>
      <c r="DH17" s="43">
        <f>COUNTIF(Table9[[#This Row],[G-B1]:[G-B12]],"&lt;=0")/12*100</f>
        <v>66.666666666666657</v>
      </c>
      <c r="DI17" s="43">
        <f>COUNTIF(Table9[[#This Row],[G-K1]:[G-K5]],"&lt;=0")/5*100</f>
        <v>80</v>
      </c>
      <c r="DJ17" s="43">
        <f>COUNTIF(Table9[[#This Row],[G-P1]:[G-P5]],"&lt;=0")/5*100</f>
        <v>100</v>
      </c>
      <c r="DK17" s="43">
        <f>COUNTIF(Table9[[#This Row],[G-E1]:[G-E2]],"&lt;=0")/2*100</f>
        <v>100</v>
      </c>
      <c r="DL17" s="450">
        <f>IF(AE17="RDP",(COUNTIF(Table9[[#This Row],[G-B3]],"&lt;=0")+COUNTIF(Table9[[#This Row],[G-B4]],"&lt;=0")+COUNTIF(Table9[[#This Row],[G-B7]],"&lt;=0")+COUNTIF(Table9[[#This Row],[G-B11]],"&lt;=0")+COUNTIF(Table9[[#This Row],[G-K2]],"&lt;=0"))/5*100,IF(AE17="RMS",(COUNTIF(Table9[[#This Row],[G-B4]],"&lt;=0")+COUNTIF(Table9[[#This Row],[G-B5]],"&lt;=0")+COUNTIF(Table9[[#This Row],[G-B10]],"&lt;=0")+COUNTIF(Table9[[#This Row],[G-B12]],"&lt;=0")+COUNTIF(Table9[[#This Row],[G-K2]],"&lt;=0"))/5*100,IF(AE17="RSS",(COUNTIF(Table9[[#This Row],[G-B1]],"&lt;=0")+COUNTIF(Table9[[#This Row],[G-B2]],"&lt;=0")+COUNTIF(Table9[[#This Row],[G-B6]],"&lt;=0")+COUNTIF(Table9[[#This Row],[G-B11]],"&lt;=0")+COUNTIF(Table9[[#This Row],[G-B12]],"&lt;=0"))/5*100,0)))</f>
        <v>80</v>
      </c>
      <c r="DM17" s="380">
        <v>82</v>
      </c>
      <c r="DN17" s="381">
        <v>83</v>
      </c>
      <c r="DO17" s="381">
        <v>80</v>
      </c>
      <c r="DP17" s="381">
        <v>100</v>
      </c>
      <c r="DQ17" s="381">
        <v>100</v>
      </c>
      <c r="DR17" s="380">
        <v>17</v>
      </c>
      <c r="DS17" s="381">
        <v>20</v>
      </c>
      <c r="DT17" s="381">
        <v>40</v>
      </c>
      <c r="DU17" s="381">
        <v>50</v>
      </c>
      <c r="DV17" s="381">
        <v>0</v>
      </c>
      <c r="DW17" s="380">
        <v>8</v>
      </c>
      <c r="DX17" s="381">
        <v>20</v>
      </c>
      <c r="DY17" s="381">
        <v>20</v>
      </c>
      <c r="DZ17" s="381">
        <v>50</v>
      </c>
      <c r="EA17" s="382">
        <v>0</v>
      </c>
      <c r="EB17" s="335" t="s">
        <v>447</v>
      </c>
      <c r="EC17" s="324" t="s">
        <v>543</v>
      </c>
      <c r="ED17" s="324" t="s">
        <v>660</v>
      </c>
      <c r="EE17" s="338" t="s">
        <v>253</v>
      </c>
    </row>
    <row r="18" spans="1:135" ht="101.5" x14ac:dyDescent="0.3">
      <c r="A18" s="3" t="s">
        <v>2382</v>
      </c>
      <c r="B18" s="282">
        <v>15</v>
      </c>
      <c r="C18" s="421" t="s">
        <v>134</v>
      </c>
      <c r="D18" s="345">
        <v>46132</v>
      </c>
      <c r="E18" s="349" t="s">
        <v>689</v>
      </c>
      <c r="F18" s="304">
        <v>1118007</v>
      </c>
      <c r="G18" s="308">
        <f t="shared" ca="1" si="5"/>
        <v>45.670225390030446</v>
      </c>
      <c r="H18" s="283">
        <v>29646</v>
      </c>
      <c r="I18" s="343" t="s">
        <v>136</v>
      </c>
      <c r="J18" s="343" t="s">
        <v>423</v>
      </c>
      <c r="K18" s="343" t="s">
        <v>138</v>
      </c>
      <c r="L18" s="343" t="s">
        <v>147</v>
      </c>
      <c r="M18" s="343" t="s">
        <v>202</v>
      </c>
      <c r="N18" s="343"/>
      <c r="O18" s="343" t="s">
        <v>183</v>
      </c>
      <c r="P18" s="349" t="s">
        <v>690</v>
      </c>
      <c r="Q18" s="343" t="s">
        <v>425</v>
      </c>
      <c r="R18" s="405">
        <v>46266</v>
      </c>
      <c r="S18" s="345">
        <v>45536</v>
      </c>
      <c r="T18" s="286">
        <f t="shared" ref="T18:T22" ca="1" si="6">YEARFRAC(S18,$T$1)</f>
        <v>2.1361111111111111</v>
      </c>
      <c r="U18" s="343">
        <v>20</v>
      </c>
      <c r="V18" s="343" t="s">
        <v>59</v>
      </c>
      <c r="W18" s="356">
        <f ca="1">Table92[[#This Row],[Age]]-($T$1-Table92[[#This Row],[Date of Appointment to Current Grade]])/365</f>
        <v>44.868493150684927</v>
      </c>
      <c r="X18" s="360">
        <f ca="1">($T$1-Table92[[#This Row],[Date of Appointment to Current Grade]])/365</f>
        <v>0.80173223934551763</v>
      </c>
      <c r="Y18" s="345">
        <v>46023</v>
      </c>
      <c r="Z18" s="343" t="s">
        <v>2384</v>
      </c>
      <c r="AA18" s="345">
        <v>46023</v>
      </c>
      <c r="AB18" s="360">
        <f ca="1">($T$1-Table92[[#This Row],[Date in Position]])/365</f>
        <v>0.80173223934551763</v>
      </c>
      <c r="AC18" s="343" t="s">
        <v>183</v>
      </c>
      <c r="AD18" s="345">
        <v>45953</v>
      </c>
      <c r="AE18" s="343" t="s">
        <v>162</v>
      </c>
      <c r="AF18" s="343" t="s">
        <v>148</v>
      </c>
      <c r="AG18" s="287" t="s">
        <v>691</v>
      </c>
      <c r="AH18" s="287" t="s">
        <v>692</v>
      </c>
      <c r="AI18" s="287" t="s">
        <v>693</v>
      </c>
      <c r="AJ18" s="285" t="s">
        <v>694</v>
      </c>
      <c r="AK18" s="288" t="s">
        <v>695</v>
      </c>
      <c r="AL18" s="282" t="s">
        <v>153</v>
      </c>
      <c r="AM18" s="319" t="s">
        <v>696</v>
      </c>
      <c r="AN18" s="313">
        <v>3</v>
      </c>
      <c r="AO18" s="304">
        <v>3</v>
      </c>
      <c r="AP18" s="304">
        <v>3</v>
      </c>
      <c r="AQ18" s="304">
        <v>3</v>
      </c>
      <c r="AR18" s="304">
        <v>3</v>
      </c>
      <c r="AS18" s="304">
        <v>4</v>
      </c>
      <c r="AT18" s="304">
        <v>3</v>
      </c>
      <c r="AU18" s="304">
        <v>3</v>
      </c>
      <c r="AV18" s="304">
        <v>3</v>
      </c>
      <c r="AW18" s="304">
        <v>2</v>
      </c>
      <c r="AX18" s="304">
        <v>3</v>
      </c>
      <c r="AY18" s="304">
        <v>2</v>
      </c>
      <c r="AZ18" s="304">
        <v>3</v>
      </c>
      <c r="BA18" s="304">
        <v>2</v>
      </c>
      <c r="BB18" s="304">
        <v>1</v>
      </c>
      <c r="BC18" s="304">
        <v>2</v>
      </c>
      <c r="BD18" s="304">
        <v>3</v>
      </c>
      <c r="BE18" s="304">
        <v>1</v>
      </c>
      <c r="BF18" s="304">
        <v>3</v>
      </c>
      <c r="BG18" s="304">
        <v>3</v>
      </c>
      <c r="BH18" s="304">
        <v>1</v>
      </c>
      <c r="BI18" s="304">
        <v>2</v>
      </c>
      <c r="BJ18" s="304">
        <v>1</v>
      </c>
      <c r="BK18" s="314">
        <v>1</v>
      </c>
      <c r="BL18" s="323" t="e">
        <f>IF(AND(All!$V18="P1",All!$AE18="RDP"),#REF!,IF(AND(All!$V18="P2",All!$AE18="RDP"),#REF!,IF(AND(All!$V18="P3",All!$AE18="RDP"),#REF!,IF(AND(All!$V18="P4",All!$AE18="RDP"),#REF!,IF(AND(All!$V18="P5",All!$AE18="RDP"),#REF!,IF(AND(All!$V18="P6",All!$AE18="RDP"),#REF!,IF(AND(All!$V18="P7",All!$AE18="RDP"),#REF!,IF(AND(All!$V18="P8",All!$AE18="RDP"),#REF!,IF(AND(All!$V18="P9",All!$AE18="RDP"),#REF!,IF(AND(All!$V18="P1",All!$AE18="RMS"),#REF!,IF(AND(All!$V18="P2",All!$AE18="RMS"),#REF!,IF(AND(All!$V18="P3",All!$AE18="RMS"),#REF!,IF(AND(All!$V18="P4",All!$AE18="RMS"),#REF!,IF(AND(All!$V18="P5",All!$AE18="RMS"),#REF!,IF(AND(All!$V18="P6",All!$AE18="RMS"),#REF!,IF(AND(All!$V18="P7",All!$AE18="RMS"),#REF!,IF(AND(All!$V18="P8",All!$AE18="RMS"),#REF!,IF(AND(All!$V18="P9",All!$AE18="RMS"),#REF!,IF(AND(All!$V18="P1",All!$AE18="RSS"),#REF!,IF(AND(All!$V18="P2",All!$AE18="RSS"),#REF!,IF(AND(All!$V18="P3",All!$AE18="RSS"),#REF!,IF(AND(All!$V18="P4",All!$AE18="RSS"),#REF!,IF(AND(All!$V18="P5",All!$AE18="RSS"),#REF!,IF(AND(All!$V18="P6",All!$AE18="RSS"),#REF!,IF(AND(All!$V18="P7",All!$AE18="RSS"),#REF!,IF(AND(All!$V18="P8",All!$AE18="RSS"),#REF!,IF(AND(All!$V18="P9",All!$AE18="RSS"),#REF!,0)))))))))))))))))))))))))))</f>
        <v>#REF!</v>
      </c>
      <c r="BM18" s="43" t="e">
        <f>IF(AND(All!$V18="P1",All!$AE18="RDP"),#REF!,IF(AND(All!$V18="P2",All!$AE18="RDP"),#REF!,IF(AND(All!$V18="P3",All!$AE18="RDP"),#REF!,IF(AND(All!$V18="P4",All!$AE18="RDP"),#REF!,IF(AND(All!$V18="P5",All!$AE18="RDP"),#REF!,IF(AND(All!$V18="P6",All!$AE18="RDP"),#REF!,IF(AND(All!$V18="P7",All!$AE18="RDP"),#REF!,IF(AND(All!$V18="P8",All!$AE18="RDP"),#REF!,IF(AND(All!$V18="P9",All!$AE18="RDP"),#REF!,IF(AND(All!$V18="P1",All!$AE18="RMS"),#REF!,IF(AND(All!$V18="P2",All!$AE18="RMS"),#REF!,IF(AND(All!$V18="P3",All!$AE18="RMS"),#REF!,IF(AND(All!$V18="P4",All!$AE18="RMS"),#REF!,IF(AND(All!$V18="P5",All!$AE18="RMS"),#REF!,IF(AND(All!$V18="P6",All!$AE18="RMS"),#REF!,IF(AND(All!$V18="P7",All!$AE18="RMS"),#REF!,IF(AND(All!$V18="P8",All!$AE18="RMS"),#REF!,IF(AND(All!$V18="P9",All!$AE18="RMS"),#REF!,IF(AND(All!$V18="P1",All!$AE18="RSS"),#REF!,IF(AND(All!$V18="P2",All!$AE18="RSS"),#REF!,IF(AND(All!$V18="P3",All!$AE18="RSS"),#REF!,IF(AND(All!$V18="P4",All!$AE18="RSS"),#REF!,IF(AND(All!$V18="P5",All!$AE18="RSS"),#REF!,IF(AND(All!$V18="P6",All!$AE18="RSS"),#REF!,IF(AND(All!$V18="P7",All!$AE18="RSS"),#REF!,IF(AND(All!$V18="P8",All!$AE18="RSS"),#REF!,IF(AND(All!$V18="P9",All!$AE18="RSS"),#REF!,0)))))))))))))))))))))))))))</f>
        <v>#REF!</v>
      </c>
      <c r="BN18" s="43" t="e">
        <f>IF(AND(All!$V18="P1",All!$AE18="RDP"),#REF!,IF(AND(All!$V18="P2",All!$AE18="RDP"),#REF!,IF(AND(All!$V18="P3",All!$AE18="RDP"),#REF!,IF(AND(All!$V18="P4",All!$AE18="RDP"),#REF!,IF(AND(All!$V18="P5",All!$AE18="RDP"),#REF!,IF(AND(All!$V18="P6",All!$AE18="RDP"),#REF!,IF(AND(All!$V18="P7",All!$AE18="RDP"),#REF!,IF(AND(All!$V18="P8",All!$AE18="RDP"),#REF!,IF(AND(All!$V18="P9",All!$AE18="RDP"),#REF!,IF(AND(All!$V18="P1",All!$AE18="RMS"),#REF!,IF(AND(All!$V18="P2",All!$AE18="RMS"),#REF!,IF(AND(All!$V18="P3",All!$AE18="RMS"),#REF!,IF(AND(All!$V18="P4",All!$AE18="RMS"),#REF!,IF(AND(All!$V18="P5",All!$AE18="RMS"),#REF!,IF(AND(All!$V18="P6",All!$AE18="RMS"),#REF!,IF(AND(All!$V18="P7",All!$AE18="RMS"),#REF!,IF(AND(All!$V18="P8",All!$AE18="RMS"),#REF!,IF(AND(All!$V18="P9",All!$AE18="RMS"),#REF!,IF(AND(All!$V18="P1",All!$AE18="RSS"),#REF!,IF(AND(All!$V18="P2",All!$AE18="RSS"),#REF!,IF(AND(All!$V18="P3",All!$AE18="RSS"),#REF!,IF(AND(All!$V18="P4",All!$AE18="RSS"),#REF!,IF(AND(All!$V18="P5",All!$AE18="RSS"),#REF!,IF(AND(All!$V18="P6",All!$AE18="RSS"),#REF!,IF(AND(All!$V18="P7",All!$AE18="RSS"),#REF!,IF(AND(All!$V18="P8",All!$AE18="RSS"),#REF!,IF(AND(All!$V18="P9",All!$AE18="RSS"),#REF!,0)))))))))))))))))))))))))))</f>
        <v>#REF!</v>
      </c>
      <c r="BO18" s="43" t="e">
        <f>IF(AND(All!$V18="P1",All!$AE18="RDP"),#REF!,IF(AND(All!$V18="P2",All!$AE18="RDP"),#REF!,IF(AND(All!$V18="P3",All!$AE18="RDP"),#REF!,IF(AND(All!$V18="P4",All!$AE18="RDP"),#REF!,IF(AND(All!$V18="P5",All!$AE18="RDP"),#REF!,IF(AND(All!$V18="P6",All!$AE18="RDP"),#REF!,IF(AND(All!$V18="P7",All!$AE18="RDP"),#REF!,IF(AND(All!$V18="P8",All!$AE18="RDP"),#REF!,IF(AND(All!$V18="P9",All!$AE18="RDP"),#REF!,IF(AND(All!$V18="P1",All!$AE18="RMS"),#REF!,IF(AND(All!$V18="P2",All!$AE18="RMS"),#REF!,IF(AND(All!$V18="P3",All!$AE18="RMS"),#REF!,IF(AND(All!$V18="P4",All!$AE18="RMS"),#REF!,IF(AND(All!$V18="P5",All!$AE18="RMS"),#REF!,IF(AND(All!$V18="P6",All!$AE18="RMS"),#REF!,IF(AND(All!$V18="P7",All!$AE18="RMS"),#REF!,IF(AND(All!$V18="P8",All!$AE18="RMS"),#REF!,IF(AND(All!$V18="P9",All!$AE18="RMS"),#REF!,IF(AND(All!$V18="P1",All!$AE18="RSS"),#REF!,IF(AND(All!$V18="P2",All!$AE18="RSS"),#REF!,IF(AND(All!$V18="P3",All!$AE18="RSS"),#REF!,IF(AND(All!$V18="P4",All!$AE18="RSS"),#REF!,IF(AND(All!$V18="P5",All!$AE18="RSS"),#REF!,IF(AND(All!$V18="P6",All!$AE18="RSS"),#REF!,IF(AND(All!$V18="P7",All!$AE18="RSS"),#REF!,IF(AND(All!$V18="P8",All!$AE18="RSS"),#REF!,IF(AND(All!$V18="P9",All!$AE18="RSS"),#REF!,0)))))))))))))))))))))))))))</f>
        <v>#REF!</v>
      </c>
      <c r="BP18" s="43" t="e">
        <f>IF(AND(All!$V18="P1",All!$AE18="RDP"),#REF!,IF(AND(All!$V18="P2",All!$AE18="RDP"),#REF!,IF(AND(All!$V18="P3",All!$AE18="RDP"),#REF!,IF(AND(All!$V18="P4",All!$AE18="RDP"),#REF!,IF(AND(All!$V18="P5",All!$AE18="RDP"),#REF!,IF(AND(All!$V18="P6",All!$AE18="RDP"),#REF!,IF(AND(All!$V18="P7",All!$AE18="RDP"),#REF!,IF(AND(All!$V18="P8",All!$AE18="RDP"),#REF!,IF(AND(All!$V18="P9",All!$AE18="RDP"),#REF!,IF(AND(All!$V18="P1",All!$AE18="RMS"),#REF!,IF(AND(All!$V18="P2",All!$AE18="RMS"),#REF!,IF(AND(All!$V18="P3",All!$AE18="RMS"),#REF!,IF(AND(All!$V18="P4",All!$AE18="RMS"),#REF!,IF(AND(All!$V18="P5",All!$AE18="RMS"),#REF!,IF(AND(All!$V18="P6",All!$AE18="RMS"),#REF!,IF(AND(All!$V18="P7",All!$AE18="RMS"),#REF!,IF(AND(All!$V18="P8",All!$AE18="RMS"),#REF!,IF(AND(All!$V18="P9",All!$AE18="RMS"),#REF!,IF(AND(All!$V18="P1",All!$AE18="RSS"),#REF!,IF(AND(All!$V18="P2",All!$AE18="RSS"),#REF!,IF(AND(All!$V18="P3",All!$AE18="RSS"),#REF!,IF(AND(All!$V18="P4",All!$AE18="RSS"),#REF!,IF(AND(All!$V18="P5",All!$AE18="RSS"),#REF!,IF(AND(All!$V18="P6",All!$AE18="RSS"),#REF!,IF(AND(All!$V18="P7",All!$AE18="RSS"),#REF!,IF(AND(All!$V18="P8",All!$AE18="RSS"),#REF!,IF(AND(All!$V18="P9",All!$AE18="RSS"),#REF!,0)))))))))))))))))))))))))))</f>
        <v>#REF!</v>
      </c>
      <c r="BQ18" s="43" t="e">
        <f>IF(AND(All!$V18="P1",All!$AE18="RDP"),#REF!,IF(AND(All!$V18="P2",All!$AE18="RDP"),#REF!,IF(AND(All!$V18="P3",All!$AE18="RDP"),#REF!,IF(AND(All!$V18="P4",All!$AE18="RDP"),#REF!,IF(AND(All!$V18="P5",All!$AE18="RDP"),#REF!,IF(AND(All!$V18="P6",All!$AE18="RDP"),#REF!,IF(AND(All!$V18="P7",All!$AE18="RDP"),#REF!,IF(AND(All!$V18="P8",All!$AE18="RDP"),#REF!,IF(AND(All!$V18="P9",All!$AE18="RDP"),#REF!,IF(AND(All!$V18="P1",All!$AE18="RMS"),#REF!,IF(AND(All!$V18="P2",All!$AE18="RMS"),#REF!,IF(AND(All!$V18="P3",All!$AE18="RMS"),#REF!,IF(AND(All!$V18="P4",All!$AE18="RMS"),#REF!,IF(AND(All!$V18="P5",All!$AE18="RMS"),#REF!,IF(AND(All!$V18="P6",All!$AE18="RMS"),#REF!,IF(AND(All!$V18="P7",All!$AE18="RMS"),#REF!,IF(AND(All!$V18="P8",All!$AE18="RMS"),#REF!,IF(AND(All!$V18="P9",All!$AE18="RMS"),#REF!,IF(AND(All!$V18="P1",All!$AE18="RSS"),#REF!,IF(AND(All!$V18="P2",All!$AE18="RSS"),#REF!,IF(AND(All!$V18="P3",All!$AE18="RSS"),#REF!,IF(AND(All!$V18="P4",All!$AE18="RSS"),#REF!,IF(AND(All!$V18="P5",All!$AE18="RSS"),#REF!,IF(AND(All!$V18="P6",All!$AE18="RSS"),#REF!,IF(AND(All!$V18="P7",All!$AE18="RSS"),#REF!,IF(AND(All!$V18="P8",All!$AE18="RSS"),#REF!,IF(AND(All!$V18="P9",All!$AE18="RSS"),#REF!,0)))))))))))))))))))))))))))</f>
        <v>#REF!</v>
      </c>
      <c r="BR18" s="43" t="e">
        <f>IF(AND(All!$V18="P1",All!$AE18="RDP"),#REF!,IF(AND(All!$V18="P2",All!$AE18="RDP"),#REF!,IF(AND(All!$V18="P3",All!$AE18="RDP"),#REF!,IF(AND(All!$V18="P4",All!$AE18="RDP"),#REF!,IF(AND(All!$V18="P5",All!$AE18="RDP"),#REF!,IF(AND(All!$V18="P6",All!$AE18="RDP"),#REF!,IF(AND(All!$V18="P7",All!$AE18="RDP"),#REF!,IF(AND(All!$V18="P8",All!$AE18="RDP"),#REF!,IF(AND(All!$V18="P9",All!$AE18="RDP"),#REF!,IF(AND(All!$V18="P1",All!$AE18="RMS"),#REF!,IF(AND(All!$V18="P2",All!$AE18="RMS"),#REF!,IF(AND(All!$V18="P3",All!$AE18="RMS"),#REF!,IF(AND(All!$V18="P4",All!$AE18="RMS"),#REF!,IF(AND(All!$V18="P5",All!$AE18="RMS"),#REF!,IF(AND(All!$V18="P6",All!$AE18="RMS"),#REF!,IF(AND(All!$V18="P7",All!$AE18="RMS"),#REF!,IF(AND(All!$V18="P8",All!$AE18="RMS"),#REF!,IF(AND(All!$V18="P9",All!$AE18="RMS"),#REF!,IF(AND(All!$V18="P1",All!$AE18="RSS"),#REF!,IF(AND(All!$V18="P2",All!$AE18="RSS"),#REF!,IF(AND(All!$V18="P3",All!$AE18="RSS"),#REF!,IF(AND(All!$V18="P4",All!$AE18="RSS"),#REF!,IF(AND(All!$V18="P5",All!$AE18="RSS"),#REF!,IF(AND(All!$V18="P6",All!$AE18="RSS"),#REF!,IF(AND(All!$V18="P7",All!$AE18="RSS"),#REF!,IF(AND(All!$V18="P8",All!$AE18="RSS"),#REF!,IF(AND(All!$V18="P9",All!$AE18="RSS"),#REF!,0)))))))))))))))))))))))))))</f>
        <v>#REF!</v>
      </c>
      <c r="BS18" s="43" t="e">
        <f>IF(AND(All!$V18="P1",All!$AE18="RDP"),#REF!,IF(AND(All!$V18="P2",All!$AE18="RDP"),#REF!,IF(AND(All!$V18="P3",All!$AE18="RDP"),#REF!,IF(AND(All!$V18="P4",All!$AE18="RDP"),#REF!,IF(AND(All!$V18="P5",All!$AE18="RDP"),#REF!,IF(AND(All!$V18="P6",All!$AE18="RDP"),#REF!,IF(AND(All!$V18="P7",All!$AE18="RDP"),#REF!,IF(AND(All!$V18="P8",All!$AE18="RDP"),#REF!,IF(AND(All!$V18="P9",All!$AE18="RDP"),#REF!,IF(AND(All!$V18="P1",All!$AE18="RMS"),#REF!,IF(AND(All!$V18="P2",All!$AE18="RMS"),#REF!,IF(AND(All!$V18="P3",All!$AE18="RMS"),#REF!,IF(AND(All!$V18="P4",All!$AE18="RMS"),#REF!,IF(AND(All!$V18="P5",All!$AE18="RMS"),#REF!,IF(AND(All!$V18="P6",All!$AE18="RMS"),#REF!,IF(AND(All!$V18="P7",All!$AE18="RMS"),#REF!,IF(AND(All!$V18="P8",All!$AE18="RMS"),#REF!,IF(AND(All!$V18="P9",All!$AE18="RMS"),#REF!,IF(AND(All!$V18="P1",All!$AE18="RSS"),#REF!,IF(AND(All!$V18="P2",All!$AE18="RSS"),#REF!,IF(AND(All!$V18="P3",All!$AE18="RSS"),#REF!,IF(AND(All!$V18="P4",All!$AE18="RSS"),#REF!,IF(AND(All!$V18="P5",All!$AE18="RSS"),#REF!,IF(AND(All!$V18="P6",All!$AE18="RSS"),#REF!,IF(AND(All!$V18="P7",All!$AE18="RSS"),#REF!,IF(AND(All!$V18="P8",All!$AE18="RSS"),#REF!,IF(AND(All!$V18="P9",All!$AE18="RSS"),#REF!,0)))))))))))))))))))))))))))</f>
        <v>#REF!</v>
      </c>
      <c r="BT18" s="43" t="e">
        <f>IF(AND(All!$V18="P1",All!$AE18="RDP"),#REF!,IF(AND(All!$V18="P2",All!$AE18="RDP"),#REF!,IF(AND(All!$V18="P3",All!$AE18="RDP"),#REF!,IF(AND(All!$V18="P4",All!$AE18="RDP"),#REF!,IF(AND(All!$V18="P5",All!$AE18="RDP"),#REF!,IF(AND(All!$V18="P6",All!$AE18="RDP"),#REF!,IF(AND(All!$V18="P7",All!$AE18="RDP"),#REF!,IF(AND(All!$V18="P8",All!$AE18="RDP"),#REF!,IF(AND(All!$V18="P9",All!$AE18="RDP"),#REF!,IF(AND(All!$V18="P1",All!$AE18="RMS"),#REF!,IF(AND(All!$V18="P2",All!$AE18="RMS"),#REF!,IF(AND(All!$V18="P3",All!$AE18="RMS"),#REF!,IF(AND(All!$V18="P4",All!$AE18="RMS"),#REF!,IF(AND(All!$V18="P5",All!$AE18="RMS"),#REF!,IF(AND(All!$V18="P6",All!$AE18="RMS"),#REF!,IF(AND(All!$V18="P7",All!$AE18="RMS"),#REF!,IF(AND(All!$V18="P8",All!$AE18="RMS"),#REF!,IF(AND(All!$V18="P9",All!$AE18="RMS"),#REF!,IF(AND(All!$V18="P1",All!$AE18="RSS"),#REF!,IF(AND(All!$V18="P2",All!$AE18="RSS"),#REF!,IF(AND(All!$V18="P3",All!$AE18="RSS"),#REF!,IF(AND(All!$V18="P4",All!$AE18="RSS"),#REF!,IF(AND(All!$V18="P5",All!$AE18="RSS"),#REF!,IF(AND(All!$V18="P6",All!$AE18="RSS"),#REF!,IF(AND(All!$V18="P7",All!$AE18="RSS"),#REF!,IF(AND(All!$V18="P8",All!$AE18="RSS"),#REF!,IF(AND(All!$V18="P9",All!$AE18="RSS"),#REF!,0)))))))))))))))))))))))))))</f>
        <v>#REF!</v>
      </c>
      <c r="BU18" s="43" t="e">
        <f>IF(AND(All!$V18="P1",All!$AE18="RDP"),#REF!,IF(AND(All!$V18="P2",All!$AE18="RDP"),#REF!,IF(AND(All!$V18="P3",All!$AE18="RDP"),#REF!,IF(AND(All!$V18="P4",All!$AE18="RDP"),#REF!,IF(AND(All!$V18="P5",All!$AE18="RDP"),#REF!,IF(AND(All!$V18="P6",All!$AE18="RDP"),#REF!,IF(AND(All!$V18="P7",All!$AE18="RDP"),#REF!,IF(AND(All!$V18="P8",All!$AE18="RDP"),#REF!,IF(AND(All!$V18="P9",All!$AE18="RDP"),#REF!,IF(AND(All!$V18="P1",All!$AE18="RMS"),#REF!,IF(AND(All!$V18="P2",All!$AE18="RMS"),#REF!,IF(AND(All!$V18="P3",All!$AE18="RMS"),#REF!,IF(AND(All!$V18="P4",All!$AE18="RMS"),#REF!,IF(AND(All!$V18="P5",All!$AE18="RMS"),#REF!,IF(AND(All!$V18="P6",All!$AE18="RMS"),#REF!,IF(AND(All!$V18="P7",All!$AE18="RMS"),#REF!,IF(AND(All!$V18="P8",All!$AE18="RMS"),#REF!,IF(AND(All!$V18="P9",All!$AE18="RMS"),#REF!,IF(AND(All!$V18="P1",All!$AE18="RSS"),#REF!,IF(AND(All!$V18="P2",All!$AE18="RSS"),#REF!,IF(AND(All!$V18="P3",All!$AE18="RSS"),#REF!,IF(AND(All!$V18="P4",All!$AE18="RSS"),#REF!,IF(AND(All!$V18="P5",All!$AE18="RSS"),#REF!,IF(AND(All!$V18="P6",All!$AE18="RSS"),#REF!,IF(AND(All!$V18="P7",All!$AE18="RSS"),#REF!,IF(AND(All!$V18="P8",All!$AE18="RSS"),#REF!,IF(AND(All!$V18="P9",All!$AE18="RSS"),#REF!,0)))))))))))))))))))))))))))</f>
        <v>#REF!</v>
      </c>
      <c r="BV18" s="43" t="e">
        <f>IF(AND(All!$V18="P1",All!$AE18="RDP"),#REF!,IF(AND(All!$V18="P2",All!$AE18="RDP"),#REF!,IF(AND(All!$V18="P3",All!$AE18="RDP"),#REF!,IF(AND(All!$V18="P4",All!$AE18="RDP"),#REF!,IF(AND(All!$V18="P5",All!$AE18="RDP"),#REF!,IF(AND(All!$V18="P6",All!$AE18="RDP"),#REF!,IF(AND(All!$V18="P7",All!$AE18="RDP"),#REF!,IF(AND(All!$V18="P8",All!$AE18="RDP"),#REF!,IF(AND(All!$V18="P9",All!$AE18="RDP"),#REF!,IF(AND(All!$V18="P1",All!$AE18="RMS"),#REF!,IF(AND(All!$V18="P2",All!$AE18="RMS"),#REF!,IF(AND(All!$V18="P3",All!$AE18="RMS"),#REF!,IF(AND(All!$V18="P4",All!$AE18="RMS"),#REF!,IF(AND(All!$V18="P5",All!$AE18="RMS"),#REF!,IF(AND(All!$V18="P6",All!$AE18="RMS"),#REF!,IF(AND(All!$V18="P7",All!$AE18="RMS"),#REF!,IF(AND(All!$V18="P8",All!$AE18="RMS"),#REF!,IF(AND(All!$V18="P9",All!$AE18="RMS"),#REF!,IF(AND(All!$V18="P1",All!$AE18="RSS"),#REF!,IF(AND(All!$V18="P2",All!$AE18="RSS"),#REF!,IF(AND(All!$V18="P3",All!$AE18="RSS"),#REF!,IF(AND(All!$V18="P4",All!$AE18="RSS"),#REF!,IF(AND(All!$V18="P5",All!$AE18="RSS"),#REF!,IF(AND(All!$V18="P6",All!$AE18="RSS"),#REF!,IF(AND(All!$V18="P7",All!$AE18="RSS"),#REF!,IF(AND(All!$V18="P8",All!$AE18="RSS"),#REF!,IF(AND(All!$V18="P9",All!$AE18="RSS"),#REF!,0)))))))))))))))))))))))))))</f>
        <v>#REF!</v>
      </c>
      <c r="BW18" s="43" t="e">
        <f>IF(AND(All!$V18="P1",All!$AE18="RDP"),#REF!,IF(AND(All!$V18="P2",All!$AE18="RDP"),#REF!,IF(AND(All!$V18="P3",All!$AE18="RDP"),#REF!,IF(AND(All!$V18="P4",All!$AE18="RDP"),#REF!,IF(AND(All!$V18="P5",All!$AE18="RDP"),#REF!,IF(AND(All!$V18="P6",All!$AE18="RDP"),#REF!,IF(AND(All!$V18="P7",All!$AE18="RDP"),#REF!,IF(AND(All!$V18="P8",All!$AE18="RDP"),#REF!,IF(AND(All!$V18="P9",All!$AE18="RDP"),#REF!,IF(AND(All!$V18="P1",All!$AE18="RMS"),#REF!,IF(AND(All!$V18="P2",All!$AE18="RMS"),#REF!,IF(AND(All!$V18="P3",All!$AE18="RMS"),#REF!,IF(AND(All!$V18="P4",All!$AE18="RMS"),#REF!,IF(AND(All!$V18="P5",All!$AE18="RMS"),#REF!,IF(AND(All!$V18="P6",All!$AE18="RMS"),#REF!,IF(AND(All!$V18="P7",All!$AE18="RMS"),#REF!,IF(AND(All!$V18="P8",All!$AE18="RMS"),#REF!,IF(AND(All!$V18="P9",All!$AE18="RMS"),#REF!,IF(AND(All!$V18="P1",All!$AE18="RSS"),#REF!,IF(AND(All!$V18="P2",All!$AE18="RSS"),#REF!,IF(AND(All!$V18="P3",All!$AE18="RSS"),#REF!,IF(AND(All!$V18="P4",All!$AE18="RSS"),#REF!,IF(AND(All!$V18="P5",All!$AE18="RSS"),#REF!,IF(AND(All!$V18="P6",All!$AE18="RSS"),#REF!,IF(AND(All!$V18="P7",All!$AE18="RSS"),#REF!,IF(AND(All!$V18="P8",All!$AE18="RSS"),#REF!,IF(AND(All!$V18="P9",All!$AE18="RSS"),#REF!,0)))))))))))))))))))))))))))</f>
        <v>#REF!</v>
      </c>
      <c r="BX18" s="43" t="e">
        <f>IF(AND(All!$V18="P1",All!$AE18="RDP"),#REF!,IF(AND(All!$V18="P2",All!$AE18="RDP"),#REF!,IF(AND(All!$V18="P3",All!$AE18="RDP"),#REF!,IF(AND(All!$V18="P4",All!$AE18="RDP"),#REF!,IF(AND(All!$V18="P5",All!$AE18="RDP"),#REF!,IF(AND(All!$V18="P6",All!$AE18="RDP"),#REF!,IF(AND(All!$V18="P7",All!$AE18="RDP"),#REF!,IF(AND(All!$V18="P8",All!$AE18="RDP"),#REF!,IF(AND(All!$V18="P9",All!$AE18="RDP"),#REF!,IF(AND(All!$V18="P1",All!$AE18="RMS"),#REF!,IF(AND(All!$V18="P2",All!$AE18="RMS"),#REF!,IF(AND(All!$V18="P3",All!$AE18="RMS"),#REF!,IF(AND(All!$V18="P4",All!$AE18="RMS"),#REF!,IF(AND(All!$V18="P5",All!$AE18="RMS"),#REF!,IF(AND(All!$V18="P6",All!$AE18="RMS"),#REF!,IF(AND(All!$V18="P7",All!$AE18="RMS"),#REF!,IF(AND(All!$V18="P8",All!$AE18="RMS"),#REF!,IF(AND(All!$V18="P9",All!$AE18="RMS"),#REF!,IF(AND(All!$V18="P1",All!$AE18="RSS"),#REF!,IF(AND(All!$V18="P2",All!$AE18="RSS"),#REF!,IF(AND(All!$V18="P3",All!$AE18="RSS"),#REF!,IF(AND(All!$V18="P4",All!$AE18="RSS"),#REF!,IF(AND(All!$V18="P5",All!$AE18="RSS"),#REF!,IF(AND(All!$V18="P6",All!$AE18="RSS"),#REF!,IF(AND(All!$V18="P7",All!$AE18="RSS"),#REF!,IF(AND(All!$V18="P8",All!$AE18="RSS"),#REF!,IF(AND(All!$V18="P9",All!$AE18="RSS"),#REF!,0)))))))))))))))))))))))))))</f>
        <v>#REF!</v>
      </c>
      <c r="BY18" s="43" t="e">
        <f>IF(AND(All!$V18="P1",All!$AE18="RDP"),#REF!,IF(AND(All!$V18="P2",All!$AE18="RDP"),#REF!,IF(AND(All!$V18="P3",All!$AE18="RDP"),#REF!,IF(AND(All!$V18="P4",All!$AE18="RDP"),#REF!,IF(AND(All!$V18="P5",All!$AE18="RDP"),#REF!,IF(AND(All!$V18="P6",All!$AE18="RDP"),#REF!,IF(AND(All!$V18="P7",All!$AE18="RDP"),#REF!,IF(AND(All!$V18="P8",All!$AE18="RDP"),#REF!,IF(AND(All!$V18="P9",All!$AE18="RDP"),#REF!,IF(AND(All!$V18="P1",All!$AE18="RMS"),#REF!,IF(AND(All!$V18="P2",All!$AE18="RMS"),#REF!,IF(AND(All!$V18="P3",All!$AE18="RMS"),#REF!,IF(AND(All!$V18="P4",All!$AE18="RMS"),#REF!,IF(AND(All!$V18="P5",All!$AE18="RMS"),#REF!,IF(AND(All!$V18="P6",All!$AE18="RMS"),#REF!,IF(AND(All!$V18="P7",All!$AE18="RMS"),#REF!,IF(AND(All!$V18="P8",All!$AE18="RMS"),#REF!,IF(AND(All!$V18="P9",All!$AE18="RMS"),#REF!,IF(AND(All!$V18="P1",All!$AE18="RSS"),#REF!,IF(AND(All!$V18="P2",All!$AE18="RSS"),#REF!,IF(AND(All!$V18="P3",All!$AE18="RSS"),#REF!,IF(AND(All!$V18="P4",All!$AE18="RSS"),#REF!,IF(AND(All!$V18="P5",All!$AE18="RSS"),#REF!,IF(AND(All!$V18="P6",All!$AE18="RSS"),#REF!,IF(AND(All!$V18="P7",All!$AE18="RSS"),#REF!,IF(AND(All!$V18="P8",All!$AE18="RSS"),#REF!,IF(AND(All!$V18="P9",All!$AE18="RSS"),#REF!,0)))))))))))))))))))))))))))</f>
        <v>#REF!</v>
      </c>
      <c r="BZ18" s="43" t="e">
        <f>IF(AND(All!$V18="P1",All!$AE18="RDP"),#REF!,IF(AND(All!$V18="P2",All!$AE18="RDP"),#REF!,IF(AND(All!$V18="P3",All!$AE18="RDP"),#REF!,IF(AND(All!$V18="P4",All!$AE18="RDP"),#REF!,IF(AND(All!$V18="P5",All!$AE18="RDP"),#REF!,IF(AND(All!$V18="P6",All!$AE18="RDP"),#REF!,IF(AND(All!$V18="P7",All!$AE18="RDP"),#REF!,IF(AND(All!$V18="P8",All!$AE18="RDP"),#REF!,IF(AND(All!$V18="P9",All!$AE18="RDP"),#REF!,IF(AND(All!$V18="P1",All!$AE18="RMS"),#REF!,IF(AND(All!$V18="P2",All!$AE18="RMS"),#REF!,IF(AND(All!$V18="P3",All!$AE18="RMS"),#REF!,IF(AND(All!$V18="P4",All!$AE18="RMS"),#REF!,IF(AND(All!$V18="P5",All!$AE18="RMS"),#REF!,IF(AND(All!$V18="P6",All!$AE18="RMS"),#REF!,IF(AND(All!$V18="P7",All!$AE18="RMS"),#REF!,IF(AND(All!$V18="P8",All!$AE18="RMS"),#REF!,IF(AND(All!$V18="P9",All!$AE18="RMS"),#REF!,IF(AND(All!$V18="P1",All!$AE18="RSS"),#REF!,IF(AND(All!$V18="P2",All!$AE18="RSS"),#REF!,IF(AND(All!$V18="P3",All!$AE18="RSS"),#REF!,IF(AND(All!$V18="P4",All!$AE18="RSS"),#REF!,IF(AND(All!$V18="P5",All!$AE18="RSS"),#REF!,IF(AND(All!$V18="P6",All!$AE18="RSS"),#REF!,IF(AND(All!$V18="P7",All!$AE18="RSS"),#REF!,IF(AND(All!$V18="P8",All!$AE18="RSS"),#REF!,IF(AND(All!$V18="P9",All!$AE18="RSS"),#REF!,0)))))))))))))))))))))))))))</f>
        <v>#REF!</v>
      </c>
      <c r="CA18" s="43" t="e">
        <f>IF(AND(All!$V18="P1",All!$AE18="RDP"),#REF!,IF(AND(All!$V18="P2",All!$AE18="RDP"),#REF!,IF(AND(All!$V18="P3",All!$AE18="RDP"),#REF!,IF(AND(All!$V18="P4",All!$AE18="RDP"),#REF!,IF(AND(All!$V18="P5",All!$AE18="RDP"),#REF!,IF(AND(All!$V18="P6",All!$AE18="RDP"),#REF!,IF(AND(All!$V18="P7",All!$AE18="RDP"),#REF!,IF(AND(All!$V18="P8",All!$AE18="RDP"),#REF!,IF(AND(All!$V18="P9",All!$AE18="RDP"),#REF!,IF(AND(All!$V18="P1",All!$AE18="RMS"),#REF!,IF(AND(All!$V18="P2",All!$AE18="RMS"),#REF!,IF(AND(All!$V18="P3",All!$AE18="RMS"),#REF!,IF(AND(All!$V18="P4",All!$AE18="RMS"),#REF!,IF(AND(All!$V18="P5",All!$AE18="RMS"),#REF!,IF(AND(All!$V18="P6",All!$AE18="RMS"),#REF!,IF(AND(All!$V18="P7",All!$AE18="RMS"),#REF!,IF(AND(All!$V18="P8",All!$AE18="RMS"),#REF!,IF(AND(All!$V18="P9",All!$AE18="RMS"),#REF!,IF(AND(All!$V18="P1",All!$AE18="RSS"),#REF!,IF(AND(All!$V18="P2",All!$AE18="RSS"),#REF!,IF(AND(All!$V18="P3",All!$AE18="RSS"),#REF!,IF(AND(All!$V18="P4",All!$AE18="RSS"),#REF!,IF(AND(All!$V18="P5",All!$AE18="RSS"),#REF!,IF(AND(All!$V18="P6",All!$AE18="RSS"),#REF!,IF(AND(All!$V18="P7",All!$AE18="RSS"),#REF!,IF(AND(All!$V18="P8",All!$AE18="RSS"),#REF!,IF(AND(All!$V18="P9",All!$AE18="RSS"),#REF!,0)))))))))))))))))))))))))))</f>
        <v>#REF!</v>
      </c>
      <c r="CB18" s="43" t="e">
        <f>IF(AND(All!$V18="P1",All!$AE18="RDP"),#REF!,IF(AND(All!$V18="P2",All!$AE18="RDP"),#REF!,IF(AND(All!$V18="P3",All!$AE18="RDP"),#REF!,IF(AND(All!$V18="P4",All!$AE18="RDP"),#REF!,IF(AND(All!$V18="P5",All!$AE18="RDP"),#REF!,IF(AND(All!$V18="P6",All!$AE18="RDP"),#REF!,IF(AND(All!$V18="P7",All!$AE18="RDP"),#REF!,IF(AND(All!$V18="P8",All!$AE18="RDP"),#REF!,IF(AND(All!$V18="P9",All!$AE18="RDP"),#REF!,IF(AND(All!$V18="P1",All!$AE18="RMS"),#REF!,IF(AND(All!$V18="P2",All!$AE18="RMS"),#REF!,IF(AND(All!$V18="P3",All!$AE18="RMS"),#REF!,IF(AND(All!$V18="P4",All!$AE18="RMS"),#REF!,IF(AND(All!$V18="P5",All!$AE18="RMS"),#REF!,IF(AND(All!$V18="P6",All!$AE18="RMS"),#REF!,IF(AND(All!$V18="P7",All!$AE18="RMS"),#REF!,IF(AND(All!$V18="P8",All!$AE18="RMS"),#REF!,IF(AND(All!$V18="P9",All!$AE18="RMS"),#REF!,IF(AND(All!$V18="P1",All!$AE18="RSS"),#REF!,IF(AND(All!$V18="P2",All!$AE18="RSS"),#REF!,IF(AND(All!$V18="P3",All!$AE18="RSS"),#REF!,IF(AND(All!$V18="P4",All!$AE18="RSS"),#REF!,IF(AND(All!$V18="P5",All!$AE18="RSS"),#REF!,IF(AND(All!$V18="P6",All!$AE18="RSS"),#REF!,IF(AND(All!$V18="P7",All!$AE18="RSS"),#REF!,IF(AND(All!$V18="P8",All!$AE18="RSS"),#REF!,IF(AND(All!$V18="P9",All!$AE18="RSS"),#REF!,0)))))))))))))))))))))))))))</f>
        <v>#REF!</v>
      </c>
      <c r="CC18" s="43" t="e">
        <f>IF(AND(All!$V18="P1",All!$AE18="RDP"),#REF!,IF(AND(All!$V18="P2",All!$AE18="RDP"),#REF!,IF(AND(All!$V18="P3",All!$AE18="RDP"),#REF!,IF(AND(All!$V18="P4",All!$AE18="RDP"),#REF!,IF(AND(All!$V18="P5",All!$AE18="RDP"),#REF!,IF(AND(All!$V18="P6",All!$AE18="RDP"),#REF!,IF(AND(All!$V18="P7",All!$AE18="RDP"),#REF!,IF(AND(All!$V18="P8",All!$AE18="RDP"),#REF!,IF(AND(All!$V18="P9",All!$AE18="RDP"),#REF!,IF(AND(All!$V18="P1",All!$AE18="RMS"),#REF!,IF(AND(All!$V18="P2",All!$AE18="RMS"),#REF!,IF(AND(All!$V18="P3",All!$AE18="RMS"),#REF!,IF(AND(All!$V18="P4",All!$AE18="RMS"),#REF!,IF(AND(All!$V18="P5",All!$AE18="RMS"),#REF!,IF(AND(All!$V18="P6",All!$AE18="RMS"),#REF!,IF(AND(All!$V18="P7",All!$AE18="RMS"),#REF!,IF(AND(All!$V18="P8",All!$AE18="RMS"),#REF!,IF(AND(All!$V18="P9",All!$AE18="RMS"),#REF!,IF(AND(All!$V18="P1",All!$AE18="RSS"),#REF!,IF(AND(All!$V18="P2",All!$AE18="RSS"),#REF!,IF(AND(All!$V18="P3",All!$AE18="RSS"),#REF!,IF(AND(All!$V18="P4",All!$AE18="RSS"),#REF!,IF(AND(All!$V18="P5",All!$AE18="RSS"),#REF!,IF(AND(All!$V18="P6",All!$AE18="RSS"),#REF!,IF(AND(All!$V18="P7",All!$AE18="RSS"),#REF!,IF(AND(All!$V18="P8",All!$AE18="RSS"),#REF!,IF(AND(All!$V18="P9",All!$AE18="RSS"),#REF!,0)))))))))))))))))))))))))))</f>
        <v>#REF!</v>
      </c>
      <c r="CD18" s="43" t="e">
        <f>IF(AND(All!$V18="P1",All!$AE18="RDP"),#REF!,IF(AND(All!$V18="P2",All!$AE18="RDP"),#REF!,IF(AND(All!$V18="P3",All!$AE18="RDP"),#REF!,IF(AND(All!$V18="P4",All!$AE18="RDP"),#REF!,IF(AND(All!$V18="P5",All!$AE18="RDP"),#REF!,IF(AND(All!$V18="P6",All!$AE18="RDP"),#REF!,IF(AND(All!$V18="P7",All!$AE18="RDP"),#REF!,IF(AND(All!$V18="P8",All!$AE18="RDP"),#REF!,IF(AND(All!$V18="P9",All!$AE18="RDP"),#REF!,IF(AND(All!$V18="P1",All!$AE18="RMS"),#REF!,IF(AND(All!$V18="P2",All!$AE18="RMS"),#REF!,IF(AND(All!$V18="P3",All!$AE18="RMS"),#REF!,IF(AND(All!$V18="P4",All!$AE18="RMS"),#REF!,IF(AND(All!$V18="P5",All!$AE18="RMS"),#REF!,IF(AND(All!$V18="P6",All!$AE18="RMS"),#REF!,IF(AND(All!$V18="P7",All!$AE18="RMS"),#REF!,IF(AND(All!$V18="P8",All!$AE18="RMS"),#REF!,IF(AND(All!$V18="P9",All!$AE18="RMS"),#REF!,IF(AND(All!$V18="P1",All!$AE18="RSS"),#REF!,IF(AND(All!$V18="P2",All!$AE18="RSS"),#REF!,IF(AND(All!$V18="P3",All!$AE18="RSS"),#REF!,IF(AND(All!$V18="P4",All!$AE18="RSS"),#REF!,IF(AND(All!$V18="P5",All!$AE18="RSS"),#REF!,IF(AND(All!$V18="P6",All!$AE18="RSS"),#REF!,IF(AND(All!$V18="P7",All!$AE18="RSS"),#REF!,IF(AND(All!$V18="P8",All!$AE18="RSS"),#REF!,IF(AND(All!$V18="P9",All!$AE18="RSS"),#REF!,0)))))))))))))))))))))))))))</f>
        <v>#REF!</v>
      </c>
      <c r="CE18" s="43" t="e">
        <f>IF(AND(All!$V18="P1",All!$AE18="RDP"),#REF!,IF(AND(All!$V18="P2",All!$AE18="RDP"),#REF!,IF(AND(All!$V18="P3",All!$AE18="RDP"),#REF!,IF(AND(All!$V18="P4",All!$AE18="RDP"),#REF!,IF(AND(All!$V18="P5",All!$AE18="RDP"),#REF!,IF(AND(All!$V18="P6",All!$AE18="RDP"),#REF!,IF(AND(All!$V18="P7",All!$AE18="RDP"),#REF!,IF(AND(All!$V18="P8",All!$AE18="RDP"),#REF!,IF(AND(All!$V18="P9",All!$AE18="RDP"),#REF!,IF(AND(All!$V18="P1",All!$AE18="RMS"),#REF!,IF(AND(All!$V18="P2",All!$AE18="RMS"),#REF!,IF(AND(All!$V18="P3",All!$AE18="RMS"),#REF!,IF(AND(All!$V18="P4",All!$AE18="RMS"),#REF!,IF(AND(All!$V18="P5",All!$AE18="RMS"),#REF!,IF(AND(All!$V18="P6",All!$AE18="RMS"),#REF!,IF(AND(All!$V18="P7",All!$AE18="RMS"),#REF!,IF(AND(All!$V18="P8",All!$AE18="RMS"),#REF!,IF(AND(All!$V18="P9",All!$AE18="RMS"),#REF!,IF(AND(All!$V18="P1",All!$AE18="RSS"),#REF!,IF(AND(All!$V18="P2",All!$AE18="RSS"),#REF!,IF(AND(All!$V18="P3",All!$AE18="RSS"),#REF!,IF(AND(All!$V18="P4",All!$AE18="RSS"),#REF!,IF(AND(All!$V18="P5",All!$AE18="RSS"),#REF!,IF(AND(All!$V18="P6",All!$AE18="RSS"),#REF!,IF(AND(All!$V18="P7",All!$AE18="RSS"),#REF!,IF(AND(All!$V18="P8",All!$AE18="RSS"),#REF!,IF(AND(All!$V18="P9",All!$AE18="RSS"),#REF!,0)))))))))))))))))))))))))))</f>
        <v>#REF!</v>
      </c>
      <c r="CF18" s="43" t="e">
        <f>IF(AND(All!$V18="P1",All!$AE18="RDP"),#REF!,IF(AND(All!$V18="P2",All!$AE18="RDP"),#REF!,IF(AND(All!$V18="P3",All!$AE18="RDP"),#REF!,IF(AND(All!$V18="P4",All!$AE18="RDP"),#REF!,IF(AND(All!$V18="P5",All!$AE18="RDP"),#REF!,IF(AND(All!$V18="P6",All!$AE18="RDP"),#REF!,IF(AND(All!$V18="P7",All!$AE18="RDP"),#REF!,IF(AND(All!$V18="P8",All!$AE18="RDP"),#REF!,IF(AND(All!$V18="P9",All!$AE18="RDP"),#REF!,IF(AND(All!$V18="P1",All!$AE18="RMS"),#REF!,IF(AND(All!$V18="P2",All!$AE18="RMS"),#REF!,IF(AND(All!$V18="P3",All!$AE18="RMS"),#REF!,IF(AND(All!$V18="P4",All!$AE18="RMS"),#REF!,IF(AND(All!$V18="P5",All!$AE18="RMS"),#REF!,IF(AND(All!$V18="P6",All!$AE18="RMS"),#REF!,IF(AND(All!$V18="P7",All!$AE18="RMS"),#REF!,IF(AND(All!$V18="P8",All!$AE18="RMS"),#REF!,IF(AND(All!$V18="P9",All!$AE18="RMS"),#REF!,IF(AND(All!$V18="P1",All!$AE18="RSS"),#REF!,IF(AND(All!$V18="P2",All!$AE18="RSS"),#REF!,IF(AND(All!$V18="P3",All!$AE18="RSS"),#REF!,IF(AND(All!$V18="P4",All!$AE18="RSS"),#REF!,IF(AND(All!$V18="P5",All!$AE18="RSS"),#REF!,IF(AND(All!$V18="P6",All!$AE18="RSS"),#REF!,IF(AND(All!$V18="P7",All!$AE18="RSS"),#REF!,IF(AND(All!$V18="P8",All!$AE18="RSS"),#REF!,IF(AND(All!$V18="P9",All!$AE18="RSS"),#REF!,0)))))))))))))))))))))))))))</f>
        <v>#REF!</v>
      </c>
      <c r="CG18" s="43" t="e">
        <f>IF(AND(All!$V18="P1",All!$AE18="RDP"),#REF!,IF(AND(All!$V18="P2",All!$AE18="RDP"),#REF!,IF(AND(All!$V18="P3",All!$AE18="RDP"),#REF!,IF(AND(All!$V18="P4",All!$AE18="RDP"),#REF!,IF(AND(All!$V18="P5",All!$AE18="RDP"),#REF!,IF(AND(All!$V18="P6",All!$AE18="RDP"),#REF!,IF(AND(All!$V18="P7",All!$AE18="RDP"),#REF!,IF(AND(All!$V18="P8",All!$AE18="RDP"),#REF!,IF(AND(All!$V18="P9",All!$AE18="RDP"),#REF!,IF(AND(All!$V18="P1",All!$AE18="RMS"),#REF!,IF(AND(All!$V18="P2",All!$AE18="RMS"),#REF!,IF(AND(All!$V18="P3",All!$AE18="RMS"),#REF!,IF(AND(All!$V18="P4",All!$AE18="RMS"),#REF!,IF(AND(All!$V18="P5",All!$AE18="RMS"),#REF!,IF(AND(All!$V18="P6",All!$AE18="RMS"),#REF!,IF(AND(All!$V18="P7",All!$AE18="RMS"),#REF!,IF(AND(All!$V18="P8",All!$AE18="RMS"),#REF!,IF(AND(All!$V18="P9",All!$AE18="RMS"),#REF!,IF(AND(All!$V18="P1",All!$AE18="RSS"),#REF!,IF(AND(All!$V18="P2",All!$AE18="RSS"),#REF!,IF(AND(All!$V18="P3",All!$AE18="RSS"),#REF!,IF(AND(All!$V18="P4",All!$AE18="RSS"),#REF!,IF(AND(All!$V18="P5",All!$AE18="RSS"),#REF!,IF(AND(All!$V18="P6",All!$AE18="RSS"),#REF!,IF(AND(All!$V18="P7",All!$AE18="RSS"),#REF!,IF(AND(All!$V18="P8",All!$AE18="RSS"),#REF!,IF(AND(All!$V18="P9",All!$AE18="RSS"),#REF!,0)))))))))))))))))))))))))))</f>
        <v>#REF!</v>
      </c>
      <c r="CH18" s="43" t="e">
        <f>IF(AND(All!$V18="P1",All!$AE18="RDP"),#REF!,IF(AND(All!$V18="P2",All!$AE18="RDP"),#REF!,IF(AND(All!$V18="P3",All!$AE18="RDP"),#REF!,IF(AND(All!$V18="P4",All!$AE18="RDP"),#REF!,IF(AND(All!$V18="P5",All!$AE18="RDP"),#REF!,IF(AND(All!$V18="P6",All!$AE18="RDP"),#REF!,IF(AND(All!$V18="P7",All!$AE18="RDP"),#REF!,IF(AND(All!$V18="P8",All!$AE18="RDP"),#REF!,IF(AND(All!$V18="P9",All!$AE18="RDP"),#REF!,IF(AND(All!$V18="P1",All!$AE18="RMS"),#REF!,IF(AND(All!$V18="P2",All!$AE18="RMS"),#REF!,IF(AND(All!$V18="P3",All!$AE18="RMS"),#REF!,IF(AND(All!$V18="P4",All!$AE18="RMS"),#REF!,IF(AND(All!$V18="P5",All!$AE18="RMS"),#REF!,IF(AND(All!$V18="P6",All!$AE18="RMS"),#REF!,IF(AND(All!$V18="P7",All!$AE18="RMS"),#REF!,IF(AND(All!$V18="P8",All!$AE18="RMS"),#REF!,IF(AND(All!$V18="P9",All!$AE18="RMS"),#REF!,IF(AND(All!$V18="P1",All!$AE18="RSS"),#REF!,IF(AND(All!$V18="P2",All!$AE18="RSS"),#REF!,IF(AND(All!$V18="P3",All!$AE18="RSS"),#REF!,IF(AND(All!$V18="P4",All!$AE18="RSS"),#REF!,IF(AND(All!$V18="P5",All!$AE18="RSS"),#REF!,IF(AND(All!$V18="P6",All!$AE18="RSS"),#REF!,IF(AND(All!$V18="P7",All!$AE18="RSS"),#REF!,IF(AND(All!$V18="P8",All!$AE18="RSS"),#REF!,IF(AND(All!$V18="P9",All!$AE18="RSS"),#REF!,0)))))))))))))))))))))))))))</f>
        <v>#REF!</v>
      </c>
      <c r="CI18" s="328" t="e">
        <f>IF(AND(All!$V18="P1",All!$AE18="RDP"),#REF!,IF(AND(All!$V18="P2",All!$AE18="RDP"),#REF!,IF(AND(All!$V18="P3",All!$AE18="RDP"),#REF!,IF(AND(All!$V18="P4",All!$AE18="RDP"),#REF!,IF(AND(All!$V18="P5",All!$AE18="RDP"),#REF!,IF(AND(All!$V18="P6",All!$AE18="RDP"),#REF!,IF(AND(All!$V18="P7",All!$AE18="RDP"),#REF!,IF(AND(All!$V18="P8",All!$AE18="RDP"),#REF!,IF(AND(All!$V18="P9",All!$AE18="RDP"),#REF!,IF(AND(All!$V18="P1",All!$AE18="RMS"),#REF!,IF(AND(All!$V18="P2",All!$AE18="RMS"),#REF!,IF(AND(All!$V18="P3",All!$AE18="RMS"),#REF!,IF(AND(All!$V18="P4",All!$AE18="RMS"),#REF!,IF(AND(All!$V18="P5",All!$AE18="RMS"),#REF!,IF(AND(All!$V18="P6",All!$AE18="RMS"),#REF!,IF(AND(All!$V18="P7",All!$AE18="RMS"),#REF!,IF(AND(All!$V18="P8",All!$AE18="RMS"),#REF!,IF(AND(All!$V18="P9",All!$AE18="RMS"),#REF!,IF(AND(All!$V18="P1",All!$AE18="RSS"),#REF!,IF(AND(All!$V18="P2",All!$AE18="RSS"),#REF!,IF(AND(All!$V18="P3",All!$AE18="RSS"),#REF!,IF(AND(All!$V18="P4",All!$AE18="RSS"),#REF!,IF(AND(All!$V18="P5",All!$AE18="RSS"),#REF!,IF(AND(All!$V18="P6",All!$AE18="RSS"),#REF!,IF(AND(All!$V18="P7",All!$AE18="RSS"),#REF!,IF(AND(All!$V18="P8",All!$AE18="RSS"),#REF!,IF(AND(All!$V18="P9",All!$AE18="RSS"),#REF!,0)))))))))))))))))))))))))))</f>
        <v>#REF!</v>
      </c>
      <c r="CJ18" s="377" t="e">
        <f>Table92[[#This Row],[R-B1]]-Table92[[#This Row],[B1]]</f>
        <v>#REF!</v>
      </c>
      <c r="CK18" s="378" t="e">
        <f>Table92[[#This Row],[R-B2]]-Table92[[#This Row],[B2]]</f>
        <v>#REF!</v>
      </c>
      <c r="CL18" s="378" t="e">
        <f>Table92[[#This Row],[R-B3]]-Table92[[#This Row],[B3]]</f>
        <v>#REF!</v>
      </c>
      <c r="CM18" s="378" t="e">
        <f>Table92[[#This Row],[R-B4]]-Table92[[#This Row],[B4]]</f>
        <v>#REF!</v>
      </c>
      <c r="CN18" s="378" t="e">
        <f>Table92[[#This Row],[R-B5]]-Table92[[#This Row],[B5]]</f>
        <v>#REF!</v>
      </c>
      <c r="CO18" s="378" t="e">
        <f>Table92[[#This Row],[R-B6]]-Table92[[#This Row],[B6]]</f>
        <v>#REF!</v>
      </c>
      <c r="CP18" s="378" t="e">
        <f>Table92[[#This Row],[R-B7]]-Table92[[#This Row],[B7]]</f>
        <v>#REF!</v>
      </c>
      <c r="CQ18" s="378" t="e">
        <f>Table92[[#This Row],[R-B8]]-Table92[[#This Row],[B8]]</f>
        <v>#REF!</v>
      </c>
      <c r="CR18" s="378" t="e">
        <f>Table92[[#This Row],[R-B9]]-Table92[[#This Row],[B9]]</f>
        <v>#REF!</v>
      </c>
      <c r="CS18" s="378" t="e">
        <f>Table92[[#This Row],[R-B10]]-Table92[[#This Row],[B10]]</f>
        <v>#REF!</v>
      </c>
      <c r="CT18" s="378" t="e">
        <f>Table92[[#This Row],[R-B11]]-Table92[[#This Row],[B11]]</f>
        <v>#REF!</v>
      </c>
      <c r="CU18" s="378" t="e">
        <f>Table92[[#This Row],[R-B12]]-Table92[[#This Row],[B12]]</f>
        <v>#REF!</v>
      </c>
      <c r="CV18" s="378" t="e">
        <f>Table92[[#This Row],[R-K1]]-Table92[[#This Row],[K1]]</f>
        <v>#REF!</v>
      </c>
      <c r="CW18" s="378" t="e">
        <f>Table92[[#This Row],[R-K2]]-Table92[[#This Row],[K2]]</f>
        <v>#REF!</v>
      </c>
      <c r="CX18" s="378" t="e">
        <f>Table92[[#This Row],[R-K3]]-Table92[[#This Row],[K3]]</f>
        <v>#REF!</v>
      </c>
      <c r="CY18" s="378" t="e">
        <f>Table92[[#This Row],[R-K4]]-Table92[[#This Row],[K4]]</f>
        <v>#REF!</v>
      </c>
      <c r="CZ18" s="378" t="e">
        <f>Table92[[#This Row],[R-K5]]-Table92[[#This Row],[K5]]</f>
        <v>#REF!</v>
      </c>
      <c r="DA18" s="378" t="e">
        <f>Table92[[#This Row],[R-P1]]-Table92[[#This Row],[P1]]</f>
        <v>#REF!</v>
      </c>
      <c r="DB18" s="378" t="e">
        <f>Table92[[#This Row],[R-P2]]-Table92[[#This Row],[P2]]</f>
        <v>#REF!</v>
      </c>
      <c r="DC18" s="378" t="e">
        <f>Table92[[#This Row],[R-P3]]-Table92[[#This Row],[P3]]</f>
        <v>#REF!</v>
      </c>
      <c r="DD18" s="378" t="e">
        <f>Table92[[#This Row],[R-P4]]-Table92[[#This Row],[P4]]</f>
        <v>#REF!</v>
      </c>
      <c r="DE18" s="378" t="e">
        <f>Table92[[#This Row],[R-P5]]-Table92[[#This Row],[P5]]</f>
        <v>#REF!</v>
      </c>
      <c r="DF18" s="378" t="e">
        <f>Table92[[#This Row],[R-E1]]-Table92[[#This Row],[E1]]</f>
        <v>#REF!</v>
      </c>
      <c r="DG18" s="379" t="e">
        <f>Table92[[#This Row],[R-E2]]-Table92[[#This Row],[E2]]</f>
        <v>#REF!</v>
      </c>
      <c r="DH18" s="43">
        <f>COUNTIF(Table9[[#This Row],[G-B1]:[G-B12]],"&lt;=0")/12*100</f>
        <v>33.333333333333329</v>
      </c>
      <c r="DI18" s="43">
        <f>COUNTIF(Table9[[#This Row],[G-K1]:[G-K5]],"&lt;=0")/5*100</f>
        <v>20</v>
      </c>
      <c r="DJ18" s="43">
        <f>COUNTIF(Table9[[#This Row],[G-P1]:[G-P5]],"&lt;=0")/5*100</f>
        <v>20</v>
      </c>
      <c r="DK18" s="43">
        <f>COUNTIF(Table9[[#This Row],[G-E1]:[G-E2]],"&lt;=0")/2*100</f>
        <v>0</v>
      </c>
      <c r="DL18" s="450">
        <f>IF(AE18="RDP",(COUNTIF(Table9[[#This Row],[G-B3]],"&lt;=0")+COUNTIF(Table9[[#This Row],[G-B4]],"&lt;=0")+COUNTIF(Table9[[#This Row],[G-B7]],"&lt;=0")+COUNTIF(Table9[[#This Row],[G-B11]],"&lt;=0")+COUNTIF(Table9[[#This Row],[G-K2]],"&lt;=0"))/5*100,IF(AE18="RMS",(COUNTIF(Table9[[#This Row],[G-B4]],"&lt;=0")+COUNTIF(Table9[[#This Row],[G-B5]],"&lt;=0")+COUNTIF(Table9[[#This Row],[G-B10]],"&lt;=0")+COUNTIF(Table9[[#This Row],[G-B12]],"&lt;=0")+COUNTIF(Table9[[#This Row],[G-K2]],"&lt;=0"))/5*100,IF(AE18="RSS",(COUNTIF(Table9[[#This Row],[G-B1]],"&lt;=0")+COUNTIF(Table9[[#This Row],[G-B2]],"&lt;=0")+COUNTIF(Table9[[#This Row],[G-B6]],"&lt;=0")+COUNTIF(Table9[[#This Row],[G-B11]],"&lt;=0")+COUNTIF(Table9[[#This Row],[G-B12]],"&lt;=0"))/5*100,0)))</f>
        <v>20</v>
      </c>
      <c r="DM18" s="332">
        <v>100</v>
      </c>
      <c r="DN18" s="42">
        <v>80</v>
      </c>
      <c r="DO18" s="42">
        <v>80</v>
      </c>
      <c r="DP18" s="42">
        <v>100</v>
      </c>
      <c r="DQ18" s="42">
        <v>100</v>
      </c>
      <c r="DR18" s="332">
        <v>58</v>
      </c>
      <c r="DS18" s="42">
        <v>60</v>
      </c>
      <c r="DT18" s="42">
        <v>60</v>
      </c>
      <c r="DU18" s="42">
        <v>0</v>
      </c>
      <c r="DV18" s="42">
        <v>20</v>
      </c>
      <c r="DW18" s="332">
        <v>50</v>
      </c>
      <c r="DX18" s="42">
        <v>40</v>
      </c>
      <c r="DY18" s="42">
        <v>60</v>
      </c>
      <c r="DZ18" s="42">
        <v>0</v>
      </c>
      <c r="EA18" s="333">
        <v>0</v>
      </c>
      <c r="EB18" s="342" t="s">
        <v>285</v>
      </c>
      <c r="EC18" s="339" t="s">
        <v>185</v>
      </c>
      <c r="ED18" s="339" t="s">
        <v>697</v>
      </c>
      <c r="EE18" s="338"/>
    </row>
    <row r="19" spans="1:135" ht="58" x14ac:dyDescent="0.3">
      <c r="A19" s="3" t="s">
        <v>2382</v>
      </c>
      <c r="B19" s="282">
        <v>16</v>
      </c>
      <c r="C19" s="421" t="s">
        <v>134</v>
      </c>
      <c r="D19" s="345">
        <v>46135</v>
      </c>
      <c r="E19" s="460" t="s">
        <v>706</v>
      </c>
      <c r="F19" s="304">
        <v>1121128</v>
      </c>
      <c r="G19" s="357">
        <f t="shared" ca="1" si="5"/>
        <v>41.415430869482506</v>
      </c>
      <c r="H19" s="283">
        <v>31199</v>
      </c>
      <c r="I19" s="343" t="s">
        <v>136</v>
      </c>
      <c r="J19" s="343" t="s">
        <v>362</v>
      </c>
      <c r="K19" s="343" t="s">
        <v>138</v>
      </c>
      <c r="L19" s="343" t="s">
        <v>139</v>
      </c>
      <c r="M19" s="343" t="s">
        <v>304</v>
      </c>
      <c r="N19" s="343"/>
      <c r="O19" s="343" t="s">
        <v>183</v>
      </c>
      <c r="P19" s="349" t="s">
        <v>707</v>
      </c>
      <c r="Q19" s="343" t="s">
        <v>425</v>
      </c>
      <c r="R19" s="452">
        <v>46343</v>
      </c>
      <c r="S19" s="345">
        <v>45614</v>
      </c>
      <c r="T19" s="286">
        <f t="shared" ca="1" si="6"/>
        <v>1.9222222222222223</v>
      </c>
      <c r="U19" s="343">
        <v>17</v>
      </c>
      <c r="V19" s="343" t="s">
        <v>59</v>
      </c>
      <c r="W19" s="343"/>
      <c r="X19" s="360">
        <f ca="1">($T$1-Table92[[#This Row],[Date of Appointment to Current Grade]])/365</f>
        <v>1.9222801845509971</v>
      </c>
      <c r="Y19" s="345">
        <v>45614</v>
      </c>
      <c r="Z19" s="343" t="s">
        <v>263</v>
      </c>
      <c r="AA19" s="345">
        <v>45614</v>
      </c>
      <c r="AB19" s="360">
        <f ca="1">($T$1-Table92[[#This Row],[Date in Position]])/365</f>
        <v>1.9222801845509971</v>
      </c>
      <c r="AC19" s="401" t="s">
        <v>426</v>
      </c>
      <c r="AD19" s="343"/>
      <c r="AE19" s="343"/>
      <c r="AF19" s="343" t="s">
        <v>148</v>
      </c>
      <c r="AG19" s="287" t="s">
        <v>708</v>
      </c>
      <c r="AH19" s="287" t="s">
        <v>709</v>
      </c>
      <c r="AI19" s="292"/>
      <c r="AJ19" s="285"/>
      <c r="AK19" s="288" t="s">
        <v>710</v>
      </c>
      <c r="AL19" s="282" t="s">
        <v>153</v>
      </c>
      <c r="AM19" s="319" t="s">
        <v>711</v>
      </c>
      <c r="AN19" s="313"/>
      <c r="AO19" s="304"/>
      <c r="AP19" s="304"/>
      <c r="AQ19" s="304"/>
      <c r="AR19" s="304"/>
      <c r="AS19" s="304"/>
      <c r="AT19" s="304"/>
      <c r="AU19" s="304"/>
      <c r="AV19" s="304"/>
      <c r="AW19" s="304"/>
      <c r="AX19" s="304"/>
      <c r="AY19" s="304"/>
      <c r="AZ19" s="304"/>
      <c r="BA19" s="304"/>
      <c r="BB19" s="304"/>
      <c r="BC19" s="304"/>
      <c r="BD19" s="304"/>
      <c r="BE19" s="304"/>
      <c r="BF19" s="304"/>
      <c r="BG19" s="304"/>
      <c r="BH19" s="304"/>
      <c r="BI19" s="304"/>
      <c r="BJ19" s="304"/>
      <c r="BK19" s="314"/>
      <c r="BL19" s="323">
        <f>IF(AND(All!$V19="P1",All!$AE19="RDP"),#REF!,IF(AND(All!$V19="P2",All!$AE19="RDP"),#REF!,IF(AND(All!$V19="P3",All!$AE19="RDP"),#REF!,IF(AND(All!$V19="P4",All!$AE19="RDP"),#REF!,IF(AND(All!$V19="P5",All!$AE19="RDP"),#REF!,IF(AND(All!$V19="P6",All!$AE19="RDP"),#REF!,IF(AND(All!$V19="P7",All!$AE19="RDP"),#REF!,IF(AND(All!$V19="P8",All!$AE19="RDP"),#REF!,IF(AND(All!$V19="P9",All!$AE19="RDP"),#REF!,IF(AND(All!$V19="P1",All!$AE19="RMS"),#REF!,IF(AND(All!$V19="P2",All!$AE19="RMS"),#REF!,IF(AND(All!$V19="P3",All!$AE19="RMS"),#REF!,IF(AND(All!$V19="P4",All!$AE19="RMS"),#REF!,IF(AND(All!$V19="P5",All!$AE19="RMS"),#REF!,IF(AND(All!$V19="P6",All!$AE19="RMS"),#REF!,IF(AND(All!$V19="P7",All!$AE19="RMS"),#REF!,IF(AND(All!$V19="P8",All!$AE19="RMS"),#REF!,IF(AND(All!$V19="P9",All!$AE19="RMS"),#REF!,IF(AND(All!$V19="P1",All!$AE19="RSS"),#REF!,IF(AND(All!$V19="P2",All!$AE19="RSS"),#REF!,IF(AND(All!$V19="P3",All!$AE19="RSS"),#REF!,IF(AND(All!$V19="P4",All!$AE19="RSS"),#REF!,IF(AND(All!$V19="P5",All!$AE19="RSS"),#REF!,IF(AND(All!$V19="P6",All!$AE19="RSS"),#REF!,IF(AND(All!$V19="P7",All!$AE19="RSS"),#REF!,IF(AND(All!$V19="P8",All!$AE19="RSS"),#REF!,IF(AND(All!$V19="P9",All!$AE19="RSS"),#REF!,0)))))))))))))))))))))))))))</f>
        <v>0</v>
      </c>
      <c r="BM19" s="43">
        <f>IF(AND(All!$V19="P1",All!$AE19="RDP"),#REF!,IF(AND(All!$V19="P2",All!$AE19="RDP"),#REF!,IF(AND(All!$V19="P3",All!$AE19="RDP"),#REF!,IF(AND(All!$V19="P4",All!$AE19="RDP"),#REF!,IF(AND(All!$V19="P5",All!$AE19="RDP"),#REF!,IF(AND(All!$V19="P6",All!$AE19="RDP"),#REF!,IF(AND(All!$V19="P7",All!$AE19="RDP"),#REF!,IF(AND(All!$V19="P8",All!$AE19="RDP"),#REF!,IF(AND(All!$V19="P9",All!$AE19="RDP"),#REF!,IF(AND(All!$V19="P1",All!$AE19="RMS"),#REF!,IF(AND(All!$V19="P2",All!$AE19="RMS"),#REF!,IF(AND(All!$V19="P3",All!$AE19="RMS"),#REF!,IF(AND(All!$V19="P4",All!$AE19="RMS"),#REF!,IF(AND(All!$V19="P5",All!$AE19="RMS"),#REF!,IF(AND(All!$V19="P6",All!$AE19="RMS"),#REF!,IF(AND(All!$V19="P7",All!$AE19="RMS"),#REF!,IF(AND(All!$V19="P8",All!$AE19="RMS"),#REF!,IF(AND(All!$V19="P9",All!$AE19="RMS"),#REF!,IF(AND(All!$V19="P1",All!$AE19="RSS"),#REF!,IF(AND(All!$V19="P2",All!$AE19="RSS"),#REF!,IF(AND(All!$V19="P3",All!$AE19="RSS"),#REF!,IF(AND(All!$V19="P4",All!$AE19="RSS"),#REF!,IF(AND(All!$V19="P5",All!$AE19="RSS"),#REF!,IF(AND(All!$V19="P6",All!$AE19="RSS"),#REF!,IF(AND(All!$V19="P7",All!$AE19="RSS"),#REF!,IF(AND(All!$V19="P8",All!$AE19="RSS"),#REF!,IF(AND(All!$V19="P9",All!$AE19="RSS"),#REF!,0)))))))))))))))))))))))))))</f>
        <v>0</v>
      </c>
      <c r="BN19" s="43">
        <f>IF(AND(All!$V19="P1",All!$AE19="RDP"),#REF!,IF(AND(All!$V19="P2",All!$AE19="RDP"),#REF!,IF(AND(All!$V19="P3",All!$AE19="RDP"),#REF!,IF(AND(All!$V19="P4",All!$AE19="RDP"),#REF!,IF(AND(All!$V19="P5",All!$AE19="RDP"),#REF!,IF(AND(All!$V19="P6",All!$AE19="RDP"),#REF!,IF(AND(All!$V19="P7",All!$AE19="RDP"),#REF!,IF(AND(All!$V19="P8",All!$AE19="RDP"),#REF!,IF(AND(All!$V19="P9",All!$AE19="RDP"),#REF!,IF(AND(All!$V19="P1",All!$AE19="RMS"),#REF!,IF(AND(All!$V19="P2",All!$AE19="RMS"),#REF!,IF(AND(All!$V19="P3",All!$AE19="RMS"),#REF!,IF(AND(All!$V19="P4",All!$AE19="RMS"),#REF!,IF(AND(All!$V19="P5",All!$AE19="RMS"),#REF!,IF(AND(All!$V19="P6",All!$AE19="RMS"),#REF!,IF(AND(All!$V19="P7",All!$AE19="RMS"),#REF!,IF(AND(All!$V19="P8",All!$AE19="RMS"),#REF!,IF(AND(All!$V19="P9",All!$AE19="RMS"),#REF!,IF(AND(All!$V19="P1",All!$AE19="RSS"),#REF!,IF(AND(All!$V19="P2",All!$AE19="RSS"),#REF!,IF(AND(All!$V19="P3",All!$AE19="RSS"),#REF!,IF(AND(All!$V19="P4",All!$AE19="RSS"),#REF!,IF(AND(All!$V19="P5",All!$AE19="RSS"),#REF!,IF(AND(All!$V19="P6",All!$AE19="RSS"),#REF!,IF(AND(All!$V19="P7",All!$AE19="RSS"),#REF!,IF(AND(All!$V19="P8",All!$AE19="RSS"),#REF!,IF(AND(All!$V19="P9",All!$AE19="RSS"),#REF!,0)))))))))))))))))))))))))))</f>
        <v>0</v>
      </c>
      <c r="BO19" s="43">
        <f>IF(AND(All!$V19="P1",All!$AE19="RDP"),#REF!,IF(AND(All!$V19="P2",All!$AE19="RDP"),#REF!,IF(AND(All!$V19="P3",All!$AE19="RDP"),#REF!,IF(AND(All!$V19="P4",All!$AE19="RDP"),#REF!,IF(AND(All!$V19="P5",All!$AE19="RDP"),#REF!,IF(AND(All!$V19="P6",All!$AE19="RDP"),#REF!,IF(AND(All!$V19="P7",All!$AE19="RDP"),#REF!,IF(AND(All!$V19="P8",All!$AE19="RDP"),#REF!,IF(AND(All!$V19="P9",All!$AE19="RDP"),#REF!,IF(AND(All!$V19="P1",All!$AE19="RMS"),#REF!,IF(AND(All!$V19="P2",All!$AE19="RMS"),#REF!,IF(AND(All!$V19="P3",All!$AE19="RMS"),#REF!,IF(AND(All!$V19="P4",All!$AE19="RMS"),#REF!,IF(AND(All!$V19="P5",All!$AE19="RMS"),#REF!,IF(AND(All!$V19="P6",All!$AE19="RMS"),#REF!,IF(AND(All!$V19="P7",All!$AE19="RMS"),#REF!,IF(AND(All!$V19="P8",All!$AE19="RMS"),#REF!,IF(AND(All!$V19="P9",All!$AE19="RMS"),#REF!,IF(AND(All!$V19="P1",All!$AE19="RSS"),#REF!,IF(AND(All!$V19="P2",All!$AE19="RSS"),#REF!,IF(AND(All!$V19="P3",All!$AE19="RSS"),#REF!,IF(AND(All!$V19="P4",All!$AE19="RSS"),#REF!,IF(AND(All!$V19="P5",All!$AE19="RSS"),#REF!,IF(AND(All!$V19="P6",All!$AE19="RSS"),#REF!,IF(AND(All!$V19="P7",All!$AE19="RSS"),#REF!,IF(AND(All!$V19="P8",All!$AE19="RSS"),#REF!,IF(AND(All!$V19="P9",All!$AE19="RSS"),#REF!,0)))))))))))))))))))))))))))</f>
        <v>0</v>
      </c>
      <c r="BP19" s="43">
        <f>IF(AND(All!$V19="P1",All!$AE19="RDP"),#REF!,IF(AND(All!$V19="P2",All!$AE19="RDP"),#REF!,IF(AND(All!$V19="P3",All!$AE19="RDP"),#REF!,IF(AND(All!$V19="P4",All!$AE19="RDP"),#REF!,IF(AND(All!$V19="P5",All!$AE19="RDP"),#REF!,IF(AND(All!$V19="P6",All!$AE19="RDP"),#REF!,IF(AND(All!$V19="P7",All!$AE19="RDP"),#REF!,IF(AND(All!$V19="P8",All!$AE19="RDP"),#REF!,IF(AND(All!$V19="P9",All!$AE19="RDP"),#REF!,IF(AND(All!$V19="P1",All!$AE19="RMS"),#REF!,IF(AND(All!$V19="P2",All!$AE19="RMS"),#REF!,IF(AND(All!$V19="P3",All!$AE19="RMS"),#REF!,IF(AND(All!$V19="P4",All!$AE19="RMS"),#REF!,IF(AND(All!$V19="P5",All!$AE19="RMS"),#REF!,IF(AND(All!$V19="P6",All!$AE19="RMS"),#REF!,IF(AND(All!$V19="P7",All!$AE19="RMS"),#REF!,IF(AND(All!$V19="P8",All!$AE19="RMS"),#REF!,IF(AND(All!$V19="P9",All!$AE19="RMS"),#REF!,IF(AND(All!$V19="P1",All!$AE19="RSS"),#REF!,IF(AND(All!$V19="P2",All!$AE19="RSS"),#REF!,IF(AND(All!$V19="P3",All!$AE19="RSS"),#REF!,IF(AND(All!$V19="P4",All!$AE19="RSS"),#REF!,IF(AND(All!$V19="P5",All!$AE19="RSS"),#REF!,IF(AND(All!$V19="P6",All!$AE19="RSS"),#REF!,IF(AND(All!$V19="P7",All!$AE19="RSS"),#REF!,IF(AND(All!$V19="P8",All!$AE19="RSS"),#REF!,IF(AND(All!$V19="P9",All!$AE19="RSS"),#REF!,0)))))))))))))))))))))))))))</f>
        <v>0</v>
      </c>
      <c r="BQ19" s="43">
        <f>IF(AND(All!$V19="P1",All!$AE19="RDP"),#REF!,IF(AND(All!$V19="P2",All!$AE19="RDP"),#REF!,IF(AND(All!$V19="P3",All!$AE19="RDP"),#REF!,IF(AND(All!$V19="P4",All!$AE19="RDP"),#REF!,IF(AND(All!$V19="P5",All!$AE19="RDP"),#REF!,IF(AND(All!$V19="P6",All!$AE19="RDP"),#REF!,IF(AND(All!$V19="P7",All!$AE19="RDP"),#REF!,IF(AND(All!$V19="P8",All!$AE19="RDP"),#REF!,IF(AND(All!$V19="P9",All!$AE19="RDP"),#REF!,IF(AND(All!$V19="P1",All!$AE19="RMS"),#REF!,IF(AND(All!$V19="P2",All!$AE19="RMS"),#REF!,IF(AND(All!$V19="P3",All!$AE19="RMS"),#REF!,IF(AND(All!$V19="P4",All!$AE19="RMS"),#REF!,IF(AND(All!$V19="P5",All!$AE19="RMS"),#REF!,IF(AND(All!$V19="P6",All!$AE19="RMS"),#REF!,IF(AND(All!$V19="P7",All!$AE19="RMS"),#REF!,IF(AND(All!$V19="P8",All!$AE19="RMS"),#REF!,IF(AND(All!$V19="P9",All!$AE19="RMS"),#REF!,IF(AND(All!$V19="P1",All!$AE19="RSS"),#REF!,IF(AND(All!$V19="P2",All!$AE19="RSS"),#REF!,IF(AND(All!$V19="P3",All!$AE19="RSS"),#REF!,IF(AND(All!$V19="P4",All!$AE19="RSS"),#REF!,IF(AND(All!$V19="P5",All!$AE19="RSS"),#REF!,IF(AND(All!$V19="P6",All!$AE19="RSS"),#REF!,IF(AND(All!$V19="P7",All!$AE19="RSS"),#REF!,IF(AND(All!$V19="P8",All!$AE19="RSS"),#REF!,IF(AND(All!$V19="P9",All!$AE19="RSS"),#REF!,0)))))))))))))))))))))))))))</f>
        <v>0</v>
      </c>
      <c r="BR19" s="43">
        <f>IF(AND(All!$V19="P1",All!$AE19="RDP"),#REF!,IF(AND(All!$V19="P2",All!$AE19="RDP"),#REF!,IF(AND(All!$V19="P3",All!$AE19="RDP"),#REF!,IF(AND(All!$V19="P4",All!$AE19="RDP"),#REF!,IF(AND(All!$V19="P5",All!$AE19="RDP"),#REF!,IF(AND(All!$V19="P6",All!$AE19="RDP"),#REF!,IF(AND(All!$V19="P7",All!$AE19="RDP"),#REF!,IF(AND(All!$V19="P8",All!$AE19="RDP"),#REF!,IF(AND(All!$V19="P9",All!$AE19="RDP"),#REF!,IF(AND(All!$V19="P1",All!$AE19="RMS"),#REF!,IF(AND(All!$V19="P2",All!$AE19="RMS"),#REF!,IF(AND(All!$V19="P3",All!$AE19="RMS"),#REF!,IF(AND(All!$V19="P4",All!$AE19="RMS"),#REF!,IF(AND(All!$V19="P5",All!$AE19="RMS"),#REF!,IF(AND(All!$V19="P6",All!$AE19="RMS"),#REF!,IF(AND(All!$V19="P7",All!$AE19="RMS"),#REF!,IF(AND(All!$V19="P8",All!$AE19="RMS"),#REF!,IF(AND(All!$V19="P9",All!$AE19="RMS"),#REF!,IF(AND(All!$V19="P1",All!$AE19="RSS"),#REF!,IF(AND(All!$V19="P2",All!$AE19="RSS"),#REF!,IF(AND(All!$V19="P3",All!$AE19="RSS"),#REF!,IF(AND(All!$V19="P4",All!$AE19="RSS"),#REF!,IF(AND(All!$V19="P5",All!$AE19="RSS"),#REF!,IF(AND(All!$V19="P6",All!$AE19="RSS"),#REF!,IF(AND(All!$V19="P7",All!$AE19="RSS"),#REF!,IF(AND(All!$V19="P8",All!$AE19="RSS"),#REF!,IF(AND(All!$V19="P9",All!$AE19="RSS"),#REF!,0)))))))))))))))))))))))))))</f>
        <v>0</v>
      </c>
      <c r="BS19" s="43">
        <f>IF(AND(All!$V19="P1",All!$AE19="RDP"),#REF!,IF(AND(All!$V19="P2",All!$AE19="RDP"),#REF!,IF(AND(All!$V19="P3",All!$AE19="RDP"),#REF!,IF(AND(All!$V19="P4",All!$AE19="RDP"),#REF!,IF(AND(All!$V19="P5",All!$AE19="RDP"),#REF!,IF(AND(All!$V19="P6",All!$AE19="RDP"),#REF!,IF(AND(All!$V19="P7",All!$AE19="RDP"),#REF!,IF(AND(All!$V19="P8",All!$AE19="RDP"),#REF!,IF(AND(All!$V19="P9",All!$AE19="RDP"),#REF!,IF(AND(All!$V19="P1",All!$AE19="RMS"),#REF!,IF(AND(All!$V19="P2",All!$AE19="RMS"),#REF!,IF(AND(All!$V19="P3",All!$AE19="RMS"),#REF!,IF(AND(All!$V19="P4",All!$AE19="RMS"),#REF!,IF(AND(All!$V19="P5",All!$AE19="RMS"),#REF!,IF(AND(All!$V19="P6",All!$AE19="RMS"),#REF!,IF(AND(All!$V19="P7",All!$AE19="RMS"),#REF!,IF(AND(All!$V19="P8",All!$AE19="RMS"),#REF!,IF(AND(All!$V19="P9",All!$AE19="RMS"),#REF!,IF(AND(All!$V19="P1",All!$AE19="RSS"),#REF!,IF(AND(All!$V19="P2",All!$AE19="RSS"),#REF!,IF(AND(All!$V19="P3",All!$AE19="RSS"),#REF!,IF(AND(All!$V19="P4",All!$AE19="RSS"),#REF!,IF(AND(All!$V19="P5",All!$AE19="RSS"),#REF!,IF(AND(All!$V19="P6",All!$AE19="RSS"),#REF!,IF(AND(All!$V19="P7",All!$AE19="RSS"),#REF!,IF(AND(All!$V19="P8",All!$AE19="RSS"),#REF!,IF(AND(All!$V19="P9",All!$AE19="RSS"),#REF!,0)))))))))))))))))))))))))))</f>
        <v>0</v>
      </c>
      <c r="BT19" s="43">
        <f>IF(AND(All!$V19="P1",All!$AE19="RDP"),#REF!,IF(AND(All!$V19="P2",All!$AE19="RDP"),#REF!,IF(AND(All!$V19="P3",All!$AE19="RDP"),#REF!,IF(AND(All!$V19="P4",All!$AE19="RDP"),#REF!,IF(AND(All!$V19="P5",All!$AE19="RDP"),#REF!,IF(AND(All!$V19="P6",All!$AE19="RDP"),#REF!,IF(AND(All!$V19="P7",All!$AE19="RDP"),#REF!,IF(AND(All!$V19="P8",All!$AE19="RDP"),#REF!,IF(AND(All!$V19="P9",All!$AE19="RDP"),#REF!,IF(AND(All!$V19="P1",All!$AE19="RMS"),#REF!,IF(AND(All!$V19="P2",All!$AE19="RMS"),#REF!,IF(AND(All!$V19="P3",All!$AE19="RMS"),#REF!,IF(AND(All!$V19="P4",All!$AE19="RMS"),#REF!,IF(AND(All!$V19="P5",All!$AE19="RMS"),#REF!,IF(AND(All!$V19="P6",All!$AE19="RMS"),#REF!,IF(AND(All!$V19="P7",All!$AE19="RMS"),#REF!,IF(AND(All!$V19="P8",All!$AE19="RMS"),#REF!,IF(AND(All!$V19="P9",All!$AE19="RMS"),#REF!,IF(AND(All!$V19="P1",All!$AE19="RSS"),#REF!,IF(AND(All!$V19="P2",All!$AE19="RSS"),#REF!,IF(AND(All!$V19="P3",All!$AE19="RSS"),#REF!,IF(AND(All!$V19="P4",All!$AE19="RSS"),#REF!,IF(AND(All!$V19="P5",All!$AE19="RSS"),#REF!,IF(AND(All!$V19="P6",All!$AE19="RSS"),#REF!,IF(AND(All!$V19="P7",All!$AE19="RSS"),#REF!,IF(AND(All!$V19="P8",All!$AE19="RSS"),#REF!,IF(AND(All!$V19="P9",All!$AE19="RSS"),#REF!,0)))))))))))))))))))))))))))</f>
        <v>0</v>
      </c>
      <c r="BU19" s="43">
        <f>IF(AND(All!$V19="P1",All!$AE19="RDP"),#REF!,IF(AND(All!$V19="P2",All!$AE19="RDP"),#REF!,IF(AND(All!$V19="P3",All!$AE19="RDP"),#REF!,IF(AND(All!$V19="P4",All!$AE19="RDP"),#REF!,IF(AND(All!$V19="P5",All!$AE19="RDP"),#REF!,IF(AND(All!$V19="P6",All!$AE19="RDP"),#REF!,IF(AND(All!$V19="P7",All!$AE19="RDP"),#REF!,IF(AND(All!$V19="P8",All!$AE19="RDP"),#REF!,IF(AND(All!$V19="P9",All!$AE19="RDP"),#REF!,IF(AND(All!$V19="P1",All!$AE19="RMS"),#REF!,IF(AND(All!$V19="P2",All!$AE19="RMS"),#REF!,IF(AND(All!$V19="P3",All!$AE19="RMS"),#REF!,IF(AND(All!$V19="P4",All!$AE19="RMS"),#REF!,IF(AND(All!$V19="P5",All!$AE19="RMS"),#REF!,IF(AND(All!$V19="P6",All!$AE19="RMS"),#REF!,IF(AND(All!$V19="P7",All!$AE19="RMS"),#REF!,IF(AND(All!$V19="P8",All!$AE19="RMS"),#REF!,IF(AND(All!$V19="P9",All!$AE19="RMS"),#REF!,IF(AND(All!$V19="P1",All!$AE19="RSS"),#REF!,IF(AND(All!$V19="P2",All!$AE19="RSS"),#REF!,IF(AND(All!$V19="P3",All!$AE19="RSS"),#REF!,IF(AND(All!$V19="P4",All!$AE19="RSS"),#REF!,IF(AND(All!$V19="P5",All!$AE19="RSS"),#REF!,IF(AND(All!$V19="P6",All!$AE19="RSS"),#REF!,IF(AND(All!$V19="P7",All!$AE19="RSS"),#REF!,IF(AND(All!$V19="P8",All!$AE19="RSS"),#REF!,IF(AND(All!$V19="P9",All!$AE19="RSS"),#REF!,0)))))))))))))))))))))))))))</f>
        <v>0</v>
      </c>
      <c r="BV19" s="43">
        <f>IF(AND(All!$V19="P1",All!$AE19="RDP"),#REF!,IF(AND(All!$V19="P2",All!$AE19="RDP"),#REF!,IF(AND(All!$V19="P3",All!$AE19="RDP"),#REF!,IF(AND(All!$V19="P4",All!$AE19="RDP"),#REF!,IF(AND(All!$V19="P5",All!$AE19="RDP"),#REF!,IF(AND(All!$V19="P6",All!$AE19="RDP"),#REF!,IF(AND(All!$V19="P7",All!$AE19="RDP"),#REF!,IF(AND(All!$V19="P8",All!$AE19="RDP"),#REF!,IF(AND(All!$V19="P9",All!$AE19="RDP"),#REF!,IF(AND(All!$V19="P1",All!$AE19="RMS"),#REF!,IF(AND(All!$V19="P2",All!$AE19="RMS"),#REF!,IF(AND(All!$V19="P3",All!$AE19="RMS"),#REF!,IF(AND(All!$V19="P4",All!$AE19="RMS"),#REF!,IF(AND(All!$V19="P5",All!$AE19="RMS"),#REF!,IF(AND(All!$V19="P6",All!$AE19="RMS"),#REF!,IF(AND(All!$V19="P7",All!$AE19="RMS"),#REF!,IF(AND(All!$V19="P8",All!$AE19="RMS"),#REF!,IF(AND(All!$V19="P9",All!$AE19="RMS"),#REF!,IF(AND(All!$V19="P1",All!$AE19="RSS"),#REF!,IF(AND(All!$V19="P2",All!$AE19="RSS"),#REF!,IF(AND(All!$V19="P3",All!$AE19="RSS"),#REF!,IF(AND(All!$V19="P4",All!$AE19="RSS"),#REF!,IF(AND(All!$V19="P5",All!$AE19="RSS"),#REF!,IF(AND(All!$V19="P6",All!$AE19="RSS"),#REF!,IF(AND(All!$V19="P7",All!$AE19="RSS"),#REF!,IF(AND(All!$V19="P8",All!$AE19="RSS"),#REF!,IF(AND(All!$V19="P9",All!$AE19="RSS"),#REF!,0)))))))))))))))))))))))))))</f>
        <v>0</v>
      </c>
      <c r="BW19" s="43">
        <f>IF(AND(All!$V19="P1",All!$AE19="RDP"),#REF!,IF(AND(All!$V19="P2",All!$AE19="RDP"),#REF!,IF(AND(All!$V19="P3",All!$AE19="RDP"),#REF!,IF(AND(All!$V19="P4",All!$AE19="RDP"),#REF!,IF(AND(All!$V19="P5",All!$AE19="RDP"),#REF!,IF(AND(All!$V19="P6",All!$AE19="RDP"),#REF!,IF(AND(All!$V19="P7",All!$AE19="RDP"),#REF!,IF(AND(All!$V19="P8",All!$AE19="RDP"),#REF!,IF(AND(All!$V19="P9",All!$AE19="RDP"),#REF!,IF(AND(All!$V19="P1",All!$AE19="RMS"),#REF!,IF(AND(All!$V19="P2",All!$AE19="RMS"),#REF!,IF(AND(All!$V19="P3",All!$AE19="RMS"),#REF!,IF(AND(All!$V19="P4",All!$AE19="RMS"),#REF!,IF(AND(All!$V19="P5",All!$AE19="RMS"),#REF!,IF(AND(All!$V19="P6",All!$AE19="RMS"),#REF!,IF(AND(All!$V19="P7",All!$AE19="RMS"),#REF!,IF(AND(All!$V19="P8",All!$AE19="RMS"),#REF!,IF(AND(All!$V19="P9",All!$AE19="RMS"),#REF!,IF(AND(All!$V19="P1",All!$AE19="RSS"),#REF!,IF(AND(All!$V19="P2",All!$AE19="RSS"),#REF!,IF(AND(All!$V19="P3",All!$AE19="RSS"),#REF!,IF(AND(All!$V19="P4",All!$AE19="RSS"),#REF!,IF(AND(All!$V19="P5",All!$AE19="RSS"),#REF!,IF(AND(All!$V19="P6",All!$AE19="RSS"),#REF!,IF(AND(All!$V19="P7",All!$AE19="RSS"),#REF!,IF(AND(All!$V19="P8",All!$AE19="RSS"),#REF!,IF(AND(All!$V19="P9",All!$AE19="RSS"),#REF!,0)))))))))))))))))))))))))))</f>
        <v>0</v>
      </c>
      <c r="BX19" s="43">
        <f>IF(AND(All!$V19="P1",All!$AE19="RDP"),#REF!,IF(AND(All!$V19="P2",All!$AE19="RDP"),#REF!,IF(AND(All!$V19="P3",All!$AE19="RDP"),#REF!,IF(AND(All!$V19="P4",All!$AE19="RDP"),#REF!,IF(AND(All!$V19="P5",All!$AE19="RDP"),#REF!,IF(AND(All!$V19="P6",All!$AE19="RDP"),#REF!,IF(AND(All!$V19="P7",All!$AE19="RDP"),#REF!,IF(AND(All!$V19="P8",All!$AE19="RDP"),#REF!,IF(AND(All!$V19="P9",All!$AE19="RDP"),#REF!,IF(AND(All!$V19="P1",All!$AE19="RMS"),#REF!,IF(AND(All!$V19="P2",All!$AE19="RMS"),#REF!,IF(AND(All!$V19="P3",All!$AE19="RMS"),#REF!,IF(AND(All!$V19="P4",All!$AE19="RMS"),#REF!,IF(AND(All!$V19="P5",All!$AE19="RMS"),#REF!,IF(AND(All!$V19="P6",All!$AE19="RMS"),#REF!,IF(AND(All!$V19="P7",All!$AE19="RMS"),#REF!,IF(AND(All!$V19="P8",All!$AE19="RMS"),#REF!,IF(AND(All!$V19="P9",All!$AE19="RMS"),#REF!,IF(AND(All!$V19="P1",All!$AE19="RSS"),#REF!,IF(AND(All!$V19="P2",All!$AE19="RSS"),#REF!,IF(AND(All!$V19="P3",All!$AE19="RSS"),#REF!,IF(AND(All!$V19="P4",All!$AE19="RSS"),#REF!,IF(AND(All!$V19="P5",All!$AE19="RSS"),#REF!,IF(AND(All!$V19="P6",All!$AE19="RSS"),#REF!,IF(AND(All!$V19="P7",All!$AE19="RSS"),#REF!,IF(AND(All!$V19="P8",All!$AE19="RSS"),#REF!,IF(AND(All!$V19="P9",All!$AE19="RSS"),#REF!,0)))))))))))))))))))))))))))</f>
        <v>0</v>
      </c>
      <c r="BY19" s="43">
        <f>IF(AND(All!$V19="P1",All!$AE19="RDP"),#REF!,IF(AND(All!$V19="P2",All!$AE19="RDP"),#REF!,IF(AND(All!$V19="P3",All!$AE19="RDP"),#REF!,IF(AND(All!$V19="P4",All!$AE19="RDP"),#REF!,IF(AND(All!$V19="P5",All!$AE19="RDP"),#REF!,IF(AND(All!$V19="P6",All!$AE19="RDP"),#REF!,IF(AND(All!$V19="P7",All!$AE19="RDP"),#REF!,IF(AND(All!$V19="P8",All!$AE19="RDP"),#REF!,IF(AND(All!$V19="P9",All!$AE19="RDP"),#REF!,IF(AND(All!$V19="P1",All!$AE19="RMS"),#REF!,IF(AND(All!$V19="P2",All!$AE19="RMS"),#REF!,IF(AND(All!$V19="P3",All!$AE19="RMS"),#REF!,IF(AND(All!$V19="P4",All!$AE19="RMS"),#REF!,IF(AND(All!$V19="P5",All!$AE19="RMS"),#REF!,IF(AND(All!$V19="P6",All!$AE19="RMS"),#REF!,IF(AND(All!$V19="P7",All!$AE19="RMS"),#REF!,IF(AND(All!$V19="P8",All!$AE19="RMS"),#REF!,IF(AND(All!$V19="P9",All!$AE19="RMS"),#REF!,IF(AND(All!$V19="P1",All!$AE19="RSS"),#REF!,IF(AND(All!$V19="P2",All!$AE19="RSS"),#REF!,IF(AND(All!$V19="P3",All!$AE19="RSS"),#REF!,IF(AND(All!$V19="P4",All!$AE19="RSS"),#REF!,IF(AND(All!$V19="P5",All!$AE19="RSS"),#REF!,IF(AND(All!$V19="P6",All!$AE19="RSS"),#REF!,IF(AND(All!$V19="P7",All!$AE19="RSS"),#REF!,IF(AND(All!$V19="P8",All!$AE19="RSS"),#REF!,IF(AND(All!$V19="P9",All!$AE19="RSS"),#REF!,0)))))))))))))))))))))))))))</f>
        <v>0</v>
      </c>
      <c r="BZ19" s="43">
        <f>IF(AND(All!$V19="P1",All!$AE19="RDP"),#REF!,IF(AND(All!$V19="P2",All!$AE19="RDP"),#REF!,IF(AND(All!$V19="P3",All!$AE19="RDP"),#REF!,IF(AND(All!$V19="P4",All!$AE19="RDP"),#REF!,IF(AND(All!$V19="P5",All!$AE19="RDP"),#REF!,IF(AND(All!$V19="P6",All!$AE19="RDP"),#REF!,IF(AND(All!$V19="P7",All!$AE19="RDP"),#REF!,IF(AND(All!$V19="P8",All!$AE19="RDP"),#REF!,IF(AND(All!$V19="P9",All!$AE19="RDP"),#REF!,IF(AND(All!$V19="P1",All!$AE19="RMS"),#REF!,IF(AND(All!$V19="P2",All!$AE19="RMS"),#REF!,IF(AND(All!$V19="P3",All!$AE19="RMS"),#REF!,IF(AND(All!$V19="P4",All!$AE19="RMS"),#REF!,IF(AND(All!$V19="P5",All!$AE19="RMS"),#REF!,IF(AND(All!$V19="P6",All!$AE19="RMS"),#REF!,IF(AND(All!$V19="P7",All!$AE19="RMS"),#REF!,IF(AND(All!$V19="P8",All!$AE19="RMS"),#REF!,IF(AND(All!$V19="P9",All!$AE19="RMS"),#REF!,IF(AND(All!$V19="P1",All!$AE19="RSS"),#REF!,IF(AND(All!$V19="P2",All!$AE19="RSS"),#REF!,IF(AND(All!$V19="P3",All!$AE19="RSS"),#REF!,IF(AND(All!$V19="P4",All!$AE19="RSS"),#REF!,IF(AND(All!$V19="P5",All!$AE19="RSS"),#REF!,IF(AND(All!$V19="P6",All!$AE19="RSS"),#REF!,IF(AND(All!$V19="P7",All!$AE19="RSS"),#REF!,IF(AND(All!$V19="P8",All!$AE19="RSS"),#REF!,IF(AND(All!$V19="P9",All!$AE19="RSS"),#REF!,0)))))))))))))))))))))))))))</f>
        <v>0</v>
      </c>
      <c r="CA19" s="43">
        <f>IF(AND(All!$V19="P1",All!$AE19="RDP"),#REF!,IF(AND(All!$V19="P2",All!$AE19="RDP"),#REF!,IF(AND(All!$V19="P3",All!$AE19="RDP"),#REF!,IF(AND(All!$V19="P4",All!$AE19="RDP"),#REF!,IF(AND(All!$V19="P5",All!$AE19="RDP"),#REF!,IF(AND(All!$V19="P6",All!$AE19="RDP"),#REF!,IF(AND(All!$V19="P7",All!$AE19="RDP"),#REF!,IF(AND(All!$V19="P8",All!$AE19="RDP"),#REF!,IF(AND(All!$V19="P9",All!$AE19="RDP"),#REF!,IF(AND(All!$V19="P1",All!$AE19="RMS"),#REF!,IF(AND(All!$V19="P2",All!$AE19="RMS"),#REF!,IF(AND(All!$V19="P3",All!$AE19="RMS"),#REF!,IF(AND(All!$V19="P4",All!$AE19="RMS"),#REF!,IF(AND(All!$V19="P5",All!$AE19="RMS"),#REF!,IF(AND(All!$V19="P6",All!$AE19="RMS"),#REF!,IF(AND(All!$V19="P7",All!$AE19="RMS"),#REF!,IF(AND(All!$V19="P8",All!$AE19="RMS"),#REF!,IF(AND(All!$V19="P9",All!$AE19="RMS"),#REF!,IF(AND(All!$V19="P1",All!$AE19="RSS"),#REF!,IF(AND(All!$V19="P2",All!$AE19="RSS"),#REF!,IF(AND(All!$V19="P3",All!$AE19="RSS"),#REF!,IF(AND(All!$V19="P4",All!$AE19="RSS"),#REF!,IF(AND(All!$V19="P5",All!$AE19="RSS"),#REF!,IF(AND(All!$V19="P6",All!$AE19="RSS"),#REF!,IF(AND(All!$V19="P7",All!$AE19="RSS"),#REF!,IF(AND(All!$V19="P8",All!$AE19="RSS"),#REF!,IF(AND(All!$V19="P9",All!$AE19="RSS"),#REF!,0)))))))))))))))))))))))))))</f>
        <v>0</v>
      </c>
      <c r="CB19" s="43">
        <f>IF(AND(All!$V19="P1",All!$AE19="RDP"),#REF!,IF(AND(All!$V19="P2",All!$AE19="RDP"),#REF!,IF(AND(All!$V19="P3",All!$AE19="RDP"),#REF!,IF(AND(All!$V19="P4",All!$AE19="RDP"),#REF!,IF(AND(All!$V19="P5",All!$AE19="RDP"),#REF!,IF(AND(All!$V19="P6",All!$AE19="RDP"),#REF!,IF(AND(All!$V19="P7",All!$AE19="RDP"),#REF!,IF(AND(All!$V19="P8",All!$AE19="RDP"),#REF!,IF(AND(All!$V19="P9",All!$AE19="RDP"),#REF!,IF(AND(All!$V19="P1",All!$AE19="RMS"),#REF!,IF(AND(All!$V19="P2",All!$AE19="RMS"),#REF!,IF(AND(All!$V19="P3",All!$AE19="RMS"),#REF!,IF(AND(All!$V19="P4",All!$AE19="RMS"),#REF!,IF(AND(All!$V19="P5",All!$AE19="RMS"),#REF!,IF(AND(All!$V19="P6",All!$AE19="RMS"),#REF!,IF(AND(All!$V19="P7",All!$AE19="RMS"),#REF!,IF(AND(All!$V19="P8",All!$AE19="RMS"),#REF!,IF(AND(All!$V19="P9",All!$AE19="RMS"),#REF!,IF(AND(All!$V19="P1",All!$AE19="RSS"),#REF!,IF(AND(All!$V19="P2",All!$AE19="RSS"),#REF!,IF(AND(All!$V19="P3",All!$AE19="RSS"),#REF!,IF(AND(All!$V19="P4",All!$AE19="RSS"),#REF!,IF(AND(All!$V19="P5",All!$AE19="RSS"),#REF!,IF(AND(All!$V19="P6",All!$AE19="RSS"),#REF!,IF(AND(All!$V19="P7",All!$AE19="RSS"),#REF!,IF(AND(All!$V19="P8",All!$AE19="RSS"),#REF!,IF(AND(All!$V19="P9",All!$AE19="RSS"),#REF!,0)))))))))))))))))))))))))))</f>
        <v>0</v>
      </c>
      <c r="CC19" s="43">
        <f>IF(AND(All!$V19="P1",All!$AE19="RDP"),#REF!,IF(AND(All!$V19="P2",All!$AE19="RDP"),#REF!,IF(AND(All!$V19="P3",All!$AE19="RDP"),#REF!,IF(AND(All!$V19="P4",All!$AE19="RDP"),#REF!,IF(AND(All!$V19="P5",All!$AE19="RDP"),#REF!,IF(AND(All!$V19="P6",All!$AE19="RDP"),#REF!,IF(AND(All!$V19="P7",All!$AE19="RDP"),#REF!,IF(AND(All!$V19="P8",All!$AE19="RDP"),#REF!,IF(AND(All!$V19="P9",All!$AE19="RDP"),#REF!,IF(AND(All!$V19="P1",All!$AE19="RMS"),#REF!,IF(AND(All!$V19="P2",All!$AE19="RMS"),#REF!,IF(AND(All!$V19="P3",All!$AE19="RMS"),#REF!,IF(AND(All!$V19="P4",All!$AE19="RMS"),#REF!,IF(AND(All!$V19="P5",All!$AE19="RMS"),#REF!,IF(AND(All!$V19="P6",All!$AE19="RMS"),#REF!,IF(AND(All!$V19="P7",All!$AE19="RMS"),#REF!,IF(AND(All!$V19="P8",All!$AE19="RMS"),#REF!,IF(AND(All!$V19="P9",All!$AE19="RMS"),#REF!,IF(AND(All!$V19="P1",All!$AE19="RSS"),#REF!,IF(AND(All!$V19="P2",All!$AE19="RSS"),#REF!,IF(AND(All!$V19="P3",All!$AE19="RSS"),#REF!,IF(AND(All!$V19="P4",All!$AE19="RSS"),#REF!,IF(AND(All!$V19="P5",All!$AE19="RSS"),#REF!,IF(AND(All!$V19="P6",All!$AE19="RSS"),#REF!,IF(AND(All!$V19="P7",All!$AE19="RSS"),#REF!,IF(AND(All!$V19="P8",All!$AE19="RSS"),#REF!,IF(AND(All!$V19="P9",All!$AE19="RSS"),#REF!,0)))))))))))))))))))))))))))</f>
        <v>0</v>
      </c>
      <c r="CD19" s="43">
        <f>IF(AND(All!$V19="P1",All!$AE19="RDP"),#REF!,IF(AND(All!$V19="P2",All!$AE19="RDP"),#REF!,IF(AND(All!$V19="P3",All!$AE19="RDP"),#REF!,IF(AND(All!$V19="P4",All!$AE19="RDP"),#REF!,IF(AND(All!$V19="P5",All!$AE19="RDP"),#REF!,IF(AND(All!$V19="P6",All!$AE19="RDP"),#REF!,IF(AND(All!$V19="P7",All!$AE19="RDP"),#REF!,IF(AND(All!$V19="P8",All!$AE19="RDP"),#REF!,IF(AND(All!$V19="P9",All!$AE19="RDP"),#REF!,IF(AND(All!$V19="P1",All!$AE19="RMS"),#REF!,IF(AND(All!$V19="P2",All!$AE19="RMS"),#REF!,IF(AND(All!$V19="P3",All!$AE19="RMS"),#REF!,IF(AND(All!$V19="P4",All!$AE19="RMS"),#REF!,IF(AND(All!$V19="P5",All!$AE19="RMS"),#REF!,IF(AND(All!$V19="P6",All!$AE19="RMS"),#REF!,IF(AND(All!$V19="P7",All!$AE19="RMS"),#REF!,IF(AND(All!$V19="P8",All!$AE19="RMS"),#REF!,IF(AND(All!$V19="P9",All!$AE19="RMS"),#REF!,IF(AND(All!$V19="P1",All!$AE19="RSS"),#REF!,IF(AND(All!$V19="P2",All!$AE19="RSS"),#REF!,IF(AND(All!$V19="P3",All!$AE19="RSS"),#REF!,IF(AND(All!$V19="P4",All!$AE19="RSS"),#REF!,IF(AND(All!$V19="P5",All!$AE19="RSS"),#REF!,IF(AND(All!$V19="P6",All!$AE19="RSS"),#REF!,IF(AND(All!$V19="P7",All!$AE19="RSS"),#REF!,IF(AND(All!$V19="P8",All!$AE19="RSS"),#REF!,IF(AND(All!$V19="P9",All!$AE19="RSS"),#REF!,0)))))))))))))))))))))))))))</f>
        <v>0</v>
      </c>
      <c r="CE19" s="43">
        <f>IF(AND(All!$V19="P1",All!$AE19="RDP"),#REF!,IF(AND(All!$V19="P2",All!$AE19="RDP"),#REF!,IF(AND(All!$V19="P3",All!$AE19="RDP"),#REF!,IF(AND(All!$V19="P4",All!$AE19="RDP"),#REF!,IF(AND(All!$V19="P5",All!$AE19="RDP"),#REF!,IF(AND(All!$V19="P6",All!$AE19="RDP"),#REF!,IF(AND(All!$V19="P7",All!$AE19="RDP"),#REF!,IF(AND(All!$V19="P8",All!$AE19="RDP"),#REF!,IF(AND(All!$V19="P9",All!$AE19="RDP"),#REF!,IF(AND(All!$V19="P1",All!$AE19="RMS"),#REF!,IF(AND(All!$V19="P2",All!$AE19="RMS"),#REF!,IF(AND(All!$V19="P3",All!$AE19="RMS"),#REF!,IF(AND(All!$V19="P4",All!$AE19="RMS"),#REF!,IF(AND(All!$V19="P5",All!$AE19="RMS"),#REF!,IF(AND(All!$V19="P6",All!$AE19="RMS"),#REF!,IF(AND(All!$V19="P7",All!$AE19="RMS"),#REF!,IF(AND(All!$V19="P8",All!$AE19="RMS"),#REF!,IF(AND(All!$V19="P9",All!$AE19="RMS"),#REF!,IF(AND(All!$V19="P1",All!$AE19="RSS"),#REF!,IF(AND(All!$V19="P2",All!$AE19="RSS"),#REF!,IF(AND(All!$V19="P3",All!$AE19="RSS"),#REF!,IF(AND(All!$V19="P4",All!$AE19="RSS"),#REF!,IF(AND(All!$V19="P5",All!$AE19="RSS"),#REF!,IF(AND(All!$V19="P6",All!$AE19="RSS"),#REF!,IF(AND(All!$V19="P7",All!$AE19="RSS"),#REF!,IF(AND(All!$V19="P8",All!$AE19="RSS"),#REF!,IF(AND(All!$V19="P9",All!$AE19="RSS"),#REF!,0)))))))))))))))))))))))))))</f>
        <v>0</v>
      </c>
      <c r="CF19" s="43">
        <f>IF(AND(All!$V19="P1",All!$AE19="RDP"),#REF!,IF(AND(All!$V19="P2",All!$AE19="RDP"),#REF!,IF(AND(All!$V19="P3",All!$AE19="RDP"),#REF!,IF(AND(All!$V19="P4",All!$AE19="RDP"),#REF!,IF(AND(All!$V19="P5",All!$AE19="RDP"),#REF!,IF(AND(All!$V19="P6",All!$AE19="RDP"),#REF!,IF(AND(All!$V19="P7",All!$AE19="RDP"),#REF!,IF(AND(All!$V19="P8",All!$AE19="RDP"),#REF!,IF(AND(All!$V19="P9",All!$AE19="RDP"),#REF!,IF(AND(All!$V19="P1",All!$AE19="RMS"),#REF!,IF(AND(All!$V19="P2",All!$AE19="RMS"),#REF!,IF(AND(All!$V19="P3",All!$AE19="RMS"),#REF!,IF(AND(All!$V19="P4",All!$AE19="RMS"),#REF!,IF(AND(All!$V19="P5",All!$AE19="RMS"),#REF!,IF(AND(All!$V19="P6",All!$AE19="RMS"),#REF!,IF(AND(All!$V19="P7",All!$AE19="RMS"),#REF!,IF(AND(All!$V19="P8",All!$AE19="RMS"),#REF!,IF(AND(All!$V19="P9",All!$AE19="RMS"),#REF!,IF(AND(All!$V19="P1",All!$AE19="RSS"),#REF!,IF(AND(All!$V19="P2",All!$AE19="RSS"),#REF!,IF(AND(All!$V19="P3",All!$AE19="RSS"),#REF!,IF(AND(All!$V19="P4",All!$AE19="RSS"),#REF!,IF(AND(All!$V19="P5",All!$AE19="RSS"),#REF!,IF(AND(All!$V19="P6",All!$AE19="RSS"),#REF!,IF(AND(All!$V19="P7",All!$AE19="RSS"),#REF!,IF(AND(All!$V19="P8",All!$AE19="RSS"),#REF!,IF(AND(All!$V19="P9",All!$AE19="RSS"),#REF!,0)))))))))))))))))))))))))))</f>
        <v>0</v>
      </c>
      <c r="CG19" s="43">
        <f>IF(AND(All!$V19="P1",All!$AE19="RDP"),#REF!,IF(AND(All!$V19="P2",All!$AE19="RDP"),#REF!,IF(AND(All!$V19="P3",All!$AE19="RDP"),#REF!,IF(AND(All!$V19="P4",All!$AE19="RDP"),#REF!,IF(AND(All!$V19="P5",All!$AE19="RDP"),#REF!,IF(AND(All!$V19="P6",All!$AE19="RDP"),#REF!,IF(AND(All!$V19="P7",All!$AE19="RDP"),#REF!,IF(AND(All!$V19="P8",All!$AE19="RDP"),#REF!,IF(AND(All!$V19="P9",All!$AE19="RDP"),#REF!,IF(AND(All!$V19="P1",All!$AE19="RMS"),#REF!,IF(AND(All!$V19="P2",All!$AE19="RMS"),#REF!,IF(AND(All!$V19="P3",All!$AE19="RMS"),#REF!,IF(AND(All!$V19="P4",All!$AE19="RMS"),#REF!,IF(AND(All!$V19="P5",All!$AE19="RMS"),#REF!,IF(AND(All!$V19="P6",All!$AE19="RMS"),#REF!,IF(AND(All!$V19="P7",All!$AE19="RMS"),#REF!,IF(AND(All!$V19="P8",All!$AE19="RMS"),#REF!,IF(AND(All!$V19="P9",All!$AE19="RMS"),#REF!,IF(AND(All!$V19="P1",All!$AE19="RSS"),#REF!,IF(AND(All!$V19="P2",All!$AE19="RSS"),#REF!,IF(AND(All!$V19="P3",All!$AE19="RSS"),#REF!,IF(AND(All!$V19="P4",All!$AE19="RSS"),#REF!,IF(AND(All!$V19="P5",All!$AE19="RSS"),#REF!,IF(AND(All!$V19="P6",All!$AE19="RSS"),#REF!,IF(AND(All!$V19="P7",All!$AE19="RSS"),#REF!,IF(AND(All!$V19="P8",All!$AE19="RSS"),#REF!,IF(AND(All!$V19="P9",All!$AE19="RSS"),#REF!,0)))))))))))))))))))))))))))</f>
        <v>0</v>
      </c>
      <c r="CH19" s="43">
        <f>IF(AND(All!$V19="P1",All!$AE19="RDP"),#REF!,IF(AND(All!$V19="P2",All!$AE19="RDP"),#REF!,IF(AND(All!$V19="P3",All!$AE19="RDP"),#REF!,IF(AND(All!$V19="P4",All!$AE19="RDP"),#REF!,IF(AND(All!$V19="P5",All!$AE19="RDP"),#REF!,IF(AND(All!$V19="P6",All!$AE19="RDP"),#REF!,IF(AND(All!$V19="P7",All!$AE19="RDP"),#REF!,IF(AND(All!$V19="P8",All!$AE19="RDP"),#REF!,IF(AND(All!$V19="P9",All!$AE19="RDP"),#REF!,IF(AND(All!$V19="P1",All!$AE19="RMS"),#REF!,IF(AND(All!$V19="P2",All!$AE19="RMS"),#REF!,IF(AND(All!$V19="P3",All!$AE19="RMS"),#REF!,IF(AND(All!$V19="P4",All!$AE19="RMS"),#REF!,IF(AND(All!$V19="P5",All!$AE19="RMS"),#REF!,IF(AND(All!$V19="P6",All!$AE19="RMS"),#REF!,IF(AND(All!$V19="P7",All!$AE19="RMS"),#REF!,IF(AND(All!$V19="P8",All!$AE19="RMS"),#REF!,IF(AND(All!$V19="P9",All!$AE19="RMS"),#REF!,IF(AND(All!$V19="P1",All!$AE19="RSS"),#REF!,IF(AND(All!$V19="P2",All!$AE19="RSS"),#REF!,IF(AND(All!$V19="P3",All!$AE19="RSS"),#REF!,IF(AND(All!$V19="P4",All!$AE19="RSS"),#REF!,IF(AND(All!$V19="P5",All!$AE19="RSS"),#REF!,IF(AND(All!$V19="P6",All!$AE19="RSS"),#REF!,IF(AND(All!$V19="P7",All!$AE19="RSS"),#REF!,IF(AND(All!$V19="P8",All!$AE19="RSS"),#REF!,IF(AND(All!$V19="P9",All!$AE19="RSS"),#REF!,0)))))))))))))))))))))))))))</f>
        <v>0</v>
      </c>
      <c r="CI19" s="328">
        <f>IF(AND(All!$V19="P1",All!$AE19="RDP"),#REF!,IF(AND(All!$V19="P2",All!$AE19="RDP"),#REF!,IF(AND(All!$V19="P3",All!$AE19="RDP"),#REF!,IF(AND(All!$V19="P4",All!$AE19="RDP"),#REF!,IF(AND(All!$V19="P5",All!$AE19="RDP"),#REF!,IF(AND(All!$V19="P6",All!$AE19="RDP"),#REF!,IF(AND(All!$V19="P7",All!$AE19="RDP"),#REF!,IF(AND(All!$V19="P8",All!$AE19="RDP"),#REF!,IF(AND(All!$V19="P9",All!$AE19="RDP"),#REF!,IF(AND(All!$V19="P1",All!$AE19="RMS"),#REF!,IF(AND(All!$V19="P2",All!$AE19="RMS"),#REF!,IF(AND(All!$V19="P3",All!$AE19="RMS"),#REF!,IF(AND(All!$V19="P4",All!$AE19="RMS"),#REF!,IF(AND(All!$V19="P5",All!$AE19="RMS"),#REF!,IF(AND(All!$V19="P6",All!$AE19="RMS"),#REF!,IF(AND(All!$V19="P7",All!$AE19="RMS"),#REF!,IF(AND(All!$V19="P8",All!$AE19="RMS"),#REF!,IF(AND(All!$V19="P9",All!$AE19="RMS"),#REF!,IF(AND(All!$V19="P1",All!$AE19="RSS"),#REF!,IF(AND(All!$V19="P2",All!$AE19="RSS"),#REF!,IF(AND(All!$V19="P3",All!$AE19="RSS"),#REF!,IF(AND(All!$V19="P4",All!$AE19="RSS"),#REF!,IF(AND(All!$V19="P5",All!$AE19="RSS"),#REF!,IF(AND(All!$V19="P6",All!$AE19="RSS"),#REF!,IF(AND(All!$V19="P7",All!$AE19="RSS"),#REF!,IF(AND(All!$V19="P8",All!$AE19="RSS"),#REF!,IF(AND(All!$V19="P9",All!$AE19="RSS"),#REF!,0)))))))))))))))))))))))))))</f>
        <v>0</v>
      </c>
      <c r="CJ19" s="377">
        <f>Table92[[#This Row],[R-B1]]-Table92[[#This Row],[B1]]</f>
        <v>0</v>
      </c>
      <c r="CK19" s="378">
        <f>Table92[[#This Row],[R-B2]]-Table92[[#This Row],[B2]]</f>
        <v>0</v>
      </c>
      <c r="CL19" s="378">
        <f>Table92[[#This Row],[R-B3]]-Table92[[#This Row],[B3]]</f>
        <v>0</v>
      </c>
      <c r="CM19" s="378">
        <f>Table92[[#This Row],[R-B4]]-Table92[[#This Row],[B4]]</f>
        <v>0</v>
      </c>
      <c r="CN19" s="378">
        <f>Table92[[#This Row],[R-B5]]-Table92[[#This Row],[B5]]</f>
        <v>0</v>
      </c>
      <c r="CO19" s="378">
        <f>Table92[[#This Row],[R-B6]]-Table92[[#This Row],[B6]]</f>
        <v>0</v>
      </c>
      <c r="CP19" s="378">
        <f>Table92[[#This Row],[R-B7]]-Table92[[#This Row],[B7]]</f>
        <v>0</v>
      </c>
      <c r="CQ19" s="378">
        <f>Table92[[#This Row],[R-B8]]-Table92[[#This Row],[B8]]</f>
        <v>0</v>
      </c>
      <c r="CR19" s="378">
        <f>Table92[[#This Row],[R-B9]]-Table92[[#This Row],[B9]]</f>
        <v>0</v>
      </c>
      <c r="CS19" s="378">
        <f>Table92[[#This Row],[R-B10]]-Table92[[#This Row],[B10]]</f>
        <v>0</v>
      </c>
      <c r="CT19" s="378">
        <f>Table92[[#This Row],[R-B11]]-Table92[[#This Row],[B11]]</f>
        <v>0</v>
      </c>
      <c r="CU19" s="378">
        <f>Table92[[#This Row],[R-B12]]-Table92[[#This Row],[B12]]</f>
        <v>0</v>
      </c>
      <c r="CV19" s="378">
        <f>Table92[[#This Row],[R-K1]]-Table92[[#This Row],[K1]]</f>
        <v>0</v>
      </c>
      <c r="CW19" s="378">
        <f>Table92[[#This Row],[R-K2]]-Table92[[#This Row],[K2]]</f>
        <v>0</v>
      </c>
      <c r="CX19" s="378">
        <f>Table92[[#This Row],[R-K3]]-Table92[[#This Row],[K3]]</f>
        <v>0</v>
      </c>
      <c r="CY19" s="378">
        <f>Table92[[#This Row],[R-K4]]-Table92[[#This Row],[K4]]</f>
        <v>0</v>
      </c>
      <c r="CZ19" s="378">
        <f>Table92[[#This Row],[R-K5]]-Table92[[#This Row],[K5]]</f>
        <v>0</v>
      </c>
      <c r="DA19" s="378">
        <f>Table92[[#This Row],[R-P1]]-Table92[[#This Row],[P1]]</f>
        <v>0</v>
      </c>
      <c r="DB19" s="378">
        <f>Table92[[#This Row],[R-P2]]-Table92[[#This Row],[P2]]</f>
        <v>0</v>
      </c>
      <c r="DC19" s="378">
        <f>Table92[[#This Row],[R-P3]]-Table92[[#This Row],[P3]]</f>
        <v>0</v>
      </c>
      <c r="DD19" s="378">
        <f>Table92[[#This Row],[R-P4]]-Table92[[#This Row],[P4]]</f>
        <v>0</v>
      </c>
      <c r="DE19" s="378">
        <f>Table92[[#This Row],[R-P5]]-Table92[[#This Row],[P5]]</f>
        <v>0</v>
      </c>
      <c r="DF19" s="378">
        <f>Table92[[#This Row],[R-E1]]-Table92[[#This Row],[E1]]</f>
        <v>0</v>
      </c>
      <c r="DG19" s="379">
        <f>Table92[[#This Row],[R-E2]]-Table92[[#This Row],[E2]]</f>
        <v>0</v>
      </c>
      <c r="DH19" s="43">
        <f>COUNTIF(Table9[[#This Row],[G-B1]:[G-B12]],"&lt;=0")/12*100</f>
        <v>100</v>
      </c>
      <c r="DI19" s="43">
        <f>COUNTIF(Table9[[#This Row],[G-K1]:[G-K5]],"&lt;=0")/5*100</f>
        <v>100</v>
      </c>
      <c r="DJ19" s="43">
        <f>COUNTIF(Table9[[#This Row],[G-P1]:[G-P5]],"&lt;=0")/5*100</f>
        <v>100</v>
      </c>
      <c r="DK19" s="43">
        <f>COUNTIF(Table9[[#This Row],[G-E1]:[G-E2]],"&lt;=0")/2*100</f>
        <v>100</v>
      </c>
      <c r="DL19" s="450">
        <f>IF(AE19="RDP",(COUNTIF(Table9[[#This Row],[G-B3]],"&lt;=0")+COUNTIF(Table9[[#This Row],[G-B4]],"&lt;=0")+COUNTIF(Table9[[#This Row],[G-B7]],"&lt;=0")+COUNTIF(Table9[[#This Row],[G-B11]],"&lt;=0")+COUNTIF(Table9[[#This Row],[G-K2]],"&lt;=0"))/5*100,IF(AE19="RMS",(COUNTIF(Table9[[#This Row],[G-B4]],"&lt;=0")+COUNTIF(Table9[[#This Row],[G-B5]],"&lt;=0")+COUNTIF(Table9[[#This Row],[G-B10]],"&lt;=0")+COUNTIF(Table9[[#This Row],[G-B12]],"&lt;=0")+COUNTIF(Table9[[#This Row],[G-K2]],"&lt;=0"))/5*100,IF(AE19="RSS",(COUNTIF(Table9[[#This Row],[G-B1]],"&lt;=0")+COUNTIF(Table9[[#This Row],[G-B2]],"&lt;=0")+COUNTIF(Table9[[#This Row],[G-B6]],"&lt;=0")+COUNTIF(Table9[[#This Row],[G-B11]],"&lt;=0")+COUNTIF(Table9[[#This Row],[G-B12]],"&lt;=0"))/5*100,0)))</f>
        <v>0</v>
      </c>
      <c r="DM19" s="332"/>
      <c r="DR19" s="332"/>
      <c r="DW19" s="332"/>
      <c r="DX19" s="42"/>
      <c r="DY19" s="42"/>
      <c r="DZ19" s="42"/>
      <c r="EA19" s="333"/>
      <c r="EB19" s="342"/>
      <c r="EC19" s="339"/>
      <c r="ED19" s="339"/>
      <c r="EE19" s="338"/>
    </row>
    <row r="20" spans="1:135" ht="72.5" x14ac:dyDescent="0.3">
      <c r="A20" s="3" t="s">
        <v>2382</v>
      </c>
      <c r="B20" s="282">
        <v>17</v>
      </c>
      <c r="C20" s="421" t="s">
        <v>134</v>
      </c>
      <c r="D20" s="345">
        <v>46127</v>
      </c>
      <c r="E20" s="460" t="s">
        <v>712</v>
      </c>
      <c r="F20" s="304">
        <v>1125651</v>
      </c>
      <c r="G20" s="308">
        <f t="shared" ca="1" si="5"/>
        <v>56.840088403729077</v>
      </c>
      <c r="H20" s="283">
        <v>25569</v>
      </c>
      <c r="I20" s="343" t="s">
        <v>136</v>
      </c>
      <c r="J20" s="343" t="s">
        <v>137</v>
      </c>
      <c r="K20" s="343" t="s">
        <v>241</v>
      </c>
      <c r="L20" s="343" t="s">
        <v>618</v>
      </c>
      <c r="M20" s="343" t="s">
        <v>713</v>
      </c>
      <c r="N20" s="343"/>
      <c r="O20" s="343" t="s">
        <v>183</v>
      </c>
      <c r="P20" s="349" t="s">
        <v>714</v>
      </c>
      <c r="Q20" s="343" t="s">
        <v>425</v>
      </c>
      <c r="R20" s="403">
        <v>46447</v>
      </c>
      <c r="S20" s="345">
        <v>45748</v>
      </c>
      <c r="T20" s="286">
        <f t="shared" ca="1" si="6"/>
        <v>1.5527777777777778</v>
      </c>
      <c r="U20" s="343">
        <v>32</v>
      </c>
      <c r="V20" s="343" t="s">
        <v>231</v>
      </c>
      <c r="W20" s="343"/>
      <c r="X20" s="360">
        <f ca="1">($T$1-Table92[[#This Row],[Date of Appointment to Current Grade]])/365</f>
        <v>1.5551568968797642</v>
      </c>
      <c r="Y20" s="345">
        <v>45748</v>
      </c>
      <c r="Z20" s="343" t="s">
        <v>242</v>
      </c>
      <c r="AA20" s="345">
        <v>45748</v>
      </c>
      <c r="AB20" s="360">
        <f ca="1">($T$1-Table92[[#This Row],[Date in Position]])/365</f>
        <v>1.5551568968797642</v>
      </c>
      <c r="AC20" s="401" t="s">
        <v>426</v>
      </c>
      <c r="AD20" s="343"/>
      <c r="AE20" s="343" t="s">
        <v>147</v>
      </c>
      <c r="AF20" s="343" t="s">
        <v>188</v>
      </c>
      <c r="AG20" s="287"/>
      <c r="AH20" s="287" t="s">
        <v>716</v>
      </c>
      <c r="AI20" s="287" t="s">
        <v>717</v>
      </c>
      <c r="AJ20" s="285" t="s">
        <v>718</v>
      </c>
      <c r="AK20" s="288" t="s">
        <v>719</v>
      </c>
      <c r="AL20" s="282" t="s">
        <v>153</v>
      </c>
      <c r="AM20" s="319" t="s">
        <v>720</v>
      </c>
      <c r="AN20" s="313"/>
      <c r="AO20" s="304"/>
      <c r="AP20" s="304"/>
      <c r="AQ20" s="304"/>
      <c r="AR20" s="304"/>
      <c r="AS20" s="304"/>
      <c r="AT20" s="304"/>
      <c r="AU20" s="304"/>
      <c r="AV20" s="304"/>
      <c r="AW20" s="304"/>
      <c r="AX20" s="304"/>
      <c r="AY20" s="304"/>
      <c r="AZ20" s="304"/>
      <c r="BA20" s="304"/>
      <c r="BB20" s="304"/>
      <c r="BC20" s="304"/>
      <c r="BD20" s="304"/>
      <c r="BE20" s="304"/>
      <c r="BF20" s="304"/>
      <c r="BG20" s="304"/>
      <c r="BH20" s="304"/>
      <c r="BI20" s="304"/>
      <c r="BJ20" s="304"/>
      <c r="BK20" s="314"/>
      <c r="BL20" s="323">
        <f>IF(AND(All!$V20="P1",All!$AE20="RDP"),#REF!,IF(AND(All!$V20="P2",All!$AE20="RDP"),#REF!,IF(AND(All!$V20="P3",All!$AE20="RDP"),#REF!,IF(AND(All!$V20="P4",All!$AE20="RDP"),#REF!,IF(AND(All!$V20="P5",All!$AE20="RDP"),#REF!,IF(AND(All!$V20="P6",All!$AE20="RDP"),#REF!,IF(AND(All!$V20="P7",All!$AE20="RDP"),#REF!,IF(AND(All!$V20="P8",All!$AE20="RDP"),#REF!,IF(AND(All!$V20="P9",All!$AE20="RDP"),#REF!,IF(AND(All!$V20="P1",All!$AE20="RMS"),#REF!,IF(AND(All!$V20="P2",All!$AE20="RMS"),#REF!,IF(AND(All!$V20="P3",All!$AE20="RMS"),#REF!,IF(AND(All!$V20="P4",All!$AE20="RMS"),#REF!,IF(AND(All!$V20="P5",All!$AE20="RMS"),#REF!,IF(AND(All!$V20="P6",All!$AE20="RMS"),#REF!,IF(AND(All!$V20="P7",All!$AE20="RMS"),#REF!,IF(AND(All!$V20="P8",All!$AE20="RMS"),#REF!,IF(AND(All!$V20="P9",All!$AE20="RMS"),#REF!,IF(AND(All!$V20="P1",All!$AE20="RSS"),#REF!,IF(AND(All!$V20="P2",All!$AE20="RSS"),#REF!,IF(AND(All!$V20="P3",All!$AE20="RSS"),#REF!,IF(AND(All!$V20="P4",All!$AE20="RSS"),#REF!,IF(AND(All!$V20="P5",All!$AE20="RSS"),#REF!,IF(AND(All!$V20="P6",All!$AE20="RSS"),#REF!,IF(AND(All!$V20="P7",All!$AE20="RSS"),#REF!,IF(AND(All!$V20="P8",All!$AE20="RSS"),#REF!,IF(AND(All!$V20="P9",All!$AE20="RSS"),#REF!,0)))))))))))))))))))))))))))</f>
        <v>0</v>
      </c>
      <c r="BM20" s="43">
        <f>IF(AND(All!$V20="P1",All!$AE20="RDP"),#REF!,IF(AND(All!$V20="P2",All!$AE20="RDP"),#REF!,IF(AND(All!$V20="P3",All!$AE20="RDP"),#REF!,IF(AND(All!$V20="P4",All!$AE20="RDP"),#REF!,IF(AND(All!$V20="P5",All!$AE20="RDP"),#REF!,IF(AND(All!$V20="P6",All!$AE20="RDP"),#REF!,IF(AND(All!$V20="P7",All!$AE20="RDP"),#REF!,IF(AND(All!$V20="P8",All!$AE20="RDP"),#REF!,IF(AND(All!$V20="P9",All!$AE20="RDP"),#REF!,IF(AND(All!$V20="P1",All!$AE20="RMS"),#REF!,IF(AND(All!$V20="P2",All!$AE20="RMS"),#REF!,IF(AND(All!$V20="P3",All!$AE20="RMS"),#REF!,IF(AND(All!$V20="P4",All!$AE20="RMS"),#REF!,IF(AND(All!$V20="P5",All!$AE20="RMS"),#REF!,IF(AND(All!$V20="P6",All!$AE20="RMS"),#REF!,IF(AND(All!$V20="P7",All!$AE20="RMS"),#REF!,IF(AND(All!$V20="P8",All!$AE20="RMS"),#REF!,IF(AND(All!$V20="P9",All!$AE20="RMS"),#REF!,IF(AND(All!$V20="P1",All!$AE20="RSS"),#REF!,IF(AND(All!$V20="P2",All!$AE20="RSS"),#REF!,IF(AND(All!$V20="P3",All!$AE20="RSS"),#REF!,IF(AND(All!$V20="P4",All!$AE20="RSS"),#REF!,IF(AND(All!$V20="P5",All!$AE20="RSS"),#REF!,IF(AND(All!$V20="P6",All!$AE20="RSS"),#REF!,IF(AND(All!$V20="P7",All!$AE20="RSS"),#REF!,IF(AND(All!$V20="P8",All!$AE20="RSS"),#REF!,IF(AND(All!$V20="P9",All!$AE20="RSS"),#REF!,0)))))))))))))))))))))))))))</f>
        <v>0</v>
      </c>
      <c r="BN20" s="43">
        <f>IF(AND(All!$V20="P1",All!$AE20="RDP"),#REF!,IF(AND(All!$V20="P2",All!$AE20="RDP"),#REF!,IF(AND(All!$V20="P3",All!$AE20="RDP"),#REF!,IF(AND(All!$V20="P4",All!$AE20="RDP"),#REF!,IF(AND(All!$V20="P5",All!$AE20="RDP"),#REF!,IF(AND(All!$V20="P6",All!$AE20="RDP"),#REF!,IF(AND(All!$V20="P7",All!$AE20="RDP"),#REF!,IF(AND(All!$V20="P8",All!$AE20="RDP"),#REF!,IF(AND(All!$V20="P9",All!$AE20="RDP"),#REF!,IF(AND(All!$V20="P1",All!$AE20="RMS"),#REF!,IF(AND(All!$V20="P2",All!$AE20="RMS"),#REF!,IF(AND(All!$V20="P3",All!$AE20="RMS"),#REF!,IF(AND(All!$V20="P4",All!$AE20="RMS"),#REF!,IF(AND(All!$V20="P5",All!$AE20="RMS"),#REF!,IF(AND(All!$V20="P6",All!$AE20="RMS"),#REF!,IF(AND(All!$V20="P7",All!$AE20="RMS"),#REF!,IF(AND(All!$V20="P8",All!$AE20="RMS"),#REF!,IF(AND(All!$V20="P9",All!$AE20="RMS"),#REF!,IF(AND(All!$V20="P1",All!$AE20="RSS"),#REF!,IF(AND(All!$V20="P2",All!$AE20="RSS"),#REF!,IF(AND(All!$V20="P3",All!$AE20="RSS"),#REF!,IF(AND(All!$V20="P4",All!$AE20="RSS"),#REF!,IF(AND(All!$V20="P5",All!$AE20="RSS"),#REF!,IF(AND(All!$V20="P6",All!$AE20="RSS"),#REF!,IF(AND(All!$V20="P7",All!$AE20="RSS"),#REF!,IF(AND(All!$V20="P8",All!$AE20="RSS"),#REF!,IF(AND(All!$V20="P9",All!$AE20="RSS"),#REF!,0)))))))))))))))))))))))))))</f>
        <v>0</v>
      </c>
      <c r="BO20" s="43">
        <f>IF(AND(All!$V20="P1",All!$AE20="RDP"),#REF!,IF(AND(All!$V20="P2",All!$AE20="RDP"),#REF!,IF(AND(All!$V20="P3",All!$AE20="RDP"),#REF!,IF(AND(All!$V20="P4",All!$AE20="RDP"),#REF!,IF(AND(All!$V20="P5",All!$AE20="RDP"),#REF!,IF(AND(All!$V20="P6",All!$AE20="RDP"),#REF!,IF(AND(All!$V20="P7",All!$AE20="RDP"),#REF!,IF(AND(All!$V20="P8",All!$AE20="RDP"),#REF!,IF(AND(All!$V20="P9",All!$AE20="RDP"),#REF!,IF(AND(All!$V20="P1",All!$AE20="RMS"),#REF!,IF(AND(All!$V20="P2",All!$AE20="RMS"),#REF!,IF(AND(All!$V20="P3",All!$AE20="RMS"),#REF!,IF(AND(All!$V20="P4",All!$AE20="RMS"),#REF!,IF(AND(All!$V20="P5",All!$AE20="RMS"),#REF!,IF(AND(All!$V20="P6",All!$AE20="RMS"),#REF!,IF(AND(All!$V20="P7",All!$AE20="RMS"),#REF!,IF(AND(All!$V20="P8",All!$AE20="RMS"),#REF!,IF(AND(All!$V20="P9",All!$AE20="RMS"),#REF!,IF(AND(All!$V20="P1",All!$AE20="RSS"),#REF!,IF(AND(All!$V20="P2",All!$AE20="RSS"),#REF!,IF(AND(All!$V20="P3",All!$AE20="RSS"),#REF!,IF(AND(All!$V20="P4",All!$AE20="RSS"),#REF!,IF(AND(All!$V20="P5",All!$AE20="RSS"),#REF!,IF(AND(All!$V20="P6",All!$AE20="RSS"),#REF!,IF(AND(All!$V20="P7",All!$AE20="RSS"),#REF!,IF(AND(All!$V20="P8",All!$AE20="RSS"),#REF!,IF(AND(All!$V20="P9",All!$AE20="RSS"),#REF!,0)))))))))))))))))))))))))))</f>
        <v>0</v>
      </c>
      <c r="BP20" s="43">
        <f>IF(AND(All!$V20="P1",All!$AE20="RDP"),#REF!,IF(AND(All!$V20="P2",All!$AE20="RDP"),#REF!,IF(AND(All!$V20="P3",All!$AE20="RDP"),#REF!,IF(AND(All!$V20="P4",All!$AE20="RDP"),#REF!,IF(AND(All!$V20="P5",All!$AE20="RDP"),#REF!,IF(AND(All!$V20="P6",All!$AE20="RDP"),#REF!,IF(AND(All!$V20="P7",All!$AE20="RDP"),#REF!,IF(AND(All!$V20="P8",All!$AE20="RDP"),#REF!,IF(AND(All!$V20="P9",All!$AE20="RDP"),#REF!,IF(AND(All!$V20="P1",All!$AE20="RMS"),#REF!,IF(AND(All!$V20="P2",All!$AE20="RMS"),#REF!,IF(AND(All!$V20="P3",All!$AE20="RMS"),#REF!,IF(AND(All!$V20="P4",All!$AE20="RMS"),#REF!,IF(AND(All!$V20="P5",All!$AE20="RMS"),#REF!,IF(AND(All!$V20="P6",All!$AE20="RMS"),#REF!,IF(AND(All!$V20="P7",All!$AE20="RMS"),#REF!,IF(AND(All!$V20="P8",All!$AE20="RMS"),#REF!,IF(AND(All!$V20="P9",All!$AE20="RMS"),#REF!,IF(AND(All!$V20="P1",All!$AE20="RSS"),#REF!,IF(AND(All!$V20="P2",All!$AE20="RSS"),#REF!,IF(AND(All!$V20="P3",All!$AE20="RSS"),#REF!,IF(AND(All!$V20="P4",All!$AE20="RSS"),#REF!,IF(AND(All!$V20="P5",All!$AE20="RSS"),#REF!,IF(AND(All!$V20="P6",All!$AE20="RSS"),#REF!,IF(AND(All!$V20="P7",All!$AE20="RSS"),#REF!,IF(AND(All!$V20="P8",All!$AE20="RSS"),#REF!,IF(AND(All!$V20="P9",All!$AE20="RSS"),#REF!,0)))))))))))))))))))))))))))</f>
        <v>0</v>
      </c>
      <c r="BQ20" s="43">
        <f>IF(AND(All!$V20="P1",All!$AE20="RDP"),#REF!,IF(AND(All!$V20="P2",All!$AE20="RDP"),#REF!,IF(AND(All!$V20="P3",All!$AE20="RDP"),#REF!,IF(AND(All!$V20="P4",All!$AE20="RDP"),#REF!,IF(AND(All!$V20="P5",All!$AE20="RDP"),#REF!,IF(AND(All!$V20="P6",All!$AE20="RDP"),#REF!,IF(AND(All!$V20="P7",All!$AE20="RDP"),#REF!,IF(AND(All!$V20="P8",All!$AE20="RDP"),#REF!,IF(AND(All!$V20="P9",All!$AE20="RDP"),#REF!,IF(AND(All!$V20="P1",All!$AE20="RMS"),#REF!,IF(AND(All!$V20="P2",All!$AE20="RMS"),#REF!,IF(AND(All!$V20="P3",All!$AE20="RMS"),#REF!,IF(AND(All!$V20="P4",All!$AE20="RMS"),#REF!,IF(AND(All!$V20="P5",All!$AE20="RMS"),#REF!,IF(AND(All!$V20="P6",All!$AE20="RMS"),#REF!,IF(AND(All!$V20="P7",All!$AE20="RMS"),#REF!,IF(AND(All!$V20="P8",All!$AE20="RMS"),#REF!,IF(AND(All!$V20="P9",All!$AE20="RMS"),#REF!,IF(AND(All!$V20="P1",All!$AE20="RSS"),#REF!,IF(AND(All!$V20="P2",All!$AE20="RSS"),#REF!,IF(AND(All!$V20="P3",All!$AE20="RSS"),#REF!,IF(AND(All!$V20="P4",All!$AE20="RSS"),#REF!,IF(AND(All!$V20="P5",All!$AE20="RSS"),#REF!,IF(AND(All!$V20="P6",All!$AE20="RSS"),#REF!,IF(AND(All!$V20="P7",All!$AE20="RSS"),#REF!,IF(AND(All!$V20="P8",All!$AE20="RSS"),#REF!,IF(AND(All!$V20="P9",All!$AE20="RSS"),#REF!,0)))))))))))))))))))))))))))</f>
        <v>0</v>
      </c>
      <c r="BR20" s="43">
        <f>IF(AND(All!$V20="P1",All!$AE20="RDP"),#REF!,IF(AND(All!$V20="P2",All!$AE20="RDP"),#REF!,IF(AND(All!$V20="P3",All!$AE20="RDP"),#REF!,IF(AND(All!$V20="P4",All!$AE20="RDP"),#REF!,IF(AND(All!$V20="P5",All!$AE20="RDP"),#REF!,IF(AND(All!$V20="P6",All!$AE20="RDP"),#REF!,IF(AND(All!$V20="P7",All!$AE20="RDP"),#REF!,IF(AND(All!$V20="P8",All!$AE20="RDP"),#REF!,IF(AND(All!$V20="P9",All!$AE20="RDP"),#REF!,IF(AND(All!$V20="P1",All!$AE20="RMS"),#REF!,IF(AND(All!$V20="P2",All!$AE20="RMS"),#REF!,IF(AND(All!$V20="P3",All!$AE20="RMS"),#REF!,IF(AND(All!$V20="P4",All!$AE20="RMS"),#REF!,IF(AND(All!$V20="P5",All!$AE20="RMS"),#REF!,IF(AND(All!$V20="P6",All!$AE20="RMS"),#REF!,IF(AND(All!$V20="P7",All!$AE20="RMS"),#REF!,IF(AND(All!$V20="P8",All!$AE20="RMS"),#REF!,IF(AND(All!$V20="P9",All!$AE20="RMS"),#REF!,IF(AND(All!$V20="P1",All!$AE20="RSS"),#REF!,IF(AND(All!$V20="P2",All!$AE20="RSS"),#REF!,IF(AND(All!$V20="P3",All!$AE20="RSS"),#REF!,IF(AND(All!$V20="P4",All!$AE20="RSS"),#REF!,IF(AND(All!$V20="P5",All!$AE20="RSS"),#REF!,IF(AND(All!$V20="P6",All!$AE20="RSS"),#REF!,IF(AND(All!$V20="P7",All!$AE20="RSS"),#REF!,IF(AND(All!$V20="P8",All!$AE20="RSS"),#REF!,IF(AND(All!$V20="P9",All!$AE20="RSS"),#REF!,0)))))))))))))))))))))))))))</f>
        <v>0</v>
      </c>
      <c r="BS20" s="43">
        <f>IF(AND(All!$V20="P1",All!$AE20="RDP"),#REF!,IF(AND(All!$V20="P2",All!$AE20="RDP"),#REF!,IF(AND(All!$V20="P3",All!$AE20="RDP"),#REF!,IF(AND(All!$V20="P4",All!$AE20="RDP"),#REF!,IF(AND(All!$V20="P5",All!$AE20="RDP"),#REF!,IF(AND(All!$V20="P6",All!$AE20="RDP"),#REF!,IF(AND(All!$V20="P7",All!$AE20="RDP"),#REF!,IF(AND(All!$V20="P8",All!$AE20="RDP"),#REF!,IF(AND(All!$V20="P9",All!$AE20="RDP"),#REF!,IF(AND(All!$V20="P1",All!$AE20="RMS"),#REF!,IF(AND(All!$V20="P2",All!$AE20="RMS"),#REF!,IF(AND(All!$V20="P3",All!$AE20="RMS"),#REF!,IF(AND(All!$V20="P4",All!$AE20="RMS"),#REF!,IF(AND(All!$V20="P5",All!$AE20="RMS"),#REF!,IF(AND(All!$V20="P6",All!$AE20="RMS"),#REF!,IF(AND(All!$V20="P7",All!$AE20="RMS"),#REF!,IF(AND(All!$V20="P8",All!$AE20="RMS"),#REF!,IF(AND(All!$V20="P9",All!$AE20="RMS"),#REF!,IF(AND(All!$V20="P1",All!$AE20="RSS"),#REF!,IF(AND(All!$V20="P2",All!$AE20="RSS"),#REF!,IF(AND(All!$V20="P3",All!$AE20="RSS"),#REF!,IF(AND(All!$V20="P4",All!$AE20="RSS"),#REF!,IF(AND(All!$V20="P5",All!$AE20="RSS"),#REF!,IF(AND(All!$V20="P6",All!$AE20="RSS"),#REF!,IF(AND(All!$V20="P7",All!$AE20="RSS"),#REF!,IF(AND(All!$V20="P8",All!$AE20="RSS"),#REF!,IF(AND(All!$V20="P9",All!$AE20="RSS"),#REF!,0)))))))))))))))))))))))))))</f>
        <v>0</v>
      </c>
      <c r="BT20" s="43">
        <f>IF(AND(All!$V20="P1",All!$AE20="RDP"),#REF!,IF(AND(All!$V20="P2",All!$AE20="RDP"),#REF!,IF(AND(All!$V20="P3",All!$AE20="RDP"),#REF!,IF(AND(All!$V20="P4",All!$AE20="RDP"),#REF!,IF(AND(All!$V20="P5",All!$AE20="RDP"),#REF!,IF(AND(All!$V20="P6",All!$AE20="RDP"),#REF!,IF(AND(All!$V20="P7",All!$AE20="RDP"),#REF!,IF(AND(All!$V20="P8",All!$AE20="RDP"),#REF!,IF(AND(All!$V20="P9",All!$AE20="RDP"),#REF!,IF(AND(All!$V20="P1",All!$AE20="RMS"),#REF!,IF(AND(All!$V20="P2",All!$AE20="RMS"),#REF!,IF(AND(All!$V20="P3",All!$AE20="RMS"),#REF!,IF(AND(All!$V20="P4",All!$AE20="RMS"),#REF!,IF(AND(All!$V20="P5",All!$AE20="RMS"),#REF!,IF(AND(All!$V20="P6",All!$AE20="RMS"),#REF!,IF(AND(All!$V20="P7",All!$AE20="RMS"),#REF!,IF(AND(All!$V20="P8",All!$AE20="RMS"),#REF!,IF(AND(All!$V20="P9",All!$AE20="RMS"),#REF!,IF(AND(All!$V20="P1",All!$AE20="RSS"),#REF!,IF(AND(All!$V20="P2",All!$AE20="RSS"),#REF!,IF(AND(All!$V20="P3",All!$AE20="RSS"),#REF!,IF(AND(All!$V20="P4",All!$AE20="RSS"),#REF!,IF(AND(All!$V20="P5",All!$AE20="RSS"),#REF!,IF(AND(All!$V20="P6",All!$AE20="RSS"),#REF!,IF(AND(All!$V20="P7",All!$AE20="RSS"),#REF!,IF(AND(All!$V20="P8",All!$AE20="RSS"),#REF!,IF(AND(All!$V20="P9",All!$AE20="RSS"),#REF!,0)))))))))))))))))))))))))))</f>
        <v>0</v>
      </c>
      <c r="BU20" s="43">
        <f>IF(AND(All!$V20="P1",All!$AE20="RDP"),#REF!,IF(AND(All!$V20="P2",All!$AE20="RDP"),#REF!,IF(AND(All!$V20="P3",All!$AE20="RDP"),#REF!,IF(AND(All!$V20="P4",All!$AE20="RDP"),#REF!,IF(AND(All!$V20="P5",All!$AE20="RDP"),#REF!,IF(AND(All!$V20="P6",All!$AE20="RDP"),#REF!,IF(AND(All!$V20="P7",All!$AE20="RDP"),#REF!,IF(AND(All!$V20="P8",All!$AE20="RDP"),#REF!,IF(AND(All!$V20="P9",All!$AE20="RDP"),#REF!,IF(AND(All!$V20="P1",All!$AE20="RMS"),#REF!,IF(AND(All!$V20="P2",All!$AE20="RMS"),#REF!,IF(AND(All!$V20="P3",All!$AE20="RMS"),#REF!,IF(AND(All!$V20="P4",All!$AE20="RMS"),#REF!,IF(AND(All!$V20="P5",All!$AE20="RMS"),#REF!,IF(AND(All!$V20="P6",All!$AE20="RMS"),#REF!,IF(AND(All!$V20="P7",All!$AE20="RMS"),#REF!,IF(AND(All!$V20="P8",All!$AE20="RMS"),#REF!,IF(AND(All!$V20="P9",All!$AE20="RMS"),#REF!,IF(AND(All!$V20="P1",All!$AE20="RSS"),#REF!,IF(AND(All!$V20="P2",All!$AE20="RSS"),#REF!,IF(AND(All!$V20="P3",All!$AE20="RSS"),#REF!,IF(AND(All!$V20="P4",All!$AE20="RSS"),#REF!,IF(AND(All!$V20="P5",All!$AE20="RSS"),#REF!,IF(AND(All!$V20="P6",All!$AE20="RSS"),#REF!,IF(AND(All!$V20="P7",All!$AE20="RSS"),#REF!,IF(AND(All!$V20="P8",All!$AE20="RSS"),#REF!,IF(AND(All!$V20="P9",All!$AE20="RSS"),#REF!,0)))))))))))))))))))))))))))</f>
        <v>0</v>
      </c>
      <c r="BV20" s="43">
        <f>IF(AND(All!$V20="P1",All!$AE20="RDP"),#REF!,IF(AND(All!$V20="P2",All!$AE20="RDP"),#REF!,IF(AND(All!$V20="P3",All!$AE20="RDP"),#REF!,IF(AND(All!$V20="P4",All!$AE20="RDP"),#REF!,IF(AND(All!$V20="P5",All!$AE20="RDP"),#REF!,IF(AND(All!$V20="P6",All!$AE20="RDP"),#REF!,IF(AND(All!$V20="P7",All!$AE20="RDP"),#REF!,IF(AND(All!$V20="P8",All!$AE20="RDP"),#REF!,IF(AND(All!$V20="P9",All!$AE20="RDP"),#REF!,IF(AND(All!$V20="P1",All!$AE20="RMS"),#REF!,IF(AND(All!$V20="P2",All!$AE20="RMS"),#REF!,IF(AND(All!$V20="P3",All!$AE20="RMS"),#REF!,IF(AND(All!$V20="P4",All!$AE20="RMS"),#REF!,IF(AND(All!$V20="P5",All!$AE20="RMS"),#REF!,IF(AND(All!$V20="P6",All!$AE20="RMS"),#REF!,IF(AND(All!$V20="P7",All!$AE20="RMS"),#REF!,IF(AND(All!$V20="P8",All!$AE20="RMS"),#REF!,IF(AND(All!$V20="P9",All!$AE20="RMS"),#REF!,IF(AND(All!$V20="P1",All!$AE20="RSS"),#REF!,IF(AND(All!$V20="P2",All!$AE20="RSS"),#REF!,IF(AND(All!$V20="P3",All!$AE20="RSS"),#REF!,IF(AND(All!$V20="P4",All!$AE20="RSS"),#REF!,IF(AND(All!$V20="P5",All!$AE20="RSS"),#REF!,IF(AND(All!$V20="P6",All!$AE20="RSS"),#REF!,IF(AND(All!$V20="P7",All!$AE20="RSS"),#REF!,IF(AND(All!$V20="P8",All!$AE20="RSS"),#REF!,IF(AND(All!$V20="P9",All!$AE20="RSS"),#REF!,0)))))))))))))))))))))))))))</f>
        <v>0</v>
      </c>
      <c r="BW20" s="43">
        <f>IF(AND(All!$V20="P1",All!$AE20="RDP"),#REF!,IF(AND(All!$V20="P2",All!$AE20="RDP"),#REF!,IF(AND(All!$V20="P3",All!$AE20="RDP"),#REF!,IF(AND(All!$V20="P4",All!$AE20="RDP"),#REF!,IF(AND(All!$V20="P5",All!$AE20="RDP"),#REF!,IF(AND(All!$V20="P6",All!$AE20="RDP"),#REF!,IF(AND(All!$V20="P7",All!$AE20="RDP"),#REF!,IF(AND(All!$V20="P8",All!$AE20="RDP"),#REF!,IF(AND(All!$V20="P9",All!$AE20="RDP"),#REF!,IF(AND(All!$V20="P1",All!$AE20="RMS"),#REF!,IF(AND(All!$V20="P2",All!$AE20="RMS"),#REF!,IF(AND(All!$V20="P3",All!$AE20="RMS"),#REF!,IF(AND(All!$V20="P4",All!$AE20="RMS"),#REF!,IF(AND(All!$V20="P5",All!$AE20="RMS"),#REF!,IF(AND(All!$V20="P6",All!$AE20="RMS"),#REF!,IF(AND(All!$V20="P7",All!$AE20="RMS"),#REF!,IF(AND(All!$V20="P8",All!$AE20="RMS"),#REF!,IF(AND(All!$V20="P9",All!$AE20="RMS"),#REF!,IF(AND(All!$V20="P1",All!$AE20="RSS"),#REF!,IF(AND(All!$V20="P2",All!$AE20="RSS"),#REF!,IF(AND(All!$V20="P3",All!$AE20="RSS"),#REF!,IF(AND(All!$V20="P4",All!$AE20="RSS"),#REF!,IF(AND(All!$V20="P5",All!$AE20="RSS"),#REF!,IF(AND(All!$V20="P6",All!$AE20="RSS"),#REF!,IF(AND(All!$V20="P7",All!$AE20="RSS"),#REF!,IF(AND(All!$V20="P8",All!$AE20="RSS"),#REF!,IF(AND(All!$V20="P9",All!$AE20="RSS"),#REF!,0)))))))))))))))))))))))))))</f>
        <v>0</v>
      </c>
      <c r="BX20" s="43">
        <f>IF(AND(All!$V20="P1",All!$AE20="RDP"),#REF!,IF(AND(All!$V20="P2",All!$AE20="RDP"),#REF!,IF(AND(All!$V20="P3",All!$AE20="RDP"),#REF!,IF(AND(All!$V20="P4",All!$AE20="RDP"),#REF!,IF(AND(All!$V20="P5",All!$AE20="RDP"),#REF!,IF(AND(All!$V20="P6",All!$AE20="RDP"),#REF!,IF(AND(All!$V20="P7",All!$AE20="RDP"),#REF!,IF(AND(All!$V20="P8",All!$AE20="RDP"),#REF!,IF(AND(All!$V20="P9",All!$AE20="RDP"),#REF!,IF(AND(All!$V20="P1",All!$AE20="RMS"),#REF!,IF(AND(All!$V20="P2",All!$AE20="RMS"),#REF!,IF(AND(All!$V20="P3",All!$AE20="RMS"),#REF!,IF(AND(All!$V20="P4",All!$AE20="RMS"),#REF!,IF(AND(All!$V20="P5",All!$AE20="RMS"),#REF!,IF(AND(All!$V20="P6",All!$AE20="RMS"),#REF!,IF(AND(All!$V20="P7",All!$AE20="RMS"),#REF!,IF(AND(All!$V20="P8",All!$AE20="RMS"),#REF!,IF(AND(All!$V20="P9",All!$AE20="RMS"),#REF!,IF(AND(All!$V20="P1",All!$AE20="RSS"),#REF!,IF(AND(All!$V20="P2",All!$AE20="RSS"),#REF!,IF(AND(All!$V20="P3",All!$AE20="RSS"),#REF!,IF(AND(All!$V20="P4",All!$AE20="RSS"),#REF!,IF(AND(All!$V20="P5",All!$AE20="RSS"),#REF!,IF(AND(All!$V20="P6",All!$AE20="RSS"),#REF!,IF(AND(All!$V20="P7",All!$AE20="RSS"),#REF!,IF(AND(All!$V20="P8",All!$AE20="RSS"),#REF!,IF(AND(All!$V20="P9",All!$AE20="RSS"),#REF!,0)))))))))))))))))))))))))))</f>
        <v>0</v>
      </c>
      <c r="BY20" s="43">
        <f>IF(AND(All!$V20="P1",All!$AE20="RDP"),#REF!,IF(AND(All!$V20="P2",All!$AE20="RDP"),#REF!,IF(AND(All!$V20="P3",All!$AE20="RDP"),#REF!,IF(AND(All!$V20="P4",All!$AE20="RDP"),#REF!,IF(AND(All!$V20="P5",All!$AE20="RDP"),#REF!,IF(AND(All!$V20="P6",All!$AE20="RDP"),#REF!,IF(AND(All!$V20="P7",All!$AE20="RDP"),#REF!,IF(AND(All!$V20="P8",All!$AE20="RDP"),#REF!,IF(AND(All!$V20="P9",All!$AE20="RDP"),#REF!,IF(AND(All!$V20="P1",All!$AE20="RMS"),#REF!,IF(AND(All!$V20="P2",All!$AE20="RMS"),#REF!,IF(AND(All!$V20="P3",All!$AE20="RMS"),#REF!,IF(AND(All!$V20="P4",All!$AE20="RMS"),#REF!,IF(AND(All!$V20="P5",All!$AE20="RMS"),#REF!,IF(AND(All!$V20="P6",All!$AE20="RMS"),#REF!,IF(AND(All!$V20="P7",All!$AE20="RMS"),#REF!,IF(AND(All!$V20="P8",All!$AE20="RMS"),#REF!,IF(AND(All!$V20="P9",All!$AE20="RMS"),#REF!,IF(AND(All!$V20="P1",All!$AE20="RSS"),#REF!,IF(AND(All!$V20="P2",All!$AE20="RSS"),#REF!,IF(AND(All!$V20="P3",All!$AE20="RSS"),#REF!,IF(AND(All!$V20="P4",All!$AE20="RSS"),#REF!,IF(AND(All!$V20="P5",All!$AE20="RSS"),#REF!,IF(AND(All!$V20="P6",All!$AE20="RSS"),#REF!,IF(AND(All!$V20="P7",All!$AE20="RSS"),#REF!,IF(AND(All!$V20="P8",All!$AE20="RSS"),#REF!,IF(AND(All!$V20="P9",All!$AE20="RSS"),#REF!,0)))))))))))))))))))))))))))</f>
        <v>0</v>
      </c>
      <c r="BZ20" s="43">
        <f>IF(AND(All!$V20="P1",All!$AE20="RDP"),#REF!,IF(AND(All!$V20="P2",All!$AE20="RDP"),#REF!,IF(AND(All!$V20="P3",All!$AE20="RDP"),#REF!,IF(AND(All!$V20="P4",All!$AE20="RDP"),#REF!,IF(AND(All!$V20="P5",All!$AE20="RDP"),#REF!,IF(AND(All!$V20="P6",All!$AE20="RDP"),#REF!,IF(AND(All!$V20="P7",All!$AE20="RDP"),#REF!,IF(AND(All!$V20="P8",All!$AE20="RDP"),#REF!,IF(AND(All!$V20="P9",All!$AE20="RDP"),#REF!,IF(AND(All!$V20="P1",All!$AE20="RMS"),#REF!,IF(AND(All!$V20="P2",All!$AE20="RMS"),#REF!,IF(AND(All!$V20="P3",All!$AE20="RMS"),#REF!,IF(AND(All!$V20="P4",All!$AE20="RMS"),#REF!,IF(AND(All!$V20="P5",All!$AE20="RMS"),#REF!,IF(AND(All!$V20="P6",All!$AE20="RMS"),#REF!,IF(AND(All!$V20="P7",All!$AE20="RMS"),#REF!,IF(AND(All!$V20="P8",All!$AE20="RMS"),#REF!,IF(AND(All!$V20="P9",All!$AE20="RMS"),#REF!,IF(AND(All!$V20="P1",All!$AE20="RSS"),#REF!,IF(AND(All!$V20="P2",All!$AE20="RSS"),#REF!,IF(AND(All!$V20="P3",All!$AE20="RSS"),#REF!,IF(AND(All!$V20="P4",All!$AE20="RSS"),#REF!,IF(AND(All!$V20="P5",All!$AE20="RSS"),#REF!,IF(AND(All!$V20="P6",All!$AE20="RSS"),#REF!,IF(AND(All!$V20="P7",All!$AE20="RSS"),#REF!,IF(AND(All!$V20="P8",All!$AE20="RSS"),#REF!,IF(AND(All!$V20="P9",All!$AE20="RSS"),#REF!,0)))))))))))))))))))))))))))</f>
        <v>0</v>
      </c>
      <c r="CA20" s="43">
        <f>IF(AND(All!$V20="P1",All!$AE20="RDP"),#REF!,IF(AND(All!$V20="P2",All!$AE20="RDP"),#REF!,IF(AND(All!$V20="P3",All!$AE20="RDP"),#REF!,IF(AND(All!$V20="P4",All!$AE20="RDP"),#REF!,IF(AND(All!$V20="P5",All!$AE20="RDP"),#REF!,IF(AND(All!$V20="P6",All!$AE20="RDP"),#REF!,IF(AND(All!$V20="P7",All!$AE20="RDP"),#REF!,IF(AND(All!$V20="P8",All!$AE20="RDP"),#REF!,IF(AND(All!$V20="P9",All!$AE20="RDP"),#REF!,IF(AND(All!$V20="P1",All!$AE20="RMS"),#REF!,IF(AND(All!$V20="P2",All!$AE20="RMS"),#REF!,IF(AND(All!$V20="P3",All!$AE20="RMS"),#REF!,IF(AND(All!$V20="P4",All!$AE20="RMS"),#REF!,IF(AND(All!$V20="P5",All!$AE20="RMS"),#REF!,IF(AND(All!$V20="P6",All!$AE20="RMS"),#REF!,IF(AND(All!$V20="P7",All!$AE20="RMS"),#REF!,IF(AND(All!$V20="P8",All!$AE20="RMS"),#REF!,IF(AND(All!$V20="P9",All!$AE20="RMS"),#REF!,IF(AND(All!$V20="P1",All!$AE20="RSS"),#REF!,IF(AND(All!$V20="P2",All!$AE20="RSS"),#REF!,IF(AND(All!$V20="P3",All!$AE20="RSS"),#REF!,IF(AND(All!$V20="P4",All!$AE20="RSS"),#REF!,IF(AND(All!$V20="P5",All!$AE20="RSS"),#REF!,IF(AND(All!$V20="P6",All!$AE20="RSS"),#REF!,IF(AND(All!$V20="P7",All!$AE20="RSS"),#REF!,IF(AND(All!$V20="P8",All!$AE20="RSS"),#REF!,IF(AND(All!$V20="P9",All!$AE20="RSS"),#REF!,0)))))))))))))))))))))))))))</f>
        <v>0</v>
      </c>
      <c r="CB20" s="43">
        <f>IF(AND(All!$V20="P1",All!$AE20="RDP"),#REF!,IF(AND(All!$V20="P2",All!$AE20="RDP"),#REF!,IF(AND(All!$V20="P3",All!$AE20="RDP"),#REF!,IF(AND(All!$V20="P4",All!$AE20="RDP"),#REF!,IF(AND(All!$V20="P5",All!$AE20="RDP"),#REF!,IF(AND(All!$V20="P6",All!$AE20="RDP"),#REF!,IF(AND(All!$V20="P7",All!$AE20="RDP"),#REF!,IF(AND(All!$V20="P8",All!$AE20="RDP"),#REF!,IF(AND(All!$V20="P9",All!$AE20="RDP"),#REF!,IF(AND(All!$V20="P1",All!$AE20="RMS"),#REF!,IF(AND(All!$V20="P2",All!$AE20="RMS"),#REF!,IF(AND(All!$V20="P3",All!$AE20="RMS"),#REF!,IF(AND(All!$V20="P4",All!$AE20="RMS"),#REF!,IF(AND(All!$V20="P5",All!$AE20="RMS"),#REF!,IF(AND(All!$V20="P6",All!$AE20="RMS"),#REF!,IF(AND(All!$V20="P7",All!$AE20="RMS"),#REF!,IF(AND(All!$V20="P8",All!$AE20="RMS"),#REF!,IF(AND(All!$V20="P9",All!$AE20="RMS"),#REF!,IF(AND(All!$V20="P1",All!$AE20="RSS"),#REF!,IF(AND(All!$V20="P2",All!$AE20="RSS"),#REF!,IF(AND(All!$V20="P3",All!$AE20="RSS"),#REF!,IF(AND(All!$V20="P4",All!$AE20="RSS"),#REF!,IF(AND(All!$V20="P5",All!$AE20="RSS"),#REF!,IF(AND(All!$V20="P6",All!$AE20="RSS"),#REF!,IF(AND(All!$V20="P7",All!$AE20="RSS"),#REF!,IF(AND(All!$V20="P8",All!$AE20="RSS"),#REF!,IF(AND(All!$V20="P9",All!$AE20="RSS"),#REF!,0)))))))))))))))))))))))))))</f>
        <v>0</v>
      </c>
      <c r="CC20" s="43">
        <f>IF(AND(All!$V20="P1",All!$AE20="RDP"),#REF!,IF(AND(All!$V20="P2",All!$AE20="RDP"),#REF!,IF(AND(All!$V20="P3",All!$AE20="RDP"),#REF!,IF(AND(All!$V20="P4",All!$AE20="RDP"),#REF!,IF(AND(All!$V20="P5",All!$AE20="RDP"),#REF!,IF(AND(All!$V20="P6",All!$AE20="RDP"),#REF!,IF(AND(All!$V20="P7",All!$AE20="RDP"),#REF!,IF(AND(All!$V20="P8",All!$AE20="RDP"),#REF!,IF(AND(All!$V20="P9",All!$AE20="RDP"),#REF!,IF(AND(All!$V20="P1",All!$AE20="RMS"),#REF!,IF(AND(All!$V20="P2",All!$AE20="RMS"),#REF!,IF(AND(All!$V20="P3",All!$AE20="RMS"),#REF!,IF(AND(All!$V20="P4",All!$AE20="RMS"),#REF!,IF(AND(All!$V20="P5",All!$AE20="RMS"),#REF!,IF(AND(All!$V20="P6",All!$AE20="RMS"),#REF!,IF(AND(All!$V20="P7",All!$AE20="RMS"),#REF!,IF(AND(All!$V20="P8",All!$AE20="RMS"),#REF!,IF(AND(All!$V20="P9",All!$AE20="RMS"),#REF!,IF(AND(All!$V20="P1",All!$AE20="RSS"),#REF!,IF(AND(All!$V20="P2",All!$AE20="RSS"),#REF!,IF(AND(All!$V20="P3",All!$AE20="RSS"),#REF!,IF(AND(All!$V20="P4",All!$AE20="RSS"),#REF!,IF(AND(All!$V20="P5",All!$AE20="RSS"),#REF!,IF(AND(All!$V20="P6",All!$AE20="RSS"),#REF!,IF(AND(All!$V20="P7",All!$AE20="RSS"),#REF!,IF(AND(All!$V20="P8",All!$AE20="RSS"),#REF!,IF(AND(All!$V20="P9",All!$AE20="RSS"),#REF!,0)))))))))))))))))))))))))))</f>
        <v>0</v>
      </c>
      <c r="CD20" s="43">
        <f>IF(AND(All!$V20="P1",All!$AE20="RDP"),#REF!,IF(AND(All!$V20="P2",All!$AE20="RDP"),#REF!,IF(AND(All!$V20="P3",All!$AE20="RDP"),#REF!,IF(AND(All!$V20="P4",All!$AE20="RDP"),#REF!,IF(AND(All!$V20="P5",All!$AE20="RDP"),#REF!,IF(AND(All!$V20="P6",All!$AE20="RDP"),#REF!,IF(AND(All!$V20="P7",All!$AE20="RDP"),#REF!,IF(AND(All!$V20="P8",All!$AE20="RDP"),#REF!,IF(AND(All!$V20="P9",All!$AE20="RDP"),#REF!,IF(AND(All!$V20="P1",All!$AE20="RMS"),#REF!,IF(AND(All!$V20="P2",All!$AE20="RMS"),#REF!,IF(AND(All!$V20="P3",All!$AE20="RMS"),#REF!,IF(AND(All!$V20="P4",All!$AE20="RMS"),#REF!,IF(AND(All!$V20="P5",All!$AE20="RMS"),#REF!,IF(AND(All!$V20="P6",All!$AE20="RMS"),#REF!,IF(AND(All!$V20="P7",All!$AE20="RMS"),#REF!,IF(AND(All!$V20="P8",All!$AE20="RMS"),#REF!,IF(AND(All!$V20="P9",All!$AE20="RMS"),#REF!,IF(AND(All!$V20="P1",All!$AE20="RSS"),#REF!,IF(AND(All!$V20="P2",All!$AE20="RSS"),#REF!,IF(AND(All!$V20="P3",All!$AE20="RSS"),#REF!,IF(AND(All!$V20="P4",All!$AE20="RSS"),#REF!,IF(AND(All!$V20="P5",All!$AE20="RSS"),#REF!,IF(AND(All!$V20="P6",All!$AE20="RSS"),#REF!,IF(AND(All!$V20="P7",All!$AE20="RSS"),#REF!,IF(AND(All!$V20="P8",All!$AE20="RSS"),#REF!,IF(AND(All!$V20="P9",All!$AE20="RSS"),#REF!,0)))))))))))))))))))))))))))</f>
        <v>0</v>
      </c>
      <c r="CE20" s="43">
        <f>IF(AND(All!$V20="P1",All!$AE20="RDP"),#REF!,IF(AND(All!$V20="P2",All!$AE20="RDP"),#REF!,IF(AND(All!$V20="P3",All!$AE20="RDP"),#REF!,IF(AND(All!$V20="P4",All!$AE20="RDP"),#REF!,IF(AND(All!$V20="P5",All!$AE20="RDP"),#REF!,IF(AND(All!$V20="P6",All!$AE20="RDP"),#REF!,IF(AND(All!$V20="P7",All!$AE20="RDP"),#REF!,IF(AND(All!$V20="P8",All!$AE20="RDP"),#REF!,IF(AND(All!$V20="P9",All!$AE20="RDP"),#REF!,IF(AND(All!$V20="P1",All!$AE20="RMS"),#REF!,IF(AND(All!$V20="P2",All!$AE20="RMS"),#REF!,IF(AND(All!$V20="P3",All!$AE20="RMS"),#REF!,IF(AND(All!$V20="P4",All!$AE20="RMS"),#REF!,IF(AND(All!$V20="P5",All!$AE20="RMS"),#REF!,IF(AND(All!$V20="P6",All!$AE20="RMS"),#REF!,IF(AND(All!$V20="P7",All!$AE20="RMS"),#REF!,IF(AND(All!$V20="P8",All!$AE20="RMS"),#REF!,IF(AND(All!$V20="P9",All!$AE20="RMS"),#REF!,IF(AND(All!$V20="P1",All!$AE20="RSS"),#REF!,IF(AND(All!$V20="P2",All!$AE20="RSS"),#REF!,IF(AND(All!$V20="P3",All!$AE20="RSS"),#REF!,IF(AND(All!$V20="P4",All!$AE20="RSS"),#REF!,IF(AND(All!$V20="P5",All!$AE20="RSS"),#REF!,IF(AND(All!$V20="P6",All!$AE20="RSS"),#REF!,IF(AND(All!$V20="P7",All!$AE20="RSS"),#REF!,IF(AND(All!$V20="P8",All!$AE20="RSS"),#REF!,IF(AND(All!$V20="P9",All!$AE20="RSS"),#REF!,0)))))))))))))))))))))))))))</f>
        <v>0</v>
      </c>
      <c r="CF20" s="43">
        <f>IF(AND(All!$V20="P1",All!$AE20="RDP"),#REF!,IF(AND(All!$V20="P2",All!$AE20="RDP"),#REF!,IF(AND(All!$V20="P3",All!$AE20="RDP"),#REF!,IF(AND(All!$V20="P4",All!$AE20="RDP"),#REF!,IF(AND(All!$V20="P5",All!$AE20="RDP"),#REF!,IF(AND(All!$V20="P6",All!$AE20="RDP"),#REF!,IF(AND(All!$V20="P7",All!$AE20="RDP"),#REF!,IF(AND(All!$V20="P8",All!$AE20="RDP"),#REF!,IF(AND(All!$V20="P9",All!$AE20="RDP"),#REF!,IF(AND(All!$V20="P1",All!$AE20="RMS"),#REF!,IF(AND(All!$V20="P2",All!$AE20="RMS"),#REF!,IF(AND(All!$V20="P3",All!$AE20="RMS"),#REF!,IF(AND(All!$V20="P4",All!$AE20="RMS"),#REF!,IF(AND(All!$V20="P5",All!$AE20="RMS"),#REF!,IF(AND(All!$V20="P6",All!$AE20="RMS"),#REF!,IF(AND(All!$V20="P7",All!$AE20="RMS"),#REF!,IF(AND(All!$V20="P8",All!$AE20="RMS"),#REF!,IF(AND(All!$V20="P9",All!$AE20="RMS"),#REF!,IF(AND(All!$V20="P1",All!$AE20="RSS"),#REF!,IF(AND(All!$V20="P2",All!$AE20="RSS"),#REF!,IF(AND(All!$V20="P3",All!$AE20="RSS"),#REF!,IF(AND(All!$V20="P4",All!$AE20="RSS"),#REF!,IF(AND(All!$V20="P5",All!$AE20="RSS"),#REF!,IF(AND(All!$V20="P6",All!$AE20="RSS"),#REF!,IF(AND(All!$V20="P7",All!$AE20="RSS"),#REF!,IF(AND(All!$V20="P8",All!$AE20="RSS"),#REF!,IF(AND(All!$V20="P9",All!$AE20="RSS"),#REF!,0)))))))))))))))))))))))))))</f>
        <v>0</v>
      </c>
      <c r="CG20" s="43">
        <f>IF(AND(All!$V20="P1",All!$AE20="RDP"),#REF!,IF(AND(All!$V20="P2",All!$AE20="RDP"),#REF!,IF(AND(All!$V20="P3",All!$AE20="RDP"),#REF!,IF(AND(All!$V20="P4",All!$AE20="RDP"),#REF!,IF(AND(All!$V20="P5",All!$AE20="RDP"),#REF!,IF(AND(All!$V20="P6",All!$AE20="RDP"),#REF!,IF(AND(All!$V20="P7",All!$AE20="RDP"),#REF!,IF(AND(All!$V20="P8",All!$AE20="RDP"),#REF!,IF(AND(All!$V20="P9",All!$AE20="RDP"),#REF!,IF(AND(All!$V20="P1",All!$AE20="RMS"),#REF!,IF(AND(All!$V20="P2",All!$AE20="RMS"),#REF!,IF(AND(All!$V20="P3",All!$AE20="RMS"),#REF!,IF(AND(All!$V20="P4",All!$AE20="RMS"),#REF!,IF(AND(All!$V20="P5",All!$AE20="RMS"),#REF!,IF(AND(All!$V20="P6",All!$AE20="RMS"),#REF!,IF(AND(All!$V20="P7",All!$AE20="RMS"),#REF!,IF(AND(All!$V20="P8",All!$AE20="RMS"),#REF!,IF(AND(All!$V20="P9",All!$AE20="RMS"),#REF!,IF(AND(All!$V20="P1",All!$AE20="RSS"),#REF!,IF(AND(All!$V20="P2",All!$AE20="RSS"),#REF!,IF(AND(All!$V20="P3",All!$AE20="RSS"),#REF!,IF(AND(All!$V20="P4",All!$AE20="RSS"),#REF!,IF(AND(All!$V20="P5",All!$AE20="RSS"),#REF!,IF(AND(All!$V20="P6",All!$AE20="RSS"),#REF!,IF(AND(All!$V20="P7",All!$AE20="RSS"),#REF!,IF(AND(All!$V20="P8",All!$AE20="RSS"),#REF!,IF(AND(All!$V20="P9",All!$AE20="RSS"),#REF!,0)))))))))))))))))))))))))))</f>
        <v>0</v>
      </c>
      <c r="CH20" s="43">
        <f>IF(AND(All!$V20="P1",All!$AE20="RDP"),#REF!,IF(AND(All!$V20="P2",All!$AE20="RDP"),#REF!,IF(AND(All!$V20="P3",All!$AE20="RDP"),#REF!,IF(AND(All!$V20="P4",All!$AE20="RDP"),#REF!,IF(AND(All!$V20="P5",All!$AE20="RDP"),#REF!,IF(AND(All!$V20="P6",All!$AE20="RDP"),#REF!,IF(AND(All!$V20="P7",All!$AE20="RDP"),#REF!,IF(AND(All!$V20="P8",All!$AE20="RDP"),#REF!,IF(AND(All!$V20="P9",All!$AE20="RDP"),#REF!,IF(AND(All!$V20="P1",All!$AE20="RMS"),#REF!,IF(AND(All!$V20="P2",All!$AE20="RMS"),#REF!,IF(AND(All!$V20="P3",All!$AE20="RMS"),#REF!,IF(AND(All!$V20="P4",All!$AE20="RMS"),#REF!,IF(AND(All!$V20="P5",All!$AE20="RMS"),#REF!,IF(AND(All!$V20="P6",All!$AE20="RMS"),#REF!,IF(AND(All!$V20="P7",All!$AE20="RMS"),#REF!,IF(AND(All!$V20="P8",All!$AE20="RMS"),#REF!,IF(AND(All!$V20="P9",All!$AE20="RMS"),#REF!,IF(AND(All!$V20="P1",All!$AE20="RSS"),#REF!,IF(AND(All!$V20="P2",All!$AE20="RSS"),#REF!,IF(AND(All!$V20="P3",All!$AE20="RSS"),#REF!,IF(AND(All!$V20="P4",All!$AE20="RSS"),#REF!,IF(AND(All!$V20="P5",All!$AE20="RSS"),#REF!,IF(AND(All!$V20="P6",All!$AE20="RSS"),#REF!,IF(AND(All!$V20="P7",All!$AE20="RSS"),#REF!,IF(AND(All!$V20="P8",All!$AE20="RSS"),#REF!,IF(AND(All!$V20="P9",All!$AE20="RSS"),#REF!,0)))))))))))))))))))))))))))</f>
        <v>0</v>
      </c>
      <c r="CI20" s="328">
        <f>IF(AND(All!$V20="P1",All!$AE20="RDP"),#REF!,IF(AND(All!$V20="P2",All!$AE20="RDP"),#REF!,IF(AND(All!$V20="P3",All!$AE20="RDP"),#REF!,IF(AND(All!$V20="P4",All!$AE20="RDP"),#REF!,IF(AND(All!$V20="P5",All!$AE20="RDP"),#REF!,IF(AND(All!$V20="P6",All!$AE20="RDP"),#REF!,IF(AND(All!$V20="P7",All!$AE20="RDP"),#REF!,IF(AND(All!$V20="P8",All!$AE20="RDP"),#REF!,IF(AND(All!$V20="P9",All!$AE20="RDP"),#REF!,IF(AND(All!$V20="P1",All!$AE20="RMS"),#REF!,IF(AND(All!$V20="P2",All!$AE20="RMS"),#REF!,IF(AND(All!$V20="P3",All!$AE20="RMS"),#REF!,IF(AND(All!$V20="P4",All!$AE20="RMS"),#REF!,IF(AND(All!$V20="P5",All!$AE20="RMS"),#REF!,IF(AND(All!$V20="P6",All!$AE20="RMS"),#REF!,IF(AND(All!$V20="P7",All!$AE20="RMS"),#REF!,IF(AND(All!$V20="P8",All!$AE20="RMS"),#REF!,IF(AND(All!$V20="P9",All!$AE20="RMS"),#REF!,IF(AND(All!$V20="P1",All!$AE20="RSS"),#REF!,IF(AND(All!$V20="P2",All!$AE20="RSS"),#REF!,IF(AND(All!$V20="P3",All!$AE20="RSS"),#REF!,IF(AND(All!$V20="P4",All!$AE20="RSS"),#REF!,IF(AND(All!$V20="P5",All!$AE20="RSS"),#REF!,IF(AND(All!$V20="P6",All!$AE20="RSS"),#REF!,IF(AND(All!$V20="P7",All!$AE20="RSS"),#REF!,IF(AND(All!$V20="P8",All!$AE20="RSS"),#REF!,IF(AND(All!$V20="P9",All!$AE20="RSS"),#REF!,0)))))))))))))))))))))))))))</f>
        <v>0</v>
      </c>
      <c r="CJ20" s="377">
        <f>Table92[[#This Row],[R-B1]]-Table92[[#This Row],[B1]]</f>
        <v>0</v>
      </c>
      <c r="CK20" s="378">
        <f>Table92[[#This Row],[R-B2]]-Table92[[#This Row],[B2]]</f>
        <v>0</v>
      </c>
      <c r="CL20" s="378">
        <f>Table92[[#This Row],[R-B3]]-Table92[[#This Row],[B3]]</f>
        <v>0</v>
      </c>
      <c r="CM20" s="378">
        <f>Table92[[#This Row],[R-B4]]-Table92[[#This Row],[B4]]</f>
        <v>0</v>
      </c>
      <c r="CN20" s="378">
        <f>Table92[[#This Row],[R-B5]]-Table92[[#This Row],[B5]]</f>
        <v>0</v>
      </c>
      <c r="CO20" s="378">
        <f>Table92[[#This Row],[R-B6]]-Table92[[#This Row],[B6]]</f>
        <v>0</v>
      </c>
      <c r="CP20" s="378">
        <f>Table92[[#This Row],[R-B7]]-Table92[[#This Row],[B7]]</f>
        <v>0</v>
      </c>
      <c r="CQ20" s="378">
        <f>Table92[[#This Row],[R-B8]]-Table92[[#This Row],[B8]]</f>
        <v>0</v>
      </c>
      <c r="CR20" s="378">
        <f>Table92[[#This Row],[R-B9]]-Table92[[#This Row],[B9]]</f>
        <v>0</v>
      </c>
      <c r="CS20" s="378">
        <f>Table92[[#This Row],[R-B10]]-Table92[[#This Row],[B10]]</f>
        <v>0</v>
      </c>
      <c r="CT20" s="378">
        <f>Table92[[#This Row],[R-B11]]-Table92[[#This Row],[B11]]</f>
        <v>0</v>
      </c>
      <c r="CU20" s="378">
        <f>Table92[[#This Row],[R-B12]]-Table92[[#This Row],[B12]]</f>
        <v>0</v>
      </c>
      <c r="CV20" s="378">
        <f>Table92[[#This Row],[R-K1]]-Table92[[#This Row],[K1]]</f>
        <v>0</v>
      </c>
      <c r="CW20" s="378">
        <f>Table92[[#This Row],[R-K2]]-Table92[[#This Row],[K2]]</f>
        <v>0</v>
      </c>
      <c r="CX20" s="378">
        <f>Table92[[#This Row],[R-K3]]-Table92[[#This Row],[K3]]</f>
        <v>0</v>
      </c>
      <c r="CY20" s="378">
        <f>Table92[[#This Row],[R-K4]]-Table92[[#This Row],[K4]]</f>
        <v>0</v>
      </c>
      <c r="CZ20" s="378">
        <f>Table92[[#This Row],[R-K5]]-Table92[[#This Row],[K5]]</f>
        <v>0</v>
      </c>
      <c r="DA20" s="378">
        <f>Table92[[#This Row],[R-P1]]-Table92[[#This Row],[P1]]</f>
        <v>0</v>
      </c>
      <c r="DB20" s="378">
        <f>Table92[[#This Row],[R-P2]]-Table92[[#This Row],[P2]]</f>
        <v>0</v>
      </c>
      <c r="DC20" s="378">
        <f>Table92[[#This Row],[R-P3]]-Table92[[#This Row],[P3]]</f>
        <v>0</v>
      </c>
      <c r="DD20" s="378">
        <f>Table92[[#This Row],[R-P4]]-Table92[[#This Row],[P4]]</f>
        <v>0</v>
      </c>
      <c r="DE20" s="378">
        <f>Table92[[#This Row],[R-P5]]-Table92[[#This Row],[P5]]</f>
        <v>0</v>
      </c>
      <c r="DF20" s="378">
        <f>Table92[[#This Row],[R-E1]]-Table92[[#This Row],[E1]]</f>
        <v>0</v>
      </c>
      <c r="DG20" s="379">
        <f>Table92[[#This Row],[R-E2]]-Table92[[#This Row],[E2]]</f>
        <v>0</v>
      </c>
      <c r="DH20" s="43">
        <f>COUNTIF(Table9[[#This Row],[G-B1]:[G-B12]],"&lt;=0")/12*100</f>
        <v>100</v>
      </c>
      <c r="DI20" s="43">
        <f>COUNTIF(Table9[[#This Row],[G-K1]:[G-K5]],"&lt;=0")/5*100</f>
        <v>100</v>
      </c>
      <c r="DJ20" s="43">
        <f>COUNTIF(Table9[[#This Row],[G-P1]:[G-P5]],"&lt;=0")/5*100</f>
        <v>100</v>
      </c>
      <c r="DK20" s="43">
        <f>COUNTIF(Table9[[#This Row],[G-E1]:[G-E2]],"&lt;=0")/2*100</f>
        <v>100</v>
      </c>
      <c r="DL20" s="450">
        <f>IF(AE20="RDP",(COUNTIF(Table9[[#This Row],[G-B3]],"&lt;=0")+COUNTIF(Table9[[#This Row],[G-B4]],"&lt;=0")+COUNTIF(Table9[[#This Row],[G-B7]],"&lt;=0")+COUNTIF(Table9[[#This Row],[G-B11]],"&lt;=0")+COUNTIF(Table9[[#This Row],[G-K2]],"&lt;=0"))/5*100,IF(AE20="RMS",(COUNTIF(Table9[[#This Row],[G-B4]],"&lt;=0")+COUNTIF(Table9[[#This Row],[G-B5]],"&lt;=0")+COUNTIF(Table9[[#This Row],[G-B10]],"&lt;=0")+COUNTIF(Table9[[#This Row],[G-B12]],"&lt;=0")+COUNTIF(Table9[[#This Row],[G-K2]],"&lt;=0"))/5*100,IF(AE20="RSS",(COUNTIF(Table9[[#This Row],[G-B1]],"&lt;=0")+COUNTIF(Table9[[#This Row],[G-B2]],"&lt;=0")+COUNTIF(Table9[[#This Row],[G-B6]],"&lt;=0")+COUNTIF(Table9[[#This Row],[G-B11]],"&lt;=0")+COUNTIF(Table9[[#This Row],[G-B12]],"&lt;=0"))/5*100,0)))</f>
        <v>100</v>
      </c>
      <c r="DM20" s="332"/>
      <c r="DR20" s="332"/>
      <c r="DW20" s="332"/>
      <c r="DX20" s="42"/>
      <c r="DY20" s="42"/>
      <c r="DZ20" s="42"/>
      <c r="EA20" s="333"/>
      <c r="EB20" s="342"/>
      <c r="EC20" s="339"/>
      <c r="ED20" s="339"/>
      <c r="EE20" s="338"/>
    </row>
    <row r="21" spans="1:135" ht="145" x14ac:dyDescent="0.3">
      <c r="B21" s="282">
        <v>18</v>
      </c>
      <c r="C21" s="421" t="s">
        <v>134</v>
      </c>
      <c r="D21" s="345">
        <v>46098</v>
      </c>
      <c r="E21" s="349" t="s">
        <v>775</v>
      </c>
      <c r="F21" s="304">
        <v>124991</v>
      </c>
      <c r="G21" s="308">
        <f t="shared" ca="1" si="5"/>
        <v>45.083924020167437</v>
      </c>
      <c r="H21" s="283">
        <v>29860</v>
      </c>
      <c r="I21" s="343" t="s">
        <v>136</v>
      </c>
      <c r="J21" s="343" t="s">
        <v>137</v>
      </c>
      <c r="K21" s="343" t="s">
        <v>138</v>
      </c>
      <c r="L21" s="343" t="s">
        <v>139</v>
      </c>
      <c r="M21" s="343" t="s">
        <v>145</v>
      </c>
      <c r="N21" s="343" t="s">
        <v>145</v>
      </c>
      <c r="O21" s="343" t="s">
        <v>183</v>
      </c>
      <c r="P21" s="406" t="s">
        <v>776</v>
      </c>
      <c r="Q21" s="343" t="s">
        <v>144</v>
      </c>
      <c r="R21" s="343" t="s">
        <v>185</v>
      </c>
      <c r="S21" s="345">
        <v>38718</v>
      </c>
      <c r="T21" s="286">
        <f t="shared" ca="1" si="6"/>
        <v>20.802777777777777</v>
      </c>
      <c r="U21" s="357">
        <f ca="1">Table92[[#This Row],[Years in PET]]</f>
        <v>20.802777777777777</v>
      </c>
      <c r="V21" s="343" t="s">
        <v>186</v>
      </c>
      <c r="W21" s="356">
        <f ca="1">Table92[[#This Row],[Age]]-($T$1-Table92[[#This Row],[Date of Appointment to Current Grade]])/365</f>
        <v>38.608219178082194</v>
      </c>
      <c r="X21" s="357">
        <f ca="1">($T$1-Table92[[#This Row],[Date of Appointment to Current Grade]])/365</f>
        <v>6.4757048420852437</v>
      </c>
      <c r="Y21" s="345">
        <v>43952</v>
      </c>
      <c r="Z21" s="343" t="s">
        <v>145</v>
      </c>
      <c r="AA21" s="345">
        <v>45717</v>
      </c>
      <c r="AB21" s="360">
        <f ca="1">($T$1-Table92[[#This Row],[Date in Position]])/365</f>
        <v>1.6400884037290793</v>
      </c>
      <c r="AC21" s="343" t="s">
        <v>229</v>
      </c>
      <c r="AD21" s="345">
        <v>45601</v>
      </c>
      <c r="AE21" s="343" t="s">
        <v>139</v>
      </c>
      <c r="AF21" s="343" t="s">
        <v>148</v>
      </c>
      <c r="AG21" s="287" t="s">
        <v>777</v>
      </c>
      <c r="AH21" s="287" t="s">
        <v>778</v>
      </c>
      <c r="AI21" s="287" t="s">
        <v>443</v>
      </c>
      <c r="AJ21" s="366" t="s">
        <v>779</v>
      </c>
      <c r="AK21" s="288" t="s">
        <v>780</v>
      </c>
      <c r="AL21" s="282" t="s">
        <v>153</v>
      </c>
      <c r="AM21" s="320" t="s">
        <v>781</v>
      </c>
      <c r="AN21" s="313">
        <v>2</v>
      </c>
      <c r="AO21" s="304">
        <v>2</v>
      </c>
      <c r="AP21" s="304">
        <v>3</v>
      </c>
      <c r="AQ21" s="304">
        <v>3</v>
      </c>
      <c r="AR21" s="304">
        <v>3</v>
      </c>
      <c r="AS21" s="304">
        <v>2</v>
      </c>
      <c r="AT21" s="304">
        <v>4</v>
      </c>
      <c r="AU21" s="304">
        <v>3</v>
      </c>
      <c r="AV21" s="304">
        <v>3</v>
      </c>
      <c r="AW21" s="304">
        <v>4</v>
      </c>
      <c r="AX21" s="304">
        <v>3</v>
      </c>
      <c r="AY21" s="304">
        <v>4</v>
      </c>
      <c r="AZ21" s="304">
        <v>3</v>
      </c>
      <c r="BA21" s="304">
        <v>3</v>
      </c>
      <c r="BB21" s="304">
        <v>3</v>
      </c>
      <c r="BC21" s="304">
        <v>3</v>
      </c>
      <c r="BD21" s="304">
        <v>1</v>
      </c>
      <c r="BE21" s="304">
        <v>2</v>
      </c>
      <c r="BF21" s="304">
        <v>1</v>
      </c>
      <c r="BG21" s="304">
        <v>2</v>
      </c>
      <c r="BH21" s="304">
        <v>2</v>
      </c>
      <c r="BI21" s="304">
        <v>1</v>
      </c>
      <c r="BJ21" s="304">
        <v>1</v>
      </c>
      <c r="BK21" s="314">
        <v>1</v>
      </c>
      <c r="BL21" s="323" t="e">
        <f>IF(AND(All!$V21="P1",All!$AE21="RDP"),#REF!,IF(AND(All!$V21="P2",All!$AE21="RDP"),#REF!,IF(AND(All!$V21="P3",All!$AE21="RDP"),#REF!,IF(AND(All!$V21="P4",All!$AE21="RDP"),#REF!,IF(AND(All!$V21="P5",All!$AE21="RDP"),#REF!,IF(AND(All!$V21="P6",All!$AE21="RDP"),#REF!,IF(AND(All!$V21="P7",All!$AE21="RDP"),#REF!,IF(AND(All!$V21="P8",All!$AE21="RDP"),#REF!,IF(AND(All!$V21="P9",All!$AE21="RDP"),#REF!,IF(AND(All!$V21="P1",All!$AE21="RMS"),#REF!,IF(AND(All!$V21="P2",All!$AE21="RMS"),#REF!,IF(AND(All!$V21="P3",All!$AE21="RMS"),#REF!,IF(AND(All!$V21="P4",All!$AE21="RMS"),#REF!,IF(AND(All!$V21="P5",All!$AE21="RMS"),#REF!,IF(AND(All!$V21="P6",All!$AE21="RMS"),#REF!,IF(AND(All!$V21="P7",All!$AE21="RMS"),#REF!,IF(AND(All!$V21="P8",All!$AE21="RMS"),#REF!,IF(AND(All!$V21="P9",All!$AE21="RMS"),#REF!,IF(AND(All!$V21="P1",All!$AE21="RSS"),#REF!,IF(AND(All!$V21="P2",All!$AE21="RSS"),#REF!,IF(AND(All!$V21="P3",All!$AE21="RSS"),#REF!,IF(AND(All!$V21="P4",All!$AE21="RSS"),#REF!,IF(AND(All!$V21="P5",All!$AE21="RSS"),#REF!,IF(AND(All!$V21="P6",All!$AE21="RSS"),#REF!,IF(AND(All!$V21="P7",All!$AE21="RSS"),#REF!,IF(AND(All!$V21="P8",All!$AE21="RSS"),#REF!,IF(AND(All!$V21="P9",All!$AE21="RSS"),#REF!,0)))))))))))))))))))))))))))</f>
        <v>#REF!</v>
      </c>
      <c r="BM21" s="43" t="e">
        <f>IF(AND(All!$V21="P1",All!$AE21="RDP"),#REF!,IF(AND(All!$V21="P2",All!$AE21="RDP"),#REF!,IF(AND(All!$V21="P3",All!$AE21="RDP"),#REF!,IF(AND(All!$V21="P4",All!$AE21="RDP"),#REF!,IF(AND(All!$V21="P5",All!$AE21="RDP"),#REF!,IF(AND(All!$V21="P6",All!$AE21="RDP"),#REF!,IF(AND(All!$V21="P7",All!$AE21="RDP"),#REF!,IF(AND(All!$V21="P8",All!$AE21="RDP"),#REF!,IF(AND(All!$V21="P9",All!$AE21="RDP"),#REF!,IF(AND(All!$V21="P1",All!$AE21="RMS"),#REF!,IF(AND(All!$V21="P2",All!$AE21="RMS"),#REF!,IF(AND(All!$V21="P3",All!$AE21="RMS"),#REF!,IF(AND(All!$V21="P4",All!$AE21="RMS"),#REF!,IF(AND(All!$V21="P5",All!$AE21="RMS"),#REF!,IF(AND(All!$V21="P6",All!$AE21="RMS"),#REF!,IF(AND(All!$V21="P7",All!$AE21="RMS"),#REF!,IF(AND(All!$V21="P8",All!$AE21="RMS"),#REF!,IF(AND(All!$V21="P9",All!$AE21="RMS"),#REF!,IF(AND(All!$V21="P1",All!$AE21="RSS"),#REF!,IF(AND(All!$V21="P2",All!$AE21="RSS"),#REF!,IF(AND(All!$V21="P3",All!$AE21="RSS"),#REF!,IF(AND(All!$V21="P4",All!$AE21="RSS"),#REF!,IF(AND(All!$V21="P5",All!$AE21="RSS"),#REF!,IF(AND(All!$V21="P6",All!$AE21="RSS"),#REF!,IF(AND(All!$V21="P7",All!$AE21="RSS"),#REF!,IF(AND(All!$V21="P8",All!$AE21="RSS"),#REF!,IF(AND(All!$V21="P9",All!$AE21="RSS"),#REF!,0)))))))))))))))))))))))))))</f>
        <v>#REF!</v>
      </c>
      <c r="BN21" s="43" t="e">
        <f>IF(AND(All!$V21="P1",All!$AE21="RDP"),#REF!,IF(AND(All!$V21="P2",All!$AE21="RDP"),#REF!,IF(AND(All!$V21="P3",All!$AE21="RDP"),#REF!,IF(AND(All!$V21="P4",All!$AE21="RDP"),#REF!,IF(AND(All!$V21="P5",All!$AE21="RDP"),#REF!,IF(AND(All!$V21="P6",All!$AE21="RDP"),#REF!,IF(AND(All!$V21="P7",All!$AE21="RDP"),#REF!,IF(AND(All!$V21="P8",All!$AE21="RDP"),#REF!,IF(AND(All!$V21="P9",All!$AE21="RDP"),#REF!,IF(AND(All!$V21="P1",All!$AE21="RMS"),#REF!,IF(AND(All!$V21="P2",All!$AE21="RMS"),#REF!,IF(AND(All!$V21="P3",All!$AE21="RMS"),#REF!,IF(AND(All!$V21="P4",All!$AE21="RMS"),#REF!,IF(AND(All!$V21="P5",All!$AE21="RMS"),#REF!,IF(AND(All!$V21="P6",All!$AE21="RMS"),#REF!,IF(AND(All!$V21="P7",All!$AE21="RMS"),#REF!,IF(AND(All!$V21="P8",All!$AE21="RMS"),#REF!,IF(AND(All!$V21="P9",All!$AE21="RMS"),#REF!,IF(AND(All!$V21="P1",All!$AE21="RSS"),#REF!,IF(AND(All!$V21="P2",All!$AE21="RSS"),#REF!,IF(AND(All!$V21="P3",All!$AE21="RSS"),#REF!,IF(AND(All!$V21="P4",All!$AE21="RSS"),#REF!,IF(AND(All!$V21="P5",All!$AE21="RSS"),#REF!,IF(AND(All!$V21="P6",All!$AE21="RSS"),#REF!,IF(AND(All!$V21="P7",All!$AE21="RSS"),#REF!,IF(AND(All!$V21="P8",All!$AE21="RSS"),#REF!,IF(AND(All!$V21="P9",All!$AE21="RSS"),#REF!,0)))))))))))))))))))))))))))</f>
        <v>#REF!</v>
      </c>
      <c r="BO21" s="43" t="e">
        <f>IF(AND(All!$V21="P1",All!$AE21="RDP"),#REF!,IF(AND(All!$V21="P2",All!$AE21="RDP"),#REF!,IF(AND(All!$V21="P3",All!$AE21="RDP"),#REF!,IF(AND(All!$V21="P4",All!$AE21="RDP"),#REF!,IF(AND(All!$V21="P5",All!$AE21="RDP"),#REF!,IF(AND(All!$V21="P6",All!$AE21="RDP"),#REF!,IF(AND(All!$V21="P7",All!$AE21="RDP"),#REF!,IF(AND(All!$V21="P8",All!$AE21="RDP"),#REF!,IF(AND(All!$V21="P9",All!$AE21="RDP"),#REF!,IF(AND(All!$V21="P1",All!$AE21="RMS"),#REF!,IF(AND(All!$V21="P2",All!$AE21="RMS"),#REF!,IF(AND(All!$V21="P3",All!$AE21="RMS"),#REF!,IF(AND(All!$V21="P4",All!$AE21="RMS"),#REF!,IF(AND(All!$V21="P5",All!$AE21="RMS"),#REF!,IF(AND(All!$V21="P6",All!$AE21="RMS"),#REF!,IF(AND(All!$V21="P7",All!$AE21="RMS"),#REF!,IF(AND(All!$V21="P8",All!$AE21="RMS"),#REF!,IF(AND(All!$V21="P9",All!$AE21="RMS"),#REF!,IF(AND(All!$V21="P1",All!$AE21="RSS"),#REF!,IF(AND(All!$V21="P2",All!$AE21="RSS"),#REF!,IF(AND(All!$V21="P3",All!$AE21="RSS"),#REF!,IF(AND(All!$V21="P4",All!$AE21="RSS"),#REF!,IF(AND(All!$V21="P5",All!$AE21="RSS"),#REF!,IF(AND(All!$V21="P6",All!$AE21="RSS"),#REF!,IF(AND(All!$V21="P7",All!$AE21="RSS"),#REF!,IF(AND(All!$V21="P8",All!$AE21="RSS"),#REF!,IF(AND(All!$V21="P9",All!$AE21="RSS"),#REF!,0)))))))))))))))))))))))))))</f>
        <v>#REF!</v>
      </c>
      <c r="BP21" s="43" t="e">
        <f>IF(AND(All!$V21="P1",All!$AE21="RDP"),#REF!,IF(AND(All!$V21="P2",All!$AE21="RDP"),#REF!,IF(AND(All!$V21="P3",All!$AE21="RDP"),#REF!,IF(AND(All!$V21="P4",All!$AE21="RDP"),#REF!,IF(AND(All!$V21="P5",All!$AE21="RDP"),#REF!,IF(AND(All!$V21="P6",All!$AE21="RDP"),#REF!,IF(AND(All!$V21="P7",All!$AE21="RDP"),#REF!,IF(AND(All!$V21="P8",All!$AE21="RDP"),#REF!,IF(AND(All!$V21="P9",All!$AE21="RDP"),#REF!,IF(AND(All!$V21="P1",All!$AE21="RMS"),#REF!,IF(AND(All!$V21="P2",All!$AE21="RMS"),#REF!,IF(AND(All!$V21="P3",All!$AE21="RMS"),#REF!,IF(AND(All!$V21="P4",All!$AE21="RMS"),#REF!,IF(AND(All!$V21="P5",All!$AE21="RMS"),#REF!,IF(AND(All!$V21="P6",All!$AE21="RMS"),#REF!,IF(AND(All!$V21="P7",All!$AE21="RMS"),#REF!,IF(AND(All!$V21="P8",All!$AE21="RMS"),#REF!,IF(AND(All!$V21="P9",All!$AE21="RMS"),#REF!,IF(AND(All!$V21="P1",All!$AE21="RSS"),#REF!,IF(AND(All!$V21="P2",All!$AE21="RSS"),#REF!,IF(AND(All!$V21="P3",All!$AE21="RSS"),#REF!,IF(AND(All!$V21="P4",All!$AE21="RSS"),#REF!,IF(AND(All!$V21="P5",All!$AE21="RSS"),#REF!,IF(AND(All!$V21="P6",All!$AE21="RSS"),#REF!,IF(AND(All!$V21="P7",All!$AE21="RSS"),#REF!,IF(AND(All!$V21="P8",All!$AE21="RSS"),#REF!,IF(AND(All!$V21="P9",All!$AE21="RSS"),#REF!,0)))))))))))))))))))))))))))</f>
        <v>#REF!</v>
      </c>
      <c r="BQ21" s="43" t="e">
        <f>IF(AND(All!$V21="P1",All!$AE21="RDP"),#REF!,IF(AND(All!$V21="P2",All!$AE21="RDP"),#REF!,IF(AND(All!$V21="P3",All!$AE21="RDP"),#REF!,IF(AND(All!$V21="P4",All!$AE21="RDP"),#REF!,IF(AND(All!$V21="P5",All!$AE21="RDP"),#REF!,IF(AND(All!$V21="P6",All!$AE21="RDP"),#REF!,IF(AND(All!$V21="P7",All!$AE21="RDP"),#REF!,IF(AND(All!$V21="P8",All!$AE21="RDP"),#REF!,IF(AND(All!$V21="P9",All!$AE21="RDP"),#REF!,IF(AND(All!$V21="P1",All!$AE21="RMS"),#REF!,IF(AND(All!$V21="P2",All!$AE21="RMS"),#REF!,IF(AND(All!$V21="P3",All!$AE21="RMS"),#REF!,IF(AND(All!$V21="P4",All!$AE21="RMS"),#REF!,IF(AND(All!$V21="P5",All!$AE21="RMS"),#REF!,IF(AND(All!$V21="P6",All!$AE21="RMS"),#REF!,IF(AND(All!$V21="P7",All!$AE21="RMS"),#REF!,IF(AND(All!$V21="P8",All!$AE21="RMS"),#REF!,IF(AND(All!$V21="P9",All!$AE21="RMS"),#REF!,IF(AND(All!$V21="P1",All!$AE21="RSS"),#REF!,IF(AND(All!$V21="P2",All!$AE21="RSS"),#REF!,IF(AND(All!$V21="P3",All!$AE21="RSS"),#REF!,IF(AND(All!$V21="P4",All!$AE21="RSS"),#REF!,IF(AND(All!$V21="P5",All!$AE21="RSS"),#REF!,IF(AND(All!$V21="P6",All!$AE21="RSS"),#REF!,IF(AND(All!$V21="P7",All!$AE21="RSS"),#REF!,IF(AND(All!$V21="P8",All!$AE21="RSS"),#REF!,IF(AND(All!$V21="P9",All!$AE21="RSS"),#REF!,0)))))))))))))))))))))))))))</f>
        <v>#REF!</v>
      </c>
      <c r="BR21" s="43" t="e">
        <f>IF(AND(All!$V21="P1",All!$AE21="RDP"),#REF!,IF(AND(All!$V21="P2",All!$AE21="RDP"),#REF!,IF(AND(All!$V21="P3",All!$AE21="RDP"),#REF!,IF(AND(All!$V21="P4",All!$AE21="RDP"),#REF!,IF(AND(All!$V21="P5",All!$AE21="RDP"),#REF!,IF(AND(All!$V21="P6",All!$AE21="RDP"),#REF!,IF(AND(All!$V21="P7",All!$AE21="RDP"),#REF!,IF(AND(All!$V21="P8",All!$AE21="RDP"),#REF!,IF(AND(All!$V21="P9",All!$AE21="RDP"),#REF!,IF(AND(All!$V21="P1",All!$AE21="RMS"),#REF!,IF(AND(All!$V21="P2",All!$AE21="RMS"),#REF!,IF(AND(All!$V21="P3",All!$AE21="RMS"),#REF!,IF(AND(All!$V21="P4",All!$AE21="RMS"),#REF!,IF(AND(All!$V21="P5",All!$AE21="RMS"),#REF!,IF(AND(All!$V21="P6",All!$AE21="RMS"),#REF!,IF(AND(All!$V21="P7",All!$AE21="RMS"),#REF!,IF(AND(All!$V21="P8",All!$AE21="RMS"),#REF!,IF(AND(All!$V21="P9",All!$AE21="RMS"),#REF!,IF(AND(All!$V21="P1",All!$AE21="RSS"),#REF!,IF(AND(All!$V21="P2",All!$AE21="RSS"),#REF!,IF(AND(All!$V21="P3",All!$AE21="RSS"),#REF!,IF(AND(All!$V21="P4",All!$AE21="RSS"),#REF!,IF(AND(All!$V21="P5",All!$AE21="RSS"),#REF!,IF(AND(All!$V21="P6",All!$AE21="RSS"),#REF!,IF(AND(All!$V21="P7",All!$AE21="RSS"),#REF!,IF(AND(All!$V21="P8",All!$AE21="RSS"),#REF!,IF(AND(All!$V21="P9",All!$AE21="RSS"),#REF!,0)))))))))))))))))))))))))))</f>
        <v>#REF!</v>
      </c>
      <c r="BS21" s="43" t="e">
        <f>IF(AND(All!$V21="P1",All!$AE21="RDP"),#REF!,IF(AND(All!$V21="P2",All!$AE21="RDP"),#REF!,IF(AND(All!$V21="P3",All!$AE21="RDP"),#REF!,IF(AND(All!$V21="P4",All!$AE21="RDP"),#REF!,IF(AND(All!$V21="P5",All!$AE21="RDP"),#REF!,IF(AND(All!$V21="P6",All!$AE21="RDP"),#REF!,IF(AND(All!$V21="P7",All!$AE21="RDP"),#REF!,IF(AND(All!$V21="P8",All!$AE21="RDP"),#REF!,IF(AND(All!$V21="P9",All!$AE21="RDP"),#REF!,IF(AND(All!$V21="P1",All!$AE21="RMS"),#REF!,IF(AND(All!$V21="P2",All!$AE21="RMS"),#REF!,IF(AND(All!$V21="P3",All!$AE21="RMS"),#REF!,IF(AND(All!$V21="P4",All!$AE21="RMS"),#REF!,IF(AND(All!$V21="P5",All!$AE21="RMS"),#REF!,IF(AND(All!$V21="P6",All!$AE21="RMS"),#REF!,IF(AND(All!$V21="P7",All!$AE21="RMS"),#REF!,IF(AND(All!$V21="P8",All!$AE21="RMS"),#REF!,IF(AND(All!$V21="P9",All!$AE21="RMS"),#REF!,IF(AND(All!$V21="P1",All!$AE21="RSS"),#REF!,IF(AND(All!$V21="P2",All!$AE21="RSS"),#REF!,IF(AND(All!$V21="P3",All!$AE21="RSS"),#REF!,IF(AND(All!$V21="P4",All!$AE21="RSS"),#REF!,IF(AND(All!$V21="P5",All!$AE21="RSS"),#REF!,IF(AND(All!$V21="P6",All!$AE21="RSS"),#REF!,IF(AND(All!$V21="P7",All!$AE21="RSS"),#REF!,IF(AND(All!$V21="P8",All!$AE21="RSS"),#REF!,IF(AND(All!$V21="P9",All!$AE21="RSS"),#REF!,0)))))))))))))))))))))))))))</f>
        <v>#REF!</v>
      </c>
      <c r="BT21" s="43" t="e">
        <f>IF(AND(All!$V21="P1",All!$AE21="RDP"),#REF!,IF(AND(All!$V21="P2",All!$AE21="RDP"),#REF!,IF(AND(All!$V21="P3",All!$AE21="RDP"),#REF!,IF(AND(All!$V21="P4",All!$AE21="RDP"),#REF!,IF(AND(All!$V21="P5",All!$AE21="RDP"),#REF!,IF(AND(All!$V21="P6",All!$AE21="RDP"),#REF!,IF(AND(All!$V21="P7",All!$AE21="RDP"),#REF!,IF(AND(All!$V21="P8",All!$AE21="RDP"),#REF!,IF(AND(All!$V21="P9",All!$AE21="RDP"),#REF!,IF(AND(All!$V21="P1",All!$AE21="RMS"),#REF!,IF(AND(All!$V21="P2",All!$AE21="RMS"),#REF!,IF(AND(All!$V21="P3",All!$AE21="RMS"),#REF!,IF(AND(All!$V21="P4",All!$AE21="RMS"),#REF!,IF(AND(All!$V21="P5",All!$AE21="RMS"),#REF!,IF(AND(All!$V21="P6",All!$AE21="RMS"),#REF!,IF(AND(All!$V21="P7",All!$AE21="RMS"),#REF!,IF(AND(All!$V21="P8",All!$AE21="RMS"),#REF!,IF(AND(All!$V21="P9",All!$AE21="RMS"),#REF!,IF(AND(All!$V21="P1",All!$AE21="RSS"),#REF!,IF(AND(All!$V21="P2",All!$AE21="RSS"),#REF!,IF(AND(All!$V21="P3",All!$AE21="RSS"),#REF!,IF(AND(All!$V21="P4",All!$AE21="RSS"),#REF!,IF(AND(All!$V21="P5",All!$AE21="RSS"),#REF!,IF(AND(All!$V21="P6",All!$AE21="RSS"),#REF!,IF(AND(All!$V21="P7",All!$AE21="RSS"),#REF!,IF(AND(All!$V21="P8",All!$AE21="RSS"),#REF!,IF(AND(All!$V21="P9",All!$AE21="RSS"),#REF!,0)))))))))))))))))))))))))))</f>
        <v>#REF!</v>
      </c>
      <c r="BU21" s="43" t="e">
        <f>IF(AND(All!$V21="P1",All!$AE21="RDP"),#REF!,IF(AND(All!$V21="P2",All!$AE21="RDP"),#REF!,IF(AND(All!$V21="P3",All!$AE21="RDP"),#REF!,IF(AND(All!$V21="P4",All!$AE21="RDP"),#REF!,IF(AND(All!$V21="P5",All!$AE21="RDP"),#REF!,IF(AND(All!$V21="P6",All!$AE21="RDP"),#REF!,IF(AND(All!$V21="P7",All!$AE21="RDP"),#REF!,IF(AND(All!$V21="P8",All!$AE21="RDP"),#REF!,IF(AND(All!$V21="P9",All!$AE21="RDP"),#REF!,IF(AND(All!$V21="P1",All!$AE21="RMS"),#REF!,IF(AND(All!$V21="P2",All!$AE21="RMS"),#REF!,IF(AND(All!$V21="P3",All!$AE21="RMS"),#REF!,IF(AND(All!$V21="P4",All!$AE21="RMS"),#REF!,IF(AND(All!$V21="P5",All!$AE21="RMS"),#REF!,IF(AND(All!$V21="P6",All!$AE21="RMS"),#REF!,IF(AND(All!$V21="P7",All!$AE21="RMS"),#REF!,IF(AND(All!$V21="P8",All!$AE21="RMS"),#REF!,IF(AND(All!$V21="P9",All!$AE21="RMS"),#REF!,IF(AND(All!$V21="P1",All!$AE21="RSS"),#REF!,IF(AND(All!$V21="P2",All!$AE21="RSS"),#REF!,IF(AND(All!$V21="P3",All!$AE21="RSS"),#REF!,IF(AND(All!$V21="P4",All!$AE21="RSS"),#REF!,IF(AND(All!$V21="P5",All!$AE21="RSS"),#REF!,IF(AND(All!$V21="P6",All!$AE21="RSS"),#REF!,IF(AND(All!$V21="P7",All!$AE21="RSS"),#REF!,IF(AND(All!$V21="P8",All!$AE21="RSS"),#REF!,IF(AND(All!$V21="P9",All!$AE21="RSS"),#REF!,0)))))))))))))))))))))))))))</f>
        <v>#REF!</v>
      </c>
      <c r="BV21" s="43" t="e">
        <f>IF(AND(All!$V21="P1",All!$AE21="RDP"),#REF!,IF(AND(All!$V21="P2",All!$AE21="RDP"),#REF!,IF(AND(All!$V21="P3",All!$AE21="RDP"),#REF!,IF(AND(All!$V21="P4",All!$AE21="RDP"),#REF!,IF(AND(All!$V21="P5",All!$AE21="RDP"),#REF!,IF(AND(All!$V21="P6",All!$AE21="RDP"),#REF!,IF(AND(All!$V21="P7",All!$AE21="RDP"),#REF!,IF(AND(All!$V21="P8",All!$AE21="RDP"),#REF!,IF(AND(All!$V21="P9",All!$AE21="RDP"),#REF!,IF(AND(All!$V21="P1",All!$AE21="RMS"),#REF!,IF(AND(All!$V21="P2",All!$AE21="RMS"),#REF!,IF(AND(All!$V21="P3",All!$AE21="RMS"),#REF!,IF(AND(All!$V21="P4",All!$AE21="RMS"),#REF!,IF(AND(All!$V21="P5",All!$AE21="RMS"),#REF!,IF(AND(All!$V21="P6",All!$AE21="RMS"),#REF!,IF(AND(All!$V21="P7",All!$AE21="RMS"),#REF!,IF(AND(All!$V21="P8",All!$AE21="RMS"),#REF!,IF(AND(All!$V21="P9",All!$AE21="RMS"),#REF!,IF(AND(All!$V21="P1",All!$AE21="RSS"),#REF!,IF(AND(All!$V21="P2",All!$AE21="RSS"),#REF!,IF(AND(All!$V21="P3",All!$AE21="RSS"),#REF!,IF(AND(All!$V21="P4",All!$AE21="RSS"),#REF!,IF(AND(All!$V21="P5",All!$AE21="RSS"),#REF!,IF(AND(All!$V21="P6",All!$AE21="RSS"),#REF!,IF(AND(All!$V21="P7",All!$AE21="RSS"),#REF!,IF(AND(All!$V21="P8",All!$AE21="RSS"),#REF!,IF(AND(All!$V21="P9",All!$AE21="RSS"),#REF!,0)))))))))))))))))))))))))))</f>
        <v>#REF!</v>
      </c>
      <c r="BW21" s="43" t="e">
        <f>IF(AND(All!$V21="P1",All!$AE21="RDP"),#REF!,IF(AND(All!$V21="P2",All!$AE21="RDP"),#REF!,IF(AND(All!$V21="P3",All!$AE21="RDP"),#REF!,IF(AND(All!$V21="P4",All!$AE21="RDP"),#REF!,IF(AND(All!$V21="P5",All!$AE21="RDP"),#REF!,IF(AND(All!$V21="P6",All!$AE21="RDP"),#REF!,IF(AND(All!$V21="P7",All!$AE21="RDP"),#REF!,IF(AND(All!$V21="P8",All!$AE21="RDP"),#REF!,IF(AND(All!$V21="P9",All!$AE21="RDP"),#REF!,IF(AND(All!$V21="P1",All!$AE21="RMS"),#REF!,IF(AND(All!$V21="P2",All!$AE21="RMS"),#REF!,IF(AND(All!$V21="P3",All!$AE21="RMS"),#REF!,IF(AND(All!$V21="P4",All!$AE21="RMS"),#REF!,IF(AND(All!$V21="P5",All!$AE21="RMS"),#REF!,IF(AND(All!$V21="P6",All!$AE21="RMS"),#REF!,IF(AND(All!$V21="P7",All!$AE21="RMS"),#REF!,IF(AND(All!$V21="P8",All!$AE21="RMS"),#REF!,IF(AND(All!$V21="P9",All!$AE21="RMS"),#REF!,IF(AND(All!$V21="P1",All!$AE21="RSS"),#REF!,IF(AND(All!$V21="P2",All!$AE21="RSS"),#REF!,IF(AND(All!$V21="P3",All!$AE21="RSS"),#REF!,IF(AND(All!$V21="P4",All!$AE21="RSS"),#REF!,IF(AND(All!$V21="P5",All!$AE21="RSS"),#REF!,IF(AND(All!$V21="P6",All!$AE21="RSS"),#REF!,IF(AND(All!$V21="P7",All!$AE21="RSS"),#REF!,IF(AND(All!$V21="P8",All!$AE21="RSS"),#REF!,IF(AND(All!$V21="P9",All!$AE21="RSS"),#REF!,0)))))))))))))))))))))))))))</f>
        <v>#REF!</v>
      </c>
      <c r="BX21" s="43" t="e">
        <f>IF(AND(All!$V21="P1",All!$AE21="RDP"),#REF!,IF(AND(All!$V21="P2",All!$AE21="RDP"),#REF!,IF(AND(All!$V21="P3",All!$AE21="RDP"),#REF!,IF(AND(All!$V21="P4",All!$AE21="RDP"),#REF!,IF(AND(All!$V21="P5",All!$AE21="RDP"),#REF!,IF(AND(All!$V21="P6",All!$AE21="RDP"),#REF!,IF(AND(All!$V21="P7",All!$AE21="RDP"),#REF!,IF(AND(All!$V21="P8",All!$AE21="RDP"),#REF!,IF(AND(All!$V21="P9",All!$AE21="RDP"),#REF!,IF(AND(All!$V21="P1",All!$AE21="RMS"),#REF!,IF(AND(All!$V21="P2",All!$AE21="RMS"),#REF!,IF(AND(All!$V21="P3",All!$AE21="RMS"),#REF!,IF(AND(All!$V21="P4",All!$AE21="RMS"),#REF!,IF(AND(All!$V21="P5",All!$AE21="RMS"),#REF!,IF(AND(All!$V21="P6",All!$AE21="RMS"),#REF!,IF(AND(All!$V21="P7",All!$AE21="RMS"),#REF!,IF(AND(All!$V21="P8",All!$AE21="RMS"),#REF!,IF(AND(All!$V21="P9",All!$AE21="RMS"),#REF!,IF(AND(All!$V21="P1",All!$AE21="RSS"),#REF!,IF(AND(All!$V21="P2",All!$AE21="RSS"),#REF!,IF(AND(All!$V21="P3",All!$AE21="RSS"),#REF!,IF(AND(All!$V21="P4",All!$AE21="RSS"),#REF!,IF(AND(All!$V21="P5",All!$AE21="RSS"),#REF!,IF(AND(All!$V21="P6",All!$AE21="RSS"),#REF!,IF(AND(All!$V21="P7",All!$AE21="RSS"),#REF!,IF(AND(All!$V21="P8",All!$AE21="RSS"),#REF!,IF(AND(All!$V21="P9",All!$AE21="RSS"),#REF!,0)))))))))))))))))))))))))))</f>
        <v>#REF!</v>
      </c>
      <c r="BY21" s="43" t="e">
        <f>IF(AND(All!$V21="P1",All!$AE21="RDP"),#REF!,IF(AND(All!$V21="P2",All!$AE21="RDP"),#REF!,IF(AND(All!$V21="P3",All!$AE21="RDP"),#REF!,IF(AND(All!$V21="P4",All!$AE21="RDP"),#REF!,IF(AND(All!$V21="P5",All!$AE21="RDP"),#REF!,IF(AND(All!$V21="P6",All!$AE21="RDP"),#REF!,IF(AND(All!$V21="P7",All!$AE21="RDP"),#REF!,IF(AND(All!$V21="P8",All!$AE21="RDP"),#REF!,IF(AND(All!$V21="P9",All!$AE21="RDP"),#REF!,IF(AND(All!$V21="P1",All!$AE21="RMS"),#REF!,IF(AND(All!$V21="P2",All!$AE21="RMS"),#REF!,IF(AND(All!$V21="P3",All!$AE21="RMS"),#REF!,IF(AND(All!$V21="P4",All!$AE21="RMS"),#REF!,IF(AND(All!$V21="P5",All!$AE21="RMS"),#REF!,IF(AND(All!$V21="P6",All!$AE21="RMS"),#REF!,IF(AND(All!$V21="P7",All!$AE21="RMS"),#REF!,IF(AND(All!$V21="P8",All!$AE21="RMS"),#REF!,IF(AND(All!$V21="P9",All!$AE21="RMS"),#REF!,IF(AND(All!$V21="P1",All!$AE21="RSS"),#REF!,IF(AND(All!$V21="P2",All!$AE21="RSS"),#REF!,IF(AND(All!$V21="P3",All!$AE21="RSS"),#REF!,IF(AND(All!$V21="P4",All!$AE21="RSS"),#REF!,IF(AND(All!$V21="P5",All!$AE21="RSS"),#REF!,IF(AND(All!$V21="P6",All!$AE21="RSS"),#REF!,IF(AND(All!$V21="P7",All!$AE21="RSS"),#REF!,IF(AND(All!$V21="P8",All!$AE21="RSS"),#REF!,IF(AND(All!$V21="P9",All!$AE21="RSS"),#REF!,0)))))))))))))))))))))))))))</f>
        <v>#REF!</v>
      </c>
      <c r="BZ21" s="43" t="e">
        <f>IF(AND(All!$V21="P1",All!$AE21="RDP"),#REF!,IF(AND(All!$V21="P2",All!$AE21="RDP"),#REF!,IF(AND(All!$V21="P3",All!$AE21="RDP"),#REF!,IF(AND(All!$V21="P4",All!$AE21="RDP"),#REF!,IF(AND(All!$V21="P5",All!$AE21="RDP"),#REF!,IF(AND(All!$V21="P6",All!$AE21="RDP"),#REF!,IF(AND(All!$V21="P7",All!$AE21="RDP"),#REF!,IF(AND(All!$V21="P8",All!$AE21="RDP"),#REF!,IF(AND(All!$V21="P9",All!$AE21="RDP"),#REF!,IF(AND(All!$V21="P1",All!$AE21="RMS"),#REF!,IF(AND(All!$V21="P2",All!$AE21="RMS"),#REF!,IF(AND(All!$V21="P3",All!$AE21="RMS"),#REF!,IF(AND(All!$V21="P4",All!$AE21="RMS"),#REF!,IF(AND(All!$V21="P5",All!$AE21="RMS"),#REF!,IF(AND(All!$V21="P6",All!$AE21="RMS"),#REF!,IF(AND(All!$V21="P7",All!$AE21="RMS"),#REF!,IF(AND(All!$V21="P8",All!$AE21="RMS"),#REF!,IF(AND(All!$V21="P9",All!$AE21="RMS"),#REF!,IF(AND(All!$V21="P1",All!$AE21="RSS"),#REF!,IF(AND(All!$V21="P2",All!$AE21="RSS"),#REF!,IF(AND(All!$V21="P3",All!$AE21="RSS"),#REF!,IF(AND(All!$V21="P4",All!$AE21="RSS"),#REF!,IF(AND(All!$V21="P5",All!$AE21="RSS"),#REF!,IF(AND(All!$V21="P6",All!$AE21="RSS"),#REF!,IF(AND(All!$V21="P7",All!$AE21="RSS"),#REF!,IF(AND(All!$V21="P8",All!$AE21="RSS"),#REF!,IF(AND(All!$V21="P9",All!$AE21="RSS"),#REF!,0)))))))))))))))))))))))))))</f>
        <v>#REF!</v>
      </c>
      <c r="CA21" s="43" t="e">
        <f>IF(AND(All!$V21="P1",All!$AE21="RDP"),#REF!,IF(AND(All!$V21="P2",All!$AE21="RDP"),#REF!,IF(AND(All!$V21="P3",All!$AE21="RDP"),#REF!,IF(AND(All!$V21="P4",All!$AE21="RDP"),#REF!,IF(AND(All!$V21="P5",All!$AE21="RDP"),#REF!,IF(AND(All!$V21="P6",All!$AE21="RDP"),#REF!,IF(AND(All!$V21="P7",All!$AE21="RDP"),#REF!,IF(AND(All!$V21="P8",All!$AE21="RDP"),#REF!,IF(AND(All!$V21="P9",All!$AE21="RDP"),#REF!,IF(AND(All!$V21="P1",All!$AE21="RMS"),#REF!,IF(AND(All!$V21="P2",All!$AE21="RMS"),#REF!,IF(AND(All!$V21="P3",All!$AE21="RMS"),#REF!,IF(AND(All!$V21="P4",All!$AE21="RMS"),#REF!,IF(AND(All!$V21="P5",All!$AE21="RMS"),#REF!,IF(AND(All!$V21="P6",All!$AE21="RMS"),#REF!,IF(AND(All!$V21="P7",All!$AE21="RMS"),#REF!,IF(AND(All!$V21="P8",All!$AE21="RMS"),#REF!,IF(AND(All!$V21="P9",All!$AE21="RMS"),#REF!,IF(AND(All!$V21="P1",All!$AE21="RSS"),#REF!,IF(AND(All!$V21="P2",All!$AE21="RSS"),#REF!,IF(AND(All!$V21="P3",All!$AE21="RSS"),#REF!,IF(AND(All!$V21="P4",All!$AE21="RSS"),#REF!,IF(AND(All!$V21="P5",All!$AE21="RSS"),#REF!,IF(AND(All!$V21="P6",All!$AE21="RSS"),#REF!,IF(AND(All!$V21="P7",All!$AE21="RSS"),#REF!,IF(AND(All!$V21="P8",All!$AE21="RSS"),#REF!,IF(AND(All!$V21="P9",All!$AE21="RSS"),#REF!,0)))))))))))))))))))))))))))</f>
        <v>#REF!</v>
      </c>
      <c r="CB21" s="43" t="e">
        <f>IF(AND(All!$V21="P1",All!$AE21="RDP"),#REF!,IF(AND(All!$V21="P2",All!$AE21="RDP"),#REF!,IF(AND(All!$V21="P3",All!$AE21="RDP"),#REF!,IF(AND(All!$V21="P4",All!$AE21="RDP"),#REF!,IF(AND(All!$V21="P5",All!$AE21="RDP"),#REF!,IF(AND(All!$V21="P6",All!$AE21="RDP"),#REF!,IF(AND(All!$V21="P7",All!$AE21="RDP"),#REF!,IF(AND(All!$V21="P8",All!$AE21="RDP"),#REF!,IF(AND(All!$V21="P9",All!$AE21="RDP"),#REF!,IF(AND(All!$V21="P1",All!$AE21="RMS"),#REF!,IF(AND(All!$V21="P2",All!$AE21="RMS"),#REF!,IF(AND(All!$V21="P3",All!$AE21="RMS"),#REF!,IF(AND(All!$V21="P4",All!$AE21="RMS"),#REF!,IF(AND(All!$V21="P5",All!$AE21="RMS"),#REF!,IF(AND(All!$V21="P6",All!$AE21="RMS"),#REF!,IF(AND(All!$V21="P7",All!$AE21="RMS"),#REF!,IF(AND(All!$V21="P8",All!$AE21="RMS"),#REF!,IF(AND(All!$V21="P9",All!$AE21="RMS"),#REF!,IF(AND(All!$V21="P1",All!$AE21="RSS"),#REF!,IF(AND(All!$V21="P2",All!$AE21="RSS"),#REF!,IF(AND(All!$V21="P3",All!$AE21="RSS"),#REF!,IF(AND(All!$V21="P4",All!$AE21="RSS"),#REF!,IF(AND(All!$V21="P5",All!$AE21="RSS"),#REF!,IF(AND(All!$V21="P6",All!$AE21="RSS"),#REF!,IF(AND(All!$V21="P7",All!$AE21="RSS"),#REF!,IF(AND(All!$V21="P8",All!$AE21="RSS"),#REF!,IF(AND(All!$V21="P9",All!$AE21="RSS"),#REF!,0)))))))))))))))))))))))))))</f>
        <v>#REF!</v>
      </c>
      <c r="CC21" s="43" t="e">
        <f>IF(AND(All!$V21="P1",All!$AE21="RDP"),#REF!,IF(AND(All!$V21="P2",All!$AE21="RDP"),#REF!,IF(AND(All!$V21="P3",All!$AE21="RDP"),#REF!,IF(AND(All!$V21="P4",All!$AE21="RDP"),#REF!,IF(AND(All!$V21="P5",All!$AE21="RDP"),#REF!,IF(AND(All!$V21="P6",All!$AE21="RDP"),#REF!,IF(AND(All!$V21="P7",All!$AE21="RDP"),#REF!,IF(AND(All!$V21="P8",All!$AE21="RDP"),#REF!,IF(AND(All!$V21="P9",All!$AE21="RDP"),#REF!,IF(AND(All!$V21="P1",All!$AE21="RMS"),#REF!,IF(AND(All!$V21="P2",All!$AE21="RMS"),#REF!,IF(AND(All!$V21="P3",All!$AE21="RMS"),#REF!,IF(AND(All!$V21="P4",All!$AE21="RMS"),#REF!,IF(AND(All!$V21="P5",All!$AE21="RMS"),#REF!,IF(AND(All!$V21="P6",All!$AE21="RMS"),#REF!,IF(AND(All!$V21="P7",All!$AE21="RMS"),#REF!,IF(AND(All!$V21="P8",All!$AE21="RMS"),#REF!,IF(AND(All!$V21="P9",All!$AE21="RMS"),#REF!,IF(AND(All!$V21="P1",All!$AE21="RSS"),#REF!,IF(AND(All!$V21="P2",All!$AE21="RSS"),#REF!,IF(AND(All!$V21="P3",All!$AE21="RSS"),#REF!,IF(AND(All!$V21="P4",All!$AE21="RSS"),#REF!,IF(AND(All!$V21="P5",All!$AE21="RSS"),#REF!,IF(AND(All!$V21="P6",All!$AE21="RSS"),#REF!,IF(AND(All!$V21="P7",All!$AE21="RSS"),#REF!,IF(AND(All!$V21="P8",All!$AE21="RSS"),#REF!,IF(AND(All!$V21="P9",All!$AE21="RSS"),#REF!,0)))))))))))))))))))))))))))</f>
        <v>#REF!</v>
      </c>
      <c r="CD21" s="43" t="e">
        <f>IF(AND(All!$V21="P1",All!$AE21="RDP"),#REF!,IF(AND(All!$V21="P2",All!$AE21="RDP"),#REF!,IF(AND(All!$V21="P3",All!$AE21="RDP"),#REF!,IF(AND(All!$V21="P4",All!$AE21="RDP"),#REF!,IF(AND(All!$V21="P5",All!$AE21="RDP"),#REF!,IF(AND(All!$V21="P6",All!$AE21="RDP"),#REF!,IF(AND(All!$V21="P7",All!$AE21="RDP"),#REF!,IF(AND(All!$V21="P8",All!$AE21="RDP"),#REF!,IF(AND(All!$V21="P9",All!$AE21="RDP"),#REF!,IF(AND(All!$V21="P1",All!$AE21="RMS"),#REF!,IF(AND(All!$V21="P2",All!$AE21="RMS"),#REF!,IF(AND(All!$V21="P3",All!$AE21="RMS"),#REF!,IF(AND(All!$V21="P4",All!$AE21="RMS"),#REF!,IF(AND(All!$V21="P5",All!$AE21="RMS"),#REF!,IF(AND(All!$V21="P6",All!$AE21="RMS"),#REF!,IF(AND(All!$V21="P7",All!$AE21="RMS"),#REF!,IF(AND(All!$V21="P8",All!$AE21="RMS"),#REF!,IF(AND(All!$V21="P9",All!$AE21="RMS"),#REF!,IF(AND(All!$V21="P1",All!$AE21="RSS"),#REF!,IF(AND(All!$V21="P2",All!$AE21="RSS"),#REF!,IF(AND(All!$V21="P3",All!$AE21="RSS"),#REF!,IF(AND(All!$V21="P4",All!$AE21="RSS"),#REF!,IF(AND(All!$V21="P5",All!$AE21="RSS"),#REF!,IF(AND(All!$V21="P6",All!$AE21="RSS"),#REF!,IF(AND(All!$V21="P7",All!$AE21="RSS"),#REF!,IF(AND(All!$V21="P8",All!$AE21="RSS"),#REF!,IF(AND(All!$V21="P9",All!$AE21="RSS"),#REF!,0)))))))))))))))))))))))))))</f>
        <v>#REF!</v>
      </c>
      <c r="CE21" s="43" t="e">
        <f>IF(AND(All!$V21="P1",All!$AE21="RDP"),#REF!,IF(AND(All!$V21="P2",All!$AE21="RDP"),#REF!,IF(AND(All!$V21="P3",All!$AE21="RDP"),#REF!,IF(AND(All!$V21="P4",All!$AE21="RDP"),#REF!,IF(AND(All!$V21="P5",All!$AE21="RDP"),#REF!,IF(AND(All!$V21="P6",All!$AE21="RDP"),#REF!,IF(AND(All!$V21="P7",All!$AE21="RDP"),#REF!,IF(AND(All!$V21="P8",All!$AE21="RDP"),#REF!,IF(AND(All!$V21="P9",All!$AE21="RDP"),#REF!,IF(AND(All!$V21="P1",All!$AE21="RMS"),#REF!,IF(AND(All!$V21="P2",All!$AE21="RMS"),#REF!,IF(AND(All!$V21="P3",All!$AE21="RMS"),#REF!,IF(AND(All!$V21="P4",All!$AE21="RMS"),#REF!,IF(AND(All!$V21="P5",All!$AE21="RMS"),#REF!,IF(AND(All!$V21="P6",All!$AE21="RMS"),#REF!,IF(AND(All!$V21="P7",All!$AE21="RMS"),#REF!,IF(AND(All!$V21="P8",All!$AE21="RMS"),#REF!,IF(AND(All!$V21="P9",All!$AE21="RMS"),#REF!,IF(AND(All!$V21="P1",All!$AE21="RSS"),#REF!,IF(AND(All!$V21="P2",All!$AE21="RSS"),#REF!,IF(AND(All!$V21="P3",All!$AE21="RSS"),#REF!,IF(AND(All!$V21="P4",All!$AE21="RSS"),#REF!,IF(AND(All!$V21="P5",All!$AE21="RSS"),#REF!,IF(AND(All!$V21="P6",All!$AE21="RSS"),#REF!,IF(AND(All!$V21="P7",All!$AE21="RSS"),#REF!,IF(AND(All!$V21="P8",All!$AE21="RSS"),#REF!,IF(AND(All!$V21="P9",All!$AE21="RSS"),#REF!,0)))))))))))))))))))))))))))</f>
        <v>#REF!</v>
      </c>
      <c r="CF21" s="43" t="e">
        <f>IF(AND(All!$V21="P1",All!$AE21="RDP"),#REF!,IF(AND(All!$V21="P2",All!$AE21="RDP"),#REF!,IF(AND(All!$V21="P3",All!$AE21="RDP"),#REF!,IF(AND(All!$V21="P4",All!$AE21="RDP"),#REF!,IF(AND(All!$V21="P5",All!$AE21="RDP"),#REF!,IF(AND(All!$V21="P6",All!$AE21="RDP"),#REF!,IF(AND(All!$V21="P7",All!$AE21="RDP"),#REF!,IF(AND(All!$V21="P8",All!$AE21="RDP"),#REF!,IF(AND(All!$V21="P9",All!$AE21="RDP"),#REF!,IF(AND(All!$V21="P1",All!$AE21="RMS"),#REF!,IF(AND(All!$V21="P2",All!$AE21="RMS"),#REF!,IF(AND(All!$V21="P3",All!$AE21="RMS"),#REF!,IF(AND(All!$V21="P4",All!$AE21="RMS"),#REF!,IF(AND(All!$V21="P5",All!$AE21="RMS"),#REF!,IF(AND(All!$V21="P6",All!$AE21="RMS"),#REF!,IF(AND(All!$V21="P7",All!$AE21="RMS"),#REF!,IF(AND(All!$V21="P8",All!$AE21="RMS"),#REF!,IF(AND(All!$V21="P9",All!$AE21="RMS"),#REF!,IF(AND(All!$V21="P1",All!$AE21="RSS"),#REF!,IF(AND(All!$V21="P2",All!$AE21="RSS"),#REF!,IF(AND(All!$V21="P3",All!$AE21="RSS"),#REF!,IF(AND(All!$V21="P4",All!$AE21="RSS"),#REF!,IF(AND(All!$V21="P5",All!$AE21="RSS"),#REF!,IF(AND(All!$V21="P6",All!$AE21="RSS"),#REF!,IF(AND(All!$V21="P7",All!$AE21="RSS"),#REF!,IF(AND(All!$V21="P8",All!$AE21="RSS"),#REF!,IF(AND(All!$V21="P9",All!$AE21="RSS"),#REF!,0)))))))))))))))))))))))))))</f>
        <v>#REF!</v>
      </c>
      <c r="CG21" s="43" t="e">
        <f>IF(AND(All!$V21="P1",All!$AE21="RDP"),#REF!,IF(AND(All!$V21="P2",All!$AE21="RDP"),#REF!,IF(AND(All!$V21="P3",All!$AE21="RDP"),#REF!,IF(AND(All!$V21="P4",All!$AE21="RDP"),#REF!,IF(AND(All!$V21="P5",All!$AE21="RDP"),#REF!,IF(AND(All!$V21="P6",All!$AE21="RDP"),#REF!,IF(AND(All!$V21="P7",All!$AE21="RDP"),#REF!,IF(AND(All!$V21="P8",All!$AE21="RDP"),#REF!,IF(AND(All!$V21="P9",All!$AE21="RDP"),#REF!,IF(AND(All!$V21="P1",All!$AE21="RMS"),#REF!,IF(AND(All!$V21="P2",All!$AE21="RMS"),#REF!,IF(AND(All!$V21="P3",All!$AE21="RMS"),#REF!,IF(AND(All!$V21="P4",All!$AE21="RMS"),#REF!,IF(AND(All!$V21="P5",All!$AE21="RMS"),#REF!,IF(AND(All!$V21="P6",All!$AE21="RMS"),#REF!,IF(AND(All!$V21="P7",All!$AE21="RMS"),#REF!,IF(AND(All!$V21="P8",All!$AE21="RMS"),#REF!,IF(AND(All!$V21="P9",All!$AE21="RMS"),#REF!,IF(AND(All!$V21="P1",All!$AE21="RSS"),#REF!,IF(AND(All!$V21="P2",All!$AE21="RSS"),#REF!,IF(AND(All!$V21="P3",All!$AE21="RSS"),#REF!,IF(AND(All!$V21="P4",All!$AE21="RSS"),#REF!,IF(AND(All!$V21="P5",All!$AE21="RSS"),#REF!,IF(AND(All!$V21="P6",All!$AE21="RSS"),#REF!,IF(AND(All!$V21="P7",All!$AE21="RSS"),#REF!,IF(AND(All!$V21="P8",All!$AE21="RSS"),#REF!,IF(AND(All!$V21="P9",All!$AE21="RSS"),#REF!,0)))))))))))))))))))))))))))</f>
        <v>#REF!</v>
      </c>
      <c r="CH21" s="43" t="e">
        <f>IF(AND(All!$V21="P1",All!$AE21="RDP"),#REF!,IF(AND(All!$V21="P2",All!$AE21="RDP"),#REF!,IF(AND(All!$V21="P3",All!$AE21="RDP"),#REF!,IF(AND(All!$V21="P4",All!$AE21="RDP"),#REF!,IF(AND(All!$V21="P5",All!$AE21="RDP"),#REF!,IF(AND(All!$V21="P6",All!$AE21="RDP"),#REF!,IF(AND(All!$V21="P7",All!$AE21="RDP"),#REF!,IF(AND(All!$V21="P8",All!$AE21="RDP"),#REF!,IF(AND(All!$V21="P9",All!$AE21="RDP"),#REF!,IF(AND(All!$V21="P1",All!$AE21="RMS"),#REF!,IF(AND(All!$V21="P2",All!$AE21="RMS"),#REF!,IF(AND(All!$V21="P3",All!$AE21="RMS"),#REF!,IF(AND(All!$V21="P4",All!$AE21="RMS"),#REF!,IF(AND(All!$V21="P5",All!$AE21="RMS"),#REF!,IF(AND(All!$V21="P6",All!$AE21="RMS"),#REF!,IF(AND(All!$V21="P7",All!$AE21="RMS"),#REF!,IF(AND(All!$V21="P8",All!$AE21="RMS"),#REF!,IF(AND(All!$V21="P9",All!$AE21="RMS"),#REF!,IF(AND(All!$V21="P1",All!$AE21="RSS"),#REF!,IF(AND(All!$V21="P2",All!$AE21="RSS"),#REF!,IF(AND(All!$V21="P3",All!$AE21="RSS"),#REF!,IF(AND(All!$V21="P4",All!$AE21="RSS"),#REF!,IF(AND(All!$V21="P5",All!$AE21="RSS"),#REF!,IF(AND(All!$V21="P6",All!$AE21="RSS"),#REF!,IF(AND(All!$V21="P7",All!$AE21="RSS"),#REF!,IF(AND(All!$V21="P8",All!$AE21="RSS"),#REF!,IF(AND(All!$V21="P9",All!$AE21="RSS"),#REF!,0)))))))))))))))))))))))))))</f>
        <v>#REF!</v>
      </c>
      <c r="CI21" s="328" t="e">
        <f>IF(AND(All!$V21="P1",All!$AE21="RDP"),#REF!,IF(AND(All!$V21="P2",All!$AE21="RDP"),#REF!,IF(AND(All!$V21="P3",All!$AE21="RDP"),#REF!,IF(AND(All!$V21="P4",All!$AE21="RDP"),#REF!,IF(AND(All!$V21="P5",All!$AE21="RDP"),#REF!,IF(AND(All!$V21="P6",All!$AE21="RDP"),#REF!,IF(AND(All!$V21="P7",All!$AE21="RDP"),#REF!,IF(AND(All!$V21="P8",All!$AE21="RDP"),#REF!,IF(AND(All!$V21="P9",All!$AE21="RDP"),#REF!,IF(AND(All!$V21="P1",All!$AE21="RMS"),#REF!,IF(AND(All!$V21="P2",All!$AE21="RMS"),#REF!,IF(AND(All!$V21="P3",All!$AE21="RMS"),#REF!,IF(AND(All!$V21="P4",All!$AE21="RMS"),#REF!,IF(AND(All!$V21="P5",All!$AE21="RMS"),#REF!,IF(AND(All!$V21="P6",All!$AE21="RMS"),#REF!,IF(AND(All!$V21="P7",All!$AE21="RMS"),#REF!,IF(AND(All!$V21="P8",All!$AE21="RMS"),#REF!,IF(AND(All!$V21="P9",All!$AE21="RMS"),#REF!,IF(AND(All!$V21="P1",All!$AE21="RSS"),#REF!,IF(AND(All!$V21="P2",All!$AE21="RSS"),#REF!,IF(AND(All!$V21="P3",All!$AE21="RSS"),#REF!,IF(AND(All!$V21="P4",All!$AE21="RSS"),#REF!,IF(AND(All!$V21="P5",All!$AE21="RSS"),#REF!,IF(AND(All!$V21="P6",All!$AE21="RSS"),#REF!,IF(AND(All!$V21="P7",All!$AE21="RSS"),#REF!,IF(AND(All!$V21="P8",All!$AE21="RSS"),#REF!,IF(AND(All!$V21="P9",All!$AE21="RSS"),#REF!,0)))))))))))))))))))))))))))</f>
        <v>#REF!</v>
      </c>
      <c r="CJ21" s="377" t="e">
        <f>Table92[[#This Row],[R-B1]]-Table92[[#This Row],[B1]]</f>
        <v>#REF!</v>
      </c>
      <c r="CK21" s="378" t="e">
        <f>Table92[[#This Row],[R-B2]]-Table92[[#This Row],[B2]]</f>
        <v>#REF!</v>
      </c>
      <c r="CL21" s="378" t="e">
        <f>Table92[[#This Row],[R-B3]]-Table92[[#This Row],[B3]]</f>
        <v>#REF!</v>
      </c>
      <c r="CM21" s="378" t="e">
        <f>Table92[[#This Row],[R-B4]]-Table92[[#This Row],[B4]]</f>
        <v>#REF!</v>
      </c>
      <c r="CN21" s="378" t="e">
        <f>Table92[[#This Row],[R-B5]]-Table92[[#This Row],[B5]]</f>
        <v>#REF!</v>
      </c>
      <c r="CO21" s="378" t="e">
        <f>Table92[[#This Row],[R-B6]]-Table92[[#This Row],[B6]]</f>
        <v>#REF!</v>
      </c>
      <c r="CP21" s="378" t="e">
        <f>Table92[[#This Row],[R-B7]]-Table92[[#This Row],[B7]]</f>
        <v>#REF!</v>
      </c>
      <c r="CQ21" s="378" t="e">
        <f>Table92[[#This Row],[R-B8]]-Table92[[#This Row],[B8]]</f>
        <v>#REF!</v>
      </c>
      <c r="CR21" s="378" t="e">
        <f>Table92[[#This Row],[R-B9]]-Table92[[#This Row],[B9]]</f>
        <v>#REF!</v>
      </c>
      <c r="CS21" s="378" t="e">
        <f>Table92[[#This Row],[R-B10]]-Table92[[#This Row],[B10]]</f>
        <v>#REF!</v>
      </c>
      <c r="CT21" s="378" t="e">
        <f>Table92[[#This Row],[R-B11]]-Table92[[#This Row],[B11]]</f>
        <v>#REF!</v>
      </c>
      <c r="CU21" s="378" t="e">
        <f>Table92[[#This Row],[R-B12]]-Table92[[#This Row],[B12]]</f>
        <v>#REF!</v>
      </c>
      <c r="CV21" s="378" t="e">
        <f>Table92[[#This Row],[R-K1]]-Table92[[#This Row],[K1]]</f>
        <v>#REF!</v>
      </c>
      <c r="CW21" s="378" t="e">
        <f>Table92[[#This Row],[R-K2]]-Table92[[#This Row],[K2]]</f>
        <v>#REF!</v>
      </c>
      <c r="CX21" s="378" t="e">
        <f>Table92[[#This Row],[R-K3]]-Table92[[#This Row],[K3]]</f>
        <v>#REF!</v>
      </c>
      <c r="CY21" s="378" t="e">
        <f>Table92[[#This Row],[R-K4]]-Table92[[#This Row],[K4]]</f>
        <v>#REF!</v>
      </c>
      <c r="CZ21" s="378" t="e">
        <f>Table92[[#This Row],[R-K5]]-Table92[[#This Row],[K5]]</f>
        <v>#REF!</v>
      </c>
      <c r="DA21" s="378" t="e">
        <f>Table92[[#This Row],[R-P1]]-Table92[[#This Row],[P1]]</f>
        <v>#REF!</v>
      </c>
      <c r="DB21" s="378" t="e">
        <f>Table92[[#This Row],[R-P2]]-Table92[[#This Row],[P2]]</f>
        <v>#REF!</v>
      </c>
      <c r="DC21" s="378" t="e">
        <f>Table92[[#This Row],[R-P3]]-Table92[[#This Row],[P3]]</f>
        <v>#REF!</v>
      </c>
      <c r="DD21" s="378" t="e">
        <f>Table92[[#This Row],[R-P4]]-Table92[[#This Row],[P4]]</f>
        <v>#REF!</v>
      </c>
      <c r="DE21" s="378" t="e">
        <f>Table92[[#This Row],[R-P5]]-Table92[[#This Row],[P5]]</f>
        <v>#REF!</v>
      </c>
      <c r="DF21" s="378" t="e">
        <f>Table92[[#This Row],[R-E1]]-Table92[[#This Row],[E1]]</f>
        <v>#REF!</v>
      </c>
      <c r="DG21" s="379" t="e">
        <f>Table92[[#This Row],[R-E2]]-Table92[[#This Row],[E2]]</f>
        <v>#REF!</v>
      </c>
      <c r="DH21" s="43">
        <f>COUNTIF(Table9[[#This Row],[G-B1]:[G-B12]],"&lt;=0")/12*100</f>
        <v>83.333333333333343</v>
      </c>
      <c r="DI21" s="43">
        <f>COUNTIF(Table9[[#This Row],[G-K1]:[G-K5]],"&lt;=0")/5*100</f>
        <v>80</v>
      </c>
      <c r="DJ21" s="43">
        <f>COUNTIF(Table9[[#This Row],[G-P1]:[G-P5]],"&lt;=0")/5*100</f>
        <v>80</v>
      </c>
      <c r="DK21" s="43">
        <f>COUNTIF(Table9[[#This Row],[G-E1]:[G-E2]],"&lt;=0")/2*100</f>
        <v>100</v>
      </c>
      <c r="DL21" s="450">
        <f>IF(AE21="RDP",(COUNTIF(Table9[[#This Row],[G-B3]],"&lt;=0")+COUNTIF(Table9[[#This Row],[G-B4]],"&lt;=0")+COUNTIF(Table9[[#This Row],[G-B7]],"&lt;=0")+COUNTIF(Table9[[#This Row],[G-B11]],"&lt;=0")+COUNTIF(Table9[[#This Row],[G-K2]],"&lt;=0"))/5*100,IF(AE21="RMS",(COUNTIF(Table9[[#This Row],[G-B4]],"&lt;=0")+COUNTIF(Table9[[#This Row],[G-B5]],"&lt;=0")+COUNTIF(Table9[[#This Row],[G-B10]],"&lt;=0")+COUNTIF(Table9[[#This Row],[G-B12]],"&lt;=0")+COUNTIF(Table9[[#This Row],[G-K2]],"&lt;=0"))/5*100,IF(AE21="RSS",(COUNTIF(Table9[[#This Row],[G-B1]],"&lt;=0")+COUNTIF(Table9[[#This Row],[G-B2]],"&lt;=0")+COUNTIF(Table9[[#This Row],[G-B6]],"&lt;=0")+COUNTIF(Table9[[#This Row],[G-B11]],"&lt;=0")+COUNTIF(Table9[[#This Row],[G-B12]],"&lt;=0"))/5*100,0)))</f>
        <v>60</v>
      </c>
      <c r="DM21" s="380">
        <v>83</v>
      </c>
      <c r="DN21" s="381">
        <v>80</v>
      </c>
      <c r="DO21" s="381">
        <v>80</v>
      </c>
      <c r="DP21" s="381">
        <v>100</v>
      </c>
      <c r="DQ21" s="381">
        <v>100</v>
      </c>
      <c r="DR21" s="380">
        <v>67</v>
      </c>
      <c r="DS21" s="381">
        <v>60</v>
      </c>
      <c r="DT21" s="381">
        <v>20</v>
      </c>
      <c r="DU21" s="381">
        <v>0</v>
      </c>
      <c r="DV21" s="381">
        <v>40</v>
      </c>
      <c r="DW21" s="380">
        <v>42</v>
      </c>
      <c r="DX21" s="381">
        <v>60</v>
      </c>
      <c r="DY21" s="381">
        <v>0</v>
      </c>
      <c r="DZ21" s="381">
        <v>0</v>
      </c>
      <c r="EA21" s="382">
        <v>0</v>
      </c>
      <c r="EB21" s="335" t="s">
        <v>238</v>
      </c>
      <c r="EC21" s="324" t="s">
        <v>782</v>
      </c>
      <c r="ED21" s="324" t="s">
        <v>783</v>
      </c>
      <c r="EE21" s="338" t="s">
        <v>784</v>
      </c>
    </row>
    <row r="22" spans="1:135" ht="87" x14ac:dyDescent="0.3">
      <c r="A22" s="3" t="s">
        <v>1316</v>
      </c>
      <c r="B22" s="282">
        <v>19</v>
      </c>
      <c r="C22" s="421" t="s">
        <v>134</v>
      </c>
      <c r="D22" s="345">
        <v>46135</v>
      </c>
      <c r="E22" s="349" t="s">
        <v>800</v>
      </c>
      <c r="F22" s="304">
        <v>1060193</v>
      </c>
      <c r="G22" s="308">
        <f t="shared" ca="1" si="5"/>
        <v>48.672965116057846</v>
      </c>
      <c r="H22" s="283">
        <v>28550</v>
      </c>
      <c r="I22" s="343" t="s">
        <v>136</v>
      </c>
      <c r="J22" s="343" t="s">
        <v>591</v>
      </c>
      <c r="K22" s="343" t="s">
        <v>138</v>
      </c>
      <c r="L22" s="343" t="s">
        <v>180</v>
      </c>
      <c r="M22" s="343" t="s">
        <v>181</v>
      </c>
      <c r="N22" s="343"/>
      <c r="O22" s="343" t="s">
        <v>183</v>
      </c>
      <c r="P22" s="349" t="s">
        <v>801</v>
      </c>
      <c r="Q22" s="343" t="s">
        <v>177</v>
      </c>
      <c r="R22" s="345">
        <v>46447</v>
      </c>
      <c r="S22" s="345">
        <v>43906</v>
      </c>
      <c r="T22" s="286">
        <f t="shared" ca="1" si="6"/>
        <v>6.5944444444444441</v>
      </c>
      <c r="U22" s="343">
        <v>22</v>
      </c>
      <c r="V22" s="343" t="s">
        <v>59</v>
      </c>
      <c r="W22" s="356">
        <f ca="1">Table92[[#This Row],[Age]]-($T$1-Table92[[#This Row],[Date of Appointment to Current Grade]])/365</f>
        <v>43.463013698630135</v>
      </c>
      <c r="X22" s="357">
        <f ca="1">($T$1-Table92[[#This Row],[Date of Appointment to Current Grade]])/365</f>
        <v>5.2099514174277095</v>
      </c>
      <c r="Y22" s="345">
        <v>44414</v>
      </c>
      <c r="Z22" s="343" t="s">
        <v>1899</v>
      </c>
      <c r="AA22" s="345">
        <v>45352</v>
      </c>
      <c r="AB22" s="360">
        <f ca="1">($T$1-Table92[[#This Row],[Date in Position]])/365</f>
        <v>2.640088403729079</v>
      </c>
      <c r="AC22" s="343" t="s">
        <v>183</v>
      </c>
      <c r="AD22" s="345">
        <v>44414</v>
      </c>
      <c r="AE22" s="343" t="s">
        <v>162</v>
      </c>
      <c r="AF22" s="343" t="s">
        <v>148</v>
      </c>
      <c r="AG22" s="287" t="s">
        <v>802</v>
      </c>
      <c r="AH22" s="287" t="s">
        <v>803</v>
      </c>
      <c r="AI22" s="65" t="s">
        <v>804</v>
      </c>
      <c r="AJ22" s="288" t="s">
        <v>281</v>
      </c>
      <c r="AK22" s="288" t="s">
        <v>805</v>
      </c>
      <c r="AL22" s="282" t="s">
        <v>153</v>
      </c>
      <c r="AM22" s="319" t="s">
        <v>806</v>
      </c>
      <c r="AN22" s="313">
        <v>3</v>
      </c>
      <c r="AO22" s="304">
        <v>3</v>
      </c>
      <c r="AP22" s="304">
        <v>2</v>
      </c>
      <c r="AQ22" s="304">
        <v>2</v>
      </c>
      <c r="AR22" s="304">
        <v>2</v>
      </c>
      <c r="AS22" s="304">
        <v>3</v>
      </c>
      <c r="AT22" s="304">
        <v>3</v>
      </c>
      <c r="AU22" s="304">
        <v>2</v>
      </c>
      <c r="AV22" s="304">
        <v>2</v>
      </c>
      <c r="AW22" s="304">
        <v>1</v>
      </c>
      <c r="AX22" s="304">
        <v>3</v>
      </c>
      <c r="AY22" s="304">
        <v>2</v>
      </c>
      <c r="AZ22" s="304">
        <v>3</v>
      </c>
      <c r="BA22" s="304">
        <v>2</v>
      </c>
      <c r="BB22" s="304">
        <v>2</v>
      </c>
      <c r="BC22" s="304">
        <v>1</v>
      </c>
      <c r="BD22" s="304">
        <v>1</v>
      </c>
      <c r="BE22" s="304">
        <v>3</v>
      </c>
      <c r="BF22" s="304">
        <v>2</v>
      </c>
      <c r="BG22" s="304">
        <v>2</v>
      </c>
      <c r="BH22" s="304">
        <v>1</v>
      </c>
      <c r="BI22" s="304">
        <v>2</v>
      </c>
      <c r="BJ22" s="304">
        <v>2</v>
      </c>
      <c r="BK22" s="314">
        <v>1</v>
      </c>
      <c r="BL22" s="323" t="e">
        <f>IF(AND(All!$V22="P1",All!$AE22="RDP"),#REF!,IF(AND(All!$V22="P2",All!$AE22="RDP"),#REF!,IF(AND(All!$V22="P3",All!$AE22="RDP"),#REF!,IF(AND(All!$V22="P4",All!$AE22="RDP"),#REF!,IF(AND(All!$V22="P5",All!$AE22="RDP"),#REF!,IF(AND(All!$V22="P6",All!$AE22="RDP"),#REF!,IF(AND(All!$V22="P7",All!$AE22="RDP"),#REF!,IF(AND(All!$V22="P8",All!$AE22="RDP"),#REF!,IF(AND(All!$V22="P9",All!$AE22="RDP"),#REF!,IF(AND(All!$V22="P1",All!$AE22="RMS"),#REF!,IF(AND(All!$V22="P2",All!$AE22="RMS"),#REF!,IF(AND(All!$V22="P3",All!$AE22="RMS"),#REF!,IF(AND(All!$V22="P4",All!$AE22="RMS"),#REF!,IF(AND(All!$V22="P5",All!$AE22="RMS"),#REF!,IF(AND(All!$V22="P6",All!$AE22="RMS"),#REF!,IF(AND(All!$V22="P7",All!$AE22="RMS"),#REF!,IF(AND(All!$V22="P8",All!$AE22="RMS"),#REF!,IF(AND(All!$V22="P9",All!$AE22="RMS"),#REF!,IF(AND(All!$V22="P1",All!$AE22="RSS"),#REF!,IF(AND(All!$V22="P2",All!$AE22="RSS"),#REF!,IF(AND(All!$V22="P3",All!$AE22="RSS"),#REF!,IF(AND(All!$V22="P4",All!$AE22="RSS"),#REF!,IF(AND(All!$V22="P5",All!$AE22="RSS"),#REF!,IF(AND(All!$V22="P6",All!$AE22="RSS"),#REF!,IF(AND(All!$V22="P7",All!$AE22="RSS"),#REF!,IF(AND(All!$V22="P8",All!$AE22="RSS"),#REF!,IF(AND(All!$V22="P9",All!$AE22="RSS"),#REF!,0)))))))))))))))))))))))))))</f>
        <v>#REF!</v>
      </c>
      <c r="BM22" s="43" t="e">
        <f>IF(AND(All!$V22="P1",All!$AE22="RDP"),#REF!,IF(AND(All!$V22="P2",All!$AE22="RDP"),#REF!,IF(AND(All!$V22="P3",All!$AE22="RDP"),#REF!,IF(AND(All!$V22="P4",All!$AE22="RDP"),#REF!,IF(AND(All!$V22="P5",All!$AE22="RDP"),#REF!,IF(AND(All!$V22="P6",All!$AE22="RDP"),#REF!,IF(AND(All!$V22="P7",All!$AE22="RDP"),#REF!,IF(AND(All!$V22="P8",All!$AE22="RDP"),#REF!,IF(AND(All!$V22="P9",All!$AE22="RDP"),#REF!,IF(AND(All!$V22="P1",All!$AE22="RMS"),#REF!,IF(AND(All!$V22="P2",All!$AE22="RMS"),#REF!,IF(AND(All!$V22="P3",All!$AE22="RMS"),#REF!,IF(AND(All!$V22="P4",All!$AE22="RMS"),#REF!,IF(AND(All!$V22="P5",All!$AE22="RMS"),#REF!,IF(AND(All!$V22="P6",All!$AE22="RMS"),#REF!,IF(AND(All!$V22="P7",All!$AE22="RMS"),#REF!,IF(AND(All!$V22="P8",All!$AE22="RMS"),#REF!,IF(AND(All!$V22="P9",All!$AE22="RMS"),#REF!,IF(AND(All!$V22="P1",All!$AE22="RSS"),#REF!,IF(AND(All!$V22="P2",All!$AE22="RSS"),#REF!,IF(AND(All!$V22="P3",All!$AE22="RSS"),#REF!,IF(AND(All!$V22="P4",All!$AE22="RSS"),#REF!,IF(AND(All!$V22="P5",All!$AE22="RSS"),#REF!,IF(AND(All!$V22="P6",All!$AE22="RSS"),#REF!,IF(AND(All!$V22="P7",All!$AE22="RSS"),#REF!,IF(AND(All!$V22="P8",All!$AE22="RSS"),#REF!,IF(AND(All!$V22="P9",All!$AE22="RSS"),#REF!,0)))))))))))))))))))))))))))</f>
        <v>#REF!</v>
      </c>
      <c r="BN22" s="43" t="e">
        <f>IF(AND(All!$V22="P1",All!$AE22="RDP"),#REF!,IF(AND(All!$V22="P2",All!$AE22="RDP"),#REF!,IF(AND(All!$V22="P3",All!$AE22="RDP"),#REF!,IF(AND(All!$V22="P4",All!$AE22="RDP"),#REF!,IF(AND(All!$V22="P5",All!$AE22="RDP"),#REF!,IF(AND(All!$V22="P6",All!$AE22="RDP"),#REF!,IF(AND(All!$V22="P7",All!$AE22="RDP"),#REF!,IF(AND(All!$V22="P8",All!$AE22="RDP"),#REF!,IF(AND(All!$V22="P9",All!$AE22="RDP"),#REF!,IF(AND(All!$V22="P1",All!$AE22="RMS"),#REF!,IF(AND(All!$V22="P2",All!$AE22="RMS"),#REF!,IF(AND(All!$V22="P3",All!$AE22="RMS"),#REF!,IF(AND(All!$V22="P4",All!$AE22="RMS"),#REF!,IF(AND(All!$V22="P5",All!$AE22="RMS"),#REF!,IF(AND(All!$V22="P6",All!$AE22="RMS"),#REF!,IF(AND(All!$V22="P7",All!$AE22="RMS"),#REF!,IF(AND(All!$V22="P8",All!$AE22="RMS"),#REF!,IF(AND(All!$V22="P9",All!$AE22="RMS"),#REF!,IF(AND(All!$V22="P1",All!$AE22="RSS"),#REF!,IF(AND(All!$V22="P2",All!$AE22="RSS"),#REF!,IF(AND(All!$V22="P3",All!$AE22="RSS"),#REF!,IF(AND(All!$V22="P4",All!$AE22="RSS"),#REF!,IF(AND(All!$V22="P5",All!$AE22="RSS"),#REF!,IF(AND(All!$V22="P6",All!$AE22="RSS"),#REF!,IF(AND(All!$V22="P7",All!$AE22="RSS"),#REF!,IF(AND(All!$V22="P8",All!$AE22="RSS"),#REF!,IF(AND(All!$V22="P9",All!$AE22="RSS"),#REF!,0)))))))))))))))))))))))))))</f>
        <v>#REF!</v>
      </c>
      <c r="BO22" s="43" t="e">
        <f>IF(AND(All!$V22="P1",All!$AE22="RDP"),#REF!,IF(AND(All!$V22="P2",All!$AE22="RDP"),#REF!,IF(AND(All!$V22="P3",All!$AE22="RDP"),#REF!,IF(AND(All!$V22="P4",All!$AE22="RDP"),#REF!,IF(AND(All!$V22="P5",All!$AE22="RDP"),#REF!,IF(AND(All!$V22="P6",All!$AE22="RDP"),#REF!,IF(AND(All!$V22="P7",All!$AE22="RDP"),#REF!,IF(AND(All!$V22="P8",All!$AE22="RDP"),#REF!,IF(AND(All!$V22="P9",All!$AE22="RDP"),#REF!,IF(AND(All!$V22="P1",All!$AE22="RMS"),#REF!,IF(AND(All!$V22="P2",All!$AE22="RMS"),#REF!,IF(AND(All!$V22="P3",All!$AE22="RMS"),#REF!,IF(AND(All!$V22="P4",All!$AE22="RMS"),#REF!,IF(AND(All!$V22="P5",All!$AE22="RMS"),#REF!,IF(AND(All!$V22="P6",All!$AE22="RMS"),#REF!,IF(AND(All!$V22="P7",All!$AE22="RMS"),#REF!,IF(AND(All!$V22="P8",All!$AE22="RMS"),#REF!,IF(AND(All!$V22="P9",All!$AE22="RMS"),#REF!,IF(AND(All!$V22="P1",All!$AE22="RSS"),#REF!,IF(AND(All!$V22="P2",All!$AE22="RSS"),#REF!,IF(AND(All!$V22="P3",All!$AE22="RSS"),#REF!,IF(AND(All!$V22="P4",All!$AE22="RSS"),#REF!,IF(AND(All!$V22="P5",All!$AE22="RSS"),#REF!,IF(AND(All!$V22="P6",All!$AE22="RSS"),#REF!,IF(AND(All!$V22="P7",All!$AE22="RSS"),#REF!,IF(AND(All!$V22="P8",All!$AE22="RSS"),#REF!,IF(AND(All!$V22="P9",All!$AE22="RSS"),#REF!,0)))))))))))))))))))))))))))</f>
        <v>#REF!</v>
      </c>
      <c r="BP22" s="43" t="e">
        <f>IF(AND(All!$V22="P1",All!$AE22="RDP"),#REF!,IF(AND(All!$V22="P2",All!$AE22="RDP"),#REF!,IF(AND(All!$V22="P3",All!$AE22="RDP"),#REF!,IF(AND(All!$V22="P4",All!$AE22="RDP"),#REF!,IF(AND(All!$V22="P5",All!$AE22="RDP"),#REF!,IF(AND(All!$V22="P6",All!$AE22="RDP"),#REF!,IF(AND(All!$V22="P7",All!$AE22="RDP"),#REF!,IF(AND(All!$V22="P8",All!$AE22="RDP"),#REF!,IF(AND(All!$V22="P9",All!$AE22="RDP"),#REF!,IF(AND(All!$V22="P1",All!$AE22="RMS"),#REF!,IF(AND(All!$V22="P2",All!$AE22="RMS"),#REF!,IF(AND(All!$V22="P3",All!$AE22="RMS"),#REF!,IF(AND(All!$V22="P4",All!$AE22="RMS"),#REF!,IF(AND(All!$V22="P5",All!$AE22="RMS"),#REF!,IF(AND(All!$V22="P6",All!$AE22="RMS"),#REF!,IF(AND(All!$V22="P7",All!$AE22="RMS"),#REF!,IF(AND(All!$V22="P8",All!$AE22="RMS"),#REF!,IF(AND(All!$V22="P9",All!$AE22="RMS"),#REF!,IF(AND(All!$V22="P1",All!$AE22="RSS"),#REF!,IF(AND(All!$V22="P2",All!$AE22="RSS"),#REF!,IF(AND(All!$V22="P3",All!$AE22="RSS"),#REF!,IF(AND(All!$V22="P4",All!$AE22="RSS"),#REF!,IF(AND(All!$V22="P5",All!$AE22="RSS"),#REF!,IF(AND(All!$V22="P6",All!$AE22="RSS"),#REF!,IF(AND(All!$V22="P7",All!$AE22="RSS"),#REF!,IF(AND(All!$V22="P8",All!$AE22="RSS"),#REF!,IF(AND(All!$V22="P9",All!$AE22="RSS"),#REF!,0)))))))))))))))))))))))))))</f>
        <v>#REF!</v>
      </c>
      <c r="BQ22" s="43" t="e">
        <f>IF(AND(All!$V22="P1",All!$AE22="RDP"),#REF!,IF(AND(All!$V22="P2",All!$AE22="RDP"),#REF!,IF(AND(All!$V22="P3",All!$AE22="RDP"),#REF!,IF(AND(All!$V22="P4",All!$AE22="RDP"),#REF!,IF(AND(All!$V22="P5",All!$AE22="RDP"),#REF!,IF(AND(All!$V22="P6",All!$AE22="RDP"),#REF!,IF(AND(All!$V22="P7",All!$AE22="RDP"),#REF!,IF(AND(All!$V22="P8",All!$AE22="RDP"),#REF!,IF(AND(All!$V22="P9",All!$AE22="RDP"),#REF!,IF(AND(All!$V22="P1",All!$AE22="RMS"),#REF!,IF(AND(All!$V22="P2",All!$AE22="RMS"),#REF!,IF(AND(All!$V22="P3",All!$AE22="RMS"),#REF!,IF(AND(All!$V22="P4",All!$AE22="RMS"),#REF!,IF(AND(All!$V22="P5",All!$AE22="RMS"),#REF!,IF(AND(All!$V22="P6",All!$AE22="RMS"),#REF!,IF(AND(All!$V22="P7",All!$AE22="RMS"),#REF!,IF(AND(All!$V22="P8",All!$AE22="RMS"),#REF!,IF(AND(All!$V22="P9",All!$AE22="RMS"),#REF!,IF(AND(All!$V22="P1",All!$AE22="RSS"),#REF!,IF(AND(All!$V22="P2",All!$AE22="RSS"),#REF!,IF(AND(All!$V22="P3",All!$AE22="RSS"),#REF!,IF(AND(All!$V22="P4",All!$AE22="RSS"),#REF!,IF(AND(All!$V22="P5",All!$AE22="RSS"),#REF!,IF(AND(All!$V22="P6",All!$AE22="RSS"),#REF!,IF(AND(All!$V22="P7",All!$AE22="RSS"),#REF!,IF(AND(All!$V22="P8",All!$AE22="RSS"),#REF!,IF(AND(All!$V22="P9",All!$AE22="RSS"),#REF!,0)))))))))))))))))))))))))))</f>
        <v>#REF!</v>
      </c>
      <c r="BR22" s="43" t="e">
        <f>IF(AND(All!$V22="P1",All!$AE22="RDP"),#REF!,IF(AND(All!$V22="P2",All!$AE22="RDP"),#REF!,IF(AND(All!$V22="P3",All!$AE22="RDP"),#REF!,IF(AND(All!$V22="P4",All!$AE22="RDP"),#REF!,IF(AND(All!$V22="P5",All!$AE22="RDP"),#REF!,IF(AND(All!$V22="P6",All!$AE22="RDP"),#REF!,IF(AND(All!$V22="P7",All!$AE22="RDP"),#REF!,IF(AND(All!$V22="P8",All!$AE22="RDP"),#REF!,IF(AND(All!$V22="P9",All!$AE22="RDP"),#REF!,IF(AND(All!$V22="P1",All!$AE22="RMS"),#REF!,IF(AND(All!$V22="P2",All!$AE22="RMS"),#REF!,IF(AND(All!$V22="P3",All!$AE22="RMS"),#REF!,IF(AND(All!$V22="P4",All!$AE22="RMS"),#REF!,IF(AND(All!$V22="P5",All!$AE22="RMS"),#REF!,IF(AND(All!$V22="P6",All!$AE22="RMS"),#REF!,IF(AND(All!$V22="P7",All!$AE22="RMS"),#REF!,IF(AND(All!$V22="P8",All!$AE22="RMS"),#REF!,IF(AND(All!$V22="P9",All!$AE22="RMS"),#REF!,IF(AND(All!$V22="P1",All!$AE22="RSS"),#REF!,IF(AND(All!$V22="P2",All!$AE22="RSS"),#REF!,IF(AND(All!$V22="P3",All!$AE22="RSS"),#REF!,IF(AND(All!$V22="P4",All!$AE22="RSS"),#REF!,IF(AND(All!$V22="P5",All!$AE22="RSS"),#REF!,IF(AND(All!$V22="P6",All!$AE22="RSS"),#REF!,IF(AND(All!$V22="P7",All!$AE22="RSS"),#REF!,IF(AND(All!$V22="P8",All!$AE22="RSS"),#REF!,IF(AND(All!$V22="P9",All!$AE22="RSS"),#REF!,0)))))))))))))))))))))))))))</f>
        <v>#REF!</v>
      </c>
      <c r="BS22" s="43" t="e">
        <f>IF(AND(All!$V22="P1",All!$AE22="RDP"),#REF!,IF(AND(All!$V22="P2",All!$AE22="RDP"),#REF!,IF(AND(All!$V22="P3",All!$AE22="RDP"),#REF!,IF(AND(All!$V22="P4",All!$AE22="RDP"),#REF!,IF(AND(All!$V22="P5",All!$AE22="RDP"),#REF!,IF(AND(All!$V22="P6",All!$AE22="RDP"),#REF!,IF(AND(All!$V22="P7",All!$AE22="RDP"),#REF!,IF(AND(All!$V22="P8",All!$AE22="RDP"),#REF!,IF(AND(All!$V22="P9",All!$AE22="RDP"),#REF!,IF(AND(All!$V22="P1",All!$AE22="RMS"),#REF!,IF(AND(All!$V22="P2",All!$AE22="RMS"),#REF!,IF(AND(All!$V22="P3",All!$AE22="RMS"),#REF!,IF(AND(All!$V22="P4",All!$AE22="RMS"),#REF!,IF(AND(All!$V22="P5",All!$AE22="RMS"),#REF!,IF(AND(All!$V22="P6",All!$AE22="RMS"),#REF!,IF(AND(All!$V22="P7",All!$AE22="RMS"),#REF!,IF(AND(All!$V22="P8",All!$AE22="RMS"),#REF!,IF(AND(All!$V22="P9",All!$AE22="RMS"),#REF!,IF(AND(All!$V22="P1",All!$AE22="RSS"),#REF!,IF(AND(All!$V22="P2",All!$AE22="RSS"),#REF!,IF(AND(All!$V22="P3",All!$AE22="RSS"),#REF!,IF(AND(All!$V22="P4",All!$AE22="RSS"),#REF!,IF(AND(All!$V22="P5",All!$AE22="RSS"),#REF!,IF(AND(All!$V22="P6",All!$AE22="RSS"),#REF!,IF(AND(All!$V22="P7",All!$AE22="RSS"),#REF!,IF(AND(All!$V22="P8",All!$AE22="RSS"),#REF!,IF(AND(All!$V22="P9",All!$AE22="RSS"),#REF!,0)))))))))))))))))))))))))))</f>
        <v>#REF!</v>
      </c>
      <c r="BT22" s="43" t="e">
        <f>IF(AND(All!$V22="P1",All!$AE22="RDP"),#REF!,IF(AND(All!$V22="P2",All!$AE22="RDP"),#REF!,IF(AND(All!$V22="P3",All!$AE22="RDP"),#REF!,IF(AND(All!$V22="P4",All!$AE22="RDP"),#REF!,IF(AND(All!$V22="P5",All!$AE22="RDP"),#REF!,IF(AND(All!$V22="P6",All!$AE22="RDP"),#REF!,IF(AND(All!$V22="P7",All!$AE22="RDP"),#REF!,IF(AND(All!$V22="P8",All!$AE22="RDP"),#REF!,IF(AND(All!$V22="P9",All!$AE22="RDP"),#REF!,IF(AND(All!$V22="P1",All!$AE22="RMS"),#REF!,IF(AND(All!$V22="P2",All!$AE22="RMS"),#REF!,IF(AND(All!$V22="P3",All!$AE22="RMS"),#REF!,IF(AND(All!$V22="P4",All!$AE22="RMS"),#REF!,IF(AND(All!$V22="P5",All!$AE22="RMS"),#REF!,IF(AND(All!$V22="P6",All!$AE22="RMS"),#REF!,IF(AND(All!$V22="P7",All!$AE22="RMS"),#REF!,IF(AND(All!$V22="P8",All!$AE22="RMS"),#REF!,IF(AND(All!$V22="P9",All!$AE22="RMS"),#REF!,IF(AND(All!$V22="P1",All!$AE22="RSS"),#REF!,IF(AND(All!$V22="P2",All!$AE22="RSS"),#REF!,IF(AND(All!$V22="P3",All!$AE22="RSS"),#REF!,IF(AND(All!$V22="P4",All!$AE22="RSS"),#REF!,IF(AND(All!$V22="P5",All!$AE22="RSS"),#REF!,IF(AND(All!$V22="P6",All!$AE22="RSS"),#REF!,IF(AND(All!$V22="P7",All!$AE22="RSS"),#REF!,IF(AND(All!$V22="P8",All!$AE22="RSS"),#REF!,IF(AND(All!$V22="P9",All!$AE22="RSS"),#REF!,0)))))))))))))))))))))))))))</f>
        <v>#REF!</v>
      </c>
      <c r="BU22" s="43" t="e">
        <f>IF(AND(All!$V22="P1",All!$AE22="RDP"),#REF!,IF(AND(All!$V22="P2",All!$AE22="RDP"),#REF!,IF(AND(All!$V22="P3",All!$AE22="RDP"),#REF!,IF(AND(All!$V22="P4",All!$AE22="RDP"),#REF!,IF(AND(All!$V22="P5",All!$AE22="RDP"),#REF!,IF(AND(All!$V22="P6",All!$AE22="RDP"),#REF!,IF(AND(All!$V22="P7",All!$AE22="RDP"),#REF!,IF(AND(All!$V22="P8",All!$AE22="RDP"),#REF!,IF(AND(All!$V22="P9",All!$AE22="RDP"),#REF!,IF(AND(All!$V22="P1",All!$AE22="RMS"),#REF!,IF(AND(All!$V22="P2",All!$AE22="RMS"),#REF!,IF(AND(All!$V22="P3",All!$AE22="RMS"),#REF!,IF(AND(All!$V22="P4",All!$AE22="RMS"),#REF!,IF(AND(All!$V22="P5",All!$AE22="RMS"),#REF!,IF(AND(All!$V22="P6",All!$AE22="RMS"),#REF!,IF(AND(All!$V22="P7",All!$AE22="RMS"),#REF!,IF(AND(All!$V22="P8",All!$AE22="RMS"),#REF!,IF(AND(All!$V22="P9",All!$AE22="RMS"),#REF!,IF(AND(All!$V22="P1",All!$AE22="RSS"),#REF!,IF(AND(All!$V22="P2",All!$AE22="RSS"),#REF!,IF(AND(All!$V22="P3",All!$AE22="RSS"),#REF!,IF(AND(All!$V22="P4",All!$AE22="RSS"),#REF!,IF(AND(All!$V22="P5",All!$AE22="RSS"),#REF!,IF(AND(All!$V22="P6",All!$AE22="RSS"),#REF!,IF(AND(All!$V22="P7",All!$AE22="RSS"),#REF!,IF(AND(All!$V22="P8",All!$AE22="RSS"),#REF!,IF(AND(All!$V22="P9",All!$AE22="RSS"),#REF!,0)))))))))))))))))))))))))))</f>
        <v>#REF!</v>
      </c>
      <c r="BV22" s="43" t="e">
        <f>IF(AND(All!$V22="P1",All!$AE22="RDP"),#REF!,IF(AND(All!$V22="P2",All!$AE22="RDP"),#REF!,IF(AND(All!$V22="P3",All!$AE22="RDP"),#REF!,IF(AND(All!$V22="P4",All!$AE22="RDP"),#REF!,IF(AND(All!$V22="P5",All!$AE22="RDP"),#REF!,IF(AND(All!$V22="P6",All!$AE22="RDP"),#REF!,IF(AND(All!$V22="P7",All!$AE22="RDP"),#REF!,IF(AND(All!$V22="P8",All!$AE22="RDP"),#REF!,IF(AND(All!$V22="P9",All!$AE22="RDP"),#REF!,IF(AND(All!$V22="P1",All!$AE22="RMS"),#REF!,IF(AND(All!$V22="P2",All!$AE22="RMS"),#REF!,IF(AND(All!$V22="P3",All!$AE22="RMS"),#REF!,IF(AND(All!$V22="P4",All!$AE22="RMS"),#REF!,IF(AND(All!$V22="P5",All!$AE22="RMS"),#REF!,IF(AND(All!$V22="P6",All!$AE22="RMS"),#REF!,IF(AND(All!$V22="P7",All!$AE22="RMS"),#REF!,IF(AND(All!$V22="P8",All!$AE22="RMS"),#REF!,IF(AND(All!$V22="P9",All!$AE22="RMS"),#REF!,IF(AND(All!$V22="P1",All!$AE22="RSS"),#REF!,IF(AND(All!$V22="P2",All!$AE22="RSS"),#REF!,IF(AND(All!$V22="P3",All!$AE22="RSS"),#REF!,IF(AND(All!$V22="P4",All!$AE22="RSS"),#REF!,IF(AND(All!$V22="P5",All!$AE22="RSS"),#REF!,IF(AND(All!$V22="P6",All!$AE22="RSS"),#REF!,IF(AND(All!$V22="P7",All!$AE22="RSS"),#REF!,IF(AND(All!$V22="P8",All!$AE22="RSS"),#REF!,IF(AND(All!$V22="P9",All!$AE22="RSS"),#REF!,0)))))))))))))))))))))))))))</f>
        <v>#REF!</v>
      </c>
      <c r="BW22" s="43" t="e">
        <f>IF(AND(All!$V22="P1",All!$AE22="RDP"),#REF!,IF(AND(All!$V22="P2",All!$AE22="RDP"),#REF!,IF(AND(All!$V22="P3",All!$AE22="RDP"),#REF!,IF(AND(All!$V22="P4",All!$AE22="RDP"),#REF!,IF(AND(All!$V22="P5",All!$AE22="RDP"),#REF!,IF(AND(All!$V22="P6",All!$AE22="RDP"),#REF!,IF(AND(All!$V22="P7",All!$AE22="RDP"),#REF!,IF(AND(All!$V22="P8",All!$AE22="RDP"),#REF!,IF(AND(All!$V22="P9",All!$AE22="RDP"),#REF!,IF(AND(All!$V22="P1",All!$AE22="RMS"),#REF!,IF(AND(All!$V22="P2",All!$AE22="RMS"),#REF!,IF(AND(All!$V22="P3",All!$AE22="RMS"),#REF!,IF(AND(All!$V22="P4",All!$AE22="RMS"),#REF!,IF(AND(All!$V22="P5",All!$AE22="RMS"),#REF!,IF(AND(All!$V22="P6",All!$AE22="RMS"),#REF!,IF(AND(All!$V22="P7",All!$AE22="RMS"),#REF!,IF(AND(All!$V22="P8",All!$AE22="RMS"),#REF!,IF(AND(All!$V22="P9",All!$AE22="RMS"),#REF!,IF(AND(All!$V22="P1",All!$AE22="RSS"),#REF!,IF(AND(All!$V22="P2",All!$AE22="RSS"),#REF!,IF(AND(All!$V22="P3",All!$AE22="RSS"),#REF!,IF(AND(All!$V22="P4",All!$AE22="RSS"),#REF!,IF(AND(All!$V22="P5",All!$AE22="RSS"),#REF!,IF(AND(All!$V22="P6",All!$AE22="RSS"),#REF!,IF(AND(All!$V22="P7",All!$AE22="RSS"),#REF!,IF(AND(All!$V22="P8",All!$AE22="RSS"),#REF!,IF(AND(All!$V22="P9",All!$AE22="RSS"),#REF!,0)))))))))))))))))))))))))))</f>
        <v>#REF!</v>
      </c>
      <c r="BX22" s="43" t="e">
        <f>IF(AND(All!$V22="P1",All!$AE22="RDP"),#REF!,IF(AND(All!$V22="P2",All!$AE22="RDP"),#REF!,IF(AND(All!$V22="P3",All!$AE22="RDP"),#REF!,IF(AND(All!$V22="P4",All!$AE22="RDP"),#REF!,IF(AND(All!$V22="P5",All!$AE22="RDP"),#REF!,IF(AND(All!$V22="P6",All!$AE22="RDP"),#REF!,IF(AND(All!$V22="P7",All!$AE22="RDP"),#REF!,IF(AND(All!$V22="P8",All!$AE22="RDP"),#REF!,IF(AND(All!$V22="P9",All!$AE22="RDP"),#REF!,IF(AND(All!$V22="P1",All!$AE22="RMS"),#REF!,IF(AND(All!$V22="P2",All!$AE22="RMS"),#REF!,IF(AND(All!$V22="P3",All!$AE22="RMS"),#REF!,IF(AND(All!$V22="P4",All!$AE22="RMS"),#REF!,IF(AND(All!$V22="P5",All!$AE22="RMS"),#REF!,IF(AND(All!$V22="P6",All!$AE22="RMS"),#REF!,IF(AND(All!$V22="P7",All!$AE22="RMS"),#REF!,IF(AND(All!$V22="P8",All!$AE22="RMS"),#REF!,IF(AND(All!$V22="P9",All!$AE22="RMS"),#REF!,IF(AND(All!$V22="P1",All!$AE22="RSS"),#REF!,IF(AND(All!$V22="P2",All!$AE22="RSS"),#REF!,IF(AND(All!$V22="P3",All!$AE22="RSS"),#REF!,IF(AND(All!$V22="P4",All!$AE22="RSS"),#REF!,IF(AND(All!$V22="P5",All!$AE22="RSS"),#REF!,IF(AND(All!$V22="P6",All!$AE22="RSS"),#REF!,IF(AND(All!$V22="P7",All!$AE22="RSS"),#REF!,IF(AND(All!$V22="P8",All!$AE22="RSS"),#REF!,IF(AND(All!$V22="P9",All!$AE22="RSS"),#REF!,0)))))))))))))))))))))))))))</f>
        <v>#REF!</v>
      </c>
      <c r="BY22" s="43" t="e">
        <f>IF(AND(All!$V22="P1",All!$AE22="RDP"),#REF!,IF(AND(All!$V22="P2",All!$AE22="RDP"),#REF!,IF(AND(All!$V22="P3",All!$AE22="RDP"),#REF!,IF(AND(All!$V22="P4",All!$AE22="RDP"),#REF!,IF(AND(All!$V22="P5",All!$AE22="RDP"),#REF!,IF(AND(All!$V22="P6",All!$AE22="RDP"),#REF!,IF(AND(All!$V22="P7",All!$AE22="RDP"),#REF!,IF(AND(All!$V22="P8",All!$AE22="RDP"),#REF!,IF(AND(All!$V22="P9",All!$AE22="RDP"),#REF!,IF(AND(All!$V22="P1",All!$AE22="RMS"),#REF!,IF(AND(All!$V22="P2",All!$AE22="RMS"),#REF!,IF(AND(All!$V22="P3",All!$AE22="RMS"),#REF!,IF(AND(All!$V22="P4",All!$AE22="RMS"),#REF!,IF(AND(All!$V22="P5",All!$AE22="RMS"),#REF!,IF(AND(All!$V22="P6",All!$AE22="RMS"),#REF!,IF(AND(All!$V22="P7",All!$AE22="RMS"),#REF!,IF(AND(All!$V22="P8",All!$AE22="RMS"),#REF!,IF(AND(All!$V22="P9",All!$AE22="RMS"),#REF!,IF(AND(All!$V22="P1",All!$AE22="RSS"),#REF!,IF(AND(All!$V22="P2",All!$AE22="RSS"),#REF!,IF(AND(All!$V22="P3",All!$AE22="RSS"),#REF!,IF(AND(All!$V22="P4",All!$AE22="RSS"),#REF!,IF(AND(All!$V22="P5",All!$AE22="RSS"),#REF!,IF(AND(All!$V22="P6",All!$AE22="RSS"),#REF!,IF(AND(All!$V22="P7",All!$AE22="RSS"),#REF!,IF(AND(All!$V22="P8",All!$AE22="RSS"),#REF!,IF(AND(All!$V22="P9",All!$AE22="RSS"),#REF!,0)))))))))))))))))))))))))))</f>
        <v>#REF!</v>
      </c>
      <c r="BZ22" s="43" t="e">
        <f>IF(AND(All!$V22="P1",All!$AE22="RDP"),#REF!,IF(AND(All!$V22="P2",All!$AE22="RDP"),#REF!,IF(AND(All!$V22="P3",All!$AE22="RDP"),#REF!,IF(AND(All!$V22="P4",All!$AE22="RDP"),#REF!,IF(AND(All!$V22="P5",All!$AE22="RDP"),#REF!,IF(AND(All!$V22="P6",All!$AE22="RDP"),#REF!,IF(AND(All!$V22="P7",All!$AE22="RDP"),#REF!,IF(AND(All!$V22="P8",All!$AE22="RDP"),#REF!,IF(AND(All!$V22="P9",All!$AE22="RDP"),#REF!,IF(AND(All!$V22="P1",All!$AE22="RMS"),#REF!,IF(AND(All!$V22="P2",All!$AE22="RMS"),#REF!,IF(AND(All!$V22="P3",All!$AE22="RMS"),#REF!,IF(AND(All!$V22="P4",All!$AE22="RMS"),#REF!,IF(AND(All!$V22="P5",All!$AE22="RMS"),#REF!,IF(AND(All!$V22="P6",All!$AE22="RMS"),#REF!,IF(AND(All!$V22="P7",All!$AE22="RMS"),#REF!,IF(AND(All!$V22="P8",All!$AE22="RMS"),#REF!,IF(AND(All!$V22="P9",All!$AE22="RMS"),#REF!,IF(AND(All!$V22="P1",All!$AE22="RSS"),#REF!,IF(AND(All!$V22="P2",All!$AE22="RSS"),#REF!,IF(AND(All!$V22="P3",All!$AE22="RSS"),#REF!,IF(AND(All!$V22="P4",All!$AE22="RSS"),#REF!,IF(AND(All!$V22="P5",All!$AE22="RSS"),#REF!,IF(AND(All!$V22="P6",All!$AE22="RSS"),#REF!,IF(AND(All!$V22="P7",All!$AE22="RSS"),#REF!,IF(AND(All!$V22="P8",All!$AE22="RSS"),#REF!,IF(AND(All!$V22="P9",All!$AE22="RSS"),#REF!,0)))))))))))))))))))))))))))</f>
        <v>#REF!</v>
      </c>
      <c r="CA22" s="43" t="e">
        <f>IF(AND(All!$V22="P1",All!$AE22="RDP"),#REF!,IF(AND(All!$V22="P2",All!$AE22="RDP"),#REF!,IF(AND(All!$V22="P3",All!$AE22="RDP"),#REF!,IF(AND(All!$V22="P4",All!$AE22="RDP"),#REF!,IF(AND(All!$V22="P5",All!$AE22="RDP"),#REF!,IF(AND(All!$V22="P6",All!$AE22="RDP"),#REF!,IF(AND(All!$V22="P7",All!$AE22="RDP"),#REF!,IF(AND(All!$V22="P8",All!$AE22="RDP"),#REF!,IF(AND(All!$V22="P9",All!$AE22="RDP"),#REF!,IF(AND(All!$V22="P1",All!$AE22="RMS"),#REF!,IF(AND(All!$V22="P2",All!$AE22="RMS"),#REF!,IF(AND(All!$V22="P3",All!$AE22="RMS"),#REF!,IF(AND(All!$V22="P4",All!$AE22="RMS"),#REF!,IF(AND(All!$V22="P5",All!$AE22="RMS"),#REF!,IF(AND(All!$V22="P6",All!$AE22="RMS"),#REF!,IF(AND(All!$V22="P7",All!$AE22="RMS"),#REF!,IF(AND(All!$V22="P8",All!$AE22="RMS"),#REF!,IF(AND(All!$V22="P9",All!$AE22="RMS"),#REF!,IF(AND(All!$V22="P1",All!$AE22="RSS"),#REF!,IF(AND(All!$V22="P2",All!$AE22="RSS"),#REF!,IF(AND(All!$V22="P3",All!$AE22="RSS"),#REF!,IF(AND(All!$V22="P4",All!$AE22="RSS"),#REF!,IF(AND(All!$V22="P5",All!$AE22="RSS"),#REF!,IF(AND(All!$V22="P6",All!$AE22="RSS"),#REF!,IF(AND(All!$V22="P7",All!$AE22="RSS"),#REF!,IF(AND(All!$V22="P8",All!$AE22="RSS"),#REF!,IF(AND(All!$V22="P9",All!$AE22="RSS"),#REF!,0)))))))))))))))))))))))))))</f>
        <v>#REF!</v>
      </c>
      <c r="CB22" s="43" t="e">
        <f>IF(AND(All!$V22="P1",All!$AE22="RDP"),#REF!,IF(AND(All!$V22="P2",All!$AE22="RDP"),#REF!,IF(AND(All!$V22="P3",All!$AE22="RDP"),#REF!,IF(AND(All!$V22="P4",All!$AE22="RDP"),#REF!,IF(AND(All!$V22="P5",All!$AE22="RDP"),#REF!,IF(AND(All!$V22="P6",All!$AE22="RDP"),#REF!,IF(AND(All!$V22="P7",All!$AE22="RDP"),#REF!,IF(AND(All!$V22="P8",All!$AE22="RDP"),#REF!,IF(AND(All!$V22="P9",All!$AE22="RDP"),#REF!,IF(AND(All!$V22="P1",All!$AE22="RMS"),#REF!,IF(AND(All!$V22="P2",All!$AE22="RMS"),#REF!,IF(AND(All!$V22="P3",All!$AE22="RMS"),#REF!,IF(AND(All!$V22="P4",All!$AE22="RMS"),#REF!,IF(AND(All!$V22="P5",All!$AE22="RMS"),#REF!,IF(AND(All!$V22="P6",All!$AE22="RMS"),#REF!,IF(AND(All!$V22="P7",All!$AE22="RMS"),#REF!,IF(AND(All!$V22="P8",All!$AE22="RMS"),#REF!,IF(AND(All!$V22="P9",All!$AE22="RMS"),#REF!,IF(AND(All!$V22="P1",All!$AE22="RSS"),#REF!,IF(AND(All!$V22="P2",All!$AE22="RSS"),#REF!,IF(AND(All!$V22="P3",All!$AE22="RSS"),#REF!,IF(AND(All!$V22="P4",All!$AE22="RSS"),#REF!,IF(AND(All!$V22="P5",All!$AE22="RSS"),#REF!,IF(AND(All!$V22="P6",All!$AE22="RSS"),#REF!,IF(AND(All!$V22="P7",All!$AE22="RSS"),#REF!,IF(AND(All!$V22="P8",All!$AE22="RSS"),#REF!,IF(AND(All!$V22="P9",All!$AE22="RSS"),#REF!,0)))))))))))))))))))))))))))</f>
        <v>#REF!</v>
      </c>
      <c r="CC22" s="43" t="e">
        <f>IF(AND(All!$V22="P1",All!$AE22="RDP"),#REF!,IF(AND(All!$V22="P2",All!$AE22="RDP"),#REF!,IF(AND(All!$V22="P3",All!$AE22="RDP"),#REF!,IF(AND(All!$V22="P4",All!$AE22="RDP"),#REF!,IF(AND(All!$V22="P5",All!$AE22="RDP"),#REF!,IF(AND(All!$V22="P6",All!$AE22="RDP"),#REF!,IF(AND(All!$V22="P7",All!$AE22="RDP"),#REF!,IF(AND(All!$V22="P8",All!$AE22="RDP"),#REF!,IF(AND(All!$V22="P9",All!$AE22="RDP"),#REF!,IF(AND(All!$V22="P1",All!$AE22="RMS"),#REF!,IF(AND(All!$V22="P2",All!$AE22="RMS"),#REF!,IF(AND(All!$V22="P3",All!$AE22="RMS"),#REF!,IF(AND(All!$V22="P4",All!$AE22="RMS"),#REF!,IF(AND(All!$V22="P5",All!$AE22="RMS"),#REF!,IF(AND(All!$V22="P6",All!$AE22="RMS"),#REF!,IF(AND(All!$V22="P7",All!$AE22="RMS"),#REF!,IF(AND(All!$V22="P8",All!$AE22="RMS"),#REF!,IF(AND(All!$V22="P9",All!$AE22="RMS"),#REF!,IF(AND(All!$V22="P1",All!$AE22="RSS"),#REF!,IF(AND(All!$V22="P2",All!$AE22="RSS"),#REF!,IF(AND(All!$V22="P3",All!$AE22="RSS"),#REF!,IF(AND(All!$V22="P4",All!$AE22="RSS"),#REF!,IF(AND(All!$V22="P5",All!$AE22="RSS"),#REF!,IF(AND(All!$V22="P6",All!$AE22="RSS"),#REF!,IF(AND(All!$V22="P7",All!$AE22="RSS"),#REF!,IF(AND(All!$V22="P8",All!$AE22="RSS"),#REF!,IF(AND(All!$V22="P9",All!$AE22="RSS"),#REF!,0)))))))))))))))))))))))))))</f>
        <v>#REF!</v>
      </c>
      <c r="CD22" s="43" t="e">
        <f>IF(AND(All!$V22="P1",All!$AE22="RDP"),#REF!,IF(AND(All!$V22="P2",All!$AE22="RDP"),#REF!,IF(AND(All!$V22="P3",All!$AE22="RDP"),#REF!,IF(AND(All!$V22="P4",All!$AE22="RDP"),#REF!,IF(AND(All!$V22="P5",All!$AE22="RDP"),#REF!,IF(AND(All!$V22="P6",All!$AE22="RDP"),#REF!,IF(AND(All!$V22="P7",All!$AE22="RDP"),#REF!,IF(AND(All!$V22="P8",All!$AE22="RDP"),#REF!,IF(AND(All!$V22="P9",All!$AE22="RDP"),#REF!,IF(AND(All!$V22="P1",All!$AE22="RMS"),#REF!,IF(AND(All!$V22="P2",All!$AE22="RMS"),#REF!,IF(AND(All!$V22="P3",All!$AE22="RMS"),#REF!,IF(AND(All!$V22="P4",All!$AE22="RMS"),#REF!,IF(AND(All!$V22="P5",All!$AE22="RMS"),#REF!,IF(AND(All!$V22="P6",All!$AE22="RMS"),#REF!,IF(AND(All!$V22="P7",All!$AE22="RMS"),#REF!,IF(AND(All!$V22="P8",All!$AE22="RMS"),#REF!,IF(AND(All!$V22="P9",All!$AE22="RMS"),#REF!,IF(AND(All!$V22="P1",All!$AE22="RSS"),#REF!,IF(AND(All!$V22="P2",All!$AE22="RSS"),#REF!,IF(AND(All!$V22="P3",All!$AE22="RSS"),#REF!,IF(AND(All!$V22="P4",All!$AE22="RSS"),#REF!,IF(AND(All!$V22="P5",All!$AE22="RSS"),#REF!,IF(AND(All!$V22="P6",All!$AE22="RSS"),#REF!,IF(AND(All!$V22="P7",All!$AE22="RSS"),#REF!,IF(AND(All!$V22="P8",All!$AE22="RSS"),#REF!,IF(AND(All!$V22="P9",All!$AE22="RSS"),#REF!,0)))))))))))))))))))))))))))</f>
        <v>#REF!</v>
      </c>
      <c r="CE22" s="43" t="e">
        <f>IF(AND(All!$V22="P1",All!$AE22="RDP"),#REF!,IF(AND(All!$V22="P2",All!$AE22="RDP"),#REF!,IF(AND(All!$V22="P3",All!$AE22="RDP"),#REF!,IF(AND(All!$V22="P4",All!$AE22="RDP"),#REF!,IF(AND(All!$V22="P5",All!$AE22="RDP"),#REF!,IF(AND(All!$V22="P6",All!$AE22="RDP"),#REF!,IF(AND(All!$V22="P7",All!$AE22="RDP"),#REF!,IF(AND(All!$V22="P8",All!$AE22="RDP"),#REF!,IF(AND(All!$V22="P9",All!$AE22="RDP"),#REF!,IF(AND(All!$V22="P1",All!$AE22="RMS"),#REF!,IF(AND(All!$V22="P2",All!$AE22="RMS"),#REF!,IF(AND(All!$V22="P3",All!$AE22="RMS"),#REF!,IF(AND(All!$V22="P4",All!$AE22="RMS"),#REF!,IF(AND(All!$V22="P5",All!$AE22="RMS"),#REF!,IF(AND(All!$V22="P6",All!$AE22="RMS"),#REF!,IF(AND(All!$V22="P7",All!$AE22="RMS"),#REF!,IF(AND(All!$V22="P8",All!$AE22="RMS"),#REF!,IF(AND(All!$V22="P9",All!$AE22="RMS"),#REF!,IF(AND(All!$V22="P1",All!$AE22="RSS"),#REF!,IF(AND(All!$V22="P2",All!$AE22="RSS"),#REF!,IF(AND(All!$V22="P3",All!$AE22="RSS"),#REF!,IF(AND(All!$V22="P4",All!$AE22="RSS"),#REF!,IF(AND(All!$V22="P5",All!$AE22="RSS"),#REF!,IF(AND(All!$V22="P6",All!$AE22="RSS"),#REF!,IF(AND(All!$V22="P7",All!$AE22="RSS"),#REF!,IF(AND(All!$V22="P8",All!$AE22="RSS"),#REF!,IF(AND(All!$V22="P9",All!$AE22="RSS"),#REF!,0)))))))))))))))))))))))))))</f>
        <v>#REF!</v>
      </c>
      <c r="CF22" s="43" t="e">
        <f>IF(AND(All!$V22="P1",All!$AE22="RDP"),#REF!,IF(AND(All!$V22="P2",All!$AE22="RDP"),#REF!,IF(AND(All!$V22="P3",All!$AE22="RDP"),#REF!,IF(AND(All!$V22="P4",All!$AE22="RDP"),#REF!,IF(AND(All!$V22="P5",All!$AE22="RDP"),#REF!,IF(AND(All!$V22="P6",All!$AE22="RDP"),#REF!,IF(AND(All!$V22="P7",All!$AE22="RDP"),#REF!,IF(AND(All!$V22="P8",All!$AE22="RDP"),#REF!,IF(AND(All!$V22="P9",All!$AE22="RDP"),#REF!,IF(AND(All!$V22="P1",All!$AE22="RMS"),#REF!,IF(AND(All!$V22="P2",All!$AE22="RMS"),#REF!,IF(AND(All!$V22="P3",All!$AE22="RMS"),#REF!,IF(AND(All!$V22="P4",All!$AE22="RMS"),#REF!,IF(AND(All!$V22="P5",All!$AE22="RMS"),#REF!,IF(AND(All!$V22="P6",All!$AE22="RMS"),#REF!,IF(AND(All!$V22="P7",All!$AE22="RMS"),#REF!,IF(AND(All!$V22="P8",All!$AE22="RMS"),#REF!,IF(AND(All!$V22="P9",All!$AE22="RMS"),#REF!,IF(AND(All!$V22="P1",All!$AE22="RSS"),#REF!,IF(AND(All!$V22="P2",All!$AE22="RSS"),#REF!,IF(AND(All!$V22="P3",All!$AE22="RSS"),#REF!,IF(AND(All!$V22="P4",All!$AE22="RSS"),#REF!,IF(AND(All!$V22="P5",All!$AE22="RSS"),#REF!,IF(AND(All!$V22="P6",All!$AE22="RSS"),#REF!,IF(AND(All!$V22="P7",All!$AE22="RSS"),#REF!,IF(AND(All!$V22="P8",All!$AE22="RSS"),#REF!,IF(AND(All!$V22="P9",All!$AE22="RSS"),#REF!,0)))))))))))))))))))))))))))</f>
        <v>#REF!</v>
      </c>
      <c r="CG22" s="43" t="e">
        <f>IF(AND(All!$V22="P1",All!$AE22="RDP"),#REF!,IF(AND(All!$V22="P2",All!$AE22="RDP"),#REF!,IF(AND(All!$V22="P3",All!$AE22="RDP"),#REF!,IF(AND(All!$V22="P4",All!$AE22="RDP"),#REF!,IF(AND(All!$V22="P5",All!$AE22="RDP"),#REF!,IF(AND(All!$V22="P6",All!$AE22="RDP"),#REF!,IF(AND(All!$V22="P7",All!$AE22="RDP"),#REF!,IF(AND(All!$V22="P8",All!$AE22="RDP"),#REF!,IF(AND(All!$V22="P9",All!$AE22="RDP"),#REF!,IF(AND(All!$V22="P1",All!$AE22="RMS"),#REF!,IF(AND(All!$V22="P2",All!$AE22="RMS"),#REF!,IF(AND(All!$V22="P3",All!$AE22="RMS"),#REF!,IF(AND(All!$V22="P4",All!$AE22="RMS"),#REF!,IF(AND(All!$V22="P5",All!$AE22="RMS"),#REF!,IF(AND(All!$V22="P6",All!$AE22="RMS"),#REF!,IF(AND(All!$V22="P7",All!$AE22="RMS"),#REF!,IF(AND(All!$V22="P8",All!$AE22="RMS"),#REF!,IF(AND(All!$V22="P9",All!$AE22="RMS"),#REF!,IF(AND(All!$V22="P1",All!$AE22="RSS"),#REF!,IF(AND(All!$V22="P2",All!$AE22="RSS"),#REF!,IF(AND(All!$V22="P3",All!$AE22="RSS"),#REF!,IF(AND(All!$V22="P4",All!$AE22="RSS"),#REF!,IF(AND(All!$V22="P5",All!$AE22="RSS"),#REF!,IF(AND(All!$V22="P6",All!$AE22="RSS"),#REF!,IF(AND(All!$V22="P7",All!$AE22="RSS"),#REF!,IF(AND(All!$V22="P8",All!$AE22="RSS"),#REF!,IF(AND(All!$V22="P9",All!$AE22="RSS"),#REF!,0)))))))))))))))))))))))))))</f>
        <v>#REF!</v>
      </c>
      <c r="CH22" s="43" t="e">
        <f>IF(AND(All!$V22="P1",All!$AE22="RDP"),#REF!,IF(AND(All!$V22="P2",All!$AE22="RDP"),#REF!,IF(AND(All!$V22="P3",All!$AE22="RDP"),#REF!,IF(AND(All!$V22="P4",All!$AE22="RDP"),#REF!,IF(AND(All!$V22="P5",All!$AE22="RDP"),#REF!,IF(AND(All!$V22="P6",All!$AE22="RDP"),#REF!,IF(AND(All!$V22="P7",All!$AE22="RDP"),#REF!,IF(AND(All!$V22="P8",All!$AE22="RDP"),#REF!,IF(AND(All!$V22="P9",All!$AE22="RDP"),#REF!,IF(AND(All!$V22="P1",All!$AE22="RMS"),#REF!,IF(AND(All!$V22="P2",All!$AE22="RMS"),#REF!,IF(AND(All!$V22="P3",All!$AE22="RMS"),#REF!,IF(AND(All!$V22="P4",All!$AE22="RMS"),#REF!,IF(AND(All!$V22="P5",All!$AE22="RMS"),#REF!,IF(AND(All!$V22="P6",All!$AE22="RMS"),#REF!,IF(AND(All!$V22="P7",All!$AE22="RMS"),#REF!,IF(AND(All!$V22="P8",All!$AE22="RMS"),#REF!,IF(AND(All!$V22="P9",All!$AE22="RMS"),#REF!,IF(AND(All!$V22="P1",All!$AE22="RSS"),#REF!,IF(AND(All!$V22="P2",All!$AE22="RSS"),#REF!,IF(AND(All!$V22="P3",All!$AE22="RSS"),#REF!,IF(AND(All!$V22="P4",All!$AE22="RSS"),#REF!,IF(AND(All!$V22="P5",All!$AE22="RSS"),#REF!,IF(AND(All!$V22="P6",All!$AE22="RSS"),#REF!,IF(AND(All!$V22="P7",All!$AE22="RSS"),#REF!,IF(AND(All!$V22="P8",All!$AE22="RSS"),#REF!,IF(AND(All!$V22="P9",All!$AE22="RSS"),#REF!,0)))))))))))))))))))))))))))</f>
        <v>#REF!</v>
      </c>
      <c r="CI22" s="328" t="e">
        <f>IF(AND(All!$V22="P1",All!$AE22="RDP"),#REF!,IF(AND(All!$V22="P2",All!$AE22="RDP"),#REF!,IF(AND(All!$V22="P3",All!$AE22="RDP"),#REF!,IF(AND(All!$V22="P4",All!$AE22="RDP"),#REF!,IF(AND(All!$V22="P5",All!$AE22="RDP"),#REF!,IF(AND(All!$V22="P6",All!$AE22="RDP"),#REF!,IF(AND(All!$V22="P7",All!$AE22="RDP"),#REF!,IF(AND(All!$V22="P8",All!$AE22="RDP"),#REF!,IF(AND(All!$V22="P9",All!$AE22="RDP"),#REF!,IF(AND(All!$V22="P1",All!$AE22="RMS"),#REF!,IF(AND(All!$V22="P2",All!$AE22="RMS"),#REF!,IF(AND(All!$V22="P3",All!$AE22="RMS"),#REF!,IF(AND(All!$V22="P4",All!$AE22="RMS"),#REF!,IF(AND(All!$V22="P5",All!$AE22="RMS"),#REF!,IF(AND(All!$V22="P6",All!$AE22="RMS"),#REF!,IF(AND(All!$V22="P7",All!$AE22="RMS"),#REF!,IF(AND(All!$V22="P8",All!$AE22="RMS"),#REF!,IF(AND(All!$V22="P9",All!$AE22="RMS"),#REF!,IF(AND(All!$V22="P1",All!$AE22="RSS"),#REF!,IF(AND(All!$V22="P2",All!$AE22="RSS"),#REF!,IF(AND(All!$V22="P3",All!$AE22="RSS"),#REF!,IF(AND(All!$V22="P4",All!$AE22="RSS"),#REF!,IF(AND(All!$V22="P5",All!$AE22="RSS"),#REF!,IF(AND(All!$V22="P6",All!$AE22="RSS"),#REF!,IF(AND(All!$V22="P7",All!$AE22="RSS"),#REF!,IF(AND(All!$V22="P8",All!$AE22="RSS"),#REF!,IF(AND(All!$V22="P9",All!$AE22="RSS"),#REF!,0)))))))))))))))))))))))))))</f>
        <v>#REF!</v>
      </c>
      <c r="CJ22" s="377" t="e">
        <f>Table92[[#This Row],[R-B1]]-Table92[[#This Row],[B1]]</f>
        <v>#REF!</v>
      </c>
      <c r="CK22" s="378" t="e">
        <f>Table92[[#This Row],[R-B2]]-Table92[[#This Row],[B2]]</f>
        <v>#REF!</v>
      </c>
      <c r="CL22" s="378" t="e">
        <f>Table92[[#This Row],[R-B3]]-Table92[[#This Row],[B3]]</f>
        <v>#REF!</v>
      </c>
      <c r="CM22" s="378" t="e">
        <f>Table92[[#This Row],[R-B4]]-Table92[[#This Row],[B4]]</f>
        <v>#REF!</v>
      </c>
      <c r="CN22" s="378" t="e">
        <f>Table92[[#This Row],[R-B5]]-Table92[[#This Row],[B5]]</f>
        <v>#REF!</v>
      </c>
      <c r="CO22" s="378" t="e">
        <f>Table92[[#This Row],[R-B6]]-Table92[[#This Row],[B6]]</f>
        <v>#REF!</v>
      </c>
      <c r="CP22" s="378" t="e">
        <f>Table92[[#This Row],[R-B7]]-Table92[[#This Row],[B7]]</f>
        <v>#REF!</v>
      </c>
      <c r="CQ22" s="378" t="e">
        <f>Table92[[#This Row],[R-B8]]-Table92[[#This Row],[B8]]</f>
        <v>#REF!</v>
      </c>
      <c r="CR22" s="378" t="e">
        <f>Table92[[#This Row],[R-B9]]-Table92[[#This Row],[B9]]</f>
        <v>#REF!</v>
      </c>
      <c r="CS22" s="378" t="e">
        <f>Table92[[#This Row],[R-B10]]-Table92[[#This Row],[B10]]</f>
        <v>#REF!</v>
      </c>
      <c r="CT22" s="378" t="e">
        <f>Table92[[#This Row],[R-B11]]-Table92[[#This Row],[B11]]</f>
        <v>#REF!</v>
      </c>
      <c r="CU22" s="378" t="e">
        <f>Table92[[#This Row],[R-B12]]-Table92[[#This Row],[B12]]</f>
        <v>#REF!</v>
      </c>
      <c r="CV22" s="378" t="e">
        <f>Table92[[#This Row],[R-K1]]-Table92[[#This Row],[K1]]</f>
        <v>#REF!</v>
      </c>
      <c r="CW22" s="378" t="e">
        <f>Table92[[#This Row],[R-K2]]-Table92[[#This Row],[K2]]</f>
        <v>#REF!</v>
      </c>
      <c r="CX22" s="378" t="e">
        <f>Table92[[#This Row],[R-K3]]-Table92[[#This Row],[K3]]</f>
        <v>#REF!</v>
      </c>
      <c r="CY22" s="378" t="e">
        <f>Table92[[#This Row],[R-K4]]-Table92[[#This Row],[K4]]</f>
        <v>#REF!</v>
      </c>
      <c r="CZ22" s="378" t="e">
        <f>Table92[[#This Row],[R-K5]]-Table92[[#This Row],[K5]]</f>
        <v>#REF!</v>
      </c>
      <c r="DA22" s="378" t="e">
        <f>Table92[[#This Row],[R-P1]]-Table92[[#This Row],[P1]]</f>
        <v>#REF!</v>
      </c>
      <c r="DB22" s="378" t="e">
        <f>Table92[[#This Row],[R-P2]]-Table92[[#This Row],[P2]]</f>
        <v>#REF!</v>
      </c>
      <c r="DC22" s="378" t="e">
        <f>Table92[[#This Row],[R-P3]]-Table92[[#This Row],[P3]]</f>
        <v>#REF!</v>
      </c>
      <c r="DD22" s="378" t="e">
        <f>Table92[[#This Row],[R-P4]]-Table92[[#This Row],[P4]]</f>
        <v>#REF!</v>
      </c>
      <c r="DE22" s="378" t="e">
        <f>Table92[[#This Row],[R-P5]]-Table92[[#This Row],[P5]]</f>
        <v>#REF!</v>
      </c>
      <c r="DF22" s="378" t="e">
        <f>Table92[[#This Row],[R-E1]]-Table92[[#This Row],[E1]]</f>
        <v>#REF!</v>
      </c>
      <c r="DG22" s="379" t="e">
        <f>Table92[[#This Row],[R-E2]]-Table92[[#This Row],[E2]]</f>
        <v>#REF!</v>
      </c>
      <c r="DH22" s="43">
        <f>COUNTIF(Table9[[#This Row],[G-B1]:[G-B12]],"&lt;=0")/12*100</f>
        <v>75</v>
      </c>
      <c r="DI22" s="43">
        <f>COUNTIF(Table9[[#This Row],[G-K1]:[G-K5]],"&lt;=0")/5*100</f>
        <v>40</v>
      </c>
      <c r="DJ22" s="43">
        <f>COUNTIF(Table9[[#This Row],[G-P1]:[G-P5]],"&lt;=0")/5*100</f>
        <v>80</v>
      </c>
      <c r="DK22" s="43">
        <f>COUNTIF(Table9[[#This Row],[G-E1]:[G-E2]],"&lt;=0")/2*100</f>
        <v>100</v>
      </c>
      <c r="DL22" s="450">
        <f>IF(AE22="RDP",(COUNTIF(Table9[[#This Row],[G-B3]],"&lt;=0")+COUNTIF(Table9[[#This Row],[G-B4]],"&lt;=0")+COUNTIF(Table9[[#This Row],[G-B7]],"&lt;=0")+COUNTIF(Table9[[#This Row],[G-B11]],"&lt;=0")+COUNTIF(Table9[[#This Row],[G-K2]],"&lt;=0"))/5*100,IF(AE22="RMS",(COUNTIF(Table9[[#This Row],[G-B4]],"&lt;=0")+COUNTIF(Table9[[#This Row],[G-B5]],"&lt;=0")+COUNTIF(Table9[[#This Row],[G-B10]],"&lt;=0")+COUNTIF(Table9[[#This Row],[G-B12]],"&lt;=0")+COUNTIF(Table9[[#This Row],[G-K2]],"&lt;=0"))/5*100,IF(AE22="RSS",(COUNTIF(Table9[[#This Row],[G-B1]],"&lt;=0")+COUNTIF(Table9[[#This Row],[G-B2]],"&lt;=0")+COUNTIF(Table9[[#This Row],[G-B6]],"&lt;=0")+COUNTIF(Table9[[#This Row],[G-B11]],"&lt;=0")+COUNTIF(Table9[[#This Row],[G-B12]],"&lt;=0"))/5*100,0)))</f>
        <v>60</v>
      </c>
      <c r="DM22" s="380">
        <v>82</v>
      </c>
      <c r="DN22" s="381">
        <v>83</v>
      </c>
      <c r="DO22" s="381">
        <v>100</v>
      </c>
      <c r="DP22" s="381">
        <v>100</v>
      </c>
      <c r="DQ22" s="381">
        <v>100</v>
      </c>
      <c r="DR22" s="380">
        <v>0</v>
      </c>
      <c r="DS22" s="381">
        <v>20</v>
      </c>
      <c r="DT22" s="381">
        <v>80</v>
      </c>
      <c r="DU22" s="381">
        <v>50</v>
      </c>
      <c r="DV22" s="381">
        <v>0</v>
      </c>
      <c r="DW22" s="380">
        <v>0</v>
      </c>
      <c r="DX22" s="381">
        <v>20</v>
      </c>
      <c r="DY22" s="381">
        <v>20</v>
      </c>
      <c r="DZ22" s="381">
        <v>50</v>
      </c>
      <c r="EA22" s="382">
        <v>0</v>
      </c>
      <c r="EB22" s="335" t="s">
        <v>196</v>
      </c>
      <c r="EC22" s="324" t="s">
        <v>544</v>
      </c>
      <c r="ED22" s="324" t="s">
        <v>286</v>
      </c>
      <c r="EE22" s="338" t="s">
        <v>253</v>
      </c>
    </row>
    <row r="23" spans="1:135" ht="72.5" x14ac:dyDescent="0.3">
      <c r="B23" s="282">
        <v>20</v>
      </c>
      <c r="C23" s="421" t="s">
        <v>134</v>
      </c>
      <c r="D23" s="345">
        <v>46066</v>
      </c>
      <c r="E23" s="349" t="s">
        <v>825</v>
      </c>
      <c r="F23" s="304">
        <v>1061135</v>
      </c>
      <c r="G23" s="357">
        <f t="shared" ca="1" si="5"/>
        <v>42.500362376331822</v>
      </c>
      <c r="H23" s="283">
        <v>30803</v>
      </c>
      <c r="I23" s="343" t="s">
        <v>136</v>
      </c>
      <c r="J23" s="343" t="s">
        <v>137</v>
      </c>
      <c r="K23" s="343" t="s">
        <v>138</v>
      </c>
      <c r="L23" s="343" t="s">
        <v>139</v>
      </c>
      <c r="M23" s="343" t="s">
        <v>826</v>
      </c>
      <c r="N23" s="343" t="s">
        <v>826</v>
      </c>
      <c r="O23" s="343" t="s">
        <v>183</v>
      </c>
      <c r="P23" s="349" t="s">
        <v>827</v>
      </c>
      <c r="Q23" s="343" t="s">
        <v>144</v>
      </c>
      <c r="R23" s="343" t="s">
        <v>185</v>
      </c>
      <c r="S23" s="345">
        <v>44181</v>
      </c>
      <c r="T23" s="286">
        <f ca="1">YEARFRAC(S23,$T$1)</f>
        <v>5.8444444444444441</v>
      </c>
      <c r="U23" s="343">
        <f>2026-2007</f>
        <v>19</v>
      </c>
      <c r="V23" s="343" t="s">
        <v>186</v>
      </c>
      <c r="W23" s="356">
        <f ca="1">Table92[[#This Row],[Age]]-($T$1-Table92[[#This Row],[Date of Appointment to Current Grade]])/365</f>
        <v>39.446575342465756</v>
      </c>
      <c r="X23" s="357">
        <f ca="1">($T$1-Table92[[#This Row],[Date of Appointment to Current Grade]])/365</f>
        <v>3.0537870338660653</v>
      </c>
      <c r="Y23" s="345">
        <v>45201</v>
      </c>
      <c r="Z23" s="343" t="s">
        <v>263</v>
      </c>
      <c r="AA23" s="345">
        <v>44181</v>
      </c>
      <c r="AB23" s="360">
        <f ca="1">($T$1-Table92[[#This Row],[Date in Position]])/365</f>
        <v>5.8483075818112713</v>
      </c>
      <c r="AC23" s="343" t="s">
        <v>229</v>
      </c>
      <c r="AD23" s="345">
        <v>45622</v>
      </c>
      <c r="AE23" s="343" t="s">
        <v>139</v>
      </c>
      <c r="AF23" s="343" t="s">
        <v>148</v>
      </c>
      <c r="AG23" s="287" t="s">
        <v>828</v>
      </c>
      <c r="AH23" s="287" t="s">
        <v>829</v>
      </c>
      <c r="AI23" s="364" t="s">
        <v>830</v>
      </c>
      <c r="AJ23" s="365"/>
      <c r="AK23" s="365" t="s">
        <v>831</v>
      </c>
      <c r="AL23" s="282" t="s">
        <v>153</v>
      </c>
      <c r="AM23" s="320" t="s">
        <v>832</v>
      </c>
      <c r="AN23" s="313">
        <v>2</v>
      </c>
      <c r="AO23" s="304">
        <v>2</v>
      </c>
      <c r="AP23" s="304">
        <v>3</v>
      </c>
      <c r="AQ23" s="304">
        <v>4</v>
      </c>
      <c r="AR23" s="304">
        <v>3</v>
      </c>
      <c r="AS23" s="304">
        <v>2</v>
      </c>
      <c r="AT23" s="304">
        <v>3</v>
      </c>
      <c r="AU23" s="304">
        <v>3</v>
      </c>
      <c r="AV23" s="304">
        <v>2</v>
      </c>
      <c r="AW23" s="304">
        <v>4</v>
      </c>
      <c r="AX23" s="304">
        <v>3</v>
      </c>
      <c r="AY23" s="304">
        <v>3</v>
      </c>
      <c r="AZ23" s="304">
        <v>3</v>
      </c>
      <c r="BA23" s="304">
        <v>3</v>
      </c>
      <c r="BB23" s="304">
        <v>2</v>
      </c>
      <c r="BC23" s="304">
        <v>3</v>
      </c>
      <c r="BD23" s="304">
        <v>2</v>
      </c>
      <c r="BE23" s="304">
        <v>2</v>
      </c>
      <c r="BF23" s="304">
        <v>1</v>
      </c>
      <c r="BG23" s="304">
        <v>2</v>
      </c>
      <c r="BH23" s="304">
        <v>2</v>
      </c>
      <c r="BI23" s="304">
        <v>2</v>
      </c>
      <c r="BJ23" s="304">
        <v>2</v>
      </c>
      <c r="BK23" s="314">
        <v>2</v>
      </c>
      <c r="BL23" s="323">
        <f>IF(AND(All!$V23="P1",All!$AE23="RDP"),#REF!,IF(AND(All!$V23="P2",All!$AE23="RDP"),#REF!,IF(AND(All!$V23="P3",All!$AE23="RDP"),#REF!,IF(AND(All!$V23="P4",All!$AE23="RDP"),#REF!,IF(AND(All!$V23="P5",All!$AE23="RDP"),#REF!,IF(AND(All!$V23="P6",All!$AE23="RDP"),#REF!,IF(AND(All!$V23="P7",All!$AE23="RDP"),#REF!,IF(AND(All!$V23="P8",All!$AE23="RDP"),#REF!,IF(AND(All!$V23="P9",All!$AE23="RDP"),#REF!,IF(AND(All!$V23="P1",All!$AE23="RMS"),#REF!,IF(AND(All!$V23="P2",All!$AE23="RMS"),#REF!,IF(AND(All!$V23="P3",All!$AE23="RMS"),#REF!,IF(AND(All!$V23="P4",All!$AE23="RMS"),#REF!,IF(AND(All!$V23="P5",All!$AE23="RMS"),#REF!,IF(AND(All!$V23="P6",All!$AE23="RMS"),#REF!,IF(AND(All!$V23="P7",All!$AE23="RMS"),#REF!,IF(AND(All!$V23="P8",All!$AE23="RMS"),#REF!,IF(AND(All!$V23="P9",All!$AE23="RMS"),#REF!,IF(AND(All!$V23="P1",All!$AE23="RSS"),#REF!,IF(AND(All!$V23="P2",All!$AE23="RSS"),#REF!,IF(AND(All!$V23="P3",All!$AE23="RSS"),#REF!,IF(AND(All!$V23="P4",All!$AE23="RSS"),#REF!,IF(AND(All!$V23="P5",All!$AE23="RSS"),#REF!,IF(AND(All!$V23="P6",All!$AE23="RSS"),#REF!,IF(AND(All!$V23="P7",All!$AE23="RSS"),#REF!,IF(AND(All!$V23="P8",All!$AE23="RSS"),#REF!,IF(AND(All!$V23="P9",All!$AE23="RSS"),#REF!,0)))))))))))))))))))))))))))</f>
        <v>0</v>
      </c>
      <c r="BM23" s="43">
        <f>IF(AND(All!$V23="P1",All!$AE23="RDP"),#REF!,IF(AND(All!$V23="P2",All!$AE23="RDP"),#REF!,IF(AND(All!$V23="P3",All!$AE23="RDP"),#REF!,IF(AND(All!$V23="P4",All!$AE23="RDP"),#REF!,IF(AND(All!$V23="P5",All!$AE23="RDP"),#REF!,IF(AND(All!$V23="P6",All!$AE23="RDP"),#REF!,IF(AND(All!$V23="P7",All!$AE23="RDP"),#REF!,IF(AND(All!$V23="P8",All!$AE23="RDP"),#REF!,IF(AND(All!$V23="P9",All!$AE23="RDP"),#REF!,IF(AND(All!$V23="P1",All!$AE23="RMS"),#REF!,IF(AND(All!$V23="P2",All!$AE23="RMS"),#REF!,IF(AND(All!$V23="P3",All!$AE23="RMS"),#REF!,IF(AND(All!$V23="P4",All!$AE23="RMS"),#REF!,IF(AND(All!$V23="P5",All!$AE23="RMS"),#REF!,IF(AND(All!$V23="P6",All!$AE23="RMS"),#REF!,IF(AND(All!$V23="P7",All!$AE23="RMS"),#REF!,IF(AND(All!$V23="P8",All!$AE23="RMS"),#REF!,IF(AND(All!$V23="P9",All!$AE23="RMS"),#REF!,IF(AND(All!$V23="P1",All!$AE23="RSS"),#REF!,IF(AND(All!$V23="P2",All!$AE23="RSS"),#REF!,IF(AND(All!$V23="P3",All!$AE23="RSS"),#REF!,IF(AND(All!$V23="P4",All!$AE23="RSS"),#REF!,IF(AND(All!$V23="P5",All!$AE23="RSS"),#REF!,IF(AND(All!$V23="P6",All!$AE23="RSS"),#REF!,IF(AND(All!$V23="P7",All!$AE23="RSS"),#REF!,IF(AND(All!$V23="P8",All!$AE23="RSS"),#REF!,IF(AND(All!$V23="P9",All!$AE23="RSS"),#REF!,0)))))))))))))))))))))))))))</f>
        <v>0</v>
      </c>
      <c r="BN23" s="43">
        <f>IF(AND(All!$V23="P1",All!$AE23="RDP"),#REF!,IF(AND(All!$V23="P2",All!$AE23="RDP"),#REF!,IF(AND(All!$V23="P3",All!$AE23="RDP"),#REF!,IF(AND(All!$V23="P4",All!$AE23="RDP"),#REF!,IF(AND(All!$V23="P5",All!$AE23="RDP"),#REF!,IF(AND(All!$V23="P6",All!$AE23="RDP"),#REF!,IF(AND(All!$V23="P7",All!$AE23="RDP"),#REF!,IF(AND(All!$V23="P8",All!$AE23="RDP"),#REF!,IF(AND(All!$V23="P9",All!$AE23="RDP"),#REF!,IF(AND(All!$V23="P1",All!$AE23="RMS"),#REF!,IF(AND(All!$V23="P2",All!$AE23="RMS"),#REF!,IF(AND(All!$V23="P3",All!$AE23="RMS"),#REF!,IF(AND(All!$V23="P4",All!$AE23="RMS"),#REF!,IF(AND(All!$V23="P5",All!$AE23="RMS"),#REF!,IF(AND(All!$V23="P6",All!$AE23="RMS"),#REF!,IF(AND(All!$V23="P7",All!$AE23="RMS"),#REF!,IF(AND(All!$V23="P8",All!$AE23="RMS"),#REF!,IF(AND(All!$V23="P9",All!$AE23="RMS"),#REF!,IF(AND(All!$V23="P1",All!$AE23="RSS"),#REF!,IF(AND(All!$V23="P2",All!$AE23="RSS"),#REF!,IF(AND(All!$V23="P3",All!$AE23="RSS"),#REF!,IF(AND(All!$V23="P4",All!$AE23="RSS"),#REF!,IF(AND(All!$V23="P5",All!$AE23="RSS"),#REF!,IF(AND(All!$V23="P6",All!$AE23="RSS"),#REF!,IF(AND(All!$V23="P7",All!$AE23="RSS"),#REF!,IF(AND(All!$V23="P8",All!$AE23="RSS"),#REF!,IF(AND(All!$V23="P9",All!$AE23="RSS"),#REF!,0)))))))))))))))))))))))))))</f>
        <v>0</v>
      </c>
      <c r="BO23" s="43">
        <f>IF(AND(All!$V23="P1",All!$AE23="RDP"),#REF!,IF(AND(All!$V23="P2",All!$AE23="RDP"),#REF!,IF(AND(All!$V23="P3",All!$AE23="RDP"),#REF!,IF(AND(All!$V23="P4",All!$AE23="RDP"),#REF!,IF(AND(All!$V23="P5",All!$AE23="RDP"),#REF!,IF(AND(All!$V23="P6",All!$AE23="RDP"),#REF!,IF(AND(All!$V23="P7",All!$AE23="RDP"),#REF!,IF(AND(All!$V23="P8",All!$AE23="RDP"),#REF!,IF(AND(All!$V23="P9",All!$AE23="RDP"),#REF!,IF(AND(All!$V23="P1",All!$AE23="RMS"),#REF!,IF(AND(All!$V23="P2",All!$AE23="RMS"),#REF!,IF(AND(All!$V23="P3",All!$AE23="RMS"),#REF!,IF(AND(All!$V23="P4",All!$AE23="RMS"),#REF!,IF(AND(All!$V23="P5",All!$AE23="RMS"),#REF!,IF(AND(All!$V23="P6",All!$AE23="RMS"),#REF!,IF(AND(All!$V23="P7",All!$AE23="RMS"),#REF!,IF(AND(All!$V23="P8",All!$AE23="RMS"),#REF!,IF(AND(All!$V23="P9",All!$AE23="RMS"),#REF!,IF(AND(All!$V23="P1",All!$AE23="RSS"),#REF!,IF(AND(All!$V23="P2",All!$AE23="RSS"),#REF!,IF(AND(All!$V23="P3",All!$AE23="RSS"),#REF!,IF(AND(All!$V23="P4",All!$AE23="RSS"),#REF!,IF(AND(All!$V23="P5",All!$AE23="RSS"),#REF!,IF(AND(All!$V23="P6",All!$AE23="RSS"),#REF!,IF(AND(All!$V23="P7",All!$AE23="RSS"),#REF!,IF(AND(All!$V23="P8",All!$AE23="RSS"),#REF!,IF(AND(All!$V23="P9",All!$AE23="RSS"),#REF!,0)))))))))))))))))))))))))))</f>
        <v>0</v>
      </c>
      <c r="BP23" s="43">
        <f>IF(AND(All!$V23="P1",All!$AE23="RDP"),#REF!,IF(AND(All!$V23="P2",All!$AE23="RDP"),#REF!,IF(AND(All!$V23="P3",All!$AE23="RDP"),#REF!,IF(AND(All!$V23="P4",All!$AE23="RDP"),#REF!,IF(AND(All!$V23="P5",All!$AE23="RDP"),#REF!,IF(AND(All!$V23="P6",All!$AE23="RDP"),#REF!,IF(AND(All!$V23="P7",All!$AE23="RDP"),#REF!,IF(AND(All!$V23="P8",All!$AE23="RDP"),#REF!,IF(AND(All!$V23="P9",All!$AE23="RDP"),#REF!,IF(AND(All!$V23="P1",All!$AE23="RMS"),#REF!,IF(AND(All!$V23="P2",All!$AE23="RMS"),#REF!,IF(AND(All!$V23="P3",All!$AE23="RMS"),#REF!,IF(AND(All!$V23="P4",All!$AE23="RMS"),#REF!,IF(AND(All!$V23="P5",All!$AE23="RMS"),#REF!,IF(AND(All!$V23="P6",All!$AE23="RMS"),#REF!,IF(AND(All!$V23="P7",All!$AE23="RMS"),#REF!,IF(AND(All!$V23="P8",All!$AE23="RMS"),#REF!,IF(AND(All!$V23="P9",All!$AE23="RMS"),#REF!,IF(AND(All!$V23="P1",All!$AE23="RSS"),#REF!,IF(AND(All!$V23="P2",All!$AE23="RSS"),#REF!,IF(AND(All!$V23="P3",All!$AE23="RSS"),#REF!,IF(AND(All!$V23="P4",All!$AE23="RSS"),#REF!,IF(AND(All!$V23="P5",All!$AE23="RSS"),#REF!,IF(AND(All!$V23="P6",All!$AE23="RSS"),#REF!,IF(AND(All!$V23="P7",All!$AE23="RSS"),#REF!,IF(AND(All!$V23="P8",All!$AE23="RSS"),#REF!,IF(AND(All!$V23="P9",All!$AE23="RSS"),#REF!,0)))))))))))))))))))))))))))</f>
        <v>0</v>
      </c>
      <c r="BQ23" s="43">
        <f>IF(AND(All!$V23="P1",All!$AE23="RDP"),#REF!,IF(AND(All!$V23="P2",All!$AE23="RDP"),#REF!,IF(AND(All!$V23="P3",All!$AE23="RDP"),#REF!,IF(AND(All!$V23="P4",All!$AE23="RDP"),#REF!,IF(AND(All!$V23="P5",All!$AE23="RDP"),#REF!,IF(AND(All!$V23="P6",All!$AE23="RDP"),#REF!,IF(AND(All!$V23="P7",All!$AE23="RDP"),#REF!,IF(AND(All!$V23="P8",All!$AE23="RDP"),#REF!,IF(AND(All!$V23="P9",All!$AE23="RDP"),#REF!,IF(AND(All!$V23="P1",All!$AE23="RMS"),#REF!,IF(AND(All!$V23="P2",All!$AE23="RMS"),#REF!,IF(AND(All!$V23="P3",All!$AE23="RMS"),#REF!,IF(AND(All!$V23="P4",All!$AE23="RMS"),#REF!,IF(AND(All!$V23="P5",All!$AE23="RMS"),#REF!,IF(AND(All!$V23="P6",All!$AE23="RMS"),#REF!,IF(AND(All!$V23="P7",All!$AE23="RMS"),#REF!,IF(AND(All!$V23="P8",All!$AE23="RMS"),#REF!,IF(AND(All!$V23="P9",All!$AE23="RMS"),#REF!,IF(AND(All!$V23="P1",All!$AE23="RSS"),#REF!,IF(AND(All!$V23="P2",All!$AE23="RSS"),#REF!,IF(AND(All!$V23="P3",All!$AE23="RSS"),#REF!,IF(AND(All!$V23="P4",All!$AE23="RSS"),#REF!,IF(AND(All!$V23="P5",All!$AE23="RSS"),#REF!,IF(AND(All!$V23="P6",All!$AE23="RSS"),#REF!,IF(AND(All!$V23="P7",All!$AE23="RSS"),#REF!,IF(AND(All!$V23="P8",All!$AE23="RSS"),#REF!,IF(AND(All!$V23="P9",All!$AE23="RSS"),#REF!,0)))))))))))))))))))))))))))</f>
        <v>0</v>
      </c>
      <c r="BR23" s="43">
        <f>IF(AND(All!$V23="P1",All!$AE23="RDP"),#REF!,IF(AND(All!$V23="P2",All!$AE23="RDP"),#REF!,IF(AND(All!$V23="P3",All!$AE23="RDP"),#REF!,IF(AND(All!$V23="P4",All!$AE23="RDP"),#REF!,IF(AND(All!$V23="P5",All!$AE23="RDP"),#REF!,IF(AND(All!$V23="P6",All!$AE23="RDP"),#REF!,IF(AND(All!$V23="P7",All!$AE23="RDP"),#REF!,IF(AND(All!$V23="P8",All!$AE23="RDP"),#REF!,IF(AND(All!$V23="P9",All!$AE23="RDP"),#REF!,IF(AND(All!$V23="P1",All!$AE23="RMS"),#REF!,IF(AND(All!$V23="P2",All!$AE23="RMS"),#REF!,IF(AND(All!$V23="P3",All!$AE23="RMS"),#REF!,IF(AND(All!$V23="P4",All!$AE23="RMS"),#REF!,IF(AND(All!$V23="P5",All!$AE23="RMS"),#REF!,IF(AND(All!$V23="P6",All!$AE23="RMS"),#REF!,IF(AND(All!$V23="P7",All!$AE23="RMS"),#REF!,IF(AND(All!$V23="P8",All!$AE23="RMS"),#REF!,IF(AND(All!$V23="P9",All!$AE23="RMS"),#REF!,IF(AND(All!$V23="P1",All!$AE23="RSS"),#REF!,IF(AND(All!$V23="P2",All!$AE23="RSS"),#REF!,IF(AND(All!$V23="P3",All!$AE23="RSS"),#REF!,IF(AND(All!$V23="P4",All!$AE23="RSS"),#REF!,IF(AND(All!$V23="P5",All!$AE23="RSS"),#REF!,IF(AND(All!$V23="P6",All!$AE23="RSS"),#REF!,IF(AND(All!$V23="P7",All!$AE23="RSS"),#REF!,IF(AND(All!$V23="P8",All!$AE23="RSS"),#REF!,IF(AND(All!$V23="P9",All!$AE23="RSS"),#REF!,0)))))))))))))))))))))))))))</f>
        <v>0</v>
      </c>
      <c r="BS23" s="43">
        <f>IF(AND(All!$V23="P1",All!$AE23="RDP"),#REF!,IF(AND(All!$V23="P2",All!$AE23="RDP"),#REF!,IF(AND(All!$V23="P3",All!$AE23="RDP"),#REF!,IF(AND(All!$V23="P4",All!$AE23="RDP"),#REF!,IF(AND(All!$V23="P5",All!$AE23="RDP"),#REF!,IF(AND(All!$V23="P6",All!$AE23="RDP"),#REF!,IF(AND(All!$V23="P7",All!$AE23="RDP"),#REF!,IF(AND(All!$V23="P8",All!$AE23="RDP"),#REF!,IF(AND(All!$V23="P9",All!$AE23="RDP"),#REF!,IF(AND(All!$V23="P1",All!$AE23="RMS"),#REF!,IF(AND(All!$V23="P2",All!$AE23="RMS"),#REF!,IF(AND(All!$V23="P3",All!$AE23="RMS"),#REF!,IF(AND(All!$V23="P4",All!$AE23="RMS"),#REF!,IF(AND(All!$V23="P5",All!$AE23="RMS"),#REF!,IF(AND(All!$V23="P6",All!$AE23="RMS"),#REF!,IF(AND(All!$V23="P7",All!$AE23="RMS"),#REF!,IF(AND(All!$V23="P8",All!$AE23="RMS"),#REF!,IF(AND(All!$V23="P9",All!$AE23="RMS"),#REF!,IF(AND(All!$V23="P1",All!$AE23="RSS"),#REF!,IF(AND(All!$V23="P2",All!$AE23="RSS"),#REF!,IF(AND(All!$V23="P3",All!$AE23="RSS"),#REF!,IF(AND(All!$V23="P4",All!$AE23="RSS"),#REF!,IF(AND(All!$V23="P5",All!$AE23="RSS"),#REF!,IF(AND(All!$V23="P6",All!$AE23="RSS"),#REF!,IF(AND(All!$V23="P7",All!$AE23="RSS"),#REF!,IF(AND(All!$V23="P8",All!$AE23="RSS"),#REF!,IF(AND(All!$V23="P9",All!$AE23="RSS"),#REF!,0)))))))))))))))))))))))))))</f>
        <v>0</v>
      </c>
      <c r="BT23" s="43">
        <f>IF(AND(All!$V23="P1",All!$AE23="RDP"),#REF!,IF(AND(All!$V23="P2",All!$AE23="RDP"),#REF!,IF(AND(All!$V23="P3",All!$AE23="RDP"),#REF!,IF(AND(All!$V23="P4",All!$AE23="RDP"),#REF!,IF(AND(All!$V23="P5",All!$AE23="RDP"),#REF!,IF(AND(All!$V23="P6",All!$AE23="RDP"),#REF!,IF(AND(All!$V23="P7",All!$AE23="RDP"),#REF!,IF(AND(All!$V23="P8",All!$AE23="RDP"),#REF!,IF(AND(All!$V23="P9",All!$AE23="RDP"),#REF!,IF(AND(All!$V23="P1",All!$AE23="RMS"),#REF!,IF(AND(All!$V23="P2",All!$AE23="RMS"),#REF!,IF(AND(All!$V23="P3",All!$AE23="RMS"),#REF!,IF(AND(All!$V23="P4",All!$AE23="RMS"),#REF!,IF(AND(All!$V23="P5",All!$AE23="RMS"),#REF!,IF(AND(All!$V23="P6",All!$AE23="RMS"),#REF!,IF(AND(All!$V23="P7",All!$AE23="RMS"),#REF!,IF(AND(All!$V23="P8",All!$AE23="RMS"),#REF!,IF(AND(All!$V23="P9",All!$AE23="RMS"),#REF!,IF(AND(All!$V23="P1",All!$AE23="RSS"),#REF!,IF(AND(All!$V23="P2",All!$AE23="RSS"),#REF!,IF(AND(All!$V23="P3",All!$AE23="RSS"),#REF!,IF(AND(All!$V23="P4",All!$AE23="RSS"),#REF!,IF(AND(All!$V23="P5",All!$AE23="RSS"),#REF!,IF(AND(All!$V23="P6",All!$AE23="RSS"),#REF!,IF(AND(All!$V23="P7",All!$AE23="RSS"),#REF!,IF(AND(All!$V23="P8",All!$AE23="RSS"),#REF!,IF(AND(All!$V23="P9",All!$AE23="RSS"),#REF!,0)))))))))))))))))))))))))))</f>
        <v>0</v>
      </c>
      <c r="BU23" s="43">
        <f>IF(AND(All!$V23="P1",All!$AE23="RDP"),#REF!,IF(AND(All!$V23="P2",All!$AE23="RDP"),#REF!,IF(AND(All!$V23="P3",All!$AE23="RDP"),#REF!,IF(AND(All!$V23="P4",All!$AE23="RDP"),#REF!,IF(AND(All!$V23="P5",All!$AE23="RDP"),#REF!,IF(AND(All!$V23="P6",All!$AE23="RDP"),#REF!,IF(AND(All!$V23="P7",All!$AE23="RDP"),#REF!,IF(AND(All!$V23="P8",All!$AE23="RDP"),#REF!,IF(AND(All!$V23="P9",All!$AE23="RDP"),#REF!,IF(AND(All!$V23="P1",All!$AE23="RMS"),#REF!,IF(AND(All!$V23="P2",All!$AE23="RMS"),#REF!,IF(AND(All!$V23="P3",All!$AE23="RMS"),#REF!,IF(AND(All!$V23="P4",All!$AE23="RMS"),#REF!,IF(AND(All!$V23="P5",All!$AE23="RMS"),#REF!,IF(AND(All!$V23="P6",All!$AE23="RMS"),#REF!,IF(AND(All!$V23="P7",All!$AE23="RMS"),#REF!,IF(AND(All!$V23="P8",All!$AE23="RMS"),#REF!,IF(AND(All!$V23="P9",All!$AE23="RMS"),#REF!,IF(AND(All!$V23="P1",All!$AE23="RSS"),#REF!,IF(AND(All!$V23="P2",All!$AE23="RSS"),#REF!,IF(AND(All!$V23="P3",All!$AE23="RSS"),#REF!,IF(AND(All!$V23="P4",All!$AE23="RSS"),#REF!,IF(AND(All!$V23="P5",All!$AE23="RSS"),#REF!,IF(AND(All!$V23="P6",All!$AE23="RSS"),#REF!,IF(AND(All!$V23="P7",All!$AE23="RSS"),#REF!,IF(AND(All!$V23="P8",All!$AE23="RSS"),#REF!,IF(AND(All!$V23="P9",All!$AE23="RSS"),#REF!,0)))))))))))))))))))))))))))</f>
        <v>0</v>
      </c>
      <c r="BV23" s="43">
        <f>IF(AND(All!$V23="P1",All!$AE23="RDP"),#REF!,IF(AND(All!$V23="P2",All!$AE23="RDP"),#REF!,IF(AND(All!$V23="P3",All!$AE23="RDP"),#REF!,IF(AND(All!$V23="P4",All!$AE23="RDP"),#REF!,IF(AND(All!$V23="P5",All!$AE23="RDP"),#REF!,IF(AND(All!$V23="P6",All!$AE23="RDP"),#REF!,IF(AND(All!$V23="P7",All!$AE23="RDP"),#REF!,IF(AND(All!$V23="P8",All!$AE23="RDP"),#REF!,IF(AND(All!$V23="P9",All!$AE23="RDP"),#REF!,IF(AND(All!$V23="P1",All!$AE23="RMS"),#REF!,IF(AND(All!$V23="P2",All!$AE23="RMS"),#REF!,IF(AND(All!$V23="P3",All!$AE23="RMS"),#REF!,IF(AND(All!$V23="P4",All!$AE23="RMS"),#REF!,IF(AND(All!$V23="P5",All!$AE23="RMS"),#REF!,IF(AND(All!$V23="P6",All!$AE23="RMS"),#REF!,IF(AND(All!$V23="P7",All!$AE23="RMS"),#REF!,IF(AND(All!$V23="P8",All!$AE23="RMS"),#REF!,IF(AND(All!$V23="P9",All!$AE23="RMS"),#REF!,IF(AND(All!$V23="P1",All!$AE23="RSS"),#REF!,IF(AND(All!$V23="P2",All!$AE23="RSS"),#REF!,IF(AND(All!$V23="P3",All!$AE23="RSS"),#REF!,IF(AND(All!$V23="P4",All!$AE23="RSS"),#REF!,IF(AND(All!$V23="P5",All!$AE23="RSS"),#REF!,IF(AND(All!$V23="P6",All!$AE23="RSS"),#REF!,IF(AND(All!$V23="P7",All!$AE23="RSS"),#REF!,IF(AND(All!$V23="P8",All!$AE23="RSS"),#REF!,IF(AND(All!$V23="P9",All!$AE23="RSS"),#REF!,0)))))))))))))))))))))))))))</f>
        <v>0</v>
      </c>
      <c r="BW23" s="43">
        <f>IF(AND(All!$V23="P1",All!$AE23="RDP"),#REF!,IF(AND(All!$V23="P2",All!$AE23="RDP"),#REF!,IF(AND(All!$V23="P3",All!$AE23="RDP"),#REF!,IF(AND(All!$V23="P4",All!$AE23="RDP"),#REF!,IF(AND(All!$V23="P5",All!$AE23="RDP"),#REF!,IF(AND(All!$V23="P6",All!$AE23="RDP"),#REF!,IF(AND(All!$V23="P7",All!$AE23="RDP"),#REF!,IF(AND(All!$V23="P8",All!$AE23="RDP"),#REF!,IF(AND(All!$V23="P9",All!$AE23="RDP"),#REF!,IF(AND(All!$V23="P1",All!$AE23="RMS"),#REF!,IF(AND(All!$V23="P2",All!$AE23="RMS"),#REF!,IF(AND(All!$V23="P3",All!$AE23="RMS"),#REF!,IF(AND(All!$V23="P4",All!$AE23="RMS"),#REF!,IF(AND(All!$V23="P5",All!$AE23="RMS"),#REF!,IF(AND(All!$V23="P6",All!$AE23="RMS"),#REF!,IF(AND(All!$V23="P7",All!$AE23="RMS"),#REF!,IF(AND(All!$V23="P8",All!$AE23="RMS"),#REF!,IF(AND(All!$V23="P9",All!$AE23="RMS"),#REF!,IF(AND(All!$V23="P1",All!$AE23="RSS"),#REF!,IF(AND(All!$V23="P2",All!$AE23="RSS"),#REF!,IF(AND(All!$V23="P3",All!$AE23="RSS"),#REF!,IF(AND(All!$V23="P4",All!$AE23="RSS"),#REF!,IF(AND(All!$V23="P5",All!$AE23="RSS"),#REF!,IF(AND(All!$V23="P6",All!$AE23="RSS"),#REF!,IF(AND(All!$V23="P7",All!$AE23="RSS"),#REF!,IF(AND(All!$V23="P8",All!$AE23="RSS"),#REF!,IF(AND(All!$V23="P9",All!$AE23="RSS"),#REF!,0)))))))))))))))))))))))))))</f>
        <v>0</v>
      </c>
      <c r="BX23" s="43">
        <f>IF(AND(All!$V23="P1",All!$AE23="RDP"),#REF!,IF(AND(All!$V23="P2",All!$AE23="RDP"),#REF!,IF(AND(All!$V23="P3",All!$AE23="RDP"),#REF!,IF(AND(All!$V23="P4",All!$AE23="RDP"),#REF!,IF(AND(All!$V23="P5",All!$AE23="RDP"),#REF!,IF(AND(All!$V23="P6",All!$AE23="RDP"),#REF!,IF(AND(All!$V23="P7",All!$AE23="RDP"),#REF!,IF(AND(All!$V23="P8",All!$AE23="RDP"),#REF!,IF(AND(All!$V23="P9",All!$AE23="RDP"),#REF!,IF(AND(All!$V23="P1",All!$AE23="RMS"),#REF!,IF(AND(All!$V23="P2",All!$AE23="RMS"),#REF!,IF(AND(All!$V23="P3",All!$AE23="RMS"),#REF!,IF(AND(All!$V23="P4",All!$AE23="RMS"),#REF!,IF(AND(All!$V23="P5",All!$AE23="RMS"),#REF!,IF(AND(All!$V23="P6",All!$AE23="RMS"),#REF!,IF(AND(All!$V23="P7",All!$AE23="RMS"),#REF!,IF(AND(All!$V23="P8",All!$AE23="RMS"),#REF!,IF(AND(All!$V23="P9",All!$AE23="RMS"),#REF!,IF(AND(All!$V23="P1",All!$AE23="RSS"),#REF!,IF(AND(All!$V23="P2",All!$AE23="RSS"),#REF!,IF(AND(All!$V23="P3",All!$AE23="RSS"),#REF!,IF(AND(All!$V23="P4",All!$AE23="RSS"),#REF!,IF(AND(All!$V23="P5",All!$AE23="RSS"),#REF!,IF(AND(All!$V23="P6",All!$AE23="RSS"),#REF!,IF(AND(All!$V23="P7",All!$AE23="RSS"),#REF!,IF(AND(All!$V23="P8",All!$AE23="RSS"),#REF!,IF(AND(All!$V23="P9",All!$AE23="RSS"),#REF!,0)))))))))))))))))))))))))))</f>
        <v>0</v>
      </c>
      <c r="BY23" s="43">
        <f>IF(AND(All!$V23="P1",All!$AE23="RDP"),#REF!,IF(AND(All!$V23="P2",All!$AE23="RDP"),#REF!,IF(AND(All!$V23="P3",All!$AE23="RDP"),#REF!,IF(AND(All!$V23="P4",All!$AE23="RDP"),#REF!,IF(AND(All!$V23="P5",All!$AE23="RDP"),#REF!,IF(AND(All!$V23="P6",All!$AE23="RDP"),#REF!,IF(AND(All!$V23="P7",All!$AE23="RDP"),#REF!,IF(AND(All!$V23="P8",All!$AE23="RDP"),#REF!,IF(AND(All!$V23="P9",All!$AE23="RDP"),#REF!,IF(AND(All!$V23="P1",All!$AE23="RMS"),#REF!,IF(AND(All!$V23="P2",All!$AE23="RMS"),#REF!,IF(AND(All!$V23="P3",All!$AE23="RMS"),#REF!,IF(AND(All!$V23="P4",All!$AE23="RMS"),#REF!,IF(AND(All!$V23="P5",All!$AE23="RMS"),#REF!,IF(AND(All!$V23="P6",All!$AE23="RMS"),#REF!,IF(AND(All!$V23="P7",All!$AE23="RMS"),#REF!,IF(AND(All!$V23="P8",All!$AE23="RMS"),#REF!,IF(AND(All!$V23="P9",All!$AE23="RMS"),#REF!,IF(AND(All!$V23="P1",All!$AE23="RSS"),#REF!,IF(AND(All!$V23="P2",All!$AE23="RSS"),#REF!,IF(AND(All!$V23="P3",All!$AE23="RSS"),#REF!,IF(AND(All!$V23="P4",All!$AE23="RSS"),#REF!,IF(AND(All!$V23="P5",All!$AE23="RSS"),#REF!,IF(AND(All!$V23="P6",All!$AE23="RSS"),#REF!,IF(AND(All!$V23="P7",All!$AE23="RSS"),#REF!,IF(AND(All!$V23="P8",All!$AE23="RSS"),#REF!,IF(AND(All!$V23="P9",All!$AE23="RSS"),#REF!,0)))))))))))))))))))))))))))</f>
        <v>0</v>
      </c>
      <c r="BZ23" s="43">
        <f>IF(AND(All!$V23="P1",All!$AE23="RDP"),#REF!,IF(AND(All!$V23="P2",All!$AE23="RDP"),#REF!,IF(AND(All!$V23="P3",All!$AE23="RDP"),#REF!,IF(AND(All!$V23="P4",All!$AE23="RDP"),#REF!,IF(AND(All!$V23="P5",All!$AE23="RDP"),#REF!,IF(AND(All!$V23="P6",All!$AE23="RDP"),#REF!,IF(AND(All!$V23="P7",All!$AE23="RDP"),#REF!,IF(AND(All!$V23="P8",All!$AE23="RDP"),#REF!,IF(AND(All!$V23="P9",All!$AE23="RDP"),#REF!,IF(AND(All!$V23="P1",All!$AE23="RMS"),#REF!,IF(AND(All!$V23="P2",All!$AE23="RMS"),#REF!,IF(AND(All!$V23="P3",All!$AE23="RMS"),#REF!,IF(AND(All!$V23="P4",All!$AE23="RMS"),#REF!,IF(AND(All!$V23="P5",All!$AE23="RMS"),#REF!,IF(AND(All!$V23="P6",All!$AE23="RMS"),#REF!,IF(AND(All!$V23="P7",All!$AE23="RMS"),#REF!,IF(AND(All!$V23="P8",All!$AE23="RMS"),#REF!,IF(AND(All!$V23="P9",All!$AE23="RMS"),#REF!,IF(AND(All!$V23="P1",All!$AE23="RSS"),#REF!,IF(AND(All!$V23="P2",All!$AE23="RSS"),#REF!,IF(AND(All!$V23="P3",All!$AE23="RSS"),#REF!,IF(AND(All!$V23="P4",All!$AE23="RSS"),#REF!,IF(AND(All!$V23="P5",All!$AE23="RSS"),#REF!,IF(AND(All!$V23="P6",All!$AE23="RSS"),#REF!,IF(AND(All!$V23="P7",All!$AE23="RSS"),#REF!,IF(AND(All!$V23="P8",All!$AE23="RSS"),#REF!,IF(AND(All!$V23="P9",All!$AE23="RSS"),#REF!,0)))))))))))))))))))))))))))</f>
        <v>0</v>
      </c>
      <c r="CA23" s="43">
        <f>IF(AND(All!$V23="P1",All!$AE23="RDP"),#REF!,IF(AND(All!$V23="P2",All!$AE23="RDP"),#REF!,IF(AND(All!$V23="P3",All!$AE23="RDP"),#REF!,IF(AND(All!$V23="P4",All!$AE23="RDP"),#REF!,IF(AND(All!$V23="P5",All!$AE23="RDP"),#REF!,IF(AND(All!$V23="P6",All!$AE23="RDP"),#REF!,IF(AND(All!$V23="P7",All!$AE23="RDP"),#REF!,IF(AND(All!$V23="P8",All!$AE23="RDP"),#REF!,IF(AND(All!$V23="P9",All!$AE23="RDP"),#REF!,IF(AND(All!$V23="P1",All!$AE23="RMS"),#REF!,IF(AND(All!$V23="P2",All!$AE23="RMS"),#REF!,IF(AND(All!$V23="P3",All!$AE23="RMS"),#REF!,IF(AND(All!$V23="P4",All!$AE23="RMS"),#REF!,IF(AND(All!$V23="P5",All!$AE23="RMS"),#REF!,IF(AND(All!$V23="P6",All!$AE23="RMS"),#REF!,IF(AND(All!$V23="P7",All!$AE23="RMS"),#REF!,IF(AND(All!$V23="P8",All!$AE23="RMS"),#REF!,IF(AND(All!$V23="P9",All!$AE23="RMS"),#REF!,IF(AND(All!$V23="P1",All!$AE23="RSS"),#REF!,IF(AND(All!$V23="P2",All!$AE23="RSS"),#REF!,IF(AND(All!$V23="P3",All!$AE23="RSS"),#REF!,IF(AND(All!$V23="P4",All!$AE23="RSS"),#REF!,IF(AND(All!$V23="P5",All!$AE23="RSS"),#REF!,IF(AND(All!$V23="P6",All!$AE23="RSS"),#REF!,IF(AND(All!$V23="P7",All!$AE23="RSS"),#REF!,IF(AND(All!$V23="P8",All!$AE23="RSS"),#REF!,IF(AND(All!$V23="P9",All!$AE23="RSS"),#REF!,0)))))))))))))))))))))))))))</f>
        <v>0</v>
      </c>
      <c r="CB23" s="43">
        <f>IF(AND(All!$V23="P1",All!$AE23="RDP"),#REF!,IF(AND(All!$V23="P2",All!$AE23="RDP"),#REF!,IF(AND(All!$V23="P3",All!$AE23="RDP"),#REF!,IF(AND(All!$V23="P4",All!$AE23="RDP"),#REF!,IF(AND(All!$V23="P5",All!$AE23="RDP"),#REF!,IF(AND(All!$V23="P6",All!$AE23="RDP"),#REF!,IF(AND(All!$V23="P7",All!$AE23="RDP"),#REF!,IF(AND(All!$V23="P8",All!$AE23="RDP"),#REF!,IF(AND(All!$V23="P9",All!$AE23="RDP"),#REF!,IF(AND(All!$V23="P1",All!$AE23="RMS"),#REF!,IF(AND(All!$V23="P2",All!$AE23="RMS"),#REF!,IF(AND(All!$V23="P3",All!$AE23="RMS"),#REF!,IF(AND(All!$V23="P4",All!$AE23="RMS"),#REF!,IF(AND(All!$V23="P5",All!$AE23="RMS"),#REF!,IF(AND(All!$V23="P6",All!$AE23="RMS"),#REF!,IF(AND(All!$V23="P7",All!$AE23="RMS"),#REF!,IF(AND(All!$V23="P8",All!$AE23="RMS"),#REF!,IF(AND(All!$V23="P9",All!$AE23="RMS"),#REF!,IF(AND(All!$V23="P1",All!$AE23="RSS"),#REF!,IF(AND(All!$V23="P2",All!$AE23="RSS"),#REF!,IF(AND(All!$V23="P3",All!$AE23="RSS"),#REF!,IF(AND(All!$V23="P4",All!$AE23="RSS"),#REF!,IF(AND(All!$V23="P5",All!$AE23="RSS"),#REF!,IF(AND(All!$V23="P6",All!$AE23="RSS"),#REF!,IF(AND(All!$V23="P7",All!$AE23="RSS"),#REF!,IF(AND(All!$V23="P8",All!$AE23="RSS"),#REF!,IF(AND(All!$V23="P9",All!$AE23="RSS"),#REF!,0)))))))))))))))))))))))))))</f>
        <v>0</v>
      </c>
      <c r="CC23" s="43">
        <f>IF(AND(All!$V23="P1",All!$AE23="RDP"),#REF!,IF(AND(All!$V23="P2",All!$AE23="RDP"),#REF!,IF(AND(All!$V23="P3",All!$AE23="RDP"),#REF!,IF(AND(All!$V23="P4",All!$AE23="RDP"),#REF!,IF(AND(All!$V23="P5",All!$AE23="RDP"),#REF!,IF(AND(All!$V23="P6",All!$AE23="RDP"),#REF!,IF(AND(All!$V23="P7",All!$AE23="RDP"),#REF!,IF(AND(All!$V23="P8",All!$AE23="RDP"),#REF!,IF(AND(All!$V23="P9",All!$AE23="RDP"),#REF!,IF(AND(All!$V23="P1",All!$AE23="RMS"),#REF!,IF(AND(All!$V23="P2",All!$AE23="RMS"),#REF!,IF(AND(All!$V23="P3",All!$AE23="RMS"),#REF!,IF(AND(All!$V23="P4",All!$AE23="RMS"),#REF!,IF(AND(All!$V23="P5",All!$AE23="RMS"),#REF!,IF(AND(All!$V23="P6",All!$AE23="RMS"),#REF!,IF(AND(All!$V23="P7",All!$AE23="RMS"),#REF!,IF(AND(All!$V23="P8",All!$AE23="RMS"),#REF!,IF(AND(All!$V23="P9",All!$AE23="RMS"),#REF!,IF(AND(All!$V23="P1",All!$AE23="RSS"),#REF!,IF(AND(All!$V23="P2",All!$AE23="RSS"),#REF!,IF(AND(All!$V23="P3",All!$AE23="RSS"),#REF!,IF(AND(All!$V23="P4",All!$AE23="RSS"),#REF!,IF(AND(All!$V23="P5",All!$AE23="RSS"),#REF!,IF(AND(All!$V23="P6",All!$AE23="RSS"),#REF!,IF(AND(All!$V23="P7",All!$AE23="RSS"),#REF!,IF(AND(All!$V23="P8",All!$AE23="RSS"),#REF!,IF(AND(All!$V23="P9",All!$AE23="RSS"),#REF!,0)))))))))))))))))))))))))))</f>
        <v>0</v>
      </c>
      <c r="CD23" s="43">
        <f>IF(AND(All!$V23="P1",All!$AE23="RDP"),#REF!,IF(AND(All!$V23="P2",All!$AE23="RDP"),#REF!,IF(AND(All!$V23="P3",All!$AE23="RDP"),#REF!,IF(AND(All!$V23="P4",All!$AE23="RDP"),#REF!,IF(AND(All!$V23="P5",All!$AE23="RDP"),#REF!,IF(AND(All!$V23="P6",All!$AE23="RDP"),#REF!,IF(AND(All!$V23="P7",All!$AE23="RDP"),#REF!,IF(AND(All!$V23="P8",All!$AE23="RDP"),#REF!,IF(AND(All!$V23="P9",All!$AE23="RDP"),#REF!,IF(AND(All!$V23="P1",All!$AE23="RMS"),#REF!,IF(AND(All!$V23="P2",All!$AE23="RMS"),#REF!,IF(AND(All!$V23="P3",All!$AE23="RMS"),#REF!,IF(AND(All!$V23="P4",All!$AE23="RMS"),#REF!,IF(AND(All!$V23="P5",All!$AE23="RMS"),#REF!,IF(AND(All!$V23="P6",All!$AE23="RMS"),#REF!,IF(AND(All!$V23="P7",All!$AE23="RMS"),#REF!,IF(AND(All!$V23="P8",All!$AE23="RMS"),#REF!,IF(AND(All!$V23="P9",All!$AE23="RMS"),#REF!,IF(AND(All!$V23="P1",All!$AE23="RSS"),#REF!,IF(AND(All!$V23="P2",All!$AE23="RSS"),#REF!,IF(AND(All!$V23="P3",All!$AE23="RSS"),#REF!,IF(AND(All!$V23="P4",All!$AE23="RSS"),#REF!,IF(AND(All!$V23="P5",All!$AE23="RSS"),#REF!,IF(AND(All!$V23="P6",All!$AE23="RSS"),#REF!,IF(AND(All!$V23="P7",All!$AE23="RSS"),#REF!,IF(AND(All!$V23="P8",All!$AE23="RSS"),#REF!,IF(AND(All!$V23="P9",All!$AE23="RSS"),#REF!,0)))))))))))))))))))))))))))</f>
        <v>0</v>
      </c>
      <c r="CE23" s="43">
        <f>IF(AND(All!$V23="P1",All!$AE23="RDP"),#REF!,IF(AND(All!$V23="P2",All!$AE23="RDP"),#REF!,IF(AND(All!$V23="P3",All!$AE23="RDP"),#REF!,IF(AND(All!$V23="P4",All!$AE23="RDP"),#REF!,IF(AND(All!$V23="P5",All!$AE23="RDP"),#REF!,IF(AND(All!$V23="P6",All!$AE23="RDP"),#REF!,IF(AND(All!$V23="P7",All!$AE23="RDP"),#REF!,IF(AND(All!$V23="P8",All!$AE23="RDP"),#REF!,IF(AND(All!$V23="P9",All!$AE23="RDP"),#REF!,IF(AND(All!$V23="P1",All!$AE23="RMS"),#REF!,IF(AND(All!$V23="P2",All!$AE23="RMS"),#REF!,IF(AND(All!$V23="P3",All!$AE23="RMS"),#REF!,IF(AND(All!$V23="P4",All!$AE23="RMS"),#REF!,IF(AND(All!$V23="P5",All!$AE23="RMS"),#REF!,IF(AND(All!$V23="P6",All!$AE23="RMS"),#REF!,IF(AND(All!$V23="P7",All!$AE23="RMS"),#REF!,IF(AND(All!$V23="P8",All!$AE23="RMS"),#REF!,IF(AND(All!$V23="P9",All!$AE23="RMS"),#REF!,IF(AND(All!$V23="P1",All!$AE23="RSS"),#REF!,IF(AND(All!$V23="P2",All!$AE23="RSS"),#REF!,IF(AND(All!$V23="P3",All!$AE23="RSS"),#REF!,IF(AND(All!$V23="P4",All!$AE23="RSS"),#REF!,IF(AND(All!$V23="P5",All!$AE23="RSS"),#REF!,IF(AND(All!$V23="P6",All!$AE23="RSS"),#REF!,IF(AND(All!$V23="P7",All!$AE23="RSS"),#REF!,IF(AND(All!$V23="P8",All!$AE23="RSS"),#REF!,IF(AND(All!$V23="P9",All!$AE23="RSS"),#REF!,0)))))))))))))))))))))))))))</f>
        <v>0</v>
      </c>
      <c r="CF23" s="43">
        <f>IF(AND(All!$V23="P1",All!$AE23="RDP"),#REF!,IF(AND(All!$V23="P2",All!$AE23="RDP"),#REF!,IF(AND(All!$V23="P3",All!$AE23="RDP"),#REF!,IF(AND(All!$V23="P4",All!$AE23="RDP"),#REF!,IF(AND(All!$V23="P5",All!$AE23="RDP"),#REF!,IF(AND(All!$V23="P6",All!$AE23="RDP"),#REF!,IF(AND(All!$V23="P7",All!$AE23="RDP"),#REF!,IF(AND(All!$V23="P8",All!$AE23="RDP"),#REF!,IF(AND(All!$V23="P9",All!$AE23="RDP"),#REF!,IF(AND(All!$V23="P1",All!$AE23="RMS"),#REF!,IF(AND(All!$V23="P2",All!$AE23="RMS"),#REF!,IF(AND(All!$V23="P3",All!$AE23="RMS"),#REF!,IF(AND(All!$V23="P4",All!$AE23="RMS"),#REF!,IF(AND(All!$V23="P5",All!$AE23="RMS"),#REF!,IF(AND(All!$V23="P6",All!$AE23="RMS"),#REF!,IF(AND(All!$V23="P7",All!$AE23="RMS"),#REF!,IF(AND(All!$V23="P8",All!$AE23="RMS"),#REF!,IF(AND(All!$V23="P9",All!$AE23="RMS"),#REF!,IF(AND(All!$V23="P1",All!$AE23="RSS"),#REF!,IF(AND(All!$V23="P2",All!$AE23="RSS"),#REF!,IF(AND(All!$V23="P3",All!$AE23="RSS"),#REF!,IF(AND(All!$V23="P4",All!$AE23="RSS"),#REF!,IF(AND(All!$V23="P5",All!$AE23="RSS"),#REF!,IF(AND(All!$V23="P6",All!$AE23="RSS"),#REF!,IF(AND(All!$V23="P7",All!$AE23="RSS"),#REF!,IF(AND(All!$V23="P8",All!$AE23="RSS"),#REF!,IF(AND(All!$V23="P9",All!$AE23="RSS"),#REF!,0)))))))))))))))))))))))))))</f>
        <v>0</v>
      </c>
      <c r="CG23" s="43">
        <f>IF(AND(All!$V23="P1",All!$AE23="RDP"),#REF!,IF(AND(All!$V23="P2",All!$AE23="RDP"),#REF!,IF(AND(All!$V23="P3",All!$AE23="RDP"),#REF!,IF(AND(All!$V23="P4",All!$AE23="RDP"),#REF!,IF(AND(All!$V23="P5",All!$AE23="RDP"),#REF!,IF(AND(All!$V23="P6",All!$AE23="RDP"),#REF!,IF(AND(All!$V23="P7",All!$AE23="RDP"),#REF!,IF(AND(All!$V23="P8",All!$AE23="RDP"),#REF!,IF(AND(All!$V23="P9",All!$AE23="RDP"),#REF!,IF(AND(All!$V23="P1",All!$AE23="RMS"),#REF!,IF(AND(All!$V23="P2",All!$AE23="RMS"),#REF!,IF(AND(All!$V23="P3",All!$AE23="RMS"),#REF!,IF(AND(All!$V23="P4",All!$AE23="RMS"),#REF!,IF(AND(All!$V23="P5",All!$AE23="RMS"),#REF!,IF(AND(All!$V23="P6",All!$AE23="RMS"),#REF!,IF(AND(All!$V23="P7",All!$AE23="RMS"),#REF!,IF(AND(All!$V23="P8",All!$AE23="RMS"),#REF!,IF(AND(All!$V23="P9",All!$AE23="RMS"),#REF!,IF(AND(All!$V23="P1",All!$AE23="RSS"),#REF!,IF(AND(All!$V23="P2",All!$AE23="RSS"),#REF!,IF(AND(All!$V23="P3",All!$AE23="RSS"),#REF!,IF(AND(All!$V23="P4",All!$AE23="RSS"),#REF!,IF(AND(All!$V23="P5",All!$AE23="RSS"),#REF!,IF(AND(All!$V23="P6",All!$AE23="RSS"),#REF!,IF(AND(All!$V23="P7",All!$AE23="RSS"),#REF!,IF(AND(All!$V23="P8",All!$AE23="RSS"),#REF!,IF(AND(All!$V23="P9",All!$AE23="RSS"),#REF!,0)))))))))))))))))))))))))))</f>
        <v>0</v>
      </c>
      <c r="CH23" s="43">
        <f>IF(AND(All!$V23="P1",All!$AE23="RDP"),#REF!,IF(AND(All!$V23="P2",All!$AE23="RDP"),#REF!,IF(AND(All!$V23="P3",All!$AE23="RDP"),#REF!,IF(AND(All!$V23="P4",All!$AE23="RDP"),#REF!,IF(AND(All!$V23="P5",All!$AE23="RDP"),#REF!,IF(AND(All!$V23="P6",All!$AE23="RDP"),#REF!,IF(AND(All!$V23="P7",All!$AE23="RDP"),#REF!,IF(AND(All!$V23="P8",All!$AE23="RDP"),#REF!,IF(AND(All!$V23="P9",All!$AE23="RDP"),#REF!,IF(AND(All!$V23="P1",All!$AE23="RMS"),#REF!,IF(AND(All!$V23="P2",All!$AE23="RMS"),#REF!,IF(AND(All!$V23="P3",All!$AE23="RMS"),#REF!,IF(AND(All!$V23="P4",All!$AE23="RMS"),#REF!,IF(AND(All!$V23="P5",All!$AE23="RMS"),#REF!,IF(AND(All!$V23="P6",All!$AE23="RMS"),#REF!,IF(AND(All!$V23="P7",All!$AE23="RMS"),#REF!,IF(AND(All!$V23="P8",All!$AE23="RMS"),#REF!,IF(AND(All!$V23="P9",All!$AE23="RMS"),#REF!,IF(AND(All!$V23="P1",All!$AE23="RSS"),#REF!,IF(AND(All!$V23="P2",All!$AE23="RSS"),#REF!,IF(AND(All!$V23="P3",All!$AE23="RSS"),#REF!,IF(AND(All!$V23="P4",All!$AE23="RSS"),#REF!,IF(AND(All!$V23="P5",All!$AE23="RSS"),#REF!,IF(AND(All!$V23="P6",All!$AE23="RSS"),#REF!,IF(AND(All!$V23="P7",All!$AE23="RSS"),#REF!,IF(AND(All!$V23="P8",All!$AE23="RSS"),#REF!,IF(AND(All!$V23="P9",All!$AE23="RSS"),#REF!,0)))))))))))))))))))))))))))</f>
        <v>0</v>
      </c>
      <c r="CI23" s="328">
        <f>IF(AND(All!$V23="P1",All!$AE23="RDP"),#REF!,IF(AND(All!$V23="P2",All!$AE23="RDP"),#REF!,IF(AND(All!$V23="P3",All!$AE23="RDP"),#REF!,IF(AND(All!$V23="P4",All!$AE23="RDP"),#REF!,IF(AND(All!$V23="P5",All!$AE23="RDP"),#REF!,IF(AND(All!$V23="P6",All!$AE23="RDP"),#REF!,IF(AND(All!$V23="P7",All!$AE23="RDP"),#REF!,IF(AND(All!$V23="P8",All!$AE23="RDP"),#REF!,IF(AND(All!$V23="P9",All!$AE23="RDP"),#REF!,IF(AND(All!$V23="P1",All!$AE23="RMS"),#REF!,IF(AND(All!$V23="P2",All!$AE23="RMS"),#REF!,IF(AND(All!$V23="P3",All!$AE23="RMS"),#REF!,IF(AND(All!$V23="P4",All!$AE23="RMS"),#REF!,IF(AND(All!$V23="P5",All!$AE23="RMS"),#REF!,IF(AND(All!$V23="P6",All!$AE23="RMS"),#REF!,IF(AND(All!$V23="P7",All!$AE23="RMS"),#REF!,IF(AND(All!$V23="P8",All!$AE23="RMS"),#REF!,IF(AND(All!$V23="P9",All!$AE23="RMS"),#REF!,IF(AND(All!$V23="P1",All!$AE23="RSS"),#REF!,IF(AND(All!$V23="P2",All!$AE23="RSS"),#REF!,IF(AND(All!$V23="P3",All!$AE23="RSS"),#REF!,IF(AND(All!$V23="P4",All!$AE23="RSS"),#REF!,IF(AND(All!$V23="P5",All!$AE23="RSS"),#REF!,IF(AND(All!$V23="P6",All!$AE23="RSS"),#REF!,IF(AND(All!$V23="P7",All!$AE23="RSS"),#REF!,IF(AND(All!$V23="P8",All!$AE23="RSS"),#REF!,IF(AND(All!$V23="P9",All!$AE23="RSS"),#REF!,0)))))))))))))))))))))))))))</f>
        <v>0</v>
      </c>
      <c r="CJ23" s="377">
        <f>Table92[[#This Row],[R-B1]]-Table92[[#This Row],[B1]]</f>
        <v>-2</v>
      </c>
      <c r="CK23" s="378">
        <f>Table92[[#This Row],[R-B2]]-Table92[[#This Row],[B2]]</f>
        <v>-2</v>
      </c>
      <c r="CL23" s="378">
        <f>Table92[[#This Row],[R-B3]]-Table92[[#This Row],[B3]]</f>
        <v>-3</v>
      </c>
      <c r="CM23" s="378">
        <f>Table92[[#This Row],[R-B4]]-Table92[[#This Row],[B4]]</f>
        <v>-4</v>
      </c>
      <c r="CN23" s="378">
        <f>Table92[[#This Row],[R-B5]]-Table92[[#This Row],[B5]]</f>
        <v>-3</v>
      </c>
      <c r="CO23" s="378">
        <f>Table92[[#This Row],[R-B6]]-Table92[[#This Row],[B6]]</f>
        <v>-2</v>
      </c>
      <c r="CP23" s="378">
        <f>Table92[[#This Row],[R-B7]]-Table92[[#This Row],[B7]]</f>
        <v>-3</v>
      </c>
      <c r="CQ23" s="378">
        <f>Table92[[#This Row],[R-B8]]-Table92[[#This Row],[B8]]</f>
        <v>-3</v>
      </c>
      <c r="CR23" s="378">
        <f>Table92[[#This Row],[R-B9]]-Table92[[#This Row],[B9]]</f>
        <v>-2</v>
      </c>
      <c r="CS23" s="378">
        <f>Table92[[#This Row],[R-B10]]-Table92[[#This Row],[B10]]</f>
        <v>-4</v>
      </c>
      <c r="CT23" s="378">
        <f>Table92[[#This Row],[R-B11]]-Table92[[#This Row],[B11]]</f>
        <v>-3</v>
      </c>
      <c r="CU23" s="378">
        <f>Table92[[#This Row],[R-B12]]-Table92[[#This Row],[B12]]</f>
        <v>-3</v>
      </c>
      <c r="CV23" s="378">
        <f>Table92[[#This Row],[R-K1]]-Table92[[#This Row],[K1]]</f>
        <v>-3</v>
      </c>
      <c r="CW23" s="378">
        <f>Table92[[#This Row],[R-K2]]-Table92[[#This Row],[K2]]</f>
        <v>-3</v>
      </c>
      <c r="CX23" s="378">
        <f>Table92[[#This Row],[R-K3]]-Table92[[#This Row],[K3]]</f>
        <v>-2</v>
      </c>
      <c r="CY23" s="378">
        <f>Table92[[#This Row],[R-K4]]-Table92[[#This Row],[K4]]</f>
        <v>-3</v>
      </c>
      <c r="CZ23" s="378">
        <f>Table92[[#This Row],[R-K5]]-Table92[[#This Row],[K5]]</f>
        <v>-2</v>
      </c>
      <c r="DA23" s="378">
        <f>Table92[[#This Row],[R-P1]]-Table92[[#This Row],[P1]]</f>
        <v>-2</v>
      </c>
      <c r="DB23" s="378">
        <f>Table92[[#This Row],[R-P2]]-Table92[[#This Row],[P2]]</f>
        <v>-1</v>
      </c>
      <c r="DC23" s="378">
        <f>Table92[[#This Row],[R-P3]]-Table92[[#This Row],[P3]]</f>
        <v>-2</v>
      </c>
      <c r="DD23" s="378">
        <f>Table92[[#This Row],[R-P4]]-Table92[[#This Row],[P4]]</f>
        <v>-2</v>
      </c>
      <c r="DE23" s="378">
        <f>Table92[[#This Row],[R-P5]]-Table92[[#This Row],[P5]]</f>
        <v>-2</v>
      </c>
      <c r="DF23" s="378">
        <f>Table92[[#This Row],[R-E1]]-Table92[[#This Row],[E1]]</f>
        <v>-2</v>
      </c>
      <c r="DG23" s="379">
        <f>Table92[[#This Row],[R-E2]]-Table92[[#This Row],[E2]]</f>
        <v>-2</v>
      </c>
      <c r="DH23" s="43">
        <f>COUNTIF(Table9[[#This Row],[G-B1]:[G-B12]],"&lt;=0")/12*100</f>
        <v>100</v>
      </c>
      <c r="DI23" s="43">
        <f>COUNTIF(Table9[[#This Row],[G-K1]:[G-K5]],"&lt;=0")/5*100</f>
        <v>100</v>
      </c>
      <c r="DJ23" s="43">
        <f>COUNTIF(Table9[[#This Row],[G-P1]:[G-P5]],"&lt;=0")/5*100</f>
        <v>100</v>
      </c>
      <c r="DK23" s="43">
        <f>COUNTIF(Table9[[#This Row],[G-E1]:[G-E2]],"&lt;=0")/2*100</f>
        <v>100</v>
      </c>
      <c r="DL23" s="450">
        <f>IF(AE23="RDP",(COUNTIF(Table9[[#This Row],[G-B3]],"&lt;=0")+COUNTIF(Table9[[#This Row],[G-B4]],"&lt;=0")+COUNTIF(Table9[[#This Row],[G-B7]],"&lt;=0")+COUNTIF(Table9[[#This Row],[G-B11]],"&lt;=0")+COUNTIF(Table9[[#This Row],[G-K2]],"&lt;=0"))/5*100,IF(AE23="RMS",(COUNTIF(Table9[[#This Row],[G-B4]],"&lt;=0")+COUNTIF(Table9[[#This Row],[G-B5]],"&lt;=0")+COUNTIF(Table9[[#This Row],[G-B10]],"&lt;=0")+COUNTIF(Table9[[#This Row],[G-B12]],"&lt;=0")+COUNTIF(Table9[[#This Row],[G-K2]],"&lt;=0"))/5*100,IF(AE23="RSS",(COUNTIF(Table9[[#This Row],[G-B1]],"&lt;=0")+COUNTIF(Table9[[#This Row],[G-B2]],"&lt;=0")+COUNTIF(Table9[[#This Row],[G-B6]],"&lt;=0")+COUNTIF(Table9[[#This Row],[G-B11]],"&lt;=0")+COUNTIF(Table9[[#This Row],[G-B12]],"&lt;=0"))/5*100,0)))</f>
        <v>100</v>
      </c>
      <c r="DM23" s="380">
        <v>83</v>
      </c>
      <c r="DN23" s="381">
        <v>100</v>
      </c>
      <c r="DO23" s="381">
        <v>100</v>
      </c>
      <c r="DP23" s="381">
        <v>100</v>
      </c>
      <c r="DQ23" s="381">
        <v>100</v>
      </c>
      <c r="DR23" s="380">
        <v>50</v>
      </c>
      <c r="DS23" s="381">
        <v>60</v>
      </c>
      <c r="DT23" s="381">
        <v>40</v>
      </c>
      <c r="DU23" s="381">
        <v>100</v>
      </c>
      <c r="DV23" s="381">
        <v>40</v>
      </c>
      <c r="DW23" s="380">
        <v>33</v>
      </c>
      <c r="DX23" s="381">
        <v>40</v>
      </c>
      <c r="DY23" s="381">
        <v>20</v>
      </c>
      <c r="DZ23" s="381">
        <v>100</v>
      </c>
      <c r="EA23" s="382">
        <v>40</v>
      </c>
      <c r="EB23" s="335" t="s">
        <v>238</v>
      </c>
      <c r="EC23" s="324" t="s">
        <v>543</v>
      </c>
      <c r="ED23" s="324" t="s">
        <v>833</v>
      </c>
      <c r="EE23" s="338"/>
    </row>
    <row r="24" spans="1:135" ht="130.5" x14ac:dyDescent="0.3">
      <c r="B24" s="282">
        <v>21</v>
      </c>
      <c r="C24" s="421" t="s">
        <v>134</v>
      </c>
      <c r="D24" s="345">
        <v>46135</v>
      </c>
      <c r="E24" s="349" t="s">
        <v>835</v>
      </c>
      <c r="F24" s="304">
        <v>132547</v>
      </c>
      <c r="G24" s="357">
        <f t="shared" ca="1" si="5"/>
        <v>41.248307581811268</v>
      </c>
      <c r="H24" s="283">
        <v>31260</v>
      </c>
      <c r="I24" s="343" t="s">
        <v>136</v>
      </c>
      <c r="J24" s="343" t="s">
        <v>137</v>
      </c>
      <c r="K24" s="343" t="s">
        <v>138</v>
      </c>
      <c r="L24" s="343" t="s">
        <v>180</v>
      </c>
      <c r="M24" s="343" t="s">
        <v>161</v>
      </c>
      <c r="N24" s="343" t="s">
        <v>156</v>
      </c>
      <c r="O24" s="343" t="s">
        <v>183</v>
      </c>
      <c r="P24" s="349" t="s">
        <v>837</v>
      </c>
      <c r="Q24" s="343" t="s">
        <v>144</v>
      </c>
      <c r="R24" s="343" t="s">
        <v>185</v>
      </c>
      <c r="S24" s="343"/>
      <c r="T24" s="286"/>
      <c r="U24" s="343">
        <v>18</v>
      </c>
      <c r="V24" s="343" t="s">
        <v>186</v>
      </c>
      <c r="W24" s="356">
        <f ca="1">Table92[[#This Row],[Age]]-($T$1-Table92[[#This Row],[Date of Appointment to Current Grade]])/365</f>
        <v>36.449315068493149</v>
      </c>
      <c r="X24" s="360">
        <f ca="1">($T$1-Table92[[#This Row],[Date of Appointment to Current Grade]])/365</f>
        <v>4.7989925133181206</v>
      </c>
      <c r="Y24" s="345">
        <v>44564</v>
      </c>
      <c r="Z24" s="343" t="s">
        <v>161</v>
      </c>
      <c r="AA24" s="345">
        <v>45717</v>
      </c>
      <c r="AB24" s="360">
        <f ca="1">($T$1-Table92[[#This Row],[Date in Position]])/365</f>
        <v>1.6400884037290793</v>
      </c>
      <c r="AC24" s="343" t="s">
        <v>183</v>
      </c>
      <c r="AD24" s="345">
        <v>44460</v>
      </c>
      <c r="AE24" s="343" t="s">
        <v>147</v>
      </c>
      <c r="AF24" s="343" t="s">
        <v>148</v>
      </c>
      <c r="AG24" s="287" t="s">
        <v>838</v>
      </c>
      <c r="AH24" s="287" t="s">
        <v>839</v>
      </c>
      <c r="AI24" s="287" t="s">
        <v>280</v>
      </c>
      <c r="AJ24" s="288" t="s">
        <v>840</v>
      </c>
      <c r="AK24" s="288" t="s">
        <v>841</v>
      </c>
      <c r="AL24" s="282" t="s">
        <v>153</v>
      </c>
      <c r="AM24" s="319" t="s">
        <v>696</v>
      </c>
      <c r="AN24" s="313">
        <v>2</v>
      </c>
      <c r="AO24" s="304">
        <v>2</v>
      </c>
      <c r="AP24" s="304">
        <v>2</v>
      </c>
      <c r="AQ24" s="304">
        <v>3</v>
      </c>
      <c r="AR24" s="304">
        <v>3</v>
      </c>
      <c r="AS24" s="304">
        <v>2</v>
      </c>
      <c r="AT24" s="304">
        <v>3</v>
      </c>
      <c r="AU24" s="304">
        <v>3</v>
      </c>
      <c r="AV24" s="304">
        <v>3</v>
      </c>
      <c r="AW24" s="304">
        <v>2</v>
      </c>
      <c r="AX24" s="304">
        <v>2</v>
      </c>
      <c r="AY24" s="304">
        <v>2</v>
      </c>
      <c r="AZ24" s="304">
        <v>3</v>
      </c>
      <c r="BA24" s="304">
        <v>2</v>
      </c>
      <c r="BB24" s="304">
        <v>2</v>
      </c>
      <c r="BC24" s="304">
        <v>2</v>
      </c>
      <c r="BD24" s="304">
        <v>1</v>
      </c>
      <c r="BE24" s="304">
        <v>2</v>
      </c>
      <c r="BF24" s="304">
        <v>2</v>
      </c>
      <c r="BG24" s="304">
        <v>2</v>
      </c>
      <c r="BH24" s="304">
        <v>1</v>
      </c>
      <c r="BI24" s="304">
        <v>2</v>
      </c>
      <c r="BJ24" s="304">
        <v>2</v>
      </c>
      <c r="BK24" s="314">
        <v>1</v>
      </c>
      <c r="BL24" s="323" t="e">
        <f>IF(AND(All!$V24="P1",All!$AE24="RDP"),#REF!,IF(AND(All!$V24="P2",All!$AE24="RDP"),#REF!,IF(AND(All!$V24="P3",All!$AE24="RDP"),#REF!,IF(AND(All!$V24="P4",All!$AE24="RDP"),#REF!,IF(AND(All!$V24="P5",All!$AE24="RDP"),#REF!,IF(AND(All!$V24="P6",All!$AE24="RDP"),#REF!,IF(AND(All!$V24="P7",All!$AE24="RDP"),#REF!,IF(AND(All!$V24="P8",All!$AE24="RDP"),#REF!,IF(AND(All!$V24="P9",All!$AE24="RDP"),#REF!,IF(AND(All!$V24="P1",All!$AE24="RMS"),#REF!,IF(AND(All!$V24="P2",All!$AE24="RMS"),#REF!,IF(AND(All!$V24="P3",All!$AE24="RMS"),#REF!,IF(AND(All!$V24="P4",All!$AE24="RMS"),#REF!,IF(AND(All!$V24="P5",All!$AE24="RMS"),#REF!,IF(AND(All!$V24="P6",All!$AE24="RMS"),#REF!,IF(AND(All!$V24="P7",All!$AE24="RMS"),#REF!,IF(AND(All!$V24="P8",All!$AE24="RMS"),#REF!,IF(AND(All!$V24="P9",All!$AE24="RMS"),#REF!,IF(AND(All!$V24="P1",All!$AE24="RSS"),#REF!,IF(AND(All!$V24="P2",All!$AE24="RSS"),#REF!,IF(AND(All!$V24="P3",All!$AE24="RSS"),#REF!,IF(AND(All!$V24="P4",All!$AE24="RSS"),#REF!,IF(AND(All!$V24="P5",All!$AE24="RSS"),#REF!,IF(AND(All!$V24="P6",All!$AE24="RSS"),#REF!,IF(AND(All!$V24="P7",All!$AE24="RSS"),#REF!,IF(AND(All!$V24="P8",All!$AE24="RSS"),#REF!,IF(AND(All!$V24="P9",All!$AE24="RSS"),#REF!,0)))))))))))))))))))))))))))</f>
        <v>#REF!</v>
      </c>
      <c r="BM24" s="43" t="e">
        <f>IF(AND(All!$V24="P1",All!$AE24="RDP"),#REF!,IF(AND(All!$V24="P2",All!$AE24="RDP"),#REF!,IF(AND(All!$V24="P3",All!$AE24="RDP"),#REF!,IF(AND(All!$V24="P4",All!$AE24="RDP"),#REF!,IF(AND(All!$V24="P5",All!$AE24="RDP"),#REF!,IF(AND(All!$V24="P6",All!$AE24="RDP"),#REF!,IF(AND(All!$V24="P7",All!$AE24="RDP"),#REF!,IF(AND(All!$V24="P8",All!$AE24="RDP"),#REF!,IF(AND(All!$V24="P9",All!$AE24="RDP"),#REF!,IF(AND(All!$V24="P1",All!$AE24="RMS"),#REF!,IF(AND(All!$V24="P2",All!$AE24="RMS"),#REF!,IF(AND(All!$V24="P3",All!$AE24="RMS"),#REF!,IF(AND(All!$V24="P4",All!$AE24="RMS"),#REF!,IF(AND(All!$V24="P5",All!$AE24="RMS"),#REF!,IF(AND(All!$V24="P6",All!$AE24="RMS"),#REF!,IF(AND(All!$V24="P7",All!$AE24="RMS"),#REF!,IF(AND(All!$V24="P8",All!$AE24="RMS"),#REF!,IF(AND(All!$V24="P9",All!$AE24="RMS"),#REF!,IF(AND(All!$V24="P1",All!$AE24="RSS"),#REF!,IF(AND(All!$V24="P2",All!$AE24="RSS"),#REF!,IF(AND(All!$V24="P3",All!$AE24="RSS"),#REF!,IF(AND(All!$V24="P4",All!$AE24="RSS"),#REF!,IF(AND(All!$V24="P5",All!$AE24="RSS"),#REF!,IF(AND(All!$V24="P6",All!$AE24="RSS"),#REF!,IF(AND(All!$V24="P7",All!$AE24="RSS"),#REF!,IF(AND(All!$V24="P8",All!$AE24="RSS"),#REF!,IF(AND(All!$V24="P9",All!$AE24="RSS"),#REF!,0)))))))))))))))))))))))))))</f>
        <v>#REF!</v>
      </c>
      <c r="BN24" s="43" t="e">
        <f>IF(AND(All!$V24="P1",All!$AE24="RDP"),#REF!,IF(AND(All!$V24="P2",All!$AE24="RDP"),#REF!,IF(AND(All!$V24="P3",All!$AE24="RDP"),#REF!,IF(AND(All!$V24="P4",All!$AE24="RDP"),#REF!,IF(AND(All!$V24="P5",All!$AE24="RDP"),#REF!,IF(AND(All!$V24="P6",All!$AE24="RDP"),#REF!,IF(AND(All!$V24="P7",All!$AE24="RDP"),#REF!,IF(AND(All!$V24="P8",All!$AE24="RDP"),#REF!,IF(AND(All!$V24="P9",All!$AE24="RDP"),#REF!,IF(AND(All!$V24="P1",All!$AE24="RMS"),#REF!,IF(AND(All!$V24="P2",All!$AE24="RMS"),#REF!,IF(AND(All!$V24="P3",All!$AE24="RMS"),#REF!,IF(AND(All!$V24="P4",All!$AE24="RMS"),#REF!,IF(AND(All!$V24="P5",All!$AE24="RMS"),#REF!,IF(AND(All!$V24="P6",All!$AE24="RMS"),#REF!,IF(AND(All!$V24="P7",All!$AE24="RMS"),#REF!,IF(AND(All!$V24="P8",All!$AE24="RMS"),#REF!,IF(AND(All!$V24="P9",All!$AE24="RMS"),#REF!,IF(AND(All!$V24="P1",All!$AE24="RSS"),#REF!,IF(AND(All!$V24="P2",All!$AE24="RSS"),#REF!,IF(AND(All!$V24="P3",All!$AE24="RSS"),#REF!,IF(AND(All!$V24="P4",All!$AE24="RSS"),#REF!,IF(AND(All!$V24="P5",All!$AE24="RSS"),#REF!,IF(AND(All!$V24="P6",All!$AE24="RSS"),#REF!,IF(AND(All!$V24="P7",All!$AE24="RSS"),#REF!,IF(AND(All!$V24="P8",All!$AE24="RSS"),#REF!,IF(AND(All!$V24="P9",All!$AE24="RSS"),#REF!,0)))))))))))))))))))))))))))</f>
        <v>#REF!</v>
      </c>
      <c r="BO24" s="43" t="e">
        <f>IF(AND(All!$V24="P1",All!$AE24="RDP"),#REF!,IF(AND(All!$V24="P2",All!$AE24="RDP"),#REF!,IF(AND(All!$V24="P3",All!$AE24="RDP"),#REF!,IF(AND(All!$V24="P4",All!$AE24="RDP"),#REF!,IF(AND(All!$V24="P5",All!$AE24="RDP"),#REF!,IF(AND(All!$V24="P6",All!$AE24="RDP"),#REF!,IF(AND(All!$V24="P7",All!$AE24="RDP"),#REF!,IF(AND(All!$V24="P8",All!$AE24="RDP"),#REF!,IF(AND(All!$V24="P9",All!$AE24="RDP"),#REF!,IF(AND(All!$V24="P1",All!$AE24="RMS"),#REF!,IF(AND(All!$V24="P2",All!$AE24="RMS"),#REF!,IF(AND(All!$V24="P3",All!$AE24="RMS"),#REF!,IF(AND(All!$V24="P4",All!$AE24="RMS"),#REF!,IF(AND(All!$V24="P5",All!$AE24="RMS"),#REF!,IF(AND(All!$V24="P6",All!$AE24="RMS"),#REF!,IF(AND(All!$V24="P7",All!$AE24="RMS"),#REF!,IF(AND(All!$V24="P8",All!$AE24="RMS"),#REF!,IF(AND(All!$V24="P9",All!$AE24="RMS"),#REF!,IF(AND(All!$V24="P1",All!$AE24="RSS"),#REF!,IF(AND(All!$V24="P2",All!$AE24="RSS"),#REF!,IF(AND(All!$V24="P3",All!$AE24="RSS"),#REF!,IF(AND(All!$V24="P4",All!$AE24="RSS"),#REF!,IF(AND(All!$V24="P5",All!$AE24="RSS"),#REF!,IF(AND(All!$V24="P6",All!$AE24="RSS"),#REF!,IF(AND(All!$V24="P7",All!$AE24="RSS"),#REF!,IF(AND(All!$V24="P8",All!$AE24="RSS"),#REF!,IF(AND(All!$V24="P9",All!$AE24="RSS"),#REF!,0)))))))))))))))))))))))))))</f>
        <v>#REF!</v>
      </c>
      <c r="BP24" s="43" t="e">
        <f>IF(AND(All!$V24="P1",All!$AE24="RDP"),#REF!,IF(AND(All!$V24="P2",All!$AE24="RDP"),#REF!,IF(AND(All!$V24="P3",All!$AE24="RDP"),#REF!,IF(AND(All!$V24="P4",All!$AE24="RDP"),#REF!,IF(AND(All!$V24="P5",All!$AE24="RDP"),#REF!,IF(AND(All!$V24="P6",All!$AE24="RDP"),#REF!,IF(AND(All!$V24="P7",All!$AE24="RDP"),#REF!,IF(AND(All!$V24="P8",All!$AE24="RDP"),#REF!,IF(AND(All!$V24="P9",All!$AE24="RDP"),#REF!,IF(AND(All!$V24="P1",All!$AE24="RMS"),#REF!,IF(AND(All!$V24="P2",All!$AE24="RMS"),#REF!,IF(AND(All!$V24="P3",All!$AE24="RMS"),#REF!,IF(AND(All!$V24="P4",All!$AE24="RMS"),#REF!,IF(AND(All!$V24="P5",All!$AE24="RMS"),#REF!,IF(AND(All!$V24="P6",All!$AE24="RMS"),#REF!,IF(AND(All!$V24="P7",All!$AE24="RMS"),#REF!,IF(AND(All!$V24="P8",All!$AE24="RMS"),#REF!,IF(AND(All!$V24="P9",All!$AE24="RMS"),#REF!,IF(AND(All!$V24="P1",All!$AE24="RSS"),#REF!,IF(AND(All!$V24="P2",All!$AE24="RSS"),#REF!,IF(AND(All!$V24="P3",All!$AE24="RSS"),#REF!,IF(AND(All!$V24="P4",All!$AE24="RSS"),#REF!,IF(AND(All!$V24="P5",All!$AE24="RSS"),#REF!,IF(AND(All!$V24="P6",All!$AE24="RSS"),#REF!,IF(AND(All!$V24="P7",All!$AE24="RSS"),#REF!,IF(AND(All!$V24="P8",All!$AE24="RSS"),#REF!,IF(AND(All!$V24="P9",All!$AE24="RSS"),#REF!,0)))))))))))))))))))))))))))</f>
        <v>#REF!</v>
      </c>
      <c r="BQ24" s="43" t="e">
        <f>IF(AND(All!$V24="P1",All!$AE24="RDP"),#REF!,IF(AND(All!$V24="P2",All!$AE24="RDP"),#REF!,IF(AND(All!$V24="P3",All!$AE24="RDP"),#REF!,IF(AND(All!$V24="P4",All!$AE24="RDP"),#REF!,IF(AND(All!$V24="P5",All!$AE24="RDP"),#REF!,IF(AND(All!$V24="P6",All!$AE24="RDP"),#REF!,IF(AND(All!$V24="P7",All!$AE24="RDP"),#REF!,IF(AND(All!$V24="P8",All!$AE24="RDP"),#REF!,IF(AND(All!$V24="P9",All!$AE24="RDP"),#REF!,IF(AND(All!$V24="P1",All!$AE24="RMS"),#REF!,IF(AND(All!$V24="P2",All!$AE24="RMS"),#REF!,IF(AND(All!$V24="P3",All!$AE24="RMS"),#REF!,IF(AND(All!$V24="P4",All!$AE24="RMS"),#REF!,IF(AND(All!$V24="P5",All!$AE24="RMS"),#REF!,IF(AND(All!$V24="P6",All!$AE24="RMS"),#REF!,IF(AND(All!$V24="P7",All!$AE24="RMS"),#REF!,IF(AND(All!$V24="P8",All!$AE24="RMS"),#REF!,IF(AND(All!$V24="P9",All!$AE24="RMS"),#REF!,IF(AND(All!$V24="P1",All!$AE24="RSS"),#REF!,IF(AND(All!$V24="P2",All!$AE24="RSS"),#REF!,IF(AND(All!$V24="P3",All!$AE24="RSS"),#REF!,IF(AND(All!$V24="P4",All!$AE24="RSS"),#REF!,IF(AND(All!$V24="P5",All!$AE24="RSS"),#REF!,IF(AND(All!$V24="P6",All!$AE24="RSS"),#REF!,IF(AND(All!$V24="P7",All!$AE24="RSS"),#REF!,IF(AND(All!$V24="P8",All!$AE24="RSS"),#REF!,IF(AND(All!$V24="P9",All!$AE24="RSS"),#REF!,0)))))))))))))))))))))))))))</f>
        <v>#REF!</v>
      </c>
      <c r="BR24" s="43" t="e">
        <f>IF(AND(All!$V24="P1",All!$AE24="RDP"),#REF!,IF(AND(All!$V24="P2",All!$AE24="RDP"),#REF!,IF(AND(All!$V24="P3",All!$AE24="RDP"),#REF!,IF(AND(All!$V24="P4",All!$AE24="RDP"),#REF!,IF(AND(All!$V24="P5",All!$AE24="RDP"),#REF!,IF(AND(All!$V24="P6",All!$AE24="RDP"),#REF!,IF(AND(All!$V24="P7",All!$AE24="RDP"),#REF!,IF(AND(All!$V24="P8",All!$AE24="RDP"),#REF!,IF(AND(All!$V24="P9",All!$AE24="RDP"),#REF!,IF(AND(All!$V24="P1",All!$AE24="RMS"),#REF!,IF(AND(All!$V24="P2",All!$AE24="RMS"),#REF!,IF(AND(All!$V24="P3",All!$AE24="RMS"),#REF!,IF(AND(All!$V24="P4",All!$AE24="RMS"),#REF!,IF(AND(All!$V24="P5",All!$AE24="RMS"),#REF!,IF(AND(All!$V24="P6",All!$AE24="RMS"),#REF!,IF(AND(All!$V24="P7",All!$AE24="RMS"),#REF!,IF(AND(All!$V24="P8",All!$AE24="RMS"),#REF!,IF(AND(All!$V24="P9",All!$AE24="RMS"),#REF!,IF(AND(All!$V24="P1",All!$AE24="RSS"),#REF!,IF(AND(All!$V24="P2",All!$AE24="RSS"),#REF!,IF(AND(All!$V24="P3",All!$AE24="RSS"),#REF!,IF(AND(All!$V24="P4",All!$AE24="RSS"),#REF!,IF(AND(All!$V24="P5",All!$AE24="RSS"),#REF!,IF(AND(All!$V24="P6",All!$AE24="RSS"),#REF!,IF(AND(All!$V24="P7",All!$AE24="RSS"),#REF!,IF(AND(All!$V24="P8",All!$AE24="RSS"),#REF!,IF(AND(All!$V24="P9",All!$AE24="RSS"),#REF!,0)))))))))))))))))))))))))))</f>
        <v>#REF!</v>
      </c>
      <c r="BS24" s="43" t="e">
        <f>IF(AND(All!$V24="P1",All!$AE24="RDP"),#REF!,IF(AND(All!$V24="P2",All!$AE24="RDP"),#REF!,IF(AND(All!$V24="P3",All!$AE24="RDP"),#REF!,IF(AND(All!$V24="P4",All!$AE24="RDP"),#REF!,IF(AND(All!$V24="P5",All!$AE24="RDP"),#REF!,IF(AND(All!$V24="P6",All!$AE24="RDP"),#REF!,IF(AND(All!$V24="P7",All!$AE24="RDP"),#REF!,IF(AND(All!$V24="P8",All!$AE24="RDP"),#REF!,IF(AND(All!$V24="P9",All!$AE24="RDP"),#REF!,IF(AND(All!$V24="P1",All!$AE24="RMS"),#REF!,IF(AND(All!$V24="P2",All!$AE24="RMS"),#REF!,IF(AND(All!$V24="P3",All!$AE24="RMS"),#REF!,IF(AND(All!$V24="P4",All!$AE24="RMS"),#REF!,IF(AND(All!$V24="P5",All!$AE24="RMS"),#REF!,IF(AND(All!$V24="P6",All!$AE24="RMS"),#REF!,IF(AND(All!$V24="P7",All!$AE24="RMS"),#REF!,IF(AND(All!$V24="P8",All!$AE24="RMS"),#REF!,IF(AND(All!$V24="P9",All!$AE24="RMS"),#REF!,IF(AND(All!$V24="P1",All!$AE24="RSS"),#REF!,IF(AND(All!$V24="P2",All!$AE24="RSS"),#REF!,IF(AND(All!$V24="P3",All!$AE24="RSS"),#REF!,IF(AND(All!$V24="P4",All!$AE24="RSS"),#REF!,IF(AND(All!$V24="P5",All!$AE24="RSS"),#REF!,IF(AND(All!$V24="P6",All!$AE24="RSS"),#REF!,IF(AND(All!$V24="P7",All!$AE24="RSS"),#REF!,IF(AND(All!$V24="P8",All!$AE24="RSS"),#REF!,IF(AND(All!$V24="P9",All!$AE24="RSS"),#REF!,0)))))))))))))))))))))))))))</f>
        <v>#REF!</v>
      </c>
      <c r="BT24" s="43" t="e">
        <f>IF(AND(All!$V24="P1",All!$AE24="RDP"),#REF!,IF(AND(All!$V24="P2",All!$AE24="RDP"),#REF!,IF(AND(All!$V24="P3",All!$AE24="RDP"),#REF!,IF(AND(All!$V24="P4",All!$AE24="RDP"),#REF!,IF(AND(All!$V24="P5",All!$AE24="RDP"),#REF!,IF(AND(All!$V24="P6",All!$AE24="RDP"),#REF!,IF(AND(All!$V24="P7",All!$AE24="RDP"),#REF!,IF(AND(All!$V24="P8",All!$AE24="RDP"),#REF!,IF(AND(All!$V24="P9",All!$AE24="RDP"),#REF!,IF(AND(All!$V24="P1",All!$AE24="RMS"),#REF!,IF(AND(All!$V24="P2",All!$AE24="RMS"),#REF!,IF(AND(All!$V24="P3",All!$AE24="RMS"),#REF!,IF(AND(All!$V24="P4",All!$AE24="RMS"),#REF!,IF(AND(All!$V24="P5",All!$AE24="RMS"),#REF!,IF(AND(All!$V24="P6",All!$AE24="RMS"),#REF!,IF(AND(All!$V24="P7",All!$AE24="RMS"),#REF!,IF(AND(All!$V24="P8",All!$AE24="RMS"),#REF!,IF(AND(All!$V24="P9",All!$AE24="RMS"),#REF!,IF(AND(All!$V24="P1",All!$AE24="RSS"),#REF!,IF(AND(All!$V24="P2",All!$AE24="RSS"),#REF!,IF(AND(All!$V24="P3",All!$AE24="RSS"),#REF!,IF(AND(All!$V24="P4",All!$AE24="RSS"),#REF!,IF(AND(All!$V24="P5",All!$AE24="RSS"),#REF!,IF(AND(All!$V24="P6",All!$AE24="RSS"),#REF!,IF(AND(All!$V24="P7",All!$AE24="RSS"),#REF!,IF(AND(All!$V24="P8",All!$AE24="RSS"),#REF!,IF(AND(All!$V24="P9",All!$AE24="RSS"),#REF!,0)))))))))))))))))))))))))))</f>
        <v>#REF!</v>
      </c>
      <c r="BU24" s="43" t="e">
        <f>IF(AND(All!$V24="P1",All!$AE24="RDP"),#REF!,IF(AND(All!$V24="P2",All!$AE24="RDP"),#REF!,IF(AND(All!$V24="P3",All!$AE24="RDP"),#REF!,IF(AND(All!$V24="P4",All!$AE24="RDP"),#REF!,IF(AND(All!$V24="P5",All!$AE24="RDP"),#REF!,IF(AND(All!$V24="P6",All!$AE24="RDP"),#REF!,IF(AND(All!$V24="P7",All!$AE24="RDP"),#REF!,IF(AND(All!$V24="P8",All!$AE24="RDP"),#REF!,IF(AND(All!$V24="P9",All!$AE24="RDP"),#REF!,IF(AND(All!$V24="P1",All!$AE24="RMS"),#REF!,IF(AND(All!$V24="P2",All!$AE24="RMS"),#REF!,IF(AND(All!$V24="P3",All!$AE24="RMS"),#REF!,IF(AND(All!$V24="P4",All!$AE24="RMS"),#REF!,IF(AND(All!$V24="P5",All!$AE24="RMS"),#REF!,IF(AND(All!$V24="P6",All!$AE24="RMS"),#REF!,IF(AND(All!$V24="P7",All!$AE24="RMS"),#REF!,IF(AND(All!$V24="P8",All!$AE24="RMS"),#REF!,IF(AND(All!$V24="P9",All!$AE24="RMS"),#REF!,IF(AND(All!$V24="P1",All!$AE24="RSS"),#REF!,IF(AND(All!$V24="P2",All!$AE24="RSS"),#REF!,IF(AND(All!$V24="P3",All!$AE24="RSS"),#REF!,IF(AND(All!$V24="P4",All!$AE24="RSS"),#REF!,IF(AND(All!$V24="P5",All!$AE24="RSS"),#REF!,IF(AND(All!$V24="P6",All!$AE24="RSS"),#REF!,IF(AND(All!$V24="P7",All!$AE24="RSS"),#REF!,IF(AND(All!$V24="P8",All!$AE24="RSS"),#REF!,IF(AND(All!$V24="P9",All!$AE24="RSS"),#REF!,0)))))))))))))))))))))))))))</f>
        <v>#REF!</v>
      </c>
      <c r="BV24" s="43" t="e">
        <f>IF(AND(All!$V24="P1",All!$AE24="RDP"),#REF!,IF(AND(All!$V24="P2",All!$AE24="RDP"),#REF!,IF(AND(All!$V24="P3",All!$AE24="RDP"),#REF!,IF(AND(All!$V24="P4",All!$AE24="RDP"),#REF!,IF(AND(All!$V24="P5",All!$AE24="RDP"),#REF!,IF(AND(All!$V24="P6",All!$AE24="RDP"),#REF!,IF(AND(All!$V24="P7",All!$AE24="RDP"),#REF!,IF(AND(All!$V24="P8",All!$AE24="RDP"),#REF!,IF(AND(All!$V24="P9",All!$AE24="RDP"),#REF!,IF(AND(All!$V24="P1",All!$AE24="RMS"),#REF!,IF(AND(All!$V24="P2",All!$AE24="RMS"),#REF!,IF(AND(All!$V24="P3",All!$AE24="RMS"),#REF!,IF(AND(All!$V24="P4",All!$AE24="RMS"),#REF!,IF(AND(All!$V24="P5",All!$AE24="RMS"),#REF!,IF(AND(All!$V24="P6",All!$AE24="RMS"),#REF!,IF(AND(All!$V24="P7",All!$AE24="RMS"),#REF!,IF(AND(All!$V24="P8",All!$AE24="RMS"),#REF!,IF(AND(All!$V24="P9",All!$AE24="RMS"),#REF!,IF(AND(All!$V24="P1",All!$AE24="RSS"),#REF!,IF(AND(All!$V24="P2",All!$AE24="RSS"),#REF!,IF(AND(All!$V24="P3",All!$AE24="RSS"),#REF!,IF(AND(All!$V24="P4",All!$AE24="RSS"),#REF!,IF(AND(All!$V24="P5",All!$AE24="RSS"),#REF!,IF(AND(All!$V24="P6",All!$AE24="RSS"),#REF!,IF(AND(All!$V24="P7",All!$AE24="RSS"),#REF!,IF(AND(All!$V24="P8",All!$AE24="RSS"),#REF!,IF(AND(All!$V24="P9",All!$AE24="RSS"),#REF!,0)))))))))))))))))))))))))))</f>
        <v>#REF!</v>
      </c>
      <c r="BW24" s="43" t="e">
        <f>IF(AND(All!$V24="P1",All!$AE24="RDP"),#REF!,IF(AND(All!$V24="P2",All!$AE24="RDP"),#REF!,IF(AND(All!$V24="P3",All!$AE24="RDP"),#REF!,IF(AND(All!$V24="P4",All!$AE24="RDP"),#REF!,IF(AND(All!$V24="P5",All!$AE24="RDP"),#REF!,IF(AND(All!$V24="P6",All!$AE24="RDP"),#REF!,IF(AND(All!$V24="P7",All!$AE24="RDP"),#REF!,IF(AND(All!$V24="P8",All!$AE24="RDP"),#REF!,IF(AND(All!$V24="P9",All!$AE24="RDP"),#REF!,IF(AND(All!$V24="P1",All!$AE24="RMS"),#REF!,IF(AND(All!$V24="P2",All!$AE24="RMS"),#REF!,IF(AND(All!$V24="P3",All!$AE24="RMS"),#REF!,IF(AND(All!$V24="P4",All!$AE24="RMS"),#REF!,IF(AND(All!$V24="P5",All!$AE24="RMS"),#REF!,IF(AND(All!$V24="P6",All!$AE24="RMS"),#REF!,IF(AND(All!$V24="P7",All!$AE24="RMS"),#REF!,IF(AND(All!$V24="P8",All!$AE24="RMS"),#REF!,IF(AND(All!$V24="P9",All!$AE24="RMS"),#REF!,IF(AND(All!$V24="P1",All!$AE24="RSS"),#REF!,IF(AND(All!$V24="P2",All!$AE24="RSS"),#REF!,IF(AND(All!$V24="P3",All!$AE24="RSS"),#REF!,IF(AND(All!$V24="P4",All!$AE24="RSS"),#REF!,IF(AND(All!$V24="P5",All!$AE24="RSS"),#REF!,IF(AND(All!$V24="P6",All!$AE24="RSS"),#REF!,IF(AND(All!$V24="P7",All!$AE24="RSS"),#REF!,IF(AND(All!$V24="P8",All!$AE24="RSS"),#REF!,IF(AND(All!$V24="P9",All!$AE24="RSS"),#REF!,0)))))))))))))))))))))))))))</f>
        <v>#REF!</v>
      </c>
      <c r="BX24" s="43" t="e">
        <f>IF(AND(All!$V24="P1",All!$AE24="RDP"),#REF!,IF(AND(All!$V24="P2",All!$AE24="RDP"),#REF!,IF(AND(All!$V24="P3",All!$AE24="RDP"),#REF!,IF(AND(All!$V24="P4",All!$AE24="RDP"),#REF!,IF(AND(All!$V24="P5",All!$AE24="RDP"),#REF!,IF(AND(All!$V24="P6",All!$AE24="RDP"),#REF!,IF(AND(All!$V24="P7",All!$AE24="RDP"),#REF!,IF(AND(All!$V24="P8",All!$AE24="RDP"),#REF!,IF(AND(All!$V24="P9",All!$AE24="RDP"),#REF!,IF(AND(All!$V24="P1",All!$AE24="RMS"),#REF!,IF(AND(All!$V24="P2",All!$AE24="RMS"),#REF!,IF(AND(All!$V24="P3",All!$AE24="RMS"),#REF!,IF(AND(All!$V24="P4",All!$AE24="RMS"),#REF!,IF(AND(All!$V24="P5",All!$AE24="RMS"),#REF!,IF(AND(All!$V24="P6",All!$AE24="RMS"),#REF!,IF(AND(All!$V24="P7",All!$AE24="RMS"),#REF!,IF(AND(All!$V24="P8",All!$AE24="RMS"),#REF!,IF(AND(All!$V24="P9",All!$AE24="RMS"),#REF!,IF(AND(All!$V24="P1",All!$AE24="RSS"),#REF!,IF(AND(All!$V24="P2",All!$AE24="RSS"),#REF!,IF(AND(All!$V24="P3",All!$AE24="RSS"),#REF!,IF(AND(All!$V24="P4",All!$AE24="RSS"),#REF!,IF(AND(All!$V24="P5",All!$AE24="RSS"),#REF!,IF(AND(All!$V24="P6",All!$AE24="RSS"),#REF!,IF(AND(All!$V24="P7",All!$AE24="RSS"),#REF!,IF(AND(All!$V24="P8",All!$AE24="RSS"),#REF!,IF(AND(All!$V24="P9",All!$AE24="RSS"),#REF!,0)))))))))))))))))))))))))))</f>
        <v>#REF!</v>
      </c>
      <c r="BY24" s="43" t="e">
        <f>IF(AND(All!$V24="P1",All!$AE24="RDP"),#REF!,IF(AND(All!$V24="P2",All!$AE24="RDP"),#REF!,IF(AND(All!$V24="P3",All!$AE24="RDP"),#REF!,IF(AND(All!$V24="P4",All!$AE24="RDP"),#REF!,IF(AND(All!$V24="P5",All!$AE24="RDP"),#REF!,IF(AND(All!$V24="P6",All!$AE24="RDP"),#REF!,IF(AND(All!$V24="P7",All!$AE24="RDP"),#REF!,IF(AND(All!$V24="P8",All!$AE24="RDP"),#REF!,IF(AND(All!$V24="P9",All!$AE24="RDP"),#REF!,IF(AND(All!$V24="P1",All!$AE24="RMS"),#REF!,IF(AND(All!$V24="P2",All!$AE24="RMS"),#REF!,IF(AND(All!$V24="P3",All!$AE24="RMS"),#REF!,IF(AND(All!$V24="P4",All!$AE24="RMS"),#REF!,IF(AND(All!$V24="P5",All!$AE24="RMS"),#REF!,IF(AND(All!$V24="P6",All!$AE24="RMS"),#REF!,IF(AND(All!$V24="P7",All!$AE24="RMS"),#REF!,IF(AND(All!$V24="P8",All!$AE24="RMS"),#REF!,IF(AND(All!$V24="P9",All!$AE24="RMS"),#REF!,IF(AND(All!$V24="P1",All!$AE24="RSS"),#REF!,IF(AND(All!$V24="P2",All!$AE24="RSS"),#REF!,IF(AND(All!$V24="P3",All!$AE24="RSS"),#REF!,IF(AND(All!$V24="P4",All!$AE24="RSS"),#REF!,IF(AND(All!$V24="P5",All!$AE24="RSS"),#REF!,IF(AND(All!$V24="P6",All!$AE24="RSS"),#REF!,IF(AND(All!$V24="P7",All!$AE24="RSS"),#REF!,IF(AND(All!$V24="P8",All!$AE24="RSS"),#REF!,IF(AND(All!$V24="P9",All!$AE24="RSS"),#REF!,0)))))))))))))))))))))))))))</f>
        <v>#REF!</v>
      </c>
      <c r="BZ24" s="43" t="e">
        <f>IF(AND(All!$V24="P1",All!$AE24="RDP"),#REF!,IF(AND(All!$V24="P2",All!$AE24="RDP"),#REF!,IF(AND(All!$V24="P3",All!$AE24="RDP"),#REF!,IF(AND(All!$V24="P4",All!$AE24="RDP"),#REF!,IF(AND(All!$V24="P5",All!$AE24="RDP"),#REF!,IF(AND(All!$V24="P6",All!$AE24="RDP"),#REF!,IF(AND(All!$V24="P7",All!$AE24="RDP"),#REF!,IF(AND(All!$V24="P8",All!$AE24="RDP"),#REF!,IF(AND(All!$V24="P9",All!$AE24="RDP"),#REF!,IF(AND(All!$V24="P1",All!$AE24="RMS"),#REF!,IF(AND(All!$V24="P2",All!$AE24="RMS"),#REF!,IF(AND(All!$V24="P3",All!$AE24="RMS"),#REF!,IF(AND(All!$V24="P4",All!$AE24="RMS"),#REF!,IF(AND(All!$V24="P5",All!$AE24="RMS"),#REF!,IF(AND(All!$V24="P6",All!$AE24="RMS"),#REF!,IF(AND(All!$V24="P7",All!$AE24="RMS"),#REF!,IF(AND(All!$V24="P8",All!$AE24="RMS"),#REF!,IF(AND(All!$V24="P9",All!$AE24="RMS"),#REF!,IF(AND(All!$V24="P1",All!$AE24="RSS"),#REF!,IF(AND(All!$V24="P2",All!$AE24="RSS"),#REF!,IF(AND(All!$V24="P3",All!$AE24="RSS"),#REF!,IF(AND(All!$V24="P4",All!$AE24="RSS"),#REF!,IF(AND(All!$V24="P5",All!$AE24="RSS"),#REF!,IF(AND(All!$V24="P6",All!$AE24="RSS"),#REF!,IF(AND(All!$V24="P7",All!$AE24="RSS"),#REF!,IF(AND(All!$V24="P8",All!$AE24="RSS"),#REF!,IF(AND(All!$V24="P9",All!$AE24="RSS"),#REF!,0)))))))))))))))))))))))))))</f>
        <v>#REF!</v>
      </c>
      <c r="CA24" s="43" t="e">
        <f>IF(AND(All!$V24="P1",All!$AE24="RDP"),#REF!,IF(AND(All!$V24="P2",All!$AE24="RDP"),#REF!,IF(AND(All!$V24="P3",All!$AE24="RDP"),#REF!,IF(AND(All!$V24="P4",All!$AE24="RDP"),#REF!,IF(AND(All!$V24="P5",All!$AE24="RDP"),#REF!,IF(AND(All!$V24="P6",All!$AE24="RDP"),#REF!,IF(AND(All!$V24="P7",All!$AE24="RDP"),#REF!,IF(AND(All!$V24="P8",All!$AE24="RDP"),#REF!,IF(AND(All!$V24="P9",All!$AE24="RDP"),#REF!,IF(AND(All!$V24="P1",All!$AE24="RMS"),#REF!,IF(AND(All!$V24="P2",All!$AE24="RMS"),#REF!,IF(AND(All!$V24="P3",All!$AE24="RMS"),#REF!,IF(AND(All!$V24="P4",All!$AE24="RMS"),#REF!,IF(AND(All!$V24="P5",All!$AE24="RMS"),#REF!,IF(AND(All!$V24="P6",All!$AE24="RMS"),#REF!,IF(AND(All!$V24="P7",All!$AE24="RMS"),#REF!,IF(AND(All!$V24="P8",All!$AE24="RMS"),#REF!,IF(AND(All!$V24="P9",All!$AE24="RMS"),#REF!,IF(AND(All!$V24="P1",All!$AE24="RSS"),#REF!,IF(AND(All!$V24="P2",All!$AE24="RSS"),#REF!,IF(AND(All!$V24="P3",All!$AE24="RSS"),#REF!,IF(AND(All!$V24="P4",All!$AE24="RSS"),#REF!,IF(AND(All!$V24="P5",All!$AE24="RSS"),#REF!,IF(AND(All!$V24="P6",All!$AE24="RSS"),#REF!,IF(AND(All!$V24="P7",All!$AE24="RSS"),#REF!,IF(AND(All!$V24="P8",All!$AE24="RSS"),#REF!,IF(AND(All!$V24="P9",All!$AE24="RSS"),#REF!,0)))))))))))))))))))))))))))</f>
        <v>#REF!</v>
      </c>
      <c r="CB24" s="43" t="e">
        <f>IF(AND(All!$V24="P1",All!$AE24="RDP"),#REF!,IF(AND(All!$V24="P2",All!$AE24="RDP"),#REF!,IF(AND(All!$V24="P3",All!$AE24="RDP"),#REF!,IF(AND(All!$V24="P4",All!$AE24="RDP"),#REF!,IF(AND(All!$V24="P5",All!$AE24="RDP"),#REF!,IF(AND(All!$V24="P6",All!$AE24="RDP"),#REF!,IF(AND(All!$V24="P7",All!$AE24="RDP"),#REF!,IF(AND(All!$V24="P8",All!$AE24="RDP"),#REF!,IF(AND(All!$V24="P9",All!$AE24="RDP"),#REF!,IF(AND(All!$V24="P1",All!$AE24="RMS"),#REF!,IF(AND(All!$V24="P2",All!$AE24="RMS"),#REF!,IF(AND(All!$V24="P3",All!$AE24="RMS"),#REF!,IF(AND(All!$V24="P4",All!$AE24="RMS"),#REF!,IF(AND(All!$V24="P5",All!$AE24="RMS"),#REF!,IF(AND(All!$V24="P6",All!$AE24="RMS"),#REF!,IF(AND(All!$V24="P7",All!$AE24="RMS"),#REF!,IF(AND(All!$V24="P8",All!$AE24="RMS"),#REF!,IF(AND(All!$V24="P9",All!$AE24="RMS"),#REF!,IF(AND(All!$V24="P1",All!$AE24="RSS"),#REF!,IF(AND(All!$V24="P2",All!$AE24="RSS"),#REF!,IF(AND(All!$V24="P3",All!$AE24="RSS"),#REF!,IF(AND(All!$V24="P4",All!$AE24="RSS"),#REF!,IF(AND(All!$V24="P5",All!$AE24="RSS"),#REF!,IF(AND(All!$V24="P6",All!$AE24="RSS"),#REF!,IF(AND(All!$V24="P7",All!$AE24="RSS"),#REF!,IF(AND(All!$V24="P8",All!$AE24="RSS"),#REF!,IF(AND(All!$V24="P9",All!$AE24="RSS"),#REF!,0)))))))))))))))))))))))))))</f>
        <v>#REF!</v>
      </c>
      <c r="CC24" s="43" t="e">
        <f>IF(AND(All!$V24="P1",All!$AE24="RDP"),#REF!,IF(AND(All!$V24="P2",All!$AE24="RDP"),#REF!,IF(AND(All!$V24="P3",All!$AE24="RDP"),#REF!,IF(AND(All!$V24="P4",All!$AE24="RDP"),#REF!,IF(AND(All!$V24="P5",All!$AE24="RDP"),#REF!,IF(AND(All!$V24="P6",All!$AE24="RDP"),#REF!,IF(AND(All!$V24="P7",All!$AE24="RDP"),#REF!,IF(AND(All!$V24="P8",All!$AE24="RDP"),#REF!,IF(AND(All!$V24="P9",All!$AE24="RDP"),#REF!,IF(AND(All!$V24="P1",All!$AE24="RMS"),#REF!,IF(AND(All!$V24="P2",All!$AE24="RMS"),#REF!,IF(AND(All!$V24="P3",All!$AE24="RMS"),#REF!,IF(AND(All!$V24="P4",All!$AE24="RMS"),#REF!,IF(AND(All!$V24="P5",All!$AE24="RMS"),#REF!,IF(AND(All!$V24="P6",All!$AE24="RMS"),#REF!,IF(AND(All!$V24="P7",All!$AE24="RMS"),#REF!,IF(AND(All!$V24="P8",All!$AE24="RMS"),#REF!,IF(AND(All!$V24="P9",All!$AE24="RMS"),#REF!,IF(AND(All!$V24="P1",All!$AE24="RSS"),#REF!,IF(AND(All!$V24="P2",All!$AE24="RSS"),#REF!,IF(AND(All!$V24="P3",All!$AE24="RSS"),#REF!,IF(AND(All!$V24="P4",All!$AE24="RSS"),#REF!,IF(AND(All!$V24="P5",All!$AE24="RSS"),#REF!,IF(AND(All!$V24="P6",All!$AE24="RSS"),#REF!,IF(AND(All!$V24="P7",All!$AE24="RSS"),#REF!,IF(AND(All!$V24="P8",All!$AE24="RSS"),#REF!,IF(AND(All!$V24="P9",All!$AE24="RSS"),#REF!,0)))))))))))))))))))))))))))</f>
        <v>#REF!</v>
      </c>
      <c r="CD24" s="43" t="e">
        <f>IF(AND(All!$V24="P1",All!$AE24="RDP"),#REF!,IF(AND(All!$V24="P2",All!$AE24="RDP"),#REF!,IF(AND(All!$V24="P3",All!$AE24="RDP"),#REF!,IF(AND(All!$V24="P4",All!$AE24="RDP"),#REF!,IF(AND(All!$V24="P5",All!$AE24="RDP"),#REF!,IF(AND(All!$V24="P6",All!$AE24="RDP"),#REF!,IF(AND(All!$V24="P7",All!$AE24="RDP"),#REF!,IF(AND(All!$V24="P8",All!$AE24="RDP"),#REF!,IF(AND(All!$V24="P9",All!$AE24="RDP"),#REF!,IF(AND(All!$V24="P1",All!$AE24="RMS"),#REF!,IF(AND(All!$V24="P2",All!$AE24="RMS"),#REF!,IF(AND(All!$V24="P3",All!$AE24="RMS"),#REF!,IF(AND(All!$V24="P4",All!$AE24="RMS"),#REF!,IF(AND(All!$V24="P5",All!$AE24="RMS"),#REF!,IF(AND(All!$V24="P6",All!$AE24="RMS"),#REF!,IF(AND(All!$V24="P7",All!$AE24="RMS"),#REF!,IF(AND(All!$V24="P8",All!$AE24="RMS"),#REF!,IF(AND(All!$V24="P9",All!$AE24="RMS"),#REF!,IF(AND(All!$V24="P1",All!$AE24="RSS"),#REF!,IF(AND(All!$V24="P2",All!$AE24="RSS"),#REF!,IF(AND(All!$V24="P3",All!$AE24="RSS"),#REF!,IF(AND(All!$V24="P4",All!$AE24="RSS"),#REF!,IF(AND(All!$V24="P5",All!$AE24="RSS"),#REF!,IF(AND(All!$V24="P6",All!$AE24="RSS"),#REF!,IF(AND(All!$V24="P7",All!$AE24="RSS"),#REF!,IF(AND(All!$V24="P8",All!$AE24="RSS"),#REF!,IF(AND(All!$V24="P9",All!$AE24="RSS"),#REF!,0)))))))))))))))))))))))))))</f>
        <v>#REF!</v>
      </c>
      <c r="CE24" s="43" t="e">
        <f>IF(AND(All!$V24="P1",All!$AE24="RDP"),#REF!,IF(AND(All!$V24="P2",All!$AE24="RDP"),#REF!,IF(AND(All!$V24="P3",All!$AE24="RDP"),#REF!,IF(AND(All!$V24="P4",All!$AE24="RDP"),#REF!,IF(AND(All!$V24="P5",All!$AE24="RDP"),#REF!,IF(AND(All!$V24="P6",All!$AE24="RDP"),#REF!,IF(AND(All!$V24="P7",All!$AE24="RDP"),#REF!,IF(AND(All!$V24="P8",All!$AE24="RDP"),#REF!,IF(AND(All!$V24="P9",All!$AE24="RDP"),#REF!,IF(AND(All!$V24="P1",All!$AE24="RMS"),#REF!,IF(AND(All!$V24="P2",All!$AE24="RMS"),#REF!,IF(AND(All!$V24="P3",All!$AE24="RMS"),#REF!,IF(AND(All!$V24="P4",All!$AE24="RMS"),#REF!,IF(AND(All!$V24="P5",All!$AE24="RMS"),#REF!,IF(AND(All!$V24="P6",All!$AE24="RMS"),#REF!,IF(AND(All!$V24="P7",All!$AE24="RMS"),#REF!,IF(AND(All!$V24="P8",All!$AE24="RMS"),#REF!,IF(AND(All!$V24="P9",All!$AE24="RMS"),#REF!,IF(AND(All!$V24="P1",All!$AE24="RSS"),#REF!,IF(AND(All!$V24="P2",All!$AE24="RSS"),#REF!,IF(AND(All!$V24="P3",All!$AE24="RSS"),#REF!,IF(AND(All!$V24="P4",All!$AE24="RSS"),#REF!,IF(AND(All!$V24="P5",All!$AE24="RSS"),#REF!,IF(AND(All!$V24="P6",All!$AE24="RSS"),#REF!,IF(AND(All!$V24="P7",All!$AE24="RSS"),#REF!,IF(AND(All!$V24="P8",All!$AE24="RSS"),#REF!,IF(AND(All!$V24="P9",All!$AE24="RSS"),#REF!,0)))))))))))))))))))))))))))</f>
        <v>#REF!</v>
      </c>
      <c r="CF24" s="43" t="e">
        <f>IF(AND(All!$V24="P1",All!$AE24="RDP"),#REF!,IF(AND(All!$V24="P2",All!$AE24="RDP"),#REF!,IF(AND(All!$V24="P3",All!$AE24="RDP"),#REF!,IF(AND(All!$V24="P4",All!$AE24="RDP"),#REF!,IF(AND(All!$V24="P5",All!$AE24="RDP"),#REF!,IF(AND(All!$V24="P6",All!$AE24="RDP"),#REF!,IF(AND(All!$V24="P7",All!$AE24="RDP"),#REF!,IF(AND(All!$V24="P8",All!$AE24="RDP"),#REF!,IF(AND(All!$V24="P9",All!$AE24="RDP"),#REF!,IF(AND(All!$V24="P1",All!$AE24="RMS"),#REF!,IF(AND(All!$V24="P2",All!$AE24="RMS"),#REF!,IF(AND(All!$V24="P3",All!$AE24="RMS"),#REF!,IF(AND(All!$V24="P4",All!$AE24="RMS"),#REF!,IF(AND(All!$V24="P5",All!$AE24="RMS"),#REF!,IF(AND(All!$V24="P6",All!$AE24="RMS"),#REF!,IF(AND(All!$V24="P7",All!$AE24="RMS"),#REF!,IF(AND(All!$V24="P8",All!$AE24="RMS"),#REF!,IF(AND(All!$V24="P9",All!$AE24="RMS"),#REF!,IF(AND(All!$V24="P1",All!$AE24="RSS"),#REF!,IF(AND(All!$V24="P2",All!$AE24="RSS"),#REF!,IF(AND(All!$V24="P3",All!$AE24="RSS"),#REF!,IF(AND(All!$V24="P4",All!$AE24="RSS"),#REF!,IF(AND(All!$V24="P5",All!$AE24="RSS"),#REF!,IF(AND(All!$V24="P6",All!$AE24="RSS"),#REF!,IF(AND(All!$V24="P7",All!$AE24="RSS"),#REF!,IF(AND(All!$V24="P8",All!$AE24="RSS"),#REF!,IF(AND(All!$V24="P9",All!$AE24="RSS"),#REF!,0)))))))))))))))))))))))))))</f>
        <v>#REF!</v>
      </c>
      <c r="CG24" s="43" t="e">
        <f>IF(AND(All!$V24="P1",All!$AE24="RDP"),#REF!,IF(AND(All!$V24="P2",All!$AE24="RDP"),#REF!,IF(AND(All!$V24="P3",All!$AE24="RDP"),#REF!,IF(AND(All!$V24="P4",All!$AE24="RDP"),#REF!,IF(AND(All!$V24="P5",All!$AE24="RDP"),#REF!,IF(AND(All!$V24="P6",All!$AE24="RDP"),#REF!,IF(AND(All!$V24="P7",All!$AE24="RDP"),#REF!,IF(AND(All!$V24="P8",All!$AE24="RDP"),#REF!,IF(AND(All!$V24="P9",All!$AE24="RDP"),#REF!,IF(AND(All!$V24="P1",All!$AE24="RMS"),#REF!,IF(AND(All!$V24="P2",All!$AE24="RMS"),#REF!,IF(AND(All!$V24="P3",All!$AE24="RMS"),#REF!,IF(AND(All!$V24="P4",All!$AE24="RMS"),#REF!,IF(AND(All!$V24="P5",All!$AE24="RMS"),#REF!,IF(AND(All!$V24="P6",All!$AE24="RMS"),#REF!,IF(AND(All!$V24="P7",All!$AE24="RMS"),#REF!,IF(AND(All!$V24="P8",All!$AE24="RMS"),#REF!,IF(AND(All!$V24="P9",All!$AE24="RMS"),#REF!,IF(AND(All!$V24="P1",All!$AE24="RSS"),#REF!,IF(AND(All!$V24="P2",All!$AE24="RSS"),#REF!,IF(AND(All!$V24="P3",All!$AE24="RSS"),#REF!,IF(AND(All!$V24="P4",All!$AE24="RSS"),#REF!,IF(AND(All!$V24="P5",All!$AE24="RSS"),#REF!,IF(AND(All!$V24="P6",All!$AE24="RSS"),#REF!,IF(AND(All!$V24="P7",All!$AE24="RSS"),#REF!,IF(AND(All!$V24="P8",All!$AE24="RSS"),#REF!,IF(AND(All!$V24="P9",All!$AE24="RSS"),#REF!,0)))))))))))))))))))))))))))</f>
        <v>#REF!</v>
      </c>
      <c r="CH24" s="43" t="e">
        <f>IF(AND(All!$V24="P1",All!$AE24="RDP"),#REF!,IF(AND(All!$V24="P2",All!$AE24="RDP"),#REF!,IF(AND(All!$V24="P3",All!$AE24="RDP"),#REF!,IF(AND(All!$V24="P4",All!$AE24="RDP"),#REF!,IF(AND(All!$V24="P5",All!$AE24="RDP"),#REF!,IF(AND(All!$V24="P6",All!$AE24="RDP"),#REF!,IF(AND(All!$V24="P7",All!$AE24="RDP"),#REF!,IF(AND(All!$V24="P8",All!$AE24="RDP"),#REF!,IF(AND(All!$V24="P9",All!$AE24="RDP"),#REF!,IF(AND(All!$V24="P1",All!$AE24="RMS"),#REF!,IF(AND(All!$V24="P2",All!$AE24="RMS"),#REF!,IF(AND(All!$V24="P3",All!$AE24="RMS"),#REF!,IF(AND(All!$V24="P4",All!$AE24="RMS"),#REF!,IF(AND(All!$V24="P5",All!$AE24="RMS"),#REF!,IF(AND(All!$V24="P6",All!$AE24="RMS"),#REF!,IF(AND(All!$V24="P7",All!$AE24="RMS"),#REF!,IF(AND(All!$V24="P8",All!$AE24="RMS"),#REF!,IF(AND(All!$V24="P9",All!$AE24="RMS"),#REF!,IF(AND(All!$V24="P1",All!$AE24="RSS"),#REF!,IF(AND(All!$V24="P2",All!$AE24="RSS"),#REF!,IF(AND(All!$V24="P3",All!$AE24="RSS"),#REF!,IF(AND(All!$V24="P4",All!$AE24="RSS"),#REF!,IF(AND(All!$V24="P5",All!$AE24="RSS"),#REF!,IF(AND(All!$V24="P6",All!$AE24="RSS"),#REF!,IF(AND(All!$V24="P7",All!$AE24="RSS"),#REF!,IF(AND(All!$V24="P8",All!$AE24="RSS"),#REF!,IF(AND(All!$V24="P9",All!$AE24="RSS"),#REF!,0)))))))))))))))))))))))))))</f>
        <v>#REF!</v>
      </c>
      <c r="CI24" s="328" t="e">
        <f>IF(AND(All!$V24="P1",All!$AE24="RDP"),#REF!,IF(AND(All!$V24="P2",All!$AE24="RDP"),#REF!,IF(AND(All!$V24="P3",All!$AE24="RDP"),#REF!,IF(AND(All!$V24="P4",All!$AE24="RDP"),#REF!,IF(AND(All!$V24="P5",All!$AE24="RDP"),#REF!,IF(AND(All!$V24="P6",All!$AE24="RDP"),#REF!,IF(AND(All!$V24="P7",All!$AE24="RDP"),#REF!,IF(AND(All!$V24="P8",All!$AE24="RDP"),#REF!,IF(AND(All!$V24="P9",All!$AE24="RDP"),#REF!,IF(AND(All!$V24="P1",All!$AE24="RMS"),#REF!,IF(AND(All!$V24="P2",All!$AE24="RMS"),#REF!,IF(AND(All!$V24="P3",All!$AE24="RMS"),#REF!,IF(AND(All!$V24="P4",All!$AE24="RMS"),#REF!,IF(AND(All!$V24="P5",All!$AE24="RMS"),#REF!,IF(AND(All!$V24="P6",All!$AE24="RMS"),#REF!,IF(AND(All!$V24="P7",All!$AE24="RMS"),#REF!,IF(AND(All!$V24="P8",All!$AE24="RMS"),#REF!,IF(AND(All!$V24="P9",All!$AE24="RMS"),#REF!,IF(AND(All!$V24="P1",All!$AE24="RSS"),#REF!,IF(AND(All!$V24="P2",All!$AE24="RSS"),#REF!,IF(AND(All!$V24="P3",All!$AE24="RSS"),#REF!,IF(AND(All!$V24="P4",All!$AE24="RSS"),#REF!,IF(AND(All!$V24="P5",All!$AE24="RSS"),#REF!,IF(AND(All!$V24="P6",All!$AE24="RSS"),#REF!,IF(AND(All!$V24="P7",All!$AE24="RSS"),#REF!,IF(AND(All!$V24="P8",All!$AE24="RSS"),#REF!,IF(AND(All!$V24="P9",All!$AE24="RSS"),#REF!,0)))))))))))))))))))))))))))</f>
        <v>#REF!</v>
      </c>
      <c r="CJ24" s="377" t="e">
        <f>Table92[[#This Row],[R-B1]]-Table92[[#This Row],[B1]]</f>
        <v>#REF!</v>
      </c>
      <c r="CK24" s="378" t="e">
        <f>Table92[[#This Row],[R-B2]]-Table92[[#This Row],[B2]]</f>
        <v>#REF!</v>
      </c>
      <c r="CL24" s="378" t="e">
        <f>Table92[[#This Row],[R-B3]]-Table92[[#This Row],[B3]]</f>
        <v>#REF!</v>
      </c>
      <c r="CM24" s="378" t="e">
        <f>Table92[[#This Row],[R-B4]]-Table92[[#This Row],[B4]]</f>
        <v>#REF!</v>
      </c>
      <c r="CN24" s="378" t="e">
        <f>Table92[[#This Row],[R-B5]]-Table92[[#This Row],[B5]]</f>
        <v>#REF!</v>
      </c>
      <c r="CO24" s="378" t="e">
        <f>Table92[[#This Row],[R-B6]]-Table92[[#This Row],[B6]]</f>
        <v>#REF!</v>
      </c>
      <c r="CP24" s="378" t="e">
        <f>Table92[[#This Row],[R-B7]]-Table92[[#This Row],[B7]]</f>
        <v>#REF!</v>
      </c>
      <c r="CQ24" s="378" t="e">
        <f>Table92[[#This Row],[R-B8]]-Table92[[#This Row],[B8]]</f>
        <v>#REF!</v>
      </c>
      <c r="CR24" s="378" t="e">
        <f>Table92[[#This Row],[R-B9]]-Table92[[#This Row],[B9]]</f>
        <v>#REF!</v>
      </c>
      <c r="CS24" s="378" t="e">
        <f>Table92[[#This Row],[R-B10]]-Table92[[#This Row],[B10]]</f>
        <v>#REF!</v>
      </c>
      <c r="CT24" s="378" t="e">
        <f>Table92[[#This Row],[R-B11]]-Table92[[#This Row],[B11]]</f>
        <v>#REF!</v>
      </c>
      <c r="CU24" s="378" t="e">
        <f>Table92[[#This Row],[R-B12]]-Table92[[#This Row],[B12]]</f>
        <v>#REF!</v>
      </c>
      <c r="CV24" s="378" t="e">
        <f>Table92[[#This Row],[R-K1]]-Table92[[#This Row],[K1]]</f>
        <v>#REF!</v>
      </c>
      <c r="CW24" s="378" t="e">
        <f>Table92[[#This Row],[R-K2]]-Table92[[#This Row],[K2]]</f>
        <v>#REF!</v>
      </c>
      <c r="CX24" s="378" t="e">
        <f>Table92[[#This Row],[R-K3]]-Table92[[#This Row],[K3]]</f>
        <v>#REF!</v>
      </c>
      <c r="CY24" s="378" t="e">
        <f>Table92[[#This Row],[R-K4]]-Table92[[#This Row],[K4]]</f>
        <v>#REF!</v>
      </c>
      <c r="CZ24" s="378" t="e">
        <f>Table92[[#This Row],[R-K5]]-Table92[[#This Row],[K5]]</f>
        <v>#REF!</v>
      </c>
      <c r="DA24" s="378" t="e">
        <f>Table92[[#This Row],[R-P1]]-Table92[[#This Row],[P1]]</f>
        <v>#REF!</v>
      </c>
      <c r="DB24" s="378" t="e">
        <f>Table92[[#This Row],[R-P2]]-Table92[[#This Row],[P2]]</f>
        <v>#REF!</v>
      </c>
      <c r="DC24" s="378" t="e">
        <f>Table92[[#This Row],[R-P3]]-Table92[[#This Row],[P3]]</f>
        <v>#REF!</v>
      </c>
      <c r="DD24" s="378" t="e">
        <f>Table92[[#This Row],[R-P4]]-Table92[[#This Row],[P4]]</f>
        <v>#REF!</v>
      </c>
      <c r="DE24" s="378" t="e">
        <f>Table92[[#This Row],[R-P5]]-Table92[[#This Row],[P5]]</f>
        <v>#REF!</v>
      </c>
      <c r="DF24" s="378" t="e">
        <f>Table92[[#This Row],[R-E1]]-Table92[[#This Row],[E1]]</f>
        <v>#REF!</v>
      </c>
      <c r="DG24" s="379" t="e">
        <f>Table92[[#This Row],[R-E2]]-Table92[[#This Row],[E2]]</f>
        <v>#REF!</v>
      </c>
      <c r="DH24" s="43">
        <f>COUNTIF(Table9[[#This Row],[G-B1]:[G-B12]],"&lt;=0")/12*100</f>
        <v>66.666666666666657</v>
      </c>
      <c r="DI24" s="43">
        <f>COUNTIF(Table9[[#This Row],[G-K1]:[G-K5]],"&lt;=0")/5*100</f>
        <v>20</v>
      </c>
      <c r="DJ24" s="43">
        <f>COUNTIF(Table9[[#This Row],[G-P1]:[G-P5]],"&lt;=0")/5*100</f>
        <v>20</v>
      </c>
      <c r="DK24" s="43">
        <f>COUNTIF(Table9[[#This Row],[G-E1]:[G-E2]],"&lt;=0")/2*100</f>
        <v>50</v>
      </c>
      <c r="DL24" s="450">
        <f>IF(AE24="RDP",(COUNTIF(Table9[[#This Row],[G-B3]],"&lt;=0")+COUNTIF(Table9[[#This Row],[G-B4]],"&lt;=0")+COUNTIF(Table9[[#This Row],[G-B7]],"&lt;=0")+COUNTIF(Table9[[#This Row],[G-B11]],"&lt;=0")+COUNTIF(Table9[[#This Row],[G-K2]],"&lt;=0"))/5*100,IF(AE24="RMS",(COUNTIF(Table9[[#This Row],[G-B4]],"&lt;=0")+COUNTIF(Table9[[#This Row],[G-B5]],"&lt;=0")+COUNTIF(Table9[[#This Row],[G-B10]],"&lt;=0")+COUNTIF(Table9[[#This Row],[G-B12]],"&lt;=0")+COUNTIF(Table9[[#This Row],[G-K2]],"&lt;=0"))/5*100,IF(AE24="RSS",(COUNTIF(Table9[[#This Row],[G-B1]],"&lt;=0")+COUNTIF(Table9[[#This Row],[G-B2]],"&lt;=0")+COUNTIF(Table9[[#This Row],[G-B6]],"&lt;=0")+COUNTIF(Table9[[#This Row],[G-B11]],"&lt;=0")+COUNTIF(Table9[[#This Row],[G-B12]],"&lt;=0"))/5*100,0)))</f>
        <v>60</v>
      </c>
      <c r="DM24" s="380">
        <v>100</v>
      </c>
      <c r="DN24" s="381">
        <v>100</v>
      </c>
      <c r="DO24" s="381">
        <v>100</v>
      </c>
      <c r="DP24" s="381">
        <v>100</v>
      </c>
      <c r="DQ24" s="381">
        <v>100</v>
      </c>
      <c r="DR24" s="380">
        <v>17</v>
      </c>
      <c r="DS24" s="381">
        <v>40</v>
      </c>
      <c r="DT24" s="381">
        <v>60</v>
      </c>
      <c r="DU24" s="381">
        <v>50</v>
      </c>
      <c r="DV24" s="381">
        <v>0</v>
      </c>
      <c r="DW24" s="380">
        <v>17</v>
      </c>
      <c r="DX24" s="381">
        <v>20</v>
      </c>
      <c r="DY24" s="381">
        <v>20</v>
      </c>
      <c r="DZ24" s="381">
        <v>50</v>
      </c>
      <c r="EA24" s="382">
        <v>0</v>
      </c>
      <c r="EB24" s="335" t="s">
        <v>196</v>
      </c>
      <c r="EC24" s="324" t="s">
        <v>651</v>
      </c>
      <c r="ED24" s="324" t="s">
        <v>833</v>
      </c>
      <c r="EE24" s="338" t="s">
        <v>253</v>
      </c>
    </row>
    <row r="25" spans="1:135" ht="116" x14ac:dyDescent="0.3">
      <c r="B25" s="282">
        <v>22</v>
      </c>
      <c r="C25" s="421" t="s">
        <v>134</v>
      </c>
      <c r="D25" s="345">
        <v>46093</v>
      </c>
      <c r="E25" s="351" t="s">
        <v>844</v>
      </c>
      <c r="F25" s="311">
        <v>140904</v>
      </c>
      <c r="G25" s="357">
        <f t="shared" ca="1" si="5"/>
        <v>38.579814431126337</v>
      </c>
      <c r="H25" s="283">
        <v>32234</v>
      </c>
      <c r="I25" s="343" t="s">
        <v>136</v>
      </c>
      <c r="J25" s="343" t="s">
        <v>137</v>
      </c>
      <c r="K25" s="343" t="s">
        <v>405</v>
      </c>
      <c r="L25" s="343" t="s">
        <v>202</v>
      </c>
      <c r="M25" s="343"/>
      <c r="N25" s="343"/>
      <c r="O25" s="343" t="s">
        <v>183</v>
      </c>
      <c r="P25" s="349" t="s">
        <v>845</v>
      </c>
      <c r="Q25" s="343" t="s">
        <v>144</v>
      </c>
      <c r="R25" s="343" t="s">
        <v>185</v>
      </c>
      <c r="S25" s="345">
        <v>40725</v>
      </c>
      <c r="T25" s="286">
        <f t="shared" ref="T25:T31" ca="1" si="7">YEARFRAC(S25,$T$1)</f>
        <v>15.302777777777777</v>
      </c>
      <c r="U25" s="357">
        <f ca="1">Table92[[#This Row],[Years in PET]]</f>
        <v>15.302777777777777</v>
      </c>
      <c r="V25" s="343" t="s">
        <v>59</v>
      </c>
      <c r="W25" s="356">
        <f ca="1">Table92[[#This Row],[Age]]-($T$1-Table92[[#This Row],[Date of Appointment to Current Grade]])/365</f>
        <v>35.021917808219179</v>
      </c>
      <c r="X25" s="357">
        <f ca="1">($T$1-Table92[[#This Row],[Date of Appointment to Current Grade]])/365</f>
        <v>3.5578966229071614</v>
      </c>
      <c r="Y25" s="345">
        <v>45017</v>
      </c>
      <c r="Z25" s="343" t="s">
        <v>2385</v>
      </c>
      <c r="AA25" s="345">
        <v>45017</v>
      </c>
      <c r="AB25" s="360">
        <f ca="1">($T$1-Table92[[#This Row],[Date in Position]])/365</f>
        <v>3.5578966229071614</v>
      </c>
      <c r="AC25" s="343" t="s">
        <v>183</v>
      </c>
      <c r="AD25" s="345">
        <v>44900</v>
      </c>
      <c r="AE25" s="343" t="s">
        <v>162</v>
      </c>
      <c r="AF25" s="343" t="s">
        <v>188</v>
      </c>
      <c r="AG25" s="287" t="s">
        <v>846</v>
      </c>
      <c r="AH25" s="287" t="s">
        <v>847</v>
      </c>
      <c r="AI25" s="287" t="s">
        <v>280</v>
      </c>
      <c r="AJ25" s="288" t="s">
        <v>848</v>
      </c>
      <c r="AK25" s="288" t="s">
        <v>849</v>
      </c>
      <c r="AL25" s="282" t="s">
        <v>153</v>
      </c>
      <c r="AM25" s="320" t="s">
        <v>850</v>
      </c>
      <c r="AN25" s="313">
        <v>3</v>
      </c>
      <c r="AO25" s="304">
        <v>3</v>
      </c>
      <c r="AP25" s="304">
        <v>2</v>
      </c>
      <c r="AQ25" s="304">
        <v>3</v>
      </c>
      <c r="AR25" s="304">
        <v>3</v>
      </c>
      <c r="AS25" s="304">
        <v>3</v>
      </c>
      <c r="AT25" s="304">
        <v>2</v>
      </c>
      <c r="AU25" s="304">
        <v>2</v>
      </c>
      <c r="AV25" s="304">
        <v>2</v>
      </c>
      <c r="AW25" s="304">
        <v>1</v>
      </c>
      <c r="AX25" s="304">
        <v>3</v>
      </c>
      <c r="AY25" s="304">
        <v>2</v>
      </c>
      <c r="AZ25" s="304">
        <v>2</v>
      </c>
      <c r="BA25" s="304">
        <v>2</v>
      </c>
      <c r="BB25" s="304">
        <v>2</v>
      </c>
      <c r="BC25" s="304">
        <v>2</v>
      </c>
      <c r="BD25" s="304">
        <v>2</v>
      </c>
      <c r="BE25" s="304">
        <v>2</v>
      </c>
      <c r="BF25" s="304">
        <v>1</v>
      </c>
      <c r="BG25" s="304">
        <v>2</v>
      </c>
      <c r="BH25" s="304">
        <v>1</v>
      </c>
      <c r="BI25" s="304">
        <v>2</v>
      </c>
      <c r="BJ25" s="304">
        <v>1</v>
      </c>
      <c r="BK25" s="314">
        <v>1</v>
      </c>
      <c r="BL25" s="323" t="e">
        <f>IF(AND(All!$V25="P1",All!$AE25="RDP"),#REF!,IF(AND(All!$V25="P2",All!$AE25="RDP"),#REF!,IF(AND(All!$V25="P3",All!$AE25="RDP"),#REF!,IF(AND(All!$V25="P4",All!$AE25="RDP"),#REF!,IF(AND(All!$V25="P5",All!$AE25="RDP"),#REF!,IF(AND(All!$V25="P6",All!$AE25="RDP"),#REF!,IF(AND(All!$V25="P7",All!$AE25="RDP"),#REF!,IF(AND(All!$V25="P8",All!$AE25="RDP"),#REF!,IF(AND(All!$V25="P9",All!$AE25="RDP"),#REF!,IF(AND(All!$V25="P1",All!$AE25="RMS"),#REF!,IF(AND(All!$V25="P2",All!$AE25="RMS"),#REF!,IF(AND(All!$V25="P3",All!$AE25="RMS"),#REF!,IF(AND(All!$V25="P4",All!$AE25="RMS"),#REF!,IF(AND(All!$V25="P5",All!$AE25="RMS"),#REF!,IF(AND(All!$V25="P6",All!$AE25="RMS"),#REF!,IF(AND(All!$V25="P7",All!$AE25="RMS"),#REF!,IF(AND(All!$V25="P8",All!$AE25="RMS"),#REF!,IF(AND(All!$V25="P9",All!$AE25="RMS"),#REF!,IF(AND(All!$V25="P1",All!$AE25="RSS"),#REF!,IF(AND(All!$V25="P2",All!$AE25="RSS"),#REF!,IF(AND(All!$V25="P3",All!$AE25="RSS"),#REF!,IF(AND(All!$V25="P4",All!$AE25="RSS"),#REF!,IF(AND(All!$V25="P5",All!$AE25="RSS"),#REF!,IF(AND(All!$V25="P6",All!$AE25="RSS"),#REF!,IF(AND(All!$V25="P7",All!$AE25="RSS"),#REF!,IF(AND(All!$V25="P8",All!$AE25="RSS"),#REF!,IF(AND(All!$V25="P9",All!$AE25="RSS"),#REF!,0)))))))))))))))))))))))))))</f>
        <v>#REF!</v>
      </c>
      <c r="BM25" s="43" t="e">
        <f>IF(AND(All!$V25="P1",All!$AE25="RDP"),#REF!,IF(AND(All!$V25="P2",All!$AE25="RDP"),#REF!,IF(AND(All!$V25="P3",All!$AE25="RDP"),#REF!,IF(AND(All!$V25="P4",All!$AE25="RDP"),#REF!,IF(AND(All!$V25="P5",All!$AE25="RDP"),#REF!,IF(AND(All!$V25="P6",All!$AE25="RDP"),#REF!,IF(AND(All!$V25="P7",All!$AE25="RDP"),#REF!,IF(AND(All!$V25="P8",All!$AE25="RDP"),#REF!,IF(AND(All!$V25="P9",All!$AE25="RDP"),#REF!,IF(AND(All!$V25="P1",All!$AE25="RMS"),#REF!,IF(AND(All!$V25="P2",All!$AE25="RMS"),#REF!,IF(AND(All!$V25="P3",All!$AE25="RMS"),#REF!,IF(AND(All!$V25="P4",All!$AE25="RMS"),#REF!,IF(AND(All!$V25="P5",All!$AE25="RMS"),#REF!,IF(AND(All!$V25="P6",All!$AE25="RMS"),#REF!,IF(AND(All!$V25="P7",All!$AE25="RMS"),#REF!,IF(AND(All!$V25="P8",All!$AE25="RMS"),#REF!,IF(AND(All!$V25="P9",All!$AE25="RMS"),#REF!,IF(AND(All!$V25="P1",All!$AE25="RSS"),#REF!,IF(AND(All!$V25="P2",All!$AE25="RSS"),#REF!,IF(AND(All!$V25="P3",All!$AE25="RSS"),#REF!,IF(AND(All!$V25="P4",All!$AE25="RSS"),#REF!,IF(AND(All!$V25="P5",All!$AE25="RSS"),#REF!,IF(AND(All!$V25="P6",All!$AE25="RSS"),#REF!,IF(AND(All!$V25="P7",All!$AE25="RSS"),#REF!,IF(AND(All!$V25="P8",All!$AE25="RSS"),#REF!,IF(AND(All!$V25="P9",All!$AE25="RSS"),#REF!,0)))))))))))))))))))))))))))</f>
        <v>#REF!</v>
      </c>
      <c r="BN25" s="43" t="e">
        <f>IF(AND(All!$V25="P1",All!$AE25="RDP"),#REF!,IF(AND(All!$V25="P2",All!$AE25="RDP"),#REF!,IF(AND(All!$V25="P3",All!$AE25="RDP"),#REF!,IF(AND(All!$V25="P4",All!$AE25="RDP"),#REF!,IF(AND(All!$V25="P5",All!$AE25="RDP"),#REF!,IF(AND(All!$V25="P6",All!$AE25="RDP"),#REF!,IF(AND(All!$V25="P7",All!$AE25="RDP"),#REF!,IF(AND(All!$V25="P8",All!$AE25="RDP"),#REF!,IF(AND(All!$V25="P9",All!$AE25="RDP"),#REF!,IF(AND(All!$V25="P1",All!$AE25="RMS"),#REF!,IF(AND(All!$V25="P2",All!$AE25="RMS"),#REF!,IF(AND(All!$V25="P3",All!$AE25="RMS"),#REF!,IF(AND(All!$V25="P4",All!$AE25="RMS"),#REF!,IF(AND(All!$V25="P5",All!$AE25="RMS"),#REF!,IF(AND(All!$V25="P6",All!$AE25="RMS"),#REF!,IF(AND(All!$V25="P7",All!$AE25="RMS"),#REF!,IF(AND(All!$V25="P8",All!$AE25="RMS"),#REF!,IF(AND(All!$V25="P9",All!$AE25="RMS"),#REF!,IF(AND(All!$V25="P1",All!$AE25="RSS"),#REF!,IF(AND(All!$V25="P2",All!$AE25="RSS"),#REF!,IF(AND(All!$V25="P3",All!$AE25="RSS"),#REF!,IF(AND(All!$V25="P4",All!$AE25="RSS"),#REF!,IF(AND(All!$V25="P5",All!$AE25="RSS"),#REF!,IF(AND(All!$V25="P6",All!$AE25="RSS"),#REF!,IF(AND(All!$V25="P7",All!$AE25="RSS"),#REF!,IF(AND(All!$V25="P8",All!$AE25="RSS"),#REF!,IF(AND(All!$V25="P9",All!$AE25="RSS"),#REF!,0)))))))))))))))))))))))))))</f>
        <v>#REF!</v>
      </c>
      <c r="BO25" s="43" t="e">
        <f>IF(AND(All!$V25="P1",All!$AE25="RDP"),#REF!,IF(AND(All!$V25="P2",All!$AE25="RDP"),#REF!,IF(AND(All!$V25="P3",All!$AE25="RDP"),#REF!,IF(AND(All!$V25="P4",All!$AE25="RDP"),#REF!,IF(AND(All!$V25="P5",All!$AE25="RDP"),#REF!,IF(AND(All!$V25="P6",All!$AE25="RDP"),#REF!,IF(AND(All!$V25="P7",All!$AE25="RDP"),#REF!,IF(AND(All!$V25="P8",All!$AE25="RDP"),#REF!,IF(AND(All!$V25="P9",All!$AE25="RDP"),#REF!,IF(AND(All!$V25="P1",All!$AE25="RMS"),#REF!,IF(AND(All!$V25="P2",All!$AE25="RMS"),#REF!,IF(AND(All!$V25="P3",All!$AE25="RMS"),#REF!,IF(AND(All!$V25="P4",All!$AE25="RMS"),#REF!,IF(AND(All!$V25="P5",All!$AE25="RMS"),#REF!,IF(AND(All!$V25="P6",All!$AE25="RMS"),#REF!,IF(AND(All!$V25="P7",All!$AE25="RMS"),#REF!,IF(AND(All!$V25="P8",All!$AE25="RMS"),#REF!,IF(AND(All!$V25="P9",All!$AE25="RMS"),#REF!,IF(AND(All!$V25="P1",All!$AE25="RSS"),#REF!,IF(AND(All!$V25="P2",All!$AE25="RSS"),#REF!,IF(AND(All!$V25="P3",All!$AE25="RSS"),#REF!,IF(AND(All!$V25="P4",All!$AE25="RSS"),#REF!,IF(AND(All!$V25="P5",All!$AE25="RSS"),#REF!,IF(AND(All!$V25="P6",All!$AE25="RSS"),#REF!,IF(AND(All!$V25="P7",All!$AE25="RSS"),#REF!,IF(AND(All!$V25="P8",All!$AE25="RSS"),#REF!,IF(AND(All!$V25="P9",All!$AE25="RSS"),#REF!,0)))))))))))))))))))))))))))</f>
        <v>#REF!</v>
      </c>
      <c r="BP25" s="43" t="e">
        <f>IF(AND(All!$V25="P1",All!$AE25="RDP"),#REF!,IF(AND(All!$V25="P2",All!$AE25="RDP"),#REF!,IF(AND(All!$V25="P3",All!$AE25="RDP"),#REF!,IF(AND(All!$V25="P4",All!$AE25="RDP"),#REF!,IF(AND(All!$V25="P5",All!$AE25="RDP"),#REF!,IF(AND(All!$V25="P6",All!$AE25="RDP"),#REF!,IF(AND(All!$V25="P7",All!$AE25="RDP"),#REF!,IF(AND(All!$V25="P8",All!$AE25="RDP"),#REF!,IF(AND(All!$V25="P9",All!$AE25="RDP"),#REF!,IF(AND(All!$V25="P1",All!$AE25="RMS"),#REF!,IF(AND(All!$V25="P2",All!$AE25="RMS"),#REF!,IF(AND(All!$V25="P3",All!$AE25="RMS"),#REF!,IF(AND(All!$V25="P4",All!$AE25="RMS"),#REF!,IF(AND(All!$V25="P5",All!$AE25="RMS"),#REF!,IF(AND(All!$V25="P6",All!$AE25="RMS"),#REF!,IF(AND(All!$V25="P7",All!$AE25="RMS"),#REF!,IF(AND(All!$V25="P8",All!$AE25="RMS"),#REF!,IF(AND(All!$V25="P9",All!$AE25="RMS"),#REF!,IF(AND(All!$V25="P1",All!$AE25="RSS"),#REF!,IF(AND(All!$V25="P2",All!$AE25="RSS"),#REF!,IF(AND(All!$V25="P3",All!$AE25="RSS"),#REF!,IF(AND(All!$V25="P4",All!$AE25="RSS"),#REF!,IF(AND(All!$V25="P5",All!$AE25="RSS"),#REF!,IF(AND(All!$V25="P6",All!$AE25="RSS"),#REF!,IF(AND(All!$V25="P7",All!$AE25="RSS"),#REF!,IF(AND(All!$V25="P8",All!$AE25="RSS"),#REF!,IF(AND(All!$V25="P9",All!$AE25="RSS"),#REF!,0)))))))))))))))))))))))))))</f>
        <v>#REF!</v>
      </c>
      <c r="BQ25" s="43" t="e">
        <f>IF(AND(All!$V25="P1",All!$AE25="RDP"),#REF!,IF(AND(All!$V25="P2",All!$AE25="RDP"),#REF!,IF(AND(All!$V25="P3",All!$AE25="RDP"),#REF!,IF(AND(All!$V25="P4",All!$AE25="RDP"),#REF!,IF(AND(All!$V25="P5",All!$AE25="RDP"),#REF!,IF(AND(All!$V25="P6",All!$AE25="RDP"),#REF!,IF(AND(All!$V25="P7",All!$AE25="RDP"),#REF!,IF(AND(All!$V25="P8",All!$AE25="RDP"),#REF!,IF(AND(All!$V25="P9",All!$AE25="RDP"),#REF!,IF(AND(All!$V25="P1",All!$AE25="RMS"),#REF!,IF(AND(All!$V25="P2",All!$AE25="RMS"),#REF!,IF(AND(All!$V25="P3",All!$AE25="RMS"),#REF!,IF(AND(All!$V25="P4",All!$AE25="RMS"),#REF!,IF(AND(All!$V25="P5",All!$AE25="RMS"),#REF!,IF(AND(All!$V25="P6",All!$AE25="RMS"),#REF!,IF(AND(All!$V25="P7",All!$AE25="RMS"),#REF!,IF(AND(All!$V25="P8",All!$AE25="RMS"),#REF!,IF(AND(All!$V25="P9",All!$AE25="RMS"),#REF!,IF(AND(All!$V25="P1",All!$AE25="RSS"),#REF!,IF(AND(All!$V25="P2",All!$AE25="RSS"),#REF!,IF(AND(All!$V25="P3",All!$AE25="RSS"),#REF!,IF(AND(All!$V25="P4",All!$AE25="RSS"),#REF!,IF(AND(All!$V25="P5",All!$AE25="RSS"),#REF!,IF(AND(All!$V25="P6",All!$AE25="RSS"),#REF!,IF(AND(All!$V25="P7",All!$AE25="RSS"),#REF!,IF(AND(All!$V25="P8",All!$AE25="RSS"),#REF!,IF(AND(All!$V25="P9",All!$AE25="RSS"),#REF!,0)))))))))))))))))))))))))))</f>
        <v>#REF!</v>
      </c>
      <c r="BR25" s="43" t="e">
        <f>IF(AND(All!$V25="P1",All!$AE25="RDP"),#REF!,IF(AND(All!$V25="P2",All!$AE25="RDP"),#REF!,IF(AND(All!$V25="P3",All!$AE25="RDP"),#REF!,IF(AND(All!$V25="P4",All!$AE25="RDP"),#REF!,IF(AND(All!$V25="P5",All!$AE25="RDP"),#REF!,IF(AND(All!$V25="P6",All!$AE25="RDP"),#REF!,IF(AND(All!$V25="P7",All!$AE25="RDP"),#REF!,IF(AND(All!$V25="P8",All!$AE25="RDP"),#REF!,IF(AND(All!$V25="P9",All!$AE25="RDP"),#REF!,IF(AND(All!$V25="P1",All!$AE25="RMS"),#REF!,IF(AND(All!$V25="P2",All!$AE25="RMS"),#REF!,IF(AND(All!$V25="P3",All!$AE25="RMS"),#REF!,IF(AND(All!$V25="P4",All!$AE25="RMS"),#REF!,IF(AND(All!$V25="P5",All!$AE25="RMS"),#REF!,IF(AND(All!$V25="P6",All!$AE25="RMS"),#REF!,IF(AND(All!$V25="P7",All!$AE25="RMS"),#REF!,IF(AND(All!$V25="P8",All!$AE25="RMS"),#REF!,IF(AND(All!$V25="P9",All!$AE25="RMS"),#REF!,IF(AND(All!$V25="P1",All!$AE25="RSS"),#REF!,IF(AND(All!$V25="P2",All!$AE25="RSS"),#REF!,IF(AND(All!$V25="P3",All!$AE25="RSS"),#REF!,IF(AND(All!$V25="P4",All!$AE25="RSS"),#REF!,IF(AND(All!$V25="P5",All!$AE25="RSS"),#REF!,IF(AND(All!$V25="P6",All!$AE25="RSS"),#REF!,IF(AND(All!$V25="P7",All!$AE25="RSS"),#REF!,IF(AND(All!$V25="P8",All!$AE25="RSS"),#REF!,IF(AND(All!$V25="P9",All!$AE25="RSS"),#REF!,0)))))))))))))))))))))))))))</f>
        <v>#REF!</v>
      </c>
      <c r="BS25" s="43" t="e">
        <f>IF(AND(All!$V25="P1",All!$AE25="RDP"),#REF!,IF(AND(All!$V25="P2",All!$AE25="RDP"),#REF!,IF(AND(All!$V25="P3",All!$AE25="RDP"),#REF!,IF(AND(All!$V25="P4",All!$AE25="RDP"),#REF!,IF(AND(All!$V25="P5",All!$AE25="RDP"),#REF!,IF(AND(All!$V25="P6",All!$AE25="RDP"),#REF!,IF(AND(All!$V25="P7",All!$AE25="RDP"),#REF!,IF(AND(All!$V25="P8",All!$AE25="RDP"),#REF!,IF(AND(All!$V25="P9",All!$AE25="RDP"),#REF!,IF(AND(All!$V25="P1",All!$AE25="RMS"),#REF!,IF(AND(All!$V25="P2",All!$AE25="RMS"),#REF!,IF(AND(All!$V25="P3",All!$AE25="RMS"),#REF!,IF(AND(All!$V25="P4",All!$AE25="RMS"),#REF!,IF(AND(All!$V25="P5",All!$AE25="RMS"),#REF!,IF(AND(All!$V25="P6",All!$AE25="RMS"),#REF!,IF(AND(All!$V25="P7",All!$AE25="RMS"),#REF!,IF(AND(All!$V25="P8",All!$AE25="RMS"),#REF!,IF(AND(All!$V25="P9",All!$AE25="RMS"),#REF!,IF(AND(All!$V25="P1",All!$AE25="RSS"),#REF!,IF(AND(All!$V25="P2",All!$AE25="RSS"),#REF!,IF(AND(All!$V25="P3",All!$AE25="RSS"),#REF!,IF(AND(All!$V25="P4",All!$AE25="RSS"),#REF!,IF(AND(All!$V25="P5",All!$AE25="RSS"),#REF!,IF(AND(All!$V25="P6",All!$AE25="RSS"),#REF!,IF(AND(All!$V25="P7",All!$AE25="RSS"),#REF!,IF(AND(All!$V25="P8",All!$AE25="RSS"),#REF!,IF(AND(All!$V25="P9",All!$AE25="RSS"),#REF!,0)))))))))))))))))))))))))))</f>
        <v>#REF!</v>
      </c>
      <c r="BT25" s="43" t="e">
        <f>IF(AND(All!$V25="P1",All!$AE25="RDP"),#REF!,IF(AND(All!$V25="P2",All!$AE25="RDP"),#REF!,IF(AND(All!$V25="P3",All!$AE25="RDP"),#REF!,IF(AND(All!$V25="P4",All!$AE25="RDP"),#REF!,IF(AND(All!$V25="P5",All!$AE25="RDP"),#REF!,IF(AND(All!$V25="P6",All!$AE25="RDP"),#REF!,IF(AND(All!$V25="P7",All!$AE25="RDP"),#REF!,IF(AND(All!$V25="P8",All!$AE25="RDP"),#REF!,IF(AND(All!$V25="P9",All!$AE25="RDP"),#REF!,IF(AND(All!$V25="P1",All!$AE25="RMS"),#REF!,IF(AND(All!$V25="P2",All!$AE25="RMS"),#REF!,IF(AND(All!$V25="P3",All!$AE25="RMS"),#REF!,IF(AND(All!$V25="P4",All!$AE25="RMS"),#REF!,IF(AND(All!$V25="P5",All!$AE25="RMS"),#REF!,IF(AND(All!$V25="P6",All!$AE25="RMS"),#REF!,IF(AND(All!$V25="P7",All!$AE25="RMS"),#REF!,IF(AND(All!$V25="P8",All!$AE25="RMS"),#REF!,IF(AND(All!$V25="P9",All!$AE25="RMS"),#REF!,IF(AND(All!$V25="P1",All!$AE25="RSS"),#REF!,IF(AND(All!$V25="P2",All!$AE25="RSS"),#REF!,IF(AND(All!$V25="P3",All!$AE25="RSS"),#REF!,IF(AND(All!$V25="P4",All!$AE25="RSS"),#REF!,IF(AND(All!$V25="P5",All!$AE25="RSS"),#REF!,IF(AND(All!$V25="P6",All!$AE25="RSS"),#REF!,IF(AND(All!$V25="P7",All!$AE25="RSS"),#REF!,IF(AND(All!$V25="P8",All!$AE25="RSS"),#REF!,IF(AND(All!$V25="P9",All!$AE25="RSS"),#REF!,0)))))))))))))))))))))))))))</f>
        <v>#REF!</v>
      </c>
      <c r="BU25" s="43" t="e">
        <f>IF(AND(All!$V25="P1",All!$AE25="RDP"),#REF!,IF(AND(All!$V25="P2",All!$AE25="RDP"),#REF!,IF(AND(All!$V25="P3",All!$AE25="RDP"),#REF!,IF(AND(All!$V25="P4",All!$AE25="RDP"),#REF!,IF(AND(All!$V25="P5",All!$AE25="RDP"),#REF!,IF(AND(All!$V25="P6",All!$AE25="RDP"),#REF!,IF(AND(All!$V25="P7",All!$AE25="RDP"),#REF!,IF(AND(All!$V25="P8",All!$AE25="RDP"),#REF!,IF(AND(All!$V25="P9",All!$AE25="RDP"),#REF!,IF(AND(All!$V25="P1",All!$AE25="RMS"),#REF!,IF(AND(All!$V25="P2",All!$AE25="RMS"),#REF!,IF(AND(All!$V25="P3",All!$AE25="RMS"),#REF!,IF(AND(All!$V25="P4",All!$AE25="RMS"),#REF!,IF(AND(All!$V25="P5",All!$AE25="RMS"),#REF!,IF(AND(All!$V25="P6",All!$AE25="RMS"),#REF!,IF(AND(All!$V25="P7",All!$AE25="RMS"),#REF!,IF(AND(All!$V25="P8",All!$AE25="RMS"),#REF!,IF(AND(All!$V25="P9",All!$AE25="RMS"),#REF!,IF(AND(All!$V25="P1",All!$AE25="RSS"),#REF!,IF(AND(All!$V25="P2",All!$AE25="RSS"),#REF!,IF(AND(All!$V25="P3",All!$AE25="RSS"),#REF!,IF(AND(All!$V25="P4",All!$AE25="RSS"),#REF!,IF(AND(All!$V25="P5",All!$AE25="RSS"),#REF!,IF(AND(All!$V25="P6",All!$AE25="RSS"),#REF!,IF(AND(All!$V25="P7",All!$AE25="RSS"),#REF!,IF(AND(All!$V25="P8",All!$AE25="RSS"),#REF!,IF(AND(All!$V25="P9",All!$AE25="RSS"),#REF!,0)))))))))))))))))))))))))))</f>
        <v>#REF!</v>
      </c>
      <c r="BV25" s="43" t="e">
        <f>IF(AND(All!$V25="P1",All!$AE25="RDP"),#REF!,IF(AND(All!$V25="P2",All!$AE25="RDP"),#REF!,IF(AND(All!$V25="P3",All!$AE25="RDP"),#REF!,IF(AND(All!$V25="P4",All!$AE25="RDP"),#REF!,IF(AND(All!$V25="P5",All!$AE25="RDP"),#REF!,IF(AND(All!$V25="P6",All!$AE25="RDP"),#REF!,IF(AND(All!$V25="P7",All!$AE25="RDP"),#REF!,IF(AND(All!$V25="P8",All!$AE25="RDP"),#REF!,IF(AND(All!$V25="P9",All!$AE25="RDP"),#REF!,IF(AND(All!$V25="P1",All!$AE25="RMS"),#REF!,IF(AND(All!$V25="P2",All!$AE25="RMS"),#REF!,IF(AND(All!$V25="P3",All!$AE25="RMS"),#REF!,IF(AND(All!$V25="P4",All!$AE25="RMS"),#REF!,IF(AND(All!$V25="P5",All!$AE25="RMS"),#REF!,IF(AND(All!$V25="P6",All!$AE25="RMS"),#REF!,IF(AND(All!$V25="P7",All!$AE25="RMS"),#REF!,IF(AND(All!$V25="P8",All!$AE25="RMS"),#REF!,IF(AND(All!$V25="P9",All!$AE25="RMS"),#REF!,IF(AND(All!$V25="P1",All!$AE25="RSS"),#REF!,IF(AND(All!$V25="P2",All!$AE25="RSS"),#REF!,IF(AND(All!$V25="P3",All!$AE25="RSS"),#REF!,IF(AND(All!$V25="P4",All!$AE25="RSS"),#REF!,IF(AND(All!$V25="P5",All!$AE25="RSS"),#REF!,IF(AND(All!$V25="P6",All!$AE25="RSS"),#REF!,IF(AND(All!$V25="P7",All!$AE25="RSS"),#REF!,IF(AND(All!$V25="P8",All!$AE25="RSS"),#REF!,IF(AND(All!$V25="P9",All!$AE25="RSS"),#REF!,0)))))))))))))))))))))))))))</f>
        <v>#REF!</v>
      </c>
      <c r="BW25" s="43" t="e">
        <f>IF(AND(All!$V25="P1",All!$AE25="RDP"),#REF!,IF(AND(All!$V25="P2",All!$AE25="RDP"),#REF!,IF(AND(All!$V25="P3",All!$AE25="RDP"),#REF!,IF(AND(All!$V25="P4",All!$AE25="RDP"),#REF!,IF(AND(All!$V25="P5",All!$AE25="RDP"),#REF!,IF(AND(All!$V25="P6",All!$AE25="RDP"),#REF!,IF(AND(All!$V25="P7",All!$AE25="RDP"),#REF!,IF(AND(All!$V25="P8",All!$AE25="RDP"),#REF!,IF(AND(All!$V25="P9",All!$AE25="RDP"),#REF!,IF(AND(All!$V25="P1",All!$AE25="RMS"),#REF!,IF(AND(All!$V25="P2",All!$AE25="RMS"),#REF!,IF(AND(All!$V25="P3",All!$AE25="RMS"),#REF!,IF(AND(All!$V25="P4",All!$AE25="RMS"),#REF!,IF(AND(All!$V25="P5",All!$AE25="RMS"),#REF!,IF(AND(All!$V25="P6",All!$AE25="RMS"),#REF!,IF(AND(All!$V25="P7",All!$AE25="RMS"),#REF!,IF(AND(All!$V25="P8",All!$AE25="RMS"),#REF!,IF(AND(All!$V25="P9",All!$AE25="RMS"),#REF!,IF(AND(All!$V25="P1",All!$AE25="RSS"),#REF!,IF(AND(All!$V25="P2",All!$AE25="RSS"),#REF!,IF(AND(All!$V25="P3",All!$AE25="RSS"),#REF!,IF(AND(All!$V25="P4",All!$AE25="RSS"),#REF!,IF(AND(All!$V25="P5",All!$AE25="RSS"),#REF!,IF(AND(All!$V25="P6",All!$AE25="RSS"),#REF!,IF(AND(All!$V25="P7",All!$AE25="RSS"),#REF!,IF(AND(All!$V25="P8",All!$AE25="RSS"),#REF!,IF(AND(All!$V25="P9",All!$AE25="RSS"),#REF!,0)))))))))))))))))))))))))))</f>
        <v>#REF!</v>
      </c>
      <c r="BX25" s="43" t="e">
        <f>IF(AND(All!$V25="P1",All!$AE25="RDP"),#REF!,IF(AND(All!$V25="P2",All!$AE25="RDP"),#REF!,IF(AND(All!$V25="P3",All!$AE25="RDP"),#REF!,IF(AND(All!$V25="P4",All!$AE25="RDP"),#REF!,IF(AND(All!$V25="P5",All!$AE25="RDP"),#REF!,IF(AND(All!$V25="P6",All!$AE25="RDP"),#REF!,IF(AND(All!$V25="P7",All!$AE25="RDP"),#REF!,IF(AND(All!$V25="P8",All!$AE25="RDP"),#REF!,IF(AND(All!$V25="P9",All!$AE25="RDP"),#REF!,IF(AND(All!$V25="P1",All!$AE25="RMS"),#REF!,IF(AND(All!$V25="P2",All!$AE25="RMS"),#REF!,IF(AND(All!$V25="P3",All!$AE25="RMS"),#REF!,IF(AND(All!$V25="P4",All!$AE25="RMS"),#REF!,IF(AND(All!$V25="P5",All!$AE25="RMS"),#REF!,IF(AND(All!$V25="P6",All!$AE25="RMS"),#REF!,IF(AND(All!$V25="P7",All!$AE25="RMS"),#REF!,IF(AND(All!$V25="P8",All!$AE25="RMS"),#REF!,IF(AND(All!$V25="P9",All!$AE25="RMS"),#REF!,IF(AND(All!$V25="P1",All!$AE25="RSS"),#REF!,IF(AND(All!$V25="P2",All!$AE25="RSS"),#REF!,IF(AND(All!$V25="P3",All!$AE25="RSS"),#REF!,IF(AND(All!$V25="P4",All!$AE25="RSS"),#REF!,IF(AND(All!$V25="P5",All!$AE25="RSS"),#REF!,IF(AND(All!$V25="P6",All!$AE25="RSS"),#REF!,IF(AND(All!$V25="P7",All!$AE25="RSS"),#REF!,IF(AND(All!$V25="P8",All!$AE25="RSS"),#REF!,IF(AND(All!$V25="P9",All!$AE25="RSS"),#REF!,0)))))))))))))))))))))))))))</f>
        <v>#REF!</v>
      </c>
      <c r="BY25" s="43" t="e">
        <f>IF(AND(All!$V25="P1",All!$AE25="RDP"),#REF!,IF(AND(All!$V25="P2",All!$AE25="RDP"),#REF!,IF(AND(All!$V25="P3",All!$AE25="RDP"),#REF!,IF(AND(All!$V25="P4",All!$AE25="RDP"),#REF!,IF(AND(All!$V25="P5",All!$AE25="RDP"),#REF!,IF(AND(All!$V25="P6",All!$AE25="RDP"),#REF!,IF(AND(All!$V25="P7",All!$AE25="RDP"),#REF!,IF(AND(All!$V25="P8",All!$AE25="RDP"),#REF!,IF(AND(All!$V25="P9",All!$AE25="RDP"),#REF!,IF(AND(All!$V25="P1",All!$AE25="RMS"),#REF!,IF(AND(All!$V25="P2",All!$AE25="RMS"),#REF!,IF(AND(All!$V25="P3",All!$AE25="RMS"),#REF!,IF(AND(All!$V25="P4",All!$AE25="RMS"),#REF!,IF(AND(All!$V25="P5",All!$AE25="RMS"),#REF!,IF(AND(All!$V25="P6",All!$AE25="RMS"),#REF!,IF(AND(All!$V25="P7",All!$AE25="RMS"),#REF!,IF(AND(All!$V25="P8",All!$AE25="RMS"),#REF!,IF(AND(All!$V25="P9",All!$AE25="RMS"),#REF!,IF(AND(All!$V25="P1",All!$AE25="RSS"),#REF!,IF(AND(All!$V25="P2",All!$AE25="RSS"),#REF!,IF(AND(All!$V25="P3",All!$AE25="RSS"),#REF!,IF(AND(All!$V25="P4",All!$AE25="RSS"),#REF!,IF(AND(All!$V25="P5",All!$AE25="RSS"),#REF!,IF(AND(All!$V25="P6",All!$AE25="RSS"),#REF!,IF(AND(All!$V25="P7",All!$AE25="RSS"),#REF!,IF(AND(All!$V25="P8",All!$AE25="RSS"),#REF!,IF(AND(All!$V25="P9",All!$AE25="RSS"),#REF!,0)))))))))))))))))))))))))))</f>
        <v>#REF!</v>
      </c>
      <c r="BZ25" s="43" t="e">
        <f>IF(AND(All!$V25="P1",All!$AE25="RDP"),#REF!,IF(AND(All!$V25="P2",All!$AE25="RDP"),#REF!,IF(AND(All!$V25="P3",All!$AE25="RDP"),#REF!,IF(AND(All!$V25="P4",All!$AE25="RDP"),#REF!,IF(AND(All!$V25="P5",All!$AE25="RDP"),#REF!,IF(AND(All!$V25="P6",All!$AE25="RDP"),#REF!,IF(AND(All!$V25="P7",All!$AE25="RDP"),#REF!,IF(AND(All!$V25="P8",All!$AE25="RDP"),#REF!,IF(AND(All!$V25="P9",All!$AE25="RDP"),#REF!,IF(AND(All!$V25="P1",All!$AE25="RMS"),#REF!,IF(AND(All!$V25="P2",All!$AE25="RMS"),#REF!,IF(AND(All!$V25="P3",All!$AE25="RMS"),#REF!,IF(AND(All!$V25="P4",All!$AE25="RMS"),#REF!,IF(AND(All!$V25="P5",All!$AE25="RMS"),#REF!,IF(AND(All!$V25="P6",All!$AE25="RMS"),#REF!,IF(AND(All!$V25="P7",All!$AE25="RMS"),#REF!,IF(AND(All!$V25="P8",All!$AE25="RMS"),#REF!,IF(AND(All!$V25="P9",All!$AE25="RMS"),#REF!,IF(AND(All!$V25="P1",All!$AE25="RSS"),#REF!,IF(AND(All!$V25="P2",All!$AE25="RSS"),#REF!,IF(AND(All!$V25="P3",All!$AE25="RSS"),#REF!,IF(AND(All!$V25="P4",All!$AE25="RSS"),#REF!,IF(AND(All!$V25="P5",All!$AE25="RSS"),#REF!,IF(AND(All!$V25="P6",All!$AE25="RSS"),#REF!,IF(AND(All!$V25="P7",All!$AE25="RSS"),#REF!,IF(AND(All!$V25="P8",All!$AE25="RSS"),#REF!,IF(AND(All!$V25="P9",All!$AE25="RSS"),#REF!,0)))))))))))))))))))))))))))</f>
        <v>#REF!</v>
      </c>
      <c r="CA25" s="43" t="e">
        <f>IF(AND(All!$V25="P1",All!$AE25="RDP"),#REF!,IF(AND(All!$V25="P2",All!$AE25="RDP"),#REF!,IF(AND(All!$V25="P3",All!$AE25="RDP"),#REF!,IF(AND(All!$V25="P4",All!$AE25="RDP"),#REF!,IF(AND(All!$V25="P5",All!$AE25="RDP"),#REF!,IF(AND(All!$V25="P6",All!$AE25="RDP"),#REF!,IF(AND(All!$V25="P7",All!$AE25="RDP"),#REF!,IF(AND(All!$V25="P8",All!$AE25="RDP"),#REF!,IF(AND(All!$V25="P9",All!$AE25="RDP"),#REF!,IF(AND(All!$V25="P1",All!$AE25="RMS"),#REF!,IF(AND(All!$V25="P2",All!$AE25="RMS"),#REF!,IF(AND(All!$V25="P3",All!$AE25="RMS"),#REF!,IF(AND(All!$V25="P4",All!$AE25="RMS"),#REF!,IF(AND(All!$V25="P5",All!$AE25="RMS"),#REF!,IF(AND(All!$V25="P6",All!$AE25="RMS"),#REF!,IF(AND(All!$V25="P7",All!$AE25="RMS"),#REF!,IF(AND(All!$V25="P8",All!$AE25="RMS"),#REF!,IF(AND(All!$V25="P9",All!$AE25="RMS"),#REF!,IF(AND(All!$V25="P1",All!$AE25="RSS"),#REF!,IF(AND(All!$V25="P2",All!$AE25="RSS"),#REF!,IF(AND(All!$V25="P3",All!$AE25="RSS"),#REF!,IF(AND(All!$V25="P4",All!$AE25="RSS"),#REF!,IF(AND(All!$V25="P5",All!$AE25="RSS"),#REF!,IF(AND(All!$V25="P6",All!$AE25="RSS"),#REF!,IF(AND(All!$V25="P7",All!$AE25="RSS"),#REF!,IF(AND(All!$V25="P8",All!$AE25="RSS"),#REF!,IF(AND(All!$V25="P9",All!$AE25="RSS"),#REF!,0)))))))))))))))))))))))))))</f>
        <v>#REF!</v>
      </c>
      <c r="CB25" s="43" t="e">
        <f>IF(AND(All!$V25="P1",All!$AE25="RDP"),#REF!,IF(AND(All!$V25="P2",All!$AE25="RDP"),#REF!,IF(AND(All!$V25="P3",All!$AE25="RDP"),#REF!,IF(AND(All!$V25="P4",All!$AE25="RDP"),#REF!,IF(AND(All!$V25="P5",All!$AE25="RDP"),#REF!,IF(AND(All!$V25="P6",All!$AE25="RDP"),#REF!,IF(AND(All!$V25="P7",All!$AE25="RDP"),#REF!,IF(AND(All!$V25="P8",All!$AE25="RDP"),#REF!,IF(AND(All!$V25="P9",All!$AE25="RDP"),#REF!,IF(AND(All!$V25="P1",All!$AE25="RMS"),#REF!,IF(AND(All!$V25="P2",All!$AE25="RMS"),#REF!,IF(AND(All!$V25="P3",All!$AE25="RMS"),#REF!,IF(AND(All!$V25="P4",All!$AE25="RMS"),#REF!,IF(AND(All!$V25="P5",All!$AE25="RMS"),#REF!,IF(AND(All!$V25="P6",All!$AE25="RMS"),#REF!,IF(AND(All!$V25="P7",All!$AE25="RMS"),#REF!,IF(AND(All!$V25="P8",All!$AE25="RMS"),#REF!,IF(AND(All!$V25="P9",All!$AE25="RMS"),#REF!,IF(AND(All!$V25="P1",All!$AE25="RSS"),#REF!,IF(AND(All!$V25="P2",All!$AE25="RSS"),#REF!,IF(AND(All!$V25="P3",All!$AE25="RSS"),#REF!,IF(AND(All!$V25="P4",All!$AE25="RSS"),#REF!,IF(AND(All!$V25="P5",All!$AE25="RSS"),#REF!,IF(AND(All!$V25="P6",All!$AE25="RSS"),#REF!,IF(AND(All!$V25="P7",All!$AE25="RSS"),#REF!,IF(AND(All!$V25="P8",All!$AE25="RSS"),#REF!,IF(AND(All!$V25="P9",All!$AE25="RSS"),#REF!,0)))))))))))))))))))))))))))</f>
        <v>#REF!</v>
      </c>
      <c r="CC25" s="43" t="e">
        <f>IF(AND(All!$V25="P1",All!$AE25="RDP"),#REF!,IF(AND(All!$V25="P2",All!$AE25="RDP"),#REF!,IF(AND(All!$V25="P3",All!$AE25="RDP"),#REF!,IF(AND(All!$V25="P4",All!$AE25="RDP"),#REF!,IF(AND(All!$V25="P5",All!$AE25="RDP"),#REF!,IF(AND(All!$V25="P6",All!$AE25="RDP"),#REF!,IF(AND(All!$V25="P7",All!$AE25="RDP"),#REF!,IF(AND(All!$V25="P8",All!$AE25="RDP"),#REF!,IF(AND(All!$V25="P9",All!$AE25="RDP"),#REF!,IF(AND(All!$V25="P1",All!$AE25="RMS"),#REF!,IF(AND(All!$V25="P2",All!$AE25="RMS"),#REF!,IF(AND(All!$V25="P3",All!$AE25="RMS"),#REF!,IF(AND(All!$V25="P4",All!$AE25="RMS"),#REF!,IF(AND(All!$V25="P5",All!$AE25="RMS"),#REF!,IF(AND(All!$V25="P6",All!$AE25="RMS"),#REF!,IF(AND(All!$V25="P7",All!$AE25="RMS"),#REF!,IF(AND(All!$V25="P8",All!$AE25="RMS"),#REF!,IF(AND(All!$V25="P9",All!$AE25="RMS"),#REF!,IF(AND(All!$V25="P1",All!$AE25="RSS"),#REF!,IF(AND(All!$V25="P2",All!$AE25="RSS"),#REF!,IF(AND(All!$V25="P3",All!$AE25="RSS"),#REF!,IF(AND(All!$V25="P4",All!$AE25="RSS"),#REF!,IF(AND(All!$V25="P5",All!$AE25="RSS"),#REF!,IF(AND(All!$V25="P6",All!$AE25="RSS"),#REF!,IF(AND(All!$V25="P7",All!$AE25="RSS"),#REF!,IF(AND(All!$V25="P8",All!$AE25="RSS"),#REF!,IF(AND(All!$V25="P9",All!$AE25="RSS"),#REF!,0)))))))))))))))))))))))))))</f>
        <v>#REF!</v>
      </c>
      <c r="CD25" s="43" t="e">
        <f>IF(AND(All!$V25="P1",All!$AE25="RDP"),#REF!,IF(AND(All!$V25="P2",All!$AE25="RDP"),#REF!,IF(AND(All!$V25="P3",All!$AE25="RDP"),#REF!,IF(AND(All!$V25="P4",All!$AE25="RDP"),#REF!,IF(AND(All!$V25="P5",All!$AE25="RDP"),#REF!,IF(AND(All!$V25="P6",All!$AE25="RDP"),#REF!,IF(AND(All!$V25="P7",All!$AE25="RDP"),#REF!,IF(AND(All!$V25="P8",All!$AE25="RDP"),#REF!,IF(AND(All!$V25="P9",All!$AE25="RDP"),#REF!,IF(AND(All!$V25="P1",All!$AE25="RMS"),#REF!,IF(AND(All!$V25="P2",All!$AE25="RMS"),#REF!,IF(AND(All!$V25="P3",All!$AE25="RMS"),#REF!,IF(AND(All!$V25="P4",All!$AE25="RMS"),#REF!,IF(AND(All!$V25="P5",All!$AE25="RMS"),#REF!,IF(AND(All!$V25="P6",All!$AE25="RMS"),#REF!,IF(AND(All!$V25="P7",All!$AE25="RMS"),#REF!,IF(AND(All!$V25="P8",All!$AE25="RMS"),#REF!,IF(AND(All!$V25="P9",All!$AE25="RMS"),#REF!,IF(AND(All!$V25="P1",All!$AE25="RSS"),#REF!,IF(AND(All!$V25="P2",All!$AE25="RSS"),#REF!,IF(AND(All!$V25="P3",All!$AE25="RSS"),#REF!,IF(AND(All!$V25="P4",All!$AE25="RSS"),#REF!,IF(AND(All!$V25="P5",All!$AE25="RSS"),#REF!,IF(AND(All!$V25="P6",All!$AE25="RSS"),#REF!,IF(AND(All!$V25="P7",All!$AE25="RSS"),#REF!,IF(AND(All!$V25="P8",All!$AE25="RSS"),#REF!,IF(AND(All!$V25="P9",All!$AE25="RSS"),#REF!,0)))))))))))))))))))))))))))</f>
        <v>#REF!</v>
      </c>
      <c r="CE25" s="43" t="e">
        <f>IF(AND(All!$V25="P1",All!$AE25="RDP"),#REF!,IF(AND(All!$V25="P2",All!$AE25="RDP"),#REF!,IF(AND(All!$V25="P3",All!$AE25="RDP"),#REF!,IF(AND(All!$V25="P4",All!$AE25="RDP"),#REF!,IF(AND(All!$V25="P5",All!$AE25="RDP"),#REF!,IF(AND(All!$V25="P6",All!$AE25="RDP"),#REF!,IF(AND(All!$V25="P7",All!$AE25="RDP"),#REF!,IF(AND(All!$V25="P8",All!$AE25="RDP"),#REF!,IF(AND(All!$V25="P9",All!$AE25="RDP"),#REF!,IF(AND(All!$V25="P1",All!$AE25="RMS"),#REF!,IF(AND(All!$V25="P2",All!$AE25="RMS"),#REF!,IF(AND(All!$V25="P3",All!$AE25="RMS"),#REF!,IF(AND(All!$V25="P4",All!$AE25="RMS"),#REF!,IF(AND(All!$V25="P5",All!$AE25="RMS"),#REF!,IF(AND(All!$V25="P6",All!$AE25="RMS"),#REF!,IF(AND(All!$V25="P7",All!$AE25="RMS"),#REF!,IF(AND(All!$V25="P8",All!$AE25="RMS"),#REF!,IF(AND(All!$V25="P9",All!$AE25="RMS"),#REF!,IF(AND(All!$V25="P1",All!$AE25="RSS"),#REF!,IF(AND(All!$V25="P2",All!$AE25="RSS"),#REF!,IF(AND(All!$V25="P3",All!$AE25="RSS"),#REF!,IF(AND(All!$V25="P4",All!$AE25="RSS"),#REF!,IF(AND(All!$V25="P5",All!$AE25="RSS"),#REF!,IF(AND(All!$V25="P6",All!$AE25="RSS"),#REF!,IF(AND(All!$V25="P7",All!$AE25="RSS"),#REF!,IF(AND(All!$V25="P8",All!$AE25="RSS"),#REF!,IF(AND(All!$V25="P9",All!$AE25="RSS"),#REF!,0)))))))))))))))))))))))))))</f>
        <v>#REF!</v>
      </c>
      <c r="CF25" s="43" t="e">
        <f>IF(AND(All!$V25="P1",All!$AE25="RDP"),#REF!,IF(AND(All!$V25="P2",All!$AE25="RDP"),#REF!,IF(AND(All!$V25="P3",All!$AE25="RDP"),#REF!,IF(AND(All!$V25="P4",All!$AE25="RDP"),#REF!,IF(AND(All!$V25="P5",All!$AE25="RDP"),#REF!,IF(AND(All!$V25="P6",All!$AE25="RDP"),#REF!,IF(AND(All!$V25="P7",All!$AE25="RDP"),#REF!,IF(AND(All!$V25="P8",All!$AE25="RDP"),#REF!,IF(AND(All!$V25="P9",All!$AE25="RDP"),#REF!,IF(AND(All!$V25="P1",All!$AE25="RMS"),#REF!,IF(AND(All!$V25="P2",All!$AE25="RMS"),#REF!,IF(AND(All!$V25="P3",All!$AE25="RMS"),#REF!,IF(AND(All!$V25="P4",All!$AE25="RMS"),#REF!,IF(AND(All!$V25="P5",All!$AE25="RMS"),#REF!,IF(AND(All!$V25="P6",All!$AE25="RMS"),#REF!,IF(AND(All!$V25="P7",All!$AE25="RMS"),#REF!,IF(AND(All!$V25="P8",All!$AE25="RMS"),#REF!,IF(AND(All!$V25="P9",All!$AE25="RMS"),#REF!,IF(AND(All!$V25="P1",All!$AE25="RSS"),#REF!,IF(AND(All!$V25="P2",All!$AE25="RSS"),#REF!,IF(AND(All!$V25="P3",All!$AE25="RSS"),#REF!,IF(AND(All!$V25="P4",All!$AE25="RSS"),#REF!,IF(AND(All!$V25="P5",All!$AE25="RSS"),#REF!,IF(AND(All!$V25="P6",All!$AE25="RSS"),#REF!,IF(AND(All!$V25="P7",All!$AE25="RSS"),#REF!,IF(AND(All!$V25="P8",All!$AE25="RSS"),#REF!,IF(AND(All!$V25="P9",All!$AE25="RSS"),#REF!,0)))))))))))))))))))))))))))</f>
        <v>#REF!</v>
      </c>
      <c r="CG25" s="43" t="e">
        <f>IF(AND(All!$V25="P1",All!$AE25="RDP"),#REF!,IF(AND(All!$V25="P2",All!$AE25="RDP"),#REF!,IF(AND(All!$V25="P3",All!$AE25="RDP"),#REF!,IF(AND(All!$V25="P4",All!$AE25="RDP"),#REF!,IF(AND(All!$V25="P5",All!$AE25="RDP"),#REF!,IF(AND(All!$V25="P6",All!$AE25="RDP"),#REF!,IF(AND(All!$V25="P7",All!$AE25="RDP"),#REF!,IF(AND(All!$V25="P8",All!$AE25="RDP"),#REF!,IF(AND(All!$V25="P9",All!$AE25="RDP"),#REF!,IF(AND(All!$V25="P1",All!$AE25="RMS"),#REF!,IF(AND(All!$V25="P2",All!$AE25="RMS"),#REF!,IF(AND(All!$V25="P3",All!$AE25="RMS"),#REF!,IF(AND(All!$V25="P4",All!$AE25="RMS"),#REF!,IF(AND(All!$V25="P5",All!$AE25="RMS"),#REF!,IF(AND(All!$V25="P6",All!$AE25="RMS"),#REF!,IF(AND(All!$V25="P7",All!$AE25="RMS"),#REF!,IF(AND(All!$V25="P8",All!$AE25="RMS"),#REF!,IF(AND(All!$V25="P9",All!$AE25="RMS"),#REF!,IF(AND(All!$V25="P1",All!$AE25="RSS"),#REF!,IF(AND(All!$V25="P2",All!$AE25="RSS"),#REF!,IF(AND(All!$V25="P3",All!$AE25="RSS"),#REF!,IF(AND(All!$V25="P4",All!$AE25="RSS"),#REF!,IF(AND(All!$V25="P5",All!$AE25="RSS"),#REF!,IF(AND(All!$V25="P6",All!$AE25="RSS"),#REF!,IF(AND(All!$V25="P7",All!$AE25="RSS"),#REF!,IF(AND(All!$V25="P8",All!$AE25="RSS"),#REF!,IF(AND(All!$V25="P9",All!$AE25="RSS"),#REF!,0)))))))))))))))))))))))))))</f>
        <v>#REF!</v>
      </c>
      <c r="CH25" s="43" t="e">
        <f>IF(AND(All!$V25="P1",All!$AE25="RDP"),#REF!,IF(AND(All!$V25="P2",All!$AE25="RDP"),#REF!,IF(AND(All!$V25="P3",All!$AE25="RDP"),#REF!,IF(AND(All!$V25="P4",All!$AE25="RDP"),#REF!,IF(AND(All!$V25="P5",All!$AE25="RDP"),#REF!,IF(AND(All!$V25="P6",All!$AE25="RDP"),#REF!,IF(AND(All!$V25="P7",All!$AE25="RDP"),#REF!,IF(AND(All!$V25="P8",All!$AE25="RDP"),#REF!,IF(AND(All!$V25="P9",All!$AE25="RDP"),#REF!,IF(AND(All!$V25="P1",All!$AE25="RMS"),#REF!,IF(AND(All!$V25="P2",All!$AE25="RMS"),#REF!,IF(AND(All!$V25="P3",All!$AE25="RMS"),#REF!,IF(AND(All!$V25="P4",All!$AE25="RMS"),#REF!,IF(AND(All!$V25="P5",All!$AE25="RMS"),#REF!,IF(AND(All!$V25="P6",All!$AE25="RMS"),#REF!,IF(AND(All!$V25="P7",All!$AE25="RMS"),#REF!,IF(AND(All!$V25="P8",All!$AE25="RMS"),#REF!,IF(AND(All!$V25="P9",All!$AE25="RMS"),#REF!,IF(AND(All!$V25="P1",All!$AE25="RSS"),#REF!,IF(AND(All!$V25="P2",All!$AE25="RSS"),#REF!,IF(AND(All!$V25="P3",All!$AE25="RSS"),#REF!,IF(AND(All!$V25="P4",All!$AE25="RSS"),#REF!,IF(AND(All!$V25="P5",All!$AE25="RSS"),#REF!,IF(AND(All!$V25="P6",All!$AE25="RSS"),#REF!,IF(AND(All!$V25="P7",All!$AE25="RSS"),#REF!,IF(AND(All!$V25="P8",All!$AE25="RSS"),#REF!,IF(AND(All!$V25="P9",All!$AE25="RSS"),#REF!,0)))))))))))))))))))))))))))</f>
        <v>#REF!</v>
      </c>
      <c r="CI25" s="328" t="e">
        <f>IF(AND(All!$V25="P1",All!$AE25="RDP"),#REF!,IF(AND(All!$V25="P2",All!$AE25="RDP"),#REF!,IF(AND(All!$V25="P3",All!$AE25="RDP"),#REF!,IF(AND(All!$V25="P4",All!$AE25="RDP"),#REF!,IF(AND(All!$V25="P5",All!$AE25="RDP"),#REF!,IF(AND(All!$V25="P6",All!$AE25="RDP"),#REF!,IF(AND(All!$V25="P7",All!$AE25="RDP"),#REF!,IF(AND(All!$V25="P8",All!$AE25="RDP"),#REF!,IF(AND(All!$V25="P9",All!$AE25="RDP"),#REF!,IF(AND(All!$V25="P1",All!$AE25="RMS"),#REF!,IF(AND(All!$V25="P2",All!$AE25="RMS"),#REF!,IF(AND(All!$V25="P3",All!$AE25="RMS"),#REF!,IF(AND(All!$V25="P4",All!$AE25="RMS"),#REF!,IF(AND(All!$V25="P5",All!$AE25="RMS"),#REF!,IF(AND(All!$V25="P6",All!$AE25="RMS"),#REF!,IF(AND(All!$V25="P7",All!$AE25="RMS"),#REF!,IF(AND(All!$V25="P8",All!$AE25="RMS"),#REF!,IF(AND(All!$V25="P9",All!$AE25="RMS"),#REF!,IF(AND(All!$V25="P1",All!$AE25="RSS"),#REF!,IF(AND(All!$V25="P2",All!$AE25="RSS"),#REF!,IF(AND(All!$V25="P3",All!$AE25="RSS"),#REF!,IF(AND(All!$V25="P4",All!$AE25="RSS"),#REF!,IF(AND(All!$V25="P5",All!$AE25="RSS"),#REF!,IF(AND(All!$V25="P6",All!$AE25="RSS"),#REF!,IF(AND(All!$V25="P7",All!$AE25="RSS"),#REF!,IF(AND(All!$V25="P8",All!$AE25="RSS"),#REF!,IF(AND(All!$V25="P9",All!$AE25="RSS"),#REF!,0)))))))))))))))))))))))))))</f>
        <v>#REF!</v>
      </c>
      <c r="CJ25" s="377" t="e">
        <f>Table92[[#This Row],[R-B1]]-Table92[[#This Row],[B1]]</f>
        <v>#REF!</v>
      </c>
      <c r="CK25" s="378" t="e">
        <f>Table92[[#This Row],[R-B2]]-Table92[[#This Row],[B2]]</f>
        <v>#REF!</v>
      </c>
      <c r="CL25" s="378" t="e">
        <f>Table92[[#This Row],[R-B3]]-Table92[[#This Row],[B3]]</f>
        <v>#REF!</v>
      </c>
      <c r="CM25" s="378" t="e">
        <f>Table92[[#This Row],[R-B4]]-Table92[[#This Row],[B4]]</f>
        <v>#REF!</v>
      </c>
      <c r="CN25" s="378" t="e">
        <f>Table92[[#This Row],[R-B5]]-Table92[[#This Row],[B5]]</f>
        <v>#REF!</v>
      </c>
      <c r="CO25" s="378" t="e">
        <f>Table92[[#This Row],[R-B6]]-Table92[[#This Row],[B6]]</f>
        <v>#REF!</v>
      </c>
      <c r="CP25" s="378" t="e">
        <f>Table92[[#This Row],[R-B7]]-Table92[[#This Row],[B7]]</f>
        <v>#REF!</v>
      </c>
      <c r="CQ25" s="378" t="e">
        <f>Table92[[#This Row],[R-B8]]-Table92[[#This Row],[B8]]</f>
        <v>#REF!</v>
      </c>
      <c r="CR25" s="378" t="e">
        <f>Table92[[#This Row],[R-B9]]-Table92[[#This Row],[B9]]</f>
        <v>#REF!</v>
      </c>
      <c r="CS25" s="378" t="e">
        <f>Table92[[#This Row],[R-B10]]-Table92[[#This Row],[B10]]</f>
        <v>#REF!</v>
      </c>
      <c r="CT25" s="378" t="e">
        <f>Table92[[#This Row],[R-B11]]-Table92[[#This Row],[B11]]</f>
        <v>#REF!</v>
      </c>
      <c r="CU25" s="378" t="e">
        <f>Table92[[#This Row],[R-B12]]-Table92[[#This Row],[B12]]</f>
        <v>#REF!</v>
      </c>
      <c r="CV25" s="378" t="e">
        <f>Table92[[#This Row],[R-K1]]-Table92[[#This Row],[K1]]</f>
        <v>#REF!</v>
      </c>
      <c r="CW25" s="378" t="e">
        <f>Table92[[#This Row],[R-K2]]-Table92[[#This Row],[K2]]</f>
        <v>#REF!</v>
      </c>
      <c r="CX25" s="378" t="e">
        <f>Table92[[#This Row],[R-K3]]-Table92[[#This Row],[K3]]</f>
        <v>#REF!</v>
      </c>
      <c r="CY25" s="378" t="e">
        <f>Table92[[#This Row],[R-K4]]-Table92[[#This Row],[K4]]</f>
        <v>#REF!</v>
      </c>
      <c r="CZ25" s="378" t="e">
        <f>Table92[[#This Row],[R-K5]]-Table92[[#This Row],[K5]]</f>
        <v>#REF!</v>
      </c>
      <c r="DA25" s="378" t="e">
        <f>Table92[[#This Row],[R-P1]]-Table92[[#This Row],[P1]]</f>
        <v>#REF!</v>
      </c>
      <c r="DB25" s="378" t="e">
        <f>Table92[[#This Row],[R-P2]]-Table92[[#This Row],[P2]]</f>
        <v>#REF!</v>
      </c>
      <c r="DC25" s="378" t="e">
        <f>Table92[[#This Row],[R-P3]]-Table92[[#This Row],[P3]]</f>
        <v>#REF!</v>
      </c>
      <c r="DD25" s="378" t="e">
        <f>Table92[[#This Row],[R-P4]]-Table92[[#This Row],[P4]]</f>
        <v>#REF!</v>
      </c>
      <c r="DE25" s="378" t="e">
        <f>Table92[[#This Row],[R-P5]]-Table92[[#This Row],[P5]]</f>
        <v>#REF!</v>
      </c>
      <c r="DF25" s="378" t="e">
        <f>Table92[[#This Row],[R-E1]]-Table92[[#This Row],[E1]]</f>
        <v>#REF!</v>
      </c>
      <c r="DG25" s="379" t="e">
        <f>Table92[[#This Row],[R-E2]]-Table92[[#This Row],[E2]]</f>
        <v>#REF!</v>
      </c>
      <c r="DH25" s="43">
        <f>COUNTIF(Table9[[#This Row],[G-B1]:[G-B12]],"&lt;=0")/12*100</f>
        <v>0</v>
      </c>
      <c r="DI25" s="43">
        <f>COUNTIF(Table9[[#This Row],[G-K1]:[G-K5]],"&lt;=0")/5*100</f>
        <v>0</v>
      </c>
      <c r="DJ25" s="43">
        <f>COUNTIF(Table9[[#This Row],[G-P1]:[G-P5]],"&lt;=0")/5*100</f>
        <v>0</v>
      </c>
      <c r="DK25" s="43">
        <f>COUNTIF(Table9[[#This Row],[G-E1]:[G-E2]],"&lt;=0")/2*100</f>
        <v>0</v>
      </c>
      <c r="DL25" s="450">
        <f>IF(AE25="RDP",(COUNTIF(Table9[[#This Row],[G-B3]],"&lt;=0")+COUNTIF(Table9[[#This Row],[G-B4]],"&lt;=0")+COUNTIF(Table9[[#This Row],[G-B7]],"&lt;=0")+COUNTIF(Table9[[#This Row],[G-B11]],"&lt;=0")+COUNTIF(Table9[[#This Row],[G-K2]],"&lt;=0"))/5*100,IF(AE25="RMS",(COUNTIF(Table9[[#This Row],[G-B4]],"&lt;=0")+COUNTIF(Table9[[#This Row],[G-B5]],"&lt;=0")+COUNTIF(Table9[[#This Row],[G-B10]],"&lt;=0")+COUNTIF(Table9[[#This Row],[G-B12]],"&lt;=0")+COUNTIF(Table9[[#This Row],[G-K2]],"&lt;=0"))/5*100,IF(AE25="RSS",(COUNTIF(Table9[[#This Row],[G-B1]],"&lt;=0")+COUNTIF(Table9[[#This Row],[G-B2]],"&lt;=0")+COUNTIF(Table9[[#This Row],[G-B6]],"&lt;=0")+COUNTIF(Table9[[#This Row],[G-B11]],"&lt;=0")+COUNTIF(Table9[[#This Row],[G-B12]],"&lt;=0"))/5*100,0)))</f>
        <v>0</v>
      </c>
      <c r="DM25" s="380">
        <v>83</v>
      </c>
      <c r="DN25" s="381">
        <v>80</v>
      </c>
      <c r="DO25" s="381">
        <v>80</v>
      </c>
      <c r="DP25" s="381">
        <v>100</v>
      </c>
      <c r="DQ25" s="381">
        <v>100</v>
      </c>
      <c r="DR25" s="380">
        <v>17</v>
      </c>
      <c r="DS25" s="381">
        <v>20</v>
      </c>
      <c r="DT25" s="381">
        <v>40</v>
      </c>
      <c r="DU25" s="381">
        <v>0</v>
      </c>
      <c r="DV25" s="381">
        <v>0</v>
      </c>
      <c r="DW25" s="380">
        <v>17</v>
      </c>
      <c r="DX25" s="381">
        <v>0</v>
      </c>
      <c r="DY25" s="381">
        <v>20</v>
      </c>
      <c r="DZ25" s="381">
        <v>0</v>
      </c>
      <c r="EA25" s="382">
        <v>0</v>
      </c>
      <c r="EB25" s="335" t="s">
        <v>251</v>
      </c>
      <c r="EC25" s="324" t="s">
        <v>196</v>
      </c>
      <c r="ED25" s="324" t="s">
        <v>851</v>
      </c>
      <c r="EE25" s="338"/>
    </row>
    <row r="26" spans="1:135" ht="124.5" customHeight="1" x14ac:dyDescent="0.3">
      <c r="A26" s="3" t="s">
        <v>2382</v>
      </c>
      <c r="B26" s="282">
        <v>23</v>
      </c>
      <c r="C26" s="421" t="s">
        <v>134</v>
      </c>
      <c r="D26" s="345">
        <v>46121</v>
      </c>
      <c r="E26" s="349" t="s">
        <v>852</v>
      </c>
      <c r="F26" s="304">
        <v>1117420</v>
      </c>
      <c r="G26" s="308">
        <f t="shared" ca="1" si="5"/>
        <v>48.420910321537299</v>
      </c>
      <c r="H26" s="283">
        <v>28642</v>
      </c>
      <c r="I26" s="343" t="s">
        <v>136</v>
      </c>
      <c r="J26" s="343" t="s">
        <v>423</v>
      </c>
      <c r="K26" s="343" t="s">
        <v>138</v>
      </c>
      <c r="L26" s="343" t="s">
        <v>853</v>
      </c>
      <c r="M26" s="343" t="s">
        <v>204</v>
      </c>
      <c r="N26" s="343"/>
      <c r="O26" s="343" t="s">
        <v>183</v>
      </c>
      <c r="P26" s="349" t="s">
        <v>854</v>
      </c>
      <c r="Q26" s="343" t="s">
        <v>425</v>
      </c>
      <c r="R26" s="404">
        <v>46249</v>
      </c>
      <c r="S26" s="345">
        <v>45505</v>
      </c>
      <c r="T26" s="286">
        <f t="shared" ca="1" si="7"/>
        <v>2.2194444444444446</v>
      </c>
      <c r="U26" s="343">
        <f>2026-2005</f>
        <v>21</v>
      </c>
      <c r="V26" s="343" t="s">
        <v>59</v>
      </c>
      <c r="W26" s="356">
        <f ca="1">Table92[[#This Row],[Age]]-($T$1-Table92[[#This Row],[Date of Appointment to Current Grade]])/365</f>
        <v>46.2</v>
      </c>
      <c r="X26" s="360">
        <f ca="1">($T$1-Table92[[#This Row],[Date of Appointment to Current Grade]])/365</f>
        <v>2.2209103215372985</v>
      </c>
      <c r="Y26" s="345">
        <v>45505</v>
      </c>
      <c r="Z26" s="343" t="s">
        <v>276</v>
      </c>
      <c r="AA26" s="345">
        <v>45505</v>
      </c>
      <c r="AB26" s="360">
        <f ca="1">($T$1-Table92[[#This Row],[Date in Position]])/365</f>
        <v>2.2209103215372985</v>
      </c>
      <c r="AC26" s="343" t="s">
        <v>183</v>
      </c>
      <c r="AD26" s="345">
        <v>45888</v>
      </c>
      <c r="AE26" s="343" t="s">
        <v>147</v>
      </c>
      <c r="AF26" s="343" t="s">
        <v>148</v>
      </c>
      <c r="AG26" s="287" t="s">
        <v>855</v>
      </c>
      <c r="AH26" s="287" t="s">
        <v>856</v>
      </c>
      <c r="AI26" s="287" t="s">
        <v>857</v>
      </c>
      <c r="AJ26" s="285"/>
      <c r="AK26" s="288" t="s">
        <v>858</v>
      </c>
      <c r="AL26" s="282" t="s">
        <v>153</v>
      </c>
      <c r="AM26" s="319" t="s">
        <v>859</v>
      </c>
      <c r="AN26" s="313">
        <v>3</v>
      </c>
      <c r="AO26" s="304">
        <v>3</v>
      </c>
      <c r="AP26" s="304">
        <v>3</v>
      </c>
      <c r="AQ26" s="304">
        <v>3</v>
      </c>
      <c r="AR26" s="304">
        <v>3</v>
      </c>
      <c r="AS26" s="304">
        <v>3</v>
      </c>
      <c r="AT26" s="304">
        <v>3</v>
      </c>
      <c r="AU26" s="304">
        <v>3</v>
      </c>
      <c r="AV26" s="304">
        <v>3</v>
      </c>
      <c r="AW26" s="304">
        <v>3</v>
      </c>
      <c r="AX26" s="304">
        <v>3</v>
      </c>
      <c r="AY26" s="304">
        <v>3</v>
      </c>
      <c r="AZ26" s="304">
        <v>4</v>
      </c>
      <c r="BA26" s="304">
        <v>3</v>
      </c>
      <c r="BB26" s="304">
        <v>2</v>
      </c>
      <c r="BC26" s="304">
        <v>3</v>
      </c>
      <c r="BD26" s="304">
        <v>2</v>
      </c>
      <c r="BE26" s="304">
        <v>2</v>
      </c>
      <c r="BF26" s="304">
        <v>2</v>
      </c>
      <c r="BG26" s="304">
        <v>2</v>
      </c>
      <c r="BH26" s="304">
        <v>2</v>
      </c>
      <c r="BI26" s="304">
        <v>2</v>
      </c>
      <c r="BJ26" s="304">
        <v>1</v>
      </c>
      <c r="BK26" s="314">
        <v>2</v>
      </c>
      <c r="BL26" s="323">
        <f>IF(AND(All!$V26="P1",All!$AE26="RDP"),#REF!,IF(AND(All!$V26="P2",All!$AE26="RDP"),#REF!,IF(AND(All!$V26="P3",All!$AE26="RDP"),#REF!,IF(AND(All!$V26="P4",All!$AE26="RDP"),#REF!,IF(AND(All!$V26="P5",All!$AE26="RDP"),#REF!,IF(AND(All!$V26="P6",All!$AE26="RDP"),#REF!,IF(AND(All!$V26="P7",All!$AE26="RDP"),#REF!,IF(AND(All!$V26="P8",All!$AE26="RDP"),#REF!,IF(AND(All!$V26="P9",All!$AE26="RDP"),#REF!,IF(AND(All!$V26="P1",All!$AE26="RMS"),#REF!,IF(AND(All!$V26="P2",All!$AE26="RMS"),#REF!,IF(AND(All!$V26="P3",All!$AE26="RMS"),#REF!,IF(AND(All!$V26="P4",All!$AE26="RMS"),#REF!,IF(AND(All!$V26="P5",All!$AE26="RMS"),#REF!,IF(AND(All!$V26="P6",All!$AE26="RMS"),#REF!,IF(AND(All!$V26="P7",All!$AE26="RMS"),#REF!,IF(AND(All!$V26="P8",All!$AE26="RMS"),#REF!,IF(AND(All!$V26="P9",All!$AE26="RMS"),#REF!,IF(AND(All!$V26="P1",All!$AE26="RSS"),#REF!,IF(AND(All!$V26="P2",All!$AE26="RSS"),#REF!,IF(AND(All!$V26="P3",All!$AE26="RSS"),#REF!,IF(AND(All!$V26="P4",All!$AE26="RSS"),#REF!,IF(AND(All!$V26="P5",All!$AE26="RSS"),#REF!,IF(AND(All!$V26="P6",All!$AE26="RSS"),#REF!,IF(AND(All!$V26="P7",All!$AE26="RSS"),#REF!,IF(AND(All!$V26="P8",All!$AE26="RSS"),#REF!,IF(AND(All!$V26="P9",All!$AE26="RSS"),#REF!,0)))))))))))))))))))))))))))</f>
        <v>0</v>
      </c>
      <c r="BM26" s="43">
        <f>IF(AND(All!$V26="P1",All!$AE26="RDP"),#REF!,IF(AND(All!$V26="P2",All!$AE26="RDP"),#REF!,IF(AND(All!$V26="P3",All!$AE26="RDP"),#REF!,IF(AND(All!$V26="P4",All!$AE26="RDP"),#REF!,IF(AND(All!$V26="P5",All!$AE26="RDP"),#REF!,IF(AND(All!$V26="P6",All!$AE26="RDP"),#REF!,IF(AND(All!$V26="P7",All!$AE26="RDP"),#REF!,IF(AND(All!$V26="P8",All!$AE26="RDP"),#REF!,IF(AND(All!$V26="P9",All!$AE26="RDP"),#REF!,IF(AND(All!$V26="P1",All!$AE26="RMS"),#REF!,IF(AND(All!$V26="P2",All!$AE26="RMS"),#REF!,IF(AND(All!$V26="P3",All!$AE26="RMS"),#REF!,IF(AND(All!$V26="P4",All!$AE26="RMS"),#REF!,IF(AND(All!$V26="P5",All!$AE26="RMS"),#REF!,IF(AND(All!$V26="P6",All!$AE26="RMS"),#REF!,IF(AND(All!$V26="P7",All!$AE26="RMS"),#REF!,IF(AND(All!$V26="P8",All!$AE26="RMS"),#REF!,IF(AND(All!$V26="P9",All!$AE26="RMS"),#REF!,IF(AND(All!$V26="P1",All!$AE26="RSS"),#REF!,IF(AND(All!$V26="P2",All!$AE26="RSS"),#REF!,IF(AND(All!$V26="P3",All!$AE26="RSS"),#REF!,IF(AND(All!$V26="P4",All!$AE26="RSS"),#REF!,IF(AND(All!$V26="P5",All!$AE26="RSS"),#REF!,IF(AND(All!$V26="P6",All!$AE26="RSS"),#REF!,IF(AND(All!$V26="P7",All!$AE26="RSS"),#REF!,IF(AND(All!$V26="P8",All!$AE26="RSS"),#REF!,IF(AND(All!$V26="P9",All!$AE26="RSS"),#REF!,0)))))))))))))))))))))))))))</f>
        <v>0</v>
      </c>
      <c r="BN26" s="43">
        <f>IF(AND(All!$V26="P1",All!$AE26="RDP"),#REF!,IF(AND(All!$V26="P2",All!$AE26="RDP"),#REF!,IF(AND(All!$V26="P3",All!$AE26="RDP"),#REF!,IF(AND(All!$V26="P4",All!$AE26="RDP"),#REF!,IF(AND(All!$V26="P5",All!$AE26="RDP"),#REF!,IF(AND(All!$V26="P6",All!$AE26="RDP"),#REF!,IF(AND(All!$V26="P7",All!$AE26="RDP"),#REF!,IF(AND(All!$V26="P8",All!$AE26="RDP"),#REF!,IF(AND(All!$V26="P9",All!$AE26="RDP"),#REF!,IF(AND(All!$V26="P1",All!$AE26="RMS"),#REF!,IF(AND(All!$V26="P2",All!$AE26="RMS"),#REF!,IF(AND(All!$V26="P3",All!$AE26="RMS"),#REF!,IF(AND(All!$V26="P4",All!$AE26="RMS"),#REF!,IF(AND(All!$V26="P5",All!$AE26="RMS"),#REF!,IF(AND(All!$V26="P6",All!$AE26="RMS"),#REF!,IF(AND(All!$V26="P7",All!$AE26="RMS"),#REF!,IF(AND(All!$V26="P8",All!$AE26="RMS"),#REF!,IF(AND(All!$V26="P9",All!$AE26="RMS"),#REF!,IF(AND(All!$V26="P1",All!$AE26="RSS"),#REF!,IF(AND(All!$V26="P2",All!$AE26="RSS"),#REF!,IF(AND(All!$V26="P3",All!$AE26="RSS"),#REF!,IF(AND(All!$V26="P4",All!$AE26="RSS"),#REF!,IF(AND(All!$V26="P5",All!$AE26="RSS"),#REF!,IF(AND(All!$V26="P6",All!$AE26="RSS"),#REF!,IF(AND(All!$V26="P7",All!$AE26="RSS"),#REF!,IF(AND(All!$V26="P8",All!$AE26="RSS"),#REF!,IF(AND(All!$V26="P9",All!$AE26="RSS"),#REF!,0)))))))))))))))))))))))))))</f>
        <v>0</v>
      </c>
      <c r="BO26" s="43">
        <f>IF(AND(All!$V26="P1",All!$AE26="RDP"),#REF!,IF(AND(All!$V26="P2",All!$AE26="RDP"),#REF!,IF(AND(All!$V26="P3",All!$AE26="RDP"),#REF!,IF(AND(All!$V26="P4",All!$AE26="RDP"),#REF!,IF(AND(All!$V26="P5",All!$AE26="RDP"),#REF!,IF(AND(All!$V26="P6",All!$AE26="RDP"),#REF!,IF(AND(All!$V26="P7",All!$AE26="RDP"),#REF!,IF(AND(All!$V26="P8",All!$AE26="RDP"),#REF!,IF(AND(All!$V26="P9",All!$AE26="RDP"),#REF!,IF(AND(All!$V26="P1",All!$AE26="RMS"),#REF!,IF(AND(All!$V26="P2",All!$AE26="RMS"),#REF!,IF(AND(All!$V26="P3",All!$AE26="RMS"),#REF!,IF(AND(All!$V26="P4",All!$AE26="RMS"),#REF!,IF(AND(All!$V26="P5",All!$AE26="RMS"),#REF!,IF(AND(All!$V26="P6",All!$AE26="RMS"),#REF!,IF(AND(All!$V26="P7",All!$AE26="RMS"),#REF!,IF(AND(All!$V26="P8",All!$AE26="RMS"),#REF!,IF(AND(All!$V26="P9",All!$AE26="RMS"),#REF!,IF(AND(All!$V26="P1",All!$AE26="RSS"),#REF!,IF(AND(All!$V26="P2",All!$AE26="RSS"),#REF!,IF(AND(All!$V26="P3",All!$AE26="RSS"),#REF!,IF(AND(All!$V26="P4",All!$AE26="RSS"),#REF!,IF(AND(All!$V26="P5",All!$AE26="RSS"),#REF!,IF(AND(All!$V26="P6",All!$AE26="RSS"),#REF!,IF(AND(All!$V26="P7",All!$AE26="RSS"),#REF!,IF(AND(All!$V26="P8",All!$AE26="RSS"),#REF!,IF(AND(All!$V26="P9",All!$AE26="RSS"),#REF!,0)))))))))))))))))))))))))))</f>
        <v>0</v>
      </c>
      <c r="BP26" s="43">
        <f>IF(AND(All!$V26="P1",All!$AE26="RDP"),#REF!,IF(AND(All!$V26="P2",All!$AE26="RDP"),#REF!,IF(AND(All!$V26="P3",All!$AE26="RDP"),#REF!,IF(AND(All!$V26="P4",All!$AE26="RDP"),#REF!,IF(AND(All!$V26="P5",All!$AE26="RDP"),#REF!,IF(AND(All!$V26="P6",All!$AE26="RDP"),#REF!,IF(AND(All!$V26="P7",All!$AE26="RDP"),#REF!,IF(AND(All!$V26="P8",All!$AE26="RDP"),#REF!,IF(AND(All!$V26="P9",All!$AE26="RDP"),#REF!,IF(AND(All!$V26="P1",All!$AE26="RMS"),#REF!,IF(AND(All!$V26="P2",All!$AE26="RMS"),#REF!,IF(AND(All!$V26="P3",All!$AE26="RMS"),#REF!,IF(AND(All!$V26="P4",All!$AE26="RMS"),#REF!,IF(AND(All!$V26="P5",All!$AE26="RMS"),#REF!,IF(AND(All!$V26="P6",All!$AE26="RMS"),#REF!,IF(AND(All!$V26="P7",All!$AE26="RMS"),#REF!,IF(AND(All!$V26="P8",All!$AE26="RMS"),#REF!,IF(AND(All!$V26="P9",All!$AE26="RMS"),#REF!,IF(AND(All!$V26="P1",All!$AE26="RSS"),#REF!,IF(AND(All!$V26="P2",All!$AE26="RSS"),#REF!,IF(AND(All!$V26="P3",All!$AE26="RSS"),#REF!,IF(AND(All!$V26="P4",All!$AE26="RSS"),#REF!,IF(AND(All!$V26="P5",All!$AE26="RSS"),#REF!,IF(AND(All!$V26="P6",All!$AE26="RSS"),#REF!,IF(AND(All!$V26="P7",All!$AE26="RSS"),#REF!,IF(AND(All!$V26="P8",All!$AE26="RSS"),#REF!,IF(AND(All!$V26="P9",All!$AE26="RSS"),#REF!,0)))))))))))))))))))))))))))</f>
        <v>0</v>
      </c>
      <c r="BQ26" s="43">
        <f>IF(AND(All!$V26="P1",All!$AE26="RDP"),#REF!,IF(AND(All!$V26="P2",All!$AE26="RDP"),#REF!,IF(AND(All!$V26="P3",All!$AE26="RDP"),#REF!,IF(AND(All!$V26="P4",All!$AE26="RDP"),#REF!,IF(AND(All!$V26="P5",All!$AE26="RDP"),#REF!,IF(AND(All!$V26="P6",All!$AE26="RDP"),#REF!,IF(AND(All!$V26="P7",All!$AE26="RDP"),#REF!,IF(AND(All!$V26="P8",All!$AE26="RDP"),#REF!,IF(AND(All!$V26="P9",All!$AE26="RDP"),#REF!,IF(AND(All!$V26="P1",All!$AE26="RMS"),#REF!,IF(AND(All!$V26="P2",All!$AE26="RMS"),#REF!,IF(AND(All!$V26="P3",All!$AE26="RMS"),#REF!,IF(AND(All!$V26="P4",All!$AE26="RMS"),#REF!,IF(AND(All!$V26="P5",All!$AE26="RMS"),#REF!,IF(AND(All!$V26="P6",All!$AE26="RMS"),#REF!,IF(AND(All!$V26="P7",All!$AE26="RMS"),#REF!,IF(AND(All!$V26="P8",All!$AE26="RMS"),#REF!,IF(AND(All!$V26="P9",All!$AE26="RMS"),#REF!,IF(AND(All!$V26="P1",All!$AE26="RSS"),#REF!,IF(AND(All!$V26="P2",All!$AE26="RSS"),#REF!,IF(AND(All!$V26="P3",All!$AE26="RSS"),#REF!,IF(AND(All!$V26="P4",All!$AE26="RSS"),#REF!,IF(AND(All!$V26="P5",All!$AE26="RSS"),#REF!,IF(AND(All!$V26="P6",All!$AE26="RSS"),#REF!,IF(AND(All!$V26="P7",All!$AE26="RSS"),#REF!,IF(AND(All!$V26="P8",All!$AE26="RSS"),#REF!,IF(AND(All!$V26="P9",All!$AE26="RSS"),#REF!,0)))))))))))))))))))))))))))</f>
        <v>0</v>
      </c>
      <c r="BR26" s="43">
        <f>IF(AND(All!$V26="P1",All!$AE26="RDP"),#REF!,IF(AND(All!$V26="P2",All!$AE26="RDP"),#REF!,IF(AND(All!$V26="P3",All!$AE26="RDP"),#REF!,IF(AND(All!$V26="P4",All!$AE26="RDP"),#REF!,IF(AND(All!$V26="P5",All!$AE26="RDP"),#REF!,IF(AND(All!$V26="P6",All!$AE26="RDP"),#REF!,IF(AND(All!$V26="P7",All!$AE26="RDP"),#REF!,IF(AND(All!$V26="P8",All!$AE26="RDP"),#REF!,IF(AND(All!$V26="P9",All!$AE26="RDP"),#REF!,IF(AND(All!$V26="P1",All!$AE26="RMS"),#REF!,IF(AND(All!$V26="P2",All!$AE26="RMS"),#REF!,IF(AND(All!$V26="P3",All!$AE26="RMS"),#REF!,IF(AND(All!$V26="P4",All!$AE26="RMS"),#REF!,IF(AND(All!$V26="P5",All!$AE26="RMS"),#REF!,IF(AND(All!$V26="P6",All!$AE26="RMS"),#REF!,IF(AND(All!$V26="P7",All!$AE26="RMS"),#REF!,IF(AND(All!$V26="P8",All!$AE26="RMS"),#REF!,IF(AND(All!$V26="P9",All!$AE26="RMS"),#REF!,IF(AND(All!$V26="P1",All!$AE26="RSS"),#REF!,IF(AND(All!$V26="P2",All!$AE26="RSS"),#REF!,IF(AND(All!$V26="P3",All!$AE26="RSS"),#REF!,IF(AND(All!$V26="P4",All!$AE26="RSS"),#REF!,IF(AND(All!$V26="P5",All!$AE26="RSS"),#REF!,IF(AND(All!$V26="P6",All!$AE26="RSS"),#REF!,IF(AND(All!$V26="P7",All!$AE26="RSS"),#REF!,IF(AND(All!$V26="P8",All!$AE26="RSS"),#REF!,IF(AND(All!$V26="P9",All!$AE26="RSS"),#REF!,0)))))))))))))))))))))))))))</f>
        <v>0</v>
      </c>
      <c r="BS26" s="43">
        <f>IF(AND(All!$V26="P1",All!$AE26="RDP"),#REF!,IF(AND(All!$V26="P2",All!$AE26="RDP"),#REF!,IF(AND(All!$V26="P3",All!$AE26="RDP"),#REF!,IF(AND(All!$V26="P4",All!$AE26="RDP"),#REF!,IF(AND(All!$V26="P5",All!$AE26="RDP"),#REF!,IF(AND(All!$V26="P6",All!$AE26="RDP"),#REF!,IF(AND(All!$V26="P7",All!$AE26="RDP"),#REF!,IF(AND(All!$V26="P8",All!$AE26="RDP"),#REF!,IF(AND(All!$V26="P9",All!$AE26="RDP"),#REF!,IF(AND(All!$V26="P1",All!$AE26="RMS"),#REF!,IF(AND(All!$V26="P2",All!$AE26="RMS"),#REF!,IF(AND(All!$V26="P3",All!$AE26="RMS"),#REF!,IF(AND(All!$V26="P4",All!$AE26="RMS"),#REF!,IF(AND(All!$V26="P5",All!$AE26="RMS"),#REF!,IF(AND(All!$V26="P6",All!$AE26="RMS"),#REF!,IF(AND(All!$V26="P7",All!$AE26="RMS"),#REF!,IF(AND(All!$V26="P8",All!$AE26="RMS"),#REF!,IF(AND(All!$V26="P9",All!$AE26="RMS"),#REF!,IF(AND(All!$V26="P1",All!$AE26="RSS"),#REF!,IF(AND(All!$V26="P2",All!$AE26="RSS"),#REF!,IF(AND(All!$V26="P3",All!$AE26="RSS"),#REF!,IF(AND(All!$V26="P4",All!$AE26="RSS"),#REF!,IF(AND(All!$V26="P5",All!$AE26="RSS"),#REF!,IF(AND(All!$V26="P6",All!$AE26="RSS"),#REF!,IF(AND(All!$V26="P7",All!$AE26="RSS"),#REF!,IF(AND(All!$V26="P8",All!$AE26="RSS"),#REF!,IF(AND(All!$V26="P9",All!$AE26="RSS"),#REF!,0)))))))))))))))))))))))))))</f>
        <v>0</v>
      </c>
      <c r="BT26" s="43">
        <f>IF(AND(All!$V26="P1",All!$AE26="RDP"),#REF!,IF(AND(All!$V26="P2",All!$AE26="RDP"),#REF!,IF(AND(All!$V26="P3",All!$AE26="RDP"),#REF!,IF(AND(All!$V26="P4",All!$AE26="RDP"),#REF!,IF(AND(All!$V26="P5",All!$AE26="RDP"),#REF!,IF(AND(All!$V26="P6",All!$AE26="RDP"),#REF!,IF(AND(All!$V26="P7",All!$AE26="RDP"),#REF!,IF(AND(All!$V26="P8",All!$AE26="RDP"),#REF!,IF(AND(All!$V26="P9",All!$AE26="RDP"),#REF!,IF(AND(All!$V26="P1",All!$AE26="RMS"),#REF!,IF(AND(All!$V26="P2",All!$AE26="RMS"),#REF!,IF(AND(All!$V26="P3",All!$AE26="RMS"),#REF!,IF(AND(All!$V26="P4",All!$AE26="RMS"),#REF!,IF(AND(All!$V26="P5",All!$AE26="RMS"),#REF!,IF(AND(All!$V26="P6",All!$AE26="RMS"),#REF!,IF(AND(All!$V26="P7",All!$AE26="RMS"),#REF!,IF(AND(All!$V26="P8",All!$AE26="RMS"),#REF!,IF(AND(All!$V26="P9",All!$AE26="RMS"),#REF!,IF(AND(All!$V26="P1",All!$AE26="RSS"),#REF!,IF(AND(All!$V26="P2",All!$AE26="RSS"),#REF!,IF(AND(All!$V26="P3",All!$AE26="RSS"),#REF!,IF(AND(All!$V26="P4",All!$AE26="RSS"),#REF!,IF(AND(All!$V26="P5",All!$AE26="RSS"),#REF!,IF(AND(All!$V26="P6",All!$AE26="RSS"),#REF!,IF(AND(All!$V26="P7",All!$AE26="RSS"),#REF!,IF(AND(All!$V26="P8",All!$AE26="RSS"),#REF!,IF(AND(All!$V26="P9",All!$AE26="RSS"),#REF!,0)))))))))))))))))))))))))))</f>
        <v>0</v>
      </c>
      <c r="BU26" s="43">
        <f>IF(AND(All!$V26="P1",All!$AE26="RDP"),#REF!,IF(AND(All!$V26="P2",All!$AE26="RDP"),#REF!,IF(AND(All!$V26="P3",All!$AE26="RDP"),#REF!,IF(AND(All!$V26="P4",All!$AE26="RDP"),#REF!,IF(AND(All!$V26="P5",All!$AE26="RDP"),#REF!,IF(AND(All!$V26="P6",All!$AE26="RDP"),#REF!,IF(AND(All!$V26="P7",All!$AE26="RDP"),#REF!,IF(AND(All!$V26="P8",All!$AE26="RDP"),#REF!,IF(AND(All!$V26="P9",All!$AE26="RDP"),#REF!,IF(AND(All!$V26="P1",All!$AE26="RMS"),#REF!,IF(AND(All!$V26="P2",All!$AE26="RMS"),#REF!,IF(AND(All!$V26="P3",All!$AE26="RMS"),#REF!,IF(AND(All!$V26="P4",All!$AE26="RMS"),#REF!,IF(AND(All!$V26="P5",All!$AE26="RMS"),#REF!,IF(AND(All!$V26="P6",All!$AE26="RMS"),#REF!,IF(AND(All!$V26="P7",All!$AE26="RMS"),#REF!,IF(AND(All!$V26="P8",All!$AE26="RMS"),#REF!,IF(AND(All!$V26="P9",All!$AE26="RMS"),#REF!,IF(AND(All!$V26="P1",All!$AE26="RSS"),#REF!,IF(AND(All!$V26="P2",All!$AE26="RSS"),#REF!,IF(AND(All!$V26="P3",All!$AE26="RSS"),#REF!,IF(AND(All!$V26="P4",All!$AE26="RSS"),#REF!,IF(AND(All!$V26="P5",All!$AE26="RSS"),#REF!,IF(AND(All!$V26="P6",All!$AE26="RSS"),#REF!,IF(AND(All!$V26="P7",All!$AE26="RSS"),#REF!,IF(AND(All!$V26="P8",All!$AE26="RSS"),#REF!,IF(AND(All!$V26="P9",All!$AE26="RSS"),#REF!,0)))))))))))))))))))))))))))</f>
        <v>0</v>
      </c>
      <c r="BV26" s="43">
        <f>IF(AND(All!$V26="P1",All!$AE26="RDP"),#REF!,IF(AND(All!$V26="P2",All!$AE26="RDP"),#REF!,IF(AND(All!$V26="P3",All!$AE26="RDP"),#REF!,IF(AND(All!$V26="P4",All!$AE26="RDP"),#REF!,IF(AND(All!$V26="P5",All!$AE26="RDP"),#REF!,IF(AND(All!$V26="P6",All!$AE26="RDP"),#REF!,IF(AND(All!$V26="P7",All!$AE26="RDP"),#REF!,IF(AND(All!$V26="P8",All!$AE26="RDP"),#REF!,IF(AND(All!$V26="P9",All!$AE26="RDP"),#REF!,IF(AND(All!$V26="P1",All!$AE26="RMS"),#REF!,IF(AND(All!$V26="P2",All!$AE26="RMS"),#REF!,IF(AND(All!$V26="P3",All!$AE26="RMS"),#REF!,IF(AND(All!$V26="P4",All!$AE26="RMS"),#REF!,IF(AND(All!$V26="P5",All!$AE26="RMS"),#REF!,IF(AND(All!$V26="P6",All!$AE26="RMS"),#REF!,IF(AND(All!$V26="P7",All!$AE26="RMS"),#REF!,IF(AND(All!$V26="P8",All!$AE26="RMS"),#REF!,IF(AND(All!$V26="P9",All!$AE26="RMS"),#REF!,IF(AND(All!$V26="P1",All!$AE26="RSS"),#REF!,IF(AND(All!$V26="P2",All!$AE26="RSS"),#REF!,IF(AND(All!$V26="P3",All!$AE26="RSS"),#REF!,IF(AND(All!$V26="P4",All!$AE26="RSS"),#REF!,IF(AND(All!$V26="P5",All!$AE26="RSS"),#REF!,IF(AND(All!$V26="P6",All!$AE26="RSS"),#REF!,IF(AND(All!$V26="P7",All!$AE26="RSS"),#REF!,IF(AND(All!$V26="P8",All!$AE26="RSS"),#REF!,IF(AND(All!$V26="P9",All!$AE26="RSS"),#REF!,0)))))))))))))))))))))))))))</f>
        <v>0</v>
      </c>
      <c r="BW26" s="43">
        <f>IF(AND(All!$V26="P1",All!$AE26="RDP"),#REF!,IF(AND(All!$V26="P2",All!$AE26="RDP"),#REF!,IF(AND(All!$V26="P3",All!$AE26="RDP"),#REF!,IF(AND(All!$V26="P4",All!$AE26="RDP"),#REF!,IF(AND(All!$V26="P5",All!$AE26="RDP"),#REF!,IF(AND(All!$V26="P6",All!$AE26="RDP"),#REF!,IF(AND(All!$V26="P7",All!$AE26="RDP"),#REF!,IF(AND(All!$V26="P8",All!$AE26="RDP"),#REF!,IF(AND(All!$V26="P9",All!$AE26="RDP"),#REF!,IF(AND(All!$V26="P1",All!$AE26="RMS"),#REF!,IF(AND(All!$V26="P2",All!$AE26="RMS"),#REF!,IF(AND(All!$V26="P3",All!$AE26="RMS"),#REF!,IF(AND(All!$V26="P4",All!$AE26="RMS"),#REF!,IF(AND(All!$V26="P5",All!$AE26="RMS"),#REF!,IF(AND(All!$V26="P6",All!$AE26="RMS"),#REF!,IF(AND(All!$V26="P7",All!$AE26="RMS"),#REF!,IF(AND(All!$V26="P8",All!$AE26="RMS"),#REF!,IF(AND(All!$V26="P9",All!$AE26="RMS"),#REF!,IF(AND(All!$V26="P1",All!$AE26="RSS"),#REF!,IF(AND(All!$V26="P2",All!$AE26="RSS"),#REF!,IF(AND(All!$V26="P3",All!$AE26="RSS"),#REF!,IF(AND(All!$V26="P4",All!$AE26="RSS"),#REF!,IF(AND(All!$V26="P5",All!$AE26="RSS"),#REF!,IF(AND(All!$V26="P6",All!$AE26="RSS"),#REF!,IF(AND(All!$V26="P7",All!$AE26="RSS"),#REF!,IF(AND(All!$V26="P8",All!$AE26="RSS"),#REF!,IF(AND(All!$V26="P9",All!$AE26="RSS"),#REF!,0)))))))))))))))))))))))))))</f>
        <v>0</v>
      </c>
      <c r="BX26" s="43">
        <f>IF(AND(All!$V26="P1",All!$AE26="RDP"),#REF!,IF(AND(All!$V26="P2",All!$AE26="RDP"),#REF!,IF(AND(All!$V26="P3",All!$AE26="RDP"),#REF!,IF(AND(All!$V26="P4",All!$AE26="RDP"),#REF!,IF(AND(All!$V26="P5",All!$AE26="RDP"),#REF!,IF(AND(All!$V26="P6",All!$AE26="RDP"),#REF!,IF(AND(All!$V26="P7",All!$AE26="RDP"),#REF!,IF(AND(All!$V26="P8",All!$AE26="RDP"),#REF!,IF(AND(All!$V26="P9",All!$AE26="RDP"),#REF!,IF(AND(All!$V26="P1",All!$AE26="RMS"),#REF!,IF(AND(All!$V26="P2",All!$AE26="RMS"),#REF!,IF(AND(All!$V26="P3",All!$AE26="RMS"),#REF!,IF(AND(All!$V26="P4",All!$AE26="RMS"),#REF!,IF(AND(All!$V26="P5",All!$AE26="RMS"),#REF!,IF(AND(All!$V26="P6",All!$AE26="RMS"),#REF!,IF(AND(All!$V26="P7",All!$AE26="RMS"),#REF!,IF(AND(All!$V26="P8",All!$AE26="RMS"),#REF!,IF(AND(All!$V26="P9",All!$AE26="RMS"),#REF!,IF(AND(All!$V26="P1",All!$AE26="RSS"),#REF!,IF(AND(All!$V26="P2",All!$AE26="RSS"),#REF!,IF(AND(All!$V26="P3",All!$AE26="RSS"),#REF!,IF(AND(All!$V26="P4",All!$AE26="RSS"),#REF!,IF(AND(All!$V26="P5",All!$AE26="RSS"),#REF!,IF(AND(All!$V26="P6",All!$AE26="RSS"),#REF!,IF(AND(All!$V26="P7",All!$AE26="RSS"),#REF!,IF(AND(All!$V26="P8",All!$AE26="RSS"),#REF!,IF(AND(All!$V26="P9",All!$AE26="RSS"),#REF!,0)))))))))))))))))))))))))))</f>
        <v>0</v>
      </c>
      <c r="BY26" s="43">
        <f>IF(AND(All!$V26="P1",All!$AE26="RDP"),#REF!,IF(AND(All!$V26="P2",All!$AE26="RDP"),#REF!,IF(AND(All!$V26="P3",All!$AE26="RDP"),#REF!,IF(AND(All!$V26="P4",All!$AE26="RDP"),#REF!,IF(AND(All!$V26="P5",All!$AE26="RDP"),#REF!,IF(AND(All!$V26="P6",All!$AE26="RDP"),#REF!,IF(AND(All!$V26="P7",All!$AE26="RDP"),#REF!,IF(AND(All!$V26="P8",All!$AE26="RDP"),#REF!,IF(AND(All!$V26="P9",All!$AE26="RDP"),#REF!,IF(AND(All!$V26="P1",All!$AE26="RMS"),#REF!,IF(AND(All!$V26="P2",All!$AE26="RMS"),#REF!,IF(AND(All!$V26="P3",All!$AE26="RMS"),#REF!,IF(AND(All!$V26="P4",All!$AE26="RMS"),#REF!,IF(AND(All!$V26="P5",All!$AE26="RMS"),#REF!,IF(AND(All!$V26="P6",All!$AE26="RMS"),#REF!,IF(AND(All!$V26="P7",All!$AE26="RMS"),#REF!,IF(AND(All!$V26="P8",All!$AE26="RMS"),#REF!,IF(AND(All!$V26="P9",All!$AE26="RMS"),#REF!,IF(AND(All!$V26="P1",All!$AE26="RSS"),#REF!,IF(AND(All!$V26="P2",All!$AE26="RSS"),#REF!,IF(AND(All!$V26="P3",All!$AE26="RSS"),#REF!,IF(AND(All!$V26="P4",All!$AE26="RSS"),#REF!,IF(AND(All!$V26="P5",All!$AE26="RSS"),#REF!,IF(AND(All!$V26="P6",All!$AE26="RSS"),#REF!,IF(AND(All!$V26="P7",All!$AE26="RSS"),#REF!,IF(AND(All!$V26="P8",All!$AE26="RSS"),#REF!,IF(AND(All!$V26="P9",All!$AE26="RSS"),#REF!,0)))))))))))))))))))))))))))</f>
        <v>0</v>
      </c>
      <c r="BZ26" s="43">
        <f>IF(AND(All!$V26="P1",All!$AE26="RDP"),#REF!,IF(AND(All!$V26="P2",All!$AE26="RDP"),#REF!,IF(AND(All!$V26="P3",All!$AE26="RDP"),#REF!,IF(AND(All!$V26="P4",All!$AE26="RDP"),#REF!,IF(AND(All!$V26="P5",All!$AE26="RDP"),#REF!,IF(AND(All!$V26="P6",All!$AE26="RDP"),#REF!,IF(AND(All!$V26="P7",All!$AE26="RDP"),#REF!,IF(AND(All!$V26="P8",All!$AE26="RDP"),#REF!,IF(AND(All!$V26="P9",All!$AE26="RDP"),#REF!,IF(AND(All!$V26="P1",All!$AE26="RMS"),#REF!,IF(AND(All!$V26="P2",All!$AE26="RMS"),#REF!,IF(AND(All!$V26="P3",All!$AE26="RMS"),#REF!,IF(AND(All!$V26="P4",All!$AE26="RMS"),#REF!,IF(AND(All!$V26="P5",All!$AE26="RMS"),#REF!,IF(AND(All!$V26="P6",All!$AE26="RMS"),#REF!,IF(AND(All!$V26="P7",All!$AE26="RMS"),#REF!,IF(AND(All!$V26="P8",All!$AE26="RMS"),#REF!,IF(AND(All!$V26="P9",All!$AE26="RMS"),#REF!,IF(AND(All!$V26="P1",All!$AE26="RSS"),#REF!,IF(AND(All!$V26="P2",All!$AE26="RSS"),#REF!,IF(AND(All!$V26="P3",All!$AE26="RSS"),#REF!,IF(AND(All!$V26="P4",All!$AE26="RSS"),#REF!,IF(AND(All!$V26="P5",All!$AE26="RSS"),#REF!,IF(AND(All!$V26="P6",All!$AE26="RSS"),#REF!,IF(AND(All!$V26="P7",All!$AE26="RSS"),#REF!,IF(AND(All!$V26="P8",All!$AE26="RSS"),#REF!,IF(AND(All!$V26="P9",All!$AE26="RSS"),#REF!,0)))))))))))))))))))))))))))</f>
        <v>0</v>
      </c>
      <c r="CA26" s="43">
        <f>IF(AND(All!$V26="P1",All!$AE26="RDP"),#REF!,IF(AND(All!$V26="P2",All!$AE26="RDP"),#REF!,IF(AND(All!$V26="P3",All!$AE26="RDP"),#REF!,IF(AND(All!$V26="P4",All!$AE26="RDP"),#REF!,IF(AND(All!$V26="P5",All!$AE26="RDP"),#REF!,IF(AND(All!$V26="P6",All!$AE26="RDP"),#REF!,IF(AND(All!$V26="P7",All!$AE26="RDP"),#REF!,IF(AND(All!$V26="P8",All!$AE26="RDP"),#REF!,IF(AND(All!$V26="P9",All!$AE26="RDP"),#REF!,IF(AND(All!$V26="P1",All!$AE26="RMS"),#REF!,IF(AND(All!$V26="P2",All!$AE26="RMS"),#REF!,IF(AND(All!$V26="P3",All!$AE26="RMS"),#REF!,IF(AND(All!$V26="P4",All!$AE26="RMS"),#REF!,IF(AND(All!$V26="P5",All!$AE26="RMS"),#REF!,IF(AND(All!$V26="P6",All!$AE26="RMS"),#REF!,IF(AND(All!$V26="P7",All!$AE26="RMS"),#REF!,IF(AND(All!$V26="P8",All!$AE26="RMS"),#REF!,IF(AND(All!$V26="P9",All!$AE26="RMS"),#REF!,IF(AND(All!$V26="P1",All!$AE26="RSS"),#REF!,IF(AND(All!$V26="P2",All!$AE26="RSS"),#REF!,IF(AND(All!$V26="P3",All!$AE26="RSS"),#REF!,IF(AND(All!$V26="P4",All!$AE26="RSS"),#REF!,IF(AND(All!$V26="P5",All!$AE26="RSS"),#REF!,IF(AND(All!$V26="P6",All!$AE26="RSS"),#REF!,IF(AND(All!$V26="P7",All!$AE26="RSS"),#REF!,IF(AND(All!$V26="P8",All!$AE26="RSS"),#REF!,IF(AND(All!$V26="P9",All!$AE26="RSS"),#REF!,0)))))))))))))))))))))))))))</f>
        <v>0</v>
      </c>
      <c r="CB26" s="43">
        <f>IF(AND(All!$V26="P1",All!$AE26="RDP"),#REF!,IF(AND(All!$V26="P2",All!$AE26="RDP"),#REF!,IF(AND(All!$V26="P3",All!$AE26="RDP"),#REF!,IF(AND(All!$V26="P4",All!$AE26="RDP"),#REF!,IF(AND(All!$V26="P5",All!$AE26="RDP"),#REF!,IF(AND(All!$V26="P6",All!$AE26="RDP"),#REF!,IF(AND(All!$V26="P7",All!$AE26="RDP"),#REF!,IF(AND(All!$V26="P8",All!$AE26="RDP"),#REF!,IF(AND(All!$V26="P9",All!$AE26="RDP"),#REF!,IF(AND(All!$V26="P1",All!$AE26="RMS"),#REF!,IF(AND(All!$V26="P2",All!$AE26="RMS"),#REF!,IF(AND(All!$V26="P3",All!$AE26="RMS"),#REF!,IF(AND(All!$V26="P4",All!$AE26="RMS"),#REF!,IF(AND(All!$V26="P5",All!$AE26="RMS"),#REF!,IF(AND(All!$V26="P6",All!$AE26="RMS"),#REF!,IF(AND(All!$V26="P7",All!$AE26="RMS"),#REF!,IF(AND(All!$V26="P8",All!$AE26="RMS"),#REF!,IF(AND(All!$V26="P9",All!$AE26="RMS"),#REF!,IF(AND(All!$V26="P1",All!$AE26="RSS"),#REF!,IF(AND(All!$V26="P2",All!$AE26="RSS"),#REF!,IF(AND(All!$V26="P3",All!$AE26="RSS"),#REF!,IF(AND(All!$V26="P4",All!$AE26="RSS"),#REF!,IF(AND(All!$V26="P5",All!$AE26="RSS"),#REF!,IF(AND(All!$V26="P6",All!$AE26="RSS"),#REF!,IF(AND(All!$V26="P7",All!$AE26="RSS"),#REF!,IF(AND(All!$V26="P8",All!$AE26="RSS"),#REF!,IF(AND(All!$V26="P9",All!$AE26="RSS"),#REF!,0)))))))))))))))))))))))))))</f>
        <v>0</v>
      </c>
      <c r="CC26" s="43">
        <f>IF(AND(All!$V26="P1",All!$AE26="RDP"),#REF!,IF(AND(All!$V26="P2",All!$AE26="RDP"),#REF!,IF(AND(All!$V26="P3",All!$AE26="RDP"),#REF!,IF(AND(All!$V26="P4",All!$AE26="RDP"),#REF!,IF(AND(All!$V26="P5",All!$AE26="RDP"),#REF!,IF(AND(All!$V26="P6",All!$AE26="RDP"),#REF!,IF(AND(All!$V26="P7",All!$AE26="RDP"),#REF!,IF(AND(All!$V26="P8",All!$AE26="RDP"),#REF!,IF(AND(All!$V26="P9",All!$AE26="RDP"),#REF!,IF(AND(All!$V26="P1",All!$AE26="RMS"),#REF!,IF(AND(All!$V26="P2",All!$AE26="RMS"),#REF!,IF(AND(All!$V26="P3",All!$AE26="RMS"),#REF!,IF(AND(All!$V26="P4",All!$AE26="RMS"),#REF!,IF(AND(All!$V26="P5",All!$AE26="RMS"),#REF!,IF(AND(All!$V26="P6",All!$AE26="RMS"),#REF!,IF(AND(All!$V26="P7",All!$AE26="RMS"),#REF!,IF(AND(All!$V26="P8",All!$AE26="RMS"),#REF!,IF(AND(All!$V26="P9",All!$AE26="RMS"),#REF!,IF(AND(All!$V26="P1",All!$AE26="RSS"),#REF!,IF(AND(All!$V26="P2",All!$AE26="RSS"),#REF!,IF(AND(All!$V26="P3",All!$AE26="RSS"),#REF!,IF(AND(All!$V26="P4",All!$AE26="RSS"),#REF!,IF(AND(All!$V26="P5",All!$AE26="RSS"),#REF!,IF(AND(All!$V26="P6",All!$AE26="RSS"),#REF!,IF(AND(All!$V26="P7",All!$AE26="RSS"),#REF!,IF(AND(All!$V26="P8",All!$AE26="RSS"),#REF!,IF(AND(All!$V26="P9",All!$AE26="RSS"),#REF!,0)))))))))))))))))))))))))))</f>
        <v>0</v>
      </c>
      <c r="CD26" s="43">
        <f>IF(AND(All!$V26="P1",All!$AE26="RDP"),#REF!,IF(AND(All!$V26="P2",All!$AE26="RDP"),#REF!,IF(AND(All!$V26="P3",All!$AE26="RDP"),#REF!,IF(AND(All!$V26="P4",All!$AE26="RDP"),#REF!,IF(AND(All!$V26="P5",All!$AE26="RDP"),#REF!,IF(AND(All!$V26="P6",All!$AE26="RDP"),#REF!,IF(AND(All!$V26="P7",All!$AE26="RDP"),#REF!,IF(AND(All!$V26="P8",All!$AE26="RDP"),#REF!,IF(AND(All!$V26="P9",All!$AE26="RDP"),#REF!,IF(AND(All!$V26="P1",All!$AE26="RMS"),#REF!,IF(AND(All!$V26="P2",All!$AE26="RMS"),#REF!,IF(AND(All!$V26="P3",All!$AE26="RMS"),#REF!,IF(AND(All!$V26="P4",All!$AE26="RMS"),#REF!,IF(AND(All!$V26="P5",All!$AE26="RMS"),#REF!,IF(AND(All!$V26="P6",All!$AE26="RMS"),#REF!,IF(AND(All!$V26="P7",All!$AE26="RMS"),#REF!,IF(AND(All!$V26="P8",All!$AE26="RMS"),#REF!,IF(AND(All!$V26="P9",All!$AE26="RMS"),#REF!,IF(AND(All!$V26="P1",All!$AE26="RSS"),#REF!,IF(AND(All!$V26="P2",All!$AE26="RSS"),#REF!,IF(AND(All!$V26="P3",All!$AE26="RSS"),#REF!,IF(AND(All!$V26="P4",All!$AE26="RSS"),#REF!,IF(AND(All!$V26="P5",All!$AE26="RSS"),#REF!,IF(AND(All!$V26="P6",All!$AE26="RSS"),#REF!,IF(AND(All!$V26="P7",All!$AE26="RSS"),#REF!,IF(AND(All!$V26="P8",All!$AE26="RSS"),#REF!,IF(AND(All!$V26="P9",All!$AE26="RSS"),#REF!,0)))))))))))))))))))))))))))</f>
        <v>0</v>
      </c>
      <c r="CE26" s="43">
        <f>IF(AND(All!$V26="P1",All!$AE26="RDP"),#REF!,IF(AND(All!$V26="P2",All!$AE26="RDP"),#REF!,IF(AND(All!$V26="P3",All!$AE26="RDP"),#REF!,IF(AND(All!$V26="P4",All!$AE26="RDP"),#REF!,IF(AND(All!$V26="P5",All!$AE26="RDP"),#REF!,IF(AND(All!$V26="P6",All!$AE26="RDP"),#REF!,IF(AND(All!$V26="P7",All!$AE26="RDP"),#REF!,IF(AND(All!$V26="P8",All!$AE26="RDP"),#REF!,IF(AND(All!$V26="P9",All!$AE26="RDP"),#REF!,IF(AND(All!$V26="P1",All!$AE26="RMS"),#REF!,IF(AND(All!$V26="P2",All!$AE26="RMS"),#REF!,IF(AND(All!$V26="P3",All!$AE26="RMS"),#REF!,IF(AND(All!$V26="P4",All!$AE26="RMS"),#REF!,IF(AND(All!$V26="P5",All!$AE26="RMS"),#REF!,IF(AND(All!$V26="P6",All!$AE26="RMS"),#REF!,IF(AND(All!$V26="P7",All!$AE26="RMS"),#REF!,IF(AND(All!$V26="P8",All!$AE26="RMS"),#REF!,IF(AND(All!$V26="P9",All!$AE26="RMS"),#REF!,IF(AND(All!$V26="P1",All!$AE26="RSS"),#REF!,IF(AND(All!$V26="P2",All!$AE26="RSS"),#REF!,IF(AND(All!$V26="P3",All!$AE26="RSS"),#REF!,IF(AND(All!$V26="P4",All!$AE26="RSS"),#REF!,IF(AND(All!$V26="P5",All!$AE26="RSS"),#REF!,IF(AND(All!$V26="P6",All!$AE26="RSS"),#REF!,IF(AND(All!$V26="P7",All!$AE26="RSS"),#REF!,IF(AND(All!$V26="P8",All!$AE26="RSS"),#REF!,IF(AND(All!$V26="P9",All!$AE26="RSS"),#REF!,0)))))))))))))))))))))))))))</f>
        <v>0</v>
      </c>
      <c r="CF26" s="43">
        <f>IF(AND(All!$V26="P1",All!$AE26="RDP"),#REF!,IF(AND(All!$V26="P2",All!$AE26="RDP"),#REF!,IF(AND(All!$V26="P3",All!$AE26="RDP"),#REF!,IF(AND(All!$V26="P4",All!$AE26="RDP"),#REF!,IF(AND(All!$V26="P5",All!$AE26="RDP"),#REF!,IF(AND(All!$V26="P6",All!$AE26="RDP"),#REF!,IF(AND(All!$V26="P7",All!$AE26="RDP"),#REF!,IF(AND(All!$V26="P8",All!$AE26="RDP"),#REF!,IF(AND(All!$V26="P9",All!$AE26="RDP"),#REF!,IF(AND(All!$V26="P1",All!$AE26="RMS"),#REF!,IF(AND(All!$V26="P2",All!$AE26="RMS"),#REF!,IF(AND(All!$V26="P3",All!$AE26="RMS"),#REF!,IF(AND(All!$V26="P4",All!$AE26="RMS"),#REF!,IF(AND(All!$V26="P5",All!$AE26="RMS"),#REF!,IF(AND(All!$V26="P6",All!$AE26="RMS"),#REF!,IF(AND(All!$V26="P7",All!$AE26="RMS"),#REF!,IF(AND(All!$V26="P8",All!$AE26="RMS"),#REF!,IF(AND(All!$V26="P9",All!$AE26="RMS"),#REF!,IF(AND(All!$V26="P1",All!$AE26="RSS"),#REF!,IF(AND(All!$V26="P2",All!$AE26="RSS"),#REF!,IF(AND(All!$V26="P3",All!$AE26="RSS"),#REF!,IF(AND(All!$V26="P4",All!$AE26="RSS"),#REF!,IF(AND(All!$V26="P5",All!$AE26="RSS"),#REF!,IF(AND(All!$V26="P6",All!$AE26="RSS"),#REF!,IF(AND(All!$V26="P7",All!$AE26="RSS"),#REF!,IF(AND(All!$V26="P8",All!$AE26="RSS"),#REF!,IF(AND(All!$V26="P9",All!$AE26="RSS"),#REF!,0)))))))))))))))))))))))))))</f>
        <v>0</v>
      </c>
      <c r="CG26" s="43">
        <f>IF(AND(All!$V26="P1",All!$AE26="RDP"),#REF!,IF(AND(All!$V26="P2",All!$AE26="RDP"),#REF!,IF(AND(All!$V26="P3",All!$AE26="RDP"),#REF!,IF(AND(All!$V26="P4",All!$AE26="RDP"),#REF!,IF(AND(All!$V26="P5",All!$AE26="RDP"),#REF!,IF(AND(All!$V26="P6",All!$AE26="RDP"),#REF!,IF(AND(All!$V26="P7",All!$AE26="RDP"),#REF!,IF(AND(All!$V26="P8",All!$AE26="RDP"),#REF!,IF(AND(All!$V26="P9",All!$AE26="RDP"),#REF!,IF(AND(All!$V26="P1",All!$AE26="RMS"),#REF!,IF(AND(All!$V26="P2",All!$AE26="RMS"),#REF!,IF(AND(All!$V26="P3",All!$AE26="RMS"),#REF!,IF(AND(All!$V26="P4",All!$AE26="RMS"),#REF!,IF(AND(All!$V26="P5",All!$AE26="RMS"),#REF!,IF(AND(All!$V26="P6",All!$AE26="RMS"),#REF!,IF(AND(All!$V26="P7",All!$AE26="RMS"),#REF!,IF(AND(All!$V26="P8",All!$AE26="RMS"),#REF!,IF(AND(All!$V26="P9",All!$AE26="RMS"),#REF!,IF(AND(All!$V26="P1",All!$AE26="RSS"),#REF!,IF(AND(All!$V26="P2",All!$AE26="RSS"),#REF!,IF(AND(All!$V26="P3",All!$AE26="RSS"),#REF!,IF(AND(All!$V26="P4",All!$AE26="RSS"),#REF!,IF(AND(All!$V26="P5",All!$AE26="RSS"),#REF!,IF(AND(All!$V26="P6",All!$AE26="RSS"),#REF!,IF(AND(All!$V26="P7",All!$AE26="RSS"),#REF!,IF(AND(All!$V26="P8",All!$AE26="RSS"),#REF!,IF(AND(All!$V26="P9",All!$AE26="RSS"),#REF!,0)))))))))))))))))))))))))))</f>
        <v>0</v>
      </c>
      <c r="CH26" s="43">
        <f>IF(AND(All!$V26="P1",All!$AE26="RDP"),#REF!,IF(AND(All!$V26="P2",All!$AE26="RDP"),#REF!,IF(AND(All!$V26="P3",All!$AE26="RDP"),#REF!,IF(AND(All!$V26="P4",All!$AE26="RDP"),#REF!,IF(AND(All!$V26="P5",All!$AE26="RDP"),#REF!,IF(AND(All!$V26="P6",All!$AE26="RDP"),#REF!,IF(AND(All!$V26="P7",All!$AE26="RDP"),#REF!,IF(AND(All!$V26="P8",All!$AE26="RDP"),#REF!,IF(AND(All!$V26="P9",All!$AE26="RDP"),#REF!,IF(AND(All!$V26="P1",All!$AE26="RMS"),#REF!,IF(AND(All!$V26="P2",All!$AE26="RMS"),#REF!,IF(AND(All!$V26="P3",All!$AE26="RMS"),#REF!,IF(AND(All!$V26="P4",All!$AE26="RMS"),#REF!,IF(AND(All!$V26="P5",All!$AE26="RMS"),#REF!,IF(AND(All!$V26="P6",All!$AE26="RMS"),#REF!,IF(AND(All!$V26="P7",All!$AE26="RMS"),#REF!,IF(AND(All!$V26="P8",All!$AE26="RMS"),#REF!,IF(AND(All!$V26="P9",All!$AE26="RMS"),#REF!,IF(AND(All!$V26="P1",All!$AE26="RSS"),#REF!,IF(AND(All!$V26="P2",All!$AE26="RSS"),#REF!,IF(AND(All!$V26="P3",All!$AE26="RSS"),#REF!,IF(AND(All!$V26="P4",All!$AE26="RSS"),#REF!,IF(AND(All!$V26="P5",All!$AE26="RSS"),#REF!,IF(AND(All!$V26="P6",All!$AE26="RSS"),#REF!,IF(AND(All!$V26="P7",All!$AE26="RSS"),#REF!,IF(AND(All!$V26="P8",All!$AE26="RSS"),#REF!,IF(AND(All!$V26="P9",All!$AE26="RSS"),#REF!,0)))))))))))))))))))))))))))</f>
        <v>0</v>
      </c>
      <c r="CI26" s="328">
        <f>IF(AND(All!$V26="P1",All!$AE26="RDP"),#REF!,IF(AND(All!$V26="P2",All!$AE26="RDP"),#REF!,IF(AND(All!$V26="P3",All!$AE26="RDP"),#REF!,IF(AND(All!$V26="P4",All!$AE26="RDP"),#REF!,IF(AND(All!$V26="P5",All!$AE26="RDP"),#REF!,IF(AND(All!$V26="P6",All!$AE26="RDP"),#REF!,IF(AND(All!$V26="P7",All!$AE26="RDP"),#REF!,IF(AND(All!$V26="P8",All!$AE26="RDP"),#REF!,IF(AND(All!$V26="P9",All!$AE26="RDP"),#REF!,IF(AND(All!$V26="P1",All!$AE26="RMS"),#REF!,IF(AND(All!$V26="P2",All!$AE26="RMS"),#REF!,IF(AND(All!$V26="P3",All!$AE26="RMS"),#REF!,IF(AND(All!$V26="P4",All!$AE26="RMS"),#REF!,IF(AND(All!$V26="P5",All!$AE26="RMS"),#REF!,IF(AND(All!$V26="P6",All!$AE26="RMS"),#REF!,IF(AND(All!$V26="P7",All!$AE26="RMS"),#REF!,IF(AND(All!$V26="P8",All!$AE26="RMS"),#REF!,IF(AND(All!$V26="P9",All!$AE26="RMS"),#REF!,IF(AND(All!$V26="P1",All!$AE26="RSS"),#REF!,IF(AND(All!$V26="P2",All!$AE26="RSS"),#REF!,IF(AND(All!$V26="P3",All!$AE26="RSS"),#REF!,IF(AND(All!$V26="P4",All!$AE26="RSS"),#REF!,IF(AND(All!$V26="P5",All!$AE26="RSS"),#REF!,IF(AND(All!$V26="P6",All!$AE26="RSS"),#REF!,IF(AND(All!$V26="P7",All!$AE26="RSS"),#REF!,IF(AND(All!$V26="P8",All!$AE26="RSS"),#REF!,IF(AND(All!$V26="P9",All!$AE26="RSS"),#REF!,0)))))))))))))))))))))))))))</f>
        <v>0</v>
      </c>
      <c r="CJ26" s="377">
        <f>Table92[[#This Row],[R-B1]]-Table92[[#This Row],[B1]]</f>
        <v>-3</v>
      </c>
      <c r="CK26" s="378">
        <f>Table92[[#This Row],[R-B2]]-Table92[[#This Row],[B2]]</f>
        <v>-3</v>
      </c>
      <c r="CL26" s="378">
        <f>Table92[[#This Row],[R-B3]]-Table92[[#This Row],[B3]]</f>
        <v>-3</v>
      </c>
      <c r="CM26" s="378">
        <f>Table92[[#This Row],[R-B4]]-Table92[[#This Row],[B4]]</f>
        <v>-3</v>
      </c>
      <c r="CN26" s="378">
        <f>Table92[[#This Row],[R-B5]]-Table92[[#This Row],[B5]]</f>
        <v>-3</v>
      </c>
      <c r="CO26" s="378">
        <f>Table92[[#This Row],[R-B6]]-Table92[[#This Row],[B6]]</f>
        <v>-3</v>
      </c>
      <c r="CP26" s="378">
        <f>Table92[[#This Row],[R-B7]]-Table92[[#This Row],[B7]]</f>
        <v>-3</v>
      </c>
      <c r="CQ26" s="378">
        <f>Table92[[#This Row],[R-B8]]-Table92[[#This Row],[B8]]</f>
        <v>-3</v>
      </c>
      <c r="CR26" s="378">
        <f>Table92[[#This Row],[R-B9]]-Table92[[#This Row],[B9]]</f>
        <v>-3</v>
      </c>
      <c r="CS26" s="378">
        <f>Table92[[#This Row],[R-B10]]-Table92[[#This Row],[B10]]</f>
        <v>-3</v>
      </c>
      <c r="CT26" s="378">
        <f>Table92[[#This Row],[R-B11]]-Table92[[#This Row],[B11]]</f>
        <v>-3</v>
      </c>
      <c r="CU26" s="378">
        <f>Table92[[#This Row],[R-B12]]-Table92[[#This Row],[B12]]</f>
        <v>-3</v>
      </c>
      <c r="CV26" s="378">
        <f>Table92[[#This Row],[R-K1]]-Table92[[#This Row],[K1]]</f>
        <v>-4</v>
      </c>
      <c r="CW26" s="378">
        <f>Table92[[#This Row],[R-K2]]-Table92[[#This Row],[K2]]</f>
        <v>-3</v>
      </c>
      <c r="CX26" s="378">
        <f>Table92[[#This Row],[R-K3]]-Table92[[#This Row],[K3]]</f>
        <v>-2</v>
      </c>
      <c r="CY26" s="378">
        <f>Table92[[#This Row],[R-K4]]-Table92[[#This Row],[K4]]</f>
        <v>-3</v>
      </c>
      <c r="CZ26" s="378">
        <f>Table92[[#This Row],[R-K5]]-Table92[[#This Row],[K5]]</f>
        <v>-2</v>
      </c>
      <c r="DA26" s="378">
        <f>Table92[[#This Row],[R-P1]]-Table92[[#This Row],[P1]]</f>
        <v>-2</v>
      </c>
      <c r="DB26" s="378">
        <f>Table92[[#This Row],[R-P2]]-Table92[[#This Row],[P2]]</f>
        <v>-2</v>
      </c>
      <c r="DC26" s="378">
        <f>Table92[[#This Row],[R-P3]]-Table92[[#This Row],[P3]]</f>
        <v>-2</v>
      </c>
      <c r="DD26" s="378">
        <f>Table92[[#This Row],[R-P4]]-Table92[[#This Row],[P4]]</f>
        <v>-2</v>
      </c>
      <c r="DE26" s="378">
        <f>Table92[[#This Row],[R-P5]]-Table92[[#This Row],[P5]]</f>
        <v>-2</v>
      </c>
      <c r="DF26" s="378">
        <f>Table92[[#This Row],[R-E1]]-Table92[[#This Row],[E1]]</f>
        <v>-1</v>
      </c>
      <c r="DG26" s="379">
        <f>Table92[[#This Row],[R-E2]]-Table92[[#This Row],[E2]]</f>
        <v>-2</v>
      </c>
      <c r="DH26" s="43">
        <f>COUNTIF(Table9[[#This Row],[G-B1]:[G-B12]],"&lt;=0")/12*100</f>
        <v>100</v>
      </c>
      <c r="DI26" s="43">
        <f>COUNTIF(Table9[[#This Row],[G-K1]:[G-K5]],"&lt;=0")/5*100</f>
        <v>100</v>
      </c>
      <c r="DJ26" s="43">
        <f>COUNTIF(Table9[[#This Row],[G-P1]:[G-P5]],"&lt;=0")/5*100</f>
        <v>100</v>
      </c>
      <c r="DK26" s="43">
        <f>COUNTIF(Table9[[#This Row],[G-E1]:[G-E2]],"&lt;=0")/2*100</f>
        <v>100</v>
      </c>
      <c r="DL26" s="450">
        <f>IF(AE26="RDP",(COUNTIF(Table9[[#This Row],[G-B3]],"&lt;=0")+COUNTIF(Table9[[#This Row],[G-B4]],"&lt;=0")+COUNTIF(Table9[[#This Row],[G-B7]],"&lt;=0")+COUNTIF(Table9[[#This Row],[G-B11]],"&lt;=0")+COUNTIF(Table9[[#This Row],[G-K2]],"&lt;=0"))/5*100,IF(AE26="RMS",(COUNTIF(Table9[[#This Row],[G-B4]],"&lt;=0")+COUNTIF(Table9[[#This Row],[G-B5]],"&lt;=0")+COUNTIF(Table9[[#This Row],[G-B10]],"&lt;=0")+COUNTIF(Table9[[#This Row],[G-B12]],"&lt;=0")+COUNTIF(Table9[[#This Row],[G-K2]],"&lt;=0"))/5*100,IF(AE26="RSS",(COUNTIF(Table9[[#This Row],[G-B1]],"&lt;=0")+COUNTIF(Table9[[#This Row],[G-B2]],"&lt;=0")+COUNTIF(Table9[[#This Row],[G-B6]],"&lt;=0")+COUNTIF(Table9[[#This Row],[G-B11]],"&lt;=0")+COUNTIF(Table9[[#This Row],[G-B12]],"&lt;=0"))/5*100,0)))</f>
        <v>100</v>
      </c>
      <c r="DM26" s="332">
        <v>100</v>
      </c>
      <c r="DN26" s="42">
        <v>100</v>
      </c>
      <c r="DO26" s="42">
        <v>100</v>
      </c>
      <c r="DP26" s="42">
        <v>100</v>
      </c>
      <c r="DQ26" s="42">
        <v>100</v>
      </c>
      <c r="DR26" s="332">
        <v>67</v>
      </c>
      <c r="DS26" s="42">
        <v>40</v>
      </c>
      <c r="DT26" s="42">
        <v>80</v>
      </c>
      <c r="DU26" s="42">
        <v>50</v>
      </c>
      <c r="DV26" s="42">
        <v>20</v>
      </c>
      <c r="DW26" s="332">
        <v>50</v>
      </c>
      <c r="DX26" s="42">
        <v>40</v>
      </c>
      <c r="DY26" s="42">
        <v>20</v>
      </c>
      <c r="DZ26" s="42">
        <v>50</v>
      </c>
      <c r="EA26" s="333">
        <v>0</v>
      </c>
      <c r="EB26" s="342" t="s">
        <v>251</v>
      </c>
      <c r="EC26" s="339" t="s">
        <v>185</v>
      </c>
      <c r="ED26" s="339" t="s">
        <v>860</v>
      </c>
      <c r="EE26" s="338"/>
    </row>
    <row r="27" spans="1:135" ht="58" x14ac:dyDescent="0.3">
      <c r="A27" s="3" t="s">
        <v>1316</v>
      </c>
      <c r="B27" s="282">
        <v>24</v>
      </c>
      <c r="C27" s="421" t="s">
        <v>134</v>
      </c>
      <c r="D27" s="345">
        <v>46133</v>
      </c>
      <c r="E27" s="349" t="s">
        <v>861</v>
      </c>
      <c r="F27" s="304">
        <v>1055101</v>
      </c>
      <c r="G27" s="308">
        <f t="shared" ca="1" si="5"/>
        <v>51.508581554414008</v>
      </c>
      <c r="H27" s="283">
        <v>27515</v>
      </c>
      <c r="I27" s="343" t="s">
        <v>179</v>
      </c>
      <c r="J27" s="343" t="s">
        <v>591</v>
      </c>
      <c r="K27" s="343" t="s">
        <v>138</v>
      </c>
      <c r="L27" s="343" t="s">
        <v>180</v>
      </c>
      <c r="M27" s="343" t="s">
        <v>2025</v>
      </c>
      <c r="N27" s="343" t="s">
        <v>2026</v>
      </c>
      <c r="O27" s="343" t="s">
        <v>183</v>
      </c>
      <c r="P27" s="349" t="s">
        <v>862</v>
      </c>
      <c r="Q27" s="343" t="s">
        <v>177</v>
      </c>
      <c r="R27" s="283">
        <v>47058</v>
      </c>
      <c r="S27" s="345">
        <v>43405</v>
      </c>
      <c r="T27" s="286">
        <f t="shared" ca="1" si="7"/>
        <v>7.9694444444444441</v>
      </c>
      <c r="U27" s="343">
        <v>25</v>
      </c>
      <c r="V27" s="343" t="s">
        <v>59</v>
      </c>
      <c r="W27" s="356">
        <f ca="1">Table92[[#This Row],[Age]]-($T$1-Table92[[#This Row],[Date of Appointment to Current Grade]])/365</f>
        <v>46.019178082191779</v>
      </c>
      <c r="X27" s="357">
        <f ca="1">($T$1-Table92[[#This Row],[Date of Appointment to Current Grade]])/365</f>
        <v>5.4894034722222296</v>
      </c>
      <c r="Y27" s="345">
        <v>44312</v>
      </c>
      <c r="Z27" s="343" t="s">
        <v>276</v>
      </c>
      <c r="AA27" s="345">
        <v>45566</v>
      </c>
      <c r="AB27" s="360">
        <f ca="1">($T$1-Table92[[#This Row],[Date in Position]])/365</f>
        <v>2.0537870338660653</v>
      </c>
      <c r="AC27" s="343" t="s">
        <v>183</v>
      </c>
      <c r="AD27" s="345">
        <v>44312</v>
      </c>
      <c r="AE27" s="343" t="s">
        <v>139</v>
      </c>
      <c r="AF27" s="343" t="s">
        <v>148</v>
      </c>
      <c r="AG27" s="287" t="s">
        <v>863</v>
      </c>
      <c r="AH27" s="287" t="s">
        <v>864</v>
      </c>
      <c r="AI27" s="287" t="s">
        <v>280</v>
      </c>
      <c r="AJ27" s="288" t="s">
        <v>865</v>
      </c>
      <c r="AK27" s="288" t="s">
        <v>866</v>
      </c>
      <c r="AL27" s="282" t="s">
        <v>153</v>
      </c>
      <c r="AM27" s="319" t="s">
        <v>867</v>
      </c>
      <c r="AN27" s="313">
        <v>2</v>
      </c>
      <c r="AO27" s="304">
        <v>2</v>
      </c>
      <c r="AP27" s="304">
        <v>2</v>
      </c>
      <c r="AQ27" s="304">
        <v>3</v>
      </c>
      <c r="AR27" s="304">
        <v>3</v>
      </c>
      <c r="AS27" s="304">
        <v>1</v>
      </c>
      <c r="AT27" s="304">
        <v>2</v>
      </c>
      <c r="AU27" s="304">
        <v>3</v>
      </c>
      <c r="AV27" s="304">
        <v>2</v>
      </c>
      <c r="AW27" s="304">
        <v>3</v>
      </c>
      <c r="AX27" s="304">
        <v>2</v>
      </c>
      <c r="AY27" s="304">
        <v>3</v>
      </c>
      <c r="AZ27" s="304">
        <v>3</v>
      </c>
      <c r="BA27" s="304">
        <v>3</v>
      </c>
      <c r="BB27" s="304">
        <v>1</v>
      </c>
      <c r="BC27" s="304">
        <v>2</v>
      </c>
      <c r="BD27" s="304">
        <v>1</v>
      </c>
      <c r="BE27" s="304">
        <v>2</v>
      </c>
      <c r="BF27" s="304">
        <v>1</v>
      </c>
      <c r="BG27" s="304">
        <v>2</v>
      </c>
      <c r="BH27" s="304">
        <v>1</v>
      </c>
      <c r="BI27" s="304">
        <v>2</v>
      </c>
      <c r="BJ27" s="304">
        <v>2</v>
      </c>
      <c r="BK27" s="314">
        <v>1</v>
      </c>
      <c r="BL27" s="323">
        <f>IF(AND(All!$V27="P1",All!$AE27="RDP"),#REF!,IF(AND(All!$V27="P2",All!$AE27="RDP"),#REF!,IF(AND(All!$V27="P3",All!$AE27="RDP"),#REF!,IF(AND(All!$V27="P4",All!$AE27="RDP"),#REF!,IF(AND(All!$V27="P5",All!$AE27="RDP"),#REF!,IF(AND(All!$V27="P6",All!$AE27="RDP"),#REF!,IF(AND(All!$V27="P7",All!$AE27="RDP"),#REF!,IF(AND(All!$V27="P8",All!$AE27="RDP"),#REF!,IF(AND(All!$V27="P9",All!$AE27="RDP"),#REF!,IF(AND(All!$V27="P1",All!$AE27="RMS"),#REF!,IF(AND(All!$V27="P2",All!$AE27="RMS"),#REF!,IF(AND(All!$V27="P3",All!$AE27="RMS"),#REF!,IF(AND(All!$V27="P4",All!$AE27="RMS"),#REF!,IF(AND(All!$V27="P5",All!$AE27="RMS"),#REF!,IF(AND(All!$V27="P6",All!$AE27="RMS"),#REF!,IF(AND(All!$V27="P7",All!$AE27="RMS"),#REF!,IF(AND(All!$V27="P8",All!$AE27="RMS"),#REF!,IF(AND(All!$V27="P9",All!$AE27="RMS"),#REF!,IF(AND(All!$V27="P1",All!$AE27="RSS"),#REF!,IF(AND(All!$V27="P2",All!$AE27="RSS"),#REF!,IF(AND(All!$V27="P3",All!$AE27="RSS"),#REF!,IF(AND(All!$V27="P4",All!$AE27="RSS"),#REF!,IF(AND(All!$V27="P5",All!$AE27="RSS"),#REF!,IF(AND(All!$V27="P6",All!$AE27="RSS"),#REF!,IF(AND(All!$V27="P7",All!$AE27="RSS"),#REF!,IF(AND(All!$V27="P8",All!$AE27="RSS"),#REF!,IF(AND(All!$V27="P9",All!$AE27="RSS"),#REF!,0)))))))))))))))))))))))))))</f>
        <v>0</v>
      </c>
      <c r="BM27" s="43">
        <f>IF(AND(All!$V27="P1",All!$AE27="RDP"),#REF!,IF(AND(All!$V27="P2",All!$AE27="RDP"),#REF!,IF(AND(All!$V27="P3",All!$AE27="RDP"),#REF!,IF(AND(All!$V27="P4",All!$AE27="RDP"),#REF!,IF(AND(All!$V27="P5",All!$AE27="RDP"),#REF!,IF(AND(All!$V27="P6",All!$AE27="RDP"),#REF!,IF(AND(All!$V27="P7",All!$AE27="RDP"),#REF!,IF(AND(All!$V27="P8",All!$AE27="RDP"),#REF!,IF(AND(All!$V27="P9",All!$AE27="RDP"),#REF!,IF(AND(All!$V27="P1",All!$AE27="RMS"),#REF!,IF(AND(All!$V27="P2",All!$AE27="RMS"),#REF!,IF(AND(All!$V27="P3",All!$AE27="RMS"),#REF!,IF(AND(All!$V27="P4",All!$AE27="RMS"),#REF!,IF(AND(All!$V27="P5",All!$AE27="RMS"),#REF!,IF(AND(All!$V27="P6",All!$AE27="RMS"),#REF!,IF(AND(All!$V27="P7",All!$AE27="RMS"),#REF!,IF(AND(All!$V27="P8",All!$AE27="RMS"),#REF!,IF(AND(All!$V27="P9",All!$AE27="RMS"),#REF!,IF(AND(All!$V27="P1",All!$AE27="RSS"),#REF!,IF(AND(All!$V27="P2",All!$AE27="RSS"),#REF!,IF(AND(All!$V27="P3",All!$AE27="RSS"),#REF!,IF(AND(All!$V27="P4",All!$AE27="RSS"),#REF!,IF(AND(All!$V27="P5",All!$AE27="RSS"),#REF!,IF(AND(All!$V27="P6",All!$AE27="RSS"),#REF!,IF(AND(All!$V27="P7",All!$AE27="RSS"),#REF!,IF(AND(All!$V27="P8",All!$AE27="RSS"),#REF!,IF(AND(All!$V27="P9",All!$AE27="RSS"),#REF!,0)))))))))))))))))))))))))))</f>
        <v>0</v>
      </c>
      <c r="BN27" s="43">
        <f>IF(AND(All!$V27="P1",All!$AE27="RDP"),#REF!,IF(AND(All!$V27="P2",All!$AE27="RDP"),#REF!,IF(AND(All!$V27="P3",All!$AE27="RDP"),#REF!,IF(AND(All!$V27="P4",All!$AE27="RDP"),#REF!,IF(AND(All!$V27="P5",All!$AE27="RDP"),#REF!,IF(AND(All!$V27="P6",All!$AE27="RDP"),#REF!,IF(AND(All!$V27="P7",All!$AE27="RDP"),#REF!,IF(AND(All!$V27="P8",All!$AE27="RDP"),#REF!,IF(AND(All!$V27="P9",All!$AE27="RDP"),#REF!,IF(AND(All!$V27="P1",All!$AE27="RMS"),#REF!,IF(AND(All!$V27="P2",All!$AE27="RMS"),#REF!,IF(AND(All!$V27="P3",All!$AE27="RMS"),#REF!,IF(AND(All!$V27="P4",All!$AE27="RMS"),#REF!,IF(AND(All!$V27="P5",All!$AE27="RMS"),#REF!,IF(AND(All!$V27="P6",All!$AE27="RMS"),#REF!,IF(AND(All!$V27="P7",All!$AE27="RMS"),#REF!,IF(AND(All!$V27="P8",All!$AE27="RMS"),#REF!,IF(AND(All!$V27="P9",All!$AE27="RMS"),#REF!,IF(AND(All!$V27="P1",All!$AE27="RSS"),#REF!,IF(AND(All!$V27="P2",All!$AE27="RSS"),#REF!,IF(AND(All!$V27="P3",All!$AE27="RSS"),#REF!,IF(AND(All!$V27="P4",All!$AE27="RSS"),#REF!,IF(AND(All!$V27="P5",All!$AE27="RSS"),#REF!,IF(AND(All!$V27="P6",All!$AE27="RSS"),#REF!,IF(AND(All!$V27="P7",All!$AE27="RSS"),#REF!,IF(AND(All!$V27="P8",All!$AE27="RSS"),#REF!,IF(AND(All!$V27="P9",All!$AE27="RSS"),#REF!,0)))))))))))))))))))))))))))</f>
        <v>0</v>
      </c>
      <c r="BO27" s="43">
        <f>IF(AND(All!$V27="P1",All!$AE27="RDP"),#REF!,IF(AND(All!$V27="P2",All!$AE27="RDP"),#REF!,IF(AND(All!$V27="P3",All!$AE27="RDP"),#REF!,IF(AND(All!$V27="P4",All!$AE27="RDP"),#REF!,IF(AND(All!$V27="P5",All!$AE27="RDP"),#REF!,IF(AND(All!$V27="P6",All!$AE27="RDP"),#REF!,IF(AND(All!$V27="P7",All!$AE27="RDP"),#REF!,IF(AND(All!$V27="P8",All!$AE27="RDP"),#REF!,IF(AND(All!$V27="P9",All!$AE27="RDP"),#REF!,IF(AND(All!$V27="P1",All!$AE27="RMS"),#REF!,IF(AND(All!$V27="P2",All!$AE27="RMS"),#REF!,IF(AND(All!$V27="P3",All!$AE27="RMS"),#REF!,IF(AND(All!$V27="P4",All!$AE27="RMS"),#REF!,IF(AND(All!$V27="P5",All!$AE27="RMS"),#REF!,IF(AND(All!$V27="P6",All!$AE27="RMS"),#REF!,IF(AND(All!$V27="P7",All!$AE27="RMS"),#REF!,IF(AND(All!$V27="P8",All!$AE27="RMS"),#REF!,IF(AND(All!$V27="P9",All!$AE27="RMS"),#REF!,IF(AND(All!$V27="P1",All!$AE27="RSS"),#REF!,IF(AND(All!$V27="P2",All!$AE27="RSS"),#REF!,IF(AND(All!$V27="P3",All!$AE27="RSS"),#REF!,IF(AND(All!$V27="P4",All!$AE27="RSS"),#REF!,IF(AND(All!$V27="P5",All!$AE27="RSS"),#REF!,IF(AND(All!$V27="P6",All!$AE27="RSS"),#REF!,IF(AND(All!$V27="P7",All!$AE27="RSS"),#REF!,IF(AND(All!$V27="P8",All!$AE27="RSS"),#REF!,IF(AND(All!$V27="P9",All!$AE27="RSS"),#REF!,0)))))))))))))))))))))))))))</f>
        <v>0</v>
      </c>
      <c r="BP27" s="43">
        <f>IF(AND(All!$V27="P1",All!$AE27="RDP"),#REF!,IF(AND(All!$V27="P2",All!$AE27="RDP"),#REF!,IF(AND(All!$V27="P3",All!$AE27="RDP"),#REF!,IF(AND(All!$V27="P4",All!$AE27="RDP"),#REF!,IF(AND(All!$V27="P5",All!$AE27="RDP"),#REF!,IF(AND(All!$V27="P6",All!$AE27="RDP"),#REF!,IF(AND(All!$V27="P7",All!$AE27="RDP"),#REF!,IF(AND(All!$V27="P8",All!$AE27="RDP"),#REF!,IF(AND(All!$V27="P9",All!$AE27="RDP"),#REF!,IF(AND(All!$V27="P1",All!$AE27="RMS"),#REF!,IF(AND(All!$V27="P2",All!$AE27="RMS"),#REF!,IF(AND(All!$V27="P3",All!$AE27="RMS"),#REF!,IF(AND(All!$V27="P4",All!$AE27="RMS"),#REF!,IF(AND(All!$V27="P5",All!$AE27="RMS"),#REF!,IF(AND(All!$V27="P6",All!$AE27="RMS"),#REF!,IF(AND(All!$V27="P7",All!$AE27="RMS"),#REF!,IF(AND(All!$V27="P8",All!$AE27="RMS"),#REF!,IF(AND(All!$V27="P9",All!$AE27="RMS"),#REF!,IF(AND(All!$V27="P1",All!$AE27="RSS"),#REF!,IF(AND(All!$V27="P2",All!$AE27="RSS"),#REF!,IF(AND(All!$V27="P3",All!$AE27="RSS"),#REF!,IF(AND(All!$V27="P4",All!$AE27="RSS"),#REF!,IF(AND(All!$V27="P5",All!$AE27="RSS"),#REF!,IF(AND(All!$V27="P6",All!$AE27="RSS"),#REF!,IF(AND(All!$V27="P7",All!$AE27="RSS"),#REF!,IF(AND(All!$V27="P8",All!$AE27="RSS"),#REF!,IF(AND(All!$V27="P9",All!$AE27="RSS"),#REF!,0)))))))))))))))))))))))))))</f>
        <v>0</v>
      </c>
      <c r="BQ27" s="43">
        <f>IF(AND(All!$V27="P1",All!$AE27="RDP"),#REF!,IF(AND(All!$V27="P2",All!$AE27="RDP"),#REF!,IF(AND(All!$V27="P3",All!$AE27="RDP"),#REF!,IF(AND(All!$V27="P4",All!$AE27="RDP"),#REF!,IF(AND(All!$V27="P5",All!$AE27="RDP"),#REF!,IF(AND(All!$V27="P6",All!$AE27="RDP"),#REF!,IF(AND(All!$V27="P7",All!$AE27="RDP"),#REF!,IF(AND(All!$V27="P8",All!$AE27="RDP"),#REF!,IF(AND(All!$V27="P9",All!$AE27="RDP"),#REF!,IF(AND(All!$V27="P1",All!$AE27="RMS"),#REF!,IF(AND(All!$V27="P2",All!$AE27="RMS"),#REF!,IF(AND(All!$V27="P3",All!$AE27="RMS"),#REF!,IF(AND(All!$V27="P4",All!$AE27="RMS"),#REF!,IF(AND(All!$V27="P5",All!$AE27="RMS"),#REF!,IF(AND(All!$V27="P6",All!$AE27="RMS"),#REF!,IF(AND(All!$V27="P7",All!$AE27="RMS"),#REF!,IF(AND(All!$V27="P8",All!$AE27="RMS"),#REF!,IF(AND(All!$V27="P9",All!$AE27="RMS"),#REF!,IF(AND(All!$V27="P1",All!$AE27="RSS"),#REF!,IF(AND(All!$V27="P2",All!$AE27="RSS"),#REF!,IF(AND(All!$V27="P3",All!$AE27="RSS"),#REF!,IF(AND(All!$V27="P4",All!$AE27="RSS"),#REF!,IF(AND(All!$V27="P5",All!$AE27="RSS"),#REF!,IF(AND(All!$V27="P6",All!$AE27="RSS"),#REF!,IF(AND(All!$V27="P7",All!$AE27="RSS"),#REF!,IF(AND(All!$V27="P8",All!$AE27="RSS"),#REF!,IF(AND(All!$V27="P9",All!$AE27="RSS"),#REF!,0)))))))))))))))))))))))))))</f>
        <v>0</v>
      </c>
      <c r="BR27" s="43">
        <f>IF(AND(All!$V27="P1",All!$AE27="RDP"),#REF!,IF(AND(All!$V27="P2",All!$AE27="RDP"),#REF!,IF(AND(All!$V27="P3",All!$AE27="RDP"),#REF!,IF(AND(All!$V27="P4",All!$AE27="RDP"),#REF!,IF(AND(All!$V27="P5",All!$AE27="RDP"),#REF!,IF(AND(All!$V27="P6",All!$AE27="RDP"),#REF!,IF(AND(All!$V27="P7",All!$AE27="RDP"),#REF!,IF(AND(All!$V27="P8",All!$AE27="RDP"),#REF!,IF(AND(All!$V27="P9",All!$AE27="RDP"),#REF!,IF(AND(All!$V27="P1",All!$AE27="RMS"),#REF!,IF(AND(All!$V27="P2",All!$AE27="RMS"),#REF!,IF(AND(All!$V27="P3",All!$AE27="RMS"),#REF!,IF(AND(All!$V27="P4",All!$AE27="RMS"),#REF!,IF(AND(All!$V27="P5",All!$AE27="RMS"),#REF!,IF(AND(All!$V27="P6",All!$AE27="RMS"),#REF!,IF(AND(All!$V27="P7",All!$AE27="RMS"),#REF!,IF(AND(All!$V27="P8",All!$AE27="RMS"),#REF!,IF(AND(All!$V27="P9",All!$AE27="RMS"),#REF!,IF(AND(All!$V27="P1",All!$AE27="RSS"),#REF!,IF(AND(All!$V27="P2",All!$AE27="RSS"),#REF!,IF(AND(All!$V27="P3",All!$AE27="RSS"),#REF!,IF(AND(All!$V27="P4",All!$AE27="RSS"),#REF!,IF(AND(All!$V27="P5",All!$AE27="RSS"),#REF!,IF(AND(All!$V27="P6",All!$AE27="RSS"),#REF!,IF(AND(All!$V27="P7",All!$AE27="RSS"),#REF!,IF(AND(All!$V27="P8",All!$AE27="RSS"),#REF!,IF(AND(All!$V27="P9",All!$AE27="RSS"),#REF!,0)))))))))))))))))))))))))))</f>
        <v>0</v>
      </c>
      <c r="BS27" s="43">
        <f>IF(AND(All!$V27="P1",All!$AE27="RDP"),#REF!,IF(AND(All!$V27="P2",All!$AE27="RDP"),#REF!,IF(AND(All!$V27="P3",All!$AE27="RDP"),#REF!,IF(AND(All!$V27="P4",All!$AE27="RDP"),#REF!,IF(AND(All!$V27="P5",All!$AE27="RDP"),#REF!,IF(AND(All!$V27="P6",All!$AE27="RDP"),#REF!,IF(AND(All!$V27="P7",All!$AE27="RDP"),#REF!,IF(AND(All!$V27="P8",All!$AE27="RDP"),#REF!,IF(AND(All!$V27="P9",All!$AE27="RDP"),#REF!,IF(AND(All!$V27="P1",All!$AE27="RMS"),#REF!,IF(AND(All!$V27="P2",All!$AE27="RMS"),#REF!,IF(AND(All!$V27="P3",All!$AE27="RMS"),#REF!,IF(AND(All!$V27="P4",All!$AE27="RMS"),#REF!,IF(AND(All!$V27="P5",All!$AE27="RMS"),#REF!,IF(AND(All!$V27="P6",All!$AE27="RMS"),#REF!,IF(AND(All!$V27="P7",All!$AE27="RMS"),#REF!,IF(AND(All!$V27="P8",All!$AE27="RMS"),#REF!,IF(AND(All!$V27="P9",All!$AE27="RMS"),#REF!,IF(AND(All!$V27="P1",All!$AE27="RSS"),#REF!,IF(AND(All!$V27="P2",All!$AE27="RSS"),#REF!,IF(AND(All!$V27="P3",All!$AE27="RSS"),#REF!,IF(AND(All!$V27="P4",All!$AE27="RSS"),#REF!,IF(AND(All!$V27="P5",All!$AE27="RSS"),#REF!,IF(AND(All!$V27="P6",All!$AE27="RSS"),#REF!,IF(AND(All!$V27="P7",All!$AE27="RSS"),#REF!,IF(AND(All!$V27="P8",All!$AE27="RSS"),#REF!,IF(AND(All!$V27="P9",All!$AE27="RSS"),#REF!,0)))))))))))))))))))))))))))</f>
        <v>0</v>
      </c>
      <c r="BT27" s="43">
        <f>IF(AND(All!$V27="P1",All!$AE27="RDP"),#REF!,IF(AND(All!$V27="P2",All!$AE27="RDP"),#REF!,IF(AND(All!$V27="P3",All!$AE27="RDP"),#REF!,IF(AND(All!$V27="P4",All!$AE27="RDP"),#REF!,IF(AND(All!$V27="P5",All!$AE27="RDP"),#REF!,IF(AND(All!$V27="P6",All!$AE27="RDP"),#REF!,IF(AND(All!$V27="P7",All!$AE27="RDP"),#REF!,IF(AND(All!$V27="P8",All!$AE27="RDP"),#REF!,IF(AND(All!$V27="P9",All!$AE27="RDP"),#REF!,IF(AND(All!$V27="P1",All!$AE27="RMS"),#REF!,IF(AND(All!$V27="P2",All!$AE27="RMS"),#REF!,IF(AND(All!$V27="P3",All!$AE27="RMS"),#REF!,IF(AND(All!$V27="P4",All!$AE27="RMS"),#REF!,IF(AND(All!$V27="P5",All!$AE27="RMS"),#REF!,IF(AND(All!$V27="P6",All!$AE27="RMS"),#REF!,IF(AND(All!$V27="P7",All!$AE27="RMS"),#REF!,IF(AND(All!$V27="P8",All!$AE27="RMS"),#REF!,IF(AND(All!$V27="P9",All!$AE27="RMS"),#REF!,IF(AND(All!$V27="P1",All!$AE27="RSS"),#REF!,IF(AND(All!$V27="P2",All!$AE27="RSS"),#REF!,IF(AND(All!$V27="P3",All!$AE27="RSS"),#REF!,IF(AND(All!$V27="P4",All!$AE27="RSS"),#REF!,IF(AND(All!$V27="P5",All!$AE27="RSS"),#REF!,IF(AND(All!$V27="P6",All!$AE27="RSS"),#REF!,IF(AND(All!$V27="P7",All!$AE27="RSS"),#REF!,IF(AND(All!$V27="P8",All!$AE27="RSS"),#REF!,IF(AND(All!$V27="P9",All!$AE27="RSS"),#REF!,0)))))))))))))))))))))))))))</f>
        <v>0</v>
      </c>
      <c r="BU27" s="43">
        <f>IF(AND(All!$V27="P1",All!$AE27="RDP"),#REF!,IF(AND(All!$V27="P2",All!$AE27="RDP"),#REF!,IF(AND(All!$V27="P3",All!$AE27="RDP"),#REF!,IF(AND(All!$V27="P4",All!$AE27="RDP"),#REF!,IF(AND(All!$V27="P5",All!$AE27="RDP"),#REF!,IF(AND(All!$V27="P6",All!$AE27="RDP"),#REF!,IF(AND(All!$V27="P7",All!$AE27="RDP"),#REF!,IF(AND(All!$V27="P8",All!$AE27="RDP"),#REF!,IF(AND(All!$V27="P9",All!$AE27="RDP"),#REF!,IF(AND(All!$V27="P1",All!$AE27="RMS"),#REF!,IF(AND(All!$V27="P2",All!$AE27="RMS"),#REF!,IF(AND(All!$V27="P3",All!$AE27="RMS"),#REF!,IF(AND(All!$V27="P4",All!$AE27="RMS"),#REF!,IF(AND(All!$V27="P5",All!$AE27="RMS"),#REF!,IF(AND(All!$V27="P6",All!$AE27="RMS"),#REF!,IF(AND(All!$V27="P7",All!$AE27="RMS"),#REF!,IF(AND(All!$V27="P8",All!$AE27="RMS"),#REF!,IF(AND(All!$V27="P9",All!$AE27="RMS"),#REF!,IF(AND(All!$V27="P1",All!$AE27="RSS"),#REF!,IF(AND(All!$V27="P2",All!$AE27="RSS"),#REF!,IF(AND(All!$V27="P3",All!$AE27="RSS"),#REF!,IF(AND(All!$V27="P4",All!$AE27="RSS"),#REF!,IF(AND(All!$V27="P5",All!$AE27="RSS"),#REF!,IF(AND(All!$V27="P6",All!$AE27="RSS"),#REF!,IF(AND(All!$V27="P7",All!$AE27="RSS"),#REF!,IF(AND(All!$V27="P8",All!$AE27="RSS"),#REF!,IF(AND(All!$V27="P9",All!$AE27="RSS"),#REF!,0)))))))))))))))))))))))))))</f>
        <v>0</v>
      </c>
      <c r="BV27" s="43">
        <f>IF(AND(All!$V27="P1",All!$AE27="RDP"),#REF!,IF(AND(All!$V27="P2",All!$AE27="RDP"),#REF!,IF(AND(All!$V27="P3",All!$AE27="RDP"),#REF!,IF(AND(All!$V27="P4",All!$AE27="RDP"),#REF!,IF(AND(All!$V27="P5",All!$AE27="RDP"),#REF!,IF(AND(All!$V27="P6",All!$AE27="RDP"),#REF!,IF(AND(All!$V27="P7",All!$AE27="RDP"),#REF!,IF(AND(All!$V27="P8",All!$AE27="RDP"),#REF!,IF(AND(All!$V27="P9",All!$AE27="RDP"),#REF!,IF(AND(All!$V27="P1",All!$AE27="RMS"),#REF!,IF(AND(All!$V27="P2",All!$AE27="RMS"),#REF!,IF(AND(All!$V27="P3",All!$AE27="RMS"),#REF!,IF(AND(All!$V27="P4",All!$AE27="RMS"),#REF!,IF(AND(All!$V27="P5",All!$AE27="RMS"),#REF!,IF(AND(All!$V27="P6",All!$AE27="RMS"),#REF!,IF(AND(All!$V27="P7",All!$AE27="RMS"),#REF!,IF(AND(All!$V27="P8",All!$AE27="RMS"),#REF!,IF(AND(All!$V27="P9",All!$AE27="RMS"),#REF!,IF(AND(All!$V27="P1",All!$AE27="RSS"),#REF!,IF(AND(All!$V27="P2",All!$AE27="RSS"),#REF!,IF(AND(All!$V27="P3",All!$AE27="RSS"),#REF!,IF(AND(All!$V27="P4",All!$AE27="RSS"),#REF!,IF(AND(All!$V27="P5",All!$AE27="RSS"),#REF!,IF(AND(All!$V27="P6",All!$AE27="RSS"),#REF!,IF(AND(All!$V27="P7",All!$AE27="RSS"),#REF!,IF(AND(All!$V27="P8",All!$AE27="RSS"),#REF!,IF(AND(All!$V27="P9",All!$AE27="RSS"),#REF!,0)))))))))))))))))))))))))))</f>
        <v>0</v>
      </c>
      <c r="BW27" s="43">
        <f>IF(AND(All!$V27="P1",All!$AE27="RDP"),#REF!,IF(AND(All!$V27="P2",All!$AE27="RDP"),#REF!,IF(AND(All!$V27="P3",All!$AE27="RDP"),#REF!,IF(AND(All!$V27="P4",All!$AE27="RDP"),#REF!,IF(AND(All!$V27="P5",All!$AE27="RDP"),#REF!,IF(AND(All!$V27="P6",All!$AE27="RDP"),#REF!,IF(AND(All!$V27="P7",All!$AE27="RDP"),#REF!,IF(AND(All!$V27="P8",All!$AE27="RDP"),#REF!,IF(AND(All!$V27="P9",All!$AE27="RDP"),#REF!,IF(AND(All!$V27="P1",All!$AE27="RMS"),#REF!,IF(AND(All!$V27="P2",All!$AE27="RMS"),#REF!,IF(AND(All!$V27="P3",All!$AE27="RMS"),#REF!,IF(AND(All!$V27="P4",All!$AE27="RMS"),#REF!,IF(AND(All!$V27="P5",All!$AE27="RMS"),#REF!,IF(AND(All!$V27="P6",All!$AE27="RMS"),#REF!,IF(AND(All!$V27="P7",All!$AE27="RMS"),#REF!,IF(AND(All!$V27="P8",All!$AE27="RMS"),#REF!,IF(AND(All!$V27="P9",All!$AE27="RMS"),#REF!,IF(AND(All!$V27="P1",All!$AE27="RSS"),#REF!,IF(AND(All!$V27="P2",All!$AE27="RSS"),#REF!,IF(AND(All!$V27="P3",All!$AE27="RSS"),#REF!,IF(AND(All!$V27="P4",All!$AE27="RSS"),#REF!,IF(AND(All!$V27="P5",All!$AE27="RSS"),#REF!,IF(AND(All!$V27="P6",All!$AE27="RSS"),#REF!,IF(AND(All!$V27="P7",All!$AE27="RSS"),#REF!,IF(AND(All!$V27="P8",All!$AE27="RSS"),#REF!,IF(AND(All!$V27="P9",All!$AE27="RSS"),#REF!,0)))))))))))))))))))))))))))</f>
        <v>0</v>
      </c>
      <c r="BX27" s="43">
        <f>IF(AND(All!$V27="P1",All!$AE27="RDP"),#REF!,IF(AND(All!$V27="P2",All!$AE27="RDP"),#REF!,IF(AND(All!$V27="P3",All!$AE27="RDP"),#REF!,IF(AND(All!$V27="P4",All!$AE27="RDP"),#REF!,IF(AND(All!$V27="P5",All!$AE27="RDP"),#REF!,IF(AND(All!$V27="P6",All!$AE27="RDP"),#REF!,IF(AND(All!$V27="P7",All!$AE27="RDP"),#REF!,IF(AND(All!$V27="P8",All!$AE27="RDP"),#REF!,IF(AND(All!$V27="P9",All!$AE27="RDP"),#REF!,IF(AND(All!$V27="P1",All!$AE27="RMS"),#REF!,IF(AND(All!$V27="P2",All!$AE27="RMS"),#REF!,IF(AND(All!$V27="P3",All!$AE27="RMS"),#REF!,IF(AND(All!$V27="P4",All!$AE27="RMS"),#REF!,IF(AND(All!$V27="P5",All!$AE27="RMS"),#REF!,IF(AND(All!$V27="P6",All!$AE27="RMS"),#REF!,IF(AND(All!$V27="P7",All!$AE27="RMS"),#REF!,IF(AND(All!$V27="P8",All!$AE27="RMS"),#REF!,IF(AND(All!$V27="P9",All!$AE27="RMS"),#REF!,IF(AND(All!$V27="P1",All!$AE27="RSS"),#REF!,IF(AND(All!$V27="P2",All!$AE27="RSS"),#REF!,IF(AND(All!$V27="P3",All!$AE27="RSS"),#REF!,IF(AND(All!$V27="P4",All!$AE27="RSS"),#REF!,IF(AND(All!$V27="P5",All!$AE27="RSS"),#REF!,IF(AND(All!$V27="P6",All!$AE27="RSS"),#REF!,IF(AND(All!$V27="P7",All!$AE27="RSS"),#REF!,IF(AND(All!$V27="P8",All!$AE27="RSS"),#REF!,IF(AND(All!$V27="P9",All!$AE27="RSS"),#REF!,0)))))))))))))))))))))))))))</f>
        <v>0</v>
      </c>
      <c r="BY27" s="43">
        <f>IF(AND(All!$V27="P1",All!$AE27="RDP"),#REF!,IF(AND(All!$V27="P2",All!$AE27="RDP"),#REF!,IF(AND(All!$V27="P3",All!$AE27="RDP"),#REF!,IF(AND(All!$V27="P4",All!$AE27="RDP"),#REF!,IF(AND(All!$V27="P5",All!$AE27="RDP"),#REF!,IF(AND(All!$V27="P6",All!$AE27="RDP"),#REF!,IF(AND(All!$V27="P7",All!$AE27="RDP"),#REF!,IF(AND(All!$V27="P8",All!$AE27="RDP"),#REF!,IF(AND(All!$V27="P9",All!$AE27="RDP"),#REF!,IF(AND(All!$V27="P1",All!$AE27="RMS"),#REF!,IF(AND(All!$V27="P2",All!$AE27="RMS"),#REF!,IF(AND(All!$V27="P3",All!$AE27="RMS"),#REF!,IF(AND(All!$V27="P4",All!$AE27="RMS"),#REF!,IF(AND(All!$V27="P5",All!$AE27="RMS"),#REF!,IF(AND(All!$V27="P6",All!$AE27="RMS"),#REF!,IF(AND(All!$V27="P7",All!$AE27="RMS"),#REF!,IF(AND(All!$V27="P8",All!$AE27="RMS"),#REF!,IF(AND(All!$V27="P9",All!$AE27="RMS"),#REF!,IF(AND(All!$V27="P1",All!$AE27="RSS"),#REF!,IF(AND(All!$V27="P2",All!$AE27="RSS"),#REF!,IF(AND(All!$V27="P3",All!$AE27="RSS"),#REF!,IF(AND(All!$V27="P4",All!$AE27="RSS"),#REF!,IF(AND(All!$V27="P5",All!$AE27="RSS"),#REF!,IF(AND(All!$V27="P6",All!$AE27="RSS"),#REF!,IF(AND(All!$V27="P7",All!$AE27="RSS"),#REF!,IF(AND(All!$V27="P8",All!$AE27="RSS"),#REF!,IF(AND(All!$V27="P9",All!$AE27="RSS"),#REF!,0)))))))))))))))))))))))))))</f>
        <v>0</v>
      </c>
      <c r="BZ27" s="43">
        <f>IF(AND(All!$V27="P1",All!$AE27="RDP"),#REF!,IF(AND(All!$V27="P2",All!$AE27="RDP"),#REF!,IF(AND(All!$V27="P3",All!$AE27="RDP"),#REF!,IF(AND(All!$V27="P4",All!$AE27="RDP"),#REF!,IF(AND(All!$V27="P5",All!$AE27="RDP"),#REF!,IF(AND(All!$V27="P6",All!$AE27="RDP"),#REF!,IF(AND(All!$V27="P7",All!$AE27="RDP"),#REF!,IF(AND(All!$V27="P8",All!$AE27="RDP"),#REF!,IF(AND(All!$V27="P9",All!$AE27="RDP"),#REF!,IF(AND(All!$V27="P1",All!$AE27="RMS"),#REF!,IF(AND(All!$V27="P2",All!$AE27="RMS"),#REF!,IF(AND(All!$V27="P3",All!$AE27="RMS"),#REF!,IF(AND(All!$V27="P4",All!$AE27="RMS"),#REF!,IF(AND(All!$V27="P5",All!$AE27="RMS"),#REF!,IF(AND(All!$V27="P6",All!$AE27="RMS"),#REF!,IF(AND(All!$V27="P7",All!$AE27="RMS"),#REF!,IF(AND(All!$V27="P8",All!$AE27="RMS"),#REF!,IF(AND(All!$V27="P9",All!$AE27="RMS"),#REF!,IF(AND(All!$V27="P1",All!$AE27="RSS"),#REF!,IF(AND(All!$V27="P2",All!$AE27="RSS"),#REF!,IF(AND(All!$V27="P3",All!$AE27="RSS"),#REF!,IF(AND(All!$V27="P4",All!$AE27="RSS"),#REF!,IF(AND(All!$V27="P5",All!$AE27="RSS"),#REF!,IF(AND(All!$V27="P6",All!$AE27="RSS"),#REF!,IF(AND(All!$V27="P7",All!$AE27="RSS"),#REF!,IF(AND(All!$V27="P8",All!$AE27="RSS"),#REF!,IF(AND(All!$V27="P9",All!$AE27="RSS"),#REF!,0)))))))))))))))))))))))))))</f>
        <v>0</v>
      </c>
      <c r="CA27" s="43">
        <f>IF(AND(All!$V27="P1",All!$AE27="RDP"),#REF!,IF(AND(All!$V27="P2",All!$AE27="RDP"),#REF!,IF(AND(All!$V27="P3",All!$AE27="RDP"),#REF!,IF(AND(All!$V27="P4",All!$AE27="RDP"),#REF!,IF(AND(All!$V27="P5",All!$AE27="RDP"),#REF!,IF(AND(All!$V27="P6",All!$AE27="RDP"),#REF!,IF(AND(All!$V27="P7",All!$AE27="RDP"),#REF!,IF(AND(All!$V27="P8",All!$AE27="RDP"),#REF!,IF(AND(All!$V27="P9",All!$AE27="RDP"),#REF!,IF(AND(All!$V27="P1",All!$AE27="RMS"),#REF!,IF(AND(All!$V27="P2",All!$AE27="RMS"),#REF!,IF(AND(All!$V27="P3",All!$AE27="RMS"),#REF!,IF(AND(All!$V27="P4",All!$AE27="RMS"),#REF!,IF(AND(All!$V27="P5",All!$AE27="RMS"),#REF!,IF(AND(All!$V27="P6",All!$AE27="RMS"),#REF!,IF(AND(All!$V27="P7",All!$AE27="RMS"),#REF!,IF(AND(All!$V27="P8",All!$AE27="RMS"),#REF!,IF(AND(All!$V27="P9",All!$AE27="RMS"),#REF!,IF(AND(All!$V27="P1",All!$AE27="RSS"),#REF!,IF(AND(All!$V27="P2",All!$AE27="RSS"),#REF!,IF(AND(All!$V27="P3",All!$AE27="RSS"),#REF!,IF(AND(All!$V27="P4",All!$AE27="RSS"),#REF!,IF(AND(All!$V27="P5",All!$AE27="RSS"),#REF!,IF(AND(All!$V27="P6",All!$AE27="RSS"),#REF!,IF(AND(All!$V27="P7",All!$AE27="RSS"),#REF!,IF(AND(All!$V27="P8",All!$AE27="RSS"),#REF!,IF(AND(All!$V27="P9",All!$AE27="RSS"),#REF!,0)))))))))))))))))))))))))))</f>
        <v>0</v>
      </c>
      <c r="CB27" s="43">
        <f>IF(AND(All!$V27="P1",All!$AE27="RDP"),#REF!,IF(AND(All!$V27="P2",All!$AE27="RDP"),#REF!,IF(AND(All!$V27="P3",All!$AE27="RDP"),#REF!,IF(AND(All!$V27="P4",All!$AE27="RDP"),#REF!,IF(AND(All!$V27="P5",All!$AE27="RDP"),#REF!,IF(AND(All!$V27="P6",All!$AE27="RDP"),#REF!,IF(AND(All!$V27="P7",All!$AE27="RDP"),#REF!,IF(AND(All!$V27="P8",All!$AE27="RDP"),#REF!,IF(AND(All!$V27="P9",All!$AE27="RDP"),#REF!,IF(AND(All!$V27="P1",All!$AE27="RMS"),#REF!,IF(AND(All!$V27="P2",All!$AE27="RMS"),#REF!,IF(AND(All!$V27="P3",All!$AE27="RMS"),#REF!,IF(AND(All!$V27="P4",All!$AE27="RMS"),#REF!,IF(AND(All!$V27="P5",All!$AE27="RMS"),#REF!,IF(AND(All!$V27="P6",All!$AE27="RMS"),#REF!,IF(AND(All!$V27="P7",All!$AE27="RMS"),#REF!,IF(AND(All!$V27="P8",All!$AE27="RMS"),#REF!,IF(AND(All!$V27="P9",All!$AE27="RMS"),#REF!,IF(AND(All!$V27="P1",All!$AE27="RSS"),#REF!,IF(AND(All!$V27="P2",All!$AE27="RSS"),#REF!,IF(AND(All!$V27="P3",All!$AE27="RSS"),#REF!,IF(AND(All!$V27="P4",All!$AE27="RSS"),#REF!,IF(AND(All!$V27="P5",All!$AE27="RSS"),#REF!,IF(AND(All!$V27="P6",All!$AE27="RSS"),#REF!,IF(AND(All!$V27="P7",All!$AE27="RSS"),#REF!,IF(AND(All!$V27="P8",All!$AE27="RSS"),#REF!,IF(AND(All!$V27="P9",All!$AE27="RSS"),#REF!,0)))))))))))))))))))))))))))</f>
        <v>0</v>
      </c>
      <c r="CC27" s="43">
        <f>IF(AND(All!$V27="P1",All!$AE27="RDP"),#REF!,IF(AND(All!$V27="P2",All!$AE27="RDP"),#REF!,IF(AND(All!$V27="P3",All!$AE27="RDP"),#REF!,IF(AND(All!$V27="P4",All!$AE27="RDP"),#REF!,IF(AND(All!$V27="P5",All!$AE27="RDP"),#REF!,IF(AND(All!$V27="P6",All!$AE27="RDP"),#REF!,IF(AND(All!$V27="P7",All!$AE27="RDP"),#REF!,IF(AND(All!$V27="P8",All!$AE27="RDP"),#REF!,IF(AND(All!$V27="P9",All!$AE27="RDP"),#REF!,IF(AND(All!$V27="P1",All!$AE27="RMS"),#REF!,IF(AND(All!$V27="P2",All!$AE27="RMS"),#REF!,IF(AND(All!$V27="P3",All!$AE27="RMS"),#REF!,IF(AND(All!$V27="P4",All!$AE27="RMS"),#REF!,IF(AND(All!$V27="P5",All!$AE27="RMS"),#REF!,IF(AND(All!$V27="P6",All!$AE27="RMS"),#REF!,IF(AND(All!$V27="P7",All!$AE27="RMS"),#REF!,IF(AND(All!$V27="P8",All!$AE27="RMS"),#REF!,IF(AND(All!$V27="P9",All!$AE27="RMS"),#REF!,IF(AND(All!$V27="P1",All!$AE27="RSS"),#REF!,IF(AND(All!$V27="P2",All!$AE27="RSS"),#REF!,IF(AND(All!$V27="P3",All!$AE27="RSS"),#REF!,IF(AND(All!$V27="P4",All!$AE27="RSS"),#REF!,IF(AND(All!$V27="P5",All!$AE27="RSS"),#REF!,IF(AND(All!$V27="P6",All!$AE27="RSS"),#REF!,IF(AND(All!$V27="P7",All!$AE27="RSS"),#REF!,IF(AND(All!$V27="P8",All!$AE27="RSS"),#REF!,IF(AND(All!$V27="P9",All!$AE27="RSS"),#REF!,0)))))))))))))))))))))))))))</f>
        <v>0</v>
      </c>
      <c r="CD27" s="43">
        <f>IF(AND(All!$V27="P1",All!$AE27="RDP"),#REF!,IF(AND(All!$V27="P2",All!$AE27="RDP"),#REF!,IF(AND(All!$V27="P3",All!$AE27="RDP"),#REF!,IF(AND(All!$V27="P4",All!$AE27="RDP"),#REF!,IF(AND(All!$V27="P5",All!$AE27="RDP"),#REF!,IF(AND(All!$V27="P6",All!$AE27="RDP"),#REF!,IF(AND(All!$V27="P7",All!$AE27="RDP"),#REF!,IF(AND(All!$V27="P8",All!$AE27="RDP"),#REF!,IF(AND(All!$V27="P9",All!$AE27="RDP"),#REF!,IF(AND(All!$V27="P1",All!$AE27="RMS"),#REF!,IF(AND(All!$V27="P2",All!$AE27="RMS"),#REF!,IF(AND(All!$V27="P3",All!$AE27="RMS"),#REF!,IF(AND(All!$V27="P4",All!$AE27="RMS"),#REF!,IF(AND(All!$V27="P5",All!$AE27="RMS"),#REF!,IF(AND(All!$V27="P6",All!$AE27="RMS"),#REF!,IF(AND(All!$V27="P7",All!$AE27="RMS"),#REF!,IF(AND(All!$V27="P8",All!$AE27="RMS"),#REF!,IF(AND(All!$V27="P9",All!$AE27="RMS"),#REF!,IF(AND(All!$V27="P1",All!$AE27="RSS"),#REF!,IF(AND(All!$V27="P2",All!$AE27="RSS"),#REF!,IF(AND(All!$V27="P3",All!$AE27="RSS"),#REF!,IF(AND(All!$V27="P4",All!$AE27="RSS"),#REF!,IF(AND(All!$V27="P5",All!$AE27="RSS"),#REF!,IF(AND(All!$V27="P6",All!$AE27="RSS"),#REF!,IF(AND(All!$V27="P7",All!$AE27="RSS"),#REF!,IF(AND(All!$V27="P8",All!$AE27="RSS"),#REF!,IF(AND(All!$V27="P9",All!$AE27="RSS"),#REF!,0)))))))))))))))))))))))))))</f>
        <v>0</v>
      </c>
      <c r="CE27" s="43">
        <f>IF(AND(All!$V27="P1",All!$AE27="RDP"),#REF!,IF(AND(All!$V27="P2",All!$AE27="RDP"),#REF!,IF(AND(All!$V27="P3",All!$AE27="RDP"),#REF!,IF(AND(All!$V27="P4",All!$AE27="RDP"),#REF!,IF(AND(All!$V27="P5",All!$AE27="RDP"),#REF!,IF(AND(All!$V27="P6",All!$AE27="RDP"),#REF!,IF(AND(All!$V27="P7",All!$AE27="RDP"),#REF!,IF(AND(All!$V27="P8",All!$AE27="RDP"),#REF!,IF(AND(All!$V27="P9",All!$AE27="RDP"),#REF!,IF(AND(All!$V27="P1",All!$AE27="RMS"),#REF!,IF(AND(All!$V27="P2",All!$AE27="RMS"),#REF!,IF(AND(All!$V27="P3",All!$AE27="RMS"),#REF!,IF(AND(All!$V27="P4",All!$AE27="RMS"),#REF!,IF(AND(All!$V27="P5",All!$AE27="RMS"),#REF!,IF(AND(All!$V27="P6",All!$AE27="RMS"),#REF!,IF(AND(All!$V27="P7",All!$AE27="RMS"),#REF!,IF(AND(All!$V27="P8",All!$AE27="RMS"),#REF!,IF(AND(All!$V27="P9",All!$AE27="RMS"),#REF!,IF(AND(All!$V27="P1",All!$AE27="RSS"),#REF!,IF(AND(All!$V27="P2",All!$AE27="RSS"),#REF!,IF(AND(All!$V27="P3",All!$AE27="RSS"),#REF!,IF(AND(All!$V27="P4",All!$AE27="RSS"),#REF!,IF(AND(All!$V27="P5",All!$AE27="RSS"),#REF!,IF(AND(All!$V27="P6",All!$AE27="RSS"),#REF!,IF(AND(All!$V27="P7",All!$AE27="RSS"),#REF!,IF(AND(All!$V27="P8",All!$AE27="RSS"),#REF!,IF(AND(All!$V27="P9",All!$AE27="RSS"),#REF!,0)))))))))))))))))))))))))))</f>
        <v>0</v>
      </c>
      <c r="CF27" s="43">
        <f>IF(AND(All!$V27="P1",All!$AE27="RDP"),#REF!,IF(AND(All!$V27="P2",All!$AE27="RDP"),#REF!,IF(AND(All!$V27="P3",All!$AE27="RDP"),#REF!,IF(AND(All!$V27="P4",All!$AE27="RDP"),#REF!,IF(AND(All!$V27="P5",All!$AE27="RDP"),#REF!,IF(AND(All!$V27="P6",All!$AE27="RDP"),#REF!,IF(AND(All!$V27="P7",All!$AE27="RDP"),#REF!,IF(AND(All!$V27="P8",All!$AE27="RDP"),#REF!,IF(AND(All!$V27="P9",All!$AE27="RDP"),#REF!,IF(AND(All!$V27="P1",All!$AE27="RMS"),#REF!,IF(AND(All!$V27="P2",All!$AE27="RMS"),#REF!,IF(AND(All!$V27="P3",All!$AE27="RMS"),#REF!,IF(AND(All!$V27="P4",All!$AE27="RMS"),#REF!,IF(AND(All!$V27="P5",All!$AE27="RMS"),#REF!,IF(AND(All!$V27="P6",All!$AE27="RMS"),#REF!,IF(AND(All!$V27="P7",All!$AE27="RMS"),#REF!,IF(AND(All!$V27="P8",All!$AE27="RMS"),#REF!,IF(AND(All!$V27="P9",All!$AE27="RMS"),#REF!,IF(AND(All!$V27="P1",All!$AE27="RSS"),#REF!,IF(AND(All!$V27="P2",All!$AE27="RSS"),#REF!,IF(AND(All!$V27="P3",All!$AE27="RSS"),#REF!,IF(AND(All!$V27="P4",All!$AE27="RSS"),#REF!,IF(AND(All!$V27="P5",All!$AE27="RSS"),#REF!,IF(AND(All!$V27="P6",All!$AE27="RSS"),#REF!,IF(AND(All!$V27="P7",All!$AE27="RSS"),#REF!,IF(AND(All!$V27="P8",All!$AE27="RSS"),#REF!,IF(AND(All!$V27="P9",All!$AE27="RSS"),#REF!,0)))))))))))))))))))))))))))</f>
        <v>0</v>
      </c>
      <c r="CG27" s="43">
        <f>IF(AND(All!$V27="P1",All!$AE27="RDP"),#REF!,IF(AND(All!$V27="P2",All!$AE27="RDP"),#REF!,IF(AND(All!$V27="P3",All!$AE27="RDP"),#REF!,IF(AND(All!$V27="P4",All!$AE27="RDP"),#REF!,IF(AND(All!$V27="P5",All!$AE27="RDP"),#REF!,IF(AND(All!$V27="P6",All!$AE27="RDP"),#REF!,IF(AND(All!$V27="P7",All!$AE27="RDP"),#REF!,IF(AND(All!$V27="P8",All!$AE27="RDP"),#REF!,IF(AND(All!$V27="P9",All!$AE27="RDP"),#REF!,IF(AND(All!$V27="P1",All!$AE27="RMS"),#REF!,IF(AND(All!$V27="P2",All!$AE27="RMS"),#REF!,IF(AND(All!$V27="P3",All!$AE27="RMS"),#REF!,IF(AND(All!$V27="P4",All!$AE27="RMS"),#REF!,IF(AND(All!$V27="P5",All!$AE27="RMS"),#REF!,IF(AND(All!$V27="P6",All!$AE27="RMS"),#REF!,IF(AND(All!$V27="P7",All!$AE27="RMS"),#REF!,IF(AND(All!$V27="P8",All!$AE27="RMS"),#REF!,IF(AND(All!$V27="P9",All!$AE27="RMS"),#REF!,IF(AND(All!$V27="P1",All!$AE27="RSS"),#REF!,IF(AND(All!$V27="P2",All!$AE27="RSS"),#REF!,IF(AND(All!$V27="P3",All!$AE27="RSS"),#REF!,IF(AND(All!$V27="P4",All!$AE27="RSS"),#REF!,IF(AND(All!$V27="P5",All!$AE27="RSS"),#REF!,IF(AND(All!$V27="P6",All!$AE27="RSS"),#REF!,IF(AND(All!$V27="P7",All!$AE27="RSS"),#REF!,IF(AND(All!$V27="P8",All!$AE27="RSS"),#REF!,IF(AND(All!$V27="P9",All!$AE27="RSS"),#REF!,0)))))))))))))))))))))))))))</f>
        <v>0</v>
      </c>
      <c r="CH27" s="43">
        <f>IF(AND(All!$V27="P1",All!$AE27="RDP"),#REF!,IF(AND(All!$V27="P2",All!$AE27="RDP"),#REF!,IF(AND(All!$V27="P3",All!$AE27="RDP"),#REF!,IF(AND(All!$V27="P4",All!$AE27="RDP"),#REF!,IF(AND(All!$V27="P5",All!$AE27="RDP"),#REF!,IF(AND(All!$V27="P6",All!$AE27="RDP"),#REF!,IF(AND(All!$V27="P7",All!$AE27="RDP"),#REF!,IF(AND(All!$V27="P8",All!$AE27="RDP"),#REF!,IF(AND(All!$V27="P9",All!$AE27="RDP"),#REF!,IF(AND(All!$V27="P1",All!$AE27="RMS"),#REF!,IF(AND(All!$V27="P2",All!$AE27="RMS"),#REF!,IF(AND(All!$V27="P3",All!$AE27="RMS"),#REF!,IF(AND(All!$V27="P4",All!$AE27="RMS"),#REF!,IF(AND(All!$V27="P5",All!$AE27="RMS"),#REF!,IF(AND(All!$V27="P6",All!$AE27="RMS"),#REF!,IF(AND(All!$V27="P7",All!$AE27="RMS"),#REF!,IF(AND(All!$V27="P8",All!$AE27="RMS"),#REF!,IF(AND(All!$V27="P9",All!$AE27="RMS"),#REF!,IF(AND(All!$V27="P1",All!$AE27="RSS"),#REF!,IF(AND(All!$V27="P2",All!$AE27="RSS"),#REF!,IF(AND(All!$V27="P3",All!$AE27="RSS"),#REF!,IF(AND(All!$V27="P4",All!$AE27="RSS"),#REF!,IF(AND(All!$V27="P5",All!$AE27="RSS"),#REF!,IF(AND(All!$V27="P6",All!$AE27="RSS"),#REF!,IF(AND(All!$V27="P7",All!$AE27="RSS"),#REF!,IF(AND(All!$V27="P8",All!$AE27="RSS"),#REF!,IF(AND(All!$V27="P9",All!$AE27="RSS"),#REF!,0)))))))))))))))))))))))))))</f>
        <v>0</v>
      </c>
      <c r="CI27" s="328">
        <f>IF(AND(All!$V27="P1",All!$AE27="RDP"),#REF!,IF(AND(All!$V27="P2",All!$AE27="RDP"),#REF!,IF(AND(All!$V27="P3",All!$AE27="RDP"),#REF!,IF(AND(All!$V27="P4",All!$AE27="RDP"),#REF!,IF(AND(All!$V27="P5",All!$AE27="RDP"),#REF!,IF(AND(All!$V27="P6",All!$AE27="RDP"),#REF!,IF(AND(All!$V27="P7",All!$AE27="RDP"),#REF!,IF(AND(All!$V27="P8",All!$AE27="RDP"),#REF!,IF(AND(All!$V27="P9",All!$AE27="RDP"),#REF!,IF(AND(All!$V27="P1",All!$AE27="RMS"),#REF!,IF(AND(All!$V27="P2",All!$AE27="RMS"),#REF!,IF(AND(All!$V27="P3",All!$AE27="RMS"),#REF!,IF(AND(All!$V27="P4",All!$AE27="RMS"),#REF!,IF(AND(All!$V27="P5",All!$AE27="RMS"),#REF!,IF(AND(All!$V27="P6",All!$AE27="RMS"),#REF!,IF(AND(All!$V27="P7",All!$AE27="RMS"),#REF!,IF(AND(All!$V27="P8",All!$AE27="RMS"),#REF!,IF(AND(All!$V27="P9",All!$AE27="RMS"),#REF!,IF(AND(All!$V27="P1",All!$AE27="RSS"),#REF!,IF(AND(All!$V27="P2",All!$AE27="RSS"),#REF!,IF(AND(All!$V27="P3",All!$AE27="RSS"),#REF!,IF(AND(All!$V27="P4",All!$AE27="RSS"),#REF!,IF(AND(All!$V27="P5",All!$AE27="RSS"),#REF!,IF(AND(All!$V27="P6",All!$AE27="RSS"),#REF!,IF(AND(All!$V27="P7",All!$AE27="RSS"),#REF!,IF(AND(All!$V27="P8",All!$AE27="RSS"),#REF!,IF(AND(All!$V27="P9",All!$AE27="RSS"),#REF!,0)))))))))))))))))))))))))))</f>
        <v>0</v>
      </c>
      <c r="CJ27" s="377">
        <f>Table92[[#This Row],[R-B1]]-Table92[[#This Row],[B1]]</f>
        <v>-2</v>
      </c>
      <c r="CK27" s="378">
        <f>Table92[[#This Row],[R-B2]]-Table92[[#This Row],[B2]]</f>
        <v>-2</v>
      </c>
      <c r="CL27" s="378">
        <f>Table92[[#This Row],[R-B3]]-Table92[[#This Row],[B3]]</f>
        <v>-2</v>
      </c>
      <c r="CM27" s="378">
        <f>Table92[[#This Row],[R-B4]]-Table92[[#This Row],[B4]]</f>
        <v>-3</v>
      </c>
      <c r="CN27" s="378">
        <f>Table92[[#This Row],[R-B5]]-Table92[[#This Row],[B5]]</f>
        <v>-3</v>
      </c>
      <c r="CO27" s="378">
        <f>Table92[[#This Row],[R-B6]]-Table92[[#This Row],[B6]]</f>
        <v>-1</v>
      </c>
      <c r="CP27" s="378">
        <f>Table92[[#This Row],[R-B7]]-Table92[[#This Row],[B7]]</f>
        <v>-2</v>
      </c>
      <c r="CQ27" s="378">
        <f>Table92[[#This Row],[R-B8]]-Table92[[#This Row],[B8]]</f>
        <v>-3</v>
      </c>
      <c r="CR27" s="378">
        <f>Table92[[#This Row],[R-B9]]-Table92[[#This Row],[B9]]</f>
        <v>-2</v>
      </c>
      <c r="CS27" s="378">
        <f>Table92[[#This Row],[R-B10]]-Table92[[#This Row],[B10]]</f>
        <v>-3</v>
      </c>
      <c r="CT27" s="378">
        <f>Table92[[#This Row],[R-B11]]-Table92[[#This Row],[B11]]</f>
        <v>-2</v>
      </c>
      <c r="CU27" s="378">
        <f>Table92[[#This Row],[R-B12]]-Table92[[#This Row],[B12]]</f>
        <v>-3</v>
      </c>
      <c r="CV27" s="378">
        <f>Table92[[#This Row],[R-K1]]-Table92[[#This Row],[K1]]</f>
        <v>-3</v>
      </c>
      <c r="CW27" s="378">
        <f>Table92[[#This Row],[R-K2]]-Table92[[#This Row],[K2]]</f>
        <v>-3</v>
      </c>
      <c r="CX27" s="378">
        <f>Table92[[#This Row],[R-K3]]-Table92[[#This Row],[K3]]</f>
        <v>-1</v>
      </c>
      <c r="CY27" s="378">
        <f>Table92[[#This Row],[R-K4]]-Table92[[#This Row],[K4]]</f>
        <v>-2</v>
      </c>
      <c r="CZ27" s="378">
        <f>Table92[[#This Row],[R-K5]]-Table92[[#This Row],[K5]]</f>
        <v>-1</v>
      </c>
      <c r="DA27" s="378">
        <f>Table92[[#This Row],[R-P1]]-Table92[[#This Row],[P1]]</f>
        <v>-2</v>
      </c>
      <c r="DB27" s="378">
        <f>Table92[[#This Row],[R-P2]]-Table92[[#This Row],[P2]]</f>
        <v>-1</v>
      </c>
      <c r="DC27" s="378">
        <f>Table92[[#This Row],[R-P3]]-Table92[[#This Row],[P3]]</f>
        <v>-2</v>
      </c>
      <c r="DD27" s="378">
        <f>Table92[[#This Row],[R-P4]]-Table92[[#This Row],[P4]]</f>
        <v>-1</v>
      </c>
      <c r="DE27" s="378">
        <f>Table92[[#This Row],[R-P5]]-Table92[[#This Row],[P5]]</f>
        <v>-2</v>
      </c>
      <c r="DF27" s="378">
        <f>Table92[[#This Row],[R-E1]]-Table92[[#This Row],[E1]]</f>
        <v>-2</v>
      </c>
      <c r="DG27" s="379">
        <f>Table92[[#This Row],[R-E2]]-Table92[[#This Row],[E2]]</f>
        <v>-1</v>
      </c>
      <c r="DH27" s="43">
        <f>COUNTIF(Table9[[#This Row],[G-B1]:[G-B12]],"&lt;=0")/12*100</f>
        <v>100</v>
      </c>
      <c r="DI27" s="43">
        <f>COUNTIF(Table9[[#This Row],[G-K1]:[G-K5]],"&lt;=0")/5*100</f>
        <v>100</v>
      </c>
      <c r="DJ27" s="43">
        <f>COUNTIF(Table9[[#This Row],[G-P1]:[G-P5]],"&lt;=0")/5*100</f>
        <v>100</v>
      </c>
      <c r="DK27" s="43">
        <f>COUNTIF(Table9[[#This Row],[G-E1]:[G-E2]],"&lt;=0")/2*100</f>
        <v>100</v>
      </c>
      <c r="DL27" s="450">
        <f>IF(AE27="RDP",(COUNTIF(Table9[[#This Row],[G-B3]],"&lt;=0")+COUNTIF(Table9[[#This Row],[G-B4]],"&lt;=0")+COUNTIF(Table9[[#This Row],[G-B7]],"&lt;=0")+COUNTIF(Table9[[#This Row],[G-B11]],"&lt;=0")+COUNTIF(Table9[[#This Row],[G-K2]],"&lt;=0"))/5*100,IF(AE27="RMS",(COUNTIF(Table9[[#This Row],[G-B4]],"&lt;=0")+COUNTIF(Table9[[#This Row],[G-B5]],"&lt;=0")+COUNTIF(Table9[[#This Row],[G-B10]],"&lt;=0")+COUNTIF(Table9[[#This Row],[G-B12]],"&lt;=0")+COUNTIF(Table9[[#This Row],[G-K2]],"&lt;=0"))/5*100,IF(AE27="RSS",(COUNTIF(Table9[[#This Row],[G-B1]],"&lt;=0")+COUNTIF(Table9[[#This Row],[G-B2]],"&lt;=0")+COUNTIF(Table9[[#This Row],[G-B6]],"&lt;=0")+COUNTIF(Table9[[#This Row],[G-B11]],"&lt;=0")+COUNTIF(Table9[[#This Row],[G-B12]],"&lt;=0"))/5*100,0)))</f>
        <v>100</v>
      </c>
      <c r="DM27" s="380">
        <v>82</v>
      </c>
      <c r="DN27" s="381">
        <v>83</v>
      </c>
      <c r="DO27" s="381">
        <v>80</v>
      </c>
      <c r="DP27" s="381">
        <v>100</v>
      </c>
      <c r="DQ27" s="381">
        <v>100</v>
      </c>
      <c r="DR27" s="380">
        <v>8</v>
      </c>
      <c r="DS27" s="381">
        <v>20</v>
      </c>
      <c r="DT27" s="381">
        <v>20</v>
      </c>
      <c r="DU27" s="381">
        <v>50</v>
      </c>
      <c r="DV27" s="381">
        <v>0</v>
      </c>
      <c r="DW27" s="380">
        <v>8</v>
      </c>
      <c r="DX27" s="381">
        <v>20</v>
      </c>
      <c r="DY27" s="381">
        <v>20</v>
      </c>
      <c r="DZ27" s="381">
        <v>50</v>
      </c>
      <c r="EA27" s="382">
        <v>0</v>
      </c>
      <c r="EB27" s="335" t="s">
        <v>868</v>
      </c>
      <c r="EC27" s="324" t="s">
        <v>747</v>
      </c>
      <c r="ED27" s="324" t="s">
        <v>869</v>
      </c>
      <c r="EE27" s="338" t="s">
        <v>253</v>
      </c>
    </row>
    <row r="28" spans="1:135" ht="84.75" customHeight="1" x14ac:dyDescent="0.3">
      <c r="A28" s="3" t="s">
        <v>1316</v>
      </c>
      <c r="B28" s="282">
        <v>25</v>
      </c>
      <c r="C28" s="421" t="s">
        <v>134</v>
      </c>
      <c r="D28" s="345">
        <v>46148</v>
      </c>
      <c r="E28" s="349" t="s">
        <v>870</v>
      </c>
      <c r="F28" s="304">
        <v>1077659</v>
      </c>
      <c r="G28" s="308">
        <f t="shared" ca="1" si="5"/>
        <v>49.672965116057846</v>
      </c>
      <c r="H28" s="283">
        <v>28185</v>
      </c>
      <c r="I28" s="343" t="s">
        <v>136</v>
      </c>
      <c r="J28" s="343" t="s">
        <v>423</v>
      </c>
      <c r="K28" s="343" t="s">
        <v>138</v>
      </c>
      <c r="L28" s="343" t="s">
        <v>147</v>
      </c>
      <c r="M28" s="343" t="s">
        <v>2029</v>
      </c>
      <c r="N28" s="343"/>
      <c r="O28" s="343" t="s">
        <v>183</v>
      </c>
      <c r="P28" s="406" t="s">
        <v>871</v>
      </c>
      <c r="Q28" s="343" t="s">
        <v>177</v>
      </c>
      <c r="R28" s="345">
        <v>46404</v>
      </c>
      <c r="S28" s="345">
        <v>44562</v>
      </c>
      <c r="T28" s="286">
        <f t="shared" ca="1" si="7"/>
        <v>4.802777777777778</v>
      </c>
      <c r="U28" s="343">
        <v>26</v>
      </c>
      <c r="V28" s="343" t="s">
        <v>59</v>
      </c>
      <c r="W28" s="356">
        <f ca="1">Table92[[#This Row],[Age]]-($T$1-Table92[[#This Row],[Date of Appointment to Current Grade]])/365</f>
        <v>46.742465753424653</v>
      </c>
      <c r="X28" s="357">
        <f ca="1">($T$1-Table92[[#This Row],[Date of Appointment to Current Grade]])/365</f>
        <v>2.930499362633189</v>
      </c>
      <c r="Y28" s="345">
        <v>45246</v>
      </c>
      <c r="Z28" s="343" t="s">
        <v>2386</v>
      </c>
      <c r="AA28" s="345">
        <v>45292</v>
      </c>
      <c r="AB28" s="360">
        <f ca="1">($T$1-Table92[[#This Row],[Date in Position]])/365</f>
        <v>2.8044719653729149</v>
      </c>
      <c r="AC28" s="343" t="s">
        <v>183</v>
      </c>
      <c r="AD28" s="345">
        <v>45246</v>
      </c>
      <c r="AE28" s="343" t="s">
        <v>147</v>
      </c>
      <c r="AF28" s="343" t="s">
        <v>148</v>
      </c>
      <c r="AG28" s="287" t="s">
        <v>872</v>
      </c>
      <c r="AH28" s="287" t="s">
        <v>873</v>
      </c>
      <c r="AI28" s="287" t="s">
        <v>874</v>
      </c>
      <c r="AJ28" s="288" t="s">
        <v>875</v>
      </c>
      <c r="AK28" s="288" t="s">
        <v>876</v>
      </c>
      <c r="AL28" s="282" t="s">
        <v>153</v>
      </c>
      <c r="AM28" s="319" t="s">
        <v>877</v>
      </c>
      <c r="AN28" s="313">
        <v>3</v>
      </c>
      <c r="AO28" s="304">
        <v>3</v>
      </c>
      <c r="AP28" s="304">
        <v>3</v>
      </c>
      <c r="AQ28" s="304">
        <v>3</v>
      </c>
      <c r="AR28" s="304">
        <v>3</v>
      </c>
      <c r="AS28" s="304">
        <v>3</v>
      </c>
      <c r="AT28" s="304">
        <v>3</v>
      </c>
      <c r="AU28" s="304">
        <v>3</v>
      </c>
      <c r="AV28" s="304">
        <v>3</v>
      </c>
      <c r="AW28" s="304">
        <v>2</v>
      </c>
      <c r="AX28" s="304">
        <v>3</v>
      </c>
      <c r="AY28" s="304">
        <v>3</v>
      </c>
      <c r="AZ28" s="304">
        <v>3</v>
      </c>
      <c r="BA28" s="304">
        <v>3</v>
      </c>
      <c r="BB28" s="304">
        <v>2</v>
      </c>
      <c r="BC28" s="304">
        <v>2</v>
      </c>
      <c r="BD28" s="304">
        <v>1</v>
      </c>
      <c r="BE28" s="304">
        <v>2</v>
      </c>
      <c r="BF28" s="304">
        <v>2</v>
      </c>
      <c r="BG28" s="304">
        <v>2</v>
      </c>
      <c r="BH28" s="304">
        <v>1</v>
      </c>
      <c r="BI28" s="304">
        <v>1</v>
      </c>
      <c r="BJ28" s="304">
        <v>1</v>
      </c>
      <c r="BK28" s="314">
        <v>1</v>
      </c>
      <c r="BL28" s="323" t="e">
        <f>IF(AND(All!$V28="P1",All!$AE28="RDP"),#REF!,IF(AND(All!$V28="P2",All!$AE28="RDP"),#REF!,IF(AND(All!$V28="P3",All!$AE28="RDP"),#REF!,IF(AND(All!$V28="P4",All!$AE28="RDP"),#REF!,IF(AND(All!$V28="P5",All!$AE28="RDP"),#REF!,IF(AND(All!$V28="P6",All!$AE28="RDP"),#REF!,IF(AND(All!$V28="P7",All!$AE28="RDP"),#REF!,IF(AND(All!$V28="P8",All!$AE28="RDP"),#REF!,IF(AND(All!$V28="P9",All!$AE28="RDP"),#REF!,IF(AND(All!$V28="P1",All!$AE28="RMS"),#REF!,IF(AND(All!$V28="P2",All!$AE28="RMS"),#REF!,IF(AND(All!$V28="P3",All!$AE28="RMS"),#REF!,IF(AND(All!$V28="P4",All!$AE28="RMS"),#REF!,IF(AND(All!$V28="P5",All!$AE28="RMS"),#REF!,IF(AND(All!$V28="P6",All!$AE28="RMS"),#REF!,IF(AND(All!$V28="P7",All!$AE28="RMS"),#REF!,IF(AND(All!$V28="P8",All!$AE28="RMS"),#REF!,IF(AND(All!$V28="P9",All!$AE28="RMS"),#REF!,IF(AND(All!$V28="P1",All!$AE28="RSS"),#REF!,IF(AND(All!$V28="P2",All!$AE28="RSS"),#REF!,IF(AND(All!$V28="P3",All!$AE28="RSS"),#REF!,IF(AND(All!$V28="P4",All!$AE28="RSS"),#REF!,IF(AND(All!$V28="P5",All!$AE28="RSS"),#REF!,IF(AND(All!$V28="P6",All!$AE28="RSS"),#REF!,IF(AND(All!$V28="P7",All!$AE28="RSS"),#REF!,IF(AND(All!$V28="P8",All!$AE28="RSS"),#REF!,IF(AND(All!$V28="P9",All!$AE28="RSS"),#REF!,0)))))))))))))))))))))))))))</f>
        <v>#REF!</v>
      </c>
      <c r="BM28" s="43" t="e">
        <f>IF(AND(All!$V28="P1",All!$AE28="RDP"),#REF!,IF(AND(All!$V28="P2",All!$AE28="RDP"),#REF!,IF(AND(All!$V28="P3",All!$AE28="RDP"),#REF!,IF(AND(All!$V28="P4",All!$AE28="RDP"),#REF!,IF(AND(All!$V28="P5",All!$AE28="RDP"),#REF!,IF(AND(All!$V28="P6",All!$AE28="RDP"),#REF!,IF(AND(All!$V28="P7",All!$AE28="RDP"),#REF!,IF(AND(All!$V28="P8",All!$AE28="RDP"),#REF!,IF(AND(All!$V28="P9",All!$AE28="RDP"),#REF!,IF(AND(All!$V28="P1",All!$AE28="RMS"),#REF!,IF(AND(All!$V28="P2",All!$AE28="RMS"),#REF!,IF(AND(All!$V28="P3",All!$AE28="RMS"),#REF!,IF(AND(All!$V28="P4",All!$AE28="RMS"),#REF!,IF(AND(All!$V28="P5",All!$AE28="RMS"),#REF!,IF(AND(All!$V28="P6",All!$AE28="RMS"),#REF!,IF(AND(All!$V28="P7",All!$AE28="RMS"),#REF!,IF(AND(All!$V28="P8",All!$AE28="RMS"),#REF!,IF(AND(All!$V28="P9",All!$AE28="RMS"),#REF!,IF(AND(All!$V28="P1",All!$AE28="RSS"),#REF!,IF(AND(All!$V28="P2",All!$AE28="RSS"),#REF!,IF(AND(All!$V28="P3",All!$AE28="RSS"),#REF!,IF(AND(All!$V28="P4",All!$AE28="RSS"),#REF!,IF(AND(All!$V28="P5",All!$AE28="RSS"),#REF!,IF(AND(All!$V28="P6",All!$AE28="RSS"),#REF!,IF(AND(All!$V28="P7",All!$AE28="RSS"),#REF!,IF(AND(All!$V28="P8",All!$AE28="RSS"),#REF!,IF(AND(All!$V28="P9",All!$AE28="RSS"),#REF!,0)))))))))))))))))))))))))))</f>
        <v>#REF!</v>
      </c>
      <c r="BN28" s="43" t="e">
        <f>IF(AND(All!$V28="P1",All!$AE28="RDP"),#REF!,IF(AND(All!$V28="P2",All!$AE28="RDP"),#REF!,IF(AND(All!$V28="P3",All!$AE28="RDP"),#REF!,IF(AND(All!$V28="P4",All!$AE28="RDP"),#REF!,IF(AND(All!$V28="P5",All!$AE28="RDP"),#REF!,IF(AND(All!$V28="P6",All!$AE28="RDP"),#REF!,IF(AND(All!$V28="P7",All!$AE28="RDP"),#REF!,IF(AND(All!$V28="P8",All!$AE28="RDP"),#REF!,IF(AND(All!$V28="P9",All!$AE28="RDP"),#REF!,IF(AND(All!$V28="P1",All!$AE28="RMS"),#REF!,IF(AND(All!$V28="P2",All!$AE28="RMS"),#REF!,IF(AND(All!$V28="P3",All!$AE28="RMS"),#REF!,IF(AND(All!$V28="P4",All!$AE28="RMS"),#REF!,IF(AND(All!$V28="P5",All!$AE28="RMS"),#REF!,IF(AND(All!$V28="P6",All!$AE28="RMS"),#REF!,IF(AND(All!$V28="P7",All!$AE28="RMS"),#REF!,IF(AND(All!$V28="P8",All!$AE28="RMS"),#REF!,IF(AND(All!$V28="P9",All!$AE28="RMS"),#REF!,IF(AND(All!$V28="P1",All!$AE28="RSS"),#REF!,IF(AND(All!$V28="P2",All!$AE28="RSS"),#REF!,IF(AND(All!$V28="P3",All!$AE28="RSS"),#REF!,IF(AND(All!$V28="P4",All!$AE28="RSS"),#REF!,IF(AND(All!$V28="P5",All!$AE28="RSS"),#REF!,IF(AND(All!$V28="P6",All!$AE28="RSS"),#REF!,IF(AND(All!$V28="P7",All!$AE28="RSS"),#REF!,IF(AND(All!$V28="P8",All!$AE28="RSS"),#REF!,IF(AND(All!$V28="P9",All!$AE28="RSS"),#REF!,0)))))))))))))))))))))))))))</f>
        <v>#REF!</v>
      </c>
      <c r="BO28" s="43" t="e">
        <f>IF(AND(All!$V28="P1",All!$AE28="RDP"),#REF!,IF(AND(All!$V28="P2",All!$AE28="RDP"),#REF!,IF(AND(All!$V28="P3",All!$AE28="RDP"),#REF!,IF(AND(All!$V28="P4",All!$AE28="RDP"),#REF!,IF(AND(All!$V28="P5",All!$AE28="RDP"),#REF!,IF(AND(All!$V28="P6",All!$AE28="RDP"),#REF!,IF(AND(All!$V28="P7",All!$AE28="RDP"),#REF!,IF(AND(All!$V28="P8",All!$AE28="RDP"),#REF!,IF(AND(All!$V28="P9",All!$AE28="RDP"),#REF!,IF(AND(All!$V28="P1",All!$AE28="RMS"),#REF!,IF(AND(All!$V28="P2",All!$AE28="RMS"),#REF!,IF(AND(All!$V28="P3",All!$AE28="RMS"),#REF!,IF(AND(All!$V28="P4",All!$AE28="RMS"),#REF!,IF(AND(All!$V28="P5",All!$AE28="RMS"),#REF!,IF(AND(All!$V28="P6",All!$AE28="RMS"),#REF!,IF(AND(All!$V28="P7",All!$AE28="RMS"),#REF!,IF(AND(All!$V28="P8",All!$AE28="RMS"),#REF!,IF(AND(All!$V28="P9",All!$AE28="RMS"),#REF!,IF(AND(All!$V28="P1",All!$AE28="RSS"),#REF!,IF(AND(All!$V28="P2",All!$AE28="RSS"),#REF!,IF(AND(All!$V28="P3",All!$AE28="RSS"),#REF!,IF(AND(All!$V28="P4",All!$AE28="RSS"),#REF!,IF(AND(All!$V28="P5",All!$AE28="RSS"),#REF!,IF(AND(All!$V28="P6",All!$AE28="RSS"),#REF!,IF(AND(All!$V28="P7",All!$AE28="RSS"),#REF!,IF(AND(All!$V28="P8",All!$AE28="RSS"),#REF!,IF(AND(All!$V28="P9",All!$AE28="RSS"),#REF!,0)))))))))))))))))))))))))))</f>
        <v>#REF!</v>
      </c>
      <c r="BP28" s="43" t="e">
        <f>IF(AND(All!$V28="P1",All!$AE28="RDP"),#REF!,IF(AND(All!$V28="P2",All!$AE28="RDP"),#REF!,IF(AND(All!$V28="P3",All!$AE28="RDP"),#REF!,IF(AND(All!$V28="P4",All!$AE28="RDP"),#REF!,IF(AND(All!$V28="P5",All!$AE28="RDP"),#REF!,IF(AND(All!$V28="P6",All!$AE28="RDP"),#REF!,IF(AND(All!$V28="P7",All!$AE28="RDP"),#REF!,IF(AND(All!$V28="P8",All!$AE28="RDP"),#REF!,IF(AND(All!$V28="P9",All!$AE28="RDP"),#REF!,IF(AND(All!$V28="P1",All!$AE28="RMS"),#REF!,IF(AND(All!$V28="P2",All!$AE28="RMS"),#REF!,IF(AND(All!$V28="P3",All!$AE28="RMS"),#REF!,IF(AND(All!$V28="P4",All!$AE28="RMS"),#REF!,IF(AND(All!$V28="P5",All!$AE28="RMS"),#REF!,IF(AND(All!$V28="P6",All!$AE28="RMS"),#REF!,IF(AND(All!$V28="P7",All!$AE28="RMS"),#REF!,IF(AND(All!$V28="P8",All!$AE28="RMS"),#REF!,IF(AND(All!$V28="P9",All!$AE28="RMS"),#REF!,IF(AND(All!$V28="P1",All!$AE28="RSS"),#REF!,IF(AND(All!$V28="P2",All!$AE28="RSS"),#REF!,IF(AND(All!$V28="P3",All!$AE28="RSS"),#REF!,IF(AND(All!$V28="P4",All!$AE28="RSS"),#REF!,IF(AND(All!$V28="P5",All!$AE28="RSS"),#REF!,IF(AND(All!$V28="P6",All!$AE28="RSS"),#REF!,IF(AND(All!$V28="P7",All!$AE28="RSS"),#REF!,IF(AND(All!$V28="P8",All!$AE28="RSS"),#REF!,IF(AND(All!$V28="P9",All!$AE28="RSS"),#REF!,0)))))))))))))))))))))))))))</f>
        <v>#REF!</v>
      </c>
      <c r="BQ28" s="43" t="e">
        <f>IF(AND(All!$V28="P1",All!$AE28="RDP"),#REF!,IF(AND(All!$V28="P2",All!$AE28="RDP"),#REF!,IF(AND(All!$V28="P3",All!$AE28="RDP"),#REF!,IF(AND(All!$V28="P4",All!$AE28="RDP"),#REF!,IF(AND(All!$V28="P5",All!$AE28="RDP"),#REF!,IF(AND(All!$V28="P6",All!$AE28="RDP"),#REF!,IF(AND(All!$V28="P7",All!$AE28="RDP"),#REF!,IF(AND(All!$V28="P8",All!$AE28="RDP"),#REF!,IF(AND(All!$V28="P9",All!$AE28="RDP"),#REF!,IF(AND(All!$V28="P1",All!$AE28="RMS"),#REF!,IF(AND(All!$V28="P2",All!$AE28="RMS"),#REF!,IF(AND(All!$V28="P3",All!$AE28="RMS"),#REF!,IF(AND(All!$V28="P4",All!$AE28="RMS"),#REF!,IF(AND(All!$V28="P5",All!$AE28="RMS"),#REF!,IF(AND(All!$V28="P6",All!$AE28="RMS"),#REF!,IF(AND(All!$V28="P7",All!$AE28="RMS"),#REF!,IF(AND(All!$V28="P8",All!$AE28="RMS"),#REF!,IF(AND(All!$V28="P9",All!$AE28="RMS"),#REF!,IF(AND(All!$V28="P1",All!$AE28="RSS"),#REF!,IF(AND(All!$V28="P2",All!$AE28="RSS"),#REF!,IF(AND(All!$V28="P3",All!$AE28="RSS"),#REF!,IF(AND(All!$V28="P4",All!$AE28="RSS"),#REF!,IF(AND(All!$V28="P5",All!$AE28="RSS"),#REF!,IF(AND(All!$V28="P6",All!$AE28="RSS"),#REF!,IF(AND(All!$V28="P7",All!$AE28="RSS"),#REF!,IF(AND(All!$V28="P8",All!$AE28="RSS"),#REF!,IF(AND(All!$V28="P9",All!$AE28="RSS"),#REF!,0)))))))))))))))))))))))))))</f>
        <v>#REF!</v>
      </c>
      <c r="BR28" s="43" t="e">
        <f>IF(AND(All!$V28="P1",All!$AE28="RDP"),#REF!,IF(AND(All!$V28="P2",All!$AE28="RDP"),#REF!,IF(AND(All!$V28="P3",All!$AE28="RDP"),#REF!,IF(AND(All!$V28="P4",All!$AE28="RDP"),#REF!,IF(AND(All!$V28="P5",All!$AE28="RDP"),#REF!,IF(AND(All!$V28="P6",All!$AE28="RDP"),#REF!,IF(AND(All!$V28="P7",All!$AE28="RDP"),#REF!,IF(AND(All!$V28="P8",All!$AE28="RDP"),#REF!,IF(AND(All!$V28="P9",All!$AE28="RDP"),#REF!,IF(AND(All!$V28="P1",All!$AE28="RMS"),#REF!,IF(AND(All!$V28="P2",All!$AE28="RMS"),#REF!,IF(AND(All!$V28="P3",All!$AE28="RMS"),#REF!,IF(AND(All!$V28="P4",All!$AE28="RMS"),#REF!,IF(AND(All!$V28="P5",All!$AE28="RMS"),#REF!,IF(AND(All!$V28="P6",All!$AE28="RMS"),#REF!,IF(AND(All!$V28="P7",All!$AE28="RMS"),#REF!,IF(AND(All!$V28="P8",All!$AE28="RMS"),#REF!,IF(AND(All!$V28="P9",All!$AE28="RMS"),#REF!,IF(AND(All!$V28="P1",All!$AE28="RSS"),#REF!,IF(AND(All!$V28="P2",All!$AE28="RSS"),#REF!,IF(AND(All!$V28="P3",All!$AE28="RSS"),#REF!,IF(AND(All!$V28="P4",All!$AE28="RSS"),#REF!,IF(AND(All!$V28="P5",All!$AE28="RSS"),#REF!,IF(AND(All!$V28="P6",All!$AE28="RSS"),#REF!,IF(AND(All!$V28="P7",All!$AE28="RSS"),#REF!,IF(AND(All!$V28="P8",All!$AE28="RSS"),#REF!,IF(AND(All!$V28="P9",All!$AE28="RSS"),#REF!,0)))))))))))))))))))))))))))</f>
        <v>#REF!</v>
      </c>
      <c r="BS28" s="43" t="e">
        <f>IF(AND(All!$V28="P1",All!$AE28="RDP"),#REF!,IF(AND(All!$V28="P2",All!$AE28="RDP"),#REF!,IF(AND(All!$V28="P3",All!$AE28="RDP"),#REF!,IF(AND(All!$V28="P4",All!$AE28="RDP"),#REF!,IF(AND(All!$V28="P5",All!$AE28="RDP"),#REF!,IF(AND(All!$V28="P6",All!$AE28="RDP"),#REF!,IF(AND(All!$V28="P7",All!$AE28="RDP"),#REF!,IF(AND(All!$V28="P8",All!$AE28="RDP"),#REF!,IF(AND(All!$V28="P9",All!$AE28="RDP"),#REF!,IF(AND(All!$V28="P1",All!$AE28="RMS"),#REF!,IF(AND(All!$V28="P2",All!$AE28="RMS"),#REF!,IF(AND(All!$V28="P3",All!$AE28="RMS"),#REF!,IF(AND(All!$V28="P4",All!$AE28="RMS"),#REF!,IF(AND(All!$V28="P5",All!$AE28="RMS"),#REF!,IF(AND(All!$V28="P6",All!$AE28="RMS"),#REF!,IF(AND(All!$V28="P7",All!$AE28="RMS"),#REF!,IF(AND(All!$V28="P8",All!$AE28="RMS"),#REF!,IF(AND(All!$V28="P9",All!$AE28="RMS"),#REF!,IF(AND(All!$V28="P1",All!$AE28="RSS"),#REF!,IF(AND(All!$V28="P2",All!$AE28="RSS"),#REF!,IF(AND(All!$V28="P3",All!$AE28="RSS"),#REF!,IF(AND(All!$V28="P4",All!$AE28="RSS"),#REF!,IF(AND(All!$V28="P5",All!$AE28="RSS"),#REF!,IF(AND(All!$V28="P6",All!$AE28="RSS"),#REF!,IF(AND(All!$V28="P7",All!$AE28="RSS"),#REF!,IF(AND(All!$V28="P8",All!$AE28="RSS"),#REF!,IF(AND(All!$V28="P9",All!$AE28="RSS"),#REF!,0)))))))))))))))))))))))))))</f>
        <v>#REF!</v>
      </c>
      <c r="BT28" s="43" t="e">
        <f>IF(AND(All!$V28="P1",All!$AE28="RDP"),#REF!,IF(AND(All!$V28="P2",All!$AE28="RDP"),#REF!,IF(AND(All!$V28="P3",All!$AE28="RDP"),#REF!,IF(AND(All!$V28="P4",All!$AE28="RDP"),#REF!,IF(AND(All!$V28="P5",All!$AE28="RDP"),#REF!,IF(AND(All!$V28="P6",All!$AE28="RDP"),#REF!,IF(AND(All!$V28="P7",All!$AE28="RDP"),#REF!,IF(AND(All!$V28="P8",All!$AE28="RDP"),#REF!,IF(AND(All!$V28="P9",All!$AE28="RDP"),#REF!,IF(AND(All!$V28="P1",All!$AE28="RMS"),#REF!,IF(AND(All!$V28="P2",All!$AE28="RMS"),#REF!,IF(AND(All!$V28="P3",All!$AE28="RMS"),#REF!,IF(AND(All!$V28="P4",All!$AE28="RMS"),#REF!,IF(AND(All!$V28="P5",All!$AE28="RMS"),#REF!,IF(AND(All!$V28="P6",All!$AE28="RMS"),#REF!,IF(AND(All!$V28="P7",All!$AE28="RMS"),#REF!,IF(AND(All!$V28="P8",All!$AE28="RMS"),#REF!,IF(AND(All!$V28="P9",All!$AE28="RMS"),#REF!,IF(AND(All!$V28="P1",All!$AE28="RSS"),#REF!,IF(AND(All!$V28="P2",All!$AE28="RSS"),#REF!,IF(AND(All!$V28="P3",All!$AE28="RSS"),#REF!,IF(AND(All!$V28="P4",All!$AE28="RSS"),#REF!,IF(AND(All!$V28="P5",All!$AE28="RSS"),#REF!,IF(AND(All!$V28="P6",All!$AE28="RSS"),#REF!,IF(AND(All!$V28="P7",All!$AE28="RSS"),#REF!,IF(AND(All!$V28="P8",All!$AE28="RSS"),#REF!,IF(AND(All!$V28="P9",All!$AE28="RSS"),#REF!,0)))))))))))))))))))))))))))</f>
        <v>#REF!</v>
      </c>
      <c r="BU28" s="43" t="e">
        <f>IF(AND(All!$V28="P1",All!$AE28="RDP"),#REF!,IF(AND(All!$V28="P2",All!$AE28="RDP"),#REF!,IF(AND(All!$V28="P3",All!$AE28="RDP"),#REF!,IF(AND(All!$V28="P4",All!$AE28="RDP"),#REF!,IF(AND(All!$V28="P5",All!$AE28="RDP"),#REF!,IF(AND(All!$V28="P6",All!$AE28="RDP"),#REF!,IF(AND(All!$V28="P7",All!$AE28="RDP"),#REF!,IF(AND(All!$V28="P8",All!$AE28="RDP"),#REF!,IF(AND(All!$V28="P9",All!$AE28="RDP"),#REF!,IF(AND(All!$V28="P1",All!$AE28="RMS"),#REF!,IF(AND(All!$V28="P2",All!$AE28="RMS"),#REF!,IF(AND(All!$V28="P3",All!$AE28="RMS"),#REF!,IF(AND(All!$V28="P4",All!$AE28="RMS"),#REF!,IF(AND(All!$V28="P5",All!$AE28="RMS"),#REF!,IF(AND(All!$V28="P6",All!$AE28="RMS"),#REF!,IF(AND(All!$V28="P7",All!$AE28="RMS"),#REF!,IF(AND(All!$V28="P8",All!$AE28="RMS"),#REF!,IF(AND(All!$V28="P9",All!$AE28="RMS"),#REF!,IF(AND(All!$V28="P1",All!$AE28="RSS"),#REF!,IF(AND(All!$V28="P2",All!$AE28="RSS"),#REF!,IF(AND(All!$V28="P3",All!$AE28="RSS"),#REF!,IF(AND(All!$V28="P4",All!$AE28="RSS"),#REF!,IF(AND(All!$V28="P5",All!$AE28="RSS"),#REF!,IF(AND(All!$V28="P6",All!$AE28="RSS"),#REF!,IF(AND(All!$V28="P7",All!$AE28="RSS"),#REF!,IF(AND(All!$V28="P8",All!$AE28="RSS"),#REF!,IF(AND(All!$V28="P9",All!$AE28="RSS"),#REF!,0)))))))))))))))))))))))))))</f>
        <v>#REF!</v>
      </c>
      <c r="BV28" s="43" t="e">
        <f>IF(AND(All!$V28="P1",All!$AE28="RDP"),#REF!,IF(AND(All!$V28="P2",All!$AE28="RDP"),#REF!,IF(AND(All!$V28="P3",All!$AE28="RDP"),#REF!,IF(AND(All!$V28="P4",All!$AE28="RDP"),#REF!,IF(AND(All!$V28="P5",All!$AE28="RDP"),#REF!,IF(AND(All!$V28="P6",All!$AE28="RDP"),#REF!,IF(AND(All!$V28="P7",All!$AE28="RDP"),#REF!,IF(AND(All!$V28="P8",All!$AE28="RDP"),#REF!,IF(AND(All!$V28="P9",All!$AE28="RDP"),#REF!,IF(AND(All!$V28="P1",All!$AE28="RMS"),#REF!,IF(AND(All!$V28="P2",All!$AE28="RMS"),#REF!,IF(AND(All!$V28="P3",All!$AE28="RMS"),#REF!,IF(AND(All!$V28="P4",All!$AE28="RMS"),#REF!,IF(AND(All!$V28="P5",All!$AE28="RMS"),#REF!,IF(AND(All!$V28="P6",All!$AE28="RMS"),#REF!,IF(AND(All!$V28="P7",All!$AE28="RMS"),#REF!,IF(AND(All!$V28="P8",All!$AE28="RMS"),#REF!,IF(AND(All!$V28="P9",All!$AE28="RMS"),#REF!,IF(AND(All!$V28="P1",All!$AE28="RSS"),#REF!,IF(AND(All!$V28="P2",All!$AE28="RSS"),#REF!,IF(AND(All!$V28="P3",All!$AE28="RSS"),#REF!,IF(AND(All!$V28="P4",All!$AE28="RSS"),#REF!,IF(AND(All!$V28="P5",All!$AE28="RSS"),#REF!,IF(AND(All!$V28="P6",All!$AE28="RSS"),#REF!,IF(AND(All!$V28="P7",All!$AE28="RSS"),#REF!,IF(AND(All!$V28="P8",All!$AE28="RSS"),#REF!,IF(AND(All!$V28="P9",All!$AE28="RSS"),#REF!,0)))))))))))))))))))))))))))</f>
        <v>#REF!</v>
      </c>
      <c r="BW28" s="43" t="e">
        <f>IF(AND(All!$V28="P1",All!$AE28="RDP"),#REF!,IF(AND(All!$V28="P2",All!$AE28="RDP"),#REF!,IF(AND(All!$V28="P3",All!$AE28="RDP"),#REF!,IF(AND(All!$V28="P4",All!$AE28="RDP"),#REF!,IF(AND(All!$V28="P5",All!$AE28="RDP"),#REF!,IF(AND(All!$V28="P6",All!$AE28="RDP"),#REF!,IF(AND(All!$V28="P7",All!$AE28="RDP"),#REF!,IF(AND(All!$V28="P8",All!$AE28="RDP"),#REF!,IF(AND(All!$V28="P9",All!$AE28="RDP"),#REF!,IF(AND(All!$V28="P1",All!$AE28="RMS"),#REF!,IF(AND(All!$V28="P2",All!$AE28="RMS"),#REF!,IF(AND(All!$V28="P3",All!$AE28="RMS"),#REF!,IF(AND(All!$V28="P4",All!$AE28="RMS"),#REF!,IF(AND(All!$V28="P5",All!$AE28="RMS"),#REF!,IF(AND(All!$V28="P6",All!$AE28="RMS"),#REF!,IF(AND(All!$V28="P7",All!$AE28="RMS"),#REF!,IF(AND(All!$V28="P8",All!$AE28="RMS"),#REF!,IF(AND(All!$V28="P9",All!$AE28="RMS"),#REF!,IF(AND(All!$V28="P1",All!$AE28="RSS"),#REF!,IF(AND(All!$V28="P2",All!$AE28="RSS"),#REF!,IF(AND(All!$V28="P3",All!$AE28="RSS"),#REF!,IF(AND(All!$V28="P4",All!$AE28="RSS"),#REF!,IF(AND(All!$V28="P5",All!$AE28="RSS"),#REF!,IF(AND(All!$V28="P6",All!$AE28="RSS"),#REF!,IF(AND(All!$V28="P7",All!$AE28="RSS"),#REF!,IF(AND(All!$V28="P8",All!$AE28="RSS"),#REF!,IF(AND(All!$V28="P9",All!$AE28="RSS"),#REF!,0)))))))))))))))))))))))))))</f>
        <v>#REF!</v>
      </c>
      <c r="BX28" s="43" t="e">
        <f>IF(AND(All!$V28="P1",All!$AE28="RDP"),#REF!,IF(AND(All!$V28="P2",All!$AE28="RDP"),#REF!,IF(AND(All!$V28="P3",All!$AE28="RDP"),#REF!,IF(AND(All!$V28="P4",All!$AE28="RDP"),#REF!,IF(AND(All!$V28="P5",All!$AE28="RDP"),#REF!,IF(AND(All!$V28="P6",All!$AE28="RDP"),#REF!,IF(AND(All!$V28="P7",All!$AE28="RDP"),#REF!,IF(AND(All!$V28="P8",All!$AE28="RDP"),#REF!,IF(AND(All!$V28="P9",All!$AE28="RDP"),#REF!,IF(AND(All!$V28="P1",All!$AE28="RMS"),#REF!,IF(AND(All!$V28="P2",All!$AE28="RMS"),#REF!,IF(AND(All!$V28="P3",All!$AE28="RMS"),#REF!,IF(AND(All!$V28="P4",All!$AE28="RMS"),#REF!,IF(AND(All!$V28="P5",All!$AE28="RMS"),#REF!,IF(AND(All!$V28="P6",All!$AE28="RMS"),#REF!,IF(AND(All!$V28="P7",All!$AE28="RMS"),#REF!,IF(AND(All!$V28="P8",All!$AE28="RMS"),#REF!,IF(AND(All!$V28="P9",All!$AE28="RMS"),#REF!,IF(AND(All!$V28="P1",All!$AE28="RSS"),#REF!,IF(AND(All!$V28="P2",All!$AE28="RSS"),#REF!,IF(AND(All!$V28="P3",All!$AE28="RSS"),#REF!,IF(AND(All!$V28="P4",All!$AE28="RSS"),#REF!,IF(AND(All!$V28="P5",All!$AE28="RSS"),#REF!,IF(AND(All!$V28="P6",All!$AE28="RSS"),#REF!,IF(AND(All!$V28="P7",All!$AE28="RSS"),#REF!,IF(AND(All!$V28="P8",All!$AE28="RSS"),#REF!,IF(AND(All!$V28="P9",All!$AE28="RSS"),#REF!,0)))))))))))))))))))))))))))</f>
        <v>#REF!</v>
      </c>
      <c r="BY28" s="43" t="e">
        <f>IF(AND(All!$V28="P1",All!$AE28="RDP"),#REF!,IF(AND(All!$V28="P2",All!$AE28="RDP"),#REF!,IF(AND(All!$V28="P3",All!$AE28="RDP"),#REF!,IF(AND(All!$V28="P4",All!$AE28="RDP"),#REF!,IF(AND(All!$V28="P5",All!$AE28="RDP"),#REF!,IF(AND(All!$V28="P6",All!$AE28="RDP"),#REF!,IF(AND(All!$V28="P7",All!$AE28="RDP"),#REF!,IF(AND(All!$V28="P8",All!$AE28="RDP"),#REF!,IF(AND(All!$V28="P9",All!$AE28="RDP"),#REF!,IF(AND(All!$V28="P1",All!$AE28="RMS"),#REF!,IF(AND(All!$V28="P2",All!$AE28="RMS"),#REF!,IF(AND(All!$V28="P3",All!$AE28="RMS"),#REF!,IF(AND(All!$V28="P4",All!$AE28="RMS"),#REF!,IF(AND(All!$V28="P5",All!$AE28="RMS"),#REF!,IF(AND(All!$V28="P6",All!$AE28="RMS"),#REF!,IF(AND(All!$V28="P7",All!$AE28="RMS"),#REF!,IF(AND(All!$V28="P8",All!$AE28="RMS"),#REF!,IF(AND(All!$V28="P9",All!$AE28="RMS"),#REF!,IF(AND(All!$V28="P1",All!$AE28="RSS"),#REF!,IF(AND(All!$V28="P2",All!$AE28="RSS"),#REF!,IF(AND(All!$V28="P3",All!$AE28="RSS"),#REF!,IF(AND(All!$V28="P4",All!$AE28="RSS"),#REF!,IF(AND(All!$V28="P5",All!$AE28="RSS"),#REF!,IF(AND(All!$V28="P6",All!$AE28="RSS"),#REF!,IF(AND(All!$V28="P7",All!$AE28="RSS"),#REF!,IF(AND(All!$V28="P8",All!$AE28="RSS"),#REF!,IF(AND(All!$V28="P9",All!$AE28="RSS"),#REF!,0)))))))))))))))))))))))))))</f>
        <v>#REF!</v>
      </c>
      <c r="BZ28" s="43" t="e">
        <f>IF(AND(All!$V28="P1",All!$AE28="RDP"),#REF!,IF(AND(All!$V28="P2",All!$AE28="RDP"),#REF!,IF(AND(All!$V28="P3",All!$AE28="RDP"),#REF!,IF(AND(All!$V28="P4",All!$AE28="RDP"),#REF!,IF(AND(All!$V28="P5",All!$AE28="RDP"),#REF!,IF(AND(All!$V28="P6",All!$AE28="RDP"),#REF!,IF(AND(All!$V28="P7",All!$AE28="RDP"),#REF!,IF(AND(All!$V28="P8",All!$AE28="RDP"),#REF!,IF(AND(All!$V28="P9",All!$AE28="RDP"),#REF!,IF(AND(All!$V28="P1",All!$AE28="RMS"),#REF!,IF(AND(All!$V28="P2",All!$AE28="RMS"),#REF!,IF(AND(All!$V28="P3",All!$AE28="RMS"),#REF!,IF(AND(All!$V28="P4",All!$AE28="RMS"),#REF!,IF(AND(All!$V28="P5",All!$AE28="RMS"),#REF!,IF(AND(All!$V28="P6",All!$AE28="RMS"),#REF!,IF(AND(All!$V28="P7",All!$AE28="RMS"),#REF!,IF(AND(All!$V28="P8",All!$AE28="RMS"),#REF!,IF(AND(All!$V28="P9",All!$AE28="RMS"),#REF!,IF(AND(All!$V28="P1",All!$AE28="RSS"),#REF!,IF(AND(All!$V28="P2",All!$AE28="RSS"),#REF!,IF(AND(All!$V28="P3",All!$AE28="RSS"),#REF!,IF(AND(All!$V28="P4",All!$AE28="RSS"),#REF!,IF(AND(All!$V28="P5",All!$AE28="RSS"),#REF!,IF(AND(All!$V28="P6",All!$AE28="RSS"),#REF!,IF(AND(All!$V28="P7",All!$AE28="RSS"),#REF!,IF(AND(All!$V28="P8",All!$AE28="RSS"),#REF!,IF(AND(All!$V28="P9",All!$AE28="RSS"),#REF!,0)))))))))))))))))))))))))))</f>
        <v>#REF!</v>
      </c>
      <c r="CA28" s="43" t="e">
        <f>IF(AND(All!$V28="P1",All!$AE28="RDP"),#REF!,IF(AND(All!$V28="P2",All!$AE28="RDP"),#REF!,IF(AND(All!$V28="P3",All!$AE28="RDP"),#REF!,IF(AND(All!$V28="P4",All!$AE28="RDP"),#REF!,IF(AND(All!$V28="P5",All!$AE28="RDP"),#REF!,IF(AND(All!$V28="P6",All!$AE28="RDP"),#REF!,IF(AND(All!$V28="P7",All!$AE28="RDP"),#REF!,IF(AND(All!$V28="P8",All!$AE28="RDP"),#REF!,IF(AND(All!$V28="P9",All!$AE28="RDP"),#REF!,IF(AND(All!$V28="P1",All!$AE28="RMS"),#REF!,IF(AND(All!$V28="P2",All!$AE28="RMS"),#REF!,IF(AND(All!$V28="P3",All!$AE28="RMS"),#REF!,IF(AND(All!$V28="P4",All!$AE28="RMS"),#REF!,IF(AND(All!$V28="P5",All!$AE28="RMS"),#REF!,IF(AND(All!$V28="P6",All!$AE28="RMS"),#REF!,IF(AND(All!$V28="P7",All!$AE28="RMS"),#REF!,IF(AND(All!$V28="P8",All!$AE28="RMS"),#REF!,IF(AND(All!$V28="P9",All!$AE28="RMS"),#REF!,IF(AND(All!$V28="P1",All!$AE28="RSS"),#REF!,IF(AND(All!$V28="P2",All!$AE28="RSS"),#REF!,IF(AND(All!$V28="P3",All!$AE28="RSS"),#REF!,IF(AND(All!$V28="P4",All!$AE28="RSS"),#REF!,IF(AND(All!$V28="P5",All!$AE28="RSS"),#REF!,IF(AND(All!$V28="P6",All!$AE28="RSS"),#REF!,IF(AND(All!$V28="P7",All!$AE28="RSS"),#REF!,IF(AND(All!$V28="P8",All!$AE28="RSS"),#REF!,IF(AND(All!$V28="P9",All!$AE28="RSS"),#REF!,0)))))))))))))))))))))))))))</f>
        <v>#REF!</v>
      </c>
      <c r="CB28" s="43" t="e">
        <f>IF(AND(All!$V28="P1",All!$AE28="RDP"),#REF!,IF(AND(All!$V28="P2",All!$AE28="RDP"),#REF!,IF(AND(All!$V28="P3",All!$AE28="RDP"),#REF!,IF(AND(All!$V28="P4",All!$AE28="RDP"),#REF!,IF(AND(All!$V28="P5",All!$AE28="RDP"),#REF!,IF(AND(All!$V28="P6",All!$AE28="RDP"),#REF!,IF(AND(All!$V28="P7",All!$AE28="RDP"),#REF!,IF(AND(All!$V28="P8",All!$AE28="RDP"),#REF!,IF(AND(All!$V28="P9",All!$AE28="RDP"),#REF!,IF(AND(All!$V28="P1",All!$AE28="RMS"),#REF!,IF(AND(All!$V28="P2",All!$AE28="RMS"),#REF!,IF(AND(All!$V28="P3",All!$AE28="RMS"),#REF!,IF(AND(All!$V28="P4",All!$AE28="RMS"),#REF!,IF(AND(All!$V28="P5",All!$AE28="RMS"),#REF!,IF(AND(All!$V28="P6",All!$AE28="RMS"),#REF!,IF(AND(All!$V28="P7",All!$AE28="RMS"),#REF!,IF(AND(All!$V28="P8",All!$AE28="RMS"),#REF!,IF(AND(All!$V28="P9",All!$AE28="RMS"),#REF!,IF(AND(All!$V28="P1",All!$AE28="RSS"),#REF!,IF(AND(All!$V28="P2",All!$AE28="RSS"),#REF!,IF(AND(All!$V28="P3",All!$AE28="RSS"),#REF!,IF(AND(All!$V28="P4",All!$AE28="RSS"),#REF!,IF(AND(All!$V28="P5",All!$AE28="RSS"),#REF!,IF(AND(All!$V28="P6",All!$AE28="RSS"),#REF!,IF(AND(All!$V28="P7",All!$AE28="RSS"),#REF!,IF(AND(All!$V28="P8",All!$AE28="RSS"),#REF!,IF(AND(All!$V28="P9",All!$AE28="RSS"),#REF!,0)))))))))))))))))))))))))))</f>
        <v>#REF!</v>
      </c>
      <c r="CC28" s="43" t="e">
        <f>IF(AND(All!$V28="P1",All!$AE28="RDP"),#REF!,IF(AND(All!$V28="P2",All!$AE28="RDP"),#REF!,IF(AND(All!$V28="P3",All!$AE28="RDP"),#REF!,IF(AND(All!$V28="P4",All!$AE28="RDP"),#REF!,IF(AND(All!$V28="P5",All!$AE28="RDP"),#REF!,IF(AND(All!$V28="P6",All!$AE28="RDP"),#REF!,IF(AND(All!$V28="P7",All!$AE28="RDP"),#REF!,IF(AND(All!$V28="P8",All!$AE28="RDP"),#REF!,IF(AND(All!$V28="P9",All!$AE28="RDP"),#REF!,IF(AND(All!$V28="P1",All!$AE28="RMS"),#REF!,IF(AND(All!$V28="P2",All!$AE28="RMS"),#REF!,IF(AND(All!$V28="P3",All!$AE28="RMS"),#REF!,IF(AND(All!$V28="P4",All!$AE28="RMS"),#REF!,IF(AND(All!$V28="P5",All!$AE28="RMS"),#REF!,IF(AND(All!$V28="P6",All!$AE28="RMS"),#REF!,IF(AND(All!$V28="P7",All!$AE28="RMS"),#REF!,IF(AND(All!$V28="P8",All!$AE28="RMS"),#REF!,IF(AND(All!$V28="P9",All!$AE28="RMS"),#REF!,IF(AND(All!$V28="P1",All!$AE28="RSS"),#REF!,IF(AND(All!$V28="P2",All!$AE28="RSS"),#REF!,IF(AND(All!$V28="P3",All!$AE28="RSS"),#REF!,IF(AND(All!$V28="P4",All!$AE28="RSS"),#REF!,IF(AND(All!$V28="P5",All!$AE28="RSS"),#REF!,IF(AND(All!$V28="P6",All!$AE28="RSS"),#REF!,IF(AND(All!$V28="P7",All!$AE28="RSS"),#REF!,IF(AND(All!$V28="P8",All!$AE28="RSS"),#REF!,IF(AND(All!$V28="P9",All!$AE28="RSS"),#REF!,0)))))))))))))))))))))))))))</f>
        <v>#REF!</v>
      </c>
      <c r="CD28" s="43" t="e">
        <f>IF(AND(All!$V28="P1",All!$AE28="RDP"),#REF!,IF(AND(All!$V28="P2",All!$AE28="RDP"),#REF!,IF(AND(All!$V28="P3",All!$AE28="RDP"),#REF!,IF(AND(All!$V28="P4",All!$AE28="RDP"),#REF!,IF(AND(All!$V28="P5",All!$AE28="RDP"),#REF!,IF(AND(All!$V28="P6",All!$AE28="RDP"),#REF!,IF(AND(All!$V28="P7",All!$AE28="RDP"),#REF!,IF(AND(All!$V28="P8",All!$AE28="RDP"),#REF!,IF(AND(All!$V28="P9",All!$AE28="RDP"),#REF!,IF(AND(All!$V28="P1",All!$AE28="RMS"),#REF!,IF(AND(All!$V28="P2",All!$AE28="RMS"),#REF!,IF(AND(All!$V28="P3",All!$AE28="RMS"),#REF!,IF(AND(All!$V28="P4",All!$AE28="RMS"),#REF!,IF(AND(All!$V28="P5",All!$AE28="RMS"),#REF!,IF(AND(All!$V28="P6",All!$AE28="RMS"),#REF!,IF(AND(All!$V28="P7",All!$AE28="RMS"),#REF!,IF(AND(All!$V28="P8",All!$AE28="RMS"),#REF!,IF(AND(All!$V28="P9",All!$AE28="RMS"),#REF!,IF(AND(All!$V28="P1",All!$AE28="RSS"),#REF!,IF(AND(All!$V28="P2",All!$AE28="RSS"),#REF!,IF(AND(All!$V28="P3",All!$AE28="RSS"),#REF!,IF(AND(All!$V28="P4",All!$AE28="RSS"),#REF!,IF(AND(All!$V28="P5",All!$AE28="RSS"),#REF!,IF(AND(All!$V28="P6",All!$AE28="RSS"),#REF!,IF(AND(All!$V28="P7",All!$AE28="RSS"),#REF!,IF(AND(All!$V28="P8",All!$AE28="RSS"),#REF!,IF(AND(All!$V28="P9",All!$AE28="RSS"),#REF!,0)))))))))))))))))))))))))))</f>
        <v>#REF!</v>
      </c>
      <c r="CE28" s="43" t="e">
        <f>IF(AND(All!$V28="P1",All!$AE28="RDP"),#REF!,IF(AND(All!$V28="P2",All!$AE28="RDP"),#REF!,IF(AND(All!$V28="P3",All!$AE28="RDP"),#REF!,IF(AND(All!$V28="P4",All!$AE28="RDP"),#REF!,IF(AND(All!$V28="P5",All!$AE28="RDP"),#REF!,IF(AND(All!$V28="P6",All!$AE28="RDP"),#REF!,IF(AND(All!$V28="P7",All!$AE28="RDP"),#REF!,IF(AND(All!$V28="P8",All!$AE28="RDP"),#REF!,IF(AND(All!$V28="P9",All!$AE28="RDP"),#REF!,IF(AND(All!$V28="P1",All!$AE28="RMS"),#REF!,IF(AND(All!$V28="P2",All!$AE28="RMS"),#REF!,IF(AND(All!$V28="P3",All!$AE28="RMS"),#REF!,IF(AND(All!$V28="P4",All!$AE28="RMS"),#REF!,IF(AND(All!$V28="P5",All!$AE28="RMS"),#REF!,IF(AND(All!$V28="P6",All!$AE28="RMS"),#REF!,IF(AND(All!$V28="P7",All!$AE28="RMS"),#REF!,IF(AND(All!$V28="P8",All!$AE28="RMS"),#REF!,IF(AND(All!$V28="P9",All!$AE28="RMS"),#REF!,IF(AND(All!$V28="P1",All!$AE28="RSS"),#REF!,IF(AND(All!$V28="P2",All!$AE28="RSS"),#REF!,IF(AND(All!$V28="P3",All!$AE28="RSS"),#REF!,IF(AND(All!$V28="P4",All!$AE28="RSS"),#REF!,IF(AND(All!$V28="P5",All!$AE28="RSS"),#REF!,IF(AND(All!$V28="P6",All!$AE28="RSS"),#REF!,IF(AND(All!$V28="P7",All!$AE28="RSS"),#REF!,IF(AND(All!$V28="P8",All!$AE28="RSS"),#REF!,IF(AND(All!$V28="P9",All!$AE28="RSS"),#REF!,0)))))))))))))))))))))))))))</f>
        <v>#REF!</v>
      </c>
      <c r="CF28" s="43" t="e">
        <f>IF(AND(All!$V28="P1",All!$AE28="RDP"),#REF!,IF(AND(All!$V28="P2",All!$AE28="RDP"),#REF!,IF(AND(All!$V28="P3",All!$AE28="RDP"),#REF!,IF(AND(All!$V28="P4",All!$AE28="RDP"),#REF!,IF(AND(All!$V28="P5",All!$AE28="RDP"),#REF!,IF(AND(All!$V28="P6",All!$AE28="RDP"),#REF!,IF(AND(All!$V28="P7",All!$AE28="RDP"),#REF!,IF(AND(All!$V28="P8",All!$AE28="RDP"),#REF!,IF(AND(All!$V28="P9",All!$AE28="RDP"),#REF!,IF(AND(All!$V28="P1",All!$AE28="RMS"),#REF!,IF(AND(All!$V28="P2",All!$AE28="RMS"),#REF!,IF(AND(All!$V28="P3",All!$AE28="RMS"),#REF!,IF(AND(All!$V28="P4",All!$AE28="RMS"),#REF!,IF(AND(All!$V28="P5",All!$AE28="RMS"),#REF!,IF(AND(All!$V28="P6",All!$AE28="RMS"),#REF!,IF(AND(All!$V28="P7",All!$AE28="RMS"),#REF!,IF(AND(All!$V28="P8",All!$AE28="RMS"),#REF!,IF(AND(All!$V28="P9",All!$AE28="RMS"),#REF!,IF(AND(All!$V28="P1",All!$AE28="RSS"),#REF!,IF(AND(All!$V28="P2",All!$AE28="RSS"),#REF!,IF(AND(All!$V28="P3",All!$AE28="RSS"),#REF!,IF(AND(All!$V28="P4",All!$AE28="RSS"),#REF!,IF(AND(All!$V28="P5",All!$AE28="RSS"),#REF!,IF(AND(All!$V28="P6",All!$AE28="RSS"),#REF!,IF(AND(All!$V28="P7",All!$AE28="RSS"),#REF!,IF(AND(All!$V28="P8",All!$AE28="RSS"),#REF!,IF(AND(All!$V28="P9",All!$AE28="RSS"),#REF!,0)))))))))))))))))))))))))))</f>
        <v>#REF!</v>
      </c>
      <c r="CG28" s="43" t="e">
        <f>IF(AND(All!$V28="P1",All!$AE28="RDP"),#REF!,IF(AND(All!$V28="P2",All!$AE28="RDP"),#REF!,IF(AND(All!$V28="P3",All!$AE28="RDP"),#REF!,IF(AND(All!$V28="P4",All!$AE28="RDP"),#REF!,IF(AND(All!$V28="P5",All!$AE28="RDP"),#REF!,IF(AND(All!$V28="P6",All!$AE28="RDP"),#REF!,IF(AND(All!$V28="P7",All!$AE28="RDP"),#REF!,IF(AND(All!$V28="P8",All!$AE28="RDP"),#REF!,IF(AND(All!$V28="P9",All!$AE28="RDP"),#REF!,IF(AND(All!$V28="P1",All!$AE28="RMS"),#REF!,IF(AND(All!$V28="P2",All!$AE28="RMS"),#REF!,IF(AND(All!$V28="P3",All!$AE28="RMS"),#REF!,IF(AND(All!$V28="P4",All!$AE28="RMS"),#REF!,IF(AND(All!$V28="P5",All!$AE28="RMS"),#REF!,IF(AND(All!$V28="P6",All!$AE28="RMS"),#REF!,IF(AND(All!$V28="P7",All!$AE28="RMS"),#REF!,IF(AND(All!$V28="P8",All!$AE28="RMS"),#REF!,IF(AND(All!$V28="P9",All!$AE28="RMS"),#REF!,IF(AND(All!$V28="P1",All!$AE28="RSS"),#REF!,IF(AND(All!$V28="P2",All!$AE28="RSS"),#REF!,IF(AND(All!$V28="P3",All!$AE28="RSS"),#REF!,IF(AND(All!$V28="P4",All!$AE28="RSS"),#REF!,IF(AND(All!$V28="P5",All!$AE28="RSS"),#REF!,IF(AND(All!$V28="P6",All!$AE28="RSS"),#REF!,IF(AND(All!$V28="P7",All!$AE28="RSS"),#REF!,IF(AND(All!$V28="P8",All!$AE28="RSS"),#REF!,IF(AND(All!$V28="P9",All!$AE28="RSS"),#REF!,0)))))))))))))))))))))))))))</f>
        <v>#REF!</v>
      </c>
      <c r="CH28" s="43" t="e">
        <f>IF(AND(All!$V28="P1",All!$AE28="RDP"),#REF!,IF(AND(All!$V28="P2",All!$AE28="RDP"),#REF!,IF(AND(All!$V28="P3",All!$AE28="RDP"),#REF!,IF(AND(All!$V28="P4",All!$AE28="RDP"),#REF!,IF(AND(All!$V28="P5",All!$AE28="RDP"),#REF!,IF(AND(All!$V28="P6",All!$AE28="RDP"),#REF!,IF(AND(All!$V28="P7",All!$AE28="RDP"),#REF!,IF(AND(All!$V28="P8",All!$AE28="RDP"),#REF!,IF(AND(All!$V28="P9",All!$AE28="RDP"),#REF!,IF(AND(All!$V28="P1",All!$AE28="RMS"),#REF!,IF(AND(All!$V28="P2",All!$AE28="RMS"),#REF!,IF(AND(All!$V28="P3",All!$AE28="RMS"),#REF!,IF(AND(All!$V28="P4",All!$AE28="RMS"),#REF!,IF(AND(All!$V28="P5",All!$AE28="RMS"),#REF!,IF(AND(All!$V28="P6",All!$AE28="RMS"),#REF!,IF(AND(All!$V28="P7",All!$AE28="RMS"),#REF!,IF(AND(All!$V28="P8",All!$AE28="RMS"),#REF!,IF(AND(All!$V28="P9",All!$AE28="RMS"),#REF!,IF(AND(All!$V28="P1",All!$AE28="RSS"),#REF!,IF(AND(All!$V28="P2",All!$AE28="RSS"),#REF!,IF(AND(All!$V28="P3",All!$AE28="RSS"),#REF!,IF(AND(All!$V28="P4",All!$AE28="RSS"),#REF!,IF(AND(All!$V28="P5",All!$AE28="RSS"),#REF!,IF(AND(All!$V28="P6",All!$AE28="RSS"),#REF!,IF(AND(All!$V28="P7",All!$AE28="RSS"),#REF!,IF(AND(All!$V28="P8",All!$AE28="RSS"),#REF!,IF(AND(All!$V28="P9",All!$AE28="RSS"),#REF!,0)))))))))))))))))))))))))))</f>
        <v>#REF!</v>
      </c>
      <c r="CI28" s="328" t="e">
        <f>IF(AND(All!$V28="P1",All!$AE28="RDP"),#REF!,IF(AND(All!$V28="P2",All!$AE28="RDP"),#REF!,IF(AND(All!$V28="P3",All!$AE28="RDP"),#REF!,IF(AND(All!$V28="P4",All!$AE28="RDP"),#REF!,IF(AND(All!$V28="P5",All!$AE28="RDP"),#REF!,IF(AND(All!$V28="P6",All!$AE28="RDP"),#REF!,IF(AND(All!$V28="P7",All!$AE28="RDP"),#REF!,IF(AND(All!$V28="P8",All!$AE28="RDP"),#REF!,IF(AND(All!$V28="P9",All!$AE28="RDP"),#REF!,IF(AND(All!$V28="P1",All!$AE28="RMS"),#REF!,IF(AND(All!$V28="P2",All!$AE28="RMS"),#REF!,IF(AND(All!$V28="P3",All!$AE28="RMS"),#REF!,IF(AND(All!$V28="P4",All!$AE28="RMS"),#REF!,IF(AND(All!$V28="P5",All!$AE28="RMS"),#REF!,IF(AND(All!$V28="P6",All!$AE28="RMS"),#REF!,IF(AND(All!$V28="P7",All!$AE28="RMS"),#REF!,IF(AND(All!$V28="P8",All!$AE28="RMS"),#REF!,IF(AND(All!$V28="P9",All!$AE28="RMS"),#REF!,IF(AND(All!$V28="P1",All!$AE28="RSS"),#REF!,IF(AND(All!$V28="P2",All!$AE28="RSS"),#REF!,IF(AND(All!$V28="P3",All!$AE28="RSS"),#REF!,IF(AND(All!$V28="P4",All!$AE28="RSS"),#REF!,IF(AND(All!$V28="P5",All!$AE28="RSS"),#REF!,IF(AND(All!$V28="P6",All!$AE28="RSS"),#REF!,IF(AND(All!$V28="P7",All!$AE28="RSS"),#REF!,IF(AND(All!$V28="P8",All!$AE28="RSS"),#REF!,IF(AND(All!$V28="P9",All!$AE28="RSS"),#REF!,0)))))))))))))))))))))))))))</f>
        <v>#REF!</v>
      </c>
      <c r="CJ28" s="377" t="e">
        <f>Table92[[#This Row],[R-B1]]-Table92[[#This Row],[B1]]</f>
        <v>#REF!</v>
      </c>
      <c r="CK28" s="378" t="e">
        <f>Table92[[#This Row],[R-B2]]-Table92[[#This Row],[B2]]</f>
        <v>#REF!</v>
      </c>
      <c r="CL28" s="378" t="e">
        <f>Table92[[#This Row],[R-B3]]-Table92[[#This Row],[B3]]</f>
        <v>#REF!</v>
      </c>
      <c r="CM28" s="378" t="e">
        <f>Table92[[#This Row],[R-B4]]-Table92[[#This Row],[B4]]</f>
        <v>#REF!</v>
      </c>
      <c r="CN28" s="378" t="e">
        <f>Table92[[#This Row],[R-B5]]-Table92[[#This Row],[B5]]</f>
        <v>#REF!</v>
      </c>
      <c r="CO28" s="378" t="e">
        <f>Table92[[#This Row],[R-B6]]-Table92[[#This Row],[B6]]</f>
        <v>#REF!</v>
      </c>
      <c r="CP28" s="378" t="e">
        <f>Table92[[#This Row],[R-B7]]-Table92[[#This Row],[B7]]</f>
        <v>#REF!</v>
      </c>
      <c r="CQ28" s="378" t="e">
        <f>Table92[[#This Row],[R-B8]]-Table92[[#This Row],[B8]]</f>
        <v>#REF!</v>
      </c>
      <c r="CR28" s="378" t="e">
        <f>Table92[[#This Row],[R-B9]]-Table92[[#This Row],[B9]]</f>
        <v>#REF!</v>
      </c>
      <c r="CS28" s="378" t="e">
        <f>Table92[[#This Row],[R-B10]]-Table92[[#This Row],[B10]]</f>
        <v>#REF!</v>
      </c>
      <c r="CT28" s="378" t="e">
        <f>Table92[[#This Row],[R-B11]]-Table92[[#This Row],[B11]]</f>
        <v>#REF!</v>
      </c>
      <c r="CU28" s="378" t="e">
        <f>Table92[[#This Row],[R-B12]]-Table92[[#This Row],[B12]]</f>
        <v>#REF!</v>
      </c>
      <c r="CV28" s="378" t="e">
        <f>Table92[[#This Row],[R-K1]]-Table92[[#This Row],[K1]]</f>
        <v>#REF!</v>
      </c>
      <c r="CW28" s="378" t="e">
        <f>Table92[[#This Row],[R-K2]]-Table92[[#This Row],[K2]]</f>
        <v>#REF!</v>
      </c>
      <c r="CX28" s="378" t="e">
        <f>Table92[[#This Row],[R-K3]]-Table92[[#This Row],[K3]]</f>
        <v>#REF!</v>
      </c>
      <c r="CY28" s="378" t="e">
        <f>Table92[[#This Row],[R-K4]]-Table92[[#This Row],[K4]]</f>
        <v>#REF!</v>
      </c>
      <c r="CZ28" s="378" t="e">
        <f>Table92[[#This Row],[R-K5]]-Table92[[#This Row],[K5]]</f>
        <v>#REF!</v>
      </c>
      <c r="DA28" s="378" t="e">
        <f>Table92[[#This Row],[R-P1]]-Table92[[#This Row],[P1]]</f>
        <v>#REF!</v>
      </c>
      <c r="DB28" s="378" t="e">
        <f>Table92[[#This Row],[R-P2]]-Table92[[#This Row],[P2]]</f>
        <v>#REF!</v>
      </c>
      <c r="DC28" s="378" t="e">
        <f>Table92[[#This Row],[R-P3]]-Table92[[#This Row],[P3]]</f>
        <v>#REF!</v>
      </c>
      <c r="DD28" s="378" t="e">
        <f>Table92[[#This Row],[R-P4]]-Table92[[#This Row],[P4]]</f>
        <v>#REF!</v>
      </c>
      <c r="DE28" s="378" t="e">
        <f>Table92[[#This Row],[R-P5]]-Table92[[#This Row],[P5]]</f>
        <v>#REF!</v>
      </c>
      <c r="DF28" s="378" t="e">
        <f>Table92[[#This Row],[R-E1]]-Table92[[#This Row],[E1]]</f>
        <v>#REF!</v>
      </c>
      <c r="DG28" s="379" t="e">
        <f>Table92[[#This Row],[R-E2]]-Table92[[#This Row],[E2]]</f>
        <v>#REF!</v>
      </c>
      <c r="DH28" s="43">
        <f>COUNTIF(Table9[[#This Row],[G-B1]:[G-B12]],"&lt;=0")/12*100</f>
        <v>58.333333333333336</v>
      </c>
      <c r="DI28" s="43">
        <f>COUNTIF(Table9[[#This Row],[G-K1]:[G-K5]],"&lt;=0")/5*100</f>
        <v>60</v>
      </c>
      <c r="DJ28" s="43">
        <f>COUNTIF(Table9[[#This Row],[G-P1]:[G-P5]],"&lt;=0")/5*100</f>
        <v>60</v>
      </c>
      <c r="DK28" s="43">
        <f>COUNTIF(Table9[[#This Row],[G-E1]:[G-E2]],"&lt;=0")/2*100</f>
        <v>100</v>
      </c>
      <c r="DL28" s="450">
        <f>IF(AE28="RDP",(COUNTIF(Table9[[#This Row],[G-B3]],"&lt;=0")+COUNTIF(Table9[[#This Row],[G-B4]],"&lt;=0")+COUNTIF(Table9[[#This Row],[G-B7]],"&lt;=0")+COUNTIF(Table9[[#This Row],[G-B11]],"&lt;=0")+COUNTIF(Table9[[#This Row],[G-K2]],"&lt;=0"))/5*100,IF(AE28="RMS",(COUNTIF(Table9[[#This Row],[G-B4]],"&lt;=0")+COUNTIF(Table9[[#This Row],[G-B5]],"&lt;=0")+COUNTIF(Table9[[#This Row],[G-B10]],"&lt;=0")+COUNTIF(Table9[[#This Row],[G-B12]],"&lt;=0")+COUNTIF(Table9[[#This Row],[G-K2]],"&lt;=0"))/5*100,IF(AE28="RSS",(COUNTIF(Table9[[#This Row],[G-B1]],"&lt;=0")+COUNTIF(Table9[[#This Row],[G-B2]],"&lt;=0")+COUNTIF(Table9[[#This Row],[G-B6]],"&lt;=0")+COUNTIF(Table9[[#This Row],[G-B11]],"&lt;=0")+COUNTIF(Table9[[#This Row],[G-B12]],"&lt;=0"))/5*100,0)))</f>
        <v>80</v>
      </c>
      <c r="DM28" s="380">
        <v>100</v>
      </c>
      <c r="DN28" s="381">
        <v>80</v>
      </c>
      <c r="DO28" s="381">
        <v>80</v>
      </c>
      <c r="DP28" s="381">
        <v>100</v>
      </c>
      <c r="DQ28" s="381">
        <v>100</v>
      </c>
      <c r="DR28" s="380">
        <v>58</v>
      </c>
      <c r="DS28" s="381">
        <v>40</v>
      </c>
      <c r="DT28" s="381">
        <v>40</v>
      </c>
      <c r="DU28" s="381">
        <v>0</v>
      </c>
      <c r="DV28" s="381">
        <f>1/5*100</f>
        <v>20</v>
      </c>
      <c r="DW28" s="380">
        <v>42</v>
      </c>
      <c r="DX28" s="381">
        <v>20</v>
      </c>
      <c r="DY28" s="381">
        <v>0</v>
      </c>
      <c r="DZ28" s="381">
        <v>0</v>
      </c>
      <c r="EA28" s="382">
        <v>0</v>
      </c>
      <c r="EB28" s="335"/>
      <c r="EC28" s="324"/>
      <c r="ED28" s="324"/>
      <c r="EE28" s="338" t="s">
        <v>784</v>
      </c>
    </row>
    <row r="29" spans="1:135" ht="72.5" x14ac:dyDescent="0.3">
      <c r="B29" s="282">
        <v>26</v>
      </c>
      <c r="C29" s="421" t="s">
        <v>134</v>
      </c>
      <c r="D29" s="345">
        <v>46092</v>
      </c>
      <c r="E29" s="348" t="s">
        <v>878</v>
      </c>
      <c r="F29" s="304">
        <v>122652</v>
      </c>
      <c r="G29" s="308">
        <f t="shared" ca="1" si="5"/>
        <v>45.503102102359215</v>
      </c>
      <c r="H29" s="283">
        <v>29707</v>
      </c>
      <c r="I29" s="343" t="s">
        <v>179</v>
      </c>
      <c r="J29" s="343" t="s">
        <v>137</v>
      </c>
      <c r="K29" s="343" t="s">
        <v>138</v>
      </c>
      <c r="L29" s="343" t="s">
        <v>147</v>
      </c>
      <c r="M29" s="343" t="s">
        <v>793</v>
      </c>
      <c r="N29" s="343"/>
      <c r="O29" s="343" t="s">
        <v>183</v>
      </c>
      <c r="P29" s="348" t="s">
        <v>879</v>
      </c>
      <c r="Q29" s="343" t="s">
        <v>144</v>
      </c>
      <c r="R29" s="343" t="s">
        <v>185</v>
      </c>
      <c r="S29" s="345">
        <v>37987</v>
      </c>
      <c r="T29" s="286">
        <f t="shared" ca="1" si="7"/>
        <v>22.802777777777777</v>
      </c>
      <c r="U29" s="343">
        <f>2026-2011</f>
        <v>15</v>
      </c>
      <c r="V29" s="343" t="s">
        <v>59</v>
      </c>
      <c r="W29" s="356">
        <f ca="1">Table92[[#This Row],[Age]]-($T$1-Table92[[#This Row],[Date of Appointment to Current Grade]])/365</f>
        <v>44.534246575342465</v>
      </c>
      <c r="X29" s="360">
        <f ca="1">($T$1-Table92[[#This Row],[Date of Appointment to Current Grade]])/365</f>
        <v>0.96885552701675048</v>
      </c>
      <c r="Y29" s="362">
        <v>45962</v>
      </c>
      <c r="Z29" s="343" t="s">
        <v>793</v>
      </c>
      <c r="AA29" s="362">
        <v>46082</v>
      </c>
      <c r="AB29" s="360">
        <f ca="1">($T$1-Table92[[#This Row],[Date in Position]])/365</f>
        <v>0.64008840372907927</v>
      </c>
      <c r="AC29" s="343" t="s">
        <v>183</v>
      </c>
      <c r="AD29" s="345">
        <v>45866</v>
      </c>
      <c r="AE29" s="343" t="s">
        <v>147</v>
      </c>
      <c r="AF29" s="343" t="s">
        <v>148</v>
      </c>
      <c r="AG29" s="287" t="s">
        <v>880</v>
      </c>
      <c r="AH29" s="287" t="s">
        <v>881</v>
      </c>
      <c r="AI29" s="287" t="s">
        <v>882</v>
      </c>
      <c r="AJ29" s="287" t="s">
        <v>883</v>
      </c>
      <c r="AK29" s="288" t="s">
        <v>884</v>
      </c>
      <c r="AL29" s="282" t="s">
        <v>153</v>
      </c>
      <c r="AM29" s="320" t="s">
        <v>885</v>
      </c>
      <c r="AN29" s="313">
        <v>3</v>
      </c>
      <c r="AO29" s="304">
        <v>1</v>
      </c>
      <c r="AP29" s="304">
        <v>2</v>
      </c>
      <c r="AQ29" s="304">
        <v>3</v>
      </c>
      <c r="AR29" s="304">
        <v>3</v>
      </c>
      <c r="AS29" s="304">
        <v>2</v>
      </c>
      <c r="AT29" s="304">
        <v>3</v>
      </c>
      <c r="AU29" s="304">
        <v>3</v>
      </c>
      <c r="AV29" s="304">
        <v>1</v>
      </c>
      <c r="AW29" s="304">
        <v>2</v>
      </c>
      <c r="AX29" s="304">
        <v>3</v>
      </c>
      <c r="AY29" s="304">
        <v>2</v>
      </c>
      <c r="AZ29" s="304">
        <v>3</v>
      </c>
      <c r="BA29" s="304">
        <v>3</v>
      </c>
      <c r="BB29" s="304">
        <v>2</v>
      </c>
      <c r="BC29" s="304">
        <v>2</v>
      </c>
      <c r="BD29" s="304">
        <v>0</v>
      </c>
      <c r="BE29" s="304">
        <v>2</v>
      </c>
      <c r="BF29" s="304">
        <v>2</v>
      </c>
      <c r="BG29" s="304">
        <v>0</v>
      </c>
      <c r="BH29" s="304">
        <v>1</v>
      </c>
      <c r="BI29" s="304">
        <v>2</v>
      </c>
      <c r="BJ29" s="304">
        <v>1</v>
      </c>
      <c r="BK29" s="314">
        <v>1</v>
      </c>
      <c r="BL29" s="323">
        <f>IF(AND(All!$V29="P1",All!$AE29="RDP"),#REF!,IF(AND(All!$V29="P2",All!$AE29="RDP"),#REF!,IF(AND(All!$V29="P3",All!$AE29="RDP"),#REF!,IF(AND(All!$V29="P4",All!$AE29="RDP"),#REF!,IF(AND(All!$V29="P5",All!$AE29="RDP"),#REF!,IF(AND(All!$V29="P6",All!$AE29="RDP"),#REF!,IF(AND(All!$V29="P7",All!$AE29="RDP"),#REF!,IF(AND(All!$V29="P8",All!$AE29="RDP"),#REF!,IF(AND(All!$V29="P9",All!$AE29="RDP"),#REF!,IF(AND(All!$V29="P1",All!$AE29="RMS"),#REF!,IF(AND(All!$V29="P2",All!$AE29="RMS"),#REF!,IF(AND(All!$V29="P3",All!$AE29="RMS"),#REF!,IF(AND(All!$V29="P4",All!$AE29="RMS"),#REF!,IF(AND(All!$V29="P5",All!$AE29="RMS"),#REF!,IF(AND(All!$V29="P6",All!$AE29="RMS"),#REF!,IF(AND(All!$V29="P7",All!$AE29="RMS"),#REF!,IF(AND(All!$V29="P8",All!$AE29="RMS"),#REF!,IF(AND(All!$V29="P9",All!$AE29="RMS"),#REF!,IF(AND(All!$V29="P1",All!$AE29="RSS"),#REF!,IF(AND(All!$V29="P2",All!$AE29="RSS"),#REF!,IF(AND(All!$V29="P3",All!$AE29="RSS"),#REF!,IF(AND(All!$V29="P4",All!$AE29="RSS"),#REF!,IF(AND(All!$V29="P5",All!$AE29="RSS"),#REF!,IF(AND(All!$V29="P6",All!$AE29="RSS"),#REF!,IF(AND(All!$V29="P7",All!$AE29="RSS"),#REF!,IF(AND(All!$V29="P8",All!$AE29="RSS"),#REF!,IF(AND(All!$V29="P9",All!$AE29="RSS"),#REF!,0)))))))))))))))))))))))))))</f>
        <v>0</v>
      </c>
      <c r="BM29" s="43">
        <f>IF(AND(All!$V29="P1",All!$AE29="RDP"),#REF!,IF(AND(All!$V29="P2",All!$AE29="RDP"),#REF!,IF(AND(All!$V29="P3",All!$AE29="RDP"),#REF!,IF(AND(All!$V29="P4",All!$AE29="RDP"),#REF!,IF(AND(All!$V29="P5",All!$AE29="RDP"),#REF!,IF(AND(All!$V29="P6",All!$AE29="RDP"),#REF!,IF(AND(All!$V29="P7",All!$AE29="RDP"),#REF!,IF(AND(All!$V29="P8",All!$AE29="RDP"),#REF!,IF(AND(All!$V29="P9",All!$AE29="RDP"),#REF!,IF(AND(All!$V29="P1",All!$AE29="RMS"),#REF!,IF(AND(All!$V29="P2",All!$AE29="RMS"),#REF!,IF(AND(All!$V29="P3",All!$AE29="RMS"),#REF!,IF(AND(All!$V29="P4",All!$AE29="RMS"),#REF!,IF(AND(All!$V29="P5",All!$AE29="RMS"),#REF!,IF(AND(All!$V29="P6",All!$AE29="RMS"),#REF!,IF(AND(All!$V29="P7",All!$AE29="RMS"),#REF!,IF(AND(All!$V29="P8",All!$AE29="RMS"),#REF!,IF(AND(All!$V29="P9",All!$AE29="RMS"),#REF!,IF(AND(All!$V29="P1",All!$AE29="RSS"),#REF!,IF(AND(All!$V29="P2",All!$AE29="RSS"),#REF!,IF(AND(All!$V29="P3",All!$AE29="RSS"),#REF!,IF(AND(All!$V29="P4",All!$AE29="RSS"),#REF!,IF(AND(All!$V29="P5",All!$AE29="RSS"),#REF!,IF(AND(All!$V29="P6",All!$AE29="RSS"),#REF!,IF(AND(All!$V29="P7",All!$AE29="RSS"),#REF!,IF(AND(All!$V29="P8",All!$AE29="RSS"),#REF!,IF(AND(All!$V29="P9",All!$AE29="RSS"),#REF!,0)))))))))))))))))))))))))))</f>
        <v>0</v>
      </c>
      <c r="BN29" s="43">
        <f>IF(AND(All!$V29="P1",All!$AE29="RDP"),#REF!,IF(AND(All!$V29="P2",All!$AE29="RDP"),#REF!,IF(AND(All!$V29="P3",All!$AE29="RDP"),#REF!,IF(AND(All!$V29="P4",All!$AE29="RDP"),#REF!,IF(AND(All!$V29="P5",All!$AE29="RDP"),#REF!,IF(AND(All!$V29="P6",All!$AE29="RDP"),#REF!,IF(AND(All!$V29="P7",All!$AE29="RDP"),#REF!,IF(AND(All!$V29="P8",All!$AE29="RDP"),#REF!,IF(AND(All!$V29="P9",All!$AE29="RDP"),#REF!,IF(AND(All!$V29="P1",All!$AE29="RMS"),#REF!,IF(AND(All!$V29="P2",All!$AE29="RMS"),#REF!,IF(AND(All!$V29="P3",All!$AE29="RMS"),#REF!,IF(AND(All!$V29="P4",All!$AE29="RMS"),#REF!,IF(AND(All!$V29="P5",All!$AE29="RMS"),#REF!,IF(AND(All!$V29="P6",All!$AE29="RMS"),#REF!,IF(AND(All!$V29="P7",All!$AE29="RMS"),#REF!,IF(AND(All!$V29="P8",All!$AE29="RMS"),#REF!,IF(AND(All!$V29="P9",All!$AE29="RMS"),#REF!,IF(AND(All!$V29="P1",All!$AE29="RSS"),#REF!,IF(AND(All!$V29="P2",All!$AE29="RSS"),#REF!,IF(AND(All!$V29="P3",All!$AE29="RSS"),#REF!,IF(AND(All!$V29="P4",All!$AE29="RSS"),#REF!,IF(AND(All!$V29="P5",All!$AE29="RSS"),#REF!,IF(AND(All!$V29="P6",All!$AE29="RSS"),#REF!,IF(AND(All!$V29="P7",All!$AE29="RSS"),#REF!,IF(AND(All!$V29="P8",All!$AE29="RSS"),#REF!,IF(AND(All!$V29="P9",All!$AE29="RSS"),#REF!,0)))))))))))))))))))))))))))</f>
        <v>0</v>
      </c>
      <c r="BO29" s="43">
        <f>IF(AND(All!$V29="P1",All!$AE29="RDP"),#REF!,IF(AND(All!$V29="P2",All!$AE29="RDP"),#REF!,IF(AND(All!$V29="P3",All!$AE29="RDP"),#REF!,IF(AND(All!$V29="P4",All!$AE29="RDP"),#REF!,IF(AND(All!$V29="P5",All!$AE29="RDP"),#REF!,IF(AND(All!$V29="P6",All!$AE29="RDP"),#REF!,IF(AND(All!$V29="P7",All!$AE29="RDP"),#REF!,IF(AND(All!$V29="P8",All!$AE29="RDP"),#REF!,IF(AND(All!$V29="P9",All!$AE29="RDP"),#REF!,IF(AND(All!$V29="P1",All!$AE29="RMS"),#REF!,IF(AND(All!$V29="P2",All!$AE29="RMS"),#REF!,IF(AND(All!$V29="P3",All!$AE29="RMS"),#REF!,IF(AND(All!$V29="P4",All!$AE29="RMS"),#REF!,IF(AND(All!$V29="P5",All!$AE29="RMS"),#REF!,IF(AND(All!$V29="P6",All!$AE29="RMS"),#REF!,IF(AND(All!$V29="P7",All!$AE29="RMS"),#REF!,IF(AND(All!$V29="P8",All!$AE29="RMS"),#REF!,IF(AND(All!$V29="P9",All!$AE29="RMS"),#REF!,IF(AND(All!$V29="P1",All!$AE29="RSS"),#REF!,IF(AND(All!$V29="P2",All!$AE29="RSS"),#REF!,IF(AND(All!$V29="P3",All!$AE29="RSS"),#REF!,IF(AND(All!$V29="P4",All!$AE29="RSS"),#REF!,IF(AND(All!$V29="P5",All!$AE29="RSS"),#REF!,IF(AND(All!$V29="P6",All!$AE29="RSS"),#REF!,IF(AND(All!$V29="P7",All!$AE29="RSS"),#REF!,IF(AND(All!$V29="P8",All!$AE29="RSS"),#REF!,IF(AND(All!$V29="P9",All!$AE29="RSS"),#REF!,0)))))))))))))))))))))))))))</f>
        <v>0</v>
      </c>
      <c r="BP29" s="43">
        <f>IF(AND(All!$V29="P1",All!$AE29="RDP"),#REF!,IF(AND(All!$V29="P2",All!$AE29="RDP"),#REF!,IF(AND(All!$V29="P3",All!$AE29="RDP"),#REF!,IF(AND(All!$V29="P4",All!$AE29="RDP"),#REF!,IF(AND(All!$V29="P5",All!$AE29="RDP"),#REF!,IF(AND(All!$V29="P6",All!$AE29="RDP"),#REF!,IF(AND(All!$V29="P7",All!$AE29="RDP"),#REF!,IF(AND(All!$V29="P8",All!$AE29="RDP"),#REF!,IF(AND(All!$V29="P9",All!$AE29="RDP"),#REF!,IF(AND(All!$V29="P1",All!$AE29="RMS"),#REF!,IF(AND(All!$V29="P2",All!$AE29="RMS"),#REF!,IF(AND(All!$V29="P3",All!$AE29="RMS"),#REF!,IF(AND(All!$V29="P4",All!$AE29="RMS"),#REF!,IF(AND(All!$V29="P5",All!$AE29="RMS"),#REF!,IF(AND(All!$V29="P6",All!$AE29="RMS"),#REF!,IF(AND(All!$V29="P7",All!$AE29="RMS"),#REF!,IF(AND(All!$V29="P8",All!$AE29="RMS"),#REF!,IF(AND(All!$V29="P9",All!$AE29="RMS"),#REF!,IF(AND(All!$V29="P1",All!$AE29="RSS"),#REF!,IF(AND(All!$V29="P2",All!$AE29="RSS"),#REF!,IF(AND(All!$V29="P3",All!$AE29="RSS"),#REF!,IF(AND(All!$V29="P4",All!$AE29="RSS"),#REF!,IF(AND(All!$V29="P5",All!$AE29="RSS"),#REF!,IF(AND(All!$V29="P6",All!$AE29="RSS"),#REF!,IF(AND(All!$V29="P7",All!$AE29="RSS"),#REF!,IF(AND(All!$V29="P8",All!$AE29="RSS"),#REF!,IF(AND(All!$V29="P9",All!$AE29="RSS"),#REF!,0)))))))))))))))))))))))))))</f>
        <v>0</v>
      </c>
      <c r="BQ29" s="43">
        <f>IF(AND(All!$V29="P1",All!$AE29="RDP"),#REF!,IF(AND(All!$V29="P2",All!$AE29="RDP"),#REF!,IF(AND(All!$V29="P3",All!$AE29="RDP"),#REF!,IF(AND(All!$V29="P4",All!$AE29="RDP"),#REF!,IF(AND(All!$V29="P5",All!$AE29="RDP"),#REF!,IF(AND(All!$V29="P6",All!$AE29="RDP"),#REF!,IF(AND(All!$V29="P7",All!$AE29="RDP"),#REF!,IF(AND(All!$V29="P8",All!$AE29="RDP"),#REF!,IF(AND(All!$V29="P9",All!$AE29="RDP"),#REF!,IF(AND(All!$V29="P1",All!$AE29="RMS"),#REF!,IF(AND(All!$V29="P2",All!$AE29="RMS"),#REF!,IF(AND(All!$V29="P3",All!$AE29="RMS"),#REF!,IF(AND(All!$V29="P4",All!$AE29="RMS"),#REF!,IF(AND(All!$V29="P5",All!$AE29="RMS"),#REF!,IF(AND(All!$V29="P6",All!$AE29="RMS"),#REF!,IF(AND(All!$V29="P7",All!$AE29="RMS"),#REF!,IF(AND(All!$V29="P8",All!$AE29="RMS"),#REF!,IF(AND(All!$V29="P9",All!$AE29="RMS"),#REF!,IF(AND(All!$V29="P1",All!$AE29="RSS"),#REF!,IF(AND(All!$V29="P2",All!$AE29="RSS"),#REF!,IF(AND(All!$V29="P3",All!$AE29="RSS"),#REF!,IF(AND(All!$V29="P4",All!$AE29="RSS"),#REF!,IF(AND(All!$V29="P5",All!$AE29="RSS"),#REF!,IF(AND(All!$V29="P6",All!$AE29="RSS"),#REF!,IF(AND(All!$V29="P7",All!$AE29="RSS"),#REF!,IF(AND(All!$V29="P8",All!$AE29="RSS"),#REF!,IF(AND(All!$V29="P9",All!$AE29="RSS"),#REF!,0)))))))))))))))))))))))))))</f>
        <v>0</v>
      </c>
      <c r="BR29" s="43">
        <f>IF(AND(All!$V29="P1",All!$AE29="RDP"),#REF!,IF(AND(All!$V29="P2",All!$AE29="RDP"),#REF!,IF(AND(All!$V29="P3",All!$AE29="RDP"),#REF!,IF(AND(All!$V29="P4",All!$AE29="RDP"),#REF!,IF(AND(All!$V29="P5",All!$AE29="RDP"),#REF!,IF(AND(All!$V29="P6",All!$AE29="RDP"),#REF!,IF(AND(All!$V29="P7",All!$AE29="RDP"),#REF!,IF(AND(All!$V29="P8",All!$AE29="RDP"),#REF!,IF(AND(All!$V29="P9",All!$AE29="RDP"),#REF!,IF(AND(All!$V29="P1",All!$AE29="RMS"),#REF!,IF(AND(All!$V29="P2",All!$AE29="RMS"),#REF!,IF(AND(All!$V29="P3",All!$AE29="RMS"),#REF!,IF(AND(All!$V29="P4",All!$AE29="RMS"),#REF!,IF(AND(All!$V29="P5",All!$AE29="RMS"),#REF!,IF(AND(All!$V29="P6",All!$AE29="RMS"),#REF!,IF(AND(All!$V29="P7",All!$AE29="RMS"),#REF!,IF(AND(All!$V29="P8",All!$AE29="RMS"),#REF!,IF(AND(All!$V29="P9",All!$AE29="RMS"),#REF!,IF(AND(All!$V29="P1",All!$AE29="RSS"),#REF!,IF(AND(All!$V29="P2",All!$AE29="RSS"),#REF!,IF(AND(All!$V29="P3",All!$AE29="RSS"),#REF!,IF(AND(All!$V29="P4",All!$AE29="RSS"),#REF!,IF(AND(All!$V29="P5",All!$AE29="RSS"),#REF!,IF(AND(All!$V29="P6",All!$AE29="RSS"),#REF!,IF(AND(All!$V29="P7",All!$AE29="RSS"),#REF!,IF(AND(All!$V29="P8",All!$AE29="RSS"),#REF!,IF(AND(All!$V29="P9",All!$AE29="RSS"),#REF!,0)))))))))))))))))))))))))))</f>
        <v>0</v>
      </c>
      <c r="BS29" s="43">
        <f>IF(AND(All!$V29="P1",All!$AE29="RDP"),#REF!,IF(AND(All!$V29="P2",All!$AE29="RDP"),#REF!,IF(AND(All!$V29="P3",All!$AE29="RDP"),#REF!,IF(AND(All!$V29="P4",All!$AE29="RDP"),#REF!,IF(AND(All!$V29="P5",All!$AE29="RDP"),#REF!,IF(AND(All!$V29="P6",All!$AE29="RDP"),#REF!,IF(AND(All!$V29="P7",All!$AE29="RDP"),#REF!,IF(AND(All!$V29="P8",All!$AE29="RDP"),#REF!,IF(AND(All!$V29="P9",All!$AE29="RDP"),#REF!,IF(AND(All!$V29="P1",All!$AE29="RMS"),#REF!,IF(AND(All!$V29="P2",All!$AE29="RMS"),#REF!,IF(AND(All!$V29="P3",All!$AE29="RMS"),#REF!,IF(AND(All!$V29="P4",All!$AE29="RMS"),#REF!,IF(AND(All!$V29="P5",All!$AE29="RMS"),#REF!,IF(AND(All!$V29="P6",All!$AE29="RMS"),#REF!,IF(AND(All!$V29="P7",All!$AE29="RMS"),#REF!,IF(AND(All!$V29="P8",All!$AE29="RMS"),#REF!,IF(AND(All!$V29="P9",All!$AE29="RMS"),#REF!,IF(AND(All!$V29="P1",All!$AE29="RSS"),#REF!,IF(AND(All!$V29="P2",All!$AE29="RSS"),#REF!,IF(AND(All!$V29="P3",All!$AE29="RSS"),#REF!,IF(AND(All!$V29="P4",All!$AE29="RSS"),#REF!,IF(AND(All!$V29="P5",All!$AE29="RSS"),#REF!,IF(AND(All!$V29="P6",All!$AE29="RSS"),#REF!,IF(AND(All!$V29="P7",All!$AE29="RSS"),#REF!,IF(AND(All!$V29="P8",All!$AE29="RSS"),#REF!,IF(AND(All!$V29="P9",All!$AE29="RSS"),#REF!,0)))))))))))))))))))))))))))</f>
        <v>0</v>
      </c>
      <c r="BT29" s="43">
        <f>IF(AND(All!$V29="P1",All!$AE29="RDP"),#REF!,IF(AND(All!$V29="P2",All!$AE29="RDP"),#REF!,IF(AND(All!$V29="P3",All!$AE29="RDP"),#REF!,IF(AND(All!$V29="P4",All!$AE29="RDP"),#REF!,IF(AND(All!$V29="P5",All!$AE29="RDP"),#REF!,IF(AND(All!$V29="P6",All!$AE29="RDP"),#REF!,IF(AND(All!$V29="P7",All!$AE29="RDP"),#REF!,IF(AND(All!$V29="P8",All!$AE29="RDP"),#REF!,IF(AND(All!$V29="P9",All!$AE29="RDP"),#REF!,IF(AND(All!$V29="P1",All!$AE29="RMS"),#REF!,IF(AND(All!$V29="P2",All!$AE29="RMS"),#REF!,IF(AND(All!$V29="P3",All!$AE29="RMS"),#REF!,IF(AND(All!$V29="P4",All!$AE29="RMS"),#REF!,IF(AND(All!$V29="P5",All!$AE29="RMS"),#REF!,IF(AND(All!$V29="P6",All!$AE29="RMS"),#REF!,IF(AND(All!$V29="P7",All!$AE29="RMS"),#REF!,IF(AND(All!$V29="P8",All!$AE29="RMS"),#REF!,IF(AND(All!$V29="P9",All!$AE29="RMS"),#REF!,IF(AND(All!$V29="P1",All!$AE29="RSS"),#REF!,IF(AND(All!$V29="P2",All!$AE29="RSS"),#REF!,IF(AND(All!$V29="P3",All!$AE29="RSS"),#REF!,IF(AND(All!$V29="P4",All!$AE29="RSS"),#REF!,IF(AND(All!$V29="P5",All!$AE29="RSS"),#REF!,IF(AND(All!$V29="P6",All!$AE29="RSS"),#REF!,IF(AND(All!$V29="P7",All!$AE29="RSS"),#REF!,IF(AND(All!$V29="P8",All!$AE29="RSS"),#REF!,IF(AND(All!$V29="P9",All!$AE29="RSS"),#REF!,0)))))))))))))))))))))))))))</f>
        <v>0</v>
      </c>
      <c r="BU29" s="43">
        <f>IF(AND(All!$V29="P1",All!$AE29="RDP"),#REF!,IF(AND(All!$V29="P2",All!$AE29="RDP"),#REF!,IF(AND(All!$V29="P3",All!$AE29="RDP"),#REF!,IF(AND(All!$V29="P4",All!$AE29="RDP"),#REF!,IF(AND(All!$V29="P5",All!$AE29="RDP"),#REF!,IF(AND(All!$V29="P6",All!$AE29="RDP"),#REF!,IF(AND(All!$V29="P7",All!$AE29="RDP"),#REF!,IF(AND(All!$V29="P8",All!$AE29="RDP"),#REF!,IF(AND(All!$V29="P9",All!$AE29="RDP"),#REF!,IF(AND(All!$V29="P1",All!$AE29="RMS"),#REF!,IF(AND(All!$V29="P2",All!$AE29="RMS"),#REF!,IF(AND(All!$V29="P3",All!$AE29="RMS"),#REF!,IF(AND(All!$V29="P4",All!$AE29="RMS"),#REF!,IF(AND(All!$V29="P5",All!$AE29="RMS"),#REF!,IF(AND(All!$V29="P6",All!$AE29="RMS"),#REF!,IF(AND(All!$V29="P7",All!$AE29="RMS"),#REF!,IF(AND(All!$V29="P8",All!$AE29="RMS"),#REF!,IF(AND(All!$V29="P9",All!$AE29="RMS"),#REF!,IF(AND(All!$V29="P1",All!$AE29="RSS"),#REF!,IF(AND(All!$V29="P2",All!$AE29="RSS"),#REF!,IF(AND(All!$V29="P3",All!$AE29="RSS"),#REF!,IF(AND(All!$V29="P4",All!$AE29="RSS"),#REF!,IF(AND(All!$V29="P5",All!$AE29="RSS"),#REF!,IF(AND(All!$V29="P6",All!$AE29="RSS"),#REF!,IF(AND(All!$V29="P7",All!$AE29="RSS"),#REF!,IF(AND(All!$V29="P8",All!$AE29="RSS"),#REF!,IF(AND(All!$V29="P9",All!$AE29="RSS"),#REF!,0)))))))))))))))))))))))))))</f>
        <v>0</v>
      </c>
      <c r="BV29" s="43">
        <f>IF(AND(All!$V29="P1",All!$AE29="RDP"),#REF!,IF(AND(All!$V29="P2",All!$AE29="RDP"),#REF!,IF(AND(All!$V29="P3",All!$AE29="RDP"),#REF!,IF(AND(All!$V29="P4",All!$AE29="RDP"),#REF!,IF(AND(All!$V29="P5",All!$AE29="RDP"),#REF!,IF(AND(All!$V29="P6",All!$AE29="RDP"),#REF!,IF(AND(All!$V29="P7",All!$AE29="RDP"),#REF!,IF(AND(All!$V29="P8",All!$AE29="RDP"),#REF!,IF(AND(All!$V29="P9",All!$AE29="RDP"),#REF!,IF(AND(All!$V29="P1",All!$AE29="RMS"),#REF!,IF(AND(All!$V29="P2",All!$AE29="RMS"),#REF!,IF(AND(All!$V29="P3",All!$AE29="RMS"),#REF!,IF(AND(All!$V29="P4",All!$AE29="RMS"),#REF!,IF(AND(All!$V29="P5",All!$AE29="RMS"),#REF!,IF(AND(All!$V29="P6",All!$AE29="RMS"),#REF!,IF(AND(All!$V29="P7",All!$AE29="RMS"),#REF!,IF(AND(All!$V29="P8",All!$AE29="RMS"),#REF!,IF(AND(All!$V29="P9",All!$AE29="RMS"),#REF!,IF(AND(All!$V29="P1",All!$AE29="RSS"),#REF!,IF(AND(All!$V29="P2",All!$AE29="RSS"),#REF!,IF(AND(All!$V29="P3",All!$AE29="RSS"),#REF!,IF(AND(All!$V29="P4",All!$AE29="RSS"),#REF!,IF(AND(All!$V29="P5",All!$AE29="RSS"),#REF!,IF(AND(All!$V29="P6",All!$AE29="RSS"),#REF!,IF(AND(All!$V29="P7",All!$AE29="RSS"),#REF!,IF(AND(All!$V29="P8",All!$AE29="RSS"),#REF!,IF(AND(All!$V29="P9",All!$AE29="RSS"),#REF!,0)))))))))))))))))))))))))))</f>
        <v>0</v>
      </c>
      <c r="BW29" s="43">
        <f>IF(AND(All!$V29="P1",All!$AE29="RDP"),#REF!,IF(AND(All!$V29="P2",All!$AE29="RDP"),#REF!,IF(AND(All!$V29="P3",All!$AE29="RDP"),#REF!,IF(AND(All!$V29="P4",All!$AE29="RDP"),#REF!,IF(AND(All!$V29="P5",All!$AE29="RDP"),#REF!,IF(AND(All!$V29="P6",All!$AE29="RDP"),#REF!,IF(AND(All!$V29="P7",All!$AE29="RDP"),#REF!,IF(AND(All!$V29="P8",All!$AE29="RDP"),#REF!,IF(AND(All!$V29="P9",All!$AE29="RDP"),#REF!,IF(AND(All!$V29="P1",All!$AE29="RMS"),#REF!,IF(AND(All!$V29="P2",All!$AE29="RMS"),#REF!,IF(AND(All!$V29="P3",All!$AE29="RMS"),#REF!,IF(AND(All!$V29="P4",All!$AE29="RMS"),#REF!,IF(AND(All!$V29="P5",All!$AE29="RMS"),#REF!,IF(AND(All!$V29="P6",All!$AE29="RMS"),#REF!,IF(AND(All!$V29="P7",All!$AE29="RMS"),#REF!,IF(AND(All!$V29="P8",All!$AE29="RMS"),#REF!,IF(AND(All!$V29="P9",All!$AE29="RMS"),#REF!,IF(AND(All!$V29="P1",All!$AE29="RSS"),#REF!,IF(AND(All!$V29="P2",All!$AE29="RSS"),#REF!,IF(AND(All!$V29="P3",All!$AE29="RSS"),#REF!,IF(AND(All!$V29="P4",All!$AE29="RSS"),#REF!,IF(AND(All!$V29="P5",All!$AE29="RSS"),#REF!,IF(AND(All!$V29="P6",All!$AE29="RSS"),#REF!,IF(AND(All!$V29="P7",All!$AE29="RSS"),#REF!,IF(AND(All!$V29="P8",All!$AE29="RSS"),#REF!,IF(AND(All!$V29="P9",All!$AE29="RSS"),#REF!,0)))))))))))))))))))))))))))</f>
        <v>0</v>
      </c>
      <c r="BX29" s="43">
        <f>IF(AND(All!$V29="P1",All!$AE29="RDP"),#REF!,IF(AND(All!$V29="P2",All!$AE29="RDP"),#REF!,IF(AND(All!$V29="P3",All!$AE29="RDP"),#REF!,IF(AND(All!$V29="P4",All!$AE29="RDP"),#REF!,IF(AND(All!$V29="P5",All!$AE29="RDP"),#REF!,IF(AND(All!$V29="P6",All!$AE29="RDP"),#REF!,IF(AND(All!$V29="P7",All!$AE29="RDP"),#REF!,IF(AND(All!$V29="P8",All!$AE29="RDP"),#REF!,IF(AND(All!$V29="P9",All!$AE29="RDP"),#REF!,IF(AND(All!$V29="P1",All!$AE29="RMS"),#REF!,IF(AND(All!$V29="P2",All!$AE29="RMS"),#REF!,IF(AND(All!$V29="P3",All!$AE29="RMS"),#REF!,IF(AND(All!$V29="P4",All!$AE29="RMS"),#REF!,IF(AND(All!$V29="P5",All!$AE29="RMS"),#REF!,IF(AND(All!$V29="P6",All!$AE29="RMS"),#REF!,IF(AND(All!$V29="P7",All!$AE29="RMS"),#REF!,IF(AND(All!$V29="P8",All!$AE29="RMS"),#REF!,IF(AND(All!$V29="P9",All!$AE29="RMS"),#REF!,IF(AND(All!$V29="P1",All!$AE29="RSS"),#REF!,IF(AND(All!$V29="P2",All!$AE29="RSS"),#REF!,IF(AND(All!$V29="P3",All!$AE29="RSS"),#REF!,IF(AND(All!$V29="P4",All!$AE29="RSS"),#REF!,IF(AND(All!$V29="P5",All!$AE29="RSS"),#REF!,IF(AND(All!$V29="P6",All!$AE29="RSS"),#REF!,IF(AND(All!$V29="P7",All!$AE29="RSS"),#REF!,IF(AND(All!$V29="P8",All!$AE29="RSS"),#REF!,IF(AND(All!$V29="P9",All!$AE29="RSS"),#REF!,0)))))))))))))))))))))))))))</f>
        <v>0</v>
      </c>
      <c r="BY29" s="43">
        <f>IF(AND(All!$V29="P1",All!$AE29="RDP"),#REF!,IF(AND(All!$V29="P2",All!$AE29="RDP"),#REF!,IF(AND(All!$V29="P3",All!$AE29="RDP"),#REF!,IF(AND(All!$V29="P4",All!$AE29="RDP"),#REF!,IF(AND(All!$V29="P5",All!$AE29="RDP"),#REF!,IF(AND(All!$V29="P6",All!$AE29="RDP"),#REF!,IF(AND(All!$V29="P7",All!$AE29="RDP"),#REF!,IF(AND(All!$V29="P8",All!$AE29="RDP"),#REF!,IF(AND(All!$V29="P9",All!$AE29="RDP"),#REF!,IF(AND(All!$V29="P1",All!$AE29="RMS"),#REF!,IF(AND(All!$V29="P2",All!$AE29="RMS"),#REF!,IF(AND(All!$V29="P3",All!$AE29="RMS"),#REF!,IF(AND(All!$V29="P4",All!$AE29="RMS"),#REF!,IF(AND(All!$V29="P5",All!$AE29="RMS"),#REF!,IF(AND(All!$V29="P6",All!$AE29="RMS"),#REF!,IF(AND(All!$V29="P7",All!$AE29="RMS"),#REF!,IF(AND(All!$V29="P8",All!$AE29="RMS"),#REF!,IF(AND(All!$V29="P9",All!$AE29="RMS"),#REF!,IF(AND(All!$V29="P1",All!$AE29="RSS"),#REF!,IF(AND(All!$V29="P2",All!$AE29="RSS"),#REF!,IF(AND(All!$V29="P3",All!$AE29="RSS"),#REF!,IF(AND(All!$V29="P4",All!$AE29="RSS"),#REF!,IF(AND(All!$V29="P5",All!$AE29="RSS"),#REF!,IF(AND(All!$V29="P6",All!$AE29="RSS"),#REF!,IF(AND(All!$V29="P7",All!$AE29="RSS"),#REF!,IF(AND(All!$V29="P8",All!$AE29="RSS"),#REF!,IF(AND(All!$V29="P9",All!$AE29="RSS"),#REF!,0)))))))))))))))))))))))))))</f>
        <v>0</v>
      </c>
      <c r="BZ29" s="43">
        <f>IF(AND(All!$V29="P1",All!$AE29="RDP"),#REF!,IF(AND(All!$V29="P2",All!$AE29="RDP"),#REF!,IF(AND(All!$V29="P3",All!$AE29="RDP"),#REF!,IF(AND(All!$V29="P4",All!$AE29="RDP"),#REF!,IF(AND(All!$V29="P5",All!$AE29="RDP"),#REF!,IF(AND(All!$V29="P6",All!$AE29="RDP"),#REF!,IF(AND(All!$V29="P7",All!$AE29="RDP"),#REF!,IF(AND(All!$V29="P8",All!$AE29="RDP"),#REF!,IF(AND(All!$V29="P9",All!$AE29="RDP"),#REF!,IF(AND(All!$V29="P1",All!$AE29="RMS"),#REF!,IF(AND(All!$V29="P2",All!$AE29="RMS"),#REF!,IF(AND(All!$V29="P3",All!$AE29="RMS"),#REF!,IF(AND(All!$V29="P4",All!$AE29="RMS"),#REF!,IF(AND(All!$V29="P5",All!$AE29="RMS"),#REF!,IF(AND(All!$V29="P6",All!$AE29="RMS"),#REF!,IF(AND(All!$V29="P7",All!$AE29="RMS"),#REF!,IF(AND(All!$V29="P8",All!$AE29="RMS"),#REF!,IF(AND(All!$V29="P9",All!$AE29="RMS"),#REF!,IF(AND(All!$V29="P1",All!$AE29="RSS"),#REF!,IF(AND(All!$V29="P2",All!$AE29="RSS"),#REF!,IF(AND(All!$V29="P3",All!$AE29="RSS"),#REF!,IF(AND(All!$V29="P4",All!$AE29="RSS"),#REF!,IF(AND(All!$V29="P5",All!$AE29="RSS"),#REF!,IF(AND(All!$V29="P6",All!$AE29="RSS"),#REF!,IF(AND(All!$V29="P7",All!$AE29="RSS"),#REF!,IF(AND(All!$V29="P8",All!$AE29="RSS"),#REF!,IF(AND(All!$V29="P9",All!$AE29="RSS"),#REF!,0)))))))))))))))))))))))))))</f>
        <v>0</v>
      </c>
      <c r="CA29" s="43">
        <f>IF(AND(All!$V29="P1",All!$AE29="RDP"),#REF!,IF(AND(All!$V29="P2",All!$AE29="RDP"),#REF!,IF(AND(All!$V29="P3",All!$AE29="RDP"),#REF!,IF(AND(All!$V29="P4",All!$AE29="RDP"),#REF!,IF(AND(All!$V29="P5",All!$AE29="RDP"),#REF!,IF(AND(All!$V29="P6",All!$AE29="RDP"),#REF!,IF(AND(All!$V29="P7",All!$AE29="RDP"),#REF!,IF(AND(All!$V29="P8",All!$AE29="RDP"),#REF!,IF(AND(All!$V29="P9",All!$AE29="RDP"),#REF!,IF(AND(All!$V29="P1",All!$AE29="RMS"),#REF!,IF(AND(All!$V29="P2",All!$AE29="RMS"),#REF!,IF(AND(All!$V29="P3",All!$AE29="RMS"),#REF!,IF(AND(All!$V29="P4",All!$AE29="RMS"),#REF!,IF(AND(All!$V29="P5",All!$AE29="RMS"),#REF!,IF(AND(All!$V29="P6",All!$AE29="RMS"),#REF!,IF(AND(All!$V29="P7",All!$AE29="RMS"),#REF!,IF(AND(All!$V29="P8",All!$AE29="RMS"),#REF!,IF(AND(All!$V29="P9",All!$AE29="RMS"),#REF!,IF(AND(All!$V29="P1",All!$AE29="RSS"),#REF!,IF(AND(All!$V29="P2",All!$AE29="RSS"),#REF!,IF(AND(All!$V29="P3",All!$AE29="RSS"),#REF!,IF(AND(All!$V29="P4",All!$AE29="RSS"),#REF!,IF(AND(All!$V29="P5",All!$AE29="RSS"),#REF!,IF(AND(All!$V29="P6",All!$AE29="RSS"),#REF!,IF(AND(All!$V29="P7",All!$AE29="RSS"),#REF!,IF(AND(All!$V29="P8",All!$AE29="RSS"),#REF!,IF(AND(All!$V29="P9",All!$AE29="RSS"),#REF!,0)))))))))))))))))))))))))))</f>
        <v>0</v>
      </c>
      <c r="CB29" s="43">
        <f>IF(AND(All!$V29="P1",All!$AE29="RDP"),#REF!,IF(AND(All!$V29="P2",All!$AE29="RDP"),#REF!,IF(AND(All!$V29="P3",All!$AE29="RDP"),#REF!,IF(AND(All!$V29="P4",All!$AE29="RDP"),#REF!,IF(AND(All!$V29="P5",All!$AE29="RDP"),#REF!,IF(AND(All!$V29="P6",All!$AE29="RDP"),#REF!,IF(AND(All!$V29="P7",All!$AE29="RDP"),#REF!,IF(AND(All!$V29="P8",All!$AE29="RDP"),#REF!,IF(AND(All!$V29="P9",All!$AE29="RDP"),#REF!,IF(AND(All!$V29="P1",All!$AE29="RMS"),#REF!,IF(AND(All!$V29="P2",All!$AE29="RMS"),#REF!,IF(AND(All!$V29="P3",All!$AE29="RMS"),#REF!,IF(AND(All!$V29="P4",All!$AE29="RMS"),#REF!,IF(AND(All!$V29="P5",All!$AE29="RMS"),#REF!,IF(AND(All!$V29="P6",All!$AE29="RMS"),#REF!,IF(AND(All!$V29="P7",All!$AE29="RMS"),#REF!,IF(AND(All!$V29="P8",All!$AE29="RMS"),#REF!,IF(AND(All!$V29="P9",All!$AE29="RMS"),#REF!,IF(AND(All!$V29="P1",All!$AE29="RSS"),#REF!,IF(AND(All!$V29="P2",All!$AE29="RSS"),#REF!,IF(AND(All!$V29="P3",All!$AE29="RSS"),#REF!,IF(AND(All!$V29="P4",All!$AE29="RSS"),#REF!,IF(AND(All!$V29="P5",All!$AE29="RSS"),#REF!,IF(AND(All!$V29="P6",All!$AE29="RSS"),#REF!,IF(AND(All!$V29="P7",All!$AE29="RSS"),#REF!,IF(AND(All!$V29="P8",All!$AE29="RSS"),#REF!,IF(AND(All!$V29="P9",All!$AE29="RSS"),#REF!,0)))))))))))))))))))))))))))</f>
        <v>0</v>
      </c>
      <c r="CC29" s="43">
        <f>IF(AND(All!$V29="P1",All!$AE29="RDP"),#REF!,IF(AND(All!$V29="P2",All!$AE29="RDP"),#REF!,IF(AND(All!$V29="P3",All!$AE29="RDP"),#REF!,IF(AND(All!$V29="P4",All!$AE29="RDP"),#REF!,IF(AND(All!$V29="P5",All!$AE29="RDP"),#REF!,IF(AND(All!$V29="P6",All!$AE29="RDP"),#REF!,IF(AND(All!$V29="P7",All!$AE29="RDP"),#REF!,IF(AND(All!$V29="P8",All!$AE29="RDP"),#REF!,IF(AND(All!$V29="P9",All!$AE29="RDP"),#REF!,IF(AND(All!$V29="P1",All!$AE29="RMS"),#REF!,IF(AND(All!$V29="P2",All!$AE29="RMS"),#REF!,IF(AND(All!$V29="P3",All!$AE29="RMS"),#REF!,IF(AND(All!$V29="P4",All!$AE29="RMS"),#REF!,IF(AND(All!$V29="P5",All!$AE29="RMS"),#REF!,IF(AND(All!$V29="P6",All!$AE29="RMS"),#REF!,IF(AND(All!$V29="P7",All!$AE29="RMS"),#REF!,IF(AND(All!$V29="P8",All!$AE29="RMS"),#REF!,IF(AND(All!$V29="P9",All!$AE29="RMS"),#REF!,IF(AND(All!$V29="P1",All!$AE29="RSS"),#REF!,IF(AND(All!$V29="P2",All!$AE29="RSS"),#REF!,IF(AND(All!$V29="P3",All!$AE29="RSS"),#REF!,IF(AND(All!$V29="P4",All!$AE29="RSS"),#REF!,IF(AND(All!$V29="P5",All!$AE29="RSS"),#REF!,IF(AND(All!$V29="P6",All!$AE29="RSS"),#REF!,IF(AND(All!$V29="P7",All!$AE29="RSS"),#REF!,IF(AND(All!$V29="P8",All!$AE29="RSS"),#REF!,IF(AND(All!$V29="P9",All!$AE29="RSS"),#REF!,0)))))))))))))))))))))))))))</f>
        <v>0</v>
      </c>
      <c r="CD29" s="43">
        <f>IF(AND(All!$V29="P1",All!$AE29="RDP"),#REF!,IF(AND(All!$V29="P2",All!$AE29="RDP"),#REF!,IF(AND(All!$V29="P3",All!$AE29="RDP"),#REF!,IF(AND(All!$V29="P4",All!$AE29="RDP"),#REF!,IF(AND(All!$V29="P5",All!$AE29="RDP"),#REF!,IF(AND(All!$V29="P6",All!$AE29="RDP"),#REF!,IF(AND(All!$V29="P7",All!$AE29="RDP"),#REF!,IF(AND(All!$V29="P8",All!$AE29="RDP"),#REF!,IF(AND(All!$V29="P9",All!$AE29="RDP"),#REF!,IF(AND(All!$V29="P1",All!$AE29="RMS"),#REF!,IF(AND(All!$V29="P2",All!$AE29="RMS"),#REF!,IF(AND(All!$V29="P3",All!$AE29="RMS"),#REF!,IF(AND(All!$V29="P4",All!$AE29="RMS"),#REF!,IF(AND(All!$V29="P5",All!$AE29="RMS"),#REF!,IF(AND(All!$V29="P6",All!$AE29="RMS"),#REF!,IF(AND(All!$V29="P7",All!$AE29="RMS"),#REF!,IF(AND(All!$V29="P8",All!$AE29="RMS"),#REF!,IF(AND(All!$V29="P9",All!$AE29="RMS"),#REF!,IF(AND(All!$V29="P1",All!$AE29="RSS"),#REF!,IF(AND(All!$V29="P2",All!$AE29="RSS"),#REF!,IF(AND(All!$V29="P3",All!$AE29="RSS"),#REF!,IF(AND(All!$V29="P4",All!$AE29="RSS"),#REF!,IF(AND(All!$V29="P5",All!$AE29="RSS"),#REF!,IF(AND(All!$V29="P6",All!$AE29="RSS"),#REF!,IF(AND(All!$V29="P7",All!$AE29="RSS"),#REF!,IF(AND(All!$V29="P8",All!$AE29="RSS"),#REF!,IF(AND(All!$V29="P9",All!$AE29="RSS"),#REF!,0)))))))))))))))))))))))))))</f>
        <v>0</v>
      </c>
      <c r="CE29" s="43">
        <f>IF(AND(All!$V29="P1",All!$AE29="RDP"),#REF!,IF(AND(All!$V29="P2",All!$AE29="RDP"),#REF!,IF(AND(All!$V29="P3",All!$AE29="RDP"),#REF!,IF(AND(All!$V29="P4",All!$AE29="RDP"),#REF!,IF(AND(All!$V29="P5",All!$AE29="RDP"),#REF!,IF(AND(All!$V29="P6",All!$AE29="RDP"),#REF!,IF(AND(All!$V29="P7",All!$AE29="RDP"),#REF!,IF(AND(All!$V29="P8",All!$AE29="RDP"),#REF!,IF(AND(All!$V29="P9",All!$AE29="RDP"),#REF!,IF(AND(All!$V29="P1",All!$AE29="RMS"),#REF!,IF(AND(All!$V29="P2",All!$AE29="RMS"),#REF!,IF(AND(All!$V29="P3",All!$AE29="RMS"),#REF!,IF(AND(All!$V29="P4",All!$AE29="RMS"),#REF!,IF(AND(All!$V29="P5",All!$AE29="RMS"),#REF!,IF(AND(All!$V29="P6",All!$AE29="RMS"),#REF!,IF(AND(All!$V29="P7",All!$AE29="RMS"),#REF!,IF(AND(All!$V29="P8",All!$AE29="RMS"),#REF!,IF(AND(All!$V29="P9",All!$AE29="RMS"),#REF!,IF(AND(All!$V29="P1",All!$AE29="RSS"),#REF!,IF(AND(All!$V29="P2",All!$AE29="RSS"),#REF!,IF(AND(All!$V29="P3",All!$AE29="RSS"),#REF!,IF(AND(All!$V29="P4",All!$AE29="RSS"),#REF!,IF(AND(All!$V29="P5",All!$AE29="RSS"),#REF!,IF(AND(All!$V29="P6",All!$AE29="RSS"),#REF!,IF(AND(All!$V29="P7",All!$AE29="RSS"),#REF!,IF(AND(All!$V29="P8",All!$AE29="RSS"),#REF!,IF(AND(All!$V29="P9",All!$AE29="RSS"),#REF!,0)))))))))))))))))))))))))))</f>
        <v>0</v>
      </c>
      <c r="CF29" s="43">
        <f>IF(AND(All!$V29="P1",All!$AE29="RDP"),#REF!,IF(AND(All!$V29="P2",All!$AE29="RDP"),#REF!,IF(AND(All!$V29="P3",All!$AE29="RDP"),#REF!,IF(AND(All!$V29="P4",All!$AE29="RDP"),#REF!,IF(AND(All!$V29="P5",All!$AE29="RDP"),#REF!,IF(AND(All!$V29="P6",All!$AE29="RDP"),#REF!,IF(AND(All!$V29="P7",All!$AE29="RDP"),#REF!,IF(AND(All!$V29="P8",All!$AE29="RDP"),#REF!,IF(AND(All!$V29="P9",All!$AE29="RDP"),#REF!,IF(AND(All!$V29="P1",All!$AE29="RMS"),#REF!,IF(AND(All!$V29="P2",All!$AE29="RMS"),#REF!,IF(AND(All!$V29="P3",All!$AE29="RMS"),#REF!,IF(AND(All!$V29="P4",All!$AE29="RMS"),#REF!,IF(AND(All!$V29="P5",All!$AE29="RMS"),#REF!,IF(AND(All!$V29="P6",All!$AE29="RMS"),#REF!,IF(AND(All!$V29="P7",All!$AE29="RMS"),#REF!,IF(AND(All!$V29="P8",All!$AE29="RMS"),#REF!,IF(AND(All!$V29="P9",All!$AE29="RMS"),#REF!,IF(AND(All!$V29="P1",All!$AE29="RSS"),#REF!,IF(AND(All!$V29="P2",All!$AE29="RSS"),#REF!,IF(AND(All!$V29="P3",All!$AE29="RSS"),#REF!,IF(AND(All!$V29="P4",All!$AE29="RSS"),#REF!,IF(AND(All!$V29="P5",All!$AE29="RSS"),#REF!,IF(AND(All!$V29="P6",All!$AE29="RSS"),#REF!,IF(AND(All!$V29="P7",All!$AE29="RSS"),#REF!,IF(AND(All!$V29="P8",All!$AE29="RSS"),#REF!,IF(AND(All!$V29="P9",All!$AE29="RSS"),#REF!,0)))))))))))))))))))))))))))</f>
        <v>0</v>
      </c>
      <c r="CG29" s="43">
        <f>IF(AND(All!$V29="P1",All!$AE29="RDP"),#REF!,IF(AND(All!$V29="P2",All!$AE29="RDP"),#REF!,IF(AND(All!$V29="P3",All!$AE29="RDP"),#REF!,IF(AND(All!$V29="P4",All!$AE29="RDP"),#REF!,IF(AND(All!$V29="P5",All!$AE29="RDP"),#REF!,IF(AND(All!$V29="P6",All!$AE29="RDP"),#REF!,IF(AND(All!$V29="P7",All!$AE29="RDP"),#REF!,IF(AND(All!$V29="P8",All!$AE29="RDP"),#REF!,IF(AND(All!$V29="P9",All!$AE29="RDP"),#REF!,IF(AND(All!$V29="P1",All!$AE29="RMS"),#REF!,IF(AND(All!$V29="P2",All!$AE29="RMS"),#REF!,IF(AND(All!$V29="P3",All!$AE29="RMS"),#REF!,IF(AND(All!$V29="P4",All!$AE29="RMS"),#REF!,IF(AND(All!$V29="P5",All!$AE29="RMS"),#REF!,IF(AND(All!$V29="P6",All!$AE29="RMS"),#REF!,IF(AND(All!$V29="P7",All!$AE29="RMS"),#REF!,IF(AND(All!$V29="P8",All!$AE29="RMS"),#REF!,IF(AND(All!$V29="P9",All!$AE29="RMS"),#REF!,IF(AND(All!$V29="P1",All!$AE29="RSS"),#REF!,IF(AND(All!$V29="P2",All!$AE29="RSS"),#REF!,IF(AND(All!$V29="P3",All!$AE29="RSS"),#REF!,IF(AND(All!$V29="P4",All!$AE29="RSS"),#REF!,IF(AND(All!$V29="P5",All!$AE29="RSS"),#REF!,IF(AND(All!$V29="P6",All!$AE29="RSS"),#REF!,IF(AND(All!$V29="P7",All!$AE29="RSS"),#REF!,IF(AND(All!$V29="P8",All!$AE29="RSS"),#REF!,IF(AND(All!$V29="P9",All!$AE29="RSS"),#REF!,0)))))))))))))))))))))))))))</f>
        <v>0</v>
      </c>
      <c r="CH29" s="43">
        <f>IF(AND(All!$V29="P1",All!$AE29="RDP"),#REF!,IF(AND(All!$V29="P2",All!$AE29="RDP"),#REF!,IF(AND(All!$V29="P3",All!$AE29="RDP"),#REF!,IF(AND(All!$V29="P4",All!$AE29="RDP"),#REF!,IF(AND(All!$V29="P5",All!$AE29="RDP"),#REF!,IF(AND(All!$V29="P6",All!$AE29="RDP"),#REF!,IF(AND(All!$V29="P7",All!$AE29="RDP"),#REF!,IF(AND(All!$V29="P8",All!$AE29="RDP"),#REF!,IF(AND(All!$V29="P9",All!$AE29="RDP"),#REF!,IF(AND(All!$V29="P1",All!$AE29="RMS"),#REF!,IF(AND(All!$V29="P2",All!$AE29="RMS"),#REF!,IF(AND(All!$V29="P3",All!$AE29="RMS"),#REF!,IF(AND(All!$V29="P4",All!$AE29="RMS"),#REF!,IF(AND(All!$V29="P5",All!$AE29="RMS"),#REF!,IF(AND(All!$V29="P6",All!$AE29="RMS"),#REF!,IF(AND(All!$V29="P7",All!$AE29="RMS"),#REF!,IF(AND(All!$V29="P8",All!$AE29="RMS"),#REF!,IF(AND(All!$V29="P9",All!$AE29="RMS"),#REF!,IF(AND(All!$V29="P1",All!$AE29="RSS"),#REF!,IF(AND(All!$V29="P2",All!$AE29="RSS"),#REF!,IF(AND(All!$V29="P3",All!$AE29="RSS"),#REF!,IF(AND(All!$V29="P4",All!$AE29="RSS"),#REF!,IF(AND(All!$V29="P5",All!$AE29="RSS"),#REF!,IF(AND(All!$V29="P6",All!$AE29="RSS"),#REF!,IF(AND(All!$V29="P7",All!$AE29="RSS"),#REF!,IF(AND(All!$V29="P8",All!$AE29="RSS"),#REF!,IF(AND(All!$V29="P9",All!$AE29="RSS"),#REF!,0)))))))))))))))))))))))))))</f>
        <v>0</v>
      </c>
      <c r="CI29" s="328">
        <f>IF(AND(All!$V29="P1",All!$AE29="RDP"),#REF!,IF(AND(All!$V29="P2",All!$AE29="RDP"),#REF!,IF(AND(All!$V29="P3",All!$AE29="RDP"),#REF!,IF(AND(All!$V29="P4",All!$AE29="RDP"),#REF!,IF(AND(All!$V29="P5",All!$AE29="RDP"),#REF!,IF(AND(All!$V29="P6",All!$AE29="RDP"),#REF!,IF(AND(All!$V29="P7",All!$AE29="RDP"),#REF!,IF(AND(All!$V29="P8",All!$AE29="RDP"),#REF!,IF(AND(All!$V29="P9",All!$AE29="RDP"),#REF!,IF(AND(All!$V29="P1",All!$AE29="RMS"),#REF!,IF(AND(All!$V29="P2",All!$AE29="RMS"),#REF!,IF(AND(All!$V29="P3",All!$AE29="RMS"),#REF!,IF(AND(All!$V29="P4",All!$AE29="RMS"),#REF!,IF(AND(All!$V29="P5",All!$AE29="RMS"),#REF!,IF(AND(All!$V29="P6",All!$AE29="RMS"),#REF!,IF(AND(All!$V29="P7",All!$AE29="RMS"),#REF!,IF(AND(All!$V29="P8",All!$AE29="RMS"),#REF!,IF(AND(All!$V29="P9",All!$AE29="RMS"),#REF!,IF(AND(All!$V29="P1",All!$AE29="RSS"),#REF!,IF(AND(All!$V29="P2",All!$AE29="RSS"),#REF!,IF(AND(All!$V29="P3",All!$AE29="RSS"),#REF!,IF(AND(All!$V29="P4",All!$AE29="RSS"),#REF!,IF(AND(All!$V29="P5",All!$AE29="RSS"),#REF!,IF(AND(All!$V29="P6",All!$AE29="RSS"),#REF!,IF(AND(All!$V29="P7",All!$AE29="RSS"),#REF!,IF(AND(All!$V29="P8",All!$AE29="RSS"),#REF!,IF(AND(All!$V29="P9",All!$AE29="RSS"),#REF!,0)))))))))))))))))))))))))))</f>
        <v>0</v>
      </c>
      <c r="CJ29" s="377">
        <f>Table92[[#This Row],[R-B1]]-Table92[[#This Row],[B1]]</f>
        <v>-3</v>
      </c>
      <c r="CK29" s="378">
        <f>Table92[[#This Row],[R-B2]]-Table92[[#This Row],[B2]]</f>
        <v>-1</v>
      </c>
      <c r="CL29" s="378">
        <f>Table92[[#This Row],[R-B3]]-Table92[[#This Row],[B3]]</f>
        <v>-2</v>
      </c>
      <c r="CM29" s="378">
        <f>Table92[[#This Row],[R-B4]]-Table92[[#This Row],[B4]]</f>
        <v>-3</v>
      </c>
      <c r="CN29" s="378">
        <f>Table92[[#This Row],[R-B5]]-Table92[[#This Row],[B5]]</f>
        <v>-3</v>
      </c>
      <c r="CO29" s="378">
        <f>Table92[[#This Row],[R-B6]]-Table92[[#This Row],[B6]]</f>
        <v>-2</v>
      </c>
      <c r="CP29" s="378">
        <f>Table92[[#This Row],[R-B7]]-Table92[[#This Row],[B7]]</f>
        <v>-3</v>
      </c>
      <c r="CQ29" s="378">
        <f>Table92[[#This Row],[R-B8]]-Table92[[#This Row],[B8]]</f>
        <v>-3</v>
      </c>
      <c r="CR29" s="378">
        <f>Table92[[#This Row],[R-B9]]-Table92[[#This Row],[B9]]</f>
        <v>-1</v>
      </c>
      <c r="CS29" s="378">
        <f>Table92[[#This Row],[R-B10]]-Table92[[#This Row],[B10]]</f>
        <v>-2</v>
      </c>
      <c r="CT29" s="378">
        <f>Table92[[#This Row],[R-B11]]-Table92[[#This Row],[B11]]</f>
        <v>-3</v>
      </c>
      <c r="CU29" s="378">
        <f>Table92[[#This Row],[R-B12]]-Table92[[#This Row],[B12]]</f>
        <v>-2</v>
      </c>
      <c r="CV29" s="378">
        <f>Table92[[#This Row],[R-K1]]-Table92[[#This Row],[K1]]</f>
        <v>-3</v>
      </c>
      <c r="CW29" s="378">
        <f>Table92[[#This Row],[R-K2]]-Table92[[#This Row],[K2]]</f>
        <v>-3</v>
      </c>
      <c r="CX29" s="378">
        <f>Table92[[#This Row],[R-K3]]-Table92[[#This Row],[K3]]</f>
        <v>-2</v>
      </c>
      <c r="CY29" s="378">
        <f>Table92[[#This Row],[R-K4]]-Table92[[#This Row],[K4]]</f>
        <v>-2</v>
      </c>
      <c r="CZ29" s="378">
        <f>Table92[[#This Row],[R-K5]]-Table92[[#This Row],[K5]]</f>
        <v>0</v>
      </c>
      <c r="DA29" s="378">
        <f>Table92[[#This Row],[R-P1]]-Table92[[#This Row],[P1]]</f>
        <v>-2</v>
      </c>
      <c r="DB29" s="378">
        <f>Table92[[#This Row],[R-P2]]-Table92[[#This Row],[P2]]</f>
        <v>-2</v>
      </c>
      <c r="DC29" s="378">
        <f>Table92[[#This Row],[R-P3]]-Table92[[#This Row],[P3]]</f>
        <v>0</v>
      </c>
      <c r="DD29" s="378">
        <f>Table92[[#This Row],[R-P4]]-Table92[[#This Row],[P4]]</f>
        <v>-1</v>
      </c>
      <c r="DE29" s="378">
        <f>Table92[[#This Row],[R-P5]]-Table92[[#This Row],[P5]]</f>
        <v>-2</v>
      </c>
      <c r="DF29" s="378">
        <f>Table92[[#This Row],[R-E1]]-Table92[[#This Row],[E1]]</f>
        <v>-1</v>
      </c>
      <c r="DG29" s="379">
        <f>Table92[[#This Row],[R-E2]]-Table92[[#This Row],[E2]]</f>
        <v>-1</v>
      </c>
      <c r="DH29" s="43">
        <f>COUNTIF(Table9[[#This Row],[G-B1]:[G-B12]],"&lt;=0")/12*100</f>
        <v>100</v>
      </c>
      <c r="DI29" s="43">
        <f>COUNTIF(Table9[[#This Row],[G-K1]:[G-K5]],"&lt;=0")/5*100</f>
        <v>100</v>
      </c>
      <c r="DJ29" s="43">
        <f>COUNTIF(Table9[[#This Row],[G-P1]:[G-P5]],"&lt;=0")/5*100</f>
        <v>100</v>
      </c>
      <c r="DK29" s="43">
        <f>COUNTIF(Table9[[#This Row],[G-E1]:[G-E2]],"&lt;=0")/2*100</f>
        <v>100</v>
      </c>
      <c r="DL29" s="450">
        <f>IF(AE29="RDP",(COUNTIF(Table9[[#This Row],[G-B3]],"&lt;=0")+COUNTIF(Table9[[#This Row],[G-B4]],"&lt;=0")+COUNTIF(Table9[[#This Row],[G-B7]],"&lt;=0")+COUNTIF(Table9[[#This Row],[G-B11]],"&lt;=0")+COUNTIF(Table9[[#This Row],[G-K2]],"&lt;=0"))/5*100,IF(AE29="RMS",(COUNTIF(Table9[[#This Row],[G-B4]],"&lt;=0")+COUNTIF(Table9[[#This Row],[G-B5]],"&lt;=0")+COUNTIF(Table9[[#This Row],[G-B10]],"&lt;=0")+COUNTIF(Table9[[#This Row],[G-B12]],"&lt;=0")+COUNTIF(Table9[[#This Row],[G-K2]],"&lt;=0"))/5*100,IF(AE29="RSS",(COUNTIF(Table9[[#This Row],[G-B1]],"&lt;=0")+COUNTIF(Table9[[#This Row],[G-B2]],"&lt;=0")+COUNTIF(Table9[[#This Row],[G-B6]],"&lt;=0")+COUNTIF(Table9[[#This Row],[G-B11]],"&lt;=0")+COUNTIF(Table9[[#This Row],[G-B12]],"&lt;=0"))/5*100,0)))</f>
        <v>100</v>
      </c>
      <c r="DM29" s="380">
        <v>83</v>
      </c>
      <c r="DN29" s="381">
        <v>80</v>
      </c>
      <c r="DO29" s="381">
        <v>80</v>
      </c>
      <c r="DP29" s="381">
        <v>100</v>
      </c>
      <c r="DQ29" s="381">
        <v>100</v>
      </c>
      <c r="DR29" s="380">
        <v>17</v>
      </c>
      <c r="DS29" s="381">
        <v>40</v>
      </c>
      <c r="DT29" s="381">
        <v>40</v>
      </c>
      <c r="DU29" s="381">
        <v>0</v>
      </c>
      <c r="DV29" s="381">
        <v>0</v>
      </c>
      <c r="DW29" s="380">
        <v>17</v>
      </c>
      <c r="DX29" s="381">
        <v>20</v>
      </c>
      <c r="DY29" s="381">
        <v>20</v>
      </c>
      <c r="DZ29" s="381">
        <v>0</v>
      </c>
      <c r="EA29" s="382">
        <v>0</v>
      </c>
      <c r="EB29" s="335" t="s">
        <v>886</v>
      </c>
      <c r="EC29" s="324" t="s">
        <v>185</v>
      </c>
      <c r="ED29" s="324" t="s">
        <v>887</v>
      </c>
      <c r="EE29" s="338"/>
    </row>
    <row r="30" spans="1:135" ht="29" x14ac:dyDescent="0.3">
      <c r="A30" s="3" t="s">
        <v>2382</v>
      </c>
      <c r="B30" s="282">
        <v>27</v>
      </c>
      <c r="C30" s="285" t="s">
        <v>171</v>
      </c>
      <c r="D30" s="343"/>
      <c r="E30" s="399" t="s">
        <v>2226</v>
      </c>
      <c r="F30" s="304">
        <v>1116584</v>
      </c>
      <c r="G30" s="357">
        <f t="shared" ca="1" si="5"/>
        <v>58.344197992770177</v>
      </c>
      <c r="H30" s="283">
        <v>25020</v>
      </c>
      <c r="I30" s="343" t="s">
        <v>136</v>
      </c>
      <c r="J30" s="343" t="s">
        <v>270</v>
      </c>
      <c r="K30" s="343" t="s">
        <v>138</v>
      </c>
      <c r="L30" s="343" t="s">
        <v>788</v>
      </c>
      <c r="M30" s="343" t="s">
        <v>145</v>
      </c>
      <c r="N30" s="343"/>
      <c r="O30" s="343" t="s">
        <v>183</v>
      </c>
      <c r="P30" s="349" t="s">
        <v>2227</v>
      </c>
      <c r="Q30" s="343" t="s">
        <v>425</v>
      </c>
      <c r="R30" s="454">
        <v>46240</v>
      </c>
      <c r="S30" s="345">
        <v>45511</v>
      </c>
      <c r="T30" s="286">
        <f t="shared" ca="1" si="7"/>
        <v>2.2027777777777779</v>
      </c>
      <c r="U30" s="343">
        <v>25</v>
      </c>
      <c r="V30" s="343" t="s">
        <v>59</v>
      </c>
      <c r="W30" s="343"/>
      <c r="X30" s="343"/>
      <c r="Y30" s="343"/>
      <c r="Z30" s="343"/>
      <c r="AA30" s="343"/>
      <c r="AB30" s="343"/>
      <c r="AC30" s="343" t="s">
        <v>183</v>
      </c>
      <c r="AD30" s="345">
        <v>45925</v>
      </c>
      <c r="AE30" s="343" t="s">
        <v>147</v>
      </c>
      <c r="AF30" s="343"/>
      <c r="AG30" s="287" t="s">
        <v>2387</v>
      </c>
      <c r="AH30" s="287"/>
      <c r="AI30" s="292"/>
      <c r="AJ30" s="285"/>
      <c r="AK30" s="348" t="s">
        <v>274</v>
      </c>
      <c r="AL30" s="282"/>
      <c r="AM30" s="448" t="s">
        <v>274</v>
      </c>
      <c r="AN30" s="313">
        <v>3</v>
      </c>
      <c r="AO30" s="304">
        <v>3</v>
      </c>
      <c r="AP30" s="304">
        <v>3</v>
      </c>
      <c r="AQ30" s="304">
        <v>3</v>
      </c>
      <c r="AR30" s="304">
        <v>3</v>
      </c>
      <c r="AS30" s="304">
        <v>3</v>
      </c>
      <c r="AT30" s="304">
        <v>3</v>
      </c>
      <c r="AU30" s="304">
        <v>3</v>
      </c>
      <c r="AV30" s="304">
        <v>3</v>
      </c>
      <c r="AW30" s="304">
        <v>3</v>
      </c>
      <c r="AX30" s="304">
        <v>3</v>
      </c>
      <c r="AY30" s="304">
        <v>3</v>
      </c>
      <c r="AZ30" s="304">
        <v>2</v>
      </c>
      <c r="BA30" s="304">
        <v>3</v>
      </c>
      <c r="BB30" s="304">
        <v>2</v>
      </c>
      <c r="BC30" s="304">
        <v>2</v>
      </c>
      <c r="BD30" s="304">
        <v>2</v>
      </c>
      <c r="BE30" s="304">
        <v>3</v>
      </c>
      <c r="BF30" s="304">
        <v>2</v>
      </c>
      <c r="BG30" s="304">
        <v>3</v>
      </c>
      <c r="BH30" s="304">
        <v>2</v>
      </c>
      <c r="BI30" s="304">
        <v>1</v>
      </c>
      <c r="BJ30" s="304">
        <v>1</v>
      </c>
      <c r="BK30" s="314">
        <v>1</v>
      </c>
      <c r="BL30" s="323" t="e">
        <f>IF(AND(All!$V30="P1",All!$AE30="RDP"),#REF!,IF(AND(All!$V30="P2",All!$AE30="RDP"),#REF!,IF(AND(All!$V30="P3",All!$AE30="RDP"),#REF!,IF(AND(All!$V30="P4",All!$AE30="RDP"),#REF!,IF(AND(All!$V30="P5",All!$AE30="RDP"),#REF!,IF(AND(All!$V30="P6",All!$AE30="RDP"),#REF!,IF(AND(All!$V30="P7",All!$AE30="RDP"),#REF!,IF(AND(All!$V30="P8",All!$AE30="RDP"),#REF!,IF(AND(All!$V30="P9",All!$AE30="RDP"),#REF!,IF(AND(All!$V30="P1",All!$AE30="RMS"),#REF!,IF(AND(All!$V30="P2",All!$AE30="RMS"),#REF!,IF(AND(All!$V30="P3",All!$AE30="RMS"),#REF!,IF(AND(All!$V30="P4",All!$AE30="RMS"),#REF!,IF(AND(All!$V30="P5",All!$AE30="RMS"),#REF!,IF(AND(All!$V30="P6",All!$AE30="RMS"),#REF!,IF(AND(All!$V30="P7",All!$AE30="RMS"),#REF!,IF(AND(All!$V30="P8",All!$AE30="RMS"),#REF!,IF(AND(All!$V30="P9",All!$AE30="RMS"),#REF!,IF(AND(All!$V30="P1",All!$AE30="RSS"),#REF!,IF(AND(All!$V30="P2",All!$AE30="RSS"),#REF!,IF(AND(All!$V30="P3",All!$AE30="RSS"),#REF!,IF(AND(All!$V30="P4",All!$AE30="RSS"),#REF!,IF(AND(All!$V30="P5",All!$AE30="RSS"),#REF!,IF(AND(All!$V30="P6",All!$AE30="RSS"),#REF!,IF(AND(All!$V30="P7",All!$AE30="RSS"),#REF!,IF(AND(All!$V30="P8",All!$AE30="RSS"),#REF!,IF(AND(All!$V30="P9",All!$AE30="RSS"),#REF!,0)))))))))))))))))))))))))))</f>
        <v>#REF!</v>
      </c>
      <c r="BM30" s="43" t="e">
        <f>IF(AND(All!$V30="P1",All!$AE30="RDP"),#REF!,IF(AND(All!$V30="P2",All!$AE30="RDP"),#REF!,IF(AND(All!$V30="P3",All!$AE30="RDP"),#REF!,IF(AND(All!$V30="P4",All!$AE30="RDP"),#REF!,IF(AND(All!$V30="P5",All!$AE30="RDP"),#REF!,IF(AND(All!$V30="P6",All!$AE30="RDP"),#REF!,IF(AND(All!$V30="P7",All!$AE30="RDP"),#REF!,IF(AND(All!$V30="P8",All!$AE30="RDP"),#REF!,IF(AND(All!$V30="P9",All!$AE30="RDP"),#REF!,IF(AND(All!$V30="P1",All!$AE30="RMS"),#REF!,IF(AND(All!$V30="P2",All!$AE30="RMS"),#REF!,IF(AND(All!$V30="P3",All!$AE30="RMS"),#REF!,IF(AND(All!$V30="P4",All!$AE30="RMS"),#REF!,IF(AND(All!$V30="P5",All!$AE30="RMS"),#REF!,IF(AND(All!$V30="P6",All!$AE30="RMS"),#REF!,IF(AND(All!$V30="P7",All!$AE30="RMS"),#REF!,IF(AND(All!$V30="P8",All!$AE30="RMS"),#REF!,IF(AND(All!$V30="P9",All!$AE30="RMS"),#REF!,IF(AND(All!$V30="P1",All!$AE30="RSS"),#REF!,IF(AND(All!$V30="P2",All!$AE30="RSS"),#REF!,IF(AND(All!$V30="P3",All!$AE30="RSS"),#REF!,IF(AND(All!$V30="P4",All!$AE30="RSS"),#REF!,IF(AND(All!$V30="P5",All!$AE30="RSS"),#REF!,IF(AND(All!$V30="P6",All!$AE30="RSS"),#REF!,IF(AND(All!$V30="P7",All!$AE30="RSS"),#REF!,IF(AND(All!$V30="P8",All!$AE30="RSS"),#REF!,IF(AND(All!$V30="P9",All!$AE30="RSS"),#REF!,0)))))))))))))))))))))))))))</f>
        <v>#REF!</v>
      </c>
      <c r="BN30" s="43" t="e">
        <f>IF(AND(All!$V30="P1",All!$AE30="RDP"),#REF!,IF(AND(All!$V30="P2",All!$AE30="RDP"),#REF!,IF(AND(All!$V30="P3",All!$AE30="RDP"),#REF!,IF(AND(All!$V30="P4",All!$AE30="RDP"),#REF!,IF(AND(All!$V30="P5",All!$AE30="RDP"),#REF!,IF(AND(All!$V30="P6",All!$AE30="RDP"),#REF!,IF(AND(All!$V30="P7",All!$AE30="RDP"),#REF!,IF(AND(All!$V30="P8",All!$AE30="RDP"),#REF!,IF(AND(All!$V30="P9",All!$AE30="RDP"),#REF!,IF(AND(All!$V30="P1",All!$AE30="RMS"),#REF!,IF(AND(All!$V30="P2",All!$AE30="RMS"),#REF!,IF(AND(All!$V30="P3",All!$AE30="RMS"),#REF!,IF(AND(All!$V30="P4",All!$AE30="RMS"),#REF!,IF(AND(All!$V30="P5",All!$AE30="RMS"),#REF!,IF(AND(All!$V30="P6",All!$AE30="RMS"),#REF!,IF(AND(All!$V30="P7",All!$AE30="RMS"),#REF!,IF(AND(All!$V30="P8",All!$AE30="RMS"),#REF!,IF(AND(All!$V30="P9",All!$AE30="RMS"),#REF!,IF(AND(All!$V30="P1",All!$AE30="RSS"),#REF!,IF(AND(All!$V30="P2",All!$AE30="RSS"),#REF!,IF(AND(All!$V30="P3",All!$AE30="RSS"),#REF!,IF(AND(All!$V30="P4",All!$AE30="RSS"),#REF!,IF(AND(All!$V30="P5",All!$AE30="RSS"),#REF!,IF(AND(All!$V30="P6",All!$AE30="RSS"),#REF!,IF(AND(All!$V30="P7",All!$AE30="RSS"),#REF!,IF(AND(All!$V30="P8",All!$AE30="RSS"),#REF!,IF(AND(All!$V30="P9",All!$AE30="RSS"),#REF!,0)))))))))))))))))))))))))))</f>
        <v>#REF!</v>
      </c>
      <c r="BO30" s="43" t="e">
        <f>IF(AND(All!$V30="P1",All!$AE30="RDP"),#REF!,IF(AND(All!$V30="P2",All!$AE30="RDP"),#REF!,IF(AND(All!$V30="P3",All!$AE30="RDP"),#REF!,IF(AND(All!$V30="P4",All!$AE30="RDP"),#REF!,IF(AND(All!$V30="P5",All!$AE30="RDP"),#REF!,IF(AND(All!$V30="P6",All!$AE30="RDP"),#REF!,IF(AND(All!$V30="P7",All!$AE30="RDP"),#REF!,IF(AND(All!$V30="P8",All!$AE30="RDP"),#REF!,IF(AND(All!$V30="P9",All!$AE30="RDP"),#REF!,IF(AND(All!$V30="P1",All!$AE30="RMS"),#REF!,IF(AND(All!$V30="P2",All!$AE30="RMS"),#REF!,IF(AND(All!$V30="P3",All!$AE30="RMS"),#REF!,IF(AND(All!$V30="P4",All!$AE30="RMS"),#REF!,IF(AND(All!$V30="P5",All!$AE30="RMS"),#REF!,IF(AND(All!$V30="P6",All!$AE30="RMS"),#REF!,IF(AND(All!$V30="P7",All!$AE30="RMS"),#REF!,IF(AND(All!$V30="P8",All!$AE30="RMS"),#REF!,IF(AND(All!$V30="P9",All!$AE30="RMS"),#REF!,IF(AND(All!$V30="P1",All!$AE30="RSS"),#REF!,IF(AND(All!$V30="P2",All!$AE30="RSS"),#REF!,IF(AND(All!$V30="P3",All!$AE30="RSS"),#REF!,IF(AND(All!$V30="P4",All!$AE30="RSS"),#REF!,IF(AND(All!$V30="P5",All!$AE30="RSS"),#REF!,IF(AND(All!$V30="P6",All!$AE30="RSS"),#REF!,IF(AND(All!$V30="P7",All!$AE30="RSS"),#REF!,IF(AND(All!$V30="P8",All!$AE30="RSS"),#REF!,IF(AND(All!$V30="P9",All!$AE30="RSS"),#REF!,0)))))))))))))))))))))))))))</f>
        <v>#REF!</v>
      </c>
      <c r="BP30" s="43" t="e">
        <f>IF(AND(All!$V30="P1",All!$AE30="RDP"),#REF!,IF(AND(All!$V30="P2",All!$AE30="RDP"),#REF!,IF(AND(All!$V30="P3",All!$AE30="RDP"),#REF!,IF(AND(All!$V30="P4",All!$AE30="RDP"),#REF!,IF(AND(All!$V30="P5",All!$AE30="RDP"),#REF!,IF(AND(All!$V30="P6",All!$AE30="RDP"),#REF!,IF(AND(All!$V30="P7",All!$AE30="RDP"),#REF!,IF(AND(All!$V30="P8",All!$AE30="RDP"),#REF!,IF(AND(All!$V30="P9",All!$AE30="RDP"),#REF!,IF(AND(All!$V30="P1",All!$AE30="RMS"),#REF!,IF(AND(All!$V30="P2",All!$AE30="RMS"),#REF!,IF(AND(All!$V30="P3",All!$AE30="RMS"),#REF!,IF(AND(All!$V30="P4",All!$AE30="RMS"),#REF!,IF(AND(All!$V30="P5",All!$AE30="RMS"),#REF!,IF(AND(All!$V30="P6",All!$AE30="RMS"),#REF!,IF(AND(All!$V30="P7",All!$AE30="RMS"),#REF!,IF(AND(All!$V30="P8",All!$AE30="RMS"),#REF!,IF(AND(All!$V30="P9",All!$AE30="RMS"),#REF!,IF(AND(All!$V30="P1",All!$AE30="RSS"),#REF!,IF(AND(All!$V30="P2",All!$AE30="RSS"),#REF!,IF(AND(All!$V30="P3",All!$AE30="RSS"),#REF!,IF(AND(All!$V30="P4",All!$AE30="RSS"),#REF!,IF(AND(All!$V30="P5",All!$AE30="RSS"),#REF!,IF(AND(All!$V30="P6",All!$AE30="RSS"),#REF!,IF(AND(All!$V30="P7",All!$AE30="RSS"),#REF!,IF(AND(All!$V30="P8",All!$AE30="RSS"),#REF!,IF(AND(All!$V30="P9",All!$AE30="RSS"),#REF!,0)))))))))))))))))))))))))))</f>
        <v>#REF!</v>
      </c>
      <c r="BQ30" s="43" t="e">
        <f>IF(AND(All!$V30="P1",All!$AE30="RDP"),#REF!,IF(AND(All!$V30="P2",All!$AE30="RDP"),#REF!,IF(AND(All!$V30="P3",All!$AE30="RDP"),#REF!,IF(AND(All!$V30="P4",All!$AE30="RDP"),#REF!,IF(AND(All!$V30="P5",All!$AE30="RDP"),#REF!,IF(AND(All!$V30="P6",All!$AE30="RDP"),#REF!,IF(AND(All!$V30="P7",All!$AE30="RDP"),#REF!,IF(AND(All!$V30="P8",All!$AE30="RDP"),#REF!,IF(AND(All!$V30="P9",All!$AE30="RDP"),#REF!,IF(AND(All!$V30="P1",All!$AE30="RMS"),#REF!,IF(AND(All!$V30="P2",All!$AE30="RMS"),#REF!,IF(AND(All!$V30="P3",All!$AE30="RMS"),#REF!,IF(AND(All!$V30="P4",All!$AE30="RMS"),#REF!,IF(AND(All!$V30="P5",All!$AE30="RMS"),#REF!,IF(AND(All!$V30="P6",All!$AE30="RMS"),#REF!,IF(AND(All!$V30="P7",All!$AE30="RMS"),#REF!,IF(AND(All!$V30="P8",All!$AE30="RMS"),#REF!,IF(AND(All!$V30="P9",All!$AE30="RMS"),#REF!,IF(AND(All!$V30="P1",All!$AE30="RSS"),#REF!,IF(AND(All!$V30="P2",All!$AE30="RSS"),#REF!,IF(AND(All!$V30="P3",All!$AE30="RSS"),#REF!,IF(AND(All!$V30="P4",All!$AE30="RSS"),#REF!,IF(AND(All!$V30="P5",All!$AE30="RSS"),#REF!,IF(AND(All!$V30="P6",All!$AE30="RSS"),#REF!,IF(AND(All!$V30="P7",All!$AE30="RSS"),#REF!,IF(AND(All!$V30="P8",All!$AE30="RSS"),#REF!,IF(AND(All!$V30="P9",All!$AE30="RSS"),#REF!,0)))))))))))))))))))))))))))</f>
        <v>#REF!</v>
      </c>
      <c r="BR30" s="43" t="e">
        <f>IF(AND(All!$V30="P1",All!$AE30="RDP"),#REF!,IF(AND(All!$V30="P2",All!$AE30="RDP"),#REF!,IF(AND(All!$V30="P3",All!$AE30="RDP"),#REF!,IF(AND(All!$V30="P4",All!$AE30="RDP"),#REF!,IF(AND(All!$V30="P5",All!$AE30="RDP"),#REF!,IF(AND(All!$V30="P6",All!$AE30="RDP"),#REF!,IF(AND(All!$V30="P7",All!$AE30="RDP"),#REF!,IF(AND(All!$V30="P8",All!$AE30="RDP"),#REF!,IF(AND(All!$V30="P9",All!$AE30="RDP"),#REF!,IF(AND(All!$V30="P1",All!$AE30="RMS"),#REF!,IF(AND(All!$V30="P2",All!$AE30="RMS"),#REF!,IF(AND(All!$V30="P3",All!$AE30="RMS"),#REF!,IF(AND(All!$V30="P4",All!$AE30="RMS"),#REF!,IF(AND(All!$V30="P5",All!$AE30="RMS"),#REF!,IF(AND(All!$V30="P6",All!$AE30="RMS"),#REF!,IF(AND(All!$V30="P7",All!$AE30="RMS"),#REF!,IF(AND(All!$V30="P8",All!$AE30="RMS"),#REF!,IF(AND(All!$V30="P9",All!$AE30="RMS"),#REF!,IF(AND(All!$V30="P1",All!$AE30="RSS"),#REF!,IF(AND(All!$V30="P2",All!$AE30="RSS"),#REF!,IF(AND(All!$V30="P3",All!$AE30="RSS"),#REF!,IF(AND(All!$V30="P4",All!$AE30="RSS"),#REF!,IF(AND(All!$V30="P5",All!$AE30="RSS"),#REF!,IF(AND(All!$V30="P6",All!$AE30="RSS"),#REF!,IF(AND(All!$V30="P7",All!$AE30="RSS"),#REF!,IF(AND(All!$V30="P8",All!$AE30="RSS"),#REF!,IF(AND(All!$V30="P9",All!$AE30="RSS"),#REF!,0)))))))))))))))))))))))))))</f>
        <v>#REF!</v>
      </c>
      <c r="BS30" s="43" t="e">
        <f>IF(AND(All!$V30="P1",All!$AE30="RDP"),#REF!,IF(AND(All!$V30="P2",All!$AE30="RDP"),#REF!,IF(AND(All!$V30="P3",All!$AE30="RDP"),#REF!,IF(AND(All!$V30="P4",All!$AE30="RDP"),#REF!,IF(AND(All!$V30="P5",All!$AE30="RDP"),#REF!,IF(AND(All!$V30="P6",All!$AE30="RDP"),#REF!,IF(AND(All!$V30="P7",All!$AE30="RDP"),#REF!,IF(AND(All!$V30="P8",All!$AE30="RDP"),#REF!,IF(AND(All!$V30="P9",All!$AE30="RDP"),#REF!,IF(AND(All!$V30="P1",All!$AE30="RMS"),#REF!,IF(AND(All!$V30="P2",All!$AE30="RMS"),#REF!,IF(AND(All!$V30="P3",All!$AE30="RMS"),#REF!,IF(AND(All!$V30="P4",All!$AE30="RMS"),#REF!,IF(AND(All!$V30="P5",All!$AE30="RMS"),#REF!,IF(AND(All!$V30="P6",All!$AE30="RMS"),#REF!,IF(AND(All!$V30="P7",All!$AE30="RMS"),#REF!,IF(AND(All!$V30="P8",All!$AE30="RMS"),#REF!,IF(AND(All!$V30="P9",All!$AE30="RMS"),#REF!,IF(AND(All!$V30="P1",All!$AE30="RSS"),#REF!,IF(AND(All!$V30="P2",All!$AE30="RSS"),#REF!,IF(AND(All!$V30="P3",All!$AE30="RSS"),#REF!,IF(AND(All!$V30="P4",All!$AE30="RSS"),#REF!,IF(AND(All!$V30="P5",All!$AE30="RSS"),#REF!,IF(AND(All!$V30="P6",All!$AE30="RSS"),#REF!,IF(AND(All!$V30="P7",All!$AE30="RSS"),#REF!,IF(AND(All!$V30="P8",All!$AE30="RSS"),#REF!,IF(AND(All!$V30="P9",All!$AE30="RSS"),#REF!,0)))))))))))))))))))))))))))</f>
        <v>#REF!</v>
      </c>
      <c r="BT30" s="43" t="e">
        <f>IF(AND(All!$V30="P1",All!$AE30="RDP"),#REF!,IF(AND(All!$V30="P2",All!$AE30="RDP"),#REF!,IF(AND(All!$V30="P3",All!$AE30="RDP"),#REF!,IF(AND(All!$V30="P4",All!$AE30="RDP"),#REF!,IF(AND(All!$V30="P5",All!$AE30="RDP"),#REF!,IF(AND(All!$V30="P6",All!$AE30="RDP"),#REF!,IF(AND(All!$V30="P7",All!$AE30="RDP"),#REF!,IF(AND(All!$V30="P8",All!$AE30="RDP"),#REF!,IF(AND(All!$V30="P9",All!$AE30="RDP"),#REF!,IF(AND(All!$V30="P1",All!$AE30="RMS"),#REF!,IF(AND(All!$V30="P2",All!$AE30="RMS"),#REF!,IF(AND(All!$V30="P3",All!$AE30="RMS"),#REF!,IF(AND(All!$V30="P4",All!$AE30="RMS"),#REF!,IF(AND(All!$V30="P5",All!$AE30="RMS"),#REF!,IF(AND(All!$V30="P6",All!$AE30="RMS"),#REF!,IF(AND(All!$V30="P7",All!$AE30="RMS"),#REF!,IF(AND(All!$V30="P8",All!$AE30="RMS"),#REF!,IF(AND(All!$V30="P9",All!$AE30="RMS"),#REF!,IF(AND(All!$V30="P1",All!$AE30="RSS"),#REF!,IF(AND(All!$V30="P2",All!$AE30="RSS"),#REF!,IF(AND(All!$V30="P3",All!$AE30="RSS"),#REF!,IF(AND(All!$V30="P4",All!$AE30="RSS"),#REF!,IF(AND(All!$V30="P5",All!$AE30="RSS"),#REF!,IF(AND(All!$V30="P6",All!$AE30="RSS"),#REF!,IF(AND(All!$V30="P7",All!$AE30="RSS"),#REF!,IF(AND(All!$V30="P8",All!$AE30="RSS"),#REF!,IF(AND(All!$V30="P9",All!$AE30="RSS"),#REF!,0)))))))))))))))))))))))))))</f>
        <v>#REF!</v>
      </c>
      <c r="BU30" s="43" t="e">
        <f>IF(AND(All!$V30="P1",All!$AE30="RDP"),#REF!,IF(AND(All!$V30="P2",All!$AE30="RDP"),#REF!,IF(AND(All!$V30="P3",All!$AE30="RDP"),#REF!,IF(AND(All!$V30="P4",All!$AE30="RDP"),#REF!,IF(AND(All!$V30="P5",All!$AE30="RDP"),#REF!,IF(AND(All!$V30="P6",All!$AE30="RDP"),#REF!,IF(AND(All!$V30="P7",All!$AE30="RDP"),#REF!,IF(AND(All!$V30="P8",All!$AE30="RDP"),#REF!,IF(AND(All!$V30="P9",All!$AE30="RDP"),#REF!,IF(AND(All!$V30="P1",All!$AE30="RMS"),#REF!,IF(AND(All!$V30="P2",All!$AE30="RMS"),#REF!,IF(AND(All!$V30="P3",All!$AE30="RMS"),#REF!,IF(AND(All!$V30="P4",All!$AE30="RMS"),#REF!,IF(AND(All!$V30="P5",All!$AE30="RMS"),#REF!,IF(AND(All!$V30="P6",All!$AE30="RMS"),#REF!,IF(AND(All!$V30="P7",All!$AE30="RMS"),#REF!,IF(AND(All!$V30="P8",All!$AE30="RMS"),#REF!,IF(AND(All!$V30="P9",All!$AE30="RMS"),#REF!,IF(AND(All!$V30="P1",All!$AE30="RSS"),#REF!,IF(AND(All!$V30="P2",All!$AE30="RSS"),#REF!,IF(AND(All!$V30="P3",All!$AE30="RSS"),#REF!,IF(AND(All!$V30="P4",All!$AE30="RSS"),#REF!,IF(AND(All!$V30="P5",All!$AE30="RSS"),#REF!,IF(AND(All!$V30="P6",All!$AE30="RSS"),#REF!,IF(AND(All!$V30="P7",All!$AE30="RSS"),#REF!,IF(AND(All!$V30="P8",All!$AE30="RSS"),#REF!,IF(AND(All!$V30="P9",All!$AE30="RSS"),#REF!,0)))))))))))))))))))))))))))</f>
        <v>#REF!</v>
      </c>
      <c r="BV30" s="43" t="e">
        <f>IF(AND(All!$V30="P1",All!$AE30="RDP"),#REF!,IF(AND(All!$V30="P2",All!$AE30="RDP"),#REF!,IF(AND(All!$V30="P3",All!$AE30="RDP"),#REF!,IF(AND(All!$V30="P4",All!$AE30="RDP"),#REF!,IF(AND(All!$V30="P5",All!$AE30="RDP"),#REF!,IF(AND(All!$V30="P6",All!$AE30="RDP"),#REF!,IF(AND(All!$V30="P7",All!$AE30="RDP"),#REF!,IF(AND(All!$V30="P8",All!$AE30="RDP"),#REF!,IF(AND(All!$V30="P9",All!$AE30="RDP"),#REF!,IF(AND(All!$V30="P1",All!$AE30="RMS"),#REF!,IF(AND(All!$V30="P2",All!$AE30="RMS"),#REF!,IF(AND(All!$V30="P3",All!$AE30="RMS"),#REF!,IF(AND(All!$V30="P4",All!$AE30="RMS"),#REF!,IF(AND(All!$V30="P5",All!$AE30="RMS"),#REF!,IF(AND(All!$V30="P6",All!$AE30="RMS"),#REF!,IF(AND(All!$V30="P7",All!$AE30="RMS"),#REF!,IF(AND(All!$V30="P8",All!$AE30="RMS"),#REF!,IF(AND(All!$V30="P9",All!$AE30="RMS"),#REF!,IF(AND(All!$V30="P1",All!$AE30="RSS"),#REF!,IF(AND(All!$V30="P2",All!$AE30="RSS"),#REF!,IF(AND(All!$V30="P3",All!$AE30="RSS"),#REF!,IF(AND(All!$V30="P4",All!$AE30="RSS"),#REF!,IF(AND(All!$V30="P5",All!$AE30="RSS"),#REF!,IF(AND(All!$V30="P6",All!$AE30="RSS"),#REF!,IF(AND(All!$V30="P7",All!$AE30="RSS"),#REF!,IF(AND(All!$V30="P8",All!$AE30="RSS"),#REF!,IF(AND(All!$V30="P9",All!$AE30="RSS"),#REF!,0)))))))))))))))))))))))))))</f>
        <v>#REF!</v>
      </c>
      <c r="BW30" s="43" t="e">
        <f>IF(AND(All!$V30="P1",All!$AE30="RDP"),#REF!,IF(AND(All!$V30="P2",All!$AE30="RDP"),#REF!,IF(AND(All!$V30="P3",All!$AE30="RDP"),#REF!,IF(AND(All!$V30="P4",All!$AE30="RDP"),#REF!,IF(AND(All!$V30="P5",All!$AE30="RDP"),#REF!,IF(AND(All!$V30="P6",All!$AE30="RDP"),#REF!,IF(AND(All!$V30="P7",All!$AE30="RDP"),#REF!,IF(AND(All!$V30="P8",All!$AE30="RDP"),#REF!,IF(AND(All!$V30="P9",All!$AE30="RDP"),#REF!,IF(AND(All!$V30="P1",All!$AE30="RMS"),#REF!,IF(AND(All!$V30="P2",All!$AE30="RMS"),#REF!,IF(AND(All!$V30="P3",All!$AE30="RMS"),#REF!,IF(AND(All!$V30="P4",All!$AE30="RMS"),#REF!,IF(AND(All!$V30="P5",All!$AE30="RMS"),#REF!,IF(AND(All!$V30="P6",All!$AE30="RMS"),#REF!,IF(AND(All!$V30="P7",All!$AE30="RMS"),#REF!,IF(AND(All!$V30="P8",All!$AE30="RMS"),#REF!,IF(AND(All!$V30="P9",All!$AE30="RMS"),#REF!,IF(AND(All!$V30="P1",All!$AE30="RSS"),#REF!,IF(AND(All!$V30="P2",All!$AE30="RSS"),#REF!,IF(AND(All!$V30="P3",All!$AE30="RSS"),#REF!,IF(AND(All!$V30="P4",All!$AE30="RSS"),#REF!,IF(AND(All!$V30="P5",All!$AE30="RSS"),#REF!,IF(AND(All!$V30="P6",All!$AE30="RSS"),#REF!,IF(AND(All!$V30="P7",All!$AE30="RSS"),#REF!,IF(AND(All!$V30="P8",All!$AE30="RSS"),#REF!,IF(AND(All!$V30="P9",All!$AE30="RSS"),#REF!,0)))))))))))))))))))))))))))</f>
        <v>#REF!</v>
      </c>
      <c r="BX30" s="43" t="e">
        <f>IF(AND(All!$V30="P1",All!$AE30="RDP"),#REF!,IF(AND(All!$V30="P2",All!$AE30="RDP"),#REF!,IF(AND(All!$V30="P3",All!$AE30="RDP"),#REF!,IF(AND(All!$V30="P4",All!$AE30="RDP"),#REF!,IF(AND(All!$V30="P5",All!$AE30="RDP"),#REF!,IF(AND(All!$V30="P6",All!$AE30="RDP"),#REF!,IF(AND(All!$V30="P7",All!$AE30="RDP"),#REF!,IF(AND(All!$V30="P8",All!$AE30="RDP"),#REF!,IF(AND(All!$V30="P9",All!$AE30="RDP"),#REF!,IF(AND(All!$V30="P1",All!$AE30="RMS"),#REF!,IF(AND(All!$V30="P2",All!$AE30="RMS"),#REF!,IF(AND(All!$V30="P3",All!$AE30="RMS"),#REF!,IF(AND(All!$V30="P4",All!$AE30="RMS"),#REF!,IF(AND(All!$V30="P5",All!$AE30="RMS"),#REF!,IF(AND(All!$V30="P6",All!$AE30="RMS"),#REF!,IF(AND(All!$V30="P7",All!$AE30="RMS"),#REF!,IF(AND(All!$V30="P8",All!$AE30="RMS"),#REF!,IF(AND(All!$V30="P9",All!$AE30="RMS"),#REF!,IF(AND(All!$V30="P1",All!$AE30="RSS"),#REF!,IF(AND(All!$V30="P2",All!$AE30="RSS"),#REF!,IF(AND(All!$V30="P3",All!$AE30="RSS"),#REF!,IF(AND(All!$V30="P4",All!$AE30="RSS"),#REF!,IF(AND(All!$V30="P5",All!$AE30="RSS"),#REF!,IF(AND(All!$V30="P6",All!$AE30="RSS"),#REF!,IF(AND(All!$V30="P7",All!$AE30="RSS"),#REF!,IF(AND(All!$V30="P8",All!$AE30="RSS"),#REF!,IF(AND(All!$V30="P9",All!$AE30="RSS"),#REF!,0)))))))))))))))))))))))))))</f>
        <v>#REF!</v>
      </c>
      <c r="BY30" s="43" t="e">
        <f>IF(AND(All!$V30="P1",All!$AE30="RDP"),#REF!,IF(AND(All!$V30="P2",All!$AE30="RDP"),#REF!,IF(AND(All!$V30="P3",All!$AE30="RDP"),#REF!,IF(AND(All!$V30="P4",All!$AE30="RDP"),#REF!,IF(AND(All!$V30="P5",All!$AE30="RDP"),#REF!,IF(AND(All!$V30="P6",All!$AE30="RDP"),#REF!,IF(AND(All!$V30="P7",All!$AE30="RDP"),#REF!,IF(AND(All!$V30="P8",All!$AE30="RDP"),#REF!,IF(AND(All!$V30="P9",All!$AE30="RDP"),#REF!,IF(AND(All!$V30="P1",All!$AE30="RMS"),#REF!,IF(AND(All!$V30="P2",All!$AE30="RMS"),#REF!,IF(AND(All!$V30="P3",All!$AE30="RMS"),#REF!,IF(AND(All!$V30="P4",All!$AE30="RMS"),#REF!,IF(AND(All!$V30="P5",All!$AE30="RMS"),#REF!,IF(AND(All!$V30="P6",All!$AE30="RMS"),#REF!,IF(AND(All!$V30="P7",All!$AE30="RMS"),#REF!,IF(AND(All!$V30="P8",All!$AE30="RMS"),#REF!,IF(AND(All!$V30="P9",All!$AE30="RMS"),#REF!,IF(AND(All!$V30="P1",All!$AE30="RSS"),#REF!,IF(AND(All!$V30="P2",All!$AE30="RSS"),#REF!,IF(AND(All!$V30="P3",All!$AE30="RSS"),#REF!,IF(AND(All!$V30="P4",All!$AE30="RSS"),#REF!,IF(AND(All!$V30="P5",All!$AE30="RSS"),#REF!,IF(AND(All!$V30="P6",All!$AE30="RSS"),#REF!,IF(AND(All!$V30="P7",All!$AE30="RSS"),#REF!,IF(AND(All!$V30="P8",All!$AE30="RSS"),#REF!,IF(AND(All!$V30="P9",All!$AE30="RSS"),#REF!,0)))))))))))))))))))))))))))</f>
        <v>#REF!</v>
      </c>
      <c r="BZ30" s="43" t="e">
        <f>IF(AND(All!$V30="P1",All!$AE30="RDP"),#REF!,IF(AND(All!$V30="P2",All!$AE30="RDP"),#REF!,IF(AND(All!$V30="P3",All!$AE30="RDP"),#REF!,IF(AND(All!$V30="P4",All!$AE30="RDP"),#REF!,IF(AND(All!$V30="P5",All!$AE30="RDP"),#REF!,IF(AND(All!$V30="P6",All!$AE30="RDP"),#REF!,IF(AND(All!$V30="P7",All!$AE30="RDP"),#REF!,IF(AND(All!$V30="P8",All!$AE30="RDP"),#REF!,IF(AND(All!$V30="P9",All!$AE30="RDP"),#REF!,IF(AND(All!$V30="P1",All!$AE30="RMS"),#REF!,IF(AND(All!$V30="P2",All!$AE30="RMS"),#REF!,IF(AND(All!$V30="P3",All!$AE30="RMS"),#REF!,IF(AND(All!$V30="P4",All!$AE30="RMS"),#REF!,IF(AND(All!$V30="P5",All!$AE30="RMS"),#REF!,IF(AND(All!$V30="P6",All!$AE30="RMS"),#REF!,IF(AND(All!$V30="P7",All!$AE30="RMS"),#REF!,IF(AND(All!$V30="P8",All!$AE30="RMS"),#REF!,IF(AND(All!$V30="P9",All!$AE30="RMS"),#REF!,IF(AND(All!$V30="P1",All!$AE30="RSS"),#REF!,IF(AND(All!$V30="P2",All!$AE30="RSS"),#REF!,IF(AND(All!$V30="P3",All!$AE30="RSS"),#REF!,IF(AND(All!$V30="P4",All!$AE30="RSS"),#REF!,IF(AND(All!$V30="P5",All!$AE30="RSS"),#REF!,IF(AND(All!$V30="P6",All!$AE30="RSS"),#REF!,IF(AND(All!$V30="P7",All!$AE30="RSS"),#REF!,IF(AND(All!$V30="P8",All!$AE30="RSS"),#REF!,IF(AND(All!$V30="P9",All!$AE30="RSS"),#REF!,0)))))))))))))))))))))))))))</f>
        <v>#REF!</v>
      </c>
      <c r="CA30" s="43" t="e">
        <f>IF(AND(All!$V30="P1",All!$AE30="RDP"),#REF!,IF(AND(All!$V30="P2",All!$AE30="RDP"),#REF!,IF(AND(All!$V30="P3",All!$AE30="RDP"),#REF!,IF(AND(All!$V30="P4",All!$AE30="RDP"),#REF!,IF(AND(All!$V30="P5",All!$AE30="RDP"),#REF!,IF(AND(All!$V30="P6",All!$AE30="RDP"),#REF!,IF(AND(All!$V30="P7",All!$AE30="RDP"),#REF!,IF(AND(All!$V30="P8",All!$AE30="RDP"),#REF!,IF(AND(All!$V30="P9",All!$AE30="RDP"),#REF!,IF(AND(All!$V30="P1",All!$AE30="RMS"),#REF!,IF(AND(All!$V30="P2",All!$AE30="RMS"),#REF!,IF(AND(All!$V30="P3",All!$AE30="RMS"),#REF!,IF(AND(All!$V30="P4",All!$AE30="RMS"),#REF!,IF(AND(All!$V30="P5",All!$AE30="RMS"),#REF!,IF(AND(All!$V30="P6",All!$AE30="RMS"),#REF!,IF(AND(All!$V30="P7",All!$AE30="RMS"),#REF!,IF(AND(All!$V30="P8",All!$AE30="RMS"),#REF!,IF(AND(All!$V30="P9",All!$AE30="RMS"),#REF!,IF(AND(All!$V30="P1",All!$AE30="RSS"),#REF!,IF(AND(All!$V30="P2",All!$AE30="RSS"),#REF!,IF(AND(All!$V30="P3",All!$AE30="RSS"),#REF!,IF(AND(All!$V30="P4",All!$AE30="RSS"),#REF!,IF(AND(All!$V30="P5",All!$AE30="RSS"),#REF!,IF(AND(All!$V30="P6",All!$AE30="RSS"),#REF!,IF(AND(All!$V30="P7",All!$AE30="RSS"),#REF!,IF(AND(All!$V30="P8",All!$AE30="RSS"),#REF!,IF(AND(All!$V30="P9",All!$AE30="RSS"),#REF!,0)))))))))))))))))))))))))))</f>
        <v>#REF!</v>
      </c>
      <c r="CB30" s="43" t="e">
        <f>IF(AND(All!$V30="P1",All!$AE30="RDP"),#REF!,IF(AND(All!$V30="P2",All!$AE30="RDP"),#REF!,IF(AND(All!$V30="P3",All!$AE30="RDP"),#REF!,IF(AND(All!$V30="P4",All!$AE30="RDP"),#REF!,IF(AND(All!$V30="P5",All!$AE30="RDP"),#REF!,IF(AND(All!$V30="P6",All!$AE30="RDP"),#REF!,IF(AND(All!$V30="P7",All!$AE30="RDP"),#REF!,IF(AND(All!$V30="P8",All!$AE30="RDP"),#REF!,IF(AND(All!$V30="P9",All!$AE30="RDP"),#REF!,IF(AND(All!$V30="P1",All!$AE30="RMS"),#REF!,IF(AND(All!$V30="P2",All!$AE30="RMS"),#REF!,IF(AND(All!$V30="P3",All!$AE30="RMS"),#REF!,IF(AND(All!$V30="P4",All!$AE30="RMS"),#REF!,IF(AND(All!$V30="P5",All!$AE30="RMS"),#REF!,IF(AND(All!$V30="P6",All!$AE30="RMS"),#REF!,IF(AND(All!$V30="P7",All!$AE30="RMS"),#REF!,IF(AND(All!$V30="P8",All!$AE30="RMS"),#REF!,IF(AND(All!$V30="P9",All!$AE30="RMS"),#REF!,IF(AND(All!$V30="P1",All!$AE30="RSS"),#REF!,IF(AND(All!$V30="P2",All!$AE30="RSS"),#REF!,IF(AND(All!$V30="P3",All!$AE30="RSS"),#REF!,IF(AND(All!$V30="P4",All!$AE30="RSS"),#REF!,IF(AND(All!$V30="P5",All!$AE30="RSS"),#REF!,IF(AND(All!$V30="P6",All!$AE30="RSS"),#REF!,IF(AND(All!$V30="P7",All!$AE30="RSS"),#REF!,IF(AND(All!$V30="P8",All!$AE30="RSS"),#REF!,IF(AND(All!$V30="P9",All!$AE30="RSS"),#REF!,0)))))))))))))))))))))))))))</f>
        <v>#REF!</v>
      </c>
      <c r="CC30" s="43" t="e">
        <f>IF(AND(All!$V30="P1",All!$AE30="RDP"),#REF!,IF(AND(All!$V30="P2",All!$AE30="RDP"),#REF!,IF(AND(All!$V30="P3",All!$AE30="RDP"),#REF!,IF(AND(All!$V30="P4",All!$AE30="RDP"),#REF!,IF(AND(All!$V30="P5",All!$AE30="RDP"),#REF!,IF(AND(All!$V30="P6",All!$AE30="RDP"),#REF!,IF(AND(All!$V30="P7",All!$AE30="RDP"),#REF!,IF(AND(All!$V30="P8",All!$AE30="RDP"),#REF!,IF(AND(All!$V30="P9",All!$AE30="RDP"),#REF!,IF(AND(All!$V30="P1",All!$AE30="RMS"),#REF!,IF(AND(All!$V30="P2",All!$AE30="RMS"),#REF!,IF(AND(All!$V30="P3",All!$AE30="RMS"),#REF!,IF(AND(All!$V30="P4",All!$AE30="RMS"),#REF!,IF(AND(All!$V30="P5",All!$AE30="RMS"),#REF!,IF(AND(All!$V30="P6",All!$AE30="RMS"),#REF!,IF(AND(All!$V30="P7",All!$AE30="RMS"),#REF!,IF(AND(All!$V30="P8",All!$AE30="RMS"),#REF!,IF(AND(All!$V30="P9",All!$AE30="RMS"),#REF!,IF(AND(All!$V30="P1",All!$AE30="RSS"),#REF!,IF(AND(All!$V30="P2",All!$AE30="RSS"),#REF!,IF(AND(All!$V30="P3",All!$AE30="RSS"),#REF!,IF(AND(All!$V30="P4",All!$AE30="RSS"),#REF!,IF(AND(All!$V30="P5",All!$AE30="RSS"),#REF!,IF(AND(All!$V30="P6",All!$AE30="RSS"),#REF!,IF(AND(All!$V30="P7",All!$AE30="RSS"),#REF!,IF(AND(All!$V30="P8",All!$AE30="RSS"),#REF!,IF(AND(All!$V30="P9",All!$AE30="RSS"),#REF!,0)))))))))))))))))))))))))))</f>
        <v>#REF!</v>
      </c>
      <c r="CD30" s="43" t="e">
        <f>IF(AND(All!$V30="P1",All!$AE30="RDP"),#REF!,IF(AND(All!$V30="P2",All!$AE30="RDP"),#REF!,IF(AND(All!$V30="P3",All!$AE30="RDP"),#REF!,IF(AND(All!$V30="P4",All!$AE30="RDP"),#REF!,IF(AND(All!$V30="P5",All!$AE30="RDP"),#REF!,IF(AND(All!$V30="P6",All!$AE30="RDP"),#REF!,IF(AND(All!$V30="P7",All!$AE30="RDP"),#REF!,IF(AND(All!$V30="P8",All!$AE30="RDP"),#REF!,IF(AND(All!$V30="P9",All!$AE30="RDP"),#REF!,IF(AND(All!$V30="P1",All!$AE30="RMS"),#REF!,IF(AND(All!$V30="P2",All!$AE30="RMS"),#REF!,IF(AND(All!$V30="P3",All!$AE30="RMS"),#REF!,IF(AND(All!$V30="P4",All!$AE30="RMS"),#REF!,IF(AND(All!$V30="P5",All!$AE30="RMS"),#REF!,IF(AND(All!$V30="P6",All!$AE30="RMS"),#REF!,IF(AND(All!$V30="P7",All!$AE30="RMS"),#REF!,IF(AND(All!$V30="P8",All!$AE30="RMS"),#REF!,IF(AND(All!$V30="P9",All!$AE30="RMS"),#REF!,IF(AND(All!$V30="P1",All!$AE30="RSS"),#REF!,IF(AND(All!$V30="P2",All!$AE30="RSS"),#REF!,IF(AND(All!$V30="P3",All!$AE30="RSS"),#REF!,IF(AND(All!$V30="P4",All!$AE30="RSS"),#REF!,IF(AND(All!$V30="P5",All!$AE30="RSS"),#REF!,IF(AND(All!$V30="P6",All!$AE30="RSS"),#REF!,IF(AND(All!$V30="P7",All!$AE30="RSS"),#REF!,IF(AND(All!$V30="P8",All!$AE30="RSS"),#REF!,IF(AND(All!$V30="P9",All!$AE30="RSS"),#REF!,0)))))))))))))))))))))))))))</f>
        <v>#REF!</v>
      </c>
      <c r="CE30" s="43" t="e">
        <f>IF(AND(All!$V30="P1",All!$AE30="RDP"),#REF!,IF(AND(All!$V30="P2",All!$AE30="RDP"),#REF!,IF(AND(All!$V30="P3",All!$AE30="RDP"),#REF!,IF(AND(All!$V30="P4",All!$AE30="RDP"),#REF!,IF(AND(All!$V30="P5",All!$AE30="RDP"),#REF!,IF(AND(All!$V30="P6",All!$AE30="RDP"),#REF!,IF(AND(All!$V30="P7",All!$AE30="RDP"),#REF!,IF(AND(All!$V30="P8",All!$AE30="RDP"),#REF!,IF(AND(All!$V30="P9",All!$AE30="RDP"),#REF!,IF(AND(All!$V30="P1",All!$AE30="RMS"),#REF!,IF(AND(All!$V30="P2",All!$AE30="RMS"),#REF!,IF(AND(All!$V30="P3",All!$AE30="RMS"),#REF!,IF(AND(All!$V30="P4",All!$AE30="RMS"),#REF!,IF(AND(All!$V30="P5",All!$AE30="RMS"),#REF!,IF(AND(All!$V30="P6",All!$AE30="RMS"),#REF!,IF(AND(All!$V30="P7",All!$AE30="RMS"),#REF!,IF(AND(All!$V30="P8",All!$AE30="RMS"),#REF!,IF(AND(All!$V30="P9",All!$AE30="RMS"),#REF!,IF(AND(All!$V30="P1",All!$AE30="RSS"),#REF!,IF(AND(All!$V30="P2",All!$AE30="RSS"),#REF!,IF(AND(All!$V30="P3",All!$AE30="RSS"),#REF!,IF(AND(All!$V30="P4",All!$AE30="RSS"),#REF!,IF(AND(All!$V30="P5",All!$AE30="RSS"),#REF!,IF(AND(All!$V30="P6",All!$AE30="RSS"),#REF!,IF(AND(All!$V30="P7",All!$AE30="RSS"),#REF!,IF(AND(All!$V30="P8",All!$AE30="RSS"),#REF!,IF(AND(All!$V30="P9",All!$AE30="RSS"),#REF!,0)))))))))))))))))))))))))))</f>
        <v>#REF!</v>
      </c>
      <c r="CF30" s="43" t="e">
        <f>IF(AND(All!$V30="P1",All!$AE30="RDP"),#REF!,IF(AND(All!$V30="P2",All!$AE30="RDP"),#REF!,IF(AND(All!$V30="P3",All!$AE30="RDP"),#REF!,IF(AND(All!$V30="P4",All!$AE30="RDP"),#REF!,IF(AND(All!$V30="P5",All!$AE30="RDP"),#REF!,IF(AND(All!$V30="P6",All!$AE30="RDP"),#REF!,IF(AND(All!$V30="P7",All!$AE30="RDP"),#REF!,IF(AND(All!$V30="P8",All!$AE30="RDP"),#REF!,IF(AND(All!$V30="P9",All!$AE30="RDP"),#REF!,IF(AND(All!$V30="P1",All!$AE30="RMS"),#REF!,IF(AND(All!$V30="P2",All!$AE30="RMS"),#REF!,IF(AND(All!$V30="P3",All!$AE30="RMS"),#REF!,IF(AND(All!$V30="P4",All!$AE30="RMS"),#REF!,IF(AND(All!$V30="P5",All!$AE30="RMS"),#REF!,IF(AND(All!$V30="P6",All!$AE30="RMS"),#REF!,IF(AND(All!$V30="P7",All!$AE30="RMS"),#REF!,IF(AND(All!$V30="P8",All!$AE30="RMS"),#REF!,IF(AND(All!$V30="P9",All!$AE30="RMS"),#REF!,IF(AND(All!$V30="P1",All!$AE30="RSS"),#REF!,IF(AND(All!$V30="P2",All!$AE30="RSS"),#REF!,IF(AND(All!$V30="P3",All!$AE30="RSS"),#REF!,IF(AND(All!$V30="P4",All!$AE30="RSS"),#REF!,IF(AND(All!$V30="P5",All!$AE30="RSS"),#REF!,IF(AND(All!$V30="P6",All!$AE30="RSS"),#REF!,IF(AND(All!$V30="P7",All!$AE30="RSS"),#REF!,IF(AND(All!$V30="P8",All!$AE30="RSS"),#REF!,IF(AND(All!$V30="P9",All!$AE30="RSS"),#REF!,0)))))))))))))))))))))))))))</f>
        <v>#REF!</v>
      </c>
      <c r="CG30" s="43" t="e">
        <f>IF(AND(All!$V30="P1",All!$AE30="RDP"),#REF!,IF(AND(All!$V30="P2",All!$AE30="RDP"),#REF!,IF(AND(All!$V30="P3",All!$AE30="RDP"),#REF!,IF(AND(All!$V30="P4",All!$AE30="RDP"),#REF!,IF(AND(All!$V30="P5",All!$AE30="RDP"),#REF!,IF(AND(All!$V30="P6",All!$AE30="RDP"),#REF!,IF(AND(All!$V30="P7",All!$AE30="RDP"),#REF!,IF(AND(All!$V30="P8",All!$AE30="RDP"),#REF!,IF(AND(All!$V30="P9",All!$AE30="RDP"),#REF!,IF(AND(All!$V30="P1",All!$AE30="RMS"),#REF!,IF(AND(All!$V30="P2",All!$AE30="RMS"),#REF!,IF(AND(All!$V30="P3",All!$AE30="RMS"),#REF!,IF(AND(All!$V30="P4",All!$AE30="RMS"),#REF!,IF(AND(All!$V30="P5",All!$AE30="RMS"),#REF!,IF(AND(All!$V30="P6",All!$AE30="RMS"),#REF!,IF(AND(All!$V30="P7",All!$AE30="RMS"),#REF!,IF(AND(All!$V30="P8",All!$AE30="RMS"),#REF!,IF(AND(All!$V30="P9",All!$AE30="RMS"),#REF!,IF(AND(All!$V30="P1",All!$AE30="RSS"),#REF!,IF(AND(All!$V30="P2",All!$AE30="RSS"),#REF!,IF(AND(All!$V30="P3",All!$AE30="RSS"),#REF!,IF(AND(All!$V30="P4",All!$AE30="RSS"),#REF!,IF(AND(All!$V30="P5",All!$AE30="RSS"),#REF!,IF(AND(All!$V30="P6",All!$AE30="RSS"),#REF!,IF(AND(All!$V30="P7",All!$AE30="RSS"),#REF!,IF(AND(All!$V30="P8",All!$AE30="RSS"),#REF!,IF(AND(All!$V30="P9",All!$AE30="RSS"),#REF!,0)))))))))))))))))))))))))))</f>
        <v>#REF!</v>
      </c>
      <c r="CH30" s="43" t="e">
        <f>IF(AND(All!$V30="P1",All!$AE30="RDP"),#REF!,IF(AND(All!$V30="P2",All!$AE30="RDP"),#REF!,IF(AND(All!$V30="P3",All!$AE30="RDP"),#REF!,IF(AND(All!$V30="P4",All!$AE30="RDP"),#REF!,IF(AND(All!$V30="P5",All!$AE30="RDP"),#REF!,IF(AND(All!$V30="P6",All!$AE30="RDP"),#REF!,IF(AND(All!$V30="P7",All!$AE30="RDP"),#REF!,IF(AND(All!$V30="P8",All!$AE30="RDP"),#REF!,IF(AND(All!$V30="P9",All!$AE30="RDP"),#REF!,IF(AND(All!$V30="P1",All!$AE30="RMS"),#REF!,IF(AND(All!$V30="P2",All!$AE30="RMS"),#REF!,IF(AND(All!$V30="P3",All!$AE30="RMS"),#REF!,IF(AND(All!$V30="P4",All!$AE30="RMS"),#REF!,IF(AND(All!$V30="P5",All!$AE30="RMS"),#REF!,IF(AND(All!$V30="P6",All!$AE30="RMS"),#REF!,IF(AND(All!$V30="P7",All!$AE30="RMS"),#REF!,IF(AND(All!$V30="P8",All!$AE30="RMS"),#REF!,IF(AND(All!$V30="P9",All!$AE30="RMS"),#REF!,IF(AND(All!$V30="P1",All!$AE30="RSS"),#REF!,IF(AND(All!$V30="P2",All!$AE30="RSS"),#REF!,IF(AND(All!$V30="P3",All!$AE30="RSS"),#REF!,IF(AND(All!$V30="P4",All!$AE30="RSS"),#REF!,IF(AND(All!$V30="P5",All!$AE30="RSS"),#REF!,IF(AND(All!$V30="P6",All!$AE30="RSS"),#REF!,IF(AND(All!$V30="P7",All!$AE30="RSS"),#REF!,IF(AND(All!$V30="P8",All!$AE30="RSS"),#REF!,IF(AND(All!$V30="P9",All!$AE30="RSS"),#REF!,0)))))))))))))))))))))))))))</f>
        <v>#REF!</v>
      </c>
      <c r="CI30" s="328" t="e">
        <f>IF(AND(All!$V30="P1",All!$AE30="RDP"),#REF!,IF(AND(All!$V30="P2",All!$AE30="RDP"),#REF!,IF(AND(All!$V30="P3",All!$AE30="RDP"),#REF!,IF(AND(All!$V30="P4",All!$AE30="RDP"),#REF!,IF(AND(All!$V30="P5",All!$AE30="RDP"),#REF!,IF(AND(All!$V30="P6",All!$AE30="RDP"),#REF!,IF(AND(All!$V30="P7",All!$AE30="RDP"),#REF!,IF(AND(All!$V30="P8",All!$AE30="RDP"),#REF!,IF(AND(All!$V30="P9",All!$AE30="RDP"),#REF!,IF(AND(All!$V30="P1",All!$AE30="RMS"),#REF!,IF(AND(All!$V30="P2",All!$AE30="RMS"),#REF!,IF(AND(All!$V30="P3",All!$AE30="RMS"),#REF!,IF(AND(All!$V30="P4",All!$AE30="RMS"),#REF!,IF(AND(All!$V30="P5",All!$AE30="RMS"),#REF!,IF(AND(All!$V30="P6",All!$AE30="RMS"),#REF!,IF(AND(All!$V30="P7",All!$AE30="RMS"),#REF!,IF(AND(All!$V30="P8",All!$AE30="RMS"),#REF!,IF(AND(All!$V30="P9",All!$AE30="RMS"),#REF!,IF(AND(All!$V30="P1",All!$AE30="RSS"),#REF!,IF(AND(All!$V30="P2",All!$AE30="RSS"),#REF!,IF(AND(All!$V30="P3",All!$AE30="RSS"),#REF!,IF(AND(All!$V30="P4",All!$AE30="RSS"),#REF!,IF(AND(All!$V30="P5",All!$AE30="RSS"),#REF!,IF(AND(All!$V30="P6",All!$AE30="RSS"),#REF!,IF(AND(All!$V30="P7",All!$AE30="RSS"),#REF!,IF(AND(All!$V30="P8",All!$AE30="RSS"),#REF!,IF(AND(All!$V30="P9",All!$AE30="RSS"),#REF!,0)))))))))))))))))))))))))))</f>
        <v>#REF!</v>
      </c>
      <c r="CJ30" s="377" t="e">
        <f>Table92[[#This Row],[R-B1]]-Table92[[#This Row],[B1]]</f>
        <v>#REF!</v>
      </c>
      <c r="CK30" s="378" t="e">
        <f>Table92[[#This Row],[R-B2]]-Table92[[#This Row],[B2]]</f>
        <v>#REF!</v>
      </c>
      <c r="CL30" s="378" t="e">
        <f>Table92[[#This Row],[R-B3]]-Table92[[#This Row],[B3]]</f>
        <v>#REF!</v>
      </c>
      <c r="CM30" s="378" t="e">
        <f>Table92[[#This Row],[R-B4]]-Table92[[#This Row],[B4]]</f>
        <v>#REF!</v>
      </c>
      <c r="CN30" s="378" t="e">
        <f>Table92[[#This Row],[R-B5]]-Table92[[#This Row],[B5]]</f>
        <v>#REF!</v>
      </c>
      <c r="CO30" s="378" t="e">
        <f>Table92[[#This Row],[R-B6]]-Table92[[#This Row],[B6]]</f>
        <v>#REF!</v>
      </c>
      <c r="CP30" s="378" t="e">
        <f>Table92[[#This Row],[R-B7]]-Table92[[#This Row],[B7]]</f>
        <v>#REF!</v>
      </c>
      <c r="CQ30" s="378" t="e">
        <f>Table92[[#This Row],[R-B8]]-Table92[[#This Row],[B8]]</f>
        <v>#REF!</v>
      </c>
      <c r="CR30" s="378" t="e">
        <f>Table92[[#This Row],[R-B9]]-Table92[[#This Row],[B9]]</f>
        <v>#REF!</v>
      </c>
      <c r="CS30" s="378" t="e">
        <f>Table92[[#This Row],[R-B10]]-Table92[[#This Row],[B10]]</f>
        <v>#REF!</v>
      </c>
      <c r="CT30" s="378" t="e">
        <f>Table92[[#This Row],[R-B11]]-Table92[[#This Row],[B11]]</f>
        <v>#REF!</v>
      </c>
      <c r="CU30" s="378" t="e">
        <f>Table92[[#This Row],[R-B12]]-Table92[[#This Row],[B12]]</f>
        <v>#REF!</v>
      </c>
      <c r="CV30" s="378" t="e">
        <f>Table92[[#This Row],[R-K1]]-Table92[[#This Row],[K1]]</f>
        <v>#REF!</v>
      </c>
      <c r="CW30" s="378" t="e">
        <f>Table92[[#This Row],[R-K2]]-Table92[[#This Row],[K2]]</f>
        <v>#REF!</v>
      </c>
      <c r="CX30" s="378" t="e">
        <f>Table92[[#This Row],[R-K3]]-Table92[[#This Row],[K3]]</f>
        <v>#REF!</v>
      </c>
      <c r="CY30" s="378" t="e">
        <f>Table92[[#This Row],[R-K4]]-Table92[[#This Row],[K4]]</f>
        <v>#REF!</v>
      </c>
      <c r="CZ30" s="378" t="e">
        <f>Table92[[#This Row],[R-K5]]-Table92[[#This Row],[K5]]</f>
        <v>#REF!</v>
      </c>
      <c r="DA30" s="378" t="e">
        <f>Table92[[#This Row],[R-P1]]-Table92[[#This Row],[P1]]</f>
        <v>#REF!</v>
      </c>
      <c r="DB30" s="378" t="e">
        <f>Table92[[#This Row],[R-P2]]-Table92[[#This Row],[P2]]</f>
        <v>#REF!</v>
      </c>
      <c r="DC30" s="378" t="e">
        <f>Table92[[#This Row],[R-P3]]-Table92[[#This Row],[P3]]</f>
        <v>#REF!</v>
      </c>
      <c r="DD30" s="378" t="e">
        <f>Table92[[#This Row],[R-P4]]-Table92[[#This Row],[P4]]</f>
        <v>#REF!</v>
      </c>
      <c r="DE30" s="378" t="e">
        <f>Table92[[#This Row],[R-P5]]-Table92[[#This Row],[P5]]</f>
        <v>#REF!</v>
      </c>
      <c r="DF30" s="378" t="e">
        <f>Table92[[#This Row],[R-E1]]-Table92[[#This Row],[E1]]</f>
        <v>#REF!</v>
      </c>
      <c r="DG30" s="379" t="e">
        <f>Table92[[#This Row],[R-E2]]-Table92[[#This Row],[E2]]</f>
        <v>#REF!</v>
      </c>
      <c r="DH30" s="43">
        <f>COUNTIF(Table9[[#This Row],[G-B1]:[G-B12]],"&lt;=0")/12*100</f>
        <v>83.333333333333343</v>
      </c>
      <c r="DI30" s="43">
        <f>COUNTIF(Table9[[#This Row],[G-K1]:[G-K5]],"&lt;=0")/5*100</f>
        <v>60</v>
      </c>
      <c r="DJ30" s="43">
        <f>COUNTIF(Table9[[#This Row],[G-P1]:[G-P5]],"&lt;=0")/5*100</f>
        <v>80</v>
      </c>
      <c r="DK30" s="43">
        <f>COUNTIF(Table9[[#This Row],[G-E1]:[G-E2]],"&lt;=0")/2*100</f>
        <v>100</v>
      </c>
      <c r="DL30" s="450">
        <f>IF(AE30="RDP",(COUNTIF(Table9[[#This Row],[G-B3]],"&lt;=0")+COUNTIF(Table9[[#This Row],[G-B4]],"&lt;=0")+COUNTIF(Table9[[#This Row],[G-B7]],"&lt;=0")+COUNTIF(Table9[[#This Row],[G-B11]],"&lt;=0")+COUNTIF(Table9[[#This Row],[G-K2]],"&lt;=0"))/5*100,IF(AE30="RMS",(COUNTIF(Table9[[#This Row],[G-B4]],"&lt;=0")+COUNTIF(Table9[[#This Row],[G-B5]],"&lt;=0")+COUNTIF(Table9[[#This Row],[G-B10]],"&lt;=0")+COUNTIF(Table9[[#This Row],[G-B12]],"&lt;=0")+COUNTIF(Table9[[#This Row],[G-K2]],"&lt;=0"))/5*100,IF(AE30="RSS",(COUNTIF(Table9[[#This Row],[G-B1]],"&lt;=0")+COUNTIF(Table9[[#This Row],[G-B2]],"&lt;=0")+COUNTIF(Table9[[#This Row],[G-B6]],"&lt;=0")+COUNTIF(Table9[[#This Row],[G-B11]],"&lt;=0")+COUNTIF(Table9[[#This Row],[G-B12]],"&lt;=0"))/5*100,0)))</f>
        <v>80</v>
      </c>
      <c r="DM30" s="332">
        <v>100</v>
      </c>
      <c r="DN30" s="42">
        <v>80</v>
      </c>
      <c r="DO30" s="42">
        <v>80</v>
      </c>
      <c r="DP30" s="42">
        <v>100</v>
      </c>
      <c r="DQ30" s="42">
        <v>100</v>
      </c>
      <c r="DR30" s="332">
        <v>67</v>
      </c>
      <c r="DS30" s="42">
        <v>20</v>
      </c>
      <c r="DT30" s="42">
        <v>80</v>
      </c>
      <c r="DU30" s="42">
        <v>0</v>
      </c>
      <c r="DV30" s="42">
        <v>20</v>
      </c>
      <c r="DW30" s="332">
        <v>50</v>
      </c>
      <c r="DX30" s="42">
        <v>0</v>
      </c>
      <c r="DY30" s="42">
        <v>40</v>
      </c>
      <c r="DZ30" s="42">
        <v>0</v>
      </c>
      <c r="EA30" s="333">
        <v>0</v>
      </c>
      <c r="EB30" s="342"/>
      <c r="EC30" s="339"/>
      <c r="ED30" s="339"/>
      <c r="EE30" s="338"/>
    </row>
    <row r="31" spans="1:135" ht="159.5" x14ac:dyDescent="0.3">
      <c r="B31" s="282">
        <v>28</v>
      </c>
      <c r="C31" s="421" t="s">
        <v>134</v>
      </c>
      <c r="D31" s="345">
        <v>46094</v>
      </c>
      <c r="E31" s="349" t="s">
        <v>926</v>
      </c>
      <c r="F31" s="304">
        <v>132205</v>
      </c>
      <c r="G31" s="357">
        <f t="shared" ca="1" si="5"/>
        <v>43.418170595509899</v>
      </c>
      <c r="H31" s="283">
        <v>30468</v>
      </c>
      <c r="I31" s="343" t="s">
        <v>136</v>
      </c>
      <c r="J31" s="343" t="s">
        <v>662</v>
      </c>
      <c r="K31" s="343" t="s">
        <v>138</v>
      </c>
      <c r="L31" s="343" t="s">
        <v>139</v>
      </c>
      <c r="M31" s="343" t="s">
        <v>2035</v>
      </c>
      <c r="N31" s="343"/>
      <c r="O31" s="343" t="s">
        <v>183</v>
      </c>
      <c r="P31" s="406" t="s">
        <v>927</v>
      </c>
      <c r="Q31" s="343" t="s">
        <v>144</v>
      </c>
      <c r="R31" s="343" t="s">
        <v>185</v>
      </c>
      <c r="S31" s="345">
        <v>39417</v>
      </c>
      <c r="T31" s="286">
        <f t="shared" ca="1" si="7"/>
        <v>18.886111111111113</v>
      </c>
      <c r="U31" s="357">
        <f ca="1">Table92[[#This Row],[Years in PET]]</f>
        <v>18.886111111111113</v>
      </c>
      <c r="V31" s="343" t="s">
        <v>186</v>
      </c>
      <c r="W31" s="356">
        <f ca="1">Table92[[#This Row],[Age]]-($T$1-Table92[[#This Row],[Date of Appointment to Current Grade]])/365</f>
        <v>35.610958904109587</v>
      </c>
      <c r="X31" s="360">
        <f ca="1">($T$1-Table92[[#This Row],[Date of Appointment to Current Grade]])/365</f>
        <v>7.8072116914003118</v>
      </c>
      <c r="Y31" s="345">
        <v>43466</v>
      </c>
      <c r="Z31" s="343" t="s">
        <v>2388</v>
      </c>
      <c r="AA31" s="345">
        <v>46023</v>
      </c>
      <c r="AB31" s="360">
        <f ca="1">($T$1-Table92[[#This Row],[Date in Position]])/365</f>
        <v>0.80173223934551763</v>
      </c>
      <c r="AC31" s="343" t="s">
        <v>183</v>
      </c>
      <c r="AD31" s="345">
        <v>43382</v>
      </c>
      <c r="AE31" s="343" t="s">
        <v>139</v>
      </c>
      <c r="AF31" s="343" t="s">
        <v>188</v>
      </c>
      <c r="AG31" s="287" t="s">
        <v>928</v>
      </c>
      <c r="AH31" s="287" t="s">
        <v>929</v>
      </c>
      <c r="AI31" s="287" t="s">
        <v>234</v>
      </c>
      <c r="AJ31" s="288" t="s">
        <v>930</v>
      </c>
      <c r="AK31" s="288" t="s">
        <v>931</v>
      </c>
      <c r="AL31" s="282" t="s">
        <v>153</v>
      </c>
      <c r="AM31" s="320" t="s">
        <v>932</v>
      </c>
      <c r="AN31" s="313">
        <v>2</v>
      </c>
      <c r="AO31" s="304">
        <v>2</v>
      </c>
      <c r="AP31" s="304">
        <v>2</v>
      </c>
      <c r="AQ31" s="304">
        <v>3</v>
      </c>
      <c r="AR31" s="304">
        <v>3</v>
      </c>
      <c r="AS31" s="304">
        <v>2</v>
      </c>
      <c r="AT31" s="304">
        <v>3</v>
      </c>
      <c r="AU31" s="304">
        <v>3</v>
      </c>
      <c r="AV31" s="304">
        <v>3</v>
      </c>
      <c r="AW31" s="304">
        <v>3</v>
      </c>
      <c r="AX31" s="304">
        <v>3</v>
      </c>
      <c r="AY31" s="304">
        <v>2</v>
      </c>
      <c r="AZ31" s="304">
        <v>3</v>
      </c>
      <c r="BA31" s="304">
        <v>3</v>
      </c>
      <c r="BB31" s="304">
        <v>2</v>
      </c>
      <c r="BC31" s="304">
        <v>2</v>
      </c>
      <c r="BD31" s="304">
        <v>1</v>
      </c>
      <c r="BE31" s="304">
        <v>2</v>
      </c>
      <c r="BF31" s="304">
        <v>1</v>
      </c>
      <c r="BG31" s="304">
        <v>2</v>
      </c>
      <c r="BH31" s="304">
        <v>1</v>
      </c>
      <c r="BI31" s="304">
        <v>2</v>
      </c>
      <c r="BJ31" s="304">
        <v>2</v>
      </c>
      <c r="BK31" s="314">
        <v>1</v>
      </c>
      <c r="BL31" s="323" t="e">
        <f>IF(AND(All!$V31="P1",All!$AE31="RDP"),#REF!,IF(AND(All!$V31="P2",All!$AE31="RDP"),#REF!,IF(AND(All!$V31="P3",All!$AE31="RDP"),#REF!,IF(AND(All!$V31="P4",All!$AE31="RDP"),#REF!,IF(AND(All!$V31="P5",All!$AE31="RDP"),#REF!,IF(AND(All!$V31="P6",All!$AE31="RDP"),#REF!,IF(AND(All!$V31="P7",All!$AE31="RDP"),#REF!,IF(AND(All!$V31="P8",All!$AE31="RDP"),#REF!,IF(AND(All!$V31="P9",All!$AE31="RDP"),#REF!,IF(AND(All!$V31="P1",All!$AE31="RMS"),#REF!,IF(AND(All!$V31="P2",All!$AE31="RMS"),#REF!,IF(AND(All!$V31="P3",All!$AE31="RMS"),#REF!,IF(AND(All!$V31="P4",All!$AE31="RMS"),#REF!,IF(AND(All!$V31="P5",All!$AE31="RMS"),#REF!,IF(AND(All!$V31="P6",All!$AE31="RMS"),#REF!,IF(AND(All!$V31="P7",All!$AE31="RMS"),#REF!,IF(AND(All!$V31="P8",All!$AE31="RMS"),#REF!,IF(AND(All!$V31="P9",All!$AE31="RMS"),#REF!,IF(AND(All!$V31="P1",All!$AE31="RSS"),#REF!,IF(AND(All!$V31="P2",All!$AE31="RSS"),#REF!,IF(AND(All!$V31="P3",All!$AE31="RSS"),#REF!,IF(AND(All!$V31="P4",All!$AE31="RSS"),#REF!,IF(AND(All!$V31="P5",All!$AE31="RSS"),#REF!,IF(AND(All!$V31="P6",All!$AE31="RSS"),#REF!,IF(AND(All!$V31="P7",All!$AE31="RSS"),#REF!,IF(AND(All!$V31="P8",All!$AE31="RSS"),#REF!,IF(AND(All!$V31="P9",All!$AE31="RSS"),#REF!,0)))))))))))))))))))))))))))</f>
        <v>#REF!</v>
      </c>
      <c r="BM31" s="43" t="e">
        <f>IF(AND(All!$V31="P1",All!$AE31="RDP"),#REF!,IF(AND(All!$V31="P2",All!$AE31="RDP"),#REF!,IF(AND(All!$V31="P3",All!$AE31="RDP"),#REF!,IF(AND(All!$V31="P4",All!$AE31="RDP"),#REF!,IF(AND(All!$V31="P5",All!$AE31="RDP"),#REF!,IF(AND(All!$V31="P6",All!$AE31="RDP"),#REF!,IF(AND(All!$V31="P7",All!$AE31="RDP"),#REF!,IF(AND(All!$V31="P8",All!$AE31="RDP"),#REF!,IF(AND(All!$V31="P9",All!$AE31="RDP"),#REF!,IF(AND(All!$V31="P1",All!$AE31="RMS"),#REF!,IF(AND(All!$V31="P2",All!$AE31="RMS"),#REF!,IF(AND(All!$V31="P3",All!$AE31="RMS"),#REF!,IF(AND(All!$V31="P4",All!$AE31="RMS"),#REF!,IF(AND(All!$V31="P5",All!$AE31="RMS"),#REF!,IF(AND(All!$V31="P6",All!$AE31="RMS"),#REF!,IF(AND(All!$V31="P7",All!$AE31="RMS"),#REF!,IF(AND(All!$V31="P8",All!$AE31="RMS"),#REF!,IF(AND(All!$V31="P9",All!$AE31="RMS"),#REF!,IF(AND(All!$V31="P1",All!$AE31="RSS"),#REF!,IF(AND(All!$V31="P2",All!$AE31="RSS"),#REF!,IF(AND(All!$V31="P3",All!$AE31="RSS"),#REF!,IF(AND(All!$V31="P4",All!$AE31="RSS"),#REF!,IF(AND(All!$V31="P5",All!$AE31="RSS"),#REF!,IF(AND(All!$V31="P6",All!$AE31="RSS"),#REF!,IF(AND(All!$V31="P7",All!$AE31="RSS"),#REF!,IF(AND(All!$V31="P8",All!$AE31="RSS"),#REF!,IF(AND(All!$V31="P9",All!$AE31="RSS"),#REF!,0)))))))))))))))))))))))))))</f>
        <v>#REF!</v>
      </c>
      <c r="BN31" s="43" t="e">
        <f>IF(AND(All!$V31="P1",All!$AE31="RDP"),#REF!,IF(AND(All!$V31="P2",All!$AE31="RDP"),#REF!,IF(AND(All!$V31="P3",All!$AE31="RDP"),#REF!,IF(AND(All!$V31="P4",All!$AE31="RDP"),#REF!,IF(AND(All!$V31="P5",All!$AE31="RDP"),#REF!,IF(AND(All!$V31="P6",All!$AE31="RDP"),#REF!,IF(AND(All!$V31="P7",All!$AE31="RDP"),#REF!,IF(AND(All!$V31="P8",All!$AE31="RDP"),#REF!,IF(AND(All!$V31="P9",All!$AE31="RDP"),#REF!,IF(AND(All!$V31="P1",All!$AE31="RMS"),#REF!,IF(AND(All!$V31="P2",All!$AE31="RMS"),#REF!,IF(AND(All!$V31="P3",All!$AE31="RMS"),#REF!,IF(AND(All!$V31="P4",All!$AE31="RMS"),#REF!,IF(AND(All!$V31="P5",All!$AE31="RMS"),#REF!,IF(AND(All!$V31="P6",All!$AE31="RMS"),#REF!,IF(AND(All!$V31="P7",All!$AE31="RMS"),#REF!,IF(AND(All!$V31="P8",All!$AE31="RMS"),#REF!,IF(AND(All!$V31="P9",All!$AE31="RMS"),#REF!,IF(AND(All!$V31="P1",All!$AE31="RSS"),#REF!,IF(AND(All!$V31="P2",All!$AE31="RSS"),#REF!,IF(AND(All!$V31="P3",All!$AE31="RSS"),#REF!,IF(AND(All!$V31="P4",All!$AE31="RSS"),#REF!,IF(AND(All!$V31="P5",All!$AE31="RSS"),#REF!,IF(AND(All!$V31="P6",All!$AE31="RSS"),#REF!,IF(AND(All!$V31="P7",All!$AE31="RSS"),#REF!,IF(AND(All!$V31="P8",All!$AE31="RSS"),#REF!,IF(AND(All!$V31="P9",All!$AE31="RSS"),#REF!,0)))))))))))))))))))))))))))</f>
        <v>#REF!</v>
      </c>
      <c r="BO31" s="43" t="e">
        <f>IF(AND(All!$V31="P1",All!$AE31="RDP"),#REF!,IF(AND(All!$V31="P2",All!$AE31="RDP"),#REF!,IF(AND(All!$V31="P3",All!$AE31="RDP"),#REF!,IF(AND(All!$V31="P4",All!$AE31="RDP"),#REF!,IF(AND(All!$V31="P5",All!$AE31="RDP"),#REF!,IF(AND(All!$V31="P6",All!$AE31="RDP"),#REF!,IF(AND(All!$V31="P7",All!$AE31="RDP"),#REF!,IF(AND(All!$V31="P8",All!$AE31="RDP"),#REF!,IF(AND(All!$V31="P9",All!$AE31="RDP"),#REF!,IF(AND(All!$V31="P1",All!$AE31="RMS"),#REF!,IF(AND(All!$V31="P2",All!$AE31="RMS"),#REF!,IF(AND(All!$V31="P3",All!$AE31="RMS"),#REF!,IF(AND(All!$V31="P4",All!$AE31="RMS"),#REF!,IF(AND(All!$V31="P5",All!$AE31="RMS"),#REF!,IF(AND(All!$V31="P6",All!$AE31="RMS"),#REF!,IF(AND(All!$V31="P7",All!$AE31="RMS"),#REF!,IF(AND(All!$V31="P8",All!$AE31="RMS"),#REF!,IF(AND(All!$V31="P9",All!$AE31="RMS"),#REF!,IF(AND(All!$V31="P1",All!$AE31="RSS"),#REF!,IF(AND(All!$V31="P2",All!$AE31="RSS"),#REF!,IF(AND(All!$V31="P3",All!$AE31="RSS"),#REF!,IF(AND(All!$V31="P4",All!$AE31="RSS"),#REF!,IF(AND(All!$V31="P5",All!$AE31="RSS"),#REF!,IF(AND(All!$V31="P6",All!$AE31="RSS"),#REF!,IF(AND(All!$V31="P7",All!$AE31="RSS"),#REF!,IF(AND(All!$V31="P8",All!$AE31="RSS"),#REF!,IF(AND(All!$V31="P9",All!$AE31="RSS"),#REF!,0)))))))))))))))))))))))))))</f>
        <v>#REF!</v>
      </c>
      <c r="BP31" s="43" t="e">
        <f>IF(AND(All!$V31="P1",All!$AE31="RDP"),#REF!,IF(AND(All!$V31="P2",All!$AE31="RDP"),#REF!,IF(AND(All!$V31="P3",All!$AE31="RDP"),#REF!,IF(AND(All!$V31="P4",All!$AE31="RDP"),#REF!,IF(AND(All!$V31="P5",All!$AE31="RDP"),#REF!,IF(AND(All!$V31="P6",All!$AE31="RDP"),#REF!,IF(AND(All!$V31="P7",All!$AE31="RDP"),#REF!,IF(AND(All!$V31="P8",All!$AE31="RDP"),#REF!,IF(AND(All!$V31="P9",All!$AE31="RDP"),#REF!,IF(AND(All!$V31="P1",All!$AE31="RMS"),#REF!,IF(AND(All!$V31="P2",All!$AE31="RMS"),#REF!,IF(AND(All!$V31="P3",All!$AE31="RMS"),#REF!,IF(AND(All!$V31="P4",All!$AE31="RMS"),#REF!,IF(AND(All!$V31="P5",All!$AE31="RMS"),#REF!,IF(AND(All!$V31="P6",All!$AE31="RMS"),#REF!,IF(AND(All!$V31="P7",All!$AE31="RMS"),#REF!,IF(AND(All!$V31="P8",All!$AE31="RMS"),#REF!,IF(AND(All!$V31="P9",All!$AE31="RMS"),#REF!,IF(AND(All!$V31="P1",All!$AE31="RSS"),#REF!,IF(AND(All!$V31="P2",All!$AE31="RSS"),#REF!,IF(AND(All!$V31="P3",All!$AE31="RSS"),#REF!,IF(AND(All!$V31="P4",All!$AE31="RSS"),#REF!,IF(AND(All!$V31="P5",All!$AE31="RSS"),#REF!,IF(AND(All!$V31="P6",All!$AE31="RSS"),#REF!,IF(AND(All!$V31="P7",All!$AE31="RSS"),#REF!,IF(AND(All!$V31="P8",All!$AE31="RSS"),#REF!,IF(AND(All!$V31="P9",All!$AE31="RSS"),#REF!,0)))))))))))))))))))))))))))</f>
        <v>#REF!</v>
      </c>
      <c r="BQ31" s="43" t="e">
        <f>IF(AND(All!$V31="P1",All!$AE31="RDP"),#REF!,IF(AND(All!$V31="P2",All!$AE31="RDP"),#REF!,IF(AND(All!$V31="P3",All!$AE31="RDP"),#REF!,IF(AND(All!$V31="P4",All!$AE31="RDP"),#REF!,IF(AND(All!$V31="P5",All!$AE31="RDP"),#REF!,IF(AND(All!$V31="P6",All!$AE31="RDP"),#REF!,IF(AND(All!$V31="P7",All!$AE31="RDP"),#REF!,IF(AND(All!$V31="P8",All!$AE31="RDP"),#REF!,IF(AND(All!$V31="P9",All!$AE31="RDP"),#REF!,IF(AND(All!$V31="P1",All!$AE31="RMS"),#REF!,IF(AND(All!$V31="P2",All!$AE31="RMS"),#REF!,IF(AND(All!$V31="P3",All!$AE31="RMS"),#REF!,IF(AND(All!$V31="P4",All!$AE31="RMS"),#REF!,IF(AND(All!$V31="P5",All!$AE31="RMS"),#REF!,IF(AND(All!$V31="P6",All!$AE31="RMS"),#REF!,IF(AND(All!$V31="P7",All!$AE31="RMS"),#REF!,IF(AND(All!$V31="P8",All!$AE31="RMS"),#REF!,IF(AND(All!$V31="P9",All!$AE31="RMS"),#REF!,IF(AND(All!$V31="P1",All!$AE31="RSS"),#REF!,IF(AND(All!$V31="P2",All!$AE31="RSS"),#REF!,IF(AND(All!$V31="P3",All!$AE31="RSS"),#REF!,IF(AND(All!$V31="P4",All!$AE31="RSS"),#REF!,IF(AND(All!$V31="P5",All!$AE31="RSS"),#REF!,IF(AND(All!$V31="P6",All!$AE31="RSS"),#REF!,IF(AND(All!$V31="P7",All!$AE31="RSS"),#REF!,IF(AND(All!$V31="P8",All!$AE31="RSS"),#REF!,IF(AND(All!$V31="P9",All!$AE31="RSS"),#REF!,0)))))))))))))))))))))))))))</f>
        <v>#REF!</v>
      </c>
      <c r="BR31" s="43" t="e">
        <f>IF(AND(All!$V31="P1",All!$AE31="RDP"),#REF!,IF(AND(All!$V31="P2",All!$AE31="RDP"),#REF!,IF(AND(All!$V31="P3",All!$AE31="RDP"),#REF!,IF(AND(All!$V31="P4",All!$AE31="RDP"),#REF!,IF(AND(All!$V31="P5",All!$AE31="RDP"),#REF!,IF(AND(All!$V31="P6",All!$AE31="RDP"),#REF!,IF(AND(All!$V31="P7",All!$AE31="RDP"),#REF!,IF(AND(All!$V31="P8",All!$AE31="RDP"),#REF!,IF(AND(All!$V31="P9",All!$AE31="RDP"),#REF!,IF(AND(All!$V31="P1",All!$AE31="RMS"),#REF!,IF(AND(All!$V31="P2",All!$AE31="RMS"),#REF!,IF(AND(All!$V31="P3",All!$AE31="RMS"),#REF!,IF(AND(All!$V31="P4",All!$AE31="RMS"),#REF!,IF(AND(All!$V31="P5",All!$AE31="RMS"),#REF!,IF(AND(All!$V31="P6",All!$AE31="RMS"),#REF!,IF(AND(All!$V31="P7",All!$AE31="RMS"),#REF!,IF(AND(All!$V31="P8",All!$AE31="RMS"),#REF!,IF(AND(All!$V31="P9",All!$AE31="RMS"),#REF!,IF(AND(All!$V31="P1",All!$AE31="RSS"),#REF!,IF(AND(All!$V31="P2",All!$AE31="RSS"),#REF!,IF(AND(All!$V31="P3",All!$AE31="RSS"),#REF!,IF(AND(All!$V31="P4",All!$AE31="RSS"),#REF!,IF(AND(All!$V31="P5",All!$AE31="RSS"),#REF!,IF(AND(All!$V31="P6",All!$AE31="RSS"),#REF!,IF(AND(All!$V31="P7",All!$AE31="RSS"),#REF!,IF(AND(All!$V31="P8",All!$AE31="RSS"),#REF!,IF(AND(All!$V31="P9",All!$AE31="RSS"),#REF!,0)))))))))))))))))))))))))))</f>
        <v>#REF!</v>
      </c>
      <c r="BS31" s="43" t="e">
        <f>IF(AND(All!$V31="P1",All!$AE31="RDP"),#REF!,IF(AND(All!$V31="P2",All!$AE31="RDP"),#REF!,IF(AND(All!$V31="P3",All!$AE31="RDP"),#REF!,IF(AND(All!$V31="P4",All!$AE31="RDP"),#REF!,IF(AND(All!$V31="P5",All!$AE31="RDP"),#REF!,IF(AND(All!$V31="P6",All!$AE31="RDP"),#REF!,IF(AND(All!$V31="P7",All!$AE31="RDP"),#REF!,IF(AND(All!$V31="P8",All!$AE31="RDP"),#REF!,IF(AND(All!$V31="P9",All!$AE31="RDP"),#REF!,IF(AND(All!$V31="P1",All!$AE31="RMS"),#REF!,IF(AND(All!$V31="P2",All!$AE31="RMS"),#REF!,IF(AND(All!$V31="P3",All!$AE31="RMS"),#REF!,IF(AND(All!$V31="P4",All!$AE31="RMS"),#REF!,IF(AND(All!$V31="P5",All!$AE31="RMS"),#REF!,IF(AND(All!$V31="P6",All!$AE31="RMS"),#REF!,IF(AND(All!$V31="P7",All!$AE31="RMS"),#REF!,IF(AND(All!$V31="P8",All!$AE31="RMS"),#REF!,IF(AND(All!$V31="P9",All!$AE31="RMS"),#REF!,IF(AND(All!$V31="P1",All!$AE31="RSS"),#REF!,IF(AND(All!$V31="P2",All!$AE31="RSS"),#REF!,IF(AND(All!$V31="P3",All!$AE31="RSS"),#REF!,IF(AND(All!$V31="P4",All!$AE31="RSS"),#REF!,IF(AND(All!$V31="P5",All!$AE31="RSS"),#REF!,IF(AND(All!$V31="P6",All!$AE31="RSS"),#REF!,IF(AND(All!$V31="P7",All!$AE31="RSS"),#REF!,IF(AND(All!$V31="P8",All!$AE31="RSS"),#REF!,IF(AND(All!$V31="P9",All!$AE31="RSS"),#REF!,0)))))))))))))))))))))))))))</f>
        <v>#REF!</v>
      </c>
      <c r="BT31" s="43" t="e">
        <f>IF(AND(All!$V31="P1",All!$AE31="RDP"),#REF!,IF(AND(All!$V31="P2",All!$AE31="RDP"),#REF!,IF(AND(All!$V31="P3",All!$AE31="RDP"),#REF!,IF(AND(All!$V31="P4",All!$AE31="RDP"),#REF!,IF(AND(All!$V31="P5",All!$AE31="RDP"),#REF!,IF(AND(All!$V31="P6",All!$AE31="RDP"),#REF!,IF(AND(All!$V31="P7",All!$AE31="RDP"),#REF!,IF(AND(All!$V31="P8",All!$AE31="RDP"),#REF!,IF(AND(All!$V31="P9",All!$AE31="RDP"),#REF!,IF(AND(All!$V31="P1",All!$AE31="RMS"),#REF!,IF(AND(All!$V31="P2",All!$AE31="RMS"),#REF!,IF(AND(All!$V31="P3",All!$AE31="RMS"),#REF!,IF(AND(All!$V31="P4",All!$AE31="RMS"),#REF!,IF(AND(All!$V31="P5",All!$AE31="RMS"),#REF!,IF(AND(All!$V31="P6",All!$AE31="RMS"),#REF!,IF(AND(All!$V31="P7",All!$AE31="RMS"),#REF!,IF(AND(All!$V31="P8",All!$AE31="RMS"),#REF!,IF(AND(All!$V31="P9",All!$AE31="RMS"),#REF!,IF(AND(All!$V31="P1",All!$AE31="RSS"),#REF!,IF(AND(All!$V31="P2",All!$AE31="RSS"),#REF!,IF(AND(All!$V31="P3",All!$AE31="RSS"),#REF!,IF(AND(All!$V31="P4",All!$AE31="RSS"),#REF!,IF(AND(All!$V31="P5",All!$AE31="RSS"),#REF!,IF(AND(All!$V31="P6",All!$AE31="RSS"),#REF!,IF(AND(All!$V31="P7",All!$AE31="RSS"),#REF!,IF(AND(All!$V31="P8",All!$AE31="RSS"),#REF!,IF(AND(All!$V31="P9",All!$AE31="RSS"),#REF!,0)))))))))))))))))))))))))))</f>
        <v>#REF!</v>
      </c>
      <c r="BU31" s="43" t="e">
        <f>IF(AND(All!$V31="P1",All!$AE31="RDP"),#REF!,IF(AND(All!$V31="P2",All!$AE31="RDP"),#REF!,IF(AND(All!$V31="P3",All!$AE31="RDP"),#REF!,IF(AND(All!$V31="P4",All!$AE31="RDP"),#REF!,IF(AND(All!$V31="P5",All!$AE31="RDP"),#REF!,IF(AND(All!$V31="P6",All!$AE31="RDP"),#REF!,IF(AND(All!$V31="P7",All!$AE31="RDP"),#REF!,IF(AND(All!$V31="P8",All!$AE31="RDP"),#REF!,IF(AND(All!$V31="P9",All!$AE31="RDP"),#REF!,IF(AND(All!$V31="P1",All!$AE31="RMS"),#REF!,IF(AND(All!$V31="P2",All!$AE31="RMS"),#REF!,IF(AND(All!$V31="P3",All!$AE31="RMS"),#REF!,IF(AND(All!$V31="P4",All!$AE31="RMS"),#REF!,IF(AND(All!$V31="P5",All!$AE31="RMS"),#REF!,IF(AND(All!$V31="P6",All!$AE31="RMS"),#REF!,IF(AND(All!$V31="P7",All!$AE31="RMS"),#REF!,IF(AND(All!$V31="P8",All!$AE31="RMS"),#REF!,IF(AND(All!$V31="P9",All!$AE31="RMS"),#REF!,IF(AND(All!$V31="P1",All!$AE31="RSS"),#REF!,IF(AND(All!$V31="P2",All!$AE31="RSS"),#REF!,IF(AND(All!$V31="P3",All!$AE31="RSS"),#REF!,IF(AND(All!$V31="P4",All!$AE31="RSS"),#REF!,IF(AND(All!$V31="P5",All!$AE31="RSS"),#REF!,IF(AND(All!$V31="P6",All!$AE31="RSS"),#REF!,IF(AND(All!$V31="P7",All!$AE31="RSS"),#REF!,IF(AND(All!$V31="P8",All!$AE31="RSS"),#REF!,IF(AND(All!$V31="P9",All!$AE31="RSS"),#REF!,0)))))))))))))))))))))))))))</f>
        <v>#REF!</v>
      </c>
      <c r="BV31" s="43" t="e">
        <f>IF(AND(All!$V31="P1",All!$AE31="RDP"),#REF!,IF(AND(All!$V31="P2",All!$AE31="RDP"),#REF!,IF(AND(All!$V31="P3",All!$AE31="RDP"),#REF!,IF(AND(All!$V31="P4",All!$AE31="RDP"),#REF!,IF(AND(All!$V31="P5",All!$AE31="RDP"),#REF!,IF(AND(All!$V31="P6",All!$AE31="RDP"),#REF!,IF(AND(All!$V31="P7",All!$AE31="RDP"),#REF!,IF(AND(All!$V31="P8",All!$AE31="RDP"),#REF!,IF(AND(All!$V31="P9",All!$AE31="RDP"),#REF!,IF(AND(All!$V31="P1",All!$AE31="RMS"),#REF!,IF(AND(All!$V31="P2",All!$AE31="RMS"),#REF!,IF(AND(All!$V31="P3",All!$AE31="RMS"),#REF!,IF(AND(All!$V31="P4",All!$AE31="RMS"),#REF!,IF(AND(All!$V31="P5",All!$AE31="RMS"),#REF!,IF(AND(All!$V31="P6",All!$AE31="RMS"),#REF!,IF(AND(All!$V31="P7",All!$AE31="RMS"),#REF!,IF(AND(All!$V31="P8",All!$AE31="RMS"),#REF!,IF(AND(All!$V31="P9",All!$AE31="RMS"),#REF!,IF(AND(All!$V31="P1",All!$AE31="RSS"),#REF!,IF(AND(All!$V31="P2",All!$AE31="RSS"),#REF!,IF(AND(All!$V31="P3",All!$AE31="RSS"),#REF!,IF(AND(All!$V31="P4",All!$AE31="RSS"),#REF!,IF(AND(All!$V31="P5",All!$AE31="RSS"),#REF!,IF(AND(All!$V31="P6",All!$AE31="RSS"),#REF!,IF(AND(All!$V31="P7",All!$AE31="RSS"),#REF!,IF(AND(All!$V31="P8",All!$AE31="RSS"),#REF!,IF(AND(All!$V31="P9",All!$AE31="RSS"),#REF!,0)))))))))))))))))))))))))))</f>
        <v>#REF!</v>
      </c>
      <c r="BW31" s="43" t="e">
        <f>IF(AND(All!$V31="P1",All!$AE31="RDP"),#REF!,IF(AND(All!$V31="P2",All!$AE31="RDP"),#REF!,IF(AND(All!$V31="P3",All!$AE31="RDP"),#REF!,IF(AND(All!$V31="P4",All!$AE31="RDP"),#REF!,IF(AND(All!$V31="P5",All!$AE31="RDP"),#REF!,IF(AND(All!$V31="P6",All!$AE31="RDP"),#REF!,IF(AND(All!$V31="P7",All!$AE31="RDP"),#REF!,IF(AND(All!$V31="P8",All!$AE31="RDP"),#REF!,IF(AND(All!$V31="P9",All!$AE31="RDP"),#REF!,IF(AND(All!$V31="P1",All!$AE31="RMS"),#REF!,IF(AND(All!$V31="P2",All!$AE31="RMS"),#REF!,IF(AND(All!$V31="P3",All!$AE31="RMS"),#REF!,IF(AND(All!$V31="P4",All!$AE31="RMS"),#REF!,IF(AND(All!$V31="P5",All!$AE31="RMS"),#REF!,IF(AND(All!$V31="P6",All!$AE31="RMS"),#REF!,IF(AND(All!$V31="P7",All!$AE31="RMS"),#REF!,IF(AND(All!$V31="P8",All!$AE31="RMS"),#REF!,IF(AND(All!$V31="P9",All!$AE31="RMS"),#REF!,IF(AND(All!$V31="P1",All!$AE31="RSS"),#REF!,IF(AND(All!$V31="P2",All!$AE31="RSS"),#REF!,IF(AND(All!$V31="P3",All!$AE31="RSS"),#REF!,IF(AND(All!$V31="P4",All!$AE31="RSS"),#REF!,IF(AND(All!$V31="P5",All!$AE31="RSS"),#REF!,IF(AND(All!$V31="P6",All!$AE31="RSS"),#REF!,IF(AND(All!$V31="P7",All!$AE31="RSS"),#REF!,IF(AND(All!$V31="P8",All!$AE31="RSS"),#REF!,IF(AND(All!$V31="P9",All!$AE31="RSS"),#REF!,0)))))))))))))))))))))))))))</f>
        <v>#REF!</v>
      </c>
      <c r="BX31" s="43" t="e">
        <f>IF(AND(All!$V31="P1",All!$AE31="RDP"),#REF!,IF(AND(All!$V31="P2",All!$AE31="RDP"),#REF!,IF(AND(All!$V31="P3",All!$AE31="RDP"),#REF!,IF(AND(All!$V31="P4",All!$AE31="RDP"),#REF!,IF(AND(All!$V31="P5",All!$AE31="RDP"),#REF!,IF(AND(All!$V31="P6",All!$AE31="RDP"),#REF!,IF(AND(All!$V31="P7",All!$AE31="RDP"),#REF!,IF(AND(All!$V31="P8",All!$AE31="RDP"),#REF!,IF(AND(All!$V31="P9",All!$AE31="RDP"),#REF!,IF(AND(All!$V31="P1",All!$AE31="RMS"),#REF!,IF(AND(All!$V31="P2",All!$AE31="RMS"),#REF!,IF(AND(All!$V31="P3",All!$AE31="RMS"),#REF!,IF(AND(All!$V31="P4",All!$AE31="RMS"),#REF!,IF(AND(All!$V31="P5",All!$AE31="RMS"),#REF!,IF(AND(All!$V31="P6",All!$AE31="RMS"),#REF!,IF(AND(All!$V31="P7",All!$AE31="RMS"),#REF!,IF(AND(All!$V31="P8",All!$AE31="RMS"),#REF!,IF(AND(All!$V31="P9",All!$AE31="RMS"),#REF!,IF(AND(All!$V31="P1",All!$AE31="RSS"),#REF!,IF(AND(All!$V31="P2",All!$AE31="RSS"),#REF!,IF(AND(All!$V31="P3",All!$AE31="RSS"),#REF!,IF(AND(All!$V31="P4",All!$AE31="RSS"),#REF!,IF(AND(All!$V31="P5",All!$AE31="RSS"),#REF!,IF(AND(All!$V31="P6",All!$AE31="RSS"),#REF!,IF(AND(All!$V31="P7",All!$AE31="RSS"),#REF!,IF(AND(All!$V31="P8",All!$AE31="RSS"),#REF!,IF(AND(All!$V31="P9",All!$AE31="RSS"),#REF!,0)))))))))))))))))))))))))))</f>
        <v>#REF!</v>
      </c>
      <c r="BY31" s="43" t="e">
        <f>IF(AND(All!$V31="P1",All!$AE31="RDP"),#REF!,IF(AND(All!$V31="P2",All!$AE31="RDP"),#REF!,IF(AND(All!$V31="P3",All!$AE31="RDP"),#REF!,IF(AND(All!$V31="P4",All!$AE31="RDP"),#REF!,IF(AND(All!$V31="P5",All!$AE31="RDP"),#REF!,IF(AND(All!$V31="P6",All!$AE31="RDP"),#REF!,IF(AND(All!$V31="P7",All!$AE31="RDP"),#REF!,IF(AND(All!$V31="P8",All!$AE31="RDP"),#REF!,IF(AND(All!$V31="P9",All!$AE31="RDP"),#REF!,IF(AND(All!$V31="P1",All!$AE31="RMS"),#REF!,IF(AND(All!$V31="P2",All!$AE31="RMS"),#REF!,IF(AND(All!$V31="P3",All!$AE31="RMS"),#REF!,IF(AND(All!$V31="P4",All!$AE31="RMS"),#REF!,IF(AND(All!$V31="P5",All!$AE31="RMS"),#REF!,IF(AND(All!$V31="P6",All!$AE31="RMS"),#REF!,IF(AND(All!$V31="P7",All!$AE31="RMS"),#REF!,IF(AND(All!$V31="P8",All!$AE31="RMS"),#REF!,IF(AND(All!$V31="P9",All!$AE31="RMS"),#REF!,IF(AND(All!$V31="P1",All!$AE31="RSS"),#REF!,IF(AND(All!$V31="P2",All!$AE31="RSS"),#REF!,IF(AND(All!$V31="P3",All!$AE31="RSS"),#REF!,IF(AND(All!$V31="P4",All!$AE31="RSS"),#REF!,IF(AND(All!$V31="P5",All!$AE31="RSS"),#REF!,IF(AND(All!$V31="P6",All!$AE31="RSS"),#REF!,IF(AND(All!$V31="P7",All!$AE31="RSS"),#REF!,IF(AND(All!$V31="P8",All!$AE31="RSS"),#REF!,IF(AND(All!$V31="P9",All!$AE31="RSS"),#REF!,0)))))))))))))))))))))))))))</f>
        <v>#REF!</v>
      </c>
      <c r="BZ31" s="43" t="e">
        <f>IF(AND(All!$V31="P1",All!$AE31="RDP"),#REF!,IF(AND(All!$V31="P2",All!$AE31="RDP"),#REF!,IF(AND(All!$V31="P3",All!$AE31="RDP"),#REF!,IF(AND(All!$V31="P4",All!$AE31="RDP"),#REF!,IF(AND(All!$V31="P5",All!$AE31="RDP"),#REF!,IF(AND(All!$V31="P6",All!$AE31="RDP"),#REF!,IF(AND(All!$V31="P7",All!$AE31="RDP"),#REF!,IF(AND(All!$V31="P8",All!$AE31="RDP"),#REF!,IF(AND(All!$V31="P9",All!$AE31="RDP"),#REF!,IF(AND(All!$V31="P1",All!$AE31="RMS"),#REF!,IF(AND(All!$V31="P2",All!$AE31="RMS"),#REF!,IF(AND(All!$V31="P3",All!$AE31="RMS"),#REF!,IF(AND(All!$V31="P4",All!$AE31="RMS"),#REF!,IF(AND(All!$V31="P5",All!$AE31="RMS"),#REF!,IF(AND(All!$V31="P6",All!$AE31="RMS"),#REF!,IF(AND(All!$V31="P7",All!$AE31="RMS"),#REF!,IF(AND(All!$V31="P8",All!$AE31="RMS"),#REF!,IF(AND(All!$V31="P9",All!$AE31="RMS"),#REF!,IF(AND(All!$V31="P1",All!$AE31="RSS"),#REF!,IF(AND(All!$V31="P2",All!$AE31="RSS"),#REF!,IF(AND(All!$V31="P3",All!$AE31="RSS"),#REF!,IF(AND(All!$V31="P4",All!$AE31="RSS"),#REF!,IF(AND(All!$V31="P5",All!$AE31="RSS"),#REF!,IF(AND(All!$V31="P6",All!$AE31="RSS"),#REF!,IF(AND(All!$V31="P7",All!$AE31="RSS"),#REF!,IF(AND(All!$V31="P8",All!$AE31="RSS"),#REF!,IF(AND(All!$V31="P9",All!$AE31="RSS"),#REF!,0)))))))))))))))))))))))))))</f>
        <v>#REF!</v>
      </c>
      <c r="CA31" s="43" t="e">
        <f>IF(AND(All!$V31="P1",All!$AE31="RDP"),#REF!,IF(AND(All!$V31="P2",All!$AE31="RDP"),#REF!,IF(AND(All!$V31="P3",All!$AE31="RDP"),#REF!,IF(AND(All!$V31="P4",All!$AE31="RDP"),#REF!,IF(AND(All!$V31="P5",All!$AE31="RDP"),#REF!,IF(AND(All!$V31="P6",All!$AE31="RDP"),#REF!,IF(AND(All!$V31="P7",All!$AE31="RDP"),#REF!,IF(AND(All!$V31="P8",All!$AE31="RDP"),#REF!,IF(AND(All!$V31="P9",All!$AE31="RDP"),#REF!,IF(AND(All!$V31="P1",All!$AE31="RMS"),#REF!,IF(AND(All!$V31="P2",All!$AE31="RMS"),#REF!,IF(AND(All!$V31="P3",All!$AE31="RMS"),#REF!,IF(AND(All!$V31="P4",All!$AE31="RMS"),#REF!,IF(AND(All!$V31="P5",All!$AE31="RMS"),#REF!,IF(AND(All!$V31="P6",All!$AE31="RMS"),#REF!,IF(AND(All!$V31="P7",All!$AE31="RMS"),#REF!,IF(AND(All!$V31="P8",All!$AE31="RMS"),#REF!,IF(AND(All!$V31="P9",All!$AE31="RMS"),#REF!,IF(AND(All!$V31="P1",All!$AE31="RSS"),#REF!,IF(AND(All!$V31="P2",All!$AE31="RSS"),#REF!,IF(AND(All!$V31="P3",All!$AE31="RSS"),#REF!,IF(AND(All!$V31="P4",All!$AE31="RSS"),#REF!,IF(AND(All!$V31="P5",All!$AE31="RSS"),#REF!,IF(AND(All!$V31="P6",All!$AE31="RSS"),#REF!,IF(AND(All!$V31="P7",All!$AE31="RSS"),#REF!,IF(AND(All!$V31="P8",All!$AE31="RSS"),#REF!,IF(AND(All!$V31="P9",All!$AE31="RSS"),#REF!,0)))))))))))))))))))))))))))</f>
        <v>#REF!</v>
      </c>
      <c r="CB31" s="43" t="e">
        <f>IF(AND(All!$V31="P1",All!$AE31="RDP"),#REF!,IF(AND(All!$V31="P2",All!$AE31="RDP"),#REF!,IF(AND(All!$V31="P3",All!$AE31="RDP"),#REF!,IF(AND(All!$V31="P4",All!$AE31="RDP"),#REF!,IF(AND(All!$V31="P5",All!$AE31="RDP"),#REF!,IF(AND(All!$V31="P6",All!$AE31="RDP"),#REF!,IF(AND(All!$V31="P7",All!$AE31="RDP"),#REF!,IF(AND(All!$V31="P8",All!$AE31="RDP"),#REF!,IF(AND(All!$V31="P9",All!$AE31="RDP"),#REF!,IF(AND(All!$V31="P1",All!$AE31="RMS"),#REF!,IF(AND(All!$V31="P2",All!$AE31="RMS"),#REF!,IF(AND(All!$V31="P3",All!$AE31="RMS"),#REF!,IF(AND(All!$V31="P4",All!$AE31="RMS"),#REF!,IF(AND(All!$V31="P5",All!$AE31="RMS"),#REF!,IF(AND(All!$V31="P6",All!$AE31="RMS"),#REF!,IF(AND(All!$V31="P7",All!$AE31="RMS"),#REF!,IF(AND(All!$V31="P8",All!$AE31="RMS"),#REF!,IF(AND(All!$V31="P9",All!$AE31="RMS"),#REF!,IF(AND(All!$V31="P1",All!$AE31="RSS"),#REF!,IF(AND(All!$V31="P2",All!$AE31="RSS"),#REF!,IF(AND(All!$V31="P3",All!$AE31="RSS"),#REF!,IF(AND(All!$V31="P4",All!$AE31="RSS"),#REF!,IF(AND(All!$V31="P5",All!$AE31="RSS"),#REF!,IF(AND(All!$V31="P6",All!$AE31="RSS"),#REF!,IF(AND(All!$V31="P7",All!$AE31="RSS"),#REF!,IF(AND(All!$V31="P8",All!$AE31="RSS"),#REF!,IF(AND(All!$V31="P9",All!$AE31="RSS"),#REF!,0)))))))))))))))))))))))))))</f>
        <v>#REF!</v>
      </c>
      <c r="CC31" s="43" t="e">
        <f>IF(AND(All!$V31="P1",All!$AE31="RDP"),#REF!,IF(AND(All!$V31="P2",All!$AE31="RDP"),#REF!,IF(AND(All!$V31="P3",All!$AE31="RDP"),#REF!,IF(AND(All!$V31="P4",All!$AE31="RDP"),#REF!,IF(AND(All!$V31="P5",All!$AE31="RDP"),#REF!,IF(AND(All!$V31="P6",All!$AE31="RDP"),#REF!,IF(AND(All!$V31="P7",All!$AE31="RDP"),#REF!,IF(AND(All!$V31="P8",All!$AE31="RDP"),#REF!,IF(AND(All!$V31="P9",All!$AE31="RDP"),#REF!,IF(AND(All!$V31="P1",All!$AE31="RMS"),#REF!,IF(AND(All!$V31="P2",All!$AE31="RMS"),#REF!,IF(AND(All!$V31="P3",All!$AE31="RMS"),#REF!,IF(AND(All!$V31="P4",All!$AE31="RMS"),#REF!,IF(AND(All!$V31="P5",All!$AE31="RMS"),#REF!,IF(AND(All!$V31="P6",All!$AE31="RMS"),#REF!,IF(AND(All!$V31="P7",All!$AE31="RMS"),#REF!,IF(AND(All!$V31="P8",All!$AE31="RMS"),#REF!,IF(AND(All!$V31="P9",All!$AE31="RMS"),#REF!,IF(AND(All!$V31="P1",All!$AE31="RSS"),#REF!,IF(AND(All!$V31="P2",All!$AE31="RSS"),#REF!,IF(AND(All!$V31="P3",All!$AE31="RSS"),#REF!,IF(AND(All!$V31="P4",All!$AE31="RSS"),#REF!,IF(AND(All!$V31="P5",All!$AE31="RSS"),#REF!,IF(AND(All!$V31="P6",All!$AE31="RSS"),#REF!,IF(AND(All!$V31="P7",All!$AE31="RSS"),#REF!,IF(AND(All!$V31="P8",All!$AE31="RSS"),#REF!,IF(AND(All!$V31="P9",All!$AE31="RSS"),#REF!,0)))))))))))))))))))))))))))</f>
        <v>#REF!</v>
      </c>
      <c r="CD31" s="43" t="e">
        <f>IF(AND(All!$V31="P1",All!$AE31="RDP"),#REF!,IF(AND(All!$V31="P2",All!$AE31="RDP"),#REF!,IF(AND(All!$V31="P3",All!$AE31="RDP"),#REF!,IF(AND(All!$V31="P4",All!$AE31="RDP"),#REF!,IF(AND(All!$V31="P5",All!$AE31="RDP"),#REF!,IF(AND(All!$V31="P6",All!$AE31="RDP"),#REF!,IF(AND(All!$V31="P7",All!$AE31="RDP"),#REF!,IF(AND(All!$V31="P8",All!$AE31="RDP"),#REF!,IF(AND(All!$V31="P9",All!$AE31="RDP"),#REF!,IF(AND(All!$V31="P1",All!$AE31="RMS"),#REF!,IF(AND(All!$V31="P2",All!$AE31="RMS"),#REF!,IF(AND(All!$V31="P3",All!$AE31="RMS"),#REF!,IF(AND(All!$V31="P4",All!$AE31="RMS"),#REF!,IF(AND(All!$V31="P5",All!$AE31="RMS"),#REF!,IF(AND(All!$V31="P6",All!$AE31="RMS"),#REF!,IF(AND(All!$V31="P7",All!$AE31="RMS"),#REF!,IF(AND(All!$V31="P8",All!$AE31="RMS"),#REF!,IF(AND(All!$V31="P9",All!$AE31="RMS"),#REF!,IF(AND(All!$V31="P1",All!$AE31="RSS"),#REF!,IF(AND(All!$V31="P2",All!$AE31="RSS"),#REF!,IF(AND(All!$V31="P3",All!$AE31="RSS"),#REF!,IF(AND(All!$V31="P4",All!$AE31="RSS"),#REF!,IF(AND(All!$V31="P5",All!$AE31="RSS"),#REF!,IF(AND(All!$V31="P6",All!$AE31="RSS"),#REF!,IF(AND(All!$V31="P7",All!$AE31="RSS"),#REF!,IF(AND(All!$V31="P8",All!$AE31="RSS"),#REF!,IF(AND(All!$V31="P9",All!$AE31="RSS"),#REF!,0)))))))))))))))))))))))))))</f>
        <v>#REF!</v>
      </c>
      <c r="CE31" s="43" t="e">
        <f>IF(AND(All!$V31="P1",All!$AE31="RDP"),#REF!,IF(AND(All!$V31="P2",All!$AE31="RDP"),#REF!,IF(AND(All!$V31="P3",All!$AE31="RDP"),#REF!,IF(AND(All!$V31="P4",All!$AE31="RDP"),#REF!,IF(AND(All!$V31="P5",All!$AE31="RDP"),#REF!,IF(AND(All!$V31="P6",All!$AE31="RDP"),#REF!,IF(AND(All!$V31="P7",All!$AE31="RDP"),#REF!,IF(AND(All!$V31="P8",All!$AE31="RDP"),#REF!,IF(AND(All!$V31="P9",All!$AE31="RDP"),#REF!,IF(AND(All!$V31="P1",All!$AE31="RMS"),#REF!,IF(AND(All!$V31="P2",All!$AE31="RMS"),#REF!,IF(AND(All!$V31="P3",All!$AE31="RMS"),#REF!,IF(AND(All!$V31="P4",All!$AE31="RMS"),#REF!,IF(AND(All!$V31="P5",All!$AE31="RMS"),#REF!,IF(AND(All!$V31="P6",All!$AE31="RMS"),#REF!,IF(AND(All!$V31="P7",All!$AE31="RMS"),#REF!,IF(AND(All!$V31="P8",All!$AE31="RMS"),#REF!,IF(AND(All!$V31="P9",All!$AE31="RMS"),#REF!,IF(AND(All!$V31="P1",All!$AE31="RSS"),#REF!,IF(AND(All!$V31="P2",All!$AE31="RSS"),#REF!,IF(AND(All!$V31="P3",All!$AE31="RSS"),#REF!,IF(AND(All!$V31="P4",All!$AE31="RSS"),#REF!,IF(AND(All!$V31="P5",All!$AE31="RSS"),#REF!,IF(AND(All!$V31="P6",All!$AE31="RSS"),#REF!,IF(AND(All!$V31="P7",All!$AE31="RSS"),#REF!,IF(AND(All!$V31="P8",All!$AE31="RSS"),#REF!,IF(AND(All!$V31="P9",All!$AE31="RSS"),#REF!,0)))))))))))))))))))))))))))</f>
        <v>#REF!</v>
      </c>
      <c r="CF31" s="43" t="e">
        <f>IF(AND(All!$V31="P1",All!$AE31="RDP"),#REF!,IF(AND(All!$V31="P2",All!$AE31="RDP"),#REF!,IF(AND(All!$V31="P3",All!$AE31="RDP"),#REF!,IF(AND(All!$V31="P4",All!$AE31="RDP"),#REF!,IF(AND(All!$V31="P5",All!$AE31="RDP"),#REF!,IF(AND(All!$V31="P6",All!$AE31="RDP"),#REF!,IF(AND(All!$V31="P7",All!$AE31="RDP"),#REF!,IF(AND(All!$V31="P8",All!$AE31="RDP"),#REF!,IF(AND(All!$V31="P9",All!$AE31="RDP"),#REF!,IF(AND(All!$V31="P1",All!$AE31="RMS"),#REF!,IF(AND(All!$V31="P2",All!$AE31="RMS"),#REF!,IF(AND(All!$V31="P3",All!$AE31="RMS"),#REF!,IF(AND(All!$V31="P4",All!$AE31="RMS"),#REF!,IF(AND(All!$V31="P5",All!$AE31="RMS"),#REF!,IF(AND(All!$V31="P6",All!$AE31="RMS"),#REF!,IF(AND(All!$V31="P7",All!$AE31="RMS"),#REF!,IF(AND(All!$V31="P8",All!$AE31="RMS"),#REF!,IF(AND(All!$V31="P9",All!$AE31="RMS"),#REF!,IF(AND(All!$V31="P1",All!$AE31="RSS"),#REF!,IF(AND(All!$V31="P2",All!$AE31="RSS"),#REF!,IF(AND(All!$V31="P3",All!$AE31="RSS"),#REF!,IF(AND(All!$V31="P4",All!$AE31="RSS"),#REF!,IF(AND(All!$V31="P5",All!$AE31="RSS"),#REF!,IF(AND(All!$V31="P6",All!$AE31="RSS"),#REF!,IF(AND(All!$V31="P7",All!$AE31="RSS"),#REF!,IF(AND(All!$V31="P8",All!$AE31="RSS"),#REF!,IF(AND(All!$V31="P9",All!$AE31="RSS"),#REF!,0)))))))))))))))))))))))))))</f>
        <v>#REF!</v>
      </c>
      <c r="CG31" s="43" t="e">
        <f>IF(AND(All!$V31="P1",All!$AE31="RDP"),#REF!,IF(AND(All!$V31="P2",All!$AE31="RDP"),#REF!,IF(AND(All!$V31="P3",All!$AE31="RDP"),#REF!,IF(AND(All!$V31="P4",All!$AE31="RDP"),#REF!,IF(AND(All!$V31="P5",All!$AE31="RDP"),#REF!,IF(AND(All!$V31="P6",All!$AE31="RDP"),#REF!,IF(AND(All!$V31="P7",All!$AE31="RDP"),#REF!,IF(AND(All!$V31="P8",All!$AE31="RDP"),#REF!,IF(AND(All!$V31="P9",All!$AE31="RDP"),#REF!,IF(AND(All!$V31="P1",All!$AE31="RMS"),#REF!,IF(AND(All!$V31="P2",All!$AE31="RMS"),#REF!,IF(AND(All!$V31="P3",All!$AE31="RMS"),#REF!,IF(AND(All!$V31="P4",All!$AE31="RMS"),#REF!,IF(AND(All!$V31="P5",All!$AE31="RMS"),#REF!,IF(AND(All!$V31="P6",All!$AE31="RMS"),#REF!,IF(AND(All!$V31="P7",All!$AE31="RMS"),#REF!,IF(AND(All!$V31="P8",All!$AE31="RMS"),#REF!,IF(AND(All!$V31="P9",All!$AE31="RMS"),#REF!,IF(AND(All!$V31="P1",All!$AE31="RSS"),#REF!,IF(AND(All!$V31="P2",All!$AE31="RSS"),#REF!,IF(AND(All!$V31="P3",All!$AE31="RSS"),#REF!,IF(AND(All!$V31="P4",All!$AE31="RSS"),#REF!,IF(AND(All!$V31="P5",All!$AE31="RSS"),#REF!,IF(AND(All!$V31="P6",All!$AE31="RSS"),#REF!,IF(AND(All!$V31="P7",All!$AE31="RSS"),#REF!,IF(AND(All!$V31="P8",All!$AE31="RSS"),#REF!,IF(AND(All!$V31="P9",All!$AE31="RSS"),#REF!,0)))))))))))))))))))))))))))</f>
        <v>#REF!</v>
      </c>
      <c r="CH31" s="43" t="e">
        <f>IF(AND(All!$V31="P1",All!$AE31="RDP"),#REF!,IF(AND(All!$V31="P2",All!$AE31="RDP"),#REF!,IF(AND(All!$V31="P3",All!$AE31="RDP"),#REF!,IF(AND(All!$V31="P4",All!$AE31="RDP"),#REF!,IF(AND(All!$V31="P5",All!$AE31="RDP"),#REF!,IF(AND(All!$V31="P6",All!$AE31="RDP"),#REF!,IF(AND(All!$V31="P7",All!$AE31="RDP"),#REF!,IF(AND(All!$V31="P8",All!$AE31="RDP"),#REF!,IF(AND(All!$V31="P9",All!$AE31="RDP"),#REF!,IF(AND(All!$V31="P1",All!$AE31="RMS"),#REF!,IF(AND(All!$V31="P2",All!$AE31="RMS"),#REF!,IF(AND(All!$V31="P3",All!$AE31="RMS"),#REF!,IF(AND(All!$V31="P4",All!$AE31="RMS"),#REF!,IF(AND(All!$V31="P5",All!$AE31="RMS"),#REF!,IF(AND(All!$V31="P6",All!$AE31="RMS"),#REF!,IF(AND(All!$V31="P7",All!$AE31="RMS"),#REF!,IF(AND(All!$V31="P8",All!$AE31="RMS"),#REF!,IF(AND(All!$V31="P9",All!$AE31="RMS"),#REF!,IF(AND(All!$V31="P1",All!$AE31="RSS"),#REF!,IF(AND(All!$V31="P2",All!$AE31="RSS"),#REF!,IF(AND(All!$V31="P3",All!$AE31="RSS"),#REF!,IF(AND(All!$V31="P4",All!$AE31="RSS"),#REF!,IF(AND(All!$V31="P5",All!$AE31="RSS"),#REF!,IF(AND(All!$V31="P6",All!$AE31="RSS"),#REF!,IF(AND(All!$V31="P7",All!$AE31="RSS"),#REF!,IF(AND(All!$V31="P8",All!$AE31="RSS"),#REF!,IF(AND(All!$V31="P9",All!$AE31="RSS"),#REF!,0)))))))))))))))))))))))))))</f>
        <v>#REF!</v>
      </c>
      <c r="CI31" s="328" t="e">
        <f>IF(AND(All!$V31="P1",All!$AE31="RDP"),#REF!,IF(AND(All!$V31="P2",All!$AE31="RDP"),#REF!,IF(AND(All!$V31="P3",All!$AE31="RDP"),#REF!,IF(AND(All!$V31="P4",All!$AE31="RDP"),#REF!,IF(AND(All!$V31="P5",All!$AE31="RDP"),#REF!,IF(AND(All!$V31="P6",All!$AE31="RDP"),#REF!,IF(AND(All!$V31="P7",All!$AE31="RDP"),#REF!,IF(AND(All!$V31="P8",All!$AE31="RDP"),#REF!,IF(AND(All!$V31="P9",All!$AE31="RDP"),#REF!,IF(AND(All!$V31="P1",All!$AE31="RMS"),#REF!,IF(AND(All!$V31="P2",All!$AE31="RMS"),#REF!,IF(AND(All!$V31="P3",All!$AE31="RMS"),#REF!,IF(AND(All!$V31="P4",All!$AE31="RMS"),#REF!,IF(AND(All!$V31="P5",All!$AE31="RMS"),#REF!,IF(AND(All!$V31="P6",All!$AE31="RMS"),#REF!,IF(AND(All!$V31="P7",All!$AE31="RMS"),#REF!,IF(AND(All!$V31="P8",All!$AE31="RMS"),#REF!,IF(AND(All!$V31="P9",All!$AE31="RMS"),#REF!,IF(AND(All!$V31="P1",All!$AE31="RSS"),#REF!,IF(AND(All!$V31="P2",All!$AE31="RSS"),#REF!,IF(AND(All!$V31="P3",All!$AE31="RSS"),#REF!,IF(AND(All!$V31="P4",All!$AE31="RSS"),#REF!,IF(AND(All!$V31="P5",All!$AE31="RSS"),#REF!,IF(AND(All!$V31="P6",All!$AE31="RSS"),#REF!,IF(AND(All!$V31="P7",All!$AE31="RSS"),#REF!,IF(AND(All!$V31="P8",All!$AE31="RSS"),#REF!,IF(AND(All!$V31="P9",All!$AE31="RSS"),#REF!,0)))))))))))))))))))))))))))</f>
        <v>#REF!</v>
      </c>
      <c r="CJ31" s="377" t="e">
        <f>Table92[[#This Row],[R-B1]]-Table92[[#This Row],[B1]]</f>
        <v>#REF!</v>
      </c>
      <c r="CK31" s="378" t="e">
        <f>Table92[[#This Row],[R-B2]]-Table92[[#This Row],[B2]]</f>
        <v>#REF!</v>
      </c>
      <c r="CL31" s="378" t="e">
        <f>Table92[[#This Row],[R-B3]]-Table92[[#This Row],[B3]]</f>
        <v>#REF!</v>
      </c>
      <c r="CM31" s="378" t="e">
        <f>Table92[[#This Row],[R-B4]]-Table92[[#This Row],[B4]]</f>
        <v>#REF!</v>
      </c>
      <c r="CN31" s="378" t="e">
        <f>Table92[[#This Row],[R-B5]]-Table92[[#This Row],[B5]]</f>
        <v>#REF!</v>
      </c>
      <c r="CO31" s="378" t="e">
        <f>Table92[[#This Row],[R-B6]]-Table92[[#This Row],[B6]]</f>
        <v>#REF!</v>
      </c>
      <c r="CP31" s="378" t="e">
        <f>Table92[[#This Row],[R-B7]]-Table92[[#This Row],[B7]]</f>
        <v>#REF!</v>
      </c>
      <c r="CQ31" s="378" t="e">
        <f>Table92[[#This Row],[R-B8]]-Table92[[#This Row],[B8]]</f>
        <v>#REF!</v>
      </c>
      <c r="CR31" s="378" t="e">
        <f>Table92[[#This Row],[R-B9]]-Table92[[#This Row],[B9]]</f>
        <v>#REF!</v>
      </c>
      <c r="CS31" s="378" t="e">
        <f>Table92[[#This Row],[R-B10]]-Table92[[#This Row],[B10]]</f>
        <v>#REF!</v>
      </c>
      <c r="CT31" s="378" t="e">
        <f>Table92[[#This Row],[R-B11]]-Table92[[#This Row],[B11]]</f>
        <v>#REF!</v>
      </c>
      <c r="CU31" s="378" t="e">
        <f>Table92[[#This Row],[R-B12]]-Table92[[#This Row],[B12]]</f>
        <v>#REF!</v>
      </c>
      <c r="CV31" s="378" t="e">
        <f>Table92[[#This Row],[R-K1]]-Table92[[#This Row],[K1]]</f>
        <v>#REF!</v>
      </c>
      <c r="CW31" s="378" t="e">
        <f>Table92[[#This Row],[R-K2]]-Table92[[#This Row],[K2]]</f>
        <v>#REF!</v>
      </c>
      <c r="CX31" s="378" t="e">
        <f>Table92[[#This Row],[R-K3]]-Table92[[#This Row],[K3]]</f>
        <v>#REF!</v>
      </c>
      <c r="CY31" s="378" t="e">
        <f>Table92[[#This Row],[R-K4]]-Table92[[#This Row],[K4]]</f>
        <v>#REF!</v>
      </c>
      <c r="CZ31" s="378" t="e">
        <f>Table92[[#This Row],[R-K5]]-Table92[[#This Row],[K5]]</f>
        <v>#REF!</v>
      </c>
      <c r="DA31" s="378" t="e">
        <f>Table92[[#This Row],[R-P1]]-Table92[[#This Row],[P1]]</f>
        <v>#REF!</v>
      </c>
      <c r="DB31" s="378" t="e">
        <f>Table92[[#This Row],[R-P2]]-Table92[[#This Row],[P2]]</f>
        <v>#REF!</v>
      </c>
      <c r="DC31" s="378" t="e">
        <f>Table92[[#This Row],[R-P3]]-Table92[[#This Row],[P3]]</f>
        <v>#REF!</v>
      </c>
      <c r="DD31" s="378" t="e">
        <f>Table92[[#This Row],[R-P4]]-Table92[[#This Row],[P4]]</f>
        <v>#REF!</v>
      </c>
      <c r="DE31" s="378" t="e">
        <f>Table92[[#This Row],[R-P5]]-Table92[[#This Row],[P5]]</f>
        <v>#REF!</v>
      </c>
      <c r="DF31" s="378" t="e">
        <f>Table92[[#This Row],[R-E1]]-Table92[[#This Row],[E1]]</f>
        <v>#REF!</v>
      </c>
      <c r="DG31" s="379" t="e">
        <f>Table92[[#This Row],[R-E2]]-Table92[[#This Row],[E2]]</f>
        <v>#REF!</v>
      </c>
      <c r="DH31" s="43">
        <f>COUNTIF(Table9[[#This Row],[G-B1]:[G-B12]],"&lt;=0")/12*100</f>
        <v>83.333333333333343</v>
      </c>
      <c r="DI31" s="43">
        <f>COUNTIF(Table9[[#This Row],[G-K1]:[G-K5]],"&lt;=0")/5*100</f>
        <v>60</v>
      </c>
      <c r="DJ31" s="43">
        <f>COUNTIF(Table9[[#This Row],[G-P1]:[G-P5]],"&lt;=0")/5*100</f>
        <v>80</v>
      </c>
      <c r="DK31" s="43">
        <f>COUNTIF(Table9[[#This Row],[G-E1]:[G-E2]],"&lt;=0")/2*100</f>
        <v>100</v>
      </c>
      <c r="DL31" s="450">
        <f>IF(AE31="RDP",(COUNTIF(Table9[[#This Row],[G-B3]],"&lt;=0")+COUNTIF(Table9[[#This Row],[G-B4]],"&lt;=0")+COUNTIF(Table9[[#This Row],[G-B7]],"&lt;=0")+COUNTIF(Table9[[#This Row],[G-B11]],"&lt;=0")+COUNTIF(Table9[[#This Row],[G-K2]],"&lt;=0"))/5*100,IF(AE31="RMS",(COUNTIF(Table9[[#This Row],[G-B4]],"&lt;=0")+COUNTIF(Table9[[#This Row],[G-B5]],"&lt;=0")+COUNTIF(Table9[[#This Row],[G-B10]],"&lt;=0")+COUNTIF(Table9[[#This Row],[G-B12]],"&lt;=0")+COUNTIF(Table9[[#This Row],[G-K2]],"&lt;=0"))/5*100,IF(AE31="RSS",(COUNTIF(Table9[[#This Row],[G-B1]],"&lt;=0")+COUNTIF(Table9[[#This Row],[G-B2]],"&lt;=0")+COUNTIF(Table9[[#This Row],[G-B6]],"&lt;=0")+COUNTIF(Table9[[#This Row],[G-B11]],"&lt;=0")+COUNTIF(Table9[[#This Row],[G-B12]],"&lt;=0"))/5*100,0)))</f>
        <v>100</v>
      </c>
      <c r="DM31" s="380">
        <v>75</v>
      </c>
      <c r="DN31" s="381">
        <v>80</v>
      </c>
      <c r="DO31" s="381">
        <v>80</v>
      </c>
      <c r="DP31" s="381">
        <v>100</v>
      </c>
      <c r="DQ31" s="381">
        <v>100</v>
      </c>
      <c r="DR31" s="380">
        <v>33</v>
      </c>
      <c r="DS31" s="381">
        <v>20</v>
      </c>
      <c r="DT31" s="381">
        <v>20</v>
      </c>
      <c r="DU31" s="381">
        <v>50</v>
      </c>
      <c r="DV31" s="381">
        <v>0</v>
      </c>
      <c r="DW31" s="380">
        <v>17</v>
      </c>
      <c r="DX31" s="381">
        <v>20</v>
      </c>
      <c r="DY31" s="381">
        <v>20</v>
      </c>
      <c r="DZ31" s="381">
        <v>50</v>
      </c>
      <c r="EA31" s="382">
        <v>0</v>
      </c>
      <c r="EB31" s="335"/>
      <c r="EC31" s="324"/>
      <c r="ED31" s="324"/>
      <c r="EE31" s="338" t="s">
        <v>784</v>
      </c>
    </row>
    <row r="32" spans="1:135" ht="145" x14ac:dyDescent="0.3">
      <c r="B32" s="282">
        <v>29</v>
      </c>
      <c r="C32" s="421" t="s">
        <v>134</v>
      </c>
      <c r="D32" s="347">
        <v>46097</v>
      </c>
      <c r="E32" s="350" t="s">
        <v>1038</v>
      </c>
      <c r="F32" s="344">
        <v>141164</v>
      </c>
      <c r="G32" s="357">
        <f t="shared" ca="1" si="5"/>
        <v>38.245567855783875</v>
      </c>
      <c r="H32" s="283">
        <v>32356</v>
      </c>
      <c r="I32" s="344" t="s">
        <v>136</v>
      </c>
      <c r="J32" s="304" t="s">
        <v>137</v>
      </c>
      <c r="K32" s="344" t="s">
        <v>138</v>
      </c>
      <c r="L32" s="344" t="s">
        <v>175</v>
      </c>
      <c r="M32" s="344" t="s">
        <v>1039</v>
      </c>
      <c r="N32" s="344"/>
      <c r="O32" s="344" t="s">
        <v>183</v>
      </c>
      <c r="P32" s="355" t="s">
        <v>1040</v>
      </c>
      <c r="Q32" s="344" t="s">
        <v>144</v>
      </c>
      <c r="R32" s="344" t="s">
        <v>185</v>
      </c>
      <c r="S32" s="347">
        <v>40756</v>
      </c>
      <c r="T32" s="286">
        <f t="shared" ref="T32:T33" ca="1" si="8">YEARFRAC(S32,$T$1)</f>
        <v>15.219444444444445</v>
      </c>
      <c r="U32" s="358">
        <f ca="1">Table92[[#This Row],[Years in PET]]</f>
        <v>15.219444444444445</v>
      </c>
      <c r="V32" s="344" t="s">
        <v>59</v>
      </c>
      <c r="W32" s="307">
        <f ca="1">Table92[[#This Row],[Age]]-($T$1-Table92[[#This Row],[Date of Appointment to Current Grade]])/365</f>
        <v>36.772602739726025</v>
      </c>
      <c r="X32" s="361">
        <f ca="1">($T$1-Table92[[#This Row],[Date of Appointment to Current Grade]])/365</f>
        <v>1.4729651160578463</v>
      </c>
      <c r="Y32" s="347">
        <v>45778</v>
      </c>
      <c r="Z32" s="344" t="s">
        <v>723</v>
      </c>
      <c r="AA32" s="347">
        <v>45352</v>
      </c>
      <c r="AB32" s="363">
        <f ca="1">($T$1-Table92[[#This Row],[Date in Position]])/365</f>
        <v>2.640088403729079</v>
      </c>
      <c r="AC32" s="344" t="s">
        <v>183</v>
      </c>
      <c r="AD32" s="347">
        <v>45639</v>
      </c>
      <c r="AE32" s="344" t="s">
        <v>139</v>
      </c>
      <c r="AF32" s="344" t="s">
        <v>188</v>
      </c>
      <c r="AG32" s="296" t="s">
        <v>1041</v>
      </c>
      <c r="AH32" s="296" t="s">
        <v>1042</v>
      </c>
      <c r="AI32" s="296" t="s">
        <v>1043</v>
      </c>
      <c r="AJ32" s="298" t="s">
        <v>1044</v>
      </c>
      <c r="AK32" s="298" t="s">
        <v>1045</v>
      </c>
      <c r="AL32" s="295" t="s">
        <v>705</v>
      </c>
      <c r="AM32" s="371" t="s">
        <v>1046</v>
      </c>
      <c r="AN32" s="313">
        <v>2</v>
      </c>
      <c r="AO32" s="304">
        <v>2</v>
      </c>
      <c r="AP32" s="304">
        <v>2</v>
      </c>
      <c r="AQ32" s="304">
        <v>3</v>
      </c>
      <c r="AR32" s="304">
        <v>3</v>
      </c>
      <c r="AS32" s="304">
        <v>2</v>
      </c>
      <c r="AT32" s="304">
        <v>3</v>
      </c>
      <c r="AU32" s="304">
        <v>3</v>
      </c>
      <c r="AV32" s="304">
        <v>2</v>
      </c>
      <c r="AW32" s="304">
        <v>3</v>
      </c>
      <c r="AX32" s="304">
        <v>3</v>
      </c>
      <c r="AY32" s="304">
        <v>3</v>
      </c>
      <c r="AZ32" s="304">
        <v>2</v>
      </c>
      <c r="BA32" s="304">
        <v>3</v>
      </c>
      <c r="BB32" s="304">
        <v>2</v>
      </c>
      <c r="BC32" s="304">
        <v>2</v>
      </c>
      <c r="BD32" s="304">
        <v>2</v>
      </c>
      <c r="BE32" s="304">
        <v>2</v>
      </c>
      <c r="BF32" s="304">
        <v>1</v>
      </c>
      <c r="BG32" s="304">
        <v>1</v>
      </c>
      <c r="BH32" s="304">
        <v>2</v>
      </c>
      <c r="BI32" s="304">
        <v>2</v>
      </c>
      <c r="BJ32" s="304">
        <v>1</v>
      </c>
      <c r="BK32" s="314">
        <v>1</v>
      </c>
      <c r="BL32" s="323" t="e">
        <f>IF(AND(All!$V32="P1",All!$AE32="RDP"),#REF!,IF(AND(All!$V32="P2",All!$AE32="RDP"),#REF!,IF(AND(All!$V32="P3",All!$AE32="RDP"),#REF!,IF(AND(All!$V32="P4",All!$AE32="RDP"),#REF!,IF(AND(All!$V32="P5",All!$AE32="RDP"),#REF!,IF(AND(All!$V32="P6",All!$AE32="RDP"),#REF!,IF(AND(All!$V32="P7",All!$AE32="RDP"),#REF!,IF(AND(All!$V32="P8",All!$AE32="RDP"),#REF!,IF(AND(All!$V32="P9",All!$AE32="RDP"),#REF!,IF(AND(All!$V32="P1",All!$AE32="RMS"),#REF!,IF(AND(All!$V32="P2",All!$AE32="RMS"),#REF!,IF(AND(All!$V32="P3",All!$AE32="RMS"),#REF!,IF(AND(All!$V32="P4",All!$AE32="RMS"),#REF!,IF(AND(All!$V32="P5",All!$AE32="RMS"),#REF!,IF(AND(All!$V32="P6",All!$AE32="RMS"),#REF!,IF(AND(All!$V32="P7",All!$AE32="RMS"),#REF!,IF(AND(All!$V32="P8",All!$AE32="RMS"),#REF!,IF(AND(All!$V32="P9",All!$AE32="RMS"),#REF!,IF(AND(All!$V32="P1",All!$AE32="RSS"),#REF!,IF(AND(All!$V32="P2",All!$AE32="RSS"),#REF!,IF(AND(All!$V32="P3",All!$AE32="RSS"),#REF!,IF(AND(All!$V32="P4",All!$AE32="RSS"),#REF!,IF(AND(All!$V32="P5",All!$AE32="RSS"),#REF!,IF(AND(All!$V32="P6",All!$AE32="RSS"),#REF!,IF(AND(All!$V32="P7",All!$AE32="RSS"),#REF!,IF(AND(All!$V32="P8",All!$AE32="RSS"),#REF!,IF(AND(All!$V32="P9",All!$AE32="RSS"),#REF!,0)))))))))))))))))))))))))))</f>
        <v>#REF!</v>
      </c>
      <c r="BM32" s="43" t="e">
        <f>IF(AND(All!$V32="P1",All!$AE32="RDP"),#REF!,IF(AND(All!$V32="P2",All!$AE32="RDP"),#REF!,IF(AND(All!$V32="P3",All!$AE32="RDP"),#REF!,IF(AND(All!$V32="P4",All!$AE32="RDP"),#REF!,IF(AND(All!$V32="P5",All!$AE32="RDP"),#REF!,IF(AND(All!$V32="P6",All!$AE32="RDP"),#REF!,IF(AND(All!$V32="P7",All!$AE32="RDP"),#REF!,IF(AND(All!$V32="P8",All!$AE32="RDP"),#REF!,IF(AND(All!$V32="P9",All!$AE32="RDP"),#REF!,IF(AND(All!$V32="P1",All!$AE32="RMS"),#REF!,IF(AND(All!$V32="P2",All!$AE32="RMS"),#REF!,IF(AND(All!$V32="P3",All!$AE32="RMS"),#REF!,IF(AND(All!$V32="P4",All!$AE32="RMS"),#REF!,IF(AND(All!$V32="P5",All!$AE32="RMS"),#REF!,IF(AND(All!$V32="P6",All!$AE32="RMS"),#REF!,IF(AND(All!$V32="P7",All!$AE32="RMS"),#REF!,IF(AND(All!$V32="P8",All!$AE32="RMS"),#REF!,IF(AND(All!$V32="P9",All!$AE32="RMS"),#REF!,IF(AND(All!$V32="P1",All!$AE32="RSS"),#REF!,IF(AND(All!$V32="P2",All!$AE32="RSS"),#REF!,IF(AND(All!$V32="P3",All!$AE32="RSS"),#REF!,IF(AND(All!$V32="P4",All!$AE32="RSS"),#REF!,IF(AND(All!$V32="P5",All!$AE32="RSS"),#REF!,IF(AND(All!$V32="P6",All!$AE32="RSS"),#REF!,IF(AND(All!$V32="P7",All!$AE32="RSS"),#REF!,IF(AND(All!$V32="P8",All!$AE32="RSS"),#REF!,IF(AND(All!$V32="P9",All!$AE32="RSS"),#REF!,0)))))))))))))))))))))))))))</f>
        <v>#REF!</v>
      </c>
      <c r="BN32" s="43" t="e">
        <f>IF(AND(All!$V32="P1",All!$AE32="RDP"),#REF!,IF(AND(All!$V32="P2",All!$AE32="RDP"),#REF!,IF(AND(All!$V32="P3",All!$AE32="RDP"),#REF!,IF(AND(All!$V32="P4",All!$AE32="RDP"),#REF!,IF(AND(All!$V32="P5",All!$AE32="RDP"),#REF!,IF(AND(All!$V32="P6",All!$AE32="RDP"),#REF!,IF(AND(All!$V32="P7",All!$AE32="RDP"),#REF!,IF(AND(All!$V32="P8",All!$AE32="RDP"),#REF!,IF(AND(All!$V32="P9",All!$AE32="RDP"),#REF!,IF(AND(All!$V32="P1",All!$AE32="RMS"),#REF!,IF(AND(All!$V32="P2",All!$AE32="RMS"),#REF!,IF(AND(All!$V32="P3",All!$AE32="RMS"),#REF!,IF(AND(All!$V32="P4",All!$AE32="RMS"),#REF!,IF(AND(All!$V32="P5",All!$AE32="RMS"),#REF!,IF(AND(All!$V32="P6",All!$AE32="RMS"),#REF!,IF(AND(All!$V32="P7",All!$AE32="RMS"),#REF!,IF(AND(All!$V32="P8",All!$AE32="RMS"),#REF!,IF(AND(All!$V32="P9",All!$AE32="RMS"),#REF!,IF(AND(All!$V32="P1",All!$AE32="RSS"),#REF!,IF(AND(All!$V32="P2",All!$AE32="RSS"),#REF!,IF(AND(All!$V32="P3",All!$AE32="RSS"),#REF!,IF(AND(All!$V32="P4",All!$AE32="RSS"),#REF!,IF(AND(All!$V32="P5",All!$AE32="RSS"),#REF!,IF(AND(All!$V32="P6",All!$AE32="RSS"),#REF!,IF(AND(All!$V32="P7",All!$AE32="RSS"),#REF!,IF(AND(All!$V32="P8",All!$AE32="RSS"),#REF!,IF(AND(All!$V32="P9",All!$AE32="RSS"),#REF!,0)))))))))))))))))))))))))))</f>
        <v>#REF!</v>
      </c>
      <c r="BO32" s="43" t="e">
        <f>IF(AND(All!$V32="P1",All!$AE32="RDP"),#REF!,IF(AND(All!$V32="P2",All!$AE32="RDP"),#REF!,IF(AND(All!$V32="P3",All!$AE32="RDP"),#REF!,IF(AND(All!$V32="P4",All!$AE32="RDP"),#REF!,IF(AND(All!$V32="P5",All!$AE32="RDP"),#REF!,IF(AND(All!$V32="P6",All!$AE32="RDP"),#REF!,IF(AND(All!$V32="P7",All!$AE32="RDP"),#REF!,IF(AND(All!$V32="P8",All!$AE32="RDP"),#REF!,IF(AND(All!$V32="P9",All!$AE32="RDP"),#REF!,IF(AND(All!$V32="P1",All!$AE32="RMS"),#REF!,IF(AND(All!$V32="P2",All!$AE32="RMS"),#REF!,IF(AND(All!$V32="P3",All!$AE32="RMS"),#REF!,IF(AND(All!$V32="P4",All!$AE32="RMS"),#REF!,IF(AND(All!$V32="P5",All!$AE32="RMS"),#REF!,IF(AND(All!$V32="P6",All!$AE32="RMS"),#REF!,IF(AND(All!$V32="P7",All!$AE32="RMS"),#REF!,IF(AND(All!$V32="P8",All!$AE32="RMS"),#REF!,IF(AND(All!$V32="P9",All!$AE32="RMS"),#REF!,IF(AND(All!$V32="P1",All!$AE32="RSS"),#REF!,IF(AND(All!$V32="P2",All!$AE32="RSS"),#REF!,IF(AND(All!$V32="P3",All!$AE32="RSS"),#REF!,IF(AND(All!$V32="P4",All!$AE32="RSS"),#REF!,IF(AND(All!$V32="P5",All!$AE32="RSS"),#REF!,IF(AND(All!$V32="P6",All!$AE32="RSS"),#REF!,IF(AND(All!$V32="P7",All!$AE32="RSS"),#REF!,IF(AND(All!$V32="P8",All!$AE32="RSS"),#REF!,IF(AND(All!$V32="P9",All!$AE32="RSS"),#REF!,0)))))))))))))))))))))))))))</f>
        <v>#REF!</v>
      </c>
      <c r="BP32" s="43" t="e">
        <f>IF(AND(All!$V32="P1",All!$AE32="RDP"),#REF!,IF(AND(All!$V32="P2",All!$AE32="RDP"),#REF!,IF(AND(All!$V32="P3",All!$AE32="RDP"),#REF!,IF(AND(All!$V32="P4",All!$AE32="RDP"),#REF!,IF(AND(All!$V32="P5",All!$AE32="RDP"),#REF!,IF(AND(All!$V32="P6",All!$AE32="RDP"),#REF!,IF(AND(All!$V32="P7",All!$AE32="RDP"),#REF!,IF(AND(All!$V32="P8",All!$AE32="RDP"),#REF!,IF(AND(All!$V32="P9",All!$AE32="RDP"),#REF!,IF(AND(All!$V32="P1",All!$AE32="RMS"),#REF!,IF(AND(All!$V32="P2",All!$AE32="RMS"),#REF!,IF(AND(All!$V32="P3",All!$AE32="RMS"),#REF!,IF(AND(All!$V32="P4",All!$AE32="RMS"),#REF!,IF(AND(All!$V32="P5",All!$AE32="RMS"),#REF!,IF(AND(All!$V32="P6",All!$AE32="RMS"),#REF!,IF(AND(All!$V32="P7",All!$AE32="RMS"),#REF!,IF(AND(All!$V32="P8",All!$AE32="RMS"),#REF!,IF(AND(All!$V32="P9",All!$AE32="RMS"),#REF!,IF(AND(All!$V32="P1",All!$AE32="RSS"),#REF!,IF(AND(All!$V32="P2",All!$AE32="RSS"),#REF!,IF(AND(All!$V32="P3",All!$AE32="RSS"),#REF!,IF(AND(All!$V32="P4",All!$AE32="RSS"),#REF!,IF(AND(All!$V32="P5",All!$AE32="RSS"),#REF!,IF(AND(All!$V32="P6",All!$AE32="RSS"),#REF!,IF(AND(All!$V32="P7",All!$AE32="RSS"),#REF!,IF(AND(All!$V32="P8",All!$AE32="RSS"),#REF!,IF(AND(All!$V32="P9",All!$AE32="RSS"),#REF!,0)))))))))))))))))))))))))))</f>
        <v>#REF!</v>
      </c>
      <c r="BQ32" s="43" t="e">
        <f>IF(AND(All!$V32="P1",All!$AE32="RDP"),#REF!,IF(AND(All!$V32="P2",All!$AE32="RDP"),#REF!,IF(AND(All!$V32="P3",All!$AE32="RDP"),#REF!,IF(AND(All!$V32="P4",All!$AE32="RDP"),#REF!,IF(AND(All!$V32="P5",All!$AE32="RDP"),#REF!,IF(AND(All!$V32="P6",All!$AE32="RDP"),#REF!,IF(AND(All!$V32="P7",All!$AE32="RDP"),#REF!,IF(AND(All!$V32="P8",All!$AE32="RDP"),#REF!,IF(AND(All!$V32="P9",All!$AE32="RDP"),#REF!,IF(AND(All!$V32="P1",All!$AE32="RMS"),#REF!,IF(AND(All!$V32="P2",All!$AE32="RMS"),#REF!,IF(AND(All!$V32="P3",All!$AE32="RMS"),#REF!,IF(AND(All!$V32="P4",All!$AE32="RMS"),#REF!,IF(AND(All!$V32="P5",All!$AE32="RMS"),#REF!,IF(AND(All!$V32="P6",All!$AE32="RMS"),#REF!,IF(AND(All!$V32="P7",All!$AE32="RMS"),#REF!,IF(AND(All!$V32="P8",All!$AE32="RMS"),#REF!,IF(AND(All!$V32="P9",All!$AE32="RMS"),#REF!,IF(AND(All!$V32="P1",All!$AE32="RSS"),#REF!,IF(AND(All!$V32="P2",All!$AE32="RSS"),#REF!,IF(AND(All!$V32="P3",All!$AE32="RSS"),#REF!,IF(AND(All!$V32="P4",All!$AE32="RSS"),#REF!,IF(AND(All!$V32="P5",All!$AE32="RSS"),#REF!,IF(AND(All!$V32="P6",All!$AE32="RSS"),#REF!,IF(AND(All!$V32="P7",All!$AE32="RSS"),#REF!,IF(AND(All!$V32="P8",All!$AE32="RSS"),#REF!,IF(AND(All!$V32="P9",All!$AE32="RSS"),#REF!,0)))))))))))))))))))))))))))</f>
        <v>#REF!</v>
      </c>
      <c r="BR32" s="43" t="e">
        <f>IF(AND(All!$V32="P1",All!$AE32="RDP"),#REF!,IF(AND(All!$V32="P2",All!$AE32="RDP"),#REF!,IF(AND(All!$V32="P3",All!$AE32="RDP"),#REF!,IF(AND(All!$V32="P4",All!$AE32="RDP"),#REF!,IF(AND(All!$V32="P5",All!$AE32="RDP"),#REF!,IF(AND(All!$V32="P6",All!$AE32="RDP"),#REF!,IF(AND(All!$V32="P7",All!$AE32="RDP"),#REF!,IF(AND(All!$V32="P8",All!$AE32="RDP"),#REF!,IF(AND(All!$V32="P9",All!$AE32="RDP"),#REF!,IF(AND(All!$V32="P1",All!$AE32="RMS"),#REF!,IF(AND(All!$V32="P2",All!$AE32="RMS"),#REF!,IF(AND(All!$V32="P3",All!$AE32="RMS"),#REF!,IF(AND(All!$V32="P4",All!$AE32="RMS"),#REF!,IF(AND(All!$V32="P5",All!$AE32="RMS"),#REF!,IF(AND(All!$V32="P6",All!$AE32="RMS"),#REF!,IF(AND(All!$V32="P7",All!$AE32="RMS"),#REF!,IF(AND(All!$V32="P8",All!$AE32="RMS"),#REF!,IF(AND(All!$V32="P9",All!$AE32="RMS"),#REF!,IF(AND(All!$V32="P1",All!$AE32="RSS"),#REF!,IF(AND(All!$V32="P2",All!$AE32="RSS"),#REF!,IF(AND(All!$V32="P3",All!$AE32="RSS"),#REF!,IF(AND(All!$V32="P4",All!$AE32="RSS"),#REF!,IF(AND(All!$V32="P5",All!$AE32="RSS"),#REF!,IF(AND(All!$V32="P6",All!$AE32="RSS"),#REF!,IF(AND(All!$V32="P7",All!$AE32="RSS"),#REF!,IF(AND(All!$V32="P8",All!$AE32="RSS"),#REF!,IF(AND(All!$V32="P9",All!$AE32="RSS"),#REF!,0)))))))))))))))))))))))))))</f>
        <v>#REF!</v>
      </c>
      <c r="BS32" s="43" t="e">
        <f>IF(AND(All!$V32="P1",All!$AE32="RDP"),#REF!,IF(AND(All!$V32="P2",All!$AE32="RDP"),#REF!,IF(AND(All!$V32="P3",All!$AE32="RDP"),#REF!,IF(AND(All!$V32="P4",All!$AE32="RDP"),#REF!,IF(AND(All!$V32="P5",All!$AE32="RDP"),#REF!,IF(AND(All!$V32="P6",All!$AE32="RDP"),#REF!,IF(AND(All!$V32="P7",All!$AE32="RDP"),#REF!,IF(AND(All!$V32="P8",All!$AE32="RDP"),#REF!,IF(AND(All!$V32="P9",All!$AE32="RDP"),#REF!,IF(AND(All!$V32="P1",All!$AE32="RMS"),#REF!,IF(AND(All!$V32="P2",All!$AE32="RMS"),#REF!,IF(AND(All!$V32="P3",All!$AE32="RMS"),#REF!,IF(AND(All!$V32="P4",All!$AE32="RMS"),#REF!,IF(AND(All!$V32="P5",All!$AE32="RMS"),#REF!,IF(AND(All!$V32="P6",All!$AE32="RMS"),#REF!,IF(AND(All!$V32="P7",All!$AE32="RMS"),#REF!,IF(AND(All!$V32="P8",All!$AE32="RMS"),#REF!,IF(AND(All!$V32="P9",All!$AE32="RMS"),#REF!,IF(AND(All!$V32="P1",All!$AE32="RSS"),#REF!,IF(AND(All!$V32="P2",All!$AE32="RSS"),#REF!,IF(AND(All!$V32="P3",All!$AE32="RSS"),#REF!,IF(AND(All!$V32="P4",All!$AE32="RSS"),#REF!,IF(AND(All!$V32="P5",All!$AE32="RSS"),#REF!,IF(AND(All!$V32="P6",All!$AE32="RSS"),#REF!,IF(AND(All!$V32="P7",All!$AE32="RSS"),#REF!,IF(AND(All!$V32="P8",All!$AE32="RSS"),#REF!,IF(AND(All!$V32="P9",All!$AE32="RSS"),#REF!,0)))))))))))))))))))))))))))</f>
        <v>#REF!</v>
      </c>
      <c r="BT32" s="43" t="e">
        <f>IF(AND(All!$V32="P1",All!$AE32="RDP"),#REF!,IF(AND(All!$V32="P2",All!$AE32="RDP"),#REF!,IF(AND(All!$V32="P3",All!$AE32="RDP"),#REF!,IF(AND(All!$V32="P4",All!$AE32="RDP"),#REF!,IF(AND(All!$V32="P5",All!$AE32="RDP"),#REF!,IF(AND(All!$V32="P6",All!$AE32="RDP"),#REF!,IF(AND(All!$V32="P7",All!$AE32="RDP"),#REF!,IF(AND(All!$V32="P8",All!$AE32="RDP"),#REF!,IF(AND(All!$V32="P9",All!$AE32="RDP"),#REF!,IF(AND(All!$V32="P1",All!$AE32="RMS"),#REF!,IF(AND(All!$V32="P2",All!$AE32="RMS"),#REF!,IF(AND(All!$V32="P3",All!$AE32="RMS"),#REF!,IF(AND(All!$V32="P4",All!$AE32="RMS"),#REF!,IF(AND(All!$V32="P5",All!$AE32="RMS"),#REF!,IF(AND(All!$V32="P6",All!$AE32="RMS"),#REF!,IF(AND(All!$V32="P7",All!$AE32="RMS"),#REF!,IF(AND(All!$V32="P8",All!$AE32="RMS"),#REF!,IF(AND(All!$V32="P9",All!$AE32="RMS"),#REF!,IF(AND(All!$V32="P1",All!$AE32="RSS"),#REF!,IF(AND(All!$V32="P2",All!$AE32="RSS"),#REF!,IF(AND(All!$V32="P3",All!$AE32="RSS"),#REF!,IF(AND(All!$V32="P4",All!$AE32="RSS"),#REF!,IF(AND(All!$V32="P5",All!$AE32="RSS"),#REF!,IF(AND(All!$V32="P6",All!$AE32="RSS"),#REF!,IF(AND(All!$V32="P7",All!$AE32="RSS"),#REF!,IF(AND(All!$V32="P8",All!$AE32="RSS"),#REF!,IF(AND(All!$V32="P9",All!$AE32="RSS"),#REF!,0)))))))))))))))))))))))))))</f>
        <v>#REF!</v>
      </c>
      <c r="BU32" s="43" t="e">
        <f>IF(AND(All!$V32="P1",All!$AE32="RDP"),#REF!,IF(AND(All!$V32="P2",All!$AE32="RDP"),#REF!,IF(AND(All!$V32="P3",All!$AE32="RDP"),#REF!,IF(AND(All!$V32="P4",All!$AE32="RDP"),#REF!,IF(AND(All!$V32="P5",All!$AE32="RDP"),#REF!,IF(AND(All!$V32="P6",All!$AE32="RDP"),#REF!,IF(AND(All!$V32="P7",All!$AE32="RDP"),#REF!,IF(AND(All!$V32="P8",All!$AE32="RDP"),#REF!,IF(AND(All!$V32="P9",All!$AE32="RDP"),#REF!,IF(AND(All!$V32="P1",All!$AE32="RMS"),#REF!,IF(AND(All!$V32="P2",All!$AE32="RMS"),#REF!,IF(AND(All!$V32="P3",All!$AE32="RMS"),#REF!,IF(AND(All!$V32="P4",All!$AE32="RMS"),#REF!,IF(AND(All!$V32="P5",All!$AE32="RMS"),#REF!,IF(AND(All!$V32="P6",All!$AE32="RMS"),#REF!,IF(AND(All!$V32="P7",All!$AE32="RMS"),#REF!,IF(AND(All!$V32="P8",All!$AE32="RMS"),#REF!,IF(AND(All!$V32="P9",All!$AE32="RMS"),#REF!,IF(AND(All!$V32="P1",All!$AE32="RSS"),#REF!,IF(AND(All!$V32="P2",All!$AE32="RSS"),#REF!,IF(AND(All!$V32="P3",All!$AE32="RSS"),#REF!,IF(AND(All!$V32="P4",All!$AE32="RSS"),#REF!,IF(AND(All!$V32="P5",All!$AE32="RSS"),#REF!,IF(AND(All!$V32="P6",All!$AE32="RSS"),#REF!,IF(AND(All!$V32="P7",All!$AE32="RSS"),#REF!,IF(AND(All!$V32="P8",All!$AE32="RSS"),#REF!,IF(AND(All!$V32="P9",All!$AE32="RSS"),#REF!,0)))))))))))))))))))))))))))</f>
        <v>#REF!</v>
      </c>
      <c r="BV32" s="43" t="e">
        <f>IF(AND(All!$V32="P1",All!$AE32="RDP"),#REF!,IF(AND(All!$V32="P2",All!$AE32="RDP"),#REF!,IF(AND(All!$V32="P3",All!$AE32="RDP"),#REF!,IF(AND(All!$V32="P4",All!$AE32="RDP"),#REF!,IF(AND(All!$V32="P5",All!$AE32="RDP"),#REF!,IF(AND(All!$V32="P6",All!$AE32="RDP"),#REF!,IF(AND(All!$V32="P7",All!$AE32="RDP"),#REF!,IF(AND(All!$V32="P8",All!$AE32="RDP"),#REF!,IF(AND(All!$V32="P9",All!$AE32="RDP"),#REF!,IF(AND(All!$V32="P1",All!$AE32="RMS"),#REF!,IF(AND(All!$V32="P2",All!$AE32="RMS"),#REF!,IF(AND(All!$V32="P3",All!$AE32="RMS"),#REF!,IF(AND(All!$V32="P4",All!$AE32="RMS"),#REF!,IF(AND(All!$V32="P5",All!$AE32="RMS"),#REF!,IF(AND(All!$V32="P6",All!$AE32="RMS"),#REF!,IF(AND(All!$V32="P7",All!$AE32="RMS"),#REF!,IF(AND(All!$V32="P8",All!$AE32="RMS"),#REF!,IF(AND(All!$V32="P9",All!$AE32="RMS"),#REF!,IF(AND(All!$V32="P1",All!$AE32="RSS"),#REF!,IF(AND(All!$V32="P2",All!$AE32="RSS"),#REF!,IF(AND(All!$V32="P3",All!$AE32="RSS"),#REF!,IF(AND(All!$V32="P4",All!$AE32="RSS"),#REF!,IF(AND(All!$V32="P5",All!$AE32="RSS"),#REF!,IF(AND(All!$V32="P6",All!$AE32="RSS"),#REF!,IF(AND(All!$V32="P7",All!$AE32="RSS"),#REF!,IF(AND(All!$V32="P8",All!$AE32="RSS"),#REF!,IF(AND(All!$V32="P9",All!$AE32="RSS"),#REF!,0)))))))))))))))))))))))))))</f>
        <v>#REF!</v>
      </c>
      <c r="BW32" s="43" t="e">
        <f>IF(AND(All!$V32="P1",All!$AE32="RDP"),#REF!,IF(AND(All!$V32="P2",All!$AE32="RDP"),#REF!,IF(AND(All!$V32="P3",All!$AE32="RDP"),#REF!,IF(AND(All!$V32="P4",All!$AE32="RDP"),#REF!,IF(AND(All!$V32="P5",All!$AE32="RDP"),#REF!,IF(AND(All!$V32="P6",All!$AE32="RDP"),#REF!,IF(AND(All!$V32="P7",All!$AE32="RDP"),#REF!,IF(AND(All!$V32="P8",All!$AE32="RDP"),#REF!,IF(AND(All!$V32="P9",All!$AE32="RDP"),#REF!,IF(AND(All!$V32="P1",All!$AE32="RMS"),#REF!,IF(AND(All!$V32="P2",All!$AE32="RMS"),#REF!,IF(AND(All!$V32="P3",All!$AE32="RMS"),#REF!,IF(AND(All!$V32="P4",All!$AE32="RMS"),#REF!,IF(AND(All!$V32="P5",All!$AE32="RMS"),#REF!,IF(AND(All!$V32="P6",All!$AE32="RMS"),#REF!,IF(AND(All!$V32="P7",All!$AE32="RMS"),#REF!,IF(AND(All!$V32="P8",All!$AE32="RMS"),#REF!,IF(AND(All!$V32="P9",All!$AE32="RMS"),#REF!,IF(AND(All!$V32="P1",All!$AE32="RSS"),#REF!,IF(AND(All!$V32="P2",All!$AE32="RSS"),#REF!,IF(AND(All!$V32="P3",All!$AE32="RSS"),#REF!,IF(AND(All!$V32="P4",All!$AE32="RSS"),#REF!,IF(AND(All!$V32="P5",All!$AE32="RSS"),#REF!,IF(AND(All!$V32="P6",All!$AE32="RSS"),#REF!,IF(AND(All!$V32="P7",All!$AE32="RSS"),#REF!,IF(AND(All!$V32="P8",All!$AE32="RSS"),#REF!,IF(AND(All!$V32="P9",All!$AE32="RSS"),#REF!,0)))))))))))))))))))))))))))</f>
        <v>#REF!</v>
      </c>
      <c r="BX32" s="43" t="e">
        <f>IF(AND(All!$V32="P1",All!$AE32="RDP"),#REF!,IF(AND(All!$V32="P2",All!$AE32="RDP"),#REF!,IF(AND(All!$V32="P3",All!$AE32="RDP"),#REF!,IF(AND(All!$V32="P4",All!$AE32="RDP"),#REF!,IF(AND(All!$V32="P5",All!$AE32="RDP"),#REF!,IF(AND(All!$V32="P6",All!$AE32="RDP"),#REF!,IF(AND(All!$V32="P7",All!$AE32="RDP"),#REF!,IF(AND(All!$V32="P8",All!$AE32="RDP"),#REF!,IF(AND(All!$V32="P9",All!$AE32="RDP"),#REF!,IF(AND(All!$V32="P1",All!$AE32="RMS"),#REF!,IF(AND(All!$V32="P2",All!$AE32="RMS"),#REF!,IF(AND(All!$V32="P3",All!$AE32="RMS"),#REF!,IF(AND(All!$V32="P4",All!$AE32="RMS"),#REF!,IF(AND(All!$V32="P5",All!$AE32="RMS"),#REF!,IF(AND(All!$V32="P6",All!$AE32="RMS"),#REF!,IF(AND(All!$V32="P7",All!$AE32="RMS"),#REF!,IF(AND(All!$V32="P8",All!$AE32="RMS"),#REF!,IF(AND(All!$V32="P9",All!$AE32="RMS"),#REF!,IF(AND(All!$V32="P1",All!$AE32="RSS"),#REF!,IF(AND(All!$V32="P2",All!$AE32="RSS"),#REF!,IF(AND(All!$V32="P3",All!$AE32="RSS"),#REF!,IF(AND(All!$V32="P4",All!$AE32="RSS"),#REF!,IF(AND(All!$V32="P5",All!$AE32="RSS"),#REF!,IF(AND(All!$V32="P6",All!$AE32="RSS"),#REF!,IF(AND(All!$V32="P7",All!$AE32="RSS"),#REF!,IF(AND(All!$V32="P8",All!$AE32="RSS"),#REF!,IF(AND(All!$V32="P9",All!$AE32="RSS"),#REF!,0)))))))))))))))))))))))))))</f>
        <v>#REF!</v>
      </c>
      <c r="BY32" s="43" t="e">
        <f>IF(AND(All!$V32="P1",All!$AE32="RDP"),#REF!,IF(AND(All!$V32="P2",All!$AE32="RDP"),#REF!,IF(AND(All!$V32="P3",All!$AE32="RDP"),#REF!,IF(AND(All!$V32="P4",All!$AE32="RDP"),#REF!,IF(AND(All!$V32="P5",All!$AE32="RDP"),#REF!,IF(AND(All!$V32="P6",All!$AE32="RDP"),#REF!,IF(AND(All!$V32="P7",All!$AE32="RDP"),#REF!,IF(AND(All!$V32="P8",All!$AE32="RDP"),#REF!,IF(AND(All!$V32="P9",All!$AE32="RDP"),#REF!,IF(AND(All!$V32="P1",All!$AE32="RMS"),#REF!,IF(AND(All!$V32="P2",All!$AE32="RMS"),#REF!,IF(AND(All!$V32="P3",All!$AE32="RMS"),#REF!,IF(AND(All!$V32="P4",All!$AE32="RMS"),#REF!,IF(AND(All!$V32="P5",All!$AE32="RMS"),#REF!,IF(AND(All!$V32="P6",All!$AE32="RMS"),#REF!,IF(AND(All!$V32="P7",All!$AE32="RMS"),#REF!,IF(AND(All!$V32="P8",All!$AE32="RMS"),#REF!,IF(AND(All!$V32="P9",All!$AE32="RMS"),#REF!,IF(AND(All!$V32="P1",All!$AE32="RSS"),#REF!,IF(AND(All!$V32="P2",All!$AE32="RSS"),#REF!,IF(AND(All!$V32="P3",All!$AE32="RSS"),#REF!,IF(AND(All!$V32="P4",All!$AE32="RSS"),#REF!,IF(AND(All!$V32="P5",All!$AE32="RSS"),#REF!,IF(AND(All!$V32="P6",All!$AE32="RSS"),#REF!,IF(AND(All!$V32="P7",All!$AE32="RSS"),#REF!,IF(AND(All!$V32="P8",All!$AE32="RSS"),#REF!,IF(AND(All!$V32="P9",All!$AE32="RSS"),#REF!,0)))))))))))))))))))))))))))</f>
        <v>#REF!</v>
      </c>
      <c r="BZ32" s="43" t="e">
        <f>IF(AND(All!$V32="P1",All!$AE32="RDP"),#REF!,IF(AND(All!$V32="P2",All!$AE32="RDP"),#REF!,IF(AND(All!$V32="P3",All!$AE32="RDP"),#REF!,IF(AND(All!$V32="P4",All!$AE32="RDP"),#REF!,IF(AND(All!$V32="P5",All!$AE32="RDP"),#REF!,IF(AND(All!$V32="P6",All!$AE32="RDP"),#REF!,IF(AND(All!$V32="P7",All!$AE32="RDP"),#REF!,IF(AND(All!$V32="P8",All!$AE32="RDP"),#REF!,IF(AND(All!$V32="P9",All!$AE32="RDP"),#REF!,IF(AND(All!$V32="P1",All!$AE32="RMS"),#REF!,IF(AND(All!$V32="P2",All!$AE32="RMS"),#REF!,IF(AND(All!$V32="P3",All!$AE32="RMS"),#REF!,IF(AND(All!$V32="P4",All!$AE32="RMS"),#REF!,IF(AND(All!$V32="P5",All!$AE32="RMS"),#REF!,IF(AND(All!$V32="P6",All!$AE32="RMS"),#REF!,IF(AND(All!$V32="P7",All!$AE32="RMS"),#REF!,IF(AND(All!$V32="P8",All!$AE32="RMS"),#REF!,IF(AND(All!$V32="P9",All!$AE32="RMS"),#REF!,IF(AND(All!$V32="P1",All!$AE32="RSS"),#REF!,IF(AND(All!$V32="P2",All!$AE32="RSS"),#REF!,IF(AND(All!$V32="P3",All!$AE32="RSS"),#REF!,IF(AND(All!$V32="P4",All!$AE32="RSS"),#REF!,IF(AND(All!$V32="P5",All!$AE32="RSS"),#REF!,IF(AND(All!$V32="P6",All!$AE32="RSS"),#REF!,IF(AND(All!$V32="P7",All!$AE32="RSS"),#REF!,IF(AND(All!$V32="P8",All!$AE32="RSS"),#REF!,IF(AND(All!$V32="P9",All!$AE32="RSS"),#REF!,0)))))))))))))))))))))))))))</f>
        <v>#REF!</v>
      </c>
      <c r="CA32" s="43" t="e">
        <f>IF(AND(All!$V32="P1",All!$AE32="RDP"),#REF!,IF(AND(All!$V32="P2",All!$AE32="RDP"),#REF!,IF(AND(All!$V32="P3",All!$AE32="RDP"),#REF!,IF(AND(All!$V32="P4",All!$AE32="RDP"),#REF!,IF(AND(All!$V32="P5",All!$AE32="RDP"),#REF!,IF(AND(All!$V32="P6",All!$AE32="RDP"),#REF!,IF(AND(All!$V32="P7",All!$AE32="RDP"),#REF!,IF(AND(All!$V32="P8",All!$AE32="RDP"),#REF!,IF(AND(All!$V32="P9",All!$AE32="RDP"),#REF!,IF(AND(All!$V32="P1",All!$AE32="RMS"),#REF!,IF(AND(All!$V32="P2",All!$AE32="RMS"),#REF!,IF(AND(All!$V32="P3",All!$AE32="RMS"),#REF!,IF(AND(All!$V32="P4",All!$AE32="RMS"),#REF!,IF(AND(All!$V32="P5",All!$AE32="RMS"),#REF!,IF(AND(All!$V32="P6",All!$AE32="RMS"),#REF!,IF(AND(All!$V32="P7",All!$AE32="RMS"),#REF!,IF(AND(All!$V32="P8",All!$AE32="RMS"),#REF!,IF(AND(All!$V32="P9",All!$AE32="RMS"),#REF!,IF(AND(All!$V32="P1",All!$AE32="RSS"),#REF!,IF(AND(All!$V32="P2",All!$AE32="RSS"),#REF!,IF(AND(All!$V32="P3",All!$AE32="RSS"),#REF!,IF(AND(All!$V32="P4",All!$AE32="RSS"),#REF!,IF(AND(All!$V32="P5",All!$AE32="RSS"),#REF!,IF(AND(All!$V32="P6",All!$AE32="RSS"),#REF!,IF(AND(All!$V32="P7",All!$AE32="RSS"),#REF!,IF(AND(All!$V32="P8",All!$AE32="RSS"),#REF!,IF(AND(All!$V32="P9",All!$AE32="RSS"),#REF!,0)))))))))))))))))))))))))))</f>
        <v>#REF!</v>
      </c>
      <c r="CB32" s="43" t="e">
        <f>IF(AND(All!$V32="P1",All!$AE32="RDP"),#REF!,IF(AND(All!$V32="P2",All!$AE32="RDP"),#REF!,IF(AND(All!$V32="P3",All!$AE32="RDP"),#REF!,IF(AND(All!$V32="P4",All!$AE32="RDP"),#REF!,IF(AND(All!$V32="P5",All!$AE32="RDP"),#REF!,IF(AND(All!$V32="P6",All!$AE32="RDP"),#REF!,IF(AND(All!$V32="P7",All!$AE32="RDP"),#REF!,IF(AND(All!$V32="P8",All!$AE32="RDP"),#REF!,IF(AND(All!$V32="P9",All!$AE32="RDP"),#REF!,IF(AND(All!$V32="P1",All!$AE32="RMS"),#REF!,IF(AND(All!$V32="P2",All!$AE32="RMS"),#REF!,IF(AND(All!$V32="P3",All!$AE32="RMS"),#REF!,IF(AND(All!$V32="P4",All!$AE32="RMS"),#REF!,IF(AND(All!$V32="P5",All!$AE32="RMS"),#REF!,IF(AND(All!$V32="P6",All!$AE32="RMS"),#REF!,IF(AND(All!$V32="P7",All!$AE32="RMS"),#REF!,IF(AND(All!$V32="P8",All!$AE32="RMS"),#REF!,IF(AND(All!$V32="P9",All!$AE32="RMS"),#REF!,IF(AND(All!$V32="P1",All!$AE32="RSS"),#REF!,IF(AND(All!$V32="P2",All!$AE32="RSS"),#REF!,IF(AND(All!$V32="P3",All!$AE32="RSS"),#REF!,IF(AND(All!$V32="P4",All!$AE32="RSS"),#REF!,IF(AND(All!$V32="P5",All!$AE32="RSS"),#REF!,IF(AND(All!$V32="P6",All!$AE32="RSS"),#REF!,IF(AND(All!$V32="P7",All!$AE32="RSS"),#REF!,IF(AND(All!$V32="P8",All!$AE32="RSS"),#REF!,IF(AND(All!$V32="P9",All!$AE32="RSS"),#REF!,0)))))))))))))))))))))))))))</f>
        <v>#REF!</v>
      </c>
      <c r="CC32" s="43" t="e">
        <f>IF(AND(All!$V32="P1",All!$AE32="RDP"),#REF!,IF(AND(All!$V32="P2",All!$AE32="RDP"),#REF!,IF(AND(All!$V32="P3",All!$AE32="RDP"),#REF!,IF(AND(All!$V32="P4",All!$AE32="RDP"),#REF!,IF(AND(All!$V32="P5",All!$AE32="RDP"),#REF!,IF(AND(All!$V32="P6",All!$AE32="RDP"),#REF!,IF(AND(All!$V32="P7",All!$AE32="RDP"),#REF!,IF(AND(All!$V32="P8",All!$AE32="RDP"),#REF!,IF(AND(All!$V32="P9",All!$AE32="RDP"),#REF!,IF(AND(All!$V32="P1",All!$AE32="RMS"),#REF!,IF(AND(All!$V32="P2",All!$AE32="RMS"),#REF!,IF(AND(All!$V32="P3",All!$AE32="RMS"),#REF!,IF(AND(All!$V32="P4",All!$AE32="RMS"),#REF!,IF(AND(All!$V32="P5",All!$AE32="RMS"),#REF!,IF(AND(All!$V32="P6",All!$AE32="RMS"),#REF!,IF(AND(All!$V32="P7",All!$AE32="RMS"),#REF!,IF(AND(All!$V32="P8",All!$AE32="RMS"),#REF!,IF(AND(All!$V32="P9",All!$AE32="RMS"),#REF!,IF(AND(All!$V32="P1",All!$AE32="RSS"),#REF!,IF(AND(All!$V32="P2",All!$AE32="RSS"),#REF!,IF(AND(All!$V32="P3",All!$AE32="RSS"),#REF!,IF(AND(All!$V32="P4",All!$AE32="RSS"),#REF!,IF(AND(All!$V32="P5",All!$AE32="RSS"),#REF!,IF(AND(All!$V32="P6",All!$AE32="RSS"),#REF!,IF(AND(All!$V32="P7",All!$AE32="RSS"),#REF!,IF(AND(All!$V32="P8",All!$AE32="RSS"),#REF!,IF(AND(All!$V32="P9",All!$AE32="RSS"),#REF!,0)))))))))))))))))))))))))))</f>
        <v>#REF!</v>
      </c>
      <c r="CD32" s="43" t="e">
        <f>IF(AND(All!$V32="P1",All!$AE32="RDP"),#REF!,IF(AND(All!$V32="P2",All!$AE32="RDP"),#REF!,IF(AND(All!$V32="P3",All!$AE32="RDP"),#REF!,IF(AND(All!$V32="P4",All!$AE32="RDP"),#REF!,IF(AND(All!$V32="P5",All!$AE32="RDP"),#REF!,IF(AND(All!$V32="P6",All!$AE32="RDP"),#REF!,IF(AND(All!$V32="P7",All!$AE32="RDP"),#REF!,IF(AND(All!$V32="P8",All!$AE32="RDP"),#REF!,IF(AND(All!$V32="P9",All!$AE32="RDP"),#REF!,IF(AND(All!$V32="P1",All!$AE32="RMS"),#REF!,IF(AND(All!$V32="P2",All!$AE32="RMS"),#REF!,IF(AND(All!$V32="P3",All!$AE32="RMS"),#REF!,IF(AND(All!$V32="P4",All!$AE32="RMS"),#REF!,IF(AND(All!$V32="P5",All!$AE32="RMS"),#REF!,IF(AND(All!$V32="P6",All!$AE32="RMS"),#REF!,IF(AND(All!$V32="P7",All!$AE32="RMS"),#REF!,IF(AND(All!$V32="P8",All!$AE32="RMS"),#REF!,IF(AND(All!$V32="P9",All!$AE32="RMS"),#REF!,IF(AND(All!$V32="P1",All!$AE32="RSS"),#REF!,IF(AND(All!$V32="P2",All!$AE32="RSS"),#REF!,IF(AND(All!$V32="P3",All!$AE32="RSS"),#REF!,IF(AND(All!$V32="P4",All!$AE32="RSS"),#REF!,IF(AND(All!$V32="P5",All!$AE32="RSS"),#REF!,IF(AND(All!$V32="P6",All!$AE32="RSS"),#REF!,IF(AND(All!$V32="P7",All!$AE32="RSS"),#REF!,IF(AND(All!$V32="P8",All!$AE32="RSS"),#REF!,IF(AND(All!$V32="P9",All!$AE32="RSS"),#REF!,0)))))))))))))))))))))))))))</f>
        <v>#REF!</v>
      </c>
      <c r="CE32" s="43" t="e">
        <f>IF(AND(All!$V32="P1",All!$AE32="RDP"),#REF!,IF(AND(All!$V32="P2",All!$AE32="RDP"),#REF!,IF(AND(All!$V32="P3",All!$AE32="RDP"),#REF!,IF(AND(All!$V32="P4",All!$AE32="RDP"),#REF!,IF(AND(All!$V32="P5",All!$AE32="RDP"),#REF!,IF(AND(All!$V32="P6",All!$AE32="RDP"),#REF!,IF(AND(All!$V32="P7",All!$AE32="RDP"),#REF!,IF(AND(All!$V32="P8",All!$AE32="RDP"),#REF!,IF(AND(All!$V32="P9",All!$AE32="RDP"),#REF!,IF(AND(All!$V32="P1",All!$AE32="RMS"),#REF!,IF(AND(All!$V32="P2",All!$AE32="RMS"),#REF!,IF(AND(All!$V32="P3",All!$AE32="RMS"),#REF!,IF(AND(All!$V32="P4",All!$AE32="RMS"),#REF!,IF(AND(All!$V32="P5",All!$AE32="RMS"),#REF!,IF(AND(All!$V32="P6",All!$AE32="RMS"),#REF!,IF(AND(All!$V32="P7",All!$AE32="RMS"),#REF!,IF(AND(All!$V32="P8",All!$AE32="RMS"),#REF!,IF(AND(All!$V32="P9",All!$AE32="RMS"),#REF!,IF(AND(All!$V32="P1",All!$AE32="RSS"),#REF!,IF(AND(All!$V32="P2",All!$AE32="RSS"),#REF!,IF(AND(All!$V32="P3",All!$AE32="RSS"),#REF!,IF(AND(All!$V32="P4",All!$AE32="RSS"),#REF!,IF(AND(All!$V32="P5",All!$AE32="RSS"),#REF!,IF(AND(All!$V32="P6",All!$AE32="RSS"),#REF!,IF(AND(All!$V32="P7",All!$AE32="RSS"),#REF!,IF(AND(All!$V32="P8",All!$AE32="RSS"),#REF!,IF(AND(All!$V32="P9",All!$AE32="RSS"),#REF!,0)))))))))))))))))))))))))))</f>
        <v>#REF!</v>
      </c>
      <c r="CF32" s="43" t="e">
        <f>IF(AND(All!$V32="P1",All!$AE32="RDP"),#REF!,IF(AND(All!$V32="P2",All!$AE32="RDP"),#REF!,IF(AND(All!$V32="P3",All!$AE32="RDP"),#REF!,IF(AND(All!$V32="P4",All!$AE32="RDP"),#REF!,IF(AND(All!$V32="P5",All!$AE32="RDP"),#REF!,IF(AND(All!$V32="P6",All!$AE32="RDP"),#REF!,IF(AND(All!$V32="P7",All!$AE32="RDP"),#REF!,IF(AND(All!$V32="P8",All!$AE32="RDP"),#REF!,IF(AND(All!$V32="P9",All!$AE32="RDP"),#REF!,IF(AND(All!$V32="P1",All!$AE32="RMS"),#REF!,IF(AND(All!$V32="P2",All!$AE32="RMS"),#REF!,IF(AND(All!$V32="P3",All!$AE32="RMS"),#REF!,IF(AND(All!$V32="P4",All!$AE32="RMS"),#REF!,IF(AND(All!$V32="P5",All!$AE32="RMS"),#REF!,IF(AND(All!$V32="P6",All!$AE32="RMS"),#REF!,IF(AND(All!$V32="P7",All!$AE32="RMS"),#REF!,IF(AND(All!$V32="P8",All!$AE32="RMS"),#REF!,IF(AND(All!$V32="P9",All!$AE32="RMS"),#REF!,IF(AND(All!$V32="P1",All!$AE32="RSS"),#REF!,IF(AND(All!$V32="P2",All!$AE32="RSS"),#REF!,IF(AND(All!$V32="P3",All!$AE32="RSS"),#REF!,IF(AND(All!$V32="P4",All!$AE32="RSS"),#REF!,IF(AND(All!$V32="P5",All!$AE32="RSS"),#REF!,IF(AND(All!$V32="P6",All!$AE32="RSS"),#REF!,IF(AND(All!$V32="P7",All!$AE32="RSS"),#REF!,IF(AND(All!$V32="P8",All!$AE32="RSS"),#REF!,IF(AND(All!$V32="P9",All!$AE32="RSS"),#REF!,0)))))))))))))))))))))))))))</f>
        <v>#REF!</v>
      </c>
      <c r="CG32" s="43" t="e">
        <f>IF(AND(All!$V32="P1",All!$AE32="RDP"),#REF!,IF(AND(All!$V32="P2",All!$AE32="RDP"),#REF!,IF(AND(All!$V32="P3",All!$AE32="RDP"),#REF!,IF(AND(All!$V32="P4",All!$AE32="RDP"),#REF!,IF(AND(All!$V32="P5",All!$AE32="RDP"),#REF!,IF(AND(All!$V32="P6",All!$AE32="RDP"),#REF!,IF(AND(All!$V32="P7",All!$AE32="RDP"),#REF!,IF(AND(All!$V32="P8",All!$AE32="RDP"),#REF!,IF(AND(All!$V32="P9",All!$AE32="RDP"),#REF!,IF(AND(All!$V32="P1",All!$AE32="RMS"),#REF!,IF(AND(All!$V32="P2",All!$AE32="RMS"),#REF!,IF(AND(All!$V32="P3",All!$AE32="RMS"),#REF!,IF(AND(All!$V32="P4",All!$AE32="RMS"),#REF!,IF(AND(All!$V32="P5",All!$AE32="RMS"),#REF!,IF(AND(All!$V32="P6",All!$AE32="RMS"),#REF!,IF(AND(All!$V32="P7",All!$AE32="RMS"),#REF!,IF(AND(All!$V32="P8",All!$AE32="RMS"),#REF!,IF(AND(All!$V32="P9",All!$AE32="RMS"),#REF!,IF(AND(All!$V32="P1",All!$AE32="RSS"),#REF!,IF(AND(All!$V32="P2",All!$AE32="RSS"),#REF!,IF(AND(All!$V32="P3",All!$AE32="RSS"),#REF!,IF(AND(All!$V32="P4",All!$AE32="RSS"),#REF!,IF(AND(All!$V32="P5",All!$AE32="RSS"),#REF!,IF(AND(All!$V32="P6",All!$AE32="RSS"),#REF!,IF(AND(All!$V32="P7",All!$AE32="RSS"),#REF!,IF(AND(All!$V32="P8",All!$AE32="RSS"),#REF!,IF(AND(All!$V32="P9",All!$AE32="RSS"),#REF!,0)))))))))))))))))))))))))))</f>
        <v>#REF!</v>
      </c>
      <c r="CH32" s="43" t="e">
        <f>IF(AND(All!$V32="P1",All!$AE32="RDP"),#REF!,IF(AND(All!$V32="P2",All!$AE32="RDP"),#REF!,IF(AND(All!$V32="P3",All!$AE32="RDP"),#REF!,IF(AND(All!$V32="P4",All!$AE32="RDP"),#REF!,IF(AND(All!$V32="P5",All!$AE32="RDP"),#REF!,IF(AND(All!$V32="P6",All!$AE32="RDP"),#REF!,IF(AND(All!$V32="P7",All!$AE32="RDP"),#REF!,IF(AND(All!$V32="P8",All!$AE32="RDP"),#REF!,IF(AND(All!$V32="P9",All!$AE32="RDP"),#REF!,IF(AND(All!$V32="P1",All!$AE32="RMS"),#REF!,IF(AND(All!$V32="P2",All!$AE32="RMS"),#REF!,IF(AND(All!$V32="P3",All!$AE32="RMS"),#REF!,IF(AND(All!$V32="P4",All!$AE32="RMS"),#REF!,IF(AND(All!$V32="P5",All!$AE32="RMS"),#REF!,IF(AND(All!$V32="P6",All!$AE32="RMS"),#REF!,IF(AND(All!$V32="P7",All!$AE32="RMS"),#REF!,IF(AND(All!$V32="P8",All!$AE32="RMS"),#REF!,IF(AND(All!$V32="P9",All!$AE32="RMS"),#REF!,IF(AND(All!$V32="P1",All!$AE32="RSS"),#REF!,IF(AND(All!$V32="P2",All!$AE32="RSS"),#REF!,IF(AND(All!$V32="P3",All!$AE32="RSS"),#REF!,IF(AND(All!$V32="P4",All!$AE32="RSS"),#REF!,IF(AND(All!$V32="P5",All!$AE32="RSS"),#REF!,IF(AND(All!$V32="P6",All!$AE32="RSS"),#REF!,IF(AND(All!$V32="P7",All!$AE32="RSS"),#REF!,IF(AND(All!$V32="P8",All!$AE32="RSS"),#REF!,IF(AND(All!$V32="P9",All!$AE32="RSS"),#REF!,0)))))))))))))))))))))))))))</f>
        <v>#REF!</v>
      </c>
      <c r="CI32" s="328" t="e">
        <f>IF(AND(All!$V32="P1",All!$AE32="RDP"),#REF!,IF(AND(All!$V32="P2",All!$AE32="RDP"),#REF!,IF(AND(All!$V32="P3",All!$AE32="RDP"),#REF!,IF(AND(All!$V32="P4",All!$AE32="RDP"),#REF!,IF(AND(All!$V32="P5",All!$AE32="RDP"),#REF!,IF(AND(All!$V32="P6",All!$AE32="RDP"),#REF!,IF(AND(All!$V32="P7",All!$AE32="RDP"),#REF!,IF(AND(All!$V32="P8",All!$AE32="RDP"),#REF!,IF(AND(All!$V32="P9",All!$AE32="RDP"),#REF!,IF(AND(All!$V32="P1",All!$AE32="RMS"),#REF!,IF(AND(All!$V32="P2",All!$AE32="RMS"),#REF!,IF(AND(All!$V32="P3",All!$AE32="RMS"),#REF!,IF(AND(All!$V32="P4",All!$AE32="RMS"),#REF!,IF(AND(All!$V32="P5",All!$AE32="RMS"),#REF!,IF(AND(All!$V32="P6",All!$AE32="RMS"),#REF!,IF(AND(All!$V32="P7",All!$AE32="RMS"),#REF!,IF(AND(All!$V32="P8",All!$AE32="RMS"),#REF!,IF(AND(All!$V32="P9",All!$AE32="RMS"),#REF!,IF(AND(All!$V32="P1",All!$AE32="RSS"),#REF!,IF(AND(All!$V32="P2",All!$AE32="RSS"),#REF!,IF(AND(All!$V32="P3",All!$AE32="RSS"),#REF!,IF(AND(All!$V32="P4",All!$AE32="RSS"),#REF!,IF(AND(All!$V32="P5",All!$AE32="RSS"),#REF!,IF(AND(All!$V32="P6",All!$AE32="RSS"),#REF!,IF(AND(All!$V32="P7",All!$AE32="RSS"),#REF!,IF(AND(All!$V32="P8",All!$AE32="RSS"),#REF!,IF(AND(All!$V32="P9",All!$AE32="RSS"),#REF!,0)))))))))))))))))))))))))))</f>
        <v>#REF!</v>
      </c>
      <c r="CJ32" s="377" t="e">
        <f>Table92[[#This Row],[R-B1]]-Table92[[#This Row],[B1]]</f>
        <v>#REF!</v>
      </c>
      <c r="CK32" s="378" t="e">
        <f>Table92[[#This Row],[R-B2]]-Table92[[#This Row],[B2]]</f>
        <v>#REF!</v>
      </c>
      <c r="CL32" s="378" t="e">
        <f>Table92[[#This Row],[R-B3]]-Table92[[#This Row],[B3]]</f>
        <v>#REF!</v>
      </c>
      <c r="CM32" s="378" t="e">
        <f>Table92[[#This Row],[R-B4]]-Table92[[#This Row],[B4]]</f>
        <v>#REF!</v>
      </c>
      <c r="CN32" s="378" t="e">
        <f>Table92[[#This Row],[R-B5]]-Table92[[#This Row],[B5]]</f>
        <v>#REF!</v>
      </c>
      <c r="CO32" s="378" t="e">
        <f>Table92[[#This Row],[R-B6]]-Table92[[#This Row],[B6]]</f>
        <v>#REF!</v>
      </c>
      <c r="CP32" s="378" t="e">
        <f>Table92[[#This Row],[R-B7]]-Table92[[#This Row],[B7]]</f>
        <v>#REF!</v>
      </c>
      <c r="CQ32" s="378" t="e">
        <f>Table92[[#This Row],[R-B8]]-Table92[[#This Row],[B8]]</f>
        <v>#REF!</v>
      </c>
      <c r="CR32" s="378" t="e">
        <f>Table92[[#This Row],[R-B9]]-Table92[[#This Row],[B9]]</f>
        <v>#REF!</v>
      </c>
      <c r="CS32" s="378" t="e">
        <f>Table92[[#This Row],[R-B10]]-Table92[[#This Row],[B10]]</f>
        <v>#REF!</v>
      </c>
      <c r="CT32" s="378" t="e">
        <f>Table92[[#This Row],[R-B11]]-Table92[[#This Row],[B11]]</f>
        <v>#REF!</v>
      </c>
      <c r="CU32" s="378" t="e">
        <f>Table92[[#This Row],[R-B12]]-Table92[[#This Row],[B12]]</f>
        <v>#REF!</v>
      </c>
      <c r="CV32" s="378" t="e">
        <f>Table92[[#This Row],[R-K1]]-Table92[[#This Row],[K1]]</f>
        <v>#REF!</v>
      </c>
      <c r="CW32" s="378" t="e">
        <f>Table92[[#This Row],[R-K2]]-Table92[[#This Row],[K2]]</f>
        <v>#REF!</v>
      </c>
      <c r="CX32" s="378" t="e">
        <f>Table92[[#This Row],[R-K3]]-Table92[[#This Row],[K3]]</f>
        <v>#REF!</v>
      </c>
      <c r="CY32" s="378" t="e">
        <f>Table92[[#This Row],[R-K4]]-Table92[[#This Row],[K4]]</f>
        <v>#REF!</v>
      </c>
      <c r="CZ32" s="378" t="e">
        <f>Table92[[#This Row],[R-K5]]-Table92[[#This Row],[K5]]</f>
        <v>#REF!</v>
      </c>
      <c r="DA32" s="378" t="e">
        <f>Table92[[#This Row],[R-P1]]-Table92[[#This Row],[P1]]</f>
        <v>#REF!</v>
      </c>
      <c r="DB32" s="378" t="e">
        <f>Table92[[#This Row],[R-P2]]-Table92[[#This Row],[P2]]</f>
        <v>#REF!</v>
      </c>
      <c r="DC32" s="378" t="e">
        <f>Table92[[#This Row],[R-P3]]-Table92[[#This Row],[P3]]</f>
        <v>#REF!</v>
      </c>
      <c r="DD32" s="378" t="e">
        <f>Table92[[#This Row],[R-P4]]-Table92[[#This Row],[P4]]</f>
        <v>#REF!</v>
      </c>
      <c r="DE32" s="378" t="e">
        <f>Table92[[#This Row],[R-P5]]-Table92[[#This Row],[P5]]</f>
        <v>#REF!</v>
      </c>
      <c r="DF32" s="378" t="e">
        <f>Table92[[#This Row],[R-E1]]-Table92[[#This Row],[E1]]</f>
        <v>#REF!</v>
      </c>
      <c r="DG32" s="379" t="e">
        <f>Table92[[#This Row],[R-E2]]-Table92[[#This Row],[E2]]</f>
        <v>#REF!</v>
      </c>
      <c r="DH32" s="43">
        <f>COUNTIF(Table9[[#This Row],[G-B1]:[G-B12]],"&lt;=0")/12*100</f>
        <v>58.333333333333336</v>
      </c>
      <c r="DI32" s="43">
        <f>COUNTIF(Table9[[#This Row],[G-K1]:[G-K5]],"&lt;=0")/5*100</f>
        <v>20</v>
      </c>
      <c r="DJ32" s="43">
        <f>COUNTIF(Table9[[#This Row],[G-P1]:[G-P5]],"&lt;=0")/5*100</f>
        <v>40</v>
      </c>
      <c r="DK32" s="43">
        <f>COUNTIF(Table9[[#This Row],[G-E1]:[G-E2]],"&lt;=0")/2*100</f>
        <v>100</v>
      </c>
      <c r="DL32" s="450">
        <f>IF(AE32="RDP",(COUNTIF(Table9[[#This Row],[G-B3]],"&lt;=0")+COUNTIF(Table9[[#This Row],[G-B4]],"&lt;=0")+COUNTIF(Table9[[#This Row],[G-B7]],"&lt;=0")+COUNTIF(Table9[[#This Row],[G-B11]],"&lt;=0")+COUNTIF(Table9[[#This Row],[G-K2]],"&lt;=0"))/5*100,IF(AE32="RMS",(COUNTIF(Table9[[#This Row],[G-B4]],"&lt;=0")+COUNTIF(Table9[[#This Row],[G-B5]],"&lt;=0")+COUNTIF(Table9[[#This Row],[G-B10]],"&lt;=0")+COUNTIF(Table9[[#This Row],[G-B12]],"&lt;=0")+COUNTIF(Table9[[#This Row],[G-K2]],"&lt;=0"))/5*100,IF(AE32="RSS",(COUNTIF(Table9[[#This Row],[G-B1]],"&lt;=0")+COUNTIF(Table9[[#This Row],[G-B2]],"&lt;=0")+COUNTIF(Table9[[#This Row],[G-B6]],"&lt;=0")+COUNTIF(Table9[[#This Row],[G-B11]],"&lt;=0")+COUNTIF(Table9[[#This Row],[G-B12]],"&lt;=0"))/5*100,0)))</f>
        <v>80</v>
      </c>
      <c r="DM32" s="380">
        <v>83</v>
      </c>
      <c r="DN32" s="381">
        <v>80</v>
      </c>
      <c r="DO32" s="381">
        <v>80</v>
      </c>
      <c r="DP32" s="381">
        <v>100</v>
      </c>
      <c r="DQ32" s="381">
        <v>100</v>
      </c>
      <c r="DR32" s="380">
        <v>25</v>
      </c>
      <c r="DS32" s="381">
        <v>20</v>
      </c>
      <c r="DT32" s="381">
        <v>40</v>
      </c>
      <c r="DU32" s="381">
        <v>0</v>
      </c>
      <c r="DV32" s="381">
        <v>0</v>
      </c>
      <c r="DW32" s="380">
        <v>8</v>
      </c>
      <c r="DX32" s="381">
        <v>0</v>
      </c>
      <c r="DY32" s="381">
        <v>20</v>
      </c>
      <c r="DZ32" s="381">
        <v>0</v>
      </c>
      <c r="EA32" s="382">
        <v>0</v>
      </c>
      <c r="EB32" s="335" t="s">
        <v>238</v>
      </c>
      <c r="EC32" s="324" t="s">
        <v>185</v>
      </c>
      <c r="ED32" s="324" t="s">
        <v>1047</v>
      </c>
      <c r="EE32" s="338"/>
    </row>
    <row r="33" spans="1:135" ht="43.5" x14ac:dyDescent="0.3">
      <c r="A33" s="3" t="s">
        <v>2382</v>
      </c>
      <c r="B33" s="282">
        <v>30</v>
      </c>
      <c r="C33" s="421" t="s">
        <v>134</v>
      </c>
      <c r="D33" s="305">
        <v>46139</v>
      </c>
      <c r="E33" s="306" t="s">
        <v>2228</v>
      </c>
      <c r="F33" s="304">
        <v>1117755</v>
      </c>
      <c r="G33" s="357">
        <f t="shared" ca="1" si="5"/>
        <v>43.251047307838668</v>
      </c>
      <c r="H33" s="283">
        <v>30529</v>
      </c>
      <c r="I33" s="304" t="s">
        <v>136</v>
      </c>
      <c r="J33" s="304" t="s">
        <v>137</v>
      </c>
      <c r="K33" s="304" t="s">
        <v>241</v>
      </c>
      <c r="L33" s="304" t="s">
        <v>618</v>
      </c>
      <c r="M33" s="304" t="s">
        <v>349</v>
      </c>
      <c r="N33" s="304"/>
      <c r="O33" s="343" t="s">
        <v>183</v>
      </c>
      <c r="P33" s="306" t="s">
        <v>2229</v>
      </c>
      <c r="Q33" s="304" t="s">
        <v>425</v>
      </c>
      <c r="R33" s="411">
        <v>46249</v>
      </c>
      <c r="S33" s="305">
        <v>45519</v>
      </c>
      <c r="T33" s="286">
        <f t="shared" ca="1" si="8"/>
        <v>2.1805555555555554</v>
      </c>
      <c r="U33" s="304">
        <v>20</v>
      </c>
      <c r="V33" s="304" t="s">
        <v>59</v>
      </c>
      <c r="W33" s="307">
        <f ca="1">Table92[[#This Row],[Age]]-($T$1-Table92[[#This Row],[Date of Appointment to Current Grade]])/365</f>
        <v>41.06849315068493</v>
      </c>
      <c r="X33" s="309">
        <f ca="1">($T$1-Table92[[#This Row],[Date of Appointment to Current Grade]])/365</f>
        <v>2.1825541571537368</v>
      </c>
      <c r="Y33" s="305">
        <v>45519</v>
      </c>
      <c r="Z33" s="304" t="s">
        <v>349</v>
      </c>
      <c r="AA33" s="305">
        <v>46143</v>
      </c>
      <c r="AB33" s="309">
        <f ca="1">($T$1-Table92[[#This Row],[Date in Position]])/365</f>
        <v>0.47296511605784636</v>
      </c>
      <c r="AC33" s="304" t="s">
        <v>183</v>
      </c>
      <c r="AD33" s="305">
        <v>45908</v>
      </c>
      <c r="AE33" s="304" t="s">
        <v>147</v>
      </c>
      <c r="AF33" s="304" t="s">
        <v>148</v>
      </c>
      <c r="AG33" s="47" t="s">
        <v>2389</v>
      </c>
      <c r="AH33" s="47" t="s">
        <v>2390</v>
      </c>
      <c r="AI33" s="47" t="s">
        <v>2391</v>
      </c>
      <c r="AJ33" s="315"/>
      <c r="AK33" s="48" t="s">
        <v>2231</v>
      </c>
      <c r="AL33" s="282" t="s">
        <v>153</v>
      </c>
      <c r="AM33" s="48" t="s">
        <v>2232</v>
      </c>
      <c r="AN33" s="313">
        <v>3</v>
      </c>
      <c r="AO33" s="304">
        <v>2</v>
      </c>
      <c r="AP33" s="304">
        <v>2</v>
      </c>
      <c r="AQ33" s="304">
        <v>3</v>
      </c>
      <c r="AR33" s="304">
        <v>3</v>
      </c>
      <c r="AS33" s="304">
        <v>2</v>
      </c>
      <c r="AT33" s="304">
        <v>3</v>
      </c>
      <c r="AU33" s="304">
        <v>3</v>
      </c>
      <c r="AV33" s="304">
        <v>3</v>
      </c>
      <c r="AW33" s="304">
        <v>3</v>
      </c>
      <c r="AX33" s="304">
        <v>3</v>
      </c>
      <c r="AY33" s="304">
        <v>2</v>
      </c>
      <c r="AZ33" s="304">
        <v>3</v>
      </c>
      <c r="BA33" s="304">
        <v>3</v>
      </c>
      <c r="BB33" s="304">
        <v>2</v>
      </c>
      <c r="BC33" s="304">
        <v>2</v>
      </c>
      <c r="BD33" s="304">
        <v>1</v>
      </c>
      <c r="BE33" s="304">
        <v>2</v>
      </c>
      <c r="BF33" s="304">
        <v>2</v>
      </c>
      <c r="BG33" s="304">
        <v>2</v>
      </c>
      <c r="BH33" s="304">
        <v>2</v>
      </c>
      <c r="BI33" s="304">
        <v>1</v>
      </c>
      <c r="BJ33" s="304">
        <v>1</v>
      </c>
      <c r="BK33" s="314">
        <v>1</v>
      </c>
      <c r="BL33" s="323">
        <f>IF(AND(All!$V33="P1",All!$AE33="RDP"),#REF!,IF(AND(All!$V33="P2",All!$AE33="RDP"),#REF!,IF(AND(All!$V33="P3",All!$AE33="RDP"),#REF!,IF(AND(All!$V33="P4",All!$AE33="RDP"),#REF!,IF(AND(All!$V33="P5",All!$AE33="RDP"),#REF!,IF(AND(All!$V33="P6",All!$AE33="RDP"),#REF!,IF(AND(All!$V33="P7",All!$AE33="RDP"),#REF!,IF(AND(All!$V33="P8",All!$AE33="RDP"),#REF!,IF(AND(All!$V33="P9",All!$AE33="RDP"),#REF!,IF(AND(All!$V33="P1",All!$AE33="RMS"),#REF!,IF(AND(All!$V33="P2",All!$AE33="RMS"),#REF!,IF(AND(All!$V33="P3",All!$AE33="RMS"),#REF!,IF(AND(All!$V33="P4",All!$AE33="RMS"),#REF!,IF(AND(All!$V33="P5",All!$AE33="RMS"),#REF!,IF(AND(All!$V33="P6",All!$AE33="RMS"),#REF!,IF(AND(All!$V33="P7",All!$AE33="RMS"),#REF!,IF(AND(All!$V33="P8",All!$AE33="RMS"),#REF!,IF(AND(All!$V33="P9",All!$AE33="RMS"),#REF!,IF(AND(All!$V33="P1",All!$AE33="RSS"),#REF!,IF(AND(All!$V33="P2",All!$AE33="RSS"),#REF!,IF(AND(All!$V33="P3",All!$AE33="RSS"),#REF!,IF(AND(All!$V33="P4",All!$AE33="RSS"),#REF!,IF(AND(All!$V33="P5",All!$AE33="RSS"),#REF!,IF(AND(All!$V33="P6",All!$AE33="RSS"),#REF!,IF(AND(All!$V33="P7",All!$AE33="RSS"),#REF!,IF(AND(All!$V33="P8",All!$AE33="RSS"),#REF!,IF(AND(All!$V33="P9",All!$AE33="RSS"),#REF!,0)))))))))))))))))))))))))))</f>
        <v>0</v>
      </c>
      <c r="BM33" s="43">
        <f>IF(AND(All!$V33="P1",All!$AE33="RDP"),#REF!,IF(AND(All!$V33="P2",All!$AE33="RDP"),#REF!,IF(AND(All!$V33="P3",All!$AE33="RDP"),#REF!,IF(AND(All!$V33="P4",All!$AE33="RDP"),#REF!,IF(AND(All!$V33="P5",All!$AE33="RDP"),#REF!,IF(AND(All!$V33="P6",All!$AE33="RDP"),#REF!,IF(AND(All!$V33="P7",All!$AE33="RDP"),#REF!,IF(AND(All!$V33="P8",All!$AE33="RDP"),#REF!,IF(AND(All!$V33="P9",All!$AE33="RDP"),#REF!,IF(AND(All!$V33="P1",All!$AE33="RMS"),#REF!,IF(AND(All!$V33="P2",All!$AE33="RMS"),#REF!,IF(AND(All!$V33="P3",All!$AE33="RMS"),#REF!,IF(AND(All!$V33="P4",All!$AE33="RMS"),#REF!,IF(AND(All!$V33="P5",All!$AE33="RMS"),#REF!,IF(AND(All!$V33="P6",All!$AE33="RMS"),#REF!,IF(AND(All!$V33="P7",All!$AE33="RMS"),#REF!,IF(AND(All!$V33="P8",All!$AE33="RMS"),#REF!,IF(AND(All!$V33="P9",All!$AE33="RMS"),#REF!,IF(AND(All!$V33="P1",All!$AE33="RSS"),#REF!,IF(AND(All!$V33="P2",All!$AE33="RSS"),#REF!,IF(AND(All!$V33="P3",All!$AE33="RSS"),#REF!,IF(AND(All!$V33="P4",All!$AE33="RSS"),#REF!,IF(AND(All!$V33="P5",All!$AE33="RSS"),#REF!,IF(AND(All!$V33="P6",All!$AE33="RSS"),#REF!,IF(AND(All!$V33="P7",All!$AE33="RSS"),#REF!,IF(AND(All!$V33="P8",All!$AE33="RSS"),#REF!,IF(AND(All!$V33="P9",All!$AE33="RSS"),#REF!,0)))))))))))))))))))))))))))</f>
        <v>0</v>
      </c>
      <c r="BN33" s="43">
        <f>IF(AND(All!$V33="P1",All!$AE33="RDP"),#REF!,IF(AND(All!$V33="P2",All!$AE33="RDP"),#REF!,IF(AND(All!$V33="P3",All!$AE33="RDP"),#REF!,IF(AND(All!$V33="P4",All!$AE33="RDP"),#REF!,IF(AND(All!$V33="P5",All!$AE33="RDP"),#REF!,IF(AND(All!$V33="P6",All!$AE33="RDP"),#REF!,IF(AND(All!$V33="P7",All!$AE33="RDP"),#REF!,IF(AND(All!$V33="P8",All!$AE33="RDP"),#REF!,IF(AND(All!$V33="P9",All!$AE33="RDP"),#REF!,IF(AND(All!$V33="P1",All!$AE33="RMS"),#REF!,IF(AND(All!$V33="P2",All!$AE33="RMS"),#REF!,IF(AND(All!$V33="P3",All!$AE33="RMS"),#REF!,IF(AND(All!$V33="P4",All!$AE33="RMS"),#REF!,IF(AND(All!$V33="P5",All!$AE33="RMS"),#REF!,IF(AND(All!$V33="P6",All!$AE33="RMS"),#REF!,IF(AND(All!$V33="P7",All!$AE33="RMS"),#REF!,IF(AND(All!$V33="P8",All!$AE33="RMS"),#REF!,IF(AND(All!$V33="P9",All!$AE33="RMS"),#REF!,IF(AND(All!$V33="P1",All!$AE33="RSS"),#REF!,IF(AND(All!$V33="P2",All!$AE33="RSS"),#REF!,IF(AND(All!$V33="P3",All!$AE33="RSS"),#REF!,IF(AND(All!$V33="P4",All!$AE33="RSS"),#REF!,IF(AND(All!$V33="P5",All!$AE33="RSS"),#REF!,IF(AND(All!$V33="P6",All!$AE33="RSS"),#REF!,IF(AND(All!$V33="P7",All!$AE33="RSS"),#REF!,IF(AND(All!$V33="P8",All!$AE33="RSS"),#REF!,IF(AND(All!$V33="P9",All!$AE33="RSS"),#REF!,0)))))))))))))))))))))))))))</f>
        <v>0</v>
      </c>
      <c r="BO33" s="43">
        <f>IF(AND(All!$V33="P1",All!$AE33="RDP"),#REF!,IF(AND(All!$V33="P2",All!$AE33="RDP"),#REF!,IF(AND(All!$V33="P3",All!$AE33="RDP"),#REF!,IF(AND(All!$V33="P4",All!$AE33="RDP"),#REF!,IF(AND(All!$V33="P5",All!$AE33="RDP"),#REF!,IF(AND(All!$V33="P6",All!$AE33="RDP"),#REF!,IF(AND(All!$V33="P7",All!$AE33="RDP"),#REF!,IF(AND(All!$V33="P8",All!$AE33="RDP"),#REF!,IF(AND(All!$V33="P9",All!$AE33="RDP"),#REF!,IF(AND(All!$V33="P1",All!$AE33="RMS"),#REF!,IF(AND(All!$V33="P2",All!$AE33="RMS"),#REF!,IF(AND(All!$V33="P3",All!$AE33="RMS"),#REF!,IF(AND(All!$V33="P4",All!$AE33="RMS"),#REF!,IF(AND(All!$V33="P5",All!$AE33="RMS"),#REF!,IF(AND(All!$V33="P6",All!$AE33="RMS"),#REF!,IF(AND(All!$V33="P7",All!$AE33="RMS"),#REF!,IF(AND(All!$V33="P8",All!$AE33="RMS"),#REF!,IF(AND(All!$V33="P9",All!$AE33="RMS"),#REF!,IF(AND(All!$V33="P1",All!$AE33="RSS"),#REF!,IF(AND(All!$V33="P2",All!$AE33="RSS"),#REF!,IF(AND(All!$V33="P3",All!$AE33="RSS"),#REF!,IF(AND(All!$V33="P4",All!$AE33="RSS"),#REF!,IF(AND(All!$V33="P5",All!$AE33="RSS"),#REF!,IF(AND(All!$V33="P6",All!$AE33="RSS"),#REF!,IF(AND(All!$V33="P7",All!$AE33="RSS"),#REF!,IF(AND(All!$V33="P8",All!$AE33="RSS"),#REF!,IF(AND(All!$V33="P9",All!$AE33="RSS"),#REF!,0)))))))))))))))))))))))))))</f>
        <v>0</v>
      </c>
      <c r="BP33" s="43">
        <f>IF(AND(All!$V33="P1",All!$AE33="RDP"),#REF!,IF(AND(All!$V33="P2",All!$AE33="RDP"),#REF!,IF(AND(All!$V33="P3",All!$AE33="RDP"),#REF!,IF(AND(All!$V33="P4",All!$AE33="RDP"),#REF!,IF(AND(All!$V33="P5",All!$AE33="RDP"),#REF!,IF(AND(All!$V33="P6",All!$AE33="RDP"),#REF!,IF(AND(All!$V33="P7",All!$AE33="RDP"),#REF!,IF(AND(All!$V33="P8",All!$AE33="RDP"),#REF!,IF(AND(All!$V33="P9",All!$AE33="RDP"),#REF!,IF(AND(All!$V33="P1",All!$AE33="RMS"),#REF!,IF(AND(All!$V33="P2",All!$AE33="RMS"),#REF!,IF(AND(All!$V33="P3",All!$AE33="RMS"),#REF!,IF(AND(All!$V33="P4",All!$AE33="RMS"),#REF!,IF(AND(All!$V33="P5",All!$AE33="RMS"),#REF!,IF(AND(All!$V33="P6",All!$AE33="RMS"),#REF!,IF(AND(All!$V33="P7",All!$AE33="RMS"),#REF!,IF(AND(All!$V33="P8",All!$AE33="RMS"),#REF!,IF(AND(All!$V33="P9",All!$AE33="RMS"),#REF!,IF(AND(All!$V33="P1",All!$AE33="RSS"),#REF!,IF(AND(All!$V33="P2",All!$AE33="RSS"),#REF!,IF(AND(All!$V33="P3",All!$AE33="RSS"),#REF!,IF(AND(All!$V33="P4",All!$AE33="RSS"),#REF!,IF(AND(All!$V33="P5",All!$AE33="RSS"),#REF!,IF(AND(All!$V33="P6",All!$AE33="RSS"),#REF!,IF(AND(All!$V33="P7",All!$AE33="RSS"),#REF!,IF(AND(All!$V33="P8",All!$AE33="RSS"),#REF!,IF(AND(All!$V33="P9",All!$AE33="RSS"),#REF!,0)))))))))))))))))))))))))))</f>
        <v>0</v>
      </c>
      <c r="BQ33" s="43">
        <f>IF(AND(All!$V33="P1",All!$AE33="RDP"),#REF!,IF(AND(All!$V33="P2",All!$AE33="RDP"),#REF!,IF(AND(All!$V33="P3",All!$AE33="RDP"),#REF!,IF(AND(All!$V33="P4",All!$AE33="RDP"),#REF!,IF(AND(All!$V33="P5",All!$AE33="RDP"),#REF!,IF(AND(All!$V33="P6",All!$AE33="RDP"),#REF!,IF(AND(All!$V33="P7",All!$AE33="RDP"),#REF!,IF(AND(All!$V33="P8",All!$AE33="RDP"),#REF!,IF(AND(All!$V33="P9",All!$AE33="RDP"),#REF!,IF(AND(All!$V33="P1",All!$AE33="RMS"),#REF!,IF(AND(All!$V33="P2",All!$AE33="RMS"),#REF!,IF(AND(All!$V33="P3",All!$AE33="RMS"),#REF!,IF(AND(All!$V33="P4",All!$AE33="RMS"),#REF!,IF(AND(All!$V33="P5",All!$AE33="RMS"),#REF!,IF(AND(All!$V33="P6",All!$AE33="RMS"),#REF!,IF(AND(All!$V33="P7",All!$AE33="RMS"),#REF!,IF(AND(All!$V33="P8",All!$AE33="RMS"),#REF!,IF(AND(All!$V33="P9",All!$AE33="RMS"),#REF!,IF(AND(All!$V33="P1",All!$AE33="RSS"),#REF!,IF(AND(All!$V33="P2",All!$AE33="RSS"),#REF!,IF(AND(All!$V33="P3",All!$AE33="RSS"),#REF!,IF(AND(All!$V33="P4",All!$AE33="RSS"),#REF!,IF(AND(All!$V33="P5",All!$AE33="RSS"),#REF!,IF(AND(All!$V33="P6",All!$AE33="RSS"),#REF!,IF(AND(All!$V33="P7",All!$AE33="RSS"),#REF!,IF(AND(All!$V33="P8",All!$AE33="RSS"),#REF!,IF(AND(All!$V33="P9",All!$AE33="RSS"),#REF!,0)))))))))))))))))))))))))))</f>
        <v>0</v>
      </c>
      <c r="BR33" s="43">
        <f>IF(AND(All!$V33="P1",All!$AE33="RDP"),#REF!,IF(AND(All!$V33="P2",All!$AE33="RDP"),#REF!,IF(AND(All!$V33="P3",All!$AE33="RDP"),#REF!,IF(AND(All!$V33="P4",All!$AE33="RDP"),#REF!,IF(AND(All!$V33="P5",All!$AE33="RDP"),#REF!,IF(AND(All!$V33="P6",All!$AE33="RDP"),#REF!,IF(AND(All!$V33="P7",All!$AE33="RDP"),#REF!,IF(AND(All!$V33="P8",All!$AE33="RDP"),#REF!,IF(AND(All!$V33="P9",All!$AE33="RDP"),#REF!,IF(AND(All!$V33="P1",All!$AE33="RMS"),#REF!,IF(AND(All!$V33="P2",All!$AE33="RMS"),#REF!,IF(AND(All!$V33="P3",All!$AE33="RMS"),#REF!,IF(AND(All!$V33="P4",All!$AE33="RMS"),#REF!,IF(AND(All!$V33="P5",All!$AE33="RMS"),#REF!,IF(AND(All!$V33="P6",All!$AE33="RMS"),#REF!,IF(AND(All!$V33="P7",All!$AE33="RMS"),#REF!,IF(AND(All!$V33="P8",All!$AE33="RMS"),#REF!,IF(AND(All!$V33="P9",All!$AE33="RMS"),#REF!,IF(AND(All!$V33="P1",All!$AE33="RSS"),#REF!,IF(AND(All!$V33="P2",All!$AE33="RSS"),#REF!,IF(AND(All!$V33="P3",All!$AE33="RSS"),#REF!,IF(AND(All!$V33="P4",All!$AE33="RSS"),#REF!,IF(AND(All!$V33="P5",All!$AE33="RSS"),#REF!,IF(AND(All!$V33="P6",All!$AE33="RSS"),#REF!,IF(AND(All!$V33="P7",All!$AE33="RSS"),#REF!,IF(AND(All!$V33="P8",All!$AE33="RSS"),#REF!,IF(AND(All!$V33="P9",All!$AE33="RSS"),#REF!,0)))))))))))))))))))))))))))</f>
        <v>0</v>
      </c>
      <c r="BS33" s="43">
        <f>IF(AND(All!$V33="P1",All!$AE33="RDP"),#REF!,IF(AND(All!$V33="P2",All!$AE33="RDP"),#REF!,IF(AND(All!$V33="P3",All!$AE33="RDP"),#REF!,IF(AND(All!$V33="P4",All!$AE33="RDP"),#REF!,IF(AND(All!$V33="P5",All!$AE33="RDP"),#REF!,IF(AND(All!$V33="P6",All!$AE33="RDP"),#REF!,IF(AND(All!$V33="P7",All!$AE33="RDP"),#REF!,IF(AND(All!$V33="P8",All!$AE33="RDP"),#REF!,IF(AND(All!$V33="P9",All!$AE33="RDP"),#REF!,IF(AND(All!$V33="P1",All!$AE33="RMS"),#REF!,IF(AND(All!$V33="P2",All!$AE33="RMS"),#REF!,IF(AND(All!$V33="P3",All!$AE33="RMS"),#REF!,IF(AND(All!$V33="P4",All!$AE33="RMS"),#REF!,IF(AND(All!$V33="P5",All!$AE33="RMS"),#REF!,IF(AND(All!$V33="P6",All!$AE33="RMS"),#REF!,IF(AND(All!$V33="P7",All!$AE33="RMS"),#REF!,IF(AND(All!$V33="P8",All!$AE33="RMS"),#REF!,IF(AND(All!$V33="P9",All!$AE33="RMS"),#REF!,IF(AND(All!$V33="P1",All!$AE33="RSS"),#REF!,IF(AND(All!$V33="P2",All!$AE33="RSS"),#REF!,IF(AND(All!$V33="P3",All!$AE33="RSS"),#REF!,IF(AND(All!$V33="P4",All!$AE33="RSS"),#REF!,IF(AND(All!$V33="P5",All!$AE33="RSS"),#REF!,IF(AND(All!$V33="P6",All!$AE33="RSS"),#REF!,IF(AND(All!$V33="P7",All!$AE33="RSS"),#REF!,IF(AND(All!$V33="P8",All!$AE33="RSS"),#REF!,IF(AND(All!$V33="P9",All!$AE33="RSS"),#REF!,0)))))))))))))))))))))))))))</f>
        <v>0</v>
      </c>
      <c r="BT33" s="43">
        <f>IF(AND(All!$V33="P1",All!$AE33="RDP"),#REF!,IF(AND(All!$V33="P2",All!$AE33="RDP"),#REF!,IF(AND(All!$V33="P3",All!$AE33="RDP"),#REF!,IF(AND(All!$V33="P4",All!$AE33="RDP"),#REF!,IF(AND(All!$V33="P5",All!$AE33="RDP"),#REF!,IF(AND(All!$V33="P6",All!$AE33="RDP"),#REF!,IF(AND(All!$V33="P7",All!$AE33="RDP"),#REF!,IF(AND(All!$V33="P8",All!$AE33="RDP"),#REF!,IF(AND(All!$V33="P9",All!$AE33="RDP"),#REF!,IF(AND(All!$V33="P1",All!$AE33="RMS"),#REF!,IF(AND(All!$V33="P2",All!$AE33="RMS"),#REF!,IF(AND(All!$V33="P3",All!$AE33="RMS"),#REF!,IF(AND(All!$V33="P4",All!$AE33="RMS"),#REF!,IF(AND(All!$V33="P5",All!$AE33="RMS"),#REF!,IF(AND(All!$V33="P6",All!$AE33="RMS"),#REF!,IF(AND(All!$V33="P7",All!$AE33="RMS"),#REF!,IF(AND(All!$V33="P8",All!$AE33="RMS"),#REF!,IF(AND(All!$V33="P9",All!$AE33="RMS"),#REF!,IF(AND(All!$V33="P1",All!$AE33="RSS"),#REF!,IF(AND(All!$V33="P2",All!$AE33="RSS"),#REF!,IF(AND(All!$V33="P3",All!$AE33="RSS"),#REF!,IF(AND(All!$V33="P4",All!$AE33="RSS"),#REF!,IF(AND(All!$V33="P5",All!$AE33="RSS"),#REF!,IF(AND(All!$V33="P6",All!$AE33="RSS"),#REF!,IF(AND(All!$V33="P7",All!$AE33="RSS"),#REF!,IF(AND(All!$V33="P8",All!$AE33="RSS"),#REF!,IF(AND(All!$V33="P9",All!$AE33="RSS"),#REF!,0)))))))))))))))))))))))))))</f>
        <v>0</v>
      </c>
      <c r="BU33" s="43">
        <f>IF(AND(All!$V33="P1",All!$AE33="RDP"),#REF!,IF(AND(All!$V33="P2",All!$AE33="RDP"),#REF!,IF(AND(All!$V33="P3",All!$AE33="RDP"),#REF!,IF(AND(All!$V33="P4",All!$AE33="RDP"),#REF!,IF(AND(All!$V33="P5",All!$AE33="RDP"),#REF!,IF(AND(All!$V33="P6",All!$AE33="RDP"),#REF!,IF(AND(All!$V33="P7",All!$AE33="RDP"),#REF!,IF(AND(All!$V33="P8",All!$AE33="RDP"),#REF!,IF(AND(All!$V33="P9",All!$AE33="RDP"),#REF!,IF(AND(All!$V33="P1",All!$AE33="RMS"),#REF!,IF(AND(All!$V33="P2",All!$AE33="RMS"),#REF!,IF(AND(All!$V33="P3",All!$AE33="RMS"),#REF!,IF(AND(All!$V33="P4",All!$AE33="RMS"),#REF!,IF(AND(All!$V33="P5",All!$AE33="RMS"),#REF!,IF(AND(All!$V33="P6",All!$AE33="RMS"),#REF!,IF(AND(All!$V33="P7",All!$AE33="RMS"),#REF!,IF(AND(All!$V33="P8",All!$AE33="RMS"),#REF!,IF(AND(All!$V33="P9",All!$AE33="RMS"),#REF!,IF(AND(All!$V33="P1",All!$AE33="RSS"),#REF!,IF(AND(All!$V33="P2",All!$AE33="RSS"),#REF!,IF(AND(All!$V33="P3",All!$AE33="RSS"),#REF!,IF(AND(All!$V33="P4",All!$AE33="RSS"),#REF!,IF(AND(All!$V33="P5",All!$AE33="RSS"),#REF!,IF(AND(All!$V33="P6",All!$AE33="RSS"),#REF!,IF(AND(All!$V33="P7",All!$AE33="RSS"),#REF!,IF(AND(All!$V33="P8",All!$AE33="RSS"),#REF!,IF(AND(All!$V33="P9",All!$AE33="RSS"),#REF!,0)))))))))))))))))))))))))))</f>
        <v>0</v>
      </c>
      <c r="BV33" s="43">
        <f>IF(AND(All!$V33="P1",All!$AE33="RDP"),#REF!,IF(AND(All!$V33="P2",All!$AE33="RDP"),#REF!,IF(AND(All!$V33="P3",All!$AE33="RDP"),#REF!,IF(AND(All!$V33="P4",All!$AE33="RDP"),#REF!,IF(AND(All!$V33="P5",All!$AE33="RDP"),#REF!,IF(AND(All!$V33="P6",All!$AE33="RDP"),#REF!,IF(AND(All!$V33="P7",All!$AE33="RDP"),#REF!,IF(AND(All!$V33="P8",All!$AE33="RDP"),#REF!,IF(AND(All!$V33="P9",All!$AE33="RDP"),#REF!,IF(AND(All!$V33="P1",All!$AE33="RMS"),#REF!,IF(AND(All!$V33="P2",All!$AE33="RMS"),#REF!,IF(AND(All!$V33="P3",All!$AE33="RMS"),#REF!,IF(AND(All!$V33="P4",All!$AE33="RMS"),#REF!,IF(AND(All!$V33="P5",All!$AE33="RMS"),#REF!,IF(AND(All!$V33="P6",All!$AE33="RMS"),#REF!,IF(AND(All!$V33="P7",All!$AE33="RMS"),#REF!,IF(AND(All!$V33="P8",All!$AE33="RMS"),#REF!,IF(AND(All!$V33="P9",All!$AE33="RMS"),#REF!,IF(AND(All!$V33="P1",All!$AE33="RSS"),#REF!,IF(AND(All!$V33="P2",All!$AE33="RSS"),#REF!,IF(AND(All!$V33="P3",All!$AE33="RSS"),#REF!,IF(AND(All!$V33="P4",All!$AE33="RSS"),#REF!,IF(AND(All!$V33="P5",All!$AE33="RSS"),#REF!,IF(AND(All!$V33="P6",All!$AE33="RSS"),#REF!,IF(AND(All!$V33="P7",All!$AE33="RSS"),#REF!,IF(AND(All!$V33="P8",All!$AE33="RSS"),#REF!,IF(AND(All!$V33="P9",All!$AE33="RSS"),#REF!,0)))))))))))))))))))))))))))</f>
        <v>0</v>
      </c>
      <c r="BW33" s="43">
        <f>IF(AND(All!$V33="P1",All!$AE33="RDP"),#REF!,IF(AND(All!$V33="P2",All!$AE33="RDP"),#REF!,IF(AND(All!$V33="P3",All!$AE33="RDP"),#REF!,IF(AND(All!$V33="P4",All!$AE33="RDP"),#REF!,IF(AND(All!$V33="P5",All!$AE33="RDP"),#REF!,IF(AND(All!$V33="P6",All!$AE33="RDP"),#REF!,IF(AND(All!$V33="P7",All!$AE33="RDP"),#REF!,IF(AND(All!$V33="P8",All!$AE33="RDP"),#REF!,IF(AND(All!$V33="P9",All!$AE33="RDP"),#REF!,IF(AND(All!$V33="P1",All!$AE33="RMS"),#REF!,IF(AND(All!$V33="P2",All!$AE33="RMS"),#REF!,IF(AND(All!$V33="P3",All!$AE33="RMS"),#REF!,IF(AND(All!$V33="P4",All!$AE33="RMS"),#REF!,IF(AND(All!$V33="P5",All!$AE33="RMS"),#REF!,IF(AND(All!$V33="P6",All!$AE33="RMS"),#REF!,IF(AND(All!$V33="P7",All!$AE33="RMS"),#REF!,IF(AND(All!$V33="P8",All!$AE33="RMS"),#REF!,IF(AND(All!$V33="P9",All!$AE33="RMS"),#REF!,IF(AND(All!$V33="P1",All!$AE33="RSS"),#REF!,IF(AND(All!$V33="P2",All!$AE33="RSS"),#REF!,IF(AND(All!$V33="P3",All!$AE33="RSS"),#REF!,IF(AND(All!$V33="P4",All!$AE33="RSS"),#REF!,IF(AND(All!$V33="P5",All!$AE33="RSS"),#REF!,IF(AND(All!$V33="P6",All!$AE33="RSS"),#REF!,IF(AND(All!$V33="P7",All!$AE33="RSS"),#REF!,IF(AND(All!$V33="P8",All!$AE33="RSS"),#REF!,IF(AND(All!$V33="P9",All!$AE33="RSS"),#REF!,0)))))))))))))))))))))))))))</f>
        <v>0</v>
      </c>
      <c r="BX33" s="43">
        <f>IF(AND(All!$V33="P1",All!$AE33="RDP"),#REF!,IF(AND(All!$V33="P2",All!$AE33="RDP"),#REF!,IF(AND(All!$V33="P3",All!$AE33="RDP"),#REF!,IF(AND(All!$V33="P4",All!$AE33="RDP"),#REF!,IF(AND(All!$V33="P5",All!$AE33="RDP"),#REF!,IF(AND(All!$V33="P6",All!$AE33="RDP"),#REF!,IF(AND(All!$V33="P7",All!$AE33="RDP"),#REF!,IF(AND(All!$V33="P8",All!$AE33="RDP"),#REF!,IF(AND(All!$V33="P9",All!$AE33="RDP"),#REF!,IF(AND(All!$V33="P1",All!$AE33="RMS"),#REF!,IF(AND(All!$V33="P2",All!$AE33="RMS"),#REF!,IF(AND(All!$V33="P3",All!$AE33="RMS"),#REF!,IF(AND(All!$V33="P4",All!$AE33="RMS"),#REF!,IF(AND(All!$V33="P5",All!$AE33="RMS"),#REF!,IF(AND(All!$V33="P6",All!$AE33="RMS"),#REF!,IF(AND(All!$V33="P7",All!$AE33="RMS"),#REF!,IF(AND(All!$V33="P8",All!$AE33="RMS"),#REF!,IF(AND(All!$V33="P9",All!$AE33="RMS"),#REF!,IF(AND(All!$V33="P1",All!$AE33="RSS"),#REF!,IF(AND(All!$V33="P2",All!$AE33="RSS"),#REF!,IF(AND(All!$V33="P3",All!$AE33="RSS"),#REF!,IF(AND(All!$V33="P4",All!$AE33="RSS"),#REF!,IF(AND(All!$V33="P5",All!$AE33="RSS"),#REF!,IF(AND(All!$V33="P6",All!$AE33="RSS"),#REF!,IF(AND(All!$V33="P7",All!$AE33="RSS"),#REF!,IF(AND(All!$V33="P8",All!$AE33="RSS"),#REF!,IF(AND(All!$V33="P9",All!$AE33="RSS"),#REF!,0)))))))))))))))))))))))))))</f>
        <v>0</v>
      </c>
      <c r="BY33" s="43">
        <f>IF(AND(All!$V33="P1",All!$AE33="RDP"),#REF!,IF(AND(All!$V33="P2",All!$AE33="RDP"),#REF!,IF(AND(All!$V33="P3",All!$AE33="RDP"),#REF!,IF(AND(All!$V33="P4",All!$AE33="RDP"),#REF!,IF(AND(All!$V33="P5",All!$AE33="RDP"),#REF!,IF(AND(All!$V33="P6",All!$AE33="RDP"),#REF!,IF(AND(All!$V33="P7",All!$AE33="RDP"),#REF!,IF(AND(All!$V33="P8",All!$AE33="RDP"),#REF!,IF(AND(All!$V33="P9",All!$AE33="RDP"),#REF!,IF(AND(All!$V33="P1",All!$AE33="RMS"),#REF!,IF(AND(All!$V33="P2",All!$AE33="RMS"),#REF!,IF(AND(All!$V33="P3",All!$AE33="RMS"),#REF!,IF(AND(All!$V33="P4",All!$AE33="RMS"),#REF!,IF(AND(All!$V33="P5",All!$AE33="RMS"),#REF!,IF(AND(All!$V33="P6",All!$AE33="RMS"),#REF!,IF(AND(All!$V33="P7",All!$AE33="RMS"),#REF!,IF(AND(All!$V33="P8",All!$AE33="RMS"),#REF!,IF(AND(All!$V33="P9",All!$AE33="RMS"),#REF!,IF(AND(All!$V33="P1",All!$AE33="RSS"),#REF!,IF(AND(All!$V33="P2",All!$AE33="RSS"),#REF!,IF(AND(All!$V33="P3",All!$AE33="RSS"),#REF!,IF(AND(All!$V33="P4",All!$AE33="RSS"),#REF!,IF(AND(All!$V33="P5",All!$AE33="RSS"),#REF!,IF(AND(All!$V33="P6",All!$AE33="RSS"),#REF!,IF(AND(All!$V33="P7",All!$AE33="RSS"),#REF!,IF(AND(All!$V33="P8",All!$AE33="RSS"),#REF!,IF(AND(All!$V33="P9",All!$AE33="RSS"),#REF!,0)))))))))))))))))))))))))))</f>
        <v>0</v>
      </c>
      <c r="BZ33" s="43">
        <f>IF(AND(All!$V33="P1",All!$AE33="RDP"),#REF!,IF(AND(All!$V33="P2",All!$AE33="RDP"),#REF!,IF(AND(All!$V33="P3",All!$AE33="RDP"),#REF!,IF(AND(All!$V33="P4",All!$AE33="RDP"),#REF!,IF(AND(All!$V33="P5",All!$AE33="RDP"),#REF!,IF(AND(All!$V33="P6",All!$AE33="RDP"),#REF!,IF(AND(All!$V33="P7",All!$AE33="RDP"),#REF!,IF(AND(All!$V33="P8",All!$AE33="RDP"),#REF!,IF(AND(All!$V33="P9",All!$AE33="RDP"),#REF!,IF(AND(All!$V33="P1",All!$AE33="RMS"),#REF!,IF(AND(All!$V33="P2",All!$AE33="RMS"),#REF!,IF(AND(All!$V33="P3",All!$AE33="RMS"),#REF!,IF(AND(All!$V33="P4",All!$AE33="RMS"),#REF!,IF(AND(All!$V33="P5",All!$AE33="RMS"),#REF!,IF(AND(All!$V33="P6",All!$AE33="RMS"),#REF!,IF(AND(All!$V33="P7",All!$AE33="RMS"),#REF!,IF(AND(All!$V33="P8",All!$AE33="RMS"),#REF!,IF(AND(All!$V33="P9",All!$AE33="RMS"),#REF!,IF(AND(All!$V33="P1",All!$AE33="RSS"),#REF!,IF(AND(All!$V33="P2",All!$AE33="RSS"),#REF!,IF(AND(All!$V33="P3",All!$AE33="RSS"),#REF!,IF(AND(All!$V33="P4",All!$AE33="RSS"),#REF!,IF(AND(All!$V33="P5",All!$AE33="RSS"),#REF!,IF(AND(All!$V33="P6",All!$AE33="RSS"),#REF!,IF(AND(All!$V33="P7",All!$AE33="RSS"),#REF!,IF(AND(All!$V33="P8",All!$AE33="RSS"),#REF!,IF(AND(All!$V33="P9",All!$AE33="RSS"),#REF!,0)))))))))))))))))))))))))))</f>
        <v>0</v>
      </c>
      <c r="CA33" s="43">
        <f>IF(AND(All!$V33="P1",All!$AE33="RDP"),#REF!,IF(AND(All!$V33="P2",All!$AE33="RDP"),#REF!,IF(AND(All!$V33="P3",All!$AE33="RDP"),#REF!,IF(AND(All!$V33="P4",All!$AE33="RDP"),#REF!,IF(AND(All!$V33="P5",All!$AE33="RDP"),#REF!,IF(AND(All!$V33="P6",All!$AE33="RDP"),#REF!,IF(AND(All!$V33="P7",All!$AE33="RDP"),#REF!,IF(AND(All!$V33="P8",All!$AE33="RDP"),#REF!,IF(AND(All!$V33="P9",All!$AE33="RDP"),#REF!,IF(AND(All!$V33="P1",All!$AE33="RMS"),#REF!,IF(AND(All!$V33="P2",All!$AE33="RMS"),#REF!,IF(AND(All!$V33="P3",All!$AE33="RMS"),#REF!,IF(AND(All!$V33="P4",All!$AE33="RMS"),#REF!,IF(AND(All!$V33="P5",All!$AE33="RMS"),#REF!,IF(AND(All!$V33="P6",All!$AE33="RMS"),#REF!,IF(AND(All!$V33="P7",All!$AE33="RMS"),#REF!,IF(AND(All!$V33="P8",All!$AE33="RMS"),#REF!,IF(AND(All!$V33="P9",All!$AE33="RMS"),#REF!,IF(AND(All!$V33="P1",All!$AE33="RSS"),#REF!,IF(AND(All!$V33="P2",All!$AE33="RSS"),#REF!,IF(AND(All!$V33="P3",All!$AE33="RSS"),#REF!,IF(AND(All!$V33="P4",All!$AE33="RSS"),#REF!,IF(AND(All!$V33="P5",All!$AE33="RSS"),#REF!,IF(AND(All!$V33="P6",All!$AE33="RSS"),#REF!,IF(AND(All!$V33="P7",All!$AE33="RSS"),#REF!,IF(AND(All!$V33="P8",All!$AE33="RSS"),#REF!,IF(AND(All!$V33="P9",All!$AE33="RSS"),#REF!,0)))))))))))))))))))))))))))</f>
        <v>0</v>
      </c>
      <c r="CB33" s="43">
        <f>IF(AND(All!$V33="P1",All!$AE33="RDP"),#REF!,IF(AND(All!$V33="P2",All!$AE33="RDP"),#REF!,IF(AND(All!$V33="P3",All!$AE33="RDP"),#REF!,IF(AND(All!$V33="P4",All!$AE33="RDP"),#REF!,IF(AND(All!$V33="P5",All!$AE33="RDP"),#REF!,IF(AND(All!$V33="P6",All!$AE33="RDP"),#REF!,IF(AND(All!$V33="P7",All!$AE33="RDP"),#REF!,IF(AND(All!$V33="P8",All!$AE33="RDP"),#REF!,IF(AND(All!$V33="P9",All!$AE33="RDP"),#REF!,IF(AND(All!$V33="P1",All!$AE33="RMS"),#REF!,IF(AND(All!$V33="P2",All!$AE33="RMS"),#REF!,IF(AND(All!$V33="P3",All!$AE33="RMS"),#REF!,IF(AND(All!$V33="P4",All!$AE33="RMS"),#REF!,IF(AND(All!$V33="P5",All!$AE33="RMS"),#REF!,IF(AND(All!$V33="P6",All!$AE33="RMS"),#REF!,IF(AND(All!$V33="P7",All!$AE33="RMS"),#REF!,IF(AND(All!$V33="P8",All!$AE33="RMS"),#REF!,IF(AND(All!$V33="P9",All!$AE33="RMS"),#REF!,IF(AND(All!$V33="P1",All!$AE33="RSS"),#REF!,IF(AND(All!$V33="P2",All!$AE33="RSS"),#REF!,IF(AND(All!$V33="P3",All!$AE33="RSS"),#REF!,IF(AND(All!$V33="P4",All!$AE33="RSS"),#REF!,IF(AND(All!$V33="P5",All!$AE33="RSS"),#REF!,IF(AND(All!$V33="P6",All!$AE33="RSS"),#REF!,IF(AND(All!$V33="P7",All!$AE33="RSS"),#REF!,IF(AND(All!$V33="P8",All!$AE33="RSS"),#REF!,IF(AND(All!$V33="P9",All!$AE33="RSS"),#REF!,0)))))))))))))))))))))))))))</f>
        <v>0</v>
      </c>
      <c r="CC33" s="43">
        <f>IF(AND(All!$V33="P1",All!$AE33="RDP"),#REF!,IF(AND(All!$V33="P2",All!$AE33="RDP"),#REF!,IF(AND(All!$V33="P3",All!$AE33="RDP"),#REF!,IF(AND(All!$V33="P4",All!$AE33="RDP"),#REF!,IF(AND(All!$V33="P5",All!$AE33="RDP"),#REF!,IF(AND(All!$V33="P6",All!$AE33="RDP"),#REF!,IF(AND(All!$V33="P7",All!$AE33="RDP"),#REF!,IF(AND(All!$V33="P8",All!$AE33="RDP"),#REF!,IF(AND(All!$V33="P9",All!$AE33="RDP"),#REF!,IF(AND(All!$V33="P1",All!$AE33="RMS"),#REF!,IF(AND(All!$V33="P2",All!$AE33="RMS"),#REF!,IF(AND(All!$V33="P3",All!$AE33="RMS"),#REF!,IF(AND(All!$V33="P4",All!$AE33="RMS"),#REF!,IF(AND(All!$V33="P5",All!$AE33="RMS"),#REF!,IF(AND(All!$V33="P6",All!$AE33="RMS"),#REF!,IF(AND(All!$V33="P7",All!$AE33="RMS"),#REF!,IF(AND(All!$V33="P8",All!$AE33="RMS"),#REF!,IF(AND(All!$V33="P9",All!$AE33="RMS"),#REF!,IF(AND(All!$V33="P1",All!$AE33="RSS"),#REF!,IF(AND(All!$V33="P2",All!$AE33="RSS"),#REF!,IF(AND(All!$V33="P3",All!$AE33="RSS"),#REF!,IF(AND(All!$V33="P4",All!$AE33="RSS"),#REF!,IF(AND(All!$V33="P5",All!$AE33="RSS"),#REF!,IF(AND(All!$V33="P6",All!$AE33="RSS"),#REF!,IF(AND(All!$V33="P7",All!$AE33="RSS"),#REF!,IF(AND(All!$V33="P8",All!$AE33="RSS"),#REF!,IF(AND(All!$V33="P9",All!$AE33="RSS"),#REF!,0)))))))))))))))))))))))))))</f>
        <v>0</v>
      </c>
      <c r="CD33" s="43">
        <f>IF(AND(All!$V33="P1",All!$AE33="RDP"),#REF!,IF(AND(All!$V33="P2",All!$AE33="RDP"),#REF!,IF(AND(All!$V33="P3",All!$AE33="RDP"),#REF!,IF(AND(All!$V33="P4",All!$AE33="RDP"),#REF!,IF(AND(All!$V33="P5",All!$AE33="RDP"),#REF!,IF(AND(All!$V33="P6",All!$AE33="RDP"),#REF!,IF(AND(All!$V33="P7",All!$AE33="RDP"),#REF!,IF(AND(All!$V33="P8",All!$AE33="RDP"),#REF!,IF(AND(All!$V33="P9",All!$AE33="RDP"),#REF!,IF(AND(All!$V33="P1",All!$AE33="RMS"),#REF!,IF(AND(All!$V33="P2",All!$AE33="RMS"),#REF!,IF(AND(All!$V33="P3",All!$AE33="RMS"),#REF!,IF(AND(All!$V33="P4",All!$AE33="RMS"),#REF!,IF(AND(All!$V33="P5",All!$AE33="RMS"),#REF!,IF(AND(All!$V33="P6",All!$AE33="RMS"),#REF!,IF(AND(All!$V33="P7",All!$AE33="RMS"),#REF!,IF(AND(All!$V33="P8",All!$AE33="RMS"),#REF!,IF(AND(All!$V33="P9",All!$AE33="RMS"),#REF!,IF(AND(All!$V33="P1",All!$AE33="RSS"),#REF!,IF(AND(All!$V33="P2",All!$AE33="RSS"),#REF!,IF(AND(All!$V33="P3",All!$AE33="RSS"),#REF!,IF(AND(All!$V33="P4",All!$AE33="RSS"),#REF!,IF(AND(All!$V33="P5",All!$AE33="RSS"),#REF!,IF(AND(All!$V33="P6",All!$AE33="RSS"),#REF!,IF(AND(All!$V33="P7",All!$AE33="RSS"),#REF!,IF(AND(All!$V33="P8",All!$AE33="RSS"),#REF!,IF(AND(All!$V33="P9",All!$AE33="RSS"),#REF!,0)))))))))))))))))))))))))))</f>
        <v>0</v>
      </c>
      <c r="CE33" s="43">
        <f>IF(AND(All!$V33="P1",All!$AE33="RDP"),#REF!,IF(AND(All!$V33="P2",All!$AE33="RDP"),#REF!,IF(AND(All!$V33="P3",All!$AE33="RDP"),#REF!,IF(AND(All!$V33="P4",All!$AE33="RDP"),#REF!,IF(AND(All!$V33="P5",All!$AE33="RDP"),#REF!,IF(AND(All!$V33="P6",All!$AE33="RDP"),#REF!,IF(AND(All!$V33="P7",All!$AE33="RDP"),#REF!,IF(AND(All!$V33="P8",All!$AE33="RDP"),#REF!,IF(AND(All!$V33="P9",All!$AE33="RDP"),#REF!,IF(AND(All!$V33="P1",All!$AE33="RMS"),#REF!,IF(AND(All!$V33="P2",All!$AE33="RMS"),#REF!,IF(AND(All!$V33="P3",All!$AE33="RMS"),#REF!,IF(AND(All!$V33="P4",All!$AE33="RMS"),#REF!,IF(AND(All!$V33="P5",All!$AE33="RMS"),#REF!,IF(AND(All!$V33="P6",All!$AE33="RMS"),#REF!,IF(AND(All!$V33="P7",All!$AE33="RMS"),#REF!,IF(AND(All!$V33="P8",All!$AE33="RMS"),#REF!,IF(AND(All!$V33="P9",All!$AE33="RMS"),#REF!,IF(AND(All!$V33="P1",All!$AE33="RSS"),#REF!,IF(AND(All!$V33="P2",All!$AE33="RSS"),#REF!,IF(AND(All!$V33="P3",All!$AE33="RSS"),#REF!,IF(AND(All!$V33="P4",All!$AE33="RSS"),#REF!,IF(AND(All!$V33="P5",All!$AE33="RSS"),#REF!,IF(AND(All!$V33="P6",All!$AE33="RSS"),#REF!,IF(AND(All!$V33="P7",All!$AE33="RSS"),#REF!,IF(AND(All!$V33="P8",All!$AE33="RSS"),#REF!,IF(AND(All!$V33="P9",All!$AE33="RSS"),#REF!,0)))))))))))))))))))))))))))</f>
        <v>0</v>
      </c>
      <c r="CF33" s="43">
        <f>IF(AND(All!$V33="P1",All!$AE33="RDP"),#REF!,IF(AND(All!$V33="P2",All!$AE33="RDP"),#REF!,IF(AND(All!$V33="P3",All!$AE33="RDP"),#REF!,IF(AND(All!$V33="P4",All!$AE33="RDP"),#REF!,IF(AND(All!$V33="P5",All!$AE33="RDP"),#REF!,IF(AND(All!$V33="P6",All!$AE33="RDP"),#REF!,IF(AND(All!$V33="P7",All!$AE33="RDP"),#REF!,IF(AND(All!$V33="P8",All!$AE33="RDP"),#REF!,IF(AND(All!$V33="P9",All!$AE33="RDP"),#REF!,IF(AND(All!$V33="P1",All!$AE33="RMS"),#REF!,IF(AND(All!$V33="P2",All!$AE33="RMS"),#REF!,IF(AND(All!$V33="P3",All!$AE33="RMS"),#REF!,IF(AND(All!$V33="P4",All!$AE33="RMS"),#REF!,IF(AND(All!$V33="P5",All!$AE33="RMS"),#REF!,IF(AND(All!$V33="P6",All!$AE33="RMS"),#REF!,IF(AND(All!$V33="P7",All!$AE33="RMS"),#REF!,IF(AND(All!$V33="P8",All!$AE33="RMS"),#REF!,IF(AND(All!$V33="P9",All!$AE33="RMS"),#REF!,IF(AND(All!$V33="P1",All!$AE33="RSS"),#REF!,IF(AND(All!$V33="P2",All!$AE33="RSS"),#REF!,IF(AND(All!$V33="P3",All!$AE33="RSS"),#REF!,IF(AND(All!$V33="P4",All!$AE33="RSS"),#REF!,IF(AND(All!$V33="P5",All!$AE33="RSS"),#REF!,IF(AND(All!$V33="P6",All!$AE33="RSS"),#REF!,IF(AND(All!$V33="P7",All!$AE33="RSS"),#REF!,IF(AND(All!$V33="P8",All!$AE33="RSS"),#REF!,IF(AND(All!$V33="P9",All!$AE33="RSS"),#REF!,0)))))))))))))))))))))))))))</f>
        <v>0</v>
      </c>
      <c r="CG33" s="43">
        <f>IF(AND(All!$V33="P1",All!$AE33="RDP"),#REF!,IF(AND(All!$V33="P2",All!$AE33="RDP"),#REF!,IF(AND(All!$V33="P3",All!$AE33="RDP"),#REF!,IF(AND(All!$V33="P4",All!$AE33="RDP"),#REF!,IF(AND(All!$V33="P5",All!$AE33="RDP"),#REF!,IF(AND(All!$V33="P6",All!$AE33="RDP"),#REF!,IF(AND(All!$V33="P7",All!$AE33="RDP"),#REF!,IF(AND(All!$V33="P8",All!$AE33="RDP"),#REF!,IF(AND(All!$V33="P9",All!$AE33="RDP"),#REF!,IF(AND(All!$V33="P1",All!$AE33="RMS"),#REF!,IF(AND(All!$V33="P2",All!$AE33="RMS"),#REF!,IF(AND(All!$V33="P3",All!$AE33="RMS"),#REF!,IF(AND(All!$V33="P4",All!$AE33="RMS"),#REF!,IF(AND(All!$V33="P5",All!$AE33="RMS"),#REF!,IF(AND(All!$V33="P6",All!$AE33="RMS"),#REF!,IF(AND(All!$V33="P7",All!$AE33="RMS"),#REF!,IF(AND(All!$V33="P8",All!$AE33="RMS"),#REF!,IF(AND(All!$V33="P9",All!$AE33="RMS"),#REF!,IF(AND(All!$V33="P1",All!$AE33="RSS"),#REF!,IF(AND(All!$V33="P2",All!$AE33="RSS"),#REF!,IF(AND(All!$V33="P3",All!$AE33="RSS"),#REF!,IF(AND(All!$V33="P4",All!$AE33="RSS"),#REF!,IF(AND(All!$V33="P5",All!$AE33="RSS"),#REF!,IF(AND(All!$V33="P6",All!$AE33="RSS"),#REF!,IF(AND(All!$V33="P7",All!$AE33="RSS"),#REF!,IF(AND(All!$V33="P8",All!$AE33="RSS"),#REF!,IF(AND(All!$V33="P9",All!$AE33="RSS"),#REF!,0)))))))))))))))))))))))))))</f>
        <v>0</v>
      </c>
      <c r="CH33" s="43">
        <f>IF(AND(All!$V33="P1",All!$AE33="RDP"),#REF!,IF(AND(All!$V33="P2",All!$AE33="RDP"),#REF!,IF(AND(All!$V33="P3",All!$AE33="RDP"),#REF!,IF(AND(All!$V33="P4",All!$AE33="RDP"),#REF!,IF(AND(All!$V33="P5",All!$AE33="RDP"),#REF!,IF(AND(All!$V33="P6",All!$AE33="RDP"),#REF!,IF(AND(All!$V33="P7",All!$AE33="RDP"),#REF!,IF(AND(All!$V33="P8",All!$AE33="RDP"),#REF!,IF(AND(All!$V33="P9",All!$AE33="RDP"),#REF!,IF(AND(All!$V33="P1",All!$AE33="RMS"),#REF!,IF(AND(All!$V33="P2",All!$AE33="RMS"),#REF!,IF(AND(All!$V33="P3",All!$AE33="RMS"),#REF!,IF(AND(All!$V33="P4",All!$AE33="RMS"),#REF!,IF(AND(All!$V33="P5",All!$AE33="RMS"),#REF!,IF(AND(All!$V33="P6",All!$AE33="RMS"),#REF!,IF(AND(All!$V33="P7",All!$AE33="RMS"),#REF!,IF(AND(All!$V33="P8",All!$AE33="RMS"),#REF!,IF(AND(All!$V33="P9",All!$AE33="RMS"),#REF!,IF(AND(All!$V33="P1",All!$AE33="RSS"),#REF!,IF(AND(All!$V33="P2",All!$AE33="RSS"),#REF!,IF(AND(All!$V33="P3",All!$AE33="RSS"),#REF!,IF(AND(All!$V33="P4",All!$AE33="RSS"),#REF!,IF(AND(All!$V33="P5",All!$AE33="RSS"),#REF!,IF(AND(All!$V33="P6",All!$AE33="RSS"),#REF!,IF(AND(All!$V33="P7",All!$AE33="RSS"),#REF!,IF(AND(All!$V33="P8",All!$AE33="RSS"),#REF!,IF(AND(All!$V33="P9",All!$AE33="RSS"),#REF!,0)))))))))))))))))))))))))))</f>
        <v>0</v>
      </c>
      <c r="CI33" s="328">
        <f>IF(AND(All!$V33="P1",All!$AE33="RDP"),#REF!,IF(AND(All!$V33="P2",All!$AE33="RDP"),#REF!,IF(AND(All!$V33="P3",All!$AE33="RDP"),#REF!,IF(AND(All!$V33="P4",All!$AE33="RDP"),#REF!,IF(AND(All!$V33="P5",All!$AE33="RDP"),#REF!,IF(AND(All!$V33="P6",All!$AE33="RDP"),#REF!,IF(AND(All!$V33="P7",All!$AE33="RDP"),#REF!,IF(AND(All!$V33="P8",All!$AE33="RDP"),#REF!,IF(AND(All!$V33="P9",All!$AE33="RDP"),#REF!,IF(AND(All!$V33="P1",All!$AE33="RMS"),#REF!,IF(AND(All!$V33="P2",All!$AE33="RMS"),#REF!,IF(AND(All!$V33="P3",All!$AE33="RMS"),#REF!,IF(AND(All!$V33="P4",All!$AE33="RMS"),#REF!,IF(AND(All!$V33="P5",All!$AE33="RMS"),#REF!,IF(AND(All!$V33="P6",All!$AE33="RMS"),#REF!,IF(AND(All!$V33="P7",All!$AE33="RMS"),#REF!,IF(AND(All!$V33="P8",All!$AE33="RMS"),#REF!,IF(AND(All!$V33="P9",All!$AE33="RMS"),#REF!,IF(AND(All!$V33="P1",All!$AE33="RSS"),#REF!,IF(AND(All!$V33="P2",All!$AE33="RSS"),#REF!,IF(AND(All!$V33="P3",All!$AE33="RSS"),#REF!,IF(AND(All!$V33="P4",All!$AE33="RSS"),#REF!,IF(AND(All!$V33="P5",All!$AE33="RSS"),#REF!,IF(AND(All!$V33="P6",All!$AE33="RSS"),#REF!,IF(AND(All!$V33="P7",All!$AE33="RSS"),#REF!,IF(AND(All!$V33="P8",All!$AE33="RSS"),#REF!,IF(AND(All!$V33="P9",All!$AE33="RSS"),#REF!,0)))))))))))))))))))))))))))</f>
        <v>0</v>
      </c>
      <c r="CJ33" s="377">
        <f>Table92[[#This Row],[R-B1]]-Table92[[#This Row],[B1]]</f>
        <v>-3</v>
      </c>
      <c r="CK33" s="378">
        <f>Table92[[#This Row],[R-B2]]-Table92[[#This Row],[B2]]</f>
        <v>-2</v>
      </c>
      <c r="CL33" s="378">
        <f>Table92[[#This Row],[R-B3]]-Table92[[#This Row],[B3]]</f>
        <v>-2</v>
      </c>
      <c r="CM33" s="378">
        <f>Table92[[#This Row],[R-B4]]-Table92[[#This Row],[B4]]</f>
        <v>-3</v>
      </c>
      <c r="CN33" s="378">
        <f>Table92[[#This Row],[R-B5]]-Table92[[#This Row],[B5]]</f>
        <v>-3</v>
      </c>
      <c r="CO33" s="378">
        <f>Table92[[#This Row],[R-B6]]-Table92[[#This Row],[B6]]</f>
        <v>-2</v>
      </c>
      <c r="CP33" s="378">
        <f>Table92[[#This Row],[R-B7]]-Table92[[#This Row],[B7]]</f>
        <v>-3</v>
      </c>
      <c r="CQ33" s="378">
        <f>Table92[[#This Row],[R-B8]]-Table92[[#This Row],[B8]]</f>
        <v>-3</v>
      </c>
      <c r="CR33" s="378">
        <f>Table92[[#This Row],[R-B9]]-Table92[[#This Row],[B9]]</f>
        <v>-3</v>
      </c>
      <c r="CS33" s="378">
        <f>Table92[[#This Row],[R-B10]]-Table92[[#This Row],[B10]]</f>
        <v>-3</v>
      </c>
      <c r="CT33" s="378">
        <f>Table92[[#This Row],[R-B11]]-Table92[[#This Row],[B11]]</f>
        <v>-3</v>
      </c>
      <c r="CU33" s="378">
        <f>Table92[[#This Row],[R-B12]]-Table92[[#This Row],[B12]]</f>
        <v>-2</v>
      </c>
      <c r="CV33" s="378">
        <f>Table92[[#This Row],[R-K1]]-Table92[[#This Row],[K1]]</f>
        <v>-3</v>
      </c>
      <c r="CW33" s="378">
        <f>Table92[[#This Row],[R-K2]]-Table92[[#This Row],[K2]]</f>
        <v>-3</v>
      </c>
      <c r="CX33" s="378">
        <f>Table92[[#This Row],[R-K3]]-Table92[[#This Row],[K3]]</f>
        <v>-2</v>
      </c>
      <c r="CY33" s="378">
        <f>Table92[[#This Row],[R-K4]]-Table92[[#This Row],[K4]]</f>
        <v>-2</v>
      </c>
      <c r="CZ33" s="378">
        <f>Table92[[#This Row],[R-K5]]-Table92[[#This Row],[K5]]</f>
        <v>-1</v>
      </c>
      <c r="DA33" s="378">
        <f>Table92[[#This Row],[R-P1]]-Table92[[#This Row],[P1]]</f>
        <v>-2</v>
      </c>
      <c r="DB33" s="378">
        <f>Table92[[#This Row],[R-P2]]-Table92[[#This Row],[P2]]</f>
        <v>-2</v>
      </c>
      <c r="DC33" s="378">
        <f>Table92[[#This Row],[R-P3]]-Table92[[#This Row],[P3]]</f>
        <v>-2</v>
      </c>
      <c r="DD33" s="378">
        <f>Table92[[#This Row],[R-P4]]-Table92[[#This Row],[P4]]</f>
        <v>-2</v>
      </c>
      <c r="DE33" s="378">
        <f>Table92[[#This Row],[R-P5]]-Table92[[#This Row],[P5]]</f>
        <v>-1</v>
      </c>
      <c r="DF33" s="378">
        <f>Table92[[#This Row],[R-E1]]-Table92[[#This Row],[E1]]</f>
        <v>-1</v>
      </c>
      <c r="DG33" s="379">
        <f>Table92[[#This Row],[R-E2]]-Table92[[#This Row],[E2]]</f>
        <v>-1</v>
      </c>
      <c r="DH33" s="43">
        <f>COUNTIF(Table9[[#This Row],[G-B1]:[G-B12]],"&lt;=0")/12*100</f>
        <v>100</v>
      </c>
      <c r="DI33" s="43">
        <f>COUNTIF(Table9[[#This Row],[G-K1]:[G-K5]],"&lt;=0")/5*100</f>
        <v>100</v>
      </c>
      <c r="DJ33" s="43">
        <f>COUNTIF(Table9[[#This Row],[G-P1]:[G-P5]],"&lt;=0")/5*100</f>
        <v>100</v>
      </c>
      <c r="DK33" s="43">
        <f>COUNTIF(Table9[[#This Row],[G-E1]:[G-E2]],"&lt;=0")/2*100</f>
        <v>100</v>
      </c>
      <c r="DL33" s="450">
        <f>IF(AE33="RDP",(COUNTIF(Table9[[#This Row],[G-B3]],"&lt;=0")+COUNTIF(Table9[[#This Row],[G-B4]],"&lt;=0")+COUNTIF(Table9[[#This Row],[G-B7]],"&lt;=0")+COUNTIF(Table9[[#This Row],[G-B11]],"&lt;=0")+COUNTIF(Table9[[#This Row],[G-K2]],"&lt;=0"))/5*100,IF(AE33="RMS",(COUNTIF(Table9[[#This Row],[G-B4]],"&lt;=0")+COUNTIF(Table9[[#This Row],[G-B5]],"&lt;=0")+COUNTIF(Table9[[#This Row],[G-B10]],"&lt;=0")+COUNTIF(Table9[[#This Row],[G-B12]],"&lt;=0")+COUNTIF(Table9[[#This Row],[G-K2]],"&lt;=0"))/5*100,IF(AE33="RSS",(COUNTIF(Table9[[#This Row],[G-B1]],"&lt;=0")+COUNTIF(Table9[[#This Row],[G-B2]],"&lt;=0")+COUNTIF(Table9[[#This Row],[G-B6]],"&lt;=0")+COUNTIF(Table9[[#This Row],[G-B11]],"&lt;=0")+COUNTIF(Table9[[#This Row],[G-B12]],"&lt;=0"))/5*100,0)))</f>
        <v>100</v>
      </c>
      <c r="DM33" s="332">
        <v>92</v>
      </c>
      <c r="DN33" s="42">
        <v>80</v>
      </c>
      <c r="DO33" s="42">
        <v>80</v>
      </c>
      <c r="DP33" s="42">
        <v>100</v>
      </c>
      <c r="DQ33" s="42">
        <v>100</v>
      </c>
      <c r="DR33" s="332">
        <v>33</v>
      </c>
      <c r="DS33" s="42">
        <v>40</v>
      </c>
      <c r="DT33" s="42">
        <v>60</v>
      </c>
      <c r="DU33" s="42">
        <v>0</v>
      </c>
      <c r="DV33" s="42">
        <v>0</v>
      </c>
      <c r="DW33" s="332">
        <v>33</v>
      </c>
      <c r="DX33" s="42">
        <v>20</v>
      </c>
      <c r="DY33" s="42">
        <v>0</v>
      </c>
      <c r="DZ33" s="42">
        <v>0</v>
      </c>
      <c r="EA33" s="333">
        <v>0</v>
      </c>
      <c r="EB33" s="342" t="s">
        <v>313</v>
      </c>
      <c r="EC33" s="339" t="s">
        <v>185</v>
      </c>
      <c r="ED33" s="339" t="s">
        <v>887</v>
      </c>
      <c r="EE33" s="338"/>
    </row>
    <row r="34" spans="1:135" ht="130.5" x14ac:dyDescent="0.3">
      <c r="B34" s="282">
        <v>31</v>
      </c>
      <c r="C34" s="421" t="s">
        <v>134</v>
      </c>
      <c r="D34" s="305">
        <v>46099</v>
      </c>
      <c r="E34" s="310" t="s">
        <v>1173</v>
      </c>
      <c r="F34" s="304">
        <v>138736</v>
      </c>
      <c r="G34" s="357">
        <f t="shared" ref="G34:G48" ca="1" si="9">($T$1-H34)/365</f>
        <v>40.415430869482506</v>
      </c>
      <c r="H34" s="283">
        <v>31564</v>
      </c>
      <c r="I34" s="304" t="s">
        <v>179</v>
      </c>
      <c r="J34" s="304" t="s">
        <v>137</v>
      </c>
      <c r="K34" s="304" t="s">
        <v>138</v>
      </c>
      <c r="L34" s="304" t="s">
        <v>162</v>
      </c>
      <c r="M34" s="304" t="s">
        <v>162</v>
      </c>
      <c r="N34" s="304"/>
      <c r="O34" s="304" t="s">
        <v>183</v>
      </c>
      <c r="P34" s="306" t="s">
        <v>1174</v>
      </c>
      <c r="Q34" s="304" t="s">
        <v>144</v>
      </c>
      <c r="R34" s="304" t="s">
        <v>185</v>
      </c>
      <c r="S34" s="305">
        <v>40392</v>
      </c>
      <c r="T34" s="286">
        <f t="shared" ref="T34:T36" ca="1" si="10">YEARFRAC(S34,$T$1)</f>
        <v>16.216666666666665</v>
      </c>
      <c r="U34" s="308">
        <f ca="1">Table92[[#This Row],[Years in PET]]</f>
        <v>16.216666666666665</v>
      </c>
      <c r="V34" s="304" t="s">
        <v>59</v>
      </c>
      <c r="W34" s="307">
        <f ca="1">Table92[[#This Row],[Age]]-($T$1-Table92[[#This Row],[Date of Appointment to Current Grade]])/365</f>
        <v>39.613698630136987</v>
      </c>
      <c r="X34" s="309">
        <f ca="1">($T$1-Table92[[#This Row],[Date of Appointment to Current Grade]])/365</f>
        <v>0.80173223934551763</v>
      </c>
      <c r="Y34" s="305">
        <v>46023</v>
      </c>
      <c r="Z34" s="304" t="s">
        <v>2392</v>
      </c>
      <c r="AA34" s="305">
        <v>45809</v>
      </c>
      <c r="AB34" s="309">
        <f ca="1">($T$1-Table92[[#This Row],[Date in Position]])/365</f>
        <v>1.3880336092085312</v>
      </c>
      <c r="AC34" s="304" t="s">
        <v>183</v>
      </c>
      <c r="AD34" s="305">
        <v>45909</v>
      </c>
      <c r="AE34" s="304" t="s">
        <v>147</v>
      </c>
      <c r="AF34" s="304" t="s">
        <v>148</v>
      </c>
      <c r="AG34" s="47" t="s">
        <v>1175</v>
      </c>
      <c r="AH34" s="47" t="s">
        <v>1176</v>
      </c>
      <c r="AI34" s="47" t="s">
        <v>1177</v>
      </c>
      <c r="AJ34" s="47" t="s">
        <v>1178</v>
      </c>
      <c r="AK34" s="48" t="s">
        <v>368</v>
      </c>
      <c r="AL34" s="282" t="s">
        <v>153</v>
      </c>
      <c r="AM34" s="53" t="s">
        <v>1179</v>
      </c>
      <c r="AN34" s="313">
        <v>3</v>
      </c>
      <c r="AO34" s="304">
        <v>2</v>
      </c>
      <c r="AP34" s="304">
        <v>3</v>
      </c>
      <c r="AQ34" s="304">
        <v>3</v>
      </c>
      <c r="AR34" s="304">
        <v>3</v>
      </c>
      <c r="AS34" s="304">
        <v>2</v>
      </c>
      <c r="AT34" s="304">
        <v>3</v>
      </c>
      <c r="AU34" s="304">
        <v>3</v>
      </c>
      <c r="AV34" s="304">
        <v>2</v>
      </c>
      <c r="AW34" s="304">
        <v>2</v>
      </c>
      <c r="AX34" s="304">
        <v>3</v>
      </c>
      <c r="AY34" s="304">
        <v>2</v>
      </c>
      <c r="AZ34" s="304">
        <v>3</v>
      </c>
      <c r="BA34" s="304">
        <v>3</v>
      </c>
      <c r="BB34" s="304">
        <v>2</v>
      </c>
      <c r="BC34" s="304">
        <v>2</v>
      </c>
      <c r="BD34" s="304">
        <v>1</v>
      </c>
      <c r="BE34" s="304">
        <v>1</v>
      </c>
      <c r="BF34" s="304">
        <v>2</v>
      </c>
      <c r="BG34" s="304">
        <v>2</v>
      </c>
      <c r="BH34" s="304">
        <v>1</v>
      </c>
      <c r="BI34" s="304">
        <v>3</v>
      </c>
      <c r="BJ34" s="304">
        <v>1</v>
      </c>
      <c r="BK34" s="314">
        <v>2</v>
      </c>
      <c r="BL34" s="323" t="e">
        <f>IF(AND(All!$V34="P1",All!$AE34="RDP"),#REF!,IF(AND(All!$V34="P2",All!$AE34="RDP"),#REF!,IF(AND(All!$V34="P3",All!$AE34="RDP"),#REF!,IF(AND(All!$V34="P4",All!$AE34="RDP"),#REF!,IF(AND(All!$V34="P5",All!$AE34="RDP"),#REF!,IF(AND(All!$V34="P6",All!$AE34="RDP"),#REF!,IF(AND(All!$V34="P7",All!$AE34="RDP"),#REF!,IF(AND(All!$V34="P8",All!$AE34="RDP"),#REF!,IF(AND(All!$V34="P9",All!$AE34="RDP"),#REF!,IF(AND(All!$V34="P1",All!$AE34="RMS"),#REF!,IF(AND(All!$V34="P2",All!$AE34="RMS"),#REF!,IF(AND(All!$V34="P3",All!$AE34="RMS"),#REF!,IF(AND(All!$V34="P4",All!$AE34="RMS"),#REF!,IF(AND(All!$V34="P5",All!$AE34="RMS"),#REF!,IF(AND(All!$V34="P6",All!$AE34="RMS"),#REF!,IF(AND(All!$V34="P7",All!$AE34="RMS"),#REF!,IF(AND(All!$V34="P8",All!$AE34="RMS"),#REF!,IF(AND(All!$V34="P9",All!$AE34="RMS"),#REF!,IF(AND(All!$V34="P1",All!$AE34="RSS"),#REF!,IF(AND(All!$V34="P2",All!$AE34="RSS"),#REF!,IF(AND(All!$V34="P3",All!$AE34="RSS"),#REF!,IF(AND(All!$V34="P4",All!$AE34="RSS"),#REF!,IF(AND(All!$V34="P5",All!$AE34="RSS"),#REF!,IF(AND(All!$V34="P6",All!$AE34="RSS"),#REF!,IF(AND(All!$V34="P7",All!$AE34="RSS"),#REF!,IF(AND(All!$V34="P8",All!$AE34="RSS"),#REF!,IF(AND(All!$V34="P9",All!$AE34="RSS"),#REF!,0)))))))))))))))))))))))))))</f>
        <v>#REF!</v>
      </c>
      <c r="BM34" s="43" t="e">
        <f>IF(AND(All!$V34="P1",All!$AE34="RDP"),#REF!,IF(AND(All!$V34="P2",All!$AE34="RDP"),#REF!,IF(AND(All!$V34="P3",All!$AE34="RDP"),#REF!,IF(AND(All!$V34="P4",All!$AE34="RDP"),#REF!,IF(AND(All!$V34="P5",All!$AE34="RDP"),#REF!,IF(AND(All!$V34="P6",All!$AE34="RDP"),#REF!,IF(AND(All!$V34="P7",All!$AE34="RDP"),#REF!,IF(AND(All!$V34="P8",All!$AE34="RDP"),#REF!,IF(AND(All!$V34="P9",All!$AE34="RDP"),#REF!,IF(AND(All!$V34="P1",All!$AE34="RMS"),#REF!,IF(AND(All!$V34="P2",All!$AE34="RMS"),#REF!,IF(AND(All!$V34="P3",All!$AE34="RMS"),#REF!,IF(AND(All!$V34="P4",All!$AE34="RMS"),#REF!,IF(AND(All!$V34="P5",All!$AE34="RMS"),#REF!,IF(AND(All!$V34="P6",All!$AE34="RMS"),#REF!,IF(AND(All!$V34="P7",All!$AE34="RMS"),#REF!,IF(AND(All!$V34="P8",All!$AE34="RMS"),#REF!,IF(AND(All!$V34="P9",All!$AE34="RMS"),#REF!,IF(AND(All!$V34="P1",All!$AE34="RSS"),#REF!,IF(AND(All!$V34="P2",All!$AE34="RSS"),#REF!,IF(AND(All!$V34="P3",All!$AE34="RSS"),#REF!,IF(AND(All!$V34="P4",All!$AE34="RSS"),#REF!,IF(AND(All!$V34="P5",All!$AE34="RSS"),#REF!,IF(AND(All!$V34="P6",All!$AE34="RSS"),#REF!,IF(AND(All!$V34="P7",All!$AE34="RSS"),#REF!,IF(AND(All!$V34="P8",All!$AE34="RSS"),#REF!,IF(AND(All!$V34="P9",All!$AE34="RSS"),#REF!,0)))))))))))))))))))))))))))</f>
        <v>#REF!</v>
      </c>
      <c r="BN34" s="43" t="e">
        <f>IF(AND(All!$V34="P1",All!$AE34="RDP"),#REF!,IF(AND(All!$V34="P2",All!$AE34="RDP"),#REF!,IF(AND(All!$V34="P3",All!$AE34="RDP"),#REF!,IF(AND(All!$V34="P4",All!$AE34="RDP"),#REF!,IF(AND(All!$V34="P5",All!$AE34="RDP"),#REF!,IF(AND(All!$V34="P6",All!$AE34="RDP"),#REF!,IF(AND(All!$V34="P7",All!$AE34="RDP"),#REF!,IF(AND(All!$V34="P8",All!$AE34="RDP"),#REF!,IF(AND(All!$V34="P9",All!$AE34="RDP"),#REF!,IF(AND(All!$V34="P1",All!$AE34="RMS"),#REF!,IF(AND(All!$V34="P2",All!$AE34="RMS"),#REF!,IF(AND(All!$V34="P3",All!$AE34="RMS"),#REF!,IF(AND(All!$V34="P4",All!$AE34="RMS"),#REF!,IF(AND(All!$V34="P5",All!$AE34="RMS"),#REF!,IF(AND(All!$V34="P6",All!$AE34="RMS"),#REF!,IF(AND(All!$V34="P7",All!$AE34="RMS"),#REF!,IF(AND(All!$V34="P8",All!$AE34="RMS"),#REF!,IF(AND(All!$V34="P9",All!$AE34="RMS"),#REF!,IF(AND(All!$V34="P1",All!$AE34="RSS"),#REF!,IF(AND(All!$V34="P2",All!$AE34="RSS"),#REF!,IF(AND(All!$V34="P3",All!$AE34="RSS"),#REF!,IF(AND(All!$V34="P4",All!$AE34="RSS"),#REF!,IF(AND(All!$V34="P5",All!$AE34="RSS"),#REF!,IF(AND(All!$V34="P6",All!$AE34="RSS"),#REF!,IF(AND(All!$V34="P7",All!$AE34="RSS"),#REF!,IF(AND(All!$V34="P8",All!$AE34="RSS"),#REF!,IF(AND(All!$V34="P9",All!$AE34="RSS"),#REF!,0)))))))))))))))))))))))))))</f>
        <v>#REF!</v>
      </c>
      <c r="BO34" s="43" t="e">
        <f>IF(AND(All!$V34="P1",All!$AE34="RDP"),#REF!,IF(AND(All!$V34="P2",All!$AE34="RDP"),#REF!,IF(AND(All!$V34="P3",All!$AE34="RDP"),#REF!,IF(AND(All!$V34="P4",All!$AE34="RDP"),#REF!,IF(AND(All!$V34="P5",All!$AE34="RDP"),#REF!,IF(AND(All!$V34="P6",All!$AE34="RDP"),#REF!,IF(AND(All!$V34="P7",All!$AE34="RDP"),#REF!,IF(AND(All!$V34="P8",All!$AE34="RDP"),#REF!,IF(AND(All!$V34="P9",All!$AE34="RDP"),#REF!,IF(AND(All!$V34="P1",All!$AE34="RMS"),#REF!,IF(AND(All!$V34="P2",All!$AE34="RMS"),#REF!,IF(AND(All!$V34="P3",All!$AE34="RMS"),#REF!,IF(AND(All!$V34="P4",All!$AE34="RMS"),#REF!,IF(AND(All!$V34="P5",All!$AE34="RMS"),#REF!,IF(AND(All!$V34="P6",All!$AE34="RMS"),#REF!,IF(AND(All!$V34="P7",All!$AE34="RMS"),#REF!,IF(AND(All!$V34="P8",All!$AE34="RMS"),#REF!,IF(AND(All!$V34="P9",All!$AE34="RMS"),#REF!,IF(AND(All!$V34="P1",All!$AE34="RSS"),#REF!,IF(AND(All!$V34="P2",All!$AE34="RSS"),#REF!,IF(AND(All!$V34="P3",All!$AE34="RSS"),#REF!,IF(AND(All!$V34="P4",All!$AE34="RSS"),#REF!,IF(AND(All!$V34="P5",All!$AE34="RSS"),#REF!,IF(AND(All!$V34="P6",All!$AE34="RSS"),#REF!,IF(AND(All!$V34="P7",All!$AE34="RSS"),#REF!,IF(AND(All!$V34="P8",All!$AE34="RSS"),#REF!,IF(AND(All!$V34="P9",All!$AE34="RSS"),#REF!,0)))))))))))))))))))))))))))</f>
        <v>#REF!</v>
      </c>
      <c r="BP34" s="43" t="e">
        <f>IF(AND(All!$V34="P1",All!$AE34="RDP"),#REF!,IF(AND(All!$V34="P2",All!$AE34="RDP"),#REF!,IF(AND(All!$V34="P3",All!$AE34="RDP"),#REF!,IF(AND(All!$V34="P4",All!$AE34="RDP"),#REF!,IF(AND(All!$V34="P5",All!$AE34="RDP"),#REF!,IF(AND(All!$V34="P6",All!$AE34="RDP"),#REF!,IF(AND(All!$V34="P7",All!$AE34="RDP"),#REF!,IF(AND(All!$V34="P8",All!$AE34="RDP"),#REF!,IF(AND(All!$V34="P9",All!$AE34="RDP"),#REF!,IF(AND(All!$V34="P1",All!$AE34="RMS"),#REF!,IF(AND(All!$V34="P2",All!$AE34="RMS"),#REF!,IF(AND(All!$V34="P3",All!$AE34="RMS"),#REF!,IF(AND(All!$V34="P4",All!$AE34="RMS"),#REF!,IF(AND(All!$V34="P5",All!$AE34="RMS"),#REF!,IF(AND(All!$V34="P6",All!$AE34="RMS"),#REF!,IF(AND(All!$V34="P7",All!$AE34="RMS"),#REF!,IF(AND(All!$V34="P8",All!$AE34="RMS"),#REF!,IF(AND(All!$V34="P9",All!$AE34="RMS"),#REF!,IF(AND(All!$V34="P1",All!$AE34="RSS"),#REF!,IF(AND(All!$V34="P2",All!$AE34="RSS"),#REF!,IF(AND(All!$V34="P3",All!$AE34="RSS"),#REF!,IF(AND(All!$V34="P4",All!$AE34="RSS"),#REF!,IF(AND(All!$V34="P5",All!$AE34="RSS"),#REF!,IF(AND(All!$V34="P6",All!$AE34="RSS"),#REF!,IF(AND(All!$V34="P7",All!$AE34="RSS"),#REF!,IF(AND(All!$V34="P8",All!$AE34="RSS"),#REF!,IF(AND(All!$V34="P9",All!$AE34="RSS"),#REF!,0)))))))))))))))))))))))))))</f>
        <v>#REF!</v>
      </c>
      <c r="BQ34" s="43" t="e">
        <f>IF(AND(All!$V34="P1",All!$AE34="RDP"),#REF!,IF(AND(All!$V34="P2",All!$AE34="RDP"),#REF!,IF(AND(All!$V34="P3",All!$AE34="RDP"),#REF!,IF(AND(All!$V34="P4",All!$AE34="RDP"),#REF!,IF(AND(All!$V34="P5",All!$AE34="RDP"),#REF!,IF(AND(All!$V34="P6",All!$AE34="RDP"),#REF!,IF(AND(All!$V34="P7",All!$AE34="RDP"),#REF!,IF(AND(All!$V34="P8",All!$AE34="RDP"),#REF!,IF(AND(All!$V34="P9",All!$AE34="RDP"),#REF!,IF(AND(All!$V34="P1",All!$AE34="RMS"),#REF!,IF(AND(All!$V34="P2",All!$AE34="RMS"),#REF!,IF(AND(All!$V34="P3",All!$AE34="RMS"),#REF!,IF(AND(All!$V34="P4",All!$AE34="RMS"),#REF!,IF(AND(All!$V34="P5",All!$AE34="RMS"),#REF!,IF(AND(All!$V34="P6",All!$AE34="RMS"),#REF!,IF(AND(All!$V34="P7",All!$AE34="RMS"),#REF!,IF(AND(All!$V34="P8",All!$AE34="RMS"),#REF!,IF(AND(All!$V34="P9",All!$AE34="RMS"),#REF!,IF(AND(All!$V34="P1",All!$AE34="RSS"),#REF!,IF(AND(All!$V34="P2",All!$AE34="RSS"),#REF!,IF(AND(All!$V34="P3",All!$AE34="RSS"),#REF!,IF(AND(All!$V34="P4",All!$AE34="RSS"),#REF!,IF(AND(All!$V34="P5",All!$AE34="RSS"),#REF!,IF(AND(All!$V34="P6",All!$AE34="RSS"),#REF!,IF(AND(All!$V34="P7",All!$AE34="RSS"),#REF!,IF(AND(All!$V34="P8",All!$AE34="RSS"),#REF!,IF(AND(All!$V34="P9",All!$AE34="RSS"),#REF!,0)))))))))))))))))))))))))))</f>
        <v>#REF!</v>
      </c>
      <c r="BR34" s="43" t="e">
        <f>IF(AND(All!$V34="P1",All!$AE34="RDP"),#REF!,IF(AND(All!$V34="P2",All!$AE34="RDP"),#REF!,IF(AND(All!$V34="P3",All!$AE34="RDP"),#REF!,IF(AND(All!$V34="P4",All!$AE34="RDP"),#REF!,IF(AND(All!$V34="P5",All!$AE34="RDP"),#REF!,IF(AND(All!$V34="P6",All!$AE34="RDP"),#REF!,IF(AND(All!$V34="P7",All!$AE34="RDP"),#REF!,IF(AND(All!$V34="P8",All!$AE34="RDP"),#REF!,IF(AND(All!$V34="P9",All!$AE34="RDP"),#REF!,IF(AND(All!$V34="P1",All!$AE34="RMS"),#REF!,IF(AND(All!$V34="P2",All!$AE34="RMS"),#REF!,IF(AND(All!$V34="P3",All!$AE34="RMS"),#REF!,IF(AND(All!$V34="P4",All!$AE34="RMS"),#REF!,IF(AND(All!$V34="P5",All!$AE34="RMS"),#REF!,IF(AND(All!$V34="P6",All!$AE34="RMS"),#REF!,IF(AND(All!$V34="P7",All!$AE34="RMS"),#REF!,IF(AND(All!$V34="P8",All!$AE34="RMS"),#REF!,IF(AND(All!$V34="P9",All!$AE34="RMS"),#REF!,IF(AND(All!$V34="P1",All!$AE34="RSS"),#REF!,IF(AND(All!$V34="P2",All!$AE34="RSS"),#REF!,IF(AND(All!$V34="P3",All!$AE34="RSS"),#REF!,IF(AND(All!$V34="P4",All!$AE34="RSS"),#REF!,IF(AND(All!$V34="P5",All!$AE34="RSS"),#REF!,IF(AND(All!$V34="P6",All!$AE34="RSS"),#REF!,IF(AND(All!$V34="P7",All!$AE34="RSS"),#REF!,IF(AND(All!$V34="P8",All!$AE34="RSS"),#REF!,IF(AND(All!$V34="P9",All!$AE34="RSS"),#REF!,0)))))))))))))))))))))))))))</f>
        <v>#REF!</v>
      </c>
      <c r="BS34" s="43" t="e">
        <f>IF(AND(All!$V34="P1",All!$AE34="RDP"),#REF!,IF(AND(All!$V34="P2",All!$AE34="RDP"),#REF!,IF(AND(All!$V34="P3",All!$AE34="RDP"),#REF!,IF(AND(All!$V34="P4",All!$AE34="RDP"),#REF!,IF(AND(All!$V34="P5",All!$AE34="RDP"),#REF!,IF(AND(All!$V34="P6",All!$AE34="RDP"),#REF!,IF(AND(All!$V34="P7",All!$AE34="RDP"),#REF!,IF(AND(All!$V34="P8",All!$AE34="RDP"),#REF!,IF(AND(All!$V34="P9",All!$AE34="RDP"),#REF!,IF(AND(All!$V34="P1",All!$AE34="RMS"),#REF!,IF(AND(All!$V34="P2",All!$AE34="RMS"),#REF!,IF(AND(All!$V34="P3",All!$AE34="RMS"),#REF!,IF(AND(All!$V34="P4",All!$AE34="RMS"),#REF!,IF(AND(All!$V34="P5",All!$AE34="RMS"),#REF!,IF(AND(All!$V34="P6",All!$AE34="RMS"),#REF!,IF(AND(All!$V34="P7",All!$AE34="RMS"),#REF!,IF(AND(All!$V34="P8",All!$AE34="RMS"),#REF!,IF(AND(All!$V34="P9",All!$AE34="RMS"),#REF!,IF(AND(All!$V34="P1",All!$AE34="RSS"),#REF!,IF(AND(All!$V34="P2",All!$AE34="RSS"),#REF!,IF(AND(All!$V34="P3",All!$AE34="RSS"),#REF!,IF(AND(All!$V34="P4",All!$AE34="RSS"),#REF!,IF(AND(All!$V34="P5",All!$AE34="RSS"),#REF!,IF(AND(All!$V34="P6",All!$AE34="RSS"),#REF!,IF(AND(All!$V34="P7",All!$AE34="RSS"),#REF!,IF(AND(All!$V34="P8",All!$AE34="RSS"),#REF!,IF(AND(All!$V34="P9",All!$AE34="RSS"),#REF!,0)))))))))))))))))))))))))))</f>
        <v>#REF!</v>
      </c>
      <c r="BT34" s="43" t="e">
        <f>IF(AND(All!$V34="P1",All!$AE34="RDP"),#REF!,IF(AND(All!$V34="P2",All!$AE34="RDP"),#REF!,IF(AND(All!$V34="P3",All!$AE34="RDP"),#REF!,IF(AND(All!$V34="P4",All!$AE34="RDP"),#REF!,IF(AND(All!$V34="P5",All!$AE34="RDP"),#REF!,IF(AND(All!$V34="P6",All!$AE34="RDP"),#REF!,IF(AND(All!$V34="P7",All!$AE34="RDP"),#REF!,IF(AND(All!$V34="P8",All!$AE34="RDP"),#REF!,IF(AND(All!$V34="P9",All!$AE34="RDP"),#REF!,IF(AND(All!$V34="P1",All!$AE34="RMS"),#REF!,IF(AND(All!$V34="P2",All!$AE34="RMS"),#REF!,IF(AND(All!$V34="P3",All!$AE34="RMS"),#REF!,IF(AND(All!$V34="P4",All!$AE34="RMS"),#REF!,IF(AND(All!$V34="P5",All!$AE34="RMS"),#REF!,IF(AND(All!$V34="P6",All!$AE34="RMS"),#REF!,IF(AND(All!$V34="P7",All!$AE34="RMS"),#REF!,IF(AND(All!$V34="P8",All!$AE34="RMS"),#REF!,IF(AND(All!$V34="P9",All!$AE34="RMS"),#REF!,IF(AND(All!$V34="P1",All!$AE34="RSS"),#REF!,IF(AND(All!$V34="P2",All!$AE34="RSS"),#REF!,IF(AND(All!$V34="P3",All!$AE34="RSS"),#REF!,IF(AND(All!$V34="P4",All!$AE34="RSS"),#REF!,IF(AND(All!$V34="P5",All!$AE34="RSS"),#REF!,IF(AND(All!$V34="P6",All!$AE34="RSS"),#REF!,IF(AND(All!$V34="P7",All!$AE34="RSS"),#REF!,IF(AND(All!$V34="P8",All!$AE34="RSS"),#REF!,IF(AND(All!$V34="P9",All!$AE34="RSS"),#REF!,0)))))))))))))))))))))))))))</f>
        <v>#REF!</v>
      </c>
      <c r="BU34" s="43" t="e">
        <f>IF(AND(All!$V34="P1",All!$AE34="RDP"),#REF!,IF(AND(All!$V34="P2",All!$AE34="RDP"),#REF!,IF(AND(All!$V34="P3",All!$AE34="RDP"),#REF!,IF(AND(All!$V34="P4",All!$AE34="RDP"),#REF!,IF(AND(All!$V34="P5",All!$AE34="RDP"),#REF!,IF(AND(All!$V34="P6",All!$AE34="RDP"),#REF!,IF(AND(All!$V34="P7",All!$AE34="RDP"),#REF!,IF(AND(All!$V34="P8",All!$AE34="RDP"),#REF!,IF(AND(All!$V34="P9",All!$AE34="RDP"),#REF!,IF(AND(All!$V34="P1",All!$AE34="RMS"),#REF!,IF(AND(All!$V34="P2",All!$AE34="RMS"),#REF!,IF(AND(All!$V34="P3",All!$AE34="RMS"),#REF!,IF(AND(All!$V34="P4",All!$AE34="RMS"),#REF!,IF(AND(All!$V34="P5",All!$AE34="RMS"),#REF!,IF(AND(All!$V34="P6",All!$AE34="RMS"),#REF!,IF(AND(All!$V34="P7",All!$AE34="RMS"),#REF!,IF(AND(All!$V34="P8",All!$AE34="RMS"),#REF!,IF(AND(All!$V34="P9",All!$AE34="RMS"),#REF!,IF(AND(All!$V34="P1",All!$AE34="RSS"),#REF!,IF(AND(All!$V34="P2",All!$AE34="RSS"),#REF!,IF(AND(All!$V34="P3",All!$AE34="RSS"),#REF!,IF(AND(All!$V34="P4",All!$AE34="RSS"),#REF!,IF(AND(All!$V34="P5",All!$AE34="RSS"),#REF!,IF(AND(All!$V34="P6",All!$AE34="RSS"),#REF!,IF(AND(All!$V34="P7",All!$AE34="RSS"),#REF!,IF(AND(All!$V34="P8",All!$AE34="RSS"),#REF!,IF(AND(All!$V34="P9",All!$AE34="RSS"),#REF!,0)))))))))))))))))))))))))))</f>
        <v>#REF!</v>
      </c>
      <c r="BV34" s="43" t="e">
        <f>IF(AND(All!$V34="P1",All!$AE34="RDP"),#REF!,IF(AND(All!$V34="P2",All!$AE34="RDP"),#REF!,IF(AND(All!$V34="P3",All!$AE34="RDP"),#REF!,IF(AND(All!$V34="P4",All!$AE34="RDP"),#REF!,IF(AND(All!$V34="P5",All!$AE34="RDP"),#REF!,IF(AND(All!$V34="P6",All!$AE34="RDP"),#REF!,IF(AND(All!$V34="P7",All!$AE34="RDP"),#REF!,IF(AND(All!$V34="P8",All!$AE34="RDP"),#REF!,IF(AND(All!$V34="P9",All!$AE34="RDP"),#REF!,IF(AND(All!$V34="P1",All!$AE34="RMS"),#REF!,IF(AND(All!$V34="P2",All!$AE34="RMS"),#REF!,IF(AND(All!$V34="P3",All!$AE34="RMS"),#REF!,IF(AND(All!$V34="P4",All!$AE34="RMS"),#REF!,IF(AND(All!$V34="P5",All!$AE34="RMS"),#REF!,IF(AND(All!$V34="P6",All!$AE34="RMS"),#REF!,IF(AND(All!$V34="P7",All!$AE34="RMS"),#REF!,IF(AND(All!$V34="P8",All!$AE34="RMS"),#REF!,IF(AND(All!$V34="P9",All!$AE34="RMS"),#REF!,IF(AND(All!$V34="P1",All!$AE34="RSS"),#REF!,IF(AND(All!$V34="P2",All!$AE34="RSS"),#REF!,IF(AND(All!$V34="P3",All!$AE34="RSS"),#REF!,IF(AND(All!$V34="P4",All!$AE34="RSS"),#REF!,IF(AND(All!$V34="P5",All!$AE34="RSS"),#REF!,IF(AND(All!$V34="P6",All!$AE34="RSS"),#REF!,IF(AND(All!$V34="P7",All!$AE34="RSS"),#REF!,IF(AND(All!$V34="P8",All!$AE34="RSS"),#REF!,IF(AND(All!$V34="P9",All!$AE34="RSS"),#REF!,0)))))))))))))))))))))))))))</f>
        <v>#REF!</v>
      </c>
      <c r="BW34" s="43" t="e">
        <f>IF(AND(All!$V34="P1",All!$AE34="RDP"),#REF!,IF(AND(All!$V34="P2",All!$AE34="RDP"),#REF!,IF(AND(All!$V34="P3",All!$AE34="RDP"),#REF!,IF(AND(All!$V34="P4",All!$AE34="RDP"),#REF!,IF(AND(All!$V34="P5",All!$AE34="RDP"),#REF!,IF(AND(All!$V34="P6",All!$AE34="RDP"),#REF!,IF(AND(All!$V34="P7",All!$AE34="RDP"),#REF!,IF(AND(All!$V34="P8",All!$AE34="RDP"),#REF!,IF(AND(All!$V34="P9",All!$AE34="RDP"),#REF!,IF(AND(All!$V34="P1",All!$AE34="RMS"),#REF!,IF(AND(All!$V34="P2",All!$AE34="RMS"),#REF!,IF(AND(All!$V34="P3",All!$AE34="RMS"),#REF!,IF(AND(All!$V34="P4",All!$AE34="RMS"),#REF!,IF(AND(All!$V34="P5",All!$AE34="RMS"),#REF!,IF(AND(All!$V34="P6",All!$AE34="RMS"),#REF!,IF(AND(All!$V34="P7",All!$AE34="RMS"),#REF!,IF(AND(All!$V34="P8",All!$AE34="RMS"),#REF!,IF(AND(All!$V34="P9",All!$AE34="RMS"),#REF!,IF(AND(All!$V34="P1",All!$AE34="RSS"),#REF!,IF(AND(All!$V34="P2",All!$AE34="RSS"),#REF!,IF(AND(All!$V34="P3",All!$AE34="RSS"),#REF!,IF(AND(All!$V34="P4",All!$AE34="RSS"),#REF!,IF(AND(All!$V34="P5",All!$AE34="RSS"),#REF!,IF(AND(All!$V34="P6",All!$AE34="RSS"),#REF!,IF(AND(All!$V34="P7",All!$AE34="RSS"),#REF!,IF(AND(All!$V34="P8",All!$AE34="RSS"),#REF!,IF(AND(All!$V34="P9",All!$AE34="RSS"),#REF!,0)))))))))))))))))))))))))))</f>
        <v>#REF!</v>
      </c>
      <c r="BX34" s="43" t="e">
        <f>IF(AND(All!$V34="P1",All!$AE34="RDP"),#REF!,IF(AND(All!$V34="P2",All!$AE34="RDP"),#REF!,IF(AND(All!$V34="P3",All!$AE34="RDP"),#REF!,IF(AND(All!$V34="P4",All!$AE34="RDP"),#REF!,IF(AND(All!$V34="P5",All!$AE34="RDP"),#REF!,IF(AND(All!$V34="P6",All!$AE34="RDP"),#REF!,IF(AND(All!$V34="P7",All!$AE34="RDP"),#REF!,IF(AND(All!$V34="P8",All!$AE34="RDP"),#REF!,IF(AND(All!$V34="P9",All!$AE34="RDP"),#REF!,IF(AND(All!$V34="P1",All!$AE34="RMS"),#REF!,IF(AND(All!$V34="P2",All!$AE34="RMS"),#REF!,IF(AND(All!$V34="P3",All!$AE34="RMS"),#REF!,IF(AND(All!$V34="P4",All!$AE34="RMS"),#REF!,IF(AND(All!$V34="P5",All!$AE34="RMS"),#REF!,IF(AND(All!$V34="P6",All!$AE34="RMS"),#REF!,IF(AND(All!$V34="P7",All!$AE34="RMS"),#REF!,IF(AND(All!$V34="P8",All!$AE34="RMS"),#REF!,IF(AND(All!$V34="P9",All!$AE34="RMS"),#REF!,IF(AND(All!$V34="P1",All!$AE34="RSS"),#REF!,IF(AND(All!$V34="P2",All!$AE34="RSS"),#REF!,IF(AND(All!$V34="P3",All!$AE34="RSS"),#REF!,IF(AND(All!$V34="P4",All!$AE34="RSS"),#REF!,IF(AND(All!$V34="P5",All!$AE34="RSS"),#REF!,IF(AND(All!$V34="P6",All!$AE34="RSS"),#REF!,IF(AND(All!$V34="P7",All!$AE34="RSS"),#REF!,IF(AND(All!$V34="P8",All!$AE34="RSS"),#REF!,IF(AND(All!$V34="P9",All!$AE34="RSS"),#REF!,0)))))))))))))))))))))))))))</f>
        <v>#REF!</v>
      </c>
      <c r="BY34" s="43" t="e">
        <f>IF(AND(All!$V34="P1",All!$AE34="RDP"),#REF!,IF(AND(All!$V34="P2",All!$AE34="RDP"),#REF!,IF(AND(All!$V34="P3",All!$AE34="RDP"),#REF!,IF(AND(All!$V34="P4",All!$AE34="RDP"),#REF!,IF(AND(All!$V34="P5",All!$AE34="RDP"),#REF!,IF(AND(All!$V34="P6",All!$AE34="RDP"),#REF!,IF(AND(All!$V34="P7",All!$AE34="RDP"),#REF!,IF(AND(All!$V34="P8",All!$AE34="RDP"),#REF!,IF(AND(All!$V34="P9",All!$AE34="RDP"),#REF!,IF(AND(All!$V34="P1",All!$AE34="RMS"),#REF!,IF(AND(All!$V34="P2",All!$AE34="RMS"),#REF!,IF(AND(All!$V34="P3",All!$AE34="RMS"),#REF!,IF(AND(All!$V34="P4",All!$AE34="RMS"),#REF!,IF(AND(All!$V34="P5",All!$AE34="RMS"),#REF!,IF(AND(All!$V34="P6",All!$AE34="RMS"),#REF!,IF(AND(All!$V34="P7",All!$AE34="RMS"),#REF!,IF(AND(All!$V34="P8",All!$AE34="RMS"),#REF!,IF(AND(All!$V34="P9",All!$AE34="RMS"),#REF!,IF(AND(All!$V34="P1",All!$AE34="RSS"),#REF!,IF(AND(All!$V34="P2",All!$AE34="RSS"),#REF!,IF(AND(All!$V34="P3",All!$AE34="RSS"),#REF!,IF(AND(All!$V34="P4",All!$AE34="RSS"),#REF!,IF(AND(All!$V34="P5",All!$AE34="RSS"),#REF!,IF(AND(All!$V34="P6",All!$AE34="RSS"),#REF!,IF(AND(All!$V34="P7",All!$AE34="RSS"),#REF!,IF(AND(All!$V34="P8",All!$AE34="RSS"),#REF!,IF(AND(All!$V34="P9",All!$AE34="RSS"),#REF!,0)))))))))))))))))))))))))))</f>
        <v>#REF!</v>
      </c>
      <c r="BZ34" s="43" t="e">
        <f>IF(AND(All!$V34="P1",All!$AE34="RDP"),#REF!,IF(AND(All!$V34="P2",All!$AE34="RDP"),#REF!,IF(AND(All!$V34="P3",All!$AE34="RDP"),#REF!,IF(AND(All!$V34="P4",All!$AE34="RDP"),#REF!,IF(AND(All!$V34="P5",All!$AE34="RDP"),#REF!,IF(AND(All!$V34="P6",All!$AE34="RDP"),#REF!,IF(AND(All!$V34="P7",All!$AE34="RDP"),#REF!,IF(AND(All!$V34="P8",All!$AE34="RDP"),#REF!,IF(AND(All!$V34="P9",All!$AE34="RDP"),#REF!,IF(AND(All!$V34="P1",All!$AE34="RMS"),#REF!,IF(AND(All!$V34="P2",All!$AE34="RMS"),#REF!,IF(AND(All!$V34="P3",All!$AE34="RMS"),#REF!,IF(AND(All!$V34="P4",All!$AE34="RMS"),#REF!,IF(AND(All!$V34="P5",All!$AE34="RMS"),#REF!,IF(AND(All!$V34="P6",All!$AE34="RMS"),#REF!,IF(AND(All!$V34="P7",All!$AE34="RMS"),#REF!,IF(AND(All!$V34="P8",All!$AE34="RMS"),#REF!,IF(AND(All!$V34="P9",All!$AE34="RMS"),#REF!,IF(AND(All!$V34="P1",All!$AE34="RSS"),#REF!,IF(AND(All!$V34="P2",All!$AE34="RSS"),#REF!,IF(AND(All!$V34="P3",All!$AE34="RSS"),#REF!,IF(AND(All!$V34="P4",All!$AE34="RSS"),#REF!,IF(AND(All!$V34="P5",All!$AE34="RSS"),#REF!,IF(AND(All!$V34="P6",All!$AE34="RSS"),#REF!,IF(AND(All!$V34="P7",All!$AE34="RSS"),#REF!,IF(AND(All!$V34="P8",All!$AE34="RSS"),#REF!,IF(AND(All!$V34="P9",All!$AE34="RSS"),#REF!,0)))))))))))))))))))))))))))</f>
        <v>#REF!</v>
      </c>
      <c r="CA34" s="43" t="e">
        <f>IF(AND(All!$V34="P1",All!$AE34="RDP"),#REF!,IF(AND(All!$V34="P2",All!$AE34="RDP"),#REF!,IF(AND(All!$V34="P3",All!$AE34="RDP"),#REF!,IF(AND(All!$V34="P4",All!$AE34="RDP"),#REF!,IF(AND(All!$V34="P5",All!$AE34="RDP"),#REF!,IF(AND(All!$V34="P6",All!$AE34="RDP"),#REF!,IF(AND(All!$V34="P7",All!$AE34="RDP"),#REF!,IF(AND(All!$V34="P8",All!$AE34="RDP"),#REF!,IF(AND(All!$V34="P9",All!$AE34="RDP"),#REF!,IF(AND(All!$V34="P1",All!$AE34="RMS"),#REF!,IF(AND(All!$V34="P2",All!$AE34="RMS"),#REF!,IF(AND(All!$V34="P3",All!$AE34="RMS"),#REF!,IF(AND(All!$V34="P4",All!$AE34="RMS"),#REF!,IF(AND(All!$V34="P5",All!$AE34="RMS"),#REF!,IF(AND(All!$V34="P6",All!$AE34="RMS"),#REF!,IF(AND(All!$V34="P7",All!$AE34="RMS"),#REF!,IF(AND(All!$V34="P8",All!$AE34="RMS"),#REF!,IF(AND(All!$V34="P9",All!$AE34="RMS"),#REF!,IF(AND(All!$V34="P1",All!$AE34="RSS"),#REF!,IF(AND(All!$V34="P2",All!$AE34="RSS"),#REF!,IF(AND(All!$V34="P3",All!$AE34="RSS"),#REF!,IF(AND(All!$V34="P4",All!$AE34="RSS"),#REF!,IF(AND(All!$V34="P5",All!$AE34="RSS"),#REF!,IF(AND(All!$V34="P6",All!$AE34="RSS"),#REF!,IF(AND(All!$V34="P7",All!$AE34="RSS"),#REF!,IF(AND(All!$V34="P8",All!$AE34="RSS"),#REF!,IF(AND(All!$V34="P9",All!$AE34="RSS"),#REF!,0)))))))))))))))))))))))))))</f>
        <v>#REF!</v>
      </c>
      <c r="CB34" s="43" t="e">
        <f>IF(AND(All!$V34="P1",All!$AE34="RDP"),#REF!,IF(AND(All!$V34="P2",All!$AE34="RDP"),#REF!,IF(AND(All!$V34="P3",All!$AE34="RDP"),#REF!,IF(AND(All!$V34="P4",All!$AE34="RDP"),#REF!,IF(AND(All!$V34="P5",All!$AE34="RDP"),#REF!,IF(AND(All!$V34="P6",All!$AE34="RDP"),#REF!,IF(AND(All!$V34="P7",All!$AE34="RDP"),#REF!,IF(AND(All!$V34="P8",All!$AE34="RDP"),#REF!,IF(AND(All!$V34="P9",All!$AE34="RDP"),#REF!,IF(AND(All!$V34="P1",All!$AE34="RMS"),#REF!,IF(AND(All!$V34="P2",All!$AE34="RMS"),#REF!,IF(AND(All!$V34="P3",All!$AE34="RMS"),#REF!,IF(AND(All!$V34="P4",All!$AE34="RMS"),#REF!,IF(AND(All!$V34="P5",All!$AE34="RMS"),#REF!,IF(AND(All!$V34="P6",All!$AE34="RMS"),#REF!,IF(AND(All!$V34="P7",All!$AE34="RMS"),#REF!,IF(AND(All!$V34="P8",All!$AE34="RMS"),#REF!,IF(AND(All!$V34="P9",All!$AE34="RMS"),#REF!,IF(AND(All!$V34="P1",All!$AE34="RSS"),#REF!,IF(AND(All!$V34="P2",All!$AE34="RSS"),#REF!,IF(AND(All!$V34="P3",All!$AE34="RSS"),#REF!,IF(AND(All!$V34="P4",All!$AE34="RSS"),#REF!,IF(AND(All!$V34="P5",All!$AE34="RSS"),#REF!,IF(AND(All!$V34="P6",All!$AE34="RSS"),#REF!,IF(AND(All!$V34="P7",All!$AE34="RSS"),#REF!,IF(AND(All!$V34="P8",All!$AE34="RSS"),#REF!,IF(AND(All!$V34="P9",All!$AE34="RSS"),#REF!,0)))))))))))))))))))))))))))</f>
        <v>#REF!</v>
      </c>
      <c r="CC34" s="43" t="e">
        <f>IF(AND(All!$V34="P1",All!$AE34="RDP"),#REF!,IF(AND(All!$V34="P2",All!$AE34="RDP"),#REF!,IF(AND(All!$V34="P3",All!$AE34="RDP"),#REF!,IF(AND(All!$V34="P4",All!$AE34="RDP"),#REF!,IF(AND(All!$V34="P5",All!$AE34="RDP"),#REF!,IF(AND(All!$V34="P6",All!$AE34="RDP"),#REF!,IF(AND(All!$V34="P7",All!$AE34="RDP"),#REF!,IF(AND(All!$V34="P8",All!$AE34="RDP"),#REF!,IF(AND(All!$V34="P9",All!$AE34="RDP"),#REF!,IF(AND(All!$V34="P1",All!$AE34="RMS"),#REF!,IF(AND(All!$V34="P2",All!$AE34="RMS"),#REF!,IF(AND(All!$V34="P3",All!$AE34="RMS"),#REF!,IF(AND(All!$V34="P4",All!$AE34="RMS"),#REF!,IF(AND(All!$V34="P5",All!$AE34="RMS"),#REF!,IF(AND(All!$V34="P6",All!$AE34="RMS"),#REF!,IF(AND(All!$V34="P7",All!$AE34="RMS"),#REF!,IF(AND(All!$V34="P8",All!$AE34="RMS"),#REF!,IF(AND(All!$V34="P9",All!$AE34="RMS"),#REF!,IF(AND(All!$V34="P1",All!$AE34="RSS"),#REF!,IF(AND(All!$V34="P2",All!$AE34="RSS"),#REF!,IF(AND(All!$V34="P3",All!$AE34="RSS"),#REF!,IF(AND(All!$V34="P4",All!$AE34="RSS"),#REF!,IF(AND(All!$V34="P5",All!$AE34="RSS"),#REF!,IF(AND(All!$V34="P6",All!$AE34="RSS"),#REF!,IF(AND(All!$V34="P7",All!$AE34="RSS"),#REF!,IF(AND(All!$V34="P8",All!$AE34="RSS"),#REF!,IF(AND(All!$V34="P9",All!$AE34="RSS"),#REF!,0)))))))))))))))))))))))))))</f>
        <v>#REF!</v>
      </c>
      <c r="CD34" s="43" t="e">
        <f>IF(AND(All!$V34="P1",All!$AE34="RDP"),#REF!,IF(AND(All!$V34="P2",All!$AE34="RDP"),#REF!,IF(AND(All!$V34="P3",All!$AE34="RDP"),#REF!,IF(AND(All!$V34="P4",All!$AE34="RDP"),#REF!,IF(AND(All!$V34="P5",All!$AE34="RDP"),#REF!,IF(AND(All!$V34="P6",All!$AE34="RDP"),#REF!,IF(AND(All!$V34="P7",All!$AE34="RDP"),#REF!,IF(AND(All!$V34="P8",All!$AE34="RDP"),#REF!,IF(AND(All!$V34="P9",All!$AE34="RDP"),#REF!,IF(AND(All!$V34="P1",All!$AE34="RMS"),#REF!,IF(AND(All!$V34="P2",All!$AE34="RMS"),#REF!,IF(AND(All!$V34="P3",All!$AE34="RMS"),#REF!,IF(AND(All!$V34="P4",All!$AE34="RMS"),#REF!,IF(AND(All!$V34="P5",All!$AE34="RMS"),#REF!,IF(AND(All!$V34="P6",All!$AE34="RMS"),#REF!,IF(AND(All!$V34="P7",All!$AE34="RMS"),#REF!,IF(AND(All!$V34="P8",All!$AE34="RMS"),#REF!,IF(AND(All!$V34="P9",All!$AE34="RMS"),#REF!,IF(AND(All!$V34="P1",All!$AE34="RSS"),#REF!,IF(AND(All!$V34="P2",All!$AE34="RSS"),#REF!,IF(AND(All!$V34="P3",All!$AE34="RSS"),#REF!,IF(AND(All!$V34="P4",All!$AE34="RSS"),#REF!,IF(AND(All!$V34="P5",All!$AE34="RSS"),#REF!,IF(AND(All!$V34="P6",All!$AE34="RSS"),#REF!,IF(AND(All!$V34="P7",All!$AE34="RSS"),#REF!,IF(AND(All!$V34="P8",All!$AE34="RSS"),#REF!,IF(AND(All!$V34="P9",All!$AE34="RSS"),#REF!,0)))))))))))))))))))))))))))</f>
        <v>#REF!</v>
      </c>
      <c r="CE34" s="43" t="e">
        <f>IF(AND(All!$V34="P1",All!$AE34="RDP"),#REF!,IF(AND(All!$V34="P2",All!$AE34="RDP"),#REF!,IF(AND(All!$V34="P3",All!$AE34="RDP"),#REF!,IF(AND(All!$V34="P4",All!$AE34="RDP"),#REF!,IF(AND(All!$V34="P5",All!$AE34="RDP"),#REF!,IF(AND(All!$V34="P6",All!$AE34="RDP"),#REF!,IF(AND(All!$V34="P7",All!$AE34="RDP"),#REF!,IF(AND(All!$V34="P8",All!$AE34="RDP"),#REF!,IF(AND(All!$V34="P9",All!$AE34="RDP"),#REF!,IF(AND(All!$V34="P1",All!$AE34="RMS"),#REF!,IF(AND(All!$V34="P2",All!$AE34="RMS"),#REF!,IF(AND(All!$V34="P3",All!$AE34="RMS"),#REF!,IF(AND(All!$V34="P4",All!$AE34="RMS"),#REF!,IF(AND(All!$V34="P5",All!$AE34="RMS"),#REF!,IF(AND(All!$V34="P6",All!$AE34="RMS"),#REF!,IF(AND(All!$V34="P7",All!$AE34="RMS"),#REF!,IF(AND(All!$V34="P8",All!$AE34="RMS"),#REF!,IF(AND(All!$V34="P9",All!$AE34="RMS"),#REF!,IF(AND(All!$V34="P1",All!$AE34="RSS"),#REF!,IF(AND(All!$V34="P2",All!$AE34="RSS"),#REF!,IF(AND(All!$V34="P3",All!$AE34="RSS"),#REF!,IF(AND(All!$V34="P4",All!$AE34="RSS"),#REF!,IF(AND(All!$V34="P5",All!$AE34="RSS"),#REF!,IF(AND(All!$V34="P6",All!$AE34="RSS"),#REF!,IF(AND(All!$V34="P7",All!$AE34="RSS"),#REF!,IF(AND(All!$V34="P8",All!$AE34="RSS"),#REF!,IF(AND(All!$V34="P9",All!$AE34="RSS"),#REF!,0)))))))))))))))))))))))))))</f>
        <v>#REF!</v>
      </c>
      <c r="CF34" s="43" t="e">
        <f>IF(AND(All!$V34="P1",All!$AE34="RDP"),#REF!,IF(AND(All!$V34="P2",All!$AE34="RDP"),#REF!,IF(AND(All!$V34="P3",All!$AE34="RDP"),#REF!,IF(AND(All!$V34="P4",All!$AE34="RDP"),#REF!,IF(AND(All!$V34="P5",All!$AE34="RDP"),#REF!,IF(AND(All!$V34="P6",All!$AE34="RDP"),#REF!,IF(AND(All!$V34="P7",All!$AE34="RDP"),#REF!,IF(AND(All!$V34="P8",All!$AE34="RDP"),#REF!,IF(AND(All!$V34="P9",All!$AE34="RDP"),#REF!,IF(AND(All!$V34="P1",All!$AE34="RMS"),#REF!,IF(AND(All!$V34="P2",All!$AE34="RMS"),#REF!,IF(AND(All!$V34="P3",All!$AE34="RMS"),#REF!,IF(AND(All!$V34="P4",All!$AE34="RMS"),#REF!,IF(AND(All!$V34="P5",All!$AE34="RMS"),#REF!,IF(AND(All!$V34="P6",All!$AE34="RMS"),#REF!,IF(AND(All!$V34="P7",All!$AE34="RMS"),#REF!,IF(AND(All!$V34="P8",All!$AE34="RMS"),#REF!,IF(AND(All!$V34="P9",All!$AE34="RMS"),#REF!,IF(AND(All!$V34="P1",All!$AE34="RSS"),#REF!,IF(AND(All!$V34="P2",All!$AE34="RSS"),#REF!,IF(AND(All!$V34="P3",All!$AE34="RSS"),#REF!,IF(AND(All!$V34="P4",All!$AE34="RSS"),#REF!,IF(AND(All!$V34="P5",All!$AE34="RSS"),#REF!,IF(AND(All!$V34="P6",All!$AE34="RSS"),#REF!,IF(AND(All!$V34="P7",All!$AE34="RSS"),#REF!,IF(AND(All!$V34="P8",All!$AE34="RSS"),#REF!,IF(AND(All!$V34="P9",All!$AE34="RSS"),#REF!,0)))))))))))))))))))))))))))</f>
        <v>#REF!</v>
      </c>
      <c r="CG34" s="43" t="e">
        <f>IF(AND(All!$V34="P1",All!$AE34="RDP"),#REF!,IF(AND(All!$V34="P2",All!$AE34="RDP"),#REF!,IF(AND(All!$V34="P3",All!$AE34="RDP"),#REF!,IF(AND(All!$V34="P4",All!$AE34="RDP"),#REF!,IF(AND(All!$V34="P5",All!$AE34="RDP"),#REF!,IF(AND(All!$V34="P6",All!$AE34="RDP"),#REF!,IF(AND(All!$V34="P7",All!$AE34="RDP"),#REF!,IF(AND(All!$V34="P8",All!$AE34="RDP"),#REF!,IF(AND(All!$V34="P9",All!$AE34="RDP"),#REF!,IF(AND(All!$V34="P1",All!$AE34="RMS"),#REF!,IF(AND(All!$V34="P2",All!$AE34="RMS"),#REF!,IF(AND(All!$V34="P3",All!$AE34="RMS"),#REF!,IF(AND(All!$V34="P4",All!$AE34="RMS"),#REF!,IF(AND(All!$V34="P5",All!$AE34="RMS"),#REF!,IF(AND(All!$V34="P6",All!$AE34="RMS"),#REF!,IF(AND(All!$V34="P7",All!$AE34="RMS"),#REF!,IF(AND(All!$V34="P8",All!$AE34="RMS"),#REF!,IF(AND(All!$V34="P9",All!$AE34="RMS"),#REF!,IF(AND(All!$V34="P1",All!$AE34="RSS"),#REF!,IF(AND(All!$V34="P2",All!$AE34="RSS"),#REF!,IF(AND(All!$V34="P3",All!$AE34="RSS"),#REF!,IF(AND(All!$V34="P4",All!$AE34="RSS"),#REF!,IF(AND(All!$V34="P5",All!$AE34="RSS"),#REF!,IF(AND(All!$V34="P6",All!$AE34="RSS"),#REF!,IF(AND(All!$V34="P7",All!$AE34="RSS"),#REF!,IF(AND(All!$V34="P8",All!$AE34="RSS"),#REF!,IF(AND(All!$V34="P9",All!$AE34="RSS"),#REF!,0)))))))))))))))))))))))))))</f>
        <v>#REF!</v>
      </c>
      <c r="CH34" s="43" t="e">
        <f>IF(AND(All!$V34="P1",All!$AE34="RDP"),#REF!,IF(AND(All!$V34="P2",All!$AE34="RDP"),#REF!,IF(AND(All!$V34="P3",All!$AE34="RDP"),#REF!,IF(AND(All!$V34="P4",All!$AE34="RDP"),#REF!,IF(AND(All!$V34="P5",All!$AE34="RDP"),#REF!,IF(AND(All!$V34="P6",All!$AE34="RDP"),#REF!,IF(AND(All!$V34="P7",All!$AE34="RDP"),#REF!,IF(AND(All!$V34="P8",All!$AE34="RDP"),#REF!,IF(AND(All!$V34="P9",All!$AE34="RDP"),#REF!,IF(AND(All!$V34="P1",All!$AE34="RMS"),#REF!,IF(AND(All!$V34="P2",All!$AE34="RMS"),#REF!,IF(AND(All!$V34="P3",All!$AE34="RMS"),#REF!,IF(AND(All!$V34="P4",All!$AE34="RMS"),#REF!,IF(AND(All!$V34="P5",All!$AE34="RMS"),#REF!,IF(AND(All!$V34="P6",All!$AE34="RMS"),#REF!,IF(AND(All!$V34="P7",All!$AE34="RMS"),#REF!,IF(AND(All!$V34="P8",All!$AE34="RMS"),#REF!,IF(AND(All!$V34="P9",All!$AE34="RMS"),#REF!,IF(AND(All!$V34="P1",All!$AE34="RSS"),#REF!,IF(AND(All!$V34="P2",All!$AE34="RSS"),#REF!,IF(AND(All!$V34="P3",All!$AE34="RSS"),#REF!,IF(AND(All!$V34="P4",All!$AE34="RSS"),#REF!,IF(AND(All!$V34="P5",All!$AE34="RSS"),#REF!,IF(AND(All!$V34="P6",All!$AE34="RSS"),#REF!,IF(AND(All!$V34="P7",All!$AE34="RSS"),#REF!,IF(AND(All!$V34="P8",All!$AE34="RSS"),#REF!,IF(AND(All!$V34="P9",All!$AE34="RSS"),#REF!,0)))))))))))))))))))))))))))</f>
        <v>#REF!</v>
      </c>
      <c r="CI34" s="328" t="e">
        <f>IF(AND(All!$V34="P1",All!$AE34="RDP"),#REF!,IF(AND(All!$V34="P2",All!$AE34="RDP"),#REF!,IF(AND(All!$V34="P3",All!$AE34="RDP"),#REF!,IF(AND(All!$V34="P4",All!$AE34="RDP"),#REF!,IF(AND(All!$V34="P5",All!$AE34="RDP"),#REF!,IF(AND(All!$V34="P6",All!$AE34="RDP"),#REF!,IF(AND(All!$V34="P7",All!$AE34="RDP"),#REF!,IF(AND(All!$V34="P8",All!$AE34="RDP"),#REF!,IF(AND(All!$V34="P9",All!$AE34="RDP"),#REF!,IF(AND(All!$V34="P1",All!$AE34="RMS"),#REF!,IF(AND(All!$V34="P2",All!$AE34="RMS"),#REF!,IF(AND(All!$V34="P3",All!$AE34="RMS"),#REF!,IF(AND(All!$V34="P4",All!$AE34="RMS"),#REF!,IF(AND(All!$V34="P5",All!$AE34="RMS"),#REF!,IF(AND(All!$V34="P6",All!$AE34="RMS"),#REF!,IF(AND(All!$V34="P7",All!$AE34="RMS"),#REF!,IF(AND(All!$V34="P8",All!$AE34="RMS"),#REF!,IF(AND(All!$V34="P9",All!$AE34="RMS"),#REF!,IF(AND(All!$V34="P1",All!$AE34="RSS"),#REF!,IF(AND(All!$V34="P2",All!$AE34="RSS"),#REF!,IF(AND(All!$V34="P3",All!$AE34="RSS"),#REF!,IF(AND(All!$V34="P4",All!$AE34="RSS"),#REF!,IF(AND(All!$V34="P5",All!$AE34="RSS"),#REF!,IF(AND(All!$V34="P6",All!$AE34="RSS"),#REF!,IF(AND(All!$V34="P7",All!$AE34="RSS"),#REF!,IF(AND(All!$V34="P8",All!$AE34="RSS"),#REF!,IF(AND(All!$V34="P9",All!$AE34="RSS"),#REF!,0)))))))))))))))))))))))))))</f>
        <v>#REF!</v>
      </c>
      <c r="CJ34" s="377" t="e">
        <f>Table92[[#This Row],[R-B1]]-Table92[[#This Row],[B1]]</f>
        <v>#REF!</v>
      </c>
      <c r="CK34" s="378" t="e">
        <f>Table92[[#This Row],[R-B2]]-Table92[[#This Row],[B2]]</f>
        <v>#REF!</v>
      </c>
      <c r="CL34" s="378" t="e">
        <f>Table92[[#This Row],[R-B3]]-Table92[[#This Row],[B3]]</f>
        <v>#REF!</v>
      </c>
      <c r="CM34" s="378" t="e">
        <f>Table92[[#This Row],[R-B4]]-Table92[[#This Row],[B4]]</f>
        <v>#REF!</v>
      </c>
      <c r="CN34" s="378" t="e">
        <f>Table92[[#This Row],[R-B5]]-Table92[[#This Row],[B5]]</f>
        <v>#REF!</v>
      </c>
      <c r="CO34" s="378" t="e">
        <f>Table92[[#This Row],[R-B6]]-Table92[[#This Row],[B6]]</f>
        <v>#REF!</v>
      </c>
      <c r="CP34" s="378" t="e">
        <f>Table92[[#This Row],[R-B7]]-Table92[[#This Row],[B7]]</f>
        <v>#REF!</v>
      </c>
      <c r="CQ34" s="378" t="e">
        <f>Table92[[#This Row],[R-B8]]-Table92[[#This Row],[B8]]</f>
        <v>#REF!</v>
      </c>
      <c r="CR34" s="378" t="e">
        <f>Table92[[#This Row],[R-B9]]-Table92[[#This Row],[B9]]</f>
        <v>#REF!</v>
      </c>
      <c r="CS34" s="378" t="e">
        <f>Table92[[#This Row],[R-B10]]-Table92[[#This Row],[B10]]</f>
        <v>#REF!</v>
      </c>
      <c r="CT34" s="378" t="e">
        <f>Table92[[#This Row],[R-B11]]-Table92[[#This Row],[B11]]</f>
        <v>#REF!</v>
      </c>
      <c r="CU34" s="378" t="e">
        <f>Table92[[#This Row],[R-B12]]-Table92[[#This Row],[B12]]</f>
        <v>#REF!</v>
      </c>
      <c r="CV34" s="378" t="e">
        <f>Table92[[#This Row],[R-K1]]-Table92[[#This Row],[K1]]</f>
        <v>#REF!</v>
      </c>
      <c r="CW34" s="378" t="e">
        <f>Table92[[#This Row],[R-K2]]-Table92[[#This Row],[K2]]</f>
        <v>#REF!</v>
      </c>
      <c r="CX34" s="378" t="e">
        <f>Table92[[#This Row],[R-K3]]-Table92[[#This Row],[K3]]</f>
        <v>#REF!</v>
      </c>
      <c r="CY34" s="378" t="e">
        <f>Table92[[#This Row],[R-K4]]-Table92[[#This Row],[K4]]</f>
        <v>#REF!</v>
      </c>
      <c r="CZ34" s="378" t="e">
        <f>Table92[[#This Row],[R-K5]]-Table92[[#This Row],[K5]]</f>
        <v>#REF!</v>
      </c>
      <c r="DA34" s="378" t="e">
        <f>Table92[[#This Row],[R-P1]]-Table92[[#This Row],[P1]]</f>
        <v>#REF!</v>
      </c>
      <c r="DB34" s="378" t="e">
        <f>Table92[[#This Row],[R-P2]]-Table92[[#This Row],[P2]]</f>
        <v>#REF!</v>
      </c>
      <c r="DC34" s="378" t="e">
        <f>Table92[[#This Row],[R-P3]]-Table92[[#This Row],[P3]]</f>
        <v>#REF!</v>
      </c>
      <c r="DD34" s="378" t="e">
        <f>Table92[[#This Row],[R-P4]]-Table92[[#This Row],[P4]]</f>
        <v>#REF!</v>
      </c>
      <c r="DE34" s="378" t="e">
        <f>Table92[[#This Row],[R-P5]]-Table92[[#This Row],[P5]]</f>
        <v>#REF!</v>
      </c>
      <c r="DF34" s="378" t="e">
        <f>Table92[[#This Row],[R-E1]]-Table92[[#This Row],[E1]]</f>
        <v>#REF!</v>
      </c>
      <c r="DG34" s="379" t="e">
        <f>Table92[[#This Row],[R-E2]]-Table92[[#This Row],[E2]]</f>
        <v>#REF!</v>
      </c>
      <c r="DH34" s="43">
        <f>COUNTIF(Table9[[#This Row],[G-B1]:[G-B12]],"&lt;=0")/12*100</f>
        <v>25</v>
      </c>
      <c r="DI34" s="43">
        <f>COUNTIF(Table9[[#This Row],[G-K1]:[G-K5]],"&lt;=0")/5*100</f>
        <v>0</v>
      </c>
      <c r="DJ34" s="43">
        <f>COUNTIF(Table9[[#This Row],[G-P1]:[G-P5]],"&lt;=0")/5*100</f>
        <v>40</v>
      </c>
      <c r="DK34" s="43">
        <f>COUNTIF(Table9[[#This Row],[G-E1]:[G-E2]],"&lt;=0")/2*100</f>
        <v>0</v>
      </c>
      <c r="DL34" s="450">
        <f>IF(AE34="RDP",(COUNTIF(Table9[[#This Row],[G-B3]],"&lt;=0")+COUNTIF(Table9[[#This Row],[G-B4]],"&lt;=0")+COUNTIF(Table9[[#This Row],[G-B7]],"&lt;=0")+COUNTIF(Table9[[#This Row],[G-B11]],"&lt;=0")+COUNTIF(Table9[[#This Row],[G-K2]],"&lt;=0"))/5*100,IF(AE34="RMS",(COUNTIF(Table9[[#This Row],[G-B4]],"&lt;=0")+COUNTIF(Table9[[#This Row],[G-B5]],"&lt;=0")+COUNTIF(Table9[[#This Row],[G-B10]],"&lt;=0")+COUNTIF(Table9[[#This Row],[G-B12]],"&lt;=0")+COUNTIF(Table9[[#This Row],[G-K2]],"&lt;=0"))/5*100,IF(AE34="RSS",(COUNTIF(Table9[[#This Row],[G-B1]],"&lt;=0")+COUNTIF(Table9[[#This Row],[G-B2]],"&lt;=0")+COUNTIF(Table9[[#This Row],[G-B6]],"&lt;=0")+COUNTIF(Table9[[#This Row],[G-B11]],"&lt;=0")+COUNTIF(Table9[[#This Row],[G-B12]],"&lt;=0"))/5*100,0)))</f>
        <v>20</v>
      </c>
      <c r="DM34" s="380">
        <v>83</v>
      </c>
      <c r="DN34" s="381">
        <v>80</v>
      </c>
      <c r="DO34" s="381">
        <v>80</v>
      </c>
      <c r="DP34" s="381">
        <v>100</v>
      </c>
      <c r="DQ34" s="381">
        <v>100</v>
      </c>
      <c r="DR34" s="380">
        <v>25</v>
      </c>
      <c r="DS34" s="381">
        <v>40</v>
      </c>
      <c r="DT34" s="381">
        <v>60</v>
      </c>
      <c r="DU34" s="381">
        <v>50</v>
      </c>
      <c r="DV34" s="381">
        <v>20</v>
      </c>
      <c r="DW34" s="380">
        <v>17</v>
      </c>
      <c r="DX34" s="381">
        <v>20</v>
      </c>
      <c r="DY34" s="381">
        <v>20</v>
      </c>
      <c r="DZ34" s="381">
        <v>50</v>
      </c>
      <c r="EA34" s="382">
        <v>0</v>
      </c>
      <c r="EB34" s="335" t="s">
        <v>1180</v>
      </c>
      <c r="EC34" s="324" t="s">
        <v>185</v>
      </c>
      <c r="ED34" s="324" t="s">
        <v>1031</v>
      </c>
      <c r="EE34" s="338"/>
    </row>
    <row r="35" spans="1:135" ht="130.5" x14ac:dyDescent="0.3">
      <c r="B35" s="282">
        <v>32</v>
      </c>
      <c r="C35" s="421" t="s">
        <v>134</v>
      </c>
      <c r="D35" s="305">
        <v>46076</v>
      </c>
      <c r="E35" s="306" t="s">
        <v>1209</v>
      </c>
      <c r="F35" s="304">
        <v>126110</v>
      </c>
      <c r="G35" s="357">
        <f t="shared" ca="1" si="9"/>
        <v>43.141458266742781</v>
      </c>
      <c r="H35" s="283">
        <v>30569</v>
      </c>
      <c r="I35" s="304" t="s">
        <v>179</v>
      </c>
      <c r="J35" s="304" t="s">
        <v>137</v>
      </c>
      <c r="K35" s="304" t="s">
        <v>405</v>
      </c>
      <c r="L35" s="304" t="s">
        <v>145</v>
      </c>
      <c r="M35" s="304"/>
      <c r="N35" s="304"/>
      <c r="O35" s="304" t="s">
        <v>183</v>
      </c>
      <c r="P35" s="306" t="s">
        <v>1210</v>
      </c>
      <c r="Q35" s="304" t="s">
        <v>144</v>
      </c>
      <c r="R35" s="304" t="s">
        <v>185</v>
      </c>
      <c r="S35" s="305">
        <v>38961</v>
      </c>
      <c r="T35" s="286">
        <f t="shared" ca="1" si="10"/>
        <v>20.136111111111113</v>
      </c>
      <c r="U35" s="308">
        <f ca="1">Table92[[#This Row],[Years in PET]]</f>
        <v>20.136111111111113</v>
      </c>
      <c r="V35" s="304" t="s">
        <v>186</v>
      </c>
      <c r="W35" s="307">
        <f ca="1">Table92[[#This Row],[Age]]-($T$1-Table92[[#This Row],[Date of Appointment to Current Grade]])/365</f>
        <v>37.421917808219177</v>
      </c>
      <c r="X35" s="309">
        <f ca="1">($T$1-Table92[[#This Row],[Date of Appointment to Current Grade]])/365</f>
        <v>5.7195404585235998</v>
      </c>
      <c r="Y35" s="305">
        <v>44228</v>
      </c>
      <c r="Z35" s="304" t="s">
        <v>405</v>
      </c>
      <c r="AA35" s="305">
        <v>45658</v>
      </c>
      <c r="AB35" s="309">
        <f ca="1">($T$1-Table92[[#This Row],[Date in Position]])/365</f>
        <v>1.8017322393455175</v>
      </c>
      <c r="AC35" s="304" t="s">
        <v>183</v>
      </c>
      <c r="AD35" s="305">
        <v>43679</v>
      </c>
      <c r="AE35" s="304" t="s">
        <v>162</v>
      </c>
      <c r="AF35" s="304" t="s">
        <v>148</v>
      </c>
      <c r="AG35" s="47" t="s">
        <v>1211</v>
      </c>
      <c r="AH35" s="47" t="s">
        <v>1212</v>
      </c>
      <c r="AI35" s="47" t="s">
        <v>1213</v>
      </c>
      <c r="AJ35" s="48" t="s">
        <v>331</v>
      </c>
      <c r="AK35" s="48" t="s">
        <v>1214</v>
      </c>
      <c r="AL35" s="282" t="s">
        <v>153</v>
      </c>
      <c r="AM35" s="48"/>
      <c r="AN35" s="313">
        <v>3</v>
      </c>
      <c r="AO35" s="304">
        <v>3</v>
      </c>
      <c r="AP35" s="304">
        <v>2</v>
      </c>
      <c r="AQ35" s="304">
        <v>2</v>
      </c>
      <c r="AR35" s="304">
        <v>3</v>
      </c>
      <c r="AS35" s="304">
        <v>3</v>
      </c>
      <c r="AT35" s="304">
        <v>3</v>
      </c>
      <c r="AU35" s="304">
        <v>2</v>
      </c>
      <c r="AV35" s="304">
        <v>2</v>
      </c>
      <c r="AW35" s="304">
        <v>1</v>
      </c>
      <c r="AX35" s="304">
        <v>3</v>
      </c>
      <c r="AY35" s="304">
        <v>2</v>
      </c>
      <c r="AZ35" s="304">
        <v>3</v>
      </c>
      <c r="BA35" s="304">
        <v>2</v>
      </c>
      <c r="BB35" s="304">
        <v>2</v>
      </c>
      <c r="BC35" s="304">
        <v>1</v>
      </c>
      <c r="BD35" s="304">
        <v>1</v>
      </c>
      <c r="BE35" s="304">
        <v>2</v>
      </c>
      <c r="BF35" s="304">
        <v>2</v>
      </c>
      <c r="BG35" s="304">
        <v>1</v>
      </c>
      <c r="BH35" s="304">
        <v>1</v>
      </c>
      <c r="BI35" s="304">
        <v>2</v>
      </c>
      <c r="BJ35" s="304">
        <v>1</v>
      </c>
      <c r="BK35" s="314">
        <v>1</v>
      </c>
      <c r="BL35" s="323" t="e">
        <f>IF(AND(All!$V35="P1",All!$AE35="RDP"),#REF!,IF(AND(All!$V35="P2",All!$AE35="RDP"),#REF!,IF(AND(All!$V35="P3",All!$AE35="RDP"),#REF!,IF(AND(All!$V35="P4",All!$AE35="RDP"),#REF!,IF(AND(All!$V35="P5",All!$AE35="RDP"),#REF!,IF(AND(All!$V35="P6",All!$AE35="RDP"),#REF!,IF(AND(All!$V35="P7",All!$AE35="RDP"),#REF!,IF(AND(All!$V35="P8",All!$AE35="RDP"),#REF!,IF(AND(All!$V35="P9",All!$AE35="RDP"),#REF!,IF(AND(All!$V35="P1",All!$AE35="RMS"),#REF!,IF(AND(All!$V35="P2",All!$AE35="RMS"),#REF!,IF(AND(All!$V35="P3",All!$AE35="RMS"),#REF!,IF(AND(All!$V35="P4",All!$AE35="RMS"),#REF!,IF(AND(All!$V35="P5",All!$AE35="RMS"),#REF!,IF(AND(All!$V35="P6",All!$AE35="RMS"),#REF!,IF(AND(All!$V35="P7",All!$AE35="RMS"),#REF!,IF(AND(All!$V35="P8",All!$AE35="RMS"),#REF!,IF(AND(All!$V35="P9",All!$AE35="RMS"),#REF!,IF(AND(All!$V35="P1",All!$AE35="RSS"),#REF!,IF(AND(All!$V35="P2",All!$AE35="RSS"),#REF!,IF(AND(All!$V35="P3",All!$AE35="RSS"),#REF!,IF(AND(All!$V35="P4",All!$AE35="RSS"),#REF!,IF(AND(All!$V35="P5",All!$AE35="RSS"),#REF!,IF(AND(All!$V35="P6",All!$AE35="RSS"),#REF!,IF(AND(All!$V35="P7",All!$AE35="RSS"),#REF!,IF(AND(All!$V35="P8",All!$AE35="RSS"),#REF!,IF(AND(All!$V35="P9",All!$AE35="RSS"),#REF!,0)))))))))))))))))))))))))))</f>
        <v>#REF!</v>
      </c>
      <c r="BM35" s="43" t="e">
        <f>IF(AND(All!$V35="P1",All!$AE35="RDP"),#REF!,IF(AND(All!$V35="P2",All!$AE35="RDP"),#REF!,IF(AND(All!$V35="P3",All!$AE35="RDP"),#REF!,IF(AND(All!$V35="P4",All!$AE35="RDP"),#REF!,IF(AND(All!$V35="P5",All!$AE35="RDP"),#REF!,IF(AND(All!$V35="P6",All!$AE35="RDP"),#REF!,IF(AND(All!$V35="P7",All!$AE35="RDP"),#REF!,IF(AND(All!$V35="P8",All!$AE35="RDP"),#REF!,IF(AND(All!$V35="P9",All!$AE35="RDP"),#REF!,IF(AND(All!$V35="P1",All!$AE35="RMS"),#REF!,IF(AND(All!$V35="P2",All!$AE35="RMS"),#REF!,IF(AND(All!$V35="P3",All!$AE35="RMS"),#REF!,IF(AND(All!$V35="P4",All!$AE35="RMS"),#REF!,IF(AND(All!$V35="P5",All!$AE35="RMS"),#REF!,IF(AND(All!$V35="P6",All!$AE35="RMS"),#REF!,IF(AND(All!$V35="P7",All!$AE35="RMS"),#REF!,IF(AND(All!$V35="P8",All!$AE35="RMS"),#REF!,IF(AND(All!$V35="P9",All!$AE35="RMS"),#REF!,IF(AND(All!$V35="P1",All!$AE35="RSS"),#REF!,IF(AND(All!$V35="P2",All!$AE35="RSS"),#REF!,IF(AND(All!$V35="P3",All!$AE35="RSS"),#REF!,IF(AND(All!$V35="P4",All!$AE35="RSS"),#REF!,IF(AND(All!$V35="P5",All!$AE35="RSS"),#REF!,IF(AND(All!$V35="P6",All!$AE35="RSS"),#REF!,IF(AND(All!$V35="P7",All!$AE35="RSS"),#REF!,IF(AND(All!$V35="P8",All!$AE35="RSS"),#REF!,IF(AND(All!$V35="P9",All!$AE35="RSS"),#REF!,0)))))))))))))))))))))))))))</f>
        <v>#REF!</v>
      </c>
      <c r="BN35" s="43" t="e">
        <f>IF(AND(All!$V35="P1",All!$AE35="RDP"),#REF!,IF(AND(All!$V35="P2",All!$AE35="RDP"),#REF!,IF(AND(All!$V35="P3",All!$AE35="RDP"),#REF!,IF(AND(All!$V35="P4",All!$AE35="RDP"),#REF!,IF(AND(All!$V35="P5",All!$AE35="RDP"),#REF!,IF(AND(All!$V35="P6",All!$AE35="RDP"),#REF!,IF(AND(All!$V35="P7",All!$AE35="RDP"),#REF!,IF(AND(All!$V35="P8",All!$AE35="RDP"),#REF!,IF(AND(All!$V35="P9",All!$AE35="RDP"),#REF!,IF(AND(All!$V35="P1",All!$AE35="RMS"),#REF!,IF(AND(All!$V35="P2",All!$AE35="RMS"),#REF!,IF(AND(All!$V35="P3",All!$AE35="RMS"),#REF!,IF(AND(All!$V35="P4",All!$AE35="RMS"),#REF!,IF(AND(All!$V35="P5",All!$AE35="RMS"),#REF!,IF(AND(All!$V35="P6",All!$AE35="RMS"),#REF!,IF(AND(All!$V35="P7",All!$AE35="RMS"),#REF!,IF(AND(All!$V35="P8",All!$AE35="RMS"),#REF!,IF(AND(All!$V35="P9",All!$AE35="RMS"),#REF!,IF(AND(All!$V35="P1",All!$AE35="RSS"),#REF!,IF(AND(All!$V35="P2",All!$AE35="RSS"),#REF!,IF(AND(All!$V35="P3",All!$AE35="RSS"),#REF!,IF(AND(All!$V35="P4",All!$AE35="RSS"),#REF!,IF(AND(All!$V35="P5",All!$AE35="RSS"),#REF!,IF(AND(All!$V35="P6",All!$AE35="RSS"),#REF!,IF(AND(All!$V35="P7",All!$AE35="RSS"),#REF!,IF(AND(All!$V35="P8",All!$AE35="RSS"),#REF!,IF(AND(All!$V35="P9",All!$AE35="RSS"),#REF!,0)))))))))))))))))))))))))))</f>
        <v>#REF!</v>
      </c>
      <c r="BO35" s="43" t="e">
        <f>IF(AND(All!$V35="P1",All!$AE35="RDP"),#REF!,IF(AND(All!$V35="P2",All!$AE35="RDP"),#REF!,IF(AND(All!$V35="P3",All!$AE35="RDP"),#REF!,IF(AND(All!$V35="P4",All!$AE35="RDP"),#REF!,IF(AND(All!$V35="P5",All!$AE35="RDP"),#REF!,IF(AND(All!$V35="P6",All!$AE35="RDP"),#REF!,IF(AND(All!$V35="P7",All!$AE35="RDP"),#REF!,IF(AND(All!$V35="P8",All!$AE35="RDP"),#REF!,IF(AND(All!$V35="P9",All!$AE35="RDP"),#REF!,IF(AND(All!$V35="P1",All!$AE35="RMS"),#REF!,IF(AND(All!$V35="P2",All!$AE35="RMS"),#REF!,IF(AND(All!$V35="P3",All!$AE35="RMS"),#REF!,IF(AND(All!$V35="P4",All!$AE35="RMS"),#REF!,IF(AND(All!$V35="P5",All!$AE35="RMS"),#REF!,IF(AND(All!$V35="P6",All!$AE35="RMS"),#REF!,IF(AND(All!$V35="P7",All!$AE35="RMS"),#REF!,IF(AND(All!$V35="P8",All!$AE35="RMS"),#REF!,IF(AND(All!$V35="P9",All!$AE35="RMS"),#REF!,IF(AND(All!$V35="P1",All!$AE35="RSS"),#REF!,IF(AND(All!$V35="P2",All!$AE35="RSS"),#REF!,IF(AND(All!$V35="P3",All!$AE35="RSS"),#REF!,IF(AND(All!$V35="P4",All!$AE35="RSS"),#REF!,IF(AND(All!$V35="P5",All!$AE35="RSS"),#REF!,IF(AND(All!$V35="P6",All!$AE35="RSS"),#REF!,IF(AND(All!$V35="P7",All!$AE35="RSS"),#REF!,IF(AND(All!$V35="P8",All!$AE35="RSS"),#REF!,IF(AND(All!$V35="P9",All!$AE35="RSS"),#REF!,0)))))))))))))))))))))))))))</f>
        <v>#REF!</v>
      </c>
      <c r="BP35" s="43" t="e">
        <f>IF(AND(All!$V35="P1",All!$AE35="RDP"),#REF!,IF(AND(All!$V35="P2",All!$AE35="RDP"),#REF!,IF(AND(All!$V35="P3",All!$AE35="RDP"),#REF!,IF(AND(All!$V35="P4",All!$AE35="RDP"),#REF!,IF(AND(All!$V35="P5",All!$AE35="RDP"),#REF!,IF(AND(All!$V35="P6",All!$AE35="RDP"),#REF!,IF(AND(All!$V35="P7",All!$AE35="RDP"),#REF!,IF(AND(All!$V35="P8",All!$AE35="RDP"),#REF!,IF(AND(All!$V35="P9",All!$AE35="RDP"),#REF!,IF(AND(All!$V35="P1",All!$AE35="RMS"),#REF!,IF(AND(All!$V35="P2",All!$AE35="RMS"),#REF!,IF(AND(All!$V35="P3",All!$AE35="RMS"),#REF!,IF(AND(All!$V35="P4",All!$AE35="RMS"),#REF!,IF(AND(All!$V35="P5",All!$AE35="RMS"),#REF!,IF(AND(All!$V35="P6",All!$AE35="RMS"),#REF!,IF(AND(All!$V35="P7",All!$AE35="RMS"),#REF!,IF(AND(All!$V35="P8",All!$AE35="RMS"),#REF!,IF(AND(All!$V35="P9",All!$AE35="RMS"),#REF!,IF(AND(All!$V35="P1",All!$AE35="RSS"),#REF!,IF(AND(All!$V35="P2",All!$AE35="RSS"),#REF!,IF(AND(All!$V35="P3",All!$AE35="RSS"),#REF!,IF(AND(All!$V35="P4",All!$AE35="RSS"),#REF!,IF(AND(All!$V35="P5",All!$AE35="RSS"),#REF!,IF(AND(All!$V35="P6",All!$AE35="RSS"),#REF!,IF(AND(All!$V35="P7",All!$AE35="RSS"),#REF!,IF(AND(All!$V35="P8",All!$AE35="RSS"),#REF!,IF(AND(All!$V35="P9",All!$AE35="RSS"),#REF!,0)))))))))))))))))))))))))))</f>
        <v>#REF!</v>
      </c>
      <c r="BQ35" s="43" t="e">
        <f>IF(AND(All!$V35="P1",All!$AE35="RDP"),#REF!,IF(AND(All!$V35="P2",All!$AE35="RDP"),#REF!,IF(AND(All!$V35="P3",All!$AE35="RDP"),#REF!,IF(AND(All!$V35="P4",All!$AE35="RDP"),#REF!,IF(AND(All!$V35="P5",All!$AE35="RDP"),#REF!,IF(AND(All!$V35="P6",All!$AE35="RDP"),#REF!,IF(AND(All!$V35="P7",All!$AE35="RDP"),#REF!,IF(AND(All!$V35="P8",All!$AE35="RDP"),#REF!,IF(AND(All!$V35="P9",All!$AE35="RDP"),#REF!,IF(AND(All!$V35="P1",All!$AE35="RMS"),#REF!,IF(AND(All!$V35="P2",All!$AE35="RMS"),#REF!,IF(AND(All!$V35="P3",All!$AE35="RMS"),#REF!,IF(AND(All!$V35="P4",All!$AE35="RMS"),#REF!,IF(AND(All!$V35="P5",All!$AE35="RMS"),#REF!,IF(AND(All!$V35="P6",All!$AE35="RMS"),#REF!,IF(AND(All!$V35="P7",All!$AE35="RMS"),#REF!,IF(AND(All!$V35="P8",All!$AE35="RMS"),#REF!,IF(AND(All!$V35="P9",All!$AE35="RMS"),#REF!,IF(AND(All!$V35="P1",All!$AE35="RSS"),#REF!,IF(AND(All!$V35="P2",All!$AE35="RSS"),#REF!,IF(AND(All!$V35="P3",All!$AE35="RSS"),#REF!,IF(AND(All!$V35="P4",All!$AE35="RSS"),#REF!,IF(AND(All!$V35="P5",All!$AE35="RSS"),#REF!,IF(AND(All!$V35="P6",All!$AE35="RSS"),#REF!,IF(AND(All!$V35="P7",All!$AE35="RSS"),#REF!,IF(AND(All!$V35="P8",All!$AE35="RSS"),#REF!,IF(AND(All!$V35="P9",All!$AE35="RSS"),#REF!,0)))))))))))))))))))))))))))</f>
        <v>#REF!</v>
      </c>
      <c r="BR35" s="43" t="e">
        <f>IF(AND(All!$V35="P1",All!$AE35="RDP"),#REF!,IF(AND(All!$V35="P2",All!$AE35="RDP"),#REF!,IF(AND(All!$V35="P3",All!$AE35="RDP"),#REF!,IF(AND(All!$V35="P4",All!$AE35="RDP"),#REF!,IF(AND(All!$V35="P5",All!$AE35="RDP"),#REF!,IF(AND(All!$V35="P6",All!$AE35="RDP"),#REF!,IF(AND(All!$V35="P7",All!$AE35="RDP"),#REF!,IF(AND(All!$V35="P8",All!$AE35="RDP"),#REF!,IF(AND(All!$V35="P9",All!$AE35="RDP"),#REF!,IF(AND(All!$V35="P1",All!$AE35="RMS"),#REF!,IF(AND(All!$V35="P2",All!$AE35="RMS"),#REF!,IF(AND(All!$V35="P3",All!$AE35="RMS"),#REF!,IF(AND(All!$V35="P4",All!$AE35="RMS"),#REF!,IF(AND(All!$V35="P5",All!$AE35="RMS"),#REF!,IF(AND(All!$V35="P6",All!$AE35="RMS"),#REF!,IF(AND(All!$V35="P7",All!$AE35="RMS"),#REF!,IF(AND(All!$V35="P8",All!$AE35="RMS"),#REF!,IF(AND(All!$V35="P9",All!$AE35="RMS"),#REF!,IF(AND(All!$V35="P1",All!$AE35="RSS"),#REF!,IF(AND(All!$V35="P2",All!$AE35="RSS"),#REF!,IF(AND(All!$V35="P3",All!$AE35="RSS"),#REF!,IF(AND(All!$V35="P4",All!$AE35="RSS"),#REF!,IF(AND(All!$V35="P5",All!$AE35="RSS"),#REF!,IF(AND(All!$V35="P6",All!$AE35="RSS"),#REF!,IF(AND(All!$V35="P7",All!$AE35="RSS"),#REF!,IF(AND(All!$V35="P8",All!$AE35="RSS"),#REF!,IF(AND(All!$V35="P9",All!$AE35="RSS"),#REF!,0)))))))))))))))))))))))))))</f>
        <v>#REF!</v>
      </c>
      <c r="BS35" s="43" t="e">
        <f>IF(AND(All!$V35="P1",All!$AE35="RDP"),#REF!,IF(AND(All!$V35="P2",All!$AE35="RDP"),#REF!,IF(AND(All!$V35="P3",All!$AE35="RDP"),#REF!,IF(AND(All!$V35="P4",All!$AE35="RDP"),#REF!,IF(AND(All!$V35="P5",All!$AE35="RDP"),#REF!,IF(AND(All!$V35="P6",All!$AE35="RDP"),#REF!,IF(AND(All!$V35="P7",All!$AE35="RDP"),#REF!,IF(AND(All!$V35="P8",All!$AE35="RDP"),#REF!,IF(AND(All!$V35="P9",All!$AE35="RDP"),#REF!,IF(AND(All!$V35="P1",All!$AE35="RMS"),#REF!,IF(AND(All!$V35="P2",All!$AE35="RMS"),#REF!,IF(AND(All!$V35="P3",All!$AE35="RMS"),#REF!,IF(AND(All!$V35="P4",All!$AE35="RMS"),#REF!,IF(AND(All!$V35="P5",All!$AE35="RMS"),#REF!,IF(AND(All!$V35="P6",All!$AE35="RMS"),#REF!,IF(AND(All!$V35="P7",All!$AE35="RMS"),#REF!,IF(AND(All!$V35="P8",All!$AE35="RMS"),#REF!,IF(AND(All!$V35="P9",All!$AE35="RMS"),#REF!,IF(AND(All!$V35="P1",All!$AE35="RSS"),#REF!,IF(AND(All!$V35="P2",All!$AE35="RSS"),#REF!,IF(AND(All!$V35="P3",All!$AE35="RSS"),#REF!,IF(AND(All!$V35="P4",All!$AE35="RSS"),#REF!,IF(AND(All!$V35="P5",All!$AE35="RSS"),#REF!,IF(AND(All!$V35="P6",All!$AE35="RSS"),#REF!,IF(AND(All!$V35="P7",All!$AE35="RSS"),#REF!,IF(AND(All!$V35="P8",All!$AE35="RSS"),#REF!,IF(AND(All!$V35="P9",All!$AE35="RSS"),#REF!,0)))))))))))))))))))))))))))</f>
        <v>#REF!</v>
      </c>
      <c r="BT35" s="43" t="e">
        <f>IF(AND(All!$V35="P1",All!$AE35="RDP"),#REF!,IF(AND(All!$V35="P2",All!$AE35="RDP"),#REF!,IF(AND(All!$V35="P3",All!$AE35="RDP"),#REF!,IF(AND(All!$V35="P4",All!$AE35="RDP"),#REF!,IF(AND(All!$V35="P5",All!$AE35="RDP"),#REF!,IF(AND(All!$V35="P6",All!$AE35="RDP"),#REF!,IF(AND(All!$V35="P7",All!$AE35="RDP"),#REF!,IF(AND(All!$V35="P8",All!$AE35="RDP"),#REF!,IF(AND(All!$V35="P9",All!$AE35="RDP"),#REF!,IF(AND(All!$V35="P1",All!$AE35="RMS"),#REF!,IF(AND(All!$V35="P2",All!$AE35="RMS"),#REF!,IF(AND(All!$V35="P3",All!$AE35="RMS"),#REF!,IF(AND(All!$V35="P4",All!$AE35="RMS"),#REF!,IF(AND(All!$V35="P5",All!$AE35="RMS"),#REF!,IF(AND(All!$V35="P6",All!$AE35="RMS"),#REF!,IF(AND(All!$V35="P7",All!$AE35="RMS"),#REF!,IF(AND(All!$V35="P8",All!$AE35="RMS"),#REF!,IF(AND(All!$V35="P9",All!$AE35="RMS"),#REF!,IF(AND(All!$V35="P1",All!$AE35="RSS"),#REF!,IF(AND(All!$V35="P2",All!$AE35="RSS"),#REF!,IF(AND(All!$V35="P3",All!$AE35="RSS"),#REF!,IF(AND(All!$V35="P4",All!$AE35="RSS"),#REF!,IF(AND(All!$V35="P5",All!$AE35="RSS"),#REF!,IF(AND(All!$V35="P6",All!$AE35="RSS"),#REF!,IF(AND(All!$V35="P7",All!$AE35="RSS"),#REF!,IF(AND(All!$V35="P8",All!$AE35="RSS"),#REF!,IF(AND(All!$V35="P9",All!$AE35="RSS"),#REF!,0)))))))))))))))))))))))))))</f>
        <v>#REF!</v>
      </c>
      <c r="BU35" s="43" t="e">
        <f>IF(AND(All!$V35="P1",All!$AE35="RDP"),#REF!,IF(AND(All!$V35="P2",All!$AE35="RDP"),#REF!,IF(AND(All!$V35="P3",All!$AE35="RDP"),#REF!,IF(AND(All!$V35="P4",All!$AE35="RDP"),#REF!,IF(AND(All!$V35="P5",All!$AE35="RDP"),#REF!,IF(AND(All!$V35="P6",All!$AE35="RDP"),#REF!,IF(AND(All!$V35="P7",All!$AE35="RDP"),#REF!,IF(AND(All!$V35="P8",All!$AE35="RDP"),#REF!,IF(AND(All!$V35="P9",All!$AE35="RDP"),#REF!,IF(AND(All!$V35="P1",All!$AE35="RMS"),#REF!,IF(AND(All!$V35="P2",All!$AE35="RMS"),#REF!,IF(AND(All!$V35="P3",All!$AE35="RMS"),#REF!,IF(AND(All!$V35="P4",All!$AE35="RMS"),#REF!,IF(AND(All!$V35="P5",All!$AE35="RMS"),#REF!,IF(AND(All!$V35="P6",All!$AE35="RMS"),#REF!,IF(AND(All!$V35="P7",All!$AE35="RMS"),#REF!,IF(AND(All!$V35="P8",All!$AE35="RMS"),#REF!,IF(AND(All!$V35="P9",All!$AE35="RMS"),#REF!,IF(AND(All!$V35="P1",All!$AE35="RSS"),#REF!,IF(AND(All!$V35="P2",All!$AE35="RSS"),#REF!,IF(AND(All!$V35="P3",All!$AE35="RSS"),#REF!,IF(AND(All!$V35="P4",All!$AE35="RSS"),#REF!,IF(AND(All!$V35="P5",All!$AE35="RSS"),#REF!,IF(AND(All!$V35="P6",All!$AE35="RSS"),#REF!,IF(AND(All!$V35="P7",All!$AE35="RSS"),#REF!,IF(AND(All!$V35="P8",All!$AE35="RSS"),#REF!,IF(AND(All!$V35="P9",All!$AE35="RSS"),#REF!,0)))))))))))))))))))))))))))</f>
        <v>#REF!</v>
      </c>
      <c r="BV35" s="43" t="e">
        <f>IF(AND(All!$V35="P1",All!$AE35="RDP"),#REF!,IF(AND(All!$V35="P2",All!$AE35="RDP"),#REF!,IF(AND(All!$V35="P3",All!$AE35="RDP"),#REF!,IF(AND(All!$V35="P4",All!$AE35="RDP"),#REF!,IF(AND(All!$V35="P5",All!$AE35="RDP"),#REF!,IF(AND(All!$V35="P6",All!$AE35="RDP"),#REF!,IF(AND(All!$V35="P7",All!$AE35="RDP"),#REF!,IF(AND(All!$V35="P8",All!$AE35="RDP"),#REF!,IF(AND(All!$V35="P9",All!$AE35="RDP"),#REF!,IF(AND(All!$V35="P1",All!$AE35="RMS"),#REF!,IF(AND(All!$V35="P2",All!$AE35="RMS"),#REF!,IF(AND(All!$V35="P3",All!$AE35="RMS"),#REF!,IF(AND(All!$V35="P4",All!$AE35="RMS"),#REF!,IF(AND(All!$V35="P5",All!$AE35="RMS"),#REF!,IF(AND(All!$V35="P6",All!$AE35="RMS"),#REF!,IF(AND(All!$V35="P7",All!$AE35="RMS"),#REF!,IF(AND(All!$V35="P8",All!$AE35="RMS"),#REF!,IF(AND(All!$V35="P9",All!$AE35="RMS"),#REF!,IF(AND(All!$V35="P1",All!$AE35="RSS"),#REF!,IF(AND(All!$V35="P2",All!$AE35="RSS"),#REF!,IF(AND(All!$V35="P3",All!$AE35="RSS"),#REF!,IF(AND(All!$V35="P4",All!$AE35="RSS"),#REF!,IF(AND(All!$V35="P5",All!$AE35="RSS"),#REF!,IF(AND(All!$V35="P6",All!$AE35="RSS"),#REF!,IF(AND(All!$V35="P7",All!$AE35="RSS"),#REF!,IF(AND(All!$V35="P8",All!$AE35="RSS"),#REF!,IF(AND(All!$V35="P9",All!$AE35="RSS"),#REF!,0)))))))))))))))))))))))))))</f>
        <v>#REF!</v>
      </c>
      <c r="BW35" s="43" t="e">
        <f>IF(AND(All!$V35="P1",All!$AE35="RDP"),#REF!,IF(AND(All!$V35="P2",All!$AE35="RDP"),#REF!,IF(AND(All!$V35="P3",All!$AE35="RDP"),#REF!,IF(AND(All!$V35="P4",All!$AE35="RDP"),#REF!,IF(AND(All!$V35="P5",All!$AE35="RDP"),#REF!,IF(AND(All!$V35="P6",All!$AE35="RDP"),#REF!,IF(AND(All!$V35="P7",All!$AE35="RDP"),#REF!,IF(AND(All!$V35="P8",All!$AE35="RDP"),#REF!,IF(AND(All!$V35="P9",All!$AE35="RDP"),#REF!,IF(AND(All!$V35="P1",All!$AE35="RMS"),#REF!,IF(AND(All!$V35="P2",All!$AE35="RMS"),#REF!,IF(AND(All!$V35="P3",All!$AE35="RMS"),#REF!,IF(AND(All!$V35="P4",All!$AE35="RMS"),#REF!,IF(AND(All!$V35="P5",All!$AE35="RMS"),#REF!,IF(AND(All!$V35="P6",All!$AE35="RMS"),#REF!,IF(AND(All!$V35="P7",All!$AE35="RMS"),#REF!,IF(AND(All!$V35="P8",All!$AE35="RMS"),#REF!,IF(AND(All!$V35="P9",All!$AE35="RMS"),#REF!,IF(AND(All!$V35="P1",All!$AE35="RSS"),#REF!,IF(AND(All!$V35="P2",All!$AE35="RSS"),#REF!,IF(AND(All!$V35="P3",All!$AE35="RSS"),#REF!,IF(AND(All!$V35="P4",All!$AE35="RSS"),#REF!,IF(AND(All!$V35="P5",All!$AE35="RSS"),#REF!,IF(AND(All!$V35="P6",All!$AE35="RSS"),#REF!,IF(AND(All!$V35="P7",All!$AE35="RSS"),#REF!,IF(AND(All!$V35="P8",All!$AE35="RSS"),#REF!,IF(AND(All!$V35="P9",All!$AE35="RSS"),#REF!,0)))))))))))))))))))))))))))</f>
        <v>#REF!</v>
      </c>
      <c r="BX35" s="43" t="e">
        <f>IF(AND(All!$V35="P1",All!$AE35="RDP"),#REF!,IF(AND(All!$V35="P2",All!$AE35="RDP"),#REF!,IF(AND(All!$V35="P3",All!$AE35="RDP"),#REF!,IF(AND(All!$V35="P4",All!$AE35="RDP"),#REF!,IF(AND(All!$V35="P5",All!$AE35="RDP"),#REF!,IF(AND(All!$V35="P6",All!$AE35="RDP"),#REF!,IF(AND(All!$V35="P7",All!$AE35="RDP"),#REF!,IF(AND(All!$V35="P8",All!$AE35="RDP"),#REF!,IF(AND(All!$V35="P9",All!$AE35="RDP"),#REF!,IF(AND(All!$V35="P1",All!$AE35="RMS"),#REF!,IF(AND(All!$V35="P2",All!$AE35="RMS"),#REF!,IF(AND(All!$V35="P3",All!$AE35="RMS"),#REF!,IF(AND(All!$V35="P4",All!$AE35="RMS"),#REF!,IF(AND(All!$V35="P5",All!$AE35="RMS"),#REF!,IF(AND(All!$V35="P6",All!$AE35="RMS"),#REF!,IF(AND(All!$V35="P7",All!$AE35="RMS"),#REF!,IF(AND(All!$V35="P8",All!$AE35="RMS"),#REF!,IF(AND(All!$V35="P9",All!$AE35="RMS"),#REF!,IF(AND(All!$V35="P1",All!$AE35="RSS"),#REF!,IF(AND(All!$V35="P2",All!$AE35="RSS"),#REF!,IF(AND(All!$V35="P3",All!$AE35="RSS"),#REF!,IF(AND(All!$V35="P4",All!$AE35="RSS"),#REF!,IF(AND(All!$V35="P5",All!$AE35="RSS"),#REF!,IF(AND(All!$V35="P6",All!$AE35="RSS"),#REF!,IF(AND(All!$V35="P7",All!$AE35="RSS"),#REF!,IF(AND(All!$V35="P8",All!$AE35="RSS"),#REF!,IF(AND(All!$V35="P9",All!$AE35="RSS"),#REF!,0)))))))))))))))))))))))))))</f>
        <v>#REF!</v>
      </c>
      <c r="BY35" s="43" t="e">
        <f>IF(AND(All!$V35="P1",All!$AE35="RDP"),#REF!,IF(AND(All!$V35="P2",All!$AE35="RDP"),#REF!,IF(AND(All!$V35="P3",All!$AE35="RDP"),#REF!,IF(AND(All!$V35="P4",All!$AE35="RDP"),#REF!,IF(AND(All!$V35="P5",All!$AE35="RDP"),#REF!,IF(AND(All!$V35="P6",All!$AE35="RDP"),#REF!,IF(AND(All!$V35="P7",All!$AE35="RDP"),#REF!,IF(AND(All!$V35="P8",All!$AE35="RDP"),#REF!,IF(AND(All!$V35="P9",All!$AE35="RDP"),#REF!,IF(AND(All!$V35="P1",All!$AE35="RMS"),#REF!,IF(AND(All!$V35="P2",All!$AE35="RMS"),#REF!,IF(AND(All!$V35="P3",All!$AE35="RMS"),#REF!,IF(AND(All!$V35="P4",All!$AE35="RMS"),#REF!,IF(AND(All!$V35="P5",All!$AE35="RMS"),#REF!,IF(AND(All!$V35="P6",All!$AE35="RMS"),#REF!,IF(AND(All!$V35="P7",All!$AE35="RMS"),#REF!,IF(AND(All!$V35="P8",All!$AE35="RMS"),#REF!,IF(AND(All!$V35="P9",All!$AE35="RMS"),#REF!,IF(AND(All!$V35="P1",All!$AE35="RSS"),#REF!,IF(AND(All!$V35="P2",All!$AE35="RSS"),#REF!,IF(AND(All!$V35="P3",All!$AE35="RSS"),#REF!,IF(AND(All!$V35="P4",All!$AE35="RSS"),#REF!,IF(AND(All!$V35="P5",All!$AE35="RSS"),#REF!,IF(AND(All!$V35="P6",All!$AE35="RSS"),#REF!,IF(AND(All!$V35="P7",All!$AE35="RSS"),#REF!,IF(AND(All!$V35="P8",All!$AE35="RSS"),#REF!,IF(AND(All!$V35="P9",All!$AE35="RSS"),#REF!,0)))))))))))))))))))))))))))</f>
        <v>#REF!</v>
      </c>
      <c r="BZ35" s="43" t="e">
        <f>IF(AND(All!$V35="P1",All!$AE35="RDP"),#REF!,IF(AND(All!$V35="P2",All!$AE35="RDP"),#REF!,IF(AND(All!$V35="P3",All!$AE35="RDP"),#REF!,IF(AND(All!$V35="P4",All!$AE35="RDP"),#REF!,IF(AND(All!$V35="P5",All!$AE35="RDP"),#REF!,IF(AND(All!$V35="P6",All!$AE35="RDP"),#REF!,IF(AND(All!$V35="P7",All!$AE35="RDP"),#REF!,IF(AND(All!$V35="P8",All!$AE35="RDP"),#REF!,IF(AND(All!$V35="P9",All!$AE35="RDP"),#REF!,IF(AND(All!$V35="P1",All!$AE35="RMS"),#REF!,IF(AND(All!$V35="P2",All!$AE35="RMS"),#REF!,IF(AND(All!$V35="P3",All!$AE35="RMS"),#REF!,IF(AND(All!$V35="P4",All!$AE35="RMS"),#REF!,IF(AND(All!$V35="P5",All!$AE35="RMS"),#REF!,IF(AND(All!$V35="P6",All!$AE35="RMS"),#REF!,IF(AND(All!$V35="P7",All!$AE35="RMS"),#REF!,IF(AND(All!$V35="P8",All!$AE35="RMS"),#REF!,IF(AND(All!$V35="P9",All!$AE35="RMS"),#REF!,IF(AND(All!$V35="P1",All!$AE35="RSS"),#REF!,IF(AND(All!$V35="P2",All!$AE35="RSS"),#REF!,IF(AND(All!$V35="P3",All!$AE35="RSS"),#REF!,IF(AND(All!$V35="P4",All!$AE35="RSS"),#REF!,IF(AND(All!$V35="P5",All!$AE35="RSS"),#REF!,IF(AND(All!$V35="P6",All!$AE35="RSS"),#REF!,IF(AND(All!$V35="P7",All!$AE35="RSS"),#REF!,IF(AND(All!$V35="P8",All!$AE35="RSS"),#REF!,IF(AND(All!$V35="P9",All!$AE35="RSS"),#REF!,0)))))))))))))))))))))))))))</f>
        <v>#REF!</v>
      </c>
      <c r="CA35" s="43" t="e">
        <f>IF(AND(All!$V35="P1",All!$AE35="RDP"),#REF!,IF(AND(All!$V35="P2",All!$AE35="RDP"),#REF!,IF(AND(All!$V35="P3",All!$AE35="RDP"),#REF!,IF(AND(All!$V35="P4",All!$AE35="RDP"),#REF!,IF(AND(All!$V35="P5",All!$AE35="RDP"),#REF!,IF(AND(All!$V35="P6",All!$AE35="RDP"),#REF!,IF(AND(All!$V35="P7",All!$AE35="RDP"),#REF!,IF(AND(All!$V35="P8",All!$AE35="RDP"),#REF!,IF(AND(All!$V35="P9",All!$AE35="RDP"),#REF!,IF(AND(All!$V35="P1",All!$AE35="RMS"),#REF!,IF(AND(All!$V35="P2",All!$AE35="RMS"),#REF!,IF(AND(All!$V35="P3",All!$AE35="RMS"),#REF!,IF(AND(All!$V35="P4",All!$AE35="RMS"),#REF!,IF(AND(All!$V35="P5",All!$AE35="RMS"),#REF!,IF(AND(All!$V35="P6",All!$AE35="RMS"),#REF!,IF(AND(All!$V35="P7",All!$AE35="RMS"),#REF!,IF(AND(All!$V35="P8",All!$AE35="RMS"),#REF!,IF(AND(All!$V35="P9",All!$AE35="RMS"),#REF!,IF(AND(All!$V35="P1",All!$AE35="RSS"),#REF!,IF(AND(All!$V35="P2",All!$AE35="RSS"),#REF!,IF(AND(All!$V35="P3",All!$AE35="RSS"),#REF!,IF(AND(All!$V35="P4",All!$AE35="RSS"),#REF!,IF(AND(All!$V35="P5",All!$AE35="RSS"),#REF!,IF(AND(All!$V35="P6",All!$AE35="RSS"),#REF!,IF(AND(All!$V35="P7",All!$AE35="RSS"),#REF!,IF(AND(All!$V35="P8",All!$AE35="RSS"),#REF!,IF(AND(All!$V35="P9",All!$AE35="RSS"),#REF!,0)))))))))))))))))))))))))))</f>
        <v>#REF!</v>
      </c>
      <c r="CB35" s="43" t="e">
        <f>IF(AND(All!$V35="P1",All!$AE35="RDP"),#REF!,IF(AND(All!$V35="P2",All!$AE35="RDP"),#REF!,IF(AND(All!$V35="P3",All!$AE35="RDP"),#REF!,IF(AND(All!$V35="P4",All!$AE35="RDP"),#REF!,IF(AND(All!$V35="P5",All!$AE35="RDP"),#REF!,IF(AND(All!$V35="P6",All!$AE35="RDP"),#REF!,IF(AND(All!$V35="P7",All!$AE35="RDP"),#REF!,IF(AND(All!$V35="P8",All!$AE35="RDP"),#REF!,IF(AND(All!$V35="P9",All!$AE35="RDP"),#REF!,IF(AND(All!$V35="P1",All!$AE35="RMS"),#REF!,IF(AND(All!$V35="P2",All!$AE35="RMS"),#REF!,IF(AND(All!$V35="P3",All!$AE35="RMS"),#REF!,IF(AND(All!$V35="P4",All!$AE35="RMS"),#REF!,IF(AND(All!$V35="P5",All!$AE35="RMS"),#REF!,IF(AND(All!$V35="P6",All!$AE35="RMS"),#REF!,IF(AND(All!$V35="P7",All!$AE35="RMS"),#REF!,IF(AND(All!$V35="P8",All!$AE35="RMS"),#REF!,IF(AND(All!$V35="P9",All!$AE35="RMS"),#REF!,IF(AND(All!$V35="P1",All!$AE35="RSS"),#REF!,IF(AND(All!$V35="P2",All!$AE35="RSS"),#REF!,IF(AND(All!$V35="P3",All!$AE35="RSS"),#REF!,IF(AND(All!$V35="P4",All!$AE35="RSS"),#REF!,IF(AND(All!$V35="P5",All!$AE35="RSS"),#REF!,IF(AND(All!$V35="P6",All!$AE35="RSS"),#REF!,IF(AND(All!$V35="P7",All!$AE35="RSS"),#REF!,IF(AND(All!$V35="P8",All!$AE35="RSS"),#REF!,IF(AND(All!$V35="P9",All!$AE35="RSS"),#REF!,0)))))))))))))))))))))))))))</f>
        <v>#REF!</v>
      </c>
      <c r="CC35" s="43" t="e">
        <f>IF(AND(All!$V35="P1",All!$AE35="RDP"),#REF!,IF(AND(All!$V35="P2",All!$AE35="RDP"),#REF!,IF(AND(All!$V35="P3",All!$AE35="RDP"),#REF!,IF(AND(All!$V35="P4",All!$AE35="RDP"),#REF!,IF(AND(All!$V35="P5",All!$AE35="RDP"),#REF!,IF(AND(All!$V35="P6",All!$AE35="RDP"),#REF!,IF(AND(All!$V35="P7",All!$AE35="RDP"),#REF!,IF(AND(All!$V35="P8",All!$AE35="RDP"),#REF!,IF(AND(All!$V35="P9",All!$AE35="RDP"),#REF!,IF(AND(All!$V35="P1",All!$AE35="RMS"),#REF!,IF(AND(All!$V35="P2",All!$AE35="RMS"),#REF!,IF(AND(All!$V35="P3",All!$AE35="RMS"),#REF!,IF(AND(All!$V35="P4",All!$AE35="RMS"),#REF!,IF(AND(All!$V35="P5",All!$AE35="RMS"),#REF!,IF(AND(All!$V35="P6",All!$AE35="RMS"),#REF!,IF(AND(All!$V35="P7",All!$AE35="RMS"),#REF!,IF(AND(All!$V35="P8",All!$AE35="RMS"),#REF!,IF(AND(All!$V35="P9",All!$AE35="RMS"),#REF!,IF(AND(All!$V35="P1",All!$AE35="RSS"),#REF!,IF(AND(All!$V35="P2",All!$AE35="RSS"),#REF!,IF(AND(All!$V35="P3",All!$AE35="RSS"),#REF!,IF(AND(All!$V35="P4",All!$AE35="RSS"),#REF!,IF(AND(All!$V35="P5",All!$AE35="RSS"),#REF!,IF(AND(All!$V35="P6",All!$AE35="RSS"),#REF!,IF(AND(All!$V35="P7",All!$AE35="RSS"),#REF!,IF(AND(All!$V35="P8",All!$AE35="RSS"),#REF!,IF(AND(All!$V35="P9",All!$AE35="RSS"),#REF!,0)))))))))))))))))))))))))))</f>
        <v>#REF!</v>
      </c>
      <c r="CD35" s="43" t="e">
        <f>IF(AND(All!$V35="P1",All!$AE35="RDP"),#REF!,IF(AND(All!$V35="P2",All!$AE35="RDP"),#REF!,IF(AND(All!$V35="P3",All!$AE35="RDP"),#REF!,IF(AND(All!$V35="P4",All!$AE35="RDP"),#REF!,IF(AND(All!$V35="P5",All!$AE35="RDP"),#REF!,IF(AND(All!$V35="P6",All!$AE35="RDP"),#REF!,IF(AND(All!$V35="P7",All!$AE35="RDP"),#REF!,IF(AND(All!$V35="P8",All!$AE35="RDP"),#REF!,IF(AND(All!$V35="P9",All!$AE35="RDP"),#REF!,IF(AND(All!$V35="P1",All!$AE35="RMS"),#REF!,IF(AND(All!$V35="P2",All!$AE35="RMS"),#REF!,IF(AND(All!$V35="P3",All!$AE35="RMS"),#REF!,IF(AND(All!$V35="P4",All!$AE35="RMS"),#REF!,IF(AND(All!$V35="P5",All!$AE35="RMS"),#REF!,IF(AND(All!$V35="P6",All!$AE35="RMS"),#REF!,IF(AND(All!$V35="P7",All!$AE35="RMS"),#REF!,IF(AND(All!$V35="P8",All!$AE35="RMS"),#REF!,IF(AND(All!$V35="P9",All!$AE35="RMS"),#REF!,IF(AND(All!$V35="P1",All!$AE35="RSS"),#REF!,IF(AND(All!$V35="P2",All!$AE35="RSS"),#REF!,IF(AND(All!$V35="P3",All!$AE35="RSS"),#REF!,IF(AND(All!$V35="P4",All!$AE35="RSS"),#REF!,IF(AND(All!$V35="P5",All!$AE35="RSS"),#REF!,IF(AND(All!$V35="P6",All!$AE35="RSS"),#REF!,IF(AND(All!$V35="P7",All!$AE35="RSS"),#REF!,IF(AND(All!$V35="P8",All!$AE35="RSS"),#REF!,IF(AND(All!$V35="P9",All!$AE35="RSS"),#REF!,0)))))))))))))))))))))))))))</f>
        <v>#REF!</v>
      </c>
      <c r="CE35" s="43" t="e">
        <f>IF(AND(All!$V35="P1",All!$AE35="RDP"),#REF!,IF(AND(All!$V35="P2",All!$AE35="RDP"),#REF!,IF(AND(All!$V35="P3",All!$AE35="RDP"),#REF!,IF(AND(All!$V35="P4",All!$AE35="RDP"),#REF!,IF(AND(All!$V35="P5",All!$AE35="RDP"),#REF!,IF(AND(All!$V35="P6",All!$AE35="RDP"),#REF!,IF(AND(All!$V35="P7",All!$AE35="RDP"),#REF!,IF(AND(All!$V35="P8",All!$AE35="RDP"),#REF!,IF(AND(All!$V35="P9",All!$AE35="RDP"),#REF!,IF(AND(All!$V35="P1",All!$AE35="RMS"),#REF!,IF(AND(All!$V35="P2",All!$AE35="RMS"),#REF!,IF(AND(All!$V35="P3",All!$AE35="RMS"),#REF!,IF(AND(All!$V35="P4",All!$AE35="RMS"),#REF!,IF(AND(All!$V35="P5",All!$AE35="RMS"),#REF!,IF(AND(All!$V35="P6",All!$AE35="RMS"),#REF!,IF(AND(All!$V35="P7",All!$AE35="RMS"),#REF!,IF(AND(All!$V35="P8",All!$AE35="RMS"),#REF!,IF(AND(All!$V35="P9",All!$AE35="RMS"),#REF!,IF(AND(All!$V35="P1",All!$AE35="RSS"),#REF!,IF(AND(All!$V35="P2",All!$AE35="RSS"),#REF!,IF(AND(All!$V35="P3",All!$AE35="RSS"),#REF!,IF(AND(All!$V35="P4",All!$AE35="RSS"),#REF!,IF(AND(All!$V35="P5",All!$AE35="RSS"),#REF!,IF(AND(All!$V35="P6",All!$AE35="RSS"),#REF!,IF(AND(All!$V35="P7",All!$AE35="RSS"),#REF!,IF(AND(All!$V35="P8",All!$AE35="RSS"),#REF!,IF(AND(All!$V35="P9",All!$AE35="RSS"),#REF!,0)))))))))))))))))))))))))))</f>
        <v>#REF!</v>
      </c>
      <c r="CF35" s="43" t="e">
        <f>IF(AND(All!$V35="P1",All!$AE35="RDP"),#REF!,IF(AND(All!$V35="P2",All!$AE35="RDP"),#REF!,IF(AND(All!$V35="P3",All!$AE35="RDP"),#REF!,IF(AND(All!$V35="P4",All!$AE35="RDP"),#REF!,IF(AND(All!$V35="P5",All!$AE35="RDP"),#REF!,IF(AND(All!$V35="P6",All!$AE35="RDP"),#REF!,IF(AND(All!$V35="P7",All!$AE35="RDP"),#REF!,IF(AND(All!$V35="P8",All!$AE35="RDP"),#REF!,IF(AND(All!$V35="P9",All!$AE35="RDP"),#REF!,IF(AND(All!$V35="P1",All!$AE35="RMS"),#REF!,IF(AND(All!$V35="P2",All!$AE35="RMS"),#REF!,IF(AND(All!$V35="P3",All!$AE35="RMS"),#REF!,IF(AND(All!$V35="P4",All!$AE35="RMS"),#REF!,IF(AND(All!$V35="P5",All!$AE35="RMS"),#REF!,IF(AND(All!$V35="P6",All!$AE35="RMS"),#REF!,IF(AND(All!$V35="P7",All!$AE35="RMS"),#REF!,IF(AND(All!$V35="P8",All!$AE35="RMS"),#REF!,IF(AND(All!$V35="P9",All!$AE35="RMS"),#REF!,IF(AND(All!$V35="P1",All!$AE35="RSS"),#REF!,IF(AND(All!$V35="P2",All!$AE35="RSS"),#REF!,IF(AND(All!$V35="P3",All!$AE35="RSS"),#REF!,IF(AND(All!$V35="P4",All!$AE35="RSS"),#REF!,IF(AND(All!$V35="P5",All!$AE35="RSS"),#REF!,IF(AND(All!$V35="P6",All!$AE35="RSS"),#REF!,IF(AND(All!$V35="P7",All!$AE35="RSS"),#REF!,IF(AND(All!$V35="P8",All!$AE35="RSS"),#REF!,IF(AND(All!$V35="P9",All!$AE35="RSS"),#REF!,0)))))))))))))))))))))))))))</f>
        <v>#REF!</v>
      </c>
      <c r="CG35" s="43" t="e">
        <f>IF(AND(All!$V35="P1",All!$AE35="RDP"),#REF!,IF(AND(All!$V35="P2",All!$AE35="RDP"),#REF!,IF(AND(All!$V35="P3",All!$AE35="RDP"),#REF!,IF(AND(All!$V35="P4",All!$AE35="RDP"),#REF!,IF(AND(All!$V35="P5",All!$AE35="RDP"),#REF!,IF(AND(All!$V35="P6",All!$AE35="RDP"),#REF!,IF(AND(All!$V35="P7",All!$AE35="RDP"),#REF!,IF(AND(All!$V35="P8",All!$AE35="RDP"),#REF!,IF(AND(All!$V35="P9",All!$AE35="RDP"),#REF!,IF(AND(All!$V35="P1",All!$AE35="RMS"),#REF!,IF(AND(All!$V35="P2",All!$AE35="RMS"),#REF!,IF(AND(All!$V35="P3",All!$AE35="RMS"),#REF!,IF(AND(All!$V35="P4",All!$AE35="RMS"),#REF!,IF(AND(All!$V35="P5",All!$AE35="RMS"),#REF!,IF(AND(All!$V35="P6",All!$AE35="RMS"),#REF!,IF(AND(All!$V35="P7",All!$AE35="RMS"),#REF!,IF(AND(All!$V35="P8",All!$AE35="RMS"),#REF!,IF(AND(All!$V35="P9",All!$AE35="RMS"),#REF!,IF(AND(All!$V35="P1",All!$AE35="RSS"),#REF!,IF(AND(All!$V35="P2",All!$AE35="RSS"),#REF!,IF(AND(All!$V35="P3",All!$AE35="RSS"),#REF!,IF(AND(All!$V35="P4",All!$AE35="RSS"),#REF!,IF(AND(All!$V35="P5",All!$AE35="RSS"),#REF!,IF(AND(All!$V35="P6",All!$AE35="RSS"),#REF!,IF(AND(All!$V35="P7",All!$AE35="RSS"),#REF!,IF(AND(All!$V35="P8",All!$AE35="RSS"),#REF!,IF(AND(All!$V35="P9",All!$AE35="RSS"),#REF!,0)))))))))))))))))))))))))))</f>
        <v>#REF!</v>
      </c>
      <c r="CH35" s="43" t="e">
        <f>IF(AND(All!$V35="P1",All!$AE35="RDP"),#REF!,IF(AND(All!$V35="P2",All!$AE35="RDP"),#REF!,IF(AND(All!$V35="P3",All!$AE35="RDP"),#REF!,IF(AND(All!$V35="P4",All!$AE35="RDP"),#REF!,IF(AND(All!$V35="P5",All!$AE35="RDP"),#REF!,IF(AND(All!$V35="P6",All!$AE35="RDP"),#REF!,IF(AND(All!$V35="P7",All!$AE35="RDP"),#REF!,IF(AND(All!$V35="P8",All!$AE35="RDP"),#REF!,IF(AND(All!$V35="P9",All!$AE35="RDP"),#REF!,IF(AND(All!$V35="P1",All!$AE35="RMS"),#REF!,IF(AND(All!$V35="P2",All!$AE35="RMS"),#REF!,IF(AND(All!$V35="P3",All!$AE35="RMS"),#REF!,IF(AND(All!$V35="P4",All!$AE35="RMS"),#REF!,IF(AND(All!$V35="P5",All!$AE35="RMS"),#REF!,IF(AND(All!$V35="P6",All!$AE35="RMS"),#REF!,IF(AND(All!$V35="P7",All!$AE35="RMS"),#REF!,IF(AND(All!$V35="P8",All!$AE35="RMS"),#REF!,IF(AND(All!$V35="P9",All!$AE35="RMS"),#REF!,IF(AND(All!$V35="P1",All!$AE35="RSS"),#REF!,IF(AND(All!$V35="P2",All!$AE35="RSS"),#REF!,IF(AND(All!$V35="P3",All!$AE35="RSS"),#REF!,IF(AND(All!$V35="P4",All!$AE35="RSS"),#REF!,IF(AND(All!$V35="P5",All!$AE35="RSS"),#REF!,IF(AND(All!$V35="P6",All!$AE35="RSS"),#REF!,IF(AND(All!$V35="P7",All!$AE35="RSS"),#REF!,IF(AND(All!$V35="P8",All!$AE35="RSS"),#REF!,IF(AND(All!$V35="P9",All!$AE35="RSS"),#REF!,0)))))))))))))))))))))))))))</f>
        <v>#REF!</v>
      </c>
      <c r="CI35" s="328" t="e">
        <f>IF(AND(All!$V35="P1",All!$AE35="RDP"),#REF!,IF(AND(All!$V35="P2",All!$AE35="RDP"),#REF!,IF(AND(All!$V35="P3",All!$AE35="RDP"),#REF!,IF(AND(All!$V35="P4",All!$AE35="RDP"),#REF!,IF(AND(All!$V35="P5",All!$AE35="RDP"),#REF!,IF(AND(All!$V35="P6",All!$AE35="RDP"),#REF!,IF(AND(All!$V35="P7",All!$AE35="RDP"),#REF!,IF(AND(All!$V35="P8",All!$AE35="RDP"),#REF!,IF(AND(All!$V35="P9",All!$AE35="RDP"),#REF!,IF(AND(All!$V35="P1",All!$AE35="RMS"),#REF!,IF(AND(All!$V35="P2",All!$AE35="RMS"),#REF!,IF(AND(All!$V35="P3",All!$AE35="RMS"),#REF!,IF(AND(All!$V35="P4",All!$AE35="RMS"),#REF!,IF(AND(All!$V35="P5",All!$AE35="RMS"),#REF!,IF(AND(All!$V35="P6",All!$AE35="RMS"),#REF!,IF(AND(All!$V35="P7",All!$AE35="RMS"),#REF!,IF(AND(All!$V35="P8",All!$AE35="RMS"),#REF!,IF(AND(All!$V35="P9",All!$AE35="RMS"),#REF!,IF(AND(All!$V35="P1",All!$AE35="RSS"),#REF!,IF(AND(All!$V35="P2",All!$AE35="RSS"),#REF!,IF(AND(All!$V35="P3",All!$AE35="RSS"),#REF!,IF(AND(All!$V35="P4",All!$AE35="RSS"),#REF!,IF(AND(All!$V35="P5",All!$AE35="RSS"),#REF!,IF(AND(All!$V35="P6",All!$AE35="RSS"),#REF!,IF(AND(All!$V35="P7",All!$AE35="RSS"),#REF!,IF(AND(All!$V35="P8",All!$AE35="RSS"),#REF!,IF(AND(All!$V35="P9",All!$AE35="RSS"),#REF!,0)))))))))))))))))))))))))))</f>
        <v>#REF!</v>
      </c>
      <c r="CJ35" s="377" t="e">
        <f>Table92[[#This Row],[R-B1]]-Table92[[#This Row],[B1]]</f>
        <v>#REF!</v>
      </c>
      <c r="CK35" s="378" t="e">
        <f>Table92[[#This Row],[R-B2]]-Table92[[#This Row],[B2]]</f>
        <v>#REF!</v>
      </c>
      <c r="CL35" s="378" t="e">
        <f>Table92[[#This Row],[R-B3]]-Table92[[#This Row],[B3]]</f>
        <v>#REF!</v>
      </c>
      <c r="CM35" s="378" t="e">
        <f>Table92[[#This Row],[R-B4]]-Table92[[#This Row],[B4]]</f>
        <v>#REF!</v>
      </c>
      <c r="CN35" s="378" t="e">
        <f>Table92[[#This Row],[R-B5]]-Table92[[#This Row],[B5]]</f>
        <v>#REF!</v>
      </c>
      <c r="CO35" s="378" t="e">
        <f>Table92[[#This Row],[R-B6]]-Table92[[#This Row],[B6]]</f>
        <v>#REF!</v>
      </c>
      <c r="CP35" s="378" t="e">
        <f>Table92[[#This Row],[R-B7]]-Table92[[#This Row],[B7]]</f>
        <v>#REF!</v>
      </c>
      <c r="CQ35" s="378" t="e">
        <f>Table92[[#This Row],[R-B8]]-Table92[[#This Row],[B8]]</f>
        <v>#REF!</v>
      </c>
      <c r="CR35" s="378" t="e">
        <f>Table92[[#This Row],[R-B9]]-Table92[[#This Row],[B9]]</f>
        <v>#REF!</v>
      </c>
      <c r="CS35" s="378" t="e">
        <f>Table92[[#This Row],[R-B10]]-Table92[[#This Row],[B10]]</f>
        <v>#REF!</v>
      </c>
      <c r="CT35" s="378" t="e">
        <f>Table92[[#This Row],[R-B11]]-Table92[[#This Row],[B11]]</f>
        <v>#REF!</v>
      </c>
      <c r="CU35" s="378" t="e">
        <f>Table92[[#This Row],[R-B12]]-Table92[[#This Row],[B12]]</f>
        <v>#REF!</v>
      </c>
      <c r="CV35" s="378" t="e">
        <f>Table92[[#This Row],[R-K1]]-Table92[[#This Row],[K1]]</f>
        <v>#REF!</v>
      </c>
      <c r="CW35" s="378" t="e">
        <f>Table92[[#This Row],[R-K2]]-Table92[[#This Row],[K2]]</f>
        <v>#REF!</v>
      </c>
      <c r="CX35" s="378" t="e">
        <f>Table92[[#This Row],[R-K3]]-Table92[[#This Row],[K3]]</f>
        <v>#REF!</v>
      </c>
      <c r="CY35" s="378" t="e">
        <f>Table92[[#This Row],[R-K4]]-Table92[[#This Row],[K4]]</f>
        <v>#REF!</v>
      </c>
      <c r="CZ35" s="378" t="e">
        <f>Table92[[#This Row],[R-K5]]-Table92[[#This Row],[K5]]</f>
        <v>#REF!</v>
      </c>
      <c r="DA35" s="378" t="e">
        <f>Table92[[#This Row],[R-P1]]-Table92[[#This Row],[P1]]</f>
        <v>#REF!</v>
      </c>
      <c r="DB35" s="378" t="e">
        <f>Table92[[#This Row],[R-P2]]-Table92[[#This Row],[P2]]</f>
        <v>#REF!</v>
      </c>
      <c r="DC35" s="378" t="e">
        <f>Table92[[#This Row],[R-P3]]-Table92[[#This Row],[P3]]</f>
        <v>#REF!</v>
      </c>
      <c r="DD35" s="378" t="e">
        <f>Table92[[#This Row],[R-P4]]-Table92[[#This Row],[P4]]</f>
        <v>#REF!</v>
      </c>
      <c r="DE35" s="378" t="e">
        <f>Table92[[#This Row],[R-P5]]-Table92[[#This Row],[P5]]</f>
        <v>#REF!</v>
      </c>
      <c r="DF35" s="378" t="e">
        <f>Table92[[#This Row],[R-E1]]-Table92[[#This Row],[E1]]</f>
        <v>#REF!</v>
      </c>
      <c r="DG35" s="379" t="e">
        <f>Table92[[#This Row],[R-E2]]-Table92[[#This Row],[E2]]</f>
        <v>#REF!</v>
      </c>
      <c r="DH35" s="43">
        <f>COUNTIF(Table9[[#This Row],[G-B1]:[G-B12]],"&lt;=0")/12*100</f>
        <v>58.333333333333336</v>
      </c>
      <c r="DI35" s="43">
        <f>COUNTIF(Table9[[#This Row],[G-K1]:[G-K5]],"&lt;=0")/5*100</f>
        <v>40</v>
      </c>
      <c r="DJ35" s="43">
        <f>COUNTIF(Table9[[#This Row],[G-P1]:[G-P5]],"&lt;=0")/5*100</f>
        <v>60</v>
      </c>
      <c r="DK35" s="43">
        <f>COUNTIF(Table9[[#This Row],[G-E1]:[G-E2]],"&lt;=0")/2*100</f>
        <v>100</v>
      </c>
      <c r="DL35" s="450">
        <f>IF(AE35="RDP",(COUNTIF(Table9[[#This Row],[G-B3]],"&lt;=0")+COUNTIF(Table9[[#This Row],[G-B4]],"&lt;=0")+COUNTIF(Table9[[#This Row],[G-B7]],"&lt;=0")+COUNTIF(Table9[[#This Row],[G-B11]],"&lt;=0")+COUNTIF(Table9[[#This Row],[G-K2]],"&lt;=0"))/5*100,IF(AE35="RMS",(COUNTIF(Table9[[#This Row],[G-B4]],"&lt;=0")+COUNTIF(Table9[[#This Row],[G-B5]],"&lt;=0")+COUNTIF(Table9[[#This Row],[G-B10]],"&lt;=0")+COUNTIF(Table9[[#This Row],[G-B12]],"&lt;=0")+COUNTIF(Table9[[#This Row],[G-K2]],"&lt;=0"))/5*100,IF(AE35="RSS",(COUNTIF(Table9[[#This Row],[G-B1]],"&lt;=0")+COUNTIF(Table9[[#This Row],[G-B2]],"&lt;=0")+COUNTIF(Table9[[#This Row],[G-B6]],"&lt;=0")+COUNTIF(Table9[[#This Row],[G-B11]],"&lt;=0")+COUNTIF(Table9[[#This Row],[G-B12]],"&lt;=0"))/5*100,0)))</f>
        <v>80</v>
      </c>
      <c r="DM35" s="380">
        <v>91</v>
      </c>
      <c r="DN35" s="381">
        <v>100</v>
      </c>
      <c r="DO35" s="381">
        <v>80</v>
      </c>
      <c r="DP35" s="381">
        <v>100</v>
      </c>
      <c r="DQ35" s="381">
        <v>100</v>
      </c>
      <c r="DR35" s="380">
        <v>8</v>
      </c>
      <c r="DS35" s="381">
        <v>20</v>
      </c>
      <c r="DT35" s="381">
        <v>40</v>
      </c>
      <c r="DU35" s="381">
        <v>0</v>
      </c>
      <c r="DV35" s="381">
        <v>0</v>
      </c>
      <c r="DW35" s="380">
        <v>8</v>
      </c>
      <c r="DX35" s="381">
        <v>20</v>
      </c>
      <c r="DY35" s="381">
        <v>20</v>
      </c>
      <c r="DZ35" s="381">
        <v>0</v>
      </c>
      <c r="EA35" s="382">
        <v>0</v>
      </c>
      <c r="EB35" s="335" t="s">
        <v>543</v>
      </c>
      <c r="EC35" s="324" t="s">
        <v>544</v>
      </c>
      <c r="ED35" s="324" t="s">
        <v>1215</v>
      </c>
      <c r="EE35" s="338"/>
    </row>
    <row r="36" spans="1:135" ht="145" x14ac:dyDescent="0.3">
      <c r="B36" s="282">
        <v>33</v>
      </c>
      <c r="C36" s="421" t="s">
        <v>134</v>
      </c>
      <c r="D36" s="305">
        <v>46099</v>
      </c>
      <c r="E36" s="306" t="s">
        <v>1216</v>
      </c>
      <c r="F36" s="304">
        <v>125724</v>
      </c>
      <c r="G36" s="357">
        <f t="shared" ca="1" si="9"/>
        <v>42.133239088660588</v>
      </c>
      <c r="H36" s="283">
        <v>30937</v>
      </c>
      <c r="I36" s="304" t="s">
        <v>179</v>
      </c>
      <c r="J36" s="304" t="s">
        <v>137</v>
      </c>
      <c r="K36" s="304" t="s">
        <v>138</v>
      </c>
      <c r="L36" s="304" t="s">
        <v>147</v>
      </c>
      <c r="M36" s="304" t="s">
        <v>145</v>
      </c>
      <c r="N36" s="304"/>
      <c r="O36" s="304" t="s">
        <v>183</v>
      </c>
      <c r="P36" s="306" t="s">
        <v>1217</v>
      </c>
      <c r="Q36" s="304" t="s">
        <v>144</v>
      </c>
      <c r="R36" s="304" t="s">
        <v>185</v>
      </c>
      <c r="S36" s="305">
        <v>39083</v>
      </c>
      <c r="T36" s="286">
        <f t="shared" ca="1" si="10"/>
        <v>19.802777777777777</v>
      </c>
      <c r="U36" s="304">
        <v>19</v>
      </c>
      <c r="V36" s="304" t="s">
        <v>59</v>
      </c>
      <c r="W36" s="307">
        <f ca="1">Table92[[#This Row],[Age]]-($T$1-Table92[[#This Row],[Date of Appointment to Current Grade]])/365</f>
        <v>40.827397260273976</v>
      </c>
      <c r="X36" s="309">
        <f ca="1">($T$1-Table92[[#This Row],[Date of Appointment to Current Grade]])/365</f>
        <v>1.3058418283866136</v>
      </c>
      <c r="Y36" s="305">
        <v>45839</v>
      </c>
      <c r="Z36" s="304" t="s">
        <v>2393</v>
      </c>
      <c r="AA36" s="305">
        <v>44197</v>
      </c>
      <c r="AB36" s="309">
        <f ca="1">($T$1-Table92[[#This Row],[Date in Position]])/365</f>
        <v>5.8044719653729144</v>
      </c>
      <c r="AC36" s="304" t="s">
        <v>183</v>
      </c>
      <c r="AD36" s="305">
        <v>45614</v>
      </c>
      <c r="AE36" s="304" t="s">
        <v>139</v>
      </c>
      <c r="AF36" s="304" t="s">
        <v>148</v>
      </c>
      <c r="AG36" s="47" t="s">
        <v>1218</v>
      </c>
      <c r="AH36" s="47" t="s">
        <v>1219</v>
      </c>
      <c r="AI36" s="47" t="s">
        <v>1220</v>
      </c>
      <c r="AJ36" s="48" t="s">
        <v>1221</v>
      </c>
      <c r="AK36" s="48" t="s">
        <v>1222</v>
      </c>
      <c r="AL36" s="282" t="s">
        <v>153</v>
      </c>
      <c r="AM36" s="53" t="s">
        <v>1223</v>
      </c>
      <c r="AN36" s="313">
        <v>2</v>
      </c>
      <c r="AO36" s="304">
        <v>2</v>
      </c>
      <c r="AP36" s="304">
        <v>2</v>
      </c>
      <c r="AQ36" s="304">
        <v>3</v>
      </c>
      <c r="AR36" s="304">
        <v>3</v>
      </c>
      <c r="AS36" s="304">
        <v>2</v>
      </c>
      <c r="AT36" s="304">
        <v>3</v>
      </c>
      <c r="AU36" s="304">
        <v>3</v>
      </c>
      <c r="AV36" s="304">
        <v>2</v>
      </c>
      <c r="AW36" s="304">
        <v>3</v>
      </c>
      <c r="AX36" s="304">
        <v>2</v>
      </c>
      <c r="AY36" s="304">
        <v>3</v>
      </c>
      <c r="AZ36" s="304">
        <v>3</v>
      </c>
      <c r="BA36" s="304">
        <v>3</v>
      </c>
      <c r="BB36" s="304">
        <v>2</v>
      </c>
      <c r="BC36" s="304">
        <v>2</v>
      </c>
      <c r="BD36" s="304">
        <v>2</v>
      </c>
      <c r="BE36" s="304">
        <v>2</v>
      </c>
      <c r="BF36" s="304">
        <v>1</v>
      </c>
      <c r="BG36" s="304">
        <v>2</v>
      </c>
      <c r="BH36" s="304">
        <v>1</v>
      </c>
      <c r="BI36" s="304">
        <v>2</v>
      </c>
      <c r="BJ36" s="304">
        <v>1</v>
      </c>
      <c r="BK36" s="314">
        <v>1</v>
      </c>
      <c r="BL36" s="323">
        <f>IF(AND(All!$V36="P1",All!$AE36="RDP"),#REF!,IF(AND(All!$V36="P2",All!$AE36="RDP"),#REF!,IF(AND(All!$V36="P3",All!$AE36="RDP"),#REF!,IF(AND(All!$V36="P4",All!$AE36="RDP"),#REF!,IF(AND(All!$V36="P5",All!$AE36="RDP"),#REF!,IF(AND(All!$V36="P6",All!$AE36="RDP"),#REF!,IF(AND(All!$V36="P7",All!$AE36="RDP"),#REF!,IF(AND(All!$V36="P8",All!$AE36="RDP"),#REF!,IF(AND(All!$V36="P9",All!$AE36="RDP"),#REF!,IF(AND(All!$V36="P1",All!$AE36="RMS"),#REF!,IF(AND(All!$V36="P2",All!$AE36="RMS"),#REF!,IF(AND(All!$V36="P3",All!$AE36="RMS"),#REF!,IF(AND(All!$V36="P4",All!$AE36="RMS"),#REF!,IF(AND(All!$V36="P5",All!$AE36="RMS"),#REF!,IF(AND(All!$V36="P6",All!$AE36="RMS"),#REF!,IF(AND(All!$V36="P7",All!$AE36="RMS"),#REF!,IF(AND(All!$V36="P8",All!$AE36="RMS"),#REF!,IF(AND(All!$V36="P9",All!$AE36="RMS"),#REF!,IF(AND(All!$V36="P1",All!$AE36="RSS"),#REF!,IF(AND(All!$V36="P2",All!$AE36="RSS"),#REF!,IF(AND(All!$V36="P3",All!$AE36="RSS"),#REF!,IF(AND(All!$V36="P4",All!$AE36="RSS"),#REF!,IF(AND(All!$V36="P5",All!$AE36="RSS"),#REF!,IF(AND(All!$V36="P6",All!$AE36="RSS"),#REF!,IF(AND(All!$V36="P7",All!$AE36="RSS"),#REF!,IF(AND(All!$V36="P8",All!$AE36="RSS"),#REF!,IF(AND(All!$V36="P9",All!$AE36="RSS"),#REF!,0)))))))))))))))))))))))))))</f>
        <v>0</v>
      </c>
      <c r="BM36" s="43">
        <f>IF(AND(All!$V36="P1",All!$AE36="RDP"),#REF!,IF(AND(All!$V36="P2",All!$AE36="RDP"),#REF!,IF(AND(All!$V36="P3",All!$AE36="RDP"),#REF!,IF(AND(All!$V36="P4",All!$AE36="RDP"),#REF!,IF(AND(All!$V36="P5",All!$AE36="RDP"),#REF!,IF(AND(All!$V36="P6",All!$AE36="RDP"),#REF!,IF(AND(All!$V36="P7",All!$AE36="RDP"),#REF!,IF(AND(All!$V36="P8",All!$AE36="RDP"),#REF!,IF(AND(All!$V36="P9",All!$AE36="RDP"),#REF!,IF(AND(All!$V36="P1",All!$AE36="RMS"),#REF!,IF(AND(All!$V36="P2",All!$AE36="RMS"),#REF!,IF(AND(All!$V36="P3",All!$AE36="RMS"),#REF!,IF(AND(All!$V36="P4",All!$AE36="RMS"),#REF!,IF(AND(All!$V36="P5",All!$AE36="RMS"),#REF!,IF(AND(All!$V36="P6",All!$AE36="RMS"),#REF!,IF(AND(All!$V36="P7",All!$AE36="RMS"),#REF!,IF(AND(All!$V36="P8",All!$AE36="RMS"),#REF!,IF(AND(All!$V36="P9",All!$AE36="RMS"),#REF!,IF(AND(All!$V36="P1",All!$AE36="RSS"),#REF!,IF(AND(All!$V36="P2",All!$AE36="RSS"),#REF!,IF(AND(All!$V36="P3",All!$AE36="RSS"),#REF!,IF(AND(All!$V36="P4",All!$AE36="RSS"),#REF!,IF(AND(All!$V36="P5",All!$AE36="RSS"),#REF!,IF(AND(All!$V36="P6",All!$AE36="RSS"),#REF!,IF(AND(All!$V36="P7",All!$AE36="RSS"),#REF!,IF(AND(All!$V36="P8",All!$AE36="RSS"),#REF!,IF(AND(All!$V36="P9",All!$AE36="RSS"),#REF!,0)))))))))))))))))))))))))))</f>
        <v>0</v>
      </c>
      <c r="BN36" s="43">
        <f>IF(AND(All!$V36="P1",All!$AE36="RDP"),#REF!,IF(AND(All!$V36="P2",All!$AE36="RDP"),#REF!,IF(AND(All!$V36="P3",All!$AE36="RDP"),#REF!,IF(AND(All!$V36="P4",All!$AE36="RDP"),#REF!,IF(AND(All!$V36="P5",All!$AE36="RDP"),#REF!,IF(AND(All!$V36="P6",All!$AE36="RDP"),#REF!,IF(AND(All!$V36="P7",All!$AE36="RDP"),#REF!,IF(AND(All!$V36="P8",All!$AE36="RDP"),#REF!,IF(AND(All!$V36="P9",All!$AE36="RDP"),#REF!,IF(AND(All!$V36="P1",All!$AE36="RMS"),#REF!,IF(AND(All!$V36="P2",All!$AE36="RMS"),#REF!,IF(AND(All!$V36="P3",All!$AE36="RMS"),#REF!,IF(AND(All!$V36="P4",All!$AE36="RMS"),#REF!,IF(AND(All!$V36="P5",All!$AE36="RMS"),#REF!,IF(AND(All!$V36="P6",All!$AE36="RMS"),#REF!,IF(AND(All!$V36="P7",All!$AE36="RMS"),#REF!,IF(AND(All!$V36="P8",All!$AE36="RMS"),#REF!,IF(AND(All!$V36="P9",All!$AE36="RMS"),#REF!,IF(AND(All!$V36="P1",All!$AE36="RSS"),#REF!,IF(AND(All!$V36="P2",All!$AE36="RSS"),#REF!,IF(AND(All!$V36="P3",All!$AE36="RSS"),#REF!,IF(AND(All!$V36="P4",All!$AE36="RSS"),#REF!,IF(AND(All!$V36="P5",All!$AE36="RSS"),#REF!,IF(AND(All!$V36="P6",All!$AE36="RSS"),#REF!,IF(AND(All!$V36="P7",All!$AE36="RSS"),#REF!,IF(AND(All!$V36="P8",All!$AE36="RSS"),#REF!,IF(AND(All!$V36="P9",All!$AE36="RSS"),#REF!,0)))))))))))))))))))))))))))</f>
        <v>0</v>
      </c>
      <c r="BO36" s="43">
        <f>IF(AND(All!$V36="P1",All!$AE36="RDP"),#REF!,IF(AND(All!$V36="P2",All!$AE36="RDP"),#REF!,IF(AND(All!$V36="P3",All!$AE36="RDP"),#REF!,IF(AND(All!$V36="P4",All!$AE36="RDP"),#REF!,IF(AND(All!$V36="P5",All!$AE36="RDP"),#REF!,IF(AND(All!$V36="P6",All!$AE36="RDP"),#REF!,IF(AND(All!$V36="P7",All!$AE36="RDP"),#REF!,IF(AND(All!$V36="P8",All!$AE36="RDP"),#REF!,IF(AND(All!$V36="P9",All!$AE36="RDP"),#REF!,IF(AND(All!$V36="P1",All!$AE36="RMS"),#REF!,IF(AND(All!$V36="P2",All!$AE36="RMS"),#REF!,IF(AND(All!$V36="P3",All!$AE36="RMS"),#REF!,IF(AND(All!$V36="P4",All!$AE36="RMS"),#REF!,IF(AND(All!$V36="P5",All!$AE36="RMS"),#REF!,IF(AND(All!$V36="P6",All!$AE36="RMS"),#REF!,IF(AND(All!$V36="P7",All!$AE36="RMS"),#REF!,IF(AND(All!$V36="P8",All!$AE36="RMS"),#REF!,IF(AND(All!$V36="P9",All!$AE36="RMS"),#REF!,IF(AND(All!$V36="P1",All!$AE36="RSS"),#REF!,IF(AND(All!$V36="P2",All!$AE36="RSS"),#REF!,IF(AND(All!$V36="P3",All!$AE36="RSS"),#REF!,IF(AND(All!$V36="P4",All!$AE36="RSS"),#REF!,IF(AND(All!$V36="P5",All!$AE36="RSS"),#REF!,IF(AND(All!$V36="P6",All!$AE36="RSS"),#REF!,IF(AND(All!$V36="P7",All!$AE36="RSS"),#REF!,IF(AND(All!$V36="P8",All!$AE36="RSS"),#REF!,IF(AND(All!$V36="P9",All!$AE36="RSS"),#REF!,0)))))))))))))))))))))))))))</f>
        <v>0</v>
      </c>
      <c r="BP36" s="43">
        <f>IF(AND(All!$V36="P1",All!$AE36="RDP"),#REF!,IF(AND(All!$V36="P2",All!$AE36="RDP"),#REF!,IF(AND(All!$V36="P3",All!$AE36="RDP"),#REF!,IF(AND(All!$V36="P4",All!$AE36="RDP"),#REF!,IF(AND(All!$V36="P5",All!$AE36="RDP"),#REF!,IF(AND(All!$V36="P6",All!$AE36="RDP"),#REF!,IF(AND(All!$V36="P7",All!$AE36="RDP"),#REF!,IF(AND(All!$V36="P8",All!$AE36="RDP"),#REF!,IF(AND(All!$V36="P9",All!$AE36="RDP"),#REF!,IF(AND(All!$V36="P1",All!$AE36="RMS"),#REF!,IF(AND(All!$V36="P2",All!$AE36="RMS"),#REF!,IF(AND(All!$V36="P3",All!$AE36="RMS"),#REF!,IF(AND(All!$V36="P4",All!$AE36="RMS"),#REF!,IF(AND(All!$V36="P5",All!$AE36="RMS"),#REF!,IF(AND(All!$V36="P6",All!$AE36="RMS"),#REF!,IF(AND(All!$V36="P7",All!$AE36="RMS"),#REF!,IF(AND(All!$V36="P8",All!$AE36="RMS"),#REF!,IF(AND(All!$V36="P9",All!$AE36="RMS"),#REF!,IF(AND(All!$V36="P1",All!$AE36="RSS"),#REF!,IF(AND(All!$V36="P2",All!$AE36="RSS"),#REF!,IF(AND(All!$V36="P3",All!$AE36="RSS"),#REF!,IF(AND(All!$V36="P4",All!$AE36="RSS"),#REF!,IF(AND(All!$V36="P5",All!$AE36="RSS"),#REF!,IF(AND(All!$V36="P6",All!$AE36="RSS"),#REF!,IF(AND(All!$V36="P7",All!$AE36="RSS"),#REF!,IF(AND(All!$V36="P8",All!$AE36="RSS"),#REF!,IF(AND(All!$V36="P9",All!$AE36="RSS"),#REF!,0)))))))))))))))))))))))))))</f>
        <v>0</v>
      </c>
      <c r="BQ36" s="43">
        <f>IF(AND(All!$V36="P1",All!$AE36="RDP"),#REF!,IF(AND(All!$V36="P2",All!$AE36="RDP"),#REF!,IF(AND(All!$V36="P3",All!$AE36="RDP"),#REF!,IF(AND(All!$V36="P4",All!$AE36="RDP"),#REF!,IF(AND(All!$V36="P5",All!$AE36="RDP"),#REF!,IF(AND(All!$V36="P6",All!$AE36="RDP"),#REF!,IF(AND(All!$V36="P7",All!$AE36="RDP"),#REF!,IF(AND(All!$V36="P8",All!$AE36="RDP"),#REF!,IF(AND(All!$V36="P9",All!$AE36="RDP"),#REF!,IF(AND(All!$V36="P1",All!$AE36="RMS"),#REF!,IF(AND(All!$V36="P2",All!$AE36="RMS"),#REF!,IF(AND(All!$V36="P3",All!$AE36="RMS"),#REF!,IF(AND(All!$V36="P4",All!$AE36="RMS"),#REF!,IF(AND(All!$V36="P5",All!$AE36="RMS"),#REF!,IF(AND(All!$V36="P6",All!$AE36="RMS"),#REF!,IF(AND(All!$V36="P7",All!$AE36="RMS"),#REF!,IF(AND(All!$V36="P8",All!$AE36="RMS"),#REF!,IF(AND(All!$V36="P9",All!$AE36="RMS"),#REF!,IF(AND(All!$V36="P1",All!$AE36="RSS"),#REF!,IF(AND(All!$V36="P2",All!$AE36="RSS"),#REF!,IF(AND(All!$V36="P3",All!$AE36="RSS"),#REF!,IF(AND(All!$V36="P4",All!$AE36="RSS"),#REF!,IF(AND(All!$V36="P5",All!$AE36="RSS"),#REF!,IF(AND(All!$V36="P6",All!$AE36="RSS"),#REF!,IF(AND(All!$V36="P7",All!$AE36="RSS"),#REF!,IF(AND(All!$V36="P8",All!$AE36="RSS"),#REF!,IF(AND(All!$V36="P9",All!$AE36="RSS"),#REF!,0)))))))))))))))))))))))))))</f>
        <v>0</v>
      </c>
      <c r="BR36" s="43">
        <f>IF(AND(All!$V36="P1",All!$AE36="RDP"),#REF!,IF(AND(All!$V36="P2",All!$AE36="RDP"),#REF!,IF(AND(All!$V36="P3",All!$AE36="RDP"),#REF!,IF(AND(All!$V36="P4",All!$AE36="RDP"),#REF!,IF(AND(All!$V36="P5",All!$AE36="RDP"),#REF!,IF(AND(All!$V36="P6",All!$AE36="RDP"),#REF!,IF(AND(All!$V36="P7",All!$AE36="RDP"),#REF!,IF(AND(All!$V36="P8",All!$AE36="RDP"),#REF!,IF(AND(All!$V36="P9",All!$AE36="RDP"),#REF!,IF(AND(All!$V36="P1",All!$AE36="RMS"),#REF!,IF(AND(All!$V36="P2",All!$AE36="RMS"),#REF!,IF(AND(All!$V36="P3",All!$AE36="RMS"),#REF!,IF(AND(All!$V36="P4",All!$AE36="RMS"),#REF!,IF(AND(All!$V36="P5",All!$AE36="RMS"),#REF!,IF(AND(All!$V36="P6",All!$AE36="RMS"),#REF!,IF(AND(All!$V36="P7",All!$AE36="RMS"),#REF!,IF(AND(All!$V36="P8",All!$AE36="RMS"),#REF!,IF(AND(All!$V36="P9",All!$AE36="RMS"),#REF!,IF(AND(All!$V36="P1",All!$AE36="RSS"),#REF!,IF(AND(All!$V36="P2",All!$AE36="RSS"),#REF!,IF(AND(All!$V36="P3",All!$AE36="RSS"),#REF!,IF(AND(All!$V36="P4",All!$AE36="RSS"),#REF!,IF(AND(All!$V36="P5",All!$AE36="RSS"),#REF!,IF(AND(All!$V36="P6",All!$AE36="RSS"),#REF!,IF(AND(All!$V36="P7",All!$AE36="RSS"),#REF!,IF(AND(All!$V36="P8",All!$AE36="RSS"),#REF!,IF(AND(All!$V36="P9",All!$AE36="RSS"),#REF!,0)))))))))))))))))))))))))))</f>
        <v>0</v>
      </c>
      <c r="BS36" s="43">
        <f>IF(AND(All!$V36="P1",All!$AE36="RDP"),#REF!,IF(AND(All!$V36="P2",All!$AE36="RDP"),#REF!,IF(AND(All!$V36="P3",All!$AE36="RDP"),#REF!,IF(AND(All!$V36="P4",All!$AE36="RDP"),#REF!,IF(AND(All!$V36="P5",All!$AE36="RDP"),#REF!,IF(AND(All!$V36="P6",All!$AE36="RDP"),#REF!,IF(AND(All!$V36="P7",All!$AE36="RDP"),#REF!,IF(AND(All!$V36="P8",All!$AE36="RDP"),#REF!,IF(AND(All!$V36="P9",All!$AE36="RDP"),#REF!,IF(AND(All!$V36="P1",All!$AE36="RMS"),#REF!,IF(AND(All!$V36="P2",All!$AE36="RMS"),#REF!,IF(AND(All!$V36="P3",All!$AE36="RMS"),#REF!,IF(AND(All!$V36="P4",All!$AE36="RMS"),#REF!,IF(AND(All!$V36="P5",All!$AE36="RMS"),#REF!,IF(AND(All!$V36="P6",All!$AE36="RMS"),#REF!,IF(AND(All!$V36="P7",All!$AE36="RMS"),#REF!,IF(AND(All!$V36="P8",All!$AE36="RMS"),#REF!,IF(AND(All!$V36="P9",All!$AE36="RMS"),#REF!,IF(AND(All!$V36="P1",All!$AE36="RSS"),#REF!,IF(AND(All!$V36="P2",All!$AE36="RSS"),#REF!,IF(AND(All!$V36="P3",All!$AE36="RSS"),#REF!,IF(AND(All!$V36="P4",All!$AE36="RSS"),#REF!,IF(AND(All!$V36="P5",All!$AE36="RSS"),#REF!,IF(AND(All!$V36="P6",All!$AE36="RSS"),#REF!,IF(AND(All!$V36="P7",All!$AE36="RSS"),#REF!,IF(AND(All!$V36="P8",All!$AE36="RSS"),#REF!,IF(AND(All!$V36="P9",All!$AE36="RSS"),#REF!,0)))))))))))))))))))))))))))</f>
        <v>0</v>
      </c>
      <c r="BT36" s="43">
        <f>IF(AND(All!$V36="P1",All!$AE36="RDP"),#REF!,IF(AND(All!$V36="P2",All!$AE36="RDP"),#REF!,IF(AND(All!$V36="P3",All!$AE36="RDP"),#REF!,IF(AND(All!$V36="P4",All!$AE36="RDP"),#REF!,IF(AND(All!$V36="P5",All!$AE36="RDP"),#REF!,IF(AND(All!$V36="P6",All!$AE36="RDP"),#REF!,IF(AND(All!$V36="P7",All!$AE36="RDP"),#REF!,IF(AND(All!$V36="P8",All!$AE36="RDP"),#REF!,IF(AND(All!$V36="P9",All!$AE36="RDP"),#REF!,IF(AND(All!$V36="P1",All!$AE36="RMS"),#REF!,IF(AND(All!$V36="P2",All!$AE36="RMS"),#REF!,IF(AND(All!$V36="P3",All!$AE36="RMS"),#REF!,IF(AND(All!$V36="P4",All!$AE36="RMS"),#REF!,IF(AND(All!$V36="P5",All!$AE36="RMS"),#REF!,IF(AND(All!$V36="P6",All!$AE36="RMS"),#REF!,IF(AND(All!$V36="P7",All!$AE36="RMS"),#REF!,IF(AND(All!$V36="P8",All!$AE36="RMS"),#REF!,IF(AND(All!$V36="P9",All!$AE36="RMS"),#REF!,IF(AND(All!$V36="P1",All!$AE36="RSS"),#REF!,IF(AND(All!$V36="P2",All!$AE36="RSS"),#REF!,IF(AND(All!$V36="P3",All!$AE36="RSS"),#REF!,IF(AND(All!$V36="P4",All!$AE36="RSS"),#REF!,IF(AND(All!$V36="P5",All!$AE36="RSS"),#REF!,IF(AND(All!$V36="P6",All!$AE36="RSS"),#REF!,IF(AND(All!$V36="P7",All!$AE36="RSS"),#REF!,IF(AND(All!$V36="P8",All!$AE36="RSS"),#REF!,IF(AND(All!$V36="P9",All!$AE36="RSS"),#REF!,0)))))))))))))))))))))))))))</f>
        <v>0</v>
      </c>
      <c r="BU36" s="43">
        <f>IF(AND(All!$V36="P1",All!$AE36="RDP"),#REF!,IF(AND(All!$V36="P2",All!$AE36="RDP"),#REF!,IF(AND(All!$V36="P3",All!$AE36="RDP"),#REF!,IF(AND(All!$V36="P4",All!$AE36="RDP"),#REF!,IF(AND(All!$V36="P5",All!$AE36="RDP"),#REF!,IF(AND(All!$V36="P6",All!$AE36="RDP"),#REF!,IF(AND(All!$V36="P7",All!$AE36="RDP"),#REF!,IF(AND(All!$V36="P8",All!$AE36="RDP"),#REF!,IF(AND(All!$V36="P9",All!$AE36="RDP"),#REF!,IF(AND(All!$V36="P1",All!$AE36="RMS"),#REF!,IF(AND(All!$V36="P2",All!$AE36="RMS"),#REF!,IF(AND(All!$V36="P3",All!$AE36="RMS"),#REF!,IF(AND(All!$V36="P4",All!$AE36="RMS"),#REF!,IF(AND(All!$V36="P5",All!$AE36="RMS"),#REF!,IF(AND(All!$V36="P6",All!$AE36="RMS"),#REF!,IF(AND(All!$V36="P7",All!$AE36="RMS"),#REF!,IF(AND(All!$V36="P8",All!$AE36="RMS"),#REF!,IF(AND(All!$V36="P9",All!$AE36="RMS"),#REF!,IF(AND(All!$V36="P1",All!$AE36="RSS"),#REF!,IF(AND(All!$V36="P2",All!$AE36="RSS"),#REF!,IF(AND(All!$V36="P3",All!$AE36="RSS"),#REF!,IF(AND(All!$V36="P4",All!$AE36="RSS"),#REF!,IF(AND(All!$V36="P5",All!$AE36="RSS"),#REF!,IF(AND(All!$V36="P6",All!$AE36="RSS"),#REF!,IF(AND(All!$V36="P7",All!$AE36="RSS"),#REF!,IF(AND(All!$V36="P8",All!$AE36="RSS"),#REF!,IF(AND(All!$V36="P9",All!$AE36="RSS"),#REF!,0)))))))))))))))))))))))))))</f>
        <v>0</v>
      </c>
      <c r="BV36" s="43">
        <f>IF(AND(All!$V36="P1",All!$AE36="RDP"),#REF!,IF(AND(All!$V36="P2",All!$AE36="RDP"),#REF!,IF(AND(All!$V36="P3",All!$AE36="RDP"),#REF!,IF(AND(All!$V36="P4",All!$AE36="RDP"),#REF!,IF(AND(All!$V36="P5",All!$AE36="RDP"),#REF!,IF(AND(All!$V36="P6",All!$AE36="RDP"),#REF!,IF(AND(All!$V36="P7",All!$AE36="RDP"),#REF!,IF(AND(All!$V36="P8",All!$AE36="RDP"),#REF!,IF(AND(All!$V36="P9",All!$AE36="RDP"),#REF!,IF(AND(All!$V36="P1",All!$AE36="RMS"),#REF!,IF(AND(All!$V36="P2",All!$AE36="RMS"),#REF!,IF(AND(All!$V36="P3",All!$AE36="RMS"),#REF!,IF(AND(All!$V36="P4",All!$AE36="RMS"),#REF!,IF(AND(All!$V36="P5",All!$AE36="RMS"),#REF!,IF(AND(All!$V36="P6",All!$AE36="RMS"),#REF!,IF(AND(All!$V36="P7",All!$AE36="RMS"),#REF!,IF(AND(All!$V36="P8",All!$AE36="RMS"),#REF!,IF(AND(All!$V36="P9",All!$AE36="RMS"),#REF!,IF(AND(All!$V36="P1",All!$AE36="RSS"),#REF!,IF(AND(All!$V36="P2",All!$AE36="RSS"),#REF!,IF(AND(All!$V36="P3",All!$AE36="RSS"),#REF!,IF(AND(All!$V36="P4",All!$AE36="RSS"),#REF!,IF(AND(All!$V36="P5",All!$AE36="RSS"),#REF!,IF(AND(All!$V36="P6",All!$AE36="RSS"),#REF!,IF(AND(All!$V36="P7",All!$AE36="RSS"),#REF!,IF(AND(All!$V36="P8",All!$AE36="RSS"),#REF!,IF(AND(All!$V36="P9",All!$AE36="RSS"),#REF!,0)))))))))))))))))))))))))))</f>
        <v>0</v>
      </c>
      <c r="BW36" s="43">
        <f>IF(AND(All!$V36="P1",All!$AE36="RDP"),#REF!,IF(AND(All!$V36="P2",All!$AE36="RDP"),#REF!,IF(AND(All!$V36="P3",All!$AE36="RDP"),#REF!,IF(AND(All!$V36="P4",All!$AE36="RDP"),#REF!,IF(AND(All!$V36="P5",All!$AE36="RDP"),#REF!,IF(AND(All!$V36="P6",All!$AE36="RDP"),#REF!,IF(AND(All!$V36="P7",All!$AE36="RDP"),#REF!,IF(AND(All!$V36="P8",All!$AE36="RDP"),#REF!,IF(AND(All!$V36="P9",All!$AE36="RDP"),#REF!,IF(AND(All!$V36="P1",All!$AE36="RMS"),#REF!,IF(AND(All!$V36="P2",All!$AE36="RMS"),#REF!,IF(AND(All!$V36="P3",All!$AE36="RMS"),#REF!,IF(AND(All!$V36="P4",All!$AE36="RMS"),#REF!,IF(AND(All!$V36="P5",All!$AE36="RMS"),#REF!,IF(AND(All!$V36="P6",All!$AE36="RMS"),#REF!,IF(AND(All!$V36="P7",All!$AE36="RMS"),#REF!,IF(AND(All!$V36="P8",All!$AE36="RMS"),#REF!,IF(AND(All!$V36="P9",All!$AE36="RMS"),#REF!,IF(AND(All!$V36="P1",All!$AE36="RSS"),#REF!,IF(AND(All!$V36="P2",All!$AE36="RSS"),#REF!,IF(AND(All!$V36="P3",All!$AE36="RSS"),#REF!,IF(AND(All!$V36="P4",All!$AE36="RSS"),#REF!,IF(AND(All!$V36="P5",All!$AE36="RSS"),#REF!,IF(AND(All!$V36="P6",All!$AE36="RSS"),#REF!,IF(AND(All!$V36="P7",All!$AE36="RSS"),#REF!,IF(AND(All!$V36="P8",All!$AE36="RSS"),#REF!,IF(AND(All!$V36="P9",All!$AE36="RSS"),#REF!,0)))))))))))))))))))))))))))</f>
        <v>0</v>
      </c>
      <c r="BX36" s="43">
        <f>IF(AND(All!$V36="P1",All!$AE36="RDP"),#REF!,IF(AND(All!$V36="P2",All!$AE36="RDP"),#REF!,IF(AND(All!$V36="P3",All!$AE36="RDP"),#REF!,IF(AND(All!$V36="P4",All!$AE36="RDP"),#REF!,IF(AND(All!$V36="P5",All!$AE36="RDP"),#REF!,IF(AND(All!$V36="P6",All!$AE36="RDP"),#REF!,IF(AND(All!$V36="P7",All!$AE36="RDP"),#REF!,IF(AND(All!$V36="P8",All!$AE36="RDP"),#REF!,IF(AND(All!$V36="P9",All!$AE36="RDP"),#REF!,IF(AND(All!$V36="P1",All!$AE36="RMS"),#REF!,IF(AND(All!$V36="P2",All!$AE36="RMS"),#REF!,IF(AND(All!$V36="P3",All!$AE36="RMS"),#REF!,IF(AND(All!$V36="P4",All!$AE36="RMS"),#REF!,IF(AND(All!$V36="P5",All!$AE36="RMS"),#REF!,IF(AND(All!$V36="P6",All!$AE36="RMS"),#REF!,IF(AND(All!$V36="P7",All!$AE36="RMS"),#REF!,IF(AND(All!$V36="P8",All!$AE36="RMS"),#REF!,IF(AND(All!$V36="P9",All!$AE36="RMS"),#REF!,IF(AND(All!$V36="P1",All!$AE36="RSS"),#REF!,IF(AND(All!$V36="P2",All!$AE36="RSS"),#REF!,IF(AND(All!$V36="P3",All!$AE36="RSS"),#REF!,IF(AND(All!$V36="P4",All!$AE36="RSS"),#REF!,IF(AND(All!$V36="P5",All!$AE36="RSS"),#REF!,IF(AND(All!$V36="P6",All!$AE36="RSS"),#REF!,IF(AND(All!$V36="P7",All!$AE36="RSS"),#REF!,IF(AND(All!$V36="P8",All!$AE36="RSS"),#REF!,IF(AND(All!$V36="P9",All!$AE36="RSS"),#REF!,0)))))))))))))))))))))))))))</f>
        <v>0</v>
      </c>
      <c r="BY36" s="43">
        <f>IF(AND(All!$V36="P1",All!$AE36="RDP"),#REF!,IF(AND(All!$V36="P2",All!$AE36="RDP"),#REF!,IF(AND(All!$V36="P3",All!$AE36="RDP"),#REF!,IF(AND(All!$V36="P4",All!$AE36="RDP"),#REF!,IF(AND(All!$V36="P5",All!$AE36="RDP"),#REF!,IF(AND(All!$V36="P6",All!$AE36="RDP"),#REF!,IF(AND(All!$V36="P7",All!$AE36="RDP"),#REF!,IF(AND(All!$V36="P8",All!$AE36="RDP"),#REF!,IF(AND(All!$V36="P9",All!$AE36="RDP"),#REF!,IF(AND(All!$V36="P1",All!$AE36="RMS"),#REF!,IF(AND(All!$V36="P2",All!$AE36="RMS"),#REF!,IF(AND(All!$V36="P3",All!$AE36="RMS"),#REF!,IF(AND(All!$V36="P4",All!$AE36="RMS"),#REF!,IF(AND(All!$V36="P5",All!$AE36="RMS"),#REF!,IF(AND(All!$V36="P6",All!$AE36="RMS"),#REF!,IF(AND(All!$V36="P7",All!$AE36="RMS"),#REF!,IF(AND(All!$V36="P8",All!$AE36="RMS"),#REF!,IF(AND(All!$V36="P9",All!$AE36="RMS"),#REF!,IF(AND(All!$V36="P1",All!$AE36="RSS"),#REF!,IF(AND(All!$V36="P2",All!$AE36="RSS"),#REF!,IF(AND(All!$V36="P3",All!$AE36="RSS"),#REF!,IF(AND(All!$V36="P4",All!$AE36="RSS"),#REF!,IF(AND(All!$V36="P5",All!$AE36="RSS"),#REF!,IF(AND(All!$V36="P6",All!$AE36="RSS"),#REF!,IF(AND(All!$V36="P7",All!$AE36="RSS"),#REF!,IF(AND(All!$V36="P8",All!$AE36="RSS"),#REF!,IF(AND(All!$V36="P9",All!$AE36="RSS"),#REF!,0)))))))))))))))))))))))))))</f>
        <v>0</v>
      </c>
      <c r="BZ36" s="43">
        <f>IF(AND(All!$V36="P1",All!$AE36="RDP"),#REF!,IF(AND(All!$V36="P2",All!$AE36="RDP"),#REF!,IF(AND(All!$V36="P3",All!$AE36="RDP"),#REF!,IF(AND(All!$V36="P4",All!$AE36="RDP"),#REF!,IF(AND(All!$V36="P5",All!$AE36="RDP"),#REF!,IF(AND(All!$V36="P6",All!$AE36="RDP"),#REF!,IF(AND(All!$V36="P7",All!$AE36="RDP"),#REF!,IF(AND(All!$V36="P8",All!$AE36="RDP"),#REF!,IF(AND(All!$V36="P9",All!$AE36="RDP"),#REF!,IF(AND(All!$V36="P1",All!$AE36="RMS"),#REF!,IF(AND(All!$V36="P2",All!$AE36="RMS"),#REF!,IF(AND(All!$V36="P3",All!$AE36="RMS"),#REF!,IF(AND(All!$V36="P4",All!$AE36="RMS"),#REF!,IF(AND(All!$V36="P5",All!$AE36="RMS"),#REF!,IF(AND(All!$V36="P6",All!$AE36="RMS"),#REF!,IF(AND(All!$V36="P7",All!$AE36="RMS"),#REF!,IF(AND(All!$V36="P8",All!$AE36="RMS"),#REF!,IF(AND(All!$V36="P9",All!$AE36="RMS"),#REF!,IF(AND(All!$V36="P1",All!$AE36="RSS"),#REF!,IF(AND(All!$V36="P2",All!$AE36="RSS"),#REF!,IF(AND(All!$V36="P3",All!$AE36="RSS"),#REF!,IF(AND(All!$V36="P4",All!$AE36="RSS"),#REF!,IF(AND(All!$V36="P5",All!$AE36="RSS"),#REF!,IF(AND(All!$V36="P6",All!$AE36="RSS"),#REF!,IF(AND(All!$V36="P7",All!$AE36="RSS"),#REF!,IF(AND(All!$V36="P8",All!$AE36="RSS"),#REF!,IF(AND(All!$V36="P9",All!$AE36="RSS"),#REF!,0)))))))))))))))))))))))))))</f>
        <v>0</v>
      </c>
      <c r="CA36" s="43">
        <f>IF(AND(All!$V36="P1",All!$AE36="RDP"),#REF!,IF(AND(All!$V36="P2",All!$AE36="RDP"),#REF!,IF(AND(All!$V36="P3",All!$AE36="RDP"),#REF!,IF(AND(All!$V36="P4",All!$AE36="RDP"),#REF!,IF(AND(All!$V36="P5",All!$AE36="RDP"),#REF!,IF(AND(All!$V36="P6",All!$AE36="RDP"),#REF!,IF(AND(All!$V36="P7",All!$AE36="RDP"),#REF!,IF(AND(All!$V36="P8",All!$AE36="RDP"),#REF!,IF(AND(All!$V36="P9",All!$AE36="RDP"),#REF!,IF(AND(All!$V36="P1",All!$AE36="RMS"),#REF!,IF(AND(All!$V36="P2",All!$AE36="RMS"),#REF!,IF(AND(All!$V36="P3",All!$AE36="RMS"),#REF!,IF(AND(All!$V36="P4",All!$AE36="RMS"),#REF!,IF(AND(All!$V36="P5",All!$AE36="RMS"),#REF!,IF(AND(All!$V36="P6",All!$AE36="RMS"),#REF!,IF(AND(All!$V36="P7",All!$AE36="RMS"),#REF!,IF(AND(All!$V36="P8",All!$AE36="RMS"),#REF!,IF(AND(All!$V36="P9",All!$AE36="RMS"),#REF!,IF(AND(All!$V36="P1",All!$AE36="RSS"),#REF!,IF(AND(All!$V36="P2",All!$AE36="RSS"),#REF!,IF(AND(All!$V36="P3",All!$AE36="RSS"),#REF!,IF(AND(All!$V36="P4",All!$AE36="RSS"),#REF!,IF(AND(All!$V36="P5",All!$AE36="RSS"),#REF!,IF(AND(All!$V36="P6",All!$AE36="RSS"),#REF!,IF(AND(All!$V36="P7",All!$AE36="RSS"),#REF!,IF(AND(All!$V36="P8",All!$AE36="RSS"),#REF!,IF(AND(All!$V36="P9",All!$AE36="RSS"),#REF!,0)))))))))))))))))))))))))))</f>
        <v>0</v>
      </c>
      <c r="CB36" s="43">
        <f>IF(AND(All!$V36="P1",All!$AE36="RDP"),#REF!,IF(AND(All!$V36="P2",All!$AE36="RDP"),#REF!,IF(AND(All!$V36="P3",All!$AE36="RDP"),#REF!,IF(AND(All!$V36="P4",All!$AE36="RDP"),#REF!,IF(AND(All!$V36="P5",All!$AE36="RDP"),#REF!,IF(AND(All!$V36="P6",All!$AE36="RDP"),#REF!,IF(AND(All!$V36="P7",All!$AE36="RDP"),#REF!,IF(AND(All!$V36="P8",All!$AE36="RDP"),#REF!,IF(AND(All!$V36="P9",All!$AE36="RDP"),#REF!,IF(AND(All!$V36="P1",All!$AE36="RMS"),#REF!,IF(AND(All!$V36="P2",All!$AE36="RMS"),#REF!,IF(AND(All!$V36="P3",All!$AE36="RMS"),#REF!,IF(AND(All!$V36="P4",All!$AE36="RMS"),#REF!,IF(AND(All!$V36="P5",All!$AE36="RMS"),#REF!,IF(AND(All!$V36="P6",All!$AE36="RMS"),#REF!,IF(AND(All!$V36="P7",All!$AE36="RMS"),#REF!,IF(AND(All!$V36="P8",All!$AE36="RMS"),#REF!,IF(AND(All!$V36="P9",All!$AE36="RMS"),#REF!,IF(AND(All!$V36="P1",All!$AE36="RSS"),#REF!,IF(AND(All!$V36="P2",All!$AE36="RSS"),#REF!,IF(AND(All!$V36="P3",All!$AE36="RSS"),#REF!,IF(AND(All!$V36="P4",All!$AE36="RSS"),#REF!,IF(AND(All!$V36="P5",All!$AE36="RSS"),#REF!,IF(AND(All!$V36="P6",All!$AE36="RSS"),#REF!,IF(AND(All!$V36="P7",All!$AE36="RSS"),#REF!,IF(AND(All!$V36="P8",All!$AE36="RSS"),#REF!,IF(AND(All!$V36="P9",All!$AE36="RSS"),#REF!,0)))))))))))))))))))))))))))</f>
        <v>0</v>
      </c>
      <c r="CC36" s="43">
        <f>IF(AND(All!$V36="P1",All!$AE36="RDP"),#REF!,IF(AND(All!$V36="P2",All!$AE36="RDP"),#REF!,IF(AND(All!$V36="P3",All!$AE36="RDP"),#REF!,IF(AND(All!$V36="P4",All!$AE36="RDP"),#REF!,IF(AND(All!$V36="P5",All!$AE36="RDP"),#REF!,IF(AND(All!$V36="P6",All!$AE36="RDP"),#REF!,IF(AND(All!$V36="P7",All!$AE36="RDP"),#REF!,IF(AND(All!$V36="P8",All!$AE36="RDP"),#REF!,IF(AND(All!$V36="P9",All!$AE36="RDP"),#REF!,IF(AND(All!$V36="P1",All!$AE36="RMS"),#REF!,IF(AND(All!$V36="P2",All!$AE36="RMS"),#REF!,IF(AND(All!$V36="P3",All!$AE36="RMS"),#REF!,IF(AND(All!$V36="P4",All!$AE36="RMS"),#REF!,IF(AND(All!$V36="P5",All!$AE36="RMS"),#REF!,IF(AND(All!$V36="P6",All!$AE36="RMS"),#REF!,IF(AND(All!$V36="P7",All!$AE36="RMS"),#REF!,IF(AND(All!$V36="P8",All!$AE36="RMS"),#REF!,IF(AND(All!$V36="P9",All!$AE36="RMS"),#REF!,IF(AND(All!$V36="P1",All!$AE36="RSS"),#REF!,IF(AND(All!$V36="P2",All!$AE36="RSS"),#REF!,IF(AND(All!$V36="P3",All!$AE36="RSS"),#REF!,IF(AND(All!$V36="P4",All!$AE36="RSS"),#REF!,IF(AND(All!$V36="P5",All!$AE36="RSS"),#REF!,IF(AND(All!$V36="P6",All!$AE36="RSS"),#REF!,IF(AND(All!$V36="P7",All!$AE36="RSS"),#REF!,IF(AND(All!$V36="P8",All!$AE36="RSS"),#REF!,IF(AND(All!$V36="P9",All!$AE36="RSS"),#REF!,0)))))))))))))))))))))))))))</f>
        <v>0</v>
      </c>
      <c r="CD36" s="43">
        <f>IF(AND(All!$V36="P1",All!$AE36="RDP"),#REF!,IF(AND(All!$V36="P2",All!$AE36="RDP"),#REF!,IF(AND(All!$V36="P3",All!$AE36="RDP"),#REF!,IF(AND(All!$V36="P4",All!$AE36="RDP"),#REF!,IF(AND(All!$V36="P5",All!$AE36="RDP"),#REF!,IF(AND(All!$V36="P6",All!$AE36="RDP"),#REF!,IF(AND(All!$V36="P7",All!$AE36="RDP"),#REF!,IF(AND(All!$V36="P8",All!$AE36="RDP"),#REF!,IF(AND(All!$V36="P9",All!$AE36="RDP"),#REF!,IF(AND(All!$V36="P1",All!$AE36="RMS"),#REF!,IF(AND(All!$V36="P2",All!$AE36="RMS"),#REF!,IF(AND(All!$V36="P3",All!$AE36="RMS"),#REF!,IF(AND(All!$V36="P4",All!$AE36="RMS"),#REF!,IF(AND(All!$V36="P5",All!$AE36="RMS"),#REF!,IF(AND(All!$V36="P6",All!$AE36="RMS"),#REF!,IF(AND(All!$V36="P7",All!$AE36="RMS"),#REF!,IF(AND(All!$V36="P8",All!$AE36="RMS"),#REF!,IF(AND(All!$V36="P9",All!$AE36="RMS"),#REF!,IF(AND(All!$V36="P1",All!$AE36="RSS"),#REF!,IF(AND(All!$V36="P2",All!$AE36="RSS"),#REF!,IF(AND(All!$V36="P3",All!$AE36="RSS"),#REF!,IF(AND(All!$V36="P4",All!$AE36="RSS"),#REF!,IF(AND(All!$V36="P5",All!$AE36="RSS"),#REF!,IF(AND(All!$V36="P6",All!$AE36="RSS"),#REF!,IF(AND(All!$V36="P7",All!$AE36="RSS"),#REF!,IF(AND(All!$V36="P8",All!$AE36="RSS"),#REF!,IF(AND(All!$V36="P9",All!$AE36="RSS"),#REF!,0)))))))))))))))))))))))))))</f>
        <v>0</v>
      </c>
      <c r="CE36" s="43">
        <f>IF(AND(All!$V36="P1",All!$AE36="RDP"),#REF!,IF(AND(All!$V36="P2",All!$AE36="RDP"),#REF!,IF(AND(All!$V36="P3",All!$AE36="RDP"),#REF!,IF(AND(All!$V36="P4",All!$AE36="RDP"),#REF!,IF(AND(All!$V36="P5",All!$AE36="RDP"),#REF!,IF(AND(All!$V36="P6",All!$AE36="RDP"),#REF!,IF(AND(All!$V36="P7",All!$AE36="RDP"),#REF!,IF(AND(All!$V36="P8",All!$AE36="RDP"),#REF!,IF(AND(All!$V36="P9",All!$AE36="RDP"),#REF!,IF(AND(All!$V36="P1",All!$AE36="RMS"),#REF!,IF(AND(All!$V36="P2",All!$AE36="RMS"),#REF!,IF(AND(All!$V36="P3",All!$AE36="RMS"),#REF!,IF(AND(All!$V36="P4",All!$AE36="RMS"),#REF!,IF(AND(All!$V36="P5",All!$AE36="RMS"),#REF!,IF(AND(All!$V36="P6",All!$AE36="RMS"),#REF!,IF(AND(All!$V36="P7",All!$AE36="RMS"),#REF!,IF(AND(All!$V36="P8",All!$AE36="RMS"),#REF!,IF(AND(All!$V36="P9",All!$AE36="RMS"),#REF!,IF(AND(All!$V36="P1",All!$AE36="RSS"),#REF!,IF(AND(All!$V36="P2",All!$AE36="RSS"),#REF!,IF(AND(All!$V36="P3",All!$AE36="RSS"),#REF!,IF(AND(All!$V36="P4",All!$AE36="RSS"),#REF!,IF(AND(All!$V36="P5",All!$AE36="RSS"),#REF!,IF(AND(All!$V36="P6",All!$AE36="RSS"),#REF!,IF(AND(All!$V36="P7",All!$AE36="RSS"),#REF!,IF(AND(All!$V36="P8",All!$AE36="RSS"),#REF!,IF(AND(All!$V36="P9",All!$AE36="RSS"),#REF!,0)))))))))))))))))))))))))))</f>
        <v>0</v>
      </c>
      <c r="CF36" s="43">
        <f>IF(AND(All!$V36="P1",All!$AE36="RDP"),#REF!,IF(AND(All!$V36="P2",All!$AE36="RDP"),#REF!,IF(AND(All!$V36="P3",All!$AE36="RDP"),#REF!,IF(AND(All!$V36="P4",All!$AE36="RDP"),#REF!,IF(AND(All!$V36="P5",All!$AE36="RDP"),#REF!,IF(AND(All!$V36="P6",All!$AE36="RDP"),#REF!,IF(AND(All!$V36="P7",All!$AE36="RDP"),#REF!,IF(AND(All!$V36="P8",All!$AE36="RDP"),#REF!,IF(AND(All!$V36="P9",All!$AE36="RDP"),#REF!,IF(AND(All!$V36="P1",All!$AE36="RMS"),#REF!,IF(AND(All!$V36="P2",All!$AE36="RMS"),#REF!,IF(AND(All!$V36="P3",All!$AE36="RMS"),#REF!,IF(AND(All!$V36="P4",All!$AE36="RMS"),#REF!,IF(AND(All!$V36="P5",All!$AE36="RMS"),#REF!,IF(AND(All!$V36="P6",All!$AE36="RMS"),#REF!,IF(AND(All!$V36="P7",All!$AE36="RMS"),#REF!,IF(AND(All!$V36="P8",All!$AE36="RMS"),#REF!,IF(AND(All!$V36="P9",All!$AE36="RMS"),#REF!,IF(AND(All!$V36="P1",All!$AE36="RSS"),#REF!,IF(AND(All!$V36="P2",All!$AE36="RSS"),#REF!,IF(AND(All!$V36="P3",All!$AE36="RSS"),#REF!,IF(AND(All!$V36="P4",All!$AE36="RSS"),#REF!,IF(AND(All!$V36="P5",All!$AE36="RSS"),#REF!,IF(AND(All!$V36="P6",All!$AE36="RSS"),#REF!,IF(AND(All!$V36="P7",All!$AE36="RSS"),#REF!,IF(AND(All!$V36="P8",All!$AE36="RSS"),#REF!,IF(AND(All!$V36="P9",All!$AE36="RSS"),#REF!,0)))))))))))))))))))))))))))</f>
        <v>0</v>
      </c>
      <c r="CG36" s="43">
        <f>IF(AND(All!$V36="P1",All!$AE36="RDP"),#REF!,IF(AND(All!$V36="P2",All!$AE36="RDP"),#REF!,IF(AND(All!$V36="P3",All!$AE36="RDP"),#REF!,IF(AND(All!$V36="P4",All!$AE36="RDP"),#REF!,IF(AND(All!$V36="P5",All!$AE36="RDP"),#REF!,IF(AND(All!$V36="P6",All!$AE36="RDP"),#REF!,IF(AND(All!$V36="P7",All!$AE36="RDP"),#REF!,IF(AND(All!$V36="P8",All!$AE36="RDP"),#REF!,IF(AND(All!$V36="P9",All!$AE36="RDP"),#REF!,IF(AND(All!$V36="P1",All!$AE36="RMS"),#REF!,IF(AND(All!$V36="P2",All!$AE36="RMS"),#REF!,IF(AND(All!$V36="P3",All!$AE36="RMS"),#REF!,IF(AND(All!$V36="P4",All!$AE36="RMS"),#REF!,IF(AND(All!$V36="P5",All!$AE36="RMS"),#REF!,IF(AND(All!$V36="P6",All!$AE36="RMS"),#REF!,IF(AND(All!$V36="P7",All!$AE36="RMS"),#REF!,IF(AND(All!$V36="P8",All!$AE36="RMS"),#REF!,IF(AND(All!$V36="P9",All!$AE36="RMS"),#REF!,IF(AND(All!$V36="P1",All!$AE36="RSS"),#REF!,IF(AND(All!$V36="P2",All!$AE36="RSS"),#REF!,IF(AND(All!$V36="P3",All!$AE36="RSS"),#REF!,IF(AND(All!$V36="P4",All!$AE36="RSS"),#REF!,IF(AND(All!$V36="P5",All!$AE36="RSS"),#REF!,IF(AND(All!$V36="P6",All!$AE36="RSS"),#REF!,IF(AND(All!$V36="P7",All!$AE36="RSS"),#REF!,IF(AND(All!$V36="P8",All!$AE36="RSS"),#REF!,IF(AND(All!$V36="P9",All!$AE36="RSS"),#REF!,0)))))))))))))))))))))))))))</f>
        <v>0</v>
      </c>
      <c r="CH36" s="43">
        <f>IF(AND(All!$V36="P1",All!$AE36="RDP"),#REF!,IF(AND(All!$V36="P2",All!$AE36="RDP"),#REF!,IF(AND(All!$V36="P3",All!$AE36="RDP"),#REF!,IF(AND(All!$V36="P4",All!$AE36="RDP"),#REF!,IF(AND(All!$V36="P5",All!$AE36="RDP"),#REF!,IF(AND(All!$V36="P6",All!$AE36="RDP"),#REF!,IF(AND(All!$V36="P7",All!$AE36="RDP"),#REF!,IF(AND(All!$V36="P8",All!$AE36="RDP"),#REF!,IF(AND(All!$V36="P9",All!$AE36="RDP"),#REF!,IF(AND(All!$V36="P1",All!$AE36="RMS"),#REF!,IF(AND(All!$V36="P2",All!$AE36="RMS"),#REF!,IF(AND(All!$V36="P3",All!$AE36="RMS"),#REF!,IF(AND(All!$V36="P4",All!$AE36="RMS"),#REF!,IF(AND(All!$V36="P5",All!$AE36="RMS"),#REF!,IF(AND(All!$V36="P6",All!$AE36="RMS"),#REF!,IF(AND(All!$V36="P7",All!$AE36="RMS"),#REF!,IF(AND(All!$V36="P8",All!$AE36="RMS"),#REF!,IF(AND(All!$V36="P9",All!$AE36="RMS"),#REF!,IF(AND(All!$V36="P1",All!$AE36="RSS"),#REF!,IF(AND(All!$V36="P2",All!$AE36="RSS"),#REF!,IF(AND(All!$V36="P3",All!$AE36="RSS"),#REF!,IF(AND(All!$V36="P4",All!$AE36="RSS"),#REF!,IF(AND(All!$V36="P5",All!$AE36="RSS"),#REF!,IF(AND(All!$V36="P6",All!$AE36="RSS"),#REF!,IF(AND(All!$V36="P7",All!$AE36="RSS"),#REF!,IF(AND(All!$V36="P8",All!$AE36="RSS"),#REF!,IF(AND(All!$V36="P9",All!$AE36="RSS"),#REF!,0)))))))))))))))))))))))))))</f>
        <v>0</v>
      </c>
      <c r="CI36" s="328">
        <f>IF(AND(All!$V36="P1",All!$AE36="RDP"),#REF!,IF(AND(All!$V36="P2",All!$AE36="RDP"),#REF!,IF(AND(All!$V36="P3",All!$AE36="RDP"),#REF!,IF(AND(All!$V36="P4",All!$AE36="RDP"),#REF!,IF(AND(All!$V36="P5",All!$AE36="RDP"),#REF!,IF(AND(All!$V36="P6",All!$AE36="RDP"),#REF!,IF(AND(All!$V36="P7",All!$AE36="RDP"),#REF!,IF(AND(All!$V36="P8",All!$AE36="RDP"),#REF!,IF(AND(All!$V36="P9",All!$AE36="RDP"),#REF!,IF(AND(All!$V36="P1",All!$AE36="RMS"),#REF!,IF(AND(All!$V36="P2",All!$AE36="RMS"),#REF!,IF(AND(All!$V36="P3",All!$AE36="RMS"),#REF!,IF(AND(All!$V36="P4",All!$AE36="RMS"),#REF!,IF(AND(All!$V36="P5",All!$AE36="RMS"),#REF!,IF(AND(All!$V36="P6",All!$AE36="RMS"),#REF!,IF(AND(All!$V36="P7",All!$AE36="RMS"),#REF!,IF(AND(All!$V36="P8",All!$AE36="RMS"),#REF!,IF(AND(All!$V36="P9",All!$AE36="RMS"),#REF!,IF(AND(All!$V36="P1",All!$AE36="RSS"),#REF!,IF(AND(All!$V36="P2",All!$AE36="RSS"),#REF!,IF(AND(All!$V36="P3",All!$AE36="RSS"),#REF!,IF(AND(All!$V36="P4",All!$AE36="RSS"),#REF!,IF(AND(All!$V36="P5",All!$AE36="RSS"),#REF!,IF(AND(All!$V36="P6",All!$AE36="RSS"),#REF!,IF(AND(All!$V36="P7",All!$AE36="RSS"),#REF!,IF(AND(All!$V36="P8",All!$AE36="RSS"),#REF!,IF(AND(All!$V36="P9",All!$AE36="RSS"),#REF!,0)))))))))))))))))))))))))))</f>
        <v>0</v>
      </c>
      <c r="CJ36" s="377">
        <f>Table92[[#This Row],[R-B1]]-Table92[[#This Row],[B1]]</f>
        <v>-2</v>
      </c>
      <c r="CK36" s="378">
        <f>Table92[[#This Row],[R-B2]]-Table92[[#This Row],[B2]]</f>
        <v>-2</v>
      </c>
      <c r="CL36" s="378">
        <f>Table92[[#This Row],[R-B3]]-Table92[[#This Row],[B3]]</f>
        <v>-2</v>
      </c>
      <c r="CM36" s="378">
        <f>Table92[[#This Row],[R-B4]]-Table92[[#This Row],[B4]]</f>
        <v>-3</v>
      </c>
      <c r="CN36" s="378">
        <f>Table92[[#This Row],[R-B5]]-Table92[[#This Row],[B5]]</f>
        <v>-3</v>
      </c>
      <c r="CO36" s="378">
        <f>Table92[[#This Row],[R-B6]]-Table92[[#This Row],[B6]]</f>
        <v>-2</v>
      </c>
      <c r="CP36" s="378">
        <f>Table92[[#This Row],[R-B7]]-Table92[[#This Row],[B7]]</f>
        <v>-3</v>
      </c>
      <c r="CQ36" s="378">
        <f>Table92[[#This Row],[R-B8]]-Table92[[#This Row],[B8]]</f>
        <v>-3</v>
      </c>
      <c r="CR36" s="378">
        <f>Table92[[#This Row],[R-B9]]-Table92[[#This Row],[B9]]</f>
        <v>-2</v>
      </c>
      <c r="CS36" s="378">
        <f>Table92[[#This Row],[R-B10]]-Table92[[#This Row],[B10]]</f>
        <v>-3</v>
      </c>
      <c r="CT36" s="378">
        <f>Table92[[#This Row],[R-B11]]-Table92[[#This Row],[B11]]</f>
        <v>-2</v>
      </c>
      <c r="CU36" s="378">
        <f>Table92[[#This Row],[R-B12]]-Table92[[#This Row],[B12]]</f>
        <v>-3</v>
      </c>
      <c r="CV36" s="378">
        <f>Table92[[#This Row],[R-K1]]-Table92[[#This Row],[K1]]</f>
        <v>-3</v>
      </c>
      <c r="CW36" s="378">
        <f>Table92[[#This Row],[R-K2]]-Table92[[#This Row],[K2]]</f>
        <v>-3</v>
      </c>
      <c r="CX36" s="378">
        <f>Table92[[#This Row],[R-K3]]-Table92[[#This Row],[K3]]</f>
        <v>-2</v>
      </c>
      <c r="CY36" s="378">
        <f>Table92[[#This Row],[R-K4]]-Table92[[#This Row],[K4]]</f>
        <v>-2</v>
      </c>
      <c r="CZ36" s="378">
        <f>Table92[[#This Row],[R-K5]]-Table92[[#This Row],[K5]]</f>
        <v>-2</v>
      </c>
      <c r="DA36" s="378">
        <f>Table92[[#This Row],[R-P1]]-Table92[[#This Row],[P1]]</f>
        <v>-2</v>
      </c>
      <c r="DB36" s="378">
        <f>Table92[[#This Row],[R-P2]]-Table92[[#This Row],[P2]]</f>
        <v>-1</v>
      </c>
      <c r="DC36" s="378">
        <f>Table92[[#This Row],[R-P3]]-Table92[[#This Row],[P3]]</f>
        <v>-2</v>
      </c>
      <c r="DD36" s="378">
        <f>Table92[[#This Row],[R-P4]]-Table92[[#This Row],[P4]]</f>
        <v>-1</v>
      </c>
      <c r="DE36" s="378">
        <f>Table92[[#This Row],[R-P5]]-Table92[[#This Row],[P5]]</f>
        <v>-2</v>
      </c>
      <c r="DF36" s="378">
        <f>Table92[[#This Row],[R-E1]]-Table92[[#This Row],[E1]]</f>
        <v>-1</v>
      </c>
      <c r="DG36" s="379">
        <f>Table92[[#This Row],[R-E2]]-Table92[[#This Row],[E2]]</f>
        <v>-1</v>
      </c>
      <c r="DH36" s="43">
        <f>COUNTIF(Table9[[#This Row],[G-B1]:[G-B12]],"&lt;=0")/12*100</f>
        <v>0</v>
      </c>
      <c r="DI36" s="43">
        <f>COUNTIF(Table9[[#This Row],[G-K1]:[G-K5]],"&lt;=0")/5*100</f>
        <v>0</v>
      </c>
      <c r="DJ36" s="43">
        <f>COUNTIF(Table9[[#This Row],[G-P1]:[G-P5]],"&lt;=0")/5*100</f>
        <v>0</v>
      </c>
      <c r="DK36" s="43">
        <f>COUNTIF(Table9[[#This Row],[G-E1]:[G-E2]],"&lt;=0")/2*100</f>
        <v>0</v>
      </c>
      <c r="DL36" s="450">
        <f>IF(AE36="RDP",(COUNTIF(Table9[[#This Row],[G-B3]],"&lt;=0")+COUNTIF(Table9[[#This Row],[G-B4]],"&lt;=0")+COUNTIF(Table9[[#This Row],[G-B7]],"&lt;=0")+COUNTIF(Table9[[#This Row],[G-B11]],"&lt;=0")+COUNTIF(Table9[[#This Row],[G-K2]],"&lt;=0"))/5*100,IF(AE36="RMS",(COUNTIF(Table9[[#This Row],[G-B4]],"&lt;=0")+COUNTIF(Table9[[#This Row],[G-B5]],"&lt;=0")+COUNTIF(Table9[[#This Row],[G-B10]],"&lt;=0")+COUNTIF(Table9[[#This Row],[G-B12]],"&lt;=0")+COUNTIF(Table9[[#This Row],[G-K2]],"&lt;=0"))/5*100,IF(AE36="RSS",(COUNTIF(Table9[[#This Row],[G-B1]],"&lt;=0")+COUNTIF(Table9[[#This Row],[G-B2]],"&lt;=0")+COUNTIF(Table9[[#This Row],[G-B6]],"&lt;=0")+COUNTIF(Table9[[#This Row],[G-B11]],"&lt;=0")+COUNTIF(Table9[[#This Row],[G-B12]],"&lt;=0"))/5*100,0)))</f>
        <v>0</v>
      </c>
      <c r="DM36" s="380">
        <v>83</v>
      </c>
      <c r="DN36" s="381">
        <v>80</v>
      </c>
      <c r="DO36" s="381">
        <v>80</v>
      </c>
      <c r="DP36" s="381">
        <v>100</v>
      </c>
      <c r="DQ36" s="381">
        <v>100</v>
      </c>
      <c r="DR36" s="380">
        <v>17</v>
      </c>
      <c r="DS36" s="381">
        <v>20</v>
      </c>
      <c r="DT36" s="381">
        <v>20</v>
      </c>
      <c r="DU36" s="381">
        <v>0</v>
      </c>
      <c r="DV36" s="381">
        <v>0</v>
      </c>
      <c r="DW36" s="380">
        <v>8</v>
      </c>
      <c r="DX36" s="381">
        <v>20</v>
      </c>
      <c r="DY36" s="381">
        <v>20</v>
      </c>
      <c r="DZ36" s="381">
        <v>0</v>
      </c>
      <c r="EA36" s="382">
        <v>0</v>
      </c>
      <c r="EB36" s="335" t="s">
        <v>313</v>
      </c>
      <c r="EC36" s="324" t="s">
        <v>185</v>
      </c>
      <c r="ED36" s="324" t="s">
        <v>1224</v>
      </c>
      <c r="EE36" s="338"/>
    </row>
    <row r="37" spans="1:135" ht="58" x14ac:dyDescent="0.3">
      <c r="B37" s="282">
        <v>34</v>
      </c>
      <c r="C37" s="421" t="s">
        <v>134</v>
      </c>
      <c r="D37" s="305">
        <v>46205</v>
      </c>
      <c r="E37" s="310" t="s">
        <v>1297</v>
      </c>
      <c r="F37" s="304">
        <v>1006750</v>
      </c>
      <c r="G37" s="357">
        <f t="shared" ca="1" si="9"/>
        <v>36.16063634893456</v>
      </c>
      <c r="H37" s="283">
        <v>33117</v>
      </c>
      <c r="I37" s="304" t="s">
        <v>179</v>
      </c>
      <c r="J37" s="304" t="s">
        <v>137</v>
      </c>
      <c r="K37" s="304" t="s">
        <v>138</v>
      </c>
      <c r="L37" s="304" t="s">
        <v>162</v>
      </c>
      <c r="M37" s="304" t="s">
        <v>997</v>
      </c>
      <c r="N37" s="304" t="s">
        <v>1298</v>
      </c>
      <c r="O37" s="304" t="s">
        <v>183</v>
      </c>
      <c r="P37" s="306" t="s">
        <v>1299</v>
      </c>
      <c r="Q37" s="304" t="s">
        <v>144</v>
      </c>
      <c r="R37" s="304"/>
      <c r="S37" s="305">
        <v>41426</v>
      </c>
      <c r="T37" s="286">
        <f ca="1">YEARFRAC(S37,$T$1)</f>
        <v>13.386111111111111</v>
      </c>
      <c r="U37" s="304">
        <v>12</v>
      </c>
      <c r="V37" s="304" t="s">
        <v>59</v>
      </c>
      <c r="W37" s="307">
        <f ca="1">Table92[[#This Row],[Age]]-($T$1-Table92[[#This Row],[Date of Appointment to Current Grade]])/365</f>
        <v>34.68767123287671</v>
      </c>
      <c r="X37" s="309">
        <f ca="1">($T$1-Table92[[#This Row],[Date of Appointment to Current Grade]])/365</f>
        <v>1.4729651160578463</v>
      </c>
      <c r="Y37" s="305">
        <v>45778</v>
      </c>
      <c r="Z37" s="304" t="s">
        <v>2163</v>
      </c>
      <c r="AA37" s="305"/>
      <c r="AB37" s="304"/>
      <c r="AC37" s="304" t="s">
        <v>183</v>
      </c>
      <c r="AD37" s="305">
        <v>45593</v>
      </c>
      <c r="AE37" s="304" t="s">
        <v>139</v>
      </c>
      <c r="AF37" s="304" t="s">
        <v>148</v>
      </c>
      <c r="AG37" s="47" t="s">
        <v>1300</v>
      </c>
      <c r="AH37" s="47" t="s">
        <v>1301</v>
      </c>
      <c r="AI37" s="47" t="s">
        <v>1302</v>
      </c>
      <c r="AJ37" s="42" t="s">
        <v>1303</v>
      </c>
      <c r="AK37" s="48" t="s">
        <v>1304</v>
      </c>
      <c r="AL37" s="43" t="s">
        <v>153</v>
      </c>
      <c r="AM37" s="48" t="s">
        <v>1305</v>
      </c>
      <c r="AN37" s="313">
        <v>3</v>
      </c>
      <c r="AO37" s="304">
        <v>3</v>
      </c>
      <c r="AP37" s="304">
        <v>2</v>
      </c>
      <c r="AQ37" s="304">
        <v>3</v>
      </c>
      <c r="AR37" s="304">
        <v>3</v>
      </c>
      <c r="AS37" s="304">
        <v>2</v>
      </c>
      <c r="AT37" s="304">
        <v>3</v>
      </c>
      <c r="AU37" s="304">
        <v>3</v>
      </c>
      <c r="AV37" s="304">
        <v>2</v>
      </c>
      <c r="AW37" s="304">
        <v>3</v>
      </c>
      <c r="AX37" s="304">
        <v>2</v>
      </c>
      <c r="AY37" s="304">
        <v>3</v>
      </c>
      <c r="AZ37" s="304">
        <v>2</v>
      </c>
      <c r="BA37" s="304">
        <v>3</v>
      </c>
      <c r="BB37" s="304">
        <v>2</v>
      </c>
      <c r="BC37" s="304">
        <v>2</v>
      </c>
      <c r="BD37" s="304">
        <v>2</v>
      </c>
      <c r="BE37" s="304">
        <v>2</v>
      </c>
      <c r="BF37" s="304">
        <v>1</v>
      </c>
      <c r="BG37" s="304">
        <v>2</v>
      </c>
      <c r="BH37" s="304">
        <v>2</v>
      </c>
      <c r="BI37" s="304">
        <v>2</v>
      </c>
      <c r="BJ37" s="304">
        <v>1</v>
      </c>
      <c r="BK37" s="314">
        <v>1</v>
      </c>
      <c r="BL37" s="323" t="e">
        <f>IF(AND(All!$V37="P1",All!$AE37="RDP"),#REF!,IF(AND(All!$V37="P2",All!$AE37="RDP"),#REF!,IF(AND(All!$V37="P3",All!$AE37="RDP"),#REF!,IF(AND(All!$V37="P4",All!$AE37="RDP"),#REF!,IF(AND(All!$V37="P5",All!$AE37="RDP"),#REF!,IF(AND(All!$V37="P6",All!$AE37="RDP"),#REF!,IF(AND(All!$V37="P7",All!$AE37="RDP"),#REF!,IF(AND(All!$V37="P8",All!$AE37="RDP"),#REF!,IF(AND(All!$V37="P9",All!$AE37="RDP"),#REF!,IF(AND(All!$V37="P1",All!$AE37="RMS"),#REF!,IF(AND(All!$V37="P2",All!$AE37="RMS"),#REF!,IF(AND(All!$V37="P3",All!$AE37="RMS"),#REF!,IF(AND(All!$V37="P4",All!$AE37="RMS"),#REF!,IF(AND(All!$V37="P5",All!$AE37="RMS"),#REF!,IF(AND(All!$V37="P6",All!$AE37="RMS"),#REF!,IF(AND(All!$V37="P7",All!$AE37="RMS"),#REF!,IF(AND(All!$V37="P8",All!$AE37="RMS"),#REF!,IF(AND(All!$V37="P9",All!$AE37="RMS"),#REF!,IF(AND(All!$V37="P1",All!$AE37="RSS"),#REF!,IF(AND(All!$V37="P2",All!$AE37="RSS"),#REF!,IF(AND(All!$V37="P3",All!$AE37="RSS"),#REF!,IF(AND(All!$V37="P4",All!$AE37="RSS"),#REF!,IF(AND(All!$V37="P5",All!$AE37="RSS"),#REF!,IF(AND(All!$V37="P6",All!$AE37="RSS"),#REF!,IF(AND(All!$V37="P7",All!$AE37="RSS"),#REF!,IF(AND(All!$V37="P8",All!$AE37="RSS"),#REF!,IF(AND(All!$V37="P9",All!$AE37="RSS"),#REF!,0)))))))))))))))))))))))))))</f>
        <v>#REF!</v>
      </c>
      <c r="BM37" s="43" t="e">
        <f>IF(AND(All!$V37="P1",All!$AE37="RDP"),#REF!,IF(AND(All!$V37="P2",All!$AE37="RDP"),#REF!,IF(AND(All!$V37="P3",All!$AE37="RDP"),#REF!,IF(AND(All!$V37="P4",All!$AE37="RDP"),#REF!,IF(AND(All!$V37="P5",All!$AE37="RDP"),#REF!,IF(AND(All!$V37="P6",All!$AE37="RDP"),#REF!,IF(AND(All!$V37="P7",All!$AE37="RDP"),#REF!,IF(AND(All!$V37="P8",All!$AE37="RDP"),#REF!,IF(AND(All!$V37="P9",All!$AE37="RDP"),#REF!,IF(AND(All!$V37="P1",All!$AE37="RMS"),#REF!,IF(AND(All!$V37="P2",All!$AE37="RMS"),#REF!,IF(AND(All!$V37="P3",All!$AE37="RMS"),#REF!,IF(AND(All!$V37="P4",All!$AE37="RMS"),#REF!,IF(AND(All!$V37="P5",All!$AE37="RMS"),#REF!,IF(AND(All!$V37="P6",All!$AE37="RMS"),#REF!,IF(AND(All!$V37="P7",All!$AE37="RMS"),#REF!,IF(AND(All!$V37="P8",All!$AE37="RMS"),#REF!,IF(AND(All!$V37="P9",All!$AE37="RMS"),#REF!,IF(AND(All!$V37="P1",All!$AE37="RSS"),#REF!,IF(AND(All!$V37="P2",All!$AE37="RSS"),#REF!,IF(AND(All!$V37="P3",All!$AE37="RSS"),#REF!,IF(AND(All!$V37="P4",All!$AE37="RSS"),#REF!,IF(AND(All!$V37="P5",All!$AE37="RSS"),#REF!,IF(AND(All!$V37="P6",All!$AE37="RSS"),#REF!,IF(AND(All!$V37="P7",All!$AE37="RSS"),#REF!,IF(AND(All!$V37="P8",All!$AE37="RSS"),#REF!,IF(AND(All!$V37="P9",All!$AE37="RSS"),#REF!,0)))))))))))))))))))))))))))</f>
        <v>#REF!</v>
      </c>
      <c r="BN37" s="43" t="e">
        <f>IF(AND(All!$V37="P1",All!$AE37="RDP"),#REF!,IF(AND(All!$V37="P2",All!$AE37="RDP"),#REF!,IF(AND(All!$V37="P3",All!$AE37="RDP"),#REF!,IF(AND(All!$V37="P4",All!$AE37="RDP"),#REF!,IF(AND(All!$V37="P5",All!$AE37="RDP"),#REF!,IF(AND(All!$V37="P6",All!$AE37="RDP"),#REF!,IF(AND(All!$V37="P7",All!$AE37="RDP"),#REF!,IF(AND(All!$V37="P8",All!$AE37="RDP"),#REF!,IF(AND(All!$V37="P9",All!$AE37="RDP"),#REF!,IF(AND(All!$V37="P1",All!$AE37="RMS"),#REF!,IF(AND(All!$V37="P2",All!$AE37="RMS"),#REF!,IF(AND(All!$V37="P3",All!$AE37="RMS"),#REF!,IF(AND(All!$V37="P4",All!$AE37="RMS"),#REF!,IF(AND(All!$V37="P5",All!$AE37="RMS"),#REF!,IF(AND(All!$V37="P6",All!$AE37="RMS"),#REF!,IF(AND(All!$V37="P7",All!$AE37="RMS"),#REF!,IF(AND(All!$V37="P8",All!$AE37="RMS"),#REF!,IF(AND(All!$V37="P9",All!$AE37="RMS"),#REF!,IF(AND(All!$V37="P1",All!$AE37="RSS"),#REF!,IF(AND(All!$V37="P2",All!$AE37="RSS"),#REF!,IF(AND(All!$V37="P3",All!$AE37="RSS"),#REF!,IF(AND(All!$V37="P4",All!$AE37="RSS"),#REF!,IF(AND(All!$V37="P5",All!$AE37="RSS"),#REF!,IF(AND(All!$V37="P6",All!$AE37="RSS"),#REF!,IF(AND(All!$V37="P7",All!$AE37="RSS"),#REF!,IF(AND(All!$V37="P8",All!$AE37="RSS"),#REF!,IF(AND(All!$V37="P9",All!$AE37="RSS"),#REF!,0)))))))))))))))))))))))))))</f>
        <v>#REF!</v>
      </c>
      <c r="BO37" s="43" t="e">
        <f>IF(AND(All!$V37="P1",All!$AE37="RDP"),#REF!,IF(AND(All!$V37="P2",All!$AE37="RDP"),#REF!,IF(AND(All!$V37="P3",All!$AE37="RDP"),#REF!,IF(AND(All!$V37="P4",All!$AE37="RDP"),#REF!,IF(AND(All!$V37="P5",All!$AE37="RDP"),#REF!,IF(AND(All!$V37="P6",All!$AE37="RDP"),#REF!,IF(AND(All!$V37="P7",All!$AE37="RDP"),#REF!,IF(AND(All!$V37="P8",All!$AE37="RDP"),#REF!,IF(AND(All!$V37="P9",All!$AE37="RDP"),#REF!,IF(AND(All!$V37="P1",All!$AE37="RMS"),#REF!,IF(AND(All!$V37="P2",All!$AE37="RMS"),#REF!,IF(AND(All!$V37="P3",All!$AE37="RMS"),#REF!,IF(AND(All!$V37="P4",All!$AE37="RMS"),#REF!,IF(AND(All!$V37="P5",All!$AE37="RMS"),#REF!,IF(AND(All!$V37="P6",All!$AE37="RMS"),#REF!,IF(AND(All!$V37="P7",All!$AE37="RMS"),#REF!,IF(AND(All!$V37="P8",All!$AE37="RMS"),#REF!,IF(AND(All!$V37="P9",All!$AE37="RMS"),#REF!,IF(AND(All!$V37="P1",All!$AE37="RSS"),#REF!,IF(AND(All!$V37="P2",All!$AE37="RSS"),#REF!,IF(AND(All!$V37="P3",All!$AE37="RSS"),#REF!,IF(AND(All!$V37="P4",All!$AE37="RSS"),#REF!,IF(AND(All!$V37="P5",All!$AE37="RSS"),#REF!,IF(AND(All!$V37="P6",All!$AE37="RSS"),#REF!,IF(AND(All!$V37="P7",All!$AE37="RSS"),#REF!,IF(AND(All!$V37="P8",All!$AE37="RSS"),#REF!,IF(AND(All!$V37="P9",All!$AE37="RSS"),#REF!,0)))))))))))))))))))))))))))</f>
        <v>#REF!</v>
      </c>
      <c r="BP37" s="43" t="e">
        <f>IF(AND(All!$V37="P1",All!$AE37="RDP"),#REF!,IF(AND(All!$V37="P2",All!$AE37="RDP"),#REF!,IF(AND(All!$V37="P3",All!$AE37="RDP"),#REF!,IF(AND(All!$V37="P4",All!$AE37="RDP"),#REF!,IF(AND(All!$V37="P5",All!$AE37="RDP"),#REF!,IF(AND(All!$V37="P6",All!$AE37="RDP"),#REF!,IF(AND(All!$V37="P7",All!$AE37="RDP"),#REF!,IF(AND(All!$V37="P8",All!$AE37="RDP"),#REF!,IF(AND(All!$V37="P9",All!$AE37="RDP"),#REF!,IF(AND(All!$V37="P1",All!$AE37="RMS"),#REF!,IF(AND(All!$V37="P2",All!$AE37="RMS"),#REF!,IF(AND(All!$V37="P3",All!$AE37="RMS"),#REF!,IF(AND(All!$V37="P4",All!$AE37="RMS"),#REF!,IF(AND(All!$V37="P5",All!$AE37="RMS"),#REF!,IF(AND(All!$V37="P6",All!$AE37="RMS"),#REF!,IF(AND(All!$V37="P7",All!$AE37="RMS"),#REF!,IF(AND(All!$V37="P8",All!$AE37="RMS"),#REF!,IF(AND(All!$V37="P9",All!$AE37="RMS"),#REF!,IF(AND(All!$V37="P1",All!$AE37="RSS"),#REF!,IF(AND(All!$V37="P2",All!$AE37="RSS"),#REF!,IF(AND(All!$V37="P3",All!$AE37="RSS"),#REF!,IF(AND(All!$V37="P4",All!$AE37="RSS"),#REF!,IF(AND(All!$V37="P5",All!$AE37="RSS"),#REF!,IF(AND(All!$V37="P6",All!$AE37="RSS"),#REF!,IF(AND(All!$V37="P7",All!$AE37="RSS"),#REF!,IF(AND(All!$V37="P8",All!$AE37="RSS"),#REF!,IF(AND(All!$V37="P9",All!$AE37="RSS"),#REF!,0)))))))))))))))))))))))))))</f>
        <v>#REF!</v>
      </c>
      <c r="BQ37" s="43" t="e">
        <f>IF(AND(All!$V37="P1",All!$AE37="RDP"),#REF!,IF(AND(All!$V37="P2",All!$AE37="RDP"),#REF!,IF(AND(All!$V37="P3",All!$AE37="RDP"),#REF!,IF(AND(All!$V37="P4",All!$AE37="RDP"),#REF!,IF(AND(All!$V37="P5",All!$AE37="RDP"),#REF!,IF(AND(All!$V37="P6",All!$AE37="RDP"),#REF!,IF(AND(All!$V37="P7",All!$AE37="RDP"),#REF!,IF(AND(All!$V37="P8",All!$AE37="RDP"),#REF!,IF(AND(All!$V37="P9",All!$AE37="RDP"),#REF!,IF(AND(All!$V37="P1",All!$AE37="RMS"),#REF!,IF(AND(All!$V37="P2",All!$AE37="RMS"),#REF!,IF(AND(All!$V37="P3",All!$AE37="RMS"),#REF!,IF(AND(All!$V37="P4",All!$AE37="RMS"),#REF!,IF(AND(All!$V37="P5",All!$AE37="RMS"),#REF!,IF(AND(All!$V37="P6",All!$AE37="RMS"),#REF!,IF(AND(All!$V37="P7",All!$AE37="RMS"),#REF!,IF(AND(All!$V37="P8",All!$AE37="RMS"),#REF!,IF(AND(All!$V37="P9",All!$AE37="RMS"),#REF!,IF(AND(All!$V37="P1",All!$AE37="RSS"),#REF!,IF(AND(All!$V37="P2",All!$AE37="RSS"),#REF!,IF(AND(All!$V37="P3",All!$AE37="RSS"),#REF!,IF(AND(All!$V37="P4",All!$AE37="RSS"),#REF!,IF(AND(All!$V37="P5",All!$AE37="RSS"),#REF!,IF(AND(All!$V37="P6",All!$AE37="RSS"),#REF!,IF(AND(All!$V37="P7",All!$AE37="RSS"),#REF!,IF(AND(All!$V37="P8",All!$AE37="RSS"),#REF!,IF(AND(All!$V37="P9",All!$AE37="RSS"),#REF!,0)))))))))))))))))))))))))))</f>
        <v>#REF!</v>
      </c>
      <c r="BR37" s="43" t="e">
        <f>IF(AND(All!$V37="P1",All!$AE37="RDP"),#REF!,IF(AND(All!$V37="P2",All!$AE37="RDP"),#REF!,IF(AND(All!$V37="P3",All!$AE37="RDP"),#REF!,IF(AND(All!$V37="P4",All!$AE37="RDP"),#REF!,IF(AND(All!$V37="P5",All!$AE37="RDP"),#REF!,IF(AND(All!$V37="P6",All!$AE37="RDP"),#REF!,IF(AND(All!$V37="P7",All!$AE37="RDP"),#REF!,IF(AND(All!$V37="P8",All!$AE37="RDP"),#REF!,IF(AND(All!$V37="P9",All!$AE37="RDP"),#REF!,IF(AND(All!$V37="P1",All!$AE37="RMS"),#REF!,IF(AND(All!$V37="P2",All!$AE37="RMS"),#REF!,IF(AND(All!$V37="P3",All!$AE37="RMS"),#REF!,IF(AND(All!$V37="P4",All!$AE37="RMS"),#REF!,IF(AND(All!$V37="P5",All!$AE37="RMS"),#REF!,IF(AND(All!$V37="P6",All!$AE37="RMS"),#REF!,IF(AND(All!$V37="P7",All!$AE37="RMS"),#REF!,IF(AND(All!$V37="P8",All!$AE37="RMS"),#REF!,IF(AND(All!$V37="P9",All!$AE37="RMS"),#REF!,IF(AND(All!$V37="P1",All!$AE37="RSS"),#REF!,IF(AND(All!$V37="P2",All!$AE37="RSS"),#REF!,IF(AND(All!$V37="P3",All!$AE37="RSS"),#REF!,IF(AND(All!$V37="P4",All!$AE37="RSS"),#REF!,IF(AND(All!$V37="P5",All!$AE37="RSS"),#REF!,IF(AND(All!$V37="P6",All!$AE37="RSS"),#REF!,IF(AND(All!$V37="P7",All!$AE37="RSS"),#REF!,IF(AND(All!$V37="P8",All!$AE37="RSS"),#REF!,IF(AND(All!$V37="P9",All!$AE37="RSS"),#REF!,0)))))))))))))))))))))))))))</f>
        <v>#REF!</v>
      </c>
      <c r="BS37" s="43" t="e">
        <f>IF(AND(All!$V37="P1",All!$AE37="RDP"),#REF!,IF(AND(All!$V37="P2",All!$AE37="RDP"),#REF!,IF(AND(All!$V37="P3",All!$AE37="RDP"),#REF!,IF(AND(All!$V37="P4",All!$AE37="RDP"),#REF!,IF(AND(All!$V37="P5",All!$AE37="RDP"),#REF!,IF(AND(All!$V37="P6",All!$AE37="RDP"),#REF!,IF(AND(All!$V37="P7",All!$AE37="RDP"),#REF!,IF(AND(All!$V37="P8",All!$AE37="RDP"),#REF!,IF(AND(All!$V37="P9",All!$AE37="RDP"),#REF!,IF(AND(All!$V37="P1",All!$AE37="RMS"),#REF!,IF(AND(All!$V37="P2",All!$AE37="RMS"),#REF!,IF(AND(All!$V37="P3",All!$AE37="RMS"),#REF!,IF(AND(All!$V37="P4",All!$AE37="RMS"),#REF!,IF(AND(All!$V37="P5",All!$AE37="RMS"),#REF!,IF(AND(All!$V37="P6",All!$AE37="RMS"),#REF!,IF(AND(All!$V37="P7",All!$AE37="RMS"),#REF!,IF(AND(All!$V37="P8",All!$AE37="RMS"),#REF!,IF(AND(All!$V37="P9",All!$AE37="RMS"),#REF!,IF(AND(All!$V37="P1",All!$AE37="RSS"),#REF!,IF(AND(All!$V37="P2",All!$AE37="RSS"),#REF!,IF(AND(All!$V37="P3",All!$AE37="RSS"),#REF!,IF(AND(All!$V37="P4",All!$AE37="RSS"),#REF!,IF(AND(All!$V37="P5",All!$AE37="RSS"),#REF!,IF(AND(All!$V37="P6",All!$AE37="RSS"),#REF!,IF(AND(All!$V37="P7",All!$AE37="RSS"),#REF!,IF(AND(All!$V37="P8",All!$AE37="RSS"),#REF!,IF(AND(All!$V37="P9",All!$AE37="RSS"),#REF!,0)))))))))))))))))))))))))))</f>
        <v>#REF!</v>
      </c>
      <c r="BT37" s="43" t="e">
        <f>IF(AND(All!$V37="P1",All!$AE37="RDP"),#REF!,IF(AND(All!$V37="P2",All!$AE37="RDP"),#REF!,IF(AND(All!$V37="P3",All!$AE37="RDP"),#REF!,IF(AND(All!$V37="P4",All!$AE37="RDP"),#REF!,IF(AND(All!$V37="P5",All!$AE37="RDP"),#REF!,IF(AND(All!$V37="P6",All!$AE37="RDP"),#REF!,IF(AND(All!$V37="P7",All!$AE37="RDP"),#REF!,IF(AND(All!$V37="P8",All!$AE37="RDP"),#REF!,IF(AND(All!$V37="P9",All!$AE37="RDP"),#REF!,IF(AND(All!$V37="P1",All!$AE37="RMS"),#REF!,IF(AND(All!$V37="P2",All!$AE37="RMS"),#REF!,IF(AND(All!$V37="P3",All!$AE37="RMS"),#REF!,IF(AND(All!$V37="P4",All!$AE37="RMS"),#REF!,IF(AND(All!$V37="P5",All!$AE37="RMS"),#REF!,IF(AND(All!$V37="P6",All!$AE37="RMS"),#REF!,IF(AND(All!$V37="P7",All!$AE37="RMS"),#REF!,IF(AND(All!$V37="P8",All!$AE37="RMS"),#REF!,IF(AND(All!$V37="P9",All!$AE37="RMS"),#REF!,IF(AND(All!$V37="P1",All!$AE37="RSS"),#REF!,IF(AND(All!$V37="P2",All!$AE37="RSS"),#REF!,IF(AND(All!$V37="P3",All!$AE37="RSS"),#REF!,IF(AND(All!$V37="P4",All!$AE37="RSS"),#REF!,IF(AND(All!$V37="P5",All!$AE37="RSS"),#REF!,IF(AND(All!$V37="P6",All!$AE37="RSS"),#REF!,IF(AND(All!$V37="P7",All!$AE37="RSS"),#REF!,IF(AND(All!$V37="P8",All!$AE37="RSS"),#REF!,IF(AND(All!$V37="P9",All!$AE37="RSS"),#REF!,0)))))))))))))))))))))))))))</f>
        <v>#REF!</v>
      </c>
      <c r="BU37" s="43" t="e">
        <f>IF(AND(All!$V37="P1",All!$AE37="RDP"),#REF!,IF(AND(All!$V37="P2",All!$AE37="RDP"),#REF!,IF(AND(All!$V37="P3",All!$AE37="RDP"),#REF!,IF(AND(All!$V37="P4",All!$AE37="RDP"),#REF!,IF(AND(All!$V37="P5",All!$AE37="RDP"),#REF!,IF(AND(All!$V37="P6",All!$AE37="RDP"),#REF!,IF(AND(All!$V37="P7",All!$AE37="RDP"),#REF!,IF(AND(All!$V37="P8",All!$AE37="RDP"),#REF!,IF(AND(All!$V37="P9",All!$AE37="RDP"),#REF!,IF(AND(All!$V37="P1",All!$AE37="RMS"),#REF!,IF(AND(All!$V37="P2",All!$AE37="RMS"),#REF!,IF(AND(All!$V37="P3",All!$AE37="RMS"),#REF!,IF(AND(All!$V37="P4",All!$AE37="RMS"),#REF!,IF(AND(All!$V37="P5",All!$AE37="RMS"),#REF!,IF(AND(All!$V37="P6",All!$AE37="RMS"),#REF!,IF(AND(All!$V37="P7",All!$AE37="RMS"),#REF!,IF(AND(All!$V37="P8",All!$AE37="RMS"),#REF!,IF(AND(All!$V37="P9",All!$AE37="RMS"),#REF!,IF(AND(All!$V37="P1",All!$AE37="RSS"),#REF!,IF(AND(All!$V37="P2",All!$AE37="RSS"),#REF!,IF(AND(All!$V37="P3",All!$AE37="RSS"),#REF!,IF(AND(All!$V37="P4",All!$AE37="RSS"),#REF!,IF(AND(All!$V37="P5",All!$AE37="RSS"),#REF!,IF(AND(All!$V37="P6",All!$AE37="RSS"),#REF!,IF(AND(All!$V37="P7",All!$AE37="RSS"),#REF!,IF(AND(All!$V37="P8",All!$AE37="RSS"),#REF!,IF(AND(All!$V37="P9",All!$AE37="RSS"),#REF!,0)))))))))))))))))))))))))))</f>
        <v>#REF!</v>
      </c>
      <c r="BV37" s="43" t="e">
        <f>IF(AND(All!$V37="P1",All!$AE37="RDP"),#REF!,IF(AND(All!$V37="P2",All!$AE37="RDP"),#REF!,IF(AND(All!$V37="P3",All!$AE37="RDP"),#REF!,IF(AND(All!$V37="P4",All!$AE37="RDP"),#REF!,IF(AND(All!$V37="P5",All!$AE37="RDP"),#REF!,IF(AND(All!$V37="P6",All!$AE37="RDP"),#REF!,IF(AND(All!$V37="P7",All!$AE37="RDP"),#REF!,IF(AND(All!$V37="P8",All!$AE37="RDP"),#REF!,IF(AND(All!$V37="P9",All!$AE37="RDP"),#REF!,IF(AND(All!$V37="P1",All!$AE37="RMS"),#REF!,IF(AND(All!$V37="P2",All!$AE37="RMS"),#REF!,IF(AND(All!$V37="P3",All!$AE37="RMS"),#REF!,IF(AND(All!$V37="P4",All!$AE37="RMS"),#REF!,IF(AND(All!$V37="P5",All!$AE37="RMS"),#REF!,IF(AND(All!$V37="P6",All!$AE37="RMS"),#REF!,IF(AND(All!$V37="P7",All!$AE37="RMS"),#REF!,IF(AND(All!$V37="P8",All!$AE37="RMS"),#REF!,IF(AND(All!$V37="P9",All!$AE37="RMS"),#REF!,IF(AND(All!$V37="P1",All!$AE37="RSS"),#REF!,IF(AND(All!$V37="P2",All!$AE37="RSS"),#REF!,IF(AND(All!$V37="P3",All!$AE37="RSS"),#REF!,IF(AND(All!$V37="P4",All!$AE37="RSS"),#REF!,IF(AND(All!$V37="P5",All!$AE37="RSS"),#REF!,IF(AND(All!$V37="P6",All!$AE37="RSS"),#REF!,IF(AND(All!$V37="P7",All!$AE37="RSS"),#REF!,IF(AND(All!$V37="P8",All!$AE37="RSS"),#REF!,IF(AND(All!$V37="P9",All!$AE37="RSS"),#REF!,0)))))))))))))))))))))))))))</f>
        <v>#REF!</v>
      </c>
      <c r="BW37" s="43" t="e">
        <f>IF(AND(All!$V37="P1",All!$AE37="RDP"),#REF!,IF(AND(All!$V37="P2",All!$AE37="RDP"),#REF!,IF(AND(All!$V37="P3",All!$AE37="RDP"),#REF!,IF(AND(All!$V37="P4",All!$AE37="RDP"),#REF!,IF(AND(All!$V37="P5",All!$AE37="RDP"),#REF!,IF(AND(All!$V37="P6",All!$AE37="RDP"),#REF!,IF(AND(All!$V37="P7",All!$AE37="RDP"),#REF!,IF(AND(All!$V37="P8",All!$AE37="RDP"),#REF!,IF(AND(All!$V37="P9",All!$AE37="RDP"),#REF!,IF(AND(All!$V37="P1",All!$AE37="RMS"),#REF!,IF(AND(All!$V37="P2",All!$AE37="RMS"),#REF!,IF(AND(All!$V37="P3",All!$AE37="RMS"),#REF!,IF(AND(All!$V37="P4",All!$AE37="RMS"),#REF!,IF(AND(All!$V37="P5",All!$AE37="RMS"),#REF!,IF(AND(All!$V37="P6",All!$AE37="RMS"),#REF!,IF(AND(All!$V37="P7",All!$AE37="RMS"),#REF!,IF(AND(All!$V37="P8",All!$AE37="RMS"),#REF!,IF(AND(All!$V37="P9",All!$AE37="RMS"),#REF!,IF(AND(All!$V37="P1",All!$AE37="RSS"),#REF!,IF(AND(All!$V37="P2",All!$AE37="RSS"),#REF!,IF(AND(All!$V37="P3",All!$AE37="RSS"),#REF!,IF(AND(All!$V37="P4",All!$AE37="RSS"),#REF!,IF(AND(All!$V37="P5",All!$AE37="RSS"),#REF!,IF(AND(All!$V37="P6",All!$AE37="RSS"),#REF!,IF(AND(All!$V37="P7",All!$AE37="RSS"),#REF!,IF(AND(All!$V37="P8",All!$AE37="RSS"),#REF!,IF(AND(All!$V37="P9",All!$AE37="RSS"),#REF!,0)))))))))))))))))))))))))))</f>
        <v>#REF!</v>
      </c>
      <c r="BX37" s="43" t="e">
        <f>IF(AND(All!$V37="P1",All!$AE37="RDP"),#REF!,IF(AND(All!$V37="P2",All!$AE37="RDP"),#REF!,IF(AND(All!$V37="P3",All!$AE37="RDP"),#REF!,IF(AND(All!$V37="P4",All!$AE37="RDP"),#REF!,IF(AND(All!$V37="P5",All!$AE37="RDP"),#REF!,IF(AND(All!$V37="P6",All!$AE37="RDP"),#REF!,IF(AND(All!$V37="P7",All!$AE37="RDP"),#REF!,IF(AND(All!$V37="P8",All!$AE37="RDP"),#REF!,IF(AND(All!$V37="P9",All!$AE37="RDP"),#REF!,IF(AND(All!$V37="P1",All!$AE37="RMS"),#REF!,IF(AND(All!$V37="P2",All!$AE37="RMS"),#REF!,IF(AND(All!$V37="P3",All!$AE37="RMS"),#REF!,IF(AND(All!$V37="P4",All!$AE37="RMS"),#REF!,IF(AND(All!$V37="P5",All!$AE37="RMS"),#REF!,IF(AND(All!$V37="P6",All!$AE37="RMS"),#REF!,IF(AND(All!$V37="P7",All!$AE37="RMS"),#REF!,IF(AND(All!$V37="P8",All!$AE37="RMS"),#REF!,IF(AND(All!$V37="P9",All!$AE37="RMS"),#REF!,IF(AND(All!$V37="P1",All!$AE37="RSS"),#REF!,IF(AND(All!$V37="P2",All!$AE37="RSS"),#REF!,IF(AND(All!$V37="P3",All!$AE37="RSS"),#REF!,IF(AND(All!$V37="P4",All!$AE37="RSS"),#REF!,IF(AND(All!$V37="P5",All!$AE37="RSS"),#REF!,IF(AND(All!$V37="P6",All!$AE37="RSS"),#REF!,IF(AND(All!$V37="P7",All!$AE37="RSS"),#REF!,IF(AND(All!$V37="P8",All!$AE37="RSS"),#REF!,IF(AND(All!$V37="P9",All!$AE37="RSS"),#REF!,0)))))))))))))))))))))))))))</f>
        <v>#REF!</v>
      </c>
      <c r="BY37" s="43" t="e">
        <f>IF(AND(All!$V37="P1",All!$AE37="RDP"),#REF!,IF(AND(All!$V37="P2",All!$AE37="RDP"),#REF!,IF(AND(All!$V37="P3",All!$AE37="RDP"),#REF!,IF(AND(All!$V37="P4",All!$AE37="RDP"),#REF!,IF(AND(All!$V37="P5",All!$AE37="RDP"),#REF!,IF(AND(All!$V37="P6",All!$AE37="RDP"),#REF!,IF(AND(All!$V37="P7",All!$AE37="RDP"),#REF!,IF(AND(All!$V37="P8",All!$AE37="RDP"),#REF!,IF(AND(All!$V37="P9",All!$AE37="RDP"),#REF!,IF(AND(All!$V37="P1",All!$AE37="RMS"),#REF!,IF(AND(All!$V37="P2",All!$AE37="RMS"),#REF!,IF(AND(All!$V37="P3",All!$AE37="RMS"),#REF!,IF(AND(All!$V37="P4",All!$AE37="RMS"),#REF!,IF(AND(All!$V37="P5",All!$AE37="RMS"),#REF!,IF(AND(All!$V37="P6",All!$AE37="RMS"),#REF!,IF(AND(All!$V37="P7",All!$AE37="RMS"),#REF!,IF(AND(All!$V37="P8",All!$AE37="RMS"),#REF!,IF(AND(All!$V37="P9",All!$AE37="RMS"),#REF!,IF(AND(All!$V37="P1",All!$AE37="RSS"),#REF!,IF(AND(All!$V37="P2",All!$AE37="RSS"),#REF!,IF(AND(All!$V37="P3",All!$AE37="RSS"),#REF!,IF(AND(All!$V37="P4",All!$AE37="RSS"),#REF!,IF(AND(All!$V37="P5",All!$AE37="RSS"),#REF!,IF(AND(All!$V37="P6",All!$AE37="RSS"),#REF!,IF(AND(All!$V37="P7",All!$AE37="RSS"),#REF!,IF(AND(All!$V37="P8",All!$AE37="RSS"),#REF!,IF(AND(All!$V37="P9",All!$AE37="RSS"),#REF!,0)))))))))))))))))))))))))))</f>
        <v>#REF!</v>
      </c>
      <c r="BZ37" s="43" t="e">
        <f>IF(AND(All!$V37="P1",All!$AE37="RDP"),#REF!,IF(AND(All!$V37="P2",All!$AE37="RDP"),#REF!,IF(AND(All!$V37="P3",All!$AE37="RDP"),#REF!,IF(AND(All!$V37="P4",All!$AE37="RDP"),#REF!,IF(AND(All!$V37="P5",All!$AE37="RDP"),#REF!,IF(AND(All!$V37="P6",All!$AE37="RDP"),#REF!,IF(AND(All!$V37="P7",All!$AE37="RDP"),#REF!,IF(AND(All!$V37="P8",All!$AE37="RDP"),#REF!,IF(AND(All!$V37="P9",All!$AE37="RDP"),#REF!,IF(AND(All!$V37="P1",All!$AE37="RMS"),#REF!,IF(AND(All!$V37="P2",All!$AE37="RMS"),#REF!,IF(AND(All!$V37="P3",All!$AE37="RMS"),#REF!,IF(AND(All!$V37="P4",All!$AE37="RMS"),#REF!,IF(AND(All!$V37="P5",All!$AE37="RMS"),#REF!,IF(AND(All!$V37="P6",All!$AE37="RMS"),#REF!,IF(AND(All!$V37="P7",All!$AE37="RMS"),#REF!,IF(AND(All!$V37="P8",All!$AE37="RMS"),#REF!,IF(AND(All!$V37="P9",All!$AE37="RMS"),#REF!,IF(AND(All!$V37="P1",All!$AE37="RSS"),#REF!,IF(AND(All!$V37="P2",All!$AE37="RSS"),#REF!,IF(AND(All!$V37="P3",All!$AE37="RSS"),#REF!,IF(AND(All!$V37="P4",All!$AE37="RSS"),#REF!,IF(AND(All!$V37="P5",All!$AE37="RSS"),#REF!,IF(AND(All!$V37="P6",All!$AE37="RSS"),#REF!,IF(AND(All!$V37="P7",All!$AE37="RSS"),#REF!,IF(AND(All!$V37="P8",All!$AE37="RSS"),#REF!,IF(AND(All!$V37="P9",All!$AE37="RSS"),#REF!,0)))))))))))))))))))))))))))</f>
        <v>#REF!</v>
      </c>
      <c r="CA37" s="43" t="e">
        <f>IF(AND(All!$V37="P1",All!$AE37="RDP"),#REF!,IF(AND(All!$V37="P2",All!$AE37="RDP"),#REF!,IF(AND(All!$V37="P3",All!$AE37="RDP"),#REF!,IF(AND(All!$V37="P4",All!$AE37="RDP"),#REF!,IF(AND(All!$V37="P5",All!$AE37="RDP"),#REF!,IF(AND(All!$V37="P6",All!$AE37="RDP"),#REF!,IF(AND(All!$V37="P7",All!$AE37="RDP"),#REF!,IF(AND(All!$V37="P8",All!$AE37="RDP"),#REF!,IF(AND(All!$V37="P9",All!$AE37="RDP"),#REF!,IF(AND(All!$V37="P1",All!$AE37="RMS"),#REF!,IF(AND(All!$V37="P2",All!$AE37="RMS"),#REF!,IF(AND(All!$V37="P3",All!$AE37="RMS"),#REF!,IF(AND(All!$V37="P4",All!$AE37="RMS"),#REF!,IF(AND(All!$V37="P5",All!$AE37="RMS"),#REF!,IF(AND(All!$V37="P6",All!$AE37="RMS"),#REF!,IF(AND(All!$V37="P7",All!$AE37="RMS"),#REF!,IF(AND(All!$V37="P8",All!$AE37="RMS"),#REF!,IF(AND(All!$V37="P9",All!$AE37="RMS"),#REF!,IF(AND(All!$V37="P1",All!$AE37="RSS"),#REF!,IF(AND(All!$V37="P2",All!$AE37="RSS"),#REF!,IF(AND(All!$V37="P3",All!$AE37="RSS"),#REF!,IF(AND(All!$V37="P4",All!$AE37="RSS"),#REF!,IF(AND(All!$V37="P5",All!$AE37="RSS"),#REF!,IF(AND(All!$V37="P6",All!$AE37="RSS"),#REF!,IF(AND(All!$V37="P7",All!$AE37="RSS"),#REF!,IF(AND(All!$V37="P8",All!$AE37="RSS"),#REF!,IF(AND(All!$V37="P9",All!$AE37="RSS"),#REF!,0)))))))))))))))))))))))))))</f>
        <v>#REF!</v>
      </c>
      <c r="CB37" s="43" t="e">
        <f>IF(AND(All!$V37="P1",All!$AE37="RDP"),#REF!,IF(AND(All!$V37="P2",All!$AE37="RDP"),#REF!,IF(AND(All!$V37="P3",All!$AE37="RDP"),#REF!,IF(AND(All!$V37="P4",All!$AE37="RDP"),#REF!,IF(AND(All!$V37="P5",All!$AE37="RDP"),#REF!,IF(AND(All!$V37="P6",All!$AE37="RDP"),#REF!,IF(AND(All!$V37="P7",All!$AE37="RDP"),#REF!,IF(AND(All!$V37="P8",All!$AE37="RDP"),#REF!,IF(AND(All!$V37="P9",All!$AE37="RDP"),#REF!,IF(AND(All!$V37="P1",All!$AE37="RMS"),#REF!,IF(AND(All!$V37="P2",All!$AE37="RMS"),#REF!,IF(AND(All!$V37="P3",All!$AE37="RMS"),#REF!,IF(AND(All!$V37="P4",All!$AE37="RMS"),#REF!,IF(AND(All!$V37="P5",All!$AE37="RMS"),#REF!,IF(AND(All!$V37="P6",All!$AE37="RMS"),#REF!,IF(AND(All!$V37="P7",All!$AE37="RMS"),#REF!,IF(AND(All!$V37="P8",All!$AE37="RMS"),#REF!,IF(AND(All!$V37="P9",All!$AE37="RMS"),#REF!,IF(AND(All!$V37="P1",All!$AE37="RSS"),#REF!,IF(AND(All!$V37="P2",All!$AE37="RSS"),#REF!,IF(AND(All!$V37="P3",All!$AE37="RSS"),#REF!,IF(AND(All!$V37="P4",All!$AE37="RSS"),#REF!,IF(AND(All!$V37="P5",All!$AE37="RSS"),#REF!,IF(AND(All!$V37="P6",All!$AE37="RSS"),#REF!,IF(AND(All!$V37="P7",All!$AE37="RSS"),#REF!,IF(AND(All!$V37="P8",All!$AE37="RSS"),#REF!,IF(AND(All!$V37="P9",All!$AE37="RSS"),#REF!,0)))))))))))))))))))))))))))</f>
        <v>#REF!</v>
      </c>
      <c r="CC37" s="43" t="e">
        <f>IF(AND(All!$V37="P1",All!$AE37="RDP"),#REF!,IF(AND(All!$V37="P2",All!$AE37="RDP"),#REF!,IF(AND(All!$V37="P3",All!$AE37="RDP"),#REF!,IF(AND(All!$V37="P4",All!$AE37="RDP"),#REF!,IF(AND(All!$V37="P5",All!$AE37="RDP"),#REF!,IF(AND(All!$V37="P6",All!$AE37="RDP"),#REF!,IF(AND(All!$V37="P7",All!$AE37="RDP"),#REF!,IF(AND(All!$V37="P8",All!$AE37="RDP"),#REF!,IF(AND(All!$V37="P9",All!$AE37="RDP"),#REF!,IF(AND(All!$V37="P1",All!$AE37="RMS"),#REF!,IF(AND(All!$V37="P2",All!$AE37="RMS"),#REF!,IF(AND(All!$V37="P3",All!$AE37="RMS"),#REF!,IF(AND(All!$V37="P4",All!$AE37="RMS"),#REF!,IF(AND(All!$V37="P5",All!$AE37="RMS"),#REF!,IF(AND(All!$V37="P6",All!$AE37="RMS"),#REF!,IF(AND(All!$V37="P7",All!$AE37="RMS"),#REF!,IF(AND(All!$V37="P8",All!$AE37="RMS"),#REF!,IF(AND(All!$V37="P9",All!$AE37="RMS"),#REF!,IF(AND(All!$V37="P1",All!$AE37="RSS"),#REF!,IF(AND(All!$V37="P2",All!$AE37="RSS"),#REF!,IF(AND(All!$V37="P3",All!$AE37="RSS"),#REF!,IF(AND(All!$V37="P4",All!$AE37="RSS"),#REF!,IF(AND(All!$V37="P5",All!$AE37="RSS"),#REF!,IF(AND(All!$V37="P6",All!$AE37="RSS"),#REF!,IF(AND(All!$V37="P7",All!$AE37="RSS"),#REF!,IF(AND(All!$V37="P8",All!$AE37="RSS"),#REF!,IF(AND(All!$V37="P9",All!$AE37="RSS"),#REF!,0)))))))))))))))))))))))))))</f>
        <v>#REF!</v>
      </c>
      <c r="CD37" s="43" t="e">
        <f>IF(AND(All!$V37="P1",All!$AE37="RDP"),#REF!,IF(AND(All!$V37="P2",All!$AE37="RDP"),#REF!,IF(AND(All!$V37="P3",All!$AE37="RDP"),#REF!,IF(AND(All!$V37="P4",All!$AE37="RDP"),#REF!,IF(AND(All!$V37="P5",All!$AE37="RDP"),#REF!,IF(AND(All!$V37="P6",All!$AE37="RDP"),#REF!,IF(AND(All!$V37="P7",All!$AE37="RDP"),#REF!,IF(AND(All!$V37="P8",All!$AE37="RDP"),#REF!,IF(AND(All!$V37="P9",All!$AE37="RDP"),#REF!,IF(AND(All!$V37="P1",All!$AE37="RMS"),#REF!,IF(AND(All!$V37="P2",All!$AE37="RMS"),#REF!,IF(AND(All!$V37="P3",All!$AE37="RMS"),#REF!,IF(AND(All!$V37="P4",All!$AE37="RMS"),#REF!,IF(AND(All!$V37="P5",All!$AE37="RMS"),#REF!,IF(AND(All!$V37="P6",All!$AE37="RMS"),#REF!,IF(AND(All!$V37="P7",All!$AE37="RMS"),#REF!,IF(AND(All!$V37="P8",All!$AE37="RMS"),#REF!,IF(AND(All!$V37="P9",All!$AE37="RMS"),#REF!,IF(AND(All!$V37="P1",All!$AE37="RSS"),#REF!,IF(AND(All!$V37="P2",All!$AE37="RSS"),#REF!,IF(AND(All!$V37="P3",All!$AE37="RSS"),#REF!,IF(AND(All!$V37="P4",All!$AE37="RSS"),#REF!,IF(AND(All!$V37="P5",All!$AE37="RSS"),#REF!,IF(AND(All!$V37="P6",All!$AE37="RSS"),#REF!,IF(AND(All!$V37="P7",All!$AE37="RSS"),#REF!,IF(AND(All!$V37="P8",All!$AE37="RSS"),#REF!,IF(AND(All!$V37="P9",All!$AE37="RSS"),#REF!,0)))))))))))))))))))))))))))</f>
        <v>#REF!</v>
      </c>
      <c r="CE37" s="43" t="e">
        <f>IF(AND(All!$V37="P1",All!$AE37="RDP"),#REF!,IF(AND(All!$V37="P2",All!$AE37="RDP"),#REF!,IF(AND(All!$V37="P3",All!$AE37="RDP"),#REF!,IF(AND(All!$V37="P4",All!$AE37="RDP"),#REF!,IF(AND(All!$V37="P5",All!$AE37="RDP"),#REF!,IF(AND(All!$V37="P6",All!$AE37="RDP"),#REF!,IF(AND(All!$V37="P7",All!$AE37="RDP"),#REF!,IF(AND(All!$V37="P8",All!$AE37="RDP"),#REF!,IF(AND(All!$V37="P9",All!$AE37="RDP"),#REF!,IF(AND(All!$V37="P1",All!$AE37="RMS"),#REF!,IF(AND(All!$V37="P2",All!$AE37="RMS"),#REF!,IF(AND(All!$V37="P3",All!$AE37="RMS"),#REF!,IF(AND(All!$V37="P4",All!$AE37="RMS"),#REF!,IF(AND(All!$V37="P5",All!$AE37="RMS"),#REF!,IF(AND(All!$V37="P6",All!$AE37="RMS"),#REF!,IF(AND(All!$V37="P7",All!$AE37="RMS"),#REF!,IF(AND(All!$V37="P8",All!$AE37="RMS"),#REF!,IF(AND(All!$V37="P9",All!$AE37="RMS"),#REF!,IF(AND(All!$V37="P1",All!$AE37="RSS"),#REF!,IF(AND(All!$V37="P2",All!$AE37="RSS"),#REF!,IF(AND(All!$V37="P3",All!$AE37="RSS"),#REF!,IF(AND(All!$V37="P4",All!$AE37="RSS"),#REF!,IF(AND(All!$V37="P5",All!$AE37="RSS"),#REF!,IF(AND(All!$V37="P6",All!$AE37="RSS"),#REF!,IF(AND(All!$V37="P7",All!$AE37="RSS"),#REF!,IF(AND(All!$V37="P8",All!$AE37="RSS"),#REF!,IF(AND(All!$V37="P9",All!$AE37="RSS"),#REF!,0)))))))))))))))))))))))))))</f>
        <v>#REF!</v>
      </c>
      <c r="CF37" s="43" t="e">
        <f>IF(AND(All!$V37="P1",All!$AE37="RDP"),#REF!,IF(AND(All!$V37="P2",All!$AE37="RDP"),#REF!,IF(AND(All!$V37="P3",All!$AE37="RDP"),#REF!,IF(AND(All!$V37="P4",All!$AE37="RDP"),#REF!,IF(AND(All!$V37="P5",All!$AE37="RDP"),#REF!,IF(AND(All!$V37="P6",All!$AE37="RDP"),#REF!,IF(AND(All!$V37="P7",All!$AE37="RDP"),#REF!,IF(AND(All!$V37="P8",All!$AE37="RDP"),#REF!,IF(AND(All!$V37="P9",All!$AE37="RDP"),#REF!,IF(AND(All!$V37="P1",All!$AE37="RMS"),#REF!,IF(AND(All!$V37="P2",All!$AE37="RMS"),#REF!,IF(AND(All!$V37="P3",All!$AE37="RMS"),#REF!,IF(AND(All!$V37="P4",All!$AE37="RMS"),#REF!,IF(AND(All!$V37="P5",All!$AE37="RMS"),#REF!,IF(AND(All!$V37="P6",All!$AE37="RMS"),#REF!,IF(AND(All!$V37="P7",All!$AE37="RMS"),#REF!,IF(AND(All!$V37="P8",All!$AE37="RMS"),#REF!,IF(AND(All!$V37="P9",All!$AE37="RMS"),#REF!,IF(AND(All!$V37="P1",All!$AE37="RSS"),#REF!,IF(AND(All!$V37="P2",All!$AE37="RSS"),#REF!,IF(AND(All!$V37="P3",All!$AE37="RSS"),#REF!,IF(AND(All!$V37="P4",All!$AE37="RSS"),#REF!,IF(AND(All!$V37="P5",All!$AE37="RSS"),#REF!,IF(AND(All!$V37="P6",All!$AE37="RSS"),#REF!,IF(AND(All!$V37="P7",All!$AE37="RSS"),#REF!,IF(AND(All!$V37="P8",All!$AE37="RSS"),#REF!,IF(AND(All!$V37="P9",All!$AE37="RSS"),#REF!,0)))))))))))))))))))))))))))</f>
        <v>#REF!</v>
      </c>
      <c r="CG37" s="43" t="e">
        <f>IF(AND(All!$V37="P1",All!$AE37="RDP"),#REF!,IF(AND(All!$V37="P2",All!$AE37="RDP"),#REF!,IF(AND(All!$V37="P3",All!$AE37="RDP"),#REF!,IF(AND(All!$V37="P4",All!$AE37="RDP"),#REF!,IF(AND(All!$V37="P5",All!$AE37="RDP"),#REF!,IF(AND(All!$V37="P6",All!$AE37="RDP"),#REF!,IF(AND(All!$V37="P7",All!$AE37="RDP"),#REF!,IF(AND(All!$V37="P8",All!$AE37="RDP"),#REF!,IF(AND(All!$V37="P9",All!$AE37="RDP"),#REF!,IF(AND(All!$V37="P1",All!$AE37="RMS"),#REF!,IF(AND(All!$V37="P2",All!$AE37="RMS"),#REF!,IF(AND(All!$V37="P3",All!$AE37="RMS"),#REF!,IF(AND(All!$V37="P4",All!$AE37="RMS"),#REF!,IF(AND(All!$V37="P5",All!$AE37="RMS"),#REF!,IF(AND(All!$V37="P6",All!$AE37="RMS"),#REF!,IF(AND(All!$V37="P7",All!$AE37="RMS"),#REF!,IF(AND(All!$V37="P8",All!$AE37="RMS"),#REF!,IF(AND(All!$V37="P9",All!$AE37="RMS"),#REF!,IF(AND(All!$V37="P1",All!$AE37="RSS"),#REF!,IF(AND(All!$V37="P2",All!$AE37="RSS"),#REF!,IF(AND(All!$V37="P3",All!$AE37="RSS"),#REF!,IF(AND(All!$V37="P4",All!$AE37="RSS"),#REF!,IF(AND(All!$V37="P5",All!$AE37="RSS"),#REF!,IF(AND(All!$V37="P6",All!$AE37="RSS"),#REF!,IF(AND(All!$V37="P7",All!$AE37="RSS"),#REF!,IF(AND(All!$V37="P8",All!$AE37="RSS"),#REF!,IF(AND(All!$V37="P9",All!$AE37="RSS"),#REF!,0)))))))))))))))))))))))))))</f>
        <v>#REF!</v>
      </c>
      <c r="CH37" s="43" t="e">
        <f>IF(AND(All!$V37="P1",All!$AE37="RDP"),#REF!,IF(AND(All!$V37="P2",All!$AE37="RDP"),#REF!,IF(AND(All!$V37="P3",All!$AE37="RDP"),#REF!,IF(AND(All!$V37="P4",All!$AE37="RDP"),#REF!,IF(AND(All!$V37="P5",All!$AE37="RDP"),#REF!,IF(AND(All!$V37="P6",All!$AE37="RDP"),#REF!,IF(AND(All!$V37="P7",All!$AE37="RDP"),#REF!,IF(AND(All!$V37="P8",All!$AE37="RDP"),#REF!,IF(AND(All!$V37="P9",All!$AE37="RDP"),#REF!,IF(AND(All!$V37="P1",All!$AE37="RMS"),#REF!,IF(AND(All!$V37="P2",All!$AE37="RMS"),#REF!,IF(AND(All!$V37="P3",All!$AE37="RMS"),#REF!,IF(AND(All!$V37="P4",All!$AE37="RMS"),#REF!,IF(AND(All!$V37="P5",All!$AE37="RMS"),#REF!,IF(AND(All!$V37="P6",All!$AE37="RMS"),#REF!,IF(AND(All!$V37="P7",All!$AE37="RMS"),#REF!,IF(AND(All!$V37="P8",All!$AE37="RMS"),#REF!,IF(AND(All!$V37="P9",All!$AE37="RMS"),#REF!,IF(AND(All!$V37="P1",All!$AE37="RSS"),#REF!,IF(AND(All!$V37="P2",All!$AE37="RSS"),#REF!,IF(AND(All!$V37="P3",All!$AE37="RSS"),#REF!,IF(AND(All!$V37="P4",All!$AE37="RSS"),#REF!,IF(AND(All!$V37="P5",All!$AE37="RSS"),#REF!,IF(AND(All!$V37="P6",All!$AE37="RSS"),#REF!,IF(AND(All!$V37="P7",All!$AE37="RSS"),#REF!,IF(AND(All!$V37="P8",All!$AE37="RSS"),#REF!,IF(AND(All!$V37="P9",All!$AE37="RSS"),#REF!,0)))))))))))))))))))))))))))</f>
        <v>#REF!</v>
      </c>
      <c r="CI37" s="328" t="e">
        <f>IF(AND(All!$V37="P1",All!$AE37="RDP"),#REF!,IF(AND(All!$V37="P2",All!$AE37="RDP"),#REF!,IF(AND(All!$V37="P3",All!$AE37="RDP"),#REF!,IF(AND(All!$V37="P4",All!$AE37="RDP"),#REF!,IF(AND(All!$V37="P5",All!$AE37="RDP"),#REF!,IF(AND(All!$V37="P6",All!$AE37="RDP"),#REF!,IF(AND(All!$V37="P7",All!$AE37="RDP"),#REF!,IF(AND(All!$V37="P8",All!$AE37="RDP"),#REF!,IF(AND(All!$V37="P9",All!$AE37="RDP"),#REF!,IF(AND(All!$V37="P1",All!$AE37="RMS"),#REF!,IF(AND(All!$V37="P2",All!$AE37="RMS"),#REF!,IF(AND(All!$V37="P3",All!$AE37="RMS"),#REF!,IF(AND(All!$V37="P4",All!$AE37="RMS"),#REF!,IF(AND(All!$V37="P5",All!$AE37="RMS"),#REF!,IF(AND(All!$V37="P6",All!$AE37="RMS"),#REF!,IF(AND(All!$V37="P7",All!$AE37="RMS"),#REF!,IF(AND(All!$V37="P8",All!$AE37="RMS"),#REF!,IF(AND(All!$V37="P9",All!$AE37="RMS"),#REF!,IF(AND(All!$V37="P1",All!$AE37="RSS"),#REF!,IF(AND(All!$V37="P2",All!$AE37="RSS"),#REF!,IF(AND(All!$V37="P3",All!$AE37="RSS"),#REF!,IF(AND(All!$V37="P4",All!$AE37="RSS"),#REF!,IF(AND(All!$V37="P5",All!$AE37="RSS"),#REF!,IF(AND(All!$V37="P6",All!$AE37="RSS"),#REF!,IF(AND(All!$V37="P7",All!$AE37="RSS"),#REF!,IF(AND(All!$V37="P8",All!$AE37="RSS"),#REF!,IF(AND(All!$V37="P9",All!$AE37="RSS"),#REF!,0)))))))))))))))))))))))))))</f>
        <v>#REF!</v>
      </c>
      <c r="CJ37" s="377" t="e">
        <f>Table92[[#This Row],[R-B1]]-Table92[[#This Row],[B1]]</f>
        <v>#REF!</v>
      </c>
      <c r="CK37" s="378" t="e">
        <f>Table92[[#This Row],[R-B2]]-Table92[[#This Row],[B2]]</f>
        <v>#REF!</v>
      </c>
      <c r="CL37" s="378" t="e">
        <f>Table92[[#This Row],[R-B3]]-Table92[[#This Row],[B3]]</f>
        <v>#REF!</v>
      </c>
      <c r="CM37" s="378" t="e">
        <f>Table92[[#This Row],[R-B4]]-Table92[[#This Row],[B4]]</f>
        <v>#REF!</v>
      </c>
      <c r="CN37" s="378" t="e">
        <f>Table92[[#This Row],[R-B5]]-Table92[[#This Row],[B5]]</f>
        <v>#REF!</v>
      </c>
      <c r="CO37" s="378" t="e">
        <f>Table92[[#This Row],[R-B6]]-Table92[[#This Row],[B6]]</f>
        <v>#REF!</v>
      </c>
      <c r="CP37" s="378" t="e">
        <f>Table92[[#This Row],[R-B7]]-Table92[[#This Row],[B7]]</f>
        <v>#REF!</v>
      </c>
      <c r="CQ37" s="378" t="e">
        <f>Table92[[#This Row],[R-B8]]-Table92[[#This Row],[B8]]</f>
        <v>#REF!</v>
      </c>
      <c r="CR37" s="378" t="e">
        <f>Table92[[#This Row],[R-B9]]-Table92[[#This Row],[B9]]</f>
        <v>#REF!</v>
      </c>
      <c r="CS37" s="378" t="e">
        <f>Table92[[#This Row],[R-B10]]-Table92[[#This Row],[B10]]</f>
        <v>#REF!</v>
      </c>
      <c r="CT37" s="378" t="e">
        <f>Table92[[#This Row],[R-B11]]-Table92[[#This Row],[B11]]</f>
        <v>#REF!</v>
      </c>
      <c r="CU37" s="378" t="e">
        <f>Table92[[#This Row],[R-B12]]-Table92[[#This Row],[B12]]</f>
        <v>#REF!</v>
      </c>
      <c r="CV37" s="378" t="e">
        <f>Table92[[#This Row],[R-K1]]-Table92[[#This Row],[K1]]</f>
        <v>#REF!</v>
      </c>
      <c r="CW37" s="378" t="e">
        <f>Table92[[#This Row],[R-K2]]-Table92[[#This Row],[K2]]</f>
        <v>#REF!</v>
      </c>
      <c r="CX37" s="378" t="e">
        <f>Table92[[#This Row],[R-K3]]-Table92[[#This Row],[K3]]</f>
        <v>#REF!</v>
      </c>
      <c r="CY37" s="378" t="e">
        <f>Table92[[#This Row],[R-K4]]-Table92[[#This Row],[K4]]</f>
        <v>#REF!</v>
      </c>
      <c r="CZ37" s="378" t="e">
        <f>Table92[[#This Row],[R-K5]]-Table92[[#This Row],[K5]]</f>
        <v>#REF!</v>
      </c>
      <c r="DA37" s="378" t="e">
        <f>Table92[[#This Row],[R-P1]]-Table92[[#This Row],[P1]]</f>
        <v>#REF!</v>
      </c>
      <c r="DB37" s="378" t="e">
        <f>Table92[[#This Row],[R-P2]]-Table92[[#This Row],[P2]]</f>
        <v>#REF!</v>
      </c>
      <c r="DC37" s="378" t="e">
        <f>Table92[[#This Row],[R-P3]]-Table92[[#This Row],[P3]]</f>
        <v>#REF!</v>
      </c>
      <c r="DD37" s="378" t="e">
        <f>Table92[[#This Row],[R-P4]]-Table92[[#This Row],[P4]]</f>
        <v>#REF!</v>
      </c>
      <c r="DE37" s="378" t="e">
        <f>Table92[[#This Row],[R-P5]]-Table92[[#This Row],[P5]]</f>
        <v>#REF!</v>
      </c>
      <c r="DF37" s="378" t="e">
        <f>Table92[[#This Row],[R-E1]]-Table92[[#This Row],[E1]]</f>
        <v>#REF!</v>
      </c>
      <c r="DG37" s="379" t="e">
        <f>Table92[[#This Row],[R-E2]]-Table92[[#This Row],[E2]]</f>
        <v>#REF!</v>
      </c>
      <c r="DH37" s="323">
        <f>COUNTIF(Table9[[#This Row],[G-B1]:[G-B12]],"&lt;=0")/12*100</f>
        <v>0</v>
      </c>
      <c r="DI37" s="43">
        <f>COUNTIF(Table9[[#This Row],[G-K1]:[G-K5]],"&lt;=0")/5*100</f>
        <v>0</v>
      </c>
      <c r="DJ37" s="43">
        <f>COUNTIF(Table9[[#This Row],[G-P1]:[G-P5]],"&lt;=0")/5*100</f>
        <v>0</v>
      </c>
      <c r="DK37" s="43">
        <f>COUNTIF(Table9[[#This Row],[G-E1]:[G-E2]],"&lt;=0")/2*100</f>
        <v>0</v>
      </c>
      <c r="DL37" s="450">
        <f>IF(AE37="RDP",(COUNTIF(Table9[[#This Row],[G-B3]],"&lt;=0")+COUNTIF(Table9[[#This Row],[G-B4]],"&lt;=0")+COUNTIF(Table9[[#This Row],[G-B7]],"&lt;=0")+COUNTIF(Table9[[#This Row],[G-B11]],"&lt;=0")+COUNTIF(Table9[[#This Row],[G-K2]],"&lt;=0"))/5*100,IF(AE37="RMS",(COUNTIF(Table9[[#This Row],[G-B4]],"&lt;=0")+COUNTIF(Table9[[#This Row],[G-B5]],"&lt;=0")+COUNTIF(Table9[[#This Row],[G-B10]],"&lt;=0")+COUNTIF(Table9[[#This Row],[G-B12]],"&lt;=0")+COUNTIF(Table9[[#This Row],[G-K2]],"&lt;=0"))/5*100,IF(AE37="RSS",(COUNTIF(Table9[[#This Row],[G-B1]],"&lt;=0")+COUNTIF(Table9[[#This Row],[G-B2]],"&lt;=0")+COUNTIF(Table9[[#This Row],[G-B6]],"&lt;=0")+COUNTIF(Table9[[#This Row],[G-B11]],"&lt;=0")+COUNTIF(Table9[[#This Row],[G-B12]],"&lt;=0"))/5*100,0)))</f>
        <v>0</v>
      </c>
      <c r="DM37" s="381">
        <v>100</v>
      </c>
      <c r="DN37" s="381">
        <v>80</v>
      </c>
      <c r="DO37" s="381">
        <v>100</v>
      </c>
      <c r="DP37" s="381">
        <v>100</v>
      </c>
      <c r="DQ37" s="381">
        <v>100</v>
      </c>
      <c r="DR37" s="380">
        <v>42</v>
      </c>
      <c r="DS37" s="381">
        <v>20</v>
      </c>
      <c r="DT37" s="381">
        <v>40</v>
      </c>
      <c r="DU37" s="381">
        <v>0</v>
      </c>
      <c r="DV37" s="381">
        <v>0</v>
      </c>
      <c r="DW37" s="380">
        <v>33</v>
      </c>
      <c r="DX37" s="381">
        <v>0</v>
      </c>
      <c r="DY37" s="381">
        <v>20</v>
      </c>
      <c r="DZ37" s="381">
        <v>0</v>
      </c>
      <c r="EA37" s="382">
        <v>0</v>
      </c>
      <c r="EB37" s="335"/>
      <c r="EC37" s="324"/>
      <c r="ED37" s="324"/>
      <c r="EE37" s="338"/>
    </row>
    <row r="38" spans="1:135" ht="103.5" customHeight="1" x14ac:dyDescent="0.3">
      <c r="B38" s="282">
        <v>35</v>
      </c>
      <c r="C38" s="421" t="s">
        <v>134</v>
      </c>
      <c r="D38" s="305">
        <v>46100</v>
      </c>
      <c r="E38" s="306" t="s">
        <v>1314</v>
      </c>
      <c r="F38" s="304">
        <v>119568</v>
      </c>
      <c r="G38" s="308">
        <f t="shared" ca="1" si="9"/>
        <v>46.503102102359215</v>
      </c>
      <c r="H38" s="283">
        <v>29342</v>
      </c>
      <c r="I38" s="304" t="s">
        <v>179</v>
      </c>
      <c r="J38" s="304" t="s">
        <v>137</v>
      </c>
      <c r="K38" s="304" t="s">
        <v>405</v>
      </c>
      <c r="L38" s="304" t="s">
        <v>304</v>
      </c>
      <c r="M38" s="304"/>
      <c r="N38" s="304"/>
      <c r="O38" s="304" t="s">
        <v>183</v>
      </c>
      <c r="P38" s="306" t="s">
        <v>1315</v>
      </c>
      <c r="Q38" s="304" t="s">
        <v>144</v>
      </c>
      <c r="R38" s="304" t="s">
        <v>185</v>
      </c>
      <c r="S38" s="305">
        <v>37622</v>
      </c>
      <c r="T38" s="286">
        <f ca="1">YEARFRAC(S38,$T$1)</f>
        <v>23.802777777777777</v>
      </c>
      <c r="U38" s="304">
        <v>18</v>
      </c>
      <c r="V38" s="304" t="s">
        <v>186</v>
      </c>
      <c r="W38" s="307">
        <f ca="1">Table92[[#This Row],[Age]]-($T$1-Table92[[#This Row],[Date of Appointment to Current Grade]])/365</f>
        <v>40.027397260273972</v>
      </c>
      <c r="X38" s="309">
        <f ca="1">($T$1-Table92[[#This Row],[Date of Appointment to Current Grade]])/365</f>
        <v>6.4757048420852437</v>
      </c>
      <c r="Y38" s="305">
        <v>43952</v>
      </c>
      <c r="Z38" s="304" t="s">
        <v>405</v>
      </c>
      <c r="AA38" s="305">
        <v>44562</v>
      </c>
      <c r="AB38" s="309">
        <f ca="1">($T$1-Table92[[#This Row],[Date in Position]])/365</f>
        <v>4.8044719653729144</v>
      </c>
      <c r="AC38" s="304" t="s">
        <v>1316</v>
      </c>
      <c r="AD38" s="305">
        <v>43684</v>
      </c>
      <c r="AE38" s="304" t="s">
        <v>139</v>
      </c>
      <c r="AF38" s="304" t="s">
        <v>148</v>
      </c>
      <c r="AG38" s="47" t="s">
        <v>1317</v>
      </c>
      <c r="AH38" s="47" t="s">
        <v>1318</v>
      </c>
      <c r="AI38" s="47" t="s">
        <v>1213</v>
      </c>
      <c r="AJ38" s="48" t="s">
        <v>1319</v>
      </c>
      <c r="AK38" s="48" t="s">
        <v>216</v>
      </c>
      <c r="AL38" s="42" t="s">
        <v>153</v>
      </c>
      <c r="AM38" s="369" t="s">
        <v>1320</v>
      </c>
      <c r="AN38" s="313">
        <v>2</v>
      </c>
      <c r="AO38" s="304">
        <v>2</v>
      </c>
      <c r="AP38" s="304">
        <v>2</v>
      </c>
      <c r="AQ38" s="304">
        <v>3</v>
      </c>
      <c r="AR38" s="304">
        <v>3</v>
      </c>
      <c r="AS38" s="304">
        <v>2</v>
      </c>
      <c r="AT38" s="304">
        <v>2</v>
      </c>
      <c r="AU38" s="304">
        <v>3</v>
      </c>
      <c r="AV38" s="304">
        <v>2</v>
      </c>
      <c r="AW38" s="304">
        <v>3</v>
      </c>
      <c r="AX38" s="304">
        <v>2</v>
      </c>
      <c r="AY38" s="304">
        <v>3</v>
      </c>
      <c r="AZ38" s="304">
        <v>2</v>
      </c>
      <c r="BA38" s="304">
        <v>3</v>
      </c>
      <c r="BB38" s="304">
        <v>2</v>
      </c>
      <c r="BC38" s="304">
        <v>2</v>
      </c>
      <c r="BD38" s="304">
        <v>1</v>
      </c>
      <c r="BE38" s="304">
        <v>2</v>
      </c>
      <c r="BF38" s="304">
        <v>1</v>
      </c>
      <c r="BG38" s="304">
        <v>2</v>
      </c>
      <c r="BH38" s="304">
        <v>1</v>
      </c>
      <c r="BI38" s="304">
        <v>2</v>
      </c>
      <c r="BJ38" s="304">
        <v>1</v>
      </c>
      <c r="BK38" s="314">
        <v>1</v>
      </c>
      <c r="BL38" s="323">
        <f>IF(AND(All!$V38="P1",All!$AE38="RDP"),#REF!,IF(AND(All!$V38="P2",All!$AE38="RDP"),#REF!,IF(AND(All!$V38="P3",All!$AE38="RDP"),#REF!,IF(AND(All!$V38="P4",All!$AE38="RDP"),#REF!,IF(AND(All!$V38="P5",All!$AE38="RDP"),#REF!,IF(AND(All!$V38="P6",All!$AE38="RDP"),#REF!,IF(AND(All!$V38="P7",All!$AE38="RDP"),#REF!,IF(AND(All!$V38="P8",All!$AE38="RDP"),#REF!,IF(AND(All!$V38="P9",All!$AE38="RDP"),#REF!,IF(AND(All!$V38="P1",All!$AE38="RMS"),#REF!,IF(AND(All!$V38="P2",All!$AE38="RMS"),#REF!,IF(AND(All!$V38="P3",All!$AE38="RMS"),#REF!,IF(AND(All!$V38="P4",All!$AE38="RMS"),#REF!,IF(AND(All!$V38="P5",All!$AE38="RMS"),#REF!,IF(AND(All!$V38="P6",All!$AE38="RMS"),#REF!,IF(AND(All!$V38="P7",All!$AE38="RMS"),#REF!,IF(AND(All!$V38="P8",All!$AE38="RMS"),#REF!,IF(AND(All!$V38="P9",All!$AE38="RMS"),#REF!,IF(AND(All!$V38="P1",All!$AE38="RSS"),#REF!,IF(AND(All!$V38="P2",All!$AE38="RSS"),#REF!,IF(AND(All!$V38="P3",All!$AE38="RSS"),#REF!,IF(AND(All!$V38="P4",All!$AE38="RSS"),#REF!,IF(AND(All!$V38="P5",All!$AE38="RSS"),#REF!,IF(AND(All!$V38="P6",All!$AE38="RSS"),#REF!,IF(AND(All!$V38="P7",All!$AE38="RSS"),#REF!,IF(AND(All!$V38="P8",All!$AE38="RSS"),#REF!,IF(AND(All!$V38="P9",All!$AE38="RSS"),#REF!,0)))))))))))))))))))))))))))</f>
        <v>0</v>
      </c>
      <c r="BM38" s="43">
        <f>IF(AND(All!$V38="P1",All!$AE38="RDP"),#REF!,IF(AND(All!$V38="P2",All!$AE38="RDP"),#REF!,IF(AND(All!$V38="P3",All!$AE38="RDP"),#REF!,IF(AND(All!$V38="P4",All!$AE38="RDP"),#REF!,IF(AND(All!$V38="P5",All!$AE38="RDP"),#REF!,IF(AND(All!$V38="P6",All!$AE38="RDP"),#REF!,IF(AND(All!$V38="P7",All!$AE38="RDP"),#REF!,IF(AND(All!$V38="P8",All!$AE38="RDP"),#REF!,IF(AND(All!$V38="P9",All!$AE38="RDP"),#REF!,IF(AND(All!$V38="P1",All!$AE38="RMS"),#REF!,IF(AND(All!$V38="P2",All!$AE38="RMS"),#REF!,IF(AND(All!$V38="P3",All!$AE38="RMS"),#REF!,IF(AND(All!$V38="P4",All!$AE38="RMS"),#REF!,IF(AND(All!$V38="P5",All!$AE38="RMS"),#REF!,IF(AND(All!$V38="P6",All!$AE38="RMS"),#REF!,IF(AND(All!$V38="P7",All!$AE38="RMS"),#REF!,IF(AND(All!$V38="P8",All!$AE38="RMS"),#REF!,IF(AND(All!$V38="P9",All!$AE38="RMS"),#REF!,IF(AND(All!$V38="P1",All!$AE38="RSS"),#REF!,IF(AND(All!$V38="P2",All!$AE38="RSS"),#REF!,IF(AND(All!$V38="P3",All!$AE38="RSS"),#REF!,IF(AND(All!$V38="P4",All!$AE38="RSS"),#REF!,IF(AND(All!$V38="P5",All!$AE38="RSS"),#REF!,IF(AND(All!$V38="P6",All!$AE38="RSS"),#REF!,IF(AND(All!$V38="P7",All!$AE38="RSS"),#REF!,IF(AND(All!$V38="P8",All!$AE38="RSS"),#REF!,IF(AND(All!$V38="P9",All!$AE38="RSS"),#REF!,0)))))))))))))))))))))))))))</f>
        <v>0</v>
      </c>
      <c r="BN38" s="43">
        <f>IF(AND(All!$V38="P1",All!$AE38="RDP"),#REF!,IF(AND(All!$V38="P2",All!$AE38="RDP"),#REF!,IF(AND(All!$V38="P3",All!$AE38="RDP"),#REF!,IF(AND(All!$V38="P4",All!$AE38="RDP"),#REF!,IF(AND(All!$V38="P5",All!$AE38="RDP"),#REF!,IF(AND(All!$V38="P6",All!$AE38="RDP"),#REF!,IF(AND(All!$V38="P7",All!$AE38="RDP"),#REF!,IF(AND(All!$V38="P8",All!$AE38="RDP"),#REF!,IF(AND(All!$V38="P9",All!$AE38="RDP"),#REF!,IF(AND(All!$V38="P1",All!$AE38="RMS"),#REF!,IF(AND(All!$V38="P2",All!$AE38="RMS"),#REF!,IF(AND(All!$V38="P3",All!$AE38="RMS"),#REF!,IF(AND(All!$V38="P4",All!$AE38="RMS"),#REF!,IF(AND(All!$V38="P5",All!$AE38="RMS"),#REF!,IF(AND(All!$V38="P6",All!$AE38="RMS"),#REF!,IF(AND(All!$V38="P7",All!$AE38="RMS"),#REF!,IF(AND(All!$V38="P8",All!$AE38="RMS"),#REF!,IF(AND(All!$V38="P9",All!$AE38="RMS"),#REF!,IF(AND(All!$V38="P1",All!$AE38="RSS"),#REF!,IF(AND(All!$V38="P2",All!$AE38="RSS"),#REF!,IF(AND(All!$V38="P3",All!$AE38="RSS"),#REF!,IF(AND(All!$V38="P4",All!$AE38="RSS"),#REF!,IF(AND(All!$V38="P5",All!$AE38="RSS"),#REF!,IF(AND(All!$V38="P6",All!$AE38="RSS"),#REF!,IF(AND(All!$V38="P7",All!$AE38="RSS"),#REF!,IF(AND(All!$V38="P8",All!$AE38="RSS"),#REF!,IF(AND(All!$V38="P9",All!$AE38="RSS"),#REF!,0)))))))))))))))))))))))))))</f>
        <v>0</v>
      </c>
      <c r="BO38" s="43">
        <f>IF(AND(All!$V38="P1",All!$AE38="RDP"),#REF!,IF(AND(All!$V38="P2",All!$AE38="RDP"),#REF!,IF(AND(All!$V38="P3",All!$AE38="RDP"),#REF!,IF(AND(All!$V38="P4",All!$AE38="RDP"),#REF!,IF(AND(All!$V38="P5",All!$AE38="RDP"),#REF!,IF(AND(All!$V38="P6",All!$AE38="RDP"),#REF!,IF(AND(All!$V38="P7",All!$AE38="RDP"),#REF!,IF(AND(All!$V38="P8",All!$AE38="RDP"),#REF!,IF(AND(All!$V38="P9",All!$AE38="RDP"),#REF!,IF(AND(All!$V38="P1",All!$AE38="RMS"),#REF!,IF(AND(All!$V38="P2",All!$AE38="RMS"),#REF!,IF(AND(All!$V38="P3",All!$AE38="RMS"),#REF!,IF(AND(All!$V38="P4",All!$AE38="RMS"),#REF!,IF(AND(All!$V38="P5",All!$AE38="RMS"),#REF!,IF(AND(All!$V38="P6",All!$AE38="RMS"),#REF!,IF(AND(All!$V38="P7",All!$AE38="RMS"),#REF!,IF(AND(All!$V38="P8",All!$AE38="RMS"),#REF!,IF(AND(All!$V38="P9",All!$AE38="RMS"),#REF!,IF(AND(All!$V38="P1",All!$AE38="RSS"),#REF!,IF(AND(All!$V38="P2",All!$AE38="RSS"),#REF!,IF(AND(All!$V38="P3",All!$AE38="RSS"),#REF!,IF(AND(All!$V38="P4",All!$AE38="RSS"),#REF!,IF(AND(All!$V38="P5",All!$AE38="RSS"),#REF!,IF(AND(All!$V38="P6",All!$AE38="RSS"),#REF!,IF(AND(All!$V38="P7",All!$AE38="RSS"),#REF!,IF(AND(All!$V38="P8",All!$AE38="RSS"),#REF!,IF(AND(All!$V38="P9",All!$AE38="RSS"),#REF!,0)))))))))))))))))))))))))))</f>
        <v>0</v>
      </c>
      <c r="BP38" s="43">
        <f>IF(AND(All!$V38="P1",All!$AE38="RDP"),#REF!,IF(AND(All!$V38="P2",All!$AE38="RDP"),#REF!,IF(AND(All!$V38="P3",All!$AE38="RDP"),#REF!,IF(AND(All!$V38="P4",All!$AE38="RDP"),#REF!,IF(AND(All!$V38="P5",All!$AE38="RDP"),#REF!,IF(AND(All!$V38="P6",All!$AE38="RDP"),#REF!,IF(AND(All!$V38="P7",All!$AE38="RDP"),#REF!,IF(AND(All!$V38="P8",All!$AE38="RDP"),#REF!,IF(AND(All!$V38="P9",All!$AE38="RDP"),#REF!,IF(AND(All!$V38="P1",All!$AE38="RMS"),#REF!,IF(AND(All!$V38="P2",All!$AE38="RMS"),#REF!,IF(AND(All!$V38="P3",All!$AE38="RMS"),#REF!,IF(AND(All!$V38="P4",All!$AE38="RMS"),#REF!,IF(AND(All!$V38="P5",All!$AE38="RMS"),#REF!,IF(AND(All!$V38="P6",All!$AE38="RMS"),#REF!,IF(AND(All!$V38="P7",All!$AE38="RMS"),#REF!,IF(AND(All!$V38="P8",All!$AE38="RMS"),#REF!,IF(AND(All!$V38="P9",All!$AE38="RMS"),#REF!,IF(AND(All!$V38="P1",All!$AE38="RSS"),#REF!,IF(AND(All!$V38="P2",All!$AE38="RSS"),#REF!,IF(AND(All!$V38="P3",All!$AE38="RSS"),#REF!,IF(AND(All!$V38="P4",All!$AE38="RSS"),#REF!,IF(AND(All!$V38="P5",All!$AE38="RSS"),#REF!,IF(AND(All!$V38="P6",All!$AE38="RSS"),#REF!,IF(AND(All!$V38="P7",All!$AE38="RSS"),#REF!,IF(AND(All!$V38="P8",All!$AE38="RSS"),#REF!,IF(AND(All!$V38="P9",All!$AE38="RSS"),#REF!,0)))))))))))))))))))))))))))</f>
        <v>0</v>
      </c>
      <c r="BQ38" s="43">
        <f>IF(AND(All!$V38="P1",All!$AE38="RDP"),#REF!,IF(AND(All!$V38="P2",All!$AE38="RDP"),#REF!,IF(AND(All!$V38="P3",All!$AE38="RDP"),#REF!,IF(AND(All!$V38="P4",All!$AE38="RDP"),#REF!,IF(AND(All!$V38="P5",All!$AE38="RDP"),#REF!,IF(AND(All!$V38="P6",All!$AE38="RDP"),#REF!,IF(AND(All!$V38="P7",All!$AE38="RDP"),#REF!,IF(AND(All!$V38="P8",All!$AE38="RDP"),#REF!,IF(AND(All!$V38="P9",All!$AE38="RDP"),#REF!,IF(AND(All!$V38="P1",All!$AE38="RMS"),#REF!,IF(AND(All!$V38="P2",All!$AE38="RMS"),#REF!,IF(AND(All!$V38="P3",All!$AE38="RMS"),#REF!,IF(AND(All!$V38="P4",All!$AE38="RMS"),#REF!,IF(AND(All!$V38="P5",All!$AE38="RMS"),#REF!,IF(AND(All!$V38="P6",All!$AE38="RMS"),#REF!,IF(AND(All!$V38="P7",All!$AE38="RMS"),#REF!,IF(AND(All!$V38="P8",All!$AE38="RMS"),#REF!,IF(AND(All!$V38="P9",All!$AE38="RMS"),#REF!,IF(AND(All!$V38="P1",All!$AE38="RSS"),#REF!,IF(AND(All!$V38="P2",All!$AE38="RSS"),#REF!,IF(AND(All!$V38="P3",All!$AE38="RSS"),#REF!,IF(AND(All!$V38="P4",All!$AE38="RSS"),#REF!,IF(AND(All!$V38="P5",All!$AE38="RSS"),#REF!,IF(AND(All!$V38="P6",All!$AE38="RSS"),#REF!,IF(AND(All!$V38="P7",All!$AE38="RSS"),#REF!,IF(AND(All!$V38="P8",All!$AE38="RSS"),#REF!,IF(AND(All!$V38="P9",All!$AE38="RSS"),#REF!,0)))))))))))))))))))))))))))</f>
        <v>0</v>
      </c>
      <c r="BR38" s="43">
        <f>IF(AND(All!$V38="P1",All!$AE38="RDP"),#REF!,IF(AND(All!$V38="P2",All!$AE38="RDP"),#REF!,IF(AND(All!$V38="P3",All!$AE38="RDP"),#REF!,IF(AND(All!$V38="P4",All!$AE38="RDP"),#REF!,IF(AND(All!$V38="P5",All!$AE38="RDP"),#REF!,IF(AND(All!$V38="P6",All!$AE38="RDP"),#REF!,IF(AND(All!$V38="P7",All!$AE38="RDP"),#REF!,IF(AND(All!$V38="P8",All!$AE38="RDP"),#REF!,IF(AND(All!$V38="P9",All!$AE38="RDP"),#REF!,IF(AND(All!$V38="P1",All!$AE38="RMS"),#REF!,IF(AND(All!$V38="P2",All!$AE38="RMS"),#REF!,IF(AND(All!$V38="P3",All!$AE38="RMS"),#REF!,IF(AND(All!$V38="P4",All!$AE38="RMS"),#REF!,IF(AND(All!$V38="P5",All!$AE38="RMS"),#REF!,IF(AND(All!$V38="P6",All!$AE38="RMS"),#REF!,IF(AND(All!$V38="P7",All!$AE38="RMS"),#REF!,IF(AND(All!$V38="P8",All!$AE38="RMS"),#REF!,IF(AND(All!$V38="P9",All!$AE38="RMS"),#REF!,IF(AND(All!$V38="P1",All!$AE38="RSS"),#REF!,IF(AND(All!$V38="P2",All!$AE38="RSS"),#REF!,IF(AND(All!$V38="P3",All!$AE38="RSS"),#REF!,IF(AND(All!$V38="P4",All!$AE38="RSS"),#REF!,IF(AND(All!$V38="P5",All!$AE38="RSS"),#REF!,IF(AND(All!$V38="P6",All!$AE38="RSS"),#REF!,IF(AND(All!$V38="P7",All!$AE38="RSS"),#REF!,IF(AND(All!$V38="P8",All!$AE38="RSS"),#REF!,IF(AND(All!$V38="P9",All!$AE38="RSS"),#REF!,0)))))))))))))))))))))))))))</f>
        <v>0</v>
      </c>
      <c r="BS38" s="43">
        <f>IF(AND(All!$V38="P1",All!$AE38="RDP"),#REF!,IF(AND(All!$V38="P2",All!$AE38="RDP"),#REF!,IF(AND(All!$V38="P3",All!$AE38="RDP"),#REF!,IF(AND(All!$V38="P4",All!$AE38="RDP"),#REF!,IF(AND(All!$V38="P5",All!$AE38="RDP"),#REF!,IF(AND(All!$V38="P6",All!$AE38="RDP"),#REF!,IF(AND(All!$V38="P7",All!$AE38="RDP"),#REF!,IF(AND(All!$V38="P8",All!$AE38="RDP"),#REF!,IF(AND(All!$V38="P9",All!$AE38="RDP"),#REF!,IF(AND(All!$V38="P1",All!$AE38="RMS"),#REF!,IF(AND(All!$V38="P2",All!$AE38="RMS"),#REF!,IF(AND(All!$V38="P3",All!$AE38="RMS"),#REF!,IF(AND(All!$V38="P4",All!$AE38="RMS"),#REF!,IF(AND(All!$V38="P5",All!$AE38="RMS"),#REF!,IF(AND(All!$V38="P6",All!$AE38="RMS"),#REF!,IF(AND(All!$V38="P7",All!$AE38="RMS"),#REF!,IF(AND(All!$V38="P8",All!$AE38="RMS"),#REF!,IF(AND(All!$V38="P9",All!$AE38="RMS"),#REF!,IF(AND(All!$V38="P1",All!$AE38="RSS"),#REF!,IF(AND(All!$V38="P2",All!$AE38="RSS"),#REF!,IF(AND(All!$V38="P3",All!$AE38="RSS"),#REF!,IF(AND(All!$V38="P4",All!$AE38="RSS"),#REF!,IF(AND(All!$V38="P5",All!$AE38="RSS"),#REF!,IF(AND(All!$V38="P6",All!$AE38="RSS"),#REF!,IF(AND(All!$V38="P7",All!$AE38="RSS"),#REF!,IF(AND(All!$V38="P8",All!$AE38="RSS"),#REF!,IF(AND(All!$V38="P9",All!$AE38="RSS"),#REF!,0)))))))))))))))))))))))))))</f>
        <v>0</v>
      </c>
      <c r="BT38" s="43">
        <f>IF(AND(All!$V38="P1",All!$AE38="RDP"),#REF!,IF(AND(All!$V38="P2",All!$AE38="RDP"),#REF!,IF(AND(All!$V38="P3",All!$AE38="RDP"),#REF!,IF(AND(All!$V38="P4",All!$AE38="RDP"),#REF!,IF(AND(All!$V38="P5",All!$AE38="RDP"),#REF!,IF(AND(All!$V38="P6",All!$AE38="RDP"),#REF!,IF(AND(All!$V38="P7",All!$AE38="RDP"),#REF!,IF(AND(All!$V38="P8",All!$AE38="RDP"),#REF!,IF(AND(All!$V38="P9",All!$AE38="RDP"),#REF!,IF(AND(All!$V38="P1",All!$AE38="RMS"),#REF!,IF(AND(All!$V38="P2",All!$AE38="RMS"),#REF!,IF(AND(All!$V38="P3",All!$AE38="RMS"),#REF!,IF(AND(All!$V38="P4",All!$AE38="RMS"),#REF!,IF(AND(All!$V38="P5",All!$AE38="RMS"),#REF!,IF(AND(All!$V38="P6",All!$AE38="RMS"),#REF!,IF(AND(All!$V38="P7",All!$AE38="RMS"),#REF!,IF(AND(All!$V38="P8",All!$AE38="RMS"),#REF!,IF(AND(All!$V38="P9",All!$AE38="RMS"),#REF!,IF(AND(All!$V38="P1",All!$AE38="RSS"),#REF!,IF(AND(All!$V38="P2",All!$AE38="RSS"),#REF!,IF(AND(All!$V38="P3",All!$AE38="RSS"),#REF!,IF(AND(All!$V38="P4",All!$AE38="RSS"),#REF!,IF(AND(All!$V38="P5",All!$AE38="RSS"),#REF!,IF(AND(All!$V38="P6",All!$AE38="RSS"),#REF!,IF(AND(All!$V38="P7",All!$AE38="RSS"),#REF!,IF(AND(All!$V38="P8",All!$AE38="RSS"),#REF!,IF(AND(All!$V38="P9",All!$AE38="RSS"),#REF!,0)))))))))))))))))))))))))))</f>
        <v>0</v>
      </c>
      <c r="BU38" s="43">
        <f>IF(AND(All!$V38="P1",All!$AE38="RDP"),#REF!,IF(AND(All!$V38="P2",All!$AE38="RDP"),#REF!,IF(AND(All!$V38="P3",All!$AE38="RDP"),#REF!,IF(AND(All!$V38="P4",All!$AE38="RDP"),#REF!,IF(AND(All!$V38="P5",All!$AE38="RDP"),#REF!,IF(AND(All!$V38="P6",All!$AE38="RDP"),#REF!,IF(AND(All!$V38="P7",All!$AE38="RDP"),#REF!,IF(AND(All!$V38="P8",All!$AE38="RDP"),#REF!,IF(AND(All!$V38="P9",All!$AE38="RDP"),#REF!,IF(AND(All!$V38="P1",All!$AE38="RMS"),#REF!,IF(AND(All!$V38="P2",All!$AE38="RMS"),#REF!,IF(AND(All!$V38="P3",All!$AE38="RMS"),#REF!,IF(AND(All!$V38="P4",All!$AE38="RMS"),#REF!,IF(AND(All!$V38="P5",All!$AE38="RMS"),#REF!,IF(AND(All!$V38="P6",All!$AE38="RMS"),#REF!,IF(AND(All!$V38="P7",All!$AE38="RMS"),#REF!,IF(AND(All!$V38="P8",All!$AE38="RMS"),#REF!,IF(AND(All!$V38="P9",All!$AE38="RMS"),#REF!,IF(AND(All!$V38="P1",All!$AE38="RSS"),#REF!,IF(AND(All!$V38="P2",All!$AE38="RSS"),#REF!,IF(AND(All!$V38="P3",All!$AE38="RSS"),#REF!,IF(AND(All!$V38="P4",All!$AE38="RSS"),#REF!,IF(AND(All!$V38="P5",All!$AE38="RSS"),#REF!,IF(AND(All!$V38="P6",All!$AE38="RSS"),#REF!,IF(AND(All!$V38="P7",All!$AE38="RSS"),#REF!,IF(AND(All!$V38="P8",All!$AE38="RSS"),#REF!,IF(AND(All!$V38="P9",All!$AE38="RSS"),#REF!,0)))))))))))))))))))))))))))</f>
        <v>0</v>
      </c>
      <c r="BV38" s="43">
        <f>IF(AND(All!$V38="P1",All!$AE38="RDP"),#REF!,IF(AND(All!$V38="P2",All!$AE38="RDP"),#REF!,IF(AND(All!$V38="P3",All!$AE38="RDP"),#REF!,IF(AND(All!$V38="P4",All!$AE38="RDP"),#REF!,IF(AND(All!$V38="P5",All!$AE38="RDP"),#REF!,IF(AND(All!$V38="P6",All!$AE38="RDP"),#REF!,IF(AND(All!$V38="P7",All!$AE38="RDP"),#REF!,IF(AND(All!$V38="P8",All!$AE38="RDP"),#REF!,IF(AND(All!$V38="P9",All!$AE38="RDP"),#REF!,IF(AND(All!$V38="P1",All!$AE38="RMS"),#REF!,IF(AND(All!$V38="P2",All!$AE38="RMS"),#REF!,IF(AND(All!$V38="P3",All!$AE38="RMS"),#REF!,IF(AND(All!$V38="P4",All!$AE38="RMS"),#REF!,IF(AND(All!$V38="P5",All!$AE38="RMS"),#REF!,IF(AND(All!$V38="P6",All!$AE38="RMS"),#REF!,IF(AND(All!$V38="P7",All!$AE38="RMS"),#REF!,IF(AND(All!$V38="P8",All!$AE38="RMS"),#REF!,IF(AND(All!$V38="P9",All!$AE38="RMS"),#REF!,IF(AND(All!$V38="P1",All!$AE38="RSS"),#REF!,IF(AND(All!$V38="P2",All!$AE38="RSS"),#REF!,IF(AND(All!$V38="P3",All!$AE38="RSS"),#REF!,IF(AND(All!$V38="P4",All!$AE38="RSS"),#REF!,IF(AND(All!$V38="P5",All!$AE38="RSS"),#REF!,IF(AND(All!$V38="P6",All!$AE38="RSS"),#REF!,IF(AND(All!$V38="P7",All!$AE38="RSS"),#REF!,IF(AND(All!$V38="P8",All!$AE38="RSS"),#REF!,IF(AND(All!$V38="P9",All!$AE38="RSS"),#REF!,0)))))))))))))))))))))))))))</f>
        <v>0</v>
      </c>
      <c r="BW38" s="43">
        <f>IF(AND(All!$V38="P1",All!$AE38="RDP"),#REF!,IF(AND(All!$V38="P2",All!$AE38="RDP"),#REF!,IF(AND(All!$V38="P3",All!$AE38="RDP"),#REF!,IF(AND(All!$V38="P4",All!$AE38="RDP"),#REF!,IF(AND(All!$V38="P5",All!$AE38="RDP"),#REF!,IF(AND(All!$V38="P6",All!$AE38="RDP"),#REF!,IF(AND(All!$V38="P7",All!$AE38="RDP"),#REF!,IF(AND(All!$V38="P8",All!$AE38="RDP"),#REF!,IF(AND(All!$V38="P9",All!$AE38="RDP"),#REF!,IF(AND(All!$V38="P1",All!$AE38="RMS"),#REF!,IF(AND(All!$V38="P2",All!$AE38="RMS"),#REF!,IF(AND(All!$V38="P3",All!$AE38="RMS"),#REF!,IF(AND(All!$V38="P4",All!$AE38="RMS"),#REF!,IF(AND(All!$V38="P5",All!$AE38="RMS"),#REF!,IF(AND(All!$V38="P6",All!$AE38="RMS"),#REF!,IF(AND(All!$V38="P7",All!$AE38="RMS"),#REF!,IF(AND(All!$V38="P8",All!$AE38="RMS"),#REF!,IF(AND(All!$V38="P9",All!$AE38="RMS"),#REF!,IF(AND(All!$V38="P1",All!$AE38="RSS"),#REF!,IF(AND(All!$V38="P2",All!$AE38="RSS"),#REF!,IF(AND(All!$V38="P3",All!$AE38="RSS"),#REF!,IF(AND(All!$V38="P4",All!$AE38="RSS"),#REF!,IF(AND(All!$V38="P5",All!$AE38="RSS"),#REF!,IF(AND(All!$V38="P6",All!$AE38="RSS"),#REF!,IF(AND(All!$V38="P7",All!$AE38="RSS"),#REF!,IF(AND(All!$V38="P8",All!$AE38="RSS"),#REF!,IF(AND(All!$V38="P9",All!$AE38="RSS"),#REF!,0)))))))))))))))))))))))))))</f>
        <v>0</v>
      </c>
      <c r="BX38" s="43">
        <f>IF(AND(All!$V38="P1",All!$AE38="RDP"),#REF!,IF(AND(All!$V38="P2",All!$AE38="RDP"),#REF!,IF(AND(All!$V38="P3",All!$AE38="RDP"),#REF!,IF(AND(All!$V38="P4",All!$AE38="RDP"),#REF!,IF(AND(All!$V38="P5",All!$AE38="RDP"),#REF!,IF(AND(All!$V38="P6",All!$AE38="RDP"),#REF!,IF(AND(All!$V38="P7",All!$AE38="RDP"),#REF!,IF(AND(All!$V38="P8",All!$AE38="RDP"),#REF!,IF(AND(All!$V38="P9",All!$AE38="RDP"),#REF!,IF(AND(All!$V38="P1",All!$AE38="RMS"),#REF!,IF(AND(All!$V38="P2",All!$AE38="RMS"),#REF!,IF(AND(All!$V38="P3",All!$AE38="RMS"),#REF!,IF(AND(All!$V38="P4",All!$AE38="RMS"),#REF!,IF(AND(All!$V38="P5",All!$AE38="RMS"),#REF!,IF(AND(All!$V38="P6",All!$AE38="RMS"),#REF!,IF(AND(All!$V38="P7",All!$AE38="RMS"),#REF!,IF(AND(All!$V38="P8",All!$AE38="RMS"),#REF!,IF(AND(All!$V38="P9",All!$AE38="RMS"),#REF!,IF(AND(All!$V38="P1",All!$AE38="RSS"),#REF!,IF(AND(All!$V38="P2",All!$AE38="RSS"),#REF!,IF(AND(All!$V38="P3",All!$AE38="RSS"),#REF!,IF(AND(All!$V38="P4",All!$AE38="RSS"),#REF!,IF(AND(All!$V38="P5",All!$AE38="RSS"),#REF!,IF(AND(All!$V38="P6",All!$AE38="RSS"),#REF!,IF(AND(All!$V38="P7",All!$AE38="RSS"),#REF!,IF(AND(All!$V38="P8",All!$AE38="RSS"),#REF!,IF(AND(All!$V38="P9",All!$AE38="RSS"),#REF!,0)))))))))))))))))))))))))))</f>
        <v>0</v>
      </c>
      <c r="BY38" s="43">
        <f>IF(AND(All!$V38="P1",All!$AE38="RDP"),#REF!,IF(AND(All!$V38="P2",All!$AE38="RDP"),#REF!,IF(AND(All!$V38="P3",All!$AE38="RDP"),#REF!,IF(AND(All!$V38="P4",All!$AE38="RDP"),#REF!,IF(AND(All!$V38="P5",All!$AE38="RDP"),#REF!,IF(AND(All!$V38="P6",All!$AE38="RDP"),#REF!,IF(AND(All!$V38="P7",All!$AE38="RDP"),#REF!,IF(AND(All!$V38="P8",All!$AE38="RDP"),#REF!,IF(AND(All!$V38="P9",All!$AE38="RDP"),#REF!,IF(AND(All!$V38="P1",All!$AE38="RMS"),#REF!,IF(AND(All!$V38="P2",All!$AE38="RMS"),#REF!,IF(AND(All!$V38="P3",All!$AE38="RMS"),#REF!,IF(AND(All!$V38="P4",All!$AE38="RMS"),#REF!,IF(AND(All!$V38="P5",All!$AE38="RMS"),#REF!,IF(AND(All!$V38="P6",All!$AE38="RMS"),#REF!,IF(AND(All!$V38="P7",All!$AE38="RMS"),#REF!,IF(AND(All!$V38="P8",All!$AE38="RMS"),#REF!,IF(AND(All!$V38="P9",All!$AE38="RMS"),#REF!,IF(AND(All!$V38="P1",All!$AE38="RSS"),#REF!,IF(AND(All!$V38="P2",All!$AE38="RSS"),#REF!,IF(AND(All!$V38="P3",All!$AE38="RSS"),#REF!,IF(AND(All!$V38="P4",All!$AE38="RSS"),#REF!,IF(AND(All!$V38="P5",All!$AE38="RSS"),#REF!,IF(AND(All!$V38="P6",All!$AE38="RSS"),#REF!,IF(AND(All!$V38="P7",All!$AE38="RSS"),#REF!,IF(AND(All!$V38="P8",All!$AE38="RSS"),#REF!,IF(AND(All!$V38="P9",All!$AE38="RSS"),#REF!,0)))))))))))))))))))))))))))</f>
        <v>0</v>
      </c>
      <c r="BZ38" s="43">
        <f>IF(AND(All!$V38="P1",All!$AE38="RDP"),#REF!,IF(AND(All!$V38="P2",All!$AE38="RDP"),#REF!,IF(AND(All!$V38="P3",All!$AE38="RDP"),#REF!,IF(AND(All!$V38="P4",All!$AE38="RDP"),#REF!,IF(AND(All!$V38="P5",All!$AE38="RDP"),#REF!,IF(AND(All!$V38="P6",All!$AE38="RDP"),#REF!,IF(AND(All!$V38="P7",All!$AE38="RDP"),#REF!,IF(AND(All!$V38="P8",All!$AE38="RDP"),#REF!,IF(AND(All!$V38="P9",All!$AE38="RDP"),#REF!,IF(AND(All!$V38="P1",All!$AE38="RMS"),#REF!,IF(AND(All!$V38="P2",All!$AE38="RMS"),#REF!,IF(AND(All!$V38="P3",All!$AE38="RMS"),#REF!,IF(AND(All!$V38="P4",All!$AE38="RMS"),#REF!,IF(AND(All!$V38="P5",All!$AE38="RMS"),#REF!,IF(AND(All!$V38="P6",All!$AE38="RMS"),#REF!,IF(AND(All!$V38="P7",All!$AE38="RMS"),#REF!,IF(AND(All!$V38="P8",All!$AE38="RMS"),#REF!,IF(AND(All!$V38="P9",All!$AE38="RMS"),#REF!,IF(AND(All!$V38="P1",All!$AE38="RSS"),#REF!,IF(AND(All!$V38="P2",All!$AE38="RSS"),#REF!,IF(AND(All!$V38="P3",All!$AE38="RSS"),#REF!,IF(AND(All!$V38="P4",All!$AE38="RSS"),#REF!,IF(AND(All!$V38="P5",All!$AE38="RSS"),#REF!,IF(AND(All!$V38="P6",All!$AE38="RSS"),#REF!,IF(AND(All!$V38="P7",All!$AE38="RSS"),#REF!,IF(AND(All!$V38="P8",All!$AE38="RSS"),#REF!,IF(AND(All!$V38="P9",All!$AE38="RSS"),#REF!,0)))))))))))))))))))))))))))</f>
        <v>0</v>
      </c>
      <c r="CA38" s="43">
        <f>IF(AND(All!$V38="P1",All!$AE38="RDP"),#REF!,IF(AND(All!$V38="P2",All!$AE38="RDP"),#REF!,IF(AND(All!$V38="P3",All!$AE38="RDP"),#REF!,IF(AND(All!$V38="P4",All!$AE38="RDP"),#REF!,IF(AND(All!$V38="P5",All!$AE38="RDP"),#REF!,IF(AND(All!$V38="P6",All!$AE38="RDP"),#REF!,IF(AND(All!$V38="P7",All!$AE38="RDP"),#REF!,IF(AND(All!$V38="P8",All!$AE38="RDP"),#REF!,IF(AND(All!$V38="P9",All!$AE38="RDP"),#REF!,IF(AND(All!$V38="P1",All!$AE38="RMS"),#REF!,IF(AND(All!$V38="P2",All!$AE38="RMS"),#REF!,IF(AND(All!$V38="P3",All!$AE38="RMS"),#REF!,IF(AND(All!$V38="P4",All!$AE38="RMS"),#REF!,IF(AND(All!$V38="P5",All!$AE38="RMS"),#REF!,IF(AND(All!$V38="P6",All!$AE38="RMS"),#REF!,IF(AND(All!$V38="P7",All!$AE38="RMS"),#REF!,IF(AND(All!$V38="P8",All!$AE38="RMS"),#REF!,IF(AND(All!$V38="P9",All!$AE38="RMS"),#REF!,IF(AND(All!$V38="P1",All!$AE38="RSS"),#REF!,IF(AND(All!$V38="P2",All!$AE38="RSS"),#REF!,IF(AND(All!$V38="P3",All!$AE38="RSS"),#REF!,IF(AND(All!$V38="P4",All!$AE38="RSS"),#REF!,IF(AND(All!$V38="P5",All!$AE38="RSS"),#REF!,IF(AND(All!$V38="P6",All!$AE38="RSS"),#REF!,IF(AND(All!$V38="P7",All!$AE38="RSS"),#REF!,IF(AND(All!$V38="P8",All!$AE38="RSS"),#REF!,IF(AND(All!$V38="P9",All!$AE38="RSS"),#REF!,0)))))))))))))))))))))))))))</f>
        <v>0</v>
      </c>
      <c r="CB38" s="43">
        <f>IF(AND(All!$V38="P1",All!$AE38="RDP"),#REF!,IF(AND(All!$V38="P2",All!$AE38="RDP"),#REF!,IF(AND(All!$V38="P3",All!$AE38="RDP"),#REF!,IF(AND(All!$V38="P4",All!$AE38="RDP"),#REF!,IF(AND(All!$V38="P5",All!$AE38="RDP"),#REF!,IF(AND(All!$V38="P6",All!$AE38="RDP"),#REF!,IF(AND(All!$V38="P7",All!$AE38="RDP"),#REF!,IF(AND(All!$V38="P8",All!$AE38="RDP"),#REF!,IF(AND(All!$V38="P9",All!$AE38="RDP"),#REF!,IF(AND(All!$V38="P1",All!$AE38="RMS"),#REF!,IF(AND(All!$V38="P2",All!$AE38="RMS"),#REF!,IF(AND(All!$V38="P3",All!$AE38="RMS"),#REF!,IF(AND(All!$V38="P4",All!$AE38="RMS"),#REF!,IF(AND(All!$V38="P5",All!$AE38="RMS"),#REF!,IF(AND(All!$V38="P6",All!$AE38="RMS"),#REF!,IF(AND(All!$V38="P7",All!$AE38="RMS"),#REF!,IF(AND(All!$V38="P8",All!$AE38="RMS"),#REF!,IF(AND(All!$V38="P9",All!$AE38="RMS"),#REF!,IF(AND(All!$V38="P1",All!$AE38="RSS"),#REF!,IF(AND(All!$V38="P2",All!$AE38="RSS"),#REF!,IF(AND(All!$V38="P3",All!$AE38="RSS"),#REF!,IF(AND(All!$V38="P4",All!$AE38="RSS"),#REF!,IF(AND(All!$V38="P5",All!$AE38="RSS"),#REF!,IF(AND(All!$V38="P6",All!$AE38="RSS"),#REF!,IF(AND(All!$V38="P7",All!$AE38="RSS"),#REF!,IF(AND(All!$V38="P8",All!$AE38="RSS"),#REF!,IF(AND(All!$V38="P9",All!$AE38="RSS"),#REF!,0)))))))))))))))))))))))))))</f>
        <v>0</v>
      </c>
      <c r="CC38" s="43">
        <f>IF(AND(All!$V38="P1",All!$AE38="RDP"),#REF!,IF(AND(All!$V38="P2",All!$AE38="RDP"),#REF!,IF(AND(All!$V38="P3",All!$AE38="RDP"),#REF!,IF(AND(All!$V38="P4",All!$AE38="RDP"),#REF!,IF(AND(All!$V38="P5",All!$AE38="RDP"),#REF!,IF(AND(All!$V38="P6",All!$AE38="RDP"),#REF!,IF(AND(All!$V38="P7",All!$AE38="RDP"),#REF!,IF(AND(All!$V38="P8",All!$AE38="RDP"),#REF!,IF(AND(All!$V38="P9",All!$AE38="RDP"),#REF!,IF(AND(All!$V38="P1",All!$AE38="RMS"),#REF!,IF(AND(All!$V38="P2",All!$AE38="RMS"),#REF!,IF(AND(All!$V38="P3",All!$AE38="RMS"),#REF!,IF(AND(All!$V38="P4",All!$AE38="RMS"),#REF!,IF(AND(All!$V38="P5",All!$AE38="RMS"),#REF!,IF(AND(All!$V38="P6",All!$AE38="RMS"),#REF!,IF(AND(All!$V38="P7",All!$AE38="RMS"),#REF!,IF(AND(All!$V38="P8",All!$AE38="RMS"),#REF!,IF(AND(All!$V38="P9",All!$AE38="RMS"),#REF!,IF(AND(All!$V38="P1",All!$AE38="RSS"),#REF!,IF(AND(All!$V38="P2",All!$AE38="RSS"),#REF!,IF(AND(All!$V38="P3",All!$AE38="RSS"),#REF!,IF(AND(All!$V38="P4",All!$AE38="RSS"),#REF!,IF(AND(All!$V38="P5",All!$AE38="RSS"),#REF!,IF(AND(All!$V38="P6",All!$AE38="RSS"),#REF!,IF(AND(All!$V38="P7",All!$AE38="RSS"),#REF!,IF(AND(All!$V38="P8",All!$AE38="RSS"),#REF!,IF(AND(All!$V38="P9",All!$AE38="RSS"),#REF!,0)))))))))))))))))))))))))))</f>
        <v>0</v>
      </c>
      <c r="CD38" s="43">
        <f>IF(AND(All!$V38="P1",All!$AE38="RDP"),#REF!,IF(AND(All!$V38="P2",All!$AE38="RDP"),#REF!,IF(AND(All!$V38="P3",All!$AE38="RDP"),#REF!,IF(AND(All!$V38="P4",All!$AE38="RDP"),#REF!,IF(AND(All!$V38="P5",All!$AE38="RDP"),#REF!,IF(AND(All!$V38="P6",All!$AE38="RDP"),#REF!,IF(AND(All!$V38="P7",All!$AE38="RDP"),#REF!,IF(AND(All!$V38="P8",All!$AE38="RDP"),#REF!,IF(AND(All!$V38="P9",All!$AE38="RDP"),#REF!,IF(AND(All!$V38="P1",All!$AE38="RMS"),#REF!,IF(AND(All!$V38="P2",All!$AE38="RMS"),#REF!,IF(AND(All!$V38="P3",All!$AE38="RMS"),#REF!,IF(AND(All!$V38="P4",All!$AE38="RMS"),#REF!,IF(AND(All!$V38="P5",All!$AE38="RMS"),#REF!,IF(AND(All!$V38="P6",All!$AE38="RMS"),#REF!,IF(AND(All!$V38="P7",All!$AE38="RMS"),#REF!,IF(AND(All!$V38="P8",All!$AE38="RMS"),#REF!,IF(AND(All!$V38="P9",All!$AE38="RMS"),#REF!,IF(AND(All!$V38="P1",All!$AE38="RSS"),#REF!,IF(AND(All!$V38="P2",All!$AE38="RSS"),#REF!,IF(AND(All!$V38="P3",All!$AE38="RSS"),#REF!,IF(AND(All!$V38="P4",All!$AE38="RSS"),#REF!,IF(AND(All!$V38="P5",All!$AE38="RSS"),#REF!,IF(AND(All!$V38="P6",All!$AE38="RSS"),#REF!,IF(AND(All!$V38="P7",All!$AE38="RSS"),#REF!,IF(AND(All!$V38="P8",All!$AE38="RSS"),#REF!,IF(AND(All!$V38="P9",All!$AE38="RSS"),#REF!,0)))))))))))))))))))))))))))</f>
        <v>0</v>
      </c>
      <c r="CE38" s="43">
        <f>IF(AND(All!$V38="P1",All!$AE38="RDP"),#REF!,IF(AND(All!$V38="P2",All!$AE38="RDP"),#REF!,IF(AND(All!$V38="P3",All!$AE38="RDP"),#REF!,IF(AND(All!$V38="P4",All!$AE38="RDP"),#REF!,IF(AND(All!$V38="P5",All!$AE38="RDP"),#REF!,IF(AND(All!$V38="P6",All!$AE38="RDP"),#REF!,IF(AND(All!$V38="P7",All!$AE38="RDP"),#REF!,IF(AND(All!$V38="P8",All!$AE38="RDP"),#REF!,IF(AND(All!$V38="P9",All!$AE38="RDP"),#REF!,IF(AND(All!$V38="P1",All!$AE38="RMS"),#REF!,IF(AND(All!$V38="P2",All!$AE38="RMS"),#REF!,IF(AND(All!$V38="P3",All!$AE38="RMS"),#REF!,IF(AND(All!$V38="P4",All!$AE38="RMS"),#REF!,IF(AND(All!$V38="P5",All!$AE38="RMS"),#REF!,IF(AND(All!$V38="P6",All!$AE38="RMS"),#REF!,IF(AND(All!$V38="P7",All!$AE38="RMS"),#REF!,IF(AND(All!$V38="P8",All!$AE38="RMS"),#REF!,IF(AND(All!$V38="P9",All!$AE38="RMS"),#REF!,IF(AND(All!$V38="P1",All!$AE38="RSS"),#REF!,IF(AND(All!$V38="P2",All!$AE38="RSS"),#REF!,IF(AND(All!$V38="P3",All!$AE38="RSS"),#REF!,IF(AND(All!$V38="P4",All!$AE38="RSS"),#REF!,IF(AND(All!$V38="P5",All!$AE38="RSS"),#REF!,IF(AND(All!$V38="P6",All!$AE38="RSS"),#REF!,IF(AND(All!$V38="P7",All!$AE38="RSS"),#REF!,IF(AND(All!$V38="P8",All!$AE38="RSS"),#REF!,IF(AND(All!$V38="P9",All!$AE38="RSS"),#REF!,0)))))))))))))))))))))))))))</f>
        <v>0</v>
      </c>
      <c r="CF38" s="43">
        <f>IF(AND(All!$V38="P1",All!$AE38="RDP"),#REF!,IF(AND(All!$V38="P2",All!$AE38="RDP"),#REF!,IF(AND(All!$V38="P3",All!$AE38="RDP"),#REF!,IF(AND(All!$V38="P4",All!$AE38="RDP"),#REF!,IF(AND(All!$V38="P5",All!$AE38="RDP"),#REF!,IF(AND(All!$V38="P6",All!$AE38="RDP"),#REF!,IF(AND(All!$V38="P7",All!$AE38="RDP"),#REF!,IF(AND(All!$V38="P8",All!$AE38="RDP"),#REF!,IF(AND(All!$V38="P9",All!$AE38="RDP"),#REF!,IF(AND(All!$V38="P1",All!$AE38="RMS"),#REF!,IF(AND(All!$V38="P2",All!$AE38="RMS"),#REF!,IF(AND(All!$V38="P3",All!$AE38="RMS"),#REF!,IF(AND(All!$V38="P4",All!$AE38="RMS"),#REF!,IF(AND(All!$V38="P5",All!$AE38="RMS"),#REF!,IF(AND(All!$V38="P6",All!$AE38="RMS"),#REF!,IF(AND(All!$V38="P7",All!$AE38="RMS"),#REF!,IF(AND(All!$V38="P8",All!$AE38="RMS"),#REF!,IF(AND(All!$V38="P9",All!$AE38="RMS"),#REF!,IF(AND(All!$V38="P1",All!$AE38="RSS"),#REF!,IF(AND(All!$V38="P2",All!$AE38="RSS"),#REF!,IF(AND(All!$V38="P3",All!$AE38="RSS"),#REF!,IF(AND(All!$V38="P4",All!$AE38="RSS"),#REF!,IF(AND(All!$V38="P5",All!$AE38="RSS"),#REF!,IF(AND(All!$V38="P6",All!$AE38="RSS"),#REF!,IF(AND(All!$V38="P7",All!$AE38="RSS"),#REF!,IF(AND(All!$V38="P8",All!$AE38="RSS"),#REF!,IF(AND(All!$V38="P9",All!$AE38="RSS"),#REF!,0)))))))))))))))))))))))))))</f>
        <v>0</v>
      </c>
      <c r="CG38" s="43">
        <f>IF(AND(All!$V38="P1",All!$AE38="RDP"),#REF!,IF(AND(All!$V38="P2",All!$AE38="RDP"),#REF!,IF(AND(All!$V38="P3",All!$AE38="RDP"),#REF!,IF(AND(All!$V38="P4",All!$AE38="RDP"),#REF!,IF(AND(All!$V38="P5",All!$AE38="RDP"),#REF!,IF(AND(All!$V38="P6",All!$AE38="RDP"),#REF!,IF(AND(All!$V38="P7",All!$AE38="RDP"),#REF!,IF(AND(All!$V38="P8",All!$AE38="RDP"),#REF!,IF(AND(All!$V38="P9",All!$AE38="RDP"),#REF!,IF(AND(All!$V38="P1",All!$AE38="RMS"),#REF!,IF(AND(All!$V38="P2",All!$AE38="RMS"),#REF!,IF(AND(All!$V38="P3",All!$AE38="RMS"),#REF!,IF(AND(All!$V38="P4",All!$AE38="RMS"),#REF!,IF(AND(All!$V38="P5",All!$AE38="RMS"),#REF!,IF(AND(All!$V38="P6",All!$AE38="RMS"),#REF!,IF(AND(All!$V38="P7",All!$AE38="RMS"),#REF!,IF(AND(All!$V38="P8",All!$AE38="RMS"),#REF!,IF(AND(All!$V38="P9",All!$AE38="RMS"),#REF!,IF(AND(All!$V38="P1",All!$AE38="RSS"),#REF!,IF(AND(All!$V38="P2",All!$AE38="RSS"),#REF!,IF(AND(All!$V38="P3",All!$AE38="RSS"),#REF!,IF(AND(All!$V38="P4",All!$AE38="RSS"),#REF!,IF(AND(All!$V38="P5",All!$AE38="RSS"),#REF!,IF(AND(All!$V38="P6",All!$AE38="RSS"),#REF!,IF(AND(All!$V38="P7",All!$AE38="RSS"),#REF!,IF(AND(All!$V38="P8",All!$AE38="RSS"),#REF!,IF(AND(All!$V38="P9",All!$AE38="RSS"),#REF!,0)))))))))))))))))))))))))))</f>
        <v>0</v>
      </c>
      <c r="CH38" s="43">
        <f>IF(AND(All!$V38="P1",All!$AE38="RDP"),#REF!,IF(AND(All!$V38="P2",All!$AE38="RDP"),#REF!,IF(AND(All!$V38="P3",All!$AE38="RDP"),#REF!,IF(AND(All!$V38="P4",All!$AE38="RDP"),#REF!,IF(AND(All!$V38="P5",All!$AE38="RDP"),#REF!,IF(AND(All!$V38="P6",All!$AE38="RDP"),#REF!,IF(AND(All!$V38="P7",All!$AE38="RDP"),#REF!,IF(AND(All!$V38="P8",All!$AE38="RDP"),#REF!,IF(AND(All!$V38="P9",All!$AE38="RDP"),#REF!,IF(AND(All!$V38="P1",All!$AE38="RMS"),#REF!,IF(AND(All!$V38="P2",All!$AE38="RMS"),#REF!,IF(AND(All!$V38="P3",All!$AE38="RMS"),#REF!,IF(AND(All!$V38="P4",All!$AE38="RMS"),#REF!,IF(AND(All!$V38="P5",All!$AE38="RMS"),#REF!,IF(AND(All!$V38="P6",All!$AE38="RMS"),#REF!,IF(AND(All!$V38="P7",All!$AE38="RMS"),#REF!,IF(AND(All!$V38="P8",All!$AE38="RMS"),#REF!,IF(AND(All!$V38="P9",All!$AE38="RMS"),#REF!,IF(AND(All!$V38="P1",All!$AE38="RSS"),#REF!,IF(AND(All!$V38="P2",All!$AE38="RSS"),#REF!,IF(AND(All!$V38="P3",All!$AE38="RSS"),#REF!,IF(AND(All!$V38="P4",All!$AE38="RSS"),#REF!,IF(AND(All!$V38="P5",All!$AE38="RSS"),#REF!,IF(AND(All!$V38="P6",All!$AE38="RSS"),#REF!,IF(AND(All!$V38="P7",All!$AE38="RSS"),#REF!,IF(AND(All!$V38="P8",All!$AE38="RSS"),#REF!,IF(AND(All!$V38="P9",All!$AE38="RSS"),#REF!,0)))))))))))))))))))))))))))</f>
        <v>0</v>
      </c>
      <c r="CI38" s="328">
        <f>IF(AND(All!$V38="P1",All!$AE38="RDP"),#REF!,IF(AND(All!$V38="P2",All!$AE38="RDP"),#REF!,IF(AND(All!$V38="P3",All!$AE38="RDP"),#REF!,IF(AND(All!$V38="P4",All!$AE38="RDP"),#REF!,IF(AND(All!$V38="P5",All!$AE38="RDP"),#REF!,IF(AND(All!$V38="P6",All!$AE38="RDP"),#REF!,IF(AND(All!$V38="P7",All!$AE38="RDP"),#REF!,IF(AND(All!$V38="P8",All!$AE38="RDP"),#REF!,IF(AND(All!$V38="P9",All!$AE38="RDP"),#REF!,IF(AND(All!$V38="P1",All!$AE38="RMS"),#REF!,IF(AND(All!$V38="P2",All!$AE38="RMS"),#REF!,IF(AND(All!$V38="P3",All!$AE38="RMS"),#REF!,IF(AND(All!$V38="P4",All!$AE38="RMS"),#REF!,IF(AND(All!$V38="P5",All!$AE38="RMS"),#REF!,IF(AND(All!$V38="P6",All!$AE38="RMS"),#REF!,IF(AND(All!$V38="P7",All!$AE38="RMS"),#REF!,IF(AND(All!$V38="P8",All!$AE38="RMS"),#REF!,IF(AND(All!$V38="P9",All!$AE38="RMS"),#REF!,IF(AND(All!$V38="P1",All!$AE38="RSS"),#REF!,IF(AND(All!$V38="P2",All!$AE38="RSS"),#REF!,IF(AND(All!$V38="P3",All!$AE38="RSS"),#REF!,IF(AND(All!$V38="P4",All!$AE38="RSS"),#REF!,IF(AND(All!$V38="P5",All!$AE38="RSS"),#REF!,IF(AND(All!$V38="P6",All!$AE38="RSS"),#REF!,IF(AND(All!$V38="P7",All!$AE38="RSS"),#REF!,IF(AND(All!$V38="P8",All!$AE38="RSS"),#REF!,IF(AND(All!$V38="P9",All!$AE38="RSS"),#REF!,0)))))))))))))))))))))))))))</f>
        <v>0</v>
      </c>
      <c r="CJ38" s="377">
        <f>Table92[[#This Row],[R-B1]]-Table92[[#This Row],[B1]]</f>
        <v>-2</v>
      </c>
      <c r="CK38" s="378">
        <f>Table92[[#This Row],[R-B2]]-Table92[[#This Row],[B2]]</f>
        <v>-2</v>
      </c>
      <c r="CL38" s="378">
        <f>Table92[[#This Row],[R-B3]]-Table92[[#This Row],[B3]]</f>
        <v>-2</v>
      </c>
      <c r="CM38" s="378">
        <f>Table92[[#This Row],[R-B4]]-Table92[[#This Row],[B4]]</f>
        <v>-3</v>
      </c>
      <c r="CN38" s="378">
        <f>Table92[[#This Row],[R-B5]]-Table92[[#This Row],[B5]]</f>
        <v>-3</v>
      </c>
      <c r="CO38" s="378">
        <f>Table92[[#This Row],[R-B6]]-Table92[[#This Row],[B6]]</f>
        <v>-2</v>
      </c>
      <c r="CP38" s="378">
        <f>Table92[[#This Row],[R-B7]]-Table92[[#This Row],[B7]]</f>
        <v>-2</v>
      </c>
      <c r="CQ38" s="378">
        <f>Table92[[#This Row],[R-B8]]-Table92[[#This Row],[B8]]</f>
        <v>-3</v>
      </c>
      <c r="CR38" s="378">
        <f>Table92[[#This Row],[R-B9]]-Table92[[#This Row],[B9]]</f>
        <v>-2</v>
      </c>
      <c r="CS38" s="378">
        <f>Table92[[#This Row],[R-B10]]-Table92[[#This Row],[B10]]</f>
        <v>-3</v>
      </c>
      <c r="CT38" s="378">
        <f>Table92[[#This Row],[R-B11]]-Table92[[#This Row],[B11]]</f>
        <v>-2</v>
      </c>
      <c r="CU38" s="378">
        <f>Table92[[#This Row],[R-B12]]-Table92[[#This Row],[B12]]</f>
        <v>-3</v>
      </c>
      <c r="CV38" s="378">
        <f>Table92[[#This Row],[R-K1]]-Table92[[#This Row],[K1]]</f>
        <v>-2</v>
      </c>
      <c r="CW38" s="378">
        <f>Table92[[#This Row],[R-K2]]-Table92[[#This Row],[K2]]</f>
        <v>-3</v>
      </c>
      <c r="CX38" s="378">
        <f>Table92[[#This Row],[R-K3]]-Table92[[#This Row],[K3]]</f>
        <v>-2</v>
      </c>
      <c r="CY38" s="378">
        <f>Table92[[#This Row],[R-K4]]-Table92[[#This Row],[K4]]</f>
        <v>-2</v>
      </c>
      <c r="CZ38" s="378">
        <f>Table92[[#This Row],[R-K5]]-Table92[[#This Row],[K5]]</f>
        <v>-1</v>
      </c>
      <c r="DA38" s="378">
        <f>Table92[[#This Row],[R-P1]]-Table92[[#This Row],[P1]]</f>
        <v>-2</v>
      </c>
      <c r="DB38" s="378">
        <f>Table92[[#This Row],[R-P2]]-Table92[[#This Row],[P2]]</f>
        <v>-1</v>
      </c>
      <c r="DC38" s="378">
        <f>Table92[[#This Row],[R-P3]]-Table92[[#This Row],[P3]]</f>
        <v>-2</v>
      </c>
      <c r="DD38" s="378">
        <f>Table92[[#This Row],[R-P4]]-Table92[[#This Row],[P4]]</f>
        <v>-1</v>
      </c>
      <c r="DE38" s="378">
        <f>Table92[[#This Row],[R-P5]]-Table92[[#This Row],[P5]]</f>
        <v>-2</v>
      </c>
      <c r="DF38" s="378">
        <f>Table92[[#This Row],[R-E1]]-Table92[[#This Row],[E1]]</f>
        <v>-1</v>
      </c>
      <c r="DG38" s="379">
        <f>Table92[[#This Row],[R-E2]]-Table92[[#This Row],[E2]]</f>
        <v>-1</v>
      </c>
      <c r="DH38" s="323">
        <f>COUNTIF(Table9[[#This Row],[G-B1]:[G-B12]],"&lt;=0")/12*100</f>
        <v>100</v>
      </c>
      <c r="DI38" s="43">
        <f>COUNTIF(Table9[[#This Row],[G-K1]:[G-K5]],"&lt;=0")/5*100</f>
        <v>100</v>
      </c>
      <c r="DJ38" s="43">
        <f>COUNTIF(Table9[[#This Row],[G-P1]:[G-P5]],"&lt;=0")/5*100</f>
        <v>100</v>
      </c>
      <c r="DK38" s="43">
        <f>COUNTIF(Table9[[#This Row],[G-E1]:[G-E2]],"&lt;=0")/2*100</f>
        <v>100</v>
      </c>
      <c r="DL38" s="450">
        <f>IF(AE38="RDP",(COUNTIF(Table9[[#This Row],[G-B3]],"&lt;=0")+COUNTIF(Table9[[#This Row],[G-B4]],"&lt;=0")+COUNTIF(Table9[[#This Row],[G-B7]],"&lt;=0")+COUNTIF(Table9[[#This Row],[G-B11]],"&lt;=0")+COUNTIF(Table9[[#This Row],[G-K2]],"&lt;=0"))/5*100,IF(AE38="RMS",(COUNTIF(Table9[[#This Row],[G-B4]],"&lt;=0")+COUNTIF(Table9[[#This Row],[G-B5]],"&lt;=0")+COUNTIF(Table9[[#This Row],[G-B10]],"&lt;=0")+COUNTIF(Table9[[#This Row],[G-B12]],"&lt;=0")+COUNTIF(Table9[[#This Row],[G-K2]],"&lt;=0"))/5*100,IF(AE38="RSS",(COUNTIF(Table9[[#This Row],[G-B1]],"&lt;=0")+COUNTIF(Table9[[#This Row],[G-B2]],"&lt;=0")+COUNTIF(Table9[[#This Row],[G-B6]],"&lt;=0")+COUNTIF(Table9[[#This Row],[G-B11]],"&lt;=0")+COUNTIF(Table9[[#This Row],[G-B12]],"&lt;=0"))/5*100,0)))</f>
        <v>100</v>
      </c>
      <c r="DM38" s="381">
        <v>91</v>
      </c>
      <c r="DN38" s="381">
        <v>83</v>
      </c>
      <c r="DO38" s="381">
        <v>80</v>
      </c>
      <c r="DP38" s="381">
        <v>100</v>
      </c>
      <c r="DQ38" s="381">
        <v>100</v>
      </c>
      <c r="DR38" s="380">
        <v>17</v>
      </c>
      <c r="DS38" s="381">
        <v>0</v>
      </c>
      <c r="DT38" s="381">
        <v>20</v>
      </c>
      <c r="DU38" s="381">
        <v>0</v>
      </c>
      <c r="DV38" s="381">
        <v>0</v>
      </c>
      <c r="DW38" s="380">
        <v>8</v>
      </c>
      <c r="DX38" s="381">
        <v>0</v>
      </c>
      <c r="DY38" s="381">
        <v>20</v>
      </c>
      <c r="DZ38" s="381">
        <v>0</v>
      </c>
      <c r="EA38" s="382">
        <v>0</v>
      </c>
      <c r="EB38" s="335" t="s">
        <v>1321</v>
      </c>
      <c r="EC38" s="324" t="s">
        <v>448</v>
      </c>
      <c r="ED38" s="324" t="s">
        <v>1322</v>
      </c>
      <c r="EE38" s="338"/>
    </row>
    <row r="39" spans="1:135" ht="72.5" x14ac:dyDescent="0.3">
      <c r="B39" s="282">
        <v>36</v>
      </c>
      <c r="C39" s="421" t="s">
        <v>134</v>
      </c>
      <c r="D39" s="305">
        <v>46141</v>
      </c>
      <c r="E39" s="310" t="s">
        <v>1354</v>
      </c>
      <c r="F39" s="304">
        <v>1121021</v>
      </c>
      <c r="G39" s="357">
        <f t="shared" ca="1" si="9"/>
        <v>44.415430869482506</v>
      </c>
      <c r="H39" s="283">
        <v>30104</v>
      </c>
      <c r="I39" s="304" t="s">
        <v>136</v>
      </c>
      <c r="J39" s="304" t="s">
        <v>1007</v>
      </c>
      <c r="K39" s="304" t="s">
        <v>138</v>
      </c>
      <c r="L39" s="304" t="s">
        <v>139</v>
      </c>
      <c r="M39" s="304" t="s">
        <v>157</v>
      </c>
      <c r="N39" s="304"/>
      <c r="O39" s="304" t="s">
        <v>183</v>
      </c>
      <c r="P39" s="310" t="s">
        <v>1355</v>
      </c>
      <c r="Q39" s="304" t="s">
        <v>144</v>
      </c>
      <c r="R39" s="304" t="s">
        <v>185</v>
      </c>
      <c r="S39" s="305">
        <v>40087</v>
      </c>
      <c r="T39" s="286">
        <f ca="1">YEARFRAC(S39,$T$1)</f>
        <v>17.052777777777777</v>
      </c>
      <c r="U39" s="308">
        <f ca="1">Table92[[#This Row],[Years in PET]]</f>
        <v>17.052777777777777</v>
      </c>
      <c r="V39" s="304" t="s">
        <v>59</v>
      </c>
      <c r="W39" s="307">
        <f ca="1">Table92[[#This Row],[Age]]-($T$1-Table92[[#This Row],[Date of Appointment to Current Grade]])/365</f>
        <v>43.775342465753425</v>
      </c>
      <c r="X39" s="309">
        <f ca="1">($T$1-Table92[[#This Row],[Date of Appointment to Current Grade]])/365</f>
        <v>0.64008840372907927</v>
      </c>
      <c r="Y39" s="305">
        <v>46082</v>
      </c>
      <c r="Z39" s="304" t="s">
        <v>157</v>
      </c>
      <c r="AA39" s="305">
        <v>46082</v>
      </c>
      <c r="AB39" s="309">
        <f ca="1">($T$1-Table92[[#This Row],[Date in Position]])/365</f>
        <v>0.64008840372907927</v>
      </c>
      <c r="AC39" s="304" t="s">
        <v>183</v>
      </c>
      <c r="AD39" s="305">
        <v>45957</v>
      </c>
      <c r="AE39" s="304" t="s">
        <v>147</v>
      </c>
      <c r="AF39" s="304" t="s">
        <v>188</v>
      </c>
      <c r="AG39" s="47" t="s">
        <v>1356</v>
      </c>
      <c r="AH39" s="47" t="s">
        <v>1357</v>
      </c>
      <c r="AI39" s="47" t="s">
        <v>1358</v>
      </c>
      <c r="AJ39" s="48" t="s">
        <v>668</v>
      </c>
      <c r="AK39" s="48" t="s">
        <v>618</v>
      </c>
      <c r="AL39" s="42" t="s">
        <v>153</v>
      </c>
      <c r="AM39" s="369" t="s">
        <v>1359</v>
      </c>
      <c r="AN39" s="313">
        <v>3</v>
      </c>
      <c r="AO39" s="304">
        <v>3</v>
      </c>
      <c r="AP39" s="304">
        <v>2</v>
      </c>
      <c r="AQ39" s="304">
        <v>3</v>
      </c>
      <c r="AR39" s="304">
        <v>3</v>
      </c>
      <c r="AS39" s="304">
        <v>2</v>
      </c>
      <c r="AT39" s="304">
        <v>3</v>
      </c>
      <c r="AU39" s="304">
        <v>3</v>
      </c>
      <c r="AV39" s="304">
        <v>2</v>
      </c>
      <c r="AW39" s="304">
        <v>2</v>
      </c>
      <c r="AX39" s="304">
        <v>3</v>
      </c>
      <c r="AY39" s="304">
        <v>2</v>
      </c>
      <c r="AZ39" s="304">
        <v>3</v>
      </c>
      <c r="BA39" s="304">
        <v>3</v>
      </c>
      <c r="BB39" s="304">
        <v>1</v>
      </c>
      <c r="BC39" s="304">
        <v>2</v>
      </c>
      <c r="BD39" s="304">
        <v>2</v>
      </c>
      <c r="BE39" s="304">
        <v>2</v>
      </c>
      <c r="BF39" s="304">
        <v>2</v>
      </c>
      <c r="BG39" s="304">
        <v>1</v>
      </c>
      <c r="BH39" s="304">
        <v>1</v>
      </c>
      <c r="BI39" s="304">
        <v>2</v>
      </c>
      <c r="BJ39" s="304">
        <v>1</v>
      </c>
      <c r="BK39" s="314">
        <v>1</v>
      </c>
      <c r="BL39" s="323">
        <f>IF(AND(All!$V39="P1",All!$AE39="RDP"),#REF!,IF(AND(All!$V39="P2",All!$AE39="RDP"),#REF!,IF(AND(All!$V39="P3",All!$AE39="RDP"),#REF!,IF(AND(All!$V39="P4",All!$AE39="RDP"),#REF!,IF(AND(All!$V39="P5",All!$AE39="RDP"),#REF!,IF(AND(All!$V39="P6",All!$AE39="RDP"),#REF!,IF(AND(All!$V39="P7",All!$AE39="RDP"),#REF!,IF(AND(All!$V39="P8",All!$AE39="RDP"),#REF!,IF(AND(All!$V39="P9",All!$AE39="RDP"),#REF!,IF(AND(All!$V39="P1",All!$AE39="RMS"),#REF!,IF(AND(All!$V39="P2",All!$AE39="RMS"),#REF!,IF(AND(All!$V39="P3",All!$AE39="RMS"),#REF!,IF(AND(All!$V39="P4",All!$AE39="RMS"),#REF!,IF(AND(All!$V39="P5",All!$AE39="RMS"),#REF!,IF(AND(All!$V39="P6",All!$AE39="RMS"),#REF!,IF(AND(All!$V39="P7",All!$AE39="RMS"),#REF!,IF(AND(All!$V39="P8",All!$AE39="RMS"),#REF!,IF(AND(All!$V39="P9",All!$AE39="RMS"),#REF!,IF(AND(All!$V39="P1",All!$AE39="RSS"),#REF!,IF(AND(All!$V39="P2",All!$AE39="RSS"),#REF!,IF(AND(All!$V39="P3",All!$AE39="RSS"),#REF!,IF(AND(All!$V39="P4",All!$AE39="RSS"),#REF!,IF(AND(All!$V39="P5",All!$AE39="RSS"),#REF!,IF(AND(All!$V39="P6",All!$AE39="RSS"),#REF!,IF(AND(All!$V39="P7",All!$AE39="RSS"),#REF!,IF(AND(All!$V39="P8",All!$AE39="RSS"),#REF!,IF(AND(All!$V39="P9",All!$AE39="RSS"),#REF!,0)))))))))))))))))))))))))))</f>
        <v>0</v>
      </c>
      <c r="BM39" s="43">
        <f>IF(AND(All!$V39="P1",All!$AE39="RDP"),#REF!,IF(AND(All!$V39="P2",All!$AE39="RDP"),#REF!,IF(AND(All!$V39="P3",All!$AE39="RDP"),#REF!,IF(AND(All!$V39="P4",All!$AE39="RDP"),#REF!,IF(AND(All!$V39="P5",All!$AE39="RDP"),#REF!,IF(AND(All!$V39="P6",All!$AE39="RDP"),#REF!,IF(AND(All!$V39="P7",All!$AE39="RDP"),#REF!,IF(AND(All!$V39="P8",All!$AE39="RDP"),#REF!,IF(AND(All!$V39="P9",All!$AE39="RDP"),#REF!,IF(AND(All!$V39="P1",All!$AE39="RMS"),#REF!,IF(AND(All!$V39="P2",All!$AE39="RMS"),#REF!,IF(AND(All!$V39="P3",All!$AE39="RMS"),#REF!,IF(AND(All!$V39="P4",All!$AE39="RMS"),#REF!,IF(AND(All!$V39="P5",All!$AE39="RMS"),#REF!,IF(AND(All!$V39="P6",All!$AE39="RMS"),#REF!,IF(AND(All!$V39="P7",All!$AE39="RMS"),#REF!,IF(AND(All!$V39="P8",All!$AE39="RMS"),#REF!,IF(AND(All!$V39="P9",All!$AE39="RMS"),#REF!,IF(AND(All!$V39="P1",All!$AE39="RSS"),#REF!,IF(AND(All!$V39="P2",All!$AE39="RSS"),#REF!,IF(AND(All!$V39="P3",All!$AE39="RSS"),#REF!,IF(AND(All!$V39="P4",All!$AE39="RSS"),#REF!,IF(AND(All!$V39="P5",All!$AE39="RSS"),#REF!,IF(AND(All!$V39="P6",All!$AE39="RSS"),#REF!,IF(AND(All!$V39="P7",All!$AE39="RSS"),#REF!,IF(AND(All!$V39="P8",All!$AE39="RSS"),#REF!,IF(AND(All!$V39="P9",All!$AE39="RSS"),#REF!,0)))))))))))))))))))))))))))</f>
        <v>0</v>
      </c>
      <c r="BN39" s="43">
        <f>IF(AND(All!$V39="P1",All!$AE39="RDP"),#REF!,IF(AND(All!$V39="P2",All!$AE39="RDP"),#REF!,IF(AND(All!$V39="P3",All!$AE39="RDP"),#REF!,IF(AND(All!$V39="P4",All!$AE39="RDP"),#REF!,IF(AND(All!$V39="P5",All!$AE39="RDP"),#REF!,IF(AND(All!$V39="P6",All!$AE39="RDP"),#REF!,IF(AND(All!$V39="P7",All!$AE39="RDP"),#REF!,IF(AND(All!$V39="P8",All!$AE39="RDP"),#REF!,IF(AND(All!$V39="P9",All!$AE39="RDP"),#REF!,IF(AND(All!$V39="P1",All!$AE39="RMS"),#REF!,IF(AND(All!$V39="P2",All!$AE39="RMS"),#REF!,IF(AND(All!$V39="P3",All!$AE39="RMS"),#REF!,IF(AND(All!$V39="P4",All!$AE39="RMS"),#REF!,IF(AND(All!$V39="P5",All!$AE39="RMS"),#REF!,IF(AND(All!$V39="P6",All!$AE39="RMS"),#REF!,IF(AND(All!$V39="P7",All!$AE39="RMS"),#REF!,IF(AND(All!$V39="P8",All!$AE39="RMS"),#REF!,IF(AND(All!$V39="P9",All!$AE39="RMS"),#REF!,IF(AND(All!$V39="P1",All!$AE39="RSS"),#REF!,IF(AND(All!$V39="P2",All!$AE39="RSS"),#REF!,IF(AND(All!$V39="P3",All!$AE39="RSS"),#REF!,IF(AND(All!$V39="P4",All!$AE39="RSS"),#REF!,IF(AND(All!$V39="P5",All!$AE39="RSS"),#REF!,IF(AND(All!$V39="P6",All!$AE39="RSS"),#REF!,IF(AND(All!$V39="P7",All!$AE39="RSS"),#REF!,IF(AND(All!$V39="P8",All!$AE39="RSS"),#REF!,IF(AND(All!$V39="P9",All!$AE39="RSS"),#REF!,0)))))))))))))))))))))))))))</f>
        <v>0</v>
      </c>
      <c r="BO39" s="43">
        <f>IF(AND(All!$V39="P1",All!$AE39="RDP"),#REF!,IF(AND(All!$V39="P2",All!$AE39="RDP"),#REF!,IF(AND(All!$V39="P3",All!$AE39="RDP"),#REF!,IF(AND(All!$V39="P4",All!$AE39="RDP"),#REF!,IF(AND(All!$V39="P5",All!$AE39="RDP"),#REF!,IF(AND(All!$V39="P6",All!$AE39="RDP"),#REF!,IF(AND(All!$V39="P7",All!$AE39="RDP"),#REF!,IF(AND(All!$V39="P8",All!$AE39="RDP"),#REF!,IF(AND(All!$V39="P9",All!$AE39="RDP"),#REF!,IF(AND(All!$V39="P1",All!$AE39="RMS"),#REF!,IF(AND(All!$V39="P2",All!$AE39="RMS"),#REF!,IF(AND(All!$V39="P3",All!$AE39="RMS"),#REF!,IF(AND(All!$V39="P4",All!$AE39="RMS"),#REF!,IF(AND(All!$V39="P5",All!$AE39="RMS"),#REF!,IF(AND(All!$V39="P6",All!$AE39="RMS"),#REF!,IF(AND(All!$V39="P7",All!$AE39="RMS"),#REF!,IF(AND(All!$V39="P8",All!$AE39="RMS"),#REF!,IF(AND(All!$V39="P9",All!$AE39="RMS"),#REF!,IF(AND(All!$V39="P1",All!$AE39="RSS"),#REF!,IF(AND(All!$V39="P2",All!$AE39="RSS"),#REF!,IF(AND(All!$V39="P3",All!$AE39="RSS"),#REF!,IF(AND(All!$V39="P4",All!$AE39="RSS"),#REF!,IF(AND(All!$V39="P5",All!$AE39="RSS"),#REF!,IF(AND(All!$V39="P6",All!$AE39="RSS"),#REF!,IF(AND(All!$V39="P7",All!$AE39="RSS"),#REF!,IF(AND(All!$V39="P8",All!$AE39="RSS"),#REF!,IF(AND(All!$V39="P9",All!$AE39="RSS"),#REF!,0)))))))))))))))))))))))))))</f>
        <v>0</v>
      </c>
      <c r="BP39" s="43">
        <f>IF(AND(All!$V39="P1",All!$AE39="RDP"),#REF!,IF(AND(All!$V39="P2",All!$AE39="RDP"),#REF!,IF(AND(All!$V39="P3",All!$AE39="RDP"),#REF!,IF(AND(All!$V39="P4",All!$AE39="RDP"),#REF!,IF(AND(All!$V39="P5",All!$AE39="RDP"),#REF!,IF(AND(All!$V39="P6",All!$AE39="RDP"),#REF!,IF(AND(All!$V39="P7",All!$AE39="RDP"),#REF!,IF(AND(All!$V39="P8",All!$AE39="RDP"),#REF!,IF(AND(All!$V39="P9",All!$AE39="RDP"),#REF!,IF(AND(All!$V39="P1",All!$AE39="RMS"),#REF!,IF(AND(All!$V39="P2",All!$AE39="RMS"),#REF!,IF(AND(All!$V39="P3",All!$AE39="RMS"),#REF!,IF(AND(All!$V39="P4",All!$AE39="RMS"),#REF!,IF(AND(All!$V39="P5",All!$AE39="RMS"),#REF!,IF(AND(All!$V39="P6",All!$AE39="RMS"),#REF!,IF(AND(All!$V39="P7",All!$AE39="RMS"),#REF!,IF(AND(All!$V39="P8",All!$AE39="RMS"),#REF!,IF(AND(All!$V39="P9",All!$AE39="RMS"),#REF!,IF(AND(All!$V39="P1",All!$AE39="RSS"),#REF!,IF(AND(All!$V39="P2",All!$AE39="RSS"),#REF!,IF(AND(All!$V39="P3",All!$AE39="RSS"),#REF!,IF(AND(All!$V39="P4",All!$AE39="RSS"),#REF!,IF(AND(All!$V39="P5",All!$AE39="RSS"),#REF!,IF(AND(All!$V39="P6",All!$AE39="RSS"),#REF!,IF(AND(All!$V39="P7",All!$AE39="RSS"),#REF!,IF(AND(All!$V39="P8",All!$AE39="RSS"),#REF!,IF(AND(All!$V39="P9",All!$AE39="RSS"),#REF!,0)))))))))))))))))))))))))))</f>
        <v>0</v>
      </c>
      <c r="BQ39" s="43">
        <f>IF(AND(All!$V39="P1",All!$AE39="RDP"),#REF!,IF(AND(All!$V39="P2",All!$AE39="RDP"),#REF!,IF(AND(All!$V39="P3",All!$AE39="RDP"),#REF!,IF(AND(All!$V39="P4",All!$AE39="RDP"),#REF!,IF(AND(All!$V39="P5",All!$AE39="RDP"),#REF!,IF(AND(All!$V39="P6",All!$AE39="RDP"),#REF!,IF(AND(All!$V39="P7",All!$AE39="RDP"),#REF!,IF(AND(All!$V39="P8",All!$AE39="RDP"),#REF!,IF(AND(All!$V39="P9",All!$AE39="RDP"),#REF!,IF(AND(All!$V39="P1",All!$AE39="RMS"),#REF!,IF(AND(All!$V39="P2",All!$AE39="RMS"),#REF!,IF(AND(All!$V39="P3",All!$AE39="RMS"),#REF!,IF(AND(All!$V39="P4",All!$AE39="RMS"),#REF!,IF(AND(All!$V39="P5",All!$AE39="RMS"),#REF!,IF(AND(All!$V39="P6",All!$AE39="RMS"),#REF!,IF(AND(All!$V39="P7",All!$AE39="RMS"),#REF!,IF(AND(All!$V39="P8",All!$AE39="RMS"),#REF!,IF(AND(All!$V39="P9",All!$AE39="RMS"),#REF!,IF(AND(All!$V39="P1",All!$AE39="RSS"),#REF!,IF(AND(All!$V39="P2",All!$AE39="RSS"),#REF!,IF(AND(All!$V39="P3",All!$AE39="RSS"),#REF!,IF(AND(All!$V39="P4",All!$AE39="RSS"),#REF!,IF(AND(All!$V39="P5",All!$AE39="RSS"),#REF!,IF(AND(All!$V39="P6",All!$AE39="RSS"),#REF!,IF(AND(All!$V39="P7",All!$AE39="RSS"),#REF!,IF(AND(All!$V39="P8",All!$AE39="RSS"),#REF!,IF(AND(All!$V39="P9",All!$AE39="RSS"),#REF!,0)))))))))))))))))))))))))))</f>
        <v>0</v>
      </c>
      <c r="BR39" s="43">
        <f>IF(AND(All!$V39="P1",All!$AE39="RDP"),#REF!,IF(AND(All!$V39="P2",All!$AE39="RDP"),#REF!,IF(AND(All!$V39="P3",All!$AE39="RDP"),#REF!,IF(AND(All!$V39="P4",All!$AE39="RDP"),#REF!,IF(AND(All!$V39="P5",All!$AE39="RDP"),#REF!,IF(AND(All!$V39="P6",All!$AE39="RDP"),#REF!,IF(AND(All!$V39="P7",All!$AE39="RDP"),#REF!,IF(AND(All!$V39="P8",All!$AE39="RDP"),#REF!,IF(AND(All!$V39="P9",All!$AE39="RDP"),#REF!,IF(AND(All!$V39="P1",All!$AE39="RMS"),#REF!,IF(AND(All!$V39="P2",All!$AE39="RMS"),#REF!,IF(AND(All!$V39="P3",All!$AE39="RMS"),#REF!,IF(AND(All!$V39="P4",All!$AE39="RMS"),#REF!,IF(AND(All!$V39="P5",All!$AE39="RMS"),#REF!,IF(AND(All!$V39="P6",All!$AE39="RMS"),#REF!,IF(AND(All!$V39="P7",All!$AE39="RMS"),#REF!,IF(AND(All!$V39="P8",All!$AE39="RMS"),#REF!,IF(AND(All!$V39="P9",All!$AE39="RMS"),#REF!,IF(AND(All!$V39="P1",All!$AE39="RSS"),#REF!,IF(AND(All!$V39="P2",All!$AE39="RSS"),#REF!,IF(AND(All!$V39="P3",All!$AE39="RSS"),#REF!,IF(AND(All!$V39="P4",All!$AE39="RSS"),#REF!,IF(AND(All!$V39="P5",All!$AE39="RSS"),#REF!,IF(AND(All!$V39="P6",All!$AE39="RSS"),#REF!,IF(AND(All!$V39="P7",All!$AE39="RSS"),#REF!,IF(AND(All!$V39="P8",All!$AE39="RSS"),#REF!,IF(AND(All!$V39="P9",All!$AE39="RSS"),#REF!,0)))))))))))))))))))))))))))</f>
        <v>0</v>
      </c>
      <c r="BS39" s="43">
        <f>IF(AND(All!$V39="P1",All!$AE39="RDP"),#REF!,IF(AND(All!$V39="P2",All!$AE39="RDP"),#REF!,IF(AND(All!$V39="P3",All!$AE39="RDP"),#REF!,IF(AND(All!$V39="P4",All!$AE39="RDP"),#REF!,IF(AND(All!$V39="P5",All!$AE39="RDP"),#REF!,IF(AND(All!$V39="P6",All!$AE39="RDP"),#REF!,IF(AND(All!$V39="P7",All!$AE39="RDP"),#REF!,IF(AND(All!$V39="P8",All!$AE39="RDP"),#REF!,IF(AND(All!$V39="P9",All!$AE39="RDP"),#REF!,IF(AND(All!$V39="P1",All!$AE39="RMS"),#REF!,IF(AND(All!$V39="P2",All!$AE39="RMS"),#REF!,IF(AND(All!$V39="P3",All!$AE39="RMS"),#REF!,IF(AND(All!$V39="P4",All!$AE39="RMS"),#REF!,IF(AND(All!$V39="P5",All!$AE39="RMS"),#REF!,IF(AND(All!$V39="P6",All!$AE39="RMS"),#REF!,IF(AND(All!$V39="P7",All!$AE39="RMS"),#REF!,IF(AND(All!$V39="P8",All!$AE39="RMS"),#REF!,IF(AND(All!$V39="P9",All!$AE39="RMS"),#REF!,IF(AND(All!$V39="P1",All!$AE39="RSS"),#REF!,IF(AND(All!$V39="P2",All!$AE39="RSS"),#REF!,IF(AND(All!$V39="P3",All!$AE39="RSS"),#REF!,IF(AND(All!$V39="P4",All!$AE39="RSS"),#REF!,IF(AND(All!$V39="P5",All!$AE39="RSS"),#REF!,IF(AND(All!$V39="P6",All!$AE39="RSS"),#REF!,IF(AND(All!$V39="P7",All!$AE39="RSS"),#REF!,IF(AND(All!$V39="P8",All!$AE39="RSS"),#REF!,IF(AND(All!$V39="P9",All!$AE39="RSS"),#REF!,0)))))))))))))))))))))))))))</f>
        <v>0</v>
      </c>
      <c r="BT39" s="43">
        <f>IF(AND(All!$V39="P1",All!$AE39="RDP"),#REF!,IF(AND(All!$V39="P2",All!$AE39="RDP"),#REF!,IF(AND(All!$V39="P3",All!$AE39="RDP"),#REF!,IF(AND(All!$V39="P4",All!$AE39="RDP"),#REF!,IF(AND(All!$V39="P5",All!$AE39="RDP"),#REF!,IF(AND(All!$V39="P6",All!$AE39="RDP"),#REF!,IF(AND(All!$V39="P7",All!$AE39="RDP"),#REF!,IF(AND(All!$V39="P8",All!$AE39="RDP"),#REF!,IF(AND(All!$V39="P9",All!$AE39="RDP"),#REF!,IF(AND(All!$V39="P1",All!$AE39="RMS"),#REF!,IF(AND(All!$V39="P2",All!$AE39="RMS"),#REF!,IF(AND(All!$V39="P3",All!$AE39="RMS"),#REF!,IF(AND(All!$V39="P4",All!$AE39="RMS"),#REF!,IF(AND(All!$V39="P5",All!$AE39="RMS"),#REF!,IF(AND(All!$V39="P6",All!$AE39="RMS"),#REF!,IF(AND(All!$V39="P7",All!$AE39="RMS"),#REF!,IF(AND(All!$V39="P8",All!$AE39="RMS"),#REF!,IF(AND(All!$V39="P9",All!$AE39="RMS"),#REF!,IF(AND(All!$V39="P1",All!$AE39="RSS"),#REF!,IF(AND(All!$V39="P2",All!$AE39="RSS"),#REF!,IF(AND(All!$V39="P3",All!$AE39="RSS"),#REF!,IF(AND(All!$V39="P4",All!$AE39="RSS"),#REF!,IF(AND(All!$V39="P5",All!$AE39="RSS"),#REF!,IF(AND(All!$V39="P6",All!$AE39="RSS"),#REF!,IF(AND(All!$V39="P7",All!$AE39="RSS"),#REF!,IF(AND(All!$V39="P8",All!$AE39="RSS"),#REF!,IF(AND(All!$V39="P9",All!$AE39="RSS"),#REF!,0)))))))))))))))))))))))))))</f>
        <v>0</v>
      </c>
      <c r="BU39" s="43">
        <f>IF(AND(All!$V39="P1",All!$AE39="RDP"),#REF!,IF(AND(All!$V39="P2",All!$AE39="RDP"),#REF!,IF(AND(All!$V39="P3",All!$AE39="RDP"),#REF!,IF(AND(All!$V39="P4",All!$AE39="RDP"),#REF!,IF(AND(All!$V39="P5",All!$AE39="RDP"),#REF!,IF(AND(All!$V39="P6",All!$AE39="RDP"),#REF!,IF(AND(All!$V39="P7",All!$AE39="RDP"),#REF!,IF(AND(All!$V39="P8",All!$AE39="RDP"),#REF!,IF(AND(All!$V39="P9",All!$AE39="RDP"),#REF!,IF(AND(All!$V39="P1",All!$AE39="RMS"),#REF!,IF(AND(All!$V39="P2",All!$AE39="RMS"),#REF!,IF(AND(All!$V39="P3",All!$AE39="RMS"),#REF!,IF(AND(All!$V39="P4",All!$AE39="RMS"),#REF!,IF(AND(All!$V39="P5",All!$AE39="RMS"),#REF!,IF(AND(All!$V39="P6",All!$AE39="RMS"),#REF!,IF(AND(All!$V39="P7",All!$AE39="RMS"),#REF!,IF(AND(All!$V39="P8",All!$AE39="RMS"),#REF!,IF(AND(All!$V39="P9",All!$AE39="RMS"),#REF!,IF(AND(All!$V39="P1",All!$AE39="RSS"),#REF!,IF(AND(All!$V39="P2",All!$AE39="RSS"),#REF!,IF(AND(All!$V39="P3",All!$AE39="RSS"),#REF!,IF(AND(All!$V39="P4",All!$AE39="RSS"),#REF!,IF(AND(All!$V39="P5",All!$AE39="RSS"),#REF!,IF(AND(All!$V39="P6",All!$AE39="RSS"),#REF!,IF(AND(All!$V39="P7",All!$AE39="RSS"),#REF!,IF(AND(All!$V39="P8",All!$AE39="RSS"),#REF!,IF(AND(All!$V39="P9",All!$AE39="RSS"),#REF!,0)))))))))))))))))))))))))))</f>
        <v>0</v>
      </c>
      <c r="BV39" s="43">
        <f>IF(AND(All!$V39="P1",All!$AE39="RDP"),#REF!,IF(AND(All!$V39="P2",All!$AE39="RDP"),#REF!,IF(AND(All!$V39="P3",All!$AE39="RDP"),#REF!,IF(AND(All!$V39="P4",All!$AE39="RDP"),#REF!,IF(AND(All!$V39="P5",All!$AE39="RDP"),#REF!,IF(AND(All!$V39="P6",All!$AE39="RDP"),#REF!,IF(AND(All!$V39="P7",All!$AE39="RDP"),#REF!,IF(AND(All!$V39="P8",All!$AE39="RDP"),#REF!,IF(AND(All!$V39="P9",All!$AE39="RDP"),#REF!,IF(AND(All!$V39="P1",All!$AE39="RMS"),#REF!,IF(AND(All!$V39="P2",All!$AE39="RMS"),#REF!,IF(AND(All!$V39="P3",All!$AE39="RMS"),#REF!,IF(AND(All!$V39="P4",All!$AE39="RMS"),#REF!,IF(AND(All!$V39="P5",All!$AE39="RMS"),#REF!,IF(AND(All!$V39="P6",All!$AE39="RMS"),#REF!,IF(AND(All!$V39="P7",All!$AE39="RMS"),#REF!,IF(AND(All!$V39="P8",All!$AE39="RMS"),#REF!,IF(AND(All!$V39="P9",All!$AE39="RMS"),#REF!,IF(AND(All!$V39="P1",All!$AE39="RSS"),#REF!,IF(AND(All!$V39="P2",All!$AE39="RSS"),#REF!,IF(AND(All!$V39="P3",All!$AE39="RSS"),#REF!,IF(AND(All!$V39="P4",All!$AE39="RSS"),#REF!,IF(AND(All!$V39="P5",All!$AE39="RSS"),#REF!,IF(AND(All!$V39="P6",All!$AE39="RSS"),#REF!,IF(AND(All!$V39="P7",All!$AE39="RSS"),#REF!,IF(AND(All!$V39="P8",All!$AE39="RSS"),#REF!,IF(AND(All!$V39="P9",All!$AE39="RSS"),#REF!,0)))))))))))))))))))))))))))</f>
        <v>0</v>
      </c>
      <c r="BW39" s="43">
        <f>IF(AND(All!$V39="P1",All!$AE39="RDP"),#REF!,IF(AND(All!$V39="P2",All!$AE39="RDP"),#REF!,IF(AND(All!$V39="P3",All!$AE39="RDP"),#REF!,IF(AND(All!$V39="P4",All!$AE39="RDP"),#REF!,IF(AND(All!$V39="P5",All!$AE39="RDP"),#REF!,IF(AND(All!$V39="P6",All!$AE39="RDP"),#REF!,IF(AND(All!$V39="P7",All!$AE39="RDP"),#REF!,IF(AND(All!$V39="P8",All!$AE39="RDP"),#REF!,IF(AND(All!$V39="P9",All!$AE39="RDP"),#REF!,IF(AND(All!$V39="P1",All!$AE39="RMS"),#REF!,IF(AND(All!$V39="P2",All!$AE39="RMS"),#REF!,IF(AND(All!$V39="P3",All!$AE39="RMS"),#REF!,IF(AND(All!$V39="P4",All!$AE39="RMS"),#REF!,IF(AND(All!$V39="P5",All!$AE39="RMS"),#REF!,IF(AND(All!$V39="P6",All!$AE39="RMS"),#REF!,IF(AND(All!$V39="P7",All!$AE39="RMS"),#REF!,IF(AND(All!$V39="P8",All!$AE39="RMS"),#REF!,IF(AND(All!$V39="P9",All!$AE39="RMS"),#REF!,IF(AND(All!$V39="P1",All!$AE39="RSS"),#REF!,IF(AND(All!$V39="P2",All!$AE39="RSS"),#REF!,IF(AND(All!$V39="P3",All!$AE39="RSS"),#REF!,IF(AND(All!$V39="P4",All!$AE39="RSS"),#REF!,IF(AND(All!$V39="P5",All!$AE39="RSS"),#REF!,IF(AND(All!$V39="P6",All!$AE39="RSS"),#REF!,IF(AND(All!$V39="P7",All!$AE39="RSS"),#REF!,IF(AND(All!$V39="P8",All!$AE39="RSS"),#REF!,IF(AND(All!$V39="P9",All!$AE39="RSS"),#REF!,0)))))))))))))))))))))))))))</f>
        <v>0</v>
      </c>
      <c r="BX39" s="43">
        <f>IF(AND(All!$V39="P1",All!$AE39="RDP"),#REF!,IF(AND(All!$V39="P2",All!$AE39="RDP"),#REF!,IF(AND(All!$V39="P3",All!$AE39="RDP"),#REF!,IF(AND(All!$V39="P4",All!$AE39="RDP"),#REF!,IF(AND(All!$V39="P5",All!$AE39="RDP"),#REF!,IF(AND(All!$V39="P6",All!$AE39="RDP"),#REF!,IF(AND(All!$V39="P7",All!$AE39="RDP"),#REF!,IF(AND(All!$V39="P8",All!$AE39="RDP"),#REF!,IF(AND(All!$V39="P9",All!$AE39="RDP"),#REF!,IF(AND(All!$V39="P1",All!$AE39="RMS"),#REF!,IF(AND(All!$V39="P2",All!$AE39="RMS"),#REF!,IF(AND(All!$V39="P3",All!$AE39="RMS"),#REF!,IF(AND(All!$V39="P4",All!$AE39="RMS"),#REF!,IF(AND(All!$V39="P5",All!$AE39="RMS"),#REF!,IF(AND(All!$V39="P6",All!$AE39="RMS"),#REF!,IF(AND(All!$V39="P7",All!$AE39="RMS"),#REF!,IF(AND(All!$V39="P8",All!$AE39="RMS"),#REF!,IF(AND(All!$V39="P9",All!$AE39="RMS"),#REF!,IF(AND(All!$V39="P1",All!$AE39="RSS"),#REF!,IF(AND(All!$V39="P2",All!$AE39="RSS"),#REF!,IF(AND(All!$V39="P3",All!$AE39="RSS"),#REF!,IF(AND(All!$V39="P4",All!$AE39="RSS"),#REF!,IF(AND(All!$V39="P5",All!$AE39="RSS"),#REF!,IF(AND(All!$V39="P6",All!$AE39="RSS"),#REF!,IF(AND(All!$V39="P7",All!$AE39="RSS"),#REF!,IF(AND(All!$V39="P8",All!$AE39="RSS"),#REF!,IF(AND(All!$V39="P9",All!$AE39="RSS"),#REF!,0)))))))))))))))))))))))))))</f>
        <v>0</v>
      </c>
      <c r="BY39" s="43">
        <f>IF(AND(All!$V39="P1",All!$AE39="RDP"),#REF!,IF(AND(All!$V39="P2",All!$AE39="RDP"),#REF!,IF(AND(All!$V39="P3",All!$AE39="RDP"),#REF!,IF(AND(All!$V39="P4",All!$AE39="RDP"),#REF!,IF(AND(All!$V39="P5",All!$AE39="RDP"),#REF!,IF(AND(All!$V39="P6",All!$AE39="RDP"),#REF!,IF(AND(All!$V39="P7",All!$AE39="RDP"),#REF!,IF(AND(All!$V39="P8",All!$AE39="RDP"),#REF!,IF(AND(All!$V39="P9",All!$AE39="RDP"),#REF!,IF(AND(All!$V39="P1",All!$AE39="RMS"),#REF!,IF(AND(All!$V39="P2",All!$AE39="RMS"),#REF!,IF(AND(All!$V39="P3",All!$AE39="RMS"),#REF!,IF(AND(All!$V39="P4",All!$AE39="RMS"),#REF!,IF(AND(All!$V39="P5",All!$AE39="RMS"),#REF!,IF(AND(All!$V39="P6",All!$AE39="RMS"),#REF!,IF(AND(All!$V39="P7",All!$AE39="RMS"),#REF!,IF(AND(All!$V39="P8",All!$AE39="RMS"),#REF!,IF(AND(All!$V39="P9",All!$AE39="RMS"),#REF!,IF(AND(All!$V39="P1",All!$AE39="RSS"),#REF!,IF(AND(All!$V39="P2",All!$AE39="RSS"),#REF!,IF(AND(All!$V39="P3",All!$AE39="RSS"),#REF!,IF(AND(All!$V39="P4",All!$AE39="RSS"),#REF!,IF(AND(All!$V39="P5",All!$AE39="RSS"),#REF!,IF(AND(All!$V39="P6",All!$AE39="RSS"),#REF!,IF(AND(All!$V39="P7",All!$AE39="RSS"),#REF!,IF(AND(All!$V39="P8",All!$AE39="RSS"),#REF!,IF(AND(All!$V39="P9",All!$AE39="RSS"),#REF!,0)))))))))))))))))))))))))))</f>
        <v>0</v>
      </c>
      <c r="BZ39" s="43">
        <f>IF(AND(All!$V39="P1",All!$AE39="RDP"),#REF!,IF(AND(All!$V39="P2",All!$AE39="RDP"),#REF!,IF(AND(All!$V39="P3",All!$AE39="RDP"),#REF!,IF(AND(All!$V39="P4",All!$AE39="RDP"),#REF!,IF(AND(All!$V39="P5",All!$AE39="RDP"),#REF!,IF(AND(All!$V39="P6",All!$AE39="RDP"),#REF!,IF(AND(All!$V39="P7",All!$AE39="RDP"),#REF!,IF(AND(All!$V39="P8",All!$AE39="RDP"),#REF!,IF(AND(All!$V39="P9",All!$AE39="RDP"),#REF!,IF(AND(All!$V39="P1",All!$AE39="RMS"),#REF!,IF(AND(All!$V39="P2",All!$AE39="RMS"),#REF!,IF(AND(All!$V39="P3",All!$AE39="RMS"),#REF!,IF(AND(All!$V39="P4",All!$AE39="RMS"),#REF!,IF(AND(All!$V39="P5",All!$AE39="RMS"),#REF!,IF(AND(All!$V39="P6",All!$AE39="RMS"),#REF!,IF(AND(All!$V39="P7",All!$AE39="RMS"),#REF!,IF(AND(All!$V39="P8",All!$AE39="RMS"),#REF!,IF(AND(All!$V39="P9",All!$AE39="RMS"),#REF!,IF(AND(All!$V39="P1",All!$AE39="RSS"),#REF!,IF(AND(All!$V39="P2",All!$AE39="RSS"),#REF!,IF(AND(All!$V39="P3",All!$AE39="RSS"),#REF!,IF(AND(All!$V39="P4",All!$AE39="RSS"),#REF!,IF(AND(All!$V39="P5",All!$AE39="RSS"),#REF!,IF(AND(All!$V39="P6",All!$AE39="RSS"),#REF!,IF(AND(All!$V39="P7",All!$AE39="RSS"),#REF!,IF(AND(All!$V39="P8",All!$AE39="RSS"),#REF!,IF(AND(All!$V39="P9",All!$AE39="RSS"),#REF!,0)))))))))))))))))))))))))))</f>
        <v>0</v>
      </c>
      <c r="CA39" s="43">
        <f>IF(AND(All!$V39="P1",All!$AE39="RDP"),#REF!,IF(AND(All!$V39="P2",All!$AE39="RDP"),#REF!,IF(AND(All!$V39="P3",All!$AE39="RDP"),#REF!,IF(AND(All!$V39="P4",All!$AE39="RDP"),#REF!,IF(AND(All!$V39="P5",All!$AE39="RDP"),#REF!,IF(AND(All!$V39="P6",All!$AE39="RDP"),#REF!,IF(AND(All!$V39="P7",All!$AE39="RDP"),#REF!,IF(AND(All!$V39="P8",All!$AE39="RDP"),#REF!,IF(AND(All!$V39="P9",All!$AE39="RDP"),#REF!,IF(AND(All!$V39="P1",All!$AE39="RMS"),#REF!,IF(AND(All!$V39="P2",All!$AE39="RMS"),#REF!,IF(AND(All!$V39="P3",All!$AE39="RMS"),#REF!,IF(AND(All!$V39="P4",All!$AE39="RMS"),#REF!,IF(AND(All!$V39="P5",All!$AE39="RMS"),#REF!,IF(AND(All!$V39="P6",All!$AE39="RMS"),#REF!,IF(AND(All!$V39="P7",All!$AE39="RMS"),#REF!,IF(AND(All!$V39="P8",All!$AE39="RMS"),#REF!,IF(AND(All!$V39="P9",All!$AE39="RMS"),#REF!,IF(AND(All!$V39="P1",All!$AE39="RSS"),#REF!,IF(AND(All!$V39="P2",All!$AE39="RSS"),#REF!,IF(AND(All!$V39="P3",All!$AE39="RSS"),#REF!,IF(AND(All!$V39="P4",All!$AE39="RSS"),#REF!,IF(AND(All!$V39="P5",All!$AE39="RSS"),#REF!,IF(AND(All!$V39="P6",All!$AE39="RSS"),#REF!,IF(AND(All!$V39="P7",All!$AE39="RSS"),#REF!,IF(AND(All!$V39="P8",All!$AE39="RSS"),#REF!,IF(AND(All!$V39="P9",All!$AE39="RSS"),#REF!,0)))))))))))))))))))))))))))</f>
        <v>0</v>
      </c>
      <c r="CB39" s="43">
        <f>IF(AND(All!$V39="P1",All!$AE39="RDP"),#REF!,IF(AND(All!$V39="P2",All!$AE39="RDP"),#REF!,IF(AND(All!$V39="P3",All!$AE39="RDP"),#REF!,IF(AND(All!$V39="P4",All!$AE39="RDP"),#REF!,IF(AND(All!$V39="P5",All!$AE39="RDP"),#REF!,IF(AND(All!$V39="P6",All!$AE39="RDP"),#REF!,IF(AND(All!$V39="P7",All!$AE39="RDP"),#REF!,IF(AND(All!$V39="P8",All!$AE39="RDP"),#REF!,IF(AND(All!$V39="P9",All!$AE39="RDP"),#REF!,IF(AND(All!$V39="P1",All!$AE39="RMS"),#REF!,IF(AND(All!$V39="P2",All!$AE39="RMS"),#REF!,IF(AND(All!$V39="P3",All!$AE39="RMS"),#REF!,IF(AND(All!$V39="P4",All!$AE39="RMS"),#REF!,IF(AND(All!$V39="P5",All!$AE39="RMS"),#REF!,IF(AND(All!$V39="P6",All!$AE39="RMS"),#REF!,IF(AND(All!$V39="P7",All!$AE39="RMS"),#REF!,IF(AND(All!$V39="P8",All!$AE39="RMS"),#REF!,IF(AND(All!$V39="P9",All!$AE39="RMS"),#REF!,IF(AND(All!$V39="P1",All!$AE39="RSS"),#REF!,IF(AND(All!$V39="P2",All!$AE39="RSS"),#REF!,IF(AND(All!$V39="P3",All!$AE39="RSS"),#REF!,IF(AND(All!$V39="P4",All!$AE39="RSS"),#REF!,IF(AND(All!$V39="P5",All!$AE39="RSS"),#REF!,IF(AND(All!$V39="P6",All!$AE39="RSS"),#REF!,IF(AND(All!$V39="P7",All!$AE39="RSS"),#REF!,IF(AND(All!$V39="P8",All!$AE39="RSS"),#REF!,IF(AND(All!$V39="P9",All!$AE39="RSS"),#REF!,0)))))))))))))))))))))))))))</f>
        <v>0</v>
      </c>
      <c r="CC39" s="43">
        <f>IF(AND(All!$V39="P1",All!$AE39="RDP"),#REF!,IF(AND(All!$V39="P2",All!$AE39="RDP"),#REF!,IF(AND(All!$V39="P3",All!$AE39="RDP"),#REF!,IF(AND(All!$V39="P4",All!$AE39="RDP"),#REF!,IF(AND(All!$V39="P5",All!$AE39="RDP"),#REF!,IF(AND(All!$V39="P6",All!$AE39="RDP"),#REF!,IF(AND(All!$V39="P7",All!$AE39="RDP"),#REF!,IF(AND(All!$V39="P8",All!$AE39="RDP"),#REF!,IF(AND(All!$V39="P9",All!$AE39="RDP"),#REF!,IF(AND(All!$V39="P1",All!$AE39="RMS"),#REF!,IF(AND(All!$V39="P2",All!$AE39="RMS"),#REF!,IF(AND(All!$V39="P3",All!$AE39="RMS"),#REF!,IF(AND(All!$V39="P4",All!$AE39="RMS"),#REF!,IF(AND(All!$V39="P5",All!$AE39="RMS"),#REF!,IF(AND(All!$V39="P6",All!$AE39="RMS"),#REF!,IF(AND(All!$V39="P7",All!$AE39="RMS"),#REF!,IF(AND(All!$V39="P8",All!$AE39="RMS"),#REF!,IF(AND(All!$V39="P9",All!$AE39="RMS"),#REF!,IF(AND(All!$V39="P1",All!$AE39="RSS"),#REF!,IF(AND(All!$V39="P2",All!$AE39="RSS"),#REF!,IF(AND(All!$V39="P3",All!$AE39="RSS"),#REF!,IF(AND(All!$V39="P4",All!$AE39="RSS"),#REF!,IF(AND(All!$V39="P5",All!$AE39="RSS"),#REF!,IF(AND(All!$V39="P6",All!$AE39="RSS"),#REF!,IF(AND(All!$V39="P7",All!$AE39="RSS"),#REF!,IF(AND(All!$V39="P8",All!$AE39="RSS"),#REF!,IF(AND(All!$V39="P9",All!$AE39="RSS"),#REF!,0)))))))))))))))))))))))))))</f>
        <v>0</v>
      </c>
      <c r="CD39" s="43">
        <f>IF(AND(All!$V39="P1",All!$AE39="RDP"),#REF!,IF(AND(All!$V39="P2",All!$AE39="RDP"),#REF!,IF(AND(All!$V39="P3",All!$AE39="RDP"),#REF!,IF(AND(All!$V39="P4",All!$AE39="RDP"),#REF!,IF(AND(All!$V39="P5",All!$AE39="RDP"),#REF!,IF(AND(All!$V39="P6",All!$AE39="RDP"),#REF!,IF(AND(All!$V39="P7",All!$AE39="RDP"),#REF!,IF(AND(All!$V39="P8",All!$AE39="RDP"),#REF!,IF(AND(All!$V39="P9",All!$AE39="RDP"),#REF!,IF(AND(All!$V39="P1",All!$AE39="RMS"),#REF!,IF(AND(All!$V39="P2",All!$AE39="RMS"),#REF!,IF(AND(All!$V39="P3",All!$AE39="RMS"),#REF!,IF(AND(All!$V39="P4",All!$AE39="RMS"),#REF!,IF(AND(All!$V39="P5",All!$AE39="RMS"),#REF!,IF(AND(All!$V39="P6",All!$AE39="RMS"),#REF!,IF(AND(All!$V39="P7",All!$AE39="RMS"),#REF!,IF(AND(All!$V39="P8",All!$AE39="RMS"),#REF!,IF(AND(All!$V39="P9",All!$AE39="RMS"),#REF!,IF(AND(All!$V39="P1",All!$AE39="RSS"),#REF!,IF(AND(All!$V39="P2",All!$AE39="RSS"),#REF!,IF(AND(All!$V39="P3",All!$AE39="RSS"),#REF!,IF(AND(All!$V39="P4",All!$AE39="RSS"),#REF!,IF(AND(All!$V39="P5",All!$AE39="RSS"),#REF!,IF(AND(All!$V39="P6",All!$AE39="RSS"),#REF!,IF(AND(All!$V39="P7",All!$AE39="RSS"),#REF!,IF(AND(All!$V39="P8",All!$AE39="RSS"),#REF!,IF(AND(All!$V39="P9",All!$AE39="RSS"),#REF!,0)))))))))))))))))))))))))))</f>
        <v>0</v>
      </c>
      <c r="CE39" s="43">
        <f>IF(AND(All!$V39="P1",All!$AE39="RDP"),#REF!,IF(AND(All!$V39="P2",All!$AE39="RDP"),#REF!,IF(AND(All!$V39="P3",All!$AE39="RDP"),#REF!,IF(AND(All!$V39="P4",All!$AE39="RDP"),#REF!,IF(AND(All!$V39="P5",All!$AE39="RDP"),#REF!,IF(AND(All!$V39="P6",All!$AE39="RDP"),#REF!,IF(AND(All!$V39="P7",All!$AE39="RDP"),#REF!,IF(AND(All!$V39="P8",All!$AE39="RDP"),#REF!,IF(AND(All!$V39="P9",All!$AE39="RDP"),#REF!,IF(AND(All!$V39="P1",All!$AE39="RMS"),#REF!,IF(AND(All!$V39="P2",All!$AE39="RMS"),#REF!,IF(AND(All!$V39="P3",All!$AE39="RMS"),#REF!,IF(AND(All!$V39="P4",All!$AE39="RMS"),#REF!,IF(AND(All!$V39="P5",All!$AE39="RMS"),#REF!,IF(AND(All!$V39="P6",All!$AE39="RMS"),#REF!,IF(AND(All!$V39="P7",All!$AE39="RMS"),#REF!,IF(AND(All!$V39="P8",All!$AE39="RMS"),#REF!,IF(AND(All!$V39="P9",All!$AE39="RMS"),#REF!,IF(AND(All!$V39="P1",All!$AE39="RSS"),#REF!,IF(AND(All!$V39="P2",All!$AE39="RSS"),#REF!,IF(AND(All!$V39="P3",All!$AE39="RSS"),#REF!,IF(AND(All!$V39="P4",All!$AE39="RSS"),#REF!,IF(AND(All!$V39="P5",All!$AE39="RSS"),#REF!,IF(AND(All!$V39="P6",All!$AE39="RSS"),#REF!,IF(AND(All!$V39="P7",All!$AE39="RSS"),#REF!,IF(AND(All!$V39="P8",All!$AE39="RSS"),#REF!,IF(AND(All!$V39="P9",All!$AE39="RSS"),#REF!,0)))))))))))))))))))))))))))</f>
        <v>0</v>
      </c>
      <c r="CF39" s="43">
        <f>IF(AND(All!$V39="P1",All!$AE39="RDP"),#REF!,IF(AND(All!$V39="P2",All!$AE39="RDP"),#REF!,IF(AND(All!$V39="P3",All!$AE39="RDP"),#REF!,IF(AND(All!$V39="P4",All!$AE39="RDP"),#REF!,IF(AND(All!$V39="P5",All!$AE39="RDP"),#REF!,IF(AND(All!$V39="P6",All!$AE39="RDP"),#REF!,IF(AND(All!$V39="P7",All!$AE39="RDP"),#REF!,IF(AND(All!$V39="P8",All!$AE39="RDP"),#REF!,IF(AND(All!$V39="P9",All!$AE39="RDP"),#REF!,IF(AND(All!$V39="P1",All!$AE39="RMS"),#REF!,IF(AND(All!$V39="P2",All!$AE39="RMS"),#REF!,IF(AND(All!$V39="P3",All!$AE39="RMS"),#REF!,IF(AND(All!$V39="P4",All!$AE39="RMS"),#REF!,IF(AND(All!$V39="P5",All!$AE39="RMS"),#REF!,IF(AND(All!$V39="P6",All!$AE39="RMS"),#REF!,IF(AND(All!$V39="P7",All!$AE39="RMS"),#REF!,IF(AND(All!$V39="P8",All!$AE39="RMS"),#REF!,IF(AND(All!$V39="P9",All!$AE39="RMS"),#REF!,IF(AND(All!$V39="P1",All!$AE39="RSS"),#REF!,IF(AND(All!$V39="P2",All!$AE39="RSS"),#REF!,IF(AND(All!$V39="P3",All!$AE39="RSS"),#REF!,IF(AND(All!$V39="P4",All!$AE39="RSS"),#REF!,IF(AND(All!$V39="P5",All!$AE39="RSS"),#REF!,IF(AND(All!$V39="P6",All!$AE39="RSS"),#REF!,IF(AND(All!$V39="P7",All!$AE39="RSS"),#REF!,IF(AND(All!$V39="P8",All!$AE39="RSS"),#REF!,IF(AND(All!$V39="P9",All!$AE39="RSS"),#REF!,0)))))))))))))))))))))))))))</f>
        <v>0</v>
      </c>
      <c r="CG39" s="43">
        <f>IF(AND(All!$V39="P1",All!$AE39="RDP"),#REF!,IF(AND(All!$V39="P2",All!$AE39="RDP"),#REF!,IF(AND(All!$V39="P3",All!$AE39="RDP"),#REF!,IF(AND(All!$V39="P4",All!$AE39="RDP"),#REF!,IF(AND(All!$V39="P5",All!$AE39="RDP"),#REF!,IF(AND(All!$V39="P6",All!$AE39="RDP"),#REF!,IF(AND(All!$V39="P7",All!$AE39="RDP"),#REF!,IF(AND(All!$V39="P8",All!$AE39="RDP"),#REF!,IF(AND(All!$V39="P9",All!$AE39="RDP"),#REF!,IF(AND(All!$V39="P1",All!$AE39="RMS"),#REF!,IF(AND(All!$V39="P2",All!$AE39="RMS"),#REF!,IF(AND(All!$V39="P3",All!$AE39="RMS"),#REF!,IF(AND(All!$V39="P4",All!$AE39="RMS"),#REF!,IF(AND(All!$V39="P5",All!$AE39="RMS"),#REF!,IF(AND(All!$V39="P6",All!$AE39="RMS"),#REF!,IF(AND(All!$V39="P7",All!$AE39="RMS"),#REF!,IF(AND(All!$V39="P8",All!$AE39="RMS"),#REF!,IF(AND(All!$V39="P9",All!$AE39="RMS"),#REF!,IF(AND(All!$V39="P1",All!$AE39="RSS"),#REF!,IF(AND(All!$V39="P2",All!$AE39="RSS"),#REF!,IF(AND(All!$V39="P3",All!$AE39="RSS"),#REF!,IF(AND(All!$V39="P4",All!$AE39="RSS"),#REF!,IF(AND(All!$V39="P5",All!$AE39="RSS"),#REF!,IF(AND(All!$V39="P6",All!$AE39="RSS"),#REF!,IF(AND(All!$V39="P7",All!$AE39="RSS"),#REF!,IF(AND(All!$V39="P8",All!$AE39="RSS"),#REF!,IF(AND(All!$V39="P9",All!$AE39="RSS"),#REF!,0)))))))))))))))))))))))))))</f>
        <v>0</v>
      </c>
      <c r="CH39" s="43">
        <f>IF(AND(All!$V39="P1",All!$AE39="RDP"),#REF!,IF(AND(All!$V39="P2",All!$AE39="RDP"),#REF!,IF(AND(All!$V39="P3",All!$AE39="RDP"),#REF!,IF(AND(All!$V39="P4",All!$AE39="RDP"),#REF!,IF(AND(All!$V39="P5",All!$AE39="RDP"),#REF!,IF(AND(All!$V39="P6",All!$AE39="RDP"),#REF!,IF(AND(All!$V39="P7",All!$AE39="RDP"),#REF!,IF(AND(All!$V39="P8",All!$AE39="RDP"),#REF!,IF(AND(All!$V39="P9",All!$AE39="RDP"),#REF!,IF(AND(All!$V39="P1",All!$AE39="RMS"),#REF!,IF(AND(All!$V39="P2",All!$AE39="RMS"),#REF!,IF(AND(All!$V39="P3",All!$AE39="RMS"),#REF!,IF(AND(All!$V39="P4",All!$AE39="RMS"),#REF!,IF(AND(All!$V39="P5",All!$AE39="RMS"),#REF!,IF(AND(All!$V39="P6",All!$AE39="RMS"),#REF!,IF(AND(All!$V39="P7",All!$AE39="RMS"),#REF!,IF(AND(All!$V39="P8",All!$AE39="RMS"),#REF!,IF(AND(All!$V39="P9",All!$AE39="RMS"),#REF!,IF(AND(All!$V39="P1",All!$AE39="RSS"),#REF!,IF(AND(All!$V39="P2",All!$AE39="RSS"),#REF!,IF(AND(All!$V39="P3",All!$AE39="RSS"),#REF!,IF(AND(All!$V39="P4",All!$AE39="RSS"),#REF!,IF(AND(All!$V39="P5",All!$AE39="RSS"),#REF!,IF(AND(All!$V39="P6",All!$AE39="RSS"),#REF!,IF(AND(All!$V39="P7",All!$AE39="RSS"),#REF!,IF(AND(All!$V39="P8",All!$AE39="RSS"),#REF!,IF(AND(All!$V39="P9",All!$AE39="RSS"),#REF!,0)))))))))))))))))))))))))))</f>
        <v>0</v>
      </c>
      <c r="CI39" s="328">
        <f>IF(AND(All!$V39="P1",All!$AE39="RDP"),#REF!,IF(AND(All!$V39="P2",All!$AE39="RDP"),#REF!,IF(AND(All!$V39="P3",All!$AE39="RDP"),#REF!,IF(AND(All!$V39="P4",All!$AE39="RDP"),#REF!,IF(AND(All!$V39="P5",All!$AE39="RDP"),#REF!,IF(AND(All!$V39="P6",All!$AE39="RDP"),#REF!,IF(AND(All!$V39="P7",All!$AE39="RDP"),#REF!,IF(AND(All!$V39="P8",All!$AE39="RDP"),#REF!,IF(AND(All!$V39="P9",All!$AE39="RDP"),#REF!,IF(AND(All!$V39="P1",All!$AE39="RMS"),#REF!,IF(AND(All!$V39="P2",All!$AE39="RMS"),#REF!,IF(AND(All!$V39="P3",All!$AE39="RMS"),#REF!,IF(AND(All!$V39="P4",All!$AE39="RMS"),#REF!,IF(AND(All!$V39="P5",All!$AE39="RMS"),#REF!,IF(AND(All!$V39="P6",All!$AE39="RMS"),#REF!,IF(AND(All!$V39="P7",All!$AE39="RMS"),#REF!,IF(AND(All!$V39="P8",All!$AE39="RMS"),#REF!,IF(AND(All!$V39="P9",All!$AE39="RMS"),#REF!,IF(AND(All!$V39="P1",All!$AE39="RSS"),#REF!,IF(AND(All!$V39="P2",All!$AE39="RSS"),#REF!,IF(AND(All!$V39="P3",All!$AE39="RSS"),#REF!,IF(AND(All!$V39="P4",All!$AE39="RSS"),#REF!,IF(AND(All!$V39="P5",All!$AE39="RSS"),#REF!,IF(AND(All!$V39="P6",All!$AE39="RSS"),#REF!,IF(AND(All!$V39="P7",All!$AE39="RSS"),#REF!,IF(AND(All!$V39="P8",All!$AE39="RSS"),#REF!,IF(AND(All!$V39="P9",All!$AE39="RSS"),#REF!,0)))))))))))))))))))))))))))</f>
        <v>0</v>
      </c>
      <c r="CJ39" s="377">
        <f>Table92[[#This Row],[R-B1]]-Table92[[#This Row],[B1]]</f>
        <v>-3</v>
      </c>
      <c r="CK39" s="378">
        <f>Table92[[#This Row],[R-B2]]-Table92[[#This Row],[B2]]</f>
        <v>-3</v>
      </c>
      <c r="CL39" s="378">
        <f>Table92[[#This Row],[R-B3]]-Table92[[#This Row],[B3]]</f>
        <v>-2</v>
      </c>
      <c r="CM39" s="378">
        <f>Table92[[#This Row],[R-B4]]-Table92[[#This Row],[B4]]</f>
        <v>-3</v>
      </c>
      <c r="CN39" s="378">
        <f>Table92[[#This Row],[R-B5]]-Table92[[#This Row],[B5]]</f>
        <v>-3</v>
      </c>
      <c r="CO39" s="378">
        <f>Table92[[#This Row],[R-B6]]-Table92[[#This Row],[B6]]</f>
        <v>-2</v>
      </c>
      <c r="CP39" s="378">
        <f>Table92[[#This Row],[R-B7]]-Table92[[#This Row],[B7]]</f>
        <v>-3</v>
      </c>
      <c r="CQ39" s="378">
        <f>Table92[[#This Row],[R-B8]]-Table92[[#This Row],[B8]]</f>
        <v>-3</v>
      </c>
      <c r="CR39" s="378">
        <f>Table92[[#This Row],[R-B9]]-Table92[[#This Row],[B9]]</f>
        <v>-2</v>
      </c>
      <c r="CS39" s="378">
        <f>Table92[[#This Row],[R-B10]]-Table92[[#This Row],[B10]]</f>
        <v>-2</v>
      </c>
      <c r="CT39" s="378">
        <f>Table92[[#This Row],[R-B11]]-Table92[[#This Row],[B11]]</f>
        <v>-3</v>
      </c>
      <c r="CU39" s="378">
        <f>Table92[[#This Row],[R-B12]]-Table92[[#This Row],[B12]]</f>
        <v>-2</v>
      </c>
      <c r="CV39" s="378">
        <f>Table92[[#This Row],[R-K1]]-Table92[[#This Row],[K1]]</f>
        <v>-3</v>
      </c>
      <c r="CW39" s="378">
        <f>Table92[[#This Row],[R-K2]]-Table92[[#This Row],[K2]]</f>
        <v>-3</v>
      </c>
      <c r="CX39" s="378">
        <f>Table92[[#This Row],[R-K3]]-Table92[[#This Row],[K3]]</f>
        <v>-1</v>
      </c>
      <c r="CY39" s="378">
        <f>Table92[[#This Row],[R-K4]]-Table92[[#This Row],[K4]]</f>
        <v>-2</v>
      </c>
      <c r="CZ39" s="378">
        <f>Table92[[#This Row],[R-K5]]-Table92[[#This Row],[K5]]</f>
        <v>-2</v>
      </c>
      <c r="DA39" s="378">
        <f>Table92[[#This Row],[R-P1]]-Table92[[#This Row],[P1]]</f>
        <v>-2</v>
      </c>
      <c r="DB39" s="378">
        <f>Table92[[#This Row],[R-P2]]-Table92[[#This Row],[P2]]</f>
        <v>-2</v>
      </c>
      <c r="DC39" s="378">
        <f>Table92[[#This Row],[R-P3]]-Table92[[#This Row],[P3]]</f>
        <v>-1</v>
      </c>
      <c r="DD39" s="378">
        <f>Table92[[#This Row],[R-P4]]-Table92[[#This Row],[P4]]</f>
        <v>-1</v>
      </c>
      <c r="DE39" s="378">
        <f>Table92[[#This Row],[R-P5]]-Table92[[#This Row],[P5]]</f>
        <v>-2</v>
      </c>
      <c r="DF39" s="378">
        <f>Table92[[#This Row],[R-E1]]-Table92[[#This Row],[E1]]</f>
        <v>-1</v>
      </c>
      <c r="DG39" s="379">
        <f>Table92[[#This Row],[R-E2]]-Table92[[#This Row],[E2]]</f>
        <v>-1</v>
      </c>
      <c r="DH39" s="323">
        <f>COUNTIF(Table9[[#This Row],[G-B1]:[G-B12]],"&lt;=0")/12*100</f>
        <v>100</v>
      </c>
      <c r="DI39" s="43">
        <f>COUNTIF(Table9[[#This Row],[G-K1]:[G-K5]],"&lt;=0")/5*100</f>
        <v>100</v>
      </c>
      <c r="DJ39" s="43">
        <f>COUNTIF(Table9[[#This Row],[G-P1]:[G-P5]],"&lt;=0")/5*100</f>
        <v>100</v>
      </c>
      <c r="DK39" s="43">
        <f>COUNTIF(Table9[[#This Row],[G-E1]:[G-E2]],"&lt;=0")/2*100</f>
        <v>100</v>
      </c>
      <c r="DL39" s="450">
        <f>IF(AE39="RDP",(COUNTIF(Table9[[#This Row],[G-B3]],"&lt;=0")+COUNTIF(Table9[[#This Row],[G-B4]],"&lt;=0")+COUNTIF(Table9[[#This Row],[G-B7]],"&lt;=0")+COUNTIF(Table9[[#This Row],[G-B11]],"&lt;=0")+COUNTIF(Table9[[#This Row],[G-K2]],"&lt;=0"))/5*100,IF(AE39="RMS",(COUNTIF(Table9[[#This Row],[G-B4]],"&lt;=0")+COUNTIF(Table9[[#This Row],[G-B5]],"&lt;=0")+COUNTIF(Table9[[#This Row],[G-B10]],"&lt;=0")+COUNTIF(Table9[[#This Row],[G-B12]],"&lt;=0")+COUNTIF(Table9[[#This Row],[G-K2]],"&lt;=0"))/5*100,IF(AE39="RSS",(COUNTIF(Table9[[#This Row],[G-B1]],"&lt;=0")+COUNTIF(Table9[[#This Row],[G-B2]],"&lt;=0")+COUNTIF(Table9[[#This Row],[G-B6]],"&lt;=0")+COUNTIF(Table9[[#This Row],[G-B11]],"&lt;=0")+COUNTIF(Table9[[#This Row],[G-B12]],"&lt;=0"))/5*100,0)))</f>
        <v>100</v>
      </c>
      <c r="DM39" s="381">
        <v>92</v>
      </c>
      <c r="DN39" s="381">
        <v>80</v>
      </c>
      <c r="DO39" s="381">
        <v>80</v>
      </c>
      <c r="DP39" s="381">
        <v>100</v>
      </c>
      <c r="DQ39" s="381">
        <v>100</v>
      </c>
      <c r="DR39" s="380">
        <v>25</v>
      </c>
      <c r="DS39" s="381">
        <v>40</v>
      </c>
      <c r="DT39" s="381">
        <v>40</v>
      </c>
      <c r="DU39" s="381">
        <v>0</v>
      </c>
      <c r="DV39" s="381">
        <v>0</v>
      </c>
      <c r="DW39" s="380">
        <v>25</v>
      </c>
      <c r="DX39" s="381">
        <v>20</v>
      </c>
      <c r="DY39" s="381">
        <v>20</v>
      </c>
      <c r="DZ39" s="381">
        <v>0</v>
      </c>
      <c r="EA39" s="382">
        <v>0</v>
      </c>
      <c r="EB39" s="335" t="s">
        <v>1360</v>
      </c>
      <c r="EC39" s="324" t="s">
        <v>185</v>
      </c>
      <c r="ED39" s="324" t="s">
        <v>1361</v>
      </c>
      <c r="EE39" s="338"/>
    </row>
    <row r="40" spans="1:135" ht="78" customHeight="1" x14ac:dyDescent="0.3">
      <c r="A40" s="3" t="s">
        <v>2382</v>
      </c>
      <c r="B40" s="282">
        <v>37</v>
      </c>
      <c r="C40" s="421" t="s">
        <v>134</v>
      </c>
      <c r="D40" s="305">
        <v>46140</v>
      </c>
      <c r="E40" s="463" t="s">
        <v>1362</v>
      </c>
      <c r="F40" s="304">
        <v>1121529</v>
      </c>
      <c r="G40" s="308">
        <f t="shared" ca="1" si="9"/>
        <v>55.09214319824963</v>
      </c>
      <c r="H40" s="283">
        <v>26207</v>
      </c>
      <c r="I40" s="304" t="s">
        <v>179</v>
      </c>
      <c r="J40" s="304" t="s">
        <v>1363</v>
      </c>
      <c r="K40" s="304" t="s">
        <v>138</v>
      </c>
      <c r="L40" s="304" t="s">
        <v>139</v>
      </c>
      <c r="M40" s="304" t="s">
        <v>202</v>
      </c>
      <c r="N40" s="304"/>
      <c r="O40" s="304" t="s">
        <v>183</v>
      </c>
      <c r="P40" s="306" t="s">
        <v>1364</v>
      </c>
      <c r="Q40" s="304" t="s">
        <v>425</v>
      </c>
      <c r="R40" s="411">
        <v>46357</v>
      </c>
      <c r="S40" s="305">
        <v>45628</v>
      </c>
      <c r="T40" s="286">
        <f ca="1">YEARFRAC(S40,$T$1)</f>
        <v>1.8833333333333333</v>
      </c>
      <c r="U40" s="304">
        <v>28</v>
      </c>
      <c r="V40" s="304" t="s">
        <v>59</v>
      </c>
      <c r="W40" s="304"/>
      <c r="X40" s="304"/>
      <c r="Y40" s="304"/>
      <c r="Z40" s="304"/>
      <c r="AA40" s="304"/>
      <c r="AB40" s="304"/>
      <c r="AC40" s="401" t="s">
        <v>426</v>
      </c>
      <c r="AD40" s="304"/>
      <c r="AE40" s="304"/>
      <c r="AF40" s="304" t="s">
        <v>148</v>
      </c>
      <c r="AG40" s="47" t="s">
        <v>1365</v>
      </c>
      <c r="AH40" s="47" t="s">
        <v>1366</v>
      </c>
      <c r="AI40" s="47" t="s">
        <v>1367</v>
      </c>
      <c r="AJ40" s="42" t="s">
        <v>1368</v>
      </c>
      <c r="AK40" s="48" t="s">
        <v>1369</v>
      </c>
      <c r="AL40" s="42" t="s">
        <v>153</v>
      </c>
      <c r="AM40" s="369" t="s">
        <v>1370</v>
      </c>
      <c r="AN40" s="313"/>
      <c r="AO40" s="304"/>
      <c r="AP40" s="304"/>
      <c r="AQ40" s="304"/>
      <c r="AR40" s="304"/>
      <c r="AS40" s="304"/>
      <c r="AT40" s="304"/>
      <c r="AU40" s="304"/>
      <c r="AV40" s="304"/>
      <c r="AW40" s="304"/>
      <c r="AX40" s="304"/>
      <c r="AY40" s="304"/>
      <c r="AZ40" s="304"/>
      <c r="BA40" s="304"/>
      <c r="BB40" s="304"/>
      <c r="BC40" s="304"/>
      <c r="BD40" s="304"/>
      <c r="BE40" s="304"/>
      <c r="BF40" s="304"/>
      <c r="BG40" s="304"/>
      <c r="BH40" s="304"/>
      <c r="BI40" s="304"/>
      <c r="BJ40" s="304"/>
      <c r="BK40" s="314"/>
      <c r="BL40" s="323" t="e">
        <f>IF(AND(All!$V40="P1",All!$AE40="RDP"),#REF!,IF(AND(All!$V40="P2",All!$AE40="RDP"),#REF!,IF(AND(All!$V40="P3",All!$AE40="RDP"),#REF!,IF(AND(All!$V40="P4",All!$AE40="RDP"),#REF!,IF(AND(All!$V40="P5",All!$AE40="RDP"),#REF!,IF(AND(All!$V40="P6",All!$AE40="RDP"),#REF!,IF(AND(All!$V40="P7",All!$AE40="RDP"),#REF!,IF(AND(All!$V40="P8",All!$AE40="RDP"),#REF!,IF(AND(All!$V40="P9",All!$AE40="RDP"),#REF!,IF(AND(All!$V40="P1",All!$AE40="RMS"),#REF!,IF(AND(All!$V40="P2",All!$AE40="RMS"),#REF!,IF(AND(All!$V40="P3",All!$AE40="RMS"),#REF!,IF(AND(All!$V40="P4",All!$AE40="RMS"),#REF!,IF(AND(All!$V40="P5",All!$AE40="RMS"),#REF!,IF(AND(All!$V40="P6",All!$AE40="RMS"),#REF!,IF(AND(All!$V40="P7",All!$AE40="RMS"),#REF!,IF(AND(All!$V40="P8",All!$AE40="RMS"),#REF!,IF(AND(All!$V40="P9",All!$AE40="RMS"),#REF!,IF(AND(All!$V40="P1",All!$AE40="RSS"),#REF!,IF(AND(All!$V40="P2",All!$AE40="RSS"),#REF!,IF(AND(All!$V40="P3",All!$AE40="RSS"),#REF!,IF(AND(All!$V40="P4",All!$AE40="RSS"),#REF!,IF(AND(All!$V40="P5",All!$AE40="RSS"),#REF!,IF(AND(All!$V40="P6",All!$AE40="RSS"),#REF!,IF(AND(All!$V40="P7",All!$AE40="RSS"),#REF!,IF(AND(All!$V40="P8",All!$AE40="RSS"),#REF!,IF(AND(All!$V40="P9",All!$AE40="RSS"),#REF!,0)))))))))))))))))))))))))))</f>
        <v>#REF!</v>
      </c>
      <c r="BM40" s="43" t="e">
        <f>IF(AND(All!$V40="P1",All!$AE40="RDP"),#REF!,IF(AND(All!$V40="P2",All!$AE40="RDP"),#REF!,IF(AND(All!$V40="P3",All!$AE40="RDP"),#REF!,IF(AND(All!$V40="P4",All!$AE40="RDP"),#REF!,IF(AND(All!$V40="P5",All!$AE40="RDP"),#REF!,IF(AND(All!$V40="P6",All!$AE40="RDP"),#REF!,IF(AND(All!$V40="P7",All!$AE40="RDP"),#REF!,IF(AND(All!$V40="P8",All!$AE40="RDP"),#REF!,IF(AND(All!$V40="P9",All!$AE40="RDP"),#REF!,IF(AND(All!$V40="P1",All!$AE40="RMS"),#REF!,IF(AND(All!$V40="P2",All!$AE40="RMS"),#REF!,IF(AND(All!$V40="P3",All!$AE40="RMS"),#REF!,IF(AND(All!$V40="P4",All!$AE40="RMS"),#REF!,IF(AND(All!$V40="P5",All!$AE40="RMS"),#REF!,IF(AND(All!$V40="P6",All!$AE40="RMS"),#REF!,IF(AND(All!$V40="P7",All!$AE40="RMS"),#REF!,IF(AND(All!$V40="P8",All!$AE40="RMS"),#REF!,IF(AND(All!$V40="P9",All!$AE40="RMS"),#REF!,IF(AND(All!$V40="P1",All!$AE40="RSS"),#REF!,IF(AND(All!$V40="P2",All!$AE40="RSS"),#REF!,IF(AND(All!$V40="P3",All!$AE40="RSS"),#REF!,IF(AND(All!$V40="P4",All!$AE40="RSS"),#REF!,IF(AND(All!$V40="P5",All!$AE40="RSS"),#REF!,IF(AND(All!$V40="P6",All!$AE40="RSS"),#REF!,IF(AND(All!$V40="P7",All!$AE40="RSS"),#REF!,IF(AND(All!$V40="P8",All!$AE40="RSS"),#REF!,IF(AND(All!$V40="P9",All!$AE40="RSS"),#REF!,0)))))))))))))))))))))))))))</f>
        <v>#REF!</v>
      </c>
      <c r="BN40" s="43" t="e">
        <f>IF(AND(All!$V40="P1",All!$AE40="RDP"),#REF!,IF(AND(All!$V40="P2",All!$AE40="RDP"),#REF!,IF(AND(All!$V40="P3",All!$AE40="RDP"),#REF!,IF(AND(All!$V40="P4",All!$AE40="RDP"),#REF!,IF(AND(All!$V40="P5",All!$AE40="RDP"),#REF!,IF(AND(All!$V40="P6",All!$AE40="RDP"),#REF!,IF(AND(All!$V40="P7",All!$AE40="RDP"),#REF!,IF(AND(All!$V40="P8",All!$AE40="RDP"),#REF!,IF(AND(All!$V40="P9",All!$AE40="RDP"),#REF!,IF(AND(All!$V40="P1",All!$AE40="RMS"),#REF!,IF(AND(All!$V40="P2",All!$AE40="RMS"),#REF!,IF(AND(All!$V40="P3",All!$AE40="RMS"),#REF!,IF(AND(All!$V40="P4",All!$AE40="RMS"),#REF!,IF(AND(All!$V40="P5",All!$AE40="RMS"),#REF!,IF(AND(All!$V40="P6",All!$AE40="RMS"),#REF!,IF(AND(All!$V40="P7",All!$AE40="RMS"),#REF!,IF(AND(All!$V40="P8",All!$AE40="RMS"),#REF!,IF(AND(All!$V40="P9",All!$AE40="RMS"),#REF!,IF(AND(All!$V40="P1",All!$AE40="RSS"),#REF!,IF(AND(All!$V40="P2",All!$AE40="RSS"),#REF!,IF(AND(All!$V40="P3",All!$AE40="RSS"),#REF!,IF(AND(All!$V40="P4",All!$AE40="RSS"),#REF!,IF(AND(All!$V40="P5",All!$AE40="RSS"),#REF!,IF(AND(All!$V40="P6",All!$AE40="RSS"),#REF!,IF(AND(All!$V40="P7",All!$AE40="RSS"),#REF!,IF(AND(All!$V40="P8",All!$AE40="RSS"),#REF!,IF(AND(All!$V40="P9",All!$AE40="RSS"),#REF!,0)))))))))))))))))))))))))))</f>
        <v>#REF!</v>
      </c>
      <c r="BO40" s="43" t="e">
        <f>IF(AND(All!$V40="P1",All!$AE40="RDP"),#REF!,IF(AND(All!$V40="P2",All!$AE40="RDP"),#REF!,IF(AND(All!$V40="P3",All!$AE40="RDP"),#REF!,IF(AND(All!$V40="P4",All!$AE40="RDP"),#REF!,IF(AND(All!$V40="P5",All!$AE40="RDP"),#REF!,IF(AND(All!$V40="P6",All!$AE40="RDP"),#REF!,IF(AND(All!$V40="P7",All!$AE40="RDP"),#REF!,IF(AND(All!$V40="P8",All!$AE40="RDP"),#REF!,IF(AND(All!$V40="P9",All!$AE40="RDP"),#REF!,IF(AND(All!$V40="P1",All!$AE40="RMS"),#REF!,IF(AND(All!$V40="P2",All!$AE40="RMS"),#REF!,IF(AND(All!$V40="P3",All!$AE40="RMS"),#REF!,IF(AND(All!$V40="P4",All!$AE40="RMS"),#REF!,IF(AND(All!$V40="P5",All!$AE40="RMS"),#REF!,IF(AND(All!$V40="P6",All!$AE40="RMS"),#REF!,IF(AND(All!$V40="P7",All!$AE40="RMS"),#REF!,IF(AND(All!$V40="P8",All!$AE40="RMS"),#REF!,IF(AND(All!$V40="P9",All!$AE40="RMS"),#REF!,IF(AND(All!$V40="P1",All!$AE40="RSS"),#REF!,IF(AND(All!$V40="P2",All!$AE40="RSS"),#REF!,IF(AND(All!$V40="P3",All!$AE40="RSS"),#REF!,IF(AND(All!$V40="P4",All!$AE40="RSS"),#REF!,IF(AND(All!$V40="P5",All!$AE40="RSS"),#REF!,IF(AND(All!$V40="P6",All!$AE40="RSS"),#REF!,IF(AND(All!$V40="P7",All!$AE40="RSS"),#REF!,IF(AND(All!$V40="P8",All!$AE40="RSS"),#REF!,IF(AND(All!$V40="P9",All!$AE40="RSS"),#REF!,0)))))))))))))))))))))))))))</f>
        <v>#REF!</v>
      </c>
      <c r="BP40" s="43" t="e">
        <f>IF(AND(All!$V40="P1",All!$AE40="RDP"),#REF!,IF(AND(All!$V40="P2",All!$AE40="RDP"),#REF!,IF(AND(All!$V40="P3",All!$AE40="RDP"),#REF!,IF(AND(All!$V40="P4",All!$AE40="RDP"),#REF!,IF(AND(All!$V40="P5",All!$AE40="RDP"),#REF!,IF(AND(All!$V40="P6",All!$AE40="RDP"),#REF!,IF(AND(All!$V40="P7",All!$AE40="RDP"),#REF!,IF(AND(All!$V40="P8",All!$AE40="RDP"),#REF!,IF(AND(All!$V40="P9",All!$AE40="RDP"),#REF!,IF(AND(All!$V40="P1",All!$AE40="RMS"),#REF!,IF(AND(All!$V40="P2",All!$AE40="RMS"),#REF!,IF(AND(All!$V40="P3",All!$AE40="RMS"),#REF!,IF(AND(All!$V40="P4",All!$AE40="RMS"),#REF!,IF(AND(All!$V40="P5",All!$AE40="RMS"),#REF!,IF(AND(All!$V40="P6",All!$AE40="RMS"),#REF!,IF(AND(All!$V40="P7",All!$AE40="RMS"),#REF!,IF(AND(All!$V40="P8",All!$AE40="RMS"),#REF!,IF(AND(All!$V40="P9",All!$AE40="RMS"),#REF!,IF(AND(All!$V40="P1",All!$AE40="RSS"),#REF!,IF(AND(All!$V40="P2",All!$AE40="RSS"),#REF!,IF(AND(All!$V40="P3",All!$AE40="RSS"),#REF!,IF(AND(All!$V40="P4",All!$AE40="RSS"),#REF!,IF(AND(All!$V40="P5",All!$AE40="RSS"),#REF!,IF(AND(All!$V40="P6",All!$AE40="RSS"),#REF!,IF(AND(All!$V40="P7",All!$AE40="RSS"),#REF!,IF(AND(All!$V40="P8",All!$AE40="RSS"),#REF!,IF(AND(All!$V40="P9",All!$AE40="RSS"),#REF!,0)))))))))))))))))))))))))))</f>
        <v>#REF!</v>
      </c>
      <c r="BQ40" s="43" t="e">
        <f>IF(AND(All!$V40="P1",All!$AE40="RDP"),#REF!,IF(AND(All!$V40="P2",All!$AE40="RDP"),#REF!,IF(AND(All!$V40="P3",All!$AE40="RDP"),#REF!,IF(AND(All!$V40="P4",All!$AE40="RDP"),#REF!,IF(AND(All!$V40="P5",All!$AE40="RDP"),#REF!,IF(AND(All!$V40="P6",All!$AE40="RDP"),#REF!,IF(AND(All!$V40="P7",All!$AE40="RDP"),#REF!,IF(AND(All!$V40="P8",All!$AE40="RDP"),#REF!,IF(AND(All!$V40="P9",All!$AE40="RDP"),#REF!,IF(AND(All!$V40="P1",All!$AE40="RMS"),#REF!,IF(AND(All!$V40="P2",All!$AE40="RMS"),#REF!,IF(AND(All!$V40="P3",All!$AE40="RMS"),#REF!,IF(AND(All!$V40="P4",All!$AE40="RMS"),#REF!,IF(AND(All!$V40="P5",All!$AE40="RMS"),#REF!,IF(AND(All!$V40="P6",All!$AE40="RMS"),#REF!,IF(AND(All!$V40="P7",All!$AE40="RMS"),#REF!,IF(AND(All!$V40="P8",All!$AE40="RMS"),#REF!,IF(AND(All!$V40="P9",All!$AE40="RMS"),#REF!,IF(AND(All!$V40="P1",All!$AE40="RSS"),#REF!,IF(AND(All!$V40="P2",All!$AE40="RSS"),#REF!,IF(AND(All!$V40="P3",All!$AE40="RSS"),#REF!,IF(AND(All!$V40="P4",All!$AE40="RSS"),#REF!,IF(AND(All!$V40="P5",All!$AE40="RSS"),#REF!,IF(AND(All!$V40="P6",All!$AE40="RSS"),#REF!,IF(AND(All!$V40="P7",All!$AE40="RSS"),#REF!,IF(AND(All!$V40="P8",All!$AE40="RSS"),#REF!,IF(AND(All!$V40="P9",All!$AE40="RSS"),#REF!,0)))))))))))))))))))))))))))</f>
        <v>#REF!</v>
      </c>
      <c r="BR40" s="43" t="e">
        <f>IF(AND(All!$V40="P1",All!$AE40="RDP"),#REF!,IF(AND(All!$V40="P2",All!$AE40="RDP"),#REF!,IF(AND(All!$V40="P3",All!$AE40="RDP"),#REF!,IF(AND(All!$V40="P4",All!$AE40="RDP"),#REF!,IF(AND(All!$V40="P5",All!$AE40="RDP"),#REF!,IF(AND(All!$V40="P6",All!$AE40="RDP"),#REF!,IF(AND(All!$V40="P7",All!$AE40="RDP"),#REF!,IF(AND(All!$V40="P8",All!$AE40="RDP"),#REF!,IF(AND(All!$V40="P9",All!$AE40="RDP"),#REF!,IF(AND(All!$V40="P1",All!$AE40="RMS"),#REF!,IF(AND(All!$V40="P2",All!$AE40="RMS"),#REF!,IF(AND(All!$V40="P3",All!$AE40="RMS"),#REF!,IF(AND(All!$V40="P4",All!$AE40="RMS"),#REF!,IF(AND(All!$V40="P5",All!$AE40="RMS"),#REF!,IF(AND(All!$V40="P6",All!$AE40="RMS"),#REF!,IF(AND(All!$V40="P7",All!$AE40="RMS"),#REF!,IF(AND(All!$V40="P8",All!$AE40="RMS"),#REF!,IF(AND(All!$V40="P9",All!$AE40="RMS"),#REF!,IF(AND(All!$V40="P1",All!$AE40="RSS"),#REF!,IF(AND(All!$V40="P2",All!$AE40="RSS"),#REF!,IF(AND(All!$V40="P3",All!$AE40="RSS"),#REF!,IF(AND(All!$V40="P4",All!$AE40="RSS"),#REF!,IF(AND(All!$V40="P5",All!$AE40="RSS"),#REF!,IF(AND(All!$V40="P6",All!$AE40="RSS"),#REF!,IF(AND(All!$V40="P7",All!$AE40="RSS"),#REF!,IF(AND(All!$V40="P8",All!$AE40="RSS"),#REF!,IF(AND(All!$V40="P9",All!$AE40="RSS"),#REF!,0)))))))))))))))))))))))))))</f>
        <v>#REF!</v>
      </c>
      <c r="BS40" s="43" t="e">
        <f>IF(AND(All!$V40="P1",All!$AE40="RDP"),#REF!,IF(AND(All!$V40="P2",All!$AE40="RDP"),#REF!,IF(AND(All!$V40="P3",All!$AE40="RDP"),#REF!,IF(AND(All!$V40="P4",All!$AE40="RDP"),#REF!,IF(AND(All!$V40="P5",All!$AE40="RDP"),#REF!,IF(AND(All!$V40="P6",All!$AE40="RDP"),#REF!,IF(AND(All!$V40="P7",All!$AE40="RDP"),#REF!,IF(AND(All!$V40="P8",All!$AE40="RDP"),#REF!,IF(AND(All!$V40="P9",All!$AE40="RDP"),#REF!,IF(AND(All!$V40="P1",All!$AE40="RMS"),#REF!,IF(AND(All!$V40="P2",All!$AE40="RMS"),#REF!,IF(AND(All!$V40="P3",All!$AE40="RMS"),#REF!,IF(AND(All!$V40="P4",All!$AE40="RMS"),#REF!,IF(AND(All!$V40="P5",All!$AE40="RMS"),#REF!,IF(AND(All!$V40="P6",All!$AE40="RMS"),#REF!,IF(AND(All!$V40="P7",All!$AE40="RMS"),#REF!,IF(AND(All!$V40="P8",All!$AE40="RMS"),#REF!,IF(AND(All!$V40="P9",All!$AE40="RMS"),#REF!,IF(AND(All!$V40="P1",All!$AE40="RSS"),#REF!,IF(AND(All!$V40="P2",All!$AE40="RSS"),#REF!,IF(AND(All!$V40="P3",All!$AE40="RSS"),#REF!,IF(AND(All!$V40="P4",All!$AE40="RSS"),#REF!,IF(AND(All!$V40="P5",All!$AE40="RSS"),#REF!,IF(AND(All!$V40="P6",All!$AE40="RSS"),#REF!,IF(AND(All!$V40="P7",All!$AE40="RSS"),#REF!,IF(AND(All!$V40="P8",All!$AE40="RSS"),#REF!,IF(AND(All!$V40="P9",All!$AE40="RSS"),#REF!,0)))))))))))))))))))))))))))</f>
        <v>#REF!</v>
      </c>
      <c r="BT40" s="43" t="e">
        <f>IF(AND(All!$V40="P1",All!$AE40="RDP"),#REF!,IF(AND(All!$V40="P2",All!$AE40="RDP"),#REF!,IF(AND(All!$V40="P3",All!$AE40="RDP"),#REF!,IF(AND(All!$V40="P4",All!$AE40="RDP"),#REF!,IF(AND(All!$V40="P5",All!$AE40="RDP"),#REF!,IF(AND(All!$V40="P6",All!$AE40="RDP"),#REF!,IF(AND(All!$V40="P7",All!$AE40="RDP"),#REF!,IF(AND(All!$V40="P8",All!$AE40="RDP"),#REF!,IF(AND(All!$V40="P9",All!$AE40="RDP"),#REF!,IF(AND(All!$V40="P1",All!$AE40="RMS"),#REF!,IF(AND(All!$V40="P2",All!$AE40="RMS"),#REF!,IF(AND(All!$V40="P3",All!$AE40="RMS"),#REF!,IF(AND(All!$V40="P4",All!$AE40="RMS"),#REF!,IF(AND(All!$V40="P5",All!$AE40="RMS"),#REF!,IF(AND(All!$V40="P6",All!$AE40="RMS"),#REF!,IF(AND(All!$V40="P7",All!$AE40="RMS"),#REF!,IF(AND(All!$V40="P8",All!$AE40="RMS"),#REF!,IF(AND(All!$V40="P9",All!$AE40="RMS"),#REF!,IF(AND(All!$V40="P1",All!$AE40="RSS"),#REF!,IF(AND(All!$V40="P2",All!$AE40="RSS"),#REF!,IF(AND(All!$V40="P3",All!$AE40="RSS"),#REF!,IF(AND(All!$V40="P4",All!$AE40="RSS"),#REF!,IF(AND(All!$V40="P5",All!$AE40="RSS"),#REF!,IF(AND(All!$V40="P6",All!$AE40="RSS"),#REF!,IF(AND(All!$V40="P7",All!$AE40="RSS"),#REF!,IF(AND(All!$V40="P8",All!$AE40="RSS"),#REF!,IF(AND(All!$V40="P9",All!$AE40="RSS"),#REF!,0)))))))))))))))))))))))))))</f>
        <v>#REF!</v>
      </c>
      <c r="BU40" s="43" t="e">
        <f>IF(AND(All!$V40="P1",All!$AE40="RDP"),#REF!,IF(AND(All!$V40="P2",All!$AE40="RDP"),#REF!,IF(AND(All!$V40="P3",All!$AE40="RDP"),#REF!,IF(AND(All!$V40="P4",All!$AE40="RDP"),#REF!,IF(AND(All!$V40="P5",All!$AE40="RDP"),#REF!,IF(AND(All!$V40="P6",All!$AE40="RDP"),#REF!,IF(AND(All!$V40="P7",All!$AE40="RDP"),#REF!,IF(AND(All!$V40="P8",All!$AE40="RDP"),#REF!,IF(AND(All!$V40="P9",All!$AE40="RDP"),#REF!,IF(AND(All!$V40="P1",All!$AE40="RMS"),#REF!,IF(AND(All!$V40="P2",All!$AE40="RMS"),#REF!,IF(AND(All!$V40="P3",All!$AE40="RMS"),#REF!,IF(AND(All!$V40="P4",All!$AE40="RMS"),#REF!,IF(AND(All!$V40="P5",All!$AE40="RMS"),#REF!,IF(AND(All!$V40="P6",All!$AE40="RMS"),#REF!,IF(AND(All!$V40="P7",All!$AE40="RMS"),#REF!,IF(AND(All!$V40="P8",All!$AE40="RMS"),#REF!,IF(AND(All!$V40="P9",All!$AE40="RMS"),#REF!,IF(AND(All!$V40="P1",All!$AE40="RSS"),#REF!,IF(AND(All!$V40="P2",All!$AE40="RSS"),#REF!,IF(AND(All!$V40="P3",All!$AE40="RSS"),#REF!,IF(AND(All!$V40="P4",All!$AE40="RSS"),#REF!,IF(AND(All!$V40="P5",All!$AE40="RSS"),#REF!,IF(AND(All!$V40="P6",All!$AE40="RSS"),#REF!,IF(AND(All!$V40="P7",All!$AE40="RSS"),#REF!,IF(AND(All!$V40="P8",All!$AE40="RSS"),#REF!,IF(AND(All!$V40="P9",All!$AE40="RSS"),#REF!,0)))))))))))))))))))))))))))</f>
        <v>#REF!</v>
      </c>
      <c r="BV40" s="43" t="e">
        <f>IF(AND(All!$V40="P1",All!$AE40="RDP"),#REF!,IF(AND(All!$V40="P2",All!$AE40="RDP"),#REF!,IF(AND(All!$V40="P3",All!$AE40="RDP"),#REF!,IF(AND(All!$V40="P4",All!$AE40="RDP"),#REF!,IF(AND(All!$V40="P5",All!$AE40="RDP"),#REF!,IF(AND(All!$V40="P6",All!$AE40="RDP"),#REF!,IF(AND(All!$V40="P7",All!$AE40="RDP"),#REF!,IF(AND(All!$V40="P8",All!$AE40="RDP"),#REF!,IF(AND(All!$V40="P9",All!$AE40="RDP"),#REF!,IF(AND(All!$V40="P1",All!$AE40="RMS"),#REF!,IF(AND(All!$V40="P2",All!$AE40="RMS"),#REF!,IF(AND(All!$V40="P3",All!$AE40="RMS"),#REF!,IF(AND(All!$V40="P4",All!$AE40="RMS"),#REF!,IF(AND(All!$V40="P5",All!$AE40="RMS"),#REF!,IF(AND(All!$V40="P6",All!$AE40="RMS"),#REF!,IF(AND(All!$V40="P7",All!$AE40="RMS"),#REF!,IF(AND(All!$V40="P8",All!$AE40="RMS"),#REF!,IF(AND(All!$V40="P9",All!$AE40="RMS"),#REF!,IF(AND(All!$V40="P1",All!$AE40="RSS"),#REF!,IF(AND(All!$V40="P2",All!$AE40="RSS"),#REF!,IF(AND(All!$V40="P3",All!$AE40="RSS"),#REF!,IF(AND(All!$V40="P4",All!$AE40="RSS"),#REF!,IF(AND(All!$V40="P5",All!$AE40="RSS"),#REF!,IF(AND(All!$V40="P6",All!$AE40="RSS"),#REF!,IF(AND(All!$V40="P7",All!$AE40="RSS"),#REF!,IF(AND(All!$V40="P8",All!$AE40="RSS"),#REF!,IF(AND(All!$V40="P9",All!$AE40="RSS"),#REF!,0)))))))))))))))))))))))))))</f>
        <v>#REF!</v>
      </c>
      <c r="BW40" s="43" t="e">
        <f>IF(AND(All!$V40="P1",All!$AE40="RDP"),#REF!,IF(AND(All!$V40="P2",All!$AE40="RDP"),#REF!,IF(AND(All!$V40="P3",All!$AE40="RDP"),#REF!,IF(AND(All!$V40="P4",All!$AE40="RDP"),#REF!,IF(AND(All!$V40="P5",All!$AE40="RDP"),#REF!,IF(AND(All!$V40="P6",All!$AE40="RDP"),#REF!,IF(AND(All!$V40="P7",All!$AE40="RDP"),#REF!,IF(AND(All!$V40="P8",All!$AE40="RDP"),#REF!,IF(AND(All!$V40="P9",All!$AE40="RDP"),#REF!,IF(AND(All!$V40="P1",All!$AE40="RMS"),#REF!,IF(AND(All!$V40="P2",All!$AE40="RMS"),#REF!,IF(AND(All!$V40="P3",All!$AE40="RMS"),#REF!,IF(AND(All!$V40="P4",All!$AE40="RMS"),#REF!,IF(AND(All!$V40="P5",All!$AE40="RMS"),#REF!,IF(AND(All!$V40="P6",All!$AE40="RMS"),#REF!,IF(AND(All!$V40="P7",All!$AE40="RMS"),#REF!,IF(AND(All!$V40="P8",All!$AE40="RMS"),#REF!,IF(AND(All!$V40="P9",All!$AE40="RMS"),#REF!,IF(AND(All!$V40="P1",All!$AE40="RSS"),#REF!,IF(AND(All!$V40="P2",All!$AE40="RSS"),#REF!,IF(AND(All!$V40="P3",All!$AE40="RSS"),#REF!,IF(AND(All!$V40="P4",All!$AE40="RSS"),#REF!,IF(AND(All!$V40="P5",All!$AE40="RSS"),#REF!,IF(AND(All!$V40="P6",All!$AE40="RSS"),#REF!,IF(AND(All!$V40="P7",All!$AE40="RSS"),#REF!,IF(AND(All!$V40="P8",All!$AE40="RSS"),#REF!,IF(AND(All!$V40="P9",All!$AE40="RSS"),#REF!,0)))))))))))))))))))))))))))</f>
        <v>#REF!</v>
      </c>
      <c r="BX40" s="43" t="e">
        <f>IF(AND(All!$V40="P1",All!$AE40="RDP"),#REF!,IF(AND(All!$V40="P2",All!$AE40="RDP"),#REF!,IF(AND(All!$V40="P3",All!$AE40="RDP"),#REF!,IF(AND(All!$V40="P4",All!$AE40="RDP"),#REF!,IF(AND(All!$V40="P5",All!$AE40="RDP"),#REF!,IF(AND(All!$V40="P6",All!$AE40="RDP"),#REF!,IF(AND(All!$V40="P7",All!$AE40="RDP"),#REF!,IF(AND(All!$V40="P8",All!$AE40="RDP"),#REF!,IF(AND(All!$V40="P9",All!$AE40="RDP"),#REF!,IF(AND(All!$V40="P1",All!$AE40="RMS"),#REF!,IF(AND(All!$V40="P2",All!$AE40="RMS"),#REF!,IF(AND(All!$V40="P3",All!$AE40="RMS"),#REF!,IF(AND(All!$V40="P4",All!$AE40="RMS"),#REF!,IF(AND(All!$V40="P5",All!$AE40="RMS"),#REF!,IF(AND(All!$V40="P6",All!$AE40="RMS"),#REF!,IF(AND(All!$V40="P7",All!$AE40="RMS"),#REF!,IF(AND(All!$V40="P8",All!$AE40="RMS"),#REF!,IF(AND(All!$V40="P9",All!$AE40="RMS"),#REF!,IF(AND(All!$V40="P1",All!$AE40="RSS"),#REF!,IF(AND(All!$V40="P2",All!$AE40="RSS"),#REF!,IF(AND(All!$V40="P3",All!$AE40="RSS"),#REF!,IF(AND(All!$V40="P4",All!$AE40="RSS"),#REF!,IF(AND(All!$V40="P5",All!$AE40="RSS"),#REF!,IF(AND(All!$V40="P6",All!$AE40="RSS"),#REF!,IF(AND(All!$V40="P7",All!$AE40="RSS"),#REF!,IF(AND(All!$V40="P8",All!$AE40="RSS"),#REF!,IF(AND(All!$V40="P9",All!$AE40="RSS"),#REF!,0)))))))))))))))))))))))))))</f>
        <v>#REF!</v>
      </c>
      <c r="BY40" s="43" t="e">
        <f>IF(AND(All!$V40="P1",All!$AE40="RDP"),#REF!,IF(AND(All!$V40="P2",All!$AE40="RDP"),#REF!,IF(AND(All!$V40="P3",All!$AE40="RDP"),#REF!,IF(AND(All!$V40="P4",All!$AE40="RDP"),#REF!,IF(AND(All!$V40="P5",All!$AE40="RDP"),#REF!,IF(AND(All!$V40="P6",All!$AE40="RDP"),#REF!,IF(AND(All!$V40="P7",All!$AE40="RDP"),#REF!,IF(AND(All!$V40="P8",All!$AE40="RDP"),#REF!,IF(AND(All!$V40="P9",All!$AE40="RDP"),#REF!,IF(AND(All!$V40="P1",All!$AE40="RMS"),#REF!,IF(AND(All!$V40="P2",All!$AE40="RMS"),#REF!,IF(AND(All!$V40="P3",All!$AE40="RMS"),#REF!,IF(AND(All!$V40="P4",All!$AE40="RMS"),#REF!,IF(AND(All!$V40="P5",All!$AE40="RMS"),#REF!,IF(AND(All!$V40="P6",All!$AE40="RMS"),#REF!,IF(AND(All!$V40="P7",All!$AE40="RMS"),#REF!,IF(AND(All!$V40="P8",All!$AE40="RMS"),#REF!,IF(AND(All!$V40="P9",All!$AE40="RMS"),#REF!,IF(AND(All!$V40="P1",All!$AE40="RSS"),#REF!,IF(AND(All!$V40="P2",All!$AE40="RSS"),#REF!,IF(AND(All!$V40="P3",All!$AE40="RSS"),#REF!,IF(AND(All!$V40="P4",All!$AE40="RSS"),#REF!,IF(AND(All!$V40="P5",All!$AE40="RSS"),#REF!,IF(AND(All!$V40="P6",All!$AE40="RSS"),#REF!,IF(AND(All!$V40="P7",All!$AE40="RSS"),#REF!,IF(AND(All!$V40="P8",All!$AE40="RSS"),#REF!,IF(AND(All!$V40="P9",All!$AE40="RSS"),#REF!,0)))))))))))))))))))))))))))</f>
        <v>#REF!</v>
      </c>
      <c r="BZ40" s="43" t="e">
        <f>IF(AND(All!$V40="P1",All!$AE40="RDP"),#REF!,IF(AND(All!$V40="P2",All!$AE40="RDP"),#REF!,IF(AND(All!$V40="P3",All!$AE40="RDP"),#REF!,IF(AND(All!$V40="P4",All!$AE40="RDP"),#REF!,IF(AND(All!$V40="P5",All!$AE40="RDP"),#REF!,IF(AND(All!$V40="P6",All!$AE40="RDP"),#REF!,IF(AND(All!$V40="P7",All!$AE40="RDP"),#REF!,IF(AND(All!$V40="P8",All!$AE40="RDP"),#REF!,IF(AND(All!$V40="P9",All!$AE40="RDP"),#REF!,IF(AND(All!$V40="P1",All!$AE40="RMS"),#REF!,IF(AND(All!$V40="P2",All!$AE40="RMS"),#REF!,IF(AND(All!$V40="P3",All!$AE40="RMS"),#REF!,IF(AND(All!$V40="P4",All!$AE40="RMS"),#REF!,IF(AND(All!$V40="P5",All!$AE40="RMS"),#REF!,IF(AND(All!$V40="P6",All!$AE40="RMS"),#REF!,IF(AND(All!$V40="P7",All!$AE40="RMS"),#REF!,IF(AND(All!$V40="P8",All!$AE40="RMS"),#REF!,IF(AND(All!$V40="P9",All!$AE40="RMS"),#REF!,IF(AND(All!$V40="P1",All!$AE40="RSS"),#REF!,IF(AND(All!$V40="P2",All!$AE40="RSS"),#REF!,IF(AND(All!$V40="P3",All!$AE40="RSS"),#REF!,IF(AND(All!$V40="P4",All!$AE40="RSS"),#REF!,IF(AND(All!$V40="P5",All!$AE40="RSS"),#REF!,IF(AND(All!$V40="P6",All!$AE40="RSS"),#REF!,IF(AND(All!$V40="P7",All!$AE40="RSS"),#REF!,IF(AND(All!$V40="P8",All!$AE40="RSS"),#REF!,IF(AND(All!$V40="P9",All!$AE40="RSS"),#REF!,0)))))))))))))))))))))))))))</f>
        <v>#REF!</v>
      </c>
      <c r="CA40" s="43" t="e">
        <f>IF(AND(All!$V40="P1",All!$AE40="RDP"),#REF!,IF(AND(All!$V40="P2",All!$AE40="RDP"),#REF!,IF(AND(All!$V40="P3",All!$AE40="RDP"),#REF!,IF(AND(All!$V40="P4",All!$AE40="RDP"),#REF!,IF(AND(All!$V40="P5",All!$AE40="RDP"),#REF!,IF(AND(All!$V40="P6",All!$AE40="RDP"),#REF!,IF(AND(All!$V40="P7",All!$AE40="RDP"),#REF!,IF(AND(All!$V40="P8",All!$AE40="RDP"),#REF!,IF(AND(All!$V40="P9",All!$AE40="RDP"),#REF!,IF(AND(All!$V40="P1",All!$AE40="RMS"),#REF!,IF(AND(All!$V40="P2",All!$AE40="RMS"),#REF!,IF(AND(All!$V40="P3",All!$AE40="RMS"),#REF!,IF(AND(All!$V40="P4",All!$AE40="RMS"),#REF!,IF(AND(All!$V40="P5",All!$AE40="RMS"),#REF!,IF(AND(All!$V40="P6",All!$AE40="RMS"),#REF!,IF(AND(All!$V40="P7",All!$AE40="RMS"),#REF!,IF(AND(All!$V40="P8",All!$AE40="RMS"),#REF!,IF(AND(All!$V40="P9",All!$AE40="RMS"),#REF!,IF(AND(All!$V40="P1",All!$AE40="RSS"),#REF!,IF(AND(All!$V40="P2",All!$AE40="RSS"),#REF!,IF(AND(All!$V40="P3",All!$AE40="RSS"),#REF!,IF(AND(All!$V40="P4",All!$AE40="RSS"),#REF!,IF(AND(All!$V40="P5",All!$AE40="RSS"),#REF!,IF(AND(All!$V40="P6",All!$AE40="RSS"),#REF!,IF(AND(All!$V40="P7",All!$AE40="RSS"),#REF!,IF(AND(All!$V40="P8",All!$AE40="RSS"),#REF!,IF(AND(All!$V40="P9",All!$AE40="RSS"),#REF!,0)))))))))))))))))))))))))))</f>
        <v>#REF!</v>
      </c>
      <c r="CB40" s="43" t="e">
        <f>IF(AND(All!$V40="P1",All!$AE40="RDP"),#REF!,IF(AND(All!$V40="P2",All!$AE40="RDP"),#REF!,IF(AND(All!$V40="P3",All!$AE40="RDP"),#REF!,IF(AND(All!$V40="P4",All!$AE40="RDP"),#REF!,IF(AND(All!$V40="P5",All!$AE40="RDP"),#REF!,IF(AND(All!$V40="P6",All!$AE40="RDP"),#REF!,IF(AND(All!$V40="P7",All!$AE40="RDP"),#REF!,IF(AND(All!$V40="P8",All!$AE40="RDP"),#REF!,IF(AND(All!$V40="P9",All!$AE40="RDP"),#REF!,IF(AND(All!$V40="P1",All!$AE40="RMS"),#REF!,IF(AND(All!$V40="P2",All!$AE40="RMS"),#REF!,IF(AND(All!$V40="P3",All!$AE40="RMS"),#REF!,IF(AND(All!$V40="P4",All!$AE40="RMS"),#REF!,IF(AND(All!$V40="P5",All!$AE40="RMS"),#REF!,IF(AND(All!$V40="P6",All!$AE40="RMS"),#REF!,IF(AND(All!$V40="P7",All!$AE40="RMS"),#REF!,IF(AND(All!$V40="P8",All!$AE40="RMS"),#REF!,IF(AND(All!$V40="P9",All!$AE40="RMS"),#REF!,IF(AND(All!$V40="P1",All!$AE40="RSS"),#REF!,IF(AND(All!$V40="P2",All!$AE40="RSS"),#REF!,IF(AND(All!$V40="P3",All!$AE40="RSS"),#REF!,IF(AND(All!$V40="P4",All!$AE40="RSS"),#REF!,IF(AND(All!$V40="P5",All!$AE40="RSS"),#REF!,IF(AND(All!$V40="P6",All!$AE40="RSS"),#REF!,IF(AND(All!$V40="P7",All!$AE40="RSS"),#REF!,IF(AND(All!$V40="P8",All!$AE40="RSS"),#REF!,IF(AND(All!$V40="P9",All!$AE40="RSS"),#REF!,0)))))))))))))))))))))))))))</f>
        <v>#REF!</v>
      </c>
      <c r="CC40" s="43" t="e">
        <f>IF(AND(All!$V40="P1",All!$AE40="RDP"),#REF!,IF(AND(All!$V40="P2",All!$AE40="RDP"),#REF!,IF(AND(All!$V40="P3",All!$AE40="RDP"),#REF!,IF(AND(All!$V40="P4",All!$AE40="RDP"),#REF!,IF(AND(All!$V40="P5",All!$AE40="RDP"),#REF!,IF(AND(All!$V40="P6",All!$AE40="RDP"),#REF!,IF(AND(All!$V40="P7",All!$AE40="RDP"),#REF!,IF(AND(All!$V40="P8",All!$AE40="RDP"),#REF!,IF(AND(All!$V40="P9",All!$AE40="RDP"),#REF!,IF(AND(All!$V40="P1",All!$AE40="RMS"),#REF!,IF(AND(All!$V40="P2",All!$AE40="RMS"),#REF!,IF(AND(All!$V40="P3",All!$AE40="RMS"),#REF!,IF(AND(All!$V40="P4",All!$AE40="RMS"),#REF!,IF(AND(All!$V40="P5",All!$AE40="RMS"),#REF!,IF(AND(All!$V40="P6",All!$AE40="RMS"),#REF!,IF(AND(All!$V40="P7",All!$AE40="RMS"),#REF!,IF(AND(All!$V40="P8",All!$AE40="RMS"),#REF!,IF(AND(All!$V40="P9",All!$AE40="RMS"),#REF!,IF(AND(All!$V40="P1",All!$AE40="RSS"),#REF!,IF(AND(All!$V40="P2",All!$AE40="RSS"),#REF!,IF(AND(All!$V40="P3",All!$AE40="RSS"),#REF!,IF(AND(All!$V40="P4",All!$AE40="RSS"),#REF!,IF(AND(All!$V40="P5",All!$AE40="RSS"),#REF!,IF(AND(All!$V40="P6",All!$AE40="RSS"),#REF!,IF(AND(All!$V40="P7",All!$AE40="RSS"),#REF!,IF(AND(All!$V40="P8",All!$AE40="RSS"),#REF!,IF(AND(All!$V40="P9",All!$AE40="RSS"),#REF!,0)))))))))))))))))))))))))))</f>
        <v>#REF!</v>
      </c>
      <c r="CD40" s="43" t="e">
        <f>IF(AND(All!$V40="P1",All!$AE40="RDP"),#REF!,IF(AND(All!$V40="P2",All!$AE40="RDP"),#REF!,IF(AND(All!$V40="P3",All!$AE40="RDP"),#REF!,IF(AND(All!$V40="P4",All!$AE40="RDP"),#REF!,IF(AND(All!$V40="P5",All!$AE40="RDP"),#REF!,IF(AND(All!$V40="P6",All!$AE40="RDP"),#REF!,IF(AND(All!$V40="P7",All!$AE40="RDP"),#REF!,IF(AND(All!$V40="P8",All!$AE40="RDP"),#REF!,IF(AND(All!$V40="P9",All!$AE40="RDP"),#REF!,IF(AND(All!$V40="P1",All!$AE40="RMS"),#REF!,IF(AND(All!$V40="P2",All!$AE40="RMS"),#REF!,IF(AND(All!$V40="P3",All!$AE40="RMS"),#REF!,IF(AND(All!$V40="P4",All!$AE40="RMS"),#REF!,IF(AND(All!$V40="P5",All!$AE40="RMS"),#REF!,IF(AND(All!$V40="P6",All!$AE40="RMS"),#REF!,IF(AND(All!$V40="P7",All!$AE40="RMS"),#REF!,IF(AND(All!$V40="P8",All!$AE40="RMS"),#REF!,IF(AND(All!$V40="P9",All!$AE40="RMS"),#REF!,IF(AND(All!$V40="P1",All!$AE40="RSS"),#REF!,IF(AND(All!$V40="P2",All!$AE40="RSS"),#REF!,IF(AND(All!$V40="P3",All!$AE40="RSS"),#REF!,IF(AND(All!$V40="P4",All!$AE40="RSS"),#REF!,IF(AND(All!$V40="P5",All!$AE40="RSS"),#REF!,IF(AND(All!$V40="P6",All!$AE40="RSS"),#REF!,IF(AND(All!$V40="P7",All!$AE40="RSS"),#REF!,IF(AND(All!$V40="P8",All!$AE40="RSS"),#REF!,IF(AND(All!$V40="P9",All!$AE40="RSS"),#REF!,0)))))))))))))))))))))))))))</f>
        <v>#REF!</v>
      </c>
      <c r="CE40" s="43" t="e">
        <f>IF(AND(All!$V40="P1",All!$AE40="RDP"),#REF!,IF(AND(All!$V40="P2",All!$AE40="RDP"),#REF!,IF(AND(All!$V40="P3",All!$AE40="RDP"),#REF!,IF(AND(All!$V40="P4",All!$AE40="RDP"),#REF!,IF(AND(All!$V40="P5",All!$AE40="RDP"),#REF!,IF(AND(All!$V40="P6",All!$AE40="RDP"),#REF!,IF(AND(All!$V40="P7",All!$AE40="RDP"),#REF!,IF(AND(All!$V40="P8",All!$AE40="RDP"),#REF!,IF(AND(All!$V40="P9",All!$AE40="RDP"),#REF!,IF(AND(All!$V40="P1",All!$AE40="RMS"),#REF!,IF(AND(All!$V40="P2",All!$AE40="RMS"),#REF!,IF(AND(All!$V40="P3",All!$AE40="RMS"),#REF!,IF(AND(All!$V40="P4",All!$AE40="RMS"),#REF!,IF(AND(All!$V40="P5",All!$AE40="RMS"),#REF!,IF(AND(All!$V40="P6",All!$AE40="RMS"),#REF!,IF(AND(All!$V40="P7",All!$AE40="RMS"),#REF!,IF(AND(All!$V40="P8",All!$AE40="RMS"),#REF!,IF(AND(All!$V40="P9",All!$AE40="RMS"),#REF!,IF(AND(All!$V40="P1",All!$AE40="RSS"),#REF!,IF(AND(All!$V40="P2",All!$AE40="RSS"),#REF!,IF(AND(All!$V40="P3",All!$AE40="RSS"),#REF!,IF(AND(All!$V40="P4",All!$AE40="RSS"),#REF!,IF(AND(All!$V40="P5",All!$AE40="RSS"),#REF!,IF(AND(All!$V40="P6",All!$AE40="RSS"),#REF!,IF(AND(All!$V40="P7",All!$AE40="RSS"),#REF!,IF(AND(All!$V40="P8",All!$AE40="RSS"),#REF!,IF(AND(All!$V40="P9",All!$AE40="RSS"),#REF!,0)))))))))))))))))))))))))))</f>
        <v>#REF!</v>
      </c>
      <c r="CF40" s="43" t="e">
        <f>IF(AND(All!$V40="P1",All!$AE40="RDP"),#REF!,IF(AND(All!$V40="P2",All!$AE40="RDP"),#REF!,IF(AND(All!$V40="P3",All!$AE40="RDP"),#REF!,IF(AND(All!$V40="P4",All!$AE40="RDP"),#REF!,IF(AND(All!$V40="P5",All!$AE40="RDP"),#REF!,IF(AND(All!$V40="P6",All!$AE40="RDP"),#REF!,IF(AND(All!$V40="P7",All!$AE40="RDP"),#REF!,IF(AND(All!$V40="P8",All!$AE40="RDP"),#REF!,IF(AND(All!$V40="P9",All!$AE40="RDP"),#REF!,IF(AND(All!$V40="P1",All!$AE40="RMS"),#REF!,IF(AND(All!$V40="P2",All!$AE40="RMS"),#REF!,IF(AND(All!$V40="P3",All!$AE40="RMS"),#REF!,IF(AND(All!$V40="P4",All!$AE40="RMS"),#REF!,IF(AND(All!$V40="P5",All!$AE40="RMS"),#REF!,IF(AND(All!$V40="P6",All!$AE40="RMS"),#REF!,IF(AND(All!$V40="P7",All!$AE40="RMS"),#REF!,IF(AND(All!$V40="P8",All!$AE40="RMS"),#REF!,IF(AND(All!$V40="P9",All!$AE40="RMS"),#REF!,IF(AND(All!$V40="P1",All!$AE40="RSS"),#REF!,IF(AND(All!$V40="P2",All!$AE40="RSS"),#REF!,IF(AND(All!$V40="P3",All!$AE40="RSS"),#REF!,IF(AND(All!$V40="P4",All!$AE40="RSS"),#REF!,IF(AND(All!$V40="P5",All!$AE40="RSS"),#REF!,IF(AND(All!$V40="P6",All!$AE40="RSS"),#REF!,IF(AND(All!$V40="P7",All!$AE40="RSS"),#REF!,IF(AND(All!$V40="P8",All!$AE40="RSS"),#REF!,IF(AND(All!$V40="P9",All!$AE40="RSS"),#REF!,0)))))))))))))))))))))))))))</f>
        <v>#REF!</v>
      </c>
      <c r="CG40" s="43" t="e">
        <f>IF(AND(All!$V40="P1",All!$AE40="RDP"),#REF!,IF(AND(All!$V40="P2",All!$AE40="RDP"),#REF!,IF(AND(All!$V40="P3",All!$AE40="RDP"),#REF!,IF(AND(All!$V40="P4",All!$AE40="RDP"),#REF!,IF(AND(All!$V40="P5",All!$AE40="RDP"),#REF!,IF(AND(All!$V40="P6",All!$AE40="RDP"),#REF!,IF(AND(All!$V40="P7",All!$AE40="RDP"),#REF!,IF(AND(All!$V40="P8",All!$AE40="RDP"),#REF!,IF(AND(All!$V40="P9",All!$AE40="RDP"),#REF!,IF(AND(All!$V40="P1",All!$AE40="RMS"),#REF!,IF(AND(All!$V40="P2",All!$AE40="RMS"),#REF!,IF(AND(All!$V40="P3",All!$AE40="RMS"),#REF!,IF(AND(All!$V40="P4",All!$AE40="RMS"),#REF!,IF(AND(All!$V40="P5",All!$AE40="RMS"),#REF!,IF(AND(All!$V40="P6",All!$AE40="RMS"),#REF!,IF(AND(All!$V40="P7",All!$AE40="RMS"),#REF!,IF(AND(All!$V40="P8",All!$AE40="RMS"),#REF!,IF(AND(All!$V40="P9",All!$AE40="RMS"),#REF!,IF(AND(All!$V40="P1",All!$AE40="RSS"),#REF!,IF(AND(All!$V40="P2",All!$AE40="RSS"),#REF!,IF(AND(All!$V40="P3",All!$AE40="RSS"),#REF!,IF(AND(All!$V40="P4",All!$AE40="RSS"),#REF!,IF(AND(All!$V40="P5",All!$AE40="RSS"),#REF!,IF(AND(All!$V40="P6",All!$AE40="RSS"),#REF!,IF(AND(All!$V40="P7",All!$AE40="RSS"),#REF!,IF(AND(All!$V40="P8",All!$AE40="RSS"),#REF!,IF(AND(All!$V40="P9",All!$AE40="RSS"),#REF!,0)))))))))))))))))))))))))))</f>
        <v>#REF!</v>
      </c>
      <c r="CH40" s="43" t="e">
        <f>IF(AND(All!$V40="P1",All!$AE40="RDP"),#REF!,IF(AND(All!$V40="P2",All!$AE40="RDP"),#REF!,IF(AND(All!$V40="P3",All!$AE40="RDP"),#REF!,IF(AND(All!$V40="P4",All!$AE40="RDP"),#REF!,IF(AND(All!$V40="P5",All!$AE40="RDP"),#REF!,IF(AND(All!$V40="P6",All!$AE40="RDP"),#REF!,IF(AND(All!$V40="P7",All!$AE40="RDP"),#REF!,IF(AND(All!$V40="P8",All!$AE40="RDP"),#REF!,IF(AND(All!$V40="P9",All!$AE40="RDP"),#REF!,IF(AND(All!$V40="P1",All!$AE40="RMS"),#REF!,IF(AND(All!$V40="P2",All!$AE40="RMS"),#REF!,IF(AND(All!$V40="P3",All!$AE40="RMS"),#REF!,IF(AND(All!$V40="P4",All!$AE40="RMS"),#REF!,IF(AND(All!$V40="P5",All!$AE40="RMS"),#REF!,IF(AND(All!$V40="P6",All!$AE40="RMS"),#REF!,IF(AND(All!$V40="P7",All!$AE40="RMS"),#REF!,IF(AND(All!$V40="P8",All!$AE40="RMS"),#REF!,IF(AND(All!$V40="P9",All!$AE40="RMS"),#REF!,IF(AND(All!$V40="P1",All!$AE40="RSS"),#REF!,IF(AND(All!$V40="P2",All!$AE40="RSS"),#REF!,IF(AND(All!$V40="P3",All!$AE40="RSS"),#REF!,IF(AND(All!$V40="P4",All!$AE40="RSS"),#REF!,IF(AND(All!$V40="P5",All!$AE40="RSS"),#REF!,IF(AND(All!$V40="P6",All!$AE40="RSS"),#REF!,IF(AND(All!$V40="P7",All!$AE40="RSS"),#REF!,IF(AND(All!$V40="P8",All!$AE40="RSS"),#REF!,IF(AND(All!$V40="P9",All!$AE40="RSS"),#REF!,0)))))))))))))))))))))))))))</f>
        <v>#REF!</v>
      </c>
      <c r="CI40" s="328" t="e">
        <f>IF(AND(All!$V40="P1",All!$AE40="RDP"),#REF!,IF(AND(All!$V40="P2",All!$AE40="RDP"),#REF!,IF(AND(All!$V40="P3",All!$AE40="RDP"),#REF!,IF(AND(All!$V40="P4",All!$AE40="RDP"),#REF!,IF(AND(All!$V40="P5",All!$AE40="RDP"),#REF!,IF(AND(All!$V40="P6",All!$AE40="RDP"),#REF!,IF(AND(All!$V40="P7",All!$AE40="RDP"),#REF!,IF(AND(All!$V40="P8",All!$AE40="RDP"),#REF!,IF(AND(All!$V40="P9",All!$AE40="RDP"),#REF!,IF(AND(All!$V40="P1",All!$AE40="RMS"),#REF!,IF(AND(All!$V40="P2",All!$AE40="RMS"),#REF!,IF(AND(All!$V40="P3",All!$AE40="RMS"),#REF!,IF(AND(All!$V40="P4",All!$AE40="RMS"),#REF!,IF(AND(All!$V40="P5",All!$AE40="RMS"),#REF!,IF(AND(All!$V40="P6",All!$AE40="RMS"),#REF!,IF(AND(All!$V40="P7",All!$AE40="RMS"),#REF!,IF(AND(All!$V40="P8",All!$AE40="RMS"),#REF!,IF(AND(All!$V40="P9",All!$AE40="RMS"),#REF!,IF(AND(All!$V40="P1",All!$AE40="RSS"),#REF!,IF(AND(All!$V40="P2",All!$AE40="RSS"),#REF!,IF(AND(All!$V40="P3",All!$AE40="RSS"),#REF!,IF(AND(All!$V40="P4",All!$AE40="RSS"),#REF!,IF(AND(All!$V40="P5",All!$AE40="RSS"),#REF!,IF(AND(All!$V40="P6",All!$AE40="RSS"),#REF!,IF(AND(All!$V40="P7",All!$AE40="RSS"),#REF!,IF(AND(All!$V40="P8",All!$AE40="RSS"),#REF!,IF(AND(All!$V40="P9",All!$AE40="RSS"),#REF!,0)))))))))))))))))))))))))))</f>
        <v>#REF!</v>
      </c>
      <c r="CJ40" s="377" t="e">
        <f>Table92[[#This Row],[R-B1]]-Table92[[#This Row],[B1]]</f>
        <v>#REF!</v>
      </c>
      <c r="CK40" s="378" t="e">
        <f>Table92[[#This Row],[R-B2]]-Table92[[#This Row],[B2]]</f>
        <v>#REF!</v>
      </c>
      <c r="CL40" s="378" t="e">
        <f>Table92[[#This Row],[R-B3]]-Table92[[#This Row],[B3]]</f>
        <v>#REF!</v>
      </c>
      <c r="CM40" s="378" t="e">
        <f>Table92[[#This Row],[R-B4]]-Table92[[#This Row],[B4]]</f>
        <v>#REF!</v>
      </c>
      <c r="CN40" s="378" t="e">
        <f>Table92[[#This Row],[R-B5]]-Table92[[#This Row],[B5]]</f>
        <v>#REF!</v>
      </c>
      <c r="CO40" s="378" t="e">
        <f>Table92[[#This Row],[R-B6]]-Table92[[#This Row],[B6]]</f>
        <v>#REF!</v>
      </c>
      <c r="CP40" s="378" t="e">
        <f>Table92[[#This Row],[R-B7]]-Table92[[#This Row],[B7]]</f>
        <v>#REF!</v>
      </c>
      <c r="CQ40" s="378" t="e">
        <f>Table92[[#This Row],[R-B8]]-Table92[[#This Row],[B8]]</f>
        <v>#REF!</v>
      </c>
      <c r="CR40" s="378" t="e">
        <f>Table92[[#This Row],[R-B9]]-Table92[[#This Row],[B9]]</f>
        <v>#REF!</v>
      </c>
      <c r="CS40" s="378" t="e">
        <f>Table92[[#This Row],[R-B10]]-Table92[[#This Row],[B10]]</f>
        <v>#REF!</v>
      </c>
      <c r="CT40" s="378" t="e">
        <f>Table92[[#This Row],[R-B11]]-Table92[[#This Row],[B11]]</f>
        <v>#REF!</v>
      </c>
      <c r="CU40" s="378" t="e">
        <f>Table92[[#This Row],[R-B12]]-Table92[[#This Row],[B12]]</f>
        <v>#REF!</v>
      </c>
      <c r="CV40" s="378" t="e">
        <f>Table92[[#This Row],[R-K1]]-Table92[[#This Row],[K1]]</f>
        <v>#REF!</v>
      </c>
      <c r="CW40" s="378" t="e">
        <f>Table92[[#This Row],[R-K2]]-Table92[[#This Row],[K2]]</f>
        <v>#REF!</v>
      </c>
      <c r="CX40" s="378" t="e">
        <f>Table92[[#This Row],[R-K3]]-Table92[[#This Row],[K3]]</f>
        <v>#REF!</v>
      </c>
      <c r="CY40" s="378" t="e">
        <f>Table92[[#This Row],[R-K4]]-Table92[[#This Row],[K4]]</f>
        <v>#REF!</v>
      </c>
      <c r="CZ40" s="378" t="e">
        <f>Table92[[#This Row],[R-K5]]-Table92[[#This Row],[K5]]</f>
        <v>#REF!</v>
      </c>
      <c r="DA40" s="378" t="e">
        <f>Table92[[#This Row],[R-P1]]-Table92[[#This Row],[P1]]</f>
        <v>#REF!</v>
      </c>
      <c r="DB40" s="378" t="e">
        <f>Table92[[#This Row],[R-P2]]-Table92[[#This Row],[P2]]</f>
        <v>#REF!</v>
      </c>
      <c r="DC40" s="378" t="e">
        <f>Table92[[#This Row],[R-P3]]-Table92[[#This Row],[P3]]</f>
        <v>#REF!</v>
      </c>
      <c r="DD40" s="378" t="e">
        <f>Table92[[#This Row],[R-P4]]-Table92[[#This Row],[P4]]</f>
        <v>#REF!</v>
      </c>
      <c r="DE40" s="378" t="e">
        <f>Table92[[#This Row],[R-P5]]-Table92[[#This Row],[P5]]</f>
        <v>#REF!</v>
      </c>
      <c r="DF40" s="378" t="e">
        <f>Table92[[#This Row],[R-E1]]-Table92[[#This Row],[E1]]</f>
        <v>#REF!</v>
      </c>
      <c r="DG40" s="379" t="e">
        <f>Table92[[#This Row],[R-E2]]-Table92[[#This Row],[E2]]</f>
        <v>#REF!</v>
      </c>
      <c r="DH40" s="323">
        <f>COUNTIF(Table9[[#This Row],[G-B1]:[G-B12]],"&lt;=0")/12*100</f>
        <v>41.666666666666671</v>
      </c>
      <c r="DI40" s="43">
        <f>COUNTIF(Table9[[#This Row],[G-K1]:[G-K5]],"&lt;=0")/5*100</f>
        <v>40</v>
      </c>
      <c r="DJ40" s="43">
        <f>COUNTIF(Table9[[#This Row],[G-P1]:[G-P5]],"&lt;=0")/5*100</f>
        <v>80</v>
      </c>
      <c r="DK40" s="43">
        <f>COUNTIF(Table9[[#This Row],[G-E1]:[G-E2]],"&lt;=0")/2*100</f>
        <v>0</v>
      </c>
      <c r="DL40" s="450">
        <f>IF(AE40="RDP",(COUNTIF(Table9[[#This Row],[G-B3]],"&lt;=0")+COUNTIF(Table9[[#This Row],[G-B4]],"&lt;=0")+COUNTIF(Table9[[#This Row],[G-B7]],"&lt;=0")+COUNTIF(Table9[[#This Row],[G-B11]],"&lt;=0")+COUNTIF(Table9[[#This Row],[G-K2]],"&lt;=0"))/5*100,IF(AE40="RMS",(COUNTIF(Table9[[#This Row],[G-B4]],"&lt;=0")+COUNTIF(Table9[[#This Row],[G-B5]],"&lt;=0")+COUNTIF(Table9[[#This Row],[G-B10]],"&lt;=0")+COUNTIF(Table9[[#This Row],[G-B12]],"&lt;=0")+COUNTIF(Table9[[#This Row],[G-K2]],"&lt;=0"))/5*100,IF(AE40="RSS",(COUNTIF(Table9[[#This Row],[G-B1]],"&lt;=0")+COUNTIF(Table9[[#This Row],[G-B2]],"&lt;=0")+COUNTIF(Table9[[#This Row],[G-B6]],"&lt;=0")+COUNTIF(Table9[[#This Row],[G-B11]],"&lt;=0")+COUNTIF(Table9[[#This Row],[G-B12]],"&lt;=0"))/5*100,0)))</f>
        <v>0</v>
      </c>
      <c r="DR40" s="332"/>
      <c r="DW40" s="332"/>
      <c r="DX40" s="42"/>
      <c r="DY40" s="42"/>
      <c r="DZ40" s="42"/>
      <c r="EA40" s="333"/>
      <c r="EB40" s="342"/>
      <c r="EC40" s="339"/>
      <c r="ED40" s="339"/>
      <c r="EE40" s="338"/>
    </row>
    <row r="41" spans="1:135" ht="101.5" x14ac:dyDescent="0.3">
      <c r="B41" s="282">
        <v>38</v>
      </c>
      <c r="C41" s="421" t="s">
        <v>134</v>
      </c>
      <c r="D41" s="305">
        <v>46113</v>
      </c>
      <c r="E41" s="310" t="s">
        <v>1380</v>
      </c>
      <c r="F41" s="304">
        <v>140076</v>
      </c>
      <c r="G41" s="357">
        <f t="shared" ca="1" si="9"/>
        <v>37.327759636605791</v>
      </c>
      <c r="H41" s="283">
        <v>32691</v>
      </c>
      <c r="I41" s="304" t="s">
        <v>136</v>
      </c>
      <c r="J41" s="304" t="s">
        <v>137</v>
      </c>
      <c r="K41" s="304" t="s">
        <v>138</v>
      </c>
      <c r="L41" s="304" t="s">
        <v>180</v>
      </c>
      <c r="M41" s="304" t="s">
        <v>2025</v>
      </c>
      <c r="N41" s="304"/>
      <c r="O41" s="304" t="s">
        <v>183</v>
      </c>
      <c r="P41" s="412" t="s">
        <v>1381</v>
      </c>
      <c r="Q41" s="304" t="s">
        <v>144</v>
      </c>
      <c r="R41" s="304" t="s">
        <v>185</v>
      </c>
      <c r="S41" s="305">
        <v>40603</v>
      </c>
      <c r="T41" s="286">
        <f t="shared" ref="T41:T48" ca="1" si="11">YEARFRAC(S41,$T$1)</f>
        <v>15.636111111111111</v>
      </c>
      <c r="U41" s="308">
        <f ca="1">Table92[[#This Row],[Years in PET]]</f>
        <v>15.636111111111111</v>
      </c>
      <c r="V41" s="304" t="s">
        <v>59</v>
      </c>
      <c r="W41" s="307">
        <f ca="1">Table92[[#This Row],[Age]]-($T$1-Table92[[#This Row],[Date of Appointment to Current Grade]])/365</f>
        <v>34.854794520547941</v>
      </c>
      <c r="X41" s="309">
        <f ca="1">($T$1-Table92[[#This Row],[Date of Appointment to Current Grade]])/365</f>
        <v>2.4729651160578463</v>
      </c>
      <c r="Y41" s="305">
        <v>45413</v>
      </c>
      <c r="Z41" s="304" t="s">
        <v>276</v>
      </c>
      <c r="AA41" s="305">
        <v>45413</v>
      </c>
      <c r="AB41" s="309">
        <f ca="1">($T$1-Table92[[#This Row],[Date in Position]])/365</f>
        <v>2.4729651160578463</v>
      </c>
      <c r="AC41" s="304" t="s">
        <v>183</v>
      </c>
      <c r="AD41" s="305">
        <v>45092</v>
      </c>
      <c r="AE41" s="304" t="s">
        <v>147</v>
      </c>
      <c r="AF41" s="304" t="s">
        <v>148</v>
      </c>
      <c r="AG41" s="47" t="s">
        <v>1382</v>
      </c>
      <c r="AH41" s="47" t="s">
        <v>1383</v>
      </c>
      <c r="AI41" s="47" t="s">
        <v>1384</v>
      </c>
      <c r="AJ41" s="48" t="s">
        <v>1385</v>
      </c>
      <c r="AK41" s="48" t="s">
        <v>1386</v>
      </c>
      <c r="AL41" s="42" t="s">
        <v>153</v>
      </c>
      <c r="AM41" s="369" t="s">
        <v>1387</v>
      </c>
      <c r="AN41" s="313">
        <v>2</v>
      </c>
      <c r="AO41" s="304">
        <v>2</v>
      </c>
      <c r="AP41" s="304">
        <v>2</v>
      </c>
      <c r="AQ41" s="304">
        <v>3</v>
      </c>
      <c r="AR41" s="304">
        <v>3</v>
      </c>
      <c r="AS41" s="304">
        <v>2</v>
      </c>
      <c r="AT41" s="304">
        <v>3</v>
      </c>
      <c r="AU41" s="304">
        <v>3</v>
      </c>
      <c r="AV41" s="304">
        <v>3</v>
      </c>
      <c r="AW41" s="304">
        <v>2</v>
      </c>
      <c r="AX41" s="304">
        <v>3</v>
      </c>
      <c r="AY41" s="304">
        <v>2</v>
      </c>
      <c r="AZ41" s="304">
        <v>2</v>
      </c>
      <c r="BA41" s="304">
        <v>3</v>
      </c>
      <c r="BB41" s="304">
        <v>2</v>
      </c>
      <c r="BC41" s="304">
        <v>2</v>
      </c>
      <c r="BD41" s="304">
        <v>2</v>
      </c>
      <c r="BE41" s="304">
        <v>2</v>
      </c>
      <c r="BF41" s="304">
        <v>2</v>
      </c>
      <c r="BG41" s="304">
        <v>2</v>
      </c>
      <c r="BH41" s="304">
        <v>1</v>
      </c>
      <c r="BI41" s="304">
        <v>1</v>
      </c>
      <c r="BJ41" s="304">
        <v>1</v>
      </c>
      <c r="BK41" s="314">
        <v>1</v>
      </c>
      <c r="BL41" s="323" t="e">
        <f>IF(AND(All!$V41="P1",All!$AE41="RDP"),#REF!,IF(AND(All!$V41="P2",All!$AE41="RDP"),#REF!,IF(AND(All!$V41="P3",All!$AE41="RDP"),#REF!,IF(AND(All!$V41="P4",All!$AE41="RDP"),#REF!,IF(AND(All!$V41="P5",All!$AE41="RDP"),#REF!,IF(AND(All!$V41="P6",All!$AE41="RDP"),#REF!,IF(AND(All!$V41="P7",All!$AE41="RDP"),#REF!,IF(AND(All!$V41="P8",All!$AE41="RDP"),#REF!,IF(AND(All!$V41="P9",All!$AE41="RDP"),#REF!,IF(AND(All!$V41="P1",All!$AE41="RMS"),#REF!,IF(AND(All!$V41="P2",All!$AE41="RMS"),#REF!,IF(AND(All!$V41="P3",All!$AE41="RMS"),#REF!,IF(AND(All!$V41="P4",All!$AE41="RMS"),#REF!,IF(AND(All!$V41="P5",All!$AE41="RMS"),#REF!,IF(AND(All!$V41="P6",All!$AE41="RMS"),#REF!,IF(AND(All!$V41="P7",All!$AE41="RMS"),#REF!,IF(AND(All!$V41="P8",All!$AE41="RMS"),#REF!,IF(AND(All!$V41="P9",All!$AE41="RMS"),#REF!,IF(AND(All!$V41="P1",All!$AE41="RSS"),#REF!,IF(AND(All!$V41="P2",All!$AE41="RSS"),#REF!,IF(AND(All!$V41="P3",All!$AE41="RSS"),#REF!,IF(AND(All!$V41="P4",All!$AE41="RSS"),#REF!,IF(AND(All!$V41="P5",All!$AE41="RSS"),#REF!,IF(AND(All!$V41="P6",All!$AE41="RSS"),#REF!,IF(AND(All!$V41="P7",All!$AE41="RSS"),#REF!,IF(AND(All!$V41="P8",All!$AE41="RSS"),#REF!,IF(AND(All!$V41="P9",All!$AE41="RSS"),#REF!,0)))))))))))))))))))))))))))</f>
        <v>#REF!</v>
      </c>
      <c r="BM41" s="43" t="e">
        <f>IF(AND(All!$V41="P1",All!$AE41="RDP"),#REF!,IF(AND(All!$V41="P2",All!$AE41="RDP"),#REF!,IF(AND(All!$V41="P3",All!$AE41="RDP"),#REF!,IF(AND(All!$V41="P4",All!$AE41="RDP"),#REF!,IF(AND(All!$V41="P5",All!$AE41="RDP"),#REF!,IF(AND(All!$V41="P6",All!$AE41="RDP"),#REF!,IF(AND(All!$V41="P7",All!$AE41="RDP"),#REF!,IF(AND(All!$V41="P8",All!$AE41="RDP"),#REF!,IF(AND(All!$V41="P9",All!$AE41="RDP"),#REF!,IF(AND(All!$V41="P1",All!$AE41="RMS"),#REF!,IF(AND(All!$V41="P2",All!$AE41="RMS"),#REF!,IF(AND(All!$V41="P3",All!$AE41="RMS"),#REF!,IF(AND(All!$V41="P4",All!$AE41="RMS"),#REF!,IF(AND(All!$V41="P5",All!$AE41="RMS"),#REF!,IF(AND(All!$V41="P6",All!$AE41="RMS"),#REF!,IF(AND(All!$V41="P7",All!$AE41="RMS"),#REF!,IF(AND(All!$V41="P8",All!$AE41="RMS"),#REF!,IF(AND(All!$V41="P9",All!$AE41="RMS"),#REF!,IF(AND(All!$V41="P1",All!$AE41="RSS"),#REF!,IF(AND(All!$V41="P2",All!$AE41="RSS"),#REF!,IF(AND(All!$V41="P3",All!$AE41="RSS"),#REF!,IF(AND(All!$V41="P4",All!$AE41="RSS"),#REF!,IF(AND(All!$V41="P5",All!$AE41="RSS"),#REF!,IF(AND(All!$V41="P6",All!$AE41="RSS"),#REF!,IF(AND(All!$V41="P7",All!$AE41="RSS"),#REF!,IF(AND(All!$V41="P8",All!$AE41="RSS"),#REF!,IF(AND(All!$V41="P9",All!$AE41="RSS"),#REF!,0)))))))))))))))))))))))))))</f>
        <v>#REF!</v>
      </c>
      <c r="BN41" s="43" t="e">
        <f>IF(AND(All!$V41="P1",All!$AE41="RDP"),#REF!,IF(AND(All!$V41="P2",All!$AE41="RDP"),#REF!,IF(AND(All!$V41="P3",All!$AE41="RDP"),#REF!,IF(AND(All!$V41="P4",All!$AE41="RDP"),#REF!,IF(AND(All!$V41="P5",All!$AE41="RDP"),#REF!,IF(AND(All!$V41="P6",All!$AE41="RDP"),#REF!,IF(AND(All!$V41="P7",All!$AE41="RDP"),#REF!,IF(AND(All!$V41="P8",All!$AE41="RDP"),#REF!,IF(AND(All!$V41="P9",All!$AE41="RDP"),#REF!,IF(AND(All!$V41="P1",All!$AE41="RMS"),#REF!,IF(AND(All!$V41="P2",All!$AE41="RMS"),#REF!,IF(AND(All!$V41="P3",All!$AE41="RMS"),#REF!,IF(AND(All!$V41="P4",All!$AE41="RMS"),#REF!,IF(AND(All!$V41="P5",All!$AE41="RMS"),#REF!,IF(AND(All!$V41="P6",All!$AE41="RMS"),#REF!,IF(AND(All!$V41="P7",All!$AE41="RMS"),#REF!,IF(AND(All!$V41="P8",All!$AE41="RMS"),#REF!,IF(AND(All!$V41="P9",All!$AE41="RMS"),#REF!,IF(AND(All!$V41="P1",All!$AE41="RSS"),#REF!,IF(AND(All!$V41="P2",All!$AE41="RSS"),#REF!,IF(AND(All!$V41="P3",All!$AE41="RSS"),#REF!,IF(AND(All!$V41="P4",All!$AE41="RSS"),#REF!,IF(AND(All!$V41="P5",All!$AE41="RSS"),#REF!,IF(AND(All!$V41="P6",All!$AE41="RSS"),#REF!,IF(AND(All!$V41="P7",All!$AE41="RSS"),#REF!,IF(AND(All!$V41="P8",All!$AE41="RSS"),#REF!,IF(AND(All!$V41="P9",All!$AE41="RSS"),#REF!,0)))))))))))))))))))))))))))</f>
        <v>#REF!</v>
      </c>
      <c r="BO41" s="43" t="e">
        <f>IF(AND(All!$V41="P1",All!$AE41="RDP"),#REF!,IF(AND(All!$V41="P2",All!$AE41="RDP"),#REF!,IF(AND(All!$V41="P3",All!$AE41="RDP"),#REF!,IF(AND(All!$V41="P4",All!$AE41="RDP"),#REF!,IF(AND(All!$V41="P5",All!$AE41="RDP"),#REF!,IF(AND(All!$V41="P6",All!$AE41="RDP"),#REF!,IF(AND(All!$V41="P7",All!$AE41="RDP"),#REF!,IF(AND(All!$V41="P8",All!$AE41="RDP"),#REF!,IF(AND(All!$V41="P9",All!$AE41="RDP"),#REF!,IF(AND(All!$V41="P1",All!$AE41="RMS"),#REF!,IF(AND(All!$V41="P2",All!$AE41="RMS"),#REF!,IF(AND(All!$V41="P3",All!$AE41="RMS"),#REF!,IF(AND(All!$V41="P4",All!$AE41="RMS"),#REF!,IF(AND(All!$V41="P5",All!$AE41="RMS"),#REF!,IF(AND(All!$V41="P6",All!$AE41="RMS"),#REF!,IF(AND(All!$V41="P7",All!$AE41="RMS"),#REF!,IF(AND(All!$V41="P8",All!$AE41="RMS"),#REF!,IF(AND(All!$V41="P9",All!$AE41="RMS"),#REF!,IF(AND(All!$V41="P1",All!$AE41="RSS"),#REF!,IF(AND(All!$V41="P2",All!$AE41="RSS"),#REF!,IF(AND(All!$V41="P3",All!$AE41="RSS"),#REF!,IF(AND(All!$V41="P4",All!$AE41="RSS"),#REF!,IF(AND(All!$V41="P5",All!$AE41="RSS"),#REF!,IF(AND(All!$V41="P6",All!$AE41="RSS"),#REF!,IF(AND(All!$V41="P7",All!$AE41="RSS"),#REF!,IF(AND(All!$V41="P8",All!$AE41="RSS"),#REF!,IF(AND(All!$V41="P9",All!$AE41="RSS"),#REF!,0)))))))))))))))))))))))))))</f>
        <v>#REF!</v>
      </c>
      <c r="BP41" s="43" t="e">
        <f>IF(AND(All!$V41="P1",All!$AE41="RDP"),#REF!,IF(AND(All!$V41="P2",All!$AE41="RDP"),#REF!,IF(AND(All!$V41="P3",All!$AE41="RDP"),#REF!,IF(AND(All!$V41="P4",All!$AE41="RDP"),#REF!,IF(AND(All!$V41="P5",All!$AE41="RDP"),#REF!,IF(AND(All!$V41="P6",All!$AE41="RDP"),#REF!,IF(AND(All!$V41="P7",All!$AE41="RDP"),#REF!,IF(AND(All!$V41="P8",All!$AE41="RDP"),#REF!,IF(AND(All!$V41="P9",All!$AE41="RDP"),#REF!,IF(AND(All!$V41="P1",All!$AE41="RMS"),#REF!,IF(AND(All!$V41="P2",All!$AE41="RMS"),#REF!,IF(AND(All!$V41="P3",All!$AE41="RMS"),#REF!,IF(AND(All!$V41="P4",All!$AE41="RMS"),#REF!,IF(AND(All!$V41="P5",All!$AE41="RMS"),#REF!,IF(AND(All!$V41="P6",All!$AE41="RMS"),#REF!,IF(AND(All!$V41="P7",All!$AE41="RMS"),#REF!,IF(AND(All!$V41="P8",All!$AE41="RMS"),#REF!,IF(AND(All!$V41="P9",All!$AE41="RMS"),#REF!,IF(AND(All!$V41="P1",All!$AE41="RSS"),#REF!,IF(AND(All!$V41="P2",All!$AE41="RSS"),#REF!,IF(AND(All!$V41="P3",All!$AE41="RSS"),#REF!,IF(AND(All!$V41="P4",All!$AE41="RSS"),#REF!,IF(AND(All!$V41="P5",All!$AE41="RSS"),#REF!,IF(AND(All!$V41="P6",All!$AE41="RSS"),#REF!,IF(AND(All!$V41="P7",All!$AE41="RSS"),#REF!,IF(AND(All!$V41="P8",All!$AE41="RSS"),#REF!,IF(AND(All!$V41="P9",All!$AE41="RSS"),#REF!,0)))))))))))))))))))))))))))</f>
        <v>#REF!</v>
      </c>
      <c r="BQ41" s="43" t="e">
        <f>IF(AND(All!$V41="P1",All!$AE41="RDP"),#REF!,IF(AND(All!$V41="P2",All!$AE41="RDP"),#REF!,IF(AND(All!$V41="P3",All!$AE41="RDP"),#REF!,IF(AND(All!$V41="P4",All!$AE41="RDP"),#REF!,IF(AND(All!$V41="P5",All!$AE41="RDP"),#REF!,IF(AND(All!$V41="P6",All!$AE41="RDP"),#REF!,IF(AND(All!$V41="P7",All!$AE41="RDP"),#REF!,IF(AND(All!$V41="P8",All!$AE41="RDP"),#REF!,IF(AND(All!$V41="P9",All!$AE41="RDP"),#REF!,IF(AND(All!$V41="P1",All!$AE41="RMS"),#REF!,IF(AND(All!$V41="P2",All!$AE41="RMS"),#REF!,IF(AND(All!$V41="P3",All!$AE41="RMS"),#REF!,IF(AND(All!$V41="P4",All!$AE41="RMS"),#REF!,IF(AND(All!$V41="P5",All!$AE41="RMS"),#REF!,IF(AND(All!$V41="P6",All!$AE41="RMS"),#REF!,IF(AND(All!$V41="P7",All!$AE41="RMS"),#REF!,IF(AND(All!$V41="P8",All!$AE41="RMS"),#REF!,IF(AND(All!$V41="P9",All!$AE41="RMS"),#REF!,IF(AND(All!$V41="P1",All!$AE41="RSS"),#REF!,IF(AND(All!$V41="P2",All!$AE41="RSS"),#REF!,IF(AND(All!$V41="P3",All!$AE41="RSS"),#REF!,IF(AND(All!$V41="P4",All!$AE41="RSS"),#REF!,IF(AND(All!$V41="P5",All!$AE41="RSS"),#REF!,IF(AND(All!$V41="P6",All!$AE41="RSS"),#REF!,IF(AND(All!$V41="P7",All!$AE41="RSS"),#REF!,IF(AND(All!$V41="P8",All!$AE41="RSS"),#REF!,IF(AND(All!$V41="P9",All!$AE41="RSS"),#REF!,0)))))))))))))))))))))))))))</f>
        <v>#REF!</v>
      </c>
      <c r="BR41" s="43" t="e">
        <f>IF(AND(All!$V41="P1",All!$AE41="RDP"),#REF!,IF(AND(All!$V41="P2",All!$AE41="RDP"),#REF!,IF(AND(All!$V41="P3",All!$AE41="RDP"),#REF!,IF(AND(All!$V41="P4",All!$AE41="RDP"),#REF!,IF(AND(All!$V41="P5",All!$AE41="RDP"),#REF!,IF(AND(All!$V41="P6",All!$AE41="RDP"),#REF!,IF(AND(All!$V41="P7",All!$AE41="RDP"),#REF!,IF(AND(All!$V41="P8",All!$AE41="RDP"),#REF!,IF(AND(All!$V41="P9",All!$AE41="RDP"),#REF!,IF(AND(All!$V41="P1",All!$AE41="RMS"),#REF!,IF(AND(All!$V41="P2",All!$AE41="RMS"),#REF!,IF(AND(All!$V41="P3",All!$AE41="RMS"),#REF!,IF(AND(All!$V41="P4",All!$AE41="RMS"),#REF!,IF(AND(All!$V41="P5",All!$AE41="RMS"),#REF!,IF(AND(All!$V41="P6",All!$AE41="RMS"),#REF!,IF(AND(All!$V41="P7",All!$AE41="RMS"),#REF!,IF(AND(All!$V41="P8",All!$AE41="RMS"),#REF!,IF(AND(All!$V41="P9",All!$AE41="RMS"),#REF!,IF(AND(All!$V41="P1",All!$AE41="RSS"),#REF!,IF(AND(All!$V41="P2",All!$AE41="RSS"),#REF!,IF(AND(All!$V41="P3",All!$AE41="RSS"),#REF!,IF(AND(All!$V41="P4",All!$AE41="RSS"),#REF!,IF(AND(All!$V41="P5",All!$AE41="RSS"),#REF!,IF(AND(All!$V41="P6",All!$AE41="RSS"),#REF!,IF(AND(All!$V41="P7",All!$AE41="RSS"),#REF!,IF(AND(All!$V41="P8",All!$AE41="RSS"),#REF!,IF(AND(All!$V41="P9",All!$AE41="RSS"),#REF!,0)))))))))))))))))))))))))))</f>
        <v>#REF!</v>
      </c>
      <c r="BS41" s="43" t="e">
        <f>IF(AND(All!$V41="P1",All!$AE41="RDP"),#REF!,IF(AND(All!$V41="P2",All!$AE41="RDP"),#REF!,IF(AND(All!$V41="P3",All!$AE41="RDP"),#REF!,IF(AND(All!$V41="P4",All!$AE41="RDP"),#REF!,IF(AND(All!$V41="P5",All!$AE41="RDP"),#REF!,IF(AND(All!$V41="P6",All!$AE41="RDP"),#REF!,IF(AND(All!$V41="P7",All!$AE41="RDP"),#REF!,IF(AND(All!$V41="P8",All!$AE41="RDP"),#REF!,IF(AND(All!$V41="P9",All!$AE41="RDP"),#REF!,IF(AND(All!$V41="P1",All!$AE41="RMS"),#REF!,IF(AND(All!$V41="P2",All!$AE41="RMS"),#REF!,IF(AND(All!$V41="P3",All!$AE41="RMS"),#REF!,IF(AND(All!$V41="P4",All!$AE41="RMS"),#REF!,IF(AND(All!$V41="P5",All!$AE41="RMS"),#REF!,IF(AND(All!$V41="P6",All!$AE41="RMS"),#REF!,IF(AND(All!$V41="P7",All!$AE41="RMS"),#REF!,IF(AND(All!$V41="P8",All!$AE41="RMS"),#REF!,IF(AND(All!$V41="P9",All!$AE41="RMS"),#REF!,IF(AND(All!$V41="P1",All!$AE41="RSS"),#REF!,IF(AND(All!$V41="P2",All!$AE41="RSS"),#REF!,IF(AND(All!$V41="P3",All!$AE41="RSS"),#REF!,IF(AND(All!$V41="P4",All!$AE41="RSS"),#REF!,IF(AND(All!$V41="P5",All!$AE41="RSS"),#REF!,IF(AND(All!$V41="P6",All!$AE41="RSS"),#REF!,IF(AND(All!$V41="P7",All!$AE41="RSS"),#REF!,IF(AND(All!$V41="P8",All!$AE41="RSS"),#REF!,IF(AND(All!$V41="P9",All!$AE41="RSS"),#REF!,0)))))))))))))))))))))))))))</f>
        <v>#REF!</v>
      </c>
      <c r="BT41" s="43" t="e">
        <f>IF(AND(All!$V41="P1",All!$AE41="RDP"),#REF!,IF(AND(All!$V41="P2",All!$AE41="RDP"),#REF!,IF(AND(All!$V41="P3",All!$AE41="RDP"),#REF!,IF(AND(All!$V41="P4",All!$AE41="RDP"),#REF!,IF(AND(All!$V41="P5",All!$AE41="RDP"),#REF!,IF(AND(All!$V41="P6",All!$AE41="RDP"),#REF!,IF(AND(All!$V41="P7",All!$AE41="RDP"),#REF!,IF(AND(All!$V41="P8",All!$AE41="RDP"),#REF!,IF(AND(All!$V41="P9",All!$AE41="RDP"),#REF!,IF(AND(All!$V41="P1",All!$AE41="RMS"),#REF!,IF(AND(All!$V41="P2",All!$AE41="RMS"),#REF!,IF(AND(All!$V41="P3",All!$AE41="RMS"),#REF!,IF(AND(All!$V41="P4",All!$AE41="RMS"),#REF!,IF(AND(All!$V41="P5",All!$AE41="RMS"),#REF!,IF(AND(All!$V41="P6",All!$AE41="RMS"),#REF!,IF(AND(All!$V41="P7",All!$AE41="RMS"),#REF!,IF(AND(All!$V41="P8",All!$AE41="RMS"),#REF!,IF(AND(All!$V41="P9",All!$AE41="RMS"),#REF!,IF(AND(All!$V41="P1",All!$AE41="RSS"),#REF!,IF(AND(All!$V41="P2",All!$AE41="RSS"),#REF!,IF(AND(All!$V41="P3",All!$AE41="RSS"),#REF!,IF(AND(All!$V41="P4",All!$AE41="RSS"),#REF!,IF(AND(All!$V41="P5",All!$AE41="RSS"),#REF!,IF(AND(All!$V41="P6",All!$AE41="RSS"),#REF!,IF(AND(All!$V41="P7",All!$AE41="RSS"),#REF!,IF(AND(All!$V41="P8",All!$AE41="RSS"),#REF!,IF(AND(All!$V41="P9",All!$AE41="RSS"),#REF!,0)))))))))))))))))))))))))))</f>
        <v>#REF!</v>
      </c>
      <c r="BU41" s="43" t="e">
        <f>IF(AND(All!$V41="P1",All!$AE41="RDP"),#REF!,IF(AND(All!$V41="P2",All!$AE41="RDP"),#REF!,IF(AND(All!$V41="P3",All!$AE41="RDP"),#REF!,IF(AND(All!$V41="P4",All!$AE41="RDP"),#REF!,IF(AND(All!$V41="P5",All!$AE41="RDP"),#REF!,IF(AND(All!$V41="P6",All!$AE41="RDP"),#REF!,IF(AND(All!$V41="P7",All!$AE41="RDP"),#REF!,IF(AND(All!$V41="P8",All!$AE41="RDP"),#REF!,IF(AND(All!$V41="P9",All!$AE41="RDP"),#REF!,IF(AND(All!$V41="P1",All!$AE41="RMS"),#REF!,IF(AND(All!$V41="P2",All!$AE41="RMS"),#REF!,IF(AND(All!$V41="P3",All!$AE41="RMS"),#REF!,IF(AND(All!$V41="P4",All!$AE41="RMS"),#REF!,IF(AND(All!$V41="P5",All!$AE41="RMS"),#REF!,IF(AND(All!$V41="P6",All!$AE41="RMS"),#REF!,IF(AND(All!$V41="P7",All!$AE41="RMS"),#REF!,IF(AND(All!$V41="P8",All!$AE41="RMS"),#REF!,IF(AND(All!$V41="P9",All!$AE41="RMS"),#REF!,IF(AND(All!$V41="P1",All!$AE41="RSS"),#REF!,IF(AND(All!$V41="P2",All!$AE41="RSS"),#REF!,IF(AND(All!$V41="P3",All!$AE41="RSS"),#REF!,IF(AND(All!$V41="P4",All!$AE41="RSS"),#REF!,IF(AND(All!$V41="P5",All!$AE41="RSS"),#REF!,IF(AND(All!$V41="P6",All!$AE41="RSS"),#REF!,IF(AND(All!$V41="P7",All!$AE41="RSS"),#REF!,IF(AND(All!$V41="P8",All!$AE41="RSS"),#REF!,IF(AND(All!$V41="P9",All!$AE41="RSS"),#REF!,0)))))))))))))))))))))))))))</f>
        <v>#REF!</v>
      </c>
      <c r="BV41" s="43" t="e">
        <f>IF(AND(All!$V41="P1",All!$AE41="RDP"),#REF!,IF(AND(All!$V41="P2",All!$AE41="RDP"),#REF!,IF(AND(All!$V41="P3",All!$AE41="RDP"),#REF!,IF(AND(All!$V41="P4",All!$AE41="RDP"),#REF!,IF(AND(All!$V41="P5",All!$AE41="RDP"),#REF!,IF(AND(All!$V41="P6",All!$AE41="RDP"),#REF!,IF(AND(All!$V41="P7",All!$AE41="RDP"),#REF!,IF(AND(All!$V41="P8",All!$AE41="RDP"),#REF!,IF(AND(All!$V41="P9",All!$AE41="RDP"),#REF!,IF(AND(All!$V41="P1",All!$AE41="RMS"),#REF!,IF(AND(All!$V41="P2",All!$AE41="RMS"),#REF!,IF(AND(All!$V41="P3",All!$AE41="RMS"),#REF!,IF(AND(All!$V41="P4",All!$AE41="RMS"),#REF!,IF(AND(All!$V41="P5",All!$AE41="RMS"),#REF!,IF(AND(All!$V41="P6",All!$AE41="RMS"),#REF!,IF(AND(All!$V41="P7",All!$AE41="RMS"),#REF!,IF(AND(All!$V41="P8",All!$AE41="RMS"),#REF!,IF(AND(All!$V41="P9",All!$AE41="RMS"),#REF!,IF(AND(All!$V41="P1",All!$AE41="RSS"),#REF!,IF(AND(All!$V41="P2",All!$AE41="RSS"),#REF!,IF(AND(All!$V41="P3",All!$AE41="RSS"),#REF!,IF(AND(All!$V41="P4",All!$AE41="RSS"),#REF!,IF(AND(All!$V41="P5",All!$AE41="RSS"),#REF!,IF(AND(All!$V41="P6",All!$AE41="RSS"),#REF!,IF(AND(All!$V41="P7",All!$AE41="RSS"),#REF!,IF(AND(All!$V41="P8",All!$AE41="RSS"),#REF!,IF(AND(All!$V41="P9",All!$AE41="RSS"),#REF!,0)))))))))))))))))))))))))))</f>
        <v>#REF!</v>
      </c>
      <c r="BW41" s="43" t="e">
        <f>IF(AND(All!$V41="P1",All!$AE41="RDP"),#REF!,IF(AND(All!$V41="P2",All!$AE41="RDP"),#REF!,IF(AND(All!$V41="P3",All!$AE41="RDP"),#REF!,IF(AND(All!$V41="P4",All!$AE41="RDP"),#REF!,IF(AND(All!$V41="P5",All!$AE41="RDP"),#REF!,IF(AND(All!$V41="P6",All!$AE41="RDP"),#REF!,IF(AND(All!$V41="P7",All!$AE41="RDP"),#REF!,IF(AND(All!$V41="P8",All!$AE41="RDP"),#REF!,IF(AND(All!$V41="P9",All!$AE41="RDP"),#REF!,IF(AND(All!$V41="P1",All!$AE41="RMS"),#REF!,IF(AND(All!$V41="P2",All!$AE41="RMS"),#REF!,IF(AND(All!$V41="P3",All!$AE41="RMS"),#REF!,IF(AND(All!$V41="P4",All!$AE41="RMS"),#REF!,IF(AND(All!$V41="P5",All!$AE41="RMS"),#REF!,IF(AND(All!$V41="P6",All!$AE41="RMS"),#REF!,IF(AND(All!$V41="P7",All!$AE41="RMS"),#REF!,IF(AND(All!$V41="P8",All!$AE41="RMS"),#REF!,IF(AND(All!$V41="P9",All!$AE41="RMS"),#REF!,IF(AND(All!$V41="P1",All!$AE41="RSS"),#REF!,IF(AND(All!$V41="P2",All!$AE41="RSS"),#REF!,IF(AND(All!$V41="P3",All!$AE41="RSS"),#REF!,IF(AND(All!$V41="P4",All!$AE41="RSS"),#REF!,IF(AND(All!$V41="P5",All!$AE41="RSS"),#REF!,IF(AND(All!$V41="P6",All!$AE41="RSS"),#REF!,IF(AND(All!$V41="P7",All!$AE41="RSS"),#REF!,IF(AND(All!$V41="P8",All!$AE41="RSS"),#REF!,IF(AND(All!$V41="P9",All!$AE41="RSS"),#REF!,0)))))))))))))))))))))))))))</f>
        <v>#REF!</v>
      </c>
      <c r="BX41" s="43" t="e">
        <f>IF(AND(All!$V41="P1",All!$AE41="RDP"),#REF!,IF(AND(All!$V41="P2",All!$AE41="RDP"),#REF!,IF(AND(All!$V41="P3",All!$AE41="RDP"),#REF!,IF(AND(All!$V41="P4",All!$AE41="RDP"),#REF!,IF(AND(All!$V41="P5",All!$AE41="RDP"),#REF!,IF(AND(All!$V41="P6",All!$AE41="RDP"),#REF!,IF(AND(All!$V41="P7",All!$AE41="RDP"),#REF!,IF(AND(All!$V41="P8",All!$AE41="RDP"),#REF!,IF(AND(All!$V41="P9",All!$AE41="RDP"),#REF!,IF(AND(All!$V41="P1",All!$AE41="RMS"),#REF!,IF(AND(All!$V41="P2",All!$AE41="RMS"),#REF!,IF(AND(All!$V41="P3",All!$AE41="RMS"),#REF!,IF(AND(All!$V41="P4",All!$AE41="RMS"),#REF!,IF(AND(All!$V41="P5",All!$AE41="RMS"),#REF!,IF(AND(All!$V41="P6",All!$AE41="RMS"),#REF!,IF(AND(All!$V41="P7",All!$AE41="RMS"),#REF!,IF(AND(All!$V41="P8",All!$AE41="RMS"),#REF!,IF(AND(All!$V41="P9",All!$AE41="RMS"),#REF!,IF(AND(All!$V41="P1",All!$AE41="RSS"),#REF!,IF(AND(All!$V41="P2",All!$AE41="RSS"),#REF!,IF(AND(All!$V41="P3",All!$AE41="RSS"),#REF!,IF(AND(All!$V41="P4",All!$AE41="RSS"),#REF!,IF(AND(All!$V41="P5",All!$AE41="RSS"),#REF!,IF(AND(All!$V41="P6",All!$AE41="RSS"),#REF!,IF(AND(All!$V41="P7",All!$AE41="RSS"),#REF!,IF(AND(All!$V41="P8",All!$AE41="RSS"),#REF!,IF(AND(All!$V41="P9",All!$AE41="RSS"),#REF!,0)))))))))))))))))))))))))))</f>
        <v>#REF!</v>
      </c>
      <c r="BY41" s="43" t="e">
        <f>IF(AND(All!$V41="P1",All!$AE41="RDP"),#REF!,IF(AND(All!$V41="P2",All!$AE41="RDP"),#REF!,IF(AND(All!$V41="P3",All!$AE41="RDP"),#REF!,IF(AND(All!$V41="P4",All!$AE41="RDP"),#REF!,IF(AND(All!$V41="P5",All!$AE41="RDP"),#REF!,IF(AND(All!$V41="P6",All!$AE41="RDP"),#REF!,IF(AND(All!$V41="P7",All!$AE41="RDP"),#REF!,IF(AND(All!$V41="P8",All!$AE41="RDP"),#REF!,IF(AND(All!$V41="P9",All!$AE41="RDP"),#REF!,IF(AND(All!$V41="P1",All!$AE41="RMS"),#REF!,IF(AND(All!$V41="P2",All!$AE41="RMS"),#REF!,IF(AND(All!$V41="P3",All!$AE41="RMS"),#REF!,IF(AND(All!$V41="P4",All!$AE41="RMS"),#REF!,IF(AND(All!$V41="P5",All!$AE41="RMS"),#REF!,IF(AND(All!$V41="P6",All!$AE41="RMS"),#REF!,IF(AND(All!$V41="P7",All!$AE41="RMS"),#REF!,IF(AND(All!$V41="P8",All!$AE41="RMS"),#REF!,IF(AND(All!$V41="P9",All!$AE41="RMS"),#REF!,IF(AND(All!$V41="P1",All!$AE41="RSS"),#REF!,IF(AND(All!$V41="P2",All!$AE41="RSS"),#REF!,IF(AND(All!$V41="P3",All!$AE41="RSS"),#REF!,IF(AND(All!$V41="P4",All!$AE41="RSS"),#REF!,IF(AND(All!$V41="P5",All!$AE41="RSS"),#REF!,IF(AND(All!$V41="P6",All!$AE41="RSS"),#REF!,IF(AND(All!$V41="P7",All!$AE41="RSS"),#REF!,IF(AND(All!$V41="P8",All!$AE41="RSS"),#REF!,IF(AND(All!$V41="P9",All!$AE41="RSS"),#REF!,0)))))))))))))))))))))))))))</f>
        <v>#REF!</v>
      </c>
      <c r="BZ41" s="43" t="e">
        <f>IF(AND(All!$V41="P1",All!$AE41="RDP"),#REF!,IF(AND(All!$V41="P2",All!$AE41="RDP"),#REF!,IF(AND(All!$V41="P3",All!$AE41="RDP"),#REF!,IF(AND(All!$V41="P4",All!$AE41="RDP"),#REF!,IF(AND(All!$V41="P5",All!$AE41="RDP"),#REF!,IF(AND(All!$V41="P6",All!$AE41="RDP"),#REF!,IF(AND(All!$V41="P7",All!$AE41="RDP"),#REF!,IF(AND(All!$V41="P8",All!$AE41="RDP"),#REF!,IF(AND(All!$V41="P9",All!$AE41="RDP"),#REF!,IF(AND(All!$V41="P1",All!$AE41="RMS"),#REF!,IF(AND(All!$V41="P2",All!$AE41="RMS"),#REF!,IF(AND(All!$V41="P3",All!$AE41="RMS"),#REF!,IF(AND(All!$V41="P4",All!$AE41="RMS"),#REF!,IF(AND(All!$V41="P5",All!$AE41="RMS"),#REF!,IF(AND(All!$V41="P6",All!$AE41="RMS"),#REF!,IF(AND(All!$V41="P7",All!$AE41="RMS"),#REF!,IF(AND(All!$V41="P8",All!$AE41="RMS"),#REF!,IF(AND(All!$V41="P9",All!$AE41="RMS"),#REF!,IF(AND(All!$V41="P1",All!$AE41="RSS"),#REF!,IF(AND(All!$V41="P2",All!$AE41="RSS"),#REF!,IF(AND(All!$V41="P3",All!$AE41="RSS"),#REF!,IF(AND(All!$V41="P4",All!$AE41="RSS"),#REF!,IF(AND(All!$V41="P5",All!$AE41="RSS"),#REF!,IF(AND(All!$V41="P6",All!$AE41="RSS"),#REF!,IF(AND(All!$V41="P7",All!$AE41="RSS"),#REF!,IF(AND(All!$V41="P8",All!$AE41="RSS"),#REF!,IF(AND(All!$V41="P9",All!$AE41="RSS"),#REF!,0)))))))))))))))))))))))))))</f>
        <v>#REF!</v>
      </c>
      <c r="CA41" s="43" t="e">
        <f>IF(AND(All!$V41="P1",All!$AE41="RDP"),#REF!,IF(AND(All!$V41="P2",All!$AE41="RDP"),#REF!,IF(AND(All!$V41="P3",All!$AE41="RDP"),#REF!,IF(AND(All!$V41="P4",All!$AE41="RDP"),#REF!,IF(AND(All!$V41="P5",All!$AE41="RDP"),#REF!,IF(AND(All!$V41="P6",All!$AE41="RDP"),#REF!,IF(AND(All!$V41="P7",All!$AE41="RDP"),#REF!,IF(AND(All!$V41="P8",All!$AE41="RDP"),#REF!,IF(AND(All!$V41="P9",All!$AE41="RDP"),#REF!,IF(AND(All!$V41="P1",All!$AE41="RMS"),#REF!,IF(AND(All!$V41="P2",All!$AE41="RMS"),#REF!,IF(AND(All!$V41="P3",All!$AE41="RMS"),#REF!,IF(AND(All!$V41="P4",All!$AE41="RMS"),#REF!,IF(AND(All!$V41="P5",All!$AE41="RMS"),#REF!,IF(AND(All!$V41="P6",All!$AE41="RMS"),#REF!,IF(AND(All!$V41="P7",All!$AE41="RMS"),#REF!,IF(AND(All!$V41="P8",All!$AE41="RMS"),#REF!,IF(AND(All!$V41="P9",All!$AE41="RMS"),#REF!,IF(AND(All!$V41="P1",All!$AE41="RSS"),#REF!,IF(AND(All!$V41="P2",All!$AE41="RSS"),#REF!,IF(AND(All!$V41="P3",All!$AE41="RSS"),#REF!,IF(AND(All!$V41="P4",All!$AE41="RSS"),#REF!,IF(AND(All!$V41="P5",All!$AE41="RSS"),#REF!,IF(AND(All!$V41="P6",All!$AE41="RSS"),#REF!,IF(AND(All!$V41="P7",All!$AE41="RSS"),#REF!,IF(AND(All!$V41="P8",All!$AE41="RSS"),#REF!,IF(AND(All!$V41="P9",All!$AE41="RSS"),#REF!,0)))))))))))))))))))))))))))</f>
        <v>#REF!</v>
      </c>
      <c r="CB41" s="43" t="e">
        <f>IF(AND(All!$V41="P1",All!$AE41="RDP"),#REF!,IF(AND(All!$V41="P2",All!$AE41="RDP"),#REF!,IF(AND(All!$V41="P3",All!$AE41="RDP"),#REF!,IF(AND(All!$V41="P4",All!$AE41="RDP"),#REF!,IF(AND(All!$V41="P5",All!$AE41="RDP"),#REF!,IF(AND(All!$V41="P6",All!$AE41="RDP"),#REF!,IF(AND(All!$V41="P7",All!$AE41="RDP"),#REF!,IF(AND(All!$V41="P8",All!$AE41="RDP"),#REF!,IF(AND(All!$V41="P9",All!$AE41="RDP"),#REF!,IF(AND(All!$V41="P1",All!$AE41="RMS"),#REF!,IF(AND(All!$V41="P2",All!$AE41="RMS"),#REF!,IF(AND(All!$V41="P3",All!$AE41="RMS"),#REF!,IF(AND(All!$V41="P4",All!$AE41="RMS"),#REF!,IF(AND(All!$V41="P5",All!$AE41="RMS"),#REF!,IF(AND(All!$V41="P6",All!$AE41="RMS"),#REF!,IF(AND(All!$V41="P7",All!$AE41="RMS"),#REF!,IF(AND(All!$V41="P8",All!$AE41="RMS"),#REF!,IF(AND(All!$V41="P9",All!$AE41="RMS"),#REF!,IF(AND(All!$V41="P1",All!$AE41="RSS"),#REF!,IF(AND(All!$V41="P2",All!$AE41="RSS"),#REF!,IF(AND(All!$V41="P3",All!$AE41="RSS"),#REF!,IF(AND(All!$V41="P4",All!$AE41="RSS"),#REF!,IF(AND(All!$V41="P5",All!$AE41="RSS"),#REF!,IF(AND(All!$V41="P6",All!$AE41="RSS"),#REF!,IF(AND(All!$V41="P7",All!$AE41="RSS"),#REF!,IF(AND(All!$V41="P8",All!$AE41="RSS"),#REF!,IF(AND(All!$V41="P9",All!$AE41="RSS"),#REF!,0)))))))))))))))))))))))))))</f>
        <v>#REF!</v>
      </c>
      <c r="CC41" s="43" t="e">
        <f>IF(AND(All!$V41="P1",All!$AE41="RDP"),#REF!,IF(AND(All!$V41="P2",All!$AE41="RDP"),#REF!,IF(AND(All!$V41="P3",All!$AE41="RDP"),#REF!,IF(AND(All!$V41="P4",All!$AE41="RDP"),#REF!,IF(AND(All!$V41="P5",All!$AE41="RDP"),#REF!,IF(AND(All!$V41="P6",All!$AE41="RDP"),#REF!,IF(AND(All!$V41="P7",All!$AE41="RDP"),#REF!,IF(AND(All!$V41="P8",All!$AE41="RDP"),#REF!,IF(AND(All!$V41="P9",All!$AE41="RDP"),#REF!,IF(AND(All!$V41="P1",All!$AE41="RMS"),#REF!,IF(AND(All!$V41="P2",All!$AE41="RMS"),#REF!,IF(AND(All!$V41="P3",All!$AE41="RMS"),#REF!,IF(AND(All!$V41="P4",All!$AE41="RMS"),#REF!,IF(AND(All!$V41="P5",All!$AE41="RMS"),#REF!,IF(AND(All!$V41="P6",All!$AE41="RMS"),#REF!,IF(AND(All!$V41="P7",All!$AE41="RMS"),#REF!,IF(AND(All!$V41="P8",All!$AE41="RMS"),#REF!,IF(AND(All!$V41="P9",All!$AE41="RMS"),#REF!,IF(AND(All!$V41="P1",All!$AE41="RSS"),#REF!,IF(AND(All!$V41="P2",All!$AE41="RSS"),#REF!,IF(AND(All!$V41="P3",All!$AE41="RSS"),#REF!,IF(AND(All!$V41="P4",All!$AE41="RSS"),#REF!,IF(AND(All!$V41="P5",All!$AE41="RSS"),#REF!,IF(AND(All!$V41="P6",All!$AE41="RSS"),#REF!,IF(AND(All!$V41="P7",All!$AE41="RSS"),#REF!,IF(AND(All!$V41="P8",All!$AE41="RSS"),#REF!,IF(AND(All!$V41="P9",All!$AE41="RSS"),#REF!,0)))))))))))))))))))))))))))</f>
        <v>#REF!</v>
      </c>
      <c r="CD41" s="43" t="e">
        <f>IF(AND(All!$V41="P1",All!$AE41="RDP"),#REF!,IF(AND(All!$V41="P2",All!$AE41="RDP"),#REF!,IF(AND(All!$V41="P3",All!$AE41="RDP"),#REF!,IF(AND(All!$V41="P4",All!$AE41="RDP"),#REF!,IF(AND(All!$V41="P5",All!$AE41="RDP"),#REF!,IF(AND(All!$V41="P6",All!$AE41="RDP"),#REF!,IF(AND(All!$V41="P7",All!$AE41="RDP"),#REF!,IF(AND(All!$V41="P8",All!$AE41="RDP"),#REF!,IF(AND(All!$V41="P9",All!$AE41="RDP"),#REF!,IF(AND(All!$V41="P1",All!$AE41="RMS"),#REF!,IF(AND(All!$V41="P2",All!$AE41="RMS"),#REF!,IF(AND(All!$V41="P3",All!$AE41="RMS"),#REF!,IF(AND(All!$V41="P4",All!$AE41="RMS"),#REF!,IF(AND(All!$V41="P5",All!$AE41="RMS"),#REF!,IF(AND(All!$V41="P6",All!$AE41="RMS"),#REF!,IF(AND(All!$V41="P7",All!$AE41="RMS"),#REF!,IF(AND(All!$V41="P8",All!$AE41="RMS"),#REF!,IF(AND(All!$V41="P9",All!$AE41="RMS"),#REF!,IF(AND(All!$V41="P1",All!$AE41="RSS"),#REF!,IF(AND(All!$V41="P2",All!$AE41="RSS"),#REF!,IF(AND(All!$V41="P3",All!$AE41="RSS"),#REF!,IF(AND(All!$V41="P4",All!$AE41="RSS"),#REF!,IF(AND(All!$V41="P5",All!$AE41="RSS"),#REF!,IF(AND(All!$V41="P6",All!$AE41="RSS"),#REF!,IF(AND(All!$V41="P7",All!$AE41="RSS"),#REF!,IF(AND(All!$V41="P8",All!$AE41="RSS"),#REF!,IF(AND(All!$V41="P9",All!$AE41="RSS"),#REF!,0)))))))))))))))))))))))))))</f>
        <v>#REF!</v>
      </c>
      <c r="CE41" s="43" t="e">
        <f>IF(AND(All!$V41="P1",All!$AE41="RDP"),#REF!,IF(AND(All!$V41="P2",All!$AE41="RDP"),#REF!,IF(AND(All!$V41="P3",All!$AE41="RDP"),#REF!,IF(AND(All!$V41="P4",All!$AE41="RDP"),#REF!,IF(AND(All!$V41="P5",All!$AE41="RDP"),#REF!,IF(AND(All!$V41="P6",All!$AE41="RDP"),#REF!,IF(AND(All!$V41="P7",All!$AE41="RDP"),#REF!,IF(AND(All!$V41="P8",All!$AE41="RDP"),#REF!,IF(AND(All!$V41="P9",All!$AE41="RDP"),#REF!,IF(AND(All!$V41="P1",All!$AE41="RMS"),#REF!,IF(AND(All!$V41="P2",All!$AE41="RMS"),#REF!,IF(AND(All!$V41="P3",All!$AE41="RMS"),#REF!,IF(AND(All!$V41="P4",All!$AE41="RMS"),#REF!,IF(AND(All!$V41="P5",All!$AE41="RMS"),#REF!,IF(AND(All!$V41="P6",All!$AE41="RMS"),#REF!,IF(AND(All!$V41="P7",All!$AE41="RMS"),#REF!,IF(AND(All!$V41="P8",All!$AE41="RMS"),#REF!,IF(AND(All!$V41="P9",All!$AE41="RMS"),#REF!,IF(AND(All!$V41="P1",All!$AE41="RSS"),#REF!,IF(AND(All!$V41="P2",All!$AE41="RSS"),#REF!,IF(AND(All!$V41="P3",All!$AE41="RSS"),#REF!,IF(AND(All!$V41="P4",All!$AE41="RSS"),#REF!,IF(AND(All!$V41="P5",All!$AE41="RSS"),#REF!,IF(AND(All!$V41="P6",All!$AE41="RSS"),#REF!,IF(AND(All!$V41="P7",All!$AE41="RSS"),#REF!,IF(AND(All!$V41="P8",All!$AE41="RSS"),#REF!,IF(AND(All!$V41="P9",All!$AE41="RSS"),#REF!,0)))))))))))))))))))))))))))</f>
        <v>#REF!</v>
      </c>
      <c r="CF41" s="43" t="e">
        <f>IF(AND(All!$V41="P1",All!$AE41="RDP"),#REF!,IF(AND(All!$V41="P2",All!$AE41="RDP"),#REF!,IF(AND(All!$V41="P3",All!$AE41="RDP"),#REF!,IF(AND(All!$V41="P4",All!$AE41="RDP"),#REF!,IF(AND(All!$V41="P5",All!$AE41="RDP"),#REF!,IF(AND(All!$V41="P6",All!$AE41="RDP"),#REF!,IF(AND(All!$V41="P7",All!$AE41="RDP"),#REF!,IF(AND(All!$V41="P8",All!$AE41="RDP"),#REF!,IF(AND(All!$V41="P9",All!$AE41="RDP"),#REF!,IF(AND(All!$V41="P1",All!$AE41="RMS"),#REF!,IF(AND(All!$V41="P2",All!$AE41="RMS"),#REF!,IF(AND(All!$V41="P3",All!$AE41="RMS"),#REF!,IF(AND(All!$V41="P4",All!$AE41="RMS"),#REF!,IF(AND(All!$V41="P5",All!$AE41="RMS"),#REF!,IF(AND(All!$V41="P6",All!$AE41="RMS"),#REF!,IF(AND(All!$V41="P7",All!$AE41="RMS"),#REF!,IF(AND(All!$V41="P8",All!$AE41="RMS"),#REF!,IF(AND(All!$V41="P9",All!$AE41="RMS"),#REF!,IF(AND(All!$V41="P1",All!$AE41="RSS"),#REF!,IF(AND(All!$V41="P2",All!$AE41="RSS"),#REF!,IF(AND(All!$V41="P3",All!$AE41="RSS"),#REF!,IF(AND(All!$V41="P4",All!$AE41="RSS"),#REF!,IF(AND(All!$V41="P5",All!$AE41="RSS"),#REF!,IF(AND(All!$V41="P6",All!$AE41="RSS"),#REF!,IF(AND(All!$V41="P7",All!$AE41="RSS"),#REF!,IF(AND(All!$V41="P8",All!$AE41="RSS"),#REF!,IF(AND(All!$V41="P9",All!$AE41="RSS"),#REF!,0)))))))))))))))))))))))))))</f>
        <v>#REF!</v>
      </c>
      <c r="CG41" s="43" t="e">
        <f>IF(AND(All!$V41="P1",All!$AE41="RDP"),#REF!,IF(AND(All!$V41="P2",All!$AE41="RDP"),#REF!,IF(AND(All!$V41="P3",All!$AE41="RDP"),#REF!,IF(AND(All!$V41="P4",All!$AE41="RDP"),#REF!,IF(AND(All!$V41="P5",All!$AE41="RDP"),#REF!,IF(AND(All!$V41="P6",All!$AE41="RDP"),#REF!,IF(AND(All!$V41="P7",All!$AE41="RDP"),#REF!,IF(AND(All!$V41="P8",All!$AE41="RDP"),#REF!,IF(AND(All!$V41="P9",All!$AE41="RDP"),#REF!,IF(AND(All!$V41="P1",All!$AE41="RMS"),#REF!,IF(AND(All!$V41="P2",All!$AE41="RMS"),#REF!,IF(AND(All!$V41="P3",All!$AE41="RMS"),#REF!,IF(AND(All!$V41="P4",All!$AE41="RMS"),#REF!,IF(AND(All!$V41="P5",All!$AE41="RMS"),#REF!,IF(AND(All!$V41="P6",All!$AE41="RMS"),#REF!,IF(AND(All!$V41="P7",All!$AE41="RMS"),#REF!,IF(AND(All!$V41="P8",All!$AE41="RMS"),#REF!,IF(AND(All!$V41="P9",All!$AE41="RMS"),#REF!,IF(AND(All!$V41="P1",All!$AE41="RSS"),#REF!,IF(AND(All!$V41="P2",All!$AE41="RSS"),#REF!,IF(AND(All!$V41="P3",All!$AE41="RSS"),#REF!,IF(AND(All!$V41="P4",All!$AE41="RSS"),#REF!,IF(AND(All!$V41="P5",All!$AE41="RSS"),#REF!,IF(AND(All!$V41="P6",All!$AE41="RSS"),#REF!,IF(AND(All!$V41="P7",All!$AE41="RSS"),#REF!,IF(AND(All!$V41="P8",All!$AE41="RSS"),#REF!,IF(AND(All!$V41="P9",All!$AE41="RSS"),#REF!,0)))))))))))))))))))))))))))</f>
        <v>#REF!</v>
      </c>
      <c r="CH41" s="43" t="e">
        <f>IF(AND(All!$V41="P1",All!$AE41="RDP"),#REF!,IF(AND(All!$V41="P2",All!$AE41="RDP"),#REF!,IF(AND(All!$V41="P3",All!$AE41="RDP"),#REF!,IF(AND(All!$V41="P4",All!$AE41="RDP"),#REF!,IF(AND(All!$V41="P5",All!$AE41="RDP"),#REF!,IF(AND(All!$V41="P6",All!$AE41="RDP"),#REF!,IF(AND(All!$V41="P7",All!$AE41="RDP"),#REF!,IF(AND(All!$V41="P8",All!$AE41="RDP"),#REF!,IF(AND(All!$V41="P9",All!$AE41="RDP"),#REF!,IF(AND(All!$V41="P1",All!$AE41="RMS"),#REF!,IF(AND(All!$V41="P2",All!$AE41="RMS"),#REF!,IF(AND(All!$V41="P3",All!$AE41="RMS"),#REF!,IF(AND(All!$V41="P4",All!$AE41="RMS"),#REF!,IF(AND(All!$V41="P5",All!$AE41="RMS"),#REF!,IF(AND(All!$V41="P6",All!$AE41="RMS"),#REF!,IF(AND(All!$V41="P7",All!$AE41="RMS"),#REF!,IF(AND(All!$V41="P8",All!$AE41="RMS"),#REF!,IF(AND(All!$V41="P9",All!$AE41="RMS"),#REF!,IF(AND(All!$V41="P1",All!$AE41="RSS"),#REF!,IF(AND(All!$V41="P2",All!$AE41="RSS"),#REF!,IF(AND(All!$V41="P3",All!$AE41="RSS"),#REF!,IF(AND(All!$V41="P4",All!$AE41="RSS"),#REF!,IF(AND(All!$V41="P5",All!$AE41="RSS"),#REF!,IF(AND(All!$V41="P6",All!$AE41="RSS"),#REF!,IF(AND(All!$V41="P7",All!$AE41="RSS"),#REF!,IF(AND(All!$V41="P8",All!$AE41="RSS"),#REF!,IF(AND(All!$V41="P9",All!$AE41="RSS"),#REF!,0)))))))))))))))))))))))))))</f>
        <v>#REF!</v>
      </c>
      <c r="CI41" s="328" t="e">
        <f>IF(AND(All!$V41="P1",All!$AE41="RDP"),#REF!,IF(AND(All!$V41="P2",All!$AE41="RDP"),#REF!,IF(AND(All!$V41="P3",All!$AE41="RDP"),#REF!,IF(AND(All!$V41="P4",All!$AE41="RDP"),#REF!,IF(AND(All!$V41="P5",All!$AE41="RDP"),#REF!,IF(AND(All!$V41="P6",All!$AE41="RDP"),#REF!,IF(AND(All!$V41="P7",All!$AE41="RDP"),#REF!,IF(AND(All!$V41="P8",All!$AE41="RDP"),#REF!,IF(AND(All!$V41="P9",All!$AE41="RDP"),#REF!,IF(AND(All!$V41="P1",All!$AE41="RMS"),#REF!,IF(AND(All!$V41="P2",All!$AE41="RMS"),#REF!,IF(AND(All!$V41="P3",All!$AE41="RMS"),#REF!,IF(AND(All!$V41="P4",All!$AE41="RMS"),#REF!,IF(AND(All!$V41="P5",All!$AE41="RMS"),#REF!,IF(AND(All!$V41="P6",All!$AE41="RMS"),#REF!,IF(AND(All!$V41="P7",All!$AE41="RMS"),#REF!,IF(AND(All!$V41="P8",All!$AE41="RMS"),#REF!,IF(AND(All!$V41="P9",All!$AE41="RMS"),#REF!,IF(AND(All!$V41="P1",All!$AE41="RSS"),#REF!,IF(AND(All!$V41="P2",All!$AE41="RSS"),#REF!,IF(AND(All!$V41="P3",All!$AE41="RSS"),#REF!,IF(AND(All!$V41="P4",All!$AE41="RSS"),#REF!,IF(AND(All!$V41="P5",All!$AE41="RSS"),#REF!,IF(AND(All!$V41="P6",All!$AE41="RSS"),#REF!,IF(AND(All!$V41="P7",All!$AE41="RSS"),#REF!,IF(AND(All!$V41="P8",All!$AE41="RSS"),#REF!,IF(AND(All!$V41="P9",All!$AE41="RSS"),#REF!,0)))))))))))))))))))))))))))</f>
        <v>#REF!</v>
      </c>
      <c r="CJ41" s="377" t="e">
        <f>Table92[[#This Row],[R-B1]]-Table92[[#This Row],[B1]]</f>
        <v>#REF!</v>
      </c>
      <c r="CK41" s="378" t="e">
        <f>Table92[[#This Row],[R-B2]]-Table92[[#This Row],[B2]]</f>
        <v>#REF!</v>
      </c>
      <c r="CL41" s="378" t="e">
        <f>Table92[[#This Row],[R-B3]]-Table92[[#This Row],[B3]]</f>
        <v>#REF!</v>
      </c>
      <c r="CM41" s="378" t="e">
        <f>Table92[[#This Row],[R-B4]]-Table92[[#This Row],[B4]]</f>
        <v>#REF!</v>
      </c>
      <c r="CN41" s="378" t="e">
        <f>Table92[[#This Row],[R-B5]]-Table92[[#This Row],[B5]]</f>
        <v>#REF!</v>
      </c>
      <c r="CO41" s="378" t="e">
        <f>Table92[[#This Row],[R-B6]]-Table92[[#This Row],[B6]]</f>
        <v>#REF!</v>
      </c>
      <c r="CP41" s="378" t="e">
        <f>Table92[[#This Row],[R-B7]]-Table92[[#This Row],[B7]]</f>
        <v>#REF!</v>
      </c>
      <c r="CQ41" s="378" t="e">
        <f>Table92[[#This Row],[R-B8]]-Table92[[#This Row],[B8]]</f>
        <v>#REF!</v>
      </c>
      <c r="CR41" s="378" t="e">
        <f>Table92[[#This Row],[R-B9]]-Table92[[#This Row],[B9]]</f>
        <v>#REF!</v>
      </c>
      <c r="CS41" s="378" t="e">
        <f>Table92[[#This Row],[R-B10]]-Table92[[#This Row],[B10]]</f>
        <v>#REF!</v>
      </c>
      <c r="CT41" s="378" t="e">
        <f>Table92[[#This Row],[R-B11]]-Table92[[#This Row],[B11]]</f>
        <v>#REF!</v>
      </c>
      <c r="CU41" s="378" t="e">
        <f>Table92[[#This Row],[R-B12]]-Table92[[#This Row],[B12]]</f>
        <v>#REF!</v>
      </c>
      <c r="CV41" s="378" t="e">
        <f>Table92[[#This Row],[R-K1]]-Table92[[#This Row],[K1]]</f>
        <v>#REF!</v>
      </c>
      <c r="CW41" s="378" t="e">
        <f>Table92[[#This Row],[R-K2]]-Table92[[#This Row],[K2]]</f>
        <v>#REF!</v>
      </c>
      <c r="CX41" s="378" t="e">
        <f>Table92[[#This Row],[R-K3]]-Table92[[#This Row],[K3]]</f>
        <v>#REF!</v>
      </c>
      <c r="CY41" s="378" t="e">
        <f>Table92[[#This Row],[R-K4]]-Table92[[#This Row],[K4]]</f>
        <v>#REF!</v>
      </c>
      <c r="CZ41" s="378" t="e">
        <f>Table92[[#This Row],[R-K5]]-Table92[[#This Row],[K5]]</f>
        <v>#REF!</v>
      </c>
      <c r="DA41" s="378" t="e">
        <f>Table92[[#This Row],[R-P1]]-Table92[[#This Row],[P1]]</f>
        <v>#REF!</v>
      </c>
      <c r="DB41" s="378" t="e">
        <f>Table92[[#This Row],[R-P2]]-Table92[[#This Row],[P2]]</f>
        <v>#REF!</v>
      </c>
      <c r="DC41" s="378" t="e">
        <f>Table92[[#This Row],[R-P3]]-Table92[[#This Row],[P3]]</f>
        <v>#REF!</v>
      </c>
      <c r="DD41" s="378" t="e">
        <f>Table92[[#This Row],[R-P4]]-Table92[[#This Row],[P4]]</f>
        <v>#REF!</v>
      </c>
      <c r="DE41" s="378" t="e">
        <f>Table92[[#This Row],[R-P5]]-Table92[[#This Row],[P5]]</f>
        <v>#REF!</v>
      </c>
      <c r="DF41" s="378" t="e">
        <f>Table92[[#This Row],[R-E1]]-Table92[[#This Row],[E1]]</f>
        <v>#REF!</v>
      </c>
      <c r="DG41" s="379" t="e">
        <f>Table92[[#This Row],[R-E2]]-Table92[[#This Row],[E2]]</f>
        <v>#REF!</v>
      </c>
      <c r="DH41" s="323">
        <f>COUNTIF(Table9[[#This Row],[G-B1]:[G-B12]],"&lt;=0")/12*100</f>
        <v>91.666666666666657</v>
      </c>
      <c r="DI41" s="43">
        <f>COUNTIF(Table9[[#This Row],[G-K1]:[G-K5]],"&lt;=0")/5*100</f>
        <v>80</v>
      </c>
      <c r="DJ41" s="43">
        <f>COUNTIF(Table9[[#This Row],[G-P1]:[G-P5]],"&lt;=0")/5*100</f>
        <v>80</v>
      </c>
      <c r="DK41" s="43">
        <f>COUNTIF(Table9[[#This Row],[G-E1]:[G-E2]],"&lt;=0")/2*100</f>
        <v>100</v>
      </c>
      <c r="DL41" s="450">
        <f>IF(AE41="RDP",(COUNTIF(Table9[[#This Row],[G-B3]],"&lt;=0")+COUNTIF(Table9[[#This Row],[G-B4]],"&lt;=0")+COUNTIF(Table9[[#This Row],[G-B7]],"&lt;=0")+COUNTIF(Table9[[#This Row],[G-B11]],"&lt;=0")+COUNTIF(Table9[[#This Row],[G-K2]],"&lt;=0"))/5*100,IF(AE41="RMS",(COUNTIF(Table9[[#This Row],[G-B4]],"&lt;=0")+COUNTIF(Table9[[#This Row],[G-B5]],"&lt;=0")+COUNTIF(Table9[[#This Row],[G-B10]],"&lt;=0")+COUNTIF(Table9[[#This Row],[G-B12]],"&lt;=0")+COUNTIF(Table9[[#This Row],[G-K2]],"&lt;=0"))/5*100,IF(AE41="RSS",(COUNTIF(Table9[[#This Row],[G-B1]],"&lt;=0")+COUNTIF(Table9[[#This Row],[G-B2]],"&lt;=0")+COUNTIF(Table9[[#This Row],[G-B6]],"&lt;=0")+COUNTIF(Table9[[#This Row],[G-B11]],"&lt;=0")+COUNTIF(Table9[[#This Row],[G-B12]],"&lt;=0"))/5*100,0)))</f>
        <v>80</v>
      </c>
      <c r="DM41" s="381">
        <v>83</v>
      </c>
      <c r="DN41" s="381">
        <v>80</v>
      </c>
      <c r="DO41" s="381">
        <v>80</v>
      </c>
      <c r="DP41" s="381">
        <v>100</v>
      </c>
      <c r="DQ41" s="381">
        <v>100</v>
      </c>
      <c r="DR41" s="380">
        <v>17</v>
      </c>
      <c r="DS41" s="381">
        <v>20</v>
      </c>
      <c r="DT41" s="381">
        <v>40</v>
      </c>
      <c r="DU41" s="381">
        <v>0</v>
      </c>
      <c r="DV41" s="381">
        <v>0</v>
      </c>
      <c r="DW41" s="380">
        <v>17</v>
      </c>
      <c r="DX41" s="381">
        <v>0</v>
      </c>
      <c r="DY41" s="381">
        <v>0</v>
      </c>
      <c r="DZ41" s="381">
        <v>0</v>
      </c>
      <c r="EA41" s="382">
        <v>0</v>
      </c>
      <c r="EB41" s="335" t="s">
        <v>196</v>
      </c>
      <c r="EC41" s="324" t="s">
        <v>782</v>
      </c>
      <c r="ED41" s="324" t="s">
        <v>1388</v>
      </c>
      <c r="EE41" s="338"/>
    </row>
    <row r="42" spans="1:135" ht="58" x14ac:dyDescent="0.3">
      <c r="A42" s="3" t="s">
        <v>1316</v>
      </c>
      <c r="B42" s="282">
        <v>39</v>
      </c>
      <c r="C42" s="421" t="s">
        <v>134</v>
      </c>
      <c r="D42" s="305">
        <v>46112</v>
      </c>
      <c r="E42" s="306" t="s">
        <v>1406</v>
      </c>
      <c r="F42" s="304">
        <v>1077658</v>
      </c>
      <c r="G42" s="357">
        <f t="shared" ca="1" si="9"/>
        <v>42.078444568112644</v>
      </c>
      <c r="H42" s="283">
        <v>30957</v>
      </c>
      <c r="I42" s="304" t="s">
        <v>136</v>
      </c>
      <c r="J42" s="304" t="s">
        <v>362</v>
      </c>
      <c r="K42" s="304" t="s">
        <v>138</v>
      </c>
      <c r="L42" s="304" t="s">
        <v>147</v>
      </c>
      <c r="M42" s="304" t="s">
        <v>2029</v>
      </c>
      <c r="N42" s="304"/>
      <c r="O42" s="304" t="s">
        <v>183</v>
      </c>
      <c r="P42" s="306" t="s">
        <v>1407</v>
      </c>
      <c r="Q42" s="304" t="s">
        <v>177</v>
      </c>
      <c r="R42" s="305">
        <v>46388</v>
      </c>
      <c r="S42" s="305">
        <v>44578</v>
      </c>
      <c r="T42" s="286">
        <f t="shared" ca="1" si="11"/>
        <v>4.7583333333333337</v>
      </c>
      <c r="U42" s="304">
        <v>19</v>
      </c>
      <c r="V42" s="304" t="s">
        <v>59</v>
      </c>
      <c r="W42" s="307">
        <f ca="1">Table92[[#This Row],[Age]]-($T$1-Table92[[#This Row],[Date of Appointment to Current Grade]])/365</f>
        <v>39.043835616438358</v>
      </c>
      <c r="X42" s="308">
        <f ca="1">($T$1-Table92[[#This Row],[Date of Appointment to Current Grade]])/365</f>
        <v>3.0346089516742847</v>
      </c>
      <c r="Y42" s="305">
        <v>45208</v>
      </c>
      <c r="Z42" s="304" t="s">
        <v>2394</v>
      </c>
      <c r="AA42" s="305">
        <v>45208</v>
      </c>
      <c r="AB42" s="309">
        <f ca="1">($T$1-Table92[[#This Row],[Date in Position]])/365</f>
        <v>3.0346089516742847</v>
      </c>
      <c r="AC42" s="304" t="s">
        <v>183</v>
      </c>
      <c r="AD42" s="305">
        <v>45208</v>
      </c>
      <c r="AE42" s="304" t="s">
        <v>147</v>
      </c>
      <c r="AF42" s="304" t="s">
        <v>148</v>
      </c>
      <c r="AG42" s="47" t="s">
        <v>708</v>
      </c>
      <c r="AH42" s="47" t="s">
        <v>1408</v>
      </c>
      <c r="AI42" s="47" t="s">
        <v>443</v>
      </c>
      <c r="AJ42" s="42" t="s">
        <v>1409</v>
      </c>
      <c r="AK42" s="42" t="s">
        <v>1410</v>
      </c>
      <c r="AL42" s="42" t="s">
        <v>153</v>
      </c>
      <c r="AM42" s="369" t="s">
        <v>1411</v>
      </c>
      <c r="AN42" s="313">
        <v>2</v>
      </c>
      <c r="AO42" s="304">
        <v>2</v>
      </c>
      <c r="AP42" s="304">
        <v>2</v>
      </c>
      <c r="AQ42" s="304">
        <v>3</v>
      </c>
      <c r="AR42" s="304">
        <v>3</v>
      </c>
      <c r="AS42" s="304">
        <v>2</v>
      </c>
      <c r="AT42" s="304">
        <v>3</v>
      </c>
      <c r="AU42" s="304">
        <v>3</v>
      </c>
      <c r="AV42" s="304">
        <v>3</v>
      </c>
      <c r="AW42" s="304">
        <v>2</v>
      </c>
      <c r="AX42" s="304">
        <v>3</v>
      </c>
      <c r="AY42" s="304">
        <v>2</v>
      </c>
      <c r="AZ42" s="304">
        <v>2</v>
      </c>
      <c r="BA42" s="304">
        <v>3</v>
      </c>
      <c r="BB42" s="304">
        <v>2</v>
      </c>
      <c r="BC42" s="304">
        <v>2</v>
      </c>
      <c r="BD42" s="304">
        <v>2</v>
      </c>
      <c r="BE42" s="304">
        <v>2</v>
      </c>
      <c r="BF42" s="304">
        <v>2</v>
      </c>
      <c r="BG42" s="304">
        <v>2</v>
      </c>
      <c r="BH42" s="304">
        <v>1</v>
      </c>
      <c r="BI42" s="304">
        <v>1</v>
      </c>
      <c r="BJ42" s="304">
        <v>1</v>
      </c>
      <c r="BK42" s="314">
        <v>1</v>
      </c>
      <c r="BL42" s="32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M42"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N42"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O42"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P42"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Q42"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R42"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S42"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T42"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U42"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V42"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W42"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X42"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Y42"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Z42"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CA42"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CB42"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CC42"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CD42"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CE42"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CF42"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CG42"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CH42"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CI42" s="328"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CJ42" s="377" t="e">
        <f>Table92[[#This Row],[R-B1]]-Table92[[#This Row],[B1]]</f>
        <v>#REF!</v>
      </c>
      <c r="CK42" s="378" t="e">
        <f>Table92[[#This Row],[R-B2]]-Table92[[#This Row],[B2]]</f>
        <v>#REF!</v>
      </c>
      <c r="CL42" s="378" t="e">
        <f>Table92[[#This Row],[R-B3]]-Table92[[#This Row],[B3]]</f>
        <v>#REF!</v>
      </c>
      <c r="CM42" s="378" t="e">
        <f>Table92[[#This Row],[R-B4]]-Table92[[#This Row],[B4]]</f>
        <v>#REF!</v>
      </c>
      <c r="CN42" s="378" t="e">
        <f>Table92[[#This Row],[R-B5]]-Table92[[#This Row],[B5]]</f>
        <v>#REF!</v>
      </c>
      <c r="CO42" s="378" t="e">
        <f>Table92[[#This Row],[R-B6]]-Table92[[#This Row],[B6]]</f>
        <v>#REF!</v>
      </c>
      <c r="CP42" s="378" t="e">
        <f>Table92[[#This Row],[R-B7]]-Table92[[#This Row],[B7]]</f>
        <v>#REF!</v>
      </c>
      <c r="CQ42" s="378" t="e">
        <f>Table92[[#This Row],[R-B8]]-Table92[[#This Row],[B8]]</f>
        <v>#REF!</v>
      </c>
      <c r="CR42" s="378" t="e">
        <f>Table92[[#This Row],[R-B9]]-Table92[[#This Row],[B9]]</f>
        <v>#REF!</v>
      </c>
      <c r="CS42" s="378" t="e">
        <f>Table92[[#This Row],[R-B10]]-Table92[[#This Row],[B10]]</f>
        <v>#REF!</v>
      </c>
      <c r="CT42" s="378" t="e">
        <f>Table92[[#This Row],[R-B11]]-Table92[[#This Row],[B11]]</f>
        <v>#REF!</v>
      </c>
      <c r="CU42" s="378" t="e">
        <f>Table92[[#This Row],[R-B12]]-Table92[[#This Row],[B12]]</f>
        <v>#REF!</v>
      </c>
      <c r="CV42" s="378" t="e">
        <f>Table92[[#This Row],[R-K1]]-Table92[[#This Row],[K1]]</f>
        <v>#REF!</v>
      </c>
      <c r="CW42" s="378" t="e">
        <f>Table92[[#This Row],[R-K2]]-Table92[[#This Row],[K2]]</f>
        <v>#REF!</v>
      </c>
      <c r="CX42" s="378" t="e">
        <f>Table92[[#This Row],[R-K3]]-Table92[[#This Row],[K3]]</f>
        <v>#REF!</v>
      </c>
      <c r="CY42" s="378" t="e">
        <f>Table92[[#This Row],[R-K4]]-Table92[[#This Row],[K4]]</f>
        <v>#REF!</v>
      </c>
      <c r="CZ42" s="378" t="e">
        <f>Table92[[#This Row],[R-K5]]-Table92[[#This Row],[K5]]</f>
        <v>#REF!</v>
      </c>
      <c r="DA42" s="378" t="e">
        <f>Table92[[#This Row],[R-P1]]-Table92[[#This Row],[P1]]</f>
        <v>#REF!</v>
      </c>
      <c r="DB42" s="378" t="e">
        <f>Table92[[#This Row],[R-P2]]-Table92[[#This Row],[P2]]</f>
        <v>#REF!</v>
      </c>
      <c r="DC42" s="378" t="e">
        <f>Table92[[#This Row],[R-P3]]-Table92[[#This Row],[P3]]</f>
        <v>#REF!</v>
      </c>
      <c r="DD42" s="378" t="e">
        <f>Table92[[#This Row],[R-P4]]-Table92[[#This Row],[P4]]</f>
        <v>#REF!</v>
      </c>
      <c r="DE42" s="378" t="e">
        <f>Table92[[#This Row],[R-P5]]-Table92[[#This Row],[P5]]</f>
        <v>#REF!</v>
      </c>
      <c r="DF42" s="378" t="e">
        <f>Table92[[#This Row],[R-E1]]-Table92[[#This Row],[E1]]</f>
        <v>#REF!</v>
      </c>
      <c r="DG42" s="379" t="e">
        <f>Table92[[#This Row],[R-E2]]-Table92[[#This Row],[E2]]</f>
        <v>#REF!</v>
      </c>
      <c r="DH42" s="323">
        <f>COUNTIF(Table9[[#This Row],[G-B1]:[G-B12]],"&lt;=0")/12*100</f>
        <v>41.666666666666671</v>
      </c>
      <c r="DI42" s="43">
        <f>COUNTIF(Table9[[#This Row],[G-K1]:[G-K5]],"&lt;=0")/5*100</f>
        <v>80</v>
      </c>
      <c r="DJ42" s="43">
        <f>COUNTIF(Table9[[#This Row],[G-P1]:[G-P5]],"&lt;=0")/5*100</f>
        <v>80</v>
      </c>
      <c r="DK42" s="43">
        <f>COUNTIF(Table9[[#This Row],[G-E1]:[G-E2]],"&lt;=0")/2*100</f>
        <v>100</v>
      </c>
      <c r="DL42" s="450">
        <f>IF(AE42="RDP",(COUNTIF(Table9[[#This Row],[G-B3]],"&lt;=0")+COUNTIF(Table9[[#This Row],[G-B4]],"&lt;=0")+COUNTIF(Table9[[#This Row],[G-B7]],"&lt;=0")+COUNTIF(Table9[[#This Row],[G-B11]],"&lt;=0")+COUNTIF(Table9[[#This Row],[G-K2]],"&lt;=0"))/5*100,IF(AE42="RMS",(COUNTIF(Table9[[#This Row],[G-B4]],"&lt;=0")+COUNTIF(Table9[[#This Row],[G-B5]],"&lt;=0")+COUNTIF(Table9[[#This Row],[G-B10]],"&lt;=0")+COUNTIF(Table9[[#This Row],[G-B12]],"&lt;=0")+COUNTIF(Table9[[#This Row],[G-K2]],"&lt;=0"))/5*100,IF(AE42="RSS",(COUNTIF(Table9[[#This Row],[G-B1]],"&lt;=0")+COUNTIF(Table9[[#This Row],[G-B2]],"&lt;=0")+COUNTIF(Table9[[#This Row],[G-B6]],"&lt;=0")+COUNTIF(Table9[[#This Row],[G-B11]],"&lt;=0")+COUNTIF(Table9[[#This Row],[G-B12]],"&lt;=0"))/5*100,0)))</f>
        <v>60</v>
      </c>
      <c r="DM42" s="381">
        <v>83</v>
      </c>
      <c r="DN42" s="381">
        <v>80</v>
      </c>
      <c r="DO42" s="381">
        <v>80</v>
      </c>
      <c r="DP42" s="381">
        <v>100</v>
      </c>
      <c r="DQ42" s="381">
        <v>100</v>
      </c>
      <c r="DR42" s="380">
        <v>17</v>
      </c>
      <c r="DS42" s="381">
        <v>20</v>
      </c>
      <c r="DT42" s="381">
        <v>40</v>
      </c>
      <c r="DU42" s="381">
        <v>0</v>
      </c>
      <c r="DV42" s="381">
        <v>0</v>
      </c>
      <c r="DW42" s="380">
        <v>17</v>
      </c>
      <c r="DX42" s="381">
        <v>0</v>
      </c>
      <c r="DY42" s="381">
        <v>0</v>
      </c>
      <c r="DZ42" s="381">
        <v>0</v>
      </c>
      <c r="EA42" s="382">
        <v>0</v>
      </c>
      <c r="EB42" s="335" t="s">
        <v>195</v>
      </c>
      <c r="EC42" s="324" t="s">
        <v>747</v>
      </c>
      <c r="ED42" s="324" t="s">
        <v>1412</v>
      </c>
      <c r="EE42" s="338"/>
    </row>
    <row r="43" spans="1:135" ht="87" x14ac:dyDescent="0.3">
      <c r="B43" s="282">
        <v>40</v>
      </c>
      <c r="C43" s="421" t="s">
        <v>134</v>
      </c>
      <c r="D43" s="305">
        <v>46085</v>
      </c>
      <c r="E43" s="312" t="s">
        <v>1420</v>
      </c>
      <c r="F43" s="304">
        <v>1059537</v>
      </c>
      <c r="G43" s="308">
        <f t="shared" ca="1" si="9"/>
        <v>50.672965116057846</v>
      </c>
      <c r="H43" s="283">
        <v>27820</v>
      </c>
      <c r="I43" s="304" t="s">
        <v>136</v>
      </c>
      <c r="J43" s="304" t="s">
        <v>1421</v>
      </c>
      <c r="K43" s="304" t="s">
        <v>138</v>
      </c>
      <c r="L43" s="304" t="s">
        <v>162</v>
      </c>
      <c r="M43" s="304"/>
      <c r="N43" s="304"/>
      <c r="O43" s="304" t="s">
        <v>183</v>
      </c>
      <c r="P43" s="306" t="s">
        <v>1422</v>
      </c>
      <c r="Q43" s="304" t="s">
        <v>144</v>
      </c>
      <c r="R43" s="304" t="s">
        <v>185</v>
      </c>
      <c r="S43" s="305">
        <v>43831</v>
      </c>
      <c r="T43" s="286">
        <f t="shared" ca="1" si="11"/>
        <v>6.802777777777778</v>
      </c>
      <c r="U43" s="304">
        <v>22</v>
      </c>
      <c r="V43" s="304" t="s">
        <v>186</v>
      </c>
      <c r="W43" s="307">
        <f ca="1">Table92[[#This Row],[Age]]-($T$1-Table92[[#This Row],[Date of Appointment to Current Grade]])/365</f>
        <v>46.030136986301372</v>
      </c>
      <c r="X43" s="309">
        <f ca="1">($T$1-Table92[[#This Row],[Date of Appointment to Current Grade]])/365</f>
        <v>4.6428281297564764</v>
      </c>
      <c r="Y43" s="305">
        <v>44621</v>
      </c>
      <c r="Z43" s="305" t="s">
        <v>162</v>
      </c>
      <c r="AA43" s="305">
        <v>45717</v>
      </c>
      <c r="AB43" s="309">
        <f ca="1">($T$1-Table92[[#This Row],[Date in Position]])/365</f>
        <v>1.6400884037290793</v>
      </c>
      <c r="AC43" s="304" t="s">
        <v>1423</v>
      </c>
      <c r="AD43" s="305">
        <v>44044</v>
      </c>
      <c r="AE43" s="304" t="s">
        <v>162</v>
      </c>
      <c r="AF43" s="304" t="s">
        <v>188</v>
      </c>
      <c r="AG43" s="47" t="s">
        <v>1424</v>
      </c>
      <c r="AH43" s="47" t="s">
        <v>1425</v>
      </c>
      <c r="AI43" s="47" t="s">
        <v>1426</v>
      </c>
      <c r="AJ43" s="48" t="s">
        <v>1427</v>
      </c>
      <c r="AK43" s="48" t="s">
        <v>1428</v>
      </c>
      <c r="AL43" s="42" t="s">
        <v>153</v>
      </c>
      <c r="AM43" s="334" t="s">
        <v>696</v>
      </c>
      <c r="AN43" s="313">
        <v>4</v>
      </c>
      <c r="AO43" s="304">
        <v>3</v>
      </c>
      <c r="AP43" s="304">
        <v>3</v>
      </c>
      <c r="AQ43" s="304">
        <v>3</v>
      </c>
      <c r="AR43" s="304">
        <v>3</v>
      </c>
      <c r="AS43" s="304">
        <v>4</v>
      </c>
      <c r="AT43" s="304">
        <v>3</v>
      </c>
      <c r="AU43" s="304">
        <v>3</v>
      </c>
      <c r="AV43" s="304">
        <v>3</v>
      </c>
      <c r="AW43" s="304">
        <v>2</v>
      </c>
      <c r="AX43" s="304">
        <v>3</v>
      </c>
      <c r="AY43" s="304">
        <v>2</v>
      </c>
      <c r="AZ43" s="304">
        <v>3</v>
      </c>
      <c r="BA43" s="304">
        <v>3</v>
      </c>
      <c r="BB43" s="304">
        <v>2</v>
      </c>
      <c r="BC43" s="304">
        <v>2</v>
      </c>
      <c r="BD43" s="304">
        <v>2</v>
      </c>
      <c r="BE43" s="304">
        <v>3</v>
      </c>
      <c r="BF43" s="304">
        <v>3</v>
      </c>
      <c r="BG43" s="304">
        <v>3</v>
      </c>
      <c r="BH43" s="304">
        <v>3</v>
      </c>
      <c r="BI43" s="304">
        <v>2</v>
      </c>
      <c r="BJ43" s="304">
        <v>2</v>
      </c>
      <c r="BK43" s="314">
        <v>1</v>
      </c>
      <c r="BL43" s="323" t="e">
        <f>IF(AND(All!$V42="P1",All!$AE42="RDP"),#REF!,IF(AND(All!$V42="P2",All!$AE42="RDP"),#REF!,IF(AND(All!$V42="P3",All!$AE42="RDP"),#REF!,IF(AND(All!$V42="P4",All!$AE42="RDP"),#REF!,IF(AND(All!$V42="P5",All!$AE42="RDP"),#REF!,IF(AND(All!$V42="P6",All!$AE42="RDP"),#REF!,IF(AND(All!$V42="P7",All!$AE42="RDP"),#REF!,IF(AND(All!$V42="P8",All!$AE42="RDP"),#REF!,IF(AND(All!$V42="P9",All!$AE42="RDP"),#REF!,IF(AND(All!$V42="P1",All!$AE42="RMS"),#REF!,IF(AND(All!$V42="P2",All!$AE42="RMS"),#REF!,IF(AND(All!$V42="P3",All!$AE42="RMS"),#REF!,IF(AND(All!$V42="P4",All!$AE42="RMS"),#REF!,IF(AND(All!$V42="P5",All!$AE42="RMS"),#REF!,IF(AND(All!$V42="P6",All!$AE42="RMS"),#REF!,IF(AND(All!$V42="P7",All!$AE42="RMS"),#REF!,IF(AND(All!$V42="P8",All!$AE42="RMS"),#REF!,IF(AND(All!$V42="P9",All!$AE42="RMS"),#REF!,IF(AND(All!$V42="P1",All!$AE42="RSS"),#REF!,IF(AND(All!$V42="P2",All!$AE42="RSS"),#REF!,IF(AND(All!$V42="P3",All!$AE42="RSS"),#REF!,IF(AND(All!$V42="P4",All!$AE42="RSS"),#REF!,IF(AND(All!$V42="P5",All!$AE42="RSS"),#REF!,IF(AND(All!$V42="P6",All!$AE42="RSS"),#REF!,IF(AND(All!$V42="P7",All!$AE42="RSS"),#REF!,IF(AND(All!$V42="P8",All!$AE42="RSS"),#REF!,IF(AND(All!$V42="P9",All!$AE42="RSS"),#REF!,0)))))))))))))))))))))))))))</f>
        <v>#REF!</v>
      </c>
      <c r="BM43" s="43" t="e">
        <f>IF(AND(All!$V42="P1",All!$AE42="RDP"),#REF!,IF(AND(All!$V42="P2",All!$AE42="RDP"),#REF!,IF(AND(All!$V42="P3",All!$AE42="RDP"),#REF!,IF(AND(All!$V42="P4",All!$AE42="RDP"),#REF!,IF(AND(All!$V42="P5",All!$AE42="RDP"),#REF!,IF(AND(All!$V42="P6",All!$AE42="RDP"),#REF!,IF(AND(All!$V42="P7",All!$AE42="RDP"),#REF!,IF(AND(All!$V42="P8",All!$AE42="RDP"),#REF!,IF(AND(All!$V42="P9",All!$AE42="RDP"),#REF!,IF(AND(All!$V42="P1",All!$AE42="RMS"),#REF!,IF(AND(All!$V42="P2",All!$AE42="RMS"),#REF!,IF(AND(All!$V42="P3",All!$AE42="RMS"),#REF!,IF(AND(All!$V42="P4",All!$AE42="RMS"),#REF!,IF(AND(All!$V42="P5",All!$AE42="RMS"),#REF!,IF(AND(All!$V42="P6",All!$AE42="RMS"),#REF!,IF(AND(All!$V42="P7",All!$AE42="RMS"),#REF!,IF(AND(All!$V42="P8",All!$AE42="RMS"),#REF!,IF(AND(All!$V42="P9",All!$AE42="RMS"),#REF!,IF(AND(All!$V42="P1",All!$AE42="RSS"),#REF!,IF(AND(All!$V42="P2",All!$AE42="RSS"),#REF!,IF(AND(All!$V42="P3",All!$AE42="RSS"),#REF!,IF(AND(All!$V42="P4",All!$AE42="RSS"),#REF!,IF(AND(All!$V42="P5",All!$AE42="RSS"),#REF!,IF(AND(All!$V42="P6",All!$AE42="RSS"),#REF!,IF(AND(All!$V42="P7",All!$AE42="RSS"),#REF!,IF(AND(All!$V42="P8",All!$AE42="RSS"),#REF!,IF(AND(All!$V42="P9",All!$AE42="RSS"),#REF!,0)))))))))))))))))))))))))))</f>
        <v>#REF!</v>
      </c>
      <c r="BN43" s="43" t="e">
        <f>IF(AND(All!$V42="P1",All!$AE42="RDP"),#REF!,IF(AND(All!$V42="P2",All!$AE42="RDP"),#REF!,IF(AND(All!$V42="P3",All!$AE42="RDP"),#REF!,IF(AND(All!$V42="P4",All!$AE42="RDP"),#REF!,IF(AND(All!$V42="P5",All!$AE42="RDP"),#REF!,IF(AND(All!$V42="P6",All!$AE42="RDP"),#REF!,IF(AND(All!$V42="P7",All!$AE42="RDP"),#REF!,IF(AND(All!$V42="P8",All!$AE42="RDP"),#REF!,IF(AND(All!$V42="P9",All!$AE42="RDP"),#REF!,IF(AND(All!$V42="P1",All!$AE42="RMS"),#REF!,IF(AND(All!$V42="P2",All!$AE42="RMS"),#REF!,IF(AND(All!$V42="P3",All!$AE42="RMS"),#REF!,IF(AND(All!$V42="P4",All!$AE42="RMS"),#REF!,IF(AND(All!$V42="P5",All!$AE42="RMS"),#REF!,IF(AND(All!$V42="P6",All!$AE42="RMS"),#REF!,IF(AND(All!$V42="P7",All!$AE42="RMS"),#REF!,IF(AND(All!$V42="P8",All!$AE42="RMS"),#REF!,IF(AND(All!$V42="P9",All!$AE42="RMS"),#REF!,IF(AND(All!$V42="P1",All!$AE42="RSS"),#REF!,IF(AND(All!$V42="P2",All!$AE42="RSS"),#REF!,IF(AND(All!$V42="P3",All!$AE42="RSS"),#REF!,IF(AND(All!$V42="P4",All!$AE42="RSS"),#REF!,IF(AND(All!$V42="P5",All!$AE42="RSS"),#REF!,IF(AND(All!$V42="P6",All!$AE42="RSS"),#REF!,IF(AND(All!$V42="P7",All!$AE42="RSS"),#REF!,IF(AND(All!$V42="P8",All!$AE42="RSS"),#REF!,IF(AND(All!$V42="P9",All!$AE42="RSS"),#REF!,0)))))))))))))))))))))))))))</f>
        <v>#REF!</v>
      </c>
      <c r="BO43" s="43" t="e">
        <f>IF(AND(All!$V42="P1",All!$AE42="RDP"),#REF!,IF(AND(All!$V42="P2",All!$AE42="RDP"),#REF!,IF(AND(All!$V42="P3",All!$AE42="RDP"),#REF!,IF(AND(All!$V42="P4",All!$AE42="RDP"),#REF!,IF(AND(All!$V42="P5",All!$AE42="RDP"),#REF!,IF(AND(All!$V42="P6",All!$AE42="RDP"),#REF!,IF(AND(All!$V42="P7",All!$AE42="RDP"),#REF!,IF(AND(All!$V42="P8",All!$AE42="RDP"),#REF!,IF(AND(All!$V42="P9",All!$AE42="RDP"),#REF!,IF(AND(All!$V42="P1",All!$AE42="RMS"),#REF!,IF(AND(All!$V42="P2",All!$AE42="RMS"),#REF!,IF(AND(All!$V42="P3",All!$AE42="RMS"),#REF!,IF(AND(All!$V42="P4",All!$AE42="RMS"),#REF!,IF(AND(All!$V42="P5",All!$AE42="RMS"),#REF!,IF(AND(All!$V42="P6",All!$AE42="RMS"),#REF!,IF(AND(All!$V42="P7",All!$AE42="RMS"),#REF!,IF(AND(All!$V42="P8",All!$AE42="RMS"),#REF!,IF(AND(All!$V42="P9",All!$AE42="RMS"),#REF!,IF(AND(All!$V42="P1",All!$AE42="RSS"),#REF!,IF(AND(All!$V42="P2",All!$AE42="RSS"),#REF!,IF(AND(All!$V42="P3",All!$AE42="RSS"),#REF!,IF(AND(All!$V42="P4",All!$AE42="RSS"),#REF!,IF(AND(All!$V42="P5",All!$AE42="RSS"),#REF!,IF(AND(All!$V42="P6",All!$AE42="RSS"),#REF!,IF(AND(All!$V42="P7",All!$AE42="RSS"),#REF!,IF(AND(All!$V42="P8",All!$AE42="RSS"),#REF!,IF(AND(All!$V42="P9",All!$AE42="RSS"),#REF!,0)))))))))))))))))))))))))))</f>
        <v>#REF!</v>
      </c>
      <c r="BP43" s="43" t="e">
        <f>IF(AND(All!$V42="P1",All!$AE42="RDP"),#REF!,IF(AND(All!$V42="P2",All!$AE42="RDP"),#REF!,IF(AND(All!$V42="P3",All!$AE42="RDP"),#REF!,IF(AND(All!$V42="P4",All!$AE42="RDP"),#REF!,IF(AND(All!$V42="P5",All!$AE42="RDP"),#REF!,IF(AND(All!$V42="P6",All!$AE42="RDP"),#REF!,IF(AND(All!$V42="P7",All!$AE42="RDP"),#REF!,IF(AND(All!$V42="P8",All!$AE42="RDP"),#REF!,IF(AND(All!$V42="P9",All!$AE42="RDP"),#REF!,IF(AND(All!$V42="P1",All!$AE42="RMS"),#REF!,IF(AND(All!$V42="P2",All!$AE42="RMS"),#REF!,IF(AND(All!$V42="P3",All!$AE42="RMS"),#REF!,IF(AND(All!$V42="P4",All!$AE42="RMS"),#REF!,IF(AND(All!$V42="P5",All!$AE42="RMS"),#REF!,IF(AND(All!$V42="P6",All!$AE42="RMS"),#REF!,IF(AND(All!$V42="P7",All!$AE42="RMS"),#REF!,IF(AND(All!$V42="P8",All!$AE42="RMS"),#REF!,IF(AND(All!$V42="P9",All!$AE42="RMS"),#REF!,IF(AND(All!$V42="P1",All!$AE42="RSS"),#REF!,IF(AND(All!$V42="P2",All!$AE42="RSS"),#REF!,IF(AND(All!$V42="P3",All!$AE42="RSS"),#REF!,IF(AND(All!$V42="P4",All!$AE42="RSS"),#REF!,IF(AND(All!$V42="P5",All!$AE42="RSS"),#REF!,IF(AND(All!$V42="P6",All!$AE42="RSS"),#REF!,IF(AND(All!$V42="P7",All!$AE42="RSS"),#REF!,IF(AND(All!$V42="P8",All!$AE42="RSS"),#REF!,IF(AND(All!$V42="P9",All!$AE42="RSS"),#REF!,0)))))))))))))))))))))))))))</f>
        <v>#REF!</v>
      </c>
      <c r="BQ43" s="43" t="e">
        <f>IF(AND(All!$V42="P1",All!$AE42="RDP"),#REF!,IF(AND(All!$V42="P2",All!$AE42="RDP"),#REF!,IF(AND(All!$V42="P3",All!$AE42="RDP"),#REF!,IF(AND(All!$V42="P4",All!$AE42="RDP"),#REF!,IF(AND(All!$V42="P5",All!$AE42="RDP"),#REF!,IF(AND(All!$V42="P6",All!$AE42="RDP"),#REF!,IF(AND(All!$V42="P7",All!$AE42="RDP"),#REF!,IF(AND(All!$V42="P8",All!$AE42="RDP"),#REF!,IF(AND(All!$V42="P9",All!$AE42="RDP"),#REF!,IF(AND(All!$V42="P1",All!$AE42="RMS"),#REF!,IF(AND(All!$V42="P2",All!$AE42="RMS"),#REF!,IF(AND(All!$V42="P3",All!$AE42="RMS"),#REF!,IF(AND(All!$V42="P4",All!$AE42="RMS"),#REF!,IF(AND(All!$V42="P5",All!$AE42="RMS"),#REF!,IF(AND(All!$V42="P6",All!$AE42="RMS"),#REF!,IF(AND(All!$V42="P7",All!$AE42="RMS"),#REF!,IF(AND(All!$V42="P8",All!$AE42="RMS"),#REF!,IF(AND(All!$V42="P9",All!$AE42="RMS"),#REF!,IF(AND(All!$V42="P1",All!$AE42="RSS"),#REF!,IF(AND(All!$V42="P2",All!$AE42="RSS"),#REF!,IF(AND(All!$V42="P3",All!$AE42="RSS"),#REF!,IF(AND(All!$V42="P4",All!$AE42="RSS"),#REF!,IF(AND(All!$V42="P5",All!$AE42="RSS"),#REF!,IF(AND(All!$V42="P6",All!$AE42="RSS"),#REF!,IF(AND(All!$V42="P7",All!$AE42="RSS"),#REF!,IF(AND(All!$V42="P8",All!$AE42="RSS"),#REF!,IF(AND(All!$V42="P9",All!$AE42="RSS"),#REF!,0)))))))))))))))))))))))))))</f>
        <v>#REF!</v>
      </c>
      <c r="BR43" s="43" t="e">
        <f>IF(AND(All!$V42="P1",All!$AE42="RDP"),#REF!,IF(AND(All!$V42="P2",All!$AE42="RDP"),#REF!,IF(AND(All!$V42="P3",All!$AE42="RDP"),#REF!,IF(AND(All!$V42="P4",All!$AE42="RDP"),#REF!,IF(AND(All!$V42="P5",All!$AE42="RDP"),#REF!,IF(AND(All!$V42="P6",All!$AE42="RDP"),#REF!,IF(AND(All!$V42="P7",All!$AE42="RDP"),#REF!,IF(AND(All!$V42="P8",All!$AE42="RDP"),#REF!,IF(AND(All!$V42="P9",All!$AE42="RDP"),#REF!,IF(AND(All!$V42="P1",All!$AE42="RMS"),#REF!,IF(AND(All!$V42="P2",All!$AE42="RMS"),#REF!,IF(AND(All!$V42="P3",All!$AE42="RMS"),#REF!,IF(AND(All!$V42="P4",All!$AE42="RMS"),#REF!,IF(AND(All!$V42="P5",All!$AE42="RMS"),#REF!,IF(AND(All!$V42="P6",All!$AE42="RMS"),#REF!,IF(AND(All!$V42="P7",All!$AE42="RMS"),#REF!,IF(AND(All!$V42="P8",All!$AE42="RMS"),#REF!,IF(AND(All!$V42="P9",All!$AE42="RMS"),#REF!,IF(AND(All!$V42="P1",All!$AE42="RSS"),#REF!,IF(AND(All!$V42="P2",All!$AE42="RSS"),#REF!,IF(AND(All!$V42="P3",All!$AE42="RSS"),#REF!,IF(AND(All!$V42="P4",All!$AE42="RSS"),#REF!,IF(AND(All!$V42="P5",All!$AE42="RSS"),#REF!,IF(AND(All!$V42="P6",All!$AE42="RSS"),#REF!,IF(AND(All!$V42="P7",All!$AE42="RSS"),#REF!,IF(AND(All!$V42="P8",All!$AE42="RSS"),#REF!,IF(AND(All!$V42="P9",All!$AE42="RSS"),#REF!,0)))))))))))))))))))))))))))</f>
        <v>#REF!</v>
      </c>
      <c r="BS43" s="43" t="e">
        <f>IF(AND(All!$V42="P1",All!$AE42="RDP"),#REF!,IF(AND(All!$V42="P2",All!$AE42="RDP"),#REF!,IF(AND(All!$V42="P3",All!$AE42="RDP"),#REF!,IF(AND(All!$V42="P4",All!$AE42="RDP"),#REF!,IF(AND(All!$V42="P5",All!$AE42="RDP"),#REF!,IF(AND(All!$V42="P6",All!$AE42="RDP"),#REF!,IF(AND(All!$V42="P7",All!$AE42="RDP"),#REF!,IF(AND(All!$V42="P8",All!$AE42="RDP"),#REF!,IF(AND(All!$V42="P9",All!$AE42="RDP"),#REF!,IF(AND(All!$V42="P1",All!$AE42="RMS"),#REF!,IF(AND(All!$V42="P2",All!$AE42="RMS"),#REF!,IF(AND(All!$V42="P3",All!$AE42="RMS"),#REF!,IF(AND(All!$V42="P4",All!$AE42="RMS"),#REF!,IF(AND(All!$V42="P5",All!$AE42="RMS"),#REF!,IF(AND(All!$V42="P6",All!$AE42="RMS"),#REF!,IF(AND(All!$V42="P7",All!$AE42="RMS"),#REF!,IF(AND(All!$V42="P8",All!$AE42="RMS"),#REF!,IF(AND(All!$V42="P9",All!$AE42="RMS"),#REF!,IF(AND(All!$V42="P1",All!$AE42="RSS"),#REF!,IF(AND(All!$V42="P2",All!$AE42="RSS"),#REF!,IF(AND(All!$V42="P3",All!$AE42="RSS"),#REF!,IF(AND(All!$V42="P4",All!$AE42="RSS"),#REF!,IF(AND(All!$V42="P5",All!$AE42="RSS"),#REF!,IF(AND(All!$V42="P6",All!$AE42="RSS"),#REF!,IF(AND(All!$V42="P7",All!$AE42="RSS"),#REF!,IF(AND(All!$V42="P8",All!$AE42="RSS"),#REF!,IF(AND(All!$V42="P9",All!$AE42="RSS"),#REF!,0)))))))))))))))))))))))))))</f>
        <v>#REF!</v>
      </c>
      <c r="BT43" s="43" t="e">
        <f>IF(AND(All!$V42="P1",All!$AE42="RDP"),#REF!,IF(AND(All!$V42="P2",All!$AE42="RDP"),#REF!,IF(AND(All!$V42="P3",All!$AE42="RDP"),#REF!,IF(AND(All!$V42="P4",All!$AE42="RDP"),#REF!,IF(AND(All!$V42="P5",All!$AE42="RDP"),#REF!,IF(AND(All!$V42="P6",All!$AE42="RDP"),#REF!,IF(AND(All!$V42="P7",All!$AE42="RDP"),#REF!,IF(AND(All!$V42="P8",All!$AE42="RDP"),#REF!,IF(AND(All!$V42="P9",All!$AE42="RDP"),#REF!,IF(AND(All!$V42="P1",All!$AE42="RMS"),#REF!,IF(AND(All!$V42="P2",All!$AE42="RMS"),#REF!,IF(AND(All!$V42="P3",All!$AE42="RMS"),#REF!,IF(AND(All!$V42="P4",All!$AE42="RMS"),#REF!,IF(AND(All!$V42="P5",All!$AE42="RMS"),#REF!,IF(AND(All!$V42="P6",All!$AE42="RMS"),#REF!,IF(AND(All!$V42="P7",All!$AE42="RMS"),#REF!,IF(AND(All!$V42="P8",All!$AE42="RMS"),#REF!,IF(AND(All!$V42="P9",All!$AE42="RMS"),#REF!,IF(AND(All!$V42="P1",All!$AE42="RSS"),#REF!,IF(AND(All!$V42="P2",All!$AE42="RSS"),#REF!,IF(AND(All!$V42="P3",All!$AE42="RSS"),#REF!,IF(AND(All!$V42="P4",All!$AE42="RSS"),#REF!,IF(AND(All!$V42="P5",All!$AE42="RSS"),#REF!,IF(AND(All!$V42="P6",All!$AE42="RSS"),#REF!,IF(AND(All!$V42="P7",All!$AE42="RSS"),#REF!,IF(AND(All!$V42="P8",All!$AE42="RSS"),#REF!,IF(AND(All!$V42="P9",All!$AE42="RSS"),#REF!,0)))))))))))))))))))))))))))</f>
        <v>#REF!</v>
      </c>
      <c r="BU43" s="43" t="e">
        <f>IF(AND(All!$V42="P1",All!$AE42="RDP"),#REF!,IF(AND(All!$V42="P2",All!$AE42="RDP"),#REF!,IF(AND(All!$V42="P3",All!$AE42="RDP"),#REF!,IF(AND(All!$V42="P4",All!$AE42="RDP"),#REF!,IF(AND(All!$V42="P5",All!$AE42="RDP"),#REF!,IF(AND(All!$V42="P6",All!$AE42="RDP"),#REF!,IF(AND(All!$V42="P7",All!$AE42="RDP"),#REF!,IF(AND(All!$V42="P8",All!$AE42="RDP"),#REF!,IF(AND(All!$V42="P9",All!$AE42="RDP"),#REF!,IF(AND(All!$V42="P1",All!$AE42="RMS"),#REF!,IF(AND(All!$V42="P2",All!$AE42="RMS"),#REF!,IF(AND(All!$V42="P3",All!$AE42="RMS"),#REF!,IF(AND(All!$V42="P4",All!$AE42="RMS"),#REF!,IF(AND(All!$V42="P5",All!$AE42="RMS"),#REF!,IF(AND(All!$V42="P6",All!$AE42="RMS"),#REF!,IF(AND(All!$V42="P7",All!$AE42="RMS"),#REF!,IF(AND(All!$V42="P8",All!$AE42="RMS"),#REF!,IF(AND(All!$V42="P9",All!$AE42="RMS"),#REF!,IF(AND(All!$V42="P1",All!$AE42="RSS"),#REF!,IF(AND(All!$V42="P2",All!$AE42="RSS"),#REF!,IF(AND(All!$V42="P3",All!$AE42="RSS"),#REF!,IF(AND(All!$V42="P4",All!$AE42="RSS"),#REF!,IF(AND(All!$V42="P5",All!$AE42="RSS"),#REF!,IF(AND(All!$V42="P6",All!$AE42="RSS"),#REF!,IF(AND(All!$V42="P7",All!$AE42="RSS"),#REF!,IF(AND(All!$V42="P8",All!$AE42="RSS"),#REF!,IF(AND(All!$V42="P9",All!$AE42="RSS"),#REF!,0)))))))))))))))))))))))))))</f>
        <v>#REF!</v>
      </c>
      <c r="BV43" s="43" t="e">
        <f>IF(AND(All!$V42="P1",All!$AE42="RDP"),#REF!,IF(AND(All!$V42="P2",All!$AE42="RDP"),#REF!,IF(AND(All!$V42="P3",All!$AE42="RDP"),#REF!,IF(AND(All!$V42="P4",All!$AE42="RDP"),#REF!,IF(AND(All!$V42="P5",All!$AE42="RDP"),#REF!,IF(AND(All!$V42="P6",All!$AE42="RDP"),#REF!,IF(AND(All!$V42="P7",All!$AE42="RDP"),#REF!,IF(AND(All!$V42="P8",All!$AE42="RDP"),#REF!,IF(AND(All!$V42="P9",All!$AE42="RDP"),#REF!,IF(AND(All!$V42="P1",All!$AE42="RMS"),#REF!,IF(AND(All!$V42="P2",All!$AE42="RMS"),#REF!,IF(AND(All!$V42="P3",All!$AE42="RMS"),#REF!,IF(AND(All!$V42="P4",All!$AE42="RMS"),#REF!,IF(AND(All!$V42="P5",All!$AE42="RMS"),#REF!,IF(AND(All!$V42="P6",All!$AE42="RMS"),#REF!,IF(AND(All!$V42="P7",All!$AE42="RMS"),#REF!,IF(AND(All!$V42="P8",All!$AE42="RMS"),#REF!,IF(AND(All!$V42="P9",All!$AE42="RMS"),#REF!,IF(AND(All!$V42="P1",All!$AE42="RSS"),#REF!,IF(AND(All!$V42="P2",All!$AE42="RSS"),#REF!,IF(AND(All!$V42="P3",All!$AE42="RSS"),#REF!,IF(AND(All!$V42="P4",All!$AE42="RSS"),#REF!,IF(AND(All!$V42="P5",All!$AE42="RSS"),#REF!,IF(AND(All!$V42="P6",All!$AE42="RSS"),#REF!,IF(AND(All!$V42="P7",All!$AE42="RSS"),#REF!,IF(AND(All!$V42="P8",All!$AE42="RSS"),#REF!,IF(AND(All!$V42="P9",All!$AE42="RSS"),#REF!,0)))))))))))))))))))))))))))</f>
        <v>#REF!</v>
      </c>
      <c r="BW43" s="43" t="e">
        <f>IF(AND(All!$V42="P1",All!$AE42="RDP"),#REF!,IF(AND(All!$V42="P2",All!$AE42="RDP"),#REF!,IF(AND(All!$V42="P3",All!$AE42="RDP"),#REF!,IF(AND(All!$V42="P4",All!$AE42="RDP"),#REF!,IF(AND(All!$V42="P5",All!$AE42="RDP"),#REF!,IF(AND(All!$V42="P6",All!$AE42="RDP"),#REF!,IF(AND(All!$V42="P7",All!$AE42="RDP"),#REF!,IF(AND(All!$V42="P8",All!$AE42="RDP"),#REF!,IF(AND(All!$V42="P9",All!$AE42="RDP"),#REF!,IF(AND(All!$V42="P1",All!$AE42="RMS"),#REF!,IF(AND(All!$V42="P2",All!$AE42="RMS"),#REF!,IF(AND(All!$V42="P3",All!$AE42="RMS"),#REF!,IF(AND(All!$V42="P4",All!$AE42="RMS"),#REF!,IF(AND(All!$V42="P5",All!$AE42="RMS"),#REF!,IF(AND(All!$V42="P6",All!$AE42="RMS"),#REF!,IF(AND(All!$V42="P7",All!$AE42="RMS"),#REF!,IF(AND(All!$V42="P8",All!$AE42="RMS"),#REF!,IF(AND(All!$V42="P9",All!$AE42="RMS"),#REF!,IF(AND(All!$V42="P1",All!$AE42="RSS"),#REF!,IF(AND(All!$V42="P2",All!$AE42="RSS"),#REF!,IF(AND(All!$V42="P3",All!$AE42="RSS"),#REF!,IF(AND(All!$V42="P4",All!$AE42="RSS"),#REF!,IF(AND(All!$V42="P5",All!$AE42="RSS"),#REF!,IF(AND(All!$V42="P6",All!$AE42="RSS"),#REF!,IF(AND(All!$V42="P7",All!$AE42="RSS"),#REF!,IF(AND(All!$V42="P8",All!$AE42="RSS"),#REF!,IF(AND(All!$V42="P9",All!$AE42="RSS"),#REF!,0)))))))))))))))))))))))))))</f>
        <v>#REF!</v>
      </c>
      <c r="BX43" s="43" t="e">
        <f>IF(AND(All!$V42="P1",All!$AE42="RDP"),#REF!,IF(AND(All!$V42="P2",All!$AE42="RDP"),#REF!,IF(AND(All!$V42="P3",All!$AE42="RDP"),#REF!,IF(AND(All!$V42="P4",All!$AE42="RDP"),#REF!,IF(AND(All!$V42="P5",All!$AE42="RDP"),#REF!,IF(AND(All!$V42="P6",All!$AE42="RDP"),#REF!,IF(AND(All!$V42="P7",All!$AE42="RDP"),#REF!,IF(AND(All!$V42="P8",All!$AE42="RDP"),#REF!,IF(AND(All!$V42="P9",All!$AE42="RDP"),#REF!,IF(AND(All!$V42="P1",All!$AE42="RMS"),#REF!,IF(AND(All!$V42="P2",All!$AE42="RMS"),#REF!,IF(AND(All!$V42="P3",All!$AE42="RMS"),#REF!,IF(AND(All!$V42="P4",All!$AE42="RMS"),#REF!,IF(AND(All!$V42="P5",All!$AE42="RMS"),#REF!,IF(AND(All!$V42="P6",All!$AE42="RMS"),#REF!,IF(AND(All!$V42="P7",All!$AE42="RMS"),#REF!,IF(AND(All!$V42="P8",All!$AE42="RMS"),#REF!,IF(AND(All!$V42="P9",All!$AE42="RMS"),#REF!,IF(AND(All!$V42="P1",All!$AE42="RSS"),#REF!,IF(AND(All!$V42="P2",All!$AE42="RSS"),#REF!,IF(AND(All!$V42="P3",All!$AE42="RSS"),#REF!,IF(AND(All!$V42="P4",All!$AE42="RSS"),#REF!,IF(AND(All!$V42="P5",All!$AE42="RSS"),#REF!,IF(AND(All!$V42="P6",All!$AE42="RSS"),#REF!,IF(AND(All!$V42="P7",All!$AE42="RSS"),#REF!,IF(AND(All!$V42="P8",All!$AE42="RSS"),#REF!,IF(AND(All!$V42="P9",All!$AE42="RSS"),#REF!,0)))))))))))))))))))))))))))</f>
        <v>#REF!</v>
      </c>
      <c r="BY43" s="43" t="e">
        <f>IF(AND(All!$V42="P1",All!$AE42="RDP"),#REF!,IF(AND(All!$V42="P2",All!$AE42="RDP"),#REF!,IF(AND(All!$V42="P3",All!$AE42="RDP"),#REF!,IF(AND(All!$V42="P4",All!$AE42="RDP"),#REF!,IF(AND(All!$V42="P5",All!$AE42="RDP"),#REF!,IF(AND(All!$V42="P6",All!$AE42="RDP"),#REF!,IF(AND(All!$V42="P7",All!$AE42="RDP"),#REF!,IF(AND(All!$V42="P8",All!$AE42="RDP"),#REF!,IF(AND(All!$V42="P9",All!$AE42="RDP"),#REF!,IF(AND(All!$V42="P1",All!$AE42="RMS"),#REF!,IF(AND(All!$V42="P2",All!$AE42="RMS"),#REF!,IF(AND(All!$V42="P3",All!$AE42="RMS"),#REF!,IF(AND(All!$V42="P4",All!$AE42="RMS"),#REF!,IF(AND(All!$V42="P5",All!$AE42="RMS"),#REF!,IF(AND(All!$V42="P6",All!$AE42="RMS"),#REF!,IF(AND(All!$V42="P7",All!$AE42="RMS"),#REF!,IF(AND(All!$V42="P8",All!$AE42="RMS"),#REF!,IF(AND(All!$V42="P9",All!$AE42="RMS"),#REF!,IF(AND(All!$V42="P1",All!$AE42="RSS"),#REF!,IF(AND(All!$V42="P2",All!$AE42="RSS"),#REF!,IF(AND(All!$V42="P3",All!$AE42="RSS"),#REF!,IF(AND(All!$V42="P4",All!$AE42="RSS"),#REF!,IF(AND(All!$V42="P5",All!$AE42="RSS"),#REF!,IF(AND(All!$V42="P6",All!$AE42="RSS"),#REF!,IF(AND(All!$V42="P7",All!$AE42="RSS"),#REF!,IF(AND(All!$V42="P8",All!$AE42="RSS"),#REF!,IF(AND(All!$V42="P9",All!$AE42="RSS"),#REF!,0)))))))))))))))))))))))))))</f>
        <v>#REF!</v>
      </c>
      <c r="BZ43" s="43" t="e">
        <f>IF(AND(All!$V42="P1",All!$AE42="RDP"),#REF!,IF(AND(All!$V42="P2",All!$AE42="RDP"),#REF!,IF(AND(All!$V42="P3",All!$AE42="RDP"),#REF!,IF(AND(All!$V42="P4",All!$AE42="RDP"),#REF!,IF(AND(All!$V42="P5",All!$AE42="RDP"),#REF!,IF(AND(All!$V42="P6",All!$AE42="RDP"),#REF!,IF(AND(All!$V42="P7",All!$AE42="RDP"),#REF!,IF(AND(All!$V42="P8",All!$AE42="RDP"),#REF!,IF(AND(All!$V42="P9",All!$AE42="RDP"),#REF!,IF(AND(All!$V42="P1",All!$AE42="RMS"),#REF!,IF(AND(All!$V42="P2",All!$AE42="RMS"),#REF!,IF(AND(All!$V42="P3",All!$AE42="RMS"),#REF!,IF(AND(All!$V42="P4",All!$AE42="RMS"),#REF!,IF(AND(All!$V42="P5",All!$AE42="RMS"),#REF!,IF(AND(All!$V42="P6",All!$AE42="RMS"),#REF!,IF(AND(All!$V42="P7",All!$AE42="RMS"),#REF!,IF(AND(All!$V42="P8",All!$AE42="RMS"),#REF!,IF(AND(All!$V42="P9",All!$AE42="RMS"),#REF!,IF(AND(All!$V42="P1",All!$AE42="RSS"),#REF!,IF(AND(All!$V42="P2",All!$AE42="RSS"),#REF!,IF(AND(All!$V42="P3",All!$AE42="RSS"),#REF!,IF(AND(All!$V42="P4",All!$AE42="RSS"),#REF!,IF(AND(All!$V42="P5",All!$AE42="RSS"),#REF!,IF(AND(All!$V42="P6",All!$AE42="RSS"),#REF!,IF(AND(All!$V42="P7",All!$AE42="RSS"),#REF!,IF(AND(All!$V42="P8",All!$AE42="RSS"),#REF!,IF(AND(All!$V42="P9",All!$AE42="RSS"),#REF!,0)))))))))))))))))))))))))))</f>
        <v>#REF!</v>
      </c>
      <c r="CA43" s="43" t="e">
        <f>IF(AND(All!$V42="P1",All!$AE42="RDP"),#REF!,IF(AND(All!$V42="P2",All!$AE42="RDP"),#REF!,IF(AND(All!$V42="P3",All!$AE42="RDP"),#REF!,IF(AND(All!$V42="P4",All!$AE42="RDP"),#REF!,IF(AND(All!$V42="P5",All!$AE42="RDP"),#REF!,IF(AND(All!$V42="P6",All!$AE42="RDP"),#REF!,IF(AND(All!$V42="P7",All!$AE42="RDP"),#REF!,IF(AND(All!$V42="P8",All!$AE42="RDP"),#REF!,IF(AND(All!$V42="P9",All!$AE42="RDP"),#REF!,IF(AND(All!$V42="P1",All!$AE42="RMS"),#REF!,IF(AND(All!$V42="P2",All!$AE42="RMS"),#REF!,IF(AND(All!$V42="P3",All!$AE42="RMS"),#REF!,IF(AND(All!$V42="P4",All!$AE42="RMS"),#REF!,IF(AND(All!$V42="P5",All!$AE42="RMS"),#REF!,IF(AND(All!$V42="P6",All!$AE42="RMS"),#REF!,IF(AND(All!$V42="P7",All!$AE42="RMS"),#REF!,IF(AND(All!$V42="P8",All!$AE42="RMS"),#REF!,IF(AND(All!$V42="P9",All!$AE42="RMS"),#REF!,IF(AND(All!$V42="P1",All!$AE42="RSS"),#REF!,IF(AND(All!$V42="P2",All!$AE42="RSS"),#REF!,IF(AND(All!$V42="P3",All!$AE42="RSS"),#REF!,IF(AND(All!$V42="P4",All!$AE42="RSS"),#REF!,IF(AND(All!$V42="P5",All!$AE42="RSS"),#REF!,IF(AND(All!$V42="P6",All!$AE42="RSS"),#REF!,IF(AND(All!$V42="P7",All!$AE42="RSS"),#REF!,IF(AND(All!$V42="P8",All!$AE42="RSS"),#REF!,IF(AND(All!$V42="P9",All!$AE42="RSS"),#REF!,0)))))))))))))))))))))))))))</f>
        <v>#REF!</v>
      </c>
      <c r="CB43" s="43" t="e">
        <f>IF(AND(All!$V42="P1",All!$AE42="RDP"),#REF!,IF(AND(All!$V42="P2",All!$AE42="RDP"),#REF!,IF(AND(All!$V42="P3",All!$AE42="RDP"),#REF!,IF(AND(All!$V42="P4",All!$AE42="RDP"),#REF!,IF(AND(All!$V42="P5",All!$AE42="RDP"),#REF!,IF(AND(All!$V42="P6",All!$AE42="RDP"),#REF!,IF(AND(All!$V42="P7",All!$AE42="RDP"),#REF!,IF(AND(All!$V42="P8",All!$AE42="RDP"),#REF!,IF(AND(All!$V42="P9",All!$AE42="RDP"),#REF!,IF(AND(All!$V42="P1",All!$AE42="RMS"),#REF!,IF(AND(All!$V42="P2",All!$AE42="RMS"),#REF!,IF(AND(All!$V42="P3",All!$AE42="RMS"),#REF!,IF(AND(All!$V42="P4",All!$AE42="RMS"),#REF!,IF(AND(All!$V42="P5",All!$AE42="RMS"),#REF!,IF(AND(All!$V42="P6",All!$AE42="RMS"),#REF!,IF(AND(All!$V42="P7",All!$AE42="RMS"),#REF!,IF(AND(All!$V42="P8",All!$AE42="RMS"),#REF!,IF(AND(All!$V42="P9",All!$AE42="RMS"),#REF!,IF(AND(All!$V42="P1",All!$AE42="RSS"),#REF!,IF(AND(All!$V42="P2",All!$AE42="RSS"),#REF!,IF(AND(All!$V42="P3",All!$AE42="RSS"),#REF!,IF(AND(All!$V42="P4",All!$AE42="RSS"),#REF!,IF(AND(All!$V42="P5",All!$AE42="RSS"),#REF!,IF(AND(All!$V42="P6",All!$AE42="RSS"),#REF!,IF(AND(All!$V42="P7",All!$AE42="RSS"),#REF!,IF(AND(All!$V42="P8",All!$AE42="RSS"),#REF!,IF(AND(All!$V42="P9",All!$AE42="RSS"),#REF!,0)))))))))))))))))))))))))))</f>
        <v>#REF!</v>
      </c>
      <c r="CC43" s="43" t="e">
        <f>IF(AND(All!$V42="P1",All!$AE42="RDP"),#REF!,IF(AND(All!$V42="P2",All!$AE42="RDP"),#REF!,IF(AND(All!$V42="P3",All!$AE42="RDP"),#REF!,IF(AND(All!$V42="P4",All!$AE42="RDP"),#REF!,IF(AND(All!$V42="P5",All!$AE42="RDP"),#REF!,IF(AND(All!$V42="P6",All!$AE42="RDP"),#REF!,IF(AND(All!$V42="P7",All!$AE42="RDP"),#REF!,IF(AND(All!$V42="P8",All!$AE42="RDP"),#REF!,IF(AND(All!$V42="P9",All!$AE42="RDP"),#REF!,IF(AND(All!$V42="P1",All!$AE42="RMS"),#REF!,IF(AND(All!$V42="P2",All!$AE42="RMS"),#REF!,IF(AND(All!$V42="P3",All!$AE42="RMS"),#REF!,IF(AND(All!$V42="P4",All!$AE42="RMS"),#REF!,IF(AND(All!$V42="P5",All!$AE42="RMS"),#REF!,IF(AND(All!$V42="P6",All!$AE42="RMS"),#REF!,IF(AND(All!$V42="P7",All!$AE42="RMS"),#REF!,IF(AND(All!$V42="P8",All!$AE42="RMS"),#REF!,IF(AND(All!$V42="P9",All!$AE42="RMS"),#REF!,IF(AND(All!$V42="P1",All!$AE42="RSS"),#REF!,IF(AND(All!$V42="P2",All!$AE42="RSS"),#REF!,IF(AND(All!$V42="P3",All!$AE42="RSS"),#REF!,IF(AND(All!$V42="P4",All!$AE42="RSS"),#REF!,IF(AND(All!$V42="P5",All!$AE42="RSS"),#REF!,IF(AND(All!$V42="P6",All!$AE42="RSS"),#REF!,IF(AND(All!$V42="P7",All!$AE42="RSS"),#REF!,IF(AND(All!$V42="P8",All!$AE42="RSS"),#REF!,IF(AND(All!$V42="P9",All!$AE42="RSS"),#REF!,0)))))))))))))))))))))))))))</f>
        <v>#REF!</v>
      </c>
      <c r="CD43" s="43" t="e">
        <f>IF(AND(All!$V42="P1",All!$AE42="RDP"),#REF!,IF(AND(All!$V42="P2",All!$AE42="RDP"),#REF!,IF(AND(All!$V42="P3",All!$AE42="RDP"),#REF!,IF(AND(All!$V42="P4",All!$AE42="RDP"),#REF!,IF(AND(All!$V42="P5",All!$AE42="RDP"),#REF!,IF(AND(All!$V42="P6",All!$AE42="RDP"),#REF!,IF(AND(All!$V42="P7",All!$AE42="RDP"),#REF!,IF(AND(All!$V42="P8",All!$AE42="RDP"),#REF!,IF(AND(All!$V42="P9",All!$AE42="RDP"),#REF!,IF(AND(All!$V42="P1",All!$AE42="RMS"),#REF!,IF(AND(All!$V42="P2",All!$AE42="RMS"),#REF!,IF(AND(All!$V42="P3",All!$AE42="RMS"),#REF!,IF(AND(All!$V42="P4",All!$AE42="RMS"),#REF!,IF(AND(All!$V42="P5",All!$AE42="RMS"),#REF!,IF(AND(All!$V42="P6",All!$AE42="RMS"),#REF!,IF(AND(All!$V42="P7",All!$AE42="RMS"),#REF!,IF(AND(All!$V42="P8",All!$AE42="RMS"),#REF!,IF(AND(All!$V42="P9",All!$AE42="RMS"),#REF!,IF(AND(All!$V42="P1",All!$AE42="RSS"),#REF!,IF(AND(All!$V42="P2",All!$AE42="RSS"),#REF!,IF(AND(All!$V42="P3",All!$AE42="RSS"),#REF!,IF(AND(All!$V42="P4",All!$AE42="RSS"),#REF!,IF(AND(All!$V42="P5",All!$AE42="RSS"),#REF!,IF(AND(All!$V42="P6",All!$AE42="RSS"),#REF!,IF(AND(All!$V42="P7",All!$AE42="RSS"),#REF!,IF(AND(All!$V42="P8",All!$AE42="RSS"),#REF!,IF(AND(All!$V42="P9",All!$AE42="RSS"),#REF!,0)))))))))))))))))))))))))))</f>
        <v>#REF!</v>
      </c>
      <c r="CE43" s="43" t="e">
        <f>IF(AND(All!$V42="P1",All!$AE42="RDP"),#REF!,IF(AND(All!$V42="P2",All!$AE42="RDP"),#REF!,IF(AND(All!$V42="P3",All!$AE42="RDP"),#REF!,IF(AND(All!$V42="P4",All!$AE42="RDP"),#REF!,IF(AND(All!$V42="P5",All!$AE42="RDP"),#REF!,IF(AND(All!$V42="P6",All!$AE42="RDP"),#REF!,IF(AND(All!$V42="P7",All!$AE42="RDP"),#REF!,IF(AND(All!$V42="P8",All!$AE42="RDP"),#REF!,IF(AND(All!$V42="P9",All!$AE42="RDP"),#REF!,IF(AND(All!$V42="P1",All!$AE42="RMS"),#REF!,IF(AND(All!$V42="P2",All!$AE42="RMS"),#REF!,IF(AND(All!$V42="P3",All!$AE42="RMS"),#REF!,IF(AND(All!$V42="P4",All!$AE42="RMS"),#REF!,IF(AND(All!$V42="P5",All!$AE42="RMS"),#REF!,IF(AND(All!$V42="P6",All!$AE42="RMS"),#REF!,IF(AND(All!$V42="P7",All!$AE42="RMS"),#REF!,IF(AND(All!$V42="P8",All!$AE42="RMS"),#REF!,IF(AND(All!$V42="P9",All!$AE42="RMS"),#REF!,IF(AND(All!$V42="P1",All!$AE42="RSS"),#REF!,IF(AND(All!$V42="P2",All!$AE42="RSS"),#REF!,IF(AND(All!$V42="P3",All!$AE42="RSS"),#REF!,IF(AND(All!$V42="P4",All!$AE42="RSS"),#REF!,IF(AND(All!$V42="P5",All!$AE42="RSS"),#REF!,IF(AND(All!$V42="P6",All!$AE42="RSS"),#REF!,IF(AND(All!$V42="P7",All!$AE42="RSS"),#REF!,IF(AND(All!$V42="P8",All!$AE42="RSS"),#REF!,IF(AND(All!$V42="P9",All!$AE42="RSS"),#REF!,0)))))))))))))))))))))))))))</f>
        <v>#REF!</v>
      </c>
      <c r="CF43" s="43" t="e">
        <f>IF(AND(All!$V42="P1",All!$AE42="RDP"),#REF!,IF(AND(All!$V42="P2",All!$AE42="RDP"),#REF!,IF(AND(All!$V42="P3",All!$AE42="RDP"),#REF!,IF(AND(All!$V42="P4",All!$AE42="RDP"),#REF!,IF(AND(All!$V42="P5",All!$AE42="RDP"),#REF!,IF(AND(All!$V42="P6",All!$AE42="RDP"),#REF!,IF(AND(All!$V42="P7",All!$AE42="RDP"),#REF!,IF(AND(All!$V42="P8",All!$AE42="RDP"),#REF!,IF(AND(All!$V42="P9",All!$AE42="RDP"),#REF!,IF(AND(All!$V42="P1",All!$AE42="RMS"),#REF!,IF(AND(All!$V42="P2",All!$AE42="RMS"),#REF!,IF(AND(All!$V42="P3",All!$AE42="RMS"),#REF!,IF(AND(All!$V42="P4",All!$AE42="RMS"),#REF!,IF(AND(All!$V42="P5",All!$AE42="RMS"),#REF!,IF(AND(All!$V42="P6",All!$AE42="RMS"),#REF!,IF(AND(All!$V42="P7",All!$AE42="RMS"),#REF!,IF(AND(All!$V42="P8",All!$AE42="RMS"),#REF!,IF(AND(All!$V42="P9",All!$AE42="RMS"),#REF!,IF(AND(All!$V42="P1",All!$AE42="RSS"),#REF!,IF(AND(All!$V42="P2",All!$AE42="RSS"),#REF!,IF(AND(All!$V42="P3",All!$AE42="RSS"),#REF!,IF(AND(All!$V42="P4",All!$AE42="RSS"),#REF!,IF(AND(All!$V42="P5",All!$AE42="RSS"),#REF!,IF(AND(All!$V42="P6",All!$AE42="RSS"),#REF!,IF(AND(All!$V42="P7",All!$AE42="RSS"),#REF!,IF(AND(All!$V42="P8",All!$AE42="RSS"),#REF!,IF(AND(All!$V42="P9",All!$AE42="RSS"),#REF!,0)))))))))))))))))))))))))))</f>
        <v>#REF!</v>
      </c>
      <c r="CG43" s="43" t="e">
        <f>IF(AND(All!$V42="P1",All!$AE42="RDP"),#REF!,IF(AND(All!$V42="P2",All!$AE42="RDP"),#REF!,IF(AND(All!$V42="P3",All!$AE42="RDP"),#REF!,IF(AND(All!$V42="P4",All!$AE42="RDP"),#REF!,IF(AND(All!$V42="P5",All!$AE42="RDP"),#REF!,IF(AND(All!$V42="P6",All!$AE42="RDP"),#REF!,IF(AND(All!$V42="P7",All!$AE42="RDP"),#REF!,IF(AND(All!$V42="P8",All!$AE42="RDP"),#REF!,IF(AND(All!$V42="P9",All!$AE42="RDP"),#REF!,IF(AND(All!$V42="P1",All!$AE42="RMS"),#REF!,IF(AND(All!$V42="P2",All!$AE42="RMS"),#REF!,IF(AND(All!$V42="P3",All!$AE42="RMS"),#REF!,IF(AND(All!$V42="P4",All!$AE42="RMS"),#REF!,IF(AND(All!$V42="P5",All!$AE42="RMS"),#REF!,IF(AND(All!$V42="P6",All!$AE42="RMS"),#REF!,IF(AND(All!$V42="P7",All!$AE42="RMS"),#REF!,IF(AND(All!$V42="P8",All!$AE42="RMS"),#REF!,IF(AND(All!$V42="P9",All!$AE42="RMS"),#REF!,IF(AND(All!$V42="P1",All!$AE42="RSS"),#REF!,IF(AND(All!$V42="P2",All!$AE42="RSS"),#REF!,IF(AND(All!$V42="P3",All!$AE42="RSS"),#REF!,IF(AND(All!$V42="P4",All!$AE42="RSS"),#REF!,IF(AND(All!$V42="P5",All!$AE42="RSS"),#REF!,IF(AND(All!$V42="P6",All!$AE42="RSS"),#REF!,IF(AND(All!$V42="P7",All!$AE42="RSS"),#REF!,IF(AND(All!$V42="P8",All!$AE42="RSS"),#REF!,IF(AND(All!$V42="P9",All!$AE42="RSS"),#REF!,0)))))))))))))))))))))))))))</f>
        <v>#REF!</v>
      </c>
      <c r="CH43" s="43" t="e">
        <f>IF(AND(All!$V42="P1",All!$AE42="RDP"),#REF!,IF(AND(All!$V42="P2",All!$AE42="RDP"),#REF!,IF(AND(All!$V42="P3",All!$AE42="RDP"),#REF!,IF(AND(All!$V42="P4",All!$AE42="RDP"),#REF!,IF(AND(All!$V42="P5",All!$AE42="RDP"),#REF!,IF(AND(All!$V42="P6",All!$AE42="RDP"),#REF!,IF(AND(All!$V42="P7",All!$AE42="RDP"),#REF!,IF(AND(All!$V42="P8",All!$AE42="RDP"),#REF!,IF(AND(All!$V42="P9",All!$AE42="RDP"),#REF!,IF(AND(All!$V42="P1",All!$AE42="RMS"),#REF!,IF(AND(All!$V42="P2",All!$AE42="RMS"),#REF!,IF(AND(All!$V42="P3",All!$AE42="RMS"),#REF!,IF(AND(All!$V42="P4",All!$AE42="RMS"),#REF!,IF(AND(All!$V42="P5",All!$AE42="RMS"),#REF!,IF(AND(All!$V42="P6",All!$AE42="RMS"),#REF!,IF(AND(All!$V42="P7",All!$AE42="RMS"),#REF!,IF(AND(All!$V42="P8",All!$AE42="RMS"),#REF!,IF(AND(All!$V42="P9",All!$AE42="RMS"),#REF!,IF(AND(All!$V42="P1",All!$AE42="RSS"),#REF!,IF(AND(All!$V42="P2",All!$AE42="RSS"),#REF!,IF(AND(All!$V42="P3",All!$AE42="RSS"),#REF!,IF(AND(All!$V42="P4",All!$AE42="RSS"),#REF!,IF(AND(All!$V42="P5",All!$AE42="RSS"),#REF!,IF(AND(All!$V42="P6",All!$AE42="RSS"),#REF!,IF(AND(All!$V42="P7",All!$AE42="RSS"),#REF!,IF(AND(All!$V42="P8",All!$AE42="RSS"),#REF!,IF(AND(All!$V42="P9",All!$AE42="RSS"),#REF!,0)))))))))))))))))))))))))))</f>
        <v>#REF!</v>
      </c>
      <c r="CI43" s="328" t="e">
        <f>IF(AND(All!$V42="P1",All!$AE42="RDP"),#REF!,IF(AND(All!$V42="P2",All!$AE42="RDP"),#REF!,IF(AND(All!$V42="P3",All!$AE42="RDP"),#REF!,IF(AND(All!$V42="P4",All!$AE42="RDP"),#REF!,IF(AND(All!$V42="P5",All!$AE42="RDP"),#REF!,IF(AND(All!$V42="P6",All!$AE42="RDP"),#REF!,IF(AND(All!$V42="P7",All!$AE42="RDP"),#REF!,IF(AND(All!$V42="P8",All!$AE42="RDP"),#REF!,IF(AND(All!$V42="P9",All!$AE42="RDP"),#REF!,IF(AND(All!$V42="P1",All!$AE42="RMS"),#REF!,IF(AND(All!$V42="P2",All!$AE42="RMS"),#REF!,IF(AND(All!$V42="P3",All!$AE42="RMS"),#REF!,IF(AND(All!$V42="P4",All!$AE42="RMS"),#REF!,IF(AND(All!$V42="P5",All!$AE42="RMS"),#REF!,IF(AND(All!$V42="P6",All!$AE42="RMS"),#REF!,IF(AND(All!$V42="P7",All!$AE42="RMS"),#REF!,IF(AND(All!$V42="P8",All!$AE42="RMS"),#REF!,IF(AND(All!$V42="P9",All!$AE42="RMS"),#REF!,IF(AND(All!$V42="P1",All!$AE42="RSS"),#REF!,IF(AND(All!$V42="P2",All!$AE42="RSS"),#REF!,IF(AND(All!$V42="P3",All!$AE42="RSS"),#REF!,IF(AND(All!$V42="P4",All!$AE42="RSS"),#REF!,IF(AND(All!$V42="P5",All!$AE42="RSS"),#REF!,IF(AND(All!$V42="P6",All!$AE42="RSS"),#REF!,IF(AND(All!$V42="P7",All!$AE42="RSS"),#REF!,IF(AND(All!$V42="P8",All!$AE42="RSS"),#REF!,IF(AND(All!$V42="P9",All!$AE42="RSS"),#REF!,0)))))))))))))))))))))))))))</f>
        <v>#REF!</v>
      </c>
      <c r="CJ43" s="377" t="e">
        <f>Table92[[#This Row],[R-B1]]-Table92[[#This Row],[B1]]</f>
        <v>#REF!</v>
      </c>
      <c r="CK43" s="378" t="e">
        <f>Table92[[#This Row],[R-B2]]-Table92[[#This Row],[B2]]</f>
        <v>#REF!</v>
      </c>
      <c r="CL43" s="378" t="e">
        <f>Table92[[#This Row],[R-B3]]-Table92[[#This Row],[B3]]</f>
        <v>#REF!</v>
      </c>
      <c r="CM43" s="378" t="e">
        <f>Table92[[#This Row],[R-B4]]-Table92[[#This Row],[B4]]</f>
        <v>#REF!</v>
      </c>
      <c r="CN43" s="378" t="e">
        <f>Table92[[#This Row],[R-B5]]-Table92[[#This Row],[B5]]</f>
        <v>#REF!</v>
      </c>
      <c r="CO43" s="378" t="e">
        <f>Table92[[#This Row],[R-B6]]-Table92[[#This Row],[B6]]</f>
        <v>#REF!</v>
      </c>
      <c r="CP43" s="378" t="e">
        <f>Table92[[#This Row],[R-B7]]-Table92[[#This Row],[B7]]</f>
        <v>#REF!</v>
      </c>
      <c r="CQ43" s="378" t="e">
        <f>Table92[[#This Row],[R-B8]]-Table92[[#This Row],[B8]]</f>
        <v>#REF!</v>
      </c>
      <c r="CR43" s="378" t="e">
        <f>Table92[[#This Row],[R-B9]]-Table92[[#This Row],[B9]]</f>
        <v>#REF!</v>
      </c>
      <c r="CS43" s="378" t="e">
        <f>Table92[[#This Row],[R-B10]]-Table92[[#This Row],[B10]]</f>
        <v>#REF!</v>
      </c>
      <c r="CT43" s="378" t="e">
        <f>Table92[[#This Row],[R-B11]]-Table92[[#This Row],[B11]]</f>
        <v>#REF!</v>
      </c>
      <c r="CU43" s="378" t="e">
        <f>Table92[[#This Row],[R-B12]]-Table92[[#This Row],[B12]]</f>
        <v>#REF!</v>
      </c>
      <c r="CV43" s="378" t="e">
        <f>Table92[[#This Row],[R-K1]]-Table92[[#This Row],[K1]]</f>
        <v>#REF!</v>
      </c>
      <c r="CW43" s="378" t="e">
        <f>Table92[[#This Row],[R-K2]]-Table92[[#This Row],[K2]]</f>
        <v>#REF!</v>
      </c>
      <c r="CX43" s="378" t="e">
        <f>Table92[[#This Row],[R-K3]]-Table92[[#This Row],[K3]]</f>
        <v>#REF!</v>
      </c>
      <c r="CY43" s="378" t="e">
        <f>Table92[[#This Row],[R-K4]]-Table92[[#This Row],[K4]]</f>
        <v>#REF!</v>
      </c>
      <c r="CZ43" s="378" t="e">
        <f>Table92[[#This Row],[R-K5]]-Table92[[#This Row],[K5]]</f>
        <v>#REF!</v>
      </c>
      <c r="DA43" s="378" t="e">
        <f>Table92[[#This Row],[R-P1]]-Table92[[#This Row],[P1]]</f>
        <v>#REF!</v>
      </c>
      <c r="DB43" s="378" t="e">
        <f>Table92[[#This Row],[R-P2]]-Table92[[#This Row],[P2]]</f>
        <v>#REF!</v>
      </c>
      <c r="DC43" s="378" t="e">
        <f>Table92[[#This Row],[R-P3]]-Table92[[#This Row],[P3]]</f>
        <v>#REF!</v>
      </c>
      <c r="DD43" s="378" t="e">
        <f>Table92[[#This Row],[R-P4]]-Table92[[#This Row],[P4]]</f>
        <v>#REF!</v>
      </c>
      <c r="DE43" s="378" t="e">
        <f>Table92[[#This Row],[R-P5]]-Table92[[#This Row],[P5]]</f>
        <v>#REF!</v>
      </c>
      <c r="DF43" s="378" t="e">
        <f>Table92[[#This Row],[R-E1]]-Table92[[#This Row],[E1]]</f>
        <v>#REF!</v>
      </c>
      <c r="DG43" s="379" t="e">
        <f>Table92[[#This Row],[R-E2]]-Table92[[#This Row],[E2]]</f>
        <v>#REF!</v>
      </c>
      <c r="DH43" s="323">
        <f>COUNTIF(Table9[[#This Row],[G-B1]:[G-B12]],"&lt;=0")/12*100</f>
        <v>25</v>
      </c>
      <c r="DI43" s="43">
        <f>COUNTIF(Table9[[#This Row],[G-K1]:[G-K5]],"&lt;=0")/5*100</f>
        <v>40</v>
      </c>
      <c r="DJ43" s="43">
        <f>COUNTIF(Table9[[#This Row],[G-P1]:[G-P5]],"&lt;=0")/5*100</f>
        <v>80</v>
      </c>
      <c r="DK43" s="43">
        <f>COUNTIF(Table9[[#This Row],[G-E1]:[G-E2]],"&lt;=0")/2*100</f>
        <v>100</v>
      </c>
      <c r="DL43" s="450">
        <f>IF(AE43="RDP",(COUNTIF(Table9[[#This Row],[G-B3]],"&lt;=0")+COUNTIF(Table9[[#This Row],[G-B4]],"&lt;=0")+COUNTIF(Table9[[#This Row],[G-B7]],"&lt;=0")+COUNTIF(Table9[[#This Row],[G-B11]],"&lt;=0")+COUNTIF(Table9[[#This Row],[G-K2]],"&lt;=0"))/5*100,IF(AE43="RMS",(COUNTIF(Table9[[#This Row],[G-B4]],"&lt;=0")+COUNTIF(Table9[[#This Row],[G-B5]],"&lt;=0")+COUNTIF(Table9[[#This Row],[G-B10]],"&lt;=0")+COUNTIF(Table9[[#This Row],[G-B12]],"&lt;=0")+COUNTIF(Table9[[#This Row],[G-K2]],"&lt;=0"))/5*100,IF(AE43="RSS",(COUNTIF(Table9[[#This Row],[G-B1]],"&lt;=0")+COUNTIF(Table9[[#This Row],[G-B2]],"&lt;=0")+COUNTIF(Table9[[#This Row],[G-B6]],"&lt;=0")+COUNTIF(Table9[[#This Row],[G-B11]],"&lt;=0")+COUNTIF(Table9[[#This Row],[G-B12]],"&lt;=0"))/5*100,0)))</f>
        <v>40</v>
      </c>
      <c r="DM43" s="381">
        <v>100</v>
      </c>
      <c r="DN43" s="381">
        <v>100</v>
      </c>
      <c r="DO43" s="381">
        <v>100</v>
      </c>
      <c r="DP43" s="381">
        <v>100</v>
      </c>
      <c r="DQ43" s="381">
        <v>100</v>
      </c>
      <c r="DR43" s="380">
        <v>67</v>
      </c>
      <c r="DS43" s="381">
        <v>60</v>
      </c>
      <c r="DT43" s="381">
        <v>100</v>
      </c>
      <c r="DU43" s="381">
        <v>50</v>
      </c>
      <c r="DV43" s="381">
        <f>3/5*100</f>
        <v>60</v>
      </c>
      <c r="DW43" s="380">
        <v>67</v>
      </c>
      <c r="DX43" s="381">
        <v>60</v>
      </c>
      <c r="DY43" s="381">
        <v>100</v>
      </c>
      <c r="DZ43" s="381">
        <v>50</v>
      </c>
      <c r="EA43" s="382">
        <v>60</v>
      </c>
      <c r="EB43" s="335" t="s">
        <v>447</v>
      </c>
      <c r="EC43" s="324" t="s">
        <v>543</v>
      </c>
      <c r="ED43" s="324" t="s">
        <v>1429</v>
      </c>
      <c r="EE43" s="338" t="s">
        <v>1430</v>
      </c>
    </row>
    <row r="44" spans="1:135" ht="120" customHeight="1" x14ac:dyDescent="0.3">
      <c r="B44" s="282">
        <v>41</v>
      </c>
      <c r="C44" s="421" t="s">
        <v>134</v>
      </c>
      <c r="D44" s="305">
        <v>46066</v>
      </c>
      <c r="E44" s="306" t="s">
        <v>1431</v>
      </c>
      <c r="F44" s="304">
        <v>141487</v>
      </c>
      <c r="G44" s="357">
        <f t="shared" ca="1" si="9"/>
        <v>38.541458266742779</v>
      </c>
      <c r="H44" s="283">
        <v>32248</v>
      </c>
      <c r="I44" s="304" t="s">
        <v>136</v>
      </c>
      <c r="J44" s="304" t="s">
        <v>137</v>
      </c>
      <c r="K44" s="304" t="s">
        <v>138</v>
      </c>
      <c r="L44" s="304" t="s">
        <v>175</v>
      </c>
      <c r="M44" s="304" t="s">
        <v>644</v>
      </c>
      <c r="N44" s="304"/>
      <c r="O44" s="304" t="s">
        <v>183</v>
      </c>
      <c r="P44" s="306" t="s">
        <v>1432</v>
      </c>
      <c r="Q44" s="304" t="s">
        <v>144</v>
      </c>
      <c r="R44" s="304" t="s">
        <v>185</v>
      </c>
      <c r="S44" s="305">
        <v>40787</v>
      </c>
      <c r="T44" s="286">
        <f t="shared" ca="1" si="11"/>
        <v>15.136111111111111</v>
      </c>
      <c r="U44" s="308">
        <f ca="1">Table92[[#This Row],[Years in PET]]</f>
        <v>15.136111111111111</v>
      </c>
      <c r="V44" s="304" t="s">
        <v>59</v>
      </c>
      <c r="W44" s="307">
        <f ca="1">Table92[[#This Row],[Age]]-($T$1-Table92[[#This Row],[Date of Appointment to Current Grade]])/365</f>
        <v>37.06849315068493</v>
      </c>
      <c r="X44" s="309">
        <f ca="1">($T$1-Table92[[#This Row],[Date of Appointment to Current Grade]])/365</f>
        <v>1.4729651160578463</v>
      </c>
      <c r="Y44" s="305">
        <v>45778</v>
      </c>
      <c r="Z44" s="304" t="s">
        <v>2395</v>
      </c>
      <c r="AA44" s="305">
        <v>45778</v>
      </c>
      <c r="AB44" s="309">
        <f ca="1">($T$1-Table92[[#This Row],[Date in Position]])/365</f>
        <v>1.4729651160578463</v>
      </c>
      <c r="AC44" s="304" t="s">
        <v>183</v>
      </c>
      <c r="AD44" s="305">
        <v>45614</v>
      </c>
      <c r="AE44" s="304" t="s">
        <v>147</v>
      </c>
      <c r="AF44" s="304" t="s">
        <v>188</v>
      </c>
      <c r="AG44" s="47" t="s">
        <v>1433</v>
      </c>
      <c r="AH44" s="47" t="s">
        <v>1434</v>
      </c>
      <c r="AI44" s="53" t="s">
        <v>1435</v>
      </c>
      <c r="AJ44" s="48" t="s">
        <v>1436</v>
      </c>
      <c r="AK44" s="48" t="s">
        <v>1437</v>
      </c>
      <c r="AL44" s="42" t="s">
        <v>153</v>
      </c>
      <c r="AM44" s="369"/>
      <c r="AN44" s="313">
        <v>3</v>
      </c>
      <c r="AO44" s="304">
        <v>2</v>
      </c>
      <c r="AP44" s="304">
        <v>2</v>
      </c>
      <c r="AQ44" s="304">
        <v>3</v>
      </c>
      <c r="AR44" s="304">
        <v>3</v>
      </c>
      <c r="AS44" s="304">
        <v>2</v>
      </c>
      <c r="AT44" s="304">
        <v>3</v>
      </c>
      <c r="AU44" s="304">
        <v>3</v>
      </c>
      <c r="AV44" s="304">
        <v>2</v>
      </c>
      <c r="AW44" s="304">
        <v>2</v>
      </c>
      <c r="AX44" s="304">
        <v>3</v>
      </c>
      <c r="AY44" s="304">
        <v>2</v>
      </c>
      <c r="AZ44" s="304">
        <v>3</v>
      </c>
      <c r="BA44" s="304">
        <v>3</v>
      </c>
      <c r="BB44" s="304">
        <v>2</v>
      </c>
      <c r="BC44" s="304">
        <v>2</v>
      </c>
      <c r="BD44" s="304">
        <v>2</v>
      </c>
      <c r="BE44" s="304">
        <v>2</v>
      </c>
      <c r="BF44" s="304">
        <v>2</v>
      </c>
      <c r="BG44" s="304">
        <v>2</v>
      </c>
      <c r="BH44" s="304">
        <v>1</v>
      </c>
      <c r="BI44" s="304">
        <v>2</v>
      </c>
      <c r="BJ44" s="304">
        <v>2</v>
      </c>
      <c r="BK44" s="314">
        <v>1</v>
      </c>
      <c r="BL44" s="323" t="e">
        <f>IF(AND(All!$V43="P1",All!$AE43="RDP"),#REF!,IF(AND(All!$V43="P2",All!$AE43="RDP"),#REF!,IF(AND(All!$V43="P3",All!$AE43="RDP"),#REF!,IF(AND(All!$V43="P4",All!$AE43="RDP"),#REF!,IF(AND(All!$V43="P5",All!$AE43="RDP"),#REF!,IF(AND(All!$V43="P6",All!$AE43="RDP"),#REF!,IF(AND(All!$V43="P7",All!$AE43="RDP"),#REF!,IF(AND(All!$V43="P8",All!$AE43="RDP"),#REF!,IF(AND(All!$V43="P9",All!$AE43="RDP"),#REF!,IF(AND(All!$V43="P1",All!$AE43="RMS"),#REF!,IF(AND(All!$V43="P2",All!$AE43="RMS"),#REF!,IF(AND(All!$V43="P3",All!$AE43="RMS"),#REF!,IF(AND(All!$V43="P4",All!$AE43="RMS"),#REF!,IF(AND(All!$V43="P5",All!$AE43="RMS"),#REF!,IF(AND(All!$V43="P6",All!$AE43="RMS"),#REF!,IF(AND(All!$V43="P7",All!$AE43="RMS"),#REF!,IF(AND(All!$V43="P8",All!$AE43="RMS"),#REF!,IF(AND(All!$V43="P9",All!$AE43="RMS"),#REF!,IF(AND(All!$V43="P1",All!$AE43="RSS"),#REF!,IF(AND(All!$V43="P2",All!$AE43="RSS"),#REF!,IF(AND(All!$V43="P3",All!$AE43="RSS"),#REF!,IF(AND(All!$V43="P4",All!$AE43="RSS"),#REF!,IF(AND(All!$V43="P5",All!$AE43="RSS"),#REF!,IF(AND(All!$V43="P6",All!$AE43="RSS"),#REF!,IF(AND(All!$V43="P7",All!$AE43="RSS"),#REF!,IF(AND(All!$V43="P8",All!$AE43="RSS"),#REF!,IF(AND(All!$V43="P9",All!$AE43="RSS"),#REF!,0)))))))))))))))))))))))))))</f>
        <v>#REF!</v>
      </c>
      <c r="BM44" s="43" t="e">
        <f>IF(AND(All!$V43="P1",All!$AE43="RDP"),#REF!,IF(AND(All!$V43="P2",All!$AE43="RDP"),#REF!,IF(AND(All!$V43="P3",All!$AE43="RDP"),#REF!,IF(AND(All!$V43="P4",All!$AE43="RDP"),#REF!,IF(AND(All!$V43="P5",All!$AE43="RDP"),#REF!,IF(AND(All!$V43="P6",All!$AE43="RDP"),#REF!,IF(AND(All!$V43="P7",All!$AE43="RDP"),#REF!,IF(AND(All!$V43="P8",All!$AE43="RDP"),#REF!,IF(AND(All!$V43="P9",All!$AE43="RDP"),#REF!,IF(AND(All!$V43="P1",All!$AE43="RMS"),#REF!,IF(AND(All!$V43="P2",All!$AE43="RMS"),#REF!,IF(AND(All!$V43="P3",All!$AE43="RMS"),#REF!,IF(AND(All!$V43="P4",All!$AE43="RMS"),#REF!,IF(AND(All!$V43="P5",All!$AE43="RMS"),#REF!,IF(AND(All!$V43="P6",All!$AE43="RMS"),#REF!,IF(AND(All!$V43="P7",All!$AE43="RMS"),#REF!,IF(AND(All!$V43="P8",All!$AE43="RMS"),#REF!,IF(AND(All!$V43="P9",All!$AE43="RMS"),#REF!,IF(AND(All!$V43="P1",All!$AE43="RSS"),#REF!,IF(AND(All!$V43="P2",All!$AE43="RSS"),#REF!,IF(AND(All!$V43="P3",All!$AE43="RSS"),#REF!,IF(AND(All!$V43="P4",All!$AE43="RSS"),#REF!,IF(AND(All!$V43="P5",All!$AE43="RSS"),#REF!,IF(AND(All!$V43="P6",All!$AE43="RSS"),#REF!,IF(AND(All!$V43="P7",All!$AE43="RSS"),#REF!,IF(AND(All!$V43="P8",All!$AE43="RSS"),#REF!,IF(AND(All!$V43="P9",All!$AE43="RSS"),#REF!,0)))))))))))))))))))))))))))</f>
        <v>#REF!</v>
      </c>
      <c r="BN44" s="43" t="e">
        <f>IF(AND(All!$V43="P1",All!$AE43="RDP"),#REF!,IF(AND(All!$V43="P2",All!$AE43="RDP"),#REF!,IF(AND(All!$V43="P3",All!$AE43="RDP"),#REF!,IF(AND(All!$V43="P4",All!$AE43="RDP"),#REF!,IF(AND(All!$V43="P5",All!$AE43="RDP"),#REF!,IF(AND(All!$V43="P6",All!$AE43="RDP"),#REF!,IF(AND(All!$V43="P7",All!$AE43="RDP"),#REF!,IF(AND(All!$V43="P8",All!$AE43="RDP"),#REF!,IF(AND(All!$V43="P9",All!$AE43="RDP"),#REF!,IF(AND(All!$V43="P1",All!$AE43="RMS"),#REF!,IF(AND(All!$V43="P2",All!$AE43="RMS"),#REF!,IF(AND(All!$V43="P3",All!$AE43="RMS"),#REF!,IF(AND(All!$V43="P4",All!$AE43="RMS"),#REF!,IF(AND(All!$V43="P5",All!$AE43="RMS"),#REF!,IF(AND(All!$V43="P6",All!$AE43="RMS"),#REF!,IF(AND(All!$V43="P7",All!$AE43="RMS"),#REF!,IF(AND(All!$V43="P8",All!$AE43="RMS"),#REF!,IF(AND(All!$V43="P9",All!$AE43="RMS"),#REF!,IF(AND(All!$V43="P1",All!$AE43="RSS"),#REF!,IF(AND(All!$V43="P2",All!$AE43="RSS"),#REF!,IF(AND(All!$V43="P3",All!$AE43="RSS"),#REF!,IF(AND(All!$V43="P4",All!$AE43="RSS"),#REF!,IF(AND(All!$V43="P5",All!$AE43="RSS"),#REF!,IF(AND(All!$V43="P6",All!$AE43="RSS"),#REF!,IF(AND(All!$V43="P7",All!$AE43="RSS"),#REF!,IF(AND(All!$V43="P8",All!$AE43="RSS"),#REF!,IF(AND(All!$V43="P9",All!$AE43="RSS"),#REF!,0)))))))))))))))))))))))))))</f>
        <v>#REF!</v>
      </c>
      <c r="BO44" s="43" t="e">
        <f>IF(AND(All!$V43="P1",All!$AE43="RDP"),#REF!,IF(AND(All!$V43="P2",All!$AE43="RDP"),#REF!,IF(AND(All!$V43="P3",All!$AE43="RDP"),#REF!,IF(AND(All!$V43="P4",All!$AE43="RDP"),#REF!,IF(AND(All!$V43="P5",All!$AE43="RDP"),#REF!,IF(AND(All!$V43="P6",All!$AE43="RDP"),#REF!,IF(AND(All!$V43="P7",All!$AE43="RDP"),#REF!,IF(AND(All!$V43="P8",All!$AE43="RDP"),#REF!,IF(AND(All!$V43="P9",All!$AE43="RDP"),#REF!,IF(AND(All!$V43="P1",All!$AE43="RMS"),#REF!,IF(AND(All!$V43="P2",All!$AE43="RMS"),#REF!,IF(AND(All!$V43="P3",All!$AE43="RMS"),#REF!,IF(AND(All!$V43="P4",All!$AE43="RMS"),#REF!,IF(AND(All!$V43="P5",All!$AE43="RMS"),#REF!,IF(AND(All!$V43="P6",All!$AE43="RMS"),#REF!,IF(AND(All!$V43="P7",All!$AE43="RMS"),#REF!,IF(AND(All!$V43="P8",All!$AE43="RMS"),#REF!,IF(AND(All!$V43="P9",All!$AE43="RMS"),#REF!,IF(AND(All!$V43="P1",All!$AE43="RSS"),#REF!,IF(AND(All!$V43="P2",All!$AE43="RSS"),#REF!,IF(AND(All!$V43="P3",All!$AE43="RSS"),#REF!,IF(AND(All!$V43="P4",All!$AE43="RSS"),#REF!,IF(AND(All!$V43="P5",All!$AE43="RSS"),#REF!,IF(AND(All!$V43="P6",All!$AE43="RSS"),#REF!,IF(AND(All!$V43="P7",All!$AE43="RSS"),#REF!,IF(AND(All!$V43="P8",All!$AE43="RSS"),#REF!,IF(AND(All!$V43="P9",All!$AE43="RSS"),#REF!,0)))))))))))))))))))))))))))</f>
        <v>#REF!</v>
      </c>
      <c r="BP44" s="43" t="e">
        <f>IF(AND(All!$V43="P1",All!$AE43="RDP"),#REF!,IF(AND(All!$V43="P2",All!$AE43="RDP"),#REF!,IF(AND(All!$V43="P3",All!$AE43="RDP"),#REF!,IF(AND(All!$V43="P4",All!$AE43="RDP"),#REF!,IF(AND(All!$V43="P5",All!$AE43="RDP"),#REF!,IF(AND(All!$V43="P6",All!$AE43="RDP"),#REF!,IF(AND(All!$V43="P7",All!$AE43="RDP"),#REF!,IF(AND(All!$V43="P8",All!$AE43="RDP"),#REF!,IF(AND(All!$V43="P9",All!$AE43="RDP"),#REF!,IF(AND(All!$V43="P1",All!$AE43="RMS"),#REF!,IF(AND(All!$V43="P2",All!$AE43="RMS"),#REF!,IF(AND(All!$V43="P3",All!$AE43="RMS"),#REF!,IF(AND(All!$V43="P4",All!$AE43="RMS"),#REF!,IF(AND(All!$V43="P5",All!$AE43="RMS"),#REF!,IF(AND(All!$V43="P6",All!$AE43="RMS"),#REF!,IF(AND(All!$V43="P7",All!$AE43="RMS"),#REF!,IF(AND(All!$V43="P8",All!$AE43="RMS"),#REF!,IF(AND(All!$V43="P9",All!$AE43="RMS"),#REF!,IF(AND(All!$V43="P1",All!$AE43="RSS"),#REF!,IF(AND(All!$V43="P2",All!$AE43="RSS"),#REF!,IF(AND(All!$V43="P3",All!$AE43="RSS"),#REF!,IF(AND(All!$V43="P4",All!$AE43="RSS"),#REF!,IF(AND(All!$V43="P5",All!$AE43="RSS"),#REF!,IF(AND(All!$V43="P6",All!$AE43="RSS"),#REF!,IF(AND(All!$V43="P7",All!$AE43="RSS"),#REF!,IF(AND(All!$V43="P8",All!$AE43="RSS"),#REF!,IF(AND(All!$V43="P9",All!$AE43="RSS"),#REF!,0)))))))))))))))))))))))))))</f>
        <v>#REF!</v>
      </c>
      <c r="BQ44" s="43" t="e">
        <f>IF(AND(All!$V43="P1",All!$AE43="RDP"),#REF!,IF(AND(All!$V43="P2",All!$AE43="RDP"),#REF!,IF(AND(All!$V43="P3",All!$AE43="RDP"),#REF!,IF(AND(All!$V43="P4",All!$AE43="RDP"),#REF!,IF(AND(All!$V43="P5",All!$AE43="RDP"),#REF!,IF(AND(All!$V43="P6",All!$AE43="RDP"),#REF!,IF(AND(All!$V43="P7",All!$AE43="RDP"),#REF!,IF(AND(All!$V43="P8",All!$AE43="RDP"),#REF!,IF(AND(All!$V43="P9",All!$AE43="RDP"),#REF!,IF(AND(All!$V43="P1",All!$AE43="RMS"),#REF!,IF(AND(All!$V43="P2",All!$AE43="RMS"),#REF!,IF(AND(All!$V43="P3",All!$AE43="RMS"),#REF!,IF(AND(All!$V43="P4",All!$AE43="RMS"),#REF!,IF(AND(All!$V43="P5",All!$AE43="RMS"),#REF!,IF(AND(All!$V43="P6",All!$AE43="RMS"),#REF!,IF(AND(All!$V43="P7",All!$AE43="RMS"),#REF!,IF(AND(All!$V43="P8",All!$AE43="RMS"),#REF!,IF(AND(All!$V43="P9",All!$AE43="RMS"),#REF!,IF(AND(All!$V43="P1",All!$AE43="RSS"),#REF!,IF(AND(All!$V43="P2",All!$AE43="RSS"),#REF!,IF(AND(All!$V43="P3",All!$AE43="RSS"),#REF!,IF(AND(All!$V43="P4",All!$AE43="RSS"),#REF!,IF(AND(All!$V43="P5",All!$AE43="RSS"),#REF!,IF(AND(All!$V43="P6",All!$AE43="RSS"),#REF!,IF(AND(All!$V43="P7",All!$AE43="RSS"),#REF!,IF(AND(All!$V43="P8",All!$AE43="RSS"),#REF!,IF(AND(All!$V43="P9",All!$AE43="RSS"),#REF!,0)))))))))))))))))))))))))))</f>
        <v>#REF!</v>
      </c>
      <c r="BR44" s="43" t="e">
        <f>IF(AND(All!$V43="P1",All!$AE43="RDP"),#REF!,IF(AND(All!$V43="P2",All!$AE43="RDP"),#REF!,IF(AND(All!$V43="P3",All!$AE43="RDP"),#REF!,IF(AND(All!$V43="P4",All!$AE43="RDP"),#REF!,IF(AND(All!$V43="P5",All!$AE43="RDP"),#REF!,IF(AND(All!$V43="P6",All!$AE43="RDP"),#REF!,IF(AND(All!$V43="P7",All!$AE43="RDP"),#REF!,IF(AND(All!$V43="P8",All!$AE43="RDP"),#REF!,IF(AND(All!$V43="P9",All!$AE43="RDP"),#REF!,IF(AND(All!$V43="P1",All!$AE43="RMS"),#REF!,IF(AND(All!$V43="P2",All!$AE43="RMS"),#REF!,IF(AND(All!$V43="P3",All!$AE43="RMS"),#REF!,IF(AND(All!$V43="P4",All!$AE43="RMS"),#REF!,IF(AND(All!$V43="P5",All!$AE43="RMS"),#REF!,IF(AND(All!$V43="P6",All!$AE43="RMS"),#REF!,IF(AND(All!$V43="P7",All!$AE43="RMS"),#REF!,IF(AND(All!$V43="P8",All!$AE43="RMS"),#REF!,IF(AND(All!$V43="P9",All!$AE43="RMS"),#REF!,IF(AND(All!$V43="P1",All!$AE43="RSS"),#REF!,IF(AND(All!$V43="P2",All!$AE43="RSS"),#REF!,IF(AND(All!$V43="P3",All!$AE43="RSS"),#REF!,IF(AND(All!$V43="P4",All!$AE43="RSS"),#REF!,IF(AND(All!$V43="P5",All!$AE43="RSS"),#REF!,IF(AND(All!$V43="P6",All!$AE43="RSS"),#REF!,IF(AND(All!$V43="P7",All!$AE43="RSS"),#REF!,IF(AND(All!$V43="P8",All!$AE43="RSS"),#REF!,IF(AND(All!$V43="P9",All!$AE43="RSS"),#REF!,0)))))))))))))))))))))))))))</f>
        <v>#REF!</v>
      </c>
      <c r="BS44" s="43" t="e">
        <f>IF(AND(All!$V43="P1",All!$AE43="RDP"),#REF!,IF(AND(All!$V43="P2",All!$AE43="RDP"),#REF!,IF(AND(All!$V43="P3",All!$AE43="RDP"),#REF!,IF(AND(All!$V43="P4",All!$AE43="RDP"),#REF!,IF(AND(All!$V43="P5",All!$AE43="RDP"),#REF!,IF(AND(All!$V43="P6",All!$AE43="RDP"),#REF!,IF(AND(All!$V43="P7",All!$AE43="RDP"),#REF!,IF(AND(All!$V43="P8",All!$AE43="RDP"),#REF!,IF(AND(All!$V43="P9",All!$AE43="RDP"),#REF!,IF(AND(All!$V43="P1",All!$AE43="RMS"),#REF!,IF(AND(All!$V43="P2",All!$AE43="RMS"),#REF!,IF(AND(All!$V43="P3",All!$AE43="RMS"),#REF!,IF(AND(All!$V43="P4",All!$AE43="RMS"),#REF!,IF(AND(All!$V43="P5",All!$AE43="RMS"),#REF!,IF(AND(All!$V43="P6",All!$AE43="RMS"),#REF!,IF(AND(All!$V43="P7",All!$AE43="RMS"),#REF!,IF(AND(All!$V43="P8",All!$AE43="RMS"),#REF!,IF(AND(All!$V43="P9",All!$AE43="RMS"),#REF!,IF(AND(All!$V43="P1",All!$AE43="RSS"),#REF!,IF(AND(All!$V43="P2",All!$AE43="RSS"),#REF!,IF(AND(All!$V43="P3",All!$AE43="RSS"),#REF!,IF(AND(All!$V43="P4",All!$AE43="RSS"),#REF!,IF(AND(All!$V43="P5",All!$AE43="RSS"),#REF!,IF(AND(All!$V43="P6",All!$AE43="RSS"),#REF!,IF(AND(All!$V43="P7",All!$AE43="RSS"),#REF!,IF(AND(All!$V43="P8",All!$AE43="RSS"),#REF!,IF(AND(All!$V43="P9",All!$AE43="RSS"),#REF!,0)))))))))))))))))))))))))))</f>
        <v>#REF!</v>
      </c>
      <c r="BT44" s="43" t="e">
        <f>IF(AND(All!$V43="P1",All!$AE43="RDP"),#REF!,IF(AND(All!$V43="P2",All!$AE43="RDP"),#REF!,IF(AND(All!$V43="P3",All!$AE43="RDP"),#REF!,IF(AND(All!$V43="P4",All!$AE43="RDP"),#REF!,IF(AND(All!$V43="P5",All!$AE43="RDP"),#REF!,IF(AND(All!$V43="P6",All!$AE43="RDP"),#REF!,IF(AND(All!$V43="P7",All!$AE43="RDP"),#REF!,IF(AND(All!$V43="P8",All!$AE43="RDP"),#REF!,IF(AND(All!$V43="P9",All!$AE43="RDP"),#REF!,IF(AND(All!$V43="P1",All!$AE43="RMS"),#REF!,IF(AND(All!$V43="P2",All!$AE43="RMS"),#REF!,IF(AND(All!$V43="P3",All!$AE43="RMS"),#REF!,IF(AND(All!$V43="P4",All!$AE43="RMS"),#REF!,IF(AND(All!$V43="P5",All!$AE43="RMS"),#REF!,IF(AND(All!$V43="P6",All!$AE43="RMS"),#REF!,IF(AND(All!$V43="P7",All!$AE43="RMS"),#REF!,IF(AND(All!$V43="P8",All!$AE43="RMS"),#REF!,IF(AND(All!$V43="P9",All!$AE43="RMS"),#REF!,IF(AND(All!$V43="P1",All!$AE43="RSS"),#REF!,IF(AND(All!$V43="P2",All!$AE43="RSS"),#REF!,IF(AND(All!$V43="P3",All!$AE43="RSS"),#REF!,IF(AND(All!$V43="P4",All!$AE43="RSS"),#REF!,IF(AND(All!$V43="P5",All!$AE43="RSS"),#REF!,IF(AND(All!$V43="P6",All!$AE43="RSS"),#REF!,IF(AND(All!$V43="P7",All!$AE43="RSS"),#REF!,IF(AND(All!$V43="P8",All!$AE43="RSS"),#REF!,IF(AND(All!$V43="P9",All!$AE43="RSS"),#REF!,0)))))))))))))))))))))))))))</f>
        <v>#REF!</v>
      </c>
      <c r="BU44" s="43" t="e">
        <f>IF(AND(All!$V43="P1",All!$AE43="RDP"),#REF!,IF(AND(All!$V43="P2",All!$AE43="RDP"),#REF!,IF(AND(All!$V43="P3",All!$AE43="RDP"),#REF!,IF(AND(All!$V43="P4",All!$AE43="RDP"),#REF!,IF(AND(All!$V43="P5",All!$AE43="RDP"),#REF!,IF(AND(All!$V43="P6",All!$AE43="RDP"),#REF!,IF(AND(All!$V43="P7",All!$AE43="RDP"),#REF!,IF(AND(All!$V43="P8",All!$AE43="RDP"),#REF!,IF(AND(All!$V43="P9",All!$AE43="RDP"),#REF!,IF(AND(All!$V43="P1",All!$AE43="RMS"),#REF!,IF(AND(All!$V43="P2",All!$AE43="RMS"),#REF!,IF(AND(All!$V43="P3",All!$AE43="RMS"),#REF!,IF(AND(All!$V43="P4",All!$AE43="RMS"),#REF!,IF(AND(All!$V43="P5",All!$AE43="RMS"),#REF!,IF(AND(All!$V43="P6",All!$AE43="RMS"),#REF!,IF(AND(All!$V43="P7",All!$AE43="RMS"),#REF!,IF(AND(All!$V43="P8",All!$AE43="RMS"),#REF!,IF(AND(All!$V43="P9",All!$AE43="RMS"),#REF!,IF(AND(All!$V43="P1",All!$AE43="RSS"),#REF!,IF(AND(All!$V43="P2",All!$AE43="RSS"),#REF!,IF(AND(All!$V43="P3",All!$AE43="RSS"),#REF!,IF(AND(All!$V43="P4",All!$AE43="RSS"),#REF!,IF(AND(All!$V43="P5",All!$AE43="RSS"),#REF!,IF(AND(All!$V43="P6",All!$AE43="RSS"),#REF!,IF(AND(All!$V43="P7",All!$AE43="RSS"),#REF!,IF(AND(All!$V43="P8",All!$AE43="RSS"),#REF!,IF(AND(All!$V43="P9",All!$AE43="RSS"),#REF!,0)))))))))))))))))))))))))))</f>
        <v>#REF!</v>
      </c>
      <c r="BV44" s="43" t="e">
        <f>IF(AND(All!$V43="P1",All!$AE43="RDP"),#REF!,IF(AND(All!$V43="P2",All!$AE43="RDP"),#REF!,IF(AND(All!$V43="P3",All!$AE43="RDP"),#REF!,IF(AND(All!$V43="P4",All!$AE43="RDP"),#REF!,IF(AND(All!$V43="P5",All!$AE43="RDP"),#REF!,IF(AND(All!$V43="P6",All!$AE43="RDP"),#REF!,IF(AND(All!$V43="P7",All!$AE43="RDP"),#REF!,IF(AND(All!$V43="P8",All!$AE43="RDP"),#REF!,IF(AND(All!$V43="P9",All!$AE43="RDP"),#REF!,IF(AND(All!$V43="P1",All!$AE43="RMS"),#REF!,IF(AND(All!$V43="P2",All!$AE43="RMS"),#REF!,IF(AND(All!$V43="P3",All!$AE43="RMS"),#REF!,IF(AND(All!$V43="P4",All!$AE43="RMS"),#REF!,IF(AND(All!$V43="P5",All!$AE43="RMS"),#REF!,IF(AND(All!$V43="P6",All!$AE43="RMS"),#REF!,IF(AND(All!$V43="P7",All!$AE43="RMS"),#REF!,IF(AND(All!$V43="P8",All!$AE43="RMS"),#REF!,IF(AND(All!$V43="P9",All!$AE43="RMS"),#REF!,IF(AND(All!$V43="P1",All!$AE43="RSS"),#REF!,IF(AND(All!$V43="P2",All!$AE43="RSS"),#REF!,IF(AND(All!$V43="P3",All!$AE43="RSS"),#REF!,IF(AND(All!$V43="P4",All!$AE43="RSS"),#REF!,IF(AND(All!$V43="P5",All!$AE43="RSS"),#REF!,IF(AND(All!$V43="P6",All!$AE43="RSS"),#REF!,IF(AND(All!$V43="P7",All!$AE43="RSS"),#REF!,IF(AND(All!$V43="P8",All!$AE43="RSS"),#REF!,IF(AND(All!$V43="P9",All!$AE43="RSS"),#REF!,0)))))))))))))))))))))))))))</f>
        <v>#REF!</v>
      </c>
      <c r="BW44" s="43" t="e">
        <f>IF(AND(All!$V43="P1",All!$AE43="RDP"),#REF!,IF(AND(All!$V43="P2",All!$AE43="RDP"),#REF!,IF(AND(All!$V43="P3",All!$AE43="RDP"),#REF!,IF(AND(All!$V43="P4",All!$AE43="RDP"),#REF!,IF(AND(All!$V43="P5",All!$AE43="RDP"),#REF!,IF(AND(All!$V43="P6",All!$AE43="RDP"),#REF!,IF(AND(All!$V43="P7",All!$AE43="RDP"),#REF!,IF(AND(All!$V43="P8",All!$AE43="RDP"),#REF!,IF(AND(All!$V43="P9",All!$AE43="RDP"),#REF!,IF(AND(All!$V43="P1",All!$AE43="RMS"),#REF!,IF(AND(All!$V43="P2",All!$AE43="RMS"),#REF!,IF(AND(All!$V43="P3",All!$AE43="RMS"),#REF!,IF(AND(All!$V43="P4",All!$AE43="RMS"),#REF!,IF(AND(All!$V43="P5",All!$AE43="RMS"),#REF!,IF(AND(All!$V43="P6",All!$AE43="RMS"),#REF!,IF(AND(All!$V43="P7",All!$AE43="RMS"),#REF!,IF(AND(All!$V43="P8",All!$AE43="RMS"),#REF!,IF(AND(All!$V43="P9",All!$AE43="RMS"),#REF!,IF(AND(All!$V43="P1",All!$AE43="RSS"),#REF!,IF(AND(All!$V43="P2",All!$AE43="RSS"),#REF!,IF(AND(All!$V43="P3",All!$AE43="RSS"),#REF!,IF(AND(All!$V43="P4",All!$AE43="RSS"),#REF!,IF(AND(All!$V43="P5",All!$AE43="RSS"),#REF!,IF(AND(All!$V43="P6",All!$AE43="RSS"),#REF!,IF(AND(All!$V43="P7",All!$AE43="RSS"),#REF!,IF(AND(All!$V43="P8",All!$AE43="RSS"),#REF!,IF(AND(All!$V43="P9",All!$AE43="RSS"),#REF!,0)))))))))))))))))))))))))))</f>
        <v>#REF!</v>
      </c>
      <c r="BX44" s="43" t="e">
        <f>IF(AND(All!$V43="P1",All!$AE43="RDP"),#REF!,IF(AND(All!$V43="P2",All!$AE43="RDP"),#REF!,IF(AND(All!$V43="P3",All!$AE43="RDP"),#REF!,IF(AND(All!$V43="P4",All!$AE43="RDP"),#REF!,IF(AND(All!$V43="P5",All!$AE43="RDP"),#REF!,IF(AND(All!$V43="P6",All!$AE43="RDP"),#REF!,IF(AND(All!$V43="P7",All!$AE43="RDP"),#REF!,IF(AND(All!$V43="P8",All!$AE43="RDP"),#REF!,IF(AND(All!$V43="P9",All!$AE43="RDP"),#REF!,IF(AND(All!$V43="P1",All!$AE43="RMS"),#REF!,IF(AND(All!$V43="P2",All!$AE43="RMS"),#REF!,IF(AND(All!$V43="P3",All!$AE43="RMS"),#REF!,IF(AND(All!$V43="P4",All!$AE43="RMS"),#REF!,IF(AND(All!$V43="P5",All!$AE43="RMS"),#REF!,IF(AND(All!$V43="P6",All!$AE43="RMS"),#REF!,IF(AND(All!$V43="P7",All!$AE43="RMS"),#REF!,IF(AND(All!$V43="P8",All!$AE43="RMS"),#REF!,IF(AND(All!$V43="P9",All!$AE43="RMS"),#REF!,IF(AND(All!$V43="P1",All!$AE43="RSS"),#REF!,IF(AND(All!$V43="P2",All!$AE43="RSS"),#REF!,IF(AND(All!$V43="P3",All!$AE43="RSS"),#REF!,IF(AND(All!$V43="P4",All!$AE43="RSS"),#REF!,IF(AND(All!$V43="P5",All!$AE43="RSS"),#REF!,IF(AND(All!$V43="P6",All!$AE43="RSS"),#REF!,IF(AND(All!$V43="P7",All!$AE43="RSS"),#REF!,IF(AND(All!$V43="P8",All!$AE43="RSS"),#REF!,IF(AND(All!$V43="P9",All!$AE43="RSS"),#REF!,0)))))))))))))))))))))))))))</f>
        <v>#REF!</v>
      </c>
      <c r="BY44" s="43" t="e">
        <f>IF(AND(All!$V43="P1",All!$AE43="RDP"),#REF!,IF(AND(All!$V43="P2",All!$AE43="RDP"),#REF!,IF(AND(All!$V43="P3",All!$AE43="RDP"),#REF!,IF(AND(All!$V43="P4",All!$AE43="RDP"),#REF!,IF(AND(All!$V43="P5",All!$AE43="RDP"),#REF!,IF(AND(All!$V43="P6",All!$AE43="RDP"),#REF!,IF(AND(All!$V43="P7",All!$AE43="RDP"),#REF!,IF(AND(All!$V43="P8",All!$AE43="RDP"),#REF!,IF(AND(All!$V43="P9",All!$AE43="RDP"),#REF!,IF(AND(All!$V43="P1",All!$AE43="RMS"),#REF!,IF(AND(All!$V43="P2",All!$AE43="RMS"),#REF!,IF(AND(All!$V43="P3",All!$AE43="RMS"),#REF!,IF(AND(All!$V43="P4",All!$AE43="RMS"),#REF!,IF(AND(All!$V43="P5",All!$AE43="RMS"),#REF!,IF(AND(All!$V43="P6",All!$AE43="RMS"),#REF!,IF(AND(All!$V43="P7",All!$AE43="RMS"),#REF!,IF(AND(All!$V43="P8",All!$AE43="RMS"),#REF!,IF(AND(All!$V43="P9",All!$AE43="RMS"),#REF!,IF(AND(All!$V43="P1",All!$AE43="RSS"),#REF!,IF(AND(All!$V43="P2",All!$AE43="RSS"),#REF!,IF(AND(All!$V43="P3",All!$AE43="RSS"),#REF!,IF(AND(All!$V43="P4",All!$AE43="RSS"),#REF!,IF(AND(All!$V43="P5",All!$AE43="RSS"),#REF!,IF(AND(All!$V43="P6",All!$AE43="RSS"),#REF!,IF(AND(All!$V43="P7",All!$AE43="RSS"),#REF!,IF(AND(All!$V43="P8",All!$AE43="RSS"),#REF!,IF(AND(All!$V43="P9",All!$AE43="RSS"),#REF!,0)))))))))))))))))))))))))))</f>
        <v>#REF!</v>
      </c>
      <c r="BZ44" s="43" t="e">
        <f>IF(AND(All!$V43="P1",All!$AE43="RDP"),#REF!,IF(AND(All!$V43="P2",All!$AE43="RDP"),#REF!,IF(AND(All!$V43="P3",All!$AE43="RDP"),#REF!,IF(AND(All!$V43="P4",All!$AE43="RDP"),#REF!,IF(AND(All!$V43="P5",All!$AE43="RDP"),#REF!,IF(AND(All!$V43="P6",All!$AE43="RDP"),#REF!,IF(AND(All!$V43="P7",All!$AE43="RDP"),#REF!,IF(AND(All!$V43="P8",All!$AE43="RDP"),#REF!,IF(AND(All!$V43="P9",All!$AE43="RDP"),#REF!,IF(AND(All!$V43="P1",All!$AE43="RMS"),#REF!,IF(AND(All!$V43="P2",All!$AE43="RMS"),#REF!,IF(AND(All!$V43="P3",All!$AE43="RMS"),#REF!,IF(AND(All!$V43="P4",All!$AE43="RMS"),#REF!,IF(AND(All!$V43="P5",All!$AE43="RMS"),#REF!,IF(AND(All!$V43="P6",All!$AE43="RMS"),#REF!,IF(AND(All!$V43="P7",All!$AE43="RMS"),#REF!,IF(AND(All!$V43="P8",All!$AE43="RMS"),#REF!,IF(AND(All!$V43="P9",All!$AE43="RMS"),#REF!,IF(AND(All!$V43="P1",All!$AE43="RSS"),#REF!,IF(AND(All!$V43="P2",All!$AE43="RSS"),#REF!,IF(AND(All!$V43="P3",All!$AE43="RSS"),#REF!,IF(AND(All!$V43="P4",All!$AE43="RSS"),#REF!,IF(AND(All!$V43="P5",All!$AE43="RSS"),#REF!,IF(AND(All!$V43="P6",All!$AE43="RSS"),#REF!,IF(AND(All!$V43="P7",All!$AE43="RSS"),#REF!,IF(AND(All!$V43="P8",All!$AE43="RSS"),#REF!,IF(AND(All!$V43="P9",All!$AE43="RSS"),#REF!,0)))))))))))))))))))))))))))</f>
        <v>#REF!</v>
      </c>
      <c r="CA44" s="43" t="e">
        <f>IF(AND(All!$V43="P1",All!$AE43="RDP"),#REF!,IF(AND(All!$V43="P2",All!$AE43="RDP"),#REF!,IF(AND(All!$V43="P3",All!$AE43="RDP"),#REF!,IF(AND(All!$V43="P4",All!$AE43="RDP"),#REF!,IF(AND(All!$V43="P5",All!$AE43="RDP"),#REF!,IF(AND(All!$V43="P6",All!$AE43="RDP"),#REF!,IF(AND(All!$V43="P7",All!$AE43="RDP"),#REF!,IF(AND(All!$V43="P8",All!$AE43="RDP"),#REF!,IF(AND(All!$V43="P9",All!$AE43="RDP"),#REF!,IF(AND(All!$V43="P1",All!$AE43="RMS"),#REF!,IF(AND(All!$V43="P2",All!$AE43="RMS"),#REF!,IF(AND(All!$V43="P3",All!$AE43="RMS"),#REF!,IF(AND(All!$V43="P4",All!$AE43="RMS"),#REF!,IF(AND(All!$V43="P5",All!$AE43="RMS"),#REF!,IF(AND(All!$V43="P6",All!$AE43="RMS"),#REF!,IF(AND(All!$V43="P7",All!$AE43="RMS"),#REF!,IF(AND(All!$V43="P8",All!$AE43="RMS"),#REF!,IF(AND(All!$V43="P9",All!$AE43="RMS"),#REF!,IF(AND(All!$V43="P1",All!$AE43="RSS"),#REF!,IF(AND(All!$V43="P2",All!$AE43="RSS"),#REF!,IF(AND(All!$V43="P3",All!$AE43="RSS"),#REF!,IF(AND(All!$V43="P4",All!$AE43="RSS"),#REF!,IF(AND(All!$V43="P5",All!$AE43="RSS"),#REF!,IF(AND(All!$V43="P6",All!$AE43="RSS"),#REF!,IF(AND(All!$V43="P7",All!$AE43="RSS"),#REF!,IF(AND(All!$V43="P8",All!$AE43="RSS"),#REF!,IF(AND(All!$V43="P9",All!$AE43="RSS"),#REF!,0)))))))))))))))))))))))))))</f>
        <v>#REF!</v>
      </c>
      <c r="CB44" s="43" t="e">
        <f>IF(AND(All!$V43="P1",All!$AE43="RDP"),#REF!,IF(AND(All!$V43="P2",All!$AE43="RDP"),#REF!,IF(AND(All!$V43="P3",All!$AE43="RDP"),#REF!,IF(AND(All!$V43="P4",All!$AE43="RDP"),#REF!,IF(AND(All!$V43="P5",All!$AE43="RDP"),#REF!,IF(AND(All!$V43="P6",All!$AE43="RDP"),#REF!,IF(AND(All!$V43="P7",All!$AE43="RDP"),#REF!,IF(AND(All!$V43="P8",All!$AE43="RDP"),#REF!,IF(AND(All!$V43="P9",All!$AE43="RDP"),#REF!,IF(AND(All!$V43="P1",All!$AE43="RMS"),#REF!,IF(AND(All!$V43="P2",All!$AE43="RMS"),#REF!,IF(AND(All!$V43="P3",All!$AE43="RMS"),#REF!,IF(AND(All!$V43="P4",All!$AE43="RMS"),#REF!,IF(AND(All!$V43="P5",All!$AE43="RMS"),#REF!,IF(AND(All!$V43="P6",All!$AE43="RMS"),#REF!,IF(AND(All!$V43="P7",All!$AE43="RMS"),#REF!,IF(AND(All!$V43="P8",All!$AE43="RMS"),#REF!,IF(AND(All!$V43="P9",All!$AE43="RMS"),#REF!,IF(AND(All!$V43="P1",All!$AE43="RSS"),#REF!,IF(AND(All!$V43="P2",All!$AE43="RSS"),#REF!,IF(AND(All!$V43="P3",All!$AE43="RSS"),#REF!,IF(AND(All!$V43="P4",All!$AE43="RSS"),#REF!,IF(AND(All!$V43="P5",All!$AE43="RSS"),#REF!,IF(AND(All!$V43="P6",All!$AE43="RSS"),#REF!,IF(AND(All!$V43="P7",All!$AE43="RSS"),#REF!,IF(AND(All!$V43="P8",All!$AE43="RSS"),#REF!,IF(AND(All!$V43="P9",All!$AE43="RSS"),#REF!,0)))))))))))))))))))))))))))</f>
        <v>#REF!</v>
      </c>
      <c r="CC44" s="43" t="e">
        <f>IF(AND(All!$V43="P1",All!$AE43="RDP"),#REF!,IF(AND(All!$V43="P2",All!$AE43="RDP"),#REF!,IF(AND(All!$V43="P3",All!$AE43="RDP"),#REF!,IF(AND(All!$V43="P4",All!$AE43="RDP"),#REF!,IF(AND(All!$V43="P5",All!$AE43="RDP"),#REF!,IF(AND(All!$V43="P6",All!$AE43="RDP"),#REF!,IF(AND(All!$V43="P7",All!$AE43="RDP"),#REF!,IF(AND(All!$V43="P8",All!$AE43="RDP"),#REF!,IF(AND(All!$V43="P9",All!$AE43="RDP"),#REF!,IF(AND(All!$V43="P1",All!$AE43="RMS"),#REF!,IF(AND(All!$V43="P2",All!$AE43="RMS"),#REF!,IF(AND(All!$V43="P3",All!$AE43="RMS"),#REF!,IF(AND(All!$V43="P4",All!$AE43="RMS"),#REF!,IF(AND(All!$V43="P5",All!$AE43="RMS"),#REF!,IF(AND(All!$V43="P6",All!$AE43="RMS"),#REF!,IF(AND(All!$V43="P7",All!$AE43="RMS"),#REF!,IF(AND(All!$V43="P8",All!$AE43="RMS"),#REF!,IF(AND(All!$V43="P9",All!$AE43="RMS"),#REF!,IF(AND(All!$V43="P1",All!$AE43="RSS"),#REF!,IF(AND(All!$V43="P2",All!$AE43="RSS"),#REF!,IF(AND(All!$V43="P3",All!$AE43="RSS"),#REF!,IF(AND(All!$V43="P4",All!$AE43="RSS"),#REF!,IF(AND(All!$V43="P5",All!$AE43="RSS"),#REF!,IF(AND(All!$V43="P6",All!$AE43="RSS"),#REF!,IF(AND(All!$V43="P7",All!$AE43="RSS"),#REF!,IF(AND(All!$V43="P8",All!$AE43="RSS"),#REF!,IF(AND(All!$V43="P9",All!$AE43="RSS"),#REF!,0)))))))))))))))))))))))))))</f>
        <v>#REF!</v>
      </c>
      <c r="CD44" s="43" t="e">
        <f>IF(AND(All!$V43="P1",All!$AE43="RDP"),#REF!,IF(AND(All!$V43="P2",All!$AE43="RDP"),#REF!,IF(AND(All!$V43="P3",All!$AE43="RDP"),#REF!,IF(AND(All!$V43="P4",All!$AE43="RDP"),#REF!,IF(AND(All!$V43="P5",All!$AE43="RDP"),#REF!,IF(AND(All!$V43="P6",All!$AE43="RDP"),#REF!,IF(AND(All!$V43="P7",All!$AE43="RDP"),#REF!,IF(AND(All!$V43="P8",All!$AE43="RDP"),#REF!,IF(AND(All!$V43="P9",All!$AE43="RDP"),#REF!,IF(AND(All!$V43="P1",All!$AE43="RMS"),#REF!,IF(AND(All!$V43="P2",All!$AE43="RMS"),#REF!,IF(AND(All!$V43="P3",All!$AE43="RMS"),#REF!,IF(AND(All!$V43="P4",All!$AE43="RMS"),#REF!,IF(AND(All!$V43="P5",All!$AE43="RMS"),#REF!,IF(AND(All!$V43="P6",All!$AE43="RMS"),#REF!,IF(AND(All!$V43="P7",All!$AE43="RMS"),#REF!,IF(AND(All!$V43="P8",All!$AE43="RMS"),#REF!,IF(AND(All!$V43="P9",All!$AE43="RMS"),#REF!,IF(AND(All!$V43="P1",All!$AE43="RSS"),#REF!,IF(AND(All!$V43="P2",All!$AE43="RSS"),#REF!,IF(AND(All!$V43="P3",All!$AE43="RSS"),#REF!,IF(AND(All!$V43="P4",All!$AE43="RSS"),#REF!,IF(AND(All!$V43="P5",All!$AE43="RSS"),#REF!,IF(AND(All!$V43="P6",All!$AE43="RSS"),#REF!,IF(AND(All!$V43="P7",All!$AE43="RSS"),#REF!,IF(AND(All!$V43="P8",All!$AE43="RSS"),#REF!,IF(AND(All!$V43="P9",All!$AE43="RSS"),#REF!,0)))))))))))))))))))))))))))</f>
        <v>#REF!</v>
      </c>
      <c r="CE44" s="43" t="e">
        <f>IF(AND(All!$V43="P1",All!$AE43="RDP"),#REF!,IF(AND(All!$V43="P2",All!$AE43="RDP"),#REF!,IF(AND(All!$V43="P3",All!$AE43="RDP"),#REF!,IF(AND(All!$V43="P4",All!$AE43="RDP"),#REF!,IF(AND(All!$V43="P5",All!$AE43="RDP"),#REF!,IF(AND(All!$V43="P6",All!$AE43="RDP"),#REF!,IF(AND(All!$V43="P7",All!$AE43="RDP"),#REF!,IF(AND(All!$V43="P8",All!$AE43="RDP"),#REF!,IF(AND(All!$V43="P9",All!$AE43="RDP"),#REF!,IF(AND(All!$V43="P1",All!$AE43="RMS"),#REF!,IF(AND(All!$V43="P2",All!$AE43="RMS"),#REF!,IF(AND(All!$V43="P3",All!$AE43="RMS"),#REF!,IF(AND(All!$V43="P4",All!$AE43="RMS"),#REF!,IF(AND(All!$V43="P5",All!$AE43="RMS"),#REF!,IF(AND(All!$V43="P6",All!$AE43="RMS"),#REF!,IF(AND(All!$V43="P7",All!$AE43="RMS"),#REF!,IF(AND(All!$V43="P8",All!$AE43="RMS"),#REF!,IF(AND(All!$V43="P9",All!$AE43="RMS"),#REF!,IF(AND(All!$V43="P1",All!$AE43="RSS"),#REF!,IF(AND(All!$V43="P2",All!$AE43="RSS"),#REF!,IF(AND(All!$V43="P3",All!$AE43="RSS"),#REF!,IF(AND(All!$V43="P4",All!$AE43="RSS"),#REF!,IF(AND(All!$V43="P5",All!$AE43="RSS"),#REF!,IF(AND(All!$V43="P6",All!$AE43="RSS"),#REF!,IF(AND(All!$V43="P7",All!$AE43="RSS"),#REF!,IF(AND(All!$V43="P8",All!$AE43="RSS"),#REF!,IF(AND(All!$V43="P9",All!$AE43="RSS"),#REF!,0)))))))))))))))))))))))))))</f>
        <v>#REF!</v>
      </c>
      <c r="CF44" s="43" t="e">
        <f>IF(AND(All!$V43="P1",All!$AE43="RDP"),#REF!,IF(AND(All!$V43="P2",All!$AE43="RDP"),#REF!,IF(AND(All!$V43="P3",All!$AE43="RDP"),#REF!,IF(AND(All!$V43="P4",All!$AE43="RDP"),#REF!,IF(AND(All!$V43="P5",All!$AE43="RDP"),#REF!,IF(AND(All!$V43="P6",All!$AE43="RDP"),#REF!,IF(AND(All!$V43="P7",All!$AE43="RDP"),#REF!,IF(AND(All!$V43="P8",All!$AE43="RDP"),#REF!,IF(AND(All!$V43="P9",All!$AE43="RDP"),#REF!,IF(AND(All!$V43="P1",All!$AE43="RMS"),#REF!,IF(AND(All!$V43="P2",All!$AE43="RMS"),#REF!,IF(AND(All!$V43="P3",All!$AE43="RMS"),#REF!,IF(AND(All!$V43="P4",All!$AE43="RMS"),#REF!,IF(AND(All!$V43="P5",All!$AE43="RMS"),#REF!,IF(AND(All!$V43="P6",All!$AE43="RMS"),#REF!,IF(AND(All!$V43="P7",All!$AE43="RMS"),#REF!,IF(AND(All!$V43="P8",All!$AE43="RMS"),#REF!,IF(AND(All!$V43="P9",All!$AE43="RMS"),#REF!,IF(AND(All!$V43="P1",All!$AE43="RSS"),#REF!,IF(AND(All!$V43="P2",All!$AE43="RSS"),#REF!,IF(AND(All!$V43="P3",All!$AE43="RSS"),#REF!,IF(AND(All!$V43="P4",All!$AE43="RSS"),#REF!,IF(AND(All!$V43="P5",All!$AE43="RSS"),#REF!,IF(AND(All!$V43="P6",All!$AE43="RSS"),#REF!,IF(AND(All!$V43="P7",All!$AE43="RSS"),#REF!,IF(AND(All!$V43="P8",All!$AE43="RSS"),#REF!,IF(AND(All!$V43="P9",All!$AE43="RSS"),#REF!,0)))))))))))))))))))))))))))</f>
        <v>#REF!</v>
      </c>
      <c r="CG44" s="43" t="e">
        <f>IF(AND(All!$V43="P1",All!$AE43="RDP"),#REF!,IF(AND(All!$V43="P2",All!$AE43="RDP"),#REF!,IF(AND(All!$V43="P3",All!$AE43="RDP"),#REF!,IF(AND(All!$V43="P4",All!$AE43="RDP"),#REF!,IF(AND(All!$V43="P5",All!$AE43="RDP"),#REF!,IF(AND(All!$V43="P6",All!$AE43="RDP"),#REF!,IF(AND(All!$V43="P7",All!$AE43="RDP"),#REF!,IF(AND(All!$V43="P8",All!$AE43="RDP"),#REF!,IF(AND(All!$V43="P9",All!$AE43="RDP"),#REF!,IF(AND(All!$V43="P1",All!$AE43="RMS"),#REF!,IF(AND(All!$V43="P2",All!$AE43="RMS"),#REF!,IF(AND(All!$V43="P3",All!$AE43="RMS"),#REF!,IF(AND(All!$V43="P4",All!$AE43="RMS"),#REF!,IF(AND(All!$V43="P5",All!$AE43="RMS"),#REF!,IF(AND(All!$V43="P6",All!$AE43="RMS"),#REF!,IF(AND(All!$V43="P7",All!$AE43="RMS"),#REF!,IF(AND(All!$V43="P8",All!$AE43="RMS"),#REF!,IF(AND(All!$V43="P9",All!$AE43="RMS"),#REF!,IF(AND(All!$V43="P1",All!$AE43="RSS"),#REF!,IF(AND(All!$V43="P2",All!$AE43="RSS"),#REF!,IF(AND(All!$V43="P3",All!$AE43="RSS"),#REF!,IF(AND(All!$V43="P4",All!$AE43="RSS"),#REF!,IF(AND(All!$V43="P5",All!$AE43="RSS"),#REF!,IF(AND(All!$V43="P6",All!$AE43="RSS"),#REF!,IF(AND(All!$V43="P7",All!$AE43="RSS"),#REF!,IF(AND(All!$V43="P8",All!$AE43="RSS"),#REF!,IF(AND(All!$V43="P9",All!$AE43="RSS"),#REF!,0)))))))))))))))))))))))))))</f>
        <v>#REF!</v>
      </c>
      <c r="CH44" s="43" t="e">
        <f>IF(AND(All!$V43="P1",All!$AE43="RDP"),#REF!,IF(AND(All!$V43="P2",All!$AE43="RDP"),#REF!,IF(AND(All!$V43="P3",All!$AE43="RDP"),#REF!,IF(AND(All!$V43="P4",All!$AE43="RDP"),#REF!,IF(AND(All!$V43="P5",All!$AE43="RDP"),#REF!,IF(AND(All!$V43="P6",All!$AE43="RDP"),#REF!,IF(AND(All!$V43="P7",All!$AE43="RDP"),#REF!,IF(AND(All!$V43="P8",All!$AE43="RDP"),#REF!,IF(AND(All!$V43="P9",All!$AE43="RDP"),#REF!,IF(AND(All!$V43="P1",All!$AE43="RMS"),#REF!,IF(AND(All!$V43="P2",All!$AE43="RMS"),#REF!,IF(AND(All!$V43="P3",All!$AE43="RMS"),#REF!,IF(AND(All!$V43="P4",All!$AE43="RMS"),#REF!,IF(AND(All!$V43="P5",All!$AE43="RMS"),#REF!,IF(AND(All!$V43="P6",All!$AE43="RMS"),#REF!,IF(AND(All!$V43="P7",All!$AE43="RMS"),#REF!,IF(AND(All!$V43="P8",All!$AE43="RMS"),#REF!,IF(AND(All!$V43="P9",All!$AE43="RMS"),#REF!,IF(AND(All!$V43="P1",All!$AE43="RSS"),#REF!,IF(AND(All!$V43="P2",All!$AE43="RSS"),#REF!,IF(AND(All!$V43="P3",All!$AE43="RSS"),#REF!,IF(AND(All!$V43="P4",All!$AE43="RSS"),#REF!,IF(AND(All!$V43="P5",All!$AE43="RSS"),#REF!,IF(AND(All!$V43="P6",All!$AE43="RSS"),#REF!,IF(AND(All!$V43="P7",All!$AE43="RSS"),#REF!,IF(AND(All!$V43="P8",All!$AE43="RSS"),#REF!,IF(AND(All!$V43="P9",All!$AE43="RSS"),#REF!,0)))))))))))))))))))))))))))</f>
        <v>#REF!</v>
      </c>
      <c r="CI44" s="328" t="e">
        <f>IF(AND(All!$V43="P1",All!$AE43="RDP"),#REF!,IF(AND(All!$V43="P2",All!$AE43="RDP"),#REF!,IF(AND(All!$V43="P3",All!$AE43="RDP"),#REF!,IF(AND(All!$V43="P4",All!$AE43="RDP"),#REF!,IF(AND(All!$V43="P5",All!$AE43="RDP"),#REF!,IF(AND(All!$V43="P6",All!$AE43="RDP"),#REF!,IF(AND(All!$V43="P7",All!$AE43="RDP"),#REF!,IF(AND(All!$V43="P8",All!$AE43="RDP"),#REF!,IF(AND(All!$V43="P9",All!$AE43="RDP"),#REF!,IF(AND(All!$V43="P1",All!$AE43="RMS"),#REF!,IF(AND(All!$V43="P2",All!$AE43="RMS"),#REF!,IF(AND(All!$V43="P3",All!$AE43="RMS"),#REF!,IF(AND(All!$V43="P4",All!$AE43="RMS"),#REF!,IF(AND(All!$V43="P5",All!$AE43="RMS"),#REF!,IF(AND(All!$V43="P6",All!$AE43="RMS"),#REF!,IF(AND(All!$V43="P7",All!$AE43="RMS"),#REF!,IF(AND(All!$V43="P8",All!$AE43="RMS"),#REF!,IF(AND(All!$V43="P9",All!$AE43="RMS"),#REF!,IF(AND(All!$V43="P1",All!$AE43="RSS"),#REF!,IF(AND(All!$V43="P2",All!$AE43="RSS"),#REF!,IF(AND(All!$V43="P3",All!$AE43="RSS"),#REF!,IF(AND(All!$V43="P4",All!$AE43="RSS"),#REF!,IF(AND(All!$V43="P5",All!$AE43="RSS"),#REF!,IF(AND(All!$V43="P6",All!$AE43="RSS"),#REF!,IF(AND(All!$V43="P7",All!$AE43="RSS"),#REF!,IF(AND(All!$V43="P8",All!$AE43="RSS"),#REF!,IF(AND(All!$V43="P9",All!$AE43="RSS"),#REF!,0)))))))))))))))))))))))))))</f>
        <v>#REF!</v>
      </c>
      <c r="CJ44" s="377" t="e">
        <f>Table92[[#This Row],[R-B1]]-Table92[[#This Row],[B1]]</f>
        <v>#REF!</v>
      </c>
      <c r="CK44" s="378" t="e">
        <f>Table92[[#This Row],[R-B2]]-Table92[[#This Row],[B2]]</f>
        <v>#REF!</v>
      </c>
      <c r="CL44" s="378" t="e">
        <f>Table92[[#This Row],[R-B3]]-Table92[[#This Row],[B3]]</f>
        <v>#REF!</v>
      </c>
      <c r="CM44" s="378" t="e">
        <f>Table92[[#This Row],[R-B4]]-Table92[[#This Row],[B4]]</f>
        <v>#REF!</v>
      </c>
      <c r="CN44" s="378" t="e">
        <f>Table92[[#This Row],[R-B5]]-Table92[[#This Row],[B5]]</f>
        <v>#REF!</v>
      </c>
      <c r="CO44" s="378" t="e">
        <f>Table92[[#This Row],[R-B6]]-Table92[[#This Row],[B6]]</f>
        <v>#REF!</v>
      </c>
      <c r="CP44" s="378" t="e">
        <f>Table92[[#This Row],[R-B7]]-Table92[[#This Row],[B7]]</f>
        <v>#REF!</v>
      </c>
      <c r="CQ44" s="378" t="e">
        <f>Table92[[#This Row],[R-B8]]-Table92[[#This Row],[B8]]</f>
        <v>#REF!</v>
      </c>
      <c r="CR44" s="378" t="e">
        <f>Table92[[#This Row],[R-B9]]-Table92[[#This Row],[B9]]</f>
        <v>#REF!</v>
      </c>
      <c r="CS44" s="378" t="e">
        <f>Table92[[#This Row],[R-B10]]-Table92[[#This Row],[B10]]</f>
        <v>#REF!</v>
      </c>
      <c r="CT44" s="378" t="e">
        <f>Table92[[#This Row],[R-B11]]-Table92[[#This Row],[B11]]</f>
        <v>#REF!</v>
      </c>
      <c r="CU44" s="378" t="e">
        <f>Table92[[#This Row],[R-B12]]-Table92[[#This Row],[B12]]</f>
        <v>#REF!</v>
      </c>
      <c r="CV44" s="378" t="e">
        <f>Table92[[#This Row],[R-K1]]-Table92[[#This Row],[K1]]</f>
        <v>#REF!</v>
      </c>
      <c r="CW44" s="378" t="e">
        <f>Table92[[#This Row],[R-K2]]-Table92[[#This Row],[K2]]</f>
        <v>#REF!</v>
      </c>
      <c r="CX44" s="378" t="e">
        <f>Table92[[#This Row],[R-K3]]-Table92[[#This Row],[K3]]</f>
        <v>#REF!</v>
      </c>
      <c r="CY44" s="378" t="e">
        <f>Table92[[#This Row],[R-K4]]-Table92[[#This Row],[K4]]</f>
        <v>#REF!</v>
      </c>
      <c r="CZ44" s="378" t="e">
        <f>Table92[[#This Row],[R-K5]]-Table92[[#This Row],[K5]]</f>
        <v>#REF!</v>
      </c>
      <c r="DA44" s="378" t="e">
        <f>Table92[[#This Row],[R-P1]]-Table92[[#This Row],[P1]]</f>
        <v>#REF!</v>
      </c>
      <c r="DB44" s="378" t="e">
        <f>Table92[[#This Row],[R-P2]]-Table92[[#This Row],[P2]]</f>
        <v>#REF!</v>
      </c>
      <c r="DC44" s="378" t="e">
        <f>Table92[[#This Row],[R-P3]]-Table92[[#This Row],[P3]]</f>
        <v>#REF!</v>
      </c>
      <c r="DD44" s="378" t="e">
        <f>Table92[[#This Row],[R-P4]]-Table92[[#This Row],[P4]]</f>
        <v>#REF!</v>
      </c>
      <c r="DE44" s="378" t="e">
        <f>Table92[[#This Row],[R-P5]]-Table92[[#This Row],[P5]]</f>
        <v>#REF!</v>
      </c>
      <c r="DF44" s="378" t="e">
        <f>Table92[[#This Row],[R-E1]]-Table92[[#This Row],[E1]]</f>
        <v>#REF!</v>
      </c>
      <c r="DG44" s="379" t="e">
        <f>Table92[[#This Row],[R-E2]]-Table92[[#This Row],[E2]]</f>
        <v>#REF!</v>
      </c>
      <c r="DH44" s="323">
        <f>COUNTIF(Table9[[#This Row],[G-B1]:[G-B12]],"&lt;=0")/12*100</f>
        <v>66.666666666666657</v>
      </c>
      <c r="DI44" s="43">
        <f>COUNTIF(Table9[[#This Row],[G-K1]:[G-K5]],"&lt;=0")/5*100</f>
        <v>40</v>
      </c>
      <c r="DJ44" s="43">
        <f>COUNTIF(Table9[[#This Row],[G-P1]:[G-P5]],"&lt;=0")/5*100</f>
        <v>60</v>
      </c>
      <c r="DK44" s="43">
        <f>COUNTIF(Table9[[#This Row],[G-E1]:[G-E2]],"&lt;=0")/2*100</f>
        <v>100</v>
      </c>
      <c r="DL44" s="450">
        <f>IF(AE44="RDP",(COUNTIF(Table9[[#This Row],[G-B3]],"&lt;=0")+COUNTIF(Table9[[#This Row],[G-B4]],"&lt;=0")+COUNTIF(Table9[[#This Row],[G-B7]],"&lt;=0")+COUNTIF(Table9[[#This Row],[G-B11]],"&lt;=0")+COUNTIF(Table9[[#This Row],[G-K2]],"&lt;=0"))/5*100,IF(AE44="RMS",(COUNTIF(Table9[[#This Row],[G-B4]],"&lt;=0")+COUNTIF(Table9[[#This Row],[G-B5]],"&lt;=0")+COUNTIF(Table9[[#This Row],[G-B10]],"&lt;=0")+COUNTIF(Table9[[#This Row],[G-B12]],"&lt;=0")+COUNTIF(Table9[[#This Row],[G-K2]],"&lt;=0"))/5*100,IF(AE44="RSS",(COUNTIF(Table9[[#This Row],[G-B1]],"&lt;=0")+COUNTIF(Table9[[#This Row],[G-B2]],"&lt;=0")+COUNTIF(Table9[[#This Row],[G-B6]],"&lt;=0")+COUNTIF(Table9[[#This Row],[G-B11]],"&lt;=0")+COUNTIF(Table9[[#This Row],[G-B12]],"&lt;=0"))/5*100,0)))</f>
        <v>80</v>
      </c>
      <c r="DM44" s="381">
        <v>83</v>
      </c>
      <c r="DN44" s="381">
        <v>100</v>
      </c>
      <c r="DO44" s="381">
        <v>100</v>
      </c>
      <c r="DP44" s="381">
        <v>100</v>
      </c>
      <c r="DQ44" s="381">
        <v>100</v>
      </c>
      <c r="DR44" s="380">
        <v>17</v>
      </c>
      <c r="DS44" s="381">
        <v>40</v>
      </c>
      <c r="DT44" s="381">
        <v>60</v>
      </c>
      <c r="DU44" s="381">
        <v>50</v>
      </c>
      <c r="DV44" s="381">
        <v>0</v>
      </c>
      <c r="DW44" s="380">
        <v>17</v>
      </c>
      <c r="DX44" s="381">
        <v>20</v>
      </c>
      <c r="DY44" s="381">
        <v>20</v>
      </c>
      <c r="DZ44" s="381">
        <v>50</v>
      </c>
      <c r="EA44" s="382">
        <v>0</v>
      </c>
      <c r="EB44" s="335" t="s">
        <v>470</v>
      </c>
      <c r="EC44" s="324" t="s">
        <v>185</v>
      </c>
      <c r="ED44" s="324" t="s">
        <v>1438</v>
      </c>
      <c r="EE44" s="338"/>
    </row>
    <row r="45" spans="1:135" ht="87" x14ac:dyDescent="0.3">
      <c r="A45" s="3" t="s">
        <v>2382</v>
      </c>
      <c r="B45" s="282">
        <v>42</v>
      </c>
      <c r="C45" s="421" t="s">
        <v>134</v>
      </c>
      <c r="D45" s="305">
        <v>46140</v>
      </c>
      <c r="E45" s="306" t="s">
        <v>1454</v>
      </c>
      <c r="F45" s="304">
        <v>1112003</v>
      </c>
      <c r="G45" s="308">
        <f t="shared" ca="1" si="9"/>
        <v>54.840088403729077</v>
      </c>
      <c r="H45" s="283">
        <v>26299</v>
      </c>
      <c r="I45" s="304" t="s">
        <v>136</v>
      </c>
      <c r="J45" s="304" t="s">
        <v>591</v>
      </c>
      <c r="K45" s="304" t="s">
        <v>138</v>
      </c>
      <c r="L45" s="304" t="s">
        <v>139</v>
      </c>
      <c r="M45" s="304" t="s">
        <v>202</v>
      </c>
      <c r="N45" s="304"/>
      <c r="O45" s="304" t="s">
        <v>183</v>
      </c>
      <c r="P45" s="306" t="s">
        <v>1455</v>
      </c>
      <c r="Q45" s="304" t="s">
        <v>425</v>
      </c>
      <c r="R45" s="415" t="s">
        <v>1456</v>
      </c>
      <c r="S45" s="305">
        <v>45352</v>
      </c>
      <c r="T45" s="286">
        <f t="shared" ca="1" si="11"/>
        <v>2.6361111111111111</v>
      </c>
      <c r="U45" s="304">
        <v>25</v>
      </c>
      <c r="V45" s="304" t="s">
        <v>59</v>
      </c>
      <c r="W45" s="304"/>
      <c r="X45" s="309">
        <f ca="1">($T$1-Table92[[#This Row],[Date of Appointment to Current Grade]])/365</f>
        <v>2.640088403729079</v>
      </c>
      <c r="Y45" s="305">
        <v>45352</v>
      </c>
      <c r="Z45" s="304" t="s">
        <v>202</v>
      </c>
      <c r="AA45" s="305">
        <v>46082</v>
      </c>
      <c r="AB45" s="309">
        <f ca="1">($T$1-Table92[[#This Row],[Date in Position]])/365</f>
        <v>0.64008840372907927</v>
      </c>
      <c r="AC45" s="304" t="s">
        <v>183</v>
      </c>
      <c r="AD45" s="305">
        <v>45953</v>
      </c>
      <c r="AE45" s="304" t="s">
        <v>139</v>
      </c>
      <c r="AF45" s="304" t="s">
        <v>148</v>
      </c>
      <c r="AG45" s="47" t="s">
        <v>2396</v>
      </c>
      <c r="AH45" s="47" t="s">
        <v>1458</v>
      </c>
      <c r="AI45" s="48" t="s">
        <v>1459</v>
      </c>
      <c r="AJ45" s="48" t="s">
        <v>1460</v>
      </c>
      <c r="AK45" s="48" t="s">
        <v>1461</v>
      </c>
      <c r="AL45" s="42" t="s">
        <v>153</v>
      </c>
      <c r="AM45" s="48" t="s">
        <v>1462</v>
      </c>
      <c r="AN45" s="313">
        <v>3</v>
      </c>
      <c r="AO45" s="304">
        <v>2</v>
      </c>
      <c r="AP45" s="304">
        <v>2</v>
      </c>
      <c r="AQ45" s="304">
        <v>3</v>
      </c>
      <c r="AR45" s="304">
        <v>3</v>
      </c>
      <c r="AS45" s="304">
        <v>2</v>
      </c>
      <c r="AT45" s="304">
        <v>3</v>
      </c>
      <c r="AU45" s="304">
        <v>3</v>
      </c>
      <c r="AV45" s="304">
        <v>2</v>
      </c>
      <c r="AW45" s="304">
        <v>2</v>
      </c>
      <c r="AX45" s="304">
        <v>2</v>
      </c>
      <c r="AY45" s="304">
        <v>3</v>
      </c>
      <c r="AZ45" s="304">
        <v>3</v>
      </c>
      <c r="BA45" s="304">
        <v>3</v>
      </c>
      <c r="BB45" s="304">
        <v>2</v>
      </c>
      <c r="BC45" s="304">
        <v>2</v>
      </c>
      <c r="BD45" s="304">
        <v>2</v>
      </c>
      <c r="BE45" s="304">
        <v>2</v>
      </c>
      <c r="BF45" s="304">
        <v>1</v>
      </c>
      <c r="BG45" s="304">
        <v>2</v>
      </c>
      <c r="BH45" s="304">
        <v>2</v>
      </c>
      <c r="BI45" s="304">
        <v>2</v>
      </c>
      <c r="BJ45" s="304">
        <v>1</v>
      </c>
      <c r="BK45" s="314">
        <v>1</v>
      </c>
      <c r="BL45" s="323" t="e">
        <f>IF(AND(All!$V44="P1",All!$AE44="RDP"),#REF!,IF(AND(All!$V44="P2",All!$AE44="RDP"),#REF!,IF(AND(All!$V44="P3",All!$AE44="RDP"),#REF!,IF(AND(All!$V44="P4",All!$AE44="RDP"),#REF!,IF(AND(All!$V44="P5",All!$AE44="RDP"),#REF!,IF(AND(All!$V44="P6",All!$AE44="RDP"),#REF!,IF(AND(All!$V44="P7",All!$AE44="RDP"),#REF!,IF(AND(All!$V44="P8",All!$AE44="RDP"),#REF!,IF(AND(All!$V44="P9",All!$AE44="RDP"),#REF!,IF(AND(All!$V44="P1",All!$AE44="RMS"),#REF!,IF(AND(All!$V44="P2",All!$AE44="RMS"),#REF!,IF(AND(All!$V44="P3",All!$AE44="RMS"),#REF!,IF(AND(All!$V44="P4",All!$AE44="RMS"),#REF!,IF(AND(All!$V44="P5",All!$AE44="RMS"),#REF!,IF(AND(All!$V44="P6",All!$AE44="RMS"),#REF!,IF(AND(All!$V44="P7",All!$AE44="RMS"),#REF!,IF(AND(All!$V44="P8",All!$AE44="RMS"),#REF!,IF(AND(All!$V44="P9",All!$AE44="RMS"),#REF!,IF(AND(All!$V44="P1",All!$AE44="RSS"),#REF!,IF(AND(All!$V44="P2",All!$AE44="RSS"),#REF!,IF(AND(All!$V44="P3",All!$AE44="RSS"),#REF!,IF(AND(All!$V44="P4",All!$AE44="RSS"),#REF!,IF(AND(All!$V44="P5",All!$AE44="RSS"),#REF!,IF(AND(All!$V44="P6",All!$AE44="RSS"),#REF!,IF(AND(All!$V44="P7",All!$AE44="RSS"),#REF!,IF(AND(All!$V44="P8",All!$AE44="RSS"),#REF!,IF(AND(All!$V44="P9",All!$AE44="RSS"),#REF!,0)))))))))))))))))))))))))))</f>
        <v>#REF!</v>
      </c>
      <c r="BM45" s="43" t="e">
        <f>IF(AND(All!$V44="P1",All!$AE44="RDP"),#REF!,IF(AND(All!$V44="P2",All!$AE44="RDP"),#REF!,IF(AND(All!$V44="P3",All!$AE44="RDP"),#REF!,IF(AND(All!$V44="P4",All!$AE44="RDP"),#REF!,IF(AND(All!$V44="P5",All!$AE44="RDP"),#REF!,IF(AND(All!$V44="P6",All!$AE44="RDP"),#REF!,IF(AND(All!$V44="P7",All!$AE44="RDP"),#REF!,IF(AND(All!$V44="P8",All!$AE44="RDP"),#REF!,IF(AND(All!$V44="P9",All!$AE44="RDP"),#REF!,IF(AND(All!$V44="P1",All!$AE44="RMS"),#REF!,IF(AND(All!$V44="P2",All!$AE44="RMS"),#REF!,IF(AND(All!$V44="P3",All!$AE44="RMS"),#REF!,IF(AND(All!$V44="P4",All!$AE44="RMS"),#REF!,IF(AND(All!$V44="P5",All!$AE44="RMS"),#REF!,IF(AND(All!$V44="P6",All!$AE44="RMS"),#REF!,IF(AND(All!$V44="P7",All!$AE44="RMS"),#REF!,IF(AND(All!$V44="P8",All!$AE44="RMS"),#REF!,IF(AND(All!$V44="P9",All!$AE44="RMS"),#REF!,IF(AND(All!$V44="P1",All!$AE44="RSS"),#REF!,IF(AND(All!$V44="P2",All!$AE44="RSS"),#REF!,IF(AND(All!$V44="P3",All!$AE44="RSS"),#REF!,IF(AND(All!$V44="P4",All!$AE44="RSS"),#REF!,IF(AND(All!$V44="P5",All!$AE44="RSS"),#REF!,IF(AND(All!$V44="P6",All!$AE44="RSS"),#REF!,IF(AND(All!$V44="P7",All!$AE44="RSS"),#REF!,IF(AND(All!$V44="P8",All!$AE44="RSS"),#REF!,IF(AND(All!$V44="P9",All!$AE44="RSS"),#REF!,0)))))))))))))))))))))))))))</f>
        <v>#REF!</v>
      </c>
      <c r="BN45" s="43" t="e">
        <f>IF(AND(All!$V44="P1",All!$AE44="RDP"),#REF!,IF(AND(All!$V44="P2",All!$AE44="RDP"),#REF!,IF(AND(All!$V44="P3",All!$AE44="RDP"),#REF!,IF(AND(All!$V44="P4",All!$AE44="RDP"),#REF!,IF(AND(All!$V44="P5",All!$AE44="RDP"),#REF!,IF(AND(All!$V44="P6",All!$AE44="RDP"),#REF!,IF(AND(All!$V44="P7",All!$AE44="RDP"),#REF!,IF(AND(All!$V44="P8",All!$AE44="RDP"),#REF!,IF(AND(All!$V44="P9",All!$AE44="RDP"),#REF!,IF(AND(All!$V44="P1",All!$AE44="RMS"),#REF!,IF(AND(All!$V44="P2",All!$AE44="RMS"),#REF!,IF(AND(All!$V44="P3",All!$AE44="RMS"),#REF!,IF(AND(All!$V44="P4",All!$AE44="RMS"),#REF!,IF(AND(All!$V44="P5",All!$AE44="RMS"),#REF!,IF(AND(All!$V44="P6",All!$AE44="RMS"),#REF!,IF(AND(All!$V44="P7",All!$AE44="RMS"),#REF!,IF(AND(All!$V44="P8",All!$AE44="RMS"),#REF!,IF(AND(All!$V44="P9",All!$AE44="RMS"),#REF!,IF(AND(All!$V44="P1",All!$AE44="RSS"),#REF!,IF(AND(All!$V44="P2",All!$AE44="RSS"),#REF!,IF(AND(All!$V44="P3",All!$AE44="RSS"),#REF!,IF(AND(All!$V44="P4",All!$AE44="RSS"),#REF!,IF(AND(All!$V44="P5",All!$AE44="RSS"),#REF!,IF(AND(All!$V44="P6",All!$AE44="RSS"),#REF!,IF(AND(All!$V44="P7",All!$AE44="RSS"),#REF!,IF(AND(All!$V44="P8",All!$AE44="RSS"),#REF!,IF(AND(All!$V44="P9",All!$AE44="RSS"),#REF!,0)))))))))))))))))))))))))))</f>
        <v>#REF!</v>
      </c>
      <c r="BO45" s="43" t="e">
        <f>IF(AND(All!$V44="P1",All!$AE44="RDP"),#REF!,IF(AND(All!$V44="P2",All!$AE44="RDP"),#REF!,IF(AND(All!$V44="P3",All!$AE44="RDP"),#REF!,IF(AND(All!$V44="P4",All!$AE44="RDP"),#REF!,IF(AND(All!$V44="P5",All!$AE44="RDP"),#REF!,IF(AND(All!$V44="P6",All!$AE44="RDP"),#REF!,IF(AND(All!$V44="P7",All!$AE44="RDP"),#REF!,IF(AND(All!$V44="P8",All!$AE44="RDP"),#REF!,IF(AND(All!$V44="P9",All!$AE44="RDP"),#REF!,IF(AND(All!$V44="P1",All!$AE44="RMS"),#REF!,IF(AND(All!$V44="P2",All!$AE44="RMS"),#REF!,IF(AND(All!$V44="P3",All!$AE44="RMS"),#REF!,IF(AND(All!$V44="P4",All!$AE44="RMS"),#REF!,IF(AND(All!$V44="P5",All!$AE44="RMS"),#REF!,IF(AND(All!$V44="P6",All!$AE44="RMS"),#REF!,IF(AND(All!$V44="P7",All!$AE44="RMS"),#REF!,IF(AND(All!$V44="P8",All!$AE44="RMS"),#REF!,IF(AND(All!$V44="P9",All!$AE44="RMS"),#REF!,IF(AND(All!$V44="P1",All!$AE44="RSS"),#REF!,IF(AND(All!$V44="P2",All!$AE44="RSS"),#REF!,IF(AND(All!$V44="P3",All!$AE44="RSS"),#REF!,IF(AND(All!$V44="P4",All!$AE44="RSS"),#REF!,IF(AND(All!$V44="P5",All!$AE44="RSS"),#REF!,IF(AND(All!$V44="P6",All!$AE44="RSS"),#REF!,IF(AND(All!$V44="P7",All!$AE44="RSS"),#REF!,IF(AND(All!$V44="P8",All!$AE44="RSS"),#REF!,IF(AND(All!$V44="P9",All!$AE44="RSS"),#REF!,0)))))))))))))))))))))))))))</f>
        <v>#REF!</v>
      </c>
      <c r="BP45" s="43" t="e">
        <f>IF(AND(All!$V44="P1",All!$AE44="RDP"),#REF!,IF(AND(All!$V44="P2",All!$AE44="RDP"),#REF!,IF(AND(All!$V44="P3",All!$AE44="RDP"),#REF!,IF(AND(All!$V44="P4",All!$AE44="RDP"),#REF!,IF(AND(All!$V44="P5",All!$AE44="RDP"),#REF!,IF(AND(All!$V44="P6",All!$AE44="RDP"),#REF!,IF(AND(All!$V44="P7",All!$AE44="RDP"),#REF!,IF(AND(All!$V44="P8",All!$AE44="RDP"),#REF!,IF(AND(All!$V44="P9",All!$AE44="RDP"),#REF!,IF(AND(All!$V44="P1",All!$AE44="RMS"),#REF!,IF(AND(All!$V44="P2",All!$AE44="RMS"),#REF!,IF(AND(All!$V44="P3",All!$AE44="RMS"),#REF!,IF(AND(All!$V44="P4",All!$AE44="RMS"),#REF!,IF(AND(All!$V44="P5",All!$AE44="RMS"),#REF!,IF(AND(All!$V44="P6",All!$AE44="RMS"),#REF!,IF(AND(All!$V44="P7",All!$AE44="RMS"),#REF!,IF(AND(All!$V44="P8",All!$AE44="RMS"),#REF!,IF(AND(All!$V44="P9",All!$AE44="RMS"),#REF!,IF(AND(All!$V44="P1",All!$AE44="RSS"),#REF!,IF(AND(All!$V44="P2",All!$AE44="RSS"),#REF!,IF(AND(All!$V44="P3",All!$AE44="RSS"),#REF!,IF(AND(All!$V44="P4",All!$AE44="RSS"),#REF!,IF(AND(All!$V44="P5",All!$AE44="RSS"),#REF!,IF(AND(All!$V44="P6",All!$AE44="RSS"),#REF!,IF(AND(All!$V44="P7",All!$AE44="RSS"),#REF!,IF(AND(All!$V44="P8",All!$AE44="RSS"),#REF!,IF(AND(All!$V44="P9",All!$AE44="RSS"),#REF!,0)))))))))))))))))))))))))))</f>
        <v>#REF!</v>
      </c>
      <c r="BQ45" s="43" t="e">
        <f>IF(AND(All!$V44="P1",All!$AE44="RDP"),#REF!,IF(AND(All!$V44="P2",All!$AE44="RDP"),#REF!,IF(AND(All!$V44="P3",All!$AE44="RDP"),#REF!,IF(AND(All!$V44="P4",All!$AE44="RDP"),#REF!,IF(AND(All!$V44="P5",All!$AE44="RDP"),#REF!,IF(AND(All!$V44="P6",All!$AE44="RDP"),#REF!,IF(AND(All!$V44="P7",All!$AE44="RDP"),#REF!,IF(AND(All!$V44="P8",All!$AE44="RDP"),#REF!,IF(AND(All!$V44="P9",All!$AE44="RDP"),#REF!,IF(AND(All!$V44="P1",All!$AE44="RMS"),#REF!,IF(AND(All!$V44="P2",All!$AE44="RMS"),#REF!,IF(AND(All!$V44="P3",All!$AE44="RMS"),#REF!,IF(AND(All!$V44="P4",All!$AE44="RMS"),#REF!,IF(AND(All!$V44="P5",All!$AE44="RMS"),#REF!,IF(AND(All!$V44="P6",All!$AE44="RMS"),#REF!,IF(AND(All!$V44="P7",All!$AE44="RMS"),#REF!,IF(AND(All!$V44="P8",All!$AE44="RMS"),#REF!,IF(AND(All!$V44="P9",All!$AE44="RMS"),#REF!,IF(AND(All!$V44="P1",All!$AE44="RSS"),#REF!,IF(AND(All!$V44="P2",All!$AE44="RSS"),#REF!,IF(AND(All!$V44="P3",All!$AE44="RSS"),#REF!,IF(AND(All!$V44="P4",All!$AE44="RSS"),#REF!,IF(AND(All!$V44="P5",All!$AE44="RSS"),#REF!,IF(AND(All!$V44="P6",All!$AE44="RSS"),#REF!,IF(AND(All!$V44="P7",All!$AE44="RSS"),#REF!,IF(AND(All!$V44="P8",All!$AE44="RSS"),#REF!,IF(AND(All!$V44="P9",All!$AE44="RSS"),#REF!,0)))))))))))))))))))))))))))</f>
        <v>#REF!</v>
      </c>
      <c r="BR45" s="43" t="e">
        <f>IF(AND(All!$V44="P1",All!$AE44="RDP"),#REF!,IF(AND(All!$V44="P2",All!$AE44="RDP"),#REF!,IF(AND(All!$V44="P3",All!$AE44="RDP"),#REF!,IF(AND(All!$V44="P4",All!$AE44="RDP"),#REF!,IF(AND(All!$V44="P5",All!$AE44="RDP"),#REF!,IF(AND(All!$V44="P6",All!$AE44="RDP"),#REF!,IF(AND(All!$V44="P7",All!$AE44="RDP"),#REF!,IF(AND(All!$V44="P8",All!$AE44="RDP"),#REF!,IF(AND(All!$V44="P9",All!$AE44="RDP"),#REF!,IF(AND(All!$V44="P1",All!$AE44="RMS"),#REF!,IF(AND(All!$V44="P2",All!$AE44="RMS"),#REF!,IF(AND(All!$V44="P3",All!$AE44="RMS"),#REF!,IF(AND(All!$V44="P4",All!$AE44="RMS"),#REF!,IF(AND(All!$V44="P5",All!$AE44="RMS"),#REF!,IF(AND(All!$V44="P6",All!$AE44="RMS"),#REF!,IF(AND(All!$V44="P7",All!$AE44="RMS"),#REF!,IF(AND(All!$V44="P8",All!$AE44="RMS"),#REF!,IF(AND(All!$V44="P9",All!$AE44="RMS"),#REF!,IF(AND(All!$V44="P1",All!$AE44="RSS"),#REF!,IF(AND(All!$V44="P2",All!$AE44="RSS"),#REF!,IF(AND(All!$V44="P3",All!$AE44="RSS"),#REF!,IF(AND(All!$V44="P4",All!$AE44="RSS"),#REF!,IF(AND(All!$V44="P5",All!$AE44="RSS"),#REF!,IF(AND(All!$V44="P6",All!$AE44="RSS"),#REF!,IF(AND(All!$V44="P7",All!$AE44="RSS"),#REF!,IF(AND(All!$V44="P8",All!$AE44="RSS"),#REF!,IF(AND(All!$V44="P9",All!$AE44="RSS"),#REF!,0)))))))))))))))))))))))))))</f>
        <v>#REF!</v>
      </c>
      <c r="BS45" s="43" t="e">
        <f>IF(AND(All!$V44="P1",All!$AE44="RDP"),#REF!,IF(AND(All!$V44="P2",All!$AE44="RDP"),#REF!,IF(AND(All!$V44="P3",All!$AE44="RDP"),#REF!,IF(AND(All!$V44="P4",All!$AE44="RDP"),#REF!,IF(AND(All!$V44="P5",All!$AE44="RDP"),#REF!,IF(AND(All!$V44="P6",All!$AE44="RDP"),#REF!,IF(AND(All!$V44="P7",All!$AE44="RDP"),#REF!,IF(AND(All!$V44="P8",All!$AE44="RDP"),#REF!,IF(AND(All!$V44="P9",All!$AE44="RDP"),#REF!,IF(AND(All!$V44="P1",All!$AE44="RMS"),#REF!,IF(AND(All!$V44="P2",All!$AE44="RMS"),#REF!,IF(AND(All!$V44="P3",All!$AE44="RMS"),#REF!,IF(AND(All!$V44="P4",All!$AE44="RMS"),#REF!,IF(AND(All!$V44="P5",All!$AE44="RMS"),#REF!,IF(AND(All!$V44="P6",All!$AE44="RMS"),#REF!,IF(AND(All!$V44="P7",All!$AE44="RMS"),#REF!,IF(AND(All!$V44="P8",All!$AE44="RMS"),#REF!,IF(AND(All!$V44="P9",All!$AE44="RMS"),#REF!,IF(AND(All!$V44="P1",All!$AE44="RSS"),#REF!,IF(AND(All!$V44="P2",All!$AE44="RSS"),#REF!,IF(AND(All!$V44="P3",All!$AE44="RSS"),#REF!,IF(AND(All!$V44="P4",All!$AE44="RSS"),#REF!,IF(AND(All!$V44="P5",All!$AE44="RSS"),#REF!,IF(AND(All!$V44="P6",All!$AE44="RSS"),#REF!,IF(AND(All!$V44="P7",All!$AE44="RSS"),#REF!,IF(AND(All!$V44="P8",All!$AE44="RSS"),#REF!,IF(AND(All!$V44="P9",All!$AE44="RSS"),#REF!,0)))))))))))))))))))))))))))</f>
        <v>#REF!</v>
      </c>
      <c r="BT45" s="43" t="e">
        <f>IF(AND(All!$V44="P1",All!$AE44="RDP"),#REF!,IF(AND(All!$V44="P2",All!$AE44="RDP"),#REF!,IF(AND(All!$V44="P3",All!$AE44="RDP"),#REF!,IF(AND(All!$V44="P4",All!$AE44="RDP"),#REF!,IF(AND(All!$V44="P5",All!$AE44="RDP"),#REF!,IF(AND(All!$V44="P6",All!$AE44="RDP"),#REF!,IF(AND(All!$V44="P7",All!$AE44="RDP"),#REF!,IF(AND(All!$V44="P8",All!$AE44="RDP"),#REF!,IF(AND(All!$V44="P9",All!$AE44="RDP"),#REF!,IF(AND(All!$V44="P1",All!$AE44="RMS"),#REF!,IF(AND(All!$V44="P2",All!$AE44="RMS"),#REF!,IF(AND(All!$V44="P3",All!$AE44="RMS"),#REF!,IF(AND(All!$V44="P4",All!$AE44="RMS"),#REF!,IF(AND(All!$V44="P5",All!$AE44="RMS"),#REF!,IF(AND(All!$V44="P6",All!$AE44="RMS"),#REF!,IF(AND(All!$V44="P7",All!$AE44="RMS"),#REF!,IF(AND(All!$V44="P8",All!$AE44="RMS"),#REF!,IF(AND(All!$V44="P9",All!$AE44="RMS"),#REF!,IF(AND(All!$V44="P1",All!$AE44="RSS"),#REF!,IF(AND(All!$V44="P2",All!$AE44="RSS"),#REF!,IF(AND(All!$V44="P3",All!$AE44="RSS"),#REF!,IF(AND(All!$V44="P4",All!$AE44="RSS"),#REF!,IF(AND(All!$V44="P5",All!$AE44="RSS"),#REF!,IF(AND(All!$V44="P6",All!$AE44="RSS"),#REF!,IF(AND(All!$V44="P7",All!$AE44="RSS"),#REF!,IF(AND(All!$V44="P8",All!$AE44="RSS"),#REF!,IF(AND(All!$V44="P9",All!$AE44="RSS"),#REF!,0)))))))))))))))))))))))))))</f>
        <v>#REF!</v>
      </c>
      <c r="BU45" s="43" t="e">
        <f>IF(AND(All!$V44="P1",All!$AE44="RDP"),#REF!,IF(AND(All!$V44="P2",All!$AE44="RDP"),#REF!,IF(AND(All!$V44="P3",All!$AE44="RDP"),#REF!,IF(AND(All!$V44="P4",All!$AE44="RDP"),#REF!,IF(AND(All!$V44="P5",All!$AE44="RDP"),#REF!,IF(AND(All!$V44="P6",All!$AE44="RDP"),#REF!,IF(AND(All!$V44="P7",All!$AE44="RDP"),#REF!,IF(AND(All!$V44="P8",All!$AE44="RDP"),#REF!,IF(AND(All!$V44="P9",All!$AE44="RDP"),#REF!,IF(AND(All!$V44="P1",All!$AE44="RMS"),#REF!,IF(AND(All!$V44="P2",All!$AE44="RMS"),#REF!,IF(AND(All!$V44="P3",All!$AE44="RMS"),#REF!,IF(AND(All!$V44="P4",All!$AE44="RMS"),#REF!,IF(AND(All!$V44="P5",All!$AE44="RMS"),#REF!,IF(AND(All!$V44="P6",All!$AE44="RMS"),#REF!,IF(AND(All!$V44="P7",All!$AE44="RMS"),#REF!,IF(AND(All!$V44="P8",All!$AE44="RMS"),#REF!,IF(AND(All!$V44="P9",All!$AE44="RMS"),#REF!,IF(AND(All!$V44="P1",All!$AE44="RSS"),#REF!,IF(AND(All!$V44="P2",All!$AE44="RSS"),#REF!,IF(AND(All!$V44="P3",All!$AE44="RSS"),#REF!,IF(AND(All!$V44="P4",All!$AE44="RSS"),#REF!,IF(AND(All!$V44="P5",All!$AE44="RSS"),#REF!,IF(AND(All!$V44="P6",All!$AE44="RSS"),#REF!,IF(AND(All!$V44="P7",All!$AE44="RSS"),#REF!,IF(AND(All!$V44="P8",All!$AE44="RSS"),#REF!,IF(AND(All!$V44="P9",All!$AE44="RSS"),#REF!,0)))))))))))))))))))))))))))</f>
        <v>#REF!</v>
      </c>
      <c r="BV45" s="43" t="e">
        <f>IF(AND(All!$V44="P1",All!$AE44="RDP"),#REF!,IF(AND(All!$V44="P2",All!$AE44="RDP"),#REF!,IF(AND(All!$V44="P3",All!$AE44="RDP"),#REF!,IF(AND(All!$V44="P4",All!$AE44="RDP"),#REF!,IF(AND(All!$V44="P5",All!$AE44="RDP"),#REF!,IF(AND(All!$V44="P6",All!$AE44="RDP"),#REF!,IF(AND(All!$V44="P7",All!$AE44="RDP"),#REF!,IF(AND(All!$V44="P8",All!$AE44="RDP"),#REF!,IF(AND(All!$V44="P9",All!$AE44="RDP"),#REF!,IF(AND(All!$V44="P1",All!$AE44="RMS"),#REF!,IF(AND(All!$V44="P2",All!$AE44="RMS"),#REF!,IF(AND(All!$V44="P3",All!$AE44="RMS"),#REF!,IF(AND(All!$V44="P4",All!$AE44="RMS"),#REF!,IF(AND(All!$V44="P5",All!$AE44="RMS"),#REF!,IF(AND(All!$V44="P6",All!$AE44="RMS"),#REF!,IF(AND(All!$V44="P7",All!$AE44="RMS"),#REF!,IF(AND(All!$V44="P8",All!$AE44="RMS"),#REF!,IF(AND(All!$V44="P9",All!$AE44="RMS"),#REF!,IF(AND(All!$V44="P1",All!$AE44="RSS"),#REF!,IF(AND(All!$V44="P2",All!$AE44="RSS"),#REF!,IF(AND(All!$V44="P3",All!$AE44="RSS"),#REF!,IF(AND(All!$V44="P4",All!$AE44="RSS"),#REF!,IF(AND(All!$V44="P5",All!$AE44="RSS"),#REF!,IF(AND(All!$V44="P6",All!$AE44="RSS"),#REF!,IF(AND(All!$V44="P7",All!$AE44="RSS"),#REF!,IF(AND(All!$V44="P8",All!$AE44="RSS"),#REF!,IF(AND(All!$V44="P9",All!$AE44="RSS"),#REF!,0)))))))))))))))))))))))))))</f>
        <v>#REF!</v>
      </c>
      <c r="BW45" s="43" t="e">
        <f>IF(AND(All!$V44="P1",All!$AE44="RDP"),#REF!,IF(AND(All!$V44="P2",All!$AE44="RDP"),#REF!,IF(AND(All!$V44="P3",All!$AE44="RDP"),#REF!,IF(AND(All!$V44="P4",All!$AE44="RDP"),#REF!,IF(AND(All!$V44="P5",All!$AE44="RDP"),#REF!,IF(AND(All!$V44="P6",All!$AE44="RDP"),#REF!,IF(AND(All!$V44="P7",All!$AE44="RDP"),#REF!,IF(AND(All!$V44="P8",All!$AE44="RDP"),#REF!,IF(AND(All!$V44="P9",All!$AE44="RDP"),#REF!,IF(AND(All!$V44="P1",All!$AE44="RMS"),#REF!,IF(AND(All!$V44="P2",All!$AE44="RMS"),#REF!,IF(AND(All!$V44="P3",All!$AE44="RMS"),#REF!,IF(AND(All!$V44="P4",All!$AE44="RMS"),#REF!,IF(AND(All!$V44="P5",All!$AE44="RMS"),#REF!,IF(AND(All!$V44="P6",All!$AE44="RMS"),#REF!,IF(AND(All!$V44="P7",All!$AE44="RMS"),#REF!,IF(AND(All!$V44="P8",All!$AE44="RMS"),#REF!,IF(AND(All!$V44="P9",All!$AE44="RMS"),#REF!,IF(AND(All!$V44="P1",All!$AE44="RSS"),#REF!,IF(AND(All!$V44="P2",All!$AE44="RSS"),#REF!,IF(AND(All!$V44="P3",All!$AE44="RSS"),#REF!,IF(AND(All!$V44="P4",All!$AE44="RSS"),#REF!,IF(AND(All!$V44="P5",All!$AE44="RSS"),#REF!,IF(AND(All!$V44="P6",All!$AE44="RSS"),#REF!,IF(AND(All!$V44="P7",All!$AE44="RSS"),#REF!,IF(AND(All!$V44="P8",All!$AE44="RSS"),#REF!,IF(AND(All!$V44="P9",All!$AE44="RSS"),#REF!,0)))))))))))))))))))))))))))</f>
        <v>#REF!</v>
      </c>
      <c r="BX45" s="43" t="e">
        <f>IF(AND(All!$V44="P1",All!$AE44="RDP"),#REF!,IF(AND(All!$V44="P2",All!$AE44="RDP"),#REF!,IF(AND(All!$V44="P3",All!$AE44="RDP"),#REF!,IF(AND(All!$V44="P4",All!$AE44="RDP"),#REF!,IF(AND(All!$V44="P5",All!$AE44="RDP"),#REF!,IF(AND(All!$V44="P6",All!$AE44="RDP"),#REF!,IF(AND(All!$V44="P7",All!$AE44="RDP"),#REF!,IF(AND(All!$V44="P8",All!$AE44="RDP"),#REF!,IF(AND(All!$V44="P9",All!$AE44="RDP"),#REF!,IF(AND(All!$V44="P1",All!$AE44="RMS"),#REF!,IF(AND(All!$V44="P2",All!$AE44="RMS"),#REF!,IF(AND(All!$V44="P3",All!$AE44="RMS"),#REF!,IF(AND(All!$V44="P4",All!$AE44="RMS"),#REF!,IF(AND(All!$V44="P5",All!$AE44="RMS"),#REF!,IF(AND(All!$V44="P6",All!$AE44="RMS"),#REF!,IF(AND(All!$V44="P7",All!$AE44="RMS"),#REF!,IF(AND(All!$V44="P8",All!$AE44="RMS"),#REF!,IF(AND(All!$V44="P9",All!$AE44="RMS"),#REF!,IF(AND(All!$V44="P1",All!$AE44="RSS"),#REF!,IF(AND(All!$V44="P2",All!$AE44="RSS"),#REF!,IF(AND(All!$V44="P3",All!$AE44="RSS"),#REF!,IF(AND(All!$V44="P4",All!$AE44="RSS"),#REF!,IF(AND(All!$V44="P5",All!$AE44="RSS"),#REF!,IF(AND(All!$V44="P6",All!$AE44="RSS"),#REF!,IF(AND(All!$V44="P7",All!$AE44="RSS"),#REF!,IF(AND(All!$V44="P8",All!$AE44="RSS"),#REF!,IF(AND(All!$V44="P9",All!$AE44="RSS"),#REF!,0)))))))))))))))))))))))))))</f>
        <v>#REF!</v>
      </c>
      <c r="BY45" s="43" t="e">
        <f>IF(AND(All!$V44="P1",All!$AE44="RDP"),#REF!,IF(AND(All!$V44="P2",All!$AE44="RDP"),#REF!,IF(AND(All!$V44="P3",All!$AE44="RDP"),#REF!,IF(AND(All!$V44="P4",All!$AE44="RDP"),#REF!,IF(AND(All!$V44="P5",All!$AE44="RDP"),#REF!,IF(AND(All!$V44="P6",All!$AE44="RDP"),#REF!,IF(AND(All!$V44="P7",All!$AE44="RDP"),#REF!,IF(AND(All!$V44="P8",All!$AE44="RDP"),#REF!,IF(AND(All!$V44="P9",All!$AE44="RDP"),#REF!,IF(AND(All!$V44="P1",All!$AE44="RMS"),#REF!,IF(AND(All!$V44="P2",All!$AE44="RMS"),#REF!,IF(AND(All!$V44="P3",All!$AE44="RMS"),#REF!,IF(AND(All!$V44="P4",All!$AE44="RMS"),#REF!,IF(AND(All!$V44="P5",All!$AE44="RMS"),#REF!,IF(AND(All!$V44="P6",All!$AE44="RMS"),#REF!,IF(AND(All!$V44="P7",All!$AE44="RMS"),#REF!,IF(AND(All!$V44="P8",All!$AE44="RMS"),#REF!,IF(AND(All!$V44="P9",All!$AE44="RMS"),#REF!,IF(AND(All!$V44="P1",All!$AE44="RSS"),#REF!,IF(AND(All!$V44="P2",All!$AE44="RSS"),#REF!,IF(AND(All!$V44="P3",All!$AE44="RSS"),#REF!,IF(AND(All!$V44="P4",All!$AE44="RSS"),#REF!,IF(AND(All!$V44="P5",All!$AE44="RSS"),#REF!,IF(AND(All!$V44="P6",All!$AE44="RSS"),#REF!,IF(AND(All!$V44="P7",All!$AE44="RSS"),#REF!,IF(AND(All!$V44="P8",All!$AE44="RSS"),#REF!,IF(AND(All!$V44="P9",All!$AE44="RSS"),#REF!,0)))))))))))))))))))))))))))</f>
        <v>#REF!</v>
      </c>
      <c r="BZ45" s="43" t="e">
        <f>IF(AND(All!$V44="P1",All!$AE44="RDP"),#REF!,IF(AND(All!$V44="P2",All!$AE44="RDP"),#REF!,IF(AND(All!$V44="P3",All!$AE44="RDP"),#REF!,IF(AND(All!$V44="P4",All!$AE44="RDP"),#REF!,IF(AND(All!$V44="P5",All!$AE44="RDP"),#REF!,IF(AND(All!$V44="P6",All!$AE44="RDP"),#REF!,IF(AND(All!$V44="P7",All!$AE44="RDP"),#REF!,IF(AND(All!$V44="P8",All!$AE44="RDP"),#REF!,IF(AND(All!$V44="P9",All!$AE44="RDP"),#REF!,IF(AND(All!$V44="P1",All!$AE44="RMS"),#REF!,IF(AND(All!$V44="P2",All!$AE44="RMS"),#REF!,IF(AND(All!$V44="P3",All!$AE44="RMS"),#REF!,IF(AND(All!$V44="P4",All!$AE44="RMS"),#REF!,IF(AND(All!$V44="P5",All!$AE44="RMS"),#REF!,IF(AND(All!$V44="P6",All!$AE44="RMS"),#REF!,IF(AND(All!$V44="P7",All!$AE44="RMS"),#REF!,IF(AND(All!$V44="P8",All!$AE44="RMS"),#REF!,IF(AND(All!$V44="P9",All!$AE44="RMS"),#REF!,IF(AND(All!$V44="P1",All!$AE44="RSS"),#REF!,IF(AND(All!$V44="P2",All!$AE44="RSS"),#REF!,IF(AND(All!$V44="P3",All!$AE44="RSS"),#REF!,IF(AND(All!$V44="P4",All!$AE44="RSS"),#REF!,IF(AND(All!$V44="P5",All!$AE44="RSS"),#REF!,IF(AND(All!$V44="P6",All!$AE44="RSS"),#REF!,IF(AND(All!$V44="P7",All!$AE44="RSS"),#REF!,IF(AND(All!$V44="P8",All!$AE44="RSS"),#REF!,IF(AND(All!$V44="P9",All!$AE44="RSS"),#REF!,0)))))))))))))))))))))))))))</f>
        <v>#REF!</v>
      </c>
      <c r="CA45" s="43" t="e">
        <f>IF(AND(All!$V44="P1",All!$AE44="RDP"),#REF!,IF(AND(All!$V44="P2",All!$AE44="RDP"),#REF!,IF(AND(All!$V44="P3",All!$AE44="RDP"),#REF!,IF(AND(All!$V44="P4",All!$AE44="RDP"),#REF!,IF(AND(All!$V44="P5",All!$AE44="RDP"),#REF!,IF(AND(All!$V44="P6",All!$AE44="RDP"),#REF!,IF(AND(All!$V44="P7",All!$AE44="RDP"),#REF!,IF(AND(All!$V44="P8",All!$AE44="RDP"),#REF!,IF(AND(All!$V44="P9",All!$AE44="RDP"),#REF!,IF(AND(All!$V44="P1",All!$AE44="RMS"),#REF!,IF(AND(All!$V44="P2",All!$AE44="RMS"),#REF!,IF(AND(All!$V44="P3",All!$AE44="RMS"),#REF!,IF(AND(All!$V44="P4",All!$AE44="RMS"),#REF!,IF(AND(All!$V44="P5",All!$AE44="RMS"),#REF!,IF(AND(All!$V44="P6",All!$AE44="RMS"),#REF!,IF(AND(All!$V44="P7",All!$AE44="RMS"),#REF!,IF(AND(All!$V44="P8",All!$AE44="RMS"),#REF!,IF(AND(All!$V44="P9",All!$AE44="RMS"),#REF!,IF(AND(All!$V44="P1",All!$AE44="RSS"),#REF!,IF(AND(All!$V44="P2",All!$AE44="RSS"),#REF!,IF(AND(All!$V44="P3",All!$AE44="RSS"),#REF!,IF(AND(All!$V44="P4",All!$AE44="RSS"),#REF!,IF(AND(All!$V44="P5",All!$AE44="RSS"),#REF!,IF(AND(All!$V44="P6",All!$AE44="RSS"),#REF!,IF(AND(All!$V44="P7",All!$AE44="RSS"),#REF!,IF(AND(All!$V44="P8",All!$AE44="RSS"),#REF!,IF(AND(All!$V44="P9",All!$AE44="RSS"),#REF!,0)))))))))))))))))))))))))))</f>
        <v>#REF!</v>
      </c>
      <c r="CB45" s="43" t="e">
        <f>IF(AND(All!$V44="P1",All!$AE44="RDP"),#REF!,IF(AND(All!$V44="P2",All!$AE44="RDP"),#REF!,IF(AND(All!$V44="P3",All!$AE44="RDP"),#REF!,IF(AND(All!$V44="P4",All!$AE44="RDP"),#REF!,IF(AND(All!$V44="P5",All!$AE44="RDP"),#REF!,IF(AND(All!$V44="P6",All!$AE44="RDP"),#REF!,IF(AND(All!$V44="P7",All!$AE44="RDP"),#REF!,IF(AND(All!$V44="P8",All!$AE44="RDP"),#REF!,IF(AND(All!$V44="P9",All!$AE44="RDP"),#REF!,IF(AND(All!$V44="P1",All!$AE44="RMS"),#REF!,IF(AND(All!$V44="P2",All!$AE44="RMS"),#REF!,IF(AND(All!$V44="P3",All!$AE44="RMS"),#REF!,IF(AND(All!$V44="P4",All!$AE44="RMS"),#REF!,IF(AND(All!$V44="P5",All!$AE44="RMS"),#REF!,IF(AND(All!$V44="P6",All!$AE44="RMS"),#REF!,IF(AND(All!$V44="P7",All!$AE44="RMS"),#REF!,IF(AND(All!$V44="P8",All!$AE44="RMS"),#REF!,IF(AND(All!$V44="P9",All!$AE44="RMS"),#REF!,IF(AND(All!$V44="P1",All!$AE44="RSS"),#REF!,IF(AND(All!$V44="P2",All!$AE44="RSS"),#REF!,IF(AND(All!$V44="P3",All!$AE44="RSS"),#REF!,IF(AND(All!$V44="P4",All!$AE44="RSS"),#REF!,IF(AND(All!$V44="P5",All!$AE44="RSS"),#REF!,IF(AND(All!$V44="P6",All!$AE44="RSS"),#REF!,IF(AND(All!$V44="P7",All!$AE44="RSS"),#REF!,IF(AND(All!$V44="P8",All!$AE44="RSS"),#REF!,IF(AND(All!$V44="P9",All!$AE44="RSS"),#REF!,0)))))))))))))))))))))))))))</f>
        <v>#REF!</v>
      </c>
      <c r="CC45" s="43" t="e">
        <f>IF(AND(All!$V44="P1",All!$AE44="RDP"),#REF!,IF(AND(All!$V44="P2",All!$AE44="RDP"),#REF!,IF(AND(All!$V44="P3",All!$AE44="RDP"),#REF!,IF(AND(All!$V44="P4",All!$AE44="RDP"),#REF!,IF(AND(All!$V44="P5",All!$AE44="RDP"),#REF!,IF(AND(All!$V44="P6",All!$AE44="RDP"),#REF!,IF(AND(All!$V44="P7",All!$AE44="RDP"),#REF!,IF(AND(All!$V44="P8",All!$AE44="RDP"),#REF!,IF(AND(All!$V44="P9",All!$AE44="RDP"),#REF!,IF(AND(All!$V44="P1",All!$AE44="RMS"),#REF!,IF(AND(All!$V44="P2",All!$AE44="RMS"),#REF!,IF(AND(All!$V44="P3",All!$AE44="RMS"),#REF!,IF(AND(All!$V44="P4",All!$AE44="RMS"),#REF!,IF(AND(All!$V44="P5",All!$AE44="RMS"),#REF!,IF(AND(All!$V44="P6",All!$AE44="RMS"),#REF!,IF(AND(All!$V44="P7",All!$AE44="RMS"),#REF!,IF(AND(All!$V44="P8",All!$AE44="RMS"),#REF!,IF(AND(All!$V44="P9",All!$AE44="RMS"),#REF!,IF(AND(All!$V44="P1",All!$AE44="RSS"),#REF!,IF(AND(All!$V44="P2",All!$AE44="RSS"),#REF!,IF(AND(All!$V44="P3",All!$AE44="RSS"),#REF!,IF(AND(All!$V44="P4",All!$AE44="RSS"),#REF!,IF(AND(All!$V44="P5",All!$AE44="RSS"),#REF!,IF(AND(All!$V44="P6",All!$AE44="RSS"),#REF!,IF(AND(All!$V44="P7",All!$AE44="RSS"),#REF!,IF(AND(All!$V44="P8",All!$AE44="RSS"),#REF!,IF(AND(All!$V44="P9",All!$AE44="RSS"),#REF!,0)))))))))))))))))))))))))))</f>
        <v>#REF!</v>
      </c>
      <c r="CD45" s="43" t="e">
        <f>IF(AND(All!$V44="P1",All!$AE44="RDP"),#REF!,IF(AND(All!$V44="P2",All!$AE44="RDP"),#REF!,IF(AND(All!$V44="P3",All!$AE44="RDP"),#REF!,IF(AND(All!$V44="P4",All!$AE44="RDP"),#REF!,IF(AND(All!$V44="P5",All!$AE44="RDP"),#REF!,IF(AND(All!$V44="P6",All!$AE44="RDP"),#REF!,IF(AND(All!$V44="P7",All!$AE44="RDP"),#REF!,IF(AND(All!$V44="P8",All!$AE44="RDP"),#REF!,IF(AND(All!$V44="P9",All!$AE44="RDP"),#REF!,IF(AND(All!$V44="P1",All!$AE44="RMS"),#REF!,IF(AND(All!$V44="P2",All!$AE44="RMS"),#REF!,IF(AND(All!$V44="P3",All!$AE44="RMS"),#REF!,IF(AND(All!$V44="P4",All!$AE44="RMS"),#REF!,IF(AND(All!$V44="P5",All!$AE44="RMS"),#REF!,IF(AND(All!$V44="P6",All!$AE44="RMS"),#REF!,IF(AND(All!$V44="P7",All!$AE44="RMS"),#REF!,IF(AND(All!$V44="P8",All!$AE44="RMS"),#REF!,IF(AND(All!$V44="P9",All!$AE44="RMS"),#REF!,IF(AND(All!$V44="P1",All!$AE44="RSS"),#REF!,IF(AND(All!$V44="P2",All!$AE44="RSS"),#REF!,IF(AND(All!$V44="P3",All!$AE44="RSS"),#REF!,IF(AND(All!$V44="P4",All!$AE44="RSS"),#REF!,IF(AND(All!$V44="P5",All!$AE44="RSS"),#REF!,IF(AND(All!$V44="P6",All!$AE44="RSS"),#REF!,IF(AND(All!$V44="P7",All!$AE44="RSS"),#REF!,IF(AND(All!$V44="P8",All!$AE44="RSS"),#REF!,IF(AND(All!$V44="P9",All!$AE44="RSS"),#REF!,0)))))))))))))))))))))))))))</f>
        <v>#REF!</v>
      </c>
      <c r="CE45" s="43" t="e">
        <f>IF(AND(All!$V44="P1",All!$AE44="RDP"),#REF!,IF(AND(All!$V44="P2",All!$AE44="RDP"),#REF!,IF(AND(All!$V44="P3",All!$AE44="RDP"),#REF!,IF(AND(All!$V44="P4",All!$AE44="RDP"),#REF!,IF(AND(All!$V44="P5",All!$AE44="RDP"),#REF!,IF(AND(All!$V44="P6",All!$AE44="RDP"),#REF!,IF(AND(All!$V44="P7",All!$AE44="RDP"),#REF!,IF(AND(All!$V44="P8",All!$AE44="RDP"),#REF!,IF(AND(All!$V44="P9",All!$AE44="RDP"),#REF!,IF(AND(All!$V44="P1",All!$AE44="RMS"),#REF!,IF(AND(All!$V44="P2",All!$AE44="RMS"),#REF!,IF(AND(All!$V44="P3",All!$AE44="RMS"),#REF!,IF(AND(All!$V44="P4",All!$AE44="RMS"),#REF!,IF(AND(All!$V44="P5",All!$AE44="RMS"),#REF!,IF(AND(All!$V44="P6",All!$AE44="RMS"),#REF!,IF(AND(All!$V44="P7",All!$AE44="RMS"),#REF!,IF(AND(All!$V44="P8",All!$AE44="RMS"),#REF!,IF(AND(All!$V44="P9",All!$AE44="RMS"),#REF!,IF(AND(All!$V44="P1",All!$AE44="RSS"),#REF!,IF(AND(All!$V44="P2",All!$AE44="RSS"),#REF!,IF(AND(All!$V44="P3",All!$AE44="RSS"),#REF!,IF(AND(All!$V44="P4",All!$AE44="RSS"),#REF!,IF(AND(All!$V44="P5",All!$AE44="RSS"),#REF!,IF(AND(All!$V44="P6",All!$AE44="RSS"),#REF!,IF(AND(All!$V44="P7",All!$AE44="RSS"),#REF!,IF(AND(All!$V44="P8",All!$AE44="RSS"),#REF!,IF(AND(All!$V44="P9",All!$AE44="RSS"),#REF!,0)))))))))))))))))))))))))))</f>
        <v>#REF!</v>
      </c>
      <c r="CF45" s="43" t="e">
        <f>IF(AND(All!$V44="P1",All!$AE44="RDP"),#REF!,IF(AND(All!$V44="P2",All!$AE44="RDP"),#REF!,IF(AND(All!$V44="P3",All!$AE44="RDP"),#REF!,IF(AND(All!$V44="P4",All!$AE44="RDP"),#REF!,IF(AND(All!$V44="P5",All!$AE44="RDP"),#REF!,IF(AND(All!$V44="P6",All!$AE44="RDP"),#REF!,IF(AND(All!$V44="P7",All!$AE44="RDP"),#REF!,IF(AND(All!$V44="P8",All!$AE44="RDP"),#REF!,IF(AND(All!$V44="P9",All!$AE44="RDP"),#REF!,IF(AND(All!$V44="P1",All!$AE44="RMS"),#REF!,IF(AND(All!$V44="P2",All!$AE44="RMS"),#REF!,IF(AND(All!$V44="P3",All!$AE44="RMS"),#REF!,IF(AND(All!$V44="P4",All!$AE44="RMS"),#REF!,IF(AND(All!$V44="P5",All!$AE44="RMS"),#REF!,IF(AND(All!$V44="P6",All!$AE44="RMS"),#REF!,IF(AND(All!$V44="P7",All!$AE44="RMS"),#REF!,IF(AND(All!$V44="P8",All!$AE44="RMS"),#REF!,IF(AND(All!$V44="P9",All!$AE44="RMS"),#REF!,IF(AND(All!$V44="P1",All!$AE44="RSS"),#REF!,IF(AND(All!$V44="P2",All!$AE44="RSS"),#REF!,IF(AND(All!$V44="P3",All!$AE44="RSS"),#REF!,IF(AND(All!$V44="P4",All!$AE44="RSS"),#REF!,IF(AND(All!$V44="P5",All!$AE44="RSS"),#REF!,IF(AND(All!$V44="P6",All!$AE44="RSS"),#REF!,IF(AND(All!$V44="P7",All!$AE44="RSS"),#REF!,IF(AND(All!$V44="P8",All!$AE44="RSS"),#REF!,IF(AND(All!$V44="P9",All!$AE44="RSS"),#REF!,0)))))))))))))))))))))))))))</f>
        <v>#REF!</v>
      </c>
      <c r="CG45" s="43" t="e">
        <f>IF(AND(All!$V44="P1",All!$AE44="RDP"),#REF!,IF(AND(All!$V44="P2",All!$AE44="RDP"),#REF!,IF(AND(All!$V44="P3",All!$AE44="RDP"),#REF!,IF(AND(All!$V44="P4",All!$AE44="RDP"),#REF!,IF(AND(All!$V44="P5",All!$AE44="RDP"),#REF!,IF(AND(All!$V44="P6",All!$AE44="RDP"),#REF!,IF(AND(All!$V44="P7",All!$AE44="RDP"),#REF!,IF(AND(All!$V44="P8",All!$AE44="RDP"),#REF!,IF(AND(All!$V44="P9",All!$AE44="RDP"),#REF!,IF(AND(All!$V44="P1",All!$AE44="RMS"),#REF!,IF(AND(All!$V44="P2",All!$AE44="RMS"),#REF!,IF(AND(All!$V44="P3",All!$AE44="RMS"),#REF!,IF(AND(All!$V44="P4",All!$AE44="RMS"),#REF!,IF(AND(All!$V44="P5",All!$AE44="RMS"),#REF!,IF(AND(All!$V44="P6",All!$AE44="RMS"),#REF!,IF(AND(All!$V44="P7",All!$AE44="RMS"),#REF!,IF(AND(All!$V44="P8",All!$AE44="RMS"),#REF!,IF(AND(All!$V44="P9",All!$AE44="RMS"),#REF!,IF(AND(All!$V44="P1",All!$AE44="RSS"),#REF!,IF(AND(All!$V44="P2",All!$AE44="RSS"),#REF!,IF(AND(All!$V44="P3",All!$AE44="RSS"),#REF!,IF(AND(All!$V44="P4",All!$AE44="RSS"),#REF!,IF(AND(All!$V44="P5",All!$AE44="RSS"),#REF!,IF(AND(All!$V44="P6",All!$AE44="RSS"),#REF!,IF(AND(All!$V44="P7",All!$AE44="RSS"),#REF!,IF(AND(All!$V44="P8",All!$AE44="RSS"),#REF!,IF(AND(All!$V44="P9",All!$AE44="RSS"),#REF!,0)))))))))))))))))))))))))))</f>
        <v>#REF!</v>
      </c>
      <c r="CH45" s="43" t="e">
        <f>IF(AND(All!$V44="P1",All!$AE44="RDP"),#REF!,IF(AND(All!$V44="P2",All!$AE44="RDP"),#REF!,IF(AND(All!$V44="P3",All!$AE44="RDP"),#REF!,IF(AND(All!$V44="P4",All!$AE44="RDP"),#REF!,IF(AND(All!$V44="P5",All!$AE44="RDP"),#REF!,IF(AND(All!$V44="P6",All!$AE44="RDP"),#REF!,IF(AND(All!$V44="P7",All!$AE44="RDP"),#REF!,IF(AND(All!$V44="P8",All!$AE44="RDP"),#REF!,IF(AND(All!$V44="P9",All!$AE44="RDP"),#REF!,IF(AND(All!$V44="P1",All!$AE44="RMS"),#REF!,IF(AND(All!$V44="P2",All!$AE44="RMS"),#REF!,IF(AND(All!$V44="P3",All!$AE44="RMS"),#REF!,IF(AND(All!$V44="P4",All!$AE44="RMS"),#REF!,IF(AND(All!$V44="P5",All!$AE44="RMS"),#REF!,IF(AND(All!$V44="P6",All!$AE44="RMS"),#REF!,IF(AND(All!$V44="P7",All!$AE44="RMS"),#REF!,IF(AND(All!$V44="P8",All!$AE44="RMS"),#REF!,IF(AND(All!$V44="P9",All!$AE44="RMS"),#REF!,IF(AND(All!$V44="P1",All!$AE44="RSS"),#REF!,IF(AND(All!$V44="P2",All!$AE44="RSS"),#REF!,IF(AND(All!$V44="P3",All!$AE44="RSS"),#REF!,IF(AND(All!$V44="P4",All!$AE44="RSS"),#REF!,IF(AND(All!$V44="P5",All!$AE44="RSS"),#REF!,IF(AND(All!$V44="P6",All!$AE44="RSS"),#REF!,IF(AND(All!$V44="P7",All!$AE44="RSS"),#REF!,IF(AND(All!$V44="P8",All!$AE44="RSS"),#REF!,IF(AND(All!$V44="P9",All!$AE44="RSS"),#REF!,0)))))))))))))))))))))))))))</f>
        <v>#REF!</v>
      </c>
      <c r="CI45" s="328" t="e">
        <f>IF(AND(All!$V44="P1",All!$AE44="RDP"),#REF!,IF(AND(All!$V44="P2",All!$AE44="RDP"),#REF!,IF(AND(All!$V44="P3",All!$AE44="RDP"),#REF!,IF(AND(All!$V44="P4",All!$AE44="RDP"),#REF!,IF(AND(All!$V44="P5",All!$AE44="RDP"),#REF!,IF(AND(All!$V44="P6",All!$AE44="RDP"),#REF!,IF(AND(All!$V44="P7",All!$AE44="RDP"),#REF!,IF(AND(All!$V44="P8",All!$AE44="RDP"),#REF!,IF(AND(All!$V44="P9",All!$AE44="RDP"),#REF!,IF(AND(All!$V44="P1",All!$AE44="RMS"),#REF!,IF(AND(All!$V44="P2",All!$AE44="RMS"),#REF!,IF(AND(All!$V44="P3",All!$AE44="RMS"),#REF!,IF(AND(All!$V44="P4",All!$AE44="RMS"),#REF!,IF(AND(All!$V44="P5",All!$AE44="RMS"),#REF!,IF(AND(All!$V44="P6",All!$AE44="RMS"),#REF!,IF(AND(All!$V44="P7",All!$AE44="RMS"),#REF!,IF(AND(All!$V44="P8",All!$AE44="RMS"),#REF!,IF(AND(All!$V44="P9",All!$AE44="RMS"),#REF!,IF(AND(All!$V44="P1",All!$AE44="RSS"),#REF!,IF(AND(All!$V44="P2",All!$AE44="RSS"),#REF!,IF(AND(All!$V44="P3",All!$AE44="RSS"),#REF!,IF(AND(All!$V44="P4",All!$AE44="RSS"),#REF!,IF(AND(All!$V44="P5",All!$AE44="RSS"),#REF!,IF(AND(All!$V44="P6",All!$AE44="RSS"),#REF!,IF(AND(All!$V44="P7",All!$AE44="RSS"),#REF!,IF(AND(All!$V44="P8",All!$AE44="RSS"),#REF!,IF(AND(All!$V44="P9",All!$AE44="RSS"),#REF!,0)))))))))))))))))))))))))))</f>
        <v>#REF!</v>
      </c>
      <c r="CJ45" s="377" t="e">
        <f>Table92[[#This Row],[R-B1]]-Table92[[#This Row],[B1]]</f>
        <v>#REF!</v>
      </c>
      <c r="CK45" s="378" t="e">
        <f>Table92[[#This Row],[R-B2]]-Table92[[#This Row],[B2]]</f>
        <v>#REF!</v>
      </c>
      <c r="CL45" s="378" t="e">
        <f>Table92[[#This Row],[R-B3]]-Table92[[#This Row],[B3]]</f>
        <v>#REF!</v>
      </c>
      <c r="CM45" s="378" t="e">
        <f>Table92[[#This Row],[R-B4]]-Table92[[#This Row],[B4]]</f>
        <v>#REF!</v>
      </c>
      <c r="CN45" s="378" t="e">
        <f>Table92[[#This Row],[R-B5]]-Table92[[#This Row],[B5]]</f>
        <v>#REF!</v>
      </c>
      <c r="CO45" s="378" t="e">
        <f>Table92[[#This Row],[R-B6]]-Table92[[#This Row],[B6]]</f>
        <v>#REF!</v>
      </c>
      <c r="CP45" s="378" t="e">
        <f>Table92[[#This Row],[R-B7]]-Table92[[#This Row],[B7]]</f>
        <v>#REF!</v>
      </c>
      <c r="CQ45" s="378" t="e">
        <f>Table92[[#This Row],[R-B8]]-Table92[[#This Row],[B8]]</f>
        <v>#REF!</v>
      </c>
      <c r="CR45" s="378" t="e">
        <f>Table92[[#This Row],[R-B9]]-Table92[[#This Row],[B9]]</f>
        <v>#REF!</v>
      </c>
      <c r="CS45" s="378" t="e">
        <f>Table92[[#This Row],[R-B10]]-Table92[[#This Row],[B10]]</f>
        <v>#REF!</v>
      </c>
      <c r="CT45" s="378" t="e">
        <f>Table92[[#This Row],[R-B11]]-Table92[[#This Row],[B11]]</f>
        <v>#REF!</v>
      </c>
      <c r="CU45" s="378" t="e">
        <f>Table92[[#This Row],[R-B12]]-Table92[[#This Row],[B12]]</f>
        <v>#REF!</v>
      </c>
      <c r="CV45" s="378" t="e">
        <f>Table92[[#This Row],[R-K1]]-Table92[[#This Row],[K1]]</f>
        <v>#REF!</v>
      </c>
      <c r="CW45" s="378" t="e">
        <f>Table92[[#This Row],[R-K2]]-Table92[[#This Row],[K2]]</f>
        <v>#REF!</v>
      </c>
      <c r="CX45" s="378" t="e">
        <f>Table92[[#This Row],[R-K3]]-Table92[[#This Row],[K3]]</f>
        <v>#REF!</v>
      </c>
      <c r="CY45" s="378" t="e">
        <f>Table92[[#This Row],[R-K4]]-Table92[[#This Row],[K4]]</f>
        <v>#REF!</v>
      </c>
      <c r="CZ45" s="378" t="e">
        <f>Table92[[#This Row],[R-K5]]-Table92[[#This Row],[K5]]</f>
        <v>#REF!</v>
      </c>
      <c r="DA45" s="378" t="e">
        <f>Table92[[#This Row],[R-P1]]-Table92[[#This Row],[P1]]</f>
        <v>#REF!</v>
      </c>
      <c r="DB45" s="378" t="e">
        <f>Table92[[#This Row],[R-P2]]-Table92[[#This Row],[P2]]</f>
        <v>#REF!</v>
      </c>
      <c r="DC45" s="378" t="e">
        <f>Table92[[#This Row],[R-P3]]-Table92[[#This Row],[P3]]</f>
        <v>#REF!</v>
      </c>
      <c r="DD45" s="378" t="e">
        <f>Table92[[#This Row],[R-P4]]-Table92[[#This Row],[P4]]</f>
        <v>#REF!</v>
      </c>
      <c r="DE45" s="378" t="e">
        <f>Table92[[#This Row],[R-P5]]-Table92[[#This Row],[P5]]</f>
        <v>#REF!</v>
      </c>
      <c r="DF45" s="378" t="e">
        <f>Table92[[#This Row],[R-E1]]-Table92[[#This Row],[E1]]</f>
        <v>#REF!</v>
      </c>
      <c r="DG45" s="379" t="e">
        <f>Table92[[#This Row],[R-E2]]-Table92[[#This Row],[E2]]</f>
        <v>#REF!</v>
      </c>
      <c r="DH45" s="323">
        <f>COUNTIF(Table9[[#This Row],[G-B1]:[G-B12]],"&lt;=0")/12*100</f>
        <v>83.333333333333343</v>
      </c>
      <c r="DI45" s="43">
        <f>COUNTIF(Table9[[#This Row],[G-K1]:[G-K5]],"&lt;=0")/5*100</f>
        <v>60</v>
      </c>
      <c r="DJ45" s="43">
        <f>COUNTIF(Table9[[#This Row],[G-P1]:[G-P5]],"&lt;=0")/5*100</f>
        <v>40</v>
      </c>
      <c r="DK45" s="43">
        <f>COUNTIF(Table9[[#This Row],[G-E1]:[G-E2]],"&lt;=0")/2*100</f>
        <v>0</v>
      </c>
      <c r="DL45" s="450">
        <f>IF(AE45="RDP",(COUNTIF(Table9[[#This Row],[G-B3]],"&lt;=0")+COUNTIF(Table9[[#This Row],[G-B4]],"&lt;=0")+COUNTIF(Table9[[#This Row],[G-B7]],"&lt;=0")+COUNTIF(Table9[[#This Row],[G-B11]],"&lt;=0")+COUNTIF(Table9[[#This Row],[G-K2]],"&lt;=0"))/5*100,IF(AE45="RMS",(COUNTIF(Table9[[#This Row],[G-B4]],"&lt;=0")+COUNTIF(Table9[[#This Row],[G-B5]],"&lt;=0")+COUNTIF(Table9[[#This Row],[G-B10]],"&lt;=0")+COUNTIF(Table9[[#This Row],[G-B12]],"&lt;=0")+COUNTIF(Table9[[#This Row],[G-K2]],"&lt;=0"))/5*100,IF(AE45="RSS",(COUNTIF(Table9[[#This Row],[G-B1]],"&lt;=0")+COUNTIF(Table9[[#This Row],[G-B2]],"&lt;=0")+COUNTIF(Table9[[#This Row],[G-B6]],"&lt;=0")+COUNTIF(Table9[[#This Row],[G-B11]],"&lt;=0")+COUNTIF(Table9[[#This Row],[G-B12]],"&lt;=0"))/5*100,0)))</f>
        <v>80</v>
      </c>
      <c r="DM45" s="42">
        <v>83</v>
      </c>
      <c r="DN45" s="42">
        <v>100</v>
      </c>
      <c r="DO45" s="42">
        <v>100</v>
      </c>
      <c r="DP45" s="42">
        <v>100</v>
      </c>
      <c r="DQ45" s="42">
        <v>80</v>
      </c>
      <c r="DR45" s="332">
        <v>25</v>
      </c>
      <c r="DS45" s="42">
        <v>40</v>
      </c>
      <c r="DT45" s="42">
        <v>40</v>
      </c>
      <c r="DU45" s="42">
        <v>0</v>
      </c>
      <c r="DV45" s="42">
        <v>0</v>
      </c>
      <c r="DW45" s="332">
        <v>17</v>
      </c>
      <c r="DX45" s="42">
        <v>20</v>
      </c>
      <c r="DY45" s="42">
        <v>20</v>
      </c>
      <c r="DZ45" s="42">
        <v>0</v>
      </c>
      <c r="EA45" s="333">
        <v>0</v>
      </c>
      <c r="EB45" s="339"/>
      <c r="EC45" s="339"/>
      <c r="ED45" s="339"/>
      <c r="EE45" s="339"/>
    </row>
    <row r="46" spans="1:135" ht="130.5" x14ac:dyDescent="0.3">
      <c r="A46" s="3" t="s">
        <v>1316</v>
      </c>
      <c r="B46" s="282">
        <v>43</v>
      </c>
      <c r="C46" s="421" t="s">
        <v>134</v>
      </c>
      <c r="D46" s="305">
        <v>46125</v>
      </c>
      <c r="E46" s="312" t="s">
        <v>1481</v>
      </c>
      <c r="F46" s="304">
        <v>1096693</v>
      </c>
      <c r="G46" s="308">
        <f t="shared" ca="1" si="9"/>
        <v>47.672965116057846</v>
      </c>
      <c r="H46" s="283">
        <v>28915</v>
      </c>
      <c r="I46" s="304" t="s">
        <v>136</v>
      </c>
      <c r="J46" s="304" t="s">
        <v>227</v>
      </c>
      <c r="K46" s="304" t="s">
        <v>138</v>
      </c>
      <c r="L46" s="304" t="s">
        <v>175</v>
      </c>
      <c r="M46" s="304" t="s">
        <v>298</v>
      </c>
      <c r="N46" s="304"/>
      <c r="O46" s="304" t="s">
        <v>183</v>
      </c>
      <c r="P46" s="306" t="s">
        <v>1482</v>
      </c>
      <c r="Q46" s="304" t="s">
        <v>177</v>
      </c>
      <c r="R46" s="45">
        <v>46512</v>
      </c>
      <c r="S46" s="305">
        <v>45048</v>
      </c>
      <c r="T46" s="286">
        <f t="shared" ca="1" si="11"/>
        <v>3.4666666666666668</v>
      </c>
      <c r="U46" s="304">
        <v>20</v>
      </c>
      <c r="V46" s="304" t="s">
        <v>59</v>
      </c>
      <c r="W46" s="307">
        <f ca="1">Table92[[#This Row],[Age]]-($T$1-Table92[[#This Row],[Date of Appointment to Current Grade]])/365</f>
        <v>44.2</v>
      </c>
      <c r="X46" s="309">
        <f ca="1">($T$1-Table92[[#This Row],[Date of Appointment to Current Grade]])/365</f>
        <v>3.4729651160578463</v>
      </c>
      <c r="Y46" s="305">
        <v>45048</v>
      </c>
      <c r="Z46" s="304" t="s">
        <v>723</v>
      </c>
      <c r="AA46" s="305">
        <v>45048</v>
      </c>
      <c r="AB46" s="309">
        <f ca="1">($T$1-Table92[[#This Row],[Date in Position]])/365</f>
        <v>3.4729651160578463</v>
      </c>
      <c r="AC46" s="304" t="s">
        <v>183</v>
      </c>
      <c r="AD46" s="305">
        <v>45611</v>
      </c>
      <c r="AE46" s="304" t="s">
        <v>759</v>
      </c>
      <c r="AF46" s="304" t="s">
        <v>148</v>
      </c>
      <c r="AG46" s="47" t="s">
        <v>1483</v>
      </c>
      <c r="AH46" s="47" t="s">
        <v>1484</v>
      </c>
      <c r="AI46" s="47" t="s">
        <v>1485</v>
      </c>
      <c r="AJ46" s="48" t="s">
        <v>444</v>
      </c>
      <c r="AK46" s="48" t="s">
        <v>1486</v>
      </c>
      <c r="AL46" s="42" t="s">
        <v>153</v>
      </c>
      <c r="AM46" s="48" t="s">
        <v>1487</v>
      </c>
      <c r="AN46" s="313">
        <v>3</v>
      </c>
      <c r="AO46" s="304">
        <v>4</v>
      </c>
      <c r="AP46" s="304">
        <v>2</v>
      </c>
      <c r="AQ46" s="304">
        <v>3</v>
      </c>
      <c r="AR46" s="304">
        <v>3</v>
      </c>
      <c r="AS46" s="304">
        <v>2</v>
      </c>
      <c r="AT46" s="304">
        <v>4</v>
      </c>
      <c r="AU46" s="304">
        <v>4</v>
      </c>
      <c r="AV46" s="304">
        <v>3</v>
      </c>
      <c r="AW46" s="304">
        <v>3</v>
      </c>
      <c r="AX46" s="304">
        <v>2</v>
      </c>
      <c r="AY46" s="304">
        <v>3</v>
      </c>
      <c r="AZ46" s="304">
        <v>3</v>
      </c>
      <c r="BA46" s="304">
        <v>4</v>
      </c>
      <c r="BB46" s="304">
        <v>3</v>
      </c>
      <c r="BC46" s="304">
        <v>3</v>
      </c>
      <c r="BD46" s="304">
        <v>4</v>
      </c>
      <c r="BE46" s="304">
        <v>2</v>
      </c>
      <c r="BF46" s="304">
        <v>1</v>
      </c>
      <c r="BG46" s="304">
        <v>3</v>
      </c>
      <c r="BH46" s="304">
        <v>3</v>
      </c>
      <c r="BI46" s="304">
        <v>2</v>
      </c>
      <c r="BJ46" s="304">
        <v>2</v>
      </c>
      <c r="BK46" s="314">
        <v>2</v>
      </c>
      <c r="BL46" s="323" t="e">
        <f>IF(AND(All!$V45="P1",All!$AE45="RDP"),#REF!,IF(AND(All!$V45="P2",All!$AE45="RDP"),#REF!,IF(AND(All!$V45="P3",All!$AE45="RDP"),#REF!,IF(AND(All!$V45="P4",All!$AE45="RDP"),#REF!,IF(AND(All!$V45="P5",All!$AE45="RDP"),#REF!,IF(AND(All!$V45="P6",All!$AE45="RDP"),#REF!,IF(AND(All!$V45="P7",All!$AE45="RDP"),#REF!,IF(AND(All!$V45="P8",All!$AE45="RDP"),#REF!,IF(AND(All!$V45="P9",All!$AE45="RDP"),#REF!,IF(AND(All!$V45="P1",All!$AE45="RMS"),#REF!,IF(AND(All!$V45="P2",All!$AE45="RMS"),#REF!,IF(AND(All!$V45="P3",All!$AE45="RMS"),#REF!,IF(AND(All!$V45="P4",All!$AE45="RMS"),#REF!,IF(AND(All!$V45="P5",All!$AE45="RMS"),#REF!,IF(AND(All!$V45="P6",All!$AE45="RMS"),#REF!,IF(AND(All!$V45="P7",All!$AE45="RMS"),#REF!,IF(AND(All!$V45="P8",All!$AE45="RMS"),#REF!,IF(AND(All!$V45="P9",All!$AE45="RMS"),#REF!,IF(AND(All!$V45="P1",All!$AE45="RSS"),#REF!,IF(AND(All!$V45="P2",All!$AE45="RSS"),#REF!,IF(AND(All!$V45="P3",All!$AE45="RSS"),#REF!,IF(AND(All!$V45="P4",All!$AE45="RSS"),#REF!,IF(AND(All!$V45="P5",All!$AE45="RSS"),#REF!,IF(AND(All!$V45="P6",All!$AE45="RSS"),#REF!,IF(AND(All!$V45="P7",All!$AE45="RSS"),#REF!,IF(AND(All!$V45="P8",All!$AE45="RSS"),#REF!,IF(AND(All!$V45="P9",All!$AE45="RSS"),#REF!,0)))))))))))))))))))))))))))</f>
        <v>#REF!</v>
      </c>
      <c r="BM46" s="43" t="e">
        <f>IF(AND(All!$V45="P1",All!$AE45="RDP"),#REF!,IF(AND(All!$V45="P2",All!$AE45="RDP"),#REF!,IF(AND(All!$V45="P3",All!$AE45="RDP"),#REF!,IF(AND(All!$V45="P4",All!$AE45="RDP"),#REF!,IF(AND(All!$V45="P5",All!$AE45="RDP"),#REF!,IF(AND(All!$V45="P6",All!$AE45="RDP"),#REF!,IF(AND(All!$V45="P7",All!$AE45="RDP"),#REF!,IF(AND(All!$V45="P8",All!$AE45="RDP"),#REF!,IF(AND(All!$V45="P9",All!$AE45="RDP"),#REF!,IF(AND(All!$V45="P1",All!$AE45="RMS"),#REF!,IF(AND(All!$V45="P2",All!$AE45="RMS"),#REF!,IF(AND(All!$V45="P3",All!$AE45="RMS"),#REF!,IF(AND(All!$V45="P4",All!$AE45="RMS"),#REF!,IF(AND(All!$V45="P5",All!$AE45="RMS"),#REF!,IF(AND(All!$V45="P6",All!$AE45="RMS"),#REF!,IF(AND(All!$V45="P7",All!$AE45="RMS"),#REF!,IF(AND(All!$V45="P8",All!$AE45="RMS"),#REF!,IF(AND(All!$V45="P9",All!$AE45="RMS"),#REF!,IF(AND(All!$V45="P1",All!$AE45="RSS"),#REF!,IF(AND(All!$V45="P2",All!$AE45="RSS"),#REF!,IF(AND(All!$V45="P3",All!$AE45="RSS"),#REF!,IF(AND(All!$V45="P4",All!$AE45="RSS"),#REF!,IF(AND(All!$V45="P5",All!$AE45="RSS"),#REF!,IF(AND(All!$V45="P6",All!$AE45="RSS"),#REF!,IF(AND(All!$V45="P7",All!$AE45="RSS"),#REF!,IF(AND(All!$V45="P8",All!$AE45="RSS"),#REF!,IF(AND(All!$V45="P9",All!$AE45="RSS"),#REF!,0)))))))))))))))))))))))))))</f>
        <v>#REF!</v>
      </c>
      <c r="BN46" s="43" t="e">
        <f>IF(AND(All!$V45="P1",All!$AE45="RDP"),#REF!,IF(AND(All!$V45="P2",All!$AE45="RDP"),#REF!,IF(AND(All!$V45="P3",All!$AE45="RDP"),#REF!,IF(AND(All!$V45="P4",All!$AE45="RDP"),#REF!,IF(AND(All!$V45="P5",All!$AE45="RDP"),#REF!,IF(AND(All!$V45="P6",All!$AE45="RDP"),#REF!,IF(AND(All!$V45="P7",All!$AE45="RDP"),#REF!,IF(AND(All!$V45="P8",All!$AE45="RDP"),#REF!,IF(AND(All!$V45="P9",All!$AE45="RDP"),#REF!,IF(AND(All!$V45="P1",All!$AE45="RMS"),#REF!,IF(AND(All!$V45="P2",All!$AE45="RMS"),#REF!,IF(AND(All!$V45="P3",All!$AE45="RMS"),#REF!,IF(AND(All!$V45="P4",All!$AE45="RMS"),#REF!,IF(AND(All!$V45="P5",All!$AE45="RMS"),#REF!,IF(AND(All!$V45="P6",All!$AE45="RMS"),#REF!,IF(AND(All!$V45="P7",All!$AE45="RMS"),#REF!,IF(AND(All!$V45="P8",All!$AE45="RMS"),#REF!,IF(AND(All!$V45="P9",All!$AE45="RMS"),#REF!,IF(AND(All!$V45="P1",All!$AE45="RSS"),#REF!,IF(AND(All!$V45="P2",All!$AE45="RSS"),#REF!,IF(AND(All!$V45="P3",All!$AE45="RSS"),#REF!,IF(AND(All!$V45="P4",All!$AE45="RSS"),#REF!,IF(AND(All!$V45="P5",All!$AE45="RSS"),#REF!,IF(AND(All!$V45="P6",All!$AE45="RSS"),#REF!,IF(AND(All!$V45="P7",All!$AE45="RSS"),#REF!,IF(AND(All!$V45="P8",All!$AE45="RSS"),#REF!,IF(AND(All!$V45="P9",All!$AE45="RSS"),#REF!,0)))))))))))))))))))))))))))</f>
        <v>#REF!</v>
      </c>
      <c r="BO46" s="43" t="e">
        <f>IF(AND(All!$V45="P1",All!$AE45="RDP"),#REF!,IF(AND(All!$V45="P2",All!$AE45="RDP"),#REF!,IF(AND(All!$V45="P3",All!$AE45="RDP"),#REF!,IF(AND(All!$V45="P4",All!$AE45="RDP"),#REF!,IF(AND(All!$V45="P5",All!$AE45="RDP"),#REF!,IF(AND(All!$V45="P6",All!$AE45="RDP"),#REF!,IF(AND(All!$V45="P7",All!$AE45="RDP"),#REF!,IF(AND(All!$V45="P8",All!$AE45="RDP"),#REF!,IF(AND(All!$V45="P9",All!$AE45="RDP"),#REF!,IF(AND(All!$V45="P1",All!$AE45="RMS"),#REF!,IF(AND(All!$V45="P2",All!$AE45="RMS"),#REF!,IF(AND(All!$V45="P3",All!$AE45="RMS"),#REF!,IF(AND(All!$V45="P4",All!$AE45="RMS"),#REF!,IF(AND(All!$V45="P5",All!$AE45="RMS"),#REF!,IF(AND(All!$V45="P6",All!$AE45="RMS"),#REF!,IF(AND(All!$V45="P7",All!$AE45="RMS"),#REF!,IF(AND(All!$V45="P8",All!$AE45="RMS"),#REF!,IF(AND(All!$V45="P9",All!$AE45="RMS"),#REF!,IF(AND(All!$V45="P1",All!$AE45="RSS"),#REF!,IF(AND(All!$V45="P2",All!$AE45="RSS"),#REF!,IF(AND(All!$V45="P3",All!$AE45="RSS"),#REF!,IF(AND(All!$V45="P4",All!$AE45="RSS"),#REF!,IF(AND(All!$V45="P5",All!$AE45="RSS"),#REF!,IF(AND(All!$V45="P6",All!$AE45="RSS"),#REF!,IF(AND(All!$V45="P7",All!$AE45="RSS"),#REF!,IF(AND(All!$V45="P8",All!$AE45="RSS"),#REF!,IF(AND(All!$V45="P9",All!$AE45="RSS"),#REF!,0)))))))))))))))))))))))))))</f>
        <v>#REF!</v>
      </c>
      <c r="BP46" s="43" t="e">
        <f>IF(AND(All!$V45="P1",All!$AE45="RDP"),#REF!,IF(AND(All!$V45="P2",All!$AE45="RDP"),#REF!,IF(AND(All!$V45="P3",All!$AE45="RDP"),#REF!,IF(AND(All!$V45="P4",All!$AE45="RDP"),#REF!,IF(AND(All!$V45="P5",All!$AE45="RDP"),#REF!,IF(AND(All!$V45="P6",All!$AE45="RDP"),#REF!,IF(AND(All!$V45="P7",All!$AE45="RDP"),#REF!,IF(AND(All!$V45="P8",All!$AE45="RDP"),#REF!,IF(AND(All!$V45="P9",All!$AE45="RDP"),#REF!,IF(AND(All!$V45="P1",All!$AE45="RMS"),#REF!,IF(AND(All!$V45="P2",All!$AE45="RMS"),#REF!,IF(AND(All!$V45="P3",All!$AE45="RMS"),#REF!,IF(AND(All!$V45="P4",All!$AE45="RMS"),#REF!,IF(AND(All!$V45="P5",All!$AE45="RMS"),#REF!,IF(AND(All!$V45="P6",All!$AE45="RMS"),#REF!,IF(AND(All!$V45="P7",All!$AE45="RMS"),#REF!,IF(AND(All!$V45="P8",All!$AE45="RMS"),#REF!,IF(AND(All!$V45="P9",All!$AE45="RMS"),#REF!,IF(AND(All!$V45="P1",All!$AE45="RSS"),#REF!,IF(AND(All!$V45="P2",All!$AE45="RSS"),#REF!,IF(AND(All!$V45="P3",All!$AE45="RSS"),#REF!,IF(AND(All!$V45="P4",All!$AE45="RSS"),#REF!,IF(AND(All!$V45="P5",All!$AE45="RSS"),#REF!,IF(AND(All!$V45="P6",All!$AE45="RSS"),#REF!,IF(AND(All!$V45="P7",All!$AE45="RSS"),#REF!,IF(AND(All!$V45="P8",All!$AE45="RSS"),#REF!,IF(AND(All!$V45="P9",All!$AE45="RSS"),#REF!,0)))))))))))))))))))))))))))</f>
        <v>#REF!</v>
      </c>
      <c r="BQ46" s="43" t="e">
        <f>IF(AND(All!$V45="P1",All!$AE45="RDP"),#REF!,IF(AND(All!$V45="P2",All!$AE45="RDP"),#REF!,IF(AND(All!$V45="P3",All!$AE45="RDP"),#REF!,IF(AND(All!$V45="P4",All!$AE45="RDP"),#REF!,IF(AND(All!$V45="P5",All!$AE45="RDP"),#REF!,IF(AND(All!$V45="P6",All!$AE45="RDP"),#REF!,IF(AND(All!$V45="P7",All!$AE45="RDP"),#REF!,IF(AND(All!$V45="P8",All!$AE45="RDP"),#REF!,IF(AND(All!$V45="P9",All!$AE45="RDP"),#REF!,IF(AND(All!$V45="P1",All!$AE45="RMS"),#REF!,IF(AND(All!$V45="P2",All!$AE45="RMS"),#REF!,IF(AND(All!$V45="P3",All!$AE45="RMS"),#REF!,IF(AND(All!$V45="P4",All!$AE45="RMS"),#REF!,IF(AND(All!$V45="P5",All!$AE45="RMS"),#REF!,IF(AND(All!$V45="P6",All!$AE45="RMS"),#REF!,IF(AND(All!$V45="P7",All!$AE45="RMS"),#REF!,IF(AND(All!$V45="P8",All!$AE45="RMS"),#REF!,IF(AND(All!$V45="P9",All!$AE45="RMS"),#REF!,IF(AND(All!$V45="P1",All!$AE45="RSS"),#REF!,IF(AND(All!$V45="P2",All!$AE45="RSS"),#REF!,IF(AND(All!$V45="P3",All!$AE45="RSS"),#REF!,IF(AND(All!$V45="P4",All!$AE45="RSS"),#REF!,IF(AND(All!$V45="P5",All!$AE45="RSS"),#REF!,IF(AND(All!$V45="P6",All!$AE45="RSS"),#REF!,IF(AND(All!$V45="P7",All!$AE45="RSS"),#REF!,IF(AND(All!$V45="P8",All!$AE45="RSS"),#REF!,IF(AND(All!$V45="P9",All!$AE45="RSS"),#REF!,0)))))))))))))))))))))))))))</f>
        <v>#REF!</v>
      </c>
      <c r="BR46" s="43" t="e">
        <f>IF(AND(All!$V45="P1",All!$AE45="RDP"),#REF!,IF(AND(All!$V45="P2",All!$AE45="RDP"),#REF!,IF(AND(All!$V45="P3",All!$AE45="RDP"),#REF!,IF(AND(All!$V45="P4",All!$AE45="RDP"),#REF!,IF(AND(All!$V45="P5",All!$AE45="RDP"),#REF!,IF(AND(All!$V45="P6",All!$AE45="RDP"),#REF!,IF(AND(All!$V45="P7",All!$AE45="RDP"),#REF!,IF(AND(All!$V45="P8",All!$AE45="RDP"),#REF!,IF(AND(All!$V45="P9",All!$AE45="RDP"),#REF!,IF(AND(All!$V45="P1",All!$AE45="RMS"),#REF!,IF(AND(All!$V45="P2",All!$AE45="RMS"),#REF!,IF(AND(All!$V45="P3",All!$AE45="RMS"),#REF!,IF(AND(All!$V45="P4",All!$AE45="RMS"),#REF!,IF(AND(All!$V45="P5",All!$AE45="RMS"),#REF!,IF(AND(All!$V45="P6",All!$AE45="RMS"),#REF!,IF(AND(All!$V45="P7",All!$AE45="RMS"),#REF!,IF(AND(All!$V45="P8",All!$AE45="RMS"),#REF!,IF(AND(All!$V45="P9",All!$AE45="RMS"),#REF!,IF(AND(All!$V45="P1",All!$AE45="RSS"),#REF!,IF(AND(All!$V45="P2",All!$AE45="RSS"),#REF!,IF(AND(All!$V45="P3",All!$AE45="RSS"),#REF!,IF(AND(All!$V45="P4",All!$AE45="RSS"),#REF!,IF(AND(All!$V45="P5",All!$AE45="RSS"),#REF!,IF(AND(All!$V45="P6",All!$AE45="RSS"),#REF!,IF(AND(All!$V45="P7",All!$AE45="RSS"),#REF!,IF(AND(All!$V45="P8",All!$AE45="RSS"),#REF!,IF(AND(All!$V45="P9",All!$AE45="RSS"),#REF!,0)))))))))))))))))))))))))))</f>
        <v>#REF!</v>
      </c>
      <c r="BS46" s="43" t="e">
        <f>IF(AND(All!$V45="P1",All!$AE45="RDP"),#REF!,IF(AND(All!$V45="P2",All!$AE45="RDP"),#REF!,IF(AND(All!$V45="P3",All!$AE45="RDP"),#REF!,IF(AND(All!$V45="P4",All!$AE45="RDP"),#REF!,IF(AND(All!$V45="P5",All!$AE45="RDP"),#REF!,IF(AND(All!$V45="P6",All!$AE45="RDP"),#REF!,IF(AND(All!$V45="P7",All!$AE45="RDP"),#REF!,IF(AND(All!$V45="P8",All!$AE45="RDP"),#REF!,IF(AND(All!$V45="P9",All!$AE45="RDP"),#REF!,IF(AND(All!$V45="P1",All!$AE45="RMS"),#REF!,IF(AND(All!$V45="P2",All!$AE45="RMS"),#REF!,IF(AND(All!$V45="P3",All!$AE45="RMS"),#REF!,IF(AND(All!$V45="P4",All!$AE45="RMS"),#REF!,IF(AND(All!$V45="P5",All!$AE45="RMS"),#REF!,IF(AND(All!$V45="P6",All!$AE45="RMS"),#REF!,IF(AND(All!$V45="P7",All!$AE45="RMS"),#REF!,IF(AND(All!$V45="P8",All!$AE45="RMS"),#REF!,IF(AND(All!$V45="P9",All!$AE45="RMS"),#REF!,IF(AND(All!$V45="P1",All!$AE45="RSS"),#REF!,IF(AND(All!$V45="P2",All!$AE45="RSS"),#REF!,IF(AND(All!$V45="P3",All!$AE45="RSS"),#REF!,IF(AND(All!$V45="P4",All!$AE45="RSS"),#REF!,IF(AND(All!$V45="P5",All!$AE45="RSS"),#REF!,IF(AND(All!$V45="P6",All!$AE45="RSS"),#REF!,IF(AND(All!$V45="P7",All!$AE45="RSS"),#REF!,IF(AND(All!$V45="P8",All!$AE45="RSS"),#REF!,IF(AND(All!$V45="P9",All!$AE45="RSS"),#REF!,0)))))))))))))))))))))))))))</f>
        <v>#REF!</v>
      </c>
      <c r="BT46" s="43" t="e">
        <f>IF(AND(All!$V45="P1",All!$AE45="RDP"),#REF!,IF(AND(All!$V45="P2",All!$AE45="RDP"),#REF!,IF(AND(All!$V45="P3",All!$AE45="RDP"),#REF!,IF(AND(All!$V45="P4",All!$AE45="RDP"),#REF!,IF(AND(All!$V45="P5",All!$AE45="RDP"),#REF!,IF(AND(All!$V45="P6",All!$AE45="RDP"),#REF!,IF(AND(All!$V45="P7",All!$AE45="RDP"),#REF!,IF(AND(All!$V45="P8",All!$AE45="RDP"),#REF!,IF(AND(All!$V45="P9",All!$AE45="RDP"),#REF!,IF(AND(All!$V45="P1",All!$AE45="RMS"),#REF!,IF(AND(All!$V45="P2",All!$AE45="RMS"),#REF!,IF(AND(All!$V45="P3",All!$AE45="RMS"),#REF!,IF(AND(All!$V45="P4",All!$AE45="RMS"),#REF!,IF(AND(All!$V45="P5",All!$AE45="RMS"),#REF!,IF(AND(All!$V45="P6",All!$AE45="RMS"),#REF!,IF(AND(All!$V45="P7",All!$AE45="RMS"),#REF!,IF(AND(All!$V45="P8",All!$AE45="RMS"),#REF!,IF(AND(All!$V45="P9",All!$AE45="RMS"),#REF!,IF(AND(All!$V45="P1",All!$AE45="RSS"),#REF!,IF(AND(All!$V45="P2",All!$AE45="RSS"),#REF!,IF(AND(All!$V45="P3",All!$AE45="RSS"),#REF!,IF(AND(All!$V45="P4",All!$AE45="RSS"),#REF!,IF(AND(All!$V45="P5",All!$AE45="RSS"),#REF!,IF(AND(All!$V45="P6",All!$AE45="RSS"),#REF!,IF(AND(All!$V45="P7",All!$AE45="RSS"),#REF!,IF(AND(All!$V45="P8",All!$AE45="RSS"),#REF!,IF(AND(All!$V45="P9",All!$AE45="RSS"),#REF!,0)))))))))))))))))))))))))))</f>
        <v>#REF!</v>
      </c>
      <c r="BU46" s="43" t="e">
        <f>IF(AND(All!$V45="P1",All!$AE45="RDP"),#REF!,IF(AND(All!$V45="P2",All!$AE45="RDP"),#REF!,IF(AND(All!$V45="P3",All!$AE45="RDP"),#REF!,IF(AND(All!$V45="P4",All!$AE45="RDP"),#REF!,IF(AND(All!$V45="P5",All!$AE45="RDP"),#REF!,IF(AND(All!$V45="P6",All!$AE45="RDP"),#REF!,IF(AND(All!$V45="P7",All!$AE45="RDP"),#REF!,IF(AND(All!$V45="P8",All!$AE45="RDP"),#REF!,IF(AND(All!$V45="P9",All!$AE45="RDP"),#REF!,IF(AND(All!$V45="P1",All!$AE45="RMS"),#REF!,IF(AND(All!$V45="P2",All!$AE45="RMS"),#REF!,IF(AND(All!$V45="P3",All!$AE45="RMS"),#REF!,IF(AND(All!$V45="P4",All!$AE45="RMS"),#REF!,IF(AND(All!$V45="P5",All!$AE45="RMS"),#REF!,IF(AND(All!$V45="P6",All!$AE45="RMS"),#REF!,IF(AND(All!$V45="P7",All!$AE45="RMS"),#REF!,IF(AND(All!$V45="P8",All!$AE45="RMS"),#REF!,IF(AND(All!$V45="P9",All!$AE45="RMS"),#REF!,IF(AND(All!$V45="P1",All!$AE45="RSS"),#REF!,IF(AND(All!$V45="P2",All!$AE45="RSS"),#REF!,IF(AND(All!$V45="P3",All!$AE45="RSS"),#REF!,IF(AND(All!$V45="P4",All!$AE45="RSS"),#REF!,IF(AND(All!$V45="P5",All!$AE45="RSS"),#REF!,IF(AND(All!$V45="P6",All!$AE45="RSS"),#REF!,IF(AND(All!$V45="P7",All!$AE45="RSS"),#REF!,IF(AND(All!$V45="P8",All!$AE45="RSS"),#REF!,IF(AND(All!$V45="P9",All!$AE45="RSS"),#REF!,0)))))))))))))))))))))))))))</f>
        <v>#REF!</v>
      </c>
      <c r="BV46" s="43" t="e">
        <f>IF(AND(All!$V45="P1",All!$AE45="RDP"),#REF!,IF(AND(All!$V45="P2",All!$AE45="RDP"),#REF!,IF(AND(All!$V45="P3",All!$AE45="RDP"),#REF!,IF(AND(All!$V45="P4",All!$AE45="RDP"),#REF!,IF(AND(All!$V45="P5",All!$AE45="RDP"),#REF!,IF(AND(All!$V45="P6",All!$AE45="RDP"),#REF!,IF(AND(All!$V45="P7",All!$AE45="RDP"),#REF!,IF(AND(All!$V45="P8",All!$AE45="RDP"),#REF!,IF(AND(All!$V45="P9",All!$AE45="RDP"),#REF!,IF(AND(All!$V45="P1",All!$AE45="RMS"),#REF!,IF(AND(All!$V45="P2",All!$AE45="RMS"),#REF!,IF(AND(All!$V45="P3",All!$AE45="RMS"),#REF!,IF(AND(All!$V45="P4",All!$AE45="RMS"),#REF!,IF(AND(All!$V45="P5",All!$AE45="RMS"),#REF!,IF(AND(All!$V45="P6",All!$AE45="RMS"),#REF!,IF(AND(All!$V45="P7",All!$AE45="RMS"),#REF!,IF(AND(All!$V45="P8",All!$AE45="RMS"),#REF!,IF(AND(All!$V45="P9",All!$AE45="RMS"),#REF!,IF(AND(All!$V45="P1",All!$AE45="RSS"),#REF!,IF(AND(All!$V45="P2",All!$AE45="RSS"),#REF!,IF(AND(All!$V45="P3",All!$AE45="RSS"),#REF!,IF(AND(All!$V45="P4",All!$AE45="RSS"),#REF!,IF(AND(All!$V45="P5",All!$AE45="RSS"),#REF!,IF(AND(All!$V45="P6",All!$AE45="RSS"),#REF!,IF(AND(All!$V45="P7",All!$AE45="RSS"),#REF!,IF(AND(All!$V45="P8",All!$AE45="RSS"),#REF!,IF(AND(All!$V45="P9",All!$AE45="RSS"),#REF!,0)))))))))))))))))))))))))))</f>
        <v>#REF!</v>
      </c>
      <c r="BW46" s="43" t="e">
        <f>IF(AND(All!$V45="P1",All!$AE45="RDP"),#REF!,IF(AND(All!$V45="P2",All!$AE45="RDP"),#REF!,IF(AND(All!$V45="P3",All!$AE45="RDP"),#REF!,IF(AND(All!$V45="P4",All!$AE45="RDP"),#REF!,IF(AND(All!$V45="P5",All!$AE45="RDP"),#REF!,IF(AND(All!$V45="P6",All!$AE45="RDP"),#REF!,IF(AND(All!$V45="P7",All!$AE45="RDP"),#REF!,IF(AND(All!$V45="P8",All!$AE45="RDP"),#REF!,IF(AND(All!$V45="P9",All!$AE45="RDP"),#REF!,IF(AND(All!$V45="P1",All!$AE45="RMS"),#REF!,IF(AND(All!$V45="P2",All!$AE45="RMS"),#REF!,IF(AND(All!$V45="P3",All!$AE45="RMS"),#REF!,IF(AND(All!$V45="P4",All!$AE45="RMS"),#REF!,IF(AND(All!$V45="P5",All!$AE45="RMS"),#REF!,IF(AND(All!$V45="P6",All!$AE45="RMS"),#REF!,IF(AND(All!$V45="P7",All!$AE45="RMS"),#REF!,IF(AND(All!$V45="P8",All!$AE45="RMS"),#REF!,IF(AND(All!$V45="P9",All!$AE45="RMS"),#REF!,IF(AND(All!$V45="P1",All!$AE45="RSS"),#REF!,IF(AND(All!$V45="P2",All!$AE45="RSS"),#REF!,IF(AND(All!$V45="P3",All!$AE45="RSS"),#REF!,IF(AND(All!$V45="P4",All!$AE45="RSS"),#REF!,IF(AND(All!$V45="P5",All!$AE45="RSS"),#REF!,IF(AND(All!$V45="P6",All!$AE45="RSS"),#REF!,IF(AND(All!$V45="P7",All!$AE45="RSS"),#REF!,IF(AND(All!$V45="P8",All!$AE45="RSS"),#REF!,IF(AND(All!$V45="P9",All!$AE45="RSS"),#REF!,0)))))))))))))))))))))))))))</f>
        <v>#REF!</v>
      </c>
      <c r="BX46" s="43" t="e">
        <f>IF(AND(All!$V45="P1",All!$AE45="RDP"),#REF!,IF(AND(All!$V45="P2",All!$AE45="RDP"),#REF!,IF(AND(All!$V45="P3",All!$AE45="RDP"),#REF!,IF(AND(All!$V45="P4",All!$AE45="RDP"),#REF!,IF(AND(All!$V45="P5",All!$AE45="RDP"),#REF!,IF(AND(All!$V45="P6",All!$AE45="RDP"),#REF!,IF(AND(All!$V45="P7",All!$AE45="RDP"),#REF!,IF(AND(All!$V45="P8",All!$AE45="RDP"),#REF!,IF(AND(All!$V45="P9",All!$AE45="RDP"),#REF!,IF(AND(All!$V45="P1",All!$AE45="RMS"),#REF!,IF(AND(All!$V45="P2",All!$AE45="RMS"),#REF!,IF(AND(All!$V45="P3",All!$AE45="RMS"),#REF!,IF(AND(All!$V45="P4",All!$AE45="RMS"),#REF!,IF(AND(All!$V45="P5",All!$AE45="RMS"),#REF!,IF(AND(All!$V45="P6",All!$AE45="RMS"),#REF!,IF(AND(All!$V45="P7",All!$AE45="RMS"),#REF!,IF(AND(All!$V45="P8",All!$AE45="RMS"),#REF!,IF(AND(All!$V45="P9",All!$AE45="RMS"),#REF!,IF(AND(All!$V45="P1",All!$AE45="RSS"),#REF!,IF(AND(All!$V45="P2",All!$AE45="RSS"),#REF!,IF(AND(All!$V45="P3",All!$AE45="RSS"),#REF!,IF(AND(All!$V45="P4",All!$AE45="RSS"),#REF!,IF(AND(All!$V45="P5",All!$AE45="RSS"),#REF!,IF(AND(All!$V45="P6",All!$AE45="RSS"),#REF!,IF(AND(All!$V45="P7",All!$AE45="RSS"),#REF!,IF(AND(All!$V45="P8",All!$AE45="RSS"),#REF!,IF(AND(All!$V45="P9",All!$AE45="RSS"),#REF!,0)))))))))))))))))))))))))))</f>
        <v>#REF!</v>
      </c>
      <c r="BY46" s="43" t="e">
        <f>IF(AND(All!$V45="P1",All!$AE45="RDP"),#REF!,IF(AND(All!$V45="P2",All!$AE45="RDP"),#REF!,IF(AND(All!$V45="P3",All!$AE45="RDP"),#REF!,IF(AND(All!$V45="P4",All!$AE45="RDP"),#REF!,IF(AND(All!$V45="P5",All!$AE45="RDP"),#REF!,IF(AND(All!$V45="P6",All!$AE45="RDP"),#REF!,IF(AND(All!$V45="P7",All!$AE45="RDP"),#REF!,IF(AND(All!$V45="P8",All!$AE45="RDP"),#REF!,IF(AND(All!$V45="P9",All!$AE45="RDP"),#REF!,IF(AND(All!$V45="P1",All!$AE45="RMS"),#REF!,IF(AND(All!$V45="P2",All!$AE45="RMS"),#REF!,IF(AND(All!$V45="P3",All!$AE45="RMS"),#REF!,IF(AND(All!$V45="P4",All!$AE45="RMS"),#REF!,IF(AND(All!$V45="P5",All!$AE45="RMS"),#REF!,IF(AND(All!$V45="P6",All!$AE45="RMS"),#REF!,IF(AND(All!$V45="P7",All!$AE45="RMS"),#REF!,IF(AND(All!$V45="P8",All!$AE45="RMS"),#REF!,IF(AND(All!$V45="P9",All!$AE45="RMS"),#REF!,IF(AND(All!$V45="P1",All!$AE45="RSS"),#REF!,IF(AND(All!$V45="P2",All!$AE45="RSS"),#REF!,IF(AND(All!$V45="P3",All!$AE45="RSS"),#REF!,IF(AND(All!$V45="P4",All!$AE45="RSS"),#REF!,IF(AND(All!$V45="P5",All!$AE45="RSS"),#REF!,IF(AND(All!$V45="P6",All!$AE45="RSS"),#REF!,IF(AND(All!$V45="P7",All!$AE45="RSS"),#REF!,IF(AND(All!$V45="P8",All!$AE45="RSS"),#REF!,IF(AND(All!$V45="P9",All!$AE45="RSS"),#REF!,0)))))))))))))))))))))))))))</f>
        <v>#REF!</v>
      </c>
      <c r="BZ46" s="43" t="e">
        <f>IF(AND(All!$V45="P1",All!$AE45="RDP"),#REF!,IF(AND(All!$V45="P2",All!$AE45="RDP"),#REF!,IF(AND(All!$V45="P3",All!$AE45="RDP"),#REF!,IF(AND(All!$V45="P4",All!$AE45="RDP"),#REF!,IF(AND(All!$V45="P5",All!$AE45="RDP"),#REF!,IF(AND(All!$V45="P6",All!$AE45="RDP"),#REF!,IF(AND(All!$V45="P7",All!$AE45="RDP"),#REF!,IF(AND(All!$V45="P8",All!$AE45="RDP"),#REF!,IF(AND(All!$V45="P9",All!$AE45="RDP"),#REF!,IF(AND(All!$V45="P1",All!$AE45="RMS"),#REF!,IF(AND(All!$V45="P2",All!$AE45="RMS"),#REF!,IF(AND(All!$V45="P3",All!$AE45="RMS"),#REF!,IF(AND(All!$V45="P4",All!$AE45="RMS"),#REF!,IF(AND(All!$V45="P5",All!$AE45="RMS"),#REF!,IF(AND(All!$V45="P6",All!$AE45="RMS"),#REF!,IF(AND(All!$V45="P7",All!$AE45="RMS"),#REF!,IF(AND(All!$V45="P8",All!$AE45="RMS"),#REF!,IF(AND(All!$V45="P9",All!$AE45="RMS"),#REF!,IF(AND(All!$V45="P1",All!$AE45="RSS"),#REF!,IF(AND(All!$V45="P2",All!$AE45="RSS"),#REF!,IF(AND(All!$V45="P3",All!$AE45="RSS"),#REF!,IF(AND(All!$V45="P4",All!$AE45="RSS"),#REF!,IF(AND(All!$V45="P5",All!$AE45="RSS"),#REF!,IF(AND(All!$V45="P6",All!$AE45="RSS"),#REF!,IF(AND(All!$V45="P7",All!$AE45="RSS"),#REF!,IF(AND(All!$V45="P8",All!$AE45="RSS"),#REF!,IF(AND(All!$V45="P9",All!$AE45="RSS"),#REF!,0)))))))))))))))))))))))))))</f>
        <v>#REF!</v>
      </c>
      <c r="CA46" s="43" t="e">
        <f>IF(AND(All!$V45="P1",All!$AE45="RDP"),#REF!,IF(AND(All!$V45="P2",All!$AE45="RDP"),#REF!,IF(AND(All!$V45="P3",All!$AE45="RDP"),#REF!,IF(AND(All!$V45="P4",All!$AE45="RDP"),#REF!,IF(AND(All!$V45="P5",All!$AE45="RDP"),#REF!,IF(AND(All!$V45="P6",All!$AE45="RDP"),#REF!,IF(AND(All!$V45="P7",All!$AE45="RDP"),#REF!,IF(AND(All!$V45="P8",All!$AE45="RDP"),#REF!,IF(AND(All!$V45="P9",All!$AE45="RDP"),#REF!,IF(AND(All!$V45="P1",All!$AE45="RMS"),#REF!,IF(AND(All!$V45="P2",All!$AE45="RMS"),#REF!,IF(AND(All!$V45="P3",All!$AE45="RMS"),#REF!,IF(AND(All!$V45="P4",All!$AE45="RMS"),#REF!,IF(AND(All!$V45="P5",All!$AE45="RMS"),#REF!,IF(AND(All!$V45="P6",All!$AE45="RMS"),#REF!,IF(AND(All!$V45="P7",All!$AE45="RMS"),#REF!,IF(AND(All!$V45="P8",All!$AE45="RMS"),#REF!,IF(AND(All!$V45="P9",All!$AE45="RMS"),#REF!,IF(AND(All!$V45="P1",All!$AE45="RSS"),#REF!,IF(AND(All!$V45="P2",All!$AE45="RSS"),#REF!,IF(AND(All!$V45="P3",All!$AE45="RSS"),#REF!,IF(AND(All!$V45="P4",All!$AE45="RSS"),#REF!,IF(AND(All!$V45="P5",All!$AE45="RSS"),#REF!,IF(AND(All!$V45="P6",All!$AE45="RSS"),#REF!,IF(AND(All!$V45="P7",All!$AE45="RSS"),#REF!,IF(AND(All!$V45="P8",All!$AE45="RSS"),#REF!,IF(AND(All!$V45="P9",All!$AE45="RSS"),#REF!,0)))))))))))))))))))))))))))</f>
        <v>#REF!</v>
      </c>
      <c r="CB46" s="43" t="e">
        <f>IF(AND(All!$V45="P1",All!$AE45="RDP"),#REF!,IF(AND(All!$V45="P2",All!$AE45="RDP"),#REF!,IF(AND(All!$V45="P3",All!$AE45="RDP"),#REF!,IF(AND(All!$V45="P4",All!$AE45="RDP"),#REF!,IF(AND(All!$V45="P5",All!$AE45="RDP"),#REF!,IF(AND(All!$V45="P6",All!$AE45="RDP"),#REF!,IF(AND(All!$V45="P7",All!$AE45="RDP"),#REF!,IF(AND(All!$V45="P8",All!$AE45="RDP"),#REF!,IF(AND(All!$V45="P9",All!$AE45="RDP"),#REF!,IF(AND(All!$V45="P1",All!$AE45="RMS"),#REF!,IF(AND(All!$V45="P2",All!$AE45="RMS"),#REF!,IF(AND(All!$V45="P3",All!$AE45="RMS"),#REF!,IF(AND(All!$V45="P4",All!$AE45="RMS"),#REF!,IF(AND(All!$V45="P5",All!$AE45="RMS"),#REF!,IF(AND(All!$V45="P6",All!$AE45="RMS"),#REF!,IF(AND(All!$V45="P7",All!$AE45="RMS"),#REF!,IF(AND(All!$V45="P8",All!$AE45="RMS"),#REF!,IF(AND(All!$V45="P9",All!$AE45="RMS"),#REF!,IF(AND(All!$V45="P1",All!$AE45="RSS"),#REF!,IF(AND(All!$V45="P2",All!$AE45="RSS"),#REF!,IF(AND(All!$V45="P3",All!$AE45="RSS"),#REF!,IF(AND(All!$V45="P4",All!$AE45="RSS"),#REF!,IF(AND(All!$V45="P5",All!$AE45="RSS"),#REF!,IF(AND(All!$V45="P6",All!$AE45="RSS"),#REF!,IF(AND(All!$V45="P7",All!$AE45="RSS"),#REF!,IF(AND(All!$V45="P8",All!$AE45="RSS"),#REF!,IF(AND(All!$V45="P9",All!$AE45="RSS"),#REF!,0)))))))))))))))))))))))))))</f>
        <v>#REF!</v>
      </c>
      <c r="CC46" s="43" t="e">
        <f>IF(AND(All!$V45="P1",All!$AE45="RDP"),#REF!,IF(AND(All!$V45="P2",All!$AE45="RDP"),#REF!,IF(AND(All!$V45="P3",All!$AE45="RDP"),#REF!,IF(AND(All!$V45="P4",All!$AE45="RDP"),#REF!,IF(AND(All!$V45="P5",All!$AE45="RDP"),#REF!,IF(AND(All!$V45="P6",All!$AE45="RDP"),#REF!,IF(AND(All!$V45="P7",All!$AE45="RDP"),#REF!,IF(AND(All!$V45="P8",All!$AE45="RDP"),#REF!,IF(AND(All!$V45="P9",All!$AE45="RDP"),#REF!,IF(AND(All!$V45="P1",All!$AE45="RMS"),#REF!,IF(AND(All!$V45="P2",All!$AE45="RMS"),#REF!,IF(AND(All!$V45="P3",All!$AE45="RMS"),#REF!,IF(AND(All!$V45="P4",All!$AE45="RMS"),#REF!,IF(AND(All!$V45="P5",All!$AE45="RMS"),#REF!,IF(AND(All!$V45="P6",All!$AE45="RMS"),#REF!,IF(AND(All!$V45="P7",All!$AE45="RMS"),#REF!,IF(AND(All!$V45="P8",All!$AE45="RMS"),#REF!,IF(AND(All!$V45="P9",All!$AE45="RMS"),#REF!,IF(AND(All!$V45="P1",All!$AE45="RSS"),#REF!,IF(AND(All!$V45="P2",All!$AE45="RSS"),#REF!,IF(AND(All!$V45="P3",All!$AE45="RSS"),#REF!,IF(AND(All!$V45="P4",All!$AE45="RSS"),#REF!,IF(AND(All!$V45="P5",All!$AE45="RSS"),#REF!,IF(AND(All!$V45="P6",All!$AE45="RSS"),#REF!,IF(AND(All!$V45="P7",All!$AE45="RSS"),#REF!,IF(AND(All!$V45="P8",All!$AE45="RSS"),#REF!,IF(AND(All!$V45="P9",All!$AE45="RSS"),#REF!,0)))))))))))))))))))))))))))</f>
        <v>#REF!</v>
      </c>
      <c r="CD46" s="43" t="e">
        <f>IF(AND(All!$V45="P1",All!$AE45="RDP"),#REF!,IF(AND(All!$V45="P2",All!$AE45="RDP"),#REF!,IF(AND(All!$V45="P3",All!$AE45="RDP"),#REF!,IF(AND(All!$V45="P4",All!$AE45="RDP"),#REF!,IF(AND(All!$V45="P5",All!$AE45="RDP"),#REF!,IF(AND(All!$V45="P6",All!$AE45="RDP"),#REF!,IF(AND(All!$V45="P7",All!$AE45="RDP"),#REF!,IF(AND(All!$V45="P8",All!$AE45="RDP"),#REF!,IF(AND(All!$V45="P9",All!$AE45="RDP"),#REF!,IF(AND(All!$V45="P1",All!$AE45="RMS"),#REF!,IF(AND(All!$V45="P2",All!$AE45="RMS"),#REF!,IF(AND(All!$V45="P3",All!$AE45="RMS"),#REF!,IF(AND(All!$V45="P4",All!$AE45="RMS"),#REF!,IF(AND(All!$V45="P5",All!$AE45="RMS"),#REF!,IF(AND(All!$V45="P6",All!$AE45="RMS"),#REF!,IF(AND(All!$V45="P7",All!$AE45="RMS"),#REF!,IF(AND(All!$V45="P8",All!$AE45="RMS"),#REF!,IF(AND(All!$V45="P9",All!$AE45="RMS"),#REF!,IF(AND(All!$V45="P1",All!$AE45="RSS"),#REF!,IF(AND(All!$V45="P2",All!$AE45="RSS"),#REF!,IF(AND(All!$V45="P3",All!$AE45="RSS"),#REF!,IF(AND(All!$V45="P4",All!$AE45="RSS"),#REF!,IF(AND(All!$V45="P5",All!$AE45="RSS"),#REF!,IF(AND(All!$V45="P6",All!$AE45="RSS"),#REF!,IF(AND(All!$V45="P7",All!$AE45="RSS"),#REF!,IF(AND(All!$V45="P8",All!$AE45="RSS"),#REF!,IF(AND(All!$V45="P9",All!$AE45="RSS"),#REF!,0)))))))))))))))))))))))))))</f>
        <v>#REF!</v>
      </c>
      <c r="CE46" s="43" t="e">
        <f>IF(AND(All!$V45="P1",All!$AE45="RDP"),#REF!,IF(AND(All!$V45="P2",All!$AE45="RDP"),#REF!,IF(AND(All!$V45="P3",All!$AE45="RDP"),#REF!,IF(AND(All!$V45="P4",All!$AE45="RDP"),#REF!,IF(AND(All!$V45="P5",All!$AE45="RDP"),#REF!,IF(AND(All!$V45="P6",All!$AE45="RDP"),#REF!,IF(AND(All!$V45="P7",All!$AE45="RDP"),#REF!,IF(AND(All!$V45="P8",All!$AE45="RDP"),#REF!,IF(AND(All!$V45="P9",All!$AE45="RDP"),#REF!,IF(AND(All!$V45="P1",All!$AE45="RMS"),#REF!,IF(AND(All!$V45="P2",All!$AE45="RMS"),#REF!,IF(AND(All!$V45="P3",All!$AE45="RMS"),#REF!,IF(AND(All!$V45="P4",All!$AE45="RMS"),#REF!,IF(AND(All!$V45="P5",All!$AE45="RMS"),#REF!,IF(AND(All!$V45="P6",All!$AE45="RMS"),#REF!,IF(AND(All!$V45="P7",All!$AE45="RMS"),#REF!,IF(AND(All!$V45="P8",All!$AE45="RMS"),#REF!,IF(AND(All!$V45="P9",All!$AE45="RMS"),#REF!,IF(AND(All!$V45="P1",All!$AE45="RSS"),#REF!,IF(AND(All!$V45="P2",All!$AE45="RSS"),#REF!,IF(AND(All!$V45="P3",All!$AE45="RSS"),#REF!,IF(AND(All!$V45="P4",All!$AE45="RSS"),#REF!,IF(AND(All!$V45="P5",All!$AE45="RSS"),#REF!,IF(AND(All!$V45="P6",All!$AE45="RSS"),#REF!,IF(AND(All!$V45="P7",All!$AE45="RSS"),#REF!,IF(AND(All!$V45="P8",All!$AE45="RSS"),#REF!,IF(AND(All!$V45="P9",All!$AE45="RSS"),#REF!,0)))))))))))))))))))))))))))</f>
        <v>#REF!</v>
      </c>
      <c r="CF46" s="43" t="e">
        <f>IF(AND(All!$V45="P1",All!$AE45="RDP"),#REF!,IF(AND(All!$V45="P2",All!$AE45="RDP"),#REF!,IF(AND(All!$V45="P3",All!$AE45="RDP"),#REF!,IF(AND(All!$V45="P4",All!$AE45="RDP"),#REF!,IF(AND(All!$V45="P5",All!$AE45="RDP"),#REF!,IF(AND(All!$V45="P6",All!$AE45="RDP"),#REF!,IF(AND(All!$V45="P7",All!$AE45="RDP"),#REF!,IF(AND(All!$V45="P8",All!$AE45="RDP"),#REF!,IF(AND(All!$V45="P9",All!$AE45="RDP"),#REF!,IF(AND(All!$V45="P1",All!$AE45="RMS"),#REF!,IF(AND(All!$V45="P2",All!$AE45="RMS"),#REF!,IF(AND(All!$V45="P3",All!$AE45="RMS"),#REF!,IF(AND(All!$V45="P4",All!$AE45="RMS"),#REF!,IF(AND(All!$V45="P5",All!$AE45="RMS"),#REF!,IF(AND(All!$V45="P6",All!$AE45="RMS"),#REF!,IF(AND(All!$V45="P7",All!$AE45="RMS"),#REF!,IF(AND(All!$V45="P8",All!$AE45="RMS"),#REF!,IF(AND(All!$V45="P9",All!$AE45="RMS"),#REF!,IF(AND(All!$V45="P1",All!$AE45="RSS"),#REF!,IF(AND(All!$V45="P2",All!$AE45="RSS"),#REF!,IF(AND(All!$V45="P3",All!$AE45="RSS"),#REF!,IF(AND(All!$V45="P4",All!$AE45="RSS"),#REF!,IF(AND(All!$V45="P5",All!$AE45="RSS"),#REF!,IF(AND(All!$V45="P6",All!$AE45="RSS"),#REF!,IF(AND(All!$V45="P7",All!$AE45="RSS"),#REF!,IF(AND(All!$V45="P8",All!$AE45="RSS"),#REF!,IF(AND(All!$V45="P9",All!$AE45="RSS"),#REF!,0)))))))))))))))))))))))))))</f>
        <v>#REF!</v>
      </c>
      <c r="CG46" s="43" t="e">
        <f>IF(AND(All!$V45="P1",All!$AE45="RDP"),#REF!,IF(AND(All!$V45="P2",All!$AE45="RDP"),#REF!,IF(AND(All!$V45="P3",All!$AE45="RDP"),#REF!,IF(AND(All!$V45="P4",All!$AE45="RDP"),#REF!,IF(AND(All!$V45="P5",All!$AE45="RDP"),#REF!,IF(AND(All!$V45="P6",All!$AE45="RDP"),#REF!,IF(AND(All!$V45="P7",All!$AE45="RDP"),#REF!,IF(AND(All!$V45="P8",All!$AE45="RDP"),#REF!,IF(AND(All!$V45="P9",All!$AE45="RDP"),#REF!,IF(AND(All!$V45="P1",All!$AE45="RMS"),#REF!,IF(AND(All!$V45="P2",All!$AE45="RMS"),#REF!,IF(AND(All!$V45="P3",All!$AE45="RMS"),#REF!,IF(AND(All!$V45="P4",All!$AE45="RMS"),#REF!,IF(AND(All!$V45="P5",All!$AE45="RMS"),#REF!,IF(AND(All!$V45="P6",All!$AE45="RMS"),#REF!,IF(AND(All!$V45="P7",All!$AE45="RMS"),#REF!,IF(AND(All!$V45="P8",All!$AE45="RMS"),#REF!,IF(AND(All!$V45="P9",All!$AE45="RMS"),#REF!,IF(AND(All!$V45="P1",All!$AE45="RSS"),#REF!,IF(AND(All!$V45="P2",All!$AE45="RSS"),#REF!,IF(AND(All!$V45="P3",All!$AE45="RSS"),#REF!,IF(AND(All!$V45="P4",All!$AE45="RSS"),#REF!,IF(AND(All!$V45="P5",All!$AE45="RSS"),#REF!,IF(AND(All!$V45="P6",All!$AE45="RSS"),#REF!,IF(AND(All!$V45="P7",All!$AE45="RSS"),#REF!,IF(AND(All!$V45="P8",All!$AE45="RSS"),#REF!,IF(AND(All!$V45="P9",All!$AE45="RSS"),#REF!,0)))))))))))))))))))))))))))</f>
        <v>#REF!</v>
      </c>
      <c r="CH46" s="43" t="e">
        <f>IF(AND(All!$V45="P1",All!$AE45="RDP"),#REF!,IF(AND(All!$V45="P2",All!$AE45="RDP"),#REF!,IF(AND(All!$V45="P3",All!$AE45="RDP"),#REF!,IF(AND(All!$V45="P4",All!$AE45="RDP"),#REF!,IF(AND(All!$V45="P5",All!$AE45="RDP"),#REF!,IF(AND(All!$V45="P6",All!$AE45="RDP"),#REF!,IF(AND(All!$V45="P7",All!$AE45="RDP"),#REF!,IF(AND(All!$V45="P8",All!$AE45="RDP"),#REF!,IF(AND(All!$V45="P9",All!$AE45="RDP"),#REF!,IF(AND(All!$V45="P1",All!$AE45="RMS"),#REF!,IF(AND(All!$V45="P2",All!$AE45="RMS"),#REF!,IF(AND(All!$V45="P3",All!$AE45="RMS"),#REF!,IF(AND(All!$V45="P4",All!$AE45="RMS"),#REF!,IF(AND(All!$V45="P5",All!$AE45="RMS"),#REF!,IF(AND(All!$V45="P6",All!$AE45="RMS"),#REF!,IF(AND(All!$V45="P7",All!$AE45="RMS"),#REF!,IF(AND(All!$V45="P8",All!$AE45="RMS"),#REF!,IF(AND(All!$V45="P9",All!$AE45="RMS"),#REF!,IF(AND(All!$V45="P1",All!$AE45="RSS"),#REF!,IF(AND(All!$V45="P2",All!$AE45="RSS"),#REF!,IF(AND(All!$V45="P3",All!$AE45="RSS"),#REF!,IF(AND(All!$V45="P4",All!$AE45="RSS"),#REF!,IF(AND(All!$V45="P5",All!$AE45="RSS"),#REF!,IF(AND(All!$V45="P6",All!$AE45="RSS"),#REF!,IF(AND(All!$V45="P7",All!$AE45="RSS"),#REF!,IF(AND(All!$V45="P8",All!$AE45="RSS"),#REF!,IF(AND(All!$V45="P9",All!$AE45="RSS"),#REF!,0)))))))))))))))))))))))))))</f>
        <v>#REF!</v>
      </c>
      <c r="CI46" s="328" t="e">
        <f>IF(AND(All!$V45="P1",All!$AE45="RDP"),#REF!,IF(AND(All!$V45="P2",All!$AE45="RDP"),#REF!,IF(AND(All!$V45="P3",All!$AE45="RDP"),#REF!,IF(AND(All!$V45="P4",All!$AE45="RDP"),#REF!,IF(AND(All!$V45="P5",All!$AE45="RDP"),#REF!,IF(AND(All!$V45="P6",All!$AE45="RDP"),#REF!,IF(AND(All!$V45="P7",All!$AE45="RDP"),#REF!,IF(AND(All!$V45="P8",All!$AE45="RDP"),#REF!,IF(AND(All!$V45="P9",All!$AE45="RDP"),#REF!,IF(AND(All!$V45="P1",All!$AE45="RMS"),#REF!,IF(AND(All!$V45="P2",All!$AE45="RMS"),#REF!,IF(AND(All!$V45="P3",All!$AE45="RMS"),#REF!,IF(AND(All!$V45="P4",All!$AE45="RMS"),#REF!,IF(AND(All!$V45="P5",All!$AE45="RMS"),#REF!,IF(AND(All!$V45="P6",All!$AE45="RMS"),#REF!,IF(AND(All!$V45="P7",All!$AE45="RMS"),#REF!,IF(AND(All!$V45="P8",All!$AE45="RMS"),#REF!,IF(AND(All!$V45="P9",All!$AE45="RMS"),#REF!,IF(AND(All!$V45="P1",All!$AE45="RSS"),#REF!,IF(AND(All!$V45="P2",All!$AE45="RSS"),#REF!,IF(AND(All!$V45="P3",All!$AE45="RSS"),#REF!,IF(AND(All!$V45="P4",All!$AE45="RSS"),#REF!,IF(AND(All!$V45="P5",All!$AE45="RSS"),#REF!,IF(AND(All!$V45="P6",All!$AE45="RSS"),#REF!,IF(AND(All!$V45="P7",All!$AE45="RSS"),#REF!,IF(AND(All!$V45="P8",All!$AE45="RSS"),#REF!,IF(AND(All!$V45="P9",All!$AE45="RSS"),#REF!,0)))))))))))))))))))))))))))</f>
        <v>#REF!</v>
      </c>
      <c r="CJ46" s="377" t="e">
        <f>Table92[[#This Row],[R-B1]]-Table92[[#This Row],[B1]]</f>
        <v>#REF!</v>
      </c>
      <c r="CK46" s="378" t="e">
        <f>Table92[[#This Row],[R-B2]]-Table92[[#This Row],[B2]]</f>
        <v>#REF!</v>
      </c>
      <c r="CL46" s="378" t="e">
        <f>Table92[[#This Row],[R-B3]]-Table92[[#This Row],[B3]]</f>
        <v>#REF!</v>
      </c>
      <c r="CM46" s="378" t="e">
        <f>Table92[[#This Row],[R-B4]]-Table92[[#This Row],[B4]]</f>
        <v>#REF!</v>
      </c>
      <c r="CN46" s="378" t="e">
        <f>Table92[[#This Row],[R-B5]]-Table92[[#This Row],[B5]]</f>
        <v>#REF!</v>
      </c>
      <c r="CO46" s="378" t="e">
        <f>Table92[[#This Row],[R-B6]]-Table92[[#This Row],[B6]]</f>
        <v>#REF!</v>
      </c>
      <c r="CP46" s="378" t="e">
        <f>Table92[[#This Row],[R-B7]]-Table92[[#This Row],[B7]]</f>
        <v>#REF!</v>
      </c>
      <c r="CQ46" s="378" t="e">
        <f>Table92[[#This Row],[R-B8]]-Table92[[#This Row],[B8]]</f>
        <v>#REF!</v>
      </c>
      <c r="CR46" s="378" t="e">
        <f>Table92[[#This Row],[R-B9]]-Table92[[#This Row],[B9]]</f>
        <v>#REF!</v>
      </c>
      <c r="CS46" s="378" t="e">
        <f>Table92[[#This Row],[R-B10]]-Table92[[#This Row],[B10]]</f>
        <v>#REF!</v>
      </c>
      <c r="CT46" s="378" t="e">
        <f>Table92[[#This Row],[R-B11]]-Table92[[#This Row],[B11]]</f>
        <v>#REF!</v>
      </c>
      <c r="CU46" s="378" t="e">
        <f>Table92[[#This Row],[R-B12]]-Table92[[#This Row],[B12]]</f>
        <v>#REF!</v>
      </c>
      <c r="CV46" s="378" t="e">
        <f>Table92[[#This Row],[R-K1]]-Table92[[#This Row],[K1]]</f>
        <v>#REF!</v>
      </c>
      <c r="CW46" s="378" t="e">
        <f>Table92[[#This Row],[R-K2]]-Table92[[#This Row],[K2]]</f>
        <v>#REF!</v>
      </c>
      <c r="CX46" s="378" t="e">
        <f>Table92[[#This Row],[R-K3]]-Table92[[#This Row],[K3]]</f>
        <v>#REF!</v>
      </c>
      <c r="CY46" s="378" t="e">
        <f>Table92[[#This Row],[R-K4]]-Table92[[#This Row],[K4]]</f>
        <v>#REF!</v>
      </c>
      <c r="CZ46" s="378" t="e">
        <f>Table92[[#This Row],[R-K5]]-Table92[[#This Row],[K5]]</f>
        <v>#REF!</v>
      </c>
      <c r="DA46" s="378" t="e">
        <f>Table92[[#This Row],[R-P1]]-Table92[[#This Row],[P1]]</f>
        <v>#REF!</v>
      </c>
      <c r="DB46" s="378" t="e">
        <f>Table92[[#This Row],[R-P2]]-Table92[[#This Row],[P2]]</f>
        <v>#REF!</v>
      </c>
      <c r="DC46" s="378" t="e">
        <f>Table92[[#This Row],[R-P3]]-Table92[[#This Row],[P3]]</f>
        <v>#REF!</v>
      </c>
      <c r="DD46" s="378" t="e">
        <f>Table92[[#This Row],[R-P4]]-Table92[[#This Row],[P4]]</f>
        <v>#REF!</v>
      </c>
      <c r="DE46" s="378" t="e">
        <f>Table92[[#This Row],[R-P5]]-Table92[[#This Row],[P5]]</f>
        <v>#REF!</v>
      </c>
      <c r="DF46" s="378" t="e">
        <f>Table92[[#This Row],[R-E1]]-Table92[[#This Row],[E1]]</f>
        <v>#REF!</v>
      </c>
      <c r="DG46" s="379" t="e">
        <f>Table92[[#This Row],[R-E2]]-Table92[[#This Row],[E2]]</f>
        <v>#REF!</v>
      </c>
      <c r="DH46" s="323">
        <f>COUNTIF(Table9[[#This Row],[G-B1]:[G-B12]],"&lt;=0")/12*100</f>
        <v>33.333333333333329</v>
      </c>
      <c r="DI46" s="43">
        <f>COUNTIF(Table9[[#This Row],[G-K1]:[G-K5]],"&lt;=0")/5*100</f>
        <v>20</v>
      </c>
      <c r="DJ46" s="43">
        <f>COUNTIF(Table9[[#This Row],[G-P1]:[G-P5]],"&lt;=0")/5*100</f>
        <v>20</v>
      </c>
      <c r="DK46" s="43">
        <f>COUNTIF(Table9[[#This Row],[G-E1]:[G-E2]],"&lt;=0")/2*100</f>
        <v>0</v>
      </c>
      <c r="DL46" s="450">
        <f>IF(AE46="RDP",(COUNTIF(Table9[[#This Row],[G-B3]],"&lt;=0")+COUNTIF(Table9[[#This Row],[G-B4]],"&lt;=0")+COUNTIF(Table9[[#This Row],[G-B7]],"&lt;=0")+COUNTIF(Table9[[#This Row],[G-B11]],"&lt;=0")+COUNTIF(Table9[[#This Row],[G-K2]],"&lt;=0"))/5*100,IF(AE46="RMS",(COUNTIF(Table9[[#This Row],[G-B4]],"&lt;=0")+COUNTIF(Table9[[#This Row],[G-B5]],"&lt;=0")+COUNTIF(Table9[[#This Row],[G-B10]],"&lt;=0")+COUNTIF(Table9[[#This Row],[G-B12]],"&lt;=0")+COUNTIF(Table9[[#This Row],[G-K2]],"&lt;=0"))/5*100,IF(AE46="RSS",(COUNTIF(Table9[[#This Row],[G-B1]],"&lt;=0")+COUNTIF(Table9[[#This Row],[G-B2]],"&lt;=0")+COUNTIF(Table9[[#This Row],[G-B6]],"&lt;=0")+COUNTIF(Table9[[#This Row],[G-B11]],"&lt;=0")+COUNTIF(Table9[[#This Row],[G-B12]],"&lt;=0"))/5*100,0)))</f>
        <v>0</v>
      </c>
      <c r="DM46" s="381">
        <v>100</v>
      </c>
      <c r="DN46" s="381">
        <v>100</v>
      </c>
      <c r="DO46" s="381">
        <v>100</v>
      </c>
      <c r="DP46" s="381">
        <v>100</v>
      </c>
      <c r="DQ46" s="381">
        <v>100</v>
      </c>
      <c r="DR46" s="380">
        <v>85</v>
      </c>
      <c r="DS46" s="381">
        <v>38</v>
      </c>
      <c r="DT46" s="381">
        <v>50</v>
      </c>
      <c r="DU46" s="381">
        <v>100</v>
      </c>
      <c r="DV46" s="381">
        <v>86</v>
      </c>
      <c r="DW46" s="380"/>
      <c r="DX46" s="381"/>
      <c r="DY46" s="381"/>
      <c r="DZ46" s="381"/>
      <c r="EA46" s="382"/>
      <c r="EB46" s="324" t="s">
        <v>285</v>
      </c>
      <c r="EC46" s="324" t="s">
        <v>185</v>
      </c>
      <c r="ED46" s="324" t="s">
        <v>1488</v>
      </c>
      <c r="EE46" s="339" t="s">
        <v>1489</v>
      </c>
    </row>
    <row r="47" spans="1:135" ht="130.5" x14ac:dyDescent="0.3">
      <c r="B47" s="282">
        <v>44</v>
      </c>
      <c r="C47" s="421" t="s">
        <v>134</v>
      </c>
      <c r="D47" s="305">
        <v>46069</v>
      </c>
      <c r="E47" s="306" t="s">
        <v>1490</v>
      </c>
      <c r="F47" s="304">
        <v>130094</v>
      </c>
      <c r="G47" s="357">
        <f t="shared" ca="1" si="9"/>
        <v>41.996252787290722</v>
      </c>
      <c r="H47" s="283">
        <v>30987</v>
      </c>
      <c r="I47" s="304" t="s">
        <v>179</v>
      </c>
      <c r="J47" s="304" t="s">
        <v>137</v>
      </c>
      <c r="K47" s="304" t="s">
        <v>138</v>
      </c>
      <c r="L47" s="304" t="s">
        <v>147</v>
      </c>
      <c r="M47" s="304" t="s">
        <v>304</v>
      </c>
      <c r="N47" s="304" t="s">
        <v>2057</v>
      </c>
      <c r="O47" s="304" t="s">
        <v>183</v>
      </c>
      <c r="P47" s="306" t="s">
        <v>1491</v>
      </c>
      <c r="Q47" s="304" t="s">
        <v>144</v>
      </c>
      <c r="R47" s="304" t="s">
        <v>185</v>
      </c>
      <c r="S47" s="305">
        <v>39326</v>
      </c>
      <c r="T47" s="286">
        <f t="shared" ca="1" si="11"/>
        <v>19.136111111111113</v>
      </c>
      <c r="U47" s="308">
        <f ca="1">Table92[[#This Row],[Years in PET]]</f>
        <v>19.136111111111113</v>
      </c>
      <c r="V47" s="304" t="s">
        <v>59</v>
      </c>
      <c r="W47" s="307">
        <f ca="1">Table92[[#This Row],[Age]]-($T$1-Table92[[#This Row],[Date of Appointment to Current Grade]])/365</f>
        <v>38.438356164383563</v>
      </c>
      <c r="X47" s="309">
        <f ca="1">($T$1-Table92[[#This Row],[Date of Appointment to Current Grade]])/365</f>
        <v>3.5578966229071614</v>
      </c>
      <c r="Y47" s="305">
        <v>45017</v>
      </c>
      <c r="Z47" s="304" t="s">
        <v>304</v>
      </c>
      <c r="AA47" s="305">
        <v>45017</v>
      </c>
      <c r="AB47" s="309">
        <f ca="1">($T$1-Table92[[#This Row],[Date in Position]])/365</f>
        <v>3.5578966229071614</v>
      </c>
      <c r="AC47" s="304" t="s">
        <v>183</v>
      </c>
      <c r="AD47" s="305">
        <v>44914</v>
      </c>
      <c r="AE47" s="304" t="s">
        <v>162</v>
      </c>
      <c r="AF47" s="304" t="s">
        <v>148</v>
      </c>
      <c r="AG47" s="47" t="s">
        <v>1492</v>
      </c>
      <c r="AH47" s="47" t="s">
        <v>1493</v>
      </c>
      <c r="AI47" s="47" t="s">
        <v>1494</v>
      </c>
      <c r="AJ47" s="48" t="s">
        <v>1495</v>
      </c>
      <c r="AK47" s="48" t="s">
        <v>1496</v>
      </c>
      <c r="AL47" s="42" t="s">
        <v>153</v>
      </c>
      <c r="AM47" s="48" t="s">
        <v>1497</v>
      </c>
      <c r="AN47" s="313">
        <v>3</v>
      </c>
      <c r="AO47" s="304">
        <v>3</v>
      </c>
      <c r="AP47" s="304">
        <v>2</v>
      </c>
      <c r="AQ47" s="304">
        <v>2</v>
      </c>
      <c r="AR47" s="304">
        <v>2</v>
      </c>
      <c r="AS47" s="304">
        <v>3</v>
      </c>
      <c r="AT47" s="304">
        <v>3</v>
      </c>
      <c r="AU47" s="304">
        <v>2</v>
      </c>
      <c r="AV47" s="304">
        <v>2</v>
      </c>
      <c r="AW47" s="304">
        <v>1</v>
      </c>
      <c r="AX47" s="304">
        <v>3</v>
      </c>
      <c r="AY47" s="304">
        <v>2</v>
      </c>
      <c r="AZ47" s="304">
        <v>2</v>
      </c>
      <c r="BA47" s="304">
        <v>2</v>
      </c>
      <c r="BB47" s="304">
        <v>2</v>
      </c>
      <c r="BC47" s="304">
        <v>1</v>
      </c>
      <c r="BD47" s="304">
        <v>1</v>
      </c>
      <c r="BE47" s="304">
        <v>1</v>
      </c>
      <c r="BF47" s="304">
        <v>2</v>
      </c>
      <c r="BG47" s="304">
        <v>1</v>
      </c>
      <c r="BH47" s="304">
        <v>1</v>
      </c>
      <c r="BI47" s="304">
        <v>2</v>
      </c>
      <c r="BJ47" s="304">
        <v>2</v>
      </c>
      <c r="BK47" s="314">
        <v>1</v>
      </c>
      <c r="BL47" s="323" t="e">
        <f>IF(AND(All!$V46="P1",All!$AE46="RDP"),#REF!,IF(AND(All!$V46="P2",All!$AE46="RDP"),#REF!,IF(AND(All!$V46="P3",All!$AE46="RDP"),#REF!,IF(AND(All!$V46="P4",All!$AE46="RDP"),#REF!,IF(AND(All!$V46="P5",All!$AE46="RDP"),#REF!,IF(AND(All!$V46="P6",All!$AE46="RDP"),#REF!,IF(AND(All!$V46="P7",All!$AE46="RDP"),#REF!,IF(AND(All!$V46="P8",All!$AE46="RDP"),#REF!,IF(AND(All!$V46="P9",All!$AE46="RDP"),#REF!,IF(AND(All!$V46="P1",All!$AE46="RMS"),#REF!,IF(AND(All!$V46="P2",All!$AE46="RMS"),#REF!,IF(AND(All!$V46="P3",All!$AE46="RMS"),#REF!,IF(AND(All!$V46="P4",All!$AE46="RMS"),#REF!,IF(AND(All!$V46="P5",All!$AE46="RMS"),#REF!,IF(AND(All!$V46="P6",All!$AE46="RMS"),#REF!,IF(AND(All!$V46="P7",All!$AE46="RMS"),#REF!,IF(AND(All!$V46="P8",All!$AE46="RMS"),#REF!,IF(AND(All!$V46="P9",All!$AE46="RMS"),#REF!,IF(AND(All!$V46="P1",All!$AE46="RSS"),#REF!,IF(AND(All!$V46="P2",All!$AE46="RSS"),#REF!,IF(AND(All!$V46="P3",All!$AE46="RSS"),#REF!,IF(AND(All!$V46="P4",All!$AE46="RSS"),#REF!,IF(AND(All!$V46="P5",All!$AE46="RSS"),#REF!,IF(AND(All!$V46="P6",All!$AE46="RSS"),#REF!,IF(AND(All!$V46="P7",All!$AE46="RSS"),#REF!,IF(AND(All!$V46="P8",All!$AE46="RSS"),#REF!,IF(AND(All!$V46="P9",All!$AE46="RSS"),#REF!,0)))))))))))))))))))))))))))</f>
        <v>#REF!</v>
      </c>
      <c r="BM47" s="43" t="e">
        <f>IF(AND(All!$V46="P1",All!$AE46="RDP"),#REF!,IF(AND(All!$V46="P2",All!$AE46="RDP"),#REF!,IF(AND(All!$V46="P3",All!$AE46="RDP"),#REF!,IF(AND(All!$V46="P4",All!$AE46="RDP"),#REF!,IF(AND(All!$V46="P5",All!$AE46="RDP"),#REF!,IF(AND(All!$V46="P6",All!$AE46="RDP"),#REF!,IF(AND(All!$V46="P7",All!$AE46="RDP"),#REF!,IF(AND(All!$V46="P8",All!$AE46="RDP"),#REF!,IF(AND(All!$V46="P9",All!$AE46="RDP"),#REF!,IF(AND(All!$V46="P1",All!$AE46="RMS"),#REF!,IF(AND(All!$V46="P2",All!$AE46="RMS"),#REF!,IF(AND(All!$V46="P3",All!$AE46="RMS"),#REF!,IF(AND(All!$V46="P4",All!$AE46="RMS"),#REF!,IF(AND(All!$V46="P5",All!$AE46="RMS"),#REF!,IF(AND(All!$V46="P6",All!$AE46="RMS"),#REF!,IF(AND(All!$V46="P7",All!$AE46="RMS"),#REF!,IF(AND(All!$V46="P8",All!$AE46="RMS"),#REF!,IF(AND(All!$V46="P9",All!$AE46="RMS"),#REF!,IF(AND(All!$V46="P1",All!$AE46="RSS"),#REF!,IF(AND(All!$V46="P2",All!$AE46="RSS"),#REF!,IF(AND(All!$V46="P3",All!$AE46="RSS"),#REF!,IF(AND(All!$V46="P4",All!$AE46="RSS"),#REF!,IF(AND(All!$V46="P5",All!$AE46="RSS"),#REF!,IF(AND(All!$V46="P6",All!$AE46="RSS"),#REF!,IF(AND(All!$V46="P7",All!$AE46="RSS"),#REF!,IF(AND(All!$V46="P8",All!$AE46="RSS"),#REF!,IF(AND(All!$V46="P9",All!$AE46="RSS"),#REF!,0)))))))))))))))))))))))))))</f>
        <v>#REF!</v>
      </c>
      <c r="BN47" s="43" t="e">
        <f>IF(AND(All!$V46="P1",All!$AE46="RDP"),#REF!,IF(AND(All!$V46="P2",All!$AE46="RDP"),#REF!,IF(AND(All!$V46="P3",All!$AE46="RDP"),#REF!,IF(AND(All!$V46="P4",All!$AE46="RDP"),#REF!,IF(AND(All!$V46="P5",All!$AE46="RDP"),#REF!,IF(AND(All!$V46="P6",All!$AE46="RDP"),#REF!,IF(AND(All!$V46="P7",All!$AE46="RDP"),#REF!,IF(AND(All!$V46="P8",All!$AE46="RDP"),#REF!,IF(AND(All!$V46="P9",All!$AE46="RDP"),#REF!,IF(AND(All!$V46="P1",All!$AE46="RMS"),#REF!,IF(AND(All!$V46="P2",All!$AE46="RMS"),#REF!,IF(AND(All!$V46="P3",All!$AE46="RMS"),#REF!,IF(AND(All!$V46="P4",All!$AE46="RMS"),#REF!,IF(AND(All!$V46="P5",All!$AE46="RMS"),#REF!,IF(AND(All!$V46="P6",All!$AE46="RMS"),#REF!,IF(AND(All!$V46="P7",All!$AE46="RMS"),#REF!,IF(AND(All!$V46="P8",All!$AE46="RMS"),#REF!,IF(AND(All!$V46="P9",All!$AE46="RMS"),#REF!,IF(AND(All!$V46="P1",All!$AE46="RSS"),#REF!,IF(AND(All!$V46="P2",All!$AE46="RSS"),#REF!,IF(AND(All!$V46="P3",All!$AE46="RSS"),#REF!,IF(AND(All!$V46="P4",All!$AE46="RSS"),#REF!,IF(AND(All!$V46="P5",All!$AE46="RSS"),#REF!,IF(AND(All!$V46="P6",All!$AE46="RSS"),#REF!,IF(AND(All!$V46="P7",All!$AE46="RSS"),#REF!,IF(AND(All!$V46="P8",All!$AE46="RSS"),#REF!,IF(AND(All!$V46="P9",All!$AE46="RSS"),#REF!,0)))))))))))))))))))))))))))</f>
        <v>#REF!</v>
      </c>
      <c r="BO47" s="43" t="e">
        <f>IF(AND(All!$V46="P1",All!$AE46="RDP"),#REF!,IF(AND(All!$V46="P2",All!$AE46="RDP"),#REF!,IF(AND(All!$V46="P3",All!$AE46="RDP"),#REF!,IF(AND(All!$V46="P4",All!$AE46="RDP"),#REF!,IF(AND(All!$V46="P5",All!$AE46="RDP"),#REF!,IF(AND(All!$V46="P6",All!$AE46="RDP"),#REF!,IF(AND(All!$V46="P7",All!$AE46="RDP"),#REF!,IF(AND(All!$V46="P8",All!$AE46="RDP"),#REF!,IF(AND(All!$V46="P9",All!$AE46="RDP"),#REF!,IF(AND(All!$V46="P1",All!$AE46="RMS"),#REF!,IF(AND(All!$V46="P2",All!$AE46="RMS"),#REF!,IF(AND(All!$V46="P3",All!$AE46="RMS"),#REF!,IF(AND(All!$V46="P4",All!$AE46="RMS"),#REF!,IF(AND(All!$V46="P5",All!$AE46="RMS"),#REF!,IF(AND(All!$V46="P6",All!$AE46="RMS"),#REF!,IF(AND(All!$V46="P7",All!$AE46="RMS"),#REF!,IF(AND(All!$V46="P8",All!$AE46="RMS"),#REF!,IF(AND(All!$V46="P9",All!$AE46="RMS"),#REF!,IF(AND(All!$V46="P1",All!$AE46="RSS"),#REF!,IF(AND(All!$V46="P2",All!$AE46="RSS"),#REF!,IF(AND(All!$V46="P3",All!$AE46="RSS"),#REF!,IF(AND(All!$V46="P4",All!$AE46="RSS"),#REF!,IF(AND(All!$V46="P5",All!$AE46="RSS"),#REF!,IF(AND(All!$V46="P6",All!$AE46="RSS"),#REF!,IF(AND(All!$V46="P7",All!$AE46="RSS"),#REF!,IF(AND(All!$V46="P8",All!$AE46="RSS"),#REF!,IF(AND(All!$V46="P9",All!$AE46="RSS"),#REF!,0)))))))))))))))))))))))))))</f>
        <v>#REF!</v>
      </c>
      <c r="BP47" s="43" t="e">
        <f>IF(AND(All!$V46="P1",All!$AE46="RDP"),#REF!,IF(AND(All!$V46="P2",All!$AE46="RDP"),#REF!,IF(AND(All!$V46="P3",All!$AE46="RDP"),#REF!,IF(AND(All!$V46="P4",All!$AE46="RDP"),#REF!,IF(AND(All!$V46="P5",All!$AE46="RDP"),#REF!,IF(AND(All!$V46="P6",All!$AE46="RDP"),#REF!,IF(AND(All!$V46="P7",All!$AE46="RDP"),#REF!,IF(AND(All!$V46="P8",All!$AE46="RDP"),#REF!,IF(AND(All!$V46="P9",All!$AE46="RDP"),#REF!,IF(AND(All!$V46="P1",All!$AE46="RMS"),#REF!,IF(AND(All!$V46="P2",All!$AE46="RMS"),#REF!,IF(AND(All!$V46="P3",All!$AE46="RMS"),#REF!,IF(AND(All!$V46="P4",All!$AE46="RMS"),#REF!,IF(AND(All!$V46="P5",All!$AE46="RMS"),#REF!,IF(AND(All!$V46="P6",All!$AE46="RMS"),#REF!,IF(AND(All!$V46="P7",All!$AE46="RMS"),#REF!,IF(AND(All!$V46="P8",All!$AE46="RMS"),#REF!,IF(AND(All!$V46="P9",All!$AE46="RMS"),#REF!,IF(AND(All!$V46="P1",All!$AE46="RSS"),#REF!,IF(AND(All!$V46="P2",All!$AE46="RSS"),#REF!,IF(AND(All!$V46="P3",All!$AE46="RSS"),#REF!,IF(AND(All!$V46="P4",All!$AE46="RSS"),#REF!,IF(AND(All!$V46="P5",All!$AE46="RSS"),#REF!,IF(AND(All!$V46="P6",All!$AE46="RSS"),#REF!,IF(AND(All!$V46="P7",All!$AE46="RSS"),#REF!,IF(AND(All!$V46="P8",All!$AE46="RSS"),#REF!,IF(AND(All!$V46="P9",All!$AE46="RSS"),#REF!,0)))))))))))))))))))))))))))</f>
        <v>#REF!</v>
      </c>
      <c r="BQ47" s="43" t="e">
        <f>IF(AND(All!$V46="P1",All!$AE46="RDP"),#REF!,IF(AND(All!$V46="P2",All!$AE46="RDP"),#REF!,IF(AND(All!$V46="P3",All!$AE46="RDP"),#REF!,IF(AND(All!$V46="P4",All!$AE46="RDP"),#REF!,IF(AND(All!$V46="P5",All!$AE46="RDP"),#REF!,IF(AND(All!$V46="P6",All!$AE46="RDP"),#REF!,IF(AND(All!$V46="P7",All!$AE46="RDP"),#REF!,IF(AND(All!$V46="P8",All!$AE46="RDP"),#REF!,IF(AND(All!$V46="P9",All!$AE46="RDP"),#REF!,IF(AND(All!$V46="P1",All!$AE46="RMS"),#REF!,IF(AND(All!$V46="P2",All!$AE46="RMS"),#REF!,IF(AND(All!$V46="P3",All!$AE46="RMS"),#REF!,IF(AND(All!$V46="P4",All!$AE46="RMS"),#REF!,IF(AND(All!$V46="P5",All!$AE46="RMS"),#REF!,IF(AND(All!$V46="P6",All!$AE46="RMS"),#REF!,IF(AND(All!$V46="P7",All!$AE46="RMS"),#REF!,IF(AND(All!$V46="P8",All!$AE46="RMS"),#REF!,IF(AND(All!$V46="P9",All!$AE46="RMS"),#REF!,IF(AND(All!$V46="P1",All!$AE46="RSS"),#REF!,IF(AND(All!$V46="P2",All!$AE46="RSS"),#REF!,IF(AND(All!$V46="P3",All!$AE46="RSS"),#REF!,IF(AND(All!$V46="P4",All!$AE46="RSS"),#REF!,IF(AND(All!$V46="P5",All!$AE46="RSS"),#REF!,IF(AND(All!$V46="P6",All!$AE46="RSS"),#REF!,IF(AND(All!$V46="P7",All!$AE46="RSS"),#REF!,IF(AND(All!$V46="P8",All!$AE46="RSS"),#REF!,IF(AND(All!$V46="P9",All!$AE46="RSS"),#REF!,0)))))))))))))))))))))))))))</f>
        <v>#REF!</v>
      </c>
      <c r="BR47" s="43" t="e">
        <f>IF(AND(All!$V46="P1",All!$AE46="RDP"),#REF!,IF(AND(All!$V46="P2",All!$AE46="RDP"),#REF!,IF(AND(All!$V46="P3",All!$AE46="RDP"),#REF!,IF(AND(All!$V46="P4",All!$AE46="RDP"),#REF!,IF(AND(All!$V46="P5",All!$AE46="RDP"),#REF!,IF(AND(All!$V46="P6",All!$AE46="RDP"),#REF!,IF(AND(All!$V46="P7",All!$AE46="RDP"),#REF!,IF(AND(All!$V46="P8",All!$AE46="RDP"),#REF!,IF(AND(All!$V46="P9",All!$AE46="RDP"),#REF!,IF(AND(All!$V46="P1",All!$AE46="RMS"),#REF!,IF(AND(All!$V46="P2",All!$AE46="RMS"),#REF!,IF(AND(All!$V46="P3",All!$AE46="RMS"),#REF!,IF(AND(All!$V46="P4",All!$AE46="RMS"),#REF!,IF(AND(All!$V46="P5",All!$AE46="RMS"),#REF!,IF(AND(All!$V46="P6",All!$AE46="RMS"),#REF!,IF(AND(All!$V46="P7",All!$AE46="RMS"),#REF!,IF(AND(All!$V46="P8",All!$AE46="RMS"),#REF!,IF(AND(All!$V46="P9",All!$AE46="RMS"),#REF!,IF(AND(All!$V46="P1",All!$AE46="RSS"),#REF!,IF(AND(All!$V46="P2",All!$AE46="RSS"),#REF!,IF(AND(All!$V46="P3",All!$AE46="RSS"),#REF!,IF(AND(All!$V46="P4",All!$AE46="RSS"),#REF!,IF(AND(All!$V46="P5",All!$AE46="RSS"),#REF!,IF(AND(All!$V46="P6",All!$AE46="RSS"),#REF!,IF(AND(All!$V46="P7",All!$AE46="RSS"),#REF!,IF(AND(All!$V46="P8",All!$AE46="RSS"),#REF!,IF(AND(All!$V46="P9",All!$AE46="RSS"),#REF!,0)))))))))))))))))))))))))))</f>
        <v>#REF!</v>
      </c>
      <c r="BS47" s="43" t="e">
        <f>IF(AND(All!$V46="P1",All!$AE46="RDP"),#REF!,IF(AND(All!$V46="P2",All!$AE46="RDP"),#REF!,IF(AND(All!$V46="P3",All!$AE46="RDP"),#REF!,IF(AND(All!$V46="P4",All!$AE46="RDP"),#REF!,IF(AND(All!$V46="P5",All!$AE46="RDP"),#REF!,IF(AND(All!$V46="P6",All!$AE46="RDP"),#REF!,IF(AND(All!$V46="P7",All!$AE46="RDP"),#REF!,IF(AND(All!$V46="P8",All!$AE46="RDP"),#REF!,IF(AND(All!$V46="P9",All!$AE46="RDP"),#REF!,IF(AND(All!$V46="P1",All!$AE46="RMS"),#REF!,IF(AND(All!$V46="P2",All!$AE46="RMS"),#REF!,IF(AND(All!$V46="P3",All!$AE46="RMS"),#REF!,IF(AND(All!$V46="P4",All!$AE46="RMS"),#REF!,IF(AND(All!$V46="P5",All!$AE46="RMS"),#REF!,IF(AND(All!$V46="P6",All!$AE46="RMS"),#REF!,IF(AND(All!$V46="P7",All!$AE46="RMS"),#REF!,IF(AND(All!$V46="P8",All!$AE46="RMS"),#REF!,IF(AND(All!$V46="P9",All!$AE46="RMS"),#REF!,IF(AND(All!$V46="P1",All!$AE46="RSS"),#REF!,IF(AND(All!$V46="P2",All!$AE46="RSS"),#REF!,IF(AND(All!$V46="P3",All!$AE46="RSS"),#REF!,IF(AND(All!$V46="P4",All!$AE46="RSS"),#REF!,IF(AND(All!$V46="P5",All!$AE46="RSS"),#REF!,IF(AND(All!$V46="P6",All!$AE46="RSS"),#REF!,IF(AND(All!$V46="P7",All!$AE46="RSS"),#REF!,IF(AND(All!$V46="P8",All!$AE46="RSS"),#REF!,IF(AND(All!$V46="P9",All!$AE46="RSS"),#REF!,0)))))))))))))))))))))))))))</f>
        <v>#REF!</v>
      </c>
      <c r="BT47" s="43" t="e">
        <f>IF(AND(All!$V46="P1",All!$AE46="RDP"),#REF!,IF(AND(All!$V46="P2",All!$AE46="RDP"),#REF!,IF(AND(All!$V46="P3",All!$AE46="RDP"),#REF!,IF(AND(All!$V46="P4",All!$AE46="RDP"),#REF!,IF(AND(All!$V46="P5",All!$AE46="RDP"),#REF!,IF(AND(All!$V46="P6",All!$AE46="RDP"),#REF!,IF(AND(All!$V46="P7",All!$AE46="RDP"),#REF!,IF(AND(All!$V46="P8",All!$AE46="RDP"),#REF!,IF(AND(All!$V46="P9",All!$AE46="RDP"),#REF!,IF(AND(All!$V46="P1",All!$AE46="RMS"),#REF!,IF(AND(All!$V46="P2",All!$AE46="RMS"),#REF!,IF(AND(All!$V46="P3",All!$AE46="RMS"),#REF!,IF(AND(All!$V46="P4",All!$AE46="RMS"),#REF!,IF(AND(All!$V46="P5",All!$AE46="RMS"),#REF!,IF(AND(All!$V46="P6",All!$AE46="RMS"),#REF!,IF(AND(All!$V46="P7",All!$AE46="RMS"),#REF!,IF(AND(All!$V46="P8",All!$AE46="RMS"),#REF!,IF(AND(All!$V46="P9",All!$AE46="RMS"),#REF!,IF(AND(All!$V46="P1",All!$AE46="RSS"),#REF!,IF(AND(All!$V46="P2",All!$AE46="RSS"),#REF!,IF(AND(All!$V46="P3",All!$AE46="RSS"),#REF!,IF(AND(All!$V46="P4",All!$AE46="RSS"),#REF!,IF(AND(All!$V46="P5",All!$AE46="RSS"),#REF!,IF(AND(All!$V46="P6",All!$AE46="RSS"),#REF!,IF(AND(All!$V46="P7",All!$AE46="RSS"),#REF!,IF(AND(All!$V46="P8",All!$AE46="RSS"),#REF!,IF(AND(All!$V46="P9",All!$AE46="RSS"),#REF!,0)))))))))))))))))))))))))))</f>
        <v>#REF!</v>
      </c>
      <c r="BU47" s="43" t="e">
        <f>IF(AND(All!$V46="P1",All!$AE46="RDP"),#REF!,IF(AND(All!$V46="P2",All!$AE46="RDP"),#REF!,IF(AND(All!$V46="P3",All!$AE46="RDP"),#REF!,IF(AND(All!$V46="P4",All!$AE46="RDP"),#REF!,IF(AND(All!$V46="P5",All!$AE46="RDP"),#REF!,IF(AND(All!$V46="P6",All!$AE46="RDP"),#REF!,IF(AND(All!$V46="P7",All!$AE46="RDP"),#REF!,IF(AND(All!$V46="P8",All!$AE46="RDP"),#REF!,IF(AND(All!$V46="P9",All!$AE46="RDP"),#REF!,IF(AND(All!$V46="P1",All!$AE46="RMS"),#REF!,IF(AND(All!$V46="P2",All!$AE46="RMS"),#REF!,IF(AND(All!$V46="P3",All!$AE46="RMS"),#REF!,IF(AND(All!$V46="P4",All!$AE46="RMS"),#REF!,IF(AND(All!$V46="P5",All!$AE46="RMS"),#REF!,IF(AND(All!$V46="P6",All!$AE46="RMS"),#REF!,IF(AND(All!$V46="P7",All!$AE46="RMS"),#REF!,IF(AND(All!$V46="P8",All!$AE46="RMS"),#REF!,IF(AND(All!$V46="P9",All!$AE46="RMS"),#REF!,IF(AND(All!$V46="P1",All!$AE46="RSS"),#REF!,IF(AND(All!$V46="P2",All!$AE46="RSS"),#REF!,IF(AND(All!$V46="P3",All!$AE46="RSS"),#REF!,IF(AND(All!$V46="P4",All!$AE46="RSS"),#REF!,IF(AND(All!$V46="P5",All!$AE46="RSS"),#REF!,IF(AND(All!$V46="P6",All!$AE46="RSS"),#REF!,IF(AND(All!$V46="P7",All!$AE46="RSS"),#REF!,IF(AND(All!$V46="P8",All!$AE46="RSS"),#REF!,IF(AND(All!$V46="P9",All!$AE46="RSS"),#REF!,0)))))))))))))))))))))))))))</f>
        <v>#REF!</v>
      </c>
      <c r="BV47" s="43" t="e">
        <f>IF(AND(All!$V46="P1",All!$AE46="RDP"),#REF!,IF(AND(All!$V46="P2",All!$AE46="RDP"),#REF!,IF(AND(All!$V46="P3",All!$AE46="RDP"),#REF!,IF(AND(All!$V46="P4",All!$AE46="RDP"),#REF!,IF(AND(All!$V46="P5",All!$AE46="RDP"),#REF!,IF(AND(All!$V46="P6",All!$AE46="RDP"),#REF!,IF(AND(All!$V46="P7",All!$AE46="RDP"),#REF!,IF(AND(All!$V46="P8",All!$AE46="RDP"),#REF!,IF(AND(All!$V46="P9",All!$AE46="RDP"),#REF!,IF(AND(All!$V46="P1",All!$AE46="RMS"),#REF!,IF(AND(All!$V46="P2",All!$AE46="RMS"),#REF!,IF(AND(All!$V46="P3",All!$AE46="RMS"),#REF!,IF(AND(All!$V46="P4",All!$AE46="RMS"),#REF!,IF(AND(All!$V46="P5",All!$AE46="RMS"),#REF!,IF(AND(All!$V46="P6",All!$AE46="RMS"),#REF!,IF(AND(All!$V46="P7",All!$AE46="RMS"),#REF!,IF(AND(All!$V46="P8",All!$AE46="RMS"),#REF!,IF(AND(All!$V46="P9",All!$AE46="RMS"),#REF!,IF(AND(All!$V46="P1",All!$AE46="RSS"),#REF!,IF(AND(All!$V46="P2",All!$AE46="RSS"),#REF!,IF(AND(All!$V46="P3",All!$AE46="RSS"),#REF!,IF(AND(All!$V46="P4",All!$AE46="RSS"),#REF!,IF(AND(All!$V46="P5",All!$AE46="RSS"),#REF!,IF(AND(All!$V46="P6",All!$AE46="RSS"),#REF!,IF(AND(All!$V46="P7",All!$AE46="RSS"),#REF!,IF(AND(All!$V46="P8",All!$AE46="RSS"),#REF!,IF(AND(All!$V46="P9",All!$AE46="RSS"),#REF!,0)))))))))))))))))))))))))))</f>
        <v>#REF!</v>
      </c>
      <c r="BW47" s="43" t="e">
        <f>IF(AND(All!$V46="P1",All!$AE46="RDP"),#REF!,IF(AND(All!$V46="P2",All!$AE46="RDP"),#REF!,IF(AND(All!$V46="P3",All!$AE46="RDP"),#REF!,IF(AND(All!$V46="P4",All!$AE46="RDP"),#REF!,IF(AND(All!$V46="P5",All!$AE46="RDP"),#REF!,IF(AND(All!$V46="P6",All!$AE46="RDP"),#REF!,IF(AND(All!$V46="P7",All!$AE46="RDP"),#REF!,IF(AND(All!$V46="P8",All!$AE46="RDP"),#REF!,IF(AND(All!$V46="P9",All!$AE46="RDP"),#REF!,IF(AND(All!$V46="P1",All!$AE46="RMS"),#REF!,IF(AND(All!$V46="P2",All!$AE46="RMS"),#REF!,IF(AND(All!$V46="P3",All!$AE46="RMS"),#REF!,IF(AND(All!$V46="P4",All!$AE46="RMS"),#REF!,IF(AND(All!$V46="P5",All!$AE46="RMS"),#REF!,IF(AND(All!$V46="P6",All!$AE46="RMS"),#REF!,IF(AND(All!$V46="P7",All!$AE46="RMS"),#REF!,IF(AND(All!$V46="P8",All!$AE46="RMS"),#REF!,IF(AND(All!$V46="P9",All!$AE46="RMS"),#REF!,IF(AND(All!$V46="P1",All!$AE46="RSS"),#REF!,IF(AND(All!$V46="P2",All!$AE46="RSS"),#REF!,IF(AND(All!$V46="P3",All!$AE46="RSS"),#REF!,IF(AND(All!$V46="P4",All!$AE46="RSS"),#REF!,IF(AND(All!$V46="P5",All!$AE46="RSS"),#REF!,IF(AND(All!$V46="P6",All!$AE46="RSS"),#REF!,IF(AND(All!$V46="P7",All!$AE46="RSS"),#REF!,IF(AND(All!$V46="P8",All!$AE46="RSS"),#REF!,IF(AND(All!$V46="P9",All!$AE46="RSS"),#REF!,0)))))))))))))))))))))))))))</f>
        <v>#REF!</v>
      </c>
      <c r="BX47" s="43" t="e">
        <f>IF(AND(All!$V46="P1",All!$AE46="RDP"),#REF!,IF(AND(All!$V46="P2",All!$AE46="RDP"),#REF!,IF(AND(All!$V46="P3",All!$AE46="RDP"),#REF!,IF(AND(All!$V46="P4",All!$AE46="RDP"),#REF!,IF(AND(All!$V46="P5",All!$AE46="RDP"),#REF!,IF(AND(All!$V46="P6",All!$AE46="RDP"),#REF!,IF(AND(All!$V46="P7",All!$AE46="RDP"),#REF!,IF(AND(All!$V46="P8",All!$AE46="RDP"),#REF!,IF(AND(All!$V46="P9",All!$AE46="RDP"),#REF!,IF(AND(All!$V46="P1",All!$AE46="RMS"),#REF!,IF(AND(All!$V46="P2",All!$AE46="RMS"),#REF!,IF(AND(All!$V46="P3",All!$AE46="RMS"),#REF!,IF(AND(All!$V46="P4",All!$AE46="RMS"),#REF!,IF(AND(All!$V46="P5",All!$AE46="RMS"),#REF!,IF(AND(All!$V46="P6",All!$AE46="RMS"),#REF!,IF(AND(All!$V46="P7",All!$AE46="RMS"),#REF!,IF(AND(All!$V46="P8",All!$AE46="RMS"),#REF!,IF(AND(All!$V46="P9",All!$AE46="RMS"),#REF!,IF(AND(All!$V46="P1",All!$AE46="RSS"),#REF!,IF(AND(All!$V46="P2",All!$AE46="RSS"),#REF!,IF(AND(All!$V46="P3",All!$AE46="RSS"),#REF!,IF(AND(All!$V46="P4",All!$AE46="RSS"),#REF!,IF(AND(All!$V46="P5",All!$AE46="RSS"),#REF!,IF(AND(All!$V46="P6",All!$AE46="RSS"),#REF!,IF(AND(All!$V46="P7",All!$AE46="RSS"),#REF!,IF(AND(All!$V46="P8",All!$AE46="RSS"),#REF!,IF(AND(All!$V46="P9",All!$AE46="RSS"),#REF!,0)))))))))))))))))))))))))))</f>
        <v>#REF!</v>
      </c>
      <c r="BY47" s="43" t="e">
        <f>IF(AND(All!$V46="P1",All!$AE46="RDP"),#REF!,IF(AND(All!$V46="P2",All!$AE46="RDP"),#REF!,IF(AND(All!$V46="P3",All!$AE46="RDP"),#REF!,IF(AND(All!$V46="P4",All!$AE46="RDP"),#REF!,IF(AND(All!$V46="P5",All!$AE46="RDP"),#REF!,IF(AND(All!$V46="P6",All!$AE46="RDP"),#REF!,IF(AND(All!$V46="P7",All!$AE46="RDP"),#REF!,IF(AND(All!$V46="P8",All!$AE46="RDP"),#REF!,IF(AND(All!$V46="P9",All!$AE46="RDP"),#REF!,IF(AND(All!$V46="P1",All!$AE46="RMS"),#REF!,IF(AND(All!$V46="P2",All!$AE46="RMS"),#REF!,IF(AND(All!$V46="P3",All!$AE46="RMS"),#REF!,IF(AND(All!$V46="P4",All!$AE46="RMS"),#REF!,IF(AND(All!$V46="P5",All!$AE46="RMS"),#REF!,IF(AND(All!$V46="P6",All!$AE46="RMS"),#REF!,IF(AND(All!$V46="P7",All!$AE46="RMS"),#REF!,IF(AND(All!$V46="P8",All!$AE46="RMS"),#REF!,IF(AND(All!$V46="P9",All!$AE46="RMS"),#REF!,IF(AND(All!$V46="P1",All!$AE46="RSS"),#REF!,IF(AND(All!$V46="P2",All!$AE46="RSS"),#REF!,IF(AND(All!$V46="P3",All!$AE46="RSS"),#REF!,IF(AND(All!$V46="P4",All!$AE46="RSS"),#REF!,IF(AND(All!$V46="P5",All!$AE46="RSS"),#REF!,IF(AND(All!$V46="P6",All!$AE46="RSS"),#REF!,IF(AND(All!$V46="P7",All!$AE46="RSS"),#REF!,IF(AND(All!$V46="P8",All!$AE46="RSS"),#REF!,IF(AND(All!$V46="P9",All!$AE46="RSS"),#REF!,0)))))))))))))))))))))))))))</f>
        <v>#REF!</v>
      </c>
      <c r="BZ47" s="43" t="e">
        <f>IF(AND(All!$V46="P1",All!$AE46="RDP"),#REF!,IF(AND(All!$V46="P2",All!$AE46="RDP"),#REF!,IF(AND(All!$V46="P3",All!$AE46="RDP"),#REF!,IF(AND(All!$V46="P4",All!$AE46="RDP"),#REF!,IF(AND(All!$V46="P5",All!$AE46="RDP"),#REF!,IF(AND(All!$V46="P6",All!$AE46="RDP"),#REF!,IF(AND(All!$V46="P7",All!$AE46="RDP"),#REF!,IF(AND(All!$V46="P8",All!$AE46="RDP"),#REF!,IF(AND(All!$V46="P9",All!$AE46="RDP"),#REF!,IF(AND(All!$V46="P1",All!$AE46="RMS"),#REF!,IF(AND(All!$V46="P2",All!$AE46="RMS"),#REF!,IF(AND(All!$V46="P3",All!$AE46="RMS"),#REF!,IF(AND(All!$V46="P4",All!$AE46="RMS"),#REF!,IF(AND(All!$V46="P5",All!$AE46="RMS"),#REF!,IF(AND(All!$V46="P6",All!$AE46="RMS"),#REF!,IF(AND(All!$V46="P7",All!$AE46="RMS"),#REF!,IF(AND(All!$V46="P8",All!$AE46="RMS"),#REF!,IF(AND(All!$V46="P9",All!$AE46="RMS"),#REF!,IF(AND(All!$V46="P1",All!$AE46="RSS"),#REF!,IF(AND(All!$V46="P2",All!$AE46="RSS"),#REF!,IF(AND(All!$V46="P3",All!$AE46="RSS"),#REF!,IF(AND(All!$V46="P4",All!$AE46="RSS"),#REF!,IF(AND(All!$V46="P5",All!$AE46="RSS"),#REF!,IF(AND(All!$V46="P6",All!$AE46="RSS"),#REF!,IF(AND(All!$V46="P7",All!$AE46="RSS"),#REF!,IF(AND(All!$V46="P8",All!$AE46="RSS"),#REF!,IF(AND(All!$V46="P9",All!$AE46="RSS"),#REF!,0)))))))))))))))))))))))))))</f>
        <v>#REF!</v>
      </c>
      <c r="CA47" s="43" t="e">
        <f>IF(AND(All!$V46="P1",All!$AE46="RDP"),#REF!,IF(AND(All!$V46="P2",All!$AE46="RDP"),#REF!,IF(AND(All!$V46="P3",All!$AE46="RDP"),#REF!,IF(AND(All!$V46="P4",All!$AE46="RDP"),#REF!,IF(AND(All!$V46="P5",All!$AE46="RDP"),#REF!,IF(AND(All!$V46="P6",All!$AE46="RDP"),#REF!,IF(AND(All!$V46="P7",All!$AE46="RDP"),#REF!,IF(AND(All!$V46="P8",All!$AE46="RDP"),#REF!,IF(AND(All!$V46="P9",All!$AE46="RDP"),#REF!,IF(AND(All!$V46="P1",All!$AE46="RMS"),#REF!,IF(AND(All!$V46="P2",All!$AE46="RMS"),#REF!,IF(AND(All!$V46="P3",All!$AE46="RMS"),#REF!,IF(AND(All!$V46="P4",All!$AE46="RMS"),#REF!,IF(AND(All!$V46="P5",All!$AE46="RMS"),#REF!,IF(AND(All!$V46="P6",All!$AE46="RMS"),#REF!,IF(AND(All!$V46="P7",All!$AE46="RMS"),#REF!,IF(AND(All!$V46="P8",All!$AE46="RMS"),#REF!,IF(AND(All!$V46="P9",All!$AE46="RMS"),#REF!,IF(AND(All!$V46="P1",All!$AE46="RSS"),#REF!,IF(AND(All!$V46="P2",All!$AE46="RSS"),#REF!,IF(AND(All!$V46="P3",All!$AE46="RSS"),#REF!,IF(AND(All!$V46="P4",All!$AE46="RSS"),#REF!,IF(AND(All!$V46="P5",All!$AE46="RSS"),#REF!,IF(AND(All!$V46="P6",All!$AE46="RSS"),#REF!,IF(AND(All!$V46="P7",All!$AE46="RSS"),#REF!,IF(AND(All!$V46="P8",All!$AE46="RSS"),#REF!,IF(AND(All!$V46="P9",All!$AE46="RSS"),#REF!,0)))))))))))))))))))))))))))</f>
        <v>#REF!</v>
      </c>
      <c r="CB47" s="43" t="e">
        <f>IF(AND(All!$V46="P1",All!$AE46="RDP"),#REF!,IF(AND(All!$V46="P2",All!$AE46="RDP"),#REF!,IF(AND(All!$V46="P3",All!$AE46="RDP"),#REF!,IF(AND(All!$V46="P4",All!$AE46="RDP"),#REF!,IF(AND(All!$V46="P5",All!$AE46="RDP"),#REF!,IF(AND(All!$V46="P6",All!$AE46="RDP"),#REF!,IF(AND(All!$V46="P7",All!$AE46="RDP"),#REF!,IF(AND(All!$V46="P8",All!$AE46="RDP"),#REF!,IF(AND(All!$V46="P9",All!$AE46="RDP"),#REF!,IF(AND(All!$V46="P1",All!$AE46="RMS"),#REF!,IF(AND(All!$V46="P2",All!$AE46="RMS"),#REF!,IF(AND(All!$V46="P3",All!$AE46="RMS"),#REF!,IF(AND(All!$V46="P4",All!$AE46="RMS"),#REF!,IF(AND(All!$V46="P5",All!$AE46="RMS"),#REF!,IF(AND(All!$V46="P6",All!$AE46="RMS"),#REF!,IF(AND(All!$V46="P7",All!$AE46="RMS"),#REF!,IF(AND(All!$V46="P8",All!$AE46="RMS"),#REF!,IF(AND(All!$V46="P9",All!$AE46="RMS"),#REF!,IF(AND(All!$V46="P1",All!$AE46="RSS"),#REF!,IF(AND(All!$V46="P2",All!$AE46="RSS"),#REF!,IF(AND(All!$V46="P3",All!$AE46="RSS"),#REF!,IF(AND(All!$V46="P4",All!$AE46="RSS"),#REF!,IF(AND(All!$V46="P5",All!$AE46="RSS"),#REF!,IF(AND(All!$V46="P6",All!$AE46="RSS"),#REF!,IF(AND(All!$V46="P7",All!$AE46="RSS"),#REF!,IF(AND(All!$V46="P8",All!$AE46="RSS"),#REF!,IF(AND(All!$V46="P9",All!$AE46="RSS"),#REF!,0)))))))))))))))))))))))))))</f>
        <v>#REF!</v>
      </c>
      <c r="CC47" s="43" t="e">
        <f>IF(AND(All!$V46="P1",All!$AE46="RDP"),#REF!,IF(AND(All!$V46="P2",All!$AE46="RDP"),#REF!,IF(AND(All!$V46="P3",All!$AE46="RDP"),#REF!,IF(AND(All!$V46="P4",All!$AE46="RDP"),#REF!,IF(AND(All!$V46="P5",All!$AE46="RDP"),#REF!,IF(AND(All!$V46="P6",All!$AE46="RDP"),#REF!,IF(AND(All!$V46="P7",All!$AE46="RDP"),#REF!,IF(AND(All!$V46="P8",All!$AE46="RDP"),#REF!,IF(AND(All!$V46="P9",All!$AE46="RDP"),#REF!,IF(AND(All!$V46="P1",All!$AE46="RMS"),#REF!,IF(AND(All!$V46="P2",All!$AE46="RMS"),#REF!,IF(AND(All!$V46="P3",All!$AE46="RMS"),#REF!,IF(AND(All!$V46="P4",All!$AE46="RMS"),#REF!,IF(AND(All!$V46="P5",All!$AE46="RMS"),#REF!,IF(AND(All!$V46="P6",All!$AE46="RMS"),#REF!,IF(AND(All!$V46="P7",All!$AE46="RMS"),#REF!,IF(AND(All!$V46="P8",All!$AE46="RMS"),#REF!,IF(AND(All!$V46="P9",All!$AE46="RMS"),#REF!,IF(AND(All!$V46="P1",All!$AE46="RSS"),#REF!,IF(AND(All!$V46="P2",All!$AE46="RSS"),#REF!,IF(AND(All!$V46="P3",All!$AE46="RSS"),#REF!,IF(AND(All!$V46="P4",All!$AE46="RSS"),#REF!,IF(AND(All!$V46="P5",All!$AE46="RSS"),#REF!,IF(AND(All!$V46="P6",All!$AE46="RSS"),#REF!,IF(AND(All!$V46="P7",All!$AE46="RSS"),#REF!,IF(AND(All!$V46="P8",All!$AE46="RSS"),#REF!,IF(AND(All!$V46="P9",All!$AE46="RSS"),#REF!,0)))))))))))))))))))))))))))</f>
        <v>#REF!</v>
      </c>
      <c r="CD47" s="43" t="e">
        <f>IF(AND(All!$V46="P1",All!$AE46="RDP"),#REF!,IF(AND(All!$V46="P2",All!$AE46="RDP"),#REF!,IF(AND(All!$V46="P3",All!$AE46="RDP"),#REF!,IF(AND(All!$V46="P4",All!$AE46="RDP"),#REF!,IF(AND(All!$V46="P5",All!$AE46="RDP"),#REF!,IF(AND(All!$V46="P6",All!$AE46="RDP"),#REF!,IF(AND(All!$V46="P7",All!$AE46="RDP"),#REF!,IF(AND(All!$V46="P8",All!$AE46="RDP"),#REF!,IF(AND(All!$V46="P9",All!$AE46="RDP"),#REF!,IF(AND(All!$V46="P1",All!$AE46="RMS"),#REF!,IF(AND(All!$V46="P2",All!$AE46="RMS"),#REF!,IF(AND(All!$V46="P3",All!$AE46="RMS"),#REF!,IF(AND(All!$V46="P4",All!$AE46="RMS"),#REF!,IF(AND(All!$V46="P5",All!$AE46="RMS"),#REF!,IF(AND(All!$V46="P6",All!$AE46="RMS"),#REF!,IF(AND(All!$V46="P7",All!$AE46="RMS"),#REF!,IF(AND(All!$V46="P8",All!$AE46="RMS"),#REF!,IF(AND(All!$V46="P9",All!$AE46="RMS"),#REF!,IF(AND(All!$V46="P1",All!$AE46="RSS"),#REF!,IF(AND(All!$V46="P2",All!$AE46="RSS"),#REF!,IF(AND(All!$V46="P3",All!$AE46="RSS"),#REF!,IF(AND(All!$V46="P4",All!$AE46="RSS"),#REF!,IF(AND(All!$V46="P5",All!$AE46="RSS"),#REF!,IF(AND(All!$V46="P6",All!$AE46="RSS"),#REF!,IF(AND(All!$V46="P7",All!$AE46="RSS"),#REF!,IF(AND(All!$V46="P8",All!$AE46="RSS"),#REF!,IF(AND(All!$V46="P9",All!$AE46="RSS"),#REF!,0)))))))))))))))))))))))))))</f>
        <v>#REF!</v>
      </c>
      <c r="CE47" s="43" t="e">
        <f>IF(AND(All!$V46="P1",All!$AE46="RDP"),#REF!,IF(AND(All!$V46="P2",All!$AE46="RDP"),#REF!,IF(AND(All!$V46="P3",All!$AE46="RDP"),#REF!,IF(AND(All!$V46="P4",All!$AE46="RDP"),#REF!,IF(AND(All!$V46="P5",All!$AE46="RDP"),#REF!,IF(AND(All!$V46="P6",All!$AE46="RDP"),#REF!,IF(AND(All!$V46="P7",All!$AE46="RDP"),#REF!,IF(AND(All!$V46="P8",All!$AE46="RDP"),#REF!,IF(AND(All!$V46="P9",All!$AE46="RDP"),#REF!,IF(AND(All!$V46="P1",All!$AE46="RMS"),#REF!,IF(AND(All!$V46="P2",All!$AE46="RMS"),#REF!,IF(AND(All!$V46="P3",All!$AE46="RMS"),#REF!,IF(AND(All!$V46="P4",All!$AE46="RMS"),#REF!,IF(AND(All!$V46="P5",All!$AE46="RMS"),#REF!,IF(AND(All!$V46="P6",All!$AE46="RMS"),#REF!,IF(AND(All!$V46="P7",All!$AE46="RMS"),#REF!,IF(AND(All!$V46="P8",All!$AE46="RMS"),#REF!,IF(AND(All!$V46="P9",All!$AE46="RMS"),#REF!,IF(AND(All!$V46="P1",All!$AE46="RSS"),#REF!,IF(AND(All!$V46="P2",All!$AE46="RSS"),#REF!,IF(AND(All!$V46="P3",All!$AE46="RSS"),#REF!,IF(AND(All!$V46="P4",All!$AE46="RSS"),#REF!,IF(AND(All!$V46="P5",All!$AE46="RSS"),#REF!,IF(AND(All!$V46="P6",All!$AE46="RSS"),#REF!,IF(AND(All!$V46="P7",All!$AE46="RSS"),#REF!,IF(AND(All!$V46="P8",All!$AE46="RSS"),#REF!,IF(AND(All!$V46="P9",All!$AE46="RSS"),#REF!,0)))))))))))))))))))))))))))</f>
        <v>#REF!</v>
      </c>
      <c r="CF47" s="43" t="e">
        <f>IF(AND(All!$V46="P1",All!$AE46="RDP"),#REF!,IF(AND(All!$V46="P2",All!$AE46="RDP"),#REF!,IF(AND(All!$V46="P3",All!$AE46="RDP"),#REF!,IF(AND(All!$V46="P4",All!$AE46="RDP"),#REF!,IF(AND(All!$V46="P5",All!$AE46="RDP"),#REF!,IF(AND(All!$V46="P6",All!$AE46="RDP"),#REF!,IF(AND(All!$V46="P7",All!$AE46="RDP"),#REF!,IF(AND(All!$V46="P8",All!$AE46="RDP"),#REF!,IF(AND(All!$V46="P9",All!$AE46="RDP"),#REF!,IF(AND(All!$V46="P1",All!$AE46="RMS"),#REF!,IF(AND(All!$V46="P2",All!$AE46="RMS"),#REF!,IF(AND(All!$V46="P3",All!$AE46="RMS"),#REF!,IF(AND(All!$V46="P4",All!$AE46="RMS"),#REF!,IF(AND(All!$V46="P5",All!$AE46="RMS"),#REF!,IF(AND(All!$V46="P6",All!$AE46="RMS"),#REF!,IF(AND(All!$V46="P7",All!$AE46="RMS"),#REF!,IF(AND(All!$V46="P8",All!$AE46="RMS"),#REF!,IF(AND(All!$V46="P9",All!$AE46="RMS"),#REF!,IF(AND(All!$V46="P1",All!$AE46="RSS"),#REF!,IF(AND(All!$V46="P2",All!$AE46="RSS"),#REF!,IF(AND(All!$V46="P3",All!$AE46="RSS"),#REF!,IF(AND(All!$V46="P4",All!$AE46="RSS"),#REF!,IF(AND(All!$V46="P5",All!$AE46="RSS"),#REF!,IF(AND(All!$V46="P6",All!$AE46="RSS"),#REF!,IF(AND(All!$V46="P7",All!$AE46="RSS"),#REF!,IF(AND(All!$V46="P8",All!$AE46="RSS"),#REF!,IF(AND(All!$V46="P9",All!$AE46="RSS"),#REF!,0)))))))))))))))))))))))))))</f>
        <v>#REF!</v>
      </c>
      <c r="CG47" s="43" t="e">
        <f>IF(AND(All!$V46="P1",All!$AE46="RDP"),#REF!,IF(AND(All!$V46="P2",All!$AE46="RDP"),#REF!,IF(AND(All!$V46="P3",All!$AE46="RDP"),#REF!,IF(AND(All!$V46="P4",All!$AE46="RDP"),#REF!,IF(AND(All!$V46="P5",All!$AE46="RDP"),#REF!,IF(AND(All!$V46="P6",All!$AE46="RDP"),#REF!,IF(AND(All!$V46="P7",All!$AE46="RDP"),#REF!,IF(AND(All!$V46="P8",All!$AE46="RDP"),#REF!,IF(AND(All!$V46="P9",All!$AE46="RDP"),#REF!,IF(AND(All!$V46="P1",All!$AE46="RMS"),#REF!,IF(AND(All!$V46="P2",All!$AE46="RMS"),#REF!,IF(AND(All!$V46="P3",All!$AE46="RMS"),#REF!,IF(AND(All!$V46="P4",All!$AE46="RMS"),#REF!,IF(AND(All!$V46="P5",All!$AE46="RMS"),#REF!,IF(AND(All!$V46="P6",All!$AE46="RMS"),#REF!,IF(AND(All!$V46="P7",All!$AE46="RMS"),#REF!,IF(AND(All!$V46="P8",All!$AE46="RMS"),#REF!,IF(AND(All!$V46="P9",All!$AE46="RMS"),#REF!,IF(AND(All!$V46="P1",All!$AE46="RSS"),#REF!,IF(AND(All!$V46="P2",All!$AE46="RSS"),#REF!,IF(AND(All!$V46="P3",All!$AE46="RSS"),#REF!,IF(AND(All!$V46="P4",All!$AE46="RSS"),#REF!,IF(AND(All!$V46="P5",All!$AE46="RSS"),#REF!,IF(AND(All!$V46="P6",All!$AE46="RSS"),#REF!,IF(AND(All!$V46="P7",All!$AE46="RSS"),#REF!,IF(AND(All!$V46="P8",All!$AE46="RSS"),#REF!,IF(AND(All!$V46="P9",All!$AE46="RSS"),#REF!,0)))))))))))))))))))))))))))</f>
        <v>#REF!</v>
      </c>
      <c r="CH47" s="43" t="e">
        <f>IF(AND(All!$V46="P1",All!$AE46="RDP"),#REF!,IF(AND(All!$V46="P2",All!$AE46="RDP"),#REF!,IF(AND(All!$V46="P3",All!$AE46="RDP"),#REF!,IF(AND(All!$V46="P4",All!$AE46="RDP"),#REF!,IF(AND(All!$V46="P5",All!$AE46="RDP"),#REF!,IF(AND(All!$V46="P6",All!$AE46="RDP"),#REF!,IF(AND(All!$V46="P7",All!$AE46="RDP"),#REF!,IF(AND(All!$V46="P8",All!$AE46="RDP"),#REF!,IF(AND(All!$V46="P9",All!$AE46="RDP"),#REF!,IF(AND(All!$V46="P1",All!$AE46="RMS"),#REF!,IF(AND(All!$V46="P2",All!$AE46="RMS"),#REF!,IF(AND(All!$V46="P3",All!$AE46="RMS"),#REF!,IF(AND(All!$V46="P4",All!$AE46="RMS"),#REF!,IF(AND(All!$V46="P5",All!$AE46="RMS"),#REF!,IF(AND(All!$V46="P6",All!$AE46="RMS"),#REF!,IF(AND(All!$V46="P7",All!$AE46="RMS"),#REF!,IF(AND(All!$V46="P8",All!$AE46="RMS"),#REF!,IF(AND(All!$V46="P9",All!$AE46="RMS"),#REF!,IF(AND(All!$V46="P1",All!$AE46="RSS"),#REF!,IF(AND(All!$V46="P2",All!$AE46="RSS"),#REF!,IF(AND(All!$V46="P3",All!$AE46="RSS"),#REF!,IF(AND(All!$V46="P4",All!$AE46="RSS"),#REF!,IF(AND(All!$V46="P5",All!$AE46="RSS"),#REF!,IF(AND(All!$V46="P6",All!$AE46="RSS"),#REF!,IF(AND(All!$V46="P7",All!$AE46="RSS"),#REF!,IF(AND(All!$V46="P8",All!$AE46="RSS"),#REF!,IF(AND(All!$V46="P9",All!$AE46="RSS"),#REF!,0)))))))))))))))))))))))))))</f>
        <v>#REF!</v>
      </c>
      <c r="CI47" s="328" t="e">
        <f>IF(AND(All!$V46="P1",All!$AE46="RDP"),#REF!,IF(AND(All!$V46="P2",All!$AE46="RDP"),#REF!,IF(AND(All!$V46="P3",All!$AE46="RDP"),#REF!,IF(AND(All!$V46="P4",All!$AE46="RDP"),#REF!,IF(AND(All!$V46="P5",All!$AE46="RDP"),#REF!,IF(AND(All!$V46="P6",All!$AE46="RDP"),#REF!,IF(AND(All!$V46="P7",All!$AE46="RDP"),#REF!,IF(AND(All!$V46="P8",All!$AE46="RDP"),#REF!,IF(AND(All!$V46="P9",All!$AE46="RDP"),#REF!,IF(AND(All!$V46="P1",All!$AE46="RMS"),#REF!,IF(AND(All!$V46="P2",All!$AE46="RMS"),#REF!,IF(AND(All!$V46="P3",All!$AE46="RMS"),#REF!,IF(AND(All!$V46="P4",All!$AE46="RMS"),#REF!,IF(AND(All!$V46="P5",All!$AE46="RMS"),#REF!,IF(AND(All!$V46="P6",All!$AE46="RMS"),#REF!,IF(AND(All!$V46="P7",All!$AE46="RMS"),#REF!,IF(AND(All!$V46="P8",All!$AE46="RMS"),#REF!,IF(AND(All!$V46="P9",All!$AE46="RMS"),#REF!,IF(AND(All!$V46="P1",All!$AE46="RSS"),#REF!,IF(AND(All!$V46="P2",All!$AE46="RSS"),#REF!,IF(AND(All!$V46="P3",All!$AE46="RSS"),#REF!,IF(AND(All!$V46="P4",All!$AE46="RSS"),#REF!,IF(AND(All!$V46="P5",All!$AE46="RSS"),#REF!,IF(AND(All!$V46="P6",All!$AE46="RSS"),#REF!,IF(AND(All!$V46="P7",All!$AE46="RSS"),#REF!,IF(AND(All!$V46="P8",All!$AE46="RSS"),#REF!,IF(AND(All!$V46="P9",All!$AE46="RSS"),#REF!,0)))))))))))))))))))))))))))</f>
        <v>#REF!</v>
      </c>
      <c r="CJ47" s="377" t="e">
        <f>Table92[[#This Row],[R-B1]]-Table92[[#This Row],[B1]]</f>
        <v>#REF!</v>
      </c>
      <c r="CK47" s="378" t="e">
        <f>Table92[[#This Row],[R-B2]]-Table92[[#This Row],[B2]]</f>
        <v>#REF!</v>
      </c>
      <c r="CL47" s="378" t="e">
        <f>Table92[[#This Row],[R-B3]]-Table92[[#This Row],[B3]]</f>
        <v>#REF!</v>
      </c>
      <c r="CM47" s="378" t="e">
        <f>Table92[[#This Row],[R-B4]]-Table92[[#This Row],[B4]]</f>
        <v>#REF!</v>
      </c>
      <c r="CN47" s="378" t="e">
        <f>Table92[[#This Row],[R-B5]]-Table92[[#This Row],[B5]]</f>
        <v>#REF!</v>
      </c>
      <c r="CO47" s="378" t="e">
        <f>Table92[[#This Row],[R-B6]]-Table92[[#This Row],[B6]]</f>
        <v>#REF!</v>
      </c>
      <c r="CP47" s="378" t="e">
        <f>Table92[[#This Row],[R-B7]]-Table92[[#This Row],[B7]]</f>
        <v>#REF!</v>
      </c>
      <c r="CQ47" s="378" t="e">
        <f>Table92[[#This Row],[R-B8]]-Table92[[#This Row],[B8]]</f>
        <v>#REF!</v>
      </c>
      <c r="CR47" s="378" t="e">
        <f>Table92[[#This Row],[R-B9]]-Table92[[#This Row],[B9]]</f>
        <v>#REF!</v>
      </c>
      <c r="CS47" s="378" t="e">
        <f>Table92[[#This Row],[R-B10]]-Table92[[#This Row],[B10]]</f>
        <v>#REF!</v>
      </c>
      <c r="CT47" s="378" t="e">
        <f>Table92[[#This Row],[R-B11]]-Table92[[#This Row],[B11]]</f>
        <v>#REF!</v>
      </c>
      <c r="CU47" s="378" t="e">
        <f>Table92[[#This Row],[R-B12]]-Table92[[#This Row],[B12]]</f>
        <v>#REF!</v>
      </c>
      <c r="CV47" s="378" t="e">
        <f>Table92[[#This Row],[R-K1]]-Table92[[#This Row],[K1]]</f>
        <v>#REF!</v>
      </c>
      <c r="CW47" s="378" t="e">
        <f>Table92[[#This Row],[R-K2]]-Table92[[#This Row],[K2]]</f>
        <v>#REF!</v>
      </c>
      <c r="CX47" s="378" t="e">
        <f>Table92[[#This Row],[R-K3]]-Table92[[#This Row],[K3]]</f>
        <v>#REF!</v>
      </c>
      <c r="CY47" s="378" t="e">
        <f>Table92[[#This Row],[R-K4]]-Table92[[#This Row],[K4]]</f>
        <v>#REF!</v>
      </c>
      <c r="CZ47" s="378" t="e">
        <f>Table92[[#This Row],[R-K5]]-Table92[[#This Row],[K5]]</f>
        <v>#REF!</v>
      </c>
      <c r="DA47" s="378" t="e">
        <f>Table92[[#This Row],[R-P1]]-Table92[[#This Row],[P1]]</f>
        <v>#REF!</v>
      </c>
      <c r="DB47" s="378" t="e">
        <f>Table92[[#This Row],[R-P2]]-Table92[[#This Row],[P2]]</f>
        <v>#REF!</v>
      </c>
      <c r="DC47" s="378" t="e">
        <f>Table92[[#This Row],[R-P3]]-Table92[[#This Row],[P3]]</f>
        <v>#REF!</v>
      </c>
      <c r="DD47" s="378" t="e">
        <f>Table92[[#This Row],[R-P4]]-Table92[[#This Row],[P4]]</f>
        <v>#REF!</v>
      </c>
      <c r="DE47" s="378" t="e">
        <f>Table92[[#This Row],[R-P5]]-Table92[[#This Row],[P5]]</f>
        <v>#REF!</v>
      </c>
      <c r="DF47" s="378" t="e">
        <f>Table92[[#This Row],[R-E1]]-Table92[[#This Row],[E1]]</f>
        <v>#REF!</v>
      </c>
      <c r="DG47" s="379" t="e">
        <f>Table92[[#This Row],[R-E2]]-Table92[[#This Row],[E2]]</f>
        <v>#REF!</v>
      </c>
      <c r="DH47" s="323">
        <f>COUNTIF(Table9[[#This Row],[G-B1]:[G-B12]],"&lt;=0")/12*100</f>
        <v>25</v>
      </c>
      <c r="DI47" s="43">
        <f>COUNTIF(Table9[[#This Row],[G-K1]:[G-K5]],"&lt;=0")/5*100</f>
        <v>0</v>
      </c>
      <c r="DJ47" s="43">
        <f>COUNTIF(Table9[[#This Row],[G-P1]:[G-P5]],"&lt;=0")/5*100</f>
        <v>20</v>
      </c>
      <c r="DK47" s="43">
        <f>COUNTIF(Table9[[#This Row],[G-E1]:[G-E2]],"&lt;=0")/2*100</f>
        <v>0</v>
      </c>
      <c r="DL47" s="450">
        <f>IF(AE47="RDP",(COUNTIF(Table9[[#This Row],[G-B3]],"&lt;=0")+COUNTIF(Table9[[#This Row],[G-B4]],"&lt;=0")+COUNTIF(Table9[[#This Row],[G-B7]],"&lt;=0")+COUNTIF(Table9[[#This Row],[G-B11]],"&lt;=0")+COUNTIF(Table9[[#This Row],[G-K2]],"&lt;=0"))/5*100,IF(AE47="RMS",(COUNTIF(Table9[[#This Row],[G-B4]],"&lt;=0")+COUNTIF(Table9[[#This Row],[G-B5]],"&lt;=0")+COUNTIF(Table9[[#This Row],[G-B10]],"&lt;=0")+COUNTIF(Table9[[#This Row],[G-B12]],"&lt;=0")+COUNTIF(Table9[[#This Row],[G-K2]],"&lt;=0"))/5*100,IF(AE47="RSS",(COUNTIF(Table9[[#This Row],[G-B1]],"&lt;=0")+COUNTIF(Table9[[#This Row],[G-B2]],"&lt;=0")+COUNTIF(Table9[[#This Row],[G-B6]],"&lt;=0")+COUNTIF(Table9[[#This Row],[G-B11]],"&lt;=0")+COUNTIF(Table9[[#This Row],[G-B12]],"&lt;=0"))/5*100,0)))</f>
        <v>40</v>
      </c>
      <c r="DM47" s="381">
        <v>82</v>
      </c>
      <c r="DN47" s="381">
        <v>83</v>
      </c>
      <c r="DO47" s="381">
        <v>80</v>
      </c>
      <c r="DP47" s="381">
        <v>100</v>
      </c>
      <c r="DQ47" s="381">
        <v>100</v>
      </c>
      <c r="DR47" s="380">
        <v>0</v>
      </c>
      <c r="DS47" s="381">
        <v>0</v>
      </c>
      <c r="DT47" s="381">
        <v>40</v>
      </c>
      <c r="DU47" s="381">
        <v>50</v>
      </c>
      <c r="DV47" s="381">
        <v>0</v>
      </c>
      <c r="DW47" s="380">
        <v>0</v>
      </c>
      <c r="DX47" s="381">
        <v>0</v>
      </c>
      <c r="DY47" s="381">
        <v>20</v>
      </c>
      <c r="DZ47" s="381">
        <v>50</v>
      </c>
      <c r="EA47" s="382">
        <v>0</v>
      </c>
      <c r="EB47" s="324" t="s">
        <v>195</v>
      </c>
      <c r="EC47" s="324" t="s">
        <v>651</v>
      </c>
      <c r="ED47" s="324" t="s">
        <v>1498</v>
      </c>
      <c r="EE47" s="339"/>
    </row>
    <row r="48" spans="1:135" ht="135.75" customHeight="1" x14ac:dyDescent="0.3">
      <c r="A48" s="3" t="s">
        <v>2382</v>
      </c>
      <c r="B48" s="282">
        <v>45</v>
      </c>
      <c r="C48" s="421" t="s">
        <v>134</v>
      </c>
      <c r="D48" s="305">
        <v>46129</v>
      </c>
      <c r="E48" s="306" t="s">
        <v>1499</v>
      </c>
      <c r="F48" s="304">
        <v>1119045</v>
      </c>
      <c r="G48" s="357">
        <f t="shared" ca="1" si="9"/>
        <v>41.163376074961953</v>
      </c>
      <c r="H48" s="283">
        <v>31291</v>
      </c>
      <c r="I48" s="304" t="s">
        <v>179</v>
      </c>
      <c r="J48" s="304" t="s">
        <v>137</v>
      </c>
      <c r="K48" s="304" t="s">
        <v>138</v>
      </c>
      <c r="L48" s="304" t="s">
        <v>139</v>
      </c>
      <c r="M48" s="304" t="s">
        <v>1022</v>
      </c>
      <c r="N48" s="304"/>
      <c r="O48" s="304" t="s">
        <v>183</v>
      </c>
      <c r="P48" s="306" t="s">
        <v>1500</v>
      </c>
      <c r="Q48" s="304" t="s">
        <v>425</v>
      </c>
      <c r="R48" s="455">
        <v>47013</v>
      </c>
      <c r="S48" s="305">
        <v>45536</v>
      </c>
      <c r="T48" s="286">
        <f t="shared" ca="1" si="11"/>
        <v>2.1361111111111111</v>
      </c>
      <c r="U48" s="304">
        <v>19</v>
      </c>
      <c r="V48" s="304" t="s">
        <v>59</v>
      </c>
      <c r="W48" s="307">
        <f ca="1">Table92[[#This Row],[Age]]-($T$1-Table92[[#This Row],[Date of Appointment to Current Grade]])/365</f>
        <v>39.027397260273972</v>
      </c>
      <c r="X48" s="309">
        <f ca="1">($T$1-Table92[[#This Row],[Date of Appointment to Current Grade]])/365</f>
        <v>2.1359788146879835</v>
      </c>
      <c r="Y48" s="305">
        <v>45536</v>
      </c>
      <c r="Z48" s="304" t="s">
        <v>2397</v>
      </c>
      <c r="AA48" s="305">
        <v>45536</v>
      </c>
      <c r="AB48" s="309">
        <f ca="1">($T$1-Table92[[#This Row],[Date in Position]])/365</f>
        <v>2.1359788146879835</v>
      </c>
      <c r="AC48" s="304" t="s">
        <v>183</v>
      </c>
      <c r="AD48" s="305">
        <v>45932</v>
      </c>
      <c r="AE48" s="304" t="s">
        <v>139</v>
      </c>
      <c r="AF48" s="304" t="s">
        <v>148</v>
      </c>
      <c r="AG48" s="47" t="s">
        <v>1501</v>
      </c>
      <c r="AH48" s="47" t="s">
        <v>2398</v>
      </c>
      <c r="AI48" s="47" t="s">
        <v>1503</v>
      </c>
      <c r="AJ48" s="48" t="s">
        <v>1504</v>
      </c>
      <c r="AK48" s="48" t="s">
        <v>1505</v>
      </c>
      <c r="AL48" s="42" t="s">
        <v>153</v>
      </c>
      <c r="AM48" s="42"/>
      <c r="AN48" s="313">
        <v>3</v>
      </c>
      <c r="AO48" s="304">
        <v>2</v>
      </c>
      <c r="AP48" s="304">
        <v>2</v>
      </c>
      <c r="AQ48" s="304">
        <v>3</v>
      </c>
      <c r="AR48" s="304">
        <v>3</v>
      </c>
      <c r="AS48" s="304">
        <v>2</v>
      </c>
      <c r="AT48" s="304">
        <v>2</v>
      </c>
      <c r="AU48" s="304">
        <v>3</v>
      </c>
      <c r="AV48" s="304">
        <v>2</v>
      </c>
      <c r="AW48" s="304">
        <v>3</v>
      </c>
      <c r="AX48" s="304">
        <v>2</v>
      </c>
      <c r="AY48" s="304">
        <v>3</v>
      </c>
      <c r="AZ48" s="304">
        <v>2</v>
      </c>
      <c r="BA48" s="304">
        <v>3</v>
      </c>
      <c r="BB48" s="304">
        <v>2</v>
      </c>
      <c r="BC48" s="304">
        <v>2</v>
      </c>
      <c r="BD48" s="304">
        <v>2</v>
      </c>
      <c r="BE48" s="304">
        <v>2</v>
      </c>
      <c r="BF48" s="304">
        <v>1</v>
      </c>
      <c r="BG48" s="304">
        <v>2</v>
      </c>
      <c r="BH48" s="304">
        <v>3</v>
      </c>
      <c r="BI48" s="304">
        <v>1</v>
      </c>
      <c r="BJ48" s="304">
        <v>1</v>
      </c>
      <c r="BK48" s="314">
        <v>1</v>
      </c>
      <c r="BL48" s="32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M48"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N48"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O48"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P48"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Q48"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R48"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S48"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T48"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U48"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V48"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W48"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X48"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Y48"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BZ48"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CA48"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CB48"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CC48"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CD48"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CE48"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CF48"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CG48"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CH48" s="43"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CI48" s="328" t="e">
        <f>IF(AND(All!#REF!="P1",All!#REF!="RDP"),#REF!,IF(AND(All!#REF!="P2",All!#REF!="RDP"),#REF!,IF(AND(All!#REF!="P3",All!#REF!="RDP"),#REF!,IF(AND(All!#REF!="P4",All!#REF!="RDP"),#REF!,IF(AND(All!#REF!="P5",All!#REF!="RDP"),#REF!,IF(AND(All!#REF!="P6",All!#REF!="RDP"),#REF!,IF(AND(All!#REF!="P7",All!#REF!="RDP"),#REF!,IF(AND(All!#REF!="P8",All!#REF!="RDP"),#REF!,IF(AND(All!#REF!="P9",All!#REF!="RDP"),#REF!,IF(AND(All!#REF!="P1",All!#REF!="RMS"),#REF!,IF(AND(All!#REF!="P2",All!#REF!="RMS"),#REF!,IF(AND(All!#REF!="P3",All!#REF!="RMS"),#REF!,IF(AND(All!#REF!="P4",All!#REF!="RMS"),#REF!,IF(AND(All!#REF!="P5",All!#REF!="RMS"),#REF!,IF(AND(All!#REF!="P6",All!#REF!="RMS"),#REF!,IF(AND(All!#REF!="P7",All!#REF!="RMS"),#REF!,IF(AND(All!#REF!="P8",All!#REF!="RMS"),#REF!,IF(AND(All!#REF!="P9",All!#REF!="RMS"),#REF!,IF(AND(All!#REF!="P1",All!#REF!="RSS"),#REF!,IF(AND(All!#REF!="P2",All!#REF!="RSS"),#REF!,IF(AND(All!#REF!="P3",All!#REF!="RSS"),#REF!,IF(AND(All!#REF!="P4",All!#REF!="RSS"),#REF!,IF(AND(All!#REF!="P5",All!#REF!="RSS"),#REF!,IF(AND(All!#REF!="P6",All!#REF!="RSS"),#REF!,IF(AND(All!#REF!="P7",All!#REF!="RSS"),#REF!,IF(AND(All!#REF!="P8",All!#REF!="RSS"),#REF!,IF(AND(All!#REF!="P9",All!#REF!="RSS"),#REF!,0)))))))))))))))))))))))))))</f>
        <v>#REF!</v>
      </c>
      <c r="CJ48" s="377" t="e">
        <f>Table92[[#This Row],[R-B1]]-Table92[[#This Row],[B1]]</f>
        <v>#REF!</v>
      </c>
      <c r="CK48" s="378" t="e">
        <f>Table92[[#This Row],[R-B2]]-Table92[[#This Row],[B2]]</f>
        <v>#REF!</v>
      </c>
      <c r="CL48" s="378" t="e">
        <f>Table92[[#This Row],[R-B3]]-Table92[[#This Row],[B3]]</f>
        <v>#REF!</v>
      </c>
      <c r="CM48" s="378" t="e">
        <f>Table92[[#This Row],[R-B4]]-Table92[[#This Row],[B4]]</f>
        <v>#REF!</v>
      </c>
      <c r="CN48" s="378" t="e">
        <f>Table92[[#This Row],[R-B5]]-Table92[[#This Row],[B5]]</f>
        <v>#REF!</v>
      </c>
      <c r="CO48" s="378" t="e">
        <f>Table92[[#This Row],[R-B6]]-Table92[[#This Row],[B6]]</f>
        <v>#REF!</v>
      </c>
      <c r="CP48" s="378" t="e">
        <f>Table92[[#This Row],[R-B7]]-Table92[[#This Row],[B7]]</f>
        <v>#REF!</v>
      </c>
      <c r="CQ48" s="378" t="e">
        <f>Table92[[#This Row],[R-B8]]-Table92[[#This Row],[B8]]</f>
        <v>#REF!</v>
      </c>
      <c r="CR48" s="378" t="e">
        <f>Table92[[#This Row],[R-B9]]-Table92[[#This Row],[B9]]</f>
        <v>#REF!</v>
      </c>
      <c r="CS48" s="378" t="e">
        <f>Table92[[#This Row],[R-B10]]-Table92[[#This Row],[B10]]</f>
        <v>#REF!</v>
      </c>
      <c r="CT48" s="378" t="e">
        <f>Table92[[#This Row],[R-B11]]-Table92[[#This Row],[B11]]</f>
        <v>#REF!</v>
      </c>
      <c r="CU48" s="378" t="e">
        <f>Table92[[#This Row],[R-B12]]-Table92[[#This Row],[B12]]</f>
        <v>#REF!</v>
      </c>
      <c r="CV48" s="378" t="e">
        <f>Table92[[#This Row],[R-K1]]-Table92[[#This Row],[K1]]</f>
        <v>#REF!</v>
      </c>
      <c r="CW48" s="378" t="e">
        <f>Table92[[#This Row],[R-K2]]-Table92[[#This Row],[K2]]</f>
        <v>#REF!</v>
      </c>
      <c r="CX48" s="378" t="e">
        <f>Table92[[#This Row],[R-K3]]-Table92[[#This Row],[K3]]</f>
        <v>#REF!</v>
      </c>
      <c r="CY48" s="378" t="e">
        <f>Table92[[#This Row],[R-K4]]-Table92[[#This Row],[K4]]</f>
        <v>#REF!</v>
      </c>
      <c r="CZ48" s="378" t="e">
        <f>Table92[[#This Row],[R-K5]]-Table92[[#This Row],[K5]]</f>
        <v>#REF!</v>
      </c>
      <c r="DA48" s="378" t="e">
        <f>Table92[[#This Row],[R-P1]]-Table92[[#This Row],[P1]]</f>
        <v>#REF!</v>
      </c>
      <c r="DB48" s="378" t="e">
        <f>Table92[[#This Row],[R-P2]]-Table92[[#This Row],[P2]]</f>
        <v>#REF!</v>
      </c>
      <c r="DC48" s="378" t="e">
        <f>Table92[[#This Row],[R-P3]]-Table92[[#This Row],[P3]]</f>
        <v>#REF!</v>
      </c>
      <c r="DD48" s="378" t="e">
        <f>Table92[[#This Row],[R-P4]]-Table92[[#This Row],[P4]]</f>
        <v>#REF!</v>
      </c>
      <c r="DE48" s="378" t="e">
        <f>Table92[[#This Row],[R-P5]]-Table92[[#This Row],[P5]]</f>
        <v>#REF!</v>
      </c>
      <c r="DF48" s="378" t="e">
        <f>Table92[[#This Row],[R-E1]]-Table92[[#This Row],[E1]]</f>
        <v>#REF!</v>
      </c>
      <c r="DG48" s="379" t="e">
        <f>Table92[[#This Row],[R-E2]]-Table92[[#This Row],[E2]]</f>
        <v>#REF!</v>
      </c>
      <c r="DH48" s="323">
        <f>COUNTIF(Table9[[#This Row],[G-B1]:[G-B12]],"&lt;=0")/12*100</f>
        <v>0</v>
      </c>
      <c r="DI48" s="43">
        <f>COUNTIF(Table9[[#This Row],[G-K1]:[G-K5]],"&lt;=0")/5*100</f>
        <v>0</v>
      </c>
      <c r="DJ48" s="43">
        <f>COUNTIF(Table9[[#This Row],[G-P1]:[G-P5]],"&lt;=0")/5*100</f>
        <v>0</v>
      </c>
      <c r="DK48" s="43">
        <f>COUNTIF(Table9[[#This Row],[G-E1]:[G-E2]],"&lt;=0")/2*100</f>
        <v>0</v>
      </c>
      <c r="DL48" s="450">
        <f>IF(AE48="RDP",(COUNTIF(Table9[[#This Row],[G-B3]],"&lt;=0")+COUNTIF(Table9[[#This Row],[G-B4]],"&lt;=0")+COUNTIF(Table9[[#This Row],[G-B7]],"&lt;=0")+COUNTIF(Table9[[#This Row],[G-B11]],"&lt;=0")+COUNTIF(Table9[[#This Row],[G-K2]],"&lt;=0"))/5*100,IF(AE48="RMS",(COUNTIF(Table9[[#This Row],[G-B4]],"&lt;=0")+COUNTIF(Table9[[#This Row],[G-B5]],"&lt;=0")+COUNTIF(Table9[[#This Row],[G-B10]],"&lt;=0")+COUNTIF(Table9[[#This Row],[G-B12]],"&lt;=0")+COUNTIF(Table9[[#This Row],[G-K2]],"&lt;=0"))/5*100,IF(AE48="RSS",(COUNTIF(Table9[[#This Row],[G-B1]],"&lt;=0")+COUNTIF(Table9[[#This Row],[G-B2]],"&lt;=0")+COUNTIF(Table9[[#This Row],[G-B6]],"&lt;=0")+COUNTIF(Table9[[#This Row],[G-B11]],"&lt;=0")+COUNTIF(Table9[[#This Row],[G-B12]],"&lt;=0"))/5*100,0)))</f>
        <v>0</v>
      </c>
      <c r="DM48" s="42">
        <v>83</v>
      </c>
      <c r="DN48" s="42">
        <v>80</v>
      </c>
      <c r="DO48" s="42">
        <v>80</v>
      </c>
      <c r="DP48" s="42">
        <v>100</v>
      </c>
      <c r="DQ48" s="42">
        <v>100</v>
      </c>
      <c r="DR48" s="332">
        <v>25</v>
      </c>
      <c r="DS48" s="42">
        <v>20</v>
      </c>
      <c r="DT48" s="42">
        <v>20</v>
      </c>
      <c r="DU48" s="42">
        <v>0</v>
      </c>
      <c r="DV48" s="42">
        <v>0</v>
      </c>
      <c r="DW48" s="332">
        <v>17</v>
      </c>
      <c r="DX48" s="42">
        <v>0</v>
      </c>
      <c r="DY48" s="42">
        <v>20</v>
      </c>
      <c r="DZ48" s="42">
        <v>0</v>
      </c>
      <c r="EA48" s="333">
        <v>0</v>
      </c>
      <c r="EB48" s="339" t="s">
        <v>886</v>
      </c>
      <c r="EC48" s="339" t="s">
        <v>185</v>
      </c>
      <c r="ED48" s="339" t="s">
        <v>833</v>
      </c>
      <c r="EE48" s="339"/>
    </row>
    <row r="49" spans="1:135" ht="58" x14ac:dyDescent="0.3">
      <c r="B49" s="282">
        <v>46</v>
      </c>
      <c r="C49" s="421" t="s">
        <v>134</v>
      </c>
      <c r="D49" s="305">
        <v>46078</v>
      </c>
      <c r="E49" s="310" t="s">
        <v>1608</v>
      </c>
      <c r="F49" s="304">
        <v>135732</v>
      </c>
      <c r="G49" s="357">
        <f t="shared" ref="G49:G54" ca="1" si="12">($T$1-H49)/365</f>
        <v>40.333239088660584</v>
      </c>
      <c r="H49" s="283">
        <v>31594</v>
      </c>
      <c r="I49" s="304" t="s">
        <v>136</v>
      </c>
      <c r="J49" s="304" t="s">
        <v>137</v>
      </c>
      <c r="K49" s="304" t="s">
        <v>138</v>
      </c>
      <c r="L49" s="304" t="s">
        <v>139</v>
      </c>
      <c r="M49" s="304" t="s">
        <v>202</v>
      </c>
      <c r="N49" s="304" t="s">
        <v>202</v>
      </c>
      <c r="O49" s="304" t="s">
        <v>183</v>
      </c>
      <c r="P49" s="306" t="s">
        <v>1609</v>
      </c>
      <c r="Q49" s="304" t="s">
        <v>144</v>
      </c>
      <c r="R49" s="304" t="s">
        <v>185</v>
      </c>
      <c r="S49" s="305">
        <v>39995</v>
      </c>
      <c r="T49" s="286">
        <f t="shared" ref="T49:T50" ca="1" si="13">YEARFRAC(S49,$T$1)</f>
        <v>17.302777777777777</v>
      </c>
      <c r="U49" s="308">
        <f ca="1">Table92[[#This Row],[Years in PET]]</f>
        <v>17.302777777777777</v>
      </c>
      <c r="V49" s="304" t="s">
        <v>186</v>
      </c>
      <c r="W49" s="307">
        <f ca="1">Table92[[#This Row],[Age]]-($T$1-Table92[[#This Row],[Date of Appointment to Current Grade]])/365</f>
        <v>39.027397260273972</v>
      </c>
      <c r="X49" s="309">
        <f ca="1">($T$1-Table92[[#This Row],[Date of Appointment to Current Grade]])/365</f>
        <v>1.3058418283866136</v>
      </c>
      <c r="Y49" s="305">
        <v>45839</v>
      </c>
      <c r="Z49" s="304" t="s">
        <v>1610</v>
      </c>
      <c r="AA49" s="305">
        <v>45839</v>
      </c>
      <c r="AB49" s="309">
        <f ca="1">($T$1-Table92[[#This Row],[Date in Position]])/365</f>
        <v>1.3058418283866136</v>
      </c>
      <c r="AC49" s="304" t="s">
        <v>183</v>
      </c>
      <c r="AD49" s="305">
        <v>44894</v>
      </c>
      <c r="AE49" s="304" t="s">
        <v>139</v>
      </c>
      <c r="AF49" s="304" t="s">
        <v>148</v>
      </c>
      <c r="AG49" s="47" t="s">
        <v>2399</v>
      </c>
      <c r="AH49" s="47" t="s">
        <v>1612</v>
      </c>
      <c r="AI49" s="47" t="s">
        <v>1613</v>
      </c>
      <c r="AJ49" s="48" t="s">
        <v>1614</v>
      </c>
      <c r="AK49" s="48" t="s">
        <v>1615</v>
      </c>
      <c r="AL49" s="42" t="s">
        <v>705</v>
      </c>
      <c r="AM49" s="48" t="s">
        <v>1616</v>
      </c>
      <c r="AN49" s="313">
        <v>2</v>
      </c>
      <c r="AO49" s="304">
        <v>1</v>
      </c>
      <c r="AP49" s="304">
        <v>2</v>
      </c>
      <c r="AQ49" s="304">
        <v>3</v>
      </c>
      <c r="AR49" s="304">
        <v>3</v>
      </c>
      <c r="AS49" s="304">
        <v>2</v>
      </c>
      <c r="AT49" s="304">
        <v>3</v>
      </c>
      <c r="AU49" s="304">
        <v>3</v>
      </c>
      <c r="AV49" s="304">
        <v>2</v>
      </c>
      <c r="AW49" s="304">
        <v>3</v>
      </c>
      <c r="AX49" s="304">
        <v>2</v>
      </c>
      <c r="AY49" s="304">
        <v>3</v>
      </c>
      <c r="AZ49" s="304">
        <v>3</v>
      </c>
      <c r="BA49" s="304">
        <v>3</v>
      </c>
      <c r="BB49" s="304">
        <v>2</v>
      </c>
      <c r="BC49" s="304">
        <v>3</v>
      </c>
      <c r="BD49" s="304">
        <v>2</v>
      </c>
      <c r="BE49" s="304">
        <v>2</v>
      </c>
      <c r="BF49" s="304">
        <v>1</v>
      </c>
      <c r="BG49" s="304">
        <v>1</v>
      </c>
      <c r="BH49" s="304">
        <v>2</v>
      </c>
      <c r="BI49" s="304">
        <v>2</v>
      </c>
      <c r="BJ49" s="304">
        <v>1</v>
      </c>
      <c r="BK49" s="314">
        <v>1</v>
      </c>
      <c r="BL49" s="323" t="e">
        <f>IF(AND(All!$V47="P1",All!$AE47="RDP"),#REF!,IF(AND(All!$V47="P2",All!$AE47="RDP"),#REF!,IF(AND(All!$V47="P3",All!$AE47="RDP"),#REF!,IF(AND(All!$V47="P4",All!$AE47="RDP"),#REF!,IF(AND(All!$V47="P5",All!$AE47="RDP"),#REF!,IF(AND(All!$V47="P6",All!$AE47="RDP"),#REF!,IF(AND(All!$V47="P7",All!$AE47="RDP"),#REF!,IF(AND(All!$V47="P8",All!$AE47="RDP"),#REF!,IF(AND(All!$V47="P9",All!$AE47="RDP"),#REF!,IF(AND(All!$V47="P1",All!$AE47="RMS"),#REF!,IF(AND(All!$V47="P2",All!$AE47="RMS"),#REF!,IF(AND(All!$V47="P3",All!$AE47="RMS"),#REF!,IF(AND(All!$V47="P4",All!$AE47="RMS"),#REF!,IF(AND(All!$V47="P5",All!$AE47="RMS"),#REF!,IF(AND(All!$V47="P6",All!$AE47="RMS"),#REF!,IF(AND(All!$V47="P7",All!$AE47="RMS"),#REF!,IF(AND(All!$V47="P8",All!$AE47="RMS"),#REF!,IF(AND(All!$V47="P9",All!$AE47="RMS"),#REF!,IF(AND(All!$V47="P1",All!$AE47="RSS"),#REF!,IF(AND(All!$V47="P2",All!$AE47="RSS"),#REF!,IF(AND(All!$V47="P3",All!$AE47="RSS"),#REF!,IF(AND(All!$V47="P4",All!$AE47="RSS"),#REF!,IF(AND(All!$V47="P5",All!$AE47="RSS"),#REF!,IF(AND(All!$V47="P6",All!$AE47="RSS"),#REF!,IF(AND(All!$V47="P7",All!$AE47="RSS"),#REF!,IF(AND(All!$V47="P8",All!$AE47="RSS"),#REF!,IF(AND(All!$V47="P9",All!$AE47="RSS"),#REF!,0)))))))))))))))))))))))))))</f>
        <v>#REF!</v>
      </c>
      <c r="BM49" s="43" t="e">
        <f>IF(AND(All!$V47="P1",All!$AE47="RDP"),#REF!,IF(AND(All!$V47="P2",All!$AE47="RDP"),#REF!,IF(AND(All!$V47="P3",All!$AE47="RDP"),#REF!,IF(AND(All!$V47="P4",All!$AE47="RDP"),#REF!,IF(AND(All!$V47="P5",All!$AE47="RDP"),#REF!,IF(AND(All!$V47="P6",All!$AE47="RDP"),#REF!,IF(AND(All!$V47="P7",All!$AE47="RDP"),#REF!,IF(AND(All!$V47="P8",All!$AE47="RDP"),#REF!,IF(AND(All!$V47="P9",All!$AE47="RDP"),#REF!,IF(AND(All!$V47="P1",All!$AE47="RMS"),#REF!,IF(AND(All!$V47="P2",All!$AE47="RMS"),#REF!,IF(AND(All!$V47="P3",All!$AE47="RMS"),#REF!,IF(AND(All!$V47="P4",All!$AE47="RMS"),#REF!,IF(AND(All!$V47="P5",All!$AE47="RMS"),#REF!,IF(AND(All!$V47="P6",All!$AE47="RMS"),#REF!,IF(AND(All!$V47="P7",All!$AE47="RMS"),#REF!,IF(AND(All!$V47="P8",All!$AE47="RMS"),#REF!,IF(AND(All!$V47="P9",All!$AE47="RMS"),#REF!,IF(AND(All!$V47="P1",All!$AE47="RSS"),#REF!,IF(AND(All!$V47="P2",All!$AE47="RSS"),#REF!,IF(AND(All!$V47="P3",All!$AE47="RSS"),#REF!,IF(AND(All!$V47="P4",All!$AE47="RSS"),#REF!,IF(AND(All!$V47="P5",All!$AE47="RSS"),#REF!,IF(AND(All!$V47="P6",All!$AE47="RSS"),#REF!,IF(AND(All!$V47="P7",All!$AE47="RSS"),#REF!,IF(AND(All!$V47="P8",All!$AE47="RSS"),#REF!,IF(AND(All!$V47="P9",All!$AE47="RSS"),#REF!,0)))))))))))))))))))))))))))</f>
        <v>#REF!</v>
      </c>
      <c r="BN49" s="43" t="e">
        <f>IF(AND(All!$V47="P1",All!$AE47="RDP"),#REF!,IF(AND(All!$V47="P2",All!$AE47="RDP"),#REF!,IF(AND(All!$V47="P3",All!$AE47="RDP"),#REF!,IF(AND(All!$V47="P4",All!$AE47="RDP"),#REF!,IF(AND(All!$V47="P5",All!$AE47="RDP"),#REF!,IF(AND(All!$V47="P6",All!$AE47="RDP"),#REF!,IF(AND(All!$V47="P7",All!$AE47="RDP"),#REF!,IF(AND(All!$V47="P8",All!$AE47="RDP"),#REF!,IF(AND(All!$V47="P9",All!$AE47="RDP"),#REF!,IF(AND(All!$V47="P1",All!$AE47="RMS"),#REF!,IF(AND(All!$V47="P2",All!$AE47="RMS"),#REF!,IF(AND(All!$V47="P3",All!$AE47="RMS"),#REF!,IF(AND(All!$V47="P4",All!$AE47="RMS"),#REF!,IF(AND(All!$V47="P5",All!$AE47="RMS"),#REF!,IF(AND(All!$V47="P6",All!$AE47="RMS"),#REF!,IF(AND(All!$V47="P7",All!$AE47="RMS"),#REF!,IF(AND(All!$V47="P8",All!$AE47="RMS"),#REF!,IF(AND(All!$V47="P9",All!$AE47="RMS"),#REF!,IF(AND(All!$V47="P1",All!$AE47="RSS"),#REF!,IF(AND(All!$V47="P2",All!$AE47="RSS"),#REF!,IF(AND(All!$V47="P3",All!$AE47="RSS"),#REF!,IF(AND(All!$V47="P4",All!$AE47="RSS"),#REF!,IF(AND(All!$V47="P5",All!$AE47="RSS"),#REF!,IF(AND(All!$V47="P6",All!$AE47="RSS"),#REF!,IF(AND(All!$V47="P7",All!$AE47="RSS"),#REF!,IF(AND(All!$V47="P8",All!$AE47="RSS"),#REF!,IF(AND(All!$V47="P9",All!$AE47="RSS"),#REF!,0)))))))))))))))))))))))))))</f>
        <v>#REF!</v>
      </c>
      <c r="BO49" s="43" t="e">
        <f>IF(AND(All!$V47="P1",All!$AE47="RDP"),#REF!,IF(AND(All!$V47="P2",All!$AE47="RDP"),#REF!,IF(AND(All!$V47="P3",All!$AE47="RDP"),#REF!,IF(AND(All!$V47="P4",All!$AE47="RDP"),#REF!,IF(AND(All!$V47="P5",All!$AE47="RDP"),#REF!,IF(AND(All!$V47="P6",All!$AE47="RDP"),#REF!,IF(AND(All!$V47="P7",All!$AE47="RDP"),#REF!,IF(AND(All!$V47="P8",All!$AE47="RDP"),#REF!,IF(AND(All!$V47="P9",All!$AE47="RDP"),#REF!,IF(AND(All!$V47="P1",All!$AE47="RMS"),#REF!,IF(AND(All!$V47="P2",All!$AE47="RMS"),#REF!,IF(AND(All!$V47="P3",All!$AE47="RMS"),#REF!,IF(AND(All!$V47="P4",All!$AE47="RMS"),#REF!,IF(AND(All!$V47="P5",All!$AE47="RMS"),#REF!,IF(AND(All!$V47="P6",All!$AE47="RMS"),#REF!,IF(AND(All!$V47="P7",All!$AE47="RMS"),#REF!,IF(AND(All!$V47="P8",All!$AE47="RMS"),#REF!,IF(AND(All!$V47="P9",All!$AE47="RMS"),#REF!,IF(AND(All!$V47="P1",All!$AE47="RSS"),#REF!,IF(AND(All!$V47="P2",All!$AE47="RSS"),#REF!,IF(AND(All!$V47="P3",All!$AE47="RSS"),#REF!,IF(AND(All!$V47="P4",All!$AE47="RSS"),#REF!,IF(AND(All!$V47="P5",All!$AE47="RSS"),#REF!,IF(AND(All!$V47="P6",All!$AE47="RSS"),#REF!,IF(AND(All!$V47="P7",All!$AE47="RSS"),#REF!,IF(AND(All!$V47="P8",All!$AE47="RSS"),#REF!,IF(AND(All!$V47="P9",All!$AE47="RSS"),#REF!,0)))))))))))))))))))))))))))</f>
        <v>#REF!</v>
      </c>
      <c r="BP49" s="43" t="e">
        <f>IF(AND(All!$V47="P1",All!$AE47="RDP"),#REF!,IF(AND(All!$V47="P2",All!$AE47="RDP"),#REF!,IF(AND(All!$V47="P3",All!$AE47="RDP"),#REF!,IF(AND(All!$V47="P4",All!$AE47="RDP"),#REF!,IF(AND(All!$V47="P5",All!$AE47="RDP"),#REF!,IF(AND(All!$V47="P6",All!$AE47="RDP"),#REF!,IF(AND(All!$V47="P7",All!$AE47="RDP"),#REF!,IF(AND(All!$V47="P8",All!$AE47="RDP"),#REF!,IF(AND(All!$V47="P9",All!$AE47="RDP"),#REF!,IF(AND(All!$V47="P1",All!$AE47="RMS"),#REF!,IF(AND(All!$V47="P2",All!$AE47="RMS"),#REF!,IF(AND(All!$V47="P3",All!$AE47="RMS"),#REF!,IF(AND(All!$V47="P4",All!$AE47="RMS"),#REF!,IF(AND(All!$V47="P5",All!$AE47="RMS"),#REF!,IF(AND(All!$V47="P6",All!$AE47="RMS"),#REF!,IF(AND(All!$V47="P7",All!$AE47="RMS"),#REF!,IF(AND(All!$V47="P8",All!$AE47="RMS"),#REF!,IF(AND(All!$V47="P9",All!$AE47="RMS"),#REF!,IF(AND(All!$V47="P1",All!$AE47="RSS"),#REF!,IF(AND(All!$V47="P2",All!$AE47="RSS"),#REF!,IF(AND(All!$V47="P3",All!$AE47="RSS"),#REF!,IF(AND(All!$V47="P4",All!$AE47="RSS"),#REF!,IF(AND(All!$V47="P5",All!$AE47="RSS"),#REF!,IF(AND(All!$V47="P6",All!$AE47="RSS"),#REF!,IF(AND(All!$V47="P7",All!$AE47="RSS"),#REF!,IF(AND(All!$V47="P8",All!$AE47="RSS"),#REF!,IF(AND(All!$V47="P9",All!$AE47="RSS"),#REF!,0)))))))))))))))))))))))))))</f>
        <v>#REF!</v>
      </c>
      <c r="BQ49" s="43" t="e">
        <f>IF(AND(All!$V47="P1",All!$AE47="RDP"),#REF!,IF(AND(All!$V47="P2",All!$AE47="RDP"),#REF!,IF(AND(All!$V47="P3",All!$AE47="RDP"),#REF!,IF(AND(All!$V47="P4",All!$AE47="RDP"),#REF!,IF(AND(All!$V47="P5",All!$AE47="RDP"),#REF!,IF(AND(All!$V47="P6",All!$AE47="RDP"),#REF!,IF(AND(All!$V47="P7",All!$AE47="RDP"),#REF!,IF(AND(All!$V47="P8",All!$AE47="RDP"),#REF!,IF(AND(All!$V47="P9",All!$AE47="RDP"),#REF!,IF(AND(All!$V47="P1",All!$AE47="RMS"),#REF!,IF(AND(All!$V47="P2",All!$AE47="RMS"),#REF!,IF(AND(All!$V47="P3",All!$AE47="RMS"),#REF!,IF(AND(All!$V47="P4",All!$AE47="RMS"),#REF!,IF(AND(All!$V47="P5",All!$AE47="RMS"),#REF!,IF(AND(All!$V47="P6",All!$AE47="RMS"),#REF!,IF(AND(All!$V47="P7",All!$AE47="RMS"),#REF!,IF(AND(All!$V47="P8",All!$AE47="RMS"),#REF!,IF(AND(All!$V47="P9",All!$AE47="RMS"),#REF!,IF(AND(All!$V47="P1",All!$AE47="RSS"),#REF!,IF(AND(All!$V47="P2",All!$AE47="RSS"),#REF!,IF(AND(All!$V47="P3",All!$AE47="RSS"),#REF!,IF(AND(All!$V47="P4",All!$AE47="RSS"),#REF!,IF(AND(All!$V47="P5",All!$AE47="RSS"),#REF!,IF(AND(All!$V47="P6",All!$AE47="RSS"),#REF!,IF(AND(All!$V47="P7",All!$AE47="RSS"),#REF!,IF(AND(All!$V47="P8",All!$AE47="RSS"),#REF!,IF(AND(All!$V47="P9",All!$AE47="RSS"),#REF!,0)))))))))))))))))))))))))))</f>
        <v>#REF!</v>
      </c>
      <c r="BR49" s="43" t="e">
        <f>IF(AND(All!$V47="P1",All!$AE47="RDP"),#REF!,IF(AND(All!$V47="P2",All!$AE47="RDP"),#REF!,IF(AND(All!$V47="P3",All!$AE47="RDP"),#REF!,IF(AND(All!$V47="P4",All!$AE47="RDP"),#REF!,IF(AND(All!$V47="P5",All!$AE47="RDP"),#REF!,IF(AND(All!$V47="P6",All!$AE47="RDP"),#REF!,IF(AND(All!$V47="P7",All!$AE47="RDP"),#REF!,IF(AND(All!$V47="P8",All!$AE47="RDP"),#REF!,IF(AND(All!$V47="P9",All!$AE47="RDP"),#REF!,IF(AND(All!$V47="P1",All!$AE47="RMS"),#REF!,IF(AND(All!$V47="P2",All!$AE47="RMS"),#REF!,IF(AND(All!$V47="P3",All!$AE47="RMS"),#REF!,IF(AND(All!$V47="P4",All!$AE47="RMS"),#REF!,IF(AND(All!$V47="P5",All!$AE47="RMS"),#REF!,IF(AND(All!$V47="P6",All!$AE47="RMS"),#REF!,IF(AND(All!$V47="P7",All!$AE47="RMS"),#REF!,IF(AND(All!$V47="P8",All!$AE47="RMS"),#REF!,IF(AND(All!$V47="P9",All!$AE47="RMS"),#REF!,IF(AND(All!$V47="P1",All!$AE47="RSS"),#REF!,IF(AND(All!$V47="P2",All!$AE47="RSS"),#REF!,IF(AND(All!$V47="P3",All!$AE47="RSS"),#REF!,IF(AND(All!$V47="P4",All!$AE47="RSS"),#REF!,IF(AND(All!$V47="P5",All!$AE47="RSS"),#REF!,IF(AND(All!$V47="P6",All!$AE47="RSS"),#REF!,IF(AND(All!$V47="P7",All!$AE47="RSS"),#REF!,IF(AND(All!$V47="P8",All!$AE47="RSS"),#REF!,IF(AND(All!$V47="P9",All!$AE47="RSS"),#REF!,0)))))))))))))))))))))))))))</f>
        <v>#REF!</v>
      </c>
      <c r="BS49" s="43" t="e">
        <f>IF(AND(All!$V47="P1",All!$AE47="RDP"),#REF!,IF(AND(All!$V47="P2",All!$AE47="RDP"),#REF!,IF(AND(All!$V47="P3",All!$AE47="RDP"),#REF!,IF(AND(All!$V47="P4",All!$AE47="RDP"),#REF!,IF(AND(All!$V47="P5",All!$AE47="RDP"),#REF!,IF(AND(All!$V47="P6",All!$AE47="RDP"),#REF!,IF(AND(All!$V47="P7",All!$AE47="RDP"),#REF!,IF(AND(All!$V47="P8",All!$AE47="RDP"),#REF!,IF(AND(All!$V47="P9",All!$AE47="RDP"),#REF!,IF(AND(All!$V47="P1",All!$AE47="RMS"),#REF!,IF(AND(All!$V47="P2",All!$AE47="RMS"),#REF!,IF(AND(All!$V47="P3",All!$AE47="RMS"),#REF!,IF(AND(All!$V47="P4",All!$AE47="RMS"),#REF!,IF(AND(All!$V47="P5",All!$AE47="RMS"),#REF!,IF(AND(All!$V47="P6",All!$AE47="RMS"),#REF!,IF(AND(All!$V47="P7",All!$AE47="RMS"),#REF!,IF(AND(All!$V47="P8",All!$AE47="RMS"),#REF!,IF(AND(All!$V47="P9",All!$AE47="RMS"),#REF!,IF(AND(All!$V47="P1",All!$AE47="RSS"),#REF!,IF(AND(All!$V47="P2",All!$AE47="RSS"),#REF!,IF(AND(All!$V47="P3",All!$AE47="RSS"),#REF!,IF(AND(All!$V47="P4",All!$AE47="RSS"),#REF!,IF(AND(All!$V47="P5",All!$AE47="RSS"),#REF!,IF(AND(All!$V47="P6",All!$AE47="RSS"),#REF!,IF(AND(All!$V47="P7",All!$AE47="RSS"),#REF!,IF(AND(All!$V47="P8",All!$AE47="RSS"),#REF!,IF(AND(All!$V47="P9",All!$AE47="RSS"),#REF!,0)))))))))))))))))))))))))))</f>
        <v>#REF!</v>
      </c>
      <c r="BT49" s="43" t="e">
        <f>IF(AND(All!$V47="P1",All!$AE47="RDP"),#REF!,IF(AND(All!$V47="P2",All!$AE47="RDP"),#REF!,IF(AND(All!$V47="P3",All!$AE47="RDP"),#REF!,IF(AND(All!$V47="P4",All!$AE47="RDP"),#REF!,IF(AND(All!$V47="P5",All!$AE47="RDP"),#REF!,IF(AND(All!$V47="P6",All!$AE47="RDP"),#REF!,IF(AND(All!$V47="P7",All!$AE47="RDP"),#REF!,IF(AND(All!$V47="P8",All!$AE47="RDP"),#REF!,IF(AND(All!$V47="P9",All!$AE47="RDP"),#REF!,IF(AND(All!$V47="P1",All!$AE47="RMS"),#REF!,IF(AND(All!$V47="P2",All!$AE47="RMS"),#REF!,IF(AND(All!$V47="P3",All!$AE47="RMS"),#REF!,IF(AND(All!$V47="P4",All!$AE47="RMS"),#REF!,IF(AND(All!$V47="P5",All!$AE47="RMS"),#REF!,IF(AND(All!$V47="P6",All!$AE47="RMS"),#REF!,IF(AND(All!$V47="P7",All!$AE47="RMS"),#REF!,IF(AND(All!$V47="P8",All!$AE47="RMS"),#REF!,IF(AND(All!$V47="P9",All!$AE47="RMS"),#REF!,IF(AND(All!$V47="P1",All!$AE47="RSS"),#REF!,IF(AND(All!$V47="P2",All!$AE47="RSS"),#REF!,IF(AND(All!$V47="P3",All!$AE47="RSS"),#REF!,IF(AND(All!$V47="P4",All!$AE47="RSS"),#REF!,IF(AND(All!$V47="P5",All!$AE47="RSS"),#REF!,IF(AND(All!$V47="P6",All!$AE47="RSS"),#REF!,IF(AND(All!$V47="P7",All!$AE47="RSS"),#REF!,IF(AND(All!$V47="P8",All!$AE47="RSS"),#REF!,IF(AND(All!$V47="P9",All!$AE47="RSS"),#REF!,0)))))))))))))))))))))))))))</f>
        <v>#REF!</v>
      </c>
      <c r="BU49" s="43" t="e">
        <f>IF(AND(All!$V47="P1",All!$AE47="RDP"),#REF!,IF(AND(All!$V47="P2",All!$AE47="RDP"),#REF!,IF(AND(All!$V47="P3",All!$AE47="RDP"),#REF!,IF(AND(All!$V47="P4",All!$AE47="RDP"),#REF!,IF(AND(All!$V47="P5",All!$AE47="RDP"),#REF!,IF(AND(All!$V47="P6",All!$AE47="RDP"),#REF!,IF(AND(All!$V47="P7",All!$AE47="RDP"),#REF!,IF(AND(All!$V47="P8",All!$AE47="RDP"),#REF!,IF(AND(All!$V47="P9",All!$AE47="RDP"),#REF!,IF(AND(All!$V47="P1",All!$AE47="RMS"),#REF!,IF(AND(All!$V47="P2",All!$AE47="RMS"),#REF!,IF(AND(All!$V47="P3",All!$AE47="RMS"),#REF!,IF(AND(All!$V47="P4",All!$AE47="RMS"),#REF!,IF(AND(All!$V47="P5",All!$AE47="RMS"),#REF!,IF(AND(All!$V47="P6",All!$AE47="RMS"),#REF!,IF(AND(All!$V47="P7",All!$AE47="RMS"),#REF!,IF(AND(All!$V47="P8",All!$AE47="RMS"),#REF!,IF(AND(All!$V47="P9",All!$AE47="RMS"),#REF!,IF(AND(All!$V47="P1",All!$AE47="RSS"),#REF!,IF(AND(All!$V47="P2",All!$AE47="RSS"),#REF!,IF(AND(All!$V47="P3",All!$AE47="RSS"),#REF!,IF(AND(All!$V47="P4",All!$AE47="RSS"),#REF!,IF(AND(All!$V47="P5",All!$AE47="RSS"),#REF!,IF(AND(All!$V47="P6",All!$AE47="RSS"),#REF!,IF(AND(All!$V47="P7",All!$AE47="RSS"),#REF!,IF(AND(All!$V47="P8",All!$AE47="RSS"),#REF!,IF(AND(All!$V47="P9",All!$AE47="RSS"),#REF!,0)))))))))))))))))))))))))))</f>
        <v>#REF!</v>
      </c>
      <c r="BV49" s="43" t="e">
        <f>IF(AND(All!$V47="P1",All!$AE47="RDP"),#REF!,IF(AND(All!$V47="P2",All!$AE47="RDP"),#REF!,IF(AND(All!$V47="P3",All!$AE47="RDP"),#REF!,IF(AND(All!$V47="P4",All!$AE47="RDP"),#REF!,IF(AND(All!$V47="P5",All!$AE47="RDP"),#REF!,IF(AND(All!$V47="P6",All!$AE47="RDP"),#REF!,IF(AND(All!$V47="P7",All!$AE47="RDP"),#REF!,IF(AND(All!$V47="P8",All!$AE47="RDP"),#REF!,IF(AND(All!$V47="P9",All!$AE47="RDP"),#REF!,IF(AND(All!$V47="P1",All!$AE47="RMS"),#REF!,IF(AND(All!$V47="P2",All!$AE47="RMS"),#REF!,IF(AND(All!$V47="P3",All!$AE47="RMS"),#REF!,IF(AND(All!$V47="P4",All!$AE47="RMS"),#REF!,IF(AND(All!$V47="P5",All!$AE47="RMS"),#REF!,IF(AND(All!$V47="P6",All!$AE47="RMS"),#REF!,IF(AND(All!$V47="P7",All!$AE47="RMS"),#REF!,IF(AND(All!$V47="P8",All!$AE47="RMS"),#REF!,IF(AND(All!$V47="P9",All!$AE47="RMS"),#REF!,IF(AND(All!$V47="P1",All!$AE47="RSS"),#REF!,IF(AND(All!$V47="P2",All!$AE47="RSS"),#REF!,IF(AND(All!$V47="P3",All!$AE47="RSS"),#REF!,IF(AND(All!$V47="P4",All!$AE47="RSS"),#REF!,IF(AND(All!$V47="P5",All!$AE47="RSS"),#REF!,IF(AND(All!$V47="P6",All!$AE47="RSS"),#REF!,IF(AND(All!$V47="P7",All!$AE47="RSS"),#REF!,IF(AND(All!$V47="P8",All!$AE47="RSS"),#REF!,IF(AND(All!$V47="P9",All!$AE47="RSS"),#REF!,0)))))))))))))))))))))))))))</f>
        <v>#REF!</v>
      </c>
      <c r="BW49" s="43" t="e">
        <f>IF(AND(All!$V47="P1",All!$AE47="RDP"),#REF!,IF(AND(All!$V47="P2",All!$AE47="RDP"),#REF!,IF(AND(All!$V47="P3",All!$AE47="RDP"),#REF!,IF(AND(All!$V47="P4",All!$AE47="RDP"),#REF!,IF(AND(All!$V47="P5",All!$AE47="RDP"),#REF!,IF(AND(All!$V47="P6",All!$AE47="RDP"),#REF!,IF(AND(All!$V47="P7",All!$AE47="RDP"),#REF!,IF(AND(All!$V47="P8",All!$AE47="RDP"),#REF!,IF(AND(All!$V47="P9",All!$AE47="RDP"),#REF!,IF(AND(All!$V47="P1",All!$AE47="RMS"),#REF!,IF(AND(All!$V47="P2",All!$AE47="RMS"),#REF!,IF(AND(All!$V47="P3",All!$AE47="RMS"),#REF!,IF(AND(All!$V47="P4",All!$AE47="RMS"),#REF!,IF(AND(All!$V47="P5",All!$AE47="RMS"),#REF!,IF(AND(All!$V47="P6",All!$AE47="RMS"),#REF!,IF(AND(All!$V47="P7",All!$AE47="RMS"),#REF!,IF(AND(All!$V47="P8",All!$AE47="RMS"),#REF!,IF(AND(All!$V47="P9",All!$AE47="RMS"),#REF!,IF(AND(All!$V47="P1",All!$AE47="RSS"),#REF!,IF(AND(All!$V47="P2",All!$AE47="RSS"),#REF!,IF(AND(All!$V47="P3",All!$AE47="RSS"),#REF!,IF(AND(All!$V47="P4",All!$AE47="RSS"),#REF!,IF(AND(All!$V47="P5",All!$AE47="RSS"),#REF!,IF(AND(All!$V47="P6",All!$AE47="RSS"),#REF!,IF(AND(All!$V47="P7",All!$AE47="RSS"),#REF!,IF(AND(All!$V47="P8",All!$AE47="RSS"),#REF!,IF(AND(All!$V47="P9",All!$AE47="RSS"),#REF!,0)))))))))))))))))))))))))))</f>
        <v>#REF!</v>
      </c>
      <c r="BX49" s="43" t="e">
        <f>IF(AND(All!$V47="P1",All!$AE47="RDP"),#REF!,IF(AND(All!$V47="P2",All!$AE47="RDP"),#REF!,IF(AND(All!$V47="P3",All!$AE47="RDP"),#REF!,IF(AND(All!$V47="P4",All!$AE47="RDP"),#REF!,IF(AND(All!$V47="P5",All!$AE47="RDP"),#REF!,IF(AND(All!$V47="P6",All!$AE47="RDP"),#REF!,IF(AND(All!$V47="P7",All!$AE47="RDP"),#REF!,IF(AND(All!$V47="P8",All!$AE47="RDP"),#REF!,IF(AND(All!$V47="P9",All!$AE47="RDP"),#REF!,IF(AND(All!$V47="P1",All!$AE47="RMS"),#REF!,IF(AND(All!$V47="P2",All!$AE47="RMS"),#REF!,IF(AND(All!$V47="P3",All!$AE47="RMS"),#REF!,IF(AND(All!$V47="P4",All!$AE47="RMS"),#REF!,IF(AND(All!$V47="P5",All!$AE47="RMS"),#REF!,IF(AND(All!$V47="P6",All!$AE47="RMS"),#REF!,IF(AND(All!$V47="P7",All!$AE47="RMS"),#REF!,IF(AND(All!$V47="P8",All!$AE47="RMS"),#REF!,IF(AND(All!$V47="P9",All!$AE47="RMS"),#REF!,IF(AND(All!$V47="P1",All!$AE47="RSS"),#REF!,IF(AND(All!$V47="P2",All!$AE47="RSS"),#REF!,IF(AND(All!$V47="P3",All!$AE47="RSS"),#REF!,IF(AND(All!$V47="P4",All!$AE47="RSS"),#REF!,IF(AND(All!$V47="P5",All!$AE47="RSS"),#REF!,IF(AND(All!$V47="P6",All!$AE47="RSS"),#REF!,IF(AND(All!$V47="P7",All!$AE47="RSS"),#REF!,IF(AND(All!$V47="P8",All!$AE47="RSS"),#REF!,IF(AND(All!$V47="P9",All!$AE47="RSS"),#REF!,0)))))))))))))))))))))))))))</f>
        <v>#REF!</v>
      </c>
      <c r="BY49" s="43" t="e">
        <f>IF(AND(All!$V47="P1",All!$AE47="RDP"),#REF!,IF(AND(All!$V47="P2",All!$AE47="RDP"),#REF!,IF(AND(All!$V47="P3",All!$AE47="RDP"),#REF!,IF(AND(All!$V47="P4",All!$AE47="RDP"),#REF!,IF(AND(All!$V47="P5",All!$AE47="RDP"),#REF!,IF(AND(All!$V47="P6",All!$AE47="RDP"),#REF!,IF(AND(All!$V47="P7",All!$AE47="RDP"),#REF!,IF(AND(All!$V47="P8",All!$AE47="RDP"),#REF!,IF(AND(All!$V47="P9",All!$AE47="RDP"),#REF!,IF(AND(All!$V47="P1",All!$AE47="RMS"),#REF!,IF(AND(All!$V47="P2",All!$AE47="RMS"),#REF!,IF(AND(All!$V47="P3",All!$AE47="RMS"),#REF!,IF(AND(All!$V47="P4",All!$AE47="RMS"),#REF!,IF(AND(All!$V47="P5",All!$AE47="RMS"),#REF!,IF(AND(All!$V47="P6",All!$AE47="RMS"),#REF!,IF(AND(All!$V47="P7",All!$AE47="RMS"),#REF!,IF(AND(All!$V47="P8",All!$AE47="RMS"),#REF!,IF(AND(All!$V47="P9",All!$AE47="RMS"),#REF!,IF(AND(All!$V47="P1",All!$AE47="RSS"),#REF!,IF(AND(All!$V47="P2",All!$AE47="RSS"),#REF!,IF(AND(All!$V47="P3",All!$AE47="RSS"),#REF!,IF(AND(All!$V47="P4",All!$AE47="RSS"),#REF!,IF(AND(All!$V47="P5",All!$AE47="RSS"),#REF!,IF(AND(All!$V47="P6",All!$AE47="RSS"),#REF!,IF(AND(All!$V47="P7",All!$AE47="RSS"),#REF!,IF(AND(All!$V47="P8",All!$AE47="RSS"),#REF!,IF(AND(All!$V47="P9",All!$AE47="RSS"),#REF!,0)))))))))))))))))))))))))))</f>
        <v>#REF!</v>
      </c>
      <c r="BZ49" s="43" t="e">
        <f>IF(AND(All!$V47="P1",All!$AE47="RDP"),#REF!,IF(AND(All!$V47="P2",All!$AE47="RDP"),#REF!,IF(AND(All!$V47="P3",All!$AE47="RDP"),#REF!,IF(AND(All!$V47="P4",All!$AE47="RDP"),#REF!,IF(AND(All!$V47="P5",All!$AE47="RDP"),#REF!,IF(AND(All!$V47="P6",All!$AE47="RDP"),#REF!,IF(AND(All!$V47="P7",All!$AE47="RDP"),#REF!,IF(AND(All!$V47="P8",All!$AE47="RDP"),#REF!,IF(AND(All!$V47="P9",All!$AE47="RDP"),#REF!,IF(AND(All!$V47="P1",All!$AE47="RMS"),#REF!,IF(AND(All!$V47="P2",All!$AE47="RMS"),#REF!,IF(AND(All!$V47="P3",All!$AE47="RMS"),#REF!,IF(AND(All!$V47="P4",All!$AE47="RMS"),#REF!,IF(AND(All!$V47="P5",All!$AE47="RMS"),#REF!,IF(AND(All!$V47="P6",All!$AE47="RMS"),#REF!,IF(AND(All!$V47="P7",All!$AE47="RMS"),#REF!,IF(AND(All!$V47="P8",All!$AE47="RMS"),#REF!,IF(AND(All!$V47="P9",All!$AE47="RMS"),#REF!,IF(AND(All!$V47="P1",All!$AE47="RSS"),#REF!,IF(AND(All!$V47="P2",All!$AE47="RSS"),#REF!,IF(AND(All!$V47="P3",All!$AE47="RSS"),#REF!,IF(AND(All!$V47="P4",All!$AE47="RSS"),#REF!,IF(AND(All!$V47="P5",All!$AE47="RSS"),#REF!,IF(AND(All!$V47="P6",All!$AE47="RSS"),#REF!,IF(AND(All!$V47="P7",All!$AE47="RSS"),#REF!,IF(AND(All!$V47="P8",All!$AE47="RSS"),#REF!,IF(AND(All!$V47="P9",All!$AE47="RSS"),#REF!,0)))))))))))))))))))))))))))</f>
        <v>#REF!</v>
      </c>
      <c r="CA49" s="43" t="e">
        <f>IF(AND(All!$V47="P1",All!$AE47="RDP"),#REF!,IF(AND(All!$V47="P2",All!$AE47="RDP"),#REF!,IF(AND(All!$V47="P3",All!$AE47="RDP"),#REF!,IF(AND(All!$V47="P4",All!$AE47="RDP"),#REF!,IF(AND(All!$V47="P5",All!$AE47="RDP"),#REF!,IF(AND(All!$V47="P6",All!$AE47="RDP"),#REF!,IF(AND(All!$V47="P7",All!$AE47="RDP"),#REF!,IF(AND(All!$V47="P8",All!$AE47="RDP"),#REF!,IF(AND(All!$V47="P9",All!$AE47="RDP"),#REF!,IF(AND(All!$V47="P1",All!$AE47="RMS"),#REF!,IF(AND(All!$V47="P2",All!$AE47="RMS"),#REF!,IF(AND(All!$V47="P3",All!$AE47="RMS"),#REF!,IF(AND(All!$V47="P4",All!$AE47="RMS"),#REF!,IF(AND(All!$V47="P5",All!$AE47="RMS"),#REF!,IF(AND(All!$V47="P6",All!$AE47="RMS"),#REF!,IF(AND(All!$V47="P7",All!$AE47="RMS"),#REF!,IF(AND(All!$V47="P8",All!$AE47="RMS"),#REF!,IF(AND(All!$V47="P9",All!$AE47="RMS"),#REF!,IF(AND(All!$V47="P1",All!$AE47="RSS"),#REF!,IF(AND(All!$V47="P2",All!$AE47="RSS"),#REF!,IF(AND(All!$V47="P3",All!$AE47="RSS"),#REF!,IF(AND(All!$V47="P4",All!$AE47="RSS"),#REF!,IF(AND(All!$V47="P5",All!$AE47="RSS"),#REF!,IF(AND(All!$V47="P6",All!$AE47="RSS"),#REF!,IF(AND(All!$V47="P7",All!$AE47="RSS"),#REF!,IF(AND(All!$V47="P8",All!$AE47="RSS"),#REF!,IF(AND(All!$V47="P9",All!$AE47="RSS"),#REF!,0)))))))))))))))))))))))))))</f>
        <v>#REF!</v>
      </c>
      <c r="CB49" s="43" t="e">
        <f>IF(AND(All!$V47="P1",All!$AE47="RDP"),#REF!,IF(AND(All!$V47="P2",All!$AE47="RDP"),#REF!,IF(AND(All!$V47="P3",All!$AE47="RDP"),#REF!,IF(AND(All!$V47="P4",All!$AE47="RDP"),#REF!,IF(AND(All!$V47="P5",All!$AE47="RDP"),#REF!,IF(AND(All!$V47="P6",All!$AE47="RDP"),#REF!,IF(AND(All!$V47="P7",All!$AE47="RDP"),#REF!,IF(AND(All!$V47="P8",All!$AE47="RDP"),#REF!,IF(AND(All!$V47="P9",All!$AE47="RDP"),#REF!,IF(AND(All!$V47="P1",All!$AE47="RMS"),#REF!,IF(AND(All!$V47="P2",All!$AE47="RMS"),#REF!,IF(AND(All!$V47="P3",All!$AE47="RMS"),#REF!,IF(AND(All!$V47="P4",All!$AE47="RMS"),#REF!,IF(AND(All!$V47="P5",All!$AE47="RMS"),#REF!,IF(AND(All!$V47="P6",All!$AE47="RMS"),#REF!,IF(AND(All!$V47="P7",All!$AE47="RMS"),#REF!,IF(AND(All!$V47="P8",All!$AE47="RMS"),#REF!,IF(AND(All!$V47="P9",All!$AE47="RMS"),#REF!,IF(AND(All!$V47="P1",All!$AE47="RSS"),#REF!,IF(AND(All!$V47="P2",All!$AE47="RSS"),#REF!,IF(AND(All!$V47="P3",All!$AE47="RSS"),#REF!,IF(AND(All!$V47="P4",All!$AE47="RSS"),#REF!,IF(AND(All!$V47="P5",All!$AE47="RSS"),#REF!,IF(AND(All!$V47="P6",All!$AE47="RSS"),#REF!,IF(AND(All!$V47="P7",All!$AE47="RSS"),#REF!,IF(AND(All!$V47="P8",All!$AE47="RSS"),#REF!,IF(AND(All!$V47="P9",All!$AE47="RSS"),#REF!,0)))))))))))))))))))))))))))</f>
        <v>#REF!</v>
      </c>
      <c r="CC49" s="43" t="e">
        <f>IF(AND(All!$V47="P1",All!$AE47="RDP"),#REF!,IF(AND(All!$V47="P2",All!$AE47="RDP"),#REF!,IF(AND(All!$V47="P3",All!$AE47="RDP"),#REF!,IF(AND(All!$V47="P4",All!$AE47="RDP"),#REF!,IF(AND(All!$V47="P5",All!$AE47="RDP"),#REF!,IF(AND(All!$V47="P6",All!$AE47="RDP"),#REF!,IF(AND(All!$V47="P7",All!$AE47="RDP"),#REF!,IF(AND(All!$V47="P8",All!$AE47="RDP"),#REF!,IF(AND(All!$V47="P9",All!$AE47="RDP"),#REF!,IF(AND(All!$V47="P1",All!$AE47="RMS"),#REF!,IF(AND(All!$V47="P2",All!$AE47="RMS"),#REF!,IF(AND(All!$V47="P3",All!$AE47="RMS"),#REF!,IF(AND(All!$V47="P4",All!$AE47="RMS"),#REF!,IF(AND(All!$V47="P5",All!$AE47="RMS"),#REF!,IF(AND(All!$V47="P6",All!$AE47="RMS"),#REF!,IF(AND(All!$V47="P7",All!$AE47="RMS"),#REF!,IF(AND(All!$V47="P8",All!$AE47="RMS"),#REF!,IF(AND(All!$V47="P9",All!$AE47="RMS"),#REF!,IF(AND(All!$V47="P1",All!$AE47="RSS"),#REF!,IF(AND(All!$V47="P2",All!$AE47="RSS"),#REF!,IF(AND(All!$V47="P3",All!$AE47="RSS"),#REF!,IF(AND(All!$V47="P4",All!$AE47="RSS"),#REF!,IF(AND(All!$V47="P5",All!$AE47="RSS"),#REF!,IF(AND(All!$V47="P6",All!$AE47="RSS"),#REF!,IF(AND(All!$V47="P7",All!$AE47="RSS"),#REF!,IF(AND(All!$V47="P8",All!$AE47="RSS"),#REF!,IF(AND(All!$V47="P9",All!$AE47="RSS"),#REF!,0)))))))))))))))))))))))))))</f>
        <v>#REF!</v>
      </c>
      <c r="CD49" s="43" t="e">
        <f>IF(AND(All!$V47="P1",All!$AE47="RDP"),#REF!,IF(AND(All!$V47="P2",All!$AE47="RDP"),#REF!,IF(AND(All!$V47="P3",All!$AE47="RDP"),#REF!,IF(AND(All!$V47="P4",All!$AE47="RDP"),#REF!,IF(AND(All!$V47="P5",All!$AE47="RDP"),#REF!,IF(AND(All!$V47="P6",All!$AE47="RDP"),#REF!,IF(AND(All!$V47="P7",All!$AE47="RDP"),#REF!,IF(AND(All!$V47="P8",All!$AE47="RDP"),#REF!,IF(AND(All!$V47="P9",All!$AE47="RDP"),#REF!,IF(AND(All!$V47="P1",All!$AE47="RMS"),#REF!,IF(AND(All!$V47="P2",All!$AE47="RMS"),#REF!,IF(AND(All!$V47="P3",All!$AE47="RMS"),#REF!,IF(AND(All!$V47="P4",All!$AE47="RMS"),#REF!,IF(AND(All!$V47="P5",All!$AE47="RMS"),#REF!,IF(AND(All!$V47="P6",All!$AE47="RMS"),#REF!,IF(AND(All!$V47="P7",All!$AE47="RMS"),#REF!,IF(AND(All!$V47="P8",All!$AE47="RMS"),#REF!,IF(AND(All!$V47="P9",All!$AE47="RMS"),#REF!,IF(AND(All!$V47="P1",All!$AE47="RSS"),#REF!,IF(AND(All!$V47="P2",All!$AE47="RSS"),#REF!,IF(AND(All!$V47="P3",All!$AE47="RSS"),#REF!,IF(AND(All!$V47="P4",All!$AE47="RSS"),#REF!,IF(AND(All!$V47="P5",All!$AE47="RSS"),#REF!,IF(AND(All!$V47="P6",All!$AE47="RSS"),#REF!,IF(AND(All!$V47="P7",All!$AE47="RSS"),#REF!,IF(AND(All!$V47="P8",All!$AE47="RSS"),#REF!,IF(AND(All!$V47="P9",All!$AE47="RSS"),#REF!,0)))))))))))))))))))))))))))</f>
        <v>#REF!</v>
      </c>
      <c r="CE49" s="43" t="e">
        <f>IF(AND(All!$V47="P1",All!$AE47="RDP"),#REF!,IF(AND(All!$V47="P2",All!$AE47="RDP"),#REF!,IF(AND(All!$V47="P3",All!$AE47="RDP"),#REF!,IF(AND(All!$V47="P4",All!$AE47="RDP"),#REF!,IF(AND(All!$V47="P5",All!$AE47="RDP"),#REF!,IF(AND(All!$V47="P6",All!$AE47="RDP"),#REF!,IF(AND(All!$V47="P7",All!$AE47="RDP"),#REF!,IF(AND(All!$V47="P8",All!$AE47="RDP"),#REF!,IF(AND(All!$V47="P9",All!$AE47="RDP"),#REF!,IF(AND(All!$V47="P1",All!$AE47="RMS"),#REF!,IF(AND(All!$V47="P2",All!$AE47="RMS"),#REF!,IF(AND(All!$V47="P3",All!$AE47="RMS"),#REF!,IF(AND(All!$V47="P4",All!$AE47="RMS"),#REF!,IF(AND(All!$V47="P5",All!$AE47="RMS"),#REF!,IF(AND(All!$V47="P6",All!$AE47="RMS"),#REF!,IF(AND(All!$V47="P7",All!$AE47="RMS"),#REF!,IF(AND(All!$V47="P8",All!$AE47="RMS"),#REF!,IF(AND(All!$V47="P9",All!$AE47="RMS"),#REF!,IF(AND(All!$V47="P1",All!$AE47="RSS"),#REF!,IF(AND(All!$V47="P2",All!$AE47="RSS"),#REF!,IF(AND(All!$V47="P3",All!$AE47="RSS"),#REF!,IF(AND(All!$V47="P4",All!$AE47="RSS"),#REF!,IF(AND(All!$V47="P5",All!$AE47="RSS"),#REF!,IF(AND(All!$V47="P6",All!$AE47="RSS"),#REF!,IF(AND(All!$V47="P7",All!$AE47="RSS"),#REF!,IF(AND(All!$V47="P8",All!$AE47="RSS"),#REF!,IF(AND(All!$V47="P9",All!$AE47="RSS"),#REF!,0)))))))))))))))))))))))))))</f>
        <v>#REF!</v>
      </c>
      <c r="CF49" s="43" t="e">
        <f>IF(AND(All!$V47="P1",All!$AE47="RDP"),#REF!,IF(AND(All!$V47="P2",All!$AE47="RDP"),#REF!,IF(AND(All!$V47="P3",All!$AE47="RDP"),#REF!,IF(AND(All!$V47="P4",All!$AE47="RDP"),#REF!,IF(AND(All!$V47="P5",All!$AE47="RDP"),#REF!,IF(AND(All!$V47="P6",All!$AE47="RDP"),#REF!,IF(AND(All!$V47="P7",All!$AE47="RDP"),#REF!,IF(AND(All!$V47="P8",All!$AE47="RDP"),#REF!,IF(AND(All!$V47="P9",All!$AE47="RDP"),#REF!,IF(AND(All!$V47="P1",All!$AE47="RMS"),#REF!,IF(AND(All!$V47="P2",All!$AE47="RMS"),#REF!,IF(AND(All!$V47="P3",All!$AE47="RMS"),#REF!,IF(AND(All!$V47="P4",All!$AE47="RMS"),#REF!,IF(AND(All!$V47="P5",All!$AE47="RMS"),#REF!,IF(AND(All!$V47="P6",All!$AE47="RMS"),#REF!,IF(AND(All!$V47="P7",All!$AE47="RMS"),#REF!,IF(AND(All!$V47="P8",All!$AE47="RMS"),#REF!,IF(AND(All!$V47="P9",All!$AE47="RMS"),#REF!,IF(AND(All!$V47="P1",All!$AE47="RSS"),#REF!,IF(AND(All!$V47="P2",All!$AE47="RSS"),#REF!,IF(AND(All!$V47="P3",All!$AE47="RSS"),#REF!,IF(AND(All!$V47="P4",All!$AE47="RSS"),#REF!,IF(AND(All!$V47="P5",All!$AE47="RSS"),#REF!,IF(AND(All!$V47="P6",All!$AE47="RSS"),#REF!,IF(AND(All!$V47="P7",All!$AE47="RSS"),#REF!,IF(AND(All!$V47="P8",All!$AE47="RSS"),#REF!,IF(AND(All!$V47="P9",All!$AE47="RSS"),#REF!,0)))))))))))))))))))))))))))</f>
        <v>#REF!</v>
      </c>
      <c r="CG49" s="43" t="e">
        <f>IF(AND(All!$V47="P1",All!$AE47="RDP"),#REF!,IF(AND(All!$V47="P2",All!$AE47="RDP"),#REF!,IF(AND(All!$V47="P3",All!$AE47="RDP"),#REF!,IF(AND(All!$V47="P4",All!$AE47="RDP"),#REF!,IF(AND(All!$V47="P5",All!$AE47="RDP"),#REF!,IF(AND(All!$V47="P6",All!$AE47="RDP"),#REF!,IF(AND(All!$V47="P7",All!$AE47="RDP"),#REF!,IF(AND(All!$V47="P8",All!$AE47="RDP"),#REF!,IF(AND(All!$V47="P9",All!$AE47="RDP"),#REF!,IF(AND(All!$V47="P1",All!$AE47="RMS"),#REF!,IF(AND(All!$V47="P2",All!$AE47="RMS"),#REF!,IF(AND(All!$V47="P3",All!$AE47="RMS"),#REF!,IF(AND(All!$V47="P4",All!$AE47="RMS"),#REF!,IF(AND(All!$V47="P5",All!$AE47="RMS"),#REF!,IF(AND(All!$V47="P6",All!$AE47="RMS"),#REF!,IF(AND(All!$V47="P7",All!$AE47="RMS"),#REF!,IF(AND(All!$V47="P8",All!$AE47="RMS"),#REF!,IF(AND(All!$V47="P9",All!$AE47="RMS"),#REF!,IF(AND(All!$V47="P1",All!$AE47="RSS"),#REF!,IF(AND(All!$V47="P2",All!$AE47="RSS"),#REF!,IF(AND(All!$V47="P3",All!$AE47="RSS"),#REF!,IF(AND(All!$V47="P4",All!$AE47="RSS"),#REF!,IF(AND(All!$V47="P5",All!$AE47="RSS"),#REF!,IF(AND(All!$V47="P6",All!$AE47="RSS"),#REF!,IF(AND(All!$V47="P7",All!$AE47="RSS"),#REF!,IF(AND(All!$V47="P8",All!$AE47="RSS"),#REF!,IF(AND(All!$V47="P9",All!$AE47="RSS"),#REF!,0)))))))))))))))))))))))))))</f>
        <v>#REF!</v>
      </c>
      <c r="CH49" s="43" t="e">
        <f>IF(AND(All!$V47="P1",All!$AE47="RDP"),#REF!,IF(AND(All!$V47="P2",All!$AE47="RDP"),#REF!,IF(AND(All!$V47="P3",All!$AE47="RDP"),#REF!,IF(AND(All!$V47="P4",All!$AE47="RDP"),#REF!,IF(AND(All!$V47="P5",All!$AE47="RDP"),#REF!,IF(AND(All!$V47="P6",All!$AE47="RDP"),#REF!,IF(AND(All!$V47="P7",All!$AE47="RDP"),#REF!,IF(AND(All!$V47="P8",All!$AE47="RDP"),#REF!,IF(AND(All!$V47="P9",All!$AE47="RDP"),#REF!,IF(AND(All!$V47="P1",All!$AE47="RMS"),#REF!,IF(AND(All!$V47="P2",All!$AE47="RMS"),#REF!,IF(AND(All!$V47="P3",All!$AE47="RMS"),#REF!,IF(AND(All!$V47="P4",All!$AE47="RMS"),#REF!,IF(AND(All!$V47="P5",All!$AE47="RMS"),#REF!,IF(AND(All!$V47="P6",All!$AE47="RMS"),#REF!,IF(AND(All!$V47="P7",All!$AE47="RMS"),#REF!,IF(AND(All!$V47="P8",All!$AE47="RMS"),#REF!,IF(AND(All!$V47="P9",All!$AE47="RMS"),#REF!,IF(AND(All!$V47="P1",All!$AE47="RSS"),#REF!,IF(AND(All!$V47="P2",All!$AE47="RSS"),#REF!,IF(AND(All!$V47="P3",All!$AE47="RSS"),#REF!,IF(AND(All!$V47="P4",All!$AE47="RSS"),#REF!,IF(AND(All!$V47="P5",All!$AE47="RSS"),#REF!,IF(AND(All!$V47="P6",All!$AE47="RSS"),#REF!,IF(AND(All!$V47="P7",All!$AE47="RSS"),#REF!,IF(AND(All!$V47="P8",All!$AE47="RSS"),#REF!,IF(AND(All!$V47="P9",All!$AE47="RSS"),#REF!,0)))))))))))))))))))))))))))</f>
        <v>#REF!</v>
      </c>
      <c r="CI49" s="328" t="e">
        <f>IF(AND(All!$V47="P1",All!$AE47="RDP"),#REF!,IF(AND(All!$V47="P2",All!$AE47="RDP"),#REF!,IF(AND(All!$V47="P3",All!$AE47="RDP"),#REF!,IF(AND(All!$V47="P4",All!$AE47="RDP"),#REF!,IF(AND(All!$V47="P5",All!$AE47="RDP"),#REF!,IF(AND(All!$V47="P6",All!$AE47="RDP"),#REF!,IF(AND(All!$V47="P7",All!$AE47="RDP"),#REF!,IF(AND(All!$V47="P8",All!$AE47="RDP"),#REF!,IF(AND(All!$V47="P9",All!$AE47="RDP"),#REF!,IF(AND(All!$V47="P1",All!$AE47="RMS"),#REF!,IF(AND(All!$V47="P2",All!$AE47="RMS"),#REF!,IF(AND(All!$V47="P3",All!$AE47="RMS"),#REF!,IF(AND(All!$V47="P4",All!$AE47="RMS"),#REF!,IF(AND(All!$V47="P5",All!$AE47="RMS"),#REF!,IF(AND(All!$V47="P6",All!$AE47="RMS"),#REF!,IF(AND(All!$V47="P7",All!$AE47="RMS"),#REF!,IF(AND(All!$V47="P8",All!$AE47="RMS"),#REF!,IF(AND(All!$V47="P9",All!$AE47="RMS"),#REF!,IF(AND(All!$V47="P1",All!$AE47="RSS"),#REF!,IF(AND(All!$V47="P2",All!$AE47="RSS"),#REF!,IF(AND(All!$V47="P3",All!$AE47="RSS"),#REF!,IF(AND(All!$V47="P4",All!$AE47="RSS"),#REF!,IF(AND(All!$V47="P5",All!$AE47="RSS"),#REF!,IF(AND(All!$V47="P6",All!$AE47="RSS"),#REF!,IF(AND(All!$V47="P7",All!$AE47="RSS"),#REF!,IF(AND(All!$V47="P8",All!$AE47="RSS"),#REF!,IF(AND(All!$V47="P9",All!$AE47="RSS"),#REF!,0)))))))))))))))))))))))))))</f>
        <v>#REF!</v>
      </c>
      <c r="CJ49" s="377" t="e">
        <f>Table92[[#This Row],[R-B1]]-Table92[[#This Row],[B1]]</f>
        <v>#REF!</v>
      </c>
      <c r="CK49" s="378" t="e">
        <f>Table92[[#This Row],[R-B2]]-Table92[[#This Row],[B2]]</f>
        <v>#REF!</v>
      </c>
      <c r="CL49" s="378" t="e">
        <f>Table92[[#This Row],[R-B3]]-Table92[[#This Row],[B3]]</f>
        <v>#REF!</v>
      </c>
      <c r="CM49" s="378" t="e">
        <f>Table92[[#This Row],[R-B4]]-Table92[[#This Row],[B4]]</f>
        <v>#REF!</v>
      </c>
      <c r="CN49" s="378" t="e">
        <f>Table92[[#This Row],[R-B5]]-Table92[[#This Row],[B5]]</f>
        <v>#REF!</v>
      </c>
      <c r="CO49" s="378" t="e">
        <f>Table92[[#This Row],[R-B6]]-Table92[[#This Row],[B6]]</f>
        <v>#REF!</v>
      </c>
      <c r="CP49" s="378" t="e">
        <f>Table92[[#This Row],[R-B7]]-Table92[[#This Row],[B7]]</f>
        <v>#REF!</v>
      </c>
      <c r="CQ49" s="378" t="e">
        <f>Table92[[#This Row],[R-B8]]-Table92[[#This Row],[B8]]</f>
        <v>#REF!</v>
      </c>
      <c r="CR49" s="378" t="e">
        <f>Table92[[#This Row],[R-B9]]-Table92[[#This Row],[B9]]</f>
        <v>#REF!</v>
      </c>
      <c r="CS49" s="378" t="e">
        <f>Table92[[#This Row],[R-B10]]-Table92[[#This Row],[B10]]</f>
        <v>#REF!</v>
      </c>
      <c r="CT49" s="378" t="e">
        <f>Table92[[#This Row],[R-B11]]-Table92[[#This Row],[B11]]</f>
        <v>#REF!</v>
      </c>
      <c r="CU49" s="378" t="e">
        <f>Table92[[#This Row],[R-B12]]-Table92[[#This Row],[B12]]</f>
        <v>#REF!</v>
      </c>
      <c r="CV49" s="378" t="e">
        <f>Table92[[#This Row],[R-K1]]-Table92[[#This Row],[K1]]</f>
        <v>#REF!</v>
      </c>
      <c r="CW49" s="378" t="e">
        <f>Table92[[#This Row],[R-K2]]-Table92[[#This Row],[K2]]</f>
        <v>#REF!</v>
      </c>
      <c r="CX49" s="378" t="e">
        <f>Table92[[#This Row],[R-K3]]-Table92[[#This Row],[K3]]</f>
        <v>#REF!</v>
      </c>
      <c r="CY49" s="378" t="e">
        <f>Table92[[#This Row],[R-K4]]-Table92[[#This Row],[K4]]</f>
        <v>#REF!</v>
      </c>
      <c r="CZ49" s="378" t="e">
        <f>Table92[[#This Row],[R-K5]]-Table92[[#This Row],[K5]]</f>
        <v>#REF!</v>
      </c>
      <c r="DA49" s="378" t="e">
        <f>Table92[[#This Row],[R-P1]]-Table92[[#This Row],[P1]]</f>
        <v>#REF!</v>
      </c>
      <c r="DB49" s="378" t="e">
        <f>Table92[[#This Row],[R-P2]]-Table92[[#This Row],[P2]]</f>
        <v>#REF!</v>
      </c>
      <c r="DC49" s="378" t="e">
        <f>Table92[[#This Row],[R-P3]]-Table92[[#This Row],[P3]]</f>
        <v>#REF!</v>
      </c>
      <c r="DD49" s="378" t="e">
        <f>Table92[[#This Row],[R-P4]]-Table92[[#This Row],[P4]]</f>
        <v>#REF!</v>
      </c>
      <c r="DE49" s="378" t="e">
        <f>Table92[[#This Row],[R-P5]]-Table92[[#This Row],[P5]]</f>
        <v>#REF!</v>
      </c>
      <c r="DF49" s="378" t="e">
        <f>Table92[[#This Row],[R-E1]]-Table92[[#This Row],[E1]]</f>
        <v>#REF!</v>
      </c>
      <c r="DG49" s="379" t="e">
        <f>Table92[[#This Row],[R-E2]]-Table92[[#This Row],[E2]]</f>
        <v>#REF!</v>
      </c>
      <c r="DH49" s="323">
        <f>COUNTIF(Table9[[#This Row],[G-B1]:[G-B12]],"&lt;=0")/12*100</f>
        <v>100</v>
      </c>
      <c r="DI49" s="43">
        <f>COUNTIF(Table9[[#This Row],[G-K1]:[G-K5]],"&lt;=0")/5*100</f>
        <v>100</v>
      </c>
      <c r="DJ49" s="43">
        <f>COUNTIF(Table9[[#This Row],[G-P1]:[G-P5]],"&lt;=0")/5*100</f>
        <v>100</v>
      </c>
      <c r="DK49" s="43">
        <f>COUNTIF(Table9[[#This Row],[G-E1]:[G-E2]],"&lt;=0")/2*100</f>
        <v>100</v>
      </c>
      <c r="DL49" s="450">
        <f>IF(AE49="RDP",(COUNTIF(Table9[[#This Row],[G-B3]],"&lt;=0")+COUNTIF(Table9[[#This Row],[G-B4]],"&lt;=0")+COUNTIF(Table9[[#This Row],[G-B7]],"&lt;=0")+COUNTIF(Table9[[#This Row],[G-B11]],"&lt;=0")+COUNTIF(Table9[[#This Row],[G-K2]],"&lt;=0"))/5*100,IF(AE49="RMS",(COUNTIF(Table9[[#This Row],[G-B4]],"&lt;=0")+COUNTIF(Table9[[#This Row],[G-B5]],"&lt;=0")+COUNTIF(Table9[[#This Row],[G-B10]],"&lt;=0")+COUNTIF(Table9[[#This Row],[G-B12]],"&lt;=0")+COUNTIF(Table9[[#This Row],[G-K2]],"&lt;=0"))/5*100,IF(AE49="RSS",(COUNTIF(Table9[[#This Row],[G-B1]],"&lt;=0")+COUNTIF(Table9[[#This Row],[G-B2]],"&lt;=0")+COUNTIF(Table9[[#This Row],[G-B6]],"&lt;=0")+COUNTIF(Table9[[#This Row],[G-B11]],"&lt;=0")+COUNTIF(Table9[[#This Row],[G-B12]],"&lt;=0"))/5*100,0)))</f>
        <v>100</v>
      </c>
      <c r="DM49" s="381">
        <v>83</v>
      </c>
      <c r="DN49" s="381">
        <v>100</v>
      </c>
      <c r="DO49" s="381">
        <v>80</v>
      </c>
      <c r="DP49" s="381">
        <v>100</v>
      </c>
      <c r="DQ49" s="381">
        <v>100</v>
      </c>
      <c r="DR49" s="380">
        <v>17</v>
      </c>
      <c r="DS49" s="381">
        <v>60</v>
      </c>
      <c r="DT49" s="381">
        <v>40</v>
      </c>
      <c r="DU49" s="381">
        <v>0</v>
      </c>
      <c r="DV49" s="381">
        <v>0</v>
      </c>
      <c r="DW49" s="380">
        <v>8</v>
      </c>
      <c r="DX49" s="381">
        <v>40</v>
      </c>
      <c r="DY49" s="381">
        <v>20</v>
      </c>
      <c r="DZ49" s="381">
        <v>0</v>
      </c>
      <c r="EA49" s="382">
        <v>0</v>
      </c>
      <c r="EB49" s="324" t="s">
        <v>868</v>
      </c>
      <c r="EC49" s="324" t="s">
        <v>196</v>
      </c>
      <c r="ED49" s="324" t="s">
        <v>1617</v>
      </c>
      <c r="EE49" s="339"/>
    </row>
    <row r="50" spans="1:135" ht="93" customHeight="1" x14ac:dyDescent="0.3">
      <c r="B50" s="282">
        <v>47</v>
      </c>
      <c r="C50" s="421" t="s">
        <v>134</v>
      </c>
      <c r="D50" s="305">
        <v>46062</v>
      </c>
      <c r="E50" s="310" t="s">
        <v>1648</v>
      </c>
      <c r="F50" s="304">
        <v>1100656</v>
      </c>
      <c r="G50" s="308">
        <f t="shared" ca="1" si="12"/>
        <v>42.793513061263326</v>
      </c>
      <c r="H50" s="283">
        <v>30696</v>
      </c>
      <c r="I50" s="304" t="s">
        <v>136</v>
      </c>
      <c r="J50" s="304" t="s">
        <v>137</v>
      </c>
      <c r="K50" s="304" t="s">
        <v>138</v>
      </c>
      <c r="L50" s="304" t="s">
        <v>147</v>
      </c>
      <c r="M50" s="304" t="s">
        <v>141</v>
      </c>
      <c r="N50" s="304"/>
      <c r="O50" s="304" t="s">
        <v>183</v>
      </c>
      <c r="P50" s="306" t="s">
        <v>1649</v>
      </c>
      <c r="Q50" s="304" t="s">
        <v>144</v>
      </c>
      <c r="R50" s="304" t="s">
        <v>185</v>
      </c>
      <c r="S50" s="305">
        <v>45627</v>
      </c>
      <c r="T50" s="286">
        <f t="shared" ca="1" si="13"/>
        <v>1.8861111111111111</v>
      </c>
      <c r="U50" s="304">
        <v>19</v>
      </c>
      <c r="V50" s="304" t="s">
        <v>186</v>
      </c>
      <c r="W50" s="307">
        <f ca="1">Table92[[#This Row],[Age]]-($T$1-Table92[[#This Row],[Date of Appointment to Current Grade]])/365</f>
        <v>41.57260273972603</v>
      </c>
      <c r="X50" s="309">
        <f ca="1">($T$1-Table92[[#This Row],[Date of Appointment to Current Grade]])/365</f>
        <v>1.2209103215372985</v>
      </c>
      <c r="Y50" s="305">
        <v>45870</v>
      </c>
      <c r="Z50" s="304" t="s">
        <v>2400</v>
      </c>
      <c r="AA50" s="305">
        <v>45627</v>
      </c>
      <c r="AB50" s="309">
        <f ca="1">($T$1-Table92[[#This Row],[Date in Position]])/365</f>
        <v>1.8866637461948326</v>
      </c>
      <c r="AC50" s="304" t="s">
        <v>183</v>
      </c>
      <c r="AD50" s="305">
        <v>45610</v>
      </c>
      <c r="AE50" s="304" t="s">
        <v>162</v>
      </c>
      <c r="AF50" s="304" t="s">
        <v>148</v>
      </c>
      <c r="AG50" s="47" t="s">
        <v>1650</v>
      </c>
      <c r="AH50" s="47" t="s">
        <v>1651</v>
      </c>
      <c r="AI50" s="53" t="s">
        <v>1652</v>
      </c>
      <c r="AJ50" s="48" t="s">
        <v>1653</v>
      </c>
      <c r="AK50" s="48" t="s">
        <v>1654</v>
      </c>
      <c r="AL50" s="48" t="s">
        <v>168</v>
      </c>
      <c r="AM50" s="53" t="s">
        <v>1655</v>
      </c>
      <c r="AN50" s="313">
        <v>3</v>
      </c>
      <c r="AO50" s="304">
        <v>3</v>
      </c>
      <c r="AP50" s="304">
        <v>3</v>
      </c>
      <c r="AQ50" s="304">
        <v>3</v>
      </c>
      <c r="AR50" s="304">
        <v>3</v>
      </c>
      <c r="AS50" s="304">
        <v>3</v>
      </c>
      <c r="AT50" s="304">
        <v>3</v>
      </c>
      <c r="AU50" s="304">
        <v>3</v>
      </c>
      <c r="AV50" s="304">
        <v>3</v>
      </c>
      <c r="AW50" s="304">
        <v>2</v>
      </c>
      <c r="AX50" s="304">
        <v>3</v>
      </c>
      <c r="AY50" s="304">
        <v>2</v>
      </c>
      <c r="AZ50" s="304">
        <v>3</v>
      </c>
      <c r="BA50" s="304">
        <v>3</v>
      </c>
      <c r="BB50" s="304">
        <v>2</v>
      </c>
      <c r="BC50" s="304">
        <v>2</v>
      </c>
      <c r="BD50" s="304">
        <v>2</v>
      </c>
      <c r="BE50" s="304">
        <v>2</v>
      </c>
      <c r="BF50" s="304">
        <v>2</v>
      </c>
      <c r="BG50" s="304">
        <v>2</v>
      </c>
      <c r="BH50" s="304">
        <v>2</v>
      </c>
      <c r="BI50" s="304">
        <v>2</v>
      </c>
      <c r="BJ50" s="304">
        <v>1</v>
      </c>
      <c r="BK50" s="314">
        <v>1</v>
      </c>
      <c r="BL50" s="323" t="e">
        <f>IF(AND(All!$V48="P1",All!$AE48="RDP"),#REF!,IF(AND(All!$V48="P2",All!$AE48="RDP"),#REF!,IF(AND(All!$V48="P3",All!$AE48="RDP"),#REF!,IF(AND(All!$V48="P4",All!$AE48="RDP"),#REF!,IF(AND(All!$V48="P5",All!$AE48="RDP"),#REF!,IF(AND(All!$V48="P6",All!$AE48="RDP"),#REF!,IF(AND(All!$V48="P7",All!$AE48="RDP"),#REF!,IF(AND(All!$V48="P8",All!$AE48="RDP"),#REF!,IF(AND(All!$V48="P9",All!$AE48="RDP"),#REF!,IF(AND(All!$V48="P1",All!$AE48="RMS"),#REF!,IF(AND(All!$V48="P2",All!$AE48="RMS"),#REF!,IF(AND(All!$V48="P3",All!$AE48="RMS"),#REF!,IF(AND(All!$V48="P4",All!$AE48="RMS"),#REF!,IF(AND(All!$V48="P5",All!$AE48="RMS"),#REF!,IF(AND(All!$V48="P6",All!$AE48="RMS"),#REF!,IF(AND(All!$V48="P7",All!$AE48="RMS"),#REF!,IF(AND(All!$V48="P8",All!$AE48="RMS"),#REF!,IF(AND(All!$V48="P9",All!$AE48="RMS"),#REF!,IF(AND(All!$V48="P1",All!$AE48="RSS"),#REF!,IF(AND(All!$V48="P2",All!$AE48="RSS"),#REF!,IF(AND(All!$V48="P3",All!$AE48="RSS"),#REF!,IF(AND(All!$V48="P4",All!$AE48="RSS"),#REF!,IF(AND(All!$V48="P5",All!$AE48="RSS"),#REF!,IF(AND(All!$V48="P6",All!$AE48="RSS"),#REF!,IF(AND(All!$V48="P7",All!$AE48="RSS"),#REF!,IF(AND(All!$V48="P8",All!$AE48="RSS"),#REF!,IF(AND(All!$V48="P9",All!$AE48="RSS"),#REF!,0)))))))))))))))))))))))))))</f>
        <v>#REF!</v>
      </c>
      <c r="BM50" s="43" t="e">
        <f>IF(AND(All!$V48="P1",All!$AE48="RDP"),#REF!,IF(AND(All!$V48="P2",All!$AE48="RDP"),#REF!,IF(AND(All!$V48="P3",All!$AE48="RDP"),#REF!,IF(AND(All!$V48="P4",All!$AE48="RDP"),#REF!,IF(AND(All!$V48="P5",All!$AE48="RDP"),#REF!,IF(AND(All!$V48="P6",All!$AE48="RDP"),#REF!,IF(AND(All!$V48="P7",All!$AE48="RDP"),#REF!,IF(AND(All!$V48="P8",All!$AE48="RDP"),#REF!,IF(AND(All!$V48="P9",All!$AE48="RDP"),#REF!,IF(AND(All!$V48="P1",All!$AE48="RMS"),#REF!,IF(AND(All!$V48="P2",All!$AE48="RMS"),#REF!,IF(AND(All!$V48="P3",All!$AE48="RMS"),#REF!,IF(AND(All!$V48="P4",All!$AE48="RMS"),#REF!,IF(AND(All!$V48="P5",All!$AE48="RMS"),#REF!,IF(AND(All!$V48="P6",All!$AE48="RMS"),#REF!,IF(AND(All!$V48="P7",All!$AE48="RMS"),#REF!,IF(AND(All!$V48="P8",All!$AE48="RMS"),#REF!,IF(AND(All!$V48="P9",All!$AE48="RMS"),#REF!,IF(AND(All!$V48="P1",All!$AE48="RSS"),#REF!,IF(AND(All!$V48="P2",All!$AE48="RSS"),#REF!,IF(AND(All!$V48="P3",All!$AE48="RSS"),#REF!,IF(AND(All!$V48="P4",All!$AE48="RSS"),#REF!,IF(AND(All!$V48="P5",All!$AE48="RSS"),#REF!,IF(AND(All!$V48="P6",All!$AE48="RSS"),#REF!,IF(AND(All!$V48="P7",All!$AE48="RSS"),#REF!,IF(AND(All!$V48="P8",All!$AE48="RSS"),#REF!,IF(AND(All!$V48="P9",All!$AE48="RSS"),#REF!,0)))))))))))))))))))))))))))</f>
        <v>#REF!</v>
      </c>
      <c r="BN50" s="43" t="e">
        <f>IF(AND(All!$V48="P1",All!$AE48="RDP"),#REF!,IF(AND(All!$V48="P2",All!$AE48="RDP"),#REF!,IF(AND(All!$V48="P3",All!$AE48="RDP"),#REF!,IF(AND(All!$V48="P4",All!$AE48="RDP"),#REF!,IF(AND(All!$V48="P5",All!$AE48="RDP"),#REF!,IF(AND(All!$V48="P6",All!$AE48="RDP"),#REF!,IF(AND(All!$V48="P7",All!$AE48="RDP"),#REF!,IF(AND(All!$V48="P8",All!$AE48="RDP"),#REF!,IF(AND(All!$V48="P9",All!$AE48="RDP"),#REF!,IF(AND(All!$V48="P1",All!$AE48="RMS"),#REF!,IF(AND(All!$V48="P2",All!$AE48="RMS"),#REF!,IF(AND(All!$V48="P3",All!$AE48="RMS"),#REF!,IF(AND(All!$V48="P4",All!$AE48="RMS"),#REF!,IF(AND(All!$V48="P5",All!$AE48="RMS"),#REF!,IF(AND(All!$V48="P6",All!$AE48="RMS"),#REF!,IF(AND(All!$V48="P7",All!$AE48="RMS"),#REF!,IF(AND(All!$V48="P8",All!$AE48="RMS"),#REF!,IF(AND(All!$V48="P9",All!$AE48="RMS"),#REF!,IF(AND(All!$V48="P1",All!$AE48="RSS"),#REF!,IF(AND(All!$V48="P2",All!$AE48="RSS"),#REF!,IF(AND(All!$V48="P3",All!$AE48="RSS"),#REF!,IF(AND(All!$V48="P4",All!$AE48="RSS"),#REF!,IF(AND(All!$V48="P5",All!$AE48="RSS"),#REF!,IF(AND(All!$V48="P6",All!$AE48="RSS"),#REF!,IF(AND(All!$V48="P7",All!$AE48="RSS"),#REF!,IF(AND(All!$V48="P8",All!$AE48="RSS"),#REF!,IF(AND(All!$V48="P9",All!$AE48="RSS"),#REF!,0)))))))))))))))))))))))))))</f>
        <v>#REF!</v>
      </c>
      <c r="BO50" s="43" t="e">
        <f>IF(AND(All!$V48="P1",All!$AE48="RDP"),#REF!,IF(AND(All!$V48="P2",All!$AE48="RDP"),#REF!,IF(AND(All!$V48="P3",All!$AE48="RDP"),#REF!,IF(AND(All!$V48="P4",All!$AE48="RDP"),#REF!,IF(AND(All!$V48="P5",All!$AE48="RDP"),#REF!,IF(AND(All!$V48="P6",All!$AE48="RDP"),#REF!,IF(AND(All!$V48="P7",All!$AE48="RDP"),#REF!,IF(AND(All!$V48="P8",All!$AE48="RDP"),#REF!,IF(AND(All!$V48="P9",All!$AE48="RDP"),#REF!,IF(AND(All!$V48="P1",All!$AE48="RMS"),#REF!,IF(AND(All!$V48="P2",All!$AE48="RMS"),#REF!,IF(AND(All!$V48="P3",All!$AE48="RMS"),#REF!,IF(AND(All!$V48="P4",All!$AE48="RMS"),#REF!,IF(AND(All!$V48="P5",All!$AE48="RMS"),#REF!,IF(AND(All!$V48="P6",All!$AE48="RMS"),#REF!,IF(AND(All!$V48="P7",All!$AE48="RMS"),#REF!,IF(AND(All!$V48="P8",All!$AE48="RMS"),#REF!,IF(AND(All!$V48="P9",All!$AE48="RMS"),#REF!,IF(AND(All!$V48="P1",All!$AE48="RSS"),#REF!,IF(AND(All!$V48="P2",All!$AE48="RSS"),#REF!,IF(AND(All!$V48="P3",All!$AE48="RSS"),#REF!,IF(AND(All!$V48="P4",All!$AE48="RSS"),#REF!,IF(AND(All!$V48="P5",All!$AE48="RSS"),#REF!,IF(AND(All!$V48="P6",All!$AE48="RSS"),#REF!,IF(AND(All!$V48="P7",All!$AE48="RSS"),#REF!,IF(AND(All!$V48="P8",All!$AE48="RSS"),#REF!,IF(AND(All!$V48="P9",All!$AE48="RSS"),#REF!,0)))))))))))))))))))))))))))</f>
        <v>#REF!</v>
      </c>
      <c r="BP50" s="43" t="e">
        <f>IF(AND(All!$V48="P1",All!$AE48="RDP"),#REF!,IF(AND(All!$V48="P2",All!$AE48="RDP"),#REF!,IF(AND(All!$V48="P3",All!$AE48="RDP"),#REF!,IF(AND(All!$V48="P4",All!$AE48="RDP"),#REF!,IF(AND(All!$V48="P5",All!$AE48="RDP"),#REF!,IF(AND(All!$V48="P6",All!$AE48="RDP"),#REF!,IF(AND(All!$V48="P7",All!$AE48="RDP"),#REF!,IF(AND(All!$V48="P8",All!$AE48="RDP"),#REF!,IF(AND(All!$V48="P9",All!$AE48="RDP"),#REF!,IF(AND(All!$V48="P1",All!$AE48="RMS"),#REF!,IF(AND(All!$V48="P2",All!$AE48="RMS"),#REF!,IF(AND(All!$V48="P3",All!$AE48="RMS"),#REF!,IF(AND(All!$V48="P4",All!$AE48="RMS"),#REF!,IF(AND(All!$V48="P5",All!$AE48="RMS"),#REF!,IF(AND(All!$V48="P6",All!$AE48="RMS"),#REF!,IF(AND(All!$V48="P7",All!$AE48="RMS"),#REF!,IF(AND(All!$V48="P8",All!$AE48="RMS"),#REF!,IF(AND(All!$V48="P9",All!$AE48="RMS"),#REF!,IF(AND(All!$V48="P1",All!$AE48="RSS"),#REF!,IF(AND(All!$V48="P2",All!$AE48="RSS"),#REF!,IF(AND(All!$V48="P3",All!$AE48="RSS"),#REF!,IF(AND(All!$V48="P4",All!$AE48="RSS"),#REF!,IF(AND(All!$V48="P5",All!$AE48="RSS"),#REF!,IF(AND(All!$V48="P6",All!$AE48="RSS"),#REF!,IF(AND(All!$V48="P7",All!$AE48="RSS"),#REF!,IF(AND(All!$V48="P8",All!$AE48="RSS"),#REF!,IF(AND(All!$V48="P9",All!$AE48="RSS"),#REF!,0)))))))))))))))))))))))))))</f>
        <v>#REF!</v>
      </c>
      <c r="BQ50" s="43" t="e">
        <f>IF(AND(All!$V48="P1",All!$AE48="RDP"),#REF!,IF(AND(All!$V48="P2",All!$AE48="RDP"),#REF!,IF(AND(All!$V48="P3",All!$AE48="RDP"),#REF!,IF(AND(All!$V48="P4",All!$AE48="RDP"),#REF!,IF(AND(All!$V48="P5",All!$AE48="RDP"),#REF!,IF(AND(All!$V48="P6",All!$AE48="RDP"),#REF!,IF(AND(All!$V48="P7",All!$AE48="RDP"),#REF!,IF(AND(All!$V48="P8",All!$AE48="RDP"),#REF!,IF(AND(All!$V48="P9",All!$AE48="RDP"),#REF!,IF(AND(All!$V48="P1",All!$AE48="RMS"),#REF!,IF(AND(All!$V48="P2",All!$AE48="RMS"),#REF!,IF(AND(All!$V48="P3",All!$AE48="RMS"),#REF!,IF(AND(All!$V48="P4",All!$AE48="RMS"),#REF!,IF(AND(All!$V48="P5",All!$AE48="RMS"),#REF!,IF(AND(All!$V48="P6",All!$AE48="RMS"),#REF!,IF(AND(All!$V48="P7",All!$AE48="RMS"),#REF!,IF(AND(All!$V48="P8",All!$AE48="RMS"),#REF!,IF(AND(All!$V48="P9",All!$AE48="RMS"),#REF!,IF(AND(All!$V48="P1",All!$AE48="RSS"),#REF!,IF(AND(All!$V48="P2",All!$AE48="RSS"),#REF!,IF(AND(All!$V48="P3",All!$AE48="RSS"),#REF!,IF(AND(All!$V48="P4",All!$AE48="RSS"),#REF!,IF(AND(All!$V48="P5",All!$AE48="RSS"),#REF!,IF(AND(All!$V48="P6",All!$AE48="RSS"),#REF!,IF(AND(All!$V48="P7",All!$AE48="RSS"),#REF!,IF(AND(All!$V48="P8",All!$AE48="RSS"),#REF!,IF(AND(All!$V48="P9",All!$AE48="RSS"),#REF!,0)))))))))))))))))))))))))))</f>
        <v>#REF!</v>
      </c>
      <c r="BR50" s="43" t="e">
        <f>IF(AND(All!$V48="P1",All!$AE48="RDP"),#REF!,IF(AND(All!$V48="P2",All!$AE48="RDP"),#REF!,IF(AND(All!$V48="P3",All!$AE48="RDP"),#REF!,IF(AND(All!$V48="P4",All!$AE48="RDP"),#REF!,IF(AND(All!$V48="P5",All!$AE48="RDP"),#REF!,IF(AND(All!$V48="P6",All!$AE48="RDP"),#REF!,IF(AND(All!$V48="P7",All!$AE48="RDP"),#REF!,IF(AND(All!$V48="P8",All!$AE48="RDP"),#REF!,IF(AND(All!$V48="P9",All!$AE48="RDP"),#REF!,IF(AND(All!$V48="P1",All!$AE48="RMS"),#REF!,IF(AND(All!$V48="P2",All!$AE48="RMS"),#REF!,IF(AND(All!$V48="P3",All!$AE48="RMS"),#REF!,IF(AND(All!$V48="P4",All!$AE48="RMS"),#REF!,IF(AND(All!$V48="P5",All!$AE48="RMS"),#REF!,IF(AND(All!$V48="P6",All!$AE48="RMS"),#REF!,IF(AND(All!$V48="P7",All!$AE48="RMS"),#REF!,IF(AND(All!$V48="P8",All!$AE48="RMS"),#REF!,IF(AND(All!$V48="P9",All!$AE48="RMS"),#REF!,IF(AND(All!$V48="P1",All!$AE48="RSS"),#REF!,IF(AND(All!$V48="P2",All!$AE48="RSS"),#REF!,IF(AND(All!$V48="P3",All!$AE48="RSS"),#REF!,IF(AND(All!$V48="P4",All!$AE48="RSS"),#REF!,IF(AND(All!$V48="P5",All!$AE48="RSS"),#REF!,IF(AND(All!$V48="P6",All!$AE48="RSS"),#REF!,IF(AND(All!$V48="P7",All!$AE48="RSS"),#REF!,IF(AND(All!$V48="P8",All!$AE48="RSS"),#REF!,IF(AND(All!$V48="P9",All!$AE48="RSS"),#REF!,0)))))))))))))))))))))))))))</f>
        <v>#REF!</v>
      </c>
      <c r="BS50" s="43" t="e">
        <f>IF(AND(All!$V48="P1",All!$AE48="RDP"),#REF!,IF(AND(All!$V48="P2",All!$AE48="RDP"),#REF!,IF(AND(All!$V48="P3",All!$AE48="RDP"),#REF!,IF(AND(All!$V48="P4",All!$AE48="RDP"),#REF!,IF(AND(All!$V48="P5",All!$AE48="RDP"),#REF!,IF(AND(All!$V48="P6",All!$AE48="RDP"),#REF!,IF(AND(All!$V48="P7",All!$AE48="RDP"),#REF!,IF(AND(All!$V48="P8",All!$AE48="RDP"),#REF!,IF(AND(All!$V48="P9",All!$AE48="RDP"),#REF!,IF(AND(All!$V48="P1",All!$AE48="RMS"),#REF!,IF(AND(All!$V48="P2",All!$AE48="RMS"),#REF!,IF(AND(All!$V48="P3",All!$AE48="RMS"),#REF!,IF(AND(All!$V48="P4",All!$AE48="RMS"),#REF!,IF(AND(All!$V48="P5",All!$AE48="RMS"),#REF!,IF(AND(All!$V48="P6",All!$AE48="RMS"),#REF!,IF(AND(All!$V48="P7",All!$AE48="RMS"),#REF!,IF(AND(All!$V48="P8",All!$AE48="RMS"),#REF!,IF(AND(All!$V48="P9",All!$AE48="RMS"),#REF!,IF(AND(All!$V48="P1",All!$AE48="RSS"),#REF!,IF(AND(All!$V48="P2",All!$AE48="RSS"),#REF!,IF(AND(All!$V48="P3",All!$AE48="RSS"),#REF!,IF(AND(All!$V48="P4",All!$AE48="RSS"),#REF!,IF(AND(All!$V48="P5",All!$AE48="RSS"),#REF!,IF(AND(All!$V48="P6",All!$AE48="RSS"),#REF!,IF(AND(All!$V48="P7",All!$AE48="RSS"),#REF!,IF(AND(All!$V48="P8",All!$AE48="RSS"),#REF!,IF(AND(All!$V48="P9",All!$AE48="RSS"),#REF!,0)))))))))))))))))))))))))))</f>
        <v>#REF!</v>
      </c>
      <c r="BT50" s="43" t="e">
        <f>IF(AND(All!$V48="P1",All!$AE48="RDP"),#REF!,IF(AND(All!$V48="P2",All!$AE48="RDP"),#REF!,IF(AND(All!$V48="P3",All!$AE48="RDP"),#REF!,IF(AND(All!$V48="P4",All!$AE48="RDP"),#REF!,IF(AND(All!$V48="P5",All!$AE48="RDP"),#REF!,IF(AND(All!$V48="P6",All!$AE48="RDP"),#REF!,IF(AND(All!$V48="P7",All!$AE48="RDP"),#REF!,IF(AND(All!$V48="P8",All!$AE48="RDP"),#REF!,IF(AND(All!$V48="P9",All!$AE48="RDP"),#REF!,IF(AND(All!$V48="P1",All!$AE48="RMS"),#REF!,IF(AND(All!$V48="P2",All!$AE48="RMS"),#REF!,IF(AND(All!$V48="P3",All!$AE48="RMS"),#REF!,IF(AND(All!$V48="P4",All!$AE48="RMS"),#REF!,IF(AND(All!$V48="P5",All!$AE48="RMS"),#REF!,IF(AND(All!$V48="P6",All!$AE48="RMS"),#REF!,IF(AND(All!$V48="P7",All!$AE48="RMS"),#REF!,IF(AND(All!$V48="P8",All!$AE48="RMS"),#REF!,IF(AND(All!$V48="P9",All!$AE48="RMS"),#REF!,IF(AND(All!$V48="P1",All!$AE48="RSS"),#REF!,IF(AND(All!$V48="P2",All!$AE48="RSS"),#REF!,IF(AND(All!$V48="P3",All!$AE48="RSS"),#REF!,IF(AND(All!$V48="P4",All!$AE48="RSS"),#REF!,IF(AND(All!$V48="P5",All!$AE48="RSS"),#REF!,IF(AND(All!$V48="P6",All!$AE48="RSS"),#REF!,IF(AND(All!$V48="P7",All!$AE48="RSS"),#REF!,IF(AND(All!$V48="P8",All!$AE48="RSS"),#REF!,IF(AND(All!$V48="P9",All!$AE48="RSS"),#REF!,0)))))))))))))))))))))))))))</f>
        <v>#REF!</v>
      </c>
      <c r="BU50" s="43" t="e">
        <f>IF(AND(All!$V48="P1",All!$AE48="RDP"),#REF!,IF(AND(All!$V48="P2",All!$AE48="RDP"),#REF!,IF(AND(All!$V48="P3",All!$AE48="RDP"),#REF!,IF(AND(All!$V48="P4",All!$AE48="RDP"),#REF!,IF(AND(All!$V48="P5",All!$AE48="RDP"),#REF!,IF(AND(All!$V48="P6",All!$AE48="RDP"),#REF!,IF(AND(All!$V48="P7",All!$AE48="RDP"),#REF!,IF(AND(All!$V48="P8",All!$AE48="RDP"),#REF!,IF(AND(All!$V48="P9",All!$AE48="RDP"),#REF!,IF(AND(All!$V48="P1",All!$AE48="RMS"),#REF!,IF(AND(All!$V48="P2",All!$AE48="RMS"),#REF!,IF(AND(All!$V48="P3",All!$AE48="RMS"),#REF!,IF(AND(All!$V48="P4",All!$AE48="RMS"),#REF!,IF(AND(All!$V48="P5",All!$AE48="RMS"),#REF!,IF(AND(All!$V48="P6",All!$AE48="RMS"),#REF!,IF(AND(All!$V48="P7",All!$AE48="RMS"),#REF!,IF(AND(All!$V48="P8",All!$AE48="RMS"),#REF!,IF(AND(All!$V48="P9",All!$AE48="RMS"),#REF!,IF(AND(All!$V48="P1",All!$AE48="RSS"),#REF!,IF(AND(All!$V48="P2",All!$AE48="RSS"),#REF!,IF(AND(All!$V48="P3",All!$AE48="RSS"),#REF!,IF(AND(All!$V48="P4",All!$AE48="RSS"),#REF!,IF(AND(All!$V48="P5",All!$AE48="RSS"),#REF!,IF(AND(All!$V48="P6",All!$AE48="RSS"),#REF!,IF(AND(All!$V48="P7",All!$AE48="RSS"),#REF!,IF(AND(All!$V48="P8",All!$AE48="RSS"),#REF!,IF(AND(All!$V48="P9",All!$AE48="RSS"),#REF!,0)))))))))))))))))))))))))))</f>
        <v>#REF!</v>
      </c>
      <c r="BV50" s="43" t="e">
        <f>IF(AND(All!$V48="P1",All!$AE48="RDP"),#REF!,IF(AND(All!$V48="P2",All!$AE48="RDP"),#REF!,IF(AND(All!$V48="P3",All!$AE48="RDP"),#REF!,IF(AND(All!$V48="P4",All!$AE48="RDP"),#REF!,IF(AND(All!$V48="P5",All!$AE48="RDP"),#REF!,IF(AND(All!$V48="P6",All!$AE48="RDP"),#REF!,IF(AND(All!$V48="P7",All!$AE48="RDP"),#REF!,IF(AND(All!$V48="P8",All!$AE48="RDP"),#REF!,IF(AND(All!$V48="P9",All!$AE48="RDP"),#REF!,IF(AND(All!$V48="P1",All!$AE48="RMS"),#REF!,IF(AND(All!$V48="P2",All!$AE48="RMS"),#REF!,IF(AND(All!$V48="P3",All!$AE48="RMS"),#REF!,IF(AND(All!$V48="P4",All!$AE48="RMS"),#REF!,IF(AND(All!$V48="P5",All!$AE48="RMS"),#REF!,IF(AND(All!$V48="P6",All!$AE48="RMS"),#REF!,IF(AND(All!$V48="P7",All!$AE48="RMS"),#REF!,IF(AND(All!$V48="P8",All!$AE48="RMS"),#REF!,IF(AND(All!$V48="P9",All!$AE48="RMS"),#REF!,IF(AND(All!$V48="P1",All!$AE48="RSS"),#REF!,IF(AND(All!$V48="P2",All!$AE48="RSS"),#REF!,IF(AND(All!$V48="P3",All!$AE48="RSS"),#REF!,IF(AND(All!$V48="P4",All!$AE48="RSS"),#REF!,IF(AND(All!$V48="P5",All!$AE48="RSS"),#REF!,IF(AND(All!$V48="P6",All!$AE48="RSS"),#REF!,IF(AND(All!$V48="P7",All!$AE48="RSS"),#REF!,IF(AND(All!$V48="P8",All!$AE48="RSS"),#REF!,IF(AND(All!$V48="P9",All!$AE48="RSS"),#REF!,0)))))))))))))))))))))))))))</f>
        <v>#REF!</v>
      </c>
      <c r="BW50" s="43" t="e">
        <f>IF(AND(All!$V48="P1",All!$AE48="RDP"),#REF!,IF(AND(All!$V48="P2",All!$AE48="RDP"),#REF!,IF(AND(All!$V48="P3",All!$AE48="RDP"),#REF!,IF(AND(All!$V48="P4",All!$AE48="RDP"),#REF!,IF(AND(All!$V48="P5",All!$AE48="RDP"),#REF!,IF(AND(All!$V48="P6",All!$AE48="RDP"),#REF!,IF(AND(All!$V48="P7",All!$AE48="RDP"),#REF!,IF(AND(All!$V48="P8",All!$AE48="RDP"),#REF!,IF(AND(All!$V48="P9",All!$AE48="RDP"),#REF!,IF(AND(All!$V48="P1",All!$AE48="RMS"),#REF!,IF(AND(All!$V48="P2",All!$AE48="RMS"),#REF!,IF(AND(All!$V48="P3",All!$AE48="RMS"),#REF!,IF(AND(All!$V48="P4",All!$AE48="RMS"),#REF!,IF(AND(All!$V48="P5",All!$AE48="RMS"),#REF!,IF(AND(All!$V48="P6",All!$AE48="RMS"),#REF!,IF(AND(All!$V48="P7",All!$AE48="RMS"),#REF!,IF(AND(All!$V48="P8",All!$AE48="RMS"),#REF!,IF(AND(All!$V48="P9",All!$AE48="RMS"),#REF!,IF(AND(All!$V48="P1",All!$AE48="RSS"),#REF!,IF(AND(All!$V48="P2",All!$AE48="RSS"),#REF!,IF(AND(All!$V48="P3",All!$AE48="RSS"),#REF!,IF(AND(All!$V48="P4",All!$AE48="RSS"),#REF!,IF(AND(All!$V48="P5",All!$AE48="RSS"),#REF!,IF(AND(All!$V48="P6",All!$AE48="RSS"),#REF!,IF(AND(All!$V48="P7",All!$AE48="RSS"),#REF!,IF(AND(All!$V48="P8",All!$AE48="RSS"),#REF!,IF(AND(All!$V48="P9",All!$AE48="RSS"),#REF!,0)))))))))))))))))))))))))))</f>
        <v>#REF!</v>
      </c>
      <c r="BX50" s="43" t="e">
        <f>IF(AND(All!$V48="P1",All!$AE48="RDP"),#REF!,IF(AND(All!$V48="P2",All!$AE48="RDP"),#REF!,IF(AND(All!$V48="P3",All!$AE48="RDP"),#REF!,IF(AND(All!$V48="P4",All!$AE48="RDP"),#REF!,IF(AND(All!$V48="P5",All!$AE48="RDP"),#REF!,IF(AND(All!$V48="P6",All!$AE48="RDP"),#REF!,IF(AND(All!$V48="P7",All!$AE48="RDP"),#REF!,IF(AND(All!$V48="P8",All!$AE48="RDP"),#REF!,IF(AND(All!$V48="P9",All!$AE48="RDP"),#REF!,IF(AND(All!$V48="P1",All!$AE48="RMS"),#REF!,IF(AND(All!$V48="P2",All!$AE48="RMS"),#REF!,IF(AND(All!$V48="P3",All!$AE48="RMS"),#REF!,IF(AND(All!$V48="P4",All!$AE48="RMS"),#REF!,IF(AND(All!$V48="P5",All!$AE48="RMS"),#REF!,IF(AND(All!$V48="P6",All!$AE48="RMS"),#REF!,IF(AND(All!$V48="P7",All!$AE48="RMS"),#REF!,IF(AND(All!$V48="P8",All!$AE48="RMS"),#REF!,IF(AND(All!$V48="P9",All!$AE48="RMS"),#REF!,IF(AND(All!$V48="P1",All!$AE48="RSS"),#REF!,IF(AND(All!$V48="P2",All!$AE48="RSS"),#REF!,IF(AND(All!$V48="P3",All!$AE48="RSS"),#REF!,IF(AND(All!$V48="P4",All!$AE48="RSS"),#REF!,IF(AND(All!$V48="P5",All!$AE48="RSS"),#REF!,IF(AND(All!$V48="P6",All!$AE48="RSS"),#REF!,IF(AND(All!$V48="P7",All!$AE48="RSS"),#REF!,IF(AND(All!$V48="P8",All!$AE48="RSS"),#REF!,IF(AND(All!$V48="P9",All!$AE48="RSS"),#REF!,0)))))))))))))))))))))))))))</f>
        <v>#REF!</v>
      </c>
      <c r="BY50" s="43" t="e">
        <f>IF(AND(All!$V48="P1",All!$AE48="RDP"),#REF!,IF(AND(All!$V48="P2",All!$AE48="RDP"),#REF!,IF(AND(All!$V48="P3",All!$AE48="RDP"),#REF!,IF(AND(All!$V48="P4",All!$AE48="RDP"),#REF!,IF(AND(All!$V48="P5",All!$AE48="RDP"),#REF!,IF(AND(All!$V48="P6",All!$AE48="RDP"),#REF!,IF(AND(All!$V48="P7",All!$AE48="RDP"),#REF!,IF(AND(All!$V48="P8",All!$AE48="RDP"),#REF!,IF(AND(All!$V48="P9",All!$AE48="RDP"),#REF!,IF(AND(All!$V48="P1",All!$AE48="RMS"),#REF!,IF(AND(All!$V48="P2",All!$AE48="RMS"),#REF!,IF(AND(All!$V48="P3",All!$AE48="RMS"),#REF!,IF(AND(All!$V48="P4",All!$AE48="RMS"),#REF!,IF(AND(All!$V48="P5",All!$AE48="RMS"),#REF!,IF(AND(All!$V48="P6",All!$AE48="RMS"),#REF!,IF(AND(All!$V48="P7",All!$AE48="RMS"),#REF!,IF(AND(All!$V48="P8",All!$AE48="RMS"),#REF!,IF(AND(All!$V48="P9",All!$AE48="RMS"),#REF!,IF(AND(All!$V48="P1",All!$AE48="RSS"),#REF!,IF(AND(All!$V48="P2",All!$AE48="RSS"),#REF!,IF(AND(All!$V48="P3",All!$AE48="RSS"),#REF!,IF(AND(All!$V48="P4",All!$AE48="RSS"),#REF!,IF(AND(All!$V48="P5",All!$AE48="RSS"),#REF!,IF(AND(All!$V48="P6",All!$AE48="RSS"),#REF!,IF(AND(All!$V48="P7",All!$AE48="RSS"),#REF!,IF(AND(All!$V48="P8",All!$AE48="RSS"),#REF!,IF(AND(All!$V48="P9",All!$AE48="RSS"),#REF!,0)))))))))))))))))))))))))))</f>
        <v>#REF!</v>
      </c>
      <c r="BZ50" s="43" t="e">
        <f>IF(AND(All!$V48="P1",All!$AE48="RDP"),#REF!,IF(AND(All!$V48="P2",All!$AE48="RDP"),#REF!,IF(AND(All!$V48="P3",All!$AE48="RDP"),#REF!,IF(AND(All!$V48="P4",All!$AE48="RDP"),#REF!,IF(AND(All!$V48="P5",All!$AE48="RDP"),#REF!,IF(AND(All!$V48="P6",All!$AE48="RDP"),#REF!,IF(AND(All!$V48="P7",All!$AE48="RDP"),#REF!,IF(AND(All!$V48="P8",All!$AE48="RDP"),#REF!,IF(AND(All!$V48="P9",All!$AE48="RDP"),#REF!,IF(AND(All!$V48="P1",All!$AE48="RMS"),#REF!,IF(AND(All!$V48="P2",All!$AE48="RMS"),#REF!,IF(AND(All!$V48="P3",All!$AE48="RMS"),#REF!,IF(AND(All!$V48="P4",All!$AE48="RMS"),#REF!,IF(AND(All!$V48="P5",All!$AE48="RMS"),#REF!,IF(AND(All!$V48="P6",All!$AE48="RMS"),#REF!,IF(AND(All!$V48="P7",All!$AE48="RMS"),#REF!,IF(AND(All!$V48="P8",All!$AE48="RMS"),#REF!,IF(AND(All!$V48="P9",All!$AE48="RMS"),#REF!,IF(AND(All!$V48="P1",All!$AE48="RSS"),#REF!,IF(AND(All!$V48="P2",All!$AE48="RSS"),#REF!,IF(AND(All!$V48="P3",All!$AE48="RSS"),#REF!,IF(AND(All!$V48="P4",All!$AE48="RSS"),#REF!,IF(AND(All!$V48="P5",All!$AE48="RSS"),#REF!,IF(AND(All!$V48="P6",All!$AE48="RSS"),#REF!,IF(AND(All!$V48="P7",All!$AE48="RSS"),#REF!,IF(AND(All!$V48="P8",All!$AE48="RSS"),#REF!,IF(AND(All!$V48="P9",All!$AE48="RSS"),#REF!,0)))))))))))))))))))))))))))</f>
        <v>#REF!</v>
      </c>
      <c r="CA50" s="43" t="e">
        <f>IF(AND(All!$V48="P1",All!$AE48="RDP"),#REF!,IF(AND(All!$V48="P2",All!$AE48="RDP"),#REF!,IF(AND(All!$V48="P3",All!$AE48="RDP"),#REF!,IF(AND(All!$V48="P4",All!$AE48="RDP"),#REF!,IF(AND(All!$V48="P5",All!$AE48="RDP"),#REF!,IF(AND(All!$V48="P6",All!$AE48="RDP"),#REF!,IF(AND(All!$V48="P7",All!$AE48="RDP"),#REF!,IF(AND(All!$V48="P8",All!$AE48="RDP"),#REF!,IF(AND(All!$V48="P9",All!$AE48="RDP"),#REF!,IF(AND(All!$V48="P1",All!$AE48="RMS"),#REF!,IF(AND(All!$V48="P2",All!$AE48="RMS"),#REF!,IF(AND(All!$V48="P3",All!$AE48="RMS"),#REF!,IF(AND(All!$V48="P4",All!$AE48="RMS"),#REF!,IF(AND(All!$V48="P5",All!$AE48="RMS"),#REF!,IF(AND(All!$V48="P6",All!$AE48="RMS"),#REF!,IF(AND(All!$V48="P7",All!$AE48="RMS"),#REF!,IF(AND(All!$V48="P8",All!$AE48="RMS"),#REF!,IF(AND(All!$V48="P9",All!$AE48="RMS"),#REF!,IF(AND(All!$V48="P1",All!$AE48="RSS"),#REF!,IF(AND(All!$V48="P2",All!$AE48="RSS"),#REF!,IF(AND(All!$V48="P3",All!$AE48="RSS"),#REF!,IF(AND(All!$V48="P4",All!$AE48="RSS"),#REF!,IF(AND(All!$V48="P5",All!$AE48="RSS"),#REF!,IF(AND(All!$V48="P6",All!$AE48="RSS"),#REF!,IF(AND(All!$V48="P7",All!$AE48="RSS"),#REF!,IF(AND(All!$V48="P8",All!$AE48="RSS"),#REF!,IF(AND(All!$V48="P9",All!$AE48="RSS"),#REF!,0)))))))))))))))))))))))))))</f>
        <v>#REF!</v>
      </c>
      <c r="CB50" s="43" t="e">
        <f>IF(AND(All!$V48="P1",All!$AE48="RDP"),#REF!,IF(AND(All!$V48="P2",All!$AE48="RDP"),#REF!,IF(AND(All!$V48="P3",All!$AE48="RDP"),#REF!,IF(AND(All!$V48="P4",All!$AE48="RDP"),#REF!,IF(AND(All!$V48="P5",All!$AE48="RDP"),#REF!,IF(AND(All!$V48="P6",All!$AE48="RDP"),#REF!,IF(AND(All!$V48="P7",All!$AE48="RDP"),#REF!,IF(AND(All!$V48="P8",All!$AE48="RDP"),#REF!,IF(AND(All!$V48="P9",All!$AE48="RDP"),#REF!,IF(AND(All!$V48="P1",All!$AE48="RMS"),#REF!,IF(AND(All!$V48="P2",All!$AE48="RMS"),#REF!,IF(AND(All!$V48="P3",All!$AE48="RMS"),#REF!,IF(AND(All!$V48="P4",All!$AE48="RMS"),#REF!,IF(AND(All!$V48="P5",All!$AE48="RMS"),#REF!,IF(AND(All!$V48="P6",All!$AE48="RMS"),#REF!,IF(AND(All!$V48="P7",All!$AE48="RMS"),#REF!,IF(AND(All!$V48="P8",All!$AE48="RMS"),#REF!,IF(AND(All!$V48="P9",All!$AE48="RMS"),#REF!,IF(AND(All!$V48="P1",All!$AE48="RSS"),#REF!,IF(AND(All!$V48="P2",All!$AE48="RSS"),#REF!,IF(AND(All!$V48="P3",All!$AE48="RSS"),#REF!,IF(AND(All!$V48="P4",All!$AE48="RSS"),#REF!,IF(AND(All!$V48="P5",All!$AE48="RSS"),#REF!,IF(AND(All!$V48="P6",All!$AE48="RSS"),#REF!,IF(AND(All!$V48="P7",All!$AE48="RSS"),#REF!,IF(AND(All!$V48="P8",All!$AE48="RSS"),#REF!,IF(AND(All!$V48="P9",All!$AE48="RSS"),#REF!,0)))))))))))))))))))))))))))</f>
        <v>#REF!</v>
      </c>
      <c r="CC50" s="43" t="e">
        <f>IF(AND(All!$V48="P1",All!$AE48="RDP"),#REF!,IF(AND(All!$V48="P2",All!$AE48="RDP"),#REF!,IF(AND(All!$V48="P3",All!$AE48="RDP"),#REF!,IF(AND(All!$V48="P4",All!$AE48="RDP"),#REF!,IF(AND(All!$V48="P5",All!$AE48="RDP"),#REF!,IF(AND(All!$V48="P6",All!$AE48="RDP"),#REF!,IF(AND(All!$V48="P7",All!$AE48="RDP"),#REF!,IF(AND(All!$V48="P8",All!$AE48="RDP"),#REF!,IF(AND(All!$V48="P9",All!$AE48="RDP"),#REF!,IF(AND(All!$V48="P1",All!$AE48="RMS"),#REF!,IF(AND(All!$V48="P2",All!$AE48="RMS"),#REF!,IF(AND(All!$V48="P3",All!$AE48="RMS"),#REF!,IF(AND(All!$V48="P4",All!$AE48="RMS"),#REF!,IF(AND(All!$V48="P5",All!$AE48="RMS"),#REF!,IF(AND(All!$V48="P6",All!$AE48="RMS"),#REF!,IF(AND(All!$V48="P7",All!$AE48="RMS"),#REF!,IF(AND(All!$V48="P8",All!$AE48="RMS"),#REF!,IF(AND(All!$V48="P9",All!$AE48="RMS"),#REF!,IF(AND(All!$V48="P1",All!$AE48="RSS"),#REF!,IF(AND(All!$V48="P2",All!$AE48="RSS"),#REF!,IF(AND(All!$V48="P3",All!$AE48="RSS"),#REF!,IF(AND(All!$V48="P4",All!$AE48="RSS"),#REF!,IF(AND(All!$V48="P5",All!$AE48="RSS"),#REF!,IF(AND(All!$V48="P6",All!$AE48="RSS"),#REF!,IF(AND(All!$V48="P7",All!$AE48="RSS"),#REF!,IF(AND(All!$V48="P8",All!$AE48="RSS"),#REF!,IF(AND(All!$V48="P9",All!$AE48="RSS"),#REF!,0)))))))))))))))))))))))))))</f>
        <v>#REF!</v>
      </c>
      <c r="CD50" s="43" t="e">
        <f>IF(AND(All!$V48="P1",All!$AE48="RDP"),#REF!,IF(AND(All!$V48="P2",All!$AE48="RDP"),#REF!,IF(AND(All!$V48="P3",All!$AE48="RDP"),#REF!,IF(AND(All!$V48="P4",All!$AE48="RDP"),#REF!,IF(AND(All!$V48="P5",All!$AE48="RDP"),#REF!,IF(AND(All!$V48="P6",All!$AE48="RDP"),#REF!,IF(AND(All!$V48="P7",All!$AE48="RDP"),#REF!,IF(AND(All!$V48="P8",All!$AE48="RDP"),#REF!,IF(AND(All!$V48="P9",All!$AE48="RDP"),#REF!,IF(AND(All!$V48="P1",All!$AE48="RMS"),#REF!,IF(AND(All!$V48="P2",All!$AE48="RMS"),#REF!,IF(AND(All!$V48="P3",All!$AE48="RMS"),#REF!,IF(AND(All!$V48="P4",All!$AE48="RMS"),#REF!,IF(AND(All!$V48="P5",All!$AE48="RMS"),#REF!,IF(AND(All!$V48="P6",All!$AE48="RMS"),#REF!,IF(AND(All!$V48="P7",All!$AE48="RMS"),#REF!,IF(AND(All!$V48="P8",All!$AE48="RMS"),#REF!,IF(AND(All!$V48="P9",All!$AE48="RMS"),#REF!,IF(AND(All!$V48="P1",All!$AE48="RSS"),#REF!,IF(AND(All!$V48="P2",All!$AE48="RSS"),#REF!,IF(AND(All!$V48="P3",All!$AE48="RSS"),#REF!,IF(AND(All!$V48="P4",All!$AE48="RSS"),#REF!,IF(AND(All!$V48="P5",All!$AE48="RSS"),#REF!,IF(AND(All!$V48="P6",All!$AE48="RSS"),#REF!,IF(AND(All!$V48="P7",All!$AE48="RSS"),#REF!,IF(AND(All!$V48="P8",All!$AE48="RSS"),#REF!,IF(AND(All!$V48="P9",All!$AE48="RSS"),#REF!,0)))))))))))))))))))))))))))</f>
        <v>#REF!</v>
      </c>
      <c r="CE50" s="43" t="e">
        <f>IF(AND(All!$V48="P1",All!$AE48="RDP"),#REF!,IF(AND(All!$V48="P2",All!$AE48="RDP"),#REF!,IF(AND(All!$V48="P3",All!$AE48="RDP"),#REF!,IF(AND(All!$V48="P4",All!$AE48="RDP"),#REF!,IF(AND(All!$V48="P5",All!$AE48="RDP"),#REF!,IF(AND(All!$V48="P6",All!$AE48="RDP"),#REF!,IF(AND(All!$V48="P7",All!$AE48="RDP"),#REF!,IF(AND(All!$V48="P8",All!$AE48="RDP"),#REF!,IF(AND(All!$V48="P9",All!$AE48="RDP"),#REF!,IF(AND(All!$V48="P1",All!$AE48="RMS"),#REF!,IF(AND(All!$V48="P2",All!$AE48="RMS"),#REF!,IF(AND(All!$V48="P3",All!$AE48="RMS"),#REF!,IF(AND(All!$V48="P4",All!$AE48="RMS"),#REF!,IF(AND(All!$V48="P5",All!$AE48="RMS"),#REF!,IF(AND(All!$V48="P6",All!$AE48="RMS"),#REF!,IF(AND(All!$V48="P7",All!$AE48="RMS"),#REF!,IF(AND(All!$V48="P8",All!$AE48="RMS"),#REF!,IF(AND(All!$V48="P9",All!$AE48="RMS"),#REF!,IF(AND(All!$V48="P1",All!$AE48="RSS"),#REF!,IF(AND(All!$V48="P2",All!$AE48="RSS"),#REF!,IF(AND(All!$V48="P3",All!$AE48="RSS"),#REF!,IF(AND(All!$V48="P4",All!$AE48="RSS"),#REF!,IF(AND(All!$V48="P5",All!$AE48="RSS"),#REF!,IF(AND(All!$V48="P6",All!$AE48="RSS"),#REF!,IF(AND(All!$V48="P7",All!$AE48="RSS"),#REF!,IF(AND(All!$V48="P8",All!$AE48="RSS"),#REF!,IF(AND(All!$V48="P9",All!$AE48="RSS"),#REF!,0)))))))))))))))))))))))))))</f>
        <v>#REF!</v>
      </c>
      <c r="CF50" s="43" t="e">
        <f>IF(AND(All!$V48="P1",All!$AE48="RDP"),#REF!,IF(AND(All!$V48="P2",All!$AE48="RDP"),#REF!,IF(AND(All!$V48="P3",All!$AE48="RDP"),#REF!,IF(AND(All!$V48="P4",All!$AE48="RDP"),#REF!,IF(AND(All!$V48="P5",All!$AE48="RDP"),#REF!,IF(AND(All!$V48="P6",All!$AE48="RDP"),#REF!,IF(AND(All!$V48="P7",All!$AE48="RDP"),#REF!,IF(AND(All!$V48="P8",All!$AE48="RDP"),#REF!,IF(AND(All!$V48="P9",All!$AE48="RDP"),#REF!,IF(AND(All!$V48="P1",All!$AE48="RMS"),#REF!,IF(AND(All!$V48="P2",All!$AE48="RMS"),#REF!,IF(AND(All!$V48="P3",All!$AE48="RMS"),#REF!,IF(AND(All!$V48="P4",All!$AE48="RMS"),#REF!,IF(AND(All!$V48="P5",All!$AE48="RMS"),#REF!,IF(AND(All!$V48="P6",All!$AE48="RMS"),#REF!,IF(AND(All!$V48="P7",All!$AE48="RMS"),#REF!,IF(AND(All!$V48="P8",All!$AE48="RMS"),#REF!,IF(AND(All!$V48="P9",All!$AE48="RMS"),#REF!,IF(AND(All!$V48="P1",All!$AE48="RSS"),#REF!,IF(AND(All!$V48="P2",All!$AE48="RSS"),#REF!,IF(AND(All!$V48="P3",All!$AE48="RSS"),#REF!,IF(AND(All!$V48="P4",All!$AE48="RSS"),#REF!,IF(AND(All!$V48="P5",All!$AE48="RSS"),#REF!,IF(AND(All!$V48="P6",All!$AE48="RSS"),#REF!,IF(AND(All!$V48="P7",All!$AE48="RSS"),#REF!,IF(AND(All!$V48="P8",All!$AE48="RSS"),#REF!,IF(AND(All!$V48="P9",All!$AE48="RSS"),#REF!,0)))))))))))))))))))))))))))</f>
        <v>#REF!</v>
      </c>
      <c r="CG50" s="43" t="e">
        <f>IF(AND(All!$V48="P1",All!$AE48="RDP"),#REF!,IF(AND(All!$V48="P2",All!$AE48="RDP"),#REF!,IF(AND(All!$V48="P3",All!$AE48="RDP"),#REF!,IF(AND(All!$V48="P4",All!$AE48="RDP"),#REF!,IF(AND(All!$V48="P5",All!$AE48="RDP"),#REF!,IF(AND(All!$V48="P6",All!$AE48="RDP"),#REF!,IF(AND(All!$V48="P7",All!$AE48="RDP"),#REF!,IF(AND(All!$V48="P8",All!$AE48="RDP"),#REF!,IF(AND(All!$V48="P9",All!$AE48="RDP"),#REF!,IF(AND(All!$V48="P1",All!$AE48="RMS"),#REF!,IF(AND(All!$V48="P2",All!$AE48="RMS"),#REF!,IF(AND(All!$V48="P3",All!$AE48="RMS"),#REF!,IF(AND(All!$V48="P4",All!$AE48="RMS"),#REF!,IF(AND(All!$V48="P5",All!$AE48="RMS"),#REF!,IF(AND(All!$V48="P6",All!$AE48="RMS"),#REF!,IF(AND(All!$V48="P7",All!$AE48="RMS"),#REF!,IF(AND(All!$V48="P8",All!$AE48="RMS"),#REF!,IF(AND(All!$V48="P9",All!$AE48="RMS"),#REF!,IF(AND(All!$V48="P1",All!$AE48="RSS"),#REF!,IF(AND(All!$V48="P2",All!$AE48="RSS"),#REF!,IF(AND(All!$V48="P3",All!$AE48="RSS"),#REF!,IF(AND(All!$V48="P4",All!$AE48="RSS"),#REF!,IF(AND(All!$V48="P5",All!$AE48="RSS"),#REF!,IF(AND(All!$V48="P6",All!$AE48="RSS"),#REF!,IF(AND(All!$V48="P7",All!$AE48="RSS"),#REF!,IF(AND(All!$V48="P8",All!$AE48="RSS"),#REF!,IF(AND(All!$V48="P9",All!$AE48="RSS"),#REF!,0)))))))))))))))))))))))))))</f>
        <v>#REF!</v>
      </c>
      <c r="CH50" s="43" t="e">
        <f>IF(AND(All!$V48="P1",All!$AE48="RDP"),#REF!,IF(AND(All!$V48="P2",All!$AE48="RDP"),#REF!,IF(AND(All!$V48="P3",All!$AE48="RDP"),#REF!,IF(AND(All!$V48="P4",All!$AE48="RDP"),#REF!,IF(AND(All!$V48="P5",All!$AE48="RDP"),#REF!,IF(AND(All!$V48="P6",All!$AE48="RDP"),#REF!,IF(AND(All!$V48="P7",All!$AE48="RDP"),#REF!,IF(AND(All!$V48="P8",All!$AE48="RDP"),#REF!,IF(AND(All!$V48="P9",All!$AE48="RDP"),#REF!,IF(AND(All!$V48="P1",All!$AE48="RMS"),#REF!,IF(AND(All!$V48="P2",All!$AE48="RMS"),#REF!,IF(AND(All!$V48="P3",All!$AE48="RMS"),#REF!,IF(AND(All!$V48="P4",All!$AE48="RMS"),#REF!,IF(AND(All!$V48="P5",All!$AE48="RMS"),#REF!,IF(AND(All!$V48="P6",All!$AE48="RMS"),#REF!,IF(AND(All!$V48="P7",All!$AE48="RMS"),#REF!,IF(AND(All!$V48="P8",All!$AE48="RMS"),#REF!,IF(AND(All!$V48="P9",All!$AE48="RMS"),#REF!,IF(AND(All!$V48="P1",All!$AE48="RSS"),#REF!,IF(AND(All!$V48="P2",All!$AE48="RSS"),#REF!,IF(AND(All!$V48="P3",All!$AE48="RSS"),#REF!,IF(AND(All!$V48="P4",All!$AE48="RSS"),#REF!,IF(AND(All!$V48="P5",All!$AE48="RSS"),#REF!,IF(AND(All!$V48="P6",All!$AE48="RSS"),#REF!,IF(AND(All!$V48="P7",All!$AE48="RSS"),#REF!,IF(AND(All!$V48="P8",All!$AE48="RSS"),#REF!,IF(AND(All!$V48="P9",All!$AE48="RSS"),#REF!,0)))))))))))))))))))))))))))</f>
        <v>#REF!</v>
      </c>
      <c r="CI50" s="328" t="e">
        <f>IF(AND(All!$V48="P1",All!$AE48="RDP"),#REF!,IF(AND(All!$V48="P2",All!$AE48="RDP"),#REF!,IF(AND(All!$V48="P3",All!$AE48="RDP"),#REF!,IF(AND(All!$V48="P4",All!$AE48="RDP"),#REF!,IF(AND(All!$V48="P5",All!$AE48="RDP"),#REF!,IF(AND(All!$V48="P6",All!$AE48="RDP"),#REF!,IF(AND(All!$V48="P7",All!$AE48="RDP"),#REF!,IF(AND(All!$V48="P8",All!$AE48="RDP"),#REF!,IF(AND(All!$V48="P9",All!$AE48="RDP"),#REF!,IF(AND(All!$V48="P1",All!$AE48="RMS"),#REF!,IF(AND(All!$V48="P2",All!$AE48="RMS"),#REF!,IF(AND(All!$V48="P3",All!$AE48="RMS"),#REF!,IF(AND(All!$V48="P4",All!$AE48="RMS"),#REF!,IF(AND(All!$V48="P5",All!$AE48="RMS"),#REF!,IF(AND(All!$V48="P6",All!$AE48="RMS"),#REF!,IF(AND(All!$V48="P7",All!$AE48="RMS"),#REF!,IF(AND(All!$V48="P8",All!$AE48="RMS"),#REF!,IF(AND(All!$V48="P9",All!$AE48="RMS"),#REF!,IF(AND(All!$V48="P1",All!$AE48="RSS"),#REF!,IF(AND(All!$V48="P2",All!$AE48="RSS"),#REF!,IF(AND(All!$V48="P3",All!$AE48="RSS"),#REF!,IF(AND(All!$V48="P4",All!$AE48="RSS"),#REF!,IF(AND(All!$V48="P5",All!$AE48="RSS"),#REF!,IF(AND(All!$V48="P6",All!$AE48="RSS"),#REF!,IF(AND(All!$V48="P7",All!$AE48="RSS"),#REF!,IF(AND(All!$V48="P8",All!$AE48="RSS"),#REF!,IF(AND(All!$V48="P9",All!$AE48="RSS"),#REF!,0)))))))))))))))))))))))))))</f>
        <v>#REF!</v>
      </c>
      <c r="CJ50" s="377" t="e">
        <f>Table92[[#This Row],[R-B1]]-Table92[[#This Row],[B1]]</f>
        <v>#REF!</v>
      </c>
      <c r="CK50" s="378" t="e">
        <f>Table92[[#This Row],[R-B2]]-Table92[[#This Row],[B2]]</f>
        <v>#REF!</v>
      </c>
      <c r="CL50" s="378" t="e">
        <f>Table92[[#This Row],[R-B3]]-Table92[[#This Row],[B3]]</f>
        <v>#REF!</v>
      </c>
      <c r="CM50" s="378" t="e">
        <f>Table92[[#This Row],[R-B4]]-Table92[[#This Row],[B4]]</f>
        <v>#REF!</v>
      </c>
      <c r="CN50" s="378" t="e">
        <f>Table92[[#This Row],[R-B5]]-Table92[[#This Row],[B5]]</f>
        <v>#REF!</v>
      </c>
      <c r="CO50" s="378" t="e">
        <f>Table92[[#This Row],[R-B6]]-Table92[[#This Row],[B6]]</f>
        <v>#REF!</v>
      </c>
      <c r="CP50" s="378" t="e">
        <f>Table92[[#This Row],[R-B7]]-Table92[[#This Row],[B7]]</f>
        <v>#REF!</v>
      </c>
      <c r="CQ50" s="378" t="e">
        <f>Table92[[#This Row],[R-B8]]-Table92[[#This Row],[B8]]</f>
        <v>#REF!</v>
      </c>
      <c r="CR50" s="378" t="e">
        <f>Table92[[#This Row],[R-B9]]-Table92[[#This Row],[B9]]</f>
        <v>#REF!</v>
      </c>
      <c r="CS50" s="378" t="e">
        <f>Table92[[#This Row],[R-B10]]-Table92[[#This Row],[B10]]</f>
        <v>#REF!</v>
      </c>
      <c r="CT50" s="378" t="e">
        <f>Table92[[#This Row],[R-B11]]-Table92[[#This Row],[B11]]</f>
        <v>#REF!</v>
      </c>
      <c r="CU50" s="378" t="e">
        <f>Table92[[#This Row],[R-B12]]-Table92[[#This Row],[B12]]</f>
        <v>#REF!</v>
      </c>
      <c r="CV50" s="378" t="e">
        <f>Table92[[#This Row],[R-K1]]-Table92[[#This Row],[K1]]</f>
        <v>#REF!</v>
      </c>
      <c r="CW50" s="378" t="e">
        <f>Table92[[#This Row],[R-K2]]-Table92[[#This Row],[K2]]</f>
        <v>#REF!</v>
      </c>
      <c r="CX50" s="378" t="e">
        <f>Table92[[#This Row],[R-K3]]-Table92[[#This Row],[K3]]</f>
        <v>#REF!</v>
      </c>
      <c r="CY50" s="378" t="e">
        <f>Table92[[#This Row],[R-K4]]-Table92[[#This Row],[K4]]</f>
        <v>#REF!</v>
      </c>
      <c r="CZ50" s="378" t="e">
        <f>Table92[[#This Row],[R-K5]]-Table92[[#This Row],[K5]]</f>
        <v>#REF!</v>
      </c>
      <c r="DA50" s="378" t="e">
        <f>Table92[[#This Row],[R-P1]]-Table92[[#This Row],[P1]]</f>
        <v>#REF!</v>
      </c>
      <c r="DB50" s="378" t="e">
        <f>Table92[[#This Row],[R-P2]]-Table92[[#This Row],[P2]]</f>
        <v>#REF!</v>
      </c>
      <c r="DC50" s="378" t="e">
        <f>Table92[[#This Row],[R-P3]]-Table92[[#This Row],[P3]]</f>
        <v>#REF!</v>
      </c>
      <c r="DD50" s="378" t="e">
        <f>Table92[[#This Row],[R-P4]]-Table92[[#This Row],[P4]]</f>
        <v>#REF!</v>
      </c>
      <c r="DE50" s="378" t="e">
        <f>Table92[[#This Row],[R-P5]]-Table92[[#This Row],[P5]]</f>
        <v>#REF!</v>
      </c>
      <c r="DF50" s="378" t="e">
        <f>Table92[[#This Row],[R-E1]]-Table92[[#This Row],[E1]]</f>
        <v>#REF!</v>
      </c>
      <c r="DG50" s="379" t="e">
        <f>Table92[[#This Row],[R-E2]]-Table92[[#This Row],[E2]]</f>
        <v>#REF!</v>
      </c>
      <c r="DH50" s="323">
        <f>COUNTIF(Table9[[#This Row],[G-B1]:[G-B12]],"&lt;=0")/12*100</f>
        <v>75</v>
      </c>
      <c r="DI50" s="43">
        <f>COUNTIF(Table9[[#This Row],[G-K1]:[G-K5]],"&lt;=0")/5*100</f>
        <v>60</v>
      </c>
      <c r="DJ50" s="43">
        <f>COUNTIF(Table9[[#This Row],[G-P1]:[G-P5]],"&lt;=0")/5*100</f>
        <v>80</v>
      </c>
      <c r="DK50" s="43">
        <f>COUNTIF(Table9[[#This Row],[G-E1]:[G-E2]],"&lt;=0")/2*100</f>
        <v>100</v>
      </c>
      <c r="DL50" s="450">
        <f>IF(AE50="RDP",(COUNTIF(Table9[[#This Row],[G-B3]],"&lt;=0")+COUNTIF(Table9[[#This Row],[G-B4]],"&lt;=0")+COUNTIF(Table9[[#This Row],[G-B7]],"&lt;=0")+COUNTIF(Table9[[#This Row],[G-B11]],"&lt;=0")+COUNTIF(Table9[[#This Row],[G-K2]],"&lt;=0"))/5*100,IF(AE50="RMS",(COUNTIF(Table9[[#This Row],[G-B4]],"&lt;=0")+COUNTIF(Table9[[#This Row],[G-B5]],"&lt;=0")+COUNTIF(Table9[[#This Row],[G-B10]],"&lt;=0")+COUNTIF(Table9[[#This Row],[G-B12]],"&lt;=0")+COUNTIF(Table9[[#This Row],[G-K2]],"&lt;=0"))/5*100,IF(AE50="RSS",(COUNTIF(Table9[[#This Row],[G-B1]],"&lt;=0")+COUNTIF(Table9[[#This Row],[G-B2]],"&lt;=0")+COUNTIF(Table9[[#This Row],[G-B6]],"&lt;=0")+COUNTIF(Table9[[#This Row],[G-B11]],"&lt;=0")+COUNTIF(Table9[[#This Row],[G-B12]],"&lt;=0"))/5*100,0)))</f>
        <v>80</v>
      </c>
      <c r="DM50" s="381">
        <v>100</v>
      </c>
      <c r="DN50" s="381">
        <v>100</v>
      </c>
      <c r="DO50" s="381">
        <v>100</v>
      </c>
      <c r="DP50" s="381">
        <v>100</v>
      </c>
      <c r="DQ50" s="381">
        <v>100</v>
      </c>
      <c r="DR50" s="380">
        <v>50</v>
      </c>
      <c r="DS50" s="381">
        <v>60</v>
      </c>
      <c r="DT50" s="381">
        <v>80</v>
      </c>
      <c r="DU50" s="381">
        <v>0</v>
      </c>
      <c r="DV50" s="381">
        <v>0</v>
      </c>
      <c r="DW50" s="380">
        <v>50</v>
      </c>
      <c r="DX50" s="381">
        <v>40</v>
      </c>
      <c r="DY50" s="381">
        <v>40</v>
      </c>
      <c r="DZ50" s="381">
        <v>0</v>
      </c>
      <c r="EA50" s="382">
        <v>0</v>
      </c>
      <c r="EB50" s="324" t="s">
        <v>196</v>
      </c>
      <c r="EC50" s="324" t="s">
        <v>185</v>
      </c>
      <c r="ED50" s="324" t="s">
        <v>887</v>
      </c>
      <c r="EE50" s="339"/>
    </row>
    <row r="51" spans="1:135" ht="101.5" x14ac:dyDescent="0.3">
      <c r="A51" s="3" t="s">
        <v>1316</v>
      </c>
      <c r="B51" s="282">
        <v>48</v>
      </c>
      <c r="C51" s="421" t="s">
        <v>134</v>
      </c>
      <c r="D51" s="305">
        <v>46080</v>
      </c>
      <c r="E51" s="306" t="s">
        <v>1686</v>
      </c>
      <c r="F51" s="304">
        <v>1000258</v>
      </c>
      <c r="G51" s="308">
        <f t="shared" ca="1" si="12"/>
        <v>46.335978814687984</v>
      </c>
      <c r="H51" s="283">
        <v>29403</v>
      </c>
      <c r="I51" s="304" t="s">
        <v>136</v>
      </c>
      <c r="J51" s="304" t="s">
        <v>362</v>
      </c>
      <c r="K51" s="304" t="s">
        <v>216</v>
      </c>
      <c r="L51" s="304" t="s">
        <v>216</v>
      </c>
      <c r="M51" s="304" t="s">
        <v>216</v>
      </c>
      <c r="N51" s="304"/>
      <c r="O51" s="304" t="s">
        <v>183</v>
      </c>
      <c r="P51" s="306" t="s">
        <v>1687</v>
      </c>
      <c r="Q51" s="304" t="s">
        <v>177</v>
      </c>
      <c r="R51" s="45">
        <v>46478</v>
      </c>
      <c r="S51" s="305">
        <v>43922</v>
      </c>
      <c r="T51" s="286">
        <f t="shared" ref="T51:T54" ca="1" si="14">YEARFRAC(S51,$T$1)</f>
        <v>6.552777777777778</v>
      </c>
      <c r="U51" s="304">
        <f>26-2</f>
        <v>24</v>
      </c>
      <c r="V51" s="304" t="s">
        <v>59</v>
      </c>
      <c r="W51" s="307">
        <f ca="1">Table92[[#This Row],[Age]]-($T$1-Table92[[#This Row],[Date of Appointment to Current Grade]])/365</f>
        <v>41.531506849315072</v>
      </c>
      <c r="X51" s="309">
        <f ca="1">($T$1-Table92[[#This Row],[Date of Appointment to Current Grade]])/365</f>
        <v>4.8044719653729144</v>
      </c>
      <c r="Y51" s="305">
        <v>44562</v>
      </c>
      <c r="Z51" s="304" t="s">
        <v>216</v>
      </c>
      <c r="AA51" s="304"/>
      <c r="AB51" s="304"/>
      <c r="AC51" s="304" t="s">
        <v>183</v>
      </c>
      <c r="AD51" s="305">
        <v>44414</v>
      </c>
      <c r="AE51" s="304" t="s">
        <v>147</v>
      </c>
      <c r="AF51" s="304" t="s">
        <v>148</v>
      </c>
      <c r="AG51" s="47" t="s">
        <v>1688</v>
      </c>
      <c r="AH51" s="47" t="s">
        <v>1689</v>
      </c>
      <c r="AI51" s="47" t="s">
        <v>1690</v>
      </c>
      <c r="AJ51" s="48" t="s">
        <v>1691</v>
      </c>
      <c r="AK51" s="48" t="s">
        <v>1692</v>
      </c>
      <c r="AL51" s="42" t="s">
        <v>153</v>
      </c>
      <c r="AM51" s="53" t="s">
        <v>1693</v>
      </c>
      <c r="AN51" s="313">
        <v>2</v>
      </c>
      <c r="AO51" s="304">
        <v>2</v>
      </c>
      <c r="AP51" s="304">
        <v>3</v>
      </c>
      <c r="AQ51" s="304">
        <v>3</v>
      </c>
      <c r="AR51" s="304">
        <v>3</v>
      </c>
      <c r="AS51" s="304">
        <v>2</v>
      </c>
      <c r="AT51" s="304">
        <v>3</v>
      </c>
      <c r="AU51" s="304">
        <v>3</v>
      </c>
      <c r="AV51" s="304">
        <v>3</v>
      </c>
      <c r="AW51" s="304">
        <v>2</v>
      </c>
      <c r="AX51" s="304">
        <v>3</v>
      </c>
      <c r="AY51" s="304">
        <v>2</v>
      </c>
      <c r="AZ51" s="304">
        <v>2</v>
      </c>
      <c r="BA51" s="304">
        <v>3</v>
      </c>
      <c r="BB51" s="304">
        <v>2</v>
      </c>
      <c r="BC51" s="304">
        <v>2</v>
      </c>
      <c r="BD51" s="304">
        <v>1</v>
      </c>
      <c r="BE51" s="304">
        <v>2</v>
      </c>
      <c r="BF51" s="304">
        <v>2</v>
      </c>
      <c r="BG51" s="304">
        <v>2</v>
      </c>
      <c r="BH51" s="304">
        <v>1</v>
      </c>
      <c r="BI51" s="304">
        <v>2</v>
      </c>
      <c r="BJ51" s="304">
        <v>1</v>
      </c>
      <c r="BK51" s="314">
        <v>1</v>
      </c>
      <c r="BL51" s="323">
        <f>IF(AND(All!$V49="P1",All!$AE49="RDP"),#REF!,IF(AND(All!$V49="P2",All!$AE49="RDP"),#REF!,IF(AND(All!$V49="P3",All!$AE49="RDP"),#REF!,IF(AND(All!$V49="P4",All!$AE49="RDP"),#REF!,IF(AND(All!$V49="P5",All!$AE49="RDP"),#REF!,IF(AND(All!$V49="P6",All!$AE49="RDP"),#REF!,IF(AND(All!$V49="P7",All!$AE49="RDP"),#REF!,IF(AND(All!$V49="P8",All!$AE49="RDP"),#REF!,IF(AND(All!$V49="P9",All!$AE49="RDP"),#REF!,IF(AND(All!$V49="P1",All!$AE49="RMS"),#REF!,IF(AND(All!$V49="P2",All!$AE49="RMS"),#REF!,IF(AND(All!$V49="P3",All!$AE49="RMS"),#REF!,IF(AND(All!$V49="P4",All!$AE49="RMS"),#REF!,IF(AND(All!$V49="P5",All!$AE49="RMS"),#REF!,IF(AND(All!$V49="P6",All!$AE49="RMS"),#REF!,IF(AND(All!$V49="P7",All!$AE49="RMS"),#REF!,IF(AND(All!$V49="P8",All!$AE49="RMS"),#REF!,IF(AND(All!$V49="P9",All!$AE49="RMS"),#REF!,IF(AND(All!$V49="P1",All!$AE49="RSS"),#REF!,IF(AND(All!$V49="P2",All!$AE49="RSS"),#REF!,IF(AND(All!$V49="P3",All!$AE49="RSS"),#REF!,IF(AND(All!$V49="P4",All!$AE49="RSS"),#REF!,IF(AND(All!$V49="P5",All!$AE49="RSS"),#REF!,IF(AND(All!$V49="P6",All!$AE49="RSS"),#REF!,IF(AND(All!$V49="P7",All!$AE49="RSS"),#REF!,IF(AND(All!$V49="P8",All!$AE49="RSS"),#REF!,IF(AND(All!$V49="P9",All!$AE49="RSS"),#REF!,0)))))))))))))))))))))))))))</f>
        <v>0</v>
      </c>
      <c r="BM51" s="43">
        <f>IF(AND(All!$V49="P1",All!$AE49="RDP"),#REF!,IF(AND(All!$V49="P2",All!$AE49="RDP"),#REF!,IF(AND(All!$V49="P3",All!$AE49="RDP"),#REF!,IF(AND(All!$V49="P4",All!$AE49="RDP"),#REF!,IF(AND(All!$V49="P5",All!$AE49="RDP"),#REF!,IF(AND(All!$V49="P6",All!$AE49="RDP"),#REF!,IF(AND(All!$V49="P7",All!$AE49="RDP"),#REF!,IF(AND(All!$V49="P8",All!$AE49="RDP"),#REF!,IF(AND(All!$V49="P9",All!$AE49="RDP"),#REF!,IF(AND(All!$V49="P1",All!$AE49="RMS"),#REF!,IF(AND(All!$V49="P2",All!$AE49="RMS"),#REF!,IF(AND(All!$V49="P3",All!$AE49="RMS"),#REF!,IF(AND(All!$V49="P4",All!$AE49="RMS"),#REF!,IF(AND(All!$V49="P5",All!$AE49="RMS"),#REF!,IF(AND(All!$V49="P6",All!$AE49="RMS"),#REF!,IF(AND(All!$V49="P7",All!$AE49="RMS"),#REF!,IF(AND(All!$V49="P8",All!$AE49="RMS"),#REF!,IF(AND(All!$V49="P9",All!$AE49="RMS"),#REF!,IF(AND(All!$V49="P1",All!$AE49="RSS"),#REF!,IF(AND(All!$V49="P2",All!$AE49="RSS"),#REF!,IF(AND(All!$V49="P3",All!$AE49="RSS"),#REF!,IF(AND(All!$V49="P4",All!$AE49="RSS"),#REF!,IF(AND(All!$V49="P5",All!$AE49="RSS"),#REF!,IF(AND(All!$V49="P6",All!$AE49="RSS"),#REF!,IF(AND(All!$V49="P7",All!$AE49="RSS"),#REF!,IF(AND(All!$V49="P8",All!$AE49="RSS"),#REF!,IF(AND(All!$V49="P9",All!$AE49="RSS"),#REF!,0)))))))))))))))))))))))))))</f>
        <v>0</v>
      </c>
      <c r="BN51" s="43">
        <f>IF(AND(All!$V49="P1",All!$AE49="RDP"),#REF!,IF(AND(All!$V49="P2",All!$AE49="RDP"),#REF!,IF(AND(All!$V49="P3",All!$AE49="RDP"),#REF!,IF(AND(All!$V49="P4",All!$AE49="RDP"),#REF!,IF(AND(All!$V49="P5",All!$AE49="RDP"),#REF!,IF(AND(All!$V49="P6",All!$AE49="RDP"),#REF!,IF(AND(All!$V49="P7",All!$AE49="RDP"),#REF!,IF(AND(All!$V49="P8",All!$AE49="RDP"),#REF!,IF(AND(All!$V49="P9",All!$AE49="RDP"),#REF!,IF(AND(All!$V49="P1",All!$AE49="RMS"),#REF!,IF(AND(All!$V49="P2",All!$AE49="RMS"),#REF!,IF(AND(All!$V49="P3",All!$AE49="RMS"),#REF!,IF(AND(All!$V49="P4",All!$AE49="RMS"),#REF!,IF(AND(All!$V49="P5",All!$AE49="RMS"),#REF!,IF(AND(All!$V49="P6",All!$AE49="RMS"),#REF!,IF(AND(All!$V49="P7",All!$AE49="RMS"),#REF!,IF(AND(All!$V49="P8",All!$AE49="RMS"),#REF!,IF(AND(All!$V49="P9",All!$AE49="RMS"),#REF!,IF(AND(All!$V49="P1",All!$AE49="RSS"),#REF!,IF(AND(All!$V49="P2",All!$AE49="RSS"),#REF!,IF(AND(All!$V49="P3",All!$AE49="RSS"),#REF!,IF(AND(All!$V49="P4",All!$AE49="RSS"),#REF!,IF(AND(All!$V49="P5",All!$AE49="RSS"),#REF!,IF(AND(All!$V49="P6",All!$AE49="RSS"),#REF!,IF(AND(All!$V49="P7",All!$AE49="RSS"),#REF!,IF(AND(All!$V49="P8",All!$AE49="RSS"),#REF!,IF(AND(All!$V49="P9",All!$AE49="RSS"),#REF!,0)))))))))))))))))))))))))))</f>
        <v>0</v>
      </c>
      <c r="BO51" s="43">
        <f>IF(AND(All!$V49="P1",All!$AE49="RDP"),#REF!,IF(AND(All!$V49="P2",All!$AE49="RDP"),#REF!,IF(AND(All!$V49="P3",All!$AE49="RDP"),#REF!,IF(AND(All!$V49="P4",All!$AE49="RDP"),#REF!,IF(AND(All!$V49="P5",All!$AE49="RDP"),#REF!,IF(AND(All!$V49="P6",All!$AE49="RDP"),#REF!,IF(AND(All!$V49="P7",All!$AE49="RDP"),#REF!,IF(AND(All!$V49="P8",All!$AE49="RDP"),#REF!,IF(AND(All!$V49="P9",All!$AE49="RDP"),#REF!,IF(AND(All!$V49="P1",All!$AE49="RMS"),#REF!,IF(AND(All!$V49="P2",All!$AE49="RMS"),#REF!,IF(AND(All!$V49="P3",All!$AE49="RMS"),#REF!,IF(AND(All!$V49="P4",All!$AE49="RMS"),#REF!,IF(AND(All!$V49="P5",All!$AE49="RMS"),#REF!,IF(AND(All!$V49="P6",All!$AE49="RMS"),#REF!,IF(AND(All!$V49="P7",All!$AE49="RMS"),#REF!,IF(AND(All!$V49="P8",All!$AE49="RMS"),#REF!,IF(AND(All!$V49="P9",All!$AE49="RMS"),#REF!,IF(AND(All!$V49="P1",All!$AE49="RSS"),#REF!,IF(AND(All!$V49="P2",All!$AE49="RSS"),#REF!,IF(AND(All!$V49="P3",All!$AE49="RSS"),#REF!,IF(AND(All!$V49="P4",All!$AE49="RSS"),#REF!,IF(AND(All!$V49="P5",All!$AE49="RSS"),#REF!,IF(AND(All!$V49="P6",All!$AE49="RSS"),#REF!,IF(AND(All!$V49="P7",All!$AE49="RSS"),#REF!,IF(AND(All!$V49="P8",All!$AE49="RSS"),#REF!,IF(AND(All!$V49="P9",All!$AE49="RSS"),#REF!,0)))))))))))))))))))))))))))</f>
        <v>0</v>
      </c>
      <c r="BP51" s="43">
        <f>IF(AND(All!$V49="P1",All!$AE49="RDP"),#REF!,IF(AND(All!$V49="P2",All!$AE49="RDP"),#REF!,IF(AND(All!$V49="P3",All!$AE49="RDP"),#REF!,IF(AND(All!$V49="P4",All!$AE49="RDP"),#REF!,IF(AND(All!$V49="P5",All!$AE49="RDP"),#REF!,IF(AND(All!$V49="P6",All!$AE49="RDP"),#REF!,IF(AND(All!$V49="P7",All!$AE49="RDP"),#REF!,IF(AND(All!$V49="P8",All!$AE49="RDP"),#REF!,IF(AND(All!$V49="P9",All!$AE49="RDP"),#REF!,IF(AND(All!$V49="P1",All!$AE49="RMS"),#REF!,IF(AND(All!$V49="P2",All!$AE49="RMS"),#REF!,IF(AND(All!$V49="P3",All!$AE49="RMS"),#REF!,IF(AND(All!$V49="P4",All!$AE49="RMS"),#REF!,IF(AND(All!$V49="P5",All!$AE49="RMS"),#REF!,IF(AND(All!$V49="P6",All!$AE49="RMS"),#REF!,IF(AND(All!$V49="P7",All!$AE49="RMS"),#REF!,IF(AND(All!$V49="P8",All!$AE49="RMS"),#REF!,IF(AND(All!$V49="P9",All!$AE49="RMS"),#REF!,IF(AND(All!$V49="P1",All!$AE49="RSS"),#REF!,IF(AND(All!$V49="P2",All!$AE49="RSS"),#REF!,IF(AND(All!$V49="P3",All!$AE49="RSS"),#REF!,IF(AND(All!$V49="P4",All!$AE49="RSS"),#REF!,IF(AND(All!$V49="P5",All!$AE49="RSS"),#REF!,IF(AND(All!$V49="P6",All!$AE49="RSS"),#REF!,IF(AND(All!$V49="P7",All!$AE49="RSS"),#REF!,IF(AND(All!$V49="P8",All!$AE49="RSS"),#REF!,IF(AND(All!$V49="P9",All!$AE49="RSS"),#REF!,0)))))))))))))))))))))))))))</f>
        <v>0</v>
      </c>
      <c r="BQ51" s="43">
        <f>IF(AND(All!$V49="P1",All!$AE49="RDP"),#REF!,IF(AND(All!$V49="P2",All!$AE49="RDP"),#REF!,IF(AND(All!$V49="P3",All!$AE49="RDP"),#REF!,IF(AND(All!$V49="P4",All!$AE49="RDP"),#REF!,IF(AND(All!$V49="P5",All!$AE49="RDP"),#REF!,IF(AND(All!$V49="P6",All!$AE49="RDP"),#REF!,IF(AND(All!$V49="P7",All!$AE49="RDP"),#REF!,IF(AND(All!$V49="P8",All!$AE49="RDP"),#REF!,IF(AND(All!$V49="P9",All!$AE49="RDP"),#REF!,IF(AND(All!$V49="P1",All!$AE49="RMS"),#REF!,IF(AND(All!$V49="P2",All!$AE49="RMS"),#REF!,IF(AND(All!$V49="P3",All!$AE49="RMS"),#REF!,IF(AND(All!$V49="P4",All!$AE49="RMS"),#REF!,IF(AND(All!$V49="P5",All!$AE49="RMS"),#REF!,IF(AND(All!$V49="P6",All!$AE49="RMS"),#REF!,IF(AND(All!$V49="P7",All!$AE49="RMS"),#REF!,IF(AND(All!$V49="P8",All!$AE49="RMS"),#REF!,IF(AND(All!$V49="P9",All!$AE49="RMS"),#REF!,IF(AND(All!$V49="P1",All!$AE49="RSS"),#REF!,IF(AND(All!$V49="P2",All!$AE49="RSS"),#REF!,IF(AND(All!$V49="P3",All!$AE49="RSS"),#REF!,IF(AND(All!$V49="P4",All!$AE49="RSS"),#REF!,IF(AND(All!$V49="P5",All!$AE49="RSS"),#REF!,IF(AND(All!$V49="P6",All!$AE49="RSS"),#REF!,IF(AND(All!$V49="P7",All!$AE49="RSS"),#REF!,IF(AND(All!$V49="P8",All!$AE49="RSS"),#REF!,IF(AND(All!$V49="P9",All!$AE49="RSS"),#REF!,0)))))))))))))))))))))))))))</f>
        <v>0</v>
      </c>
      <c r="BR51" s="43">
        <f>IF(AND(All!$V49="P1",All!$AE49="RDP"),#REF!,IF(AND(All!$V49="P2",All!$AE49="RDP"),#REF!,IF(AND(All!$V49="P3",All!$AE49="RDP"),#REF!,IF(AND(All!$V49="P4",All!$AE49="RDP"),#REF!,IF(AND(All!$V49="P5",All!$AE49="RDP"),#REF!,IF(AND(All!$V49="P6",All!$AE49="RDP"),#REF!,IF(AND(All!$V49="P7",All!$AE49="RDP"),#REF!,IF(AND(All!$V49="P8",All!$AE49="RDP"),#REF!,IF(AND(All!$V49="P9",All!$AE49="RDP"),#REF!,IF(AND(All!$V49="P1",All!$AE49="RMS"),#REF!,IF(AND(All!$V49="P2",All!$AE49="RMS"),#REF!,IF(AND(All!$V49="P3",All!$AE49="RMS"),#REF!,IF(AND(All!$V49="P4",All!$AE49="RMS"),#REF!,IF(AND(All!$V49="P5",All!$AE49="RMS"),#REF!,IF(AND(All!$V49="P6",All!$AE49="RMS"),#REF!,IF(AND(All!$V49="P7",All!$AE49="RMS"),#REF!,IF(AND(All!$V49="P8",All!$AE49="RMS"),#REF!,IF(AND(All!$V49="P9",All!$AE49="RMS"),#REF!,IF(AND(All!$V49="P1",All!$AE49="RSS"),#REF!,IF(AND(All!$V49="P2",All!$AE49="RSS"),#REF!,IF(AND(All!$V49="P3",All!$AE49="RSS"),#REF!,IF(AND(All!$V49="P4",All!$AE49="RSS"),#REF!,IF(AND(All!$V49="P5",All!$AE49="RSS"),#REF!,IF(AND(All!$V49="P6",All!$AE49="RSS"),#REF!,IF(AND(All!$V49="P7",All!$AE49="RSS"),#REF!,IF(AND(All!$V49="P8",All!$AE49="RSS"),#REF!,IF(AND(All!$V49="P9",All!$AE49="RSS"),#REF!,0)))))))))))))))))))))))))))</f>
        <v>0</v>
      </c>
      <c r="BS51" s="43">
        <f>IF(AND(All!$V49="P1",All!$AE49="RDP"),#REF!,IF(AND(All!$V49="P2",All!$AE49="RDP"),#REF!,IF(AND(All!$V49="P3",All!$AE49="RDP"),#REF!,IF(AND(All!$V49="P4",All!$AE49="RDP"),#REF!,IF(AND(All!$V49="P5",All!$AE49="RDP"),#REF!,IF(AND(All!$V49="P6",All!$AE49="RDP"),#REF!,IF(AND(All!$V49="P7",All!$AE49="RDP"),#REF!,IF(AND(All!$V49="P8",All!$AE49="RDP"),#REF!,IF(AND(All!$V49="P9",All!$AE49="RDP"),#REF!,IF(AND(All!$V49="P1",All!$AE49="RMS"),#REF!,IF(AND(All!$V49="P2",All!$AE49="RMS"),#REF!,IF(AND(All!$V49="P3",All!$AE49="RMS"),#REF!,IF(AND(All!$V49="P4",All!$AE49="RMS"),#REF!,IF(AND(All!$V49="P5",All!$AE49="RMS"),#REF!,IF(AND(All!$V49="P6",All!$AE49="RMS"),#REF!,IF(AND(All!$V49="P7",All!$AE49="RMS"),#REF!,IF(AND(All!$V49="P8",All!$AE49="RMS"),#REF!,IF(AND(All!$V49="P9",All!$AE49="RMS"),#REF!,IF(AND(All!$V49="P1",All!$AE49="RSS"),#REF!,IF(AND(All!$V49="P2",All!$AE49="RSS"),#REF!,IF(AND(All!$V49="P3",All!$AE49="RSS"),#REF!,IF(AND(All!$V49="P4",All!$AE49="RSS"),#REF!,IF(AND(All!$V49="P5",All!$AE49="RSS"),#REF!,IF(AND(All!$V49="P6",All!$AE49="RSS"),#REF!,IF(AND(All!$V49="P7",All!$AE49="RSS"),#REF!,IF(AND(All!$V49="P8",All!$AE49="RSS"),#REF!,IF(AND(All!$V49="P9",All!$AE49="RSS"),#REF!,0)))))))))))))))))))))))))))</f>
        <v>0</v>
      </c>
      <c r="BT51" s="43">
        <f>IF(AND(All!$V49="P1",All!$AE49="RDP"),#REF!,IF(AND(All!$V49="P2",All!$AE49="RDP"),#REF!,IF(AND(All!$V49="P3",All!$AE49="RDP"),#REF!,IF(AND(All!$V49="P4",All!$AE49="RDP"),#REF!,IF(AND(All!$V49="P5",All!$AE49="RDP"),#REF!,IF(AND(All!$V49="P6",All!$AE49="RDP"),#REF!,IF(AND(All!$V49="P7",All!$AE49="RDP"),#REF!,IF(AND(All!$V49="P8",All!$AE49="RDP"),#REF!,IF(AND(All!$V49="P9",All!$AE49="RDP"),#REF!,IF(AND(All!$V49="P1",All!$AE49="RMS"),#REF!,IF(AND(All!$V49="P2",All!$AE49="RMS"),#REF!,IF(AND(All!$V49="P3",All!$AE49="RMS"),#REF!,IF(AND(All!$V49="P4",All!$AE49="RMS"),#REF!,IF(AND(All!$V49="P5",All!$AE49="RMS"),#REF!,IF(AND(All!$V49="P6",All!$AE49="RMS"),#REF!,IF(AND(All!$V49="P7",All!$AE49="RMS"),#REF!,IF(AND(All!$V49="P8",All!$AE49="RMS"),#REF!,IF(AND(All!$V49="P9",All!$AE49="RMS"),#REF!,IF(AND(All!$V49="P1",All!$AE49="RSS"),#REF!,IF(AND(All!$V49="P2",All!$AE49="RSS"),#REF!,IF(AND(All!$V49="P3",All!$AE49="RSS"),#REF!,IF(AND(All!$V49="P4",All!$AE49="RSS"),#REF!,IF(AND(All!$V49="P5",All!$AE49="RSS"),#REF!,IF(AND(All!$V49="P6",All!$AE49="RSS"),#REF!,IF(AND(All!$V49="P7",All!$AE49="RSS"),#REF!,IF(AND(All!$V49="P8",All!$AE49="RSS"),#REF!,IF(AND(All!$V49="P9",All!$AE49="RSS"),#REF!,0)))))))))))))))))))))))))))</f>
        <v>0</v>
      </c>
      <c r="BU51" s="43">
        <f>IF(AND(All!$V49="P1",All!$AE49="RDP"),#REF!,IF(AND(All!$V49="P2",All!$AE49="RDP"),#REF!,IF(AND(All!$V49="P3",All!$AE49="RDP"),#REF!,IF(AND(All!$V49="P4",All!$AE49="RDP"),#REF!,IF(AND(All!$V49="P5",All!$AE49="RDP"),#REF!,IF(AND(All!$V49="P6",All!$AE49="RDP"),#REF!,IF(AND(All!$V49="P7",All!$AE49="RDP"),#REF!,IF(AND(All!$V49="P8",All!$AE49="RDP"),#REF!,IF(AND(All!$V49="P9",All!$AE49="RDP"),#REF!,IF(AND(All!$V49="P1",All!$AE49="RMS"),#REF!,IF(AND(All!$V49="P2",All!$AE49="RMS"),#REF!,IF(AND(All!$V49="P3",All!$AE49="RMS"),#REF!,IF(AND(All!$V49="P4",All!$AE49="RMS"),#REF!,IF(AND(All!$V49="P5",All!$AE49="RMS"),#REF!,IF(AND(All!$V49="P6",All!$AE49="RMS"),#REF!,IF(AND(All!$V49="P7",All!$AE49="RMS"),#REF!,IF(AND(All!$V49="P8",All!$AE49="RMS"),#REF!,IF(AND(All!$V49="P9",All!$AE49="RMS"),#REF!,IF(AND(All!$V49="P1",All!$AE49="RSS"),#REF!,IF(AND(All!$V49="P2",All!$AE49="RSS"),#REF!,IF(AND(All!$V49="P3",All!$AE49="RSS"),#REF!,IF(AND(All!$V49="P4",All!$AE49="RSS"),#REF!,IF(AND(All!$V49="P5",All!$AE49="RSS"),#REF!,IF(AND(All!$V49="P6",All!$AE49="RSS"),#REF!,IF(AND(All!$V49="P7",All!$AE49="RSS"),#REF!,IF(AND(All!$V49="P8",All!$AE49="RSS"),#REF!,IF(AND(All!$V49="P9",All!$AE49="RSS"),#REF!,0)))))))))))))))))))))))))))</f>
        <v>0</v>
      </c>
      <c r="BV51" s="43">
        <f>IF(AND(All!$V49="P1",All!$AE49="RDP"),#REF!,IF(AND(All!$V49="P2",All!$AE49="RDP"),#REF!,IF(AND(All!$V49="P3",All!$AE49="RDP"),#REF!,IF(AND(All!$V49="P4",All!$AE49="RDP"),#REF!,IF(AND(All!$V49="P5",All!$AE49="RDP"),#REF!,IF(AND(All!$V49="P6",All!$AE49="RDP"),#REF!,IF(AND(All!$V49="P7",All!$AE49="RDP"),#REF!,IF(AND(All!$V49="P8",All!$AE49="RDP"),#REF!,IF(AND(All!$V49="P9",All!$AE49="RDP"),#REF!,IF(AND(All!$V49="P1",All!$AE49="RMS"),#REF!,IF(AND(All!$V49="P2",All!$AE49="RMS"),#REF!,IF(AND(All!$V49="P3",All!$AE49="RMS"),#REF!,IF(AND(All!$V49="P4",All!$AE49="RMS"),#REF!,IF(AND(All!$V49="P5",All!$AE49="RMS"),#REF!,IF(AND(All!$V49="P6",All!$AE49="RMS"),#REF!,IF(AND(All!$V49="P7",All!$AE49="RMS"),#REF!,IF(AND(All!$V49="P8",All!$AE49="RMS"),#REF!,IF(AND(All!$V49="P9",All!$AE49="RMS"),#REF!,IF(AND(All!$V49="P1",All!$AE49="RSS"),#REF!,IF(AND(All!$V49="P2",All!$AE49="RSS"),#REF!,IF(AND(All!$V49="P3",All!$AE49="RSS"),#REF!,IF(AND(All!$V49="P4",All!$AE49="RSS"),#REF!,IF(AND(All!$V49="P5",All!$AE49="RSS"),#REF!,IF(AND(All!$V49="P6",All!$AE49="RSS"),#REF!,IF(AND(All!$V49="P7",All!$AE49="RSS"),#REF!,IF(AND(All!$V49="P8",All!$AE49="RSS"),#REF!,IF(AND(All!$V49="P9",All!$AE49="RSS"),#REF!,0)))))))))))))))))))))))))))</f>
        <v>0</v>
      </c>
      <c r="BW51" s="43">
        <f>IF(AND(All!$V49="P1",All!$AE49="RDP"),#REF!,IF(AND(All!$V49="P2",All!$AE49="RDP"),#REF!,IF(AND(All!$V49="P3",All!$AE49="RDP"),#REF!,IF(AND(All!$V49="P4",All!$AE49="RDP"),#REF!,IF(AND(All!$V49="P5",All!$AE49="RDP"),#REF!,IF(AND(All!$V49="P6",All!$AE49="RDP"),#REF!,IF(AND(All!$V49="P7",All!$AE49="RDP"),#REF!,IF(AND(All!$V49="P8",All!$AE49="RDP"),#REF!,IF(AND(All!$V49="P9",All!$AE49="RDP"),#REF!,IF(AND(All!$V49="P1",All!$AE49="RMS"),#REF!,IF(AND(All!$V49="P2",All!$AE49="RMS"),#REF!,IF(AND(All!$V49="P3",All!$AE49="RMS"),#REF!,IF(AND(All!$V49="P4",All!$AE49="RMS"),#REF!,IF(AND(All!$V49="P5",All!$AE49="RMS"),#REF!,IF(AND(All!$V49="P6",All!$AE49="RMS"),#REF!,IF(AND(All!$V49="P7",All!$AE49="RMS"),#REF!,IF(AND(All!$V49="P8",All!$AE49="RMS"),#REF!,IF(AND(All!$V49="P9",All!$AE49="RMS"),#REF!,IF(AND(All!$V49="P1",All!$AE49="RSS"),#REF!,IF(AND(All!$V49="P2",All!$AE49="RSS"),#REF!,IF(AND(All!$V49="P3",All!$AE49="RSS"),#REF!,IF(AND(All!$V49="P4",All!$AE49="RSS"),#REF!,IF(AND(All!$V49="P5",All!$AE49="RSS"),#REF!,IF(AND(All!$V49="P6",All!$AE49="RSS"),#REF!,IF(AND(All!$V49="P7",All!$AE49="RSS"),#REF!,IF(AND(All!$V49="P8",All!$AE49="RSS"),#REF!,IF(AND(All!$V49="P9",All!$AE49="RSS"),#REF!,0)))))))))))))))))))))))))))</f>
        <v>0</v>
      </c>
      <c r="BX51" s="43">
        <f>IF(AND(All!$V49="P1",All!$AE49="RDP"),#REF!,IF(AND(All!$V49="P2",All!$AE49="RDP"),#REF!,IF(AND(All!$V49="P3",All!$AE49="RDP"),#REF!,IF(AND(All!$V49="P4",All!$AE49="RDP"),#REF!,IF(AND(All!$V49="P5",All!$AE49="RDP"),#REF!,IF(AND(All!$V49="P6",All!$AE49="RDP"),#REF!,IF(AND(All!$V49="P7",All!$AE49="RDP"),#REF!,IF(AND(All!$V49="P8",All!$AE49="RDP"),#REF!,IF(AND(All!$V49="P9",All!$AE49="RDP"),#REF!,IF(AND(All!$V49="P1",All!$AE49="RMS"),#REF!,IF(AND(All!$V49="P2",All!$AE49="RMS"),#REF!,IF(AND(All!$V49="P3",All!$AE49="RMS"),#REF!,IF(AND(All!$V49="P4",All!$AE49="RMS"),#REF!,IF(AND(All!$V49="P5",All!$AE49="RMS"),#REF!,IF(AND(All!$V49="P6",All!$AE49="RMS"),#REF!,IF(AND(All!$V49="P7",All!$AE49="RMS"),#REF!,IF(AND(All!$V49="P8",All!$AE49="RMS"),#REF!,IF(AND(All!$V49="P9",All!$AE49="RMS"),#REF!,IF(AND(All!$V49="P1",All!$AE49="RSS"),#REF!,IF(AND(All!$V49="P2",All!$AE49="RSS"),#REF!,IF(AND(All!$V49="P3",All!$AE49="RSS"),#REF!,IF(AND(All!$V49="P4",All!$AE49="RSS"),#REF!,IF(AND(All!$V49="P5",All!$AE49="RSS"),#REF!,IF(AND(All!$V49="P6",All!$AE49="RSS"),#REF!,IF(AND(All!$V49="P7",All!$AE49="RSS"),#REF!,IF(AND(All!$V49="P8",All!$AE49="RSS"),#REF!,IF(AND(All!$V49="P9",All!$AE49="RSS"),#REF!,0)))))))))))))))))))))))))))</f>
        <v>0</v>
      </c>
      <c r="BY51" s="43">
        <f>IF(AND(All!$V49="P1",All!$AE49="RDP"),#REF!,IF(AND(All!$V49="P2",All!$AE49="RDP"),#REF!,IF(AND(All!$V49="P3",All!$AE49="RDP"),#REF!,IF(AND(All!$V49="P4",All!$AE49="RDP"),#REF!,IF(AND(All!$V49="P5",All!$AE49="RDP"),#REF!,IF(AND(All!$V49="P6",All!$AE49="RDP"),#REF!,IF(AND(All!$V49="P7",All!$AE49="RDP"),#REF!,IF(AND(All!$V49="P8",All!$AE49="RDP"),#REF!,IF(AND(All!$V49="P9",All!$AE49="RDP"),#REF!,IF(AND(All!$V49="P1",All!$AE49="RMS"),#REF!,IF(AND(All!$V49="P2",All!$AE49="RMS"),#REF!,IF(AND(All!$V49="P3",All!$AE49="RMS"),#REF!,IF(AND(All!$V49="P4",All!$AE49="RMS"),#REF!,IF(AND(All!$V49="P5",All!$AE49="RMS"),#REF!,IF(AND(All!$V49="P6",All!$AE49="RMS"),#REF!,IF(AND(All!$V49="P7",All!$AE49="RMS"),#REF!,IF(AND(All!$V49="P8",All!$AE49="RMS"),#REF!,IF(AND(All!$V49="P9",All!$AE49="RMS"),#REF!,IF(AND(All!$V49="P1",All!$AE49="RSS"),#REF!,IF(AND(All!$V49="P2",All!$AE49="RSS"),#REF!,IF(AND(All!$V49="P3",All!$AE49="RSS"),#REF!,IF(AND(All!$V49="P4",All!$AE49="RSS"),#REF!,IF(AND(All!$V49="P5",All!$AE49="RSS"),#REF!,IF(AND(All!$V49="P6",All!$AE49="RSS"),#REF!,IF(AND(All!$V49="P7",All!$AE49="RSS"),#REF!,IF(AND(All!$V49="P8",All!$AE49="RSS"),#REF!,IF(AND(All!$V49="P9",All!$AE49="RSS"),#REF!,0)))))))))))))))))))))))))))</f>
        <v>0</v>
      </c>
      <c r="BZ51" s="43">
        <f>IF(AND(All!$V49="P1",All!$AE49="RDP"),#REF!,IF(AND(All!$V49="P2",All!$AE49="RDP"),#REF!,IF(AND(All!$V49="P3",All!$AE49="RDP"),#REF!,IF(AND(All!$V49="P4",All!$AE49="RDP"),#REF!,IF(AND(All!$V49="P5",All!$AE49="RDP"),#REF!,IF(AND(All!$V49="P6",All!$AE49="RDP"),#REF!,IF(AND(All!$V49="P7",All!$AE49="RDP"),#REF!,IF(AND(All!$V49="P8",All!$AE49="RDP"),#REF!,IF(AND(All!$V49="P9",All!$AE49="RDP"),#REF!,IF(AND(All!$V49="P1",All!$AE49="RMS"),#REF!,IF(AND(All!$V49="P2",All!$AE49="RMS"),#REF!,IF(AND(All!$V49="P3",All!$AE49="RMS"),#REF!,IF(AND(All!$V49="P4",All!$AE49="RMS"),#REF!,IF(AND(All!$V49="P5",All!$AE49="RMS"),#REF!,IF(AND(All!$V49="P6",All!$AE49="RMS"),#REF!,IF(AND(All!$V49="P7",All!$AE49="RMS"),#REF!,IF(AND(All!$V49="P8",All!$AE49="RMS"),#REF!,IF(AND(All!$V49="P9",All!$AE49="RMS"),#REF!,IF(AND(All!$V49="P1",All!$AE49="RSS"),#REF!,IF(AND(All!$V49="P2",All!$AE49="RSS"),#REF!,IF(AND(All!$V49="P3",All!$AE49="RSS"),#REF!,IF(AND(All!$V49="P4",All!$AE49="RSS"),#REF!,IF(AND(All!$V49="P5",All!$AE49="RSS"),#REF!,IF(AND(All!$V49="P6",All!$AE49="RSS"),#REF!,IF(AND(All!$V49="P7",All!$AE49="RSS"),#REF!,IF(AND(All!$V49="P8",All!$AE49="RSS"),#REF!,IF(AND(All!$V49="P9",All!$AE49="RSS"),#REF!,0)))))))))))))))))))))))))))</f>
        <v>0</v>
      </c>
      <c r="CA51" s="43">
        <f>IF(AND(All!$V49="P1",All!$AE49="RDP"),#REF!,IF(AND(All!$V49="P2",All!$AE49="RDP"),#REF!,IF(AND(All!$V49="P3",All!$AE49="RDP"),#REF!,IF(AND(All!$V49="P4",All!$AE49="RDP"),#REF!,IF(AND(All!$V49="P5",All!$AE49="RDP"),#REF!,IF(AND(All!$V49="P6",All!$AE49="RDP"),#REF!,IF(AND(All!$V49="P7",All!$AE49="RDP"),#REF!,IF(AND(All!$V49="P8",All!$AE49="RDP"),#REF!,IF(AND(All!$V49="P9",All!$AE49="RDP"),#REF!,IF(AND(All!$V49="P1",All!$AE49="RMS"),#REF!,IF(AND(All!$V49="P2",All!$AE49="RMS"),#REF!,IF(AND(All!$V49="P3",All!$AE49="RMS"),#REF!,IF(AND(All!$V49="P4",All!$AE49="RMS"),#REF!,IF(AND(All!$V49="P5",All!$AE49="RMS"),#REF!,IF(AND(All!$V49="P6",All!$AE49="RMS"),#REF!,IF(AND(All!$V49="P7",All!$AE49="RMS"),#REF!,IF(AND(All!$V49="P8",All!$AE49="RMS"),#REF!,IF(AND(All!$V49="P9",All!$AE49="RMS"),#REF!,IF(AND(All!$V49="P1",All!$AE49="RSS"),#REF!,IF(AND(All!$V49="P2",All!$AE49="RSS"),#REF!,IF(AND(All!$V49="P3",All!$AE49="RSS"),#REF!,IF(AND(All!$V49="P4",All!$AE49="RSS"),#REF!,IF(AND(All!$V49="P5",All!$AE49="RSS"),#REF!,IF(AND(All!$V49="P6",All!$AE49="RSS"),#REF!,IF(AND(All!$V49="P7",All!$AE49="RSS"),#REF!,IF(AND(All!$V49="P8",All!$AE49="RSS"),#REF!,IF(AND(All!$V49="P9",All!$AE49="RSS"),#REF!,0)))))))))))))))))))))))))))</f>
        <v>0</v>
      </c>
      <c r="CB51" s="43">
        <f>IF(AND(All!$V49="P1",All!$AE49="RDP"),#REF!,IF(AND(All!$V49="P2",All!$AE49="RDP"),#REF!,IF(AND(All!$V49="P3",All!$AE49="RDP"),#REF!,IF(AND(All!$V49="P4",All!$AE49="RDP"),#REF!,IF(AND(All!$V49="P5",All!$AE49="RDP"),#REF!,IF(AND(All!$V49="P6",All!$AE49="RDP"),#REF!,IF(AND(All!$V49="P7",All!$AE49="RDP"),#REF!,IF(AND(All!$V49="P8",All!$AE49="RDP"),#REF!,IF(AND(All!$V49="P9",All!$AE49="RDP"),#REF!,IF(AND(All!$V49="P1",All!$AE49="RMS"),#REF!,IF(AND(All!$V49="P2",All!$AE49="RMS"),#REF!,IF(AND(All!$V49="P3",All!$AE49="RMS"),#REF!,IF(AND(All!$V49="P4",All!$AE49="RMS"),#REF!,IF(AND(All!$V49="P5",All!$AE49="RMS"),#REF!,IF(AND(All!$V49="P6",All!$AE49="RMS"),#REF!,IF(AND(All!$V49="P7",All!$AE49="RMS"),#REF!,IF(AND(All!$V49="P8",All!$AE49="RMS"),#REF!,IF(AND(All!$V49="P9",All!$AE49="RMS"),#REF!,IF(AND(All!$V49="P1",All!$AE49="RSS"),#REF!,IF(AND(All!$V49="P2",All!$AE49="RSS"),#REF!,IF(AND(All!$V49="P3",All!$AE49="RSS"),#REF!,IF(AND(All!$V49="P4",All!$AE49="RSS"),#REF!,IF(AND(All!$V49="P5",All!$AE49="RSS"),#REF!,IF(AND(All!$V49="P6",All!$AE49="RSS"),#REF!,IF(AND(All!$V49="P7",All!$AE49="RSS"),#REF!,IF(AND(All!$V49="P8",All!$AE49="RSS"),#REF!,IF(AND(All!$V49="P9",All!$AE49="RSS"),#REF!,0)))))))))))))))))))))))))))</f>
        <v>0</v>
      </c>
      <c r="CC51" s="43">
        <f>IF(AND(All!$V49="P1",All!$AE49="RDP"),#REF!,IF(AND(All!$V49="P2",All!$AE49="RDP"),#REF!,IF(AND(All!$V49="P3",All!$AE49="RDP"),#REF!,IF(AND(All!$V49="P4",All!$AE49="RDP"),#REF!,IF(AND(All!$V49="P5",All!$AE49="RDP"),#REF!,IF(AND(All!$V49="P6",All!$AE49="RDP"),#REF!,IF(AND(All!$V49="P7",All!$AE49="RDP"),#REF!,IF(AND(All!$V49="P8",All!$AE49="RDP"),#REF!,IF(AND(All!$V49="P9",All!$AE49="RDP"),#REF!,IF(AND(All!$V49="P1",All!$AE49="RMS"),#REF!,IF(AND(All!$V49="P2",All!$AE49="RMS"),#REF!,IF(AND(All!$V49="P3",All!$AE49="RMS"),#REF!,IF(AND(All!$V49="P4",All!$AE49="RMS"),#REF!,IF(AND(All!$V49="P5",All!$AE49="RMS"),#REF!,IF(AND(All!$V49="P6",All!$AE49="RMS"),#REF!,IF(AND(All!$V49="P7",All!$AE49="RMS"),#REF!,IF(AND(All!$V49="P8",All!$AE49="RMS"),#REF!,IF(AND(All!$V49="P9",All!$AE49="RMS"),#REF!,IF(AND(All!$V49="P1",All!$AE49="RSS"),#REF!,IF(AND(All!$V49="P2",All!$AE49="RSS"),#REF!,IF(AND(All!$V49="P3",All!$AE49="RSS"),#REF!,IF(AND(All!$V49="P4",All!$AE49="RSS"),#REF!,IF(AND(All!$V49="P5",All!$AE49="RSS"),#REF!,IF(AND(All!$V49="P6",All!$AE49="RSS"),#REF!,IF(AND(All!$V49="P7",All!$AE49="RSS"),#REF!,IF(AND(All!$V49="P8",All!$AE49="RSS"),#REF!,IF(AND(All!$V49="P9",All!$AE49="RSS"),#REF!,0)))))))))))))))))))))))))))</f>
        <v>0</v>
      </c>
      <c r="CD51" s="43">
        <f>IF(AND(All!$V49="P1",All!$AE49="RDP"),#REF!,IF(AND(All!$V49="P2",All!$AE49="RDP"),#REF!,IF(AND(All!$V49="P3",All!$AE49="RDP"),#REF!,IF(AND(All!$V49="P4",All!$AE49="RDP"),#REF!,IF(AND(All!$V49="P5",All!$AE49="RDP"),#REF!,IF(AND(All!$V49="P6",All!$AE49="RDP"),#REF!,IF(AND(All!$V49="P7",All!$AE49="RDP"),#REF!,IF(AND(All!$V49="P8",All!$AE49="RDP"),#REF!,IF(AND(All!$V49="P9",All!$AE49="RDP"),#REF!,IF(AND(All!$V49="P1",All!$AE49="RMS"),#REF!,IF(AND(All!$V49="P2",All!$AE49="RMS"),#REF!,IF(AND(All!$V49="P3",All!$AE49="RMS"),#REF!,IF(AND(All!$V49="P4",All!$AE49="RMS"),#REF!,IF(AND(All!$V49="P5",All!$AE49="RMS"),#REF!,IF(AND(All!$V49="P6",All!$AE49="RMS"),#REF!,IF(AND(All!$V49="P7",All!$AE49="RMS"),#REF!,IF(AND(All!$V49="P8",All!$AE49="RMS"),#REF!,IF(AND(All!$V49="P9",All!$AE49="RMS"),#REF!,IF(AND(All!$V49="P1",All!$AE49="RSS"),#REF!,IF(AND(All!$V49="P2",All!$AE49="RSS"),#REF!,IF(AND(All!$V49="P3",All!$AE49="RSS"),#REF!,IF(AND(All!$V49="P4",All!$AE49="RSS"),#REF!,IF(AND(All!$V49="P5",All!$AE49="RSS"),#REF!,IF(AND(All!$V49="P6",All!$AE49="RSS"),#REF!,IF(AND(All!$V49="P7",All!$AE49="RSS"),#REF!,IF(AND(All!$V49="P8",All!$AE49="RSS"),#REF!,IF(AND(All!$V49="P9",All!$AE49="RSS"),#REF!,0)))))))))))))))))))))))))))</f>
        <v>0</v>
      </c>
      <c r="CE51" s="43">
        <f>IF(AND(All!$V49="P1",All!$AE49="RDP"),#REF!,IF(AND(All!$V49="P2",All!$AE49="RDP"),#REF!,IF(AND(All!$V49="P3",All!$AE49="RDP"),#REF!,IF(AND(All!$V49="P4",All!$AE49="RDP"),#REF!,IF(AND(All!$V49="P5",All!$AE49="RDP"),#REF!,IF(AND(All!$V49="P6",All!$AE49="RDP"),#REF!,IF(AND(All!$V49="P7",All!$AE49="RDP"),#REF!,IF(AND(All!$V49="P8",All!$AE49="RDP"),#REF!,IF(AND(All!$V49="P9",All!$AE49="RDP"),#REF!,IF(AND(All!$V49="P1",All!$AE49="RMS"),#REF!,IF(AND(All!$V49="P2",All!$AE49="RMS"),#REF!,IF(AND(All!$V49="P3",All!$AE49="RMS"),#REF!,IF(AND(All!$V49="P4",All!$AE49="RMS"),#REF!,IF(AND(All!$V49="P5",All!$AE49="RMS"),#REF!,IF(AND(All!$V49="P6",All!$AE49="RMS"),#REF!,IF(AND(All!$V49="P7",All!$AE49="RMS"),#REF!,IF(AND(All!$V49="P8",All!$AE49="RMS"),#REF!,IF(AND(All!$V49="P9",All!$AE49="RMS"),#REF!,IF(AND(All!$V49="P1",All!$AE49="RSS"),#REF!,IF(AND(All!$V49="P2",All!$AE49="RSS"),#REF!,IF(AND(All!$V49="P3",All!$AE49="RSS"),#REF!,IF(AND(All!$V49="P4",All!$AE49="RSS"),#REF!,IF(AND(All!$V49="P5",All!$AE49="RSS"),#REF!,IF(AND(All!$V49="P6",All!$AE49="RSS"),#REF!,IF(AND(All!$V49="P7",All!$AE49="RSS"),#REF!,IF(AND(All!$V49="P8",All!$AE49="RSS"),#REF!,IF(AND(All!$V49="P9",All!$AE49="RSS"),#REF!,0)))))))))))))))))))))))))))</f>
        <v>0</v>
      </c>
      <c r="CF51" s="43">
        <f>IF(AND(All!$V49="P1",All!$AE49="RDP"),#REF!,IF(AND(All!$V49="P2",All!$AE49="RDP"),#REF!,IF(AND(All!$V49="P3",All!$AE49="RDP"),#REF!,IF(AND(All!$V49="P4",All!$AE49="RDP"),#REF!,IF(AND(All!$V49="P5",All!$AE49="RDP"),#REF!,IF(AND(All!$V49="P6",All!$AE49="RDP"),#REF!,IF(AND(All!$V49="P7",All!$AE49="RDP"),#REF!,IF(AND(All!$V49="P8",All!$AE49="RDP"),#REF!,IF(AND(All!$V49="P9",All!$AE49="RDP"),#REF!,IF(AND(All!$V49="P1",All!$AE49="RMS"),#REF!,IF(AND(All!$V49="P2",All!$AE49="RMS"),#REF!,IF(AND(All!$V49="P3",All!$AE49="RMS"),#REF!,IF(AND(All!$V49="P4",All!$AE49="RMS"),#REF!,IF(AND(All!$V49="P5",All!$AE49="RMS"),#REF!,IF(AND(All!$V49="P6",All!$AE49="RMS"),#REF!,IF(AND(All!$V49="P7",All!$AE49="RMS"),#REF!,IF(AND(All!$V49="P8",All!$AE49="RMS"),#REF!,IF(AND(All!$V49="P9",All!$AE49="RMS"),#REF!,IF(AND(All!$V49="P1",All!$AE49="RSS"),#REF!,IF(AND(All!$V49="P2",All!$AE49="RSS"),#REF!,IF(AND(All!$V49="P3",All!$AE49="RSS"),#REF!,IF(AND(All!$V49="P4",All!$AE49="RSS"),#REF!,IF(AND(All!$V49="P5",All!$AE49="RSS"),#REF!,IF(AND(All!$V49="P6",All!$AE49="RSS"),#REF!,IF(AND(All!$V49="P7",All!$AE49="RSS"),#REF!,IF(AND(All!$V49="P8",All!$AE49="RSS"),#REF!,IF(AND(All!$V49="P9",All!$AE49="RSS"),#REF!,0)))))))))))))))))))))))))))</f>
        <v>0</v>
      </c>
      <c r="CG51" s="43">
        <f>IF(AND(All!$V49="P1",All!$AE49="RDP"),#REF!,IF(AND(All!$V49="P2",All!$AE49="RDP"),#REF!,IF(AND(All!$V49="P3",All!$AE49="RDP"),#REF!,IF(AND(All!$V49="P4",All!$AE49="RDP"),#REF!,IF(AND(All!$V49="P5",All!$AE49="RDP"),#REF!,IF(AND(All!$V49="P6",All!$AE49="RDP"),#REF!,IF(AND(All!$V49="P7",All!$AE49="RDP"),#REF!,IF(AND(All!$V49="P8",All!$AE49="RDP"),#REF!,IF(AND(All!$V49="P9",All!$AE49="RDP"),#REF!,IF(AND(All!$V49="P1",All!$AE49="RMS"),#REF!,IF(AND(All!$V49="P2",All!$AE49="RMS"),#REF!,IF(AND(All!$V49="P3",All!$AE49="RMS"),#REF!,IF(AND(All!$V49="P4",All!$AE49="RMS"),#REF!,IF(AND(All!$V49="P5",All!$AE49="RMS"),#REF!,IF(AND(All!$V49="P6",All!$AE49="RMS"),#REF!,IF(AND(All!$V49="P7",All!$AE49="RMS"),#REF!,IF(AND(All!$V49="P8",All!$AE49="RMS"),#REF!,IF(AND(All!$V49="P9",All!$AE49="RMS"),#REF!,IF(AND(All!$V49="P1",All!$AE49="RSS"),#REF!,IF(AND(All!$V49="P2",All!$AE49="RSS"),#REF!,IF(AND(All!$V49="P3",All!$AE49="RSS"),#REF!,IF(AND(All!$V49="P4",All!$AE49="RSS"),#REF!,IF(AND(All!$V49="P5",All!$AE49="RSS"),#REF!,IF(AND(All!$V49="P6",All!$AE49="RSS"),#REF!,IF(AND(All!$V49="P7",All!$AE49="RSS"),#REF!,IF(AND(All!$V49="P8",All!$AE49="RSS"),#REF!,IF(AND(All!$V49="P9",All!$AE49="RSS"),#REF!,0)))))))))))))))))))))))))))</f>
        <v>0</v>
      </c>
      <c r="CH51" s="43">
        <f>IF(AND(All!$V49="P1",All!$AE49="RDP"),#REF!,IF(AND(All!$V49="P2",All!$AE49="RDP"),#REF!,IF(AND(All!$V49="P3",All!$AE49="RDP"),#REF!,IF(AND(All!$V49="P4",All!$AE49="RDP"),#REF!,IF(AND(All!$V49="P5",All!$AE49="RDP"),#REF!,IF(AND(All!$V49="P6",All!$AE49="RDP"),#REF!,IF(AND(All!$V49="P7",All!$AE49="RDP"),#REF!,IF(AND(All!$V49="P8",All!$AE49="RDP"),#REF!,IF(AND(All!$V49="P9",All!$AE49="RDP"),#REF!,IF(AND(All!$V49="P1",All!$AE49="RMS"),#REF!,IF(AND(All!$V49="P2",All!$AE49="RMS"),#REF!,IF(AND(All!$V49="P3",All!$AE49="RMS"),#REF!,IF(AND(All!$V49="P4",All!$AE49="RMS"),#REF!,IF(AND(All!$V49="P5",All!$AE49="RMS"),#REF!,IF(AND(All!$V49="P6",All!$AE49="RMS"),#REF!,IF(AND(All!$V49="P7",All!$AE49="RMS"),#REF!,IF(AND(All!$V49="P8",All!$AE49="RMS"),#REF!,IF(AND(All!$V49="P9",All!$AE49="RMS"),#REF!,IF(AND(All!$V49="P1",All!$AE49="RSS"),#REF!,IF(AND(All!$V49="P2",All!$AE49="RSS"),#REF!,IF(AND(All!$V49="P3",All!$AE49="RSS"),#REF!,IF(AND(All!$V49="P4",All!$AE49="RSS"),#REF!,IF(AND(All!$V49="P5",All!$AE49="RSS"),#REF!,IF(AND(All!$V49="P6",All!$AE49="RSS"),#REF!,IF(AND(All!$V49="P7",All!$AE49="RSS"),#REF!,IF(AND(All!$V49="P8",All!$AE49="RSS"),#REF!,IF(AND(All!$V49="P9",All!$AE49="RSS"),#REF!,0)))))))))))))))))))))))))))</f>
        <v>0</v>
      </c>
      <c r="CI51" s="328">
        <f>IF(AND(All!$V49="P1",All!$AE49="RDP"),#REF!,IF(AND(All!$V49="P2",All!$AE49="RDP"),#REF!,IF(AND(All!$V49="P3",All!$AE49="RDP"),#REF!,IF(AND(All!$V49="P4",All!$AE49="RDP"),#REF!,IF(AND(All!$V49="P5",All!$AE49="RDP"),#REF!,IF(AND(All!$V49="P6",All!$AE49="RDP"),#REF!,IF(AND(All!$V49="P7",All!$AE49="RDP"),#REF!,IF(AND(All!$V49="P8",All!$AE49="RDP"),#REF!,IF(AND(All!$V49="P9",All!$AE49="RDP"),#REF!,IF(AND(All!$V49="P1",All!$AE49="RMS"),#REF!,IF(AND(All!$V49="P2",All!$AE49="RMS"),#REF!,IF(AND(All!$V49="P3",All!$AE49="RMS"),#REF!,IF(AND(All!$V49="P4",All!$AE49="RMS"),#REF!,IF(AND(All!$V49="P5",All!$AE49="RMS"),#REF!,IF(AND(All!$V49="P6",All!$AE49="RMS"),#REF!,IF(AND(All!$V49="P7",All!$AE49="RMS"),#REF!,IF(AND(All!$V49="P8",All!$AE49="RMS"),#REF!,IF(AND(All!$V49="P9",All!$AE49="RMS"),#REF!,IF(AND(All!$V49="P1",All!$AE49="RSS"),#REF!,IF(AND(All!$V49="P2",All!$AE49="RSS"),#REF!,IF(AND(All!$V49="P3",All!$AE49="RSS"),#REF!,IF(AND(All!$V49="P4",All!$AE49="RSS"),#REF!,IF(AND(All!$V49="P5",All!$AE49="RSS"),#REF!,IF(AND(All!$V49="P6",All!$AE49="RSS"),#REF!,IF(AND(All!$V49="P7",All!$AE49="RSS"),#REF!,IF(AND(All!$V49="P8",All!$AE49="RSS"),#REF!,IF(AND(All!$V49="P9",All!$AE49="RSS"),#REF!,0)))))))))))))))))))))))))))</f>
        <v>0</v>
      </c>
      <c r="CJ51" s="377">
        <f>Table92[[#This Row],[R-B1]]-Table92[[#This Row],[B1]]</f>
        <v>-2</v>
      </c>
      <c r="CK51" s="378">
        <f>Table92[[#This Row],[R-B2]]-Table92[[#This Row],[B2]]</f>
        <v>-2</v>
      </c>
      <c r="CL51" s="378">
        <f>Table92[[#This Row],[R-B3]]-Table92[[#This Row],[B3]]</f>
        <v>-3</v>
      </c>
      <c r="CM51" s="378">
        <f>Table92[[#This Row],[R-B4]]-Table92[[#This Row],[B4]]</f>
        <v>-3</v>
      </c>
      <c r="CN51" s="378">
        <f>Table92[[#This Row],[R-B5]]-Table92[[#This Row],[B5]]</f>
        <v>-3</v>
      </c>
      <c r="CO51" s="378">
        <f>Table92[[#This Row],[R-B6]]-Table92[[#This Row],[B6]]</f>
        <v>-2</v>
      </c>
      <c r="CP51" s="378">
        <f>Table92[[#This Row],[R-B7]]-Table92[[#This Row],[B7]]</f>
        <v>-3</v>
      </c>
      <c r="CQ51" s="378">
        <f>Table92[[#This Row],[R-B8]]-Table92[[#This Row],[B8]]</f>
        <v>-3</v>
      </c>
      <c r="CR51" s="378">
        <f>Table92[[#This Row],[R-B9]]-Table92[[#This Row],[B9]]</f>
        <v>-3</v>
      </c>
      <c r="CS51" s="378">
        <f>Table92[[#This Row],[R-B10]]-Table92[[#This Row],[B10]]</f>
        <v>-2</v>
      </c>
      <c r="CT51" s="378">
        <f>Table92[[#This Row],[R-B11]]-Table92[[#This Row],[B11]]</f>
        <v>-3</v>
      </c>
      <c r="CU51" s="378">
        <f>Table92[[#This Row],[R-B12]]-Table92[[#This Row],[B12]]</f>
        <v>-2</v>
      </c>
      <c r="CV51" s="378">
        <f>Table92[[#This Row],[R-K1]]-Table92[[#This Row],[K1]]</f>
        <v>-2</v>
      </c>
      <c r="CW51" s="378">
        <f>Table92[[#This Row],[R-K2]]-Table92[[#This Row],[K2]]</f>
        <v>-3</v>
      </c>
      <c r="CX51" s="378">
        <f>Table92[[#This Row],[R-K3]]-Table92[[#This Row],[K3]]</f>
        <v>-2</v>
      </c>
      <c r="CY51" s="378">
        <f>Table92[[#This Row],[R-K4]]-Table92[[#This Row],[K4]]</f>
        <v>-2</v>
      </c>
      <c r="CZ51" s="378">
        <f>Table92[[#This Row],[R-K5]]-Table92[[#This Row],[K5]]</f>
        <v>-1</v>
      </c>
      <c r="DA51" s="378">
        <f>Table92[[#This Row],[R-P1]]-Table92[[#This Row],[P1]]</f>
        <v>-2</v>
      </c>
      <c r="DB51" s="378">
        <f>Table92[[#This Row],[R-P2]]-Table92[[#This Row],[P2]]</f>
        <v>-2</v>
      </c>
      <c r="DC51" s="378">
        <f>Table92[[#This Row],[R-P3]]-Table92[[#This Row],[P3]]</f>
        <v>-2</v>
      </c>
      <c r="DD51" s="378">
        <f>Table92[[#This Row],[R-P4]]-Table92[[#This Row],[P4]]</f>
        <v>-1</v>
      </c>
      <c r="DE51" s="378">
        <f>Table92[[#This Row],[R-P5]]-Table92[[#This Row],[P5]]</f>
        <v>-2</v>
      </c>
      <c r="DF51" s="378">
        <f>Table92[[#This Row],[R-E1]]-Table92[[#This Row],[E1]]</f>
        <v>-1</v>
      </c>
      <c r="DG51" s="379">
        <f>Table92[[#This Row],[R-E2]]-Table92[[#This Row],[E2]]</f>
        <v>-1</v>
      </c>
      <c r="DH51" s="323">
        <f>COUNTIF(Table9[[#This Row],[G-B1]:[G-B12]],"&lt;=0")/12*100</f>
        <v>91.666666666666657</v>
      </c>
      <c r="DI51" s="43">
        <f>COUNTIF(Table9[[#This Row],[G-K1]:[G-K5]],"&lt;=0")/5*100</f>
        <v>80</v>
      </c>
      <c r="DJ51" s="43">
        <f>COUNTIF(Table9[[#This Row],[G-P1]:[G-P5]],"&lt;=0")/5*100</f>
        <v>80</v>
      </c>
      <c r="DK51" s="43">
        <f>COUNTIF(Table9[[#This Row],[G-E1]:[G-E2]],"&lt;=0")/2*100</f>
        <v>100</v>
      </c>
      <c r="DL51" s="450">
        <f>IF(AE51="RDP",(COUNTIF(Table9[[#This Row],[G-B3]],"&lt;=0")+COUNTIF(Table9[[#This Row],[G-B4]],"&lt;=0")+COUNTIF(Table9[[#This Row],[G-B7]],"&lt;=0")+COUNTIF(Table9[[#This Row],[G-B11]],"&lt;=0")+COUNTIF(Table9[[#This Row],[G-K2]],"&lt;=0"))/5*100,IF(AE51="RMS",(COUNTIF(Table9[[#This Row],[G-B4]],"&lt;=0")+COUNTIF(Table9[[#This Row],[G-B5]],"&lt;=0")+COUNTIF(Table9[[#This Row],[G-B10]],"&lt;=0")+COUNTIF(Table9[[#This Row],[G-B12]],"&lt;=0")+COUNTIF(Table9[[#This Row],[G-K2]],"&lt;=0"))/5*100,IF(AE51="RSS",(COUNTIF(Table9[[#This Row],[G-B1]],"&lt;=0")+COUNTIF(Table9[[#This Row],[G-B2]],"&lt;=0")+COUNTIF(Table9[[#This Row],[G-B6]],"&lt;=0")+COUNTIF(Table9[[#This Row],[G-B11]],"&lt;=0")+COUNTIF(Table9[[#This Row],[G-B12]],"&lt;=0"))/5*100,0)))</f>
        <v>80</v>
      </c>
      <c r="DM51" s="381">
        <v>100</v>
      </c>
      <c r="DN51" s="381">
        <v>83</v>
      </c>
      <c r="DO51" s="381">
        <v>80</v>
      </c>
      <c r="DP51" s="381">
        <v>100</v>
      </c>
      <c r="DQ51" s="381">
        <v>100</v>
      </c>
      <c r="DR51" s="380">
        <v>25</v>
      </c>
      <c r="DS51" s="381">
        <v>20</v>
      </c>
      <c r="DT51" s="381">
        <v>60</v>
      </c>
      <c r="DU51" s="381">
        <v>0</v>
      </c>
      <c r="DV51" s="381">
        <v>0</v>
      </c>
      <c r="DW51" s="380">
        <v>17</v>
      </c>
      <c r="DX51" s="381">
        <v>0</v>
      </c>
      <c r="DY51" s="381">
        <v>20</v>
      </c>
      <c r="DZ51" s="381">
        <v>0</v>
      </c>
      <c r="EA51" s="382">
        <v>0</v>
      </c>
      <c r="EB51" s="324" t="s">
        <v>868</v>
      </c>
      <c r="EC51" s="324" t="s">
        <v>651</v>
      </c>
      <c r="ED51" s="324" t="s">
        <v>1405</v>
      </c>
      <c r="EE51" s="339"/>
    </row>
    <row r="52" spans="1:135" ht="72.5" x14ac:dyDescent="0.3">
      <c r="B52" s="282">
        <v>49</v>
      </c>
      <c r="C52" s="421" t="s">
        <v>134</v>
      </c>
      <c r="D52" s="305">
        <v>46133</v>
      </c>
      <c r="E52" s="306" t="s">
        <v>1694</v>
      </c>
      <c r="F52" s="304">
        <v>1064912</v>
      </c>
      <c r="G52" s="308">
        <f t="shared" ca="1" si="12"/>
        <v>42.377074705098941</v>
      </c>
      <c r="H52" s="283">
        <v>30848</v>
      </c>
      <c r="I52" s="304" t="s">
        <v>136</v>
      </c>
      <c r="J52" s="304" t="s">
        <v>137</v>
      </c>
      <c r="K52" s="304" t="s">
        <v>138</v>
      </c>
      <c r="L52" s="304" t="s">
        <v>180</v>
      </c>
      <c r="M52" s="304" t="s">
        <v>438</v>
      </c>
      <c r="N52" s="304"/>
      <c r="O52" s="304" t="s">
        <v>183</v>
      </c>
      <c r="P52" s="306" t="s">
        <v>1695</v>
      </c>
      <c r="Q52" s="304" t="s">
        <v>144</v>
      </c>
      <c r="R52" s="304" t="s">
        <v>185</v>
      </c>
      <c r="S52" s="305">
        <v>44562</v>
      </c>
      <c r="T52" s="286">
        <f t="shared" ca="1" si="14"/>
        <v>4.802777777777778</v>
      </c>
      <c r="U52" s="304">
        <v>18</v>
      </c>
      <c r="V52" s="304" t="s">
        <v>59</v>
      </c>
      <c r="W52" s="307">
        <f ca="1">Table92[[#This Row],[Age]]-($T$1-Table92[[#This Row],[Date of Appointment to Current Grade]])/365</f>
        <v>41.07123287671233</v>
      </c>
      <c r="X52" s="309">
        <f ca="1">($T$1-Table92[[#This Row],[Date of Appointment to Current Grade]])/365</f>
        <v>1.3058418283866136</v>
      </c>
      <c r="Y52" s="305">
        <v>45839</v>
      </c>
      <c r="Z52" s="304" t="s">
        <v>2401</v>
      </c>
      <c r="AA52" s="305">
        <v>46082</v>
      </c>
      <c r="AB52" s="309">
        <f ca="1">($T$1-Table92[[#This Row],[Date in Position]])/365</f>
        <v>0.64008840372907927</v>
      </c>
      <c r="AC52" s="304" t="s">
        <v>183</v>
      </c>
      <c r="AD52" s="305">
        <v>45554</v>
      </c>
      <c r="AE52" s="304" t="s">
        <v>162</v>
      </c>
      <c r="AF52" s="304" t="s">
        <v>163</v>
      </c>
      <c r="AG52" s="47" t="s">
        <v>1696</v>
      </c>
      <c r="AH52" s="47" t="s">
        <v>1697</v>
      </c>
      <c r="AI52" s="47" t="s">
        <v>1698</v>
      </c>
      <c r="AJ52" s="48" t="s">
        <v>1699</v>
      </c>
      <c r="AK52" s="48" t="s">
        <v>1700</v>
      </c>
      <c r="AL52" s="42" t="s">
        <v>153</v>
      </c>
      <c r="AM52" s="48" t="s">
        <v>1701</v>
      </c>
      <c r="AN52" s="313">
        <v>3</v>
      </c>
      <c r="AO52" s="304">
        <v>3</v>
      </c>
      <c r="AP52" s="304">
        <v>2</v>
      </c>
      <c r="AQ52" s="304">
        <v>3</v>
      </c>
      <c r="AR52" s="304">
        <v>3</v>
      </c>
      <c r="AS52" s="304">
        <v>3</v>
      </c>
      <c r="AT52" s="304">
        <v>2</v>
      </c>
      <c r="AU52" s="304">
        <v>3</v>
      </c>
      <c r="AV52" s="304">
        <v>3</v>
      </c>
      <c r="AW52" s="304">
        <v>1</v>
      </c>
      <c r="AX52" s="304">
        <v>3</v>
      </c>
      <c r="AY52" s="304">
        <v>2</v>
      </c>
      <c r="AZ52" s="304">
        <v>3</v>
      </c>
      <c r="BA52" s="304">
        <v>2</v>
      </c>
      <c r="BB52" s="304">
        <v>2</v>
      </c>
      <c r="BC52" s="304">
        <v>2</v>
      </c>
      <c r="BD52" s="304">
        <v>1</v>
      </c>
      <c r="BE52" s="304">
        <v>2</v>
      </c>
      <c r="BF52" s="304">
        <v>2</v>
      </c>
      <c r="BG52" s="304">
        <v>2</v>
      </c>
      <c r="BH52" s="304">
        <v>1</v>
      </c>
      <c r="BI52" s="304">
        <v>1</v>
      </c>
      <c r="BJ52" s="304">
        <v>1</v>
      </c>
      <c r="BK52" s="314">
        <v>1</v>
      </c>
      <c r="BL52" s="323" t="e">
        <f>IF(AND(All!$V50="P1",All!$AE50="RDP"),#REF!,IF(AND(All!$V50="P2",All!$AE50="RDP"),#REF!,IF(AND(All!$V50="P3",All!$AE50="RDP"),#REF!,IF(AND(All!$V50="P4",All!$AE50="RDP"),#REF!,IF(AND(All!$V50="P5",All!$AE50="RDP"),#REF!,IF(AND(All!$V50="P6",All!$AE50="RDP"),#REF!,IF(AND(All!$V50="P7",All!$AE50="RDP"),#REF!,IF(AND(All!$V50="P8",All!$AE50="RDP"),#REF!,IF(AND(All!$V50="P9",All!$AE50="RDP"),#REF!,IF(AND(All!$V50="P1",All!$AE50="RMS"),#REF!,IF(AND(All!$V50="P2",All!$AE50="RMS"),#REF!,IF(AND(All!$V50="P3",All!$AE50="RMS"),#REF!,IF(AND(All!$V50="P4",All!$AE50="RMS"),#REF!,IF(AND(All!$V50="P5",All!$AE50="RMS"),#REF!,IF(AND(All!$V50="P6",All!$AE50="RMS"),#REF!,IF(AND(All!$V50="P7",All!$AE50="RMS"),#REF!,IF(AND(All!$V50="P8",All!$AE50="RMS"),#REF!,IF(AND(All!$V50="P9",All!$AE50="RMS"),#REF!,IF(AND(All!$V50="P1",All!$AE50="RSS"),#REF!,IF(AND(All!$V50="P2",All!$AE50="RSS"),#REF!,IF(AND(All!$V50="P3",All!$AE50="RSS"),#REF!,IF(AND(All!$V50="P4",All!$AE50="RSS"),#REF!,IF(AND(All!$V50="P5",All!$AE50="RSS"),#REF!,IF(AND(All!$V50="P6",All!$AE50="RSS"),#REF!,IF(AND(All!$V50="P7",All!$AE50="RSS"),#REF!,IF(AND(All!$V50="P8",All!$AE50="RSS"),#REF!,IF(AND(All!$V50="P9",All!$AE50="RSS"),#REF!,0)))))))))))))))))))))))))))</f>
        <v>#REF!</v>
      </c>
      <c r="BM52" s="43" t="e">
        <f>IF(AND(All!$V50="P1",All!$AE50="RDP"),#REF!,IF(AND(All!$V50="P2",All!$AE50="RDP"),#REF!,IF(AND(All!$V50="P3",All!$AE50="RDP"),#REF!,IF(AND(All!$V50="P4",All!$AE50="RDP"),#REF!,IF(AND(All!$V50="P5",All!$AE50="RDP"),#REF!,IF(AND(All!$V50="P6",All!$AE50="RDP"),#REF!,IF(AND(All!$V50="P7",All!$AE50="RDP"),#REF!,IF(AND(All!$V50="P8",All!$AE50="RDP"),#REF!,IF(AND(All!$V50="P9",All!$AE50="RDP"),#REF!,IF(AND(All!$V50="P1",All!$AE50="RMS"),#REF!,IF(AND(All!$V50="P2",All!$AE50="RMS"),#REF!,IF(AND(All!$V50="P3",All!$AE50="RMS"),#REF!,IF(AND(All!$V50="P4",All!$AE50="RMS"),#REF!,IF(AND(All!$V50="P5",All!$AE50="RMS"),#REF!,IF(AND(All!$V50="P6",All!$AE50="RMS"),#REF!,IF(AND(All!$V50="P7",All!$AE50="RMS"),#REF!,IF(AND(All!$V50="P8",All!$AE50="RMS"),#REF!,IF(AND(All!$V50="P9",All!$AE50="RMS"),#REF!,IF(AND(All!$V50="P1",All!$AE50="RSS"),#REF!,IF(AND(All!$V50="P2",All!$AE50="RSS"),#REF!,IF(AND(All!$V50="P3",All!$AE50="RSS"),#REF!,IF(AND(All!$V50="P4",All!$AE50="RSS"),#REF!,IF(AND(All!$V50="P5",All!$AE50="RSS"),#REF!,IF(AND(All!$V50="P6",All!$AE50="RSS"),#REF!,IF(AND(All!$V50="P7",All!$AE50="RSS"),#REF!,IF(AND(All!$V50="P8",All!$AE50="RSS"),#REF!,IF(AND(All!$V50="P9",All!$AE50="RSS"),#REF!,0)))))))))))))))))))))))))))</f>
        <v>#REF!</v>
      </c>
      <c r="BN52" s="43" t="e">
        <f>IF(AND(All!$V50="P1",All!$AE50="RDP"),#REF!,IF(AND(All!$V50="P2",All!$AE50="RDP"),#REF!,IF(AND(All!$V50="P3",All!$AE50="RDP"),#REF!,IF(AND(All!$V50="P4",All!$AE50="RDP"),#REF!,IF(AND(All!$V50="P5",All!$AE50="RDP"),#REF!,IF(AND(All!$V50="P6",All!$AE50="RDP"),#REF!,IF(AND(All!$V50="P7",All!$AE50="RDP"),#REF!,IF(AND(All!$V50="P8",All!$AE50="RDP"),#REF!,IF(AND(All!$V50="P9",All!$AE50="RDP"),#REF!,IF(AND(All!$V50="P1",All!$AE50="RMS"),#REF!,IF(AND(All!$V50="P2",All!$AE50="RMS"),#REF!,IF(AND(All!$V50="P3",All!$AE50="RMS"),#REF!,IF(AND(All!$V50="P4",All!$AE50="RMS"),#REF!,IF(AND(All!$V50="P5",All!$AE50="RMS"),#REF!,IF(AND(All!$V50="P6",All!$AE50="RMS"),#REF!,IF(AND(All!$V50="P7",All!$AE50="RMS"),#REF!,IF(AND(All!$V50="P8",All!$AE50="RMS"),#REF!,IF(AND(All!$V50="P9",All!$AE50="RMS"),#REF!,IF(AND(All!$V50="P1",All!$AE50="RSS"),#REF!,IF(AND(All!$V50="P2",All!$AE50="RSS"),#REF!,IF(AND(All!$V50="P3",All!$AE50="RSS"),#REF!,IF(AND(All!$V50="P4",All!$AE50="RSS"),#REF!,IF(AND(All!$V50="P5",All!$AE50="RSS"),#REF!,IF(AND(All!$V50="P6",All!$AE50="RSS"),#REF!,IF(AND(All!$V50="P7",All!$AE50="RSS"),#REF!,IF(AND(All!$V50="P8",All!$AE50="RSS"),#REF!,IF(AND(All!$V50="P9",All!$AE50="RSS"),#REF!,0)))))))))))))))))))))))))))</f>
        <v>#REF!</v>
      </c>
      <c r="BO52" s="43" t="e">
        <f>IF(AND(All!$V50="P1",All!$AE50="RDP"),#REF!,IF(AND(All!$V50="P2",All!$AE50="RDP"),#REF!,IF(AND(All!$V50="P3",All!$AE50="RDP"),#REF!,IF(AND(All!$V50="P4",All!$AE50="RDP"),#REF!,IF(AND(All!$V50="P5",All!$AE50="RDP"),#REF!,IF(AND(All!$V50="P6",All!$AE50="RDP"),#REF!,IF(AND(All!$V50="P7",All!$AE50="RDP"),#REF!,IF(AND(All!$V50="P8",All!$AE50="RDP"),#REF!,IF(AND(All!$V50="P9",All!$AE50="RDP"),#REF!,IF(AND(All!$V50="P1",All!$AE50="RMS"),#REF!,IF(AND(All!$V50="P2",All!$AE50="RMS"),#REF!,IF(AND(All!$V50="P3",All!$AE50="RMS"),#REF!,IF(AND(All!$V50="P4",All!$AE50="RMS"),#REF!,IF(AND(All!$V50="P5",All!$AE50="RMS"),#REF!,IF(AND(All!$V50="P6",All!$AE50="RMS"),#REF!,IF(AND(All!$V50="P7",All!$AE50="RMS"),#REF!,IF(AND(All!$V50="P8",All!$AE50="RMS"),#REF!,IF(AND(All!$V50="P9",All!$AE50="RMS"),#REF!,IF(AND(All!$V50="P1",All!$AE50="RSS"),#REF!,IF(AND(All!$V50="P2",All!$AE50="RSS"),#REF!,IF(AND(All!$V50="P3",All!$AE50="RSS"),#REF!,IF(AND(All!$V50="P4",All!$AE50="RSS"),#REF!,IF(AND(All!$V50="P5",All!$AE50="RSS"),#REF!,IF(AND(All!$V50="P6",All!$AE50="RSS"),#REF!,IF(AND(All!$V50="P7",All!$AE50="RSS"),#REF!,IF(AND(All!$V50="P8",All!$AE50="RSS"),#REF!,IF(AND(All!$V50="P9",All!$AE50="RSS"),#REF!,0)))))))))))))))))))))))))))</f>
        <v>#REF!</v>
      </c>
      <c r="BP52" s="43" t="e">
        <f>IF(AND(All!$V50="P1",All!$AE50="RDP"),#REF!,IF(AND(All!$V50="P2",All!$AE50="RDP"),#REF!,IF(AND(All!$V50="P3",All!$AE50="RDP"),#REF!,IF(AND(All!$V50="P4",All!$AE50="RDP"),#REF!,IF(AND(All!$V50="P5",All!$AE50="RDP"),#REF!,IF(AND(All!$V50="P6",All!$AE50="RDP"),#REF!,IF(AND(All!$V50="P7",All!$AE50="RDP"),#REF!,IF(AND(All!$V50="P8",All!$AE50="RDP"),#REF!,IF(AND(All!$V50="P9",All!$AE50="RDP"),#REF!,IF(AND(All!$V50="P1",All!$AE50="RMS"),#REF!,IF(AND(All!$V50="P2",All!$AE50="RMS"),#REF!,IF(AND(All!$V50="P3",All!$AE50="RMS"),#REF!,IF(AND(All!$V50="P4",All!$AE50="RMS"),#REF!,IF(AND(All!$V50="P5",All!$AE50="RMS"),#REF!,IF(AND(All!$V50="P6",All!$AE50="RMS"),#REF!,IF(AND(All!$V50="P7",All!$AE50="RMS"),#REF!,IF(AND(All!$V50="P8",All!$AE50="RMS"),#REF!,IF(AND(All!$V50="P9",All!$AE50="RMS"),#REF!,IF(AND(All!$V50="P1",All!$AE50="RSS"),#REF!,IF(AND(All!$V50="P2",All!$AE50="RSS"),#REF!,IF(AND(All!$V50="P3",All!$AE50="RSS"),#REF!,IF(AND(All!$V50="P4",All!$AE50="RSS"),#REF!,IF(AND(All!$V50="P5",All!$AE50="RSS"),#REF!,IF(AND(All!$V50="P6",All!$AE50="RSS"),#REF!,IF(AND(All!$V50="P7",All!$AE50="RSS"),#REF!,IF(AND(All!$V50="P8",All!$AE50="RSS"),#REF!,IF(AND(All!$V50="P9",All!$AE50="RSS"),#REF!,0)))))))))))))))))))))))))))</f>
        <v>#REF!</v>
      </c>
      <c r="BQ52" s="43" t="e">
        <f>IF(AND(All!$V50="P1",All!$AE50="RDP"),#REF!,IF(AND(All!$V50="P2",All!$AE50="RDP"),#REF!,IF(AND(All!$V50="P3",All!$AE50="RDP"),#REF!,IF(AND(All!$V50="P4",All!$AE50="RDP"),#REF!,IF(AND(All!$V50="P5",All!$AE50="RDP"),#REF!,IF(AND(All!$V50="P6",All!$AE50="RDP"),#REF!,IF(AND(All!$V50="P7",All!$AE50="RDP"),#REF!,IF(AND(All!$V50="P8",All!$AE50="RDP"),#REF!,IF(AND(All!$V50="P9",All!$AE50="RDP"),#REF!,IF(AND(All!$V50="P1",All!$AE50="RMS"),#REF!,IF(AND(All!$V50="P2",All!$AE50="RMS"),#REF!,IF(AND(All!$V50="P3",All!$AE50="RMS"),#REF!,IF(AND(All!$V50="P4",All!$AE50="RMS"),#REF!,IF(AND(All!$V50="P5",All!$AE50="RMS"),#REF!,IF(AND(All!$V50="P6",All!$AE50="RMS"),#REF!,IF(AND(All!$V50="P7",All!$AE50="RMS"),#REF!,IF(AND(All!$V50="P8",All!$AE50="RMS"),#REF!,IF(AND(All!$V50="P9",All!$AE50="RMS"),#REF!,IF(AND(All!$V50="P1",All!$AE50="RSS"),#REF!,IF(AND(All!$V50="P2",All!$AE50="RSS"),#REF!,IF(AND(All!$V50="P3",All!$AE50="RSS"),#REF!,IF(AND(All!$V50="P4",All!$AE50="RSS"),#REF!,IF(AND(All!$V50="P5",All!$AE50="RSS"),#REF!,IF(AND(All!$V50="P6",All!$AE50="RSS"),#REF!,IF(AND(All!$V50="P7",All!$AE50="RSS"),#REF!,IF(AND(All!$V50="P8",All!$AE50="RSS"),#REF!,IF(AND(All!$V50="P9",All!$AE50="RSS"),#REF!,0)))))))))))))))))))))))))))</f>
        <v>#REF!</v>
      </c>
      <c r="BR52" s="43" t="e">
        <f>IF(AND(All!$V50="P1",All!$AE50="RDP"),#REF!,IF(AND(All!$V50="P2",All!$AE50="RDP"),#REF!,IF(AND(All!$V50="P3",All!$AE50="RDP"),#REF!,IF(AND(All!$V50="P4",All!$AE50="RDP"),#REF!,IF(AND(All!$V50="P5",All!$AE50="RDP"),#REF!,IF(AND(All!$V50="P6",All!$AE50="RDP"),#REF!,IF(AND(All!$V50="P7",All!$AE50="RDP"),#REF!,IF(AND(All!$V50="P8",All!$AE50="RDP"),#REF!,IF(AND(All!$V50="P9",All!$AE50="RDP"),#REF!,IF(AND(All!$V50="P1",All!$AE50="RMS"),#REF!,IF(AND(All!$V50="P2",All!$AE50="RMS"),#REF!,IF(AND(All!$V50="P3",All!$AE50="RMS"),#REF!,IF(AND(All!$V50="P4",All!$AE50="RMS"),#REF!,IF(AND(All!$V50="P5",All!$AE50="RMS"),#REF!,IF(AND(All!$V50="P6",All!$AE50="RMS"),#REF!,IF(AND(All!$V50="P7",All!$AE50="RMS"),#REF!,IF(AND(All!$V50="P8",All!$AE50="RMS"),#REF!,IF(AND(All!$V50="P9",All!$AE50="RMS"),#REF!,IF(AND(All!$V50="P1",All!$AE50="RSS"),#REF!,IF(AND(All!$V50="P2",All!$AE50="RSS"),#REF!,IF(AND(All!$V50="P3",All!$AE50="RSS"),#REF!,IF(AND(All!$V50="P4",All!$AE50="RSS"),#REF!,IF(AND(All!$V50="P5",All!$AE50="RSS"),#REF!,IF(AND(All!$V50="P6",All!$AE50="RSS"),#REF!,IF(AND(All!$V50="P7",All!$AE50="RSS"),#REF!,IF(AND(All!$V50="P8",All!$AE50="RSS"),#REF!,IF(AND(All!$V50="P9",All!$AE50="RSS"),#REF!,0)))))))))))))))))))))))))))</f>
        <v>#REF!</v>
      </c>
      <c r="BS52" s="43" t="e">
        <f>IF(AND(All!$V50="P1",All!$AE50="RDP"),#REF!,IF(AND(All!$V50="P2",All!$AE50="RDP"),#REF!,IF(AND(All!$V50="P3",All!$AE50="RDP"),#REF!,IF(AND(All!$V50="P4",All!$AE50="RDP"),#REF!,IF(AND(All!$V50="P5",All!$AE50="RDP"),#REF!,IF(AND(All!$V50="P6",All!$AE50="RDP"),#REF!,IF(AND(All!$V50="P7",All!$AE50="RDP"),#REF!,IF(AND(All!$V50="P8",All!$AE50="RDP"),#REF!,IF(AND(All!$V50="P9",All!$AE50="RDP"),#REF!,IF(AND(All!$V50="P1",All!$AE50="RMS"),#REF!,IF(AND(All!$V50="P2",All!$AE50="RMS"),#REF!,IF(AND(All!$V50="P3",All!$AE50="RMS"),#REF!,IF(AND(All!$V50="P4",All!$AE50="RMS"),#REF!,IF(AND(All!$V50="P5",All!$AE50="RMS"),#REF!,IF(AND(All!$V50="P6",All!$AE50="RMS"),#REF!,IF(AND(All!$V50="P7",All!$AE50="RMS"),#REF!,IF(AND(All!$V50="P8",All!$AE50="RMS"),#REF!,IF(AND(All!$V50="P9",All!$AE50="RMS"),#REF!,IF(AND(All!$V50="P1",All!$AE50="RSS"),#REF!,IF(AND(All!$V50="P2",All!$AE50="RSS"),#REF!,IF(AND(All!$V50="P3",All!$AE50="RSS"),#REF!,IF(AND(All!$V50="P4",All!$AE50="RSS"),#REF!,IF(AND(All!$V50="P5",All!$AE50="RSS"),#REF!,IF(AND(All!$V50="P6",All!$AE50="RSS"),#REF!,IF(AND(All!$V50="P7",All!$AE50="RSS"),#REF!,IF(AND(All!$V50="P8",All!$AE50="RSS"),#REF!,IF(AND(All!$V50="P9",All!$AE50="RSS"),#REF!,0)))))))))))))))))))))))))))</f>
        <v>#REF!</v>
      </c>
      <c r="BT52" s="43" t="e">
        <f>IF(AND(All!$V50="P1",All!$AE50="RDP"),#REF!,IF(AND(All!$V50="P2",All!$AE50="RDP"),#REF!,IF(AND(All!$V50="P3",All!$AE50="RDP"),#REF!,IF(AND(All!$V50="P4",All!$AE50="RDP"),#REF!,IF(AND(All!$V50="P5",All!$AE50="RDP"),#REF!,IF(AND(All!$V50="P6",All!$AE50="RDP"),#REF!,IF(AND(All!$V50="P7",All!$AE50="RDP"),#REF!,IF(AND(All!$V50="P8",All!$AE50="RDP"),#REF!,IF(AND(All!$V50="P9",All!$AE50="RDP"),#REF!,IF(AND(All!$V50="P1",All!$AE50="RMS"),#REF!,IF(AND(All!$V50="P2",All!$AE50="RMS"),#REF!,IF(AND(All!$V50="P3",All!$AE50="RMS"),#REF!,IF(AND(All!$V50="P4",All!$AE50="RMS"),#REF!,IF(AND(All!$V50="P5",All!$AE50="RMS"),#REF!,IF(AND(All!$V50="P6",All!$AE50="RMS"),#REF!,IF(AND(All!$V50="P7",All!$AE50="RMS"),#REF!,IF(AND(All!$V50="P8",All!$AE50="RMS"),#REF!,IF(AND(All!$V50="P9",All!$AE50="RMS"),#REF!,IF(AND(All!$V50="P1",All!$AE50="RSS"),#REF!,IF(AND(All!$V50="P2",All!$AE50="RSS"),#REF!,IF(AND(All!$V50="P3",All!$AE50="RSS"),#REF!,IF(AND(All!$V50="P4",All!$AE50="RSS"),#REF!,IF(AND(All!$V50="P5",All!$AE50="RSS"),#REF!,IF(AND(All!$V50="P6",All!$AE50="RSS"),#REF!,IF(AND(All!$V50="P7",All!$AE50="RSS"),#REF!,IF(AND(All!$V50="P8",All!$AE50="RSS"),#REF!,IF(AND(All!$V50="P9",All!$AE50="RSS"),#REF!,0)))))))))))))))))))))))))))</f>
        <v>#REF!</v>
      </c>
      <c r="BU52" s="43" t="e">
        <f>IF(AND(All!$V50="P1",All!$AE50="RDP"),#REF!,IF(AND(All!$V50="P2",All!$AE50="RDP"),#REF!,IF(AND(All!$V50="P3",All!$AE50="RDP"),#REF!,IF(AND(All!$V50="P4",All!$AE50="RDP"),#REF!,IF(AND(All!$V50="P5",All!$AE50="RDP"),#REF!,IF(AND(All!$V50="P6",All!$AE50="RDP"),#REF!,IF(AND(All!$V50="P7",All!$AE50="RDP"),#REF!,IF(AND(All!$V50="P8",All!$AE50="RDP"),#REF!,IF(AND(All!$V50="P9",All!$AE50="RDP"),#REF!,IF(AND(All!$V50="P1",All!$AE50="RMS"),#REF!,IF(AND(All!$V50="P2",All!$AE50="RMS"),#REF!,IF(AND(All!$V50="P3",All!$AE50="RMS"),#REF!,IF(AND(All!$V50="P4",All!$AE50="RMS"),#REF!,IF(AND(All!$V50="P5",All!$AE50="RMS"),#REF!,IF(AND(All!$V50="P6",All!$AE50="RMS"),#REF!,IF(AND(All!$V50="P7",All!$AE50="RMS"),#REF!,IF(AND(All!$V50="P8",All!$AE50="RMS"),#REF!,IF(AND(All!$V50="P9",All!$AE50="RMS"),#REF!,IF(AND(All!$V50="P1",All!$AE50="RSS"),#REF!,IF(AND(All!$V50="P2",All!$AE50="RSS"),#REF!,IF(AND(All!$V50="P3",All!$AE50="RSS"),#REF!,IF(AND(All!$V50="P4",All!$AE50="RSS"),#REF!,IF(AND(All!$V50="P5",All!$AE50="RSS"),#REF!,IF(AND(All!$V50="P6",All!$AE50="RSS"),#REF!,IF(AND(All!$V50="P7",All!$AE50="RSS"),#REF!,IF(AND(All!$V50="P8",All!$AE50="RSS"),#REF!,IF(AND(All!$V50="P9",All!$AE50="RSS"),#REF!,0)))))))))))))))))))))))))))</f>
        <v>#REF!</v>
      </c>
      <c r="BV52" s="43" t="e">
        <f>IF(AND(All!$V50="P1",All!$AE50="RDP"),#REF!,IF(AND(All!$V50="P2",All!$AE50="RDP"),#REF!,IF(AND(All!$V50="P3",All!$AE50="RDP"),#REF!,IF(AND(All!$V50="P4",All!$AE50="RDP"),#REF!,IF(AND(All!$V50="P5",All!$AE50="RDP"),#REF!,IF(AND(All!$V50="P6",All!$AE50="RDP"),#REF!,IF(AND(All!$V50="P7",All!$AE50="RDP"),#REF!,IF(AND(All!$V50="P8",All!$AE50="RDP"),#REF!,IF(AND(All!$V50="P9",All!$AE50="RDP"),#REF!,IF(AND(All!$V50="P1",All!$AE50="RMS"),#REF!,IF(AND(All!$V50="P2",All!$AE50="RMS"),#REF!,IF(AND(All!$V50="P3",All!$AE50="RMS"),#REF!,IF(AND(All!$V50="P4",All!$AE50="RMS"),#REF!,IF(AND(All!$V50="P5",All!$AE50="RMS"),#REF!,IF(AND(All!$V50="P6",All!$AE50="RMS"),#REF!,IF(AND(All!$V50="P7",All!$AE50="RMS"),#REF!,IF(AND(All!$V50="P8",All!$AE50="RMS"),#REF!,IF(AND(All!$V50="P9",All!$AE50="RMS"),#REF!,IF(AND(All!$V50="P1",All!$AE50="RSS"),#REF!,IF(AND(All!$V50="P2",All!$AE50="RSS"),#REF!,IF(AND(All!$V50="P3",All!$AE50="RSS"),#REF!,IF(AND(All!$V50="P4",All!$AE50="RSS"),#REF!,IF(AND(All!$V50="P5",All!$AE50="RSS"),#REF!,IF(AND(All!$V50="P6",All!$AE50="RSS"),#REF!,IF(AND(All!$V50="P7",All!$AE50="RSS"),#REF!,IF(AND(All!$V50="P8",All!$AE50="RSS"),#REF!,IF(AND(All!$V50="P9",All!$AE50="RSS"),#REF!,0)))))))))))))))))))))))))))</f>
        <v>#REF!</v>
      </c>
      <c r="BW52" s="43" t="e">
        <f>IF(AND(All!$V50="P1",All!$AE50="RDP"),#REF!,IF(AND(All!$V50="P2",All!$AE50="RDP"),#REF!,IF(AND(All!$V50="P3",All!$AE50="RDP"),#REF!,IF(AND(All!$V50="P4",All!$AE50="RDP"),#REF!,IF(AND(All!$V50="P5",All!$AE50="RDP"),#REF!,IF(AND(All!$V50="P6",All!$AE50="RDP"),#REF!,IF(AND(All!$V50="P7",All!$AE50="RDP"),#REF!,IF(AND(All!$V50="P8",All!$AE50="RDP"),#REF!,IF(AND(All!$V50="P9",All!$AE50="RDP"),#REF!,IF(AND(All!$V50="P1",All!$AE50="RMS"),#REF!,IF(AND(All!$V50="P2",All!$AE50="RMS"),#REF!,IF(AND(All!$V50="P3",All!$AE50="RMS"),#REF!,IF(AND(All!$V50="P4",All!$AE50="RMS"),#REF!,IF(AND(All!$V50="P5",All!$AE50="RMS"),#REF!,IF(AND(All!$V50="P6",All!$AE50="RMS"),#REF!,IF(AND(All!$V50="P7",All!$AE50="RMS"),#REF!,IF(AND(All!$V50="P8",All!$AE50="RMS"),#REF!,IF(AND(All!$V50="P9",All!$AE50="RMS"),#REF!,IF(AND(All!$V50="P1",All!$AE50="RSS"),#REF!,IF(AND(All!$V50="P2",All!$AE50="RSS"),#REF!,IF(AND(All!$V50="P3",All!$AE50="RSS"),#REF!,IF(AND(All!$V50="P4",All!$AE50="RSS"),#REF!,IF(AND(All!$V50="P5",All!$AE50="RSS"),#REF!,IF(AND(All!$V50="P6",All!$AE50="RSS"),#REF!,IF(AND(All!$V50="P7",All!$AE50="RSS"),#REF!,IF(AND(All!$V50="P8",All!$AE50="RSS"),#REF!,IF(AND(All!$V50="P9",All!$AE50="RSS"),#REF!,0)))))))))))))))))))))))))))</f>
        <v>#REF!</v>
      </c>
      <c r="BX52" s="43" t="e">
        <f>IF(AND(All!$V50="P1",All!$AE50="RDP"),#REF!,IF(AND(All!$V50="P2",All!$AE50="RDP"),#REF!,IF(AND(All!$V50="P3",All!$AE50="RDP"),#REF!,IF(AND(All!$V50="P4",All!$AE50="RDP"),#REF!,IF(AND(All!$V50="P5",All!$AE50="RDP"),#REF!,IF(AND(All!$V50="P6",All!$AE50="RDP"),#REF!,IF(AND(All!$V50="P7",All!$AE50="RDP"),#REF!,IF(AND(All!$V50="P8",All!$AE50="RDP"),#REF!,IF(AND(All!$V50="P9",All!$AE50="RDP"),#REF!,IF(AND(All!$V50="P1",All!$AE50="RMS"),#REF!,IF(AND(All!$V50="P2",All!$AE50="RMS"),#REF!,IF(AND(All!$V50="P3",All!$AE50="RMS"),#REF!,IF(AND(All!$V50="P4",All!$AE50="RMS"),#REF!,IF(AND(All!$V50="P5",All!$AE50="RMS"),#REF!,IF(AND(All!$V50="P6",All!$AE50="RMS"),#REF!,IF(AND(All!$V50="P7",All!$AE50="RMS"),#REF!,IF(AND(All!$V50="P8",All!$AE50="RMS"),#REF!,IF(AND(All!$V50="P9",All!$AE50="RMS"),#REF!,IF(AND(All!$V50="P1",All!$AE50="RSS"),#REF!,IF(AND(All!$V50="P2",All!$AE50="RSS"),#REF!,IF(AND(All!$V50="P3",All!$AE50="RSS"),#REF!,IF(AND(All!$V50="P4",All!$AE50="RSS"),#REF!,IF(AND(All!$V50="P5",All!$AE50="RSS"),#REF!,IF(AND(All!$V50="P6",All!$AE50="RSS"),#REF!,IF(AND(All!$V50="P7",All!$AE50="RSS"),#REF!,IF(AND(All!$V50="P8",All!$AE50="RSS"),#REF!,IF(AND(All!$V50="P9",All!$AE50="RSS"),#REF!,0)))))))))))))))))))))))))))</f>
        <v>#REF!</v>
      </c>
      <c r="BY52" s="43" t="e">
        <f>IF(AND(All!$V50="P1",All!$AE50="RDP"),#REF!,IF(AND(All!$V50="P2",All!$AE50="RDP"),#REF!,IF(AND(All!$V50="P3",All!$AE50="RDP"),#REF!,IF(AND(All!$V50="P4",All!$AE50="RDP"),#REF!,IF(AND(All!$V50="P5",All!$AE50="RDP"),#REF!,IF(AND(All!$V50="P6",All!$AE50="RDP"),#REF!,IF(AND(All!$V50="P7",All!$AE50="RDP"),#REF!,IF(AND(All!$V50="P8",All!$AE50="RDP"),#REF!,IF(AND(All!$V50="P9",All!$AE50="RDP"),#REF!,IF(AND(All!$V50="P1",All!$AE50="RMS"),#REF!,IF(AND(All!$V50="P2",All!$AE50="RMS"),#REF!,IF(AND(All!$V50="P3",All!$AE50="RMS"),#REF!,IF(AND(All!$V50="P4",All!$AE50="RMS"),#REF!,IF(AND(All!$V50="P5",All!$AE50="RMS"),#REF!,IF(AND(All!$V50="P6",All!$AE50="RMS"),#REF!,IF(AND(All!$V50="P7",All!$AE50="RMS"),#REF!,IF(AND(All!$V50="P8",All!$AE50="RMS"),#REF!,IF(AND(All!$V50="P9",All!$AE50="RMS"),#REF!,IF(AND(All!$V50="P1",All!$AE50="RSS"),#REF!,IF(AND(All!$V50="P2",All!$AE50="RSS"),#REF!,IF(AND(All!$V50="P3",All!$AE50="RSS"),#REF!,IF(AND(All!$V50="P4",All!$AE50="RSS"),#REF!,IF(AND(All!$V50="P5",All!$AE50="RSS"),#REF!,IF(AND(All!$V50="P6",All!$AE50="RSS"),#REF!,IF(AND(All!$V50="P7",All!$AE50="RSS"),#REF!,IF(AND(All!$V50="P8",All!$AE50="RSS"),#REF!,IF(AND(All!$V50="P9",All!$AE50="RSS"),#REF!,0)))))))))))))))))))))))))))</f>
        <v>#REF!</v>
      </c>
      <c r="BZ52" s="43" t="e">
        <f>IF(AND(All!$V50="P1",All!$AE50="RDP"),#REF!,IF(AND(All!$V50="P2",All!$AE50="RDP"),#REF!,IF(AND(All!$V50="P3",All!$AE50="RDP"),#REF!,IF(AND(All!$V50="P4",All!$AE50="RDP"),#REF!,IF(AND(All!$V50="P5",All!$AE50="RDP"),#REF!,IF(AND(All!$V50="P6",All!$AE50="RDP"),#REF!,IF(AND(All!$V50="P7",All!$AE50="RDP"),#REF!,IF(AND(All!$V50="P8",All!$AE50="RDP"),#REF!,IF(AND(All!$V50="P9",All!$AE50="RDP"),#REF!,IF(AND(All!$V50="P1",All!$AE50="RMS"),#REF!,IF(AND(All!$V50="P2",All!$AE50="RMS"),#REF!,IF(AND(All!$V50="P3",All!$AE50="RMS"),#REF!,IF(AND(All!$V50="P4",All!$AE50="RMS"),#REF!,IF(AND(All!$V50="P5",All!$AE50="RMS"),#REF!,IF(AND(All!$V50="P6",All!$AE50="RMS"),#REF!,IF(AND(All!$V50="P7",All!$AE50="RMS"),#REF!,IF(AND(All!$V50="P8",All!$AE50="RMS"),#REF!,IF(AND(All!$V50="P9",All!$AE50="RMS"),#REF!,IF(AND(All!$V50="P1",All!$AE50="RSS"),#REF!,IF(AND(All!$V50="P2",All!$AE50="RSS"),#REF!,IF(AND(All!$V50="P3",All!$AE50="RSS"),#REF!,IF(AND(All!$V50="P4",All!$AE50="RSS"),#REF!,IF(AND(All!$V50="P5",All!$AE50="RSS"),#REF!,IF(AND(All!$V50="P6",All!$AE50="RSS"),#REF!,IF(AND(All!$V50="P7",All!$AE50="RSS"),#REF!,IF(AND(All!$V50="P8",All!$AE50="RSS"),#REF!,IF(AND(All!$V50="P9",All!$AE50="RSS"),#REF!,0)))))))))))))))))))))))))))</f>
        <v>#REF!</v>
      </c>
      <c r="CA52" s="43" t="e">
        <f>IF(AND(All!$V50="P1",All!$AE50="RDP"),#REF!,IF(AND(All!$V50="P2",All!$AE50="RDP"),#REF!,IF(AND(All!$V50="P3",All!$AE50="RDP"),#REF!,IF(AND(All!$V50="P4",All!$AE50="RDP"),#REF!,IF(AND(All!$V50="P5",All!$AE50="RDP"),#REF!,IF(AND(All!$V50="P6",All!$AE50="RDP"),#REF!,IF(AND(All!$V50="P7",All!$AE50="RDP"),#REF!,IF(AND(All!$V50="P8",All!$AE50="RDP"),#REF!,IF(AND(All!$V50="P9",All!$AE50="RDP"),#REF!,IF(AND(All!$V50="P1",All!$AE50="RMS"),#REF!,IF(AND(All!$V50="P2",All!$AE50="RMS"),#REF!,IF(AND(All!$V50="P3",All!$AE50="RMS"),#REF!,IF(AND(All!$V50="P4",All!$AE50="RMS"),#REF!,IF(AND(All!$V50="P5",All!$AE50="RMS"),#REF!,IF(AND(All!$V50="P6",All!$AE50="RMS"),#REF!,IF(AND(All!$V50="P7",All!$AE50="RMS"),#REF!,IF(AND(All!$V50="P8",All!$AE50="RMS"),#REF!,IF(AND(All!$V50="P9",All!$AE50="RMS"),#REF!,IF(AND(All!$V50="P1",All!$AE50="RSS"),#REF!,IF(AND(All!$V50="P2",All!$AE50="RSS"),#REF!,IF(AND(All!$V50="P3",All!$AE50="RSS"),#REF!,IF(AND(All!$V50="P4",All!$AE50="RSS"),#REF!,IF(AND(All!$V50="P5",All!$AE50="RSS"),#REF!,IF(AND(All!$V50="P6",All!$AE50="RSS"),#REF!,IF(AND(All!$V50="P7",All!$AE50="RSS"),#REF!,IF(AND(All!$V50="P8",All!$AE50="RSS"),#REF!,IF(AND(All!$V50="P9",All!$AE50="RSS"),#REF!,0)))))))))))))))))))))))))))</f>
        <v>#REF!</v>
      </c>
      <c r="CB52" s="43" t="e">
        <f>IF(AND(All!$V50="P1",All!$AE50="RDP"),#REF!,IF(AND(All!$V50="P2",All!$AE50="RDP"),#REF!,IF(AND(All!$V50="P3",All!$AE50="RDP"),#REF!,IF(AND(All!$V50="P4",All!$AE50="RDP"),#REF!,IF(AND(All!$V50="P5",All!$AE50="RDP"),#REF!,IF(AND(All!$V50="P6",All!$AE50="RDP"),#REF!,IF(AND(All!$V50="P7",All!$AE50="RDP"),#REF!,IF(AND(All!$V50="P8",All!$AE50="RDP"),#REF!,IF(AND(All!$V50="P9",All!$AE50="RDP"),#REF!,IF(AND(All!$V50="P1",All!$AE50="RMS"),#REF!,IF(AND(All!$V50="P2",All!$AE50="RMS"),#REF!,IF(AND(All!$V50="P3",All!$AE50="RMS"),#REF!,IF(AND(All!$V50="P4",All!$AE50="RMS"),#REF!,IF(AND(All!$V50="P5",All!$AE50="RMS"),#REF!,IF(AND(All!$V50="P6",All!$AE50="RMS"),#REF!,IF(AND(All!$V50="P7",All!$AE50="RMS"),#REF!,IF(AND(All!$V50="P8",All!$AE50="RMS"),#REF!,IF(AND(All!$V50="P9",All!$AE50="RMS"),#REF!,IF(AND(All!$V50="P1",All!$AE50="RSS"),#REF!,IF(AND(All!$V50="P2",All!$AE50="RSS"),#REF!,IF(AND(All!$V50="P3",All!$AE50="RSS"),#REF!,IF(AND(All!$V50="P4",All!$AE50="RSS"),#REF!,IF(AND(All!$V50="P5",All!$AE50="RSS"),#REF!,IF(AND(All!$V50="P6",All!$AE50="RSS"),#REF!,IF(AND(All!$V50="P7",All!$AE50="RSS"),#REF!,IF(AND(All!$V50="P8",All!$AE50="RSS"),#REF!,IF(AND(All!$V50="P9",All!$AE50="RSS"),#REF!,0)))))))))))))))))))))))))))</f>
        <v>#REF!</v>
      </c>
      <c r="CC52" s="43" t="e">
        <f>IF(AND(All!$V50="P1",All!$AE50="RDP"),#REF!,IF(AND(All!$V50="P2",All!$AE50="RDP"),#REF!,IF(AND(All!$V50="P3",All!$AE50="RDP"),#REF!,IF(AND(All!$V50="P4",All!$AE50="RDP"),#REF!,IF(AND(All!$V50="P5",All!$AE50="RDP"),#REF!,IF(AND(All!$V50="P6",All!$AE50="RDP"),#REF!,IF(AND(All!$V50="P7",All!$AE50="RDP"),#REF!,IF(AND(All!$V50="P8",All!$AE50="RDP"),#REF!,IF(AND(All!$V50="P9",All!$AE50="RDP"),#REF!,IF(AND(All!$V50="P1",All!$AE50="RMS"),#REF!,IF(AND(All!$V50="P2",All!$AE50="RMS"),#REF!,IF(AND(All!$V50="P3",All!$AE50="RMS"),#REF!,IF(AND(All!$V50="P4",All!$AE50="RMS"),#REF!,IF(AND(All!$V50="P5",All!$AE50="RMS"),#REF!,IF(AND(All!$V50="P6",All!$AE50="RMS"),#REF!,IF(AND(All!$V50="P7",All!$AE50="RMS"),#REF!,IF(AND(All!$V50="P8",All!$AE50="RMS"),#REF!,IF(AND(All!$V50="P9",All!$AE50="RMS"),#REF!,IF(AND(All!$V50="P1",All!$AE50="RSS"),#REF!,IF(AND(All!$V50="P2",All!$AE50="RSS"),#REF!,IF(AND(All!$V50="P3",All!$AE50="RSS"),#REF!,IF(AND(All!$V50="P4",All!$AE50="RSS"),#REF!,IF(AND(All!$V50="P5",All!$AE50="RSS"),#REF!,IF(AND(All!$V50="P6",All!$AE50="RSS"),#REF!,IF(AND(All!$V50="P7",All!$AE50="RSS"),#REF!,IF(AND(All!$V50="P8",All!$AE50="RSS"),#REF!,IF(AND(All!$V50="P9",All!$AE50="RSS"),#REF!,0)))))))))))))))))))))))))))</f>
        <v>#REF!</v>
      </c>
      <c r="CD52" s="43" t="e">
        <f>IF(AND(All!$V50="P1",All!$AE50="RDP"),#REF!,IF(AND(All!$V50="P2",All!$AE50="RDP"),#REF!,IF(AND(All!$V50="P3",All!$AE50="RDP"),#REF!,IF(AND(All!$V50="P4",All!$AE50="RDP"),#REF!,IF(AND(All!$V50="P5",All!$AE50="RDP"),#REF!,IF(AND(All!$V50="P6",All!$AE50="RDP"),#REF!,IF(AND(All!$V50="P7",All!$AE50="RDP"),#REF!,IF(AND(All!$V50="P8",All!$AE50="RDP"),#REF!,IF(AND(All!$V50="P9",All!$AE50="RDP"),#REF!,IF(AND(All!$V50="P1",All!$AE50="RMS"),#REF!,IF(AND(All!$V50="P2",All!$AE50="RMS"),#REF!,IF(AND(All!$V50="P3",All!$AE50="RMS"),#REF!,IF(AND(All!$V50="P4",All!$AE50="RMS"),#REF!,IF(AND(All!$V50="P5",All!$AE50="RMS"),#REF!,IF(AND(All!$V50="P6",All!$AE50="RMS"),#REF!,IF(AND(All!$V50="P7",All!$AE50="RMS"),#REF!,IF(AND(All!$V50="P8",All!$AE50="RMS"),#REF!,IF(AND(All!$V50="P9",All!$AE50="RMS"),#REF!,IF(AND(All!$V50="P1",All!$AE50="RSS"),#REF!,IF(AND(All!$V50="P2",All!$AE50="RSS"),#REF!,IF(AND(All!$V50="P3",All!$AE50="RSS"),#REF!,IF(AND(All!$V50="P4",All!$AE50="RSS"),#REF!,IF(AND(All!$V50="P5",All!$AE50="RSS"),#REF!,IF(AND(All!$V50="P6",All!$AE50="RSS"),#REF!,IF(AND(All!$V50="P7",All!$AE50="RSS"),#REF!,IF(AND(All!$V50="P8",All!$AE50="RSS"),#REF!,IF(AND(All!$V50="P9",All!$AE50="RSS"),#REF!,0)))))))))))))))))))))))))))</f>
        <v>#REF!</v>
      </c>
      <c r="CE52" s="43" t="e">
        <f>IF(AND(All!$V50="P1",All!$AE50="RDP"),#REF!,IF(AND(All!$V50="P2",All!$AE50="RDP"),#REF!,IF(AND(All!$V50="P3",All!$AE50="RDP"),#REF!,IF(AND(All!$V50="P4",All!$AE50="RDP"),#REF!,IF(AND(All!$V50="P5",All!$AE50="RDP"),#REF!,IF(AND(All!$V50="P6",All!$AE50="RDP"),#REF!,IF(AND(All!$V50="P7",All!$AE50="RDP"),#REF!,IF(AND(All!$V50="P8",All!$AE50="RDP"),#REF!,IF(AND(All!$V50="P9",All!$AE50="RDP"),#REF!,IF(AND(All!$V50="P1",All!$AE50="RMS"),#REF!,IF(AND(All!$V50="P2",All!$AE50="RMS"),#REF!,IF(AND(All!$V50="P3",All!$AE50="RMS"),#REF!,IF(AND(All!$V50="P4",All!$AE50="RMS"),#REF!,IF(AND(All!$V50="P5",All!$AE50="RMS"),#REF!,IF(AND(All!$V50="P6",All!$AE50="RMS"),#REF!,IF(AND(All!$V50="P7",All!$AE50="RMS"),#REF!,IF(AND(All!$V50="P8",All!$AE50="RMS"),#REF!,IF(AND(All!$V50="P9",All!$AE50="RMS"),#REF!,IF(AND(All!$V50="P1",All!$AE50="RSS"),#REF!,IF(AND(All!$V50="P2",All!$AE50="RSS"),#REF!,IF(AND(All!$V50="P3",All!$AE50="RSS"),#REF!,IF(AND(All!$V50="P4",All!$AE50="RSS"),#REF!,IF(AND(All!$V50="P5",All!$AE50="RSS"),#REF!,IF(AND(All!$V50="P6",All!$AE50="RSS"),#REF!,IF(AND(All!$V50="P7",All!$AE50="RSS"),#REF!,IF(AND(All!$V50="P8",All!$AE50="RSS"),#REF!,IF(AND(All!$V50="P9",All!$AE50="RSS"),#REF!,0)))))))))))))))))))))))))))</f>
        <v>#REF!</v>
      </c>
      <c r="CF52" s="43" t="e">
        <f>IF(AND(All!$V50="P1",All!$AE50="RDP"),#REF!,IF(AND(All!$V50="P2",All!$AE50="RDP"),#REF!,IF(AND(All!$V50="P3",All!$AE50="RDP"),#REF!,IF(AND(All!$V50="P4",All!$AE50="RDP"),#REF!,IF(AND(All!$V50="P5",All!$AE50="RDP"),#REF!,IF(AND(All!$V50="P6",All!$AE50="RDP"),#REF!,IF(AND(All!$V50="P7",All!$AE50="RDP"),#REF!,IF(AND(All!$V50="P8",All!$AE50="RDP"),#REF!,IF(AND(All!$V50="P9",All!$AE50="RDP"),#REF!,IF(AND(All!$V50="P1",All!$AE50="RMS"),#REF!,IF(AND(All!$V50="P2",All!$AE50="RMS"),#REF!,IF(AND(All!$V50="P3",All!$AE50="RMS"),#REF!,IF(AND(All!$V50="P4",All!$AE50="RMS"),#REF!,IF(AND(All!$V50="P5",All!$AE50="RMS"),#REF!,IF(AND(All!$V50="P6",All!$AE50="RMS"),#REF!,IF(AND(All!$V50="P7",All!$AE50="RMS"),#REF!,IF(AND(All!$V50="P8",All!$AE50="RMS"),#REF!,IF(AND(All!$V50="P9",All!$AE50="RMS"),#REF!,IF(AND(All!$V50="P1",All!$AE50="RSS"),#REF!,IF(AND(All!$V50="P2",All!$AE50="RSS"),#REF!,IF(AND(All!$V50="P3",All!$AE50="RSS"),#REF!,IF(AND(All!$V50="P4",All!$AE50="RSS"),#REF!,IF(AND(All!$V50="P5",All!$AE50="RSS"),#REF!,IF(AND(All!$V50="P6",All!$AE50="RSS"),#REF!,IF(AND(All!$V50="P7",All!$AE50="RSS"),#REF!,IF(AND(All!$V50="P8",All!$AE50="RSS"),#REF!,IF(AND(All!$V50="P9",All!$AE50="RSS"),#REF!,0)))))))))))))))))))))))))))</f>
        <v>#REF!</v>
      </c>
      <c r="CG52" s="43" t="e">
        <f>IF(AND(All!$V50="P1",All!$AE50="RDP"),#REF!,IF(AND(All!$V50="P2",All!$AE50="RDP"),#REF!,IF(AND(All!$V50="P3",All!$AE50="RDP"),#REF!,IF(AND(All!$V50="P4",All!$AE50="RDP"),#REF!,IF(AND(All!$V50="P5",All!$AE50="RDP"),#REF!,IF(AND(All!$V50="P6",All!$AE50="RDP"),#REF!,IF(AND(All!$V50="P7",All!$AE50="RDP"),#REF!,IF(AND(All!$V50="P8",All!$AE50="RDP"),#REF!,IF(AND(All!$V50="P9",All!$AE50="RDP"),#REF!,IF(AND(All!$V50="P1",All!$AE50="RMS"),#REF!,IF(AND(All!$V50="P2",All!$AE50="RMS"),#REF!,IF(AND(All!$V50="P3",All!$AE50="RMS"),#REF!,IF(AND(All!$V50="P4",All!$AE50="RMS"),#REF!,IF(AND(All!$V50="P5",All!$AE50="RMS"),#REF!,IF(AND(All!$V50="P6",All!$AE50="RMS"),#REF!,IF(AND(All!$V50="P7",All!$AE50="RMS"),#REF!,IF(AND(All!$V50="P8",All!$AE50="RMS"),#REF!,IF(AND(All!$V50="P9",All!$AE50="RMS"),#REF!,IF(AND(All!$V50="P1",All!$AE50="RSS"),#REF!,IF(AND(All!$V50="P2",All!$AE50="RSS"),#REF!,IF(AND(All!$V50="P3",All!$AE50="RSS"),#REF!,IF(AND(All!$V50="P4",All!$AE50="RSS"),#REF!,IF(AND(All!$V50="P5",All!$AE50="RSS"),#REF!,IF(AND(All!$V50="P6",All!$AE50="RSS"),#REF!,IF(AND(All!$V50="P7",All!$AE50="RSS"),#REF!,IF(AND(All!$V50="P8",All!$AE50="RSS"),#REF!,IF(AND(All!$V50="P9",All!$AE50="RSS"),#REF!,0)))))))))))))))))))))))))))</f>
        <v>#REF!</v>
      </c>
      <c r="CH52" s="43" t="e">
        <f>IF(AND(All!$V50="P1",All!$AE50="RDP"),#REF!,IF(AND(All!$V50="P2",All!$AE50="RDP"),#REF!,IF(AND(All!$V50="P3",All!$AE50="RDP"),#REF!,IF(AND(All!$V50="P4",All!$AE50="RDP"),#REF!,IF(AND(All!$V50="P5",All!$AE50="RDP"),#REF!,IF(AND(All!$V50="P6",All!$AE50="RDP"),#REF!,IF(AND(All!$V50="P7",All!$AE50="RDP"),#REF!,IF(AND(All!$V50="P8",All!$AE50="RDP"),#REF!,IF(AND(All!$V50="P9",All!$AE50="RDP"),#REF!,IF(AND(All!$V50="P1",All!$AE50="RMS"),#REF!,IF(AND(All!$V50="P2",All!$AE50="RMS"),#REF!,IF(AND(All!$V50="P3",All!$AE50="RMS"),#REF!,IF(AND(All!$V50="P4",All!$AE50="RMS"),#REF!,IF(AND(All!$V50="P5",All!$AE50="RMS"),#REF!,IF(AND(All!$V50="P6",All!$AE50="RMS"),#REF!,IF(AND(All!$V50="P7",All!$AE50="RMS"),#REF!,IF(AND(All!$V50="P8",All!$AE50="RMS"),#REF!,IF(AND(All!$V50="P9",All!$AE50="RMS"),#REF!,IF(AND(All!$V50="P1",All!$AE50="RSS"),#REF!,IF(AND(All!$V50="P2",All!$AE50="RSS"),#REF!,IF(AND(All!$V50="P3",All!$AE50="RSS"),#REF!,IF(AND(All!$V50="P4",All!$AE50="RSS"),#REF!,IF(AND(All!$V50="P5",All!$AE50="RSS"),#REF!,IF(AND(All!$V50="P6",All!$AE50="RSS"),#REF!,IF(AND(All!$V50="P7",All!$AE50="RSS"),#REF!,IF(AND(All!$V50="P8",All!$AE50="RSS"),#REF!,IF(AND(All!$V50="P9",All!$AE50="RSS"),#REF!,0)))))))))))))))))))))))))))</f>
        <v>#REF!</v>
      </c>
      <c r="CI52" s="328" t="e">
        <f>IF(AND(All!$V50="P1",All!$AE50="RDP"),#REF!,IF(AND(All!$V50="P2",All!$AE50="RDP"),#REF!,IF(AND(All!$V50="P3",All!$AE50="RDP"),#REF!,IF(AND(All!$V50="P4",All!$AE50="RDP"),#REF!,IF(AND(All!$V50="P5",All!$AE50="RDP"),#REF!,IF(AND(All!$V50="P6",All!$AE50="RDP"),#REF!,IF(AND(All!$V50="P7",All!$AE50="RDP"),#REF!,IF(AND(All!$V50="P8",All!$AE50="RDP"),#REF!,IF(AND(All!$V50="P9",All!$AE50="RDP"),#REF!,IF(AND(All!$V50="P1",All!$AE50="RMS"),#REF!,IF(AND(All!$V50="P2",All!$AE50="RMS"),#REF!,IF(AND(All!$V50="P3",All!$AE50="RMS"),#REF!,IF(AND(All!$V50="P4",All!$AE50="RMS"),#REF!,IF(AND(All!$V50="P5",All!$AE50="RMS"),#REF!,IF(AND(All!$V50="P6",All!$AE50="RMS"),#REF!,IF(AND(All!$V50="P7",All!$AE50="RMS"),#REF!,IF(AND(All!$V50="P8",All!$AE50="RMS"),#REF!,IF(AND(All!$V50="P9",All!$AE50="RMS"),#REF!,IF(AND(All!$V50="P1",All!$AE50="RSS"),#REF!,IF(AND(All!$V50="P2",All!$AE50="RSS"),#REF!,IF(AND(All!$V50="P3",All!$AE50="RSS"),#REF!,IF(AND(All!$V50="P4",All!$AE50="RSS"),#REF!,IF(AND(All!$V50="P5",All!$AE50="RSS"),#REF!,IF(AND(All!$V50="P6",All!$AE50="RSS"),#REF!,IF(AND(All!$V50="P7",All!$AE50="RSS"),#REF!,IF(AND(All!$V50="P8",All!$AE50="RSS"),#REF!,IF(AND(All!$V50="P9",All!$AE50="RSS"),#REF!,0)))))))))))))))))))))))))))</f>
        <v>#REF!</v>
      </c>
      <c r="CJ52" s="377" t="e">
        <f>Table92[[#This Row],[R-B1]]-Table92[[#This Row],[B1]]</f>
        <v>#REF!</v>
      </c>
      <c r="CK52" s="378" t="e">
        <f>Table92[[#This Row],[R-B2]]-Table92[[#This Row],[B2]]</f>
        <v>#REF!</v>
      </c>
      <c r="CL52" s="378" t="e">
        <f>Table92[[#This Row],[R-B3]]-Table92[[#This Row],[B3]]</f>
        <v>#REF!</v>
      </c>
      <c r="CM52" s="378" t="e">
        <f>Table92[[#This Row],[R-B4]]-Table92[[#This Row],[B4]]</f>
        <v>#REF!</v>
      </c>
      <c r="CN52" s="378" t="e">
        <f>Table92[[#This Row],[R-B5]]-Table92[[#This Row],[B5]]</f>
        <v>#REF!</v>
      </c>
      <c r="CO52" s="378" t="e">
        <f>Table92[[#This Row],[R-B6]]-Table92[[#This Row],[B6]]</f>
        <v>#REF!</v>
      </c>
      <c r="CP52" s="378" t="e">
        <f>Table92[[#This Row],[R-B7]]-Table92[[#This Row],[B7]]</f>
        <v>#REF!</v>
      </c>
      <c r="CQ52" s="378" t="e">
        <f>Table92[[#This Row],[R-B8]]-Table92[[#This Row],[B8]]</f>
        <v>#REF!</v>
      </c>
      <c r="CR52" s="378" t="e">
        <f>Table92[[#This Row],[R-B9]]-Table92[[#This Row],[B9]]</f>
        <v>#REF!</v>
      </c>
      <c r="CS52" s="378" t="e">
        <f>Table92[[#This Row],[R-B10]]-Table92[[#This Row],[B10]]</f>
        <v>#REF!</v>
      </c>
      <c r="CT52" s="378" t="e">
        <f>Table92[[#This Row],[R-B11]]-Table92[[#This Row],[B11]]</f>
        <v>#REF!</v>
      </c>
      <c r="CU52" s="378" t="e">
        <f>Table92[[#This Row],[R-B12]]-Table92[[#This Row],[B12]]</f>
        <v>#REF!</v>
      </c>
      <c r="CV52" s="378" t="e">
        <f>Table92[[#This Row],[R-K1]]-Table92[[#This Row],[K1]]</f>
        <v>#REF!</v>
      </c>
      <c r="CW52" s="378" t="e">
        <f>Table92[[#This Row],[R-K2]]-Table92[[#This Row],[K2]]</f>
        <v>#REF!</v>
      </c>
      <c r="CX52" s="378" t="e">
        <f>Table92[[#This Row],[R-K3]]-Table92[[#This Row],[K3]]</f>
        <v>#REF!</v>
      </c>
      <c r="CY52" s="378" t="e">
        <f>Table92[[#This Row],[R-K4]]-Table92[[#This Row],[K4]]</f>
        <v>#REF!</v>
      </c>
      <c r="CZ52" s="378" t="e">
        <f>Table92[[#This Row],[R-K5]]-Table92[[#This Row],[K5]]</f>
        <v>#REF!</v>
      </c>
      <c r="DA52" s="378" t="e">
        <f>Table92[[#This Row],[R-P1]]-Table92[[#This Row],[P1]]</f>
        <v>#REF!</v>
      </c>
      <c r="DB52" s="378" t="e">
        <f>Table92[[#This Row],[R-P2]]-Table92[[#This Row],[P2]]</f>
        <v>#REF!</v>
      </c>
      <c r="DC52" s="378" t="e">
        <f>Table92[[#This Row],[R-P3]]-Table92[[#This Row],[P3]]</f>
        <v>#REF!</v>
      </c>
      <c r="DD52" s="378" t="e">
        <f>Table92[[#This Row],[R-P4]]-Table92[[#This Row],[P4]]</f>
        <v>#REF!</v>
      </c>
      <c r="DE52" s="378" t="e">
        <f>Table92[[#This Row],[R-P5]]-Table92[[#This Row],[P5]]</f>
        <v>#REF!</v>
      </c>
      <c r="DF52" s="378" t="e">
        <f>Table92[[#This Row],[R-E1]]-Table92[[#This Row],[E1]]</f>
        <v>#REF!</v>
      </c>
      <c r="DG52" s="379" t="e">
        <f>Table92[[#This Row],[R-E2]]-Table92[[#This Row],[E2]]</f>
        <v>#REF!</v>
      </c>
      <c r="DH52" s="323">
        <f>COUNTIF(Table9[[#This Row],[G-B1]:[G-B12]],"&lt;=0")/12*100</f>
        <v>0</v>
      </c>
      <c r="DI52" s="43">
        <f>COUNTIF(Table9[[#This Row],[G-K1]:[G-K5]],"&lt;=0")/5*100</f>
        <v>0</v>
      </c>
      <c r="DJ52" s="43">
        <f>COUNTIF(Table9[[#This Row],[G-P1]:[G-P5]],"&lt;=0")/5*100</f>
        <v>0</v>
      </c>
      <c r="DK52" s="43">
        <f>COUNTIF(Table9[[#This Row],[G-E1]:[G-E2]],"&lt;=0")/2*100</f>
        <v>0</v>
      </c>
      <c r="DL52" s="450">
        <f>IF(AE52="RDP",(COUNTIF(Table9[[#This Row],[G-B3]],"&lt;=0")+COUNTIF(Table9[[#This Row],[G-B4]],"&lt;=0")+COUNTIF(Table9[[#This Row],[G-B7]],"&lt;=0")+COUNTIF(Table9[[#This Row],[G-B11]],"&lt;=0")+COUNTIF(Table9[[#This Row],[G-K2]],"&lt;=0"))/5*100,IF(AE52="RMS",(COUNTIF(Table9[[#This Row],[G-B4]],"&lt;=0")+COUNTIF(Table9[[#This Row],[G-B5]],"&lt;=0")+COUNTIF(Table9[[#This Row],[G-B10]],"&lt;=0")+COUNTIF(Table9[[#This Row],[G-B12]],"&lt;=0")+COUNTIF(Table9[[#This Row],[G-K2]],"&lt;=0"))/5*100,IF(AE52="RSS",(COUNTIF(Table9[[#This Row],[G-B1]],"&lt;=0")+COUNTIF(Table9[[#This Row],[G-B2]],"&lt;=0")+COUNTIF(Table9[[#This Row],[G-B6]],"&lt;=0")+COUNTIF(Table9[[#This Row],[G-B11]],"&lt;=0")+COUNTIF(Table9[[#This Row],[G-B12]],"&lt;=0"))/5*100,0)))</f>
        <v>0</v>
      </c>
      <c r="DM52" s="381">
        <v>92</v>
      </c>
      <c r="DN52" s="381">
        <v>80</v>
      </c>
      <c r="DO52" s="381">
        <v>80</v>
      </c>
      <c r="DP52" s="381">
        <v>100</v>
      </c>
      <c r="DQ52" s="381">
        <v>100</v>
      </c>
      <c r="DR52" s="380">
        <v>33</v>
      </c>
      <c r="DS52" s="381">
        <v>40</v>
      </c>
      <c r="DT52" s="381">
        <v>40</v>
      </c>
      <c r="DU52" s="381">
        <v>0</v>
      </c>
      <c r="DV52" s="381">
        <v>0</v>
      </c>
      <c r="DW52" s="380">
        <v>33</v>
      </c>
      <c r="DX52" s="381">
        <v>20</v>
      </c>
      <c r="DY52" s="381">
        <v>0</v>
      </c>
      <c r="DZ52" s="381">
        <v>0</v>
      </c>
      <c r="EA52" s="382">
        <v>0</v>
      </c>
      <c r="EB52" s="324" t="s">
        <v>470</v>
      </c>
      <c r="EC52" s="324" t="s">
        <v>185</v>
      </c>
      <c r="ED52" s="324" t="s">
        <v>1702</v>
      </c>
      <c r="EE52" s="339"/>
    </row>
    <row r="53" spans="1:135" ht="101.5" x14ac:dyDescent="0.3">
      <c r="B53" s="282">
        <v>50</v>
      </c>
      <c r="C53" s="421" t="s">
        <v>134</v>
      </c>
      <c r="D53" s="305">
        <v>46090</v>
      </c>
      <c r="E53" s="310" t="s">
        <v>1725</v>
      </c>
      <c r="F53" s="304">
        <v>134043</v>
      </c>
      <c r="G53" s="308">
        <f t="shared" ca="1" si="12"/>
        <v>54.423650047564699</v>
      </c>
      <c r="H53" s="283">
        <v>26451</v>
      </c>
      <c r="I53" s="304" t="s">
        <v>179</v>
      </c>
      <c r="J53" s="304" t="s">
        <v>173</v>
      </c>
      <c r="K53" s="304" t="s">
        <v>138</v>
      </c>
      <c r="L53" s="304" t="s">
        <v>139</v>
      </c>
      <c r="M53" s="304" t="s">
        <v>157</v>
      </c>
      <c r="N53" s="304"/>
      <c r="O53" s="304" t="s">
        <v>183</v>
      </c>
      <c r="P53" s="412" t="s">
        <v>1726</v>
      </c>
      <c r="Q53" s="304" t="s">
        <v>144</v>
      </c>
      <c r="R53" s="304" t="s">
        <v>185</v>
      </c>
      <c r="S53" s="305">
        <v>39814</v>
      </c>
      <c r="T53" s="286">
        <f t="shared" ca="1" si="14"/>
        <v>17.802777777777777</v>
      </c>
      <c r="U53" s="304">
        <v>27</v>
      </c>
      <c r="V53" s="304" t="s">
        <v>186</v>
      </c>
      <c r="W53" s="307">
        <f ca="1">Table92[[#This Row],[Age]]-($T$1-Table92[[#This Row],[Date of Appointment to Current Grade]])/365</f>
        <v>47.865753424657541</v>
      </c>
      <c r="X53" s="309">
        <f ca="1">($T$1-Table92[[#This Row],[Date of Appointment to Current Grade]])/365</f>
        <v>6.5578966229071618</v>
      </c>
      <c r="Y53" s="305">
        <v>43922</v>
      </c>
      <c r="Z53" s="304" t="s">
        <v>157</v>
      </c>
      <c r="AA53" s="305">
        <v>45383</v>
      </c>
      <c r="AB53" s="309">
        <f ca="1">($T$1-Table92[[#This Row],[Date in Position]])/365</f>
        <v>2.555156896879764</v>
      </c>
      <c r="AC53" s="304" t="s">
        <v>183</v>
      </c>
      <c r="AD53" s="304">
        <v>2015</v>
      </c>
      <c r="AE53" s="304" t="s">
        <v>139</v>
      </c>
      <c r="AF53" s="304" t="s">
        <v>148</v>
      </c>
      <c r="AG53" s="47" t="s">
        <v>1727</v>
      </c>
      <c r="AH53" s="47" t="s">
        <v>1728</v>
      </c>
      <c r="AI53" s="48" t="s">
        <v>1729</v>
      </c>
      <c r="AJ53" s="48" t="s">
        <v>1730</v>
      </c>
      <c r="AK53" s="48" t="s">
        <v>1731</v>
      </c>
      <c r="AL53" s="42" t="s">
        <v>153</v>
      </c>
      <c r="AM53" s="48" t="s">
        <v>696</v>
      </c>
      <c r="AN53" s="313">
        <v>2</v>
      </c>
      <c r="AO53" s="304">
        <v>2</v>
      </c>
      <c r="AP53" s="304">
        <v>2</v>
      </c>
      <c r="AQ53" s="304">
        <v>3</v>
      </c>
      <c r="AR53" s="304">
        <v>3</v>
      </c>
      <c r="AS53" s="304">
        <v>2</v>
      </c>
      <c r="AT53" s="304">
        <v>3</v>
      </c>
      <c r="AU53" s="304">
        <v>3</v>
      </c>
      <c r="AV53" s="304">
        <v>2</v>
      </c>
      <c r="AW53" s="304">
        <v>4</v>
      </c>
      <c r="AX53" s="304">
        <v>2</v>
      </c>
      <c r="AY53" s="304">
        <v>3</v>
      </c>
      <c r="AZ53" s="304">
        <v>2</v>
      </c>
      <c r="BA53" s="304">
        <v>3</v>
      </c>
      <c r="BB53" s="304">
        <v>2</v>
      </c>
      <c r="BC53" s="304">
        <v>3</v>
      </c>
      <c r="BD53" s="304">
        <v>1</v>
      </c>
      <c r="BE53" s="304">
        <v>2</v>
      </c>
      <c r="BF53" s="304">
        <v>1</v>
      </c>
      <c r="BG53" s="304">
        <v>2</v>
      </c>
      <c r="BH53" s="304">
        <v>1</v>
      </c>
      <c r="BI53" s="304">
        <v>2</v>
      </c>
      <c r="BJ53" s="304">
        <v>2</v>
      </c>
      <c r="BK53" s="314">
        <v>0</v>
      </c>
      <c r="BL53" s="323" t="e">
        <f>IF(AND(All!$V51="P1",All!$AE51="RDP"),#REF!,IF(AND(All!$V51="P2",All!$AE51="RDP"),#REF!,IF(AND(All!$V51="P3",All!$AE51="RDP"),#REF!,IF(AND(All!$V51="P4",All!$AE51="RDP"),#REF!,IF(AND(All!$V51="P5",All!$AE51="RDP"),#REF!,IF(AND(All!$V51="P6",All!$AE51="RDP"),#REF!,IF(AND(All!$V51="P7",All!$AE51="RDP"),#REF!,IF(AND(All!$V51="P8",All!$AE51="RDP"),#REF!,IF(AND(All!$V51="P9",All!$AE51="RDP"),#REF!,IF(AND(All!$V51="P1",All!$AE51="RMS"),#REF!,IF(AND(All!$V51="P2",All!$AE51="RMS"),#REF!,IF(AND(All!$V51="P3",All!$AE51="RMS"),#REF!,IF(AND(All!$V51="P4",All!$AE51="RMS"),#REF!,IF(AND(All!$V51="P5",All!$AE51="RMS"),#REF!,IF(AND(All!$V51="P6",All!$AE51="RMS"),#REF!,IF(AND(All!$V51="P7",All!$AE51="RMS"),#REF!,IF(AND(All!$V51="P8",All!$AE51="RMS"),#REF!,IF(AND(All!$V51="P9",All!$AE51="RMS"),#REF!,IF(AND(All!$V51="P1",All!$AE51="RSS"),#REF!,IF(AND(All!$V51="P2",All!$AE51="RSS"),#REF!,IF(AND(All!$V51="P3",All!$AE51="RSS"),#REF!,IF(AND(All!$V51="P4",All!$AE51="RSS"),#REF!,IF(AND(All!$V51="P5",All!$AE51="RSS"),#REF!,IF(AND(All!$V51="P6",All!$AE51="RSS"),#REF!,IF(AND(All!$V51="P7",All!$AE51="RSS"),#REF!,IF(AND(All!$V51="P8",All!$AE51="RSS"),#REF!,IF(AND(All!$V51="P9",All!$AE51="RSS"),#REF!,0)))))))))))))))))))))))))))</f>
        <v>#REF!</v>
      </c>
      <c r="BM53" s="43" t="e">
        <f>IF(AND(All!$V51="P1",All!$AE51="RDP"),#REF!,IF(AND(All!$V51="P2",All!$AE51="RDP"),#REF!,IF(AND(All!$V51="P3",All!$AE51="RDP"),#REF!,IF(AND(All!$V51="P4",All!$AE51="RDP"),#REF!,IF(AND(All!$V51="P5",All!$AE51="RDP"),#REF!,IF(AND(All!$V51="P6",All!$AE51="RDP"),#REF!,IF(AND(All!$V51="P7",All!$AE51="RDP"),#REF!,IF(AND(All!$V51="P8",All!$AE51="RDP"),#REF!,IF(AND(All!$V51="P9",All!$AE51="RDP"),#REF!,IF(AND(All!$V51="P1",All!$AE51="RMS"),#REF!,IF(AND(All!$V51="P2",All!$AE51="RMS"),#REF!,IF(AND(All!$V51="P3",All!$AE51="RMS"),#REF!,IF(AND(All!$V51="P4",All!$AE51="RMS"),#REF!,IF(AND(All!$V51="P5",All!$AE51="RMS"),#REF!,IF(AND(All!$V51="P6",All!$AE51="RMS"),#REF!,IF(AND(All!$V51="P7",All!$AE51="RMS"),#REF!,IF(AND(All!$V51="P8",All!$AE51="RMS"),#REF!,IF(AND(All!$V51="P9",All!$AE51="RMS"),#REF!,IF(AND(All!$V51="P1",All!$AE51="RSS"),#REF!,IF(AND(All!$V51="P2",All!$AE51="RSS"),#REF!,IF(AND(All!$V51="P3",All!$AE51="RSS"),#REF!,IF(AND(All!$V51="P4",All!$AE51="RSS"),#REF!,IF(AND(All!$V51="P5",All!$AE51="RSS"),#REF!,IF(AND(All!$V51="P6",All!$AE51="RSS"),#REF!,IF(AND(All!$V51="P7",All!$AE51="RSS"),#REF!,IF(AND(All!$V51="P8",All!$AE51="RSS"),#REF!,IF(AND(All!$V51="P9",All!$AE51="RSS"),#REF!,0)))))))))))))))))))))))))))</f>
        <v>#REF!</v>
      </c>
      <c r="BN53" s="43" t="e">
        <f>IF(AND(All!$V51="P1",All!$AE51="RDP"),#REF!,IF(AND(All!$V51="P2",All!$AE51="RDP"),#REF!,IF(AND(All!$V51="P3",All!$AE51="RDP"),#REF!,IF(AND(All!$V51="P4",All!$AE51="RDP"),#REF!,IF(AND(All!$V51="P5",All!$AE51="RDP"),#REF!,IF(AND(All!$V51="P6",All!$AE51="RDP"),#REF!,IF(AND(All!$V51="P7",All!$AE51="RDP"),#REF!,IF(AND(All!$V51="P8",All!$AE51="RDP"),#REF!,IF(AND(All!$V51="P9",All!$AE51="RDP"),#REF!,IF(AND(All!$V51="P1",All!$AE51="RMS"),#REF!,IF(AND(All!$V51="P2",All!$AE51="RMS"),#REF!,IF(AND(All!$V51="P3",All!$AE51="RMS"),#REF!,IF(AND(All!$V51="P4",All!$AE51="RMS"),#REF!,IF(AND(All!$V51="P5",All!$AE51="RMS"),#REF!,IF(AND(All!$V51="P6",All!$AE51="RMS"),#REF!,IF(AND(All!$V51="P7",All!$AE51="RMS"),#REF!,IF(AND(All!$V51="P8",All!$AE51="RMS"),#REF!,IF(AND(All!$V51="P9",All!$AE51="RMS"),#REF!,IF(AND(All!$V51="P1",All!$AE51="RSS"),#REF!,IF(AND(All!$V51="P2",All!$AE51="RSS"),#REF!,IF(AND(All!$V51="P3",All!$AE51="RSS"),#REF!,IF(AND(All!$V51="P4",All!$AE51="RSS"),#REF!,IF(AND(All!$V51="P5",All!$AE51="RSS"),#REF!,IF(AND(All!$V51="P6",All!$AE51="RSS"),#REF!,IF(AND(All!$V51="P7",All!$AE51="RSS"),#REF!,IF(AND(All!$V51="P8",All!$AE51="RSS"),#REF!,IF(AND(All!$V51="P9",All!$AE51="RSS"),#REF!,0)))))))))))))))))))))))))))</f>
        <v>#REF!</v>
      </c>
      <c r="BO53" s="43" t="e">
        <f>IF(AND(All!$V51="P1",All!$AE51="RDP"),#REF!,IF(AND(All!$V51="P2",All!$AE51="RDP"),#REF!,IF(AND(All!$V51="P3",All!$AE51="RDP"),#REF!,IF(AND(All!$V51="P4",All!$AE51="RDP"),#REF!,IF(AND(All!$V51="P5",All!$AE51="RDP"),#REF!,IF(AND(All!$V51="P6",All!$AE51="RDP"),#REF!,IF(AND(All!$V51="P7",All!$AE51="RDP"),#REF!,IF(AND(All!$V51="P8",All!$AE51="RDP"),#REF!,IF(AND(All!$V51="P9",All!$AE51="RDP"),#REF!,IF(AND(All!$V51="P1",All!$AE51="RMS"),#REF!,IF(AND(All!$V51="P2",All!$AE51="RMS"),#REF!,IF(AND(All!$V51="P3",All!$AE51="RMS"),#REF!,IF(AND(All!$V51="P4",All!$AE51="RMS"),#REF!,IF(AND(All!$V51="P5",All!$AE51="RMS"),#REF!,IF(AND(All!$V51="P6",All!$AE51="RMS"),#REF!,IF(AND(All!$V51="P7",All!$AE51="RMS"),#REF!,IF(AND(All!$V51="P8",All!$AE51="RMS"),#REF!,IF(AND(All!$V51="P9",All!$AE51="RMS"),#REF!,IF(AND(All!$V51="P1",All!$AE51="RSS"),#REF!,IF(AND(All!$V51="P2",All!$AE51="RSS"),#REF!,IF(AND(All!$V51="P3",All!$AE51="RSS"),#REF!,IF(AND(All!$V51="P4",All!$AE51="RSS"),#REF!,IF(AND(All!$V51="P5",All!$AE51="RSS"),#REF!,IF(AND(All!$V51="P6",All!$AE51="RSS"),#REF!,IF(AND(All!$V51="P7",All!$AE51="RSS"),#REF!,IF(AND(All!$V51="P8",All!$AE51="RSS"),#REF!,IF(AND(All!$V51="P9",All!$AE51="RSS"),#REF!,0)))))))))))))))))))))))))))</f>
        <v>#REF!</v>
      </c>
      <c r="BP53" s="43" t="e">
        <f>IF(AND(All!$V51="P1",All!$AE51="RDP"),#REF!,IF(AND(All!$V51="P2",All!$AE51="RDP"),#REF!,IF(AND(All!$V51="P3",All!$AE51="RDP"),#REF!,IF(AND(All!$V51="P4",All!$AE51="RDP"),#REF!,IF(AND(All!$V51="P5",All!$AE51="RDP"),#REF!,IF(AND(All!$V51="P6",All!$AE51="RDP"),#REF!,IF(AND(All!$V51="P7",All!$AE51="RDP"),#REF!,IF(AND(All!$V51="P8",All!$AE51="RDP"),#REF!,IF(AND(All!$V51="P9",All!$AE51="RDP"),#REF!,IF(AND(All!$V51="P1",All!$AE51="RMS"),#REF!,IF(AND(All!$V51="P2",All!$AE51="RMS"),#REF!,IF(AND(All!$V51="P3",All!$AE51="RMS"),#REF!,IF(AND(All!$V51="P4",All!$AE51="RMS"),#REF!,IF(AND(All!$V51="P5",All!$AE51="RMS"),#REF!,IF(AND(All!$V51="P6",All!$AE51="RMS"),#REF!,IF(AND(All!$V51="P7",All!$AE51="RMS"),#REF!,IF(AND(All!$V51="P8",All!$AE51="RMS"),#REF!,IF(AND(All!$V51="P9",All!$AE51="RMS"),#REF!,IF(AND(All!$V51="P1",All!$AE51="RSS"),#REF!,IF(AND(All!$V51="P2",All!$AE51="RSS"),#REF!,IF(AND(All!$V51="P3",All!$AE51="RSS"),#REF!,IF(AND(All!$V51="P4",All!$AE51="RSS"),#REF!,IF(AND(All!$V51="P5",All!$AE51="RSS"),#REF!,IF(AND(All!$V51="P6",All!$AE51="RSS"),#REF!,IF(AND(All!$V51="P7",All!$AE51="RSS"),#REF!,IF(AND(All!$V51="P8",All!$AE51="RSS"),#REF!,IF(AND(All!$V51="P9",All!$AE51="RSS"),#REF!,0)))))))))))))))))))))))))))</f>
        <v>#REF!</v>
      </c>
      <c r="BQ53" s="43" t="e">
        <f>IF(AND(All!$V51="P1",All!$AE51="RDP"),#REF!,IF(AND(All!$V51="P2",All!$AE51="RDP"),#REF!,IF(AND(All!$V51="P3",All!$AE51="RDP"),#REF!,IF(AND(All!$V51="P4",All!$AE51="RDP"),#REF!,IF(AND(All!$V51="P5",All!$AE51="RDP"),#REF!,IF(AND(All!$V51="P6",All!$AE51="RDP"),#REF!,IF(AND(All!$V51="P7",All!$AE51="RDP"),#REF!,IF(AND(All!$V51="P8",All!$AE51="RDP"),#REF!,IF(AND(All!$V51="P9",All!$AE51="RDP"),#REF!,IF(AND(All!$V51="P1",All!$AE51="RMS"),#REF!,IF(AND(All!$V51="P2",All!$AE51="RMS"),#REF!,IF(AND(All!$V51="P3",All!$AE51="RMS"),#REF!,IF(AND(All!$V51="P4",All!$AE51="RMS"),#REF!,IF(AND(All!$V51="P5",All!$AE51="RMS"),#REF!,IF(AND(All!$V51="P6",All!$AE51="RMS"),#REF!,IF(AND(All!$V51="P7",All!$AE51="RMS"),#REF!,IF(AND(All!$V51="P8",All!$AE51="RMS"),#REF!,IF(AND(All!$V51="P9",All!$AE51="RMS"),#REF!,IF(AND(All!$V51="P1",All!$AE51="RSS"),#REF!,IF(AND(All!$V51="P2",All!$AE51="RSS"),#REF!,IF(AND(All!$V51="P3",All!$AE51="RSS"),#REF!,IF(AND(All!$V51="P4",All!$AE51="RSS"),#REF!,IF(AND(All!$V51="P5",All!$AE51="RSS"),#REF!,IF(AND(All!$V51="P6",All!$AE51="RSS"),#REF!,IF(AND(All!$V51="P7",All!$AE51="RSS"),#REF!,IF(AND(All!$V51="P8",All!$AE51="RSS"),#REF!,IF(AND(All!$V51="P9",All!$AE51="RSS"),#REF!,0)))))))))))))))))))))))))))</f>
        <v>#REF!</v>
      </c>
      <c r="BR53" s="43" t="e">
        <f>IF(AND(All!$V51="P1",All!$AE51="RDP"),#REF!,IF(AND(All!$V51="P2",All!$AE51="RDP"),#REF!,IF(AND(All!$V51="P3",All!$AE51="RDP"),#REF!,IF(AND(All!$V51="P4",All!$AE51="RDP"),#REF!,IF(AND(All!$V51="P5",All!$AE51="RDP"),#REF!,IF(AND(All!$V51="P6",All!$AE51="RDP"),#REF!,IF(AND(All!$V51="P7",All!$AE51="RDP"),#REF!,IF(AND(All!$V51="P8",All!$AE51="RDP"),#REF!,IF(AND(All!$V51="P9",All!$AE51="RDP"),#REF!,IF(AND(All!$V51="P1",All!$AE51="RMS"),#REF!,IF(AND(All!$V51="P2",All!$AE51="RMS"),#REF!,IF(AND(All!$V51="P3",All!$AE51="RMS"),#REF!,IF(AND(All!$V51="P4",All!$AE51="RMS"),#REF!,IF(AND(All!$V51="P5",All!$AE51="RMS"),#REF!,IF(AND(All!$V51="P6",All!$AE51="RMS"),#REF!,IF(AND(All!$V51="P7",All!$AE51="RMS"),#REF!,IF(AND(All!$V51="P8",All!$AE51="RMS"),#REF!,IF(AND(All!$V51="P9",All!$AE51="RMS"),#REF!,IF(AND(All!$V51="P1",All!$AE51="RSS"),#REF!,IF(AND(All!$V51="P2",All!$AE51="RSS"),#REF!,IF(AND(All!$V51="P3",All!$AE51="RSS"),#REF!,IF(AND(All!$V51="P4",All!$AE51="RSS"),#REF!,IF(AND(All!$V51="P5",All!$AE51="RSS"),#REF!,IF(AND(All!$V51="P6",All!$AE51="RSS"),#REF!,IF(AND(All!$V51="P7",All!$AE51="RSS"),#REF!,IF(AND(All!$V51="P8",All!$AE51="RSS"),#REF!,IF(AND(All!$V51="P9",All!$AE51="RSS"),#REF!,0)))))))))))))))))))))))))))</f>
        <v>#REF!</v>
      </c>
      <c r="BS53" s="43" t="e">
        <f>IF(AND(All!$V51="P1",All!$AE51="RDP"),#REF!,IF(AND(All!$V51="P2",All!$AE51="RDP"),#REF!,IF(AND(All!$V51="P3",All!$AE51="RDP"),#REF!,IF(AND(All!$V51="P4",All!$AE51="RDP"),#REF!,IF(AND(All!$V51="P5",All!$AE51="RDP"),#REF!,IF(AND(All!$V51="P6",All!$AE51="RDP"),#REF!,IF(AND(All!$V51="P7",All!$AE51="RDP"),#REF!,IF(AND(All!$V51="P8",All!$AE51="RDP"),#REF!,IF(AND(All!$V51="P9",All!$AE51="RDP"),#REF!,IF(AND(All!$V51="P1",All!$AE51="RMS"),#REF!,IF(AND(All!$V51="P2",All!$AE51="RMS"),#REF!,IF(AND(All!$V51="P3",All!$AE51="RMS"),#REF!,IF(AND(All!$V51="P4",All!$AE51="RMS"),#REF!,IF(AND(All!$V51="P5",All!$AE51="RMS"),#REF!,IF(AND(All!$V51="P6",All!$AE51="RMS"),#REF!,IF(AND(All!$V51="P7",All!$AE51="RMS"),#REF!,IF(AND(All!$V51="P8",All!$AE51="RMS"),#REF!,IF(AND(All!$V51="P9",All!$AE51="RMS"),#REF!,IF(AND(All!$V51="P1",All!$AE51="RSS"),#REF!,IF(AND(All!$V51="P2",All!$AE51="RSS"),#REF!,IF(AND(All!$V51="P3",All!$AE51="RSS"),#REF!,IF(AND(All!$V51="P4",All!$AE51="RSS"),#REF!,IF(AND(All!$V51="P5",All!$AE51="RSS"),#REF!,IF(AND(All!$V51="P6",All!$AE51="RSS"),#REF!,IF(AND(All!$V51="P7",All!$AE51="RSS"),#REF!,IF(AND(All!$V51="P8",All!$AE51="RSS"),#REF!,IF(AND(All!$V51="P9",All!$AE51="RSS"),#REF!,0)))))))))))))))))))))))))))</f>
        <v>#REF!</v>
      </c>
      <c r="BT53" s="43" t="e">
        <f>IF(AND(All!$V51="P1",All!$AE51="RDP"),#REF!,IF(AND(All!$V51="P2",All!$AE51="RDP"),#REF!,IF(AND(All!$V51="P3",All!$AE51="RDP"),#REF!,IF(AND(All!$V51="P4",All!$AE51="RDP"),#REF!,IF(AND(All!$V51="P5",All!$AE51="RDP"),#REF!,IF(AND(All!$V51="P6",All!$AE51="RDP"),#REF!,IF(AND(All!$V51="P7",All!$AE51="RDP"),#REF!,IF(AND(All!$V51="P8",All!$AE51="RDP"),#REF!,IF(AND(All!$V51="P9",All!$AE51="RDP"),#REF!,IF(AND(All!$V51="P1",All!$AE51="RMS"),#REF!,IF(AND(All!$V51="P2",All!$AE51="RMS"),#REF!,IF(AND(All!$V51="P3",All!$AE51="RMS"),#REF!,IF(AND(All!$V51="P4",All!$AE51="RMS"),#REF!,IF(AND(All!$V51="P5",All!$AE51="RMS"),#REF!,IF(AND(All!$V51="P6",All!$AE51="RMS"),#REF!,IF(AND(All!$V51="P7",All!$AE51="RMS"),#REF!,IF(AND(All!$V51="P8",All!$AE51="RMS"),#REF!,IF(AND(All!$V51="P9",All!$AE51="RMS"),#REF!,IF(AND(All!$V51="P1",All!$AE51="RSS"),#REF!,IF(AND(All!$V51="P2",All!$AE51="RSS"),#REF!,IF(AND(All!$V51="P3",All!$AE51="RSS"),#REF!,IF(AND(All!$V51="P4",All!$AE51="RSS"),#REF!,IF(AND(All!$V51="P5",All!$AE51="RSS"),#REF!,IF(AND(All!$V51="P6",All!$AE51="RSS"),#REF!,IF(AND(All!$V51="P7",All!$AE51="RSS"),#REF!,IF(AND(All!$V51="P8",All!$AE51="RSS"),#REF!,IF(AND(All!$V51="P9",All!$AE51="RSS"),#REF!,0)))))))))))))))))))))))))))</f>
        <v>#REF!</v>
      </c>
      <c r="BU53" s="43" t="e">
        <f>IF(AND(All!$V51="P1",All!$AE51="RDP"),#REF!,IF(AND(All!$V51="P2",All!$AE51="RDP"),#REF!,IF(AND(All!$V51="P3",All!$AE51="RDP"),#REF!,IF(AND(All!$V51="P4",All!$AE51="RDP"),#REF!,IF(AND(All!$V51="P5",All!$AE51="RDP"),#REF!,IF(AND(All!$V51="P6",All!$AE51="RDP"),#REF!,IF(AND(All!$V51="P7",All!$AE51="RDP"),#REF!,IF(AND(All!$V51="P8",All!$AE51="RDP"),#REF!,IF(AND(All!$V51="P9",All!$AE51="RDP"),#REF!,IF(AND(All!$V51="P1",All!$AE51="RMS"),#REF!,IF(AND(All!$V51="P2",All!$AE51="RMS"),#REF!,IF(AND(All!$V51="P3",All!$AE51="RMS"),#REF!,IF(AND(All!$V51="P4",All!$AE51="RMS"),#REF!,IF(AND(All!$V51="P5",All!$AE51="RMS"),#REF!,IF(AND(All!$V51="P6",All!$AE51="RMS"),#REF!,IF(AND(All!$V51="P7",All!$AE51="RMS"),#REF!,IF(AND(All!$V51="P8",All!$AE51="RMS"),#REF!,IF(AND(All!$V51="P9",All!$AE51="RMS"),#REF!,IF(AND(All!$V51="P1",All!$AE51="RSS"),#REF!,IF(AND(All!$V51="P2",All!$AE51="RSS"),#REF!,IF(AND(All!$V51="P3",All!$AE51="RSS"),#REF!,IF(AND(All!$V51="P4",All!$AE51="RSS"),#REF!,IF(AND(All!$V51="P5",All!$AE51="RSS"),#REF!,IF(AND(All!$V51="P6",All!$AE51="RSS"),#REF!,IF(AND(All!$V51="P7",All!$AE51="RSS"),#REF!,IF(AND(All!$V51="P8",All!$AE51="RSS"),#REF!,IF(AND(All!$V51="P9",All!$AE51="RSS"),#REF!,0)))))))))))))))))))))))))))</f>
        <v>#REF!</v>
      </c>
      <c r="BV53" s="43" t="e">
        <f>IF(AND(All!$V51="P1",All!$AE51="RDP"),#REF!,IF(AND(All!$V51="P2",All!$AE51="RDP"),#REF!,IF(AND(All!$V51="P3",All!$AE51="RDP"),#REF!,IF(AND(All!$V51="P4",All!$AE51="RDP"),#REF!,IF(AND(All!$V51="P5",All!$AE51="RDP"),#REF!,IF(AND(All!$V51="P6",All!$AE51="RDP"),#REF!,IF(AND(All!$V51="P7",All!$AE51="RDP"),#REF!,IF(AND(All!$V51="P8",All!$AE51="RDP"),#REF!,IF(AND(All!$V51="P9",All!$AE51="RDP"),#REF!,IF(AND(All!$V51="P1",All!$AE51="RMS"),#REF!,IF(AND(All!$V51="P2",All!$AE51="RMS"),#REF!,IF(AND(All!$V51="P3",All!$AE51="RMS"),#REF!,IF(AND(All!$V51="P4",All!$AE51="RMS"),#REF!,IF(AND(All!$V51="P5",All!$AE51="RMS"),#REF!,IF(AND(All!$V51="P6",All!$AE51="RMS"),#REF!,IF(AND(All!$V51="P7",All!$AE51="RMS"),#REF!,IF(AND(All!$V51="P8",All!$AE51="RMS"),#REF!,IF(AND(All!$V51="P9",All!$AE51="RMS"),#REF!,IF(AND(All!$V51="P1",All!$AE51="RSS"),#REF!,IF(AND(All!$V51="P2",All!$AE51="RSS"),#REF!,IF(AND(All!$V51="P3",All!$AE51="RSS"),#REF!,IF(AND(All!$V51="P4",All!$AE51="RSS"),#REF!,IF(AND(All!$V51="P5",All!$AE51="RSS"),#REF!,IF(AND(All!$V51="P6",All!$AE51="RSS"),#REF!,IF(AND(All!$V51="P7",All!$AE51="RSS"),#REF!,IF(AND(All!$V51="P8",All!$AE51="RSS"),#REF!,IF(AND(All!$V51="P9",All!$AE51="RSS"),#REF!,0)))))))))))))))))))))))))))</f>
        <v>#REF!</v>
      </c>
      <c r="BW53" s="43" t="e">
        <f>IF(AND(All!$V51="P1",All!$AE51="RDP"),#REF!,IF(AND(All!$V51="P2",All!$AE51="RDP"),#REF!,IF(AND(All!$V51="P3",All!$AE51="RDP"),#REF!,IF(AND(All!$V51="P4",All!$AE51="RDP"),#REF!,IF(AND(All!$V51="P5",All!$AE51="RDP"),#REF!,IF(AND(All!$V51="P6",All!$AE51="RDP"),#REF!,IF(AND(All!$V51="P7",All!$AE51="RDP"),#REF!,IF(AND(All!$V51="P8",All!$AE51="RDP"),#REF!,IF(AND(All!$V51="P9",All!$AE51="RDP"),#REF!,IF(AND(All!$V51="P1",All!$AE51="RMS"),#REF!,IF(AND(All!$V51="P2",All!$AE51="RMS"),#REF!,IF(AND(All!$V51="P3",All!$AE51="RMS"),#REF!,IF(AND(All!$V51="P4",All!$AE51="RMS"),#REF!,IF(AND(All!$V51="P5",All!$AE51="RMS"),#REF!,IF(AND(All!$V51="P6",All!$AE51="RMS"),#REF!,IF(AND(All!$V51="P7",All!$AE51="RMS"),#REF!,IF(AND(All!$V51="P8",All!$AE51="RMS"),#REF!,IF(AND(All!$V51="P9",All!$AE51="RMS"),#REF!,IF(AND(All!$V51="P1",All!$AE51="RSS"),#REF!,IF(AND(All!$V51="P2",All!$AE51="RSS"),#REF!,IF(AND(All!$V51="P3",All!$AE51="RSS"),#REF!,IF(AND(All!$V51="P4",All!$AE51="RSS"),#REF!,IF(AND(All!$V51="P5",All!$AE51="RSS"),#REF!,IF(AND(All!$V51="P6",All!$AE51="RSS"),#REF!,IF(AND(All!$V51="P7",All!$AE51="RSS"),#REF!,IF(AND(All!$V51="P8",All!$AE51="RSS"),#REF!,IF(AND(All!$V51="P9",All!$AE51="RSS"),#REF!,0)))))))))))))))))))))))))))</f>
        <v>#REF!</v>
      </c>
      <c r="BX53" s="43" t="e">
        <f>IF(AND(All!$V51="P1",All!$AE51="RDP"),#REF!,IF(AND(All!$V51="P2",All!$AE51="RDP"),#REF!,IF(AND(All!$V51="P3",All!$AE51="RDP"),#REF!,IF(AND(All!$V51="P4",All!$AE51="RDP"),#REF!,IF(AND(All!$V51="P5",All!$AE51="RDP"),#REF!,IF(AND(All!$V51="P6",All!$AE51="RDP"),#REF!,IF(AND(All!$V51="P7",All!$AE51="RDP"),#REF!,IF(AND(All!$V51="P8",All!$AE51="RDP"),#REF!,IF(AND(All!$V51="P9",All!$AE51="RDP"),#REF!,IF(AND(All!$V51="P1",All!$AE51="RMS"),#REF!,IF(AND(All!$V51="P2",All!$AE51="RMS"),#REF!,IF(AND(All!$V51="P3",All!$AE51="RMS"),#REF!,IF(AND(All!$V51="P4",All!$AE51="RMS"),#REF!,IF(AND(All!$V51="P5",All!$AE51="RMS"),#REF!,IF(AND(All!$V51="P6",All!$AE51="RMS"),#REF!,IF(AND(All!$V51="P7",All!$AE51="RMS"),#REF!,IF(AND(All!$V51="P8",All!$AE51="RMS"),#REF!,IF(AND(All!$V51="P9",All!$AE51="RMS"),#REF!,IF(AND(All!$V51="P1",All!$AE51="RSS"),#REF!,IF(AND(All!$V51="P2",All!$AE51="RSS"),#REF!,IF(AND(All!$V51="P3",All!$AE51="RSS"),#REF!,IF(AND(All!$V51="P4",All!$AE51="RSS"),#REF!,IF(AND(All!$V51="P5",All!$AE51="RSS"),#REF!,IF(AND(All!$V51="P6",All!$AE51="RSS"),#REF!,IF(AND(All!$V51="P7",All!$AE51="RSS"),#REF!,IF(AND(All!$V51="P8",All!$AE51="RSS"),#REF!,IF(AND(All!$V51="P9",All!$AE51="RSS"),#REF!,0)))))))))))))))))))))))))))</f>
        <v>#REF!</v>
      </c>
      <c r="BY53" s="43" t="e">
        <f>IF(AND(All!$V51="P1",All!$AE51="RDP"),#REF!,IF(AND(All!$V51="P2",All!$AE51="RDP"),#REF!,IF(AND(All!$V51="P3",All!$AE51="RDP"),#REF!,IF(AND(All!$V51="P4",All!$AE51="RDP"),#REF!,IF(AND(All!$V51="P5",All!$AE51="RDP"),#REF!,IF(AND(All!$V51="P6",All!$AE51="RDP"),#REF!,IF(AND(All!$V51="P7",All!$AE51="RDP"),#REF!,IF(AND(All!$V51="P8",All!$AE51="RDP"),#REF!,IF(AND(All!$V51="P9",All!$AE51="RDP"),#REF!,IF(AND(All!$V51="P1",All!$AE51="RMS"),#REF!,IF(AND(All!$V51="P2",All!$AE51="RMS"),#REF!,IF(AND(All!$V51="P3",All!$AE51="RMS"),#REF!,IF(AND(All!$V51="P4",All!$AE51="RMS"),#REF!,IF(AND(All!$V51="P5",All!$AE51="RMS"),#REF!,IF(AND(All!$V51="P6",All!$AE51="RMS"),#REF!,IF(AND(All!$V51="P7",All!$AE51="RMS"),#REF!,IF(AND(All!$V51="P8",All!$AE51="RMS"),#REF!,IF(AND(All!$V51="P9",All!$AE51="RMS"),#REF!,IF(AND(All!$V51="P1",All!$AE51="RSS"),#REF!,IF(AND(All!$V51="P2",All!$AE51="RSS"),#REF!,IF(AND(All!$V51="P3",All!$AE51="RSS"),#REF!,IF(AND(All!$V51="P4",All!$AE51="RSS"),#REF!,IF(AND(All!$V51="P5",All!$AE51="RSS"),#REF!,IF(AND(All!$V51="P6",All!$AE51="RSS"),#REF!,IF(AND(All!$V51="P7",All!$AE51="RSS"),#REF!,IF(AND(All!$V51="P8",All!$AE51="RSS"),#REF!,IF(AND(All!$V51="P9",All!$AE51="RSS"),#REF!,0)))))))))))))))))))))))))))</f>
        <v>#REF!</v>
      </c>
      <c r="BZ53" s="43" t="e">
        <f>IF(AND(All!$V51="P1",All!$AE51="RDP"),#REF!,IF(AND(All!$V51="P2",All!$AE51="RDP"),#REF!,IF(AND(All!$V51="P3",All!$AE51="RDP"),#REF!,IF(AND(All!$V51="P4",All!$AE51="RDP"),#REF!,IF(AND(All!$V51="P5",All!$AE51="RDP"),#REF!,IF(AND(All!$V51="P6",All!$AE51="RDP"),#REF!,IF(AND(All!$V51="P7",All!$AE51="RDP"),#REF!,IF(AND(All!$V51="P8",All!$AE51="RDP"),#REF!,IF(AND(All!$V51="P9",All!$AE51="RDP"),#REF!,IF(AND(All!$V51="P1",All!$AE51="RMS"),#REF!,IF(AND(All!$V51="P2",All!$AE51="RMS"),#REF!,IF(AND(All!$V51="P3",All!$AE51="RMS"),#REF!,IF(AND(All!$V51="P4",All!$AE51="RMS"),#REF!,IF(AND(All!$V51="P5",All!$AE51="RMS"),#REF!,IF(AND(All!$V51="P6",All!$AE51="RMS"),#REF!,IF(AND(All!$V51="P7",All!$AE51="RMS"),#REF!,IF(AND(All!$V51="P8",All!$AE51="RMS"),#REF!,IF(AND(All!$V51="P9",All!$AE51="RMS"),#REF!,IF(AND(All!$V51="P1",All!$AE51="RSS"),#REF!,IF(AND(All!$V51="P2",All!$AE51="RSS"),#REF!,IF(AND(All!$V51="P3",All!$AE51="RSS"),#REF!,IF(AND(All!$V51="P4",All!$AE51="RSS"),#REF!,IF(AND(All!$V51="P5",All!$AE51="RSS"),#REF!,IF(AND(All!$V51="P6",All!$AE51="RSS"),#REF!,IF(AND(All!$V51="P7",All!$AE51="RSS"),#REF!,IF(AND(All!$V51="P8",All!$AE51="RSS"),#REF!,IF(AND(All!$V51="P9",All!$AE51="RSS"),#REF!,0)))))))))))))))))))))))))))</f>
        <v>#REF!</v>
      </c>
      <c r="CA53" s="43" t="e">
        <f>IF(AND(All!$V51="P1",All!$AE51="RDP"),#REF!,IF(AND(All!$V51="P2",All!$AE51="RDP"),#REF!,IF(AND(All!$V51="P3",All!$AE51="RDP"),#REF!,IF(AND(All!$V51="P4",All!$AE51="RDP"),#REF!,IF(AND(All!$V51="P5",All!$AE51="RDP"),#REF!,IF(AND(All!$V51="P6",All!$AE51="RDP"),#REF!,IF(AND(All!$V51="P7",All!$AE51="RDP"),#REF!,IF(AND(All!$V51="P8",All!$AE51="RDP"),#REF!,IF(AND(All!$V51="P9",All!$AE51="RDP"),#REF!,IF(AND(All!$V51="P1",All!$AE51="RMS"),#REF!,IF(AND(All!$V51="P2",All!$AE51="RMS"),#REF!,IF(AND(All!$V51="P3",All!$AE51="RMS"),#REF!,IF(AND(All!$V51="P4",All!$AE51="RMS"),#REF!,IF(AND(All!$V51="P5",All!$AE51="RMS"),#REF!,IF(AND(All!$V51="P6",All!$AE51="RMS"),#REF!,IF(AND(All!$V51="P7",All!$AE51="RMS"),#REF!,IF(AND(All!$V51="P8",All!$AE51="RMS"),#REF!,IF(AND(All!$V51="P9",All!$AE51="RMS"),#REF!,IF(AND(All!$V51="P1",All!$AE51="RSS"),#REF!,IF(AND(All!$V51="P2",All!$AE51="RSS"),#REF!,IF(AND(All!$V51="P3",All!$AE51="RSS"),#REF!,IF(AND(All!$V51="P4",All!$AE51="RSS"),#REF!,IF(AND(All!$V51="P5",All!$AE51="RSS"),#REF!,IF(AND(All!$V51="P6",All!$AE51="RSS"),#REF!,IF(AND(All!$V51="P7",All!$AE51="RSS"),#REF!,IF(AND(All!$V51="P8",All!$AE51="RSS"),#REF!,IF(AND(All!$V51="P9",All!$AE51="RSS"),#REF!,0)))))))))))))))))))))))))))</f>
        <v>#REF!</v>
      </c>
      <c r="CB53" s="43" t="e">
        <f>IF(AND(All!$V51="P1",All!$AE51="RDP"),#REF!,IF(AND(All!$V51="P2",All!$AE51="RDP"),#REF!,IF(AND(All!$V51="P3",All!$AE51="RDP"),#REF!,IF(AND(All!$V51="P4",All!$AE51="RDP"),#REF!,IF(AND(All!$V51="P5",All!$AE51="RDP"),#REF!,IF(AND(All!$V51="P6",All!$AE51="RDP"),#REF!,IF(AND(All!$V51="P7",All!$AE51="RDP"),#REF!,IF(AND(All!$V51="P8",All!$AE51="RDP"),#REF!,IF(AND(All!$V51="P9",All!$AE51="RDP"),#REF!,IF(AND(All!$V51="P1",All!$AE51="RMS"),#REF!,IF(AND(All!$V51="P2",All!$AE51="RMS"),#REF!,IF(AND(All!$V51="P3",All!$AE51="RMS"),#REF!,IF(AND(All!$V51="P4",All!$AE51="RMS"),#REF!,IF(AND(All!$V51="P5",All!$AE51="RMS"),#REF!,IF(AND(All!$V51="P6",All!$AE51="RMS"),#REF!,IF(AND(All!$V51="P7",All!$AE51="RMS"),#REF!,IF(AND(All!$V51="P8",All!$AE51="RMS"),#REF!,IF(AND(All!$V51="P9",All!$AE51="RMS"),#REF!,IF(AND(All!$V51="P1",All!$AE51="RSS"),#REF!,IF(AND(All!$V51="P2",All!$AE51="RSS"),#REF!,IF(AND(All!$V51="P3",All!$AE51="RSS"),#REF!,IF(AND(All!$V51="P4",All!$AE51="RSS"),#REF!,IF(AND(All!$V51="P5",All!$AE51="RSS"),#REF!,IF(AND(All!$V51="P6",All!$AE51="RSS"),#REF!,IF(AND(All!$V51="P7",All!$AE51="RSS"),#REF!,IF(AND(All!$V51="P8",All!$AE51="RSS"),#REF!,IF(AND(All!$V51="P9",All!$AE51="RSS"),#REF!,0)))))))))))))))))))))))))))</f>
        <v>#REF!</v>
      </c>
      <c r="CC53" s="43" t="e">
        <f>IF(AND(All!$V51="P1",All!$AE51="RDP"),#REF!,IF(AND(All!$V51="P2",All!$AE51="RDP"),#REF!,IF(AND(All!$V51="P3",All!$AE51="RDP"),#REF!,IF(AND(All!$V51="P4",All!$AE51="RDP"),#REF!,IF(AND(All!$V51="P5",All!$AE51="RDP"),#REF!,IF(AND(All!$V51="P6",All!$AE51="RDP"),#REF!,IF(AND(All!$V51="P7",All!$AE51="RDP"),#REF!,IF(AND(All!$V51="P8",All!$AE51="RDP"),#REF!,IF(AND(All!$V51="P9",All!$AE51="RDP"),#REF!,IF(AND(All!$V51="P1",All!$AE51="RMS"),#REF!,IF(AND(All!$V51="P2",All!$AE51="RMS"),#REF!,IF(AND(All!$V51="P3",All!$AE51="RMS"),#REF!,IF(AND(All!$V51="P4",All!$AE51="RMS"),#REF!,IF(AND(All!$V51="P5",All!$AE51="RMS"),#REF!,IF(AND(All!$V51="P6",All!$AE51="RMS"),#REF!,IF(AND(All!$V51="P7",All!$AE51="RMS"),#REF!,IF(AND(All!$V51="P8",All!$AE51="RMS"),#REF!,IF(AND(All!$V51="P9",All!$AE51="RMS"),#REF!,IF(AND(All!$V51="P1",All!$AE51="RSS"),#REF!,IF(AND(All!$V51="P2",All!$AE51="RSS"),#REF!,IF(AND(All!$V51="P3",All!$AE51="RSS"),#REF!,IF(AND(All!$V51="P4",All!$AE51="RSS"),#REF!,IF(AND(All!$V51="P5",All!$AE51="RSS"),#REF!,IF(AND(All!$V51="P6",All!$AE51="RSS"),#REF!,IF(AND(All!$V51="P7",All!$AE51="RSS"),#REF!,IF(AND(All!$V51="P8",All!$AE51="RSS"),#REF!,IF(AND(All!$V51="P9",All!$AE51="RSS"),#REF!,0)))))))))))))))))))))))))))</f>
        <v>#REF!</v>
      </c>
      <c r="CD53" s="43" t="e">
        <f>IF(AND(All!$V51="P1",All!$AE51="RDP"),#REF!,IF(AND(All!$V51="P2",All!$AE51="RDP"),#REF!,IF(AND(All!$V51="P3",All!$AE51="RDP"),#REF!,IF(AND(All!$V51="P4",All!$AE51="RDP"),#REF!,IF(AND(All!$V51="P5",All!$AE51="RDP"),#REF!,IF(AND(All!$V51="P6",All!$AE51="RDP"),#REF!,IF(AND(All!$V51="P7",All!$AE51="RDP"),#REF!,IF(AND(All!$V51="P8",All!$AE51="RDP"),#REF!,IF(AND(All!$V51="P9",All!$AE51="RDP"),#REF!,IF(AND(All!$V51="P1",All!$AE51="RMS"),#REF!,IF(AND(All!$V51="P2",All!$AE51="RMS"),#REF!,IF(AND(All!$V51="P3",All!$AE51="RMS"),#REF!,IF(AND(All!$V51="P4",All!$AE51="RMS"),#REF!,IF(AND(All!$V51="P5",All!$AE51="RMS"),#REF!,IF(AND(All!$V51="P6",All!$AE51="RMS"),#REF!,IF(AND(All!$V51="P7",All!$AE51="RMS"),#REF!,IF(AND(All!$V51="P8",All!$AE51="RMS"),#REF!,IF(AND(All!$V51="P9",All!$AE51="RMS"),#REF!,IF(AND(All!$V51="P1",All!$AE51="RSS"),#REF!,IF(AND(All!$V51="P2",All!$AE51="RSS"),#REF!,IF(AND(All!$V51="P3",All!$AE51="RSS"),#REF!,IF(AND(All!$V51="P4",All!$AE51="RSS"),#REF!,IF(AND(All!$V51="P5",All!$AE51="RSS"),#REF!,IF(AND(All!$V51="P6",All!$AE51="RSS"),#REF!,IF(AND(All!$V51="P7",All!$AE51="RSS"),#REF!,IF(AND(All!$V51="P8",All!$AE51="RSS"),#REF!,IF(AND(All!$V51="P9",All!$AE51="RSS"),#REF!,0)))))))))))))))))))))))))))</f>
        <v>#REF!</v>
      </c>
      <c r="CE53" s="43" t="e">
        <f>IF(AND(All!$V51="P1",All!$AE51="RDP"),#REF!,IF(AND(All!$V51="P2",All!$AE51="RDP"),#REF!,IF(AND(All!$V51="P3",All!$AE51="RDP"),#REF!,IF(AND(All!$V51="P4",All!$AE51="RDP"),#REF!,IF(AND(All!$V51="P5",All!$AE51="RDP"),#REF!,IF(AND(All!$V51="P6",All!$AE51="RDP"),#REF!,IF(AND(All!$V51="P7",All!$AE51="RDP"),#REF!,IF(AND(All!$V51="P8",All!$AE51="RDP"),#REF!,IF(AND(All!$V51="P9",All!$AE51="RDP"),#REF!,IF(AND(All!$V51="P1",All!$AE51="RMS"),#REF!,IF(AND(All!$V51="P2",All!$AE51="RMS"),#REF!,IF(AND(All!$V51="P3",All!$AE51="RMS"),#REF!,IF(AND(All!$V51="P4",All!$AE51="RMS"),#REF!,IF(AND(All!$V51="P5",All!$AE51="RMS"),#REF!,IF(AND(All!$V51="P6",All!$AE51="RMS"),#REF!,IF(AND(All!$V51="P7",All!$AE51="RMS"),#REF!,IF(AND(All!$V51="P8",All!$AE51="RMS"),#REF!,IF(AND(All!$V51="P9",All!$AE51="RMS"),#REF!,IF(AND(All!$V51="P1",All!$AE51="RSS"),#REF!,IF(AND(All!$V51="P2",All!$AE51="RSS"),#REF!,IF(AND(All!$V51="P3",All!$AE51="RSS"),#REF!,IF(AND(All!$V51="P4",All!$AE51="RSS"),#REF!,IF(AND(All!$V51="P5",All!$AE51="RSS"),#REF!,IF(AND(All!$V51="P6",All!$AE51="RSS"),#REF!,IF(AND(All!$V51="P7",All!$AE51="RSS"),#REF!,IF(AND(All!$V51="P8",All!$AE51="RSS"),#REF!,IF(AND(All!$V51="P9",All!$AE51="RSS"),#REF!,0)))))))))))))))))))))))))))</f>
        <v>#REF!</v>
      </c>
      <c r="CF53" s="43" t="e">
        <f>IF(AND(All!$V51="P1",All!$AE51="RDP"),#REF!,IF(AND(All!$V51="P2",All!$AE51="RDP"),#REF!,IF(AND(All!$V51="P3",All!$AE51="RDP"),#REF!,IF(AND(All!$V51="P4",All!$AE51="RDP"),#REF!,IF(AND(All!$V51="P5",All!$AE51="RDP"),#REF!,IF(AND(All!$V51="P6",All!$AE51="RDP"),#REF!,IF(AND(All!$V51="P7",All!$AE51="RDP"),#REF!,IF(AND(All!$V51="P8",All!$AE51="RDP"),#REF!,IF(AND(All!$V51="P9",All!$AE51="RDP"),#REF!,IF(AND(All!$V51="P1",All!$AE51="RMS"),#REF!,IF(AND(All!$V51="P2",All!$AE51="RMS"),#REF!,IF(AND(All!$V51="P3",All!$AE51="RMS"),#REF!,IF(AND(All!$V51="P4",All!$AE51="RMS"),#REF!,IF(AND(All!$V51="P5",All!$AE51="RMS"),#REF!,IF(AND(All!$V51="P6",All!$AE51="RMS"),#REF!,IF(AND(All!$V51="P7",All!$AE51="RMS"),#REF!,IF(AND(All!$V51="P8",All!$AE51="RMS"),#REF!,IF(AND(All!$V51="P9",All!$AE51="RMS"),#REF!,IF(AND(All!$V51="P1",All!$AE51="RSS"),#REF!,IF(AND(All!$V51="P2",All!$AE51="RSS"),#REF!,IF(AND(All!$V51="P3",All!$AE51="RSS"),#REF!,IF(AND(All!$V51="P4",All!$AE51="RSS"),#REF!,IF(AND(All!$V51="P5",All!$AE51="RSS"),#REF!,IF(AND(All!$V51="P6",All!$AE51="RSS"),#REF!,IF(AND(All!$V51="P7",All!$AE51="RSS"),#REF!,IF(AND(All!$V51="P8",All!$AE51="RSS"),#REF!,IF(AND(All!$V51="P9",All!$AE51="RSS"),#REF!,0)))))))))))))))))))))))))))</f>
        <v>#REF!</v>
      </c>
      <c r="CG53" s="43" t="e">
        <f>IF(AND(All!$V51="P1",All!$AE51="RDP"),#REF!,IF(AND(All!$V51="P2",All!$AE51="RDP"),#REF!,IF(AND(All!$V51="P3",All!$AE51="RDP"),#REF!,IF(AND(All!$V51="P4",All!$AE51="RDP"),#REF!,IF(AND(All!$V51="P5",All!$AE51="RDP"),#REF!,IF(AND(All!$V51="P6",All!$AE51="RDP"),#REF!,IF(AND(All!$V51="P7",All!$AE51="RDP"),#REF!,IF(AND(All!$V51="P8",All!$AE51="RDP"),#REF!,IF(AND(All!$V51="P9",All!$AE51="RDP"),#REF!,IF(AND(All!$V51="P1",All!$AE51="RMS"),#REF!,IF(AND(All!$V51="P2",All!$AE51="RMS"),#REF!,IF(AND(All!$V51="P3",All!$AE51="RMS"),#REF!,IF(AND(All!$V51="P4",All!$AE51="RMS"),#REF!,IF(AND(All!$V51="P5",All!$AE51="RMS"),#REF!,IF(AND(All!$V51="P6",All!$AE51="RMS"),#REF!,IF(AND(All!$V51="P7",All!$AE51="RMS"),#REF!,IF(AND(All!$V51="P8",All!$AE51="RMS"),#REF!,IF(AND(All!$V51="P9",All!$AE51="RMS"),#REF!,IF(AND(All!$V51="P1",All!$AE51="RSS"),#REF!,IF(AND(All!$V51="P2",All!$AE51="RSS"),#REF!,IF(AND(All!$V51="P3",All!$AE51="RSS"),#REF!,IF(AND(All!$V51="P4",All!$AE51="RSS"),#REF!,IF(AND(All!$V51="P5",All!$AE51="RSS"),#REF!,IF(AND(All!$V51="P6",All!$AE51="RSS"),#REF!,IF(AND(All!$V51="P7",All!$AE51="RSS"),#REF!,IF(AND(All!$V51="P8",All!$AE51="RSS"),#REF!,IF(AND(All!$V51="P9",All!$AE51="RSS"),#REF!,0)))))))))))))))))))))))))))</f>
        <v>#REF!</v>
      </c>
      <c r="CH53" s="43" t="e">
        <f>IF(AND(All!$V51="P1",All!$AE51="RDP"),#REF!,IF(AND(All!$V51="P2",All!$AE51="RDP"),#REF!,IF(AND(All!$V51="P3",All!$AE51="RDP"),#REF!,IF(AND(All!$V51="P4",All!$AE51="RDP"),#REF!,IF(AND(All!$V51="P5",All!$AE51="RDP"),#REF!,IF(AND(All!$V51="P6",All!$AE51="RDP"),#REF!,IF(AND(All!$V51="P7",All!$AE51="RDP"),#REF!,IF(AND(All!$V51="P8",All!$AE51="RDP"),#REF!,IF(AND(All!$V51="P9",All!$AE51="RDP"),#REF!,IF(AND(All!$V51="P1",All!$AE51="RMS"),#REF!,IF(AND(All!$V51="P2",All!$AE51="RMS"),#REF!,IF(AND(All!$V51="P3",All!$AE51="RMS"),#REF!,IF(AND(All!$V51="P4",All!$AE51="RMS"),#REF!,IF(AND(All!$V51="P5",All!$AE51="RMS"),#REF!,IF(AND(All!$V51="P6",All!$AE51="RMS"),#REF!,IF(AND(All!$V51="P7",All!$AE51="RMS"),#REF!,IF(AND(All!$V51="P8",All!$AE51="RMS"),#REF!,IF(AND(All!$V51="P9",All!$AE51="RMS"),#REF!,IF(AND(All!$V51="P1",All!$AE51="RSS"),#REF!,IF(AND(All!$V51="P2",All!$AE51="RSS"),#REF!,IF(AND(All!$V51="P3",All!$AE51="RSS"),#REF!,IF(AND(All!$V51="P4",All!$AE51="RSS"),#REF!,IF(AND(All!$V51="P5",All!$AE51="RSS"),#REF!,IF(AND(All!$V51="P6",All!$AE51="RSS"),#REF!,IF(AND(All!$V51="P7",All!$AE51="RSS"),#REF!,IF(AND(All!$V51="P8",All!$AE51="RSS"),#REF!,IF(AND(All!$V51="P9",All!$AE51="RSS"),#REF!,0)))))))))))))))))))))))))))</f>
        <v>#REF!</v>
      </c>
      <c r="CI53" s="328" t="e">
        <f>IF(AND(All!$V51="P1",All!$AE51="RDP"),#REF!,IF(AND(All!$V51="P2",All!$AE51="RDP"),#REF!,IF(AND(All!$V51="P3",All!$AE51="RDP"),#REF!,IF(AND(All!$V51="P4",All!$AE51="RDP"),#REF!,IF(AND(All!$V51="P5",All!$AE51="RDP"),#REF!,IF(AND(All!$V51="P6",All!$AE51="RDP"),#REF!,IF(AND(All!$V51="P7",All!$AE51="RDP"),#REF!,IF(AND(All!$V51="P8",All!$AE51="RDP"),#REF!,IF(AND(All!$V51="P9",All!$AE51="RDP"),#REF!,IF(AND(All!$V51="P1",All!$AE51="RMS"),#REF!,IF(AND(All!$V51="P2",All!$AE51="RMS"),#REF!,IF(AND(All!$V51="P3",All!$AE51="RMS"),#REF!,IF(AND(All!$V51="P4",All!$AE51="RMS"),#REF!,IF(AND(All!$V51="P5",All!$AE51="RMS"),#REF!,IF(AND(All!$V51="P6",All!$AE51="RMS"),#REF!,IF(AND(All!$V51="P7",All!$AE51="RMS"),#REF!,IF(AND(All!$V51="P8",All!$AE51="RMS"),#REF!,IF(AND(All!$V51="P9",All!$AE51="RMS"),#REF!,IF(AND(All!$V51="P1",All!$AE51="RSS"),#REF!,IF(AND(All!$V51="P2",All!$AE51="RSS"),#REF!,IF(AND(All!$V51="P3",All!$AE51="RSS"),#REF!,IF(AND(All!$V51="P4",All!$AE51="RSS"),#REF!,IF(AND(All!$V51="P5",All!$AE51="RSS"),#REF!,IF(AND(All!$V51="P6",All!$AE51="RSS"),#REF!,IF(AND(All!$V51="P7",All!$AE51="RSS"),#REF!,IF(AND(All!$V51="P8",All!$AE51="RSS"),#REF!,IF(AND(All!$V51="P9",All!$AE51="RSS"),#REF!,0)))))))))))))))))))))))))))</f>
        <v>#REF!</v>
      </c>
      <c r="CJ53" s="377" t="e">
        <f>Table92[[#This Row],[R-B1]]-Table92[[#This Row],[B1]]</f>
        <v>#REF!</v>
      </c>
      <c r="CK53" s="378" t="e">
        <f>Table92[[#This Row],[R-B2]]-Table92[[#This Row],[B2]]</f>
        <v>#REF!</v>
      </c>
      <c r="CL53" s="378" t="e">
        <f>Table92[[#This Row],[R-B3]]-Table92[[#This Row],[B3]]</f>
        <v>#REF!</v>
      </c>
      <c r="CM53" s="378" t="e">
        <f>Table92[[#This Row],[R-B4]]-Table92[[#This Row],[B4]]</f>
        <v>#REF!</v>
      </c>
      <c r="CN53" s="378" t="e">
        <f>Table92[[#This Row],[R-B5]]-Table92[[#This Row],[B5]]</f>
        <v>#REF!</v>
      </c>
      <c r="CO53" s="378" t="e">
        <f>Table92[[#This Row],[R-B6]]-Table92[[#This Row],[B6]]</f>
        <v>#REF!</v>
      </c>
      <c r="CP53" s="378" t="e">
        <f>Table92[[#This Row],[R-B7]]-Table92[[#This Row],[B7]]</f>
        <v>#REF!</v>
      </c>
      <c r="CQ53" s="378" t="e">
        <f>Table92[[#This Row],[R-B8]]-Table92[[#This Row],[B8]]</f>
        <v>#REF!</v>
      </c>
      <c r="CR53" s="378" t="e">
        <f>Table92[[#This Row],[R-B9]]-Table92[[#This Row],[B9]]</f>
        <v>#REF!</v>
      </c>
      <c r="CS53" s="378" t="e">
        <f>Table92[[#This Row],[R-B10]]-Table92[[#This Row],[B10]]</f>
        <v>#REF!</v>
      </c>
      <c r="CT53" s="378" t="e">
        <f>Table92[[#This Row],[R-B11]]-Table92[[#This Row],[B11]]</f>
        <v>#REF!</v>
      </c>
      <c r="CU53" s="378" t="e">
        <f>Table92[[#This Row],[R-B12]]-Table92[[#This Row],[B12]]</f>
        <v>#REF!</v>
      </c>
      <c r="CV53" s="378" t="e">
        <f>Table92[[#This Row],[R-K1]]-Table92[[#This Row],[K1]]</f>
        <v>#REF!</v>
      </c>
      <c r="CW53" s="378" t="e">
        <f>Table92[[#This Row],[R-K2]]-Table92[[#This Row],[K2]]</f>
        <v>#REF!</v>
      </c>
      <c r="CX53" s="378" t="e">
        <f>Table92[[#This Row],[R-K3]]-Table92[[#This Row],[K3]]</f>
        <v>#REF!</v>
      </c>
      <c r="CY53" s="378" t="e">
        <f>Table92[[#This Row],[R-K4]]-Table92[[#This Row],[K4]]</f>
        <v>#REF!</v>
      </c>
      <c r="CZ53" s="378" t="e">
        <f>Table92[[#This Row],[R-K5]]-Table92[[#This Row],[K5]]</f>
        <v>#REF!</v>
      </c>
      <c r="DA53" s="378" t="e">
        <f>Table92[[#This Row],[R-P1]]-Table92[[#This Row],[P1]]</f>
        <v>#REF!</v>
      </c>
      <c r="DB53" s="378" t="e">
        <f>Table92[[#This Row],[R-P2]]-Table92[[#This Row],[P2]]</f>
        <v>#REF!</v>
      </c>
      <c r="DC53" s="378" t="e">
        <f>Table92[[#This Row],[R-P3]]-Table92[[#This Row],[P3]]</f>
        <v>#REF!</v>
      </c>
      <c r="DD53" s="378" t="e">
        <f>Table92[[#This Row],[R-P4]]-Table92[[#This Row],[P4]]</f>
        <v>#REF!</v>
      </c>
      <c r="DE53" s="378" t="e">
        <f>Table92[[#This Row],[R-P5]]-Table92[[#This Row],[P5]]</f>
        <v>#REF!</v>
      </c>
      <c r="DF53" s="378" t="e">
        <f>Table92[[#This Row],[R-E1]]-Table92[[#This Row],[E1]]</f>
        <v>#REF!</v>
      </c>
      <c r="DG53" s="379" t="e">
        <f>Table92[[#This Row],[R-E2]]-Table92[[#This Row],[E2]]</f>
        <v>#REF!</v>
      </c>
      <c r="DH53" s="323">
        <f>COUNTIF(Table9[[#This Row],[G-B1]:[G-B12]],"&lt;=0")/12*100</f>
        <v>58.333333333333336</v>
      </c>
      <c r="DI53" s="43">
        <f>COUNTIF(Table9[[#This Row],[G-K1]:[G-K5]],"&lt;=0")/5*100</f>
        <v>20</v>
      </c>
      <c r="DJ53" s="43">
        <f>COUNTIF(Table9[[#This Row],[G-P1]:[G-P5]],"&lt;=0")/5*100</f>
        <v>40</v>
      </c>
      <c r="DK53" s="43">
        <f>COUNTIF(Table9[[#This Row],[G-E1]:[G-E2]],"&lt;=0")/2*100</f>
        <v>100</v>
      </c>
      <c r="DL53" s="450">
        <f>IF(AE53="RDP",(COUNTIF(Table9[[#This Row],[G-B3]],"&lt;=0")+COUNTIF(Table9[[#This Row],[G-B4]],"&lt;=0")+COUNTIF(Table9[[#This Row],[G-B7]],"&lt;=0")+COUNTIF(Table9[[#This Row],[G-B11]],"&lt;=0")+COUNTIF(Table9[[#This Row],[G-K2]],"&lt;=0"))/5*100,IF(AE53="RMS",(COUNTIF(Table9[[#This Row],[G-B4]],"&lt;=0")+COUNTIF(Table9[[#This Row],[G-B5]],"&lt;=0")+COUNTIF(Table9[[#This Row],[G-B10]],"&lt;=0")+COUNTIF(Table9[[#This Row],[G-B12]],"&lt;=0")+COUNTIF(Table9[[#This Row],[G-K2]],"&lt;=0"))/5*100,IF(AE53="RSS",(COUNTIF(Table9[[#This Row],[G-B1]],"&lt;=0")+COUNTIF(Table9[[#This Row],[G-B2]],"&lt;=0")+COUNTIF(Table9[[#This Row],[G-B6]],"&lt;=0")+COUNTIF(Table9[[#This Row],[G-B11]],"&lt;=0")+COUNTIF(Table9[[#This Row],[G-B12]],"&lt;=0"))/5*100,0)))</f>
        <v>40</v>
      </c>
      <c r="DM53" s="381">
        <v>83</v>
      </c>
      <c r="DN53" s="381">
        <v>60</v>
      </c>
      <c r="DO53" s="381">
        <v>80</v>
      </c>
      <c r="DP53" s="381">
        <v>50</v>
      </c>
      <c r="DQ53" s="381">
        <v>100</v>
      </c>
      <c r="DR53" s="380">
        <v>25</v>
      </c>
      <c r="DS53" s="381">
        <v>20</v>
      </c>
      <c r="DT53" s="381">
        <v>20</v>
      </c>
      <c r="DU53" s="381">
        <v>50</v>
      </c>
      <c r="DV53" s="381">
        <v>0</v>
      </c>
      <c r="DW53" s="380">
        <v>17</v>
      </c>
      <c r="DX53" s="381">
        <v>20</v>
      </c>
      <c r="DY53" s="381">
        <v>20</v>
      </c>
      <c r="DZ53" s="381">
        <v>50</v>
      </c>
      <c r="EA53" s="382">
        <v>0</v>
      </c>
      <c r="EB53" s="324"/>
      <c r="EC53" s="324"/>
      <c r="ED53" s="324"/>
      <c r="EE53" s="339" t="s">
        <v>1732</v>
      </c>
    </row>
    <row r="54" spans="1:135" ht="101.5" x14ac:dyDescent="0.3">
      <c r="B54" s="282">
        <v>51</v>
      </c>
      <c r="C54" s="421" t="s">
        <v>134</v>
      </c>
      <c r="D54" s="305">
        <v>46083</v>
      </c>
      <c r="E54" s="310" t="s">
        <v>1733</v>
      </c>
      <c r="F54" s="304">
        <v>1004889</v>
      </c>
      <c r="G54" s="357">
        <f t="shared" ca="1" si="12"/>
        <v>38.20721169140031</v>
      </c>
      <c r="H54" s="283">
        <v>32370</v>
      </c>
      <c r="I54" s="304" t="s">
        <v>136</v>
      </c>
      <c r="J54" s="304" t="s">
        <v>1007</v>
      </c>
      <c r="K54" s="304" t="s">
        <v>138</v>
      </c>
      <c r="L54" s="304" t="s">
        <v>147</v>
      </c>
      <c r="M54" s="304" t="s">
        <v>2074</v>
      </c>
      <c r="N54" s="304"/>
      <c r="O54" s="304" t="s">
        <v>183</v>
      </c>
      <c r="P54" s="306" t="s">
        <v>1734</v>
      </c>
      <c r="Q54" s="304" t="s">
        <v>144</v>
      </c>
      <c r="R54" s="304" t="s">
        <v>185</v>
      </c>
      <c r="S54" s="305">
        <v>41334</v>
      </c>
      <c r="T54" s="286">
        <f t="shared" ca="1" si="14"/>
        <v>13.636111111111111</v>
      </c>
      <c r="U54" s="308">
        <f ca="1">Table92[[#This Row],[Years in PET]]</f>
        <v>13.636111111111111</v>
      </c>
      <c r="V54" s="304" t="s">
        <v>59</v>
      </c>
      <c r="W54" s="307">
        <f ca="1">Table92[[#This Row],[Age]]-($T$1-Table92[[#This Row],[Date of Appointment to Current Grade]])/365</f>
        <v>36.986301369863014</v>
      </c>
      <c r="X54" s="309">
        <f ca="1">($T$1-Table92[[#This Row],[Date of Appointment to Current Grade]])/365</f>
        <v>1.2209103215372985</v>
      </c>
      <c r="Y54" s="305">
        <v>45870</v>
      </c>
      <c r="Z54" s="304" t="s">
        <v>2402</v>
      </c>
      <c r="AA54" s="305">
        <v>45962</v>
      </c>
      <c r="AB54" s="309">
        <f ca="1">($T$1-Table92[[#This Row],[Date in Position]])/365</f>
        <v>0.96885552701675048</v>
      </c>
      <c r="AC54" s="304" t="s">
        <v>183</v>
      </c>
      <c r="AD54" s="305">
        <v>44810</v>
      </c>
      <c r="AE54" s="304" t="s">
        <v>139</v>
      </c>
      <c r="AF54" s="304" t="s">
        <v>1735</v>
      </c>
      <c r="AG54" s="47" t="s">
        <v>1736</v>
      </c>
      <c r="AH54" s="47" t="s">
        <v>1737</v>
      </c>
      <c r="AI54" s="47" t="s">
        <v>1738</v>
      </c>
      <c r="AJ54" s="48" t="s">
        <v>1739</v>
      </c>
      <c r="AK54" s="48" t="s">
        <v>1740</v>
      </c>
      <c r="AL54" s="42" t="s">
        <v>153</v>
      </c>
      <c r="AM54" s="53" t="s">
        <v>1741</v>
      </c>
      <c r="AN54" s="313">
        <v>3</v>
      </c>
      <c r="AO54" s="304">
        <v>3</v>
      </c>
      <c r="AP54" s="304">
        <v>2</v>
      </c>
      <c r="AQ54" s="304">
        <v>3</v>
      </c>
      <c r="AR54" s="304">
        <v>3</v>
      </c>
      <c r="AS54" s="304">
        <v>2</v>
      </c>
      <c r="AT54" s="304">
        <v>3</v>
      </c>
      <c r="AU54" s="304">
        <v>3</v>
      </c>
      <c r="AV54" s="304">
        <v>3</v>
      </c>
      <c r="AW54" s="304">
        <v>3</v>
      </c>
      <c r="AX54" s="304">
        <v>2</v>
      </c>
      <c r="AY54" s="304">
        <v>3</v>
      </c>
      <c r="AZ54" s="304">
        <v>3</v>
      </c>
      <c r="BA54" s="304">
        <v>3</v>
      </c>
      <c r="BB54" s="304">
        <v>2</v>
      </c>
      <c r="BC54" s="304">
        <v>2</v>
      </c>
      <c r="BD54" s="304">
        <v>2</v>
      </c>
      <c r="BE54" s="304">
        <v>2</v>
      </c>
      <c r="BF54" s="304">
        <v>1</v>
      </c>
      <c r="BG54" s="304">
        <v>2</v>
      </c>
      <c r="BH54" s="304">
        <v>2</v>
      </c>
      <c r="BI54" s="304">
        <v>2</v>
      </c>
      <c r="BJ54" s="304">
        <v>1</v>
      </c>
      <c r="BK54" s="314">
        <v>1</v>
      </c>
      <c r="BL54" s="323">
        <f>IF(AND(All!$V52="P1",All!$AE52="RDP"),#REF!,IF(AND(All!$V52="P2",All!$AE52="RDP"),#REF!,IF(AND(All!$V52="P3",All!$AE52="RDP"),#REF!,IF(AND(All!$V52="P4",All!$AE52="RDP"),#REF!,IF(AND(All!$V52="P5",All!$AE52="RDP"),#REF!,IF(AND(All!$V52="P6",All!$AE52="RDP"),#REF!,IF(AND(All!$V52="P7",All!$AE52="RDP"),#REF!,IF(AND(All!$V52="P8",All!$AE52="RDP"),#REF!,IF(AND(All!$V52="P9",All!$AE52="RDP"),#REF!,IF(AND(All!$V52="P1",All!$AE52="RMS"),#REF!,IF(AND(All!$V52="P2",All!$AE52="RMS"),#REF!,IF(AND(All!$V52="P3",All!$AE52="RMS"),#REF!,IF(AND(All!$V52="P4",All!$AE52="RMS"),#REF!,IF(AND(All!$V52="P5",All!$AE52="RMS"),#REF!,IF(AND(All!$V52="P6",All!$AE52="RMS"),#REF!,IF(AND(All!$V52="P7",All!$AE52="RMS"),#REF!,IF(AND(All!$V52="P8",All!$AE52="RMS"),#REF!,IF(AND(All!$V52="P9",All!$AE52="RMS"),#REF!,IF(AND(All!$V52="P1",All!$AE52="RSS"),#REF!,IF(AND(All!$V52="P2",All!$AE52="RSS"),#REF!,IF(AND(All!$V52="P3",All!$AE52="RSS"),#REF!,IF(AND(All!$V52="P4",All!$AE52="RSS"),#REF!,IF(AND(All!$V52="P5",All!$AE52="RSS"),#REF!,IF(AND(All!$V52="P6",All!$AE52="RSS"),#REF!,IF(AND(All!$V52="P7",All!$AE52="RSS"),#REF!,IF(AND(All!$V52="P8",All!$AE52="RSS"),#REF!,IF(AND(All!$V52="P9",All!$AE52="RSS"),#REF!,0)))))))))))))))))))))))))))</f>
        <v>0</v>
      </c>
      <c r="BM54" s="43">
        <f>IF(AND(All!$V52="P1",All!$AE52="RDP"),#REF!,IF(AND(All!$V52="P2",All!$AE52="RDP"),#REF!,IF(AND(All!$V52="P3",All!$AE52="RDP"),#REF!,IF(AND(All!$V52="P4",All!$AE52="RDP"),#REF!,IF(AND(All!$V52="P5",All!$AE52="RDP"),#REF!,IF(AND(All!$V52="P6",All!$AE52="RDP"),#REF!,IF(AND(All!$V52="P7",All!$AE52="RDP"),#REF!,IF(AND(All!$V52="P8",All!$AE52="RDP"),#REF!,IF(AND(All!$V52="P9",All!$AE52="RDP"),#REF!,IF(AND(All!$V52="P1",All!$AE52="RMS"),#REF!,IF(AND(All!$V52="P2",All!$AE52="RMS"),#REF!,IF(AND(All!$V52="P3",All!$AE52="RMS"),#REF!,IF(AND(All!$V52="P4",All!$AE52="RMS"),#REF!,IF(AND(All!$V52="P5",All!$AE52="RMS"),#REF!,IF(AND(All!$V52="P6",All!$AE52="RMS"),#REF!,IF(AND(All!$V52="P7",All!$AE52="RMS"),#REF!,IF(AND(All!$V52="P8",All!$AE52="RMS"),#REF!,IF(AND(All!$V52="P9",All!$AE52="RMS"),#REF!,IF(AND(All!$V52="P1",All!$AE52="RSS"),#REF!,IF(AND(All!$V52="P2",All!$AE52="RSS"),#REF!,IF(AND(All!$V52="P3",All!$AE52="RSS"),#REF!,IF(AND(All!$V52="P4",All!$AE52="RSS"),#REF!,IF(AND(All!$V52="P5",All!$AE52="RSS"),#REF!,IF(AND(All!$V52="P6",All!$AE52="RSS"),#REF!,IF(AND(All!$V52="P7",All!$AE52="RSS"),#REF!,IF(AND(All!$V52="P8",All!$AE52="RSS"),#REF!,IF(AND(All!$V52="P9",All!$AE52="RSS"),#REF!,0)))))))))))))))))))))))))))</f>
        <v>0</v>
      </c>
      <c r="BN54" s="43">
        <f>IF(AND(All!$V52="P1",All!$AE52="RDP"),#REF!,IF(AND(All!$V52="P2",All!$AE52="RDP"),#REF!,IF(AND(All!$V52="P3",All!$AE52="RDP"),#REF!,IF(AND(All!$V52="P4",All!$AE52="RDP"),#REF!,IF(AND(All!$V52="P5",All!$AE52="RDP"),#REF!,IF(AND(All!$V52="P6",All!$AE52="RDP"),#REF!,IF(AND(All!$V52="P7",All!$AE52="RDP"),#REF!,IF(AND(All!$V52="P8",All!$AE52="RDP"),#REF!,IF(AND(All!$V52="P9",All!$AE52="RDP"),#REF!,IF(AND(All!$V52="P1",All!$AE52="RMS"),#REF!,IF(AND(All!$V52="P2",All!$AE52="RMS"),#REF!,IF(AND(All!$V52="P3",All!$AE52="RMS"),#REF!,IF(AND(All!$V52="P4",All!$AE52="RMS"),#REF!,IF(AND(All!$V52="P5",All!$AE52="RMS"),#REF!,IF(AND(All!$V52="P6",All!$AE52="RMS"),#REF!,IF(AND(All!$V52="P7",All!$AE52="RMS"),#REF!,IF(AND(All!$V52="P8",All!$AE52="RMS"),#REF!,IF(AND(All!$V52="P9",All!$AE52="RMS"),#REF!,IF(AND(All!$V52="P1",All!$AE52="RSS"),#REF!,IF(AND(All!$V52="P2",All!$AE52="RSS"),#REF!,IF(AND(All!$V52="P3",All!$AE52="RSS"),#REF!,IF(AND(All!$V52="P4",All!$AE52="RSS"),#REF!,IF(AND(All!$V52="P5",All!$AE52="RSS"),#REF!,IF(AND(All!$V52="P6",All!$AE52="RSS"),#REF!,IF(AND(All!$V52="P7",All!$AE52="RSS"),#REF!,IF(AND(All!$V52="P8",All!$AE52="RSS"),#REF!,IF(AND(All!$V52="P9",All!$AE52="RSS"),#REF!,0)))))))))))))))))))))))))))</f>
        <v>0</v>
      </c>
      <c r="BO54" s="43">
        <f>IF(AND(All!$V52="P1",All!$AE52="RDP"),#REF!,IF(AND(All!$V52="P2",All!$AE52="RDP"),#REF!,IF(AND(All!$V52="P3",All!$AE52="RDP"),#REF!,IF(AND(All!$V52="P4",All!$AE52="RDP"),#REF!,IF(AND(All!$V52="P5",All!$AE52="RDP"),#REF!,IF(AND(All!$V52="P6",All!$AE52="RDP"),#REF!,IF(AND(All!$V52="P7",All!$AE52="RDP"),#REF!,IF(AND(All!$V52="P8",All!$AE52="RDP"),#REF!,IF(AND(All!$V52="P9",All!$AE52="RDP"),#REF!,IF(AND(All!$V52="P1",All!$AE52="RMS"),#REF!,IF(AND(All!$V52="P2",All!$AE52="RMS"),#REF!,IF(AND(All!$V52="P3",All!$AE52="RMS"),#REF!,IF(AND(All!$V52="P4",All!$AE52="RMS"),#REF!,IF(AND(All!$V52="P5",All!$AE52="RMS"),#REF!,IF(AND(All!$V52="P6",All!$AE52="RMS"),#REF!,IF(AND(All!$V52="P7",All!$AE52="RMS"),#REF!,IF(AND(All!$V52="P8",All!$AE52="RMS"),#REF!,IF(AND(All!$V52="P9",All!$AE52="RMS"),#REF!,IF(AND(All!$V52="P1",All!$AE52="RSS"),#REF!,IF(AND(All!$V52="P2",All!$AE52="RSS"),#REF!,IF(AND(All!$V52="P3",All!$AE52="RSS"),#REF!,IF(AND(All!$V52="P4",All!$AE52="RSS"),#REF!,IF(AND(All!$V52="P5",All!$AE52="RSS"),#REF!,IF(AND(All!$V52="P6",All!$AE52="RSS"),#REF!,IF(AND(All!$V52="P7",All!$AE52="RSS"),#REF!,IF(AND(All!$V52="P8",All!$AE52="RSS"),#REF!,IF(AND(All!$V52="P9",All!$AE52="RSS"),#REF!,0)))))))))))))))))))))))))))</f>
        <v>0</v>
      </c>
      <c r="BP54" s="43">
        <f>IF(AND(All!$V52="P1",All!$AE52="RDP"),#REF!,IF(AND(All!$V52="P2",All!$AE52="RDP"),#REF!,IF(AND(All!$V52="P3",All!$AE52="RDP"),#REF!,IF(AND(All!$V52="P4",All!$AE52="RDP"),#REF!,IF(AND(All!$V52="P5",All!$AE52="RDP"),#REF!,IF(AND(All!$V52="P6",All!$AE52="RDP"),#REF!,IF(AND(All!$V52="P7",All!$AE52="RDP"),#REF!,IF(AND(All!$V52="P8",All!$AE52="RDP"),#REF!,IF(AND(All!$V52="P9",All!$AE52="RDP"),#REF!,IF(AND(All!$V52="P1",All!$AE52="RMS"),#REF!,IF(AND(All!$V52="P2",All!$AE52="RMS"),#REF!,IF(AND(All!$V52="P3",All!$AE52="RMS"),#REF!,IF(AND(All!$V52="P4",All!$AE52="RMS"),#REF!,IF(AND(All!$V52="P5",All!$AE52="RMS"),#REF!,IF(AND(All!$V52="P6",All!$AE52="RMS"),#REF!,IF(AND(All!$V52="P7",All!$AE52="RMS"),#REF!,IF(AND(All!$V52="P8",All!$AE52="RMS"),#REF!,IF(AND(All!$V52="P9",All!$AE52="RMS"),#REF!,IF(AND(All!$V52="P1",All!$AE52="RSS"),#REF!,IF(AND(All!$V52="P2",All!$AE52="RSS"),#REF!,IF(AND(All!$V52="P3",All!$AE52="RSS"),#REF!,IF(AND(All!$V52="P4",All!$AE52="RSS"),#REF!,IF(AND(All!$V52="P5",All!$AE52="RSS"),#REF!,IF(AND(All!$V52="P6",All!$AE52="RSS"),#REF!,IF(AND(All!$V52="P7",All!$AE52="RSS"),#REF!,IF(AND(All!$V52="P8",All!$AE52="RSS"),#REF!,IF(AND(All!$V52="P9",All!$AE52="RSS"),#REF!,0)))))))))))))))))))))))))))</f>
        <v>0</v>
      </c>
      <c r="BQ54" s="43">
        <f>IF(AND(All!$V52="P1",All!$AE52="RDP"),#REF!,IF(AND(All!$V52="P2",All!$AE52="RDP"),#REF!,IF(AND(All!$V52="P3",All!$AE52="RDP"),#REF!,IF(AND(All!$V52="P4",All!$AE52="RDP"),#REF!,IF(AND(All!$V52="P5",All!$AE52="RDP"),#REF!,IF(AND(All!$V52="P6",All!$AE52="RDP"),#REF!,IF(AND(All!$V52="P7",All!$AE52="RDP"),#REF!,IF(AND(All!$V52="P8",All!$AE52="RDP"),#REF!,IF(AND(All!$V52="P9",All!$AE52="RDP"),#REF!,IF(AND(All!$V52="P1",All!$AE52="RMS"),#REF!,IF(AND(All!$V52="P2",All!$AE52="RMS"),#REF!,IF(AND(All!$V52="P3",All!$AE52="RMS"),#REF!,IF(AND(All!$V52="P4",All!$AE52="RMS"),#REF!,IF(AND(All!$V52="P5",All!$AE52="RMS"),#REF!,IF(AND(All!$V52="P6",All!$AE52="RMS"),#REF!,IF(AND(All!$V52="P7",All!$AE52="RMS"),#REF!,IF(AND(All!$V52="P8",All!$AE52="RMS"),#REF!,IF(AND(All!$V52="P9",All!$AE52="RMS"),#REF!,IF(AND(All!$V52="P1",All!$AE52="RSS"),#REF!,IF(AND(All!$V52="P2",All!$AE52="RSS"),#REF!,IF(AND(All!$V52="P3",All!$AE52="RSS"),#REF!,IF(AND(All!$V52="P4",All!$AE52="RSS"),#REF!,IF(AND(All!$V52="P5",All!$AE52="RSS"),#REF!,IF(AND(All!$V52="P6",All!$AE52="RSS"),#REF!,IF(AND(All!$V52="P7",All!$AE52="RSS"),#REF!,IF(AND(All!$V52="P8",All!$AE52="RSS"),#REF!,IF(AND(All!$V52="P9",All!$AE52="RSS"),#REF!,0)))))))))))))))))))))))))))</f>
        <v>0</v>
      </c>
      <c r="BR54" s="43">
        <f>IF(AND(All!$V52="P1",All!$AE52="RDP"),#REF!,IF(AND(All!$V52="P2",All!$AE52="RDP"),#REF!,IF(AND(All!$V52="P3",All!$AE52="RDP"),#REF!,IF(AND(All!$V52="P4",All!$AE52="RDP"),#REF!,IF(AND(All!$V52="P5",All!$AE52="RDP"),#REF!,IF(AND(All!$V52="P6",All!$AE52="RDP"),#REF!,IF(AND(All!$V52="P7",All!$AE52="RDP"),#REF!,IF(AND(All!$V52="P8",All!$AE52="RDP"),#REF!,IF(AND(All!$V52="P9",All!$AE52="RDP"),#REF!,IF(AND(All!$V52="P1",All!$AE52="RMS"),#REF!,IF(AND(All!$V52="P2",All!$AE52="RMS"),#REF!,IF(AND(All!$V52="P3",All!$AE52="RMS"),#REF!,IF(AND(All!$V52="P4",All!$AE52="RMS"),#REF!,IF(AND(All!$V52="P5",All!$AE52="RMS"),#REF!,IF(AND(All!$V52="P6",All!$AE52="RMS"),#REF!,IF(AND(All!$V52="P7",All!$AE52="RMS"),#REF!,IF(AND(All!$V52="P8",All!$AE52="RMS"),#REF!,IF(AND(All!$V52="P9",All!$AE52="RMS"),#REF!,IF(AND(All!$V52="P1",All!$AE52="RSS"),#REF!,IF(AND(All!$V52="P2",All!$AE52="RSS"),#REF!,IF(AND(All!$V52="P3",All!$AE52="RSS"),#REF!,IF(AND(All!$V52="P4",All!$AE52="RSS"),#REF!,IF(AND(All!$V52="P5",All!$AE52="RSS"),#REF!,IF(AND(All!$V52="P6",All!$AE52="RSS"),#REF!,IF(AND(All!$V52="P7",All!$AE52="RSS"),#REF!,IF(AND(All!$V52="P8",All!$AE52="RSS"),#REF!,IF(AND(All!$V52="P9",All!$AE52="RSS"),#REF!,0)))))))))))))))))))))))))))</f>
        <v>0</v>
      </c>
      <c r="BS54" s="43">
        <f>IF(AND(All!$V52="P1",All!$AE52="RDP"),#REF!,IF(AND(All!$V52="P2",All!$AE52="RDP"),#REF!,IF(AND(All!$V52="P3",All!$AE52="RDP"),#REF!,IF(AND(All!$V52="P4",All!$AE52="RDP"),#REF!,IF(AND(All!$V52="P5",All!$AE52="RDP"),#REF!,IF(AND(All!$V52="P6",All!$AE52="RDP"),#REF!,IF(AND(All!$V52="P7",All!$AE52="RDP"),#REF!,IF(AND(All!$V52="P8",All!$AE52="RDP"),#REF!,IF(AND(All!$V52="P9",All!$AE52="RDP"),#REF!,IF(AND(All!$V52="P1",All!$AE52="RMS"),#REF!,IF(AND(All!$V52="P2",All!$AE52="RMS"),#REF!,IF(AND(All!$V52="P3",All!$AE52="RMS"),#REF!,IF(AND(All!$V52="P4",All!$AE52="RMS"),#REF!,IF(AND(All!$V52="P5",All!$AE52="RMS"),#REF!,IF(AND(All!$V52="P6",All!$AE52="RMS"),#REF!,IF(AND(All!$V52="P7",All!$AE52="RMS"),#REF!,IF(AND(All!$V52="P8",All!$AE52="RMS"),#REF!,IF(AND(All!$V52="P9",All!$AE52="RMS"),#REF!,IF(AND(All!$V52="P1",All!$AE52="RSS"),#REF!,IF(AND(All!$V52="P2",All!$AE52="RSS"),#REF!,IF(AND(All!$V52="P3",All!$AE52="RSS"),#REF!,IF(AND(All!$V52="P4",All!$AE52="RSS"),#REF!,IF(AND(All!$V52="P5",All!$AE52="RSS"),#REF!,IF(AND(All!$V52="P6",All!$AE52="RSS"),#REF!,IF(AND(All!$V52="P7",All!$AE52="RSS"),#REF!,IF(AND(All!$V52="P8",All!$AE52="RSS"),#REF!,IF(AND(All!$V52="P9",All!$AE52="RSS"),#REF!,0)))))))))))))))))))))))))))</f>
        <v>0</v>
      </c>
      <c r="BT54" s="43">
        <f>IF(AND(All!$V52="P1",All!$AE52="RDP"),#REF!,IF(AND(All!$V52="P2",All!$AE52="RDP"),#REF!,IF(AND(All!$V52="P3",All!$AE52="RDP"),#REF!,IF(AND(All!$V52="P4",All!$AE52="RDP"),#REF!,IF(AND(All!$V52="P5",All!$AE52="RDP"),#REF!,IF(AND(All!$V52="P6",All!$AE52="RDP"),#REF!,IF(AND(All!$V52="P7",All!$AE52="RDP"),#REF!,IF(AND(All!$V52="P8",All!$AE52="RDP"),#REF!,IF(AND(All!$V52="P9",All!$AE52="RDP"),#REF!,IF(AND(All!$V52="P1",All!$AE52="RMS"),#REF!,IF(AND(All!$V52="P2",All!$AE52="RMS"),#REF!,IF(AND(All!$V52="P3",All!$AE52="RMS"),#REF!,IF(AND(All!$V52="P4",All!$AE52="RMS"),#REF!,IF(AND(All!$V52="P5",All!$AE52="RMS"),#REF!,IF(AND(All!$V52="P6",All!$AE52="RMS"),#REF!,IF(AND(All!$V52="P7",All!$AE52="RMS"),#REF!,IF(AND(All!$V52="P8",All!$AE52="RMS"),#REF!,IF(AND(All!$V52="P9",All!$AE52="RMS"),#REF!,IF(AND(All!$V52="P1",All!$AE52="RSS"),#REF!,IF(AND(All!$V52="P2",All!$AE52="RSS"),#REF!,IF(AND(All!$V52="P3",All!$AE52="RSS"),#REF!,IF(AND(All!$V52="P4",All!$AE52="RSS"),#REF!,IF(AND(All!$V52="P5",All!$AE52="RSS"),#REF!,IF(AND(All!$V52="P6",All!$AE52="RSS"),#REF!,IF(AND(All!$V52="P7",All!$AE52="RSS"),#REF!,IF(AND(All!$V52="P8",All!$AE52="RSS"),#REF!,IF(AND(All!$V52="P9",All!$AE52="RSS"),#REF!,0)))))))))))))))))))))))))))</f>
        <v>0</v>
      </c>
      <c r="BU54" s="43">
        <f>IF(AND(All!$V52="P1",All!$AE52="RDP"),#REF!,IF(AND(All!$V52="P2",All!$AE52="RDP"),#REF!,IF(AND(All!$V52="P3",All!$AE52="RDP"),#REF!,IF(AND(All!$V52="P4",All!$AE52="RDP"),#REF!,IF(AND(All!$V52="P5",All!$AE52="RDP"),#REF!,IF(AND(All!$V52="P6",All!$AE52="RDP"),#REF!,IF(AND(All!$V52="P7",All!$AE52="RDP"),#REF!,IF(AND(All!$V52="P8",All!$AE52="RDP"),#REF!,IF(AND(All!$V52="P9",All!$AE52="RDP"),#REF!,IF(AND(All!$V52="P1",All!$AE52="RMS"),#REF!,IF(AND(All!$V52="P2",All!$AE52="RMS"),#REF!,IF(AND(All!$V52="P3",All!$AE52="RMS"),#REF!,IF(AND(All!$V52="P4",All!$AE52="RMS"),#REF!,IF(AND(All!$V52="P5",All!$AE52="RMS"),#REF!,IF(AND(All!$V52="P6",All!$AE52="RMS"),#REF!,IF(AND(All!$V52="P7",All!$AE52="RMS"),#REF!,IF(AND(All!$V52="P8",All!$AE52="RMS"),#REF!,IF(AND(All!$V52="P9",All!$AE52="RMS"),#REF!,IF(AND(All!$V52="P1",All!$AE52="RSS"),#REF!,IF(AND(All!$V52="P2",All!$AE52="RSS"),#REF!,IF(AND(All!$V52="P3",All!$AE52="RSS"),#REF!,IF(AND(All!$V52="P4",All!$AE52="RSS"),#REF!,IF(AND(All!$V52="P5",All!$AE52="RSS"),#REF!,IF(AND(All!$V52="P6",All!$AE52="RSS"),#REF!,IF(AND(All!$V52="P7",All!$AE52="RSS"),#REF!,IF(AND(All!$V52="P8",All!$AE52="RSS"),#REF!,IF(AND(All!$V52="P9",All!$AE52="RSS"),#REF!,0)))))))))))))))))))))))))))</f>
        <v>0</v>
      </c>
      <c r="BV54" s="43">
        <f>IF(AND(All!$V52="P1",All!$AE52="RDP"),#REF!,IF(AND(All!$V52="P2",All!$AE52="RDP"),#REF!,IF(AND(All!$V52="P3",All!$AE52="RDP"),#REF!,IF(AND(All!$V52="P4",All!$AE52="RDP"),#REF!,IF(AND(All!$V52="P5",All!$AE52="RDP"),#REF!,IF(AND(All!$V52="P6",All!$AE52="RDP"),#REF!,IF(AND(All!$V52="P7",All!$AE52="RDP"),#REF!,IF(AND(All!$V52="P8",All!$AE52="RDP"),#REF!,IF(AND(All!$V52="P9",All!$AE52="RDP"),#REF!,IF(AND(All!$V52="P1",All!$AE52="RMS"),#REF!,IF(AND(All!$V52="P2",All!$AE52="RMS"),#REF!,IF(AND(All!$V52="P3",All!$AE52="RMS"),#REF!,IF(AND(All!$V52="P4",All!$AE52="RMS"),#REF!,IF(AND(All!$V52="P5",All!$AE52="RMS"),#REF!,IF(AND(All!$V52="P6",All!$AE52="RMS"),#REF!,IF(AND(All!$V52="P7",All!$AE52="RMS"),#REF!,IF(AND(All!$V52="P8",All!$AE52="RMS"),#REF!,IF(AND(All!$V52="P9",All!$AE52="RMS"),#REF!,IF(AND(All!$V52="P1",All!$AE52="RSS"),#REF!,IF(AND(All!$V52="P2",All!$AE52="RSS"),#REF!,IF(AND(All!$V52="P3",All!$AE52="RSS"),#REF!,IF(AND(All!$V52="P4",All!$AE52="RSS"),#REF!,IF(AND(All!$V52="P5",All!$AE52="RSS"),#REF!,IF(AND(All!$V52="P6",All!$AE52="RSS"),#REF!,IF(AND(All!$V52="P7",All!$AE52="RSS"),#REF!,IF(AND(All!$V52="P8",All!$AE52="RSS"),#REF!,IF(AND(All!$V52="P9",All!$AE52="RSS"),#REF!,0)))))))))))))))))))))))))))</f>
        <v>0</v>
      </c>
      <c r="BW54" s="43">
        <f>IF(AND(All!$V52="P1",All!$AE52="RDP"),#REF!,IF(AND(All!$V52="P2",All!$AE52="RDP"),#REF!,IF(AND(All!$V52="P3",All!$AE52="RDP"),#REF!,IF(AND(All!$V52="P4",All!$AE52="RDP"),#REF!,IF(AND(All!$V52="P5",All!$AE52="RDP"),#REF!,IF(AND(All!$V52="P6",All!$AE52="RDP"),#REF!,IF(AND(All!$V52="P7",All!$AE52="RDP"),#REF!,IF(AND(All!$V52="P8",All!$AE52="RDP"),#REF!,IF(AND(All!$V52="P9",All!$AE52="RDP"),#REF!,IF(AND(All!$V52="P1",All!$AE52="RMS"),#REF!,IF(AND(All!$V52="P2",All!$AE52="RMS"),#REF!,IF(AND(All!$V52="P3",All!$AE52="RMS"),#REF!,IF(AND(All!$V52="P4",All!$AE52="RMS"),#REF!,IF(AND(All!$V52="P5",All!$AE52="RMS"),#REF!,IF(AND(All!$V52="P6",All!$AE52="RMS"),#REF!,IF(AND(All!$V52="P7",All!$AE52="RMS"),#REF!,IF(AND(All!$V52="P8",All!$AE52="RMS"),#REF!,IF(AND(All!$V52="P9",All!$AE52="RMS"),#REF!,IF(AND(All!$V52="P1",All!$AE52="RSS"),#REF!,IF(AND(All!$V52="P2",All!$AE52="RSS"),#REF!,IF(AND(All!$V52="P3",All!$AE52="RSS"),#REF!,IF(AND(All!$V52="P4",All!$AE52="RSS"),#REF!,IF(AND(All!$V52="P5",All!$AE52="RSS"),#REF!,IF(AND(All!$V52="P6",All!$AE52="RSS"),#REF!,IF(AND(All!$V52="P7",All!$AE52="RSS"),#REF!,IF(AND(All!$V52="P8",All!$AE52="RSS"),#REF!,IF(AND(All!$V52="P9",All!$AE52="RSS"),#REF!,0)))))))))))))))))))))))))))</f>
        <v>0</v>
      </c>
      <c r="BX54" s="43">
        <f>IF(AND(All!$V52="P1",All!$AE52="RDP"),#REF!,IF(AND(All!$V52="P2",All!$AE52="RDP"),#REF!,IF(AND(All!$V52="P3",All!$AE52="RDP"),#REF!,IF(AND(All!$V52="P4",All!$AE52="RDP"),#REF!,IF(AND(All!$V52="P5",All!$AE52="RDP"),#REF!,IF(AND(All!$V52="P6",All!$AE52="RDP"),#REF!,IF(AND(All!$V52="P7",All!$AE52="RDP"),#REF!,IF(AND(All!$V52="P8",All!$AE52="RDP"),#REF!,IF(AND(All!$V52="P9",All!$AE52="RDP"),#REF!,IF(AND(All!$V52="P1",All!$AE52="RMS"),#REF!,IF(AND(All!$V52="P2",All!$AE52="RMS"),#REF!,IF(AND(All!$V52="P3",All!$AE52="RMS"),#REF!,IF(AND(All!$V52="P4",All!$AE52="RMS"),#REF!,IF(AND(All!$V52="P5",All!$AE52="RMS"),#REF!,IF(AND(All!$V52="P6",All!$AE52="RMS"),#REF!,IF(AND(All!$V52="P7",All!$AE52="RMS"),#REF!,IF(AND(All!$V52="P8",All!$AE52="RMS"),#REF!,IF(AND(All!$V52="P9",All!$AE52="RMS"),#REF!,IF(AND(All!$V52="P1",All!$AE52="RSS"),#REF!,IF(AND(All!$V52="P2",All!$AE52="RSS"),#REF!,IF(AND(All!$V52="P3",All!$AE52="RSS"),#REF!,IF(AND(All!$V52="P4",All!$AE52="RSS"),#REF!,IF(AND(All!$V52="P5",All!$AE52="RSS"),#REF!,IF(AND(All!$V52="P6",All!$AE52="RSS"),#REF!,IF(AND(All!$V52="P7",All!$AE52="RSS"),#REF!,IF(AND(All!$V52="P8",All!$AE52="RSS"),#REF!,IF(AND(All!$V52="P9",All!$AE52="RSS"),#REF!,0)))))))))))))))))))))))))))</f>
        <v>0</v>
      </c>
      <c r="BY54" s="43">
        <f>IF(AND(All!$V52="P1",All!$AE52="RDP"),#REF!,IF(AND(All!$V52="P2",All!$AE52="RDP"),#REF!,IF(AND(All!$V52="P3",All!$AE52="RDP"),#REF!,IF(AND(All!$V52="P4",All!$AE52="RDP"),#REF!,IF(AND(All!$V52="P5",All!$AE52="RDP"),#REF!,IF(AND(All!$V52="P6",All!$AE52="RDP"),#REF!,IF(AND(All!$V52="P7",All!$AE52="RDP"),#REF!,IF(AND(All!$V52="P8",All!$AE52="RDP"),#REF!,IF(AND(All!$V52="P9",All!$AE52="RDP"),#REF!,IF(AND(All!$V52="P1",All!$AE52="RMS"),#REF!,IF(AND(All!$V52="P2",All!$AE52="RMS"),#REF!,IF(AND(All!$V52="P3",All!$AE52="RMS"),#REF!,IF(AND(All!$V52="P4",All!$AE52="RMS"),#REF!,IF(AND(All!$V52="P5",All!$AE52="RMS"),#REF!,IF(AND(All!$V52="P6",All!$AE52="RMS"),#REF!,IF(AND(All!$V52="P7",All!$AE52="RMS"),#REF!,IF(AND(All!$V52="P8",All!$AE52="RMS"),#REF!,IF(AND(All!$V52="P9",All!$AE52="RMS"),#REF!,IF(AND(All!$V52="P1",All!$AE52="RSS"),#REF!,IF(AND(All!$V52="P2",All!$AE52="RSS"),#REF!,IF(AND(All!$V52="P3",All!$AE52="RSS"),#REF!,IF(AND(All!$V52="P4",All!$AE52="RSS"),#REF!,IF(AND(All!$V52="P5",All!$AE52="RSS"),#REF!,IF(AND(All!$V52="P6",All!$AE52="RSS"),#REF!,IF(AND(All!$V52="P7",All!$AE52="RSS"),#REF!,IF(AND(All!$V52="P8",All!$AE52="RSS"),#REF!,IF(AND(All!$V52="P9",All!$AE52="RSS"),#REF!,0)))))))))))))))))))))))))))</f>
        <v>0</v>
      </c>
      <c r="BZ54" s="43">
        <f>IF(AND(All!$V52="P1",All!$AE52="RDP"),#REF!,IF(AND(All!$V52="P2",All!$AE52="RDP"),#REF!,IF(AND(All!$V52="P3",All!$AE52="RDP"),#REF!,IF(AND(All!$V52="P4",All!$AE52="RDP"),#REF!,IF(AND(All!$V52="P5",All!$AE52="RDP"),#REF!,IF(AND(All!$V52="P6",All!$AE52="RDP"),#REF!,IF(AND(All!$V52="P7",All!$AE52="RDP"),#REF!,IF(AND(All!$V52="P8",All!$AE52="RDP"),#REF!,IF(AND(All!$V52="P9",All!$AE52="RDP"),#REF!,IF(AND(All!$V52="P1",All!$AE52="RMS"),#REF!,IF(AND(All!$V52="P2",All!$AE52="RMS"),#REF!,IF(AND(All!$V52="P3",All!$AE52="RMS"),#REF!,IF(AND(All!$V52="P4",All!$AE52="RMS"),#REF!,IF(AND(All!$V52="P5",All!$AE52="RMS"),#REF!,IF(AND(All!$V52="P6",All!$AE52="RMS"),#REF!,IF(AND(All!$V52="P7",All!$AE52="RMS"),#REF!,IF(AND(All!$V52="P8",All!$AE52="RMS"),#REF!,IF(AND(All!$V52="P9",All!$AE52="RMS"),#REF!,IF(AND(All!$V52="P1",All!$AE52="RSS"),#REF!,IF(AND(All!$V52="P2",All!$AE52="RSS"),#REF!,IF(AND(All!$V52="P3",All!$AE52="RSS"),#REF!,IF(AND(All!$V52="P4",All!$AE52="RSS"),#REF!,IF(AND(All!$V52="P5",All!$AE52="RSS"),#REF!,IF(AND(All!$V52="P6",All!$AE52="RSS"),#REF!,IF(AND(All!$V52="P7",All!$AE52="RSS"),#REF!,IF(AND(All!$V52="P8",All!$AE52="RSS"),#REF!,IF(AND(All!$V52="P9",All!$AE52="RSS"),#REF!,0)))))))))))))))))))))))))))</f>
        <v>0</v>
      </c>
      <c r="CA54" s="43">
        <f>IF(AND(All!$V52="P1",All!$AE52="RDP"),#REF!,IF(AND(All!$V52="P2",All!$AE52="RDP"),#REF!,IF(AND(All!$V52="P3",All!$AE52="RDP"),#REF!,IF(AND(All!$V52="P4",All!$AE52="RDP"),#REF!,IF(AND(All!$V52="P5",All!$AE52="RDP"),#REF!,IF(AND(All!$V52="P6",All!$AE52="RDP"),#REF!,IF(AND(All!$V52="P7",All!$AE52="RDP"),#REF!,IF(AND(All!$V52="P8",All!$AE52="RDP"),#REF!,IF(AND(All!$V52="P9",All!$AE52="RDP"),#REF!,IF(AND(All!$V52="P1",All!$AE52="RMS"),#REF!,IF(AND(All!$V52="P2",All!$AE52="RMS"),#REF!,IF(AND(All!$V52="P3",All!$AE52="RMS"),#REF!,IF(AND(All!$V52="P4",All!$AE52="RMS"),#REF!,IF(AND(All!$V52="P5",All!$AE52="RMS"),#REF!,IF(AND(All!$V52="P6",All!$AE52="RMS"),#REF!,IF(AND(All!$V52="P7",All!$AE52="RMS"),#REF!,IF(AND(All!$V52="P8",All!$AE52="RMS"),#REF!,IF(AND(All!$V52="P9",All!$AE52="RMS"),#REF!,IF(AND(All!$V52="P1",All!$AE52="RSS"),#REF!,IF(AND(All!$V52="P2",All!$AE52="RSS"),#REF!,IF(AND(All!$V52="P3",All!$AE52="RSS"),#REF!,IF(AND(All!$V52="P4",All!$AE52="RSS"),#REF!,IF(AND(All!$V52="P5",All!$AE52="RSS"),#REF!,IF(AND(All!$V52="P6",All!$AE52="RSS"),#REF!,IF(AND(All!$V52="P7",All!$AE52="RSS"),#REF!,IF(AND(All!$V52="P8",All!$AE52="RSS"),#REF!,IF(AND(All!$V52="P9",All!$AE52="RSS"),#REF!,0)))))))))))))))))))))))))))</f>
        <v>0</v>
      </c>
      <c r="CB54" s="43">
        <f>IF(AND(All!$V52="P1",All!$AE52="RDP"),#REF!,IF(AND(All!$V52="P2",All!$AE52="RDP"),#REF!,IF(AND(All!$V52="P3",All!$AE52="RDP"),#REF!,IF(AND(All!$V52="P4",All!$AE52="RDP"),#REF!,IF(AND(All!$V52="P5",All!$AE52="RDP"),#REF!,IF(AND(All!$V52="P6",All!$AE52="RDP"),#REF!,IF(AND(All!$V52="P7",All!$AE52="RDP"),#REF!,IF(AND(All!$V52="P8",All!$AE52="RDP"),#REF!,IF(AND(All!$V52="P9",All!$AE52="RDP"),#REF!,IF(AND(All!$V52="P1",All!$AE52="RMS"),#REF!,IF(AND(All!$V52="P2",All!$AE52="RMS"),#REF!,IF(AND(All!$V52="P3",All!$AE52="RMS"),#REF!,IF(AND(All!$V52="P4",All!$AE52="RMS"),#REF!,IF(AND(All!$V52="P5",All!$AE52="RMS"),#REF!,IF(AND(All!$V52="P6",All!$AE52="RMS"),#REF!,IF(AND(All!$V52="P7",All!$AE52="RMS"),#REF!,IF(AND(All!$V52="P8",All!$AE52="RMS"),#REF!,IF(AND(All!$V52="P9",All!$AE52="RMS"),#REF!,IF(AND(All!$V52="P1",All!$AE52="RSS"),#REF!,IF(AND(All!$V52="P2",All!$AE52="RSS"),#REF!,IF(AND(All!$V52="P3",All!$AE52="RSS"),#REF!,IF(AND(All!$V52="P4",All!$AE52="RSS"),#REF!,IF(AND(All!$V52="P5",All!$AE52="RSS"),#REF!,IF(AND(All!$V52="P6",All!$AE52="RSS"),#REF!,IF(AND(All!$V52="P7",All!$AE52="RSS"),#REF!,IF(AND(All!$V52="P8",All!$AE52="RSS"),#REF!,IF(AND(All!$V52="P9",All!$AE52="RSS"),#REF!,0)))))))))))))))))))))))))))</f>
        <v>0</v>
      </c>
      <c r="CC54" s="43">
        <f>IF(AND(All!$V52="P1",All!$AE52="RDP"),#REF!,IF(AND(All!$V52="P2",All!$AE52="RDP"),#REF!,IF(AND(All!$V52="P3",All!$AE52="RDP"),#REF!,IF(AND(All!$V52="P4",All!$AE52="RDP"),#REF!,IF(AND(All!$V52="P5",All!$AE52="RDP"),#REF!,IF(AND(All!$V52="P6",All!$AE52="RDP"),#REF!,IF(AND(All!$V52="P7",All!$AE52="RDP"),#REF!,IF(AND(All!$V52="P8",All!$AE52="RDP"),#REF!,IF(AND(All!$V52="P9",All!$AE52="RDP"),#REF!,IF(AND(All!$V52="P1",All!$AE52="RMS"),#REF!,IF(AND(All!$V52="P2",All!$AE52="RMS"),#REF!,IF(AND(All!$V52="P3",All!$AE52="RMS"),#REF!,IF(AND(All!$V52="P4",All!$AE52="RMS"),#REF!,IF(AND(All!$V52="P5",All!$AE52="RMS"),#REF!,IF(AND(All!$V52="P6",All!$AE52="RMS"),#REF!,IF(AND(All!$V52="P7",All!$AE52="RMS"),#REF!,IF(AND(All!$V52="P8",All!$AE52="RMS"),#REF!,IF(AND(All!$V52="P9",All!$AE52="RMS"),#REF!,IF(AND(All!$V52="P1",All!$AE52="RSS"),#REF!,IF(AND(All!$V52="P2",All!$AE52="RSS"),#REF!,IF(AND(All!$V52="P3",All!$AE52="RSS"),#REF!,IF(AND(All!$V52="P4",All!$AE52="RSS"),#REF!,IF(AND(All!$V52="P5",All!$AE52="RSS"),#REF!,IF(AND(All!$V52="P6",All!$AE52="RSS"),#REF!,IF(AND(All!$V52="P7",All!$AE52="RSS"),#REF!,IF(AND(All!$V52="P8",All!$AE52="RSS"),#REF!,IF(AND(All!$V52="P9",All!$AE52="RSS"),#REF!,0)))))))))))))))))))))))))))</f>
        <v>0</v>
      </c>
      <c r="CD54" s="43">
        <f>IF(AND(All!$V52="P1",All!$AE52="RDP"),#REF!,IF(AND(All!$V52="P2",All!$AE52="RDP"),#REF!,IF(AND(All!$V52="P3",All!$AE52="RDP"),#REF!,IF(AND(All!$V52="P4",All!$AE52="RDP"),#REF!,IF(AND(All!$V52="P5",All!$AE52="RDP"),#REF!,IF(AND(All!$V52="P6",All!$AE52="RDP"),#REF!,IF(AND(All!$V52="P7",All!$AE52="RDP"),#REF!,IF(AND(All!$V52="P8",All!$AE52="RDP"),#REF!,IF(AND(All!$V52="P9",All!$AE52="RDP"),#REF!,IF(AND(All!$V52="P1",All!$AE52="RMS"),#REF!,IF(AND(All!$V52="P2",All!$AE52="RMS"),#REF!,IF(AND(All!$V52="P3",All!$AE52="RMS"),#REF!,IF(AND(All!$V52="P4",All!$AE52="RMS"),#REF!,IF(AND(All!$V52="P5",All!$AE52="RMS"),#REF!,IF(AND(All!$V52="P6",All!$AE52="RMS"),#REF!,IF(AND(All!$V52="P7",All!$AE52="RMS"),#REF!,IF(AND(All!$V52="P8",All!$AE52="RMS"),#REF!,IF(AND(All!$V52="P9",All!$AE52="RMS"),#REF!,IF(AND(All!$V52="P1",All!$AE52="RSS"),#REF!,IF(AND(All!$V52="P2",All!$AE52="RSS"),#REF!,IF(AND(All!$V52="P3",All!$AE52="RSS"),#REF!,IF(AND(All!$V52="P4",All!$AE52="RSS"),#REF!,IF(AND(All!$V52="P5",All!$AE52="RSS"),#REF!,IF(AND(All!$V52="P6",All!$AE52="RSS"),#REF!,IF(AND(All!$V52="P7",All!$AE52="RSS"),#REF!,IF(AND(All!$V52="P8",All!$AE52="RSS"),#REF!,IF(AND(All!$V52="P9",All!$AE52="RSS"),#REF!,0)))))))))))))))))))))))))))</f>
        <v>0</v>
      </c>
      <c r="CE54" s="43">
        <f>IF(AND(All!$V52="P1",All!$AE52="RDP"),#REF!,IF(AND(All!$V52="P2",All!$AE52="RDP"),#REF!,IF(AND(All!$V52="P3",All!$AE52="RDP"),#REF!,IF(AND(All!$V52="P4",All!$AE52="RDP"),#REF!,IF(AND(All!$V52="P5",All!$AE52="RDP"),#REF!,IF(AND(All!$V52="P6",All!$AE52="RDP"),#REF!,IF(AND(All!$V52="P7",All!$AE52="RDP"),#REF!,IF(AND(All!$V52="P8",All!$AE52="RDP"),#REF!,IF(AND(All!$V52="P9",All!$AE52="RDP"),#REF!,IF(AND(All!$V52="P1",All!$AE52="RMS"),#REF!,IF(AND(All!$V52="P2",All!$AE52="RMS"),#REF!,IF(AND(All!$V52="P3",All!$AE52="RMS"),#REF!,IF(AND(All!$V52="P4",All!$AE52="RMS"),#REF!,IF(AND(All!$V52="P5",All!$AE52="RMS"),#REF!,IF(AND(All!$V52="P6",All!$AE52="RMS"),#REF!,IF(AND(All!$V52="P7",All!$AE52="RMS"),#REF!,IF(AND(All!$V52="P8",All!$AE52="RMS"),#REF!,IF(AND(All!$V52="P9",All!$AE52="RMS"),#REF!,IF(AND(All!$V52="P1",All!$AE52="RSS"),#REF!,IF(AND(All!$V52="P2",All!$AE52="RSS"),#REF!,IF(AND(All!$V52="P3",All!$AE52="RSS"),#REF!,IF(AND(All!$V52="P4",All!$AE52="RSS"),#REF!,IF(AND(All!$V52="P5",All!$AE52="RSS"),#REF!,IF(AND(All!$V52="P6",All!$AE52="RSS"),#REF!,IF(AND(All!$V52="P7",All!$AE52="RSS"),#REF!,IF(AND(All!$V52="P8",All!$AE52="RSS"),#REF!,IF(AND(All!$V52="P9",All!$AE52="RSS"),#REF!,0)))))))))))))))))))))))))))</f>
        <v>0</v>
      </c>
      <c r="CF54" s="43">
        <f>IF(AND(All!$V52="P1",All!$AE52="RDP"),#REF!,IF(AND(All!$V52="P2",All!$AE52="RDP"),#REF!,IF(AND(All!$V52="P3",All!$AE52="RDP"),#REF!,IF(AND(All!$V52="P4",All!$AE52="RDP"),#REF!,IF(AND(All!$V52="P5",All!$AE52="RDP"),#REF!,IF(AND(All!$V52="P6",All!$AE52="RDP"),#REF!,IF(AND(All!$V52="P7",All!$AE52="RDP"),#REF!,IF(AND(All!$V52="P8",All!$AE52="RDP"),#REF!,IF(AND(All!$V52="P9",All!$AE52="RDP"),#REF!,IF(AND(All!$V52="P1",All!$AE52="RMS"),#REF!,IF(AND(All!$V52="P2",All!$AE52="RMS"),#REF!,IF(AND(All!$V52="P3",All!$AE52="RMS"),#REF!,IF(AND(All!$V52="P4",All!$AE52="RMS"),#REF!,IF(AND(All!$V52="P5",All!$AE52="RMS"),#REF!,IF(AND(All!$V52="P6",All!$AE52="RMS"),#REF!,IF(AND(All!$V52="P7",All!$AE52="RMS"),#REF!,IF(AND(All!$V52="P8",All!$AE52="RMS"),#REF!,IF(AND(All!$V52="P9",All!$AE52="RMS"),#REF!,IF(AND(All!$V52="P1",All!$AE52="RSS"),#REF!,IF(AND(All!$V52="P2",All!$AE52="RSS"),#REF!,IF(AND(All!$V52="P3",All!$AE52="RSS"),#REF!,IF(AND(All!$V52="P4",All!$AE52="RSS"),#REF!,IF(AND(All!$V52="P5",All!$AE52="RSS"),#REF!,IF(AND(All!$V52="P6",All!$AE52="RSS"),#REF!,IF(AND(All!$V52="P7",All!$AE52="RSS"),#REF!,IF(AND(All!$V52="P8",All!$AE52="RSS"),#REF!,IF(AND(All!$V52="P9",All!$AE52="RSS"),#REF!,0)))))))))))))))))))))))))))</f>
        <v>0</v>
      </c>
      <c r="CG54" s="43">
        <f>IF(AND(All!$V52="P1",All!$AE52="RDP"),#REF!,IF(AND(All!$V52="P2",All!$AE52="RDP"),#REF!,IF(AND(All!$V52="P3",All!$AE52="RDP"),#REF!,IF(AND(All!$V52="P4",All!$AE52="RDP"),#REF!,IF(AND(All!$V52="P5",All!$AE52="RDP"),#REF!,IF(AND(All!$V52="P6",All!$AE52="RDP"),#REF!,IF(AND(All!$V52="P7",All!$AE52="RDP"),#REF!,IF(AND(All!$V52="P8",All!$AE52="RDP"),#REF!,IF(AND(All!$V52="P9",All!$AE52="RDP"),#REF!,IF(AND(All!$V52="P1",All!$AE52="RMS"),#REF!,IF(AND(All!$V52="P2",All!$AE52="RMS"),#REF!,IF(AND(All!$V52="P3",All!$AE52="RMS"),#REF!,IF(AND(All!$V52="P4",All!$AE52="RMS"),#REF!,IF(AND(All!$V52="P5",All!$AE52="RMS"),#REF!,IF(AND(All!$V52="P6",All!$AE52="RMS"),#REF!,IF(AND(All!$V52="P7",All!$AE52="RMS"),#REF!,IF(AND(All!$V52="P8",All!$AE52="RMS"),#REF!,IF(AND(All!$V52="P9",All!$AE52="RMS"),#REF!,IF(AND(All!$V52="P1",All!$AE52="RSS"),#REF!,IF(AND(All!$V52="P2",All!$AE52="RSS"),#REF!,IF(AND(All!$V52="P3",All!$AE52="RSS"),#REF!,IF(AND(All!$V52="P4",All!$AE52="RSS"),#REF!,IF(AND(All!$V52="P5",All!$AE52="RSS"),#REF!,IF(AND(All!$V52="P6",All!$AE52="RSS"),#REF!,IF(AND(All!$V52="P7",All!$AE52="RSS"),#REF!,IF(AND(All!$V52="P8",All!$AE52="RSS"),#REF!,IF(AND(All!$V52="P9",All!$AE52="RSS"),#REF!,0)))))))))))))))))))))))))))</f>
        <v>0</v>
      </c>
      <c r="CH54" s="43">
        <f>IF(AND(All!$V52="P1",All!$AE52="RDP"),#REF!,IF(AND(All!$V52="P2",All!$AE52="RDP"),#REF!,IF(AND(All!$V52="P3",All!$AE52="RDP"),#REF!,IF(AND(All!$V52="P4",All!$AE52="RDP"),#REF!,IF(AND(All!$V52="P5",All!$AE52="RDP"),#REF!,IF(AND(All!$V52="P6",All!$AE52="RDP"),#REF!,IF(AND(All!$V52="P7",All!$AE52="RDP"),#REF!,IF(AND(All!$V52="P8",All!$AE52="RDP"),#REF!,IF(AND(All!$V52="P9",All!$AE52="RDP"),#REF!,IF(AND(All!$V52="P1",All!$AE52="RMS"),#REF!,IF(AND(All!$V52="P2",All!$AE52="RMS"),#REF!,IF(AND(All!$V52="P3",All!$AE52="RMS"),#REF!,IF(AND(All!$V52="P4",All!$AE52="RMS"),#REF!,IF(AND(All!$V52="P5",All!$AE52="RMS"),#REF!,IF(AND(All!$V52="P6",All!$AE52="RMS"),#REF!,IF(AND(All!$V52="P7",All!$AE52="RMS"),#REF!,IF(AND(All!$V52="P8",All!$AE52="RMS"),#REF!,IF(AND(All!$V52="P9",All!$AE52="RMS"),#REF!,IF(AND(All!$V52="P1",All!$AE52="RSS"),#REF!,IF(AND(All!$V52="P2",All!$AE52="RSS"),#REF!,IF(AND(All!$V52="P3",All!$AE52="RSS"),#REF!,IF(AND(All!$V52="P4",All!$AE52="RSS"),#REF!,IF(AND(All!$V52="P5",All!$AE52="RSS"),#REF!,IF(AND(All!$V52="P6",All!$AE52="RSS"),#REF!,IF(AND(All!$V52="P7",All!$AE52="RSS"),#REF!,IF(AND(All!$V52="P8",All!$AE52="RSS"),#REF!,IF(AND(All!$V52="P9",All!$AE52="RSS"),#REF!,0)))))))))))))))))))))))))))</f>
        <v>0</v>
      </c>
      <c r="CI54" s="328">
        <f>IF(AND(All!$V52="P1",All!$AE52="RDP"),#REF!,IF(AND(All!$V52="P2",All!$AE52="RDP"),#REF!,IF(AND(All!$V52="P3",All!$AE52="RDP"),#REF!,IF(AND(All!$V52="P4",All!$AE52="RDP"),#REF!,IF(AND(All!$V52="P5",All!$AE52="RDP"),#REF!,IF(AND(All!$V52="P6",All!$AE52="RDP"),#REF!,IF(AND(All!$V52="P7",All!$AE52="RDP"),#REF!,IF(AND(All!$V52="P8",All!$AE52="RDP"),#REF!,IF(AND(All!$V52="P9",All!$AE52="RDP"),#REF!,IF(AND(All!$V52="P1",All!$AE52="RMS"),#REF!,IF(AND(All!$V52="P2",All!$AE52="RMS"),#REF!,IF(AND(All!$V52="P3",All!$AE52="RMS"),#REF!,IF(AND(All!$V52="P4",All!$AE52="RMS"),#REF!,IF(AND(All!$V52="P5",All!$AE52="RMS"),#REF!,IF(AND(All!$V52="P6",All!$AE52="RMS"),#REF!,IF(AND(All!$V52="P7",All!$AE52="RMS"),#REF!,IF(AND(All!$V52="P8",All!$AE52="RMS"),#REF!,IF(AND(All!$V52="P9",All!$AE52="RMS"),#REF!,IF(AND(All!$V52="P1",All!$AE52="RSS"),#REF!,IF(AND(All!$V52="P2",All!$AE52="RSS"),#REF!,IF(AND(All!$V52="P3",All!$AE52="RSS"),#REF!,IF(AND(All!$V52="P4",All!$AE52="RSS"),#REF!,IF(AND(All!$V52="P5",All!$AE52="RSS"),#REF!,IF(AND(All!$V52="P6",All!$AE52="RSS"),#REF!,IF(AND(All!$V52="P7",All!$AE52="RSS"),#REF!,IF(AND(All!$V52="P8",All!$AE52="RSS"),#REF!,IF(AND(All!$V52="P9",All!$AE52="RSS"),#REF!,0)))))))))))))))))))))))))))</f>
        <v>0</v>
      </c>
      <c r="CJ54" s="377">
        <f>Table92[[#This Row],[R-B1]]-Table92[[#This Row],[B1]]</f>
        <v>-3</v>
      </c>
      <c r="CK54" s="378">
        <f>Table92[[#This Row],[R-B2]]-Table92[[#This Row],[B2]]</f>
        <v>-3</v>
      </c>
      <c r="CL54" s="378">
        <f>Table92[[#This Row],[R-B3]]-Table92[[#This Row],[B3]]</f>
        <v>-2</v>
      </c>
      <c r="CM54" s="378">
        <f>Table92[[#This Row],[R-B4]]-Table92[[#This Row],[B4]]</f>
        <v>-3</v>
      </c>
      <c r="CN54" s="378">
        <f>Table92[[#This Row],[R-B5]]-Table92[[#This Row],[B5]]</f>
        <v>-3</v>
      </c>
      <c r="CO54" s="378">
        <f>Table92[[#This Row],[R-B6]]-Table92[[#This Row],[B6]]</f>
        <v>-2</v>
      </c>
      <c r="CP54" s="378">
        <f>Table92[[#This Row],[R-B7]]-Table92[[#This Row],[B7]]</f>
        <v>-3</v>
      </c>
      <c r="CQ54" s="378">
        <f>Table92[[#This Row],[R-B8]]-Table92[[#This Row],[B8]]</f>
        <v>-3</v>
      </c>
      <c r="CR54" s="378">
        <f>Table92[[#This Row],[R-B9]]-Table92[[#This Row],[B9]]</f>
        <v>-3</v>
      </c>
      <c r="CS54" s="378">
        <f>Table92[[#This Row],[R-B10]]-Table92[[#This Row],[B10]]</f>
        <v>-3</v>
      </c>
      <c r="CT54" s="378">
        <f>Table92[[#This Row],[R-B11]]-Table92[[#This Row],[B11]]</f>
        <v>-2</v>
      </c>
      <c r="CU54" s="378">
        <f>Table92[[#This Row],[R-B12]]-Table92[[#This Row],[B12]]</f>
        <v>-3</v>
      </c>
      <c r="CV54" s="378">
        <f>Table92[[#This Row],[R-K1]]-Table92[[#This Row],[K1]]</f>
        <v>-3</v>
      </c>
      <c r="CW54" s="378">
        <f>Table92[[#This Row],[R-K2]]-Table92[[#This Row],[K2]]</f>
        <v>-3</v>
      </c>
      <c r="CX54" s="378">
        <f>Table92[[#This Row],[R-K3]]-Table92[[#This Row],[K3]]</f>
        <v>-2</v>
      </c>
      <c r="CY54" s="378">
        <f>Table92[[#This Row],[R-K4]]-Table92[[#This Row],[K4]]</f>
        <v>-2</v>
      </c>
      <c r="CZ54" s="378">
        <f>Table92[[#This Row],[R-K5]]-Table92[[#This Row],[K5]]</f>
        <v>-2</v>
      </c>
      <c r="DA54" s="378">
        <f>Table92[[#This Row],[R-P1]]-Table92[[#This Row],[P1]]</f>
        <v>-2</v>
      </c>
      <c r="DB54" s="378">
        <f>Table92[[#This Row],[R-P2]]-Table92[[#This Row],[P2]]</f>
        <v>-1</v>
      </c>
      <c r="DC54" s="378">
        <f>Table92[[#This Row],[R-P3]]-Table92[[#This Row],[P3]]</f>
        <v>-2</v>
      </c>
      <c r="DD54" s="378">
        <f>Table92[[#This Row],[R-P4]]-Table92[[#This Row],[P4]]</f>
        <v>-2</v>
      </c>
      <c r="DE54" s="378">
        <f>Table92[[#This Row],[R-P5]]-Table92[[#This Row],[P5]]</f>
        <v>-2</v>
      </c>
      <c r="DF54" s="378">
        <f>Table92[[#This Row],[R-E1]]-Table92[[#This Row],[E1]]</f>
        <v>-1</v>
      </c>
      <c r="DG54" s="379">
        <f>Table92[[#This Row],[R-E2]]-Table92[[#This Row],[E2]]</f>
        <v>-1</v>
      </c>
      <c r="DH54" s="323">
        <f>COUNTIF(Table9[[#This Row],[G-B1]:[G-B12]],"&lt;=0")/12*100</f>
        <v>100</v>
      </c>
      <c r="DI54" s="43">
        <f>COUNTIF(Table9[[#This Row],[G-K1]:[G-K5]],"&lt;=0")/5*100</f>
        <v>100</v>
      </c>
      <c r="DJ54" s="43">
        <f>COUNTIF(Table9[[#This Row],[G-P1]:[G-P5]],"&lt;=0")/5*100</f>
        <v>100</v>
      </c>
      <c r="DK54" s="43">
        <f>COUNTIF(Table9[[#This Row],[G-E1]:[G-E2]],"&lt;=0")/2*100</f>
        <v>100</v>
      </c>
      <c r="DL54" s="450">
        <f>IF(AE54="RDP",(COUNTIF(Table9[[#This Row],[G-B3]],"&lt;=0")+COUNTIF(Table9[[#This Row],[G-B4]],"&lt;=0")+COUNTIF(Table9[[#This Row],[G-B7]],"&lt;=0")+COUNTIF(Table9[[#This Row],[G-B11]],"&lt;=0")+COUNTIF(Table9[[#This Row],[G-K2]],"&lt;=0"))/5*100,IF(AE54="RMS",(COUNTIF(Table9[[#This Row],[G-B4]],"&lt;=0")+COUNTIF(Table9[[#This Row],[G-B5]],"&lt;=0")+COUNTIF(Table9[[#This Row],[G-B10]],"&lt;=0")+COUNTIF(Table9[[#This Row],[G-B12]],"&lt;=0")+COUNTIF(Table9[[#This Row],[G-K2]],"&lt;=0"))/5*100,IF(AE54="RSS",(COUNTIF(Table9[[#This Row],[G-B1]],"&lt;=0")+COUNTIF(Table9[[#This Row],[G-B2]],"&lt;=0")+COUNTIF(Table9[[#This Row],[G-B6]],"&lt;=0")+COUNTIF(Table9[[#This Row],[G-B11]],"&lt;=0")+COUNTIF(Table9[[#This Row],[G-B12]],"&lt;=0"))/5*100,0)))</f>
        <v>100</v>
      </c>
      <c r="DM54" s="381">
        <v>100</v>
      </c>
      <c r="DN54" s="381">
        <v>100</v>
      </c>
      <c r="DO54" s="381">
        <v>100</v>
      </c>
      <c r="DP54" s="381">
        <v>100</v>
      </c>
      <c r="DQ54" s="381">
        <v>100</v>
      </c>
      <c r="DR54" s="380">
        <v>42</v>
      </c>
      <c r="DS54" s="381">
        <v>40</v>
      </c>
      <c r="DT54" s="381">
        <v>40</v>
      </c>
      <c r="DU54" s="381">
        <v>40</v>
      </c>
      <c r="DV54" s="381">
        <v>0</v>
      </c>
      <c r="DW54" s="380">
        <v>33</v>
      </c>
      <c r="DX54" s="381">
        <v>20</v>
      </c>
      <c r="DY54" s="381">
        <v>20</v>
      </c>
      <c r="DZ54" s="381">
        <v>0</v>
      </c>
      <c r="EA54" s="382">
        <v>0</v>
      </c>
      <c r="EB54" s="324" t="s">
        <v>251</v>
      </c>
      <c r="EC54" s="324" t="s">
        <v>196</v>
      </c>
      <c r="ED54" s="324" t="s">
        <v>1702</v>
      </c>
      <c r="EE54" s="339"/>
    </row>
    <row r="55" spans="1:135" x14ac:dyDescent="0.35">
      <c r="B55" s="43"/>
    </row>
    <row r="56" spans="1:135" x14ac:dyDescent="0.35">
      <c r="B56" s="43"/>
    </row>
    <row r="57" spans="1:135" x14ac:dyDescent="0.35">
      <c r="B57" s="43"/>
    </row>
    <row r="58" spans="1:135" x14ac:dyDescent="0.35">
      <c r="B58" s="43"/>
    </row>
    <row r="59" spans="1:135" x14ac:dyDescent="0.35">
      <c r="B59" s="43"/>
    </row>
    <row r="60" spans="1:135" x14ac:dyDescent="0.35">
      <c r="B60" s="43"/>
    </row>
    <row r="61" spans="1:135" x14ac:dyDescent="0.35">
      <c r="B61" s="43"/>
    </row>
    <row r="62" spans="1:135" x14ac:dyDescent="0.35">
      <c r="B62" s="43"/>
    </row>
    <row r="63" spans="1:135" x14ac:dyDescent="0.35">
      <c r="B63" s="43"/>
    </row>
    <row r="64" spans="1:135" x14ac:dyDescent="0.35">
      <c r="B64" s="43"/>
    </row>
    <row r="65" spans="1:135" x14ac:dyDescent="0.35">
      <c r="B65" s="43"/>
    </row>
    <row r="66" spans="1:135" s="54" customFormat="1" x14ac:dyDescent="0.35">
      <c r="A66" s="3"/>
      <c r="B66" s="43"/>
      <c r="D66" s="49"/>
      <c r="E66" s="49"/>
      <c r="F66" s="49"/>
      <c r="G66" s="49"/>
      <c r="H66" s="49"/>
      <c r="I66" s="49"/>
      <c r="J66" s="49"/>
      <c r="K66" s="49"/>
      <c r="L66" s="49"/>
      <c r="M66" s="49"/>
      <c r="N66" s="49"/>
      <c r="O66" s="49"/>
      <c r="P66" s="49"/>
      <c r="Q66" s="49"/>
      <c r="R66" s="49"/>
      <c r="S66" s="49"/>
      <c r="T66" s="49"/>
      <c r="U66" s="49"/>
      <c r="V66" s="49"/>
      <c r="W66" s="49"/>
      <c r="X66" s="49"/>
      <c r="Y66" s="49"/>
      <c r="Z66" s="49"/>
      <c r="AA66" s="49"/>
      <c r="AB66" s="49"/>
      <c r="AC66" s="49"/>
      <c r="AD66" s="49"/>
      <c r="AE66" s="49"/>
      <c r="AF66" s="49"/>
      <c r="AJ66" s="299"/>
      <c r="AN66" s="43"/>
      <c r="AO66" s="43"/>
      <c r="AP66" s="43"/>
      <c r="AQ66" s="43"/>
      <c r="AR66" s="43"/>
      <c r="AS66" s="43"/>
      <c r="AT66" s="43"/>
      <c r="AU66" s="43"/>
      <c r="AV66" s="43"/>
      <c r="AW66" s="43"/>
      <c r="AX66" s="43"/>
      <c r="AY66" s="43"/>
      <c r="AZ66" s="43"/>
      <c r="BA66" s="43"/>
      <c r="BB66" s="43"/>
      <c r="BC66" s="43"/>
      <c r="BD66" s="43"/>
      <c r="BE66" s="43"/>
      <c r="BF66" s="43"/>
      <c r="BG66" s="43"/>
      <c r="BH66" s="43"/>
      <c r="BI66" s="43"/>
      <c r="BJ66" s="43"/>
      <c r="BK66" s="43"/>
      <c r="BL66" s="43"/>
      <c r="BM66" s="43"/>
      <c r="BN66" s="43"/>
      <c r="BO66" s="43"/>
      <c r="BP66" s="43"/>
      <c r="BQ66" s="43"/>
      <c r="BR66" s="43"/>
      <c r="BS66" s="43"/>
      <c r="BT66" s="43"/>
      <c r="BU66" s="43"/>
      <c r="BV66" s="43"/>
      <c r="BW66" s="43"/>
      <c r="BX66" s="43"/>
      <c r="BY66" s="43"/>
      <c r="BZ66" s="43"/>
      <c r="CA66" s="43"/>
      <c r="CB66" s="43"/>
      <c r="CC66" s="43"/>
      <c r="CD66" s="43"/>
      <c r="CE66" s="43"/>
      <c r="CF66" s="43"/>
      <c r="CG66" s="43"/>
      <c r="CH66" s="43"/>
      <c r="CI66" s="43"/>
      <c r="CJ66" s="43"/>
      <c r="CK66" s="43"/>
      <c r="CL66" s="43"/>
      <c r="CM66" s="43"/>
      <c r="CN66" s="43"/>
      <c r="CO66" s="43"/>
      <c r="CP66" s="43"/>
      <c r="CQ66" s="43"/>
      <c r="CR66" s="43"/>
      <c r="CS66" s="43"/>
      <c r="CT66" s="43"/>
      <c r="CU66" s="43"/>
      <c r="CV66" s="43"/>
      <c r="CW66" s="43"/>
      <c r="CX66" s="43"/>
      <c r="CY66" s="43"/>
      <c r="CZ66" s="43"/>
      <c r="DA66" s="43"/>
      <c r="DB66" s="43"/>
      <c r="DC66" s="43"/>
      <c r="DD66" s="43"/>
      <c r="DE66" s="43"/>
      <c r="DF66" s="43"/>
      <c r="DG66" s="43"/>
      <c r="DH66" s="42"/>
      <c r="DI66" s="42"/>
      <c r="DJ66" s="42"/>
      <c r="DK66" s="42"/>
      <c r="DL66" s="42"/>
      <c r="DM66" s="42"/>
      <c r="DN66" s="42"/>
      <c r="DO66" s="42"/>
      <c r="DP66" s="42"/>
      <c r="DQ66" s="42"/>
      <c r="DR66" s="42"/>
      <c r="DS66" s="42"/>
      <c r="DT66" s="42"/>
      <c r="DU66" s="42"/>
      <c r="DV66" s="42"/>
      <c r="DW66" s="339"/>
      <c r="DX66" s="339"/>
      <c r="DY66" s="339"/>
      <c r="DZ66" s="339"/>
      <c r="EA66"/>
      <c r="EB66"/>
      <c r="EC66"/>
      <c r="ED66"/>
      <c r="EE66"/>
    </row>
    <row r="67" spans="1:135" s="54" customFormat="1" x14ac:dyDescent="0.35">
      <c r="A67" s="3"/>
      <c r="B67" s="43"/>
      <c r="D67" s="49"/>
      <c r="E67" s="49"/>
      <c r="F67" s="49"/>
      <c r="G67" s="49"/>
      <c r="H67" s="49"/>
      <c r="I67" s="49"/>
      <c r="J67" s="49"/>
      <c r="K67" s="49"/>
      <c r="L67" s="49"/>
      <c r="M67" s="49"/>
      <c r="N67" s="49"/>
      <c r="O67" s="49"/>
      <c r="P67" s="49"/>
      <c r="Q67" s="49"/>
      <c r="R67" s="49"/>
      <c r="S67" s="49"/>
      <c r="T67" s="49"/>
      <c r="U67" s="49"/>
      <c r="V67" s="49"/>
      <c r="W67" s="49"/>
      <c r="X67" s="49"/>
      <c r="Y67" s="49"/>
      <c r="Z67" s="49"/>
      <c r="AA67" s="49"/>
      <c r="AB67" s="49"/>
      <c r="AC67" s="49"/>
      <c r="AD67" s="49"/>
      <c r="AE67" s="49"/>
      <c r="AF67" s="49"/>
      <c r="AJ67" s="299"/>
      <c r="AN67" s="43"/>
      <c r="AO67" s="43"/>
      <c r="AP67" s="43"/>
      <c r="AQ67" s="43"/>
      <c r="AR67" s="43"/>
      <c r="AS67" s="43"/>
      <c r="AT67" s="43"/>
      <c r="AU67" s="43"/>
      <c r="AV67" s="43"/>
      <c r="AW67" s="43"/>
      <c r="AX67" s="43"/>
      <c r="AY67" s="43"/>
      <c r="AZ67" s="43"/>
      <c r="BA67" s="43"/>
      <c r="BB67" s="43"/>
      <c r="BC67" s="43"/>
      <c r="BD67" s="43"/>
      <c r="BE67" s="43"/>
      <c r="BF67" s="43"/>
      <c r="BG67" s="43"/>
      <c r="BH67" s="43"/>
      <c r="BI67" s="43"/>
      <c r="BJ67" s="43"/>
      <c r="BK67" s="43"/>
      <c r="BL67" s="43"/>
      <c r="BM67" s="43"/>
      <c r="BN67" s="43"/>
      <c r="BO67" s="43"/>
      <c r="BP67" s="43"/>
      <c r="BQ67" s="43"/>
      <c r="BR67" s="43"/>
      <c r="BS67" s="43"/>
      <c r="BT67" s="43"/>
      <c r="BU67" s="43"/>
      <c r="BV67" s="43"/>
      <c r="BW67" s="43"/>
      <c r="BX67" s="43"/>
      <c r="BY67" s="43"/>
      <c r="BZ67" s="43"/>
      <c r="CA67" s="43"/>
      <c r="CB67" s="43"/>
      <c r="CC67" s="43"/>
      <c r="CD67" s="43"/>
      <c r="CE67" s="43"/>
      <c r="CF67" s="43"/>
      <c r="CG67" s="43"/>
      <c r="CH67" s="43"/>
      <c r="CI67" s="43"/>
      <c r="CJ67" s="43"/>
      <c r="CK67" s="43"/>
      <c r="CL67" s="43"/>
      <c r="CM67" s="43"/>
      <c r="CN67" s="43"/>
      <c r="CO67" s="43"/>
      <c r="CP67" s="43"/>
      <c r="CQ67" s="43"/>
      <c r="CR67" s="43"/>
      <c r="CS67" s="43"/>
      <c r="CT67" s="43"/>
      <c r="CU67" s="43"/>
      <c r="CV67" s="43"/>
      <c r="CW67" s="43"/>
      <c r="CX67" s="43"/>
      <c r="CY67" s="43"/>
      <c r="CZ67" s="43"/>
      <c r="DA67" s="43"/>
      <c r="DB67" s="43"/>
      <c r="DC67" s="43"/>
      <c r="DD67" s="43"/>
      <c r="DE67" s="43"/>
      <c r="DF67" s="43"/>
      <c r="DG67" s="43"/>
      <c r="DH67" s="42"/>
      <c r="DI67" s="42"/>
      <c r="DJ67" s="42"/>
      <c r="DK67" s="42"/>
      <c r="DL67" s="42"/>
      <c r="DM67" s="42"/>
      <c r="DN67" s="42"/>
      <c r="DO67" s="42"/>
      <c r="DP67" s="42"/>
      <c r="DQ67" s="42"/>
      <c r="DR67" s="42"/>
      <c r="DS67" s="42"/>
      <c r="DT67" s="42"/>
      <c r="DU67" s="42"/>
      <c r="DV67" s="42"/>
      <c r="DW67" s="339"/>
      <c r="DX67" s="339"/>
      <c r="DY67" s="339"/>
      <c r="DZ67" s="339"/>
      <c r="EA67"/>
      <c r="EB67"/>
      <c r="EC67"/>
      <c r="ED67"/>
      <c r="EE67"/>
    </row>
    <row r="68" spans="1:135" s="54" customFormat="1" x14ac:dyDescent="0.35">
      <c r="A68" s="3"/>
      <c r="B68" s="43"/>
      <c r="D68" s="49"/>
      <c r="E68" s="49"/>
      <c r="F68" s="49"/>
      <c r="G68" s="49"/>
      <c r="H68" s="49"/>
      <c r="I68" s="49"/>
      <c r="J68" s="49"/>
      <c r="K68" s="49"/>
      <c r="L68" s="49"/>
      <c r="M68" s="49"/>
      <c r="N68" s="49"/>
      <c r="O68" s="49"/>
      <c r="P68" s="49"/>
      <c r="Q68" s="49"/>
      <c r="R68" s="49"/>
      <c r="S68" s="49"/>
      <c r="T68" s="49"/>
      <c r="U68" s="49"/>
      <c r="V68" s="49"/>
      <c r="W68" s="49"/>
      <c r="X68" s="49"/>
      <c r="Y68" s="49"/>
      <c r="Z68" s="49"/>
      <c r="AA68" s="49"/>
      <c r="AB68" s="49"/>
      <c r="AC68" s="49"/>
      <c r="AD68" s="49"/>
      <c r="AE68" s="49"/>
      <c r="AF68" s="49"/>
      <c r="AJ68" s="299"/>
      <c r="AN68" s="43"/>
      <c r="AO68" s="43"/>
      <c r="AP68" s="43"/>
      <c r="AQ68" s="43"/>
      <c r="AR68" s="43"/>
      <c r="AS68" s="43"/>
      <c r="AT68" s="43"/>
      <c r="AU68" s="43"/>
      <c r="AV68" s="43"/>
      <c r="AW68" s="43"/>
      <c r="AX68" s="43"/>
      <c r="AY68" s="43"/>
      <c r="AZ68" s="43"/>
      <c r="BA68" s="43"/>
      <c r="BB68" s="43"/>
      <c r="BC68" s="43"/>
      <c r="BD68" s="43"/>
      <c r="BE68" s="43"/>
      <c r="BF68" s="43"/>
      <c r="BG68" s="43"/>
      <c r="BH68" s="43"/>
      <c r="BI68" s="43"/>
      <c r="BJ68" s="43"/>
      <c r="BK68" s="43"/>
      <c r="BL68" s="43"/>
      <c r="BM68" s="43"/>
      <c r="BN68" s="43"/>
      <c r="BO68" s="43"/>
      <c r="BP68" s="43"/>
      <c r="BQ68" s="43"/>
      <c r="BR68" s="43"/>
      <c r="BS68" s="43"/>
      <c r="BT68" s="43"/>
      <c r="BU68" s="43"/>
      <c r="BV68" s="43"/>
      <c r="BW68" s="43"/>
      <c r="BX68" s="43"/>
      <c r="BY68" s="43"/>
      <c r="BZ68" s="43"/>
      <c r="CA68" s="43"/>
      <c r="CB68" s="43"/>
      <c r="CC68" s="43"/>
      <c r="CD68" s="43"/>
      <c r="CE68" s="43"/>
      <c r="CF68" s="43"/>
      <c r="CG68" s="43"/>
      <c r="CH68" s="43"/>
      <c r="CI68" s="43"/>
      <c r="CJ68" s="43"/>
      <c r="CK68" s="43"/>
      <c r="CL68" s="43"/>
      <c r="CM68" s="43"/>
      <c r="CN68" s="43"/>
      <c r="CO68" s="43"/>
      <c r="CP68" s="43"/>
      <c r="CQ68" s="43"/>
      <c r="CR68" s="43"/>
      <c r="CS68" s="43"/>
      <c r="CT68" s="43"/>
      <c r="CU68" s="43"/>
      <c r="CV68" s="43"/>
      <c r="CW68" s="43"/>
      <c r="CX68" s="43"/>
      <c r="CY68" s="43"/>
      <c r="CZ68" s="43"/>
      <c r="DA68" s="43"/>
      <c r="DB68" s="43"/>
      <c r="DC68" s="43"/>
      <c r="DD68" s="43"/>
      <c r="DE68" s="43"/>
      <c r="DF68" s="43"/>
      <c r="DG68" s="43"/>
      <c r="DH68" s="42"/>
      <c r="DI68" s="42"/>
      <c r="DJ68" s="42"/>
      <c r="DK68" s="42"/>
      <c r="DL68" s="42"/>
      <c r="DM68" s="42"/>
      <c r="DN68" s="42"/>
      <c r="DO68" s="42"/>
      <c r="DP68" s="42"/>
      <c r="DQ68" s="42"/>
      <c r="DR68" s="42"/>
      <c r="DS68" s="42"/>
      <c r="DT68" s="42"/>
      <c r="DU68" s="42"/>
      <c r="DV68" s="42"/>
      <c r="DW68" s="339"/>
      <c r="DX68" s="339"/>
      <c r="DY68" s="339"/>
      <c r="DZ68" s="339"/>
      <c r="EA68"/>
      <c r="EB68"/>
      <c r="EC68"/>
      <c r="ED68"/>
      <c r="EE68"/>
    </row>
    <row r="69" spans="1:135" s="54" customFormat="1" x14ac:dyDescent="0.35">
      <c r="A69" s="3"/>
      <c r="B69" s="43"/>
      <c r="D69" s="49"/>
      <c r="E69" s="49"/>
      <c r="F69" s="49"/>
      <c r="G69" s="49"/>
      <c r="H69" s="49"/>
      <c r="I69" s="49"/>
      <c r="J69" s="49"/>
      <c r="K69" s="49"/>
      <c r="L69" s="49"/>
      <c r="M69" s="49"/>
      <c r="N69" s="49"/>
      <c r="O69" s="49"/>
      <c r="P69" s="49"/>
      <c r="Q69" s="49"/>
      <c r="R69" s="49"/>
      <c r="S69" s="49"/>
      <c r="T69" s="49"/>
      <c r="U69" s="49"/>
      <c r="V69" s="49"/>
      <c r="W69" s="49"/>
      <c r="X69" s="49"/>
      <c r="Y69" s="49"/>
      <c r="Z69" s="49"/>
      <c r="AA69" s="49"/>
      <c r="AB69" s="49"/>
      <c r="AC69" s="49"/>
      <c r="AD69" s="49"/>
      <c r="AE69" s="49"/>
      <c r="AF69" s="49"/>
      <c r="AJ69" s="299"/>
      <c r="AN69" s="43"/>
      <c r="AO69" s="43"/>
      <c r="AP69" s="43"/>
      <c r="AQ69" s="43"/>
      <c r="AR69" s="43"/>
      <c r="AS69" s="43"/>
      <c r="AT69" s="43"/>
      <c r="AU69" s="43"/>
      <c r="AV69" s="43"/>
      <c r="AW69" s="43"/>
      <c r="AX69" s="43"/>
      <c r="AY69" s="43"/>
      <c r="AZ69" s="43"/>
      <c r="BA69" s="43"/>
      <c r="BB69" s="43"/>
      <c r="BC69" s="43"/>
      <c r="BD69" s="43"/>
      <c r="BE69" s="43"/>
      <c r="BF69" s="43"/>
      <c r="BG69" s="43"/>
      <c r="BH69" s="43"/>
      <c r="BI69" s="43"/>
      <c r="BJ69" s="43"/>
      <c r="BK69" s="43"/>
      <c r="BL69" s="43"/>
      <c r="BM69" s="43"/>
      <c r="BN69" s="43"/>
      <c r="BO69" s="43"/>
      <c r="BP69" s="43"/>
      <c r="BQ69" s="43"/>
      <c r="BR69" s="43"/>
      <c r="BS69" s="43"/>
      <c r="BT69" s="43"/>
      <c r="BU69" s="43"/>
      <c r="BV69" s="43"/>
      <c r="BW69" s="43"/>
      <c r="BX69" s="43"/>
      <c r="BY69" s="43"/>
      <c r="BZ69" s="43"/>
      <c r="CA69" s="43"/>
      <c r="CB69" s="43"/>
      <c r="CC69" s="43"/>
      <c r="CD69" s="43"/>
      <c r="CE69" s="43"/>
      <c r="CF69" s="43"/>
      <c r="CG69" s="43"/>
      <c r="CH69" s="43"/>
      <c r="CI69" s="43"/>
      <c r="CJ69" s="43"/>
      <c r="CK69" s="43"/>
      <c r="CL69" s="43"/>
      <c r="CM69" s="43"/>
      <c r="CN69" s="43"/>
      <c r="CO69" s="43"/>
      <c r="CP69" s="43"/>
      <c r="CQ69" s="43"/>
      <c r="CR69" s="43"/>
      <c r="CS69" s="43"/>
      <c r="CT69" s="43"/>
      <c r="CU69" s="43"/>
      <c r="CV69" s="43"/>
      <c r="CW69" s="43"/>
      <c r="CX69" s="43"/>
      <c r="CY69" s="43"/>
      <c r="CZ69" s="43"/>
      <c r="DA69" s="43"/>
      <c r="DB69" s="43"/>
      <c r="DC69" s="43"/>
      <c r="DD69" s="43"/>
      <c r="DE69" s="43"/>
      <c r="DF69" s="43"/>
      <c r="DG69" s="43"/>
      <c r="DH69" s="42"/>
      <c r="DI69" s="42"/>
      <c r="DJ69" s="42"/>
      <c r="DK69" s="42"/>
      <c r="DL69" s="42"/>
      <c r="DM69" s="42"/>
      <c r="DN69" s="42"/>
      <c r="DO69" s="42"/>
      <c r="DP69" s="42"/>
      <c r="DQ69" s="42"/>
      <c r="DR69" s="42"/>
      <c r="DS69" s="42"/>
      <c r="DT69" s="42"/>
      <c r="DU69" s="42"/>
      <c r="DV69" s="42"/>
      <c r="DW69" s="339"/>
      <c r="DX69" s="339"/>
      <c r="DY69" s="339"/>
      <c r="DZ69" s="339"/>
      <c r="EA69"/>
      <c r="EB69"/>
      <c r="EC69"/>
      <c r="ED69"/>
      <c r="EE69"/>
    </row>
    <row r="70" spans="1:135" s="54" customFormat="1" x14ac:dyDescent="0.35">
      <c r="A70" s="3"/>
      <c r="B70" s="43"/>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J70" s="299"/>
      <c r="AN70" s="43"/>
      <c r="AO70" s="43"/>
      <c r="AP70" s="43"/>
      <c r="AQ70" s="43"/>
      <c r="AR70" s="43"/>
      <c r="AS70" s="43"/>
      <c r="AT70" s="43"/>
      <c r="AU70" s="43"/>
      <c r="AV70" s="43"/>
      <c r="AW70" s="43"/>
      <c r="AX70" s="43"/>
      <c r="AY70" s="43"/>
      <c r="AZ70" s="43"/>
      <c r="BA70" s="43"/>
      <c r="BB70" s="43"/>
      <c r="BC70" s="43"/>
      <c r="BD70" s="43"/>
      <c r="BE70" s="43"/>
      <c r="BF70" s="43"/>
      <c r="BG70" s="43"/>
      <c r="BH70" s="43"/>
      <c r="BI70" s="43"/>
      <c r="BJ70" s="43"/>
      <c r="BK70" s="43"/>
      <c r="BL70" s="43"/>
      <c r="BM70" s="43"/>
      <c r="BN70" s="43"/>
      <c r="BO70" s="43"/>
      <c r="BP70" s="43"/>
      <c r="BQ70" s="43"/>
      <c r="BR70" s="43"/>
      <c r="BS70" s="43"/>
      <c r="BT70" s="43"/>
      <c r="BU70" s="43"/>
      <c r="BV70" s="43"/>
      <c r="BW70" s="43"/>
      <c r="BX70" s="43"/>
      <c r="BY70" s="43"/>
      <c r="BZ70" s="43"/>
      <c r="CA70" s="43"/>
      <c r="CB70" s="43"/>
      <c r="CC70" s="43"/>
      <c r="CD70" s="43"/>
      <c r="CE70" s="43"/>
      <c r="CF70" s="43"/>
      <c r="CG70" s="43"/>
      <c r="CH70" s="43"/>
      <c r="CI70" s="43"/>
      <c r="CJ70" s="43"/>
      <c r="CK70" s="43"/>
      <c r="CL70" s="43"/>
      <c r="CM70" s="43"/>
      <c r="CN70" s="43"/>
      <c r="CO70" s="43"/>
      <c r="CP70" s="43"/>
      <c r="CQ70" s="43"/>
      <c r="CR70" s="43"/>
      <c r="CS70" s="43"/>
      <c r="CT70" s="43"/>
      <c r="CU70" s="43"/>
      <c r="CV70" s="43"/>
      <c r="CW70" s="43"/>
      <c r="CX70" s="43"/>
      <c r="CY70" s="43"/>
      <c r="CZ70" s="43"/>
      <c r="DA70" s="43"/>
      <c r="DB70" s="43"/>
      <c r="DC70" s="43"/>
      <c r="DD70" s="43"/>
      <c r="DE70" s="43"/>
      <c r="DF70" s="43"/>
      <c r="DG70" s="43"/>
      <c r="DH70" s="42"/>
      <c r="DI70" s="42"/>
      <c r="DJ70" s="42"/>
      <c r="DK70" s="42"/>
      <c r="DL70" s="42"/>
      <c r="DM70" s="42"/>
      <c r="DN70" s="42"/>
      <c r="DO70" s="42"/>
      <c r="DP70" s="42"/>
      <c r="DQ70" s="42"/>
      <c r="DR70" s="42"/>
      <c r="DS70" s="42"/>
      <c r="DT70" s="42"/>
      <c r="DU70" s="42"/>
      <c r="DV70" s="42"/>
      <c r="DW70" s="339"/>
      <c r="DX70" s="339"/>
      <c r="DY70" s="339"/>
      <c r="DZ70" s="339"/>
      <c r="EA70"/>
      <c r="EB70"/>
      <c r="EC70"/>
      <c r="ED70"/>
      <c r="EE70"/>
    </row>
    <row r="71" spans="1:135" s="54" customFormat="1" x14ac:dyDescent="0.35">
      <c r="A71" s="3"/>
      <c r="B71" s="43"/>
      <c r="D71" s="49"/>
      <c r="E71" s="49"/>
      <c r="F71" s="49"/>
      <c r="G71" s="49"/>
      <c r="H71" s="49"/>
      <c r="I71" s="49"/>
      <c r="J71" s="49"/>
      <c r="K71" s="49"/>
      <c r="L71" s="49"/>
      <c r="M71" s="49"/>
      <c r="N71" s="49"/>
      <c r="O71" s="49"/>
      <c r="P71" s="49"/>
      <c r="Q71" s="49"/>
      <c r="R71" s="49"/>
      <c r="S71" s="49"/>
      <c r="T71" s="49"/>
      <c r="U71" s="49"/>
      <c r="V71" s="49"/>
      <c r="W71" s="49"/>
      <c r="X71" s="49"/>
      <c r="Y71" s="49"/>
      <c r="Z71" s="49"/>
      <c r="AA71" s="49"/>
      <c r="AB71" s="49"/>
      <c r="AC71" s="49"/>
      <c r="AD71" s="49"/>
      <c r="AE71" s="49"/>
      <c r="AF71" s="49"/>
      <c r="AJ71" s="299"/>
      <c r="AN71" s="43"/>
      <c r="AO71" s="43"/>
      <c r="AP71" s="43"/>
      <c r="AQ71" s="43"/>
      <c r="AR71" s="43"/>
      <c r="AS71" s="43"/>
      <c r="AT71" s="43"/>
      <c r="AU71" s="43"/>
      <c r="AV71" s="43"/>
      <c r="AW71" s="43"/>
      <c r="AX71" s="43"/>
      <c r="AY71" s="43"/>
      <c r="AZ71" s="43"/>
      <c r="BA71" s="43"/>
      <c r="BB71" s="43"/>
      <c r="BC71" s="43"/>
      <c r="BD71" s="43"/>
      <c r="BE71" s="43"/>
      <c r="BF71" s="43"/>
      <c r="BG71" s="43"/>
      <c r="BH71" s="43"/>
      <c r="BI71" s="43"/>
      <c r="BJ71" s="43"/>
      <c r="BK71" s="43"/>
      <c r="BL71" s="43"/>
      <c r="BM71" s="43"/>
      <c r="BN71" s="43"/>
      <c r="BO71" s="43"/>
      <c r="BP71" s="43"/>
      <c r="BQ71" s="43"/>
      <c r="BR71" s="43"/>
      <c r="BS71" s="43"/>
      <c r="BT71" s="43"/>
      <c r="BU71" s="43"/>
      <c r="BV71" s="43"/>
      <c r="BW71" s="43"/>
      <c r="BX71" s="43"/>
      <c r="BY71" s="43"/>
      <c r="BZ71" s="43"/>
      <c r="CA71" s="43"/>
      <c r="CB71" s="43"/>
      <c r="CC71" s="43"/>
      <c r="CD71" s="43"/>
      <c r="CE71" s="43"/>
      <c r="CF71" s="43"/>
      <c r="CG71" s="43"/>
      <c r="CH71" s="43"/>
      <c r="CI71" s="43"/>
      <c r="CJ71" s="43"/>
      <c r="CK71" s="43"/>
      <c r="CL71" s="43"/>
      <c r="CM71" s="43"/>
      <c r="CN71" s="43"/>
      <c r="CO71" s="43"/>
      <c r="CP71" s="43"/>
      <c r="CQ71" s="43"/>
      <c r="CR71" s="43"/>
      <c r="CS71" s="43"/>
      <c r="CT71" s="43"/>
      <c r="CU71" s="43"/>
      <c r="CV71" s="43"/>
      <c r="CW71" s="43"/>
      <c r="CX71" s="43"/>
      <c r="CY71" s="43"/>
      <c r="CZ71" s="43"/>
      <c r="DA71" s="43"/>
      <c r="DB71" s="43"/>
      <c r="DC71" s="43"/>
      <c r="DD71" s="43"/>
      <c r="DE71" s="43"/>
      <c r="DF71" s="43"/>
      <c r="DG71" s="43"/>
      <c r="DH71" s="42"/>
      <c r="DI71" s="42"/>
      <c r="DJ71" s="42"/>
      <c r="DK71" s="42"/>
      <c r="DL71" s="42"/>
      <c r="DM71" s="42"/>
      <c r="DN71" s="42"/>
      <c r="DO71" s="42"/>
      <c r="DP71" s="42"/>
      <c r="DQ71" s="42"/>
      <c r="DR71" s="42"/>
      <c r="DS71" s="42"/>
      <c r="DT71" s="42"/>
      <c r="DU71" s="42"/>
      <c r="DV71" s="42"/>
      <c r="DW71" s="339"/>
      <c r="DX71" s="339"/>
      <c r="DY71" s="339"/>
      <c r="DZ71" s="339"/>
      <c r="EA71"/>
      <c r="EB71"/>
      <c r="EC71"/>
      <c r="ED71"/>
      <c r="EE71"/>
    </row>
    <row r="72" spans="1:135" s="54" customFormat="1" x14ac:dyDescent="0.35">
      <c r="A72" s="3"/>
      <c r="B72" s="43"/>
      <c r="D72" s="49"/>
      <c r="E72" s="49"/>
      <c r="F72" s="49"/>
      <c r="G72" s="49"/>
      <c r="H72" s="49"/>
      <c r="I72" s="49"/>
      <c r="J72" s="49"/>
      <c r="K72" s="49"/>
      <c r="L72" s="49"/>
      <c r="M72" s="49"/>
      <c r="N72" s="49"/>
      <c r="O72" s="49"/>
      <c r="P72" s="49"/>
      <c r="Q72" s="49"/>
      <c r="R72" s="49"/>
      <c r="S72" s="49"/>
      <c r="T72" s="49"/>
      <c r="U72" s="49"/>
      <c r="V72" s="49"/>
      <c r="W72" s="49"/>
      <c r="X72" s="49"/>
      <c r="Y72" s="49"/>
      <c r="Z72" s="49"/>
      <c r="AA72" s="49"/>
      <c r="AB72" s="49"/>
      <c r="AC72" s="49"/>
      <c r="AD72" s="49"/>
      <c r="AE72" s="49"/>
      <c r="AF72" s="49"/>
      <c r="AJ72" s="299"/>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c r="BN72" s="43"/>
      <c r="BO72" s="43"/>
      <c r="BP72" s="43"/>
      <c r="BQ72" s="43"/>
      <c r="BR72" s="43"/>
      <c r="BS72" s="43"/>
      <c r="BT72" s="43"/>
      <c r="BU72" s="43"/>
      <c r="BV72" s="43"/>
      <c r="BW72" s="43"/>
      <c r="BX72" s="43"/>
      <c r="BY72" s="43"/>
      <c r="BZ72" s="43"/>
      <c r="CA72" s="43"/>
      <c r="CB72" s="43"/>
      <c r="CC72" s="43"/>
      <c r="CD72" s="43"/>
      <c r="CE72" s="43"/>
      <c r="CF72" s="43"/>
      <c r="CG72" s="43"/>
      <c r="CH72" s="43"/>
      <c r="CI72" s="43"/>
      <c r="CJ72" s="43"/>
      <c r="CK72" s="43"/>
      <c r="CL72" s="43"/>
      <c r="CM72" s="43"/>
      <c r="CN72" s="43"/>
      <c r="CO72" s="43"/>
      <c r="CP72" s="43"/>
      <c r="CQ72" s="43"/>
      <c r="CR72" s="43"/>
      <c r="CS72" s="43"/>
      <c r="CT72" s="43"/>
      <c r="CU72" s="43"/>
      <c r="CV72" s="43"/>
      <c r="CW72" s="43"/>
      <c r="CX72" s="43"/>
      <c r="CY72" s="43"/>
      <c r="CZ72" s="43"/>
      <c r="DA72" s="43"/>
      <c r="DB72" s="43"/>
      <c r="DC72" s="43"/>
      <c r="DD72" s="43"/>
      <c r="DE72" s="43"/>
      <c r="DF72" s="43"/>
      <c r="DG72" s="43"/>
      <c r="DH72" s="42"/>
      <c r="DI72" s="42"/>
      <c r="DJ72" s="42"/>
      <c r="DK72" s="42"/>
      <c r="DL72" s="42"/>
      <c r="DM72" s="42"/>
      <c r="DN72" s="42"/>
      <c r="DO72" s="42"/>
      <c r="DP72" s="42"/>
      <c r="DQ72" s="42"/>
      <c r="DR72" s="42"/>
      <c r="DS72" s="42"/>
      <c r="DT72" s="42"/>
      <c r="DU72" s="42"/>
      <c r="DV72" s="42"/>
      <c r="DW72" s="339"/>
      <c r="DX72" s="339"/>
      <c r="DY72" s="339"/>
      <c r="DZ72" s="339"/>
      <c r="EA72"/>
      <c r="EB72"/>
      <c r="EC72"/>
      <c r="ED72"/>
      <c r="EE72"/>
    </row>
    <row r="73" spans="1:135" s="54" customFormat="1" x14ac:dyDescent="0.35">
      <c r="A73" s="3"/>
      <c r="B73" s="43"/>
      <c r="D73" s="49"/>
      <c r="E73" s="49"/>
      <c r="F73" s="49"/>
      <c r="G73" s="49"/>
      <c r="H73" s="49"/>
      <c r="I73" s="49"/>
      <c r="J73" s="49"/>
      <c r="K73" s="49"/>
      <c r="L73" s="49"/>
      <c r="M73" s="49"/>
      <c r="N73" s="49"/>
      <c r="O73" s="49"/>
      <c r="P73" s="49"/>
      <c r="Q73" s="49"/>
      <c r="R73" s="49"/>
      <c r="S73" s="49"/>
      <c r="T73" s="49"/>
      <c r="U73" s="49"/>
      <c r="V73" s="49"/>
      <c r="W73" s="49"/>
      <c r="X73" s="49"/>
      <c r="Y73" s="49"/>
      <c r="Z73" s="49"/>
      <c r="AA73" s="49"/>
      <c r="AB73" s="49"/>
      <c r="AC73" s="49"/>
      <c r="AD73" s="49"/>
      <c r="AE73" s="49"/>
      <c r="AF73" s="49"/>
      <c r="AJ73" s="299"/>
      <c r="AN73" s="43"/>
      <c r="AO73" s="43"/>
      <c r="AP73" s="43"/>
      <c r="AQ73" s="43"/>
      <c r="AR73" s="43"/>
      <c r="AS73" s="43"/>
      <c r="AT73" s="43"/>
      <c r="AU73" s="43"/>
      <c r="AV73" s="43"/>
      <c r="AW73" s="43"/>
      <c r="AX73" s="43"/>
      <c r="AY73" s="43"/>
      <c r="AZ73" s="43"/>
      <c r="BA73" s="43"/>
      <c r="BB73" s="43"/>
      <c r="BC73" s="43"/>
      <c r="BD73" s="43"/>
      <c r="BE73" s="43"/>
      <c r="BF73" s="43"/>
      <c r="BG73" s="43"/>
      <c r="BH73" s="43"/>
      <c r="BI73" s="43"/>
      <c r="BJ73" s="43"/>
      <c r="BK73" s="43"/>
      <c r="BL73" s="43"/>
      <c r="BM73" s="43"/>
      <c r="BN73" s="43"/>
      <c r="BO73" s="43"/>
      <c r="BP73" s="43"/>
      <c r="BQ73" s="43"/>
      <c r="BR73" s="43"/>
      <c r="BS73" s="43"/>
      <c r="BT73" s="43"/>
      <c r="BU73" s="43"/>
      <c r="BV73" s="43"/>
      <c r="BW73" s="43"/>
      <c r="BX73" s="43"/>
      <c r="BY73" s="43"/>
      <c r="BZ73" s="43"/>
      <c r="CA73" s="43"/>
      <c r="CB73" s="43"/>
      <c r="CC73" s="43"/>
      <c r="CD73" s="43"/>
      <c r="CE73" s="43"/>
      <c r="CF73" s="43"/>
      <c r="CG73" s="43"/>
      <c r="CH73" s="43"/>
      <c r="CI73" s="43"/>
      <c r="CJ73" s="43"/>
      <c r="CK73" s="43"/>
      <c r="CL73" s="43"/>
      <c r="CM73" s="43"/>
      <c r="CN73" s="43"/>
      <c r="CO73" s="43"/>
      <c r="CP73" s="43"/>
      <c r="CQ73" s="43"/>
      <c r="CR73" s="43"/>
      <c r="CS73" s="43"/>
      <c r="CT73" s="43"/>
      <c r="CU73" s="43"/>
      <c r="CV73" s="43"/>
      <c r="CW73" s="43"/>
      <c r="CX73" s="43"/>
      <c r="CY73" s="43"/>
      <c r="CZ73" s="43"/>
      <c r="DA73" s="43"/>
      <c r="DB73" s="43"/>
      <c r="DC73" s="43"/>
      <c r="DD73" s="43"/>
      <c r="DE73" s="43"/>
      <c r="DF73" s="43"/>
      <c r="DG73" s="43"/>
      <c r="DH73" s="42"/>
      <c r="DI73" s="42"/>
      <c r="DJ73" s="42"/>
      <c r="DK73" s="42"/>
      <c r="DL73" s="42"/>
      <c r="DM73" s="42"/>
      <c r="DN73" s="42"/>
      <c r="DO73" s="42"/>
      <c r="DP73" s="42"/>
      <c r="DQ73" s="42"/>
      <c r="DR73" s="42"/>
      <c r="DS73" s="42"/>
      <c r="DT73" s="42"/>
      <c r="DU73" s="42"/>
      <c r="DV73" s="42"/>
      <c r="DW73" s="339"/>
      <c r="DX73" s="339"/>
      <c r="DY73" s="339"/>
      <c r="DZ73" s="339"/>
      <c r="EA73"/>
      <c r="EB73"/>
      <c r="EC73"/>
      <c r="ED73"/>
      <c r="EE73"/>
    </row>
    <row r="74" spans="1:135" s="54" customFormat="1" x14ac:dyDescent="0.35">
      <c r="A74" s="3"/>
      <c r="B74" s="43"/>
      <c r="D74" s="49"/>
      <c r="E74" s="49"/>
      <c r="F74" s="49"/>
      <c r="G74" s="49"/>
      <c r="H74" s="49"/>
      <c r="I74" s="49"/>
      <c r="J74" s="49"/>
      <c r="K74" s="49"/>
      <c r="L74" s="49"/>
      <c r="M74" s="49"/>
      <c r="N74" s="49"/>
      <c r="O74" s="49"/>
      <c r="P74" s="49"/>
      <c r="Q74" s="49"/>
      <c r="R74" s="49"/>
      <c r="S74" s="49"/>
      <c r="T74" s="49"/>
      <c r="U74" s="49"/>
      <c r="V74" s="49"/>
      <c r="W74" s="49"/>
      <c r="X74" s="49"/>
      <c r="Y74" s="49"/>
      <c r="Z74" s="49"/>
      <c r="AA74" s="49"/>
      <c r="AB74" s="49"/>
      <c r="AC74" s="49"/>
      <c r="AD74" s="49"/>
      <c r="AE74" s="49"/>
      <c r="AF74" s="49"/>
      <c r="AJ74" s="299"/>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c r="BN74" s="43"/>
      <c r="BO74" s="43"/>
      <c r="BP74" s="43"/>
      <c r="BQ74" s="43"/>
      <c r="BR74" s="43"/>
      <c r="BS74" s="43"/>
      <c r="BT74" s="43"/>
      <c r="BU74" s="43"/>
      <c r="BV74" s="43"/>
      <c r="BW74" s="43"/>
      <c r="BX74" s="43"/>
      <c r="BY74" s="43"/>
      <c r="BZ74" s="43"/>
      <c r="CA74" s="43"/>
      <c r="CB74" s="43"/>
      <c r="CC74" s="43"/>
      <c r="CD74" s="43"/>
      <c r="CE74" s="43"/>
      <c r="CF74" s="43"/>
      <c r="CG74" s="43"/>
      <c r="CH74" s="43"/>
      <c r="CI74" s="43"/>
      <c r="CJ74" s="43"/>
      <c r="CK74" s="43"/>
      <c r="CL74" s="43"/>
      <c r="CM74" s="43"/>
      <c r="CN74" s="43"/>
      <c r="CO74" s="43"/>
      <c r="CP74" s="43"/>
      <c r="CQ74" s="43"/>
      <c r="CR74" s="43"/>
      <c r="CS74" s="43"/>
      <c r="CT74" s="43"/>
      <c r="CU74" s="43"/>
      <c r="CV74" s="43"/>
      <c r="CW74" s="43"/>
      <c r="CX74" s="43"/>
      <c r="CY74" s="43"/>
      <c r="CZ74" s="43"/>
      <c r="DA74" s="43"/>
      <c r="DB74" s="43"/>
      <c r="DC74" s="43"/>
      <c r="DD74" s="43"/>
      <c r="DE74" s="43"/>
      <c r="DF74" s="43"/>
      <c r="DG74" s="43"/>
      <c r="DH74" s="42"/>
      <c r="DI74" s="42"/>
      <c r="DJ74" s="42"/>
      <c r="DK74" s="42"/>
      <c r="DL74" s="42"/>
      <c r="DM74" s="42"/>
      <c r="DN74" s="42"/>
      <c r="DO74" s="42"/>
      <c r="DP74" s="42"/>
      <c r="DQ74" s="42"/>
      <c r="DR74" s="42"/>
      <c r="DS74" s="42"/>
      <c r="DT74" s="42"/>
      <c r="DU74" s="42"/>
      <c r="DV74" s="42"/>
      <c r="DW74" s="339"/>
      <c r="DX74" s="339"/>
      <c r="DY74" s="339"/>
      <c r="DZ74" s="339"/>
      <c r="EA74"/>
      <c r="EB74"/>
      <c r="EC74"/>
      <c r="ED74"/>
      <c r="EE74"/>
    </row>
    <row r="75" spans="1:135" s="54" customFormat="1" x14ac:dyDescent="0.35">
      <c r="A75" s="3"/>
      <c r="B75" s="43"/>
      <c r="D75" s="49"/>
      <c r="E75" s="49"/>
      <c r="F75" s="49"/>
      <c r="G75" s="49"/>
      <c r="H75" s="49"/>
      <c r="I75" s="49"/>
      <c r="J75" s="49"/>
      <c r="K75" s="49"/>
      <c r="L75" s="49"/>
      <c r="M75" s="49"/>
      <c r="N75" s="49"/>
      <c r="O75" s="49"/>
      <c r="P75" s="49"/>
      <c r="Q75" s="49"/>
      <c r="R75" s="49"/>
      <c r="S75" s="49"/>
      <c r="T75" s="49"/>
      <c r="U75" s="49"/>
      <c r="V75" s="49"/>
      <c r="W75" s="49"/>
      <c r="X75" s="49"/>
      <c r="Y75" s="49"/>
      <c r="Z75" s="49"/>
      <c r="AA75" s="49"/>
      <c r="AB75" s="49"/>
      <c r="AC75" s="49"/>
      <c r="AD75" s="49"/>
      <c r="AE75" s="49"/>
      <c r="AF75" s="49"/>
      <c r="AJ75" s="299"/>
      <c r="AN75" s="43"/>
      <c r="AO75" s="43"/>
      <c r="AP75" s="43"/>
      <c r="AQ75" s="43"/>
      <c r="AR75" s="43"/>
      <c r="AS75" s="43"/>
      <c r="AT75" s="43"/>
      <c r="AU75" s="43"/>
      <c r="AV75" s="43"/>
      <c r="AW75" s="43"/>
      <c r="AX75" s="43"/>
      <c r="AY75" s="43"/>
      <c r="AZ75" s="43"/>
      <c r="BA75" s="43"/>
      <c r="BB75" s="43"/>
      <c r="BC75" s="43"/>
      <c r="BD75" s="43"/>
      <c r="BE75" s="43"/>
      <c r="BF75" s="43"/>
      <c r="BG75" s="43"/>
      <c r="BH75" s="43"/>
      <c r="BI75" s="43"/>
      <c r="BJ75" s="43"/>
      <c r="BK75" s="43"/>
      <c r="BL75" s="43"/>
      <c r="BM75" s="43"/>
      <c r="BN75" s="43"/>
      <c r="BO75" s="43"/>
      <c r="BP75" s="43"/>
      <c r="BQ75" s="43"/>
      <c r="BR75" s="43"/>
      <c r="BS75" s="43"/>
      <c r="BT75" s="43"/>
      <c r="BU75" s="43"/>
      <c r="BV75" s="43"/>
      <c r="BW75" s="43"/>
      <c r="BX75" s="43"/>
      <c r="BY75" s="43"/>
      <c r="BZ75" s="43"/>
      <c r="CA75" s="43"/>
      <c r="CB75" s="43"/>
      <c r="CC75" s="43"/>
      <c r="CD75" s="43"/>
      <c r="CE75" s="43"/>
      <c r="CF75" s="43"/>
      <c r="CG75" s="43"/>
      <c r="CH75" s="43"/>
      <c r="CI75" s="43"/>
      <c r="CJ75" s="43"/>
      <c r="CK75" s="43"/>
      <c r="CL75" s="43"/>
      <c r="CM75" s="43"/>
      <c r="CN75" s="43"/>
      <c r="CO75" s="43"/>
      <c r="CP75" s="43"/>
      <c r="CQ75" s="43"/>
      <c r="CR75" s="43"/>
      <c r="CS75" s="43"/>
      <c r="CT75" s="43"/>
      <c r="CU75" s="43"/>
      <c r="CV75" s="43"/>
      <c r="CW75" s="43"/>
      <c r="CX75" s="43"/>
      <c r="CY75" s="43"/>
      <c r="CZ75" s="43"/>
      <c r="DA75" s="43"/>
      <c r="DB75" s="43"/>
      <c r="DC75" s="43"/>
      <c r="DD75" s="43"/>
      <c r="DE75" s="43"/>
      <c r="DF75" s="43"/>
      <c r="DG75" s="43"/>
      <c r="DH75" s="42"/>
      <c r="DI75" s="42"/>
      <c r="DJ75" s="42"/>
      <c r="DK75" s="42"/>
      <c r="DL75" s="42"/>
      <c r="DM75" s="42"/>
      <c r="DN75" s="42"/>
      <c r="DO75" s="42"/>
      <c r="DP75" s="42"/>
      <c r="DQ75" s="42"/>
      <c r="DR75" s="42"/>
      <c r="DS75" s="42"/>
      <c r="DT75" s="42"/>
      <c r="DU75" s="42"/>
      <c r="DV75" s="42"/>
      <c r="DW75" s="339"/>
      <c r="DX75" s="339"/>
      <c r="DY75" s="339"/>
      <c r="DZ75" s="339"/>
      <c r="EA75"/>
      <c r="EB75"/>
      <c r="EC75"/>
      <c r="ED75"/>
      <c r="EE75"/>
    </row>
    <row r="76" spans="1:135" s="54" customFormat="1" x14ac:dyDescent="0.35">
      <c r="A76" s="3"/>
      <c r="B76" s="43"/>
      <c r="D76" s="49"/>
      <c r="E76" s="49"/>
      <c r="F76" s="49"/>
      <c r="G76" s="49"/>
      <c r="H76" s="49"/>
      <c r="I76" s="49"/>
      <c r="J76" s="49"/>
      <c r="K76" s="49"/>
      <c r="L76" s="49"/>
      <c r="M76" s="49"/>
      <c r="N76" s="49"/>
      <c r="O76" s="49"/>
      <c r="P76" s="49"/>
      <c r="Q76" s="49"/>
      <c r="R76" s="49"/>
      <c r="S76" s="49"/>
      <c r="T76" s="49"/>
      <c r="U76" s="49"/>
      <c r="V76" s="49"/>
      <c r="W76" s="49"/>
      <c r="X76" s="49"/>
      <c r="Y76" s="49"/>
      <c r="Z76" s="49"/>
      <c r="AA76" s="49"/>
      <c r="AB76" s="49"/>
      <c r="AC76" s="49"/>
      <c r="AD76" s="49"/>
      <c r="AE76" s="49"/>
      <c r="AF76" s="49"/>
      <c r="AJ76" s="299"/>
      <c r="AN76" s="43"/>
      <c r="AO76" s="43"/>
      <c r="AP76" s="43"/>
      <c r="AQ76" s="43"/>
      <c r="AR76" s="43"/>
      <c r="AS76" s="43"/>
      <c r="AT76" s="43"/>
      <c r="AU76" s="43"/>
      <c r="AV76" s="43"/>
      <c r="AW76" s="43"/>
      <c r="AX76" s="43"/>
      <c r="AY76" s="43"/>
      <c r="AZ76" s="43"/>
      <c r="BA76" s="43"/>
      <c r="BB76" s="43"/>
      <c r="BC76" s="43"/>
      <c r="BD76" s="43"/>
      <c r="BE76" s="43"/>
      <c r="BF76" s="43"/>
      <c r="BG76" s="43"/>
      <c r="BH76" s="43"/>
      <c r="BI76" s="43"/>
      <c r="BJ76" s="43"/>
      <c r="BK76" s="43"/>
      <c r="BL76" s="43"/>
      <c r="BM76" s="43"/>
      <c r="BN76" s="43"/>
      <c r="BO76" s="43"/>
      <c r="BP76" s="43"/>
      <c r="BQ76" s="43"/>
      <c r="BR76" s="43"/>
      <c r="BS76" s="43"/>
      <c r="BT76" s="43"/>
      <c r="BU76" s="43"/>
      <c r="BV76" s="43"/>
      <c r="BW76" s="43"/>
      <c r="BX76" s="43"/>
      <c r="BY76" s="43"/>
      <c r="BZ76" s="43"/>
      <c r="CA76" s="43"/>
      <c r="CB76" s="43"/>
      <c r="CC76" s="43"/>
      <c r="CD76" s="43"/>
      <c r="CE76" s="43"/>
      <c r="CF76" s="43"/>
      <c r="CG76" s="43"/>
      <c r="CH76" s="43"/>
      <c r="CI76" s="43"/>
      <c r="CJ76" s="43"/>
      <c r="CK76" s="43"/>
      <c r="CL76" s="43"/>
      <c r="CM76" s="43"/>
      <c r="CN76" s="43"/>
      <c r="CO76" s="43"/>
      <c r="CP76" s="43"/>
      <c r="CQ76" s="43"/>
      <c r="CR76" s="43"/>
      <c r="CS76" s="43"/>
      <c r="CT76" s="43"/>
      <c r="CU76" s="43"/>
      <c r="CV76" s="43"/>
      <c r="CW76" s="43"/>
      <c r="CX76" s="43"/>
      <c r="CY76" s="43"/>
      <c r="CZ76" s="43"/>
      <c r="DA76" s="43"/>
      <c r="DB76" s="43"/>
      <c r="DC76" s="43"/>
      <c r="DD76" s="43"/>
      <c r="DE76" s="43"/>
      <c r="DF76" s="43"/>
      <c r="DG76" s="43"/>
      <c r="DH76" s="42"/>
      <c r="DI76" s="42"/>
      <c r="DJ76" s="42"/>
      <c r="DK76" s="42"/>
      <c r="DL76" s="42"/>
      <c r="DM76" s="42"/>
      <c r="DN76" s="42"/>
      <c r="DO76" s="42"/>
      <c r="DP76" s="42"/>
      <c r="DQ76" s="42"/>
      <c r="DR76" s="42"/>
      <c r="DS76" s="42"/>
      <c r="DT76" s="42"/>
      <c r="DU76" s="42"/>
      <c r="DV76" s="42"/>
      <c r="DW76" s="339"/>
      <c r="DX76" s="339"/>
      <c r="DY76" s="339"/>
      <c r="DZ76" s="339"/>
      <c r="EA76"/>
      <c r="EB76"/>
      <c r="EC76"/>
      <c r="ED76"/>
      <c r="EE76"/>
    </row>
    <row r="77" spans="1:135" s="54" customFormat="1" x14ac:dyDescent="0.35">
      <c r="A77" s="3"/>
      <c r="B77" s="43"/>
      <c r="D77" s="49"/>
      <c r="E77" s="49"/>
      <c r="F77" s="49"/>
      <c r="G77" s="49"/>
      <c r="H77" s="49"/>
      <c r="I77" s="49"/>
      <c r="J77" s="49"/>
      <c r="K77" s="49"/>
      <c r="L77" s="49"/>
      <c r="M77" s="49"/>
      <c r="N77" s="49"/>
      <c r="O77" s="49"/>
      <c r="P77" s="49"/>
      <c r="Q77" s="49"/>
      <c r="R77" s="49"/>
      <c r="S77" s="49"/>
      <c r="T77" s="49"/>
      <c r="U77" s="49"/>
      <c r="V77" s="49"/>
      <c r="W77" s="49"/>
      <c r="X77" s="49"/>
      <c r="Y77" s="49"/>
      <c r="Z77" s="49"/>
      <c r="AA77" s="49"/>
      <c r="AB77" s="49"/>
      <c r="AC77" s="49"/>
      <c r="AD77" s="49"/>
      <c r="AE77" s="49"/>
      <c r="AF77" s="49"/>
      <c r="AJ77" s="299"/>
      <c r="AN77" s="43"/>
      <c r="AO77" s="43"/>
      <c r="AP77" s="43"/>
      <c r="AQ77" s="43"/>
      <c r="AR77" s="43"/>
      <c r="AS77" s="43"/>
      <c r="AT77" s="43"/>
      <c r="AU77" s="43"/>
      <c r="AV77" s="43"/>
      <c r="AW77" s="43"/>
      <c r="AX77" s="43"/>
      <c r="AY77" s="43"/>
      <c r="AZ77" s="43"/>
      <c r="BA77" s="43"/>
      <c r="BB77" s="43"/>
      <c r="BC77" s="43"/>
      <c r="BD77" s="43"/>
      <c r="BE77" s="43"/>
      <c r="BF77" s="43"/>
      <c r="BG77" s="43"/>
      <c r="BH77" s="43"/>
      <c r="BI77" s="43"/>
      <c r="BJ77" s="43"/>
      <c r="BK77" s="43"/>
      <c r="BL77" s="43"/>
      <c r="BM77" s="43"/>
      <c r="BN77" s="43"/>
      <c r="BO77" s="43"/>
      <c r="BP77" s="43"/>
      <c r="BQ77" s="43"/>
      <c r="BR77" s="43"/>
      <c r="BS77" s="43"/>
      <c r="BT77" s="43"/>
      <c r="BU77" s="43"/>
      <c r="BV77" s="43"/>
      <c r="BW77" s="43"/>
      <c r="BX77" s="43"/>
      <c r="BY77" s="43"/>
      <c r="BZ77" s="43"/>
      <c r="CA77" s="43"/>
      <c r="CB77" s="43"/>
      <c r="CC77" s="43"/>
      <c r="CD77" s="43"/>
      <c r="CE77" s="43"/>
      <c r="CF77" s="43"/>
      <c r="CG77" s="43"/>
      <c r="CH77" s="43"/>
      <c r="CI77" s="43"/>
      <c r="CJ77" s="43"/>
      <c r="CK77" s="43"/>
      <c r="CL77" s="43"/>
      <c r="CM77" s="43"/>
      <c r="CN77" s="43"/>
      <c r="CO77" s="43"/>
      <c r="CP77" s="43"/>
      <c r="CQ77" s="43"/>
      <c r="CR77" s="43"/>
      <c r="CS77" s="43"/>
      <c r="CT77" s="43"/>
      <c r="CU77" s="43"/>
      <c r="CV77" s="43"/>
      <c r="CW77" s="43"/>
      <c r="CX77" s="43"/>
      <c r="CY77" s="43"/>
      <c r="CZ77" s="43"/>
      <c r="DA77" s="43"/>
      <c r="DB77" s="43"/>
      <c r="DC77" s="43"/>
      <c r="DD77" s="43"/>
      <c r="DE77" s="43"/>
      <c r="DF77" s="43"/>
      <c r="DG77" s="43"/>
      <c r="DH77" s="42"/>
      <c r="DI77" s="42"/>
      <c r="DJ77" s="42"/>
      <c r="DK77" s="42"/>
      <c r="DL77" s="42"/>
      <c r="DM77" s="42"/>
      <c r="DN77" s="42"/>
      <c r="DO77" s="42"/>
      <c r="DP77" s="42"/>
      <c r="DQ77" s="42"/>
      <c r="DR77" s="42"/>
      <c r="DS77" s="42"/>
      <c r="DT77" s="42"/>
      <c r="DU77" s="42"/>
      <c r="DV77" s="42"/>
      <c r="DW77" s="339"/>
      <c r="DX77" s="339"/>
      <c r="DY77" s="339"/>
      <c r="DZ77" s="339"/>
      <c r="EA77"/>
      <c r="EB77"/>
      <c r="EC77"/>
      <c r="ED77"/>
      <c r="EE77"/>
    </row>
    <row r="78" spans="1:135" s="54" customFormat="1" x14ac:dyDescent="0.35">
      <c r="A78" s="3"/>
      <c r="B78" s="43"/>
      <c r="D78" s="49"/>
      <c r="E78" s="49"/>
      <c r="F78" s="49"/>
      <c r="G78" s="49"/>
      <c r="H78" s="49"/>
      <c r="I78" s="49"/>
      <c r="J78" s="49"/>
      <c r="K78" s="49"/>
      <c r="L78" s="49"/>
      <c r="M78" s="49"/>
      <c r="N78" s="49"/>
      <c r="O78" s="49"/>
      <c r="P78" s="49"/>
      <c r="Q78" s="49"/>
      <c r="R78" s="49"/>
      <c r="S78" s="49"/>
      <c r="T78" s="49"/>
      <c r="U78" s="49"/>
      <c r="V78" s="49"/>
      <c r="W78" s="49"/>
      <c r="X78" s="49"/>
      <c r="Y78" s="49"/>
      <c r="Z78" s="49"/>
      <c r="AA78" s="49"/>
      <c r="AB78" s="49"/>
      <c r="AC78" s="49"/>
      <c r="AD78" s="49"/>
      <c r="AE78" s="49"/>
      <c r="AF78" s="49"/>
      <c r="AJ78" s="299"/>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c r="CD78" s="43"/>
      <c r="CE78" s="43"/>
      <c r="CF78" s="43"/>
      <c r="CG78" s="43"/>
      <c r="CH78" s="43"/>
      <c r="CI78" s="43"/>
      <c r="CJ78" s="43"/>
      <c r="CK78" s="43"/>
      <c r="CL78" s="43"/>
      <c r="CM78" s="43"/>
      <c r="CN78" s="43"/>
      <c r="CO78" s="43"/>
      <c r="CP78" s="43"/>
      <c r="CQ78" s="43"/>
      <c r="CR78" s="43"/>
      <c r="CS78" s="43"/>
      <c r="CT78" s="43"/>
      <c r="CU78" s="43"/>
      <c r="CV78" s="43"/>
      <c r="CW78" s="43"/>
      <c r="CX78" s="43"/>
      <c r="CY78" s="43"/>
      <c r="CZ78" s="43"/>
      <c r="DA78" s="43"/>
      <c r="DB78" s="43"/>
      <c r="DC78" s="43"/>
      <c r="DD78" s="43"/>
      <c r="DE78" s="43"/>
      <c r="DF78" s="43"/>
      <c r="DG78" s="43"/>
      <c r="DH78" s="42"/>
      <c r="DI78" s="42"/>
      <c r="DJ78" s="42"/>
      <c r="DK78" s="42"/>
      <c r="DL78" s="42"/>
      <c r="DM78" s="42"/>
      <c r="DN78" s="42"/>
      <c r="DO78" s="42"/>
      <c r="DP78" s="42"/>
      <c r="DQ78" s="42"/>
      <c r="DR78" s="42"/>
      <c r="DS78" s="42"/>
      <c r="DT78" s="42"/>
      <c r="DU78" s="42"/>
      <c r="DV78" s="42"/>
      <c r="DW78" s="339"/>
      <c r="DX78" s="339"/>
      <c r="DY78" s="339"/>
      <c r="DZ78" s="339"/>
      <c r="EA78"/>
      <c r="EB78"/>
      <c r="EC78"/>
      <c r="ED78"/>
      <c r="EE78"/>
    </row>
    <row r="79" spans="1:135" s="54" customFormat="1" x14ac:dyDescent="0.35">
      <c r="A79" s="3"/>
      <c r="B79" s="43"/>
      <c r="D79" s="49"/>
      <c r="E79" s="49"/>
      <c r="F79" s="49"/>
      <c r="G79" s="49"/>
      <c r="H79" s="49"/>
      <c r="I79" s="49"/>
      <c r="J79" s="49"/>
      <c r="K79" s="49"/>
      <c r="L79" s="49"/>
      <c r="M79" s="49"/>
      <c r="N79" s="49"/>
      <c r="O79" s="49"/>
      <c r="P79" s="49"/>
      <c r="Q79" s="49"/>
      <c r="R79" s="49"/>
      <c r="S79" s="49"/>
      <c r="T79" s="49"/>
      <c r="U79" s="49"/>
      <c r="V79" s="49"/>
      <c r="W79" s="49"/>
      <c r="X79" s="49"/>
      <c r="Y79" s="49"/>
      <c r="Z79" s="49"/>
      <c r="AA79" s="49"/>
      <c r="AB79" s="49"/>
      <c r="AC79" s="49"/>
      <c r="AD79" s="49"/>
      <c r="AE79" s="49"/>
      <c r="AF79" s="49"/>
      <c r="AJ79" s="299"/>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c r="CH79" s="43"/>
      <c r="CI79" s="43"/>
      <c r="CJ79" s="43"/>
      <c r="CK79" s="43"/>
      <c r="CL79" s="43"/>
      <c r="CM79" s="43"/>
      <c r="CN79" s="43"/>
      <c r="CO79" s="43"/>
      <c r="CP79" s="43"/>
      <c r="CQ79" s="43"/>
      <c r="CR79" s="43"/>
      <c r="CS79" s="43"/>
      <c r="CT79" s="43"/>
      <c r="CU79" s="43"/>
      <c r="CV79" s="43"/>
      <c r="CW79" s="43"/>
      <c r="CX79" s="43"/>
      <c r="CY79" s="43"/>
      <c r="CZ79" s="43"/>
      <c r="DA79" s="43"/>
      <c r="DB79" s="43"/>
      <c r="DC79" s="43"/>
      <c r="DD79" s="43"/>
      <c r="DE79" s="43"/>
      <c r="DF79" s="43"/>
      <c r="DG79" s="43"/>
      <c r="DH79" s="42"/>
      <c r="DI79" s="42"/>
      <c r="DJ79" s="42"/>
      <c r="DK79" s="42"/>
      <c r="DL79" s="42"/>
      <c r="DM79" s="42"/>
      <c r="DN79" s="42"/>
      <c r="DO79" s="42"/>
      <c r="DP79" s="42"/>
      <c r="DQ79" s="42"/>
      <c r="DR79" s="42"/>
      <c r="DS79" s="42"/>
      <c r="DT79" s="42"/>
      <c r="DU79" s="42"/>
      <c r="DV79" s="42"/>
      <c r="DW79" s="339"/>
      <c r="DX79" s="339"/>
      <c r="DY79" s="339"/>
      <c r="DZ79" s="339"/>
      <c r="EA79"/>
      <c r="EB79"/>
      <c r="EC79"/>
      <c r="ED79"/>
      <c r="EE79"/>
    </row>
    <row r="80" spans="1:135" s="54" customFormat="1" x14ac:dyDescent="0.35">
      <c r="A80" s="3"/>
      <c r="B80" s="43"/>
      <c r="D80" s="49"/>
      <c r="E80" s="49"/>
      <c r="F80" s="49"/>
      <c r="G80" s="49"/>
      <c r="H80" s="49"/>
      <c r="I80" s="49"/>
      <c r="J80" s="49"/>
      <c r="K80" s="49"/>
      <c r="L80" s="49"/>
      <c r="M80" s="49"/>
      <c r="N80" s="49"/>
      <c r="O80" s="49"/>
      <c r="P80" s="49"/>
      <c r="Q80" s="49"/>
      <c r="R80" s="49"/>
      <c r="S80" s="49"/>
      <c r="T80" s="49"/>
      <c r="U80" s="49"/>
      <c r="V80" s="49"/>
      <c r="W80" s="49"/>
      <c r="X80" s="49"/>
      <c r="Y80" s="49"/>
      <c r="Z80" s="49"/>
      <c r="AA80" s="49"/>
      <c r="AB80" s="49"/>
      <c r="AC80" s="49"/>
      <c r="AD80" s="49"/>
      <c r="AE80" s="49"/>
      <c r="AF80" s="49"/>
      <c r="AJ80" s="299"/>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c r="CH80" s="43"/>
      <c r="CI80" s="43"/>
      <c r="CJ80" s="43"/>
      <c r="CK80" s="43"/>
      <c r="CL80" s="43"/>
      <c r="CM80" s="43"/>
      <c r="CN80" s="43"/>
      <c r="CO80" s="43"/>
      <c r="CP80" s="43"/>
      <c r="CQ80" s="43"/>
      <c r="CR80" s="43"/>
      <c r="CS80" s="43"/>
      <c r="CT80" s="43"/>
      <c r="CU80" s="43"/>
      <c r="CV80" s="43"/>
      <c r="CW80" s="43"/>
      <c r="CX80" s="43"/>
      <c r="CY80" s="43"/>
      <c r="CZ80" s="43"/>
      <c r="DA80" s="43"/>
      <c r="DB80" s="43"/>
      <c r="DC80" s="43"/>
      <c r="DD80" s="43"/>
      <c r="DE80" s="43"/>
      <c r="DF80" s="43"/>
      <c r="DG80" s="43"/>
      <c r="DH80" s="42"/>
      <c r="DI80" s="42"/>
      <c r="DJ80" s="42"/>
      <c r="DK80" s="42"/>
      <c r="DL80" s="42"/>
      <c r="DM80" s="42"/>
      <c r="DN80" s="42"/>
      <c r="DO80" s="42"/>
      <c r="DP80" s="42"/>
      <c r="DQ80" s="42"/>
      <c r="DR80" s="42"/>
      <c r="DS80" s="42"/>
      <c r="DT80" s="42"/>
      <c r="DU80" s="42"/>
      <c r="DV80" s="42"/>
      <c r="DW80" s="339"/>
      <c r="DX80" s="339"/>
      <c r="DY80" s="339"/>
      <c r="DZ80" s="339"/>
      <c r="EA80"/>
      <c r="EB80"/>
      <c r="EC80"/>
      <c r="ED80"/>
      <c r="EE80"/>
    </row>
    <row r="81" spans="1:135" s="54" customFormat="1" x14ac:dyDescent="0.35">
      <c r="A81" s="3"/>
      <c r="B81" s="43"/>
      <c r="D81" s="49"/>
      <c r="E81" s="49"/>
      <c r="F81" s="49"/>
      <c r="G81" s="49"/>
      <c r="H81" s="49"/>
      <c r="I81" s="49"/>
      <c r="J81" s="49"/>
      <c r="K81" s="49"/>
      <c r="L81" s="49"/>
      <c r="M81" s="49"/>
      <c r="N81" s="49"/>
      <c r="O81" s="49"/>
      <c r="P81" s="49"/>
      <c r="Q81" s="49"/>
      <c r="R81" s="49"/>
      <c r="S81" s="49"/>
      <c r="T81" s="49"/>
      <c r="U81" s="49"/>
      <c r="V81" s="49"/>
      <c r="W81" s="49"/>
      <c r="X81" s="49"/>
      <c r="Y81" s="49"/>
      <c r="Z81" s="49"/>
      <c r="AA81" s="49"/>
      <c r="AB81" s="49"/>
      <c r="AC81" s="49"/>
      <c r="AD81" s="49"/>
      <c r="AE81" s="49"/>
      <c r="AF81" s="49"/>
      <c r="AJ81" s="299"/>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c r="CH81" s="43"/>
      <c r="CI81" s="43"/>
      <c r="CJ81" s="43"/>
      <c r="CK81" s="43"/>
      <c r="CL81" s="43"/>
      <c r="CM81" s="43"/>
      <c r="CN81" s="43"/>
      <c r="CO81" s="43"/>
      <c r="CP81" s="43"/>
      <c r="CQ81" s="43"/>
      <c r="CR81" s="43"/>
      <c r="CS81" s="43"/>
      <c r="CT81" s="43"/>
      <c r="CU81" s="43"/>
      <c r="CV81" s="43"/>
      <c r="CW81" s="43"/>
      <c r="CX81" s="43"/>
      <c r="CY81" s="43"/>
      <c r="CZ81" s="43"/>
      <c r="DA81" s="43"/>
      <c r="DB81" s="43"/>
      <c r="DC81" s="43"/>
      <c r="DD81" s="43"/>
      <c r="DE81" s="43"/>
      <c r="DF81" s="43"/>
      <c r="DG81" s="43"/>
      <c r="DH81" s="42"/>
      <c r="DI81" s="42"/>
      <c r="DJ81" s="42"/>
      <c r="DK81" s="42"/>
      <c r="DL81" s="42"/>
      <c r="DM81" s="42"/>
      <c r="DN81" s="42"/>
      <c r="DO81" s="42"/>
      <c r="DP81" s="42"/>
      <c r="DQ81" s="42"/>
      <c r="DR81" s="42"/>
      <c r="DS81" s="42"/>
      <c r="DT81" s="42"/>
      <c r="DU81" s="42"/>
      <c r="DV81" s="42"/>
      <c r="DW81" s="339"/>
      <c r="DX81" s="339"/>
      <c r="DY81" s="339"/>
      <c r="DZ81" s="339"/>
      <c r="EA81"/>
      <c r="EB81"/>
      <c r="EC81"/>
      <c r="ED81"/>
      <c r="EE81"/>
    </row>
    <row r="82" spans="1:135" s="54" customFormat="1" x14ac:dyDescent="0.35">
      <c r="A82" s="3"/>
      <c r="B82" s="43"/>
      <c r="D82" s="49"/>
      <c r="E82" s="49"/>
      <c r="F82" s="49"/>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49"/>
      <c r="AJ82" s="299"/>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c r="CG82" s="43"/>
      <c r="CH82" s="43"/>
      <c r="CI82" s="43"/>
      <c r="CJ82" s="43"/>
      <c r="CK82" s="43"/>
      <c r="CL82" s="43"/>
      <c r="CM82" s="43"/>
      <c r="CN82" s="43"/>
      <c r="CO82" s="43"/>
      <c r="CP82" s="43"/>
      <c r="CQ82" s="43"/>
      <c r="CR82" s="43"/>
      <c r="CS82" s="43"/>
      <c r="CT82" s="43"/>
      <c r="CU82" s="43"/>
      <c r="CV82" s="43"/>
      <c r="CW82" s="43"/>
      <c r="CX82" s="43"/>
      <c r="CY82" s="43"/>
      <c r="CZ82" s="43"/>
      <c r="DA82" s="43"/>
      <c r="DB82" s="43"/>
      <c r="DC82" s="43"/>
      <c r="DD82" s="43"/>
      <c r="DE82" s="43"/>
      <c r="DF82" s="43"/>
      <c r="DG82" s="43"/>
      <c r="DH82" s="42"/>
      <c r="DI82" s="42"/>
      <c r="DJ82" s="42"/>
      <c r="DK82" s="42"/>
      <c r="DL82" s="42"/>
      <c r="DM82" s="42"/>
      <c r="DN82" s="42"/>
      <c r="DO82" s="42"/>
      <c r="DP82" s="42"/>
      <c r="DQ82" s="42"/>
      <c r="DR82" s="42"/>
      <c r="DS82" s="42"/>
      <c r="DT82" s="42"/>
      <c r="DU82" s="42"/>
      <c r="DV82" s="42"/>
      <c r="DW82" s="339"/>
      <c r="DX82" s="339"/>
      <c r="DY82" s="339"/>
      <c r="DZ82" s="339"/>
      <c r="EA82"/>
      <c r="EB82"/>
      <c r="EC82"/>
      <c r="ED82"/>
      <c r="EE82"/>
    </row>
    <row r="83" spans="1:135" s="54" customFormat="1" x14ac:dyDescent="0.35">
      <c r="A83" s="3"/>
      <c r="B83" s="43"/>
      <c r="D83" s="49"/>
      <c r="E83" s="49"/>
      <c r="F83" s="49"/>
      <c r="G83" s="49"/>
      <c r="H83" s="49"/>
      <c r="I83" s="49"/>
      <c r="J83" s="49"/>
      <c r="K83" s="49"/>
      <c r="L83" s="49"/>
      <c r="M83" s="49"/>
      <c r="N83" s="49"/>
      <c r="O83" s="49"/>
      <c r="P83" s="49"/>
      <c r="Q83" s="49"/>
      <c r="R83" s="49"/>
      <c r="S83" s="49"/>
      <c r="T83" s="49"/>
      <c r="U83" s="49"/>
      <c r="V83" s="49"/>
      <c r="W83" s="49"/>
      <c r="X83" s="49"/>
      <c r="Y83" s="49"/>
      <c r="Z83" s="49"/>
      <c r="AA83" s="49"/>
      <c r="AB83" s="49"/>
      <c r="AC83" s="49"/>
      <c r="AD83" s="49"/>
      <c r="AE83" s="49"/>
      <c r="AF83" s="49"/>
      <c r="AJ83" s="299"/>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c r="CH83" s="43"/>
      <c r="CI83" s="43"/>
      <c r="CJ83" s="43"/>
      <c r="CK83" s="43"/>
      <c r="CL83" s="43"/>
      <c r="CM83" s="43"/>
      <c r="CN83" s="43"/>
      <c r="CO83" s="43"/>
      <c r="CP83" s="43"/>
      <c r="CQ83" s="43"/>
      <c r="CR83" s="43"/>
      <c r="CS83" s="43"/>
      <c r="CT83" s="43"/>
      <c r="CU83" s="43"/>
      <c r="CV83" s="43"/>
      <c r="CW83" s="43"/>
      <c r="CX83" s="43"/>
      <c r="CY83" s="43"/>
      <c r="CZ83" s="43"/>
      <c r="DA83" s="43"/>
      <c r="DB83" s="43"/>
      <c r="DC83" s="43"/>
      <c r="DD83" s="43"/>
      <c r="DE83" s="43"/>
      <c r="DF83" s="43"/>
      <c r="DG83" s="43"/>
      <c r="DH83" s="42"/>
      <c r="DI83" s="42"/>
      <c r="DJ83" s="42"/>
      <c r="DK83" s="42"/>
      <c r="DL83" s="42"/>
      <c r="DM83" s="42"/>
      <c r="DN83" s="42"/>
      <c r="DO83" s="42"/>
      <c r="DP83" s="42"/>
      <c r="DQ83" s="42"/>
      <c r="DR83" s="42"/>
      <c r="DS83" s="42"/>
      <c r="DT83" s="42"/>
      <c r="DU83" s="42"/>
      <c r="DV83" s="42"/>
      <c r="DW83" s="339"/>
      <c r="DX83" s="339"/>
      <c r="DY83" s="339"/>
      <c r="DZ83" s="339"/>
      <c r="EA83"/>
      <c r="EB83"/>
      <c r="EC83"/>
      <c r="ED83"/>
      <c r="EE83"/>
    </row>
    <row r="84" spans="1:135" s="54" customFormat="1" x14ac:dyDescent="0.35">
      <c r="A84" s="3"/>
      <c r="B84" s="43"/>
      <c r="D84" s="49"/>
      <c r="E84" s="49"/>
      <c r="F84" s="49"/>
      <c r="G84" s="49"/>
      <c r="H84" s="49"/>
      <c r="I84" s="49"/>
      <c r="J84" s="49"/>
      <c r="K84" s="49"/>
      <c r="L84" s="49"/>
      <c r="M84" s="49"/>
      <c r="N84" s="49"/>
      <c r="O84" s="49"/>
      <c r="P84" s="49"/>
      <c r="Q84" s="49"/>
      <c r="R84" s="49"/>
      <c r="S84" s="49"/>
      <c r="T84" s="49"/>
      <c r="U84" s="49"/>
      <c r="V84" s="49"/>
      <c r="W84" s="49"/>
      <c r="X84" s="49"/>
      <c r="Y84" s="49"/>
      <c r="Z84" s="49"/>
      <c r="AA84" s="49"/>
      <c r="AB84" s="49"/>
      <c r="AC84" s="49"/>
      <c r="AD84" s="49"/>
      <c r="AE84" s="49"/>
      <c r="AF84" s="49"/>
      <c r="AJ84" s="299"/>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c r="CG84" s="43"/>
      <c r="CH84" s="43"/>
      <c r="CI84" s="43"/>
      <c r="CJ84" s="43"/>
      <c r="CK84" s="43"/>
      <c r="CL84" s="43"/>
      <c r="CM84" s="43"/>
      <c r="CN84" s="43"/>
      <c r="CO84" s="43"/>
      <c r="CP84" s="43"/>
      <c r="CQ84" s="43"/>
      <c r="CR84" s="43"/>
      <c r="CS84" s="43"/>
      <c r="CT84" s="43"/>
      <c r="CU84" s="43"/>
      <c r="CV84" s="43"/>
      <c r="CW84" s="43"/>
      <c r="CX84" s="43"/>
      <c r="CY84" s="43"/>
      <c r="CZ84" s="43"/>
      <c r="DA84" s="43"/>
      <c r="DB84" s="43"/>
      <c r="DC84" s="43"/>
      <c r="DD84" s="43"/>
      <c r="DE84" s="43"/>
      <c r="DF84" s="43"/>
      <c r="DG84" s="43"/>
      <c r="DH84" s="42"/>
      <c r="DI84" s="42"/>
      <c r="DJ84" s="42"/>
      <c r="DK84" s="42"/>
      <c r="DL84" s="42"/>
      <c r="DM84" s="42"/>
      <c r="DN84" s="42"/>
      <c r="DO84" s="42"/>
      <c r="DP84" s="42"/>
      <c r="DQ84" s="42"/>
      <c r="DR84" s="42"/>
      <c r="DS84" s="42"/>
      <c r="DT84" s="42"/>
      <c r="DU84" s="42"/>
      <c r="DV84" s="42"/>
      <c r="DW84" s="339"/>
      <c r="DX84" s="339"/>
      <c r="DY84" s="339"/>
      <c r="DZ84" s="339"/>
      <c r="EA84"/>
      <c r="EB84"/>
      <c r="EC84"/>
      <c r="ED84"/>
      <c r="EE84"/>
    </row>
    <row r="85" spans="1:135" s="54" customFormat="1" x14ac:dyDescent="0.35">
      <c r="A85" s="3"/>
      <c r="B85" s="43"/>
      <c r="D85" s="49"/>
      <c r="E85" s="49"/>
      <c r="F85" s="49"/>
      <c r="G85" s="49"/>
      <c r="H85" s="49"/>
      <c r="I85" s="49"/>
      <c r="J85" s="49"/>
      <c r="K85" s="49"/>
      <c r="L85" s="49"/>
      <c r="M85" s="49"/>
      <c r="N85" s="49"/>
      <c r="O85" s="49"/>
      <c r="P85" s="49"/>
      <c r="Q85" s="49"/>
      <c r="R85" s="49"/>
      <c r="S85" s="49"/>
      <c r="T85" s="49"/>
      <c r="U85" s="49"/>
      <c r="V85" s="49"/>
      <c r="W85" s="49"/>
      <c r="X85" s="49"/>
      <c r="Y85" s="49"/>
      <c r="Z85" s="49"/>
      <c r="AA85" s="49"/>
      <c r="AB85" s="49"/>
      <c r="AC85" s="49"/>
      <c r="AD85" s="49"/>
      <c r="AE85" s="49"/>
      <c r="AF85" s="49"/>
      <c r="AJ85" s="299"/>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c r="CH85" s="43"/>
      <c r="CI85" s="43"/>
      <c r="CJ85" s="43"/>
      <c r="CK85" s="43"/>
      <c r="CL85" s="43"/>
      <c r="CM85" s="43"/>
      <c r="CN85" s="43"/>
      <c r="CO85" s="43"/>
      <c r="CP85" s="43"/>
      <c r="CQ85" s="43"/>
      <c r="CR85" s="43"/>
      <c r="CS85" s="43"/>
      <c r="CT85" s="43"/>
      <c r="CU85" s="43"/>
      <c r="CV85" s="43"/>
      <c r="CW85" s="43"/>
      <c r="CX85" s="43"/>
      <c r="CY85" s="43"/>
      <c r="CZ85" s="43"/>
      <c r="DA85" s="43"/>
      <c r="DB85" s="43"/>
      <c r="DC85" s="43"/>
      <c r="DD85" s="43"/>
      <c r="DE85" s="43"/>
      <c r="DF85" s="43"/>
      <c r="DG85" s="43"/>
      <c r="DH85" s="42"/>
      <c r="DI85" s="42"/>
      <c r="DJ85" s="42"/>
      <c r="DK85" s="42"/>
      <c r="DL85" s="42"/>
      <c r="DM85" s="42"/>
      <c r="DN85" s="42"/>
      <c r="DO85" s="42"/>
      <c r="DP85" s="42"/>
      <c r="DQ85" s="42"/>
      <c r="DR85" s="42"/>
      <c r="DS85" s="42"/>
      <c r="DT85" s="42"/>
      <c r="DU85" s="42"/>
      <c r="DV85" s="42"/>
      <c r="DW85" s="339"/>
      <c r="DX85" s="339"/>
      <c r="DY85" s="339"/>
      <c r="DZ85" s="339"/>
      <c r="EA85"/>
      <c r="EB85"/>
      <c r="EC85"/>
      <c r="ED85"/>
      <c r="EE85"/>
    </row>
    <row r="86" spans="1:135" s="54" customFormat="1" x14ac:dyDescent="0.35">
      <c r="A86" s="3"/>
      <c r="B86" s="43"/>
      <c r="D86" s="49"/>
      <c r="E86" s="49"/>
      <c r="F86" s="49"/>
      <c r="G86" s="49"/>
      <c r="H86" s="49"/>
      <c r="I86" s="49"/>
      <c r="J86" s="49"/>
      <c r="K86" s="49"/>
      <c r="L86" s="49"/>
      <c r="M86" s="49"/>
      <c r="N86" s="49"/>
      <c r="O86" s="49"/>
      <c r="P86" s="49"/>
      <c r="Q86" s="49"/>
      <c r="R86" s="49"/>
      <c r="S86" s="49"/>
      <c r="T86" s="49"/>
      <c r="U86" s="49"/>
      <c r="V86" s="49"/>
      <c r="W86" s="49"/>
      <c r="X86" s="49"/>
      <c r="Y86" s="49"/>
      <c r="Z86" s="49"/>
      <c r="AA86" s="49"/>
      <c r="AB86" s="49"/>
      <c r="AC86" s="49"/>
      <c r="AD86" s="49"/>
      <c r="AE86" s="49"/>
      <c r="AF86" s="49"/>
      <c r="AJ86" s="299"/>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c r="CG86" s="43"/>
      <c r="CH86" s="43"/>
      <c r="CI86" s="43"/>
      <c r="CJ86" s="43"/>
      <c r="CK86" s="43"/>
      <c r="CL86" s="43"/>
      <c r="CM86" s="43"/>
      <c r="CN86" s="43"/>
      <c r="CO86" s="43"/>
      <c r="CP86" s="43"/>
      <c r="CQ86" s="43"/>
      <c r="CR86" s="43"/>
      <c r="CS86" s="43"/>
      <c r="CT86" s="43"/>
      <c r="CU86" s="43"/>
      <c r="CV86" s="43"/>
      <c r="CW86" s="43"/>
      <c r="CX86" s="43"/>
      <c r="CY86" s="43"/>
      <c r="CZ86" s="43"/>
      <c r="DA86" s="43"/>
      <c r="DB86" s="43"/>
      <c r="DC86" s="43"/>
      <c r="DD86" s="43"/>
      <c r="DE86" s="43"/>
      <c r="DF86" s="43"/>
      <c r="DG86" s="43"/>
      <c r="DH86" s="42"/>
      <c r="DI86" s="42"/>
      <c r="DJ86" s="42"/>
      <c r="DK86" s="42"/>
      <c r="DL86" s="42"/>
      <c r="DM86" s="42"/>
      <c r="DN86" s="42"/>
      <c r="DO86" s="42"/>
      <c r="DP86" s="42"/>
      <c r="DQ86" s="42"/>
      <c r="DR86" s="42"/>
      <c r="DS86" s="42"/>
      <c r="DT86" s="42"/>
      <c r="DU86" s="42"/>
      <c r="DV86" s="42"/>
      <c r="DW86" s="339"/>
      <c r="DX86" s="339"/>
      <c r="DY86" s="339"/>
      <c r="DZ86" s="339"/>
      <c r="EA86"/>
      <c r="EB86"/>
      <c r="EC86"/>
      <c r="ED86"/>
      <c r="EE86"/>
    </row>
    <row r="87" spans="1:135" s="54" customFormat="1" x14ac:dyDescent="0.35">
      <c r="A87" s="3"/>
      <c r="B87" s="43"/>
      <c r="D87" s="49"/>
      <c r="E87" s="49"/>
      <c r="F87" s="49"/>
      <c r="G87" s="49"/>
      <c r="H87" s="49"/>
      <c r="I87" s="49"/>
      <c r="J87" s="49"/>
      <c r="K87" s="49"/>
      <c r="L87" s="49"/>
      <c r="M87" s="49"/>
      <c r="N87" s="49"/>
      <c r="O87" s="49"/>
      <c r="P87" s="49"/>
      <c r="Q87" s="49"/>
      <c r="R87" s="49"/>
      <c r="S87" s="49"/>
      <c r="T87" s="49"/>
      <c r="U87" s="49"/>
      <c r="V87" s="49"/>
      <c r="W87" s="49"/>
      <c r="X87" s="49"/>
      <c r="Y87" s="49"/>
      <c r="Z87" s="49"/>
      <c r="AA87" s="49"/>
      <c r="AB87" s="49"/>
      <c r="AC87" s="49"/>
      <c r="AD87" s="49"/>
      <c r="AE87" s="49"/>
      <c r="AF87" s="49"/>
      <c r="AJ87" s="299"/>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c r="CH87" s="43"/>
      <c r="CI87" s="43"/>
      <c r="CJ87" s="43"/>
      <c r="CK87" s="43"/>
      <c r="CL87" s="43"/>
      <c r="CM87" s="43"/>
      <c r="CN87" s="43"/>
      <c r="CO87" s="43"/>
      <c r="CP87" s="43"/>
      <c r="CQ87" s="43"/>
      <c r="CR87" s="43"/>
      <c r="CS87" s="43"/>
      <c r="CT87" s="43"/>
      <c r="CU87" s="43"/>
      <c r="CV87" s="43"/>
      <c r="CW87" s="43"/>
      <c r="CX87" s="43"/>
      <c r="CY87" s="43"/>
      <c r="CZ87" s="43"/>
      <c r="DA87" s="43"/>
      <c r="DB87" s="43"/>
      <c r="DC87" s="43"/>
      <c r="DD87" s="43"/>
      <c r="DE87" s="43"/>
      <c r="DF87" s="43"/>
      <c r="DG87" s="43"/>
      <c r="DH87" s="42"/>
      <c r="DI87" s="42"/>
      <c r="DJ87" s="42"/>
      <c r="DK87" s="42"/>
      <c r="DL87" s="42"/>
      <c r="DM87" s="42"/>
      <c r="DN87" s="42"/>
      <c r="DO87" s="42"/>
      <c r="DP87" s="42"/>
      <c r="DQ87" s="42"/>
      <c r="DR87" s="42"/>
      <c r="DS87" s="42"/>
      <c r="DT87" s="42"/>
      <c r="DU87" s="42"/>
      <c r="DV87" s="42"/>
      <c r="DW87" s="339"/>
      <c r="DX87" s="339"/>
      <c r="DY87" s="339"/>
      <c r="DZ87" s="339"/>
      <c r="EA87"/>
      <c r="EB87"/>
      <c r="EC87"/>
      <c r="ED87"/>
      <c r="EE87"/>
    </row>
    <row r="88" spans="1:135" s="54" customFormat="1" x14ac:dyDescent="0.35">
      <c r="A88" s="3"/>
      <c r="B88" s="43"/>
      <c r="D88" s="49"/>
      <c r="E88" s="49"/>
      <c r="F88" s="49"/>
      <c r="G88" s="49"/>
      <c r="H88" s="49"/>
      <c r="I88" s="49"/>
      <c r="J88" s="49"/>
      <c r="K88" s="49"/>
      <c r="L88" s="49"/>
      <c r="M88" s="49"/>
      <c r="N88" s="49"/>
      <c r="O88" s="49"/>
      <c r="P88" s="49"/>
      <c r="Q88" s="49"/>
      <c r="R88" s="49"/>
      <c r="S88" s="49"/>
      <c r="T88" s="49"/>
      <c r="U88" s="49"/>
      <c r="V88" s="49"/>
      <c r="W88" s="49"/>
      <c r="X88" s="49"/>
      <c r="Y88" s="49"/>
      <c r="Z88" s="49"/>
      <c r="AA88" s="49"/>
      <c r="AB88" s="49"/>
      <c r="AC88" s="49"/>
      <c r="AD88" s="49"/>
      <c r="AE88" s="49"/>
      <c r="AF88" s="49"/>
      <c r="AJ88" s="299"/>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c r="CG88" s="43"/>
      <c r="CH88" s="43"/>
      <c r="CI88" s="43"/>
      <c r="CJ88" s="43"/>
      <c r="CK88" s="43"/>
      <c r="CL88" s="43"/>
      <c r="CM88" s="43"/>
      <c r="CN88" s="43"/>
      <c r="CO88" s="43"/>
      <c r="CP88" s="43"/>
      <c r="CQ88" s="43"/>
      <c r="CR88" s="43"/>
      <c r="CS88" s="43"/>
      <c r="CT88" s="43"/>
      <c r="CU88" s="43"/>
      <c r="CV88" s="43"/>
      <c r="CW88" s="43"/>
      <c r="CX88" s="43"/>
      <c r="CY88" s="43"/>
      <c r="CZ88" s="43"/>
      <c r="DA88" s="43"/>
      <c r="DB88" s="43"/>
      <c r="DC88" s="43"/>
      <c r="DD88" s="43"/>
      <c r="DE88" s="43"/>
      <c r="DF88" s="43"/>
      <c r="DG88" s="43"/>
      <c r="DH88" s="42"/>
      <c r="DI88" s="42"/>
      <c r="DJ88" s="42"/>
      <c r="DK88" s="42"/>
      <c r="DL88" s="42"/>
      <c r="DM88" s="42"/>
      <c r="DN88" s="42"/>
      <c r="DO88" s="42"/>
      <c r="DP88" s="42"/>
      <c r="DQ88" s="42"/>
      <c r="DR88" s="42"/>
      <c r="DS88" s="42"/>
      <c r="DT88" s="42"/>
      <c r="DU88" s="42"/>
      <c r="DV88" s="42"/>
      <c r="DW88" s="339"/>
      <c r="DX88" s="339"/>
      <c r="DY88" s="339"/>
      <c r="DZ88" s="339"/>
      <c r="EA88"/>
      <c r="EB88"/>
      <c r="EC88"/>
      <c r="ED88"/>
      <c r="EE88"/>
    </row>
    <row r="89" spans="1:135" s="54" customFormat="1" x14ac:dyDescent="0.35">
      <c r="A89" s="3"/>
      <c r="B89" s="43"/>
      <c r="D89" s="49"/>
      <c r="E89" s="49"/>
      <c r="F89" s="49"/>
      <c r="G89" s="49"/>
      <c r="H89" s="49"/>
      <c r="I89" s="49"/>
      <c r="J89" s="49"/>
      <c r="K89" s="49"/>
      <c r="L89" s="49"/>
      <c r="M89" s="49"/>
      <c r="N89" s="49"/>
      <c r="O89" s="49"/>
      <c r="P89" s="49"/>
      <c r="Q89" s="49"/>
      <c r="R89" s="49"/>
      <c r="S89" s="49"/>
      <c r="T89" s="49"/>
      <c r="U89" s="49"/>
      <c r="V89" s="49"/>
      <c r="W89" s="49"/>
      <c r="X89" s="49"/>
      <c r="Y89" s="49"/>
      <c r="Z89" s="49"/>
      <c r="AA89" s="49"/>
      <c r="AB89" s="49"/>
      <c r="AC89" s="49"/>
      <c r="AD89" s="49"/>
      <c r="AE89" s="49"/>
      <c r="AF89" s="49"/>
      <c r="AJ89" s="299"/>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c r="CG89" s="43"/>
      <c r="CH89" s="43"/>
      <c r="CI89" s="43"/>
      <c r="CJ89" s="43"/>
      <c r="CK89" s="43"/>
      <c r="CL89" s="43"/>
      <c r="CM89" s="43"/>
      <c r="CN89" s="43"/>
      <c r="CO89" s="43"/>
      <c r="CP89" s="43"/>
      <c r="CQ89" s="43"/>
      <c r="CR89" s="43"/>
      <c r="CS89" s="43"/>
      <c r="CT89" s="43"/>
      <c r="CU89" s="43"/>
      <c r="CV89" s="43"/>
      <c r="CW89" s="43"/>
      <c r="CX89" s="43"/>
      <c r="CY89" s="43"/>
      <c r="CZ89" s="43"/>
      <c r="DA89" s="43"/>
      <c r="DB89" s="43"/>
      <c r="DC89" s="43"/>
      <c r="DD89" s="43"/>
      <c r="DE89" s="43"/>
      <c r="DF89" s="43"/>
      <c r="DG89" s="43"/>
      <c r="DH89" s="42"/>
      <c r="DI89" s="42"/>
      <c r="DJ89" s="42"/>
      <c r="DK89" s="42"/>
      <c r="DL89" s="42"/>
      <c r="DM89" s="42"/>
      <c r="DN89" s="42"/>
      <c r="DO89" s="42"/>
      <c r="DP89" s="42"/>
      <c r="DQ89" s="42"/>
      <c r="DR89" s="42"/>
      <c r="DS89" s="42"/>
      <c r="DT89" s="42"/>
      <c r="DU89" s="42"/>
      <c r="DV89" s="42"/>
      <c r="DW89" s="339"/>
      <c r="DX89" s="339"/>
      <c r="DY89" s="339"/>
      <c r="DZ89" s="339"/>
      <c r="EA89"/>
      <c r="EB89"/>
      <c r="EC89"/>
      <c r="ED89"/>
      <c r="EE89"/>
    </row>
    <row r="90" spans="1:135" s="54" customFormat="1" x14ac:dyDescent="0.35">
      <c r="A90" s="3"/>
      <c r="B90" s="43"/>
      <c r="D90" s="49"/>
      <c r="E90" s="49"/>
      <c r="F90" s="49"/>
      <c r="G90" s="49"/>
      <c r="H90" s="49"/>
      <c r="I90" s="49"/>
      <c r="J90" s="49"/>
      <c r="K90" s="49"/>
      <c r="L90" s="49"/>
      <c r="M90" s="49"/>
      <c r="N90" s="49"/>
      <c r="O90" s="49"/>
      <c r="P90" s="49"/>
      <c r="Q90" s="49"/>
      <c r="R90" s="49"/>
      <c r="S90" s="49"/>
      <c r="T90" s="49"/>
      <c r="U90" s="49"/>
      <c r="V90" s="49"/>
      <c r="W90" s="49"/>
      <c r="X90" s="49"/>
      <c r="Y90" s="49"/>
      <c r="Z90" s="49"/>
      <c r="AA90" s="49"/>
      <c r="AB90" s="49"/>
      <c r="AC90" s="49"/>
      <c r="AD90" s="49"/>
      <c r="AE90" s="49"/>
      <c r="AF90" s="49"/>
      <c r="AJ90" s="299"/>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c r="CG90" s="43"/>
      <c r="CH90" s="43"/>
      <c r="CI90" s="43"/>
      <c r="CJ90" s="43"/>
      <c r="CK90" s="43"/>
      <c r="CL90" s="43"/>
      <c r="CM90" s="43"/>
      <c r="CN90" s="43"/>
      <c r="CO90" s="43"/>
      <c r="CP90" s="43"/>
      <c r="CQ90" s="43"/>
      <c r="CR90" s="43"/>
      <c r="CS90" s="43"/>
      <c r="CT90" s="43"/>
      <c r="CU90" s="43"/>
      <c r="CV90" s="43"/>
      <c r="CW90" s="43"/>
      <c r="CX90" s="43"/>
      <c r="CY90" s="43"/>
      <c r="CZ90" s="43"/>
      <c r="DA90" s="43"/>
      <c r="DB90" s="43"/>
      <c r="DC90" s="43"/>
      <c r="DD90" s="43"/>
      <c r="DE90" s="43"/>
      <c r="DF90" s="43"/>
      <c r="DG90" s="43"/>
      <c r="DH90" s="42"/>
      <c r="DI90" s="42"/>
      <c r="DJ90" s="42"/>
      <c r="DK90" s="42"/>
      <c r="DL90" s="42"/>
      <c r="DM90" s="42"/>
      <c r="DN90" s="42"/>
      <c r="DO90" s="42"/>
      <c r="DP90" s="42"/>
      <c r="DQ90" s="42"/>
      <c r="DR90" s="42"/>
      <c r="DS90" s="42"/>
      <c r="DT90" s="42"/>
      <c r="DU90" s="42"/>
      <c r="DV90" s="42"/>
      <c r="DW90" s="339"/>
      <c r="DX90" s="339"/>
      <c r="DY90" s="339"/>
      <c r="DZ90" s="339"/>
      <c r="EA90"/>
      <c r="EB90"/>
      <c r="EC90"/>
      <c r="ED90"/>
      <c r="EE90"/>
    </row>
    <row r="91" spans="1:135" s="54" customFormat="1" x14ac:dyDescent="0.35">
      <c r="A91" s="3"/>
      <c r="B91" s="43"/>
      <c r="D91" s="49"/>
      <c r="E91" s="49"/>
      <c r="F91" s="49"/>
      <c r="G91" s="49"/>
      <c r="H91" s="49"/>
      <c r="I91" s="49"/>
      <c r="J91" s="49"/>
      <c r="K91" s="49"/>
      <c r="L91" s="49"/>
      <c r="M91" s="49"/>
      <c r="N91" s="49"/>
      <c r="O91" s="49"/>
      <c r="P91" s="49"/>
      <c r="Q91" s="49"/>
      <c r="R91" s="49"/>
      <c r="S91" s="49"/>
      <c r="T91" s="49"/>
      <c r="U91" s="49"/>
      <c r="V91" s="49"/>
      <c r="W91" s="49"/>
      <c r="X91" s="49"/>
      <c r="Y91" s="49"/>
      <c r="Z91" s="49"/>
      <c r="AA91" s="49"/>
      <c r="AB91" s="49"/>
      <c r="AC91" s="49"/>
      <c r="AD91" s="49"/>
      <c r="AE91" s="49"/>
      <c r="AF91" s="49"/>
      <c r="AJ91" s="299"/>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3"/>
      <c r="CX91" s="43"/>
      <c r="CY91" s="43"/>
      <c r="CZ91" s="43"/>
      <c r="DA91" s="43"/>
      <c r="DB91" s="43"/>
      <c r="DC91" s="43"/>
      <c r="DD91" s="43"/>
      <c r="DE91" s="43"/>
      <c r="DF91" s="43"/>
      <c r="DG91" s="43"/>
      <c r="DH91" s="42"/>
      <c r="DI91" s="42"/>
      <c r="DJ91" s="42"/>
      <c r="DK91" s="42"/>
      <c r="DL91" s="42"/>
      <c r="DM91" s="42"/>
      <c r="DN91" s="42"/>
      <c r="DO91" s="42"/>
      <c r="DP91" s="42"/>
      <c r="DQ91" s="42"/>
      <c r="DR91" s="42"/>
      <c r="DS91" s="42"/>
      <c r="DT91" s="42"/>
      <c r="DU91" s="42"/>
      <c r="DV91" s="42"/>
      <c r="DW91" s="339"/>
      <c r="DX91" s="339"/>
      <c r="DY91" s="339"/>
      <c r="DZ91" s="339"/>
      <c r="EA91"/>
      <c r="EB91"/>
      <c r="EC91"/>
      <c r="ED91"/>
      <c r="EE91"/>
    </row>
    <row r="92" spans="1:135" s="54" customFormat="1" x14ac:dyDescent="0.35">
      <c r="A92" s="3"/>
      <c r="B92" s="43"/>
      <c r="D92" s="49"/>
      <c r="E92" s="49"/>
      <c r="F92" s="49"/>
      <c r="G92" s="49"/>
      <c r="H92" s="49"/>
      <c r="I92" s="49"/>
      <c r="J92" s="49"/>
      <c r="K92" s="49"/>
      <c r="L92" s="49"/>
      <c r="M92" s="49"/>
      <c r="N92" s="49"/>
      <c r="O92" s="49"/>
      <c r="P92" s="49"/>
      <c r="Q92" s="49"/>
      <c r="R92" s="49"/>
      <c r="S92" s="49"/>
      <c r="T92" s="49"/>
      <c r="U92" s="49"/>
      <c r="V92" s="49"/>
      <c r="W92" s="49"/>
      <c r="X92" s="49"/>
      <c r="Y92" s="49"/>
      <c r="Z92" s="49"/>
      <c r="AA92" s="49"/>
      <c r="AB92" s="49"/>
      <c r="AC92" s="49"/>
      <c r="AD92" s="49"/>
      <c r="AE92" s="49"/>
      <c r="AF92" s="49"/>
      <c r="AJ92" s="299"/>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2"/>
      <c r="DI92" s="42"/>
      <c r="DJ92" s="42"/>
      <c r="DK92" s="42"/>
      <c r="DL92" s="42"/>
      <c r="DM92" s="42"/>
      <c r="DN92" s="42"/>
      <c r="DO92" s="42"/>
      <c r="DP92" s="42"/>
      <c r="DQ92" s="42"/>
      <c r="DR92" s="42"/>
      <c r="DS92" s="42"/>
      <c r="DT92" s="42"/>
      <c r="DU92" s="42"/>
      <c r="DV92" s="42"/>
      <c r="DW92" s="339"/>
      <c r="DX92" s="339"/>
      <c r="DY92" s="339"/>
      <c r="DZ92" s="339"/>
      <c r="EA92"/>
      <c r="EB92"/>
      <c r="EC92"/>
      <c r="ED92"/>
      <c r="EE92"/>
    </row>
    <row r="93" spans="1:135" s="54" customFormat="1" x14ac:dyDescent="0.35">
      <c r="A93" s="42"/>
      <c r="B93" s="43"/>
      <c r="D93" s="49"/>
      <c r="E93" s="49"/>
      <c r="F93" s="49"/>
      <c r="G93" s="49"/>
      <c r="H93" s="49"/>
      <c r="I93" s="49"/>
      <c r="J93" s="49"/>
      <c r="K93" s="49"/>
      <c r="L93" s="49"/>
      <c r="M93" s="49"/>
      <c r="N93" s="49"/>
      <c r="O93" s="49"/>
      <c r="P93" s="49"/>
      <c r="Q93" s="49"/>
      <c r="R93" s="49"/>
      <c r="S93" s="49"/>
      <c r="T93" s="49"/>
      <c r="U93" s="49"/>
      <c r="V93" s="49"/>
      <c r="W93" s="49"/>
      <c r="X93" s="49"/>
      <c r="Y93" s="49"/>
      <c r="Z93" s="49"/>
      <c r="AA93" s="49"/>
      <c r="AB93" s="49"/>
      <c r="AC93" s="49"/>
      <c r="AD93" s="49"/>
      <c r="AE93" s="49"/>
      <c r="AF93" s="49"/>
      <c r="AJ93" s="299"/>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2"/>
      <c r="DI93" s="42"/>
      <c r="DJ93" s="42"/>
      <c r="DK93" s="42"/>
      <c r="DL93" s="42"/>
      <c r="DM93" s="42"/>
      <c r="DN93" s="42"/>
      <c r="DO93" s="42"/>
      <c r="DP93" s="42"/>
      <c r="DQ93" s="42"/>
      <c r="DR93" s="42"/>
      <c r="DS93" s="42"/>
      <c r="DT93" s="42"/>
      <c r="DU93" s="42"/>
      <c r="DV93" s="42"/>
      <c r="DW93" s="339"/>
      <c r="DX93" s="339"/>
      <c r="DY93" s="339"/>
      <c r="DZ93" s="339"/>
      <c r="EA93"/>
      <c r="EB93"/>
      <c r="EC93"/>
      <c r="ED93"/>
      <c r="EE93"/>
    </row>
    <row r="94" spans="1:135" s="54" customFormat="1" x14ac:dyDescent="0.35">
      <c r="A94" s="42"/>
      <c r="B94" s="43"/>
      <c r="D94" s="49"/>
      <c r="E94" s="49"/>
      <c r="F94" s="49"/>
      <c r="G94" s="49"/>
      <c r="H94" s="49"/>
      <c r="I94" s="49"/>
      <c r="J94" s="49"/>
      <c r="K94" s="49"/>
      <c r="L94" s="49"/>
      <c r="M94" s="49"/>
      <c r="N94" s="49"/>
      <c r="O94" s="49"/>
      <c r="P94" s="49"/>
      <c r="Q94" s="49"/>
      <c r="R94" s="49"/>
      <c r="S94" s="49"/>
      <c r="T94" s="49"/>
      <c r="U94" s="49"/>
      <c r="V94" s="49"/>
      <c r="W94" s="49"/>
      <c r="X94" s="49"/>
      <c r="Y94" s="49"/>
      <c r="Z94" s="49"/>
      <c r="AA94" s="49"/>
      <c r="AB94" s="49"/>
      <c r="AC94" s="49"/>
      <c r="AD94" s="49"/>
      <c r="AE94" s="49"/>
      <c r="AF94" s="49"/>
      <c r="AJ94" s="299"/>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c r="CG94" s="43"/>
      <c r="CH94" s="43"/>
      <c r="CI94" s="43"/>
      <c r="CJ94" s="43"/>
      <c r="CK94" s="43"/>
      <c r="CL94" s="43"/>
      <c r="CM94" s="43"/>
      <c r="CN94" s="43"/>
      <c r="CO94" s="43"/>
      <c r="CP94" s="43"/>
      <c r="CQ94" s="43"/>
      <c r="CR94" s="43"/>
      <c r="CS94" s="43"/>
      <c r="CT94" s="43"/>
      <c r="CU94" s="43"/>
      <c r="CV94" s="43"/>
      <c r="CW94" s="43"/>
      <c r="CX94" s="43"/>
      <c r="CY94" s="43"/>
      <c r="CZ94" s="43"/>
      <c r="DA94" s="43"/>
      <c r="DB94" s="43"/>
      <c r="DC94" s="43"/>
      <c r="DD94" s="43"/>
      <c r="DE94" s="43"/>
      <c r="DF94" s="43"/>
      <c r="DG94" s="43"/>
      <c r="DH94" s="42"/>
      <c r="DI94" s="42"/>
      <c r="DJ94" s="42"/>
      <c r="DK94" s="42"/>
      <c r="DL94" s="42"/>
      <c r="DM94" s="42"/>
      <c r="DN94" s="42"/>
      <c r="DO94" s="42"/>
      <c r="DP94" s="42"/>
      <c r="DQ94" s="42"/>
      <c r="DR94" s="42"/>
      <c r="DS94" s="42"/>
      <c r="DT94" s="42"/>
      <c r="DU94" s="42"/>
      <c r="DV94" s="42"/>
      <c r="DW94" s="339"/>
      <c r="DX94" s="339"/>
      <c r="DY94" s="339"/>
      <c r="DZ94" s="339"/>
      <c r="EA94"/>
      <c r="EB94"/>
      <c r="EC94"/>
      <c r="ED94"/>
      <c r="EE94"/>
    </row>
    <row r="95" spans="1:135" s="54" customFormat="1" x14ac:dyDescent="0.35">
      <c r="A95" s="42"/>
      <c r="B95" s="43"/>
      <c r="D95" s="49"/>
      <c r="E95" s="49"/>
      <c r="F95" s="49"/>
      <c r="G95" s="49"/>
      <c r="H95" s="49"/>
      <c r="I95" s="49"/>
      <c r="J95" s="49"/>
      <c r="K95" s="49"/>
      <c r="L95" s="49"/>
      <c r="M95" s="49"/>
      <c r="N95" s="49"/>
      <c r="O95" s="49"/>
      <c r="P95" s="49"/>
      <c r="Q95" s="49"/>
      <c r="R95" s="49"/>
      <c r="S95" s="49"/>
      <c r="T95" s="49"/>
      <c r="U95" s="49"/>
      <c r="V95" s="49"/>
      <c r="W95" s="49"/>
      <c r="X95" s="49"/>
      <c r="Y95" s="49"/>
      <c r="Z95" s="49"/>
      <c r="AA95" s="49"/>
      <c r="AB95" s="49"/>
      <c r="AC95" s="49"/>
      <c r="AD95" s="49"/>
      <c r="AE95" s="49"/>
      <c r="AF95" s="49"/>
      <c r="AJ95" s="299"/>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3"/>
      <c r="CX95" s="43"/>
      <c r="CY95" s="43"/>
      <c r="CZ95" s="43"/>
      <c r="DA95" s="43"/>
      <c r="DB95" s="43"/>
      <c r="DC95" s="43"/>
      <c r="DD95" s="43"/>
      <c r="DE95" s="43"/>
      <c r="DF95" s="43"/>
      <c r="DG95" s="43"/>
      <c r="DH95" s="42"/>
      <c r="DI95" s="42"/>
      <c r="DJ95" s="42"/>
      <c r="DK95" s="42"/>
      <c r="DL95" s="42"/>
      <c r="DM95" s="42"/>
      <c r="DN95" s="42"/>
      <c r="DO95" s="42"/>
      <c r="DP95" s="42"/>
      <c r="DQ95" s="42"/>
      <c r="DR95" s="42"/>
      <c r="DS95" s="42"/>
      <c r="DT95" s="42"/>
      <c r="DU95" s="42"/>
      <c r="DV95" s="42"/>
      <c r="DW95" s="339"/>
      <c r="DX95" s="339"/>
      <c r="DY95" s="339"/>
      <c r="DZ95" s="339"/>
      <c r="EA95"/>
      <c r="EB95"/>
      <c r="EC95"/>
      <c r="ED95"/>
      <c r="EE95"/>
    </row>
    <row r="96" spans="1:135" s="54" customFormat="1" x14ac:dyDescent="0.35">
      <c r="A96" s="42"/>
      <c r="B96" s="43"/>
      <c r="D96" s="49"/>
      <c r="E96" s="49"/>
      <c r="F96" s="49"/>
      <c r="G96" s="49"/>
      <c r="H96" s="49"/>
      <c r="I96" s="49"/>
      <c r="J96" s="49"/>
      <c r="K96" s="49"/>
      <c r="L96" s="49"/>
      <c r="M96" s="49"/>
      <c r="N96" s="49"/>
      <c r="O96" s="49"/>
      <c r="P96" s="49"/>
      <c r="Q96" s="49"/>
      <c r="R96" s="49"/>
      <c r="S96" s="49"/>
      <c r="T96" s="49"/>
      <c r="U96" s="49"/>
      <c r="V96" s="49"/>
      <c r="W96" s="49"/>
      <c r="X96" s="49"/>
      <c r="Y96" s="49"/>
      <c r="Z96" s="49"/>
      <c r="AA96" s="49"/>
      <c r="AB96" s="49"/>
      <c r="AC96" s="49"/>
      <c r="AD96" s="49"/>
      <c r="AE96" s="49"/>
      <c r="AF96" s="49"/>
      <c r="AJ96" s="299"/>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c r="CG96" s="43"/>
      <c r="CH96" s="43"/>
      <c r="CI96" s="43"/>
      <c r="CJ96" s="43"/>
      <c r="CK96" s="43"/>
      <c r="CL96" s="43"/>
      <c r="CM96" s="43"/>
      <c r="CN96" s="43"/>
      <c r="CO96" s="43"/>
      <c r="CP96" s="43"/>
      <c r="CQ96" s="43"/>
      <c r="CR96" s="43"/>
      <c r="CS96" s="43"/>
      <c r="CT96" s="43"/>
      <c r="CU96" s="43"/>
      <c r="CV96" s="43"/>
      <c r="CW96" s="43"/>
      <c r="CX96" s="43"/>
      <c r="CY96" s="43"/>
      <c r="CZ96" s="43"/>
      <c r="DA96" s="43"/>
      <c r="DB96" s="43"/>
      <c r="DC96" s="43"/>
      <c r="DD96" s="43"/>
      <c r="DE96" s="43"/>
      <c r="DF96" s="43"/>
      <c r="DG96" s="43"/>
      <c r="DH96" s="42"/>
      <c r="DI96" s="42"/>
      <c r="DJ96" s="42"/>
      <c r="DK96" s="42"/>
      <c r="DL96" s="42"/>
      <c r="DM96" s="42"/>
      <c r="DN96" s="42"/>
      <c r="DO96" s="42"/>
      <c r="DP96" s="42"/>
      <c r="DQ96" s="42"/>
      <c r="DR96" s="42"/>
      <c r="DS96" s="42"/>
      <c r="DT96" s="42"/>
      <c r="DU96" s="42"/>
      <c r="DV96" s="42"/>
      <c r="DW96" s="339"/>
      <c r="DX96" s="339"/>
      <c r="DY96" s="339"/>
      <c r="DZ96" s="339"/>
      <c r="EA96"/>
      <c r="EB96"/>
      <c r="EC96"/>
      <c r="ED96"/>
      <c r="EE96"/>
    </row>
    <row r="97" spans="1:135" s="54" customFormat="1" x14ac:dyDescent="0.35">
      <c r="A97" s="42"/>
      <c r="B97" s="43"/>
      <c r="D97" s="49"/>
      <c r="E97" s="49"/>
      <c r="F97" s="49"/>
      <c r="G97" s="49"/>
      <c r="H97" s="49"/>
      <c r="I97" s="49"/>
      <c r="J97" s="49"/>
      <c r="K97" s="49"/>
      <c r="L97" s="49"/>
      <c r="M97" s="49"/>
      <c r="N97" s="49"/>
      <c r="O97" s="49"/>
      <c r="P97" s="49"/>
      <c r="Q97" s="49"/>
      <c r="R97" s="49"/>
      <c r="S97" s="49"/>
      <c r="T97" s="49"/>
      <c r="U97" s="49"/>
      <c r="V97" s="49"/>
      <c r="W97" s="49"/>
      <c r="X97" s="49"/>
      <c r="Y97" s="49"/>
      <c r="Z97" s="49"/>
      <c r="AA97" s="49"/>
      <c r="AB97" s="49"/>
      <c r="AC97" s="49"/>
      <c r="AD97" s="49"/>
      <c r="AE97" s="49"/>
      <c r="AF97" s="49"/>
      <c r="AJ97" s="299"/>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c r="CG97" s="43"/>
      <c r="CH97" s="43"/>
      <c r="CI97" s="43"/>
      <c r="CJ97" s="43"/>
      <c r="CK97" s="43"/>
      <c r="CL97" s="43"/>
      <c r="CM97" s="43"/>
      <c r="CN97" s="43"/>
      <c r="CO97" s="43"/>
      <c r="CP97" s="43"/>
      <c r="CQ97" s="43"/>
      <c r="CR97" s="43"/>
      <c r="CS97" s="43"/>
      <c r="CT97" s="43"/>
      <c r="CU97" s="43"/>
      <c r="CV97" s="43"/>
      <c r="CW97" s="43"/>
      <c r="CX97" s="43"/>
      <c r="CY97" s="43"/>
      <c r="CZ97" s="43"/>
      <c r="DA97" s="43"/>
      <c r="DB97" s="43"/>
      <c r="DC97" s="43"/>
      <c r="DD97" s="43"/>
      <c r="DE97" s="43"/>
      <c r="DF97" s="43"/>
      <c r="DG97" s="43"/>
      <c r="DH97" s="42"/>
      <c r="DI97" s="42"/>
      <c r="DJ97" s="42"/>
      <c r="DK97" s="42"/>
      <c r="DL97" s="42"/>
      <c r="DM97" s="42"/>
      <c r="DN97" s="42"/>
      <c r="DO97" s="42"/>
      <c r="DP97" s="42"/>
      <c r="DQ97" s="42"/>
      <c r="DR97" s="42"/>
      <c r="DS97" s="42"/>
      <c r="DT97" s="42"/>
      <c r="DU97" s="42"/>
      <c r="DV97" s="42"/>
      <c r="DW97" s="339"/>
      <c r="DX97" s="339"/>
      <c r="DY97" s="339"/>
      <c r="DZ97" s="339"/>
      <c r="EA97"/>
      <c r="EB97"/>
      <c r="EC97"/>
      <c r="ED97"/>
      <c r="EE97"/>
    </row>
    <row r="98" spans="1:135" s="54" customFormat="1" x14ac:dyDescent="0.35">
      <c r="A98" s="42"/>
      <c r="B98" s="43"/>
      <c r="D98" s="49"/>
      <c r="E98" s="49"/>
      <c r="F98" s="49"/>
      <c r="G98" s="49"/>
      <c r="H98" s="49"/>
      <c r="I98" s="49"/>
      <c r="J98" s="49"/>
      <c r="K98" s="49"/>
      <c r="L98" s="49"/>
      <c r="M98" s="49"/>
      <c r="N98" s="49"/>
      <c r="O98" s="49"/>
      <c r="P98" s="49"/>
      <c r="Q98" s="49"/>
      <c r="R98" s="49"/>
      <c r="S98" s="49"/>
      <c r="T98" s="49"/>
      <c r="U98" s="49"/>
      <c r="V98" s="49"/>
      <c r="W98" s="49"/>
      <c r="X98" s="49"/>
      <c r="Y98" s="49"/>
      <c r="Z98" s="49"/>
      <c r="AA98" s="49"/>
      <c r="AB98" s="49"/>
      <c r="AC98" s="49"/>
      <c r="AD98" s="49"/>
      <c r="AE98" s="49"/>
      <c r="AF98" s="49"/>
      <c r="AJ98" s="299"/>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c r="CG98" s="43"/>
      <c r="CH98" s="43"/>
      <c r="CI98" s="43"/>
      <c r="CJ98" s="43"/>
      <c r="CK98" s="43"/>
      <c r="CL98" s="43"/>
      <c r="CM98" s="43"/>
      <c r="CN98" s="43"/>
      <c r="CO98" s="43"/>
      <c r="CP98" s="43"/>
      <c r="CQ98" s="43"/>
      <c r="CR98" s="43"/>
      <c r="CS98" s="43"/>
      <c r="CT98" s="43"/>
      <c r="CU98" s="43"/>
      <c r="CV98" s="43"/>
      <c r="CW98" s="43"/>
      <c r="CX98" s="43"/>
      <c r="CY98" s="43"/>
      <c r="CZ98" s="43"/>
      <c r="DA98" s="43"/>
      <c r="DB98" s="43"/>
      <c r="DC98" s="43"/>
      <c r="DD98" s="43"/>
      <c r="DE98" s="43"/>
      <c r="DF98" s="43"/>
      <c r="DG98" s="43"/>
      <c r="DH98" s="42"/>
      <c r="DI98" s="42"/>
      <c r="DJ98" s="42"/>
      <c r="DK98" s="42"/>
      <c r="DL98" s="42"/>
      <c r="DM98" s="42"/>
      <c r="DN98" s="42"/>
      <c r="DO98" s="42"/>
      <c r="DP98" s="42"/>
      <c r="DQ98" s="42"/>
      <c r="DR98" s="42"/>
      <c r="DS98" s="42"/>
      <c r="DT98" s="42"/>
      <c r="DU98" s="42"/>
      <c r="DV98" s="42"/>
      <c r="DW98" s="339"/>
      <c r="DX98" s="339"/>
      <c r="DY98" s="339"/>
      <c r="DZ98" s="339"/>
      <c r="EA98"/>
      <c r="EB98"/>
      <c r="EC98"/>
      <c r="ED98"/>
      <c r="EE98"/>
    </row>
    <row r="99" spans="1:135" s="54" customFormat="1" x14ac:dyDescent="0.35">
      <c r="A99" s="42"/>
      <c r="B99" s="43"/>
      <c r="D99" s="49"/>
      <c r="E99" s="49"/>
      <c r="F99" s="49"/>
      <c r="G99" s="49"/>
      <c r="H99" s="49"/>
      <c r="I99" s="49"/>
      <c r="J99" s="49"/>
      <c r="K99" s="49"/>
      <c r="L99" s="49"/>
      <c r="M99" s="49"/>
      <c r="N99" s="49"/>
      <c r="O99" s="49"/>
      <c r="P99" s="49"/>
      <c r="Q99" s="49"/>
      <c r="R99" s="49"/>
      <c r="S99" s="49"/>
      <c r="T99" s="49"/>
      <c r="U99" s="49"/>
      <c r="V99" s="49"/>
      <c r="W99" s="49"/>
      <c r="X99" s="49"/>
      <c r="Y99" s="49"/>
      <c r="Z99" s="49"/>
      <c r="AA99" s="49"/>
      <c r="AB99" s="49"/>
      <c r="AC99" s="49"/>
      <c r="AD99" s="49"/>
      <c r="AE99" s="49"/>
      <c r="AF99" s="49"/>
      <c r="AJ99" s="299"/>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c r="CG99" s="43"/>
      <c r="CH99" s="43"/>
      <c r="CI99" s="43"/>
      <c r="CJ99" s="43"/>
      <c r="CK99" s="43"/>
      <c r="CL99" s="43"/>
      <c r="CM99" s="43"/>
      <c r="CN99" s="43"/>
      <c r="CO99" s="43"/>
      <c r="CP99" s="43"/>
      <c r="CQ99" s="43"/>
      <c r="CR99" s="43"/>
      <c r="CS99" s="43"/>
      <c r="CT99" s="43"/>
      <c r="CU99" s="43"/>
      <c r="CV99" s="43"/>
      <c r="CW99" s="43"/>
      <c r="CX99" s="43"/>
      <c r="CY99" s="43"/>
      <c r="CZ99" s="43"/>
      <c r="DA99" s="43"/>
      <c r="DB99" s="43"/>
      <c r="DC99" s="43"/>
      <c r="DD99" s="43"/>
      <c r="DE99" s="43"/>
      <c r="DF99" s="43"/>
      <c r="DG99" s="43"/>
      <c r="DH99" s="42"/>
      <c r="DI99" s="42"/>
      <c r="DJ99" s="42"/>
      <c r="DK99" s="42"/>
      <c r="DL99" s="42"/>
      <c r="DM99" s="42"/>
      <c r="DN99" s="42"/>
      <c r="DO99" s="42"/>
      <c r="DP99" s="42"/>
      <c r="DQ99" s="42"/>
      <c r="DR99" s="42"/>
      <c r="DS99" s="42"/>
      <c r="DT99" s="42"/>
      <c r="DU99" s="42"/>
      <c r="DV99" s="42"/>
      <c r="DW99" s="339"/>
      <c r="DX99" s="339"/>
      <c r="DY99" s="339"/>
      <c r="DZ99" s="339"/>
      <c r="EA99"/>
      <c r="EB99"/>
      <c r="EC99"/>
      <c r="ED99"/>
      <c r="EE99"/>
    </row>
    <row r="100" spans="1:135" s="54" customFormat="1" x14ac:dyDescent="0.35">
      <c r="A100" s="42"/>
      <c r="B100" s="43"/>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c r="AC100" s="49"/>
      <c r="AD100" s="49"/>
      <c r="AE100" s="49"/>
      <c r="AF100" s="49"/>
      <c r="AJ100" s="299"/>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c r="CG100" s="43"/>
      <c r="CH100" s="43"/>
      <c r="CI100" s="43"/>
      <c r="CJ100" s="43"/>
      <c r="CK100" s="43"/>
      <c r="CL100" s="43"/>
      <c r="CM100" s="43"/>
      <c r="CN100" s="43"/>
      <c r="CO100" s="43"/>
      <c r="CP100" s="43"/>
      <c r="CQ100" s="43"/>
      <c r="CR100" s="43"/>
      <c r="CS100" s="43"/>
      <c r="CT100" s="43"/>
      <c r="CU100" s="43"/>
      <c r="CV100" s="43"/>
      <c r="CW100" s="43"/>
      <c r="CX100" s="43"/>
      <c r="CY100" s="43"/>
      <c r="CZ100" s="43"/>
      <c r="DA100" s="43"/>
      <c r="DB100" s="43"/>
      <c r="DC100" s="43"/>
      <c r="DD100" s="43"/>
      <c r="DE100" s="43"/>
      <c r="DF100" s="43"/>
      <c r="DG100" s="43"/>
      <c r="DH100" s="42"/>
      <c r="DI100" s="42"/>
      <c r="DJ100" s="42"/>
      <c r="DK100" s="42"/>
      <c r="DL100" s="42"/>
      <c r="DM100" s="42"/>
      <c r="DN100" s="42"/>
      <c r="DO100" s="42"/>
      <c r="DP100" s="42"/>
      <c r="DQ100" s="42"/>
      <c r="DR100" s="42"/>
      <c r="DS100" s="42"/>
      <c r="DT100" s="42"/>
      <c r="DU100" s="42"/>
      <c r="DV100" s="42"/>
      <c r="DW100" s="339"/>
      <c r="DX100" s="339"/>
      <c r="DY100" s="339"/>
      <c r="DZ100" s="339"/>
      <c r="EA100"/>
      <c r="EB100"/>
      <c r="EC100"/>
      <c r="ED100"/>
      <c r="EE100"/>
    </row>
    <row r="101" spans="1:135" s="54" customFormat="1" x14ac:dyDescent="0.35">
      <c r="A101" s="42"/>
      <c r="B101" s="43"/>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c r="AC101" s="49"/>
      <c r="AD101" s="49"/>
      <c r="AE101" s="49"/>
      <c r="AF101" s="49"/>
      <c r="AJ101" s="299"/>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c r="CG101" s="43"/>
      <c r="CH101" s="43"/>
      <c r="CI101" s="43"/>
      <c r="CJ101" s="43"/>
      <c r="CK101" s="43"/>
      <c r="CL101" s="43"/>
      <c r="CM101" s="43"/>
      <c r="CN101" s="43"/>
      <c r="CO101" s="43"/>
      <c r="CP101" s="43"/>
      <c r="CQ101" s="43"/>
      <c r="CR101" s="43"/>
      <c r="CS101" s="43"/>
      <c r="CT101" s="43"/>
      <c r="CU101" s="43"/>
      <c r="CV101" s="43"/>
      <c r="CW101" s="43"/>
      <c r="CX101" s="43"/>
      <c r="CY101" s="43"/>
      <c r="CZ101" s="43"/>
      <c r="DA101" s="43"/>
      <c r="DB101" s="43"/>
      <c r="DC101" s="43"/>
      <c r="DD101" s="43"/>
      <c r="DE101" s="43"/>
      <c r="DF101" s="43"/>
      <c r="DG101" s="43"/>
      <c r="DH101" s="42"/>
      <c r="DI101" s="42"/>
      <c r="DJ101" s="42"/>
      <c r="DK101" s="42"/>
      <c r="DL101" s="42"/>
      <c r="DM101" s="42"/>
      <c r="DN101" s="42"/>
      <c r="DO101" s="42"/>
      <c r="DP101" s="42"/>
      <c r="DQ101" s="42"/>
      <c r="DR101" s="42"/>
      <c r="DS101" s="42"/>
      <c r="DT101" s="42"/>
      <c r="DU101" s="42"/>
      <c r="DV101" s="42"/>
      <c r="DW101" s="339"/>
      <c r="DX101" s="339"/>
      <c r="DY101" s="339"/>
      <c r="DZ101" s="339"/>
      <c r="EA101"/>
      <c r="EB101"/>
      <c r="EC101"/>
      <c r="ED101"/>
      <c r="EE101"/>
    </row>
    <row r="102" spans="1:135" s="54" customFormat="1" x14ac:dyDescent="0.35">
      <c r="A102" s="42"/>
      <c r="B102" s="43"/>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c r="AC102" s="49"/>
      <c r="AD102" s="49"/>
      <c r="AE102" s="49"/>
      <c r="AF102" s="49"/>
      <c r="AJ102" s="299"/>
      <c r="AN102" s="43"/>
      <c r="AO102" s="43"/>
      <c r="AP102" s="43"/>
      <c r="AQ102" s="43"/>
      <c r="AR102" s="43"/>
      <c r="AS102" s="43"/>
      <c r="AT102" s="43"/>
      <c r="AU102" s="43"/>
      <c r="AV102" s="43"/>
      <c r="AW102" s="43"/>
      <c r="AX102" s="43"/>
      <c r="AY102" s="43"/>
      <c r="AZ102" s="43"/>
      <c r="BA102" s="43"/>
      <c r="BB102" s="43"/>
      <c r="BC102" s="43"/>
      <c r="BD102" s="43"/>
      <c r="BE102" s="43"/>
      <c r="BF102" s="43"/>
      <c r="BG102" s="43"/>
      <c r="BH102" s="43"/>
      <c r="BI102" s="43"/>
      <c r="BJ102" s="43"/>
      <c r="BK102" s="43"/>
      <c r="BL102" s="43"/>
      <c r="BM102" s="43"/>
      <c r="BN102" s="43"/>
      <c r="BO102" s="43"/>
      <c r="BP102" s="43"/>
      <c r="BQ102" s="43"/>
      <c r="BR102" s="43"/>
      <c r="BS102" s="43"/>
      <c r="BT102" s="43"/>
      <c r="BU102" s="43"/>
      <c r="BV102" s="43"/>
      <c r="BW102" s="43"/>
      <c r="BX102" s="43"/>
      <c r="BY102" s="43"/>
      <c r="BZ102" s="43"/>
      <c r="CA102" s="43"/>
      <c r="CB102" s="43"/>
      <c r="CC102" s="43"/>
      <c r="CD102" s="43"/>
      <c r="CE102" s="43"/>
      <c r="CF102" s="43"/>
      <c r="CG102" s="43"/>
      <c r="CH102" s="43"/>
      <c r="CI102" s="43"/>
      <c r="CJ102" s="43"/>
      <c r="CK102" s="43"/>
      <c r="CL102" s="43"/>
      <c r="CM102" s="43"/>
      <c r="CN102" s="43"/>
      <c r="CO102" s="43"/>
      <c r="CP102" s="43"/>
      <c r="CQ102" s="43"/>
      <c r="CR102" s="43"/>
      <c r="CS102" s="43"/>
      <c r="CT102" s="43"/>
      <c r="CU102" s="43"/>
      <c r="CV102" s="43"/>
      <c r="CW102" s="43"/>
      <c r="CX102" s="43"/>
      <c r="CY102" s="43"/>
      <c r="CZ102" s="43"/>
      <c r="DA102" s="43"/>
      <c r="DB102" s="43"/>
      <c r="DC102" s="43"/>
      <c r="DD102" s="43"/>
      <c r="DE102" s="43"/>
      <c r="DF102" s="43"/>
      <c r="DG102" s="43"/>
      <c r="DH102" s="42"/>
      <c r="DI102" s="42"/>
      <c r="DJ102" s="42"/>
      <c r="DK102" s="42"/>
      <c r="DL102" s="42"/>
      <c r="DM102" s="42"/>
      <c r="DN102" s="42"/>
      <c r="DO102" s="42"/>
      <c r="DP102" s="42"/>
      <c r="DQ102" s="42"/>
      <c r="DR102" s="42"/>
      <c r="DS102" s="42"/>
      <c r="DT102" s="42"/>
      <c r="DU102" s="42"/>
      <c r="DV102" s="42"/>
      <c r="DW102" s="339"/>
      <c r="DX102" s="339"/>
      <c r="DY102" s="339"/>
      <c r="DZ102" s="339"/>
      <c r="EA102"/>
      <c r="EB102"/>
      <c r="EC102"/>
      <c r="ED102"/>
      <c r="EE102"/>
    </row>
    <row r="103" spans="1:135" s="54" customFormat="1" x14ac:dyDescent="0.35">
      <c r="A103" s="42"/>
      <c r="B103" s="43"/>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c r="AC103" s="49"/>
      <c r="AD103" s="49"/>
      <c r="AE103" s="49"/>
      <c r="AF103" s="49"/>
      <c r="AJ103" s="299"/>
      <c r="AN103" s="43"/>
      <c r="AO103" s="43"/>
      <c r="AP103" s="43"/>
      <c r="AQ103" s="43"/>
      <c r="AR103" s="43"/>
      <c r="AS103" s="43"/>
      <c r="AT103" s="43"/>
      <c r="AU103" s="43"/>
      <c r="AV103" s="43"/>
      <c r="AW103" s="43"/>
      <c r="AX103" s="43"/>
      <c r="AY103" s="43"/>
      <c r="AZ103" s="43"/>
      <c r="BA103" s="43"/>
      <c r="BB103" s="43"/>
      <c r="BC103" s="43"/>
      <c r="BD103" s="43"/>
      <c r="BE103" s="43"/>
      <c r="BF103" s="43"/>
      <c r="BG103" s="43"/>
      <c r="BH103" s="43"/>
      <c r="BI103" s="43"/>
      <c r="BJ103" s="43"/>
      <c r="BK103" s="43"/>
      <c r="BL103" s="43"/>
      <c r="BM103" s="43"/>
      <c r="BN103" s="43"/>
      <c r="BO103" s="43"/>
      <c r="BP103" s="43"/>
      <c r="BQ103" s="43"/>
      <c r="BR103" s="43"/>
      <c r="BS103" s="43"/>
      <c r="BT103" s="43"/>
      <c r="BU103" s="43"/>
      <c r="BV103" s="43"/>
      <c r="BW103" s="43"/>
      <c r="BX103" s="43"/>
      <c r="BY103" s="43"/>
      <c r="BZ103" s="43"/>
      <c r="CA103" s="43"/>
      <c r="CB103" s="43"/>
      <c r="CC103" s="43"/>
      <c r="CD103" s="43"/>
      <c r="CE103" s="43"/>
      <c r="CF103" s="43"/>
      <c r="CG103" s="43"/>
      <c r="CH103" s="43"/>
      <c r="CI103" s="43"/>
      <c r="CJ103" s="43"/>
      <c r="CK103" s="43"/>
      <c r="CL103" s="43"/>
      <c r="CM103" s="43"/>
      <c r="CN103" s="43"/>
      <c r="CO103" s="43"/>
      <c r="CP103" s="43"/>
      <c r="CQ103" s="43"/>
      <c r="CR103" s="43"/>
      <c r="CS103" s="43"/>
      <c r="CT103" s="43"/>
      <c r="CU103" s="43"/>
      <c r="CV103" s="43"/>
      <c r="CW103" s="43"/>
      <c r="CX103" s="43"/>
      <c r="CY103" s="43"/>
      <c r="CZ103" s="43"/>
      <c r="DA103" s="43"/>
      <c r="DB103" s="43"/>
      <c r="DC103" s="43"/>
      <c r="DD103" s="43"/>
      <c r="DE103" s="43"/>
      <c r="DF103" s="43"/>
      <c r="DG103" s="43"/>
      <c r="DH103" s="42"/>
      <c r="DI103" s="42"/>
      <c r="DJ103" s="42"/>
      <c r="DK103" s="42"/>
      <c r="DL103" s="42"/>
      <c r="DM103" s="42"/>
      <c r="DN103" s="42"/>
      <c r="DO103" s="42"/>
      <c r="DP103" s="42"/>
      <c r="DQ103" s="42"/>
      <c r="DR103" s="42"/>
      <c r="DS103" s="42"/>
      <c r="DT103" s="42"/>
      <c r="DU103" s="42"/>
      <c r="DV103" s="42"/>
      <c r="DW103" s="339"/>
      <c r="DX103" s="339"/>
      <c r="DY103" s="339"/>
      <c r="DZ103" s="339"/>
      <c r="EA103"/>
      <c r="EB103"/>
      <c r="EC103"/>
      <c r="ED103"/>
      <c r="EE103"/>
    </row>
    <row r="104" spans="1:135" s="54" customFormat="1" x14ac:dyDescent="0.35">
      <c r="A104" s="42"/>
      <c r="B104" s="43"/>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c r="AC104" s="49"/>
      <c r="AD104" s="49"/>
      <c r="AE104" s="49"/>
      <c r="AF104" s="49"/>
      <c r="AJ104" s="299"/>
      <c r="AN104" s="43"/>
      <c r="AO104" s="43"/>
      <c r="AP104" s="43"/>
      <c r="AQ104" s="43"/>
      <c r="AR104" s="43"/>
      <c r="AS104" s="43"/>
      <c r="AT104" s="43"/>
      <c r="AU104" s="43"/>
      <c r="AV104" s="43"/>
      <c r="AW104" s="43"/>
      <c r="AX104" s="43"/>
      <c r="AY104" s="43"/>
      <c r="AZ104" s="43"/>
      <c r="BA104" s="43"/>
      <c r="BB104" s="43"/>
      <c r="BC104" s="43"/>
      <c r="BD104" s="43"/>
      <c r="BE104" s="43"/>
      <c r="BF104" s="43"/>
      <c r="BG104" s="43"/>
      <c r="BH104" s="43"/>
      <c r="BI104" s="43"/>
      <c r="BJ104" s="43"/>
      <c r="BK104" s="43"/>
      <c r="BL104" s="43"/>
      <c r="BM104" s="43"/>
      <c r="BN104" s="43"/>
      <c r="BO104" s="43"/>
      <c r="BP104" s="43"/>
      <c r="BQ104" s="43"/>
      <c r="BR104" s="43"/>
      <c r="BS104" s="43"/>
      <c r="BT104" s="43"/>
      <c r="BU104" s="43"/>
      <c r="BV104" s="43"/>
      <c r="BW104" s="43"/>
      <c r="BX104" s="43"/>
      <c r="BY104" s="43"/>
      <c r="BZ104" s="43"/>
      <c r="CA104" s="43"/>
      <c r="CB104" s="43"/>
      <c r="CC104" s="43"/>
      <c r="CD104" s="43"/>
      <c r="CE104" s="43"/>
      <c r="CF104" s="43"/>
      <c r="CG104" s="43"/>
      <c r="CH104" s="43"/>
      <c r="CI104" s="43"/>
      <c r="CJ104" s="43"/>
      <c r="CK104" s="43"/>
      <c r="CL104" s="43"/>
      <c r="CM104" s="43"/>
      <c r="CN104" s="43"/>
      <c r="CO104" s="43"/>
      <c r="CP104" s="43"/>
      <c r="CQ104" s="43"/>
      <c r="CR104" s="43"/>
      <c r="CS104" s="43"/>
      <c r="CT104" s="43"/>
      <c r="CU104" s="43"/>
      <c r="CV104" s="43"/>
      <c r="CW104" s="43"/>
      <c r="CX104" s="43"/>
      <c r="CY104" s="43"/>
      <c r="CZ104" s="43"/>
      <c r="DA104" s="43"/>
      <c r="DB104" s="43"/>
      <c r="DC104" s="43"/>
      <c r="DD104" s="43"/>
      <c r="DE104" s="43"/>
      <c r="DF104" s="43"/>
      <c r="DG104" s="43"/>
      <c r="DH104" s="42"/>
      <c r="DI104" s="42"/>
      <c r="DJ104" s="42"/>
      <c r="DK104" s="42"/>
      <c r="DL104" s="42"/>
      <c r="DM104" s="42"/>
      <c r="DN104" s="42"/>
      <c r="DO104" s="42"/>
      <c r="DP104" s="42"/>
      <c r="DQ104" s="42"/>
      <c r="DR104" s="42"/>
      <c r="DS104" s="42"/>
      <c r="DT104" s="42"/>
      <c r="DU104" s="42"/>
      <c r="DV104" s="42"/>
      <c r="DW104" s="339"/>
      <c r="DX104" s="339"/>
      <c r="DY104" s="339"/>
      <c r="DZ104" s="339"/>
      <c r="EA104"/>
      <c r="EB104"/>
      <c r="EC104"/>
      <c r="ED104"/>
      <c r="EE104"/>
    </row>
    <row r="105" spans="1:135" s="54" customFormat="1" x14ac:dyDescent="0.35">
      <c r="A105" s="42"/>
      <c r="B105" s="43"/>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c r="AB105" s="49"/>
      <c r="AC105" s="49"/>
      <c r="AD105" s="49"/>
      <c r="AE105" s="49"/>
      <c r="AF105" s="49"/>
      <c r="AJ105" s="299"/>
      <c r="AN105" s="43"/>
      <c r="AO105" s="43"/>
      <c r="AP105" s="43"/>
      <c r="AQ105" s="43"/>
      <c r="AR105" s="43"/>
      <c r="AS105" s="43"/>
      <c r="AT105" s="43"/>
      <c r="AU105" s="43"/>
      <c r="AV105" s="43"/>
      <c r="AW105" s="43"/>
      <c r="AX105" s="43"/>
      <c r="AY105" s="43"/>
      <c r="AZ105" s="43"/>
      <c r="BA105" s="43"/>
      <c r="BB105" s="43"/>
      <c r="BC105" s="43"/>
      <c r="BD105" s="43"/>
      <c r="BE105" s="43"/>
      <c r="BF105" s="43"/>
      <c r="BG105" s="43"/>
      <c r="BH105" s="43"/>
      <c r="BI105" s="43"/>
      <c r="BJ105" s="43"/>
      <c r="BK105" s="43"/>
      <c r="BL105" s="43"/>
      <c r="BM105" s="43"/>
      <c r="BN105" s="43"/>
      <c r="BO105" s="43"/>
      <c r="BP105" s="43"/>
      <c r="BQ105" s="43"/>
      <c r="BR105" s="43"/>
      <c r="BS105" s="43"/>
      <c r="BT105" s="43"/>
      <c r="BU105" s="43"/>
      <c r="BV105" s="43"/>
      <c r="BW105" s="43"/>
      <c r="BX105" s="43"/>
      <c r="BY105" s="43"/>
      <c r="BZ105" s="43"/>
      <c r="CA105" s="43"/>
      <c r="CB105" s="43"/>
      <c r="CC105" s="43"/>
      <c r="CD105" s="43"/>
      <c r="CE105" s="43"/>
      <c r="CF105" s="43"/>
      <c r="CG105" s="43"/>
      <c r="CH105" s="43"/>
      <c r="CI105" s="43"/>
      <c r="CJ105" s="43"/>
      <c r="CK105" s="43"/>
      <c r="CL105" s="43"/>
      <c r="CM105" s="43"/>
      <c r="CN105" s="43"/>
      <c r="CO105" s="43"/>
      <c r="CP105" s="43"/>
      <c r="CQ105" s="43"/>
      <c r="CR105" s="43"/>
      <c r="CS105" s="43"/>
      <c r="CT105" s="43"/>
      <c r="CU105" s="43"/>
      <c r="CV105" s="43"/>
      <c r="CW105" s="43"/>
      <c r="CX105" s="43"/>
      <c r="CY105" s="43"/>
      <c r="CZ105" s="43"/>
      <c r="DA105" s="43"/>
      <c r="DB105" s="43"/>
      <c r="DC105" s="43"/>
      <c r="DD105" s="43"/>
      <c r="DE105" s="43"/>
      <c r="DF105" s="43"/>
      <c r="DG105" s="43"/>
      <c r="DH105" s="42"/>
      <c r="DI105" s="42"/>
      <c r="DJ105" s="42"/>
      <c r="DK105" s="42"/>
      <c r="DL105" s="42"/>
      <c r="DM105" s="42"/>
      <c r="DN105" s="42"/>
      <c r="DO105" s="42"/>
      <c r="DP105" s="42"/>
      <c r="DQ105" s="42"/>
      <c r="DR105" s="42"/>
      <c r="DS105" s="42"/>
      <c r="DT105" s="42"/>
      <c r="DU105" s="42"/>
      <c r="DV105" s="42"/>
      <c r="DW105" s="339"/>
      <c r="DX105" s="339"/>
      <c r="DY105" s="339"/>
      <c r="DZ105" s="339"/>
      <c r="EA105"/>
      <c r="EB105"/>
      <c r="EC105"/>
      <c r="ED105"/>
      <c r="EE105"/>
    </row>
    <row r="106" spans="1:135" s="54" customFormat="1" x14ac:dyDescent="0.35">
      <c r="A106" s="42"/>
      <c r="B106" s="43"/>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c r="AF106" s="49"/>
      <c r="AJ106" s="299"/>
      <c r="AN106" s="43"/>
      <c r="AO106" s="43"/>
      <c r="AP106" s="43"/>
      <c r="AQ106" s="43"/>
      <c r="AR106" s="43"/>
      <c r="AS106" s="43"/>
      <c r="AT106" s="43"/>
      <c r="AU106" s="43"/>
      <c r="AV106" s="43"/>
      <c r="AW106" s="43"/>
      <c r="AX106" s="43"/>
      <c r="AY106" s="43"/>
      <c r="AZ106" s="43"/>
      <c r="BA106" s="43"/>
      <c r="BB106" s="43"/>
      <c r="BC106" s="43"/>
      <c r="BD106" s="43"/>
      <c r="BE106" s="43"/>
      <c r="BF106" s="43"/>
      <c r="BG106" s="43"/>
      <c r="BH106" s="43"/>
      <c r="BI106" s="43"/>
      <c r="BJ106" s="43"/>
      <c r="BK106" s="43"/>
      <c r="BL106" s="43"/>
      <c r="BM106" s="43"/>
      <c r="BN106" s="43"/>
      <c r="BO106" s="43"/>
      <c r="BP106" s="43"/>
      <c r="BQ106" s="43"/>
      <c r="BR106" s="43"/>
      <c r="BS106" s="43"/>
      <c r="BT106" s="43"/>
      <c r="BU106" s="43"/>
      <c r="BV106" s="43"/>
      <c r="BW106" s="43"/>
      <c r="BX106" s="43"/>
      <c r="BY106" s="43"/>
      <c r="BZ106" s="43"/>
      <c r="CA106" s="43"/>
      <c r="CB106" s="43"/>
      <c r="CC106" s="43"/>
      <c r="CD106" s="43"/>
      <c r="CE106" s="43"/>
      <c r="CF106" s="43"/>
      <c r="CG106" s="43"/>
      <c r="CH106" s="43"/>
      <c r="CI106" s="43"/>
      <c r="CJ106" s="43"/>
      <c r="CK106" s="43"/>
      <c r="CL106" s="43"/>
      <c r="CM106" s="43"/>
      <c r="CN106" s="43"/>
      <c r="CO106" s="43"/>
      <c r="CP106" s="43"/>
      <c r="CQ106" s="43"/>
      <c r="CR106" s="43"/>
      <c r="CS106" s="43"/>
      <c r="CT106" s="43"/>
      <c r="CU106" s="43"/>
      <c r="CV106" s="43"/>
      <c r="CW106" s="43"/>
      <c r="CX106" s="43"/>
      <c r="CY106" s="43"/>
      <c r="CZ106" s="43"/>
      <c r="DA106" s="43"/>
      <c r="DB106" s="43"/>
      <c r="DC106" s="43"/>
      <c r="DD106" s="43"/>
      <c r="DE106" s="43"/>
      <c r="DF106" s="43"/>
      <c r="DG106" s="43"/>
      <c r="DH106" s="42"/>
      <c r="DI106" s="42"/>
      <c r="DJ106" s="42"/>
      <c r="DK106" s="42"/>
      <c r="DL106" s="42"/>
      <c r="DM106" s="42"/>
      <c r="DN106" s="42"/>
      <c r="DO106" s="42"/>
      <c r="DP106" s="42"/>
      <c r="DQ106" s="42"/>
      <c r="DR106" s="42"/>
      <c r="DS106" s="42"/>
      <c r="DT106" s="42"/>
      <c r="DU106" s="42"/>
      <c r="DV106" s="42"/>
      <c r="DW106" s="339"/>
      <c r="DX106" s="339"/>
      <c r="DY106" s="339"/>
      <c r="DZ106" s="339"/>
      <c r="EA106"/>
      <c r="EB106"/>
      <c r="EC106"/>
      <c r="ED106"/>
      <c r="EE106"/>
    </row>
    <row r="107" spans="1:135" s="54" customFormat="1" x14ac:dyDescent="0.35">
      <c r="A107" s="42"/>
      <c r="B107" s="43"/>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c r="AJ107" s="299"/>
      <c r="AN107" s="43"/>
      <c r="AO107" s="43"/>
      <c r="AP107" s="43"/>
      <c r="AQ107" s="43"/>
      <c r="AR107" s="43"/>
      <c r="AS107" s="43"/>
      <c r="AT107" s="43"/>
      <c r="AU107" s="43"/>
      <c r="AV107" s="43"/>
      <c r="AW107" s="43"/>
      <c r="AX107" s="43"/>
      <c r="AY107" s="43"/>
      <c r="AZ107" s="43"/>
      <c r="BA107" s="43"/>
      <c r="BB107" s="43"/>
      <c r="BC107" s="43"/>
      <c r="BD107" s="43"/>
      <c r="BE107" s="43"/>
      <c r="BF107" s="43"/>
      <c r="BG107" s="43"/>
      <c r="BH107" s="43"/>
      <c r="BI107" s="43"/>
      <c r="BJ107" s="43"/>
      <c r="BK107" s="43"/>
      <c r="BL107" s="43"/>
      <c r="BM107" s="43"/>
      <c r="BN107" s="43"/>
      <c r="BO107" s="43"/>
      <c r="BP107" s="43"/>
      <c r="BQ107" s="43"/>
      <c r="BR107" s="43"/>
      <c r="BS107" s="43"/>
      <c r="BT107" s="43"/>
      <c r="BU107" s="43"/>
      <c r="BV107" s="43"/>
      <c r="BW107" s="43"/>
      <c r="BX107" s="43"/>
      <c r="BY107" s="43"/>
      <c r="BZ107" s="43"/>
      <c r="CA107" s="43"/>
      <c r="CB107" s="43"/>
      <c r="CC107" s="43"/>
      <c r="CD107" s="43"/>
      <c r="CE107" s="43"/>
      <c r="CF107" s="43"/>
      <c r="CG107" s="43"/>
      <c r="CH107" s="43"/>
      <c r="CI107" s="43"/>
      <c r="CJ107" s="43"/>
      <c r="CK107" s="43"/>
      <c r="CL107" s="43"/>
      <c r="CM107" s="43"/>
      <c r="CN107" s="43"/>
      <c r="CO107" s="43"/>
      <c r="CP107" s="43"/>
      <c r="CQ107" s="43"/>
      <c r="CR107" s="43"/>
      <c r="CS107" s="43"/>
      <c r="CT107" s="43"/>
      <c r="CU107" s="43"/>
      <c r="CV107" s="43"/>
      <c r="CW107" s="43"/>
      <c r="CX107" s="43"/>
      <c r="CY107" s="43"/>
      <c r="CZ107" s="43"/>
      <c r="DA107" s="43"/>
      <c r="DB107" s="43"/>
      <c r="DC107" s="43"/>
      <c r="DD107" s="43"/>
      <c r="DE107" s="43"/>
      <c r="DF107" s="43"/>
      <c r="DG107" s="43"/>
      <c r="DH107" s="42"/>
      <c r="DI107" s="42"/>
      <c r="DJ107" s="42"/>
      <c r="DK107" s="42"/>
      <c r="DL107" s="42"/>
      <c r="DM107" s="42"/>
      <c r="DN107" s="42"/>
      <c r="DO107" s="42"/>
      <c r="DP107" s="42"/>
      <c r="DQ107" s="42"/>
      <c r="DR107" s="42"/>
      <c r="DS107" s="42"/>
      <c r="DT107" s="42"/>
      <c r="DU107" s="42"/>
      <c r="DV107" s="42"/>
      <c r="DW107" s="339"/>
      <c r="DX107" s="339"/>
      <c r="DY107" s="339"/>
      <c r="DZ107" s="339"/>
      <c r="EA107"/>
      <c r="EB107"/>
      <c r="EC107"/>
      <c r="ED107"/>
      <c r="EE107"/>
    </row>
    <row r="108" spans="1:135" s="54" customFormat="1" x14ac:dyDescent="0.35">
      <c r="A108" s="42"/>
      <c r="B108" s="43"/>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c r="AC108" s="49"/>
      <c r="AD108" s="49"/>
      <c r="AE108" s="49"/>
      <c r="AF108" s="49"/>
      <c r="AJ108" s="299"/>
      <c r="AN108" s="43"/>
      <c r="AO108" s="43"/>
      <c r="AP108" s="43"/>
      <c r="AQ108" s="43"/>
      <c r="AR108" s="43"/>
      <c r="AS108" s="43"/>
      <c r="AT108" s="43"/>
      <c r="AU108" s="43"/>
      <c r="AV108" s="43"/>
      <c r="AW108" s="43"/>
      <c r="AX108" s="43"/>
      <c r="AY108" s="43"/>
      <c r="AZ108" s="43"/>
      <c r="BA108" s="43"/>
      <c r="BB108" s="43"/>
      <c r="BC108" s="43"/>
      <c r="BD108" s="43"/>
      <c r="BE108" s="43"/>
      <c r="BF108" s="43"/>
      <c r="BG108" s="43"/>
      <c r="BH108" s="43"/>
      <c r="BI108" s="43"/>
      <c r="BJ108" s="43"/>
      <c r="BK108" s="43"/>
      <c r="BL108" s="43"/>
      <c r="BM108" s="43"/>
      <c r="BN108" s="43"/>
      <c r="BO108" s="43"/>
      <c r="BP108" s="43"/>
      <c r="BQ108" s="43"/>
      <c r="BR108" s="43"/>
      <c r="BS108" s="43"/>
      <c r="BT108" s="43"/>
      <c r="BU108" s="43"/>
      <c r="BV108" s="43"/>
      <c r="BW108" s="43"/>
      <c r="BX108" s="43"/>
      <c r="BY108" s="43"/>
      <c r="BZ108" s="43"/>
      <c r="CA108" s="43"/>
      <c r="CB108" s="43"/>
      <c r="CC108" s="43"/>
      <c r="CD108" s="43"/>
      <c r="CE108" s="43"/>
      <c r="CF108" s="43"/>
      <c r="CG108" s="43"/>
      <c r="CH108" s="43"/>
      <c r="CI108" s="43"/>
      <c r="CJ108" s="43"/>
      <c r="CK108" s="43"/>
      <c r="CL108" s="43"/>
      <c r="CM108" s="43"/>
      <c r="CN108" s="43"/>
      <c r="CO108" s="43"/>
      <c r="CP108" s="43"/>
      <c r="CQ108" s="43"/>
      <c r="CR108" s="43"/>
      <c r="CS108" s="43"/>
      <c r="CT108" s="43"/>
      <c r="CU108" s="43"/>
      <c r="CV108" s="43"/>
      <c r="CW108" s="43"/>
      <c r="CX108" s="43"/>
      <c r="CY108" s="43"/>
      <c r="CZ108" s="43"/>
      <c r="DA108" s="43"/>
      <c r="DB108" s="43"/>
      <c r="DC108" s="43"/>
      <c r="DD108" s="43"/>
      <c r="DE108" s="43"/>
      <c r="DF108" s="43"/>
      <c r="DG108" s="43"/>
      <c r="DH108" s="42"/>
      <c r="DI108" s="42"/>
      <c r="DJ108" s="42"/>
      <c r="DK108" s="42"/>
      <c r="DL108" s="42"/>
      <c r="DM108" s="42"/>
      <c r="DN108" s="42"/>
      <c r="DO108" s="42"/>
      <c r="DP108" s="42"/>
      <c r="DQ108" s="42"/>
      <c r="DR108" s="42"/>
      <c r="DS108" s="42"/>
      <c r="DT108" s="42"/>
      <c r="DU108" s="42"/>
      <c r="DV108" s="42"/>
      <c r="DW108" s="339"/>
      <c r="DX108" s="339"/>
      <c r="DY108" s="339"/>
      <c r="DZ108" s="339"/>
      <c r="EA108"/>
      <c r="EB108"/>
      <c r="EC108"/>
      <c r="ED108"/>
      <c r="EE108"/>
    </row>
    <row r="109" spans="1:135" s="54" customFormat="1" x14ac:dyDescent="0.35">
      <c r="A109" s="42"/>
      <c r="B109" s="43"/>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c r="AC109" s="49"/>
      <c r="AD109" s="49"/>
      <c r="AE109" s="49"/>
      <c r="AF109" s="49"/>
      <c r="AJ109" s="299"/>
      <c r="AN109" s="43"/>
      <c r="AO109" s="43"/>
      <c r="AP109" s="43"/>
      <c r="AQ109" s="43"/>
      <c r="AR109" s="43"/>
      <c r="AS109" s="43"/>
      <c r="AT109" s="43"/>
      <c r="AU109" s="43"/>
      <c r="AV109" s="43"/>
      <c r="AW109" s="43"/>
      <c r="AX109" s="43"/>
      <c r="AY109" s="43"/>
      <c r="AZ109" s="43"/>
      <c r="BA109" s="43"/>
      <c r="BB109" s="43"/>
      <c r="BC109" s="43"/>
      <c r="BD109" s="43"/>
      <c r="BE109" s="43"/>
      <c r="BF109" s="43"/>
      <c r="BG109" s="43"/>
      <c r="BH109" s="43"/>
      <c r="BI109" s="43"/>
      <c r="BJ109" s="43"/>
      <c r="BK109" s="43"/>
      <c r="BL109" s="43"/>
      <c r="BM109" s="43"/>
      <c r="BN109" s="43"/>
      <c r="BO109" s="43"/>
      <c r="BP109" s="43"/>
      <c r="BQ109" s="43"/>
      <c r="BR109" s="43"/>
      <c r="BS109" s="43"/>
      <c r="BT109" s="43"/>
      <c r="BU109" s="43"/>
      <c r="BV109" s="43"/>
      <c r="BW109" s="43"/>
      <c r="BX109" s="43"/>
      <c r="BY109" s="43"/>
      <c r="BZ109" s="43"/>
      <c r="CA109" s="43"/>
      <c r="CB109" s="43"/>
      <c r="CC109" s="43"/>
      <c r="CD109" s="43"/>
      <c r="CE109" s="43"/>
      <c r="CF109" s="43"/>
      <c r="CG109" s="43"/>
      <c r="CH109" s="43"/>
      <c r="CI109" s="43"/>
      <c r="CJ109" s="43"/>
      <c r="CK109" s="43"/>
      <c r="CL109" s="43"/>
      <c r="CM109" s="43"/>
      <c r="CN109" s="43"/>
      <c r="CO109" s="43"/>
      <c r="CP109" s="43"/>
      <c r="CQ109" s="43"/>
      <c r="CR109" s="43"/>
      <c r="CS109" s="43"/>
      <c r="CT109" s="43"/>
      <c r="CU109" s="43"/>
      <c r="CV109" s="43"/>
      <c r="CW109" s="43"/>
      <c r="CX109" s="43"/>
      <c r="CY109" s="43"/>
      <c r="CZ109" s="43"/>
      <c r="DA109" s="43"/>
      <c r="DB109" s="43"/>
      <c r="DC109" s="43"/>
      <c r="DD109" s="43"/>
      <c r="DE109" s="43"/>
      <c r="DF109" s="43"/>
      <c r="DG109" s="43"/>
      <c r="DH109" s="42"/>
      <c r="DI109" s="42"/>
      <c r="DJ109" s="42"/>
      <c r="DK109" s="42"/>
      <c r="DL109" s="42"/>
      <c r="DM109" s="42"/>
      <c r="DN109" s="42"/>
      <c r="DO109" s="42"/>
      <c r="DP109" s="42"/>
      <c r="DQ109" s="42"/>
      <c r="DR109" s="42"/>
      <c r="DS109" s="42"/>
      <c r="DT109" s="42"/>
      <c r="DU109" s="42"/>
      <c r="DV109" s="42"/>
      <c r="DW109" s="339"/>
      <c r="DX109" s="339"/>
      <c r="DY109" s="339"/>
      <c r="DZ109" s="339"/>
      <c r="EA109"/>
      <c r="EB109"/>
      <c r="EC109"/>
      <c r="ED109"/>
      <c r="EE109"/>
    </row>
    <row r="110" spans="1:135" s="54" customFormat="1" x14ac:dyDescent="0.35">
      <c r="A110" s="42"/>
      <c r="B110" s="43"/>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c r="AC110" s="49"/>
      <c r="AD110" s="49"/>
      <c r="AE110" s="49"/>
      <c r="AF110" s="49"/>
      <c r="AJ110" s="299"/>
      <c r="AN110" s="43"/>
      <c r="AO110" s="43"/>
      <c r="AP110" s="43"/>
      <c r="AQ110" s="43"/>
      <c r="AR110" s="43"/>
      <c r="AS110" s="43"/>
      <c r="AT110" s="43"/>
      <c r="AU110" s="43"/>
      <c r="AV110" s="43"/>
      <c r="AW110" s="43"/>
      <c r="AX110" s="43"/>
      <c r="AY110" s="43"/>
      <c r="AZ110" s="43"/>
      <c r="BA110" s="43"/>
      <c r="BB110" s="43"/>
      <c r="BC110" s="43"/>
      <c r="BD110" s="43"/>
      <c r="BE110" s="43"/>
      <c r="BF110" s="43"/>
      <c r="BG110" s="43"/>
      <c r="BH110" s="43"/>
      <c r="BI110" s="43"/>
      <c r="BJ110" s="43"/>
      <c r="BK110" s="43"/>
      <c r="BL110" s="43"/>
      <c r="BM110" s="43"/>
      <c r="BN110" s="43"/>
      <c r="BO110" s="43"/>
      <c r="BP110" s="43"/>
      <c r="BQ110" s="43"/>
      <c r="BR110" s="43"/>
      <c r="BS110" s="43"/>
      <c r="BT110" s="43"/>
      <c r="BU110" s="43"/>
      <c r="BV110" s="43"/>
      <c r="BW110" s="43"/>
      <c r="BX110" s="43"/>
      <c r="BY110" s="43"/>
      <c r="BZ110" s="43"/>
      <c r="CA110" s="43"/>
      <c r="CB110" s="43"/>
      <c r="CC110" s="43"/>
      <c r="CD110" s="43"/>
      <c r="CE110" s="43"/>
      <c r="CF110" s="43"/>
      <c r="CG110" s="43"/>
      <c r="CH110" s="43"/>
      <c r="CI110" s="43"/>
      <c r="CJ110" s="43"/>
      <c r="CK110" s="43"/>
      <c r="CL110" s="43"/>
      <c r="CM110" s="43"/>
      <c r="CN110" s="43"/>
      <c r="CO110" s="43"/>
      <c r="CP110" s="43"/>
      <c r="CQ110" s="43"/>
      <c r="CR110" s="43"/>
      <c r="CS110" s="43"/>
      <c r="CT110" s="43"/>
      <c r="CU110" s="43"/>
      <c r="CV110" s="43"/>
      <c r="CW110" s="43"/>
      <c r="CX110" s="43"/>
      <c r="CY110" s="43"/>
      <c r="CZ110" s="43"/>
      <c r="DA110" s="43"/>
      <c r="DB110" s="43"/>
      <c r="DC110" s="43"/>
      <c r="DD110" s="43"/>
      <c r="DE110" s="43"/>
      <c r="DF110" s="43"/>
      <c r="DG110" s="43"/>
      <c r="DH110" s="42"/>
      <c r="DI110" s="42"/>
      <c r="DJ110" s="42"/>
      <c r="DK110" s="42"/>
      <c r="DL110" s="42"/>
      <c r="DM110" s="42"/>
      <c r="DN110" s="42"/>
      <c r="DO110" s="42"/>
      <c r="DP110" s="42"/>
      <c r="DQ110" s="42"/>
      <c r="DR110" s="42"/>
      <c r="DS110" s="42"/>
      <c r="DT110" s="42"/>
      <c r="DU110" s="42"/>
      <c r="DV110" s="42"/>
      <c r="DW110" s="339"/>
      <c r="DX110" s="339"/>
      <c r="DY110" s="339"/>
      <c r="DZ110" s="339"/>
      <c r="EA110"/>
      <c r="EB110"/>
      <c r="EC110"/>
      <c r="ED110"/>
      <c r="EE110"/>
    </row>
    <row r="111" spans="1:135" s="54" customFormat="1" x14ac:dyDescent="0.35">
      <c r="A111" s="42"/>
      <c r="B111" s="43"/>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c r="AB111" s="49"/>
      <c r="AC111" s="49"/>
      <c r="AD111" s="49"/>
      <c r="AE111" s="49"/>
      <c r="AF111" s="49"/>
      <c r="AJ111" s="299"/>
      <c r="AN111" s="43"/>
      <c r="AO111" s="43"/>
      <c r="AP111" s="43"/>
      <c r="AQ111" s="43"/>
      <c r="AR111" s="43"/>
      <c r="AS111" s="43"/>
      <c r="AT111" s="43"/>
      <c r="AU111" s="43"/>
      <c r="AV111" s="43"/>
      <c r="AW111" s="43"/>
      <c r="AX111" s="43"/>
      <c r="AY111" s="43"/>
      <c r="AZ111" s="43"/>
      <c r="BA111" s="43"/>
      <c r="BB111" s="43"/>
      <c r="BC111" s="43"/>
      <c r="BD111" s="43"/>
      <c r="BE111" s="43"/>
      <c r="BF111" s="43"/>
      <c r="BG111" s="43"/>
      <c r="BH111" s="43"/>
      <c r="BI111" s="43"/>
      <c r="BJ111" s="43"/>
      <c r="BK111" s="43"/>
      <c r="BL111" s="43"/>
      <c r="BM111" s="43"/>
      <c r="BN111" s="43"/>
      <c r="BO111" s="43"/>
      <c r="BP111" s="43"/>
      <c r="BQ111" s="43"/>
      <c r="BR111" s="43"/>
      <c r="BS111" s="43"/>
      <c r="BT111" s="43"/>
      <c r="BU111" s="43"/>
      <c r="BV111" s="43"/>
      <c r="BW111" s="43"/>
      <c r="BX111" s="43"/>
      <c r="BY111" s="43"/>
      <c r="BZ111" s="43"/>
      <c r="CA111" s="43"/>
      <c r="CB111" s="43"/>
      <c r="CC111" s="43"/>
      <c r="CD111" s="43"/>
      <c r="CE111" s="43"/>
      <c r="CF111" s="43"/>
      <c r="CG111" s="43"/>
      <c r="CH111" s="43"/>
      <c r="CI111" s="43"/>
      <c r="CJ111" s="43"/>
      <c r="CK111" s="43"/>
      <c r="CL111" s="43"/>
      <c r="CM111" s="43"/>
      <c r="CN111" s="43"/>
      <c r="CO111" s="43"/>
      <c r="CP111" s="43"/>
      <c r="CQ111" s="43"/>
      <c r="CR111" s="43"/>
      <c r="CS111" s="43"/>
      <c r="CT111" s="43"/>
      <c r="CU111" s="43"/>
      <c r="CV111" s="43"/>
      <c r="CW111" s="43"/>
      <c r="CX111" s="43"/>
      <c r="CY111" s="43"/>
      <c r="CZ111" s="43"/>
      <c r="DA111" s="43"/>
      <c r="DB111" s="43"/>
      <c r="DC111" s="43"/>
      <c r="DD111" s="43"/>
      <c r="DE111" s="43"/>
      <c r="DF111" s="43"/>
      <c r="DG111" s="43"/>
      <c r="DH111" s="42"/>
      <c r="DI111" s="42"/>
      <c r="DJ111" s="42"/>
      <c r="DK111" s="42"/>
      <c r="DL111" s="42"/>
      <c r="DM111" s="42"/>
      <c r="DN111" s="42"/>
      <c r="DO111" s="42"/>
      <c r="DP111" s="42"/>
      <c r="DQ111" s="42"/>
      <c r="DR111" s="42"/>
      <c r="DS111" s="42"/>
      <c r="DT111" s="42"/>
      <c r="DU111" s="42"/>
      <c r="DV111" s="42"/>
      <c r="DW111" s="339"/>
      <c r="DX111" s="339"/>
      <c r="DY111" s="339"/>
      <c r="DZ111" s="339"/>
      <c r="EA111"/>
      <c r="EB111"/>
      <c r="EC111"/>
      <c r="ED111"/>
      <c r="EE111"/>
    </row>
    <row r="112" spans="1:135" s="54" customFormat="1" x14ac:dyDescent="0.35">
      <c r="A112" s="42"/>
      <c r="B112" s="43"/>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49"/>
      <c r="AJ112" s="299"/>
      <c r="AN112" s="43"/>
      <c r="AO112" s="43"/>
      <c r="AP112" s="43"/>
      <c r="AQ112" s="43"/>
      <c r="AR112" s="43"/>
      <c r="AS112" s="43"/>
      <c r="AT112" s="43"/>
      <c r="AU112" s="43"/>
      <c r="AV112" s="43"/>
      <c r="AW112" s="43"/>
      <c r="AX112" s="43"/>
      <c r="AY112" s="43"/>
      <c r="AZ112" s="43"/>
      <c r="BA112" s="43"/>
      <c r="BB112" s="43"/>
      <c r="BC112" s="43"/>
      <c r="BD112" s="43"/>
      <c r="BE112" s="43"/>
      <c r="BF112" s="43"/>
      <c r="BG112" s="43"/>
      <c r="BH112" s="43"/>
      <c r="BI112" s="43"/>
      <c r="BJ112" s="43"/>
      <c r="BK112" s="43"/>
      <c r="BL112" s="43"/>
      <c r="BM112" s="43"/>
      <c r="BN112" s="43"/>
      <c r="BO112" s="43"/>
      <c r="BP112" s="43"/>
      <c r="BQ112" s="43"/>
      <c r="BR112" s="43"/>
      <c r="BS112" s="43"/>
      <c r="BT112" s="43"/>
      <c r="BU112" s="43"/>
      <c r="BV112" s="43"/>
      <c r="BW112" s="43"/>
      <c r="BX112" s="43"/>
      <c r="BY112" s="43"/>
      <c r="BZ112" s="43"/>
      <c r="CA112" s="43"/>
      <c r="CB112" s="43"/>
      <c r="CC112" s="43"/>
      <c r="CD112" s="43"/>
      <c r="CE112" s="43"/>
      <c r="CF112" s="43"/>
      <c r="CG112" s="43"/>
      <c r="CH112" s="43"/>
      <c r="CI112" s="43"/>
      <c r="CJ112" s="43"/>
      <c r="CK112" s="43"/>
      <c r="CL112" s="43"/>
      <c r="CM112" s="43"/>
      <c r="CN112" s="43"/>
      <c r="CO112" s="43"/>
      <c r="CP112" s="43"/>
      <c r="CQ112" s="43"/>
      <c r="CR112" s="43"/>
      <c r="CS112" s="43"/>
      <c r="CT112" s="43"/>
      <c r="CU112" s="43"/>
      <c r="CV112" s="43"/>
      <c r="CW112" s="43"/>
      <c r="CX112" s="43"/>
      <c r="CY112" s="43"/>
      <c r="CZ112" s="43"/>
      <c r="DA112" s="43"/>
      <c r="DB112" s="43"/>
      <c r="DC112" s="43"/>
      <c r="DD112" s="43"/>
      <c r="DE112" s="43"/>
      <c r="DF112" s="43"/>
      <c r="DG112" s="43"/>
      <c r="DH112" s="42"/>
      <c r="DI112" s="42"/>
      <c r="DJ112" s="42"/>
      <c r="DK112" s="42"/>
      <c r="DL112" s="42"/>
      <c r="DM112" s="42"/>
      <c r="DN112" s="42"/>
      <c r="DO112" s="42"/>
      <c r="DP112" s="42"/>
      <c r="DQ112" s="42"/>
      <c r="DR112" s="42"/>
      <c r="DS112" s="42"/>
      <c r="DT112" s="42"/>
      <c r="DU112" s="42"/>
      <c r="DV112" s="42"/>
      <c r="DW112" s="339"/>
      <c r="DX112" s="339"/>
      <c r="DY112" s="339"/>
      <c r="DZ112" s="339"/>
      <c r="EA112"/>
      <c r="EB112"/>
      <c r="EC112"/>
      <c r="ED112"/>
      <c r="EE112"/>
    </row>
    <row r="113" spans="1:135" s="54" customFormat="1" x14ac:dyDescent="0.35">
      <c r="A113" s="42"/>
      <c r="B113" s="43"/>
      <c r="D113" s="49"/>
      <c r="E113" s="49"/>
      <c r="F113" s="49"/>
      <c r="G113" s="49"/>
      <c r="H113" s="49"/>
      <c r="I113" s="49"/>
      <c r="J113" s="49"/>
      <c r="K113" s="49"/>
      <c r="L113" s="49"/>
      <c r="M113" s="49"/>
      <c r="N113" s="49"/>
      <c r="O113" s="49"/>
      <c r="P113" s="49"/>
      <c r="Q113" s="49"/>
      <c r="R113" s="49"/>
      <c r="S113" s="49"/>
      <c r="T113" s="49"/>
      <c r="U113" s="49"/>
      <c r="V113" s="49"/>
      <c r="W113" s="49"/>
      <c r="X113" s="49"/>
      <c r="Y113" s="49"/>
      <c r="Z113" s="49"/>
      <c r="AA113" s="49"/>
      <c r="AB113" s="49"/>
      <c r="AC113" s="49"/>
      <c r="AD113" s="49"/>
      <c r="AE113" s="49"/>
      <c r="AF113" s="49"/>
      <c r="AJ113" s="299"/>
      <c r="AN113" s="43"/>
      <c r="AO113" s="43"/>
      <c r="AP113" s="43"/>
      <c r="AQ113" s="43"/>
      <c r="AR113" s="43"/>
      <c r="AS113" s="43"/>
      <c r="AT113" s="43"/>
      <c r="AU113" s="43"/>
      <c r="AV113" s="43"/>
      <c r="AW113" s="43"/>
      <c r="AX113" s="43"/>
      <c r="AY113" s="43"/>
      <c r="AZ113" s="43"/>
      <c r="BA113" s="43"/>
      <c r="BB113" s="43"/>
      <c r="BC113" s="43"/>
      <c r="BD113" s="43"/>
      <c r="BE113" s="43"/>
      <c r="BF113" s="43"/>
      <c r="BG113" s="43"/>
      <c r="BH113" s="43"/>
      <c r="BI113" s="43"/>
      <c r="BJ113" s="43"/>
      <c r="BK113" s="43"/>
      <c r="BL113" s="43"/>
      <c r="BM113" s="43"/>
      <c r="BN113" s="43"/>
      <c r="BO113" s="43"/>
      <c r="BP113" s="43"/>
      <c r="BQ113" s="43"/>
      <c r="BR113" s="43"/>
      <c r="BS113" s="43"/>
      <c r="BT113" s="43"/>
      <c r="BU113" s="43"/>
      <c r="BV113" s="43"/>
      <c r="BW113" s="43"/>
      <c r="BX113" s="43"/>
      <c r="BY113" s="43"/>
      <c r="BZ113" s="43"/>
      <c r="CA113" s="43"/>
      <c r="CB113" s="43"/>
      <c r="CC113" s="43"/>
      <c r="CD113" s="43"/>
      <c r="CE113" s="43"/>
      <c r="CF113" s="43"/>
      <c r="CG113" s="43"/>
      <c r="CH113" s="43"/>
      <c r="CI113" s="43"/>
      <c r="CJ113" s="43"/>
      <c r="CK113" s="43"/>
      <c r="CL113" s="43"/>
      <c r="CM113" s="43"/>
      <c r="CN113" s="43"/>
      <c r="CO113" s="43"/>
      <c r="CP113" s="43"/>
      <c r="CQ113" s="43"/>
      <c r="CR113" s="43"/>
      <c r="CS113" s="43"/>
      <c r="CT113" s="43"/>
      <c r="CU113" s="43"/>
      <c r="CV113" s="43"/>
      <c r="CW113" s="43"/>
      <c r="CX113" s="43"/>
      <c r="CY113" s="43"/>
      <c r="CZ113" s="43"/>
      <c r="DA113" s="43"/>
      <c r="DB113" s="43"/>
      <c r="DC113" s="43"/>
      <c r="DD113" s="43"/>
      <c r="DE113" s="43"/>
      <c r="DF113" s="43"/>
      <c r="DG113" s="43"/>
      <c r="DH113" s="42"/>
      <c r="DI113" s="42"/>
      <c r="DJ113" s="42"/>
      <c r="DK113" s="42"/>
      <c r="DL113" s="42"/>
      <c r="DM113" s="42"/>
      <c r="DN113" s="42"/>
      <c r="DO113" s="42"/>
      <c r="DP113" s="42"/>
      <c r="DQ113" s="42"/>
      <c r="DR113" s="42"/>
      <c r="DS113" s="42"/>
      <c r="DT113" s="42"/>
      <c r="DU113" s="42"/>
      <c r="DV113" s="42"/>
      <c r="DW113" s="339"/>
      <c r="DX113" s="339"/>
      <c r="DY113" s="339"/>
      <c r="DZ113" s="339"/>
      <c r="EA113"/>
      <c r="EB113"/>
      <c r="EC113"/>
      <c r="ED113"/>
      <c r="EE113"/>
    </row>
    <row r="114" spans="1:135" s="54" customFormat="1" x14ac:dyDescent="0.35">
      <c r="A114" s="42"/>
      <c r="B114" s="43"/>
      <c r="D114" s="49"/>
      <c r="E114" s="49"/>
      <c r="F114" s="49"/>
      <c r="G114" s="49"/>
      <c r="H114" s="49"/>
      <c r="I114" s="49"/>
      <c r="J114" s="49"/>
      <c r="K114" s="49"/>
      <c r="L114" s="49"/>
      <c r="M114" s="49"/>
      <c r="N114" s="49"/>
      <c r="O114" s="49"/>
      <c r="P114" s="49"/>
      <c r="Q114" s="49"/>
      <c r="R114" s="49"/>
      <c r="S114" s="49"/>
      <c r="T114" s="49"/>
      <c r="U114" s="49"/>
      <c r="V114" s="49"/>
      <c r="W114" s="49"/>
      <c r="X114" s="49"/>
      <c r="Y114" s="49"/>
      <c r="Z114" s="49"/>
      <c r="AA114" s="49"/>
      <c r="AB114" s="49"/>
      <c r="AC114" s="49"/>
      <c r="AD114" s="49"/>
      <c r="AE114" s="49"/>
      <c r="AF114" s="49"/>
      <c r="AJ114" s="299"/>
      <c r="AN114" s="43"/>
      <c r="AO114" s="43"/>
      <c r="AP114" s="43"/>
      <c r="AQ114" s="43"/>
      <c r="AR114" s="43"/>
      <c r="AS114" s="43"/>
      <c r="AT114" s="43"/>
      <c r="AU114" s="43"/>
      <c r="AV114" s="43"/>
      <c r="AW114" s="43"/>
      <c r="AX114" s="43"/>
      <c r="AY114" s="43"/>
      <c r="AZ114" s="43"/>
      <c r="BA114" s="43"/>
      <c r="BB114" s="43"/>
      <c r="BC114" s="43"/>
      <c r="BD114" s="43"/>
      <c r="BE114" s="43"/>
      <c r="BF114" s="43"/>
      <c r="BG114" s="43"/>
      <c r="BH114" s="43"/>
      <c r="BI114" s="43"/>
      <c r="BJ114" s="43"/>
      <c r="BK114" s="43"/>
      <c r="BL114" s="43"/>
      <c r="BM114" s="43"/>
      <c r="BN114" s="43"/>
      <c r="BO114" s="43"/>
      <c r="BP114" s="43"/>
      <c r="BQ114" s="43"/>
      <c r="BR114" s="43"/>
      <c r="BS114" s="43"/>
      <c r="BT114" s="43"/>
      <c r="BU114" s="43"/>
      <c r="BV114" s="43"/>
      <c r="BW114" s="43"/>
      <c r="BX114" s="43"/>
      <c r="BY114" s="43"/>
      <c r="BZ114" s="43"/>
      <c r="CA114" s="43"/>
      <c r="CB114" s="43"/>
      <c r="CC114" s="43"/>
      <c r="CD114" s="43"/>
      <c r="CE114" s="43"/>
      <c r="CF114" s="43"/>
      <c r="CG114" s="43"/>
      <c r="CH114" s="43"/>
      <c r="CI114" s="43"/>
      <c r="CJ114" s="43"/>
      <c r="CK114" s="43"/>
      <c r="CL114" s="43"/>
      <c r="CM114" s="43"/>
      <c r="CN114" s="43"/>
      <c r="CO114" s="43"/>
      <c r="CP114" s="43"/>
      <c r="CQ114" s="43"/>
      <c r="CR114" s="43"/>
      <c r="CS114" s="43"/>
      <c r="CT114" s="43"/>
      <c r="CU114" s="43"/>
      <c r="CV114" s="43"/>
      <c r="CW114" s="43"/>
      <c r="CX114" s="43"/>
      <c r="CY114" s="43"/>
      <c r="CZ114" s="43"/>
      <c r="DA114" s="43"/>
      <c r="DB114" s="43"/>
      <c r="DC114" s="43"/>
      <c r="DD114" s="43"/>
      <c r="DE114" s="43"/>
      <c r="DF114" s="43"/>
      <c r="DG114" s="43"/>
      <c r="DH114" s="42"/>
      <c r="DI114" s="42"/>
      <c r="DJ114" s="42"/>
      <c r="DK114" s="42"/>
      <c r="DL114" s="42"/>
      <c r="DM114" s="42"/>
      <c r="DN114" s="42"/>
      <c r="DO114" s="42"/>
      <c r="DP114" s="42"/>
      <c r="DQ114" s="42"/>
      <c r="DR114" s="42"/>
      <c r="DS114" s="42"/>
      <c r="DT114" s="42"/>
      <c r="DU114" s="42"/>
      <c r="DV114" s="42"/>
      <c r="DW114" s="339"/>
      <c r="DX114" s="339"/>
      <c r="DY114" s="339"/>
      <c r="DZ114" s="339"/>
      <c r="EA114"/>
      <c r="EB114"/>
      <c r="EC114"/>
      <c r="ED114"/>
      <c r="EE114"/>
    </row>
    <row r="115" spans="1:135" s="54" customFormat="1" x14ac:dyDescent="0.35">
      <c r="A115" s="42"/>
      <c r="B115" s="43"/>
      <c r="D115" s="49"/>
      <c r="E115" s="49"/>
      <c r="F115" s="49"/>
      <c r="G115" s="49"/>
      <c r="H115" s="49"/>
      <c r="I115" s="49"/>
      <c r="J115" s="49"/>
      <c r="K115" s="49"/>
      <c r="L115" s="49"/>
      <c r="M115" s="49"/>
      <c r="N115" s="49"/>
      <c r="O115" s="49"/>
      <c r="P115" s="49"/>
      <c r="Q115" s="49"/>
      <c r="R115" s="49"/>
      <c r="S115" s="49"/>
      <c r="T115" s="49"/>
      <c r="U115" s="49"/>
      <c r="V115" s="49"/>
      <c r="W115" s="49"/>
      <c r="X115" s="49"/>
      <c r="Y115" s="49"/>
      <c r="Z115" s="49"/>
      <c r="AA115" s="49"/>
      <c r="AB115" s="49"/>
      <c r="AC115" s="49"/>
      <c r="AD115" s="49"/>
      <c r="AE115" s="49"/>
      <c r="AF115" s="49"/>
      <c r="AJ115" s="299"/>
      <c r="AN115" s="43"/>
      <c r="AO115" s="43"/>
      <c r="AP115" s="43"/>
      <c r="AQ115" s="43"/>
      <c r="AR115" s="43"/>
      <c r="AS115" s="43"/>
      <c r="AT115" s="43"/>
      <c r="AU115" s="43"/>
      <c r="AV115" s="43"/>
      <c r="AW115" s="43"/>
      <c r="AX115" s="43"/>
      <c r="AY115" s="43"/>
      <c r="AZ115" s="43"/>
      <c r="BA115" s="43"/>
      <c r="BB115" s="43"/>
      <c r="BC115" s="43"/>
      <c r="BD115" s="43"/>
      <c r="BE115" s="43"/>
      <c r="BF115" s="43"/>
      <c r="BG115" s="43"/>
      <c r="BH115" s="43"/>
      <c r="BI115" s="43"/>
      <c r="BJ115" s="43"/>
      <c r="BK115" s="43"/>
      <c r="BL115" s="43"/>
      <c r="BM115" s="43"/>
      <c r="BN115" s="43"/>
      <c r="BO115" s="43"/>
      <c r="BP115" s="43"/>
      <c r="BQ115" s="43"/>
      <c r="BR115" s="43"/>
      <c r="BS115" s="43"/>
      <c r="BT115" s="43"/>
      <c r="BU115" s="43"/>
      <c r="BV115" s="43"/>
      <c r="BW115" s="43"/>
      <c r="BX115" s="43"/>
      <c r="BY115" s="43"/>
      <c r="BZ115" s="43"/>
      <c r="CA115" s="43"/>
      <c r="CB115" s="43"/>
      <c r="CC115" s="43"/>
      <c r="CD115" s="43"/>
      <c r="CE115" s="43"/>
      <c r="CF115" s="43"/>
      <c r="CG115" s="43"/>
      <c r="CH115" s="43"/>
      <c r="CI115" s="43"/>
      <c r="CJ115" s="43"/>
      <c r="CK115" s="43"/>
      <c r="CL115" s="43"/>
      <c r="CM115" s="43"/>
      <c r="CN115" s="43"/>
      <c r="CO115" s="43"/>
      <c r="CP115" s="43"/>
      <c r="CQ115" s="43"/>
      <c r="CR115" s="43"/>
      <c r="CS115" s="43"/>
      <c r="CT115" s="43"/>
      <c r="CU115" s="43"/>
      <c r="CV115" s="43"/>
      <c r="CW115" s="43"/>
      <c r="CX115" s="43"/>
      <c r="CY115" s="43"/>
      <c r="CZ115" s="43"/>
      <c r="DA115" s="43"/>
      <c r="DB115" s="43"/>
      <c r="DC115" s="43"/>
      <c r="DD115" s="43"/>
      <c r="DE115" s="43"/>
      <c r="DF115" s="43"/>
      <c r="DG115" s="43"/>
      <c r="DH115" s="42"/>
      <c r="DI115" s="42"/>
      <c r="DJ115" s="42"/>
      <c r="DK115" s="42"/>
      <c r="DL115" s="42"/>
      <c r="DM115" s="42"/>
      <c r="DN115" s="42"/>
      <c r="DO115" s="42"/>
      <c r="DP115" s="42"/>
      <c r="DQ115" s="42"/>
      <c r="DR115" s="42"/>
      <c r="DS115" s="42"/>
      <c r="DT115" s="42"/>
      <c r="DU115" s="42"/>
      <c r="DV115" s="42"/>
      <c r="DW115" s="339"/>
      <c r="DX115" s="339"/>
      <c r="DY115" s="339"/>
      <c r="DZ115" s="339"/>
      <c r="EA115"/>
      <c r="EB115"/>
      <c r="EC115"/>
      <c r="ED115"/>
      <c r="EE115"/>
    </row>
    <row r="116" spans="1:135" s="54" customFormat="1" x14ac:dyDescent="0.35">
      <c r="A116" s="42"/>
      <c r="B116" s="43"/>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c r="AB116" s="49"/>
      <c r="AC116" s="49"/>
      <c r="AD116" s="49"/>
      <c r="AE116" s="49"/>
      <c r="AF116" s="49"/>
      <c r="AJ116" s="299"/>
      <c r="AN116" s="43"/>
      <c r="AO116" s="43"/>
      <c r="AP116" s="43"/>
      <c r="AQ116" s="43"/>
      <c r="AR116" s="43"/>
      <c r="AS116" s="43"/>
      <c r="AT116" s="43"/>
      <c r="AU116" s="43"/>
      <c r="AV116" s="43"/>
      <c r="AW116" s="43"/>
      <c r="AX116" s="43"/>
      <c r="AY116" s="43"/>
      <c r="AZ116" s="43"/>
      <c r="BA116" s="43"/>
      <c r="BB116" s="43"/>
      <c r="BC116" s="43"/>
      <c r="BD116" s="43"/>
      <c r="BE116" s="43"/>
      <c r="BF116" s="43"/>
      <c r="BG116" s="43"/>
      <c r="BH116" s="43"/>
      <c r="BI116" s="43"/>
      <c r="BJ116" s="43"/>
      <c r="BK116" s="43"/>
      <c r="BL116" s="43"/>
      <c r="BM116" s="43"/>
      <c r="BN116" s="43"/>
      <c r="BO116" s="43"/>
      <c r="BP116" s="43"/>
      <c r="BQ116" s="43"/>
      <c r="BR116" s="43"/>
      <c r="BS116" s="43"/>
      <c r="BT116" s="43"/>
      <c r="BU116" s="43"/>
      <c r="BV116" s="43"/>
      <c r="BW116" s="43"/>
      <c r="BX116" s="43"/>
      <c r="BY116" s="43"/>
      <c r="BZ116" s="43"/>
      <c r="CA116" s="43"/>
      <c r="CB116" s="43"/>
      <c r="CC116" s="43"/>
      <c r="CD116" s="43"/>
      <c r="CE116" s="43"/>
      <c r="CF116" s="43"/>
      <c r="CG116" s="43"/>
      <c r="CH116" s="43"/>
      <c r="CI116" s="43"/>
      <c r="CJ116" s="43"/>
      <c r="CK116" s="43"/>
      <c r="CL116" s="43"/>
      <c r="CM116" s="43"/>
      <c r="CN116" s="43"/>
      <c r="CO116" s="43"/>
      <c r="CP116" s="43"/>
      <c r="CQ116" s="43"/>
      <c r="CR116" s="43"/>
      <c r="CS116" s="43"/>
      <c r="CT116" s="43"/>
      <c r="CU116" s="43"/>
      <c r="CV116" s="43"/>
      <c r="CW116" s="43"/>
      <c r="CX116" s="43"/>
      <c r="CY116" s="43"/>
      <c r="CZ116" s="43"/>
      <c r="DA116" s="43"/>
      <c r="DB116" s="43"/>
      <c r="DC116" s="43"/>
      <c r="DD116" s="43"/>
      <c r="DE116" s="43"/>
      <c r="DF116" s="43"/>
      <c r="DG116" s="43"/>
      <c r="DH116" s="42"/>
      <c r="DI116" s="42"/>
      <c r="DJ116" s="42"/>
      <c r="DK116" s="42"/>
      <c r="DL116" s="42"/>
      <c r="DM116" s="42"/>
      <c r="DN116" s="42"/>
      <c r="DO116" s="42"/>
      <c r="DP116" s="42"/>
      <c r="DQ116" s="42"/>
      <c r="DR116" s="42"/>
      <c r="DS116" s="42"/>
      <c r="DT116" s="42"/>
      <c r="DU116" s="42"/>
      <c r="DV116" s="42"/>
      <c r="DW116" s="339"/>
      <c r="DX116" s="339"/>
      <c r="DY116" s="339"/>
      <c r="DZ116" s="339"/>
      <c r="EA116"/>
      <c r="EB116"/>
      <c r="EC116"/>
      <c r="ED116"/>
      <c r="EE116"/>
    </row>
    <row r="117" spans="1:135" s="54" customFormat="1" x14ac:dyDescent="0.35">
      <c r="A117" s="42"/>
      <c r="B117" s="43"/>
      <c r="D117" s="49"/>
      <c r="E117" s="49"/>
      <c r="F117" s="49"/>
      <c r="G117" s="49"/>
      <c r="H117" s="49"/>
      <c r="I117" s="49"/>
      <c r="J117" s="49"/>
      <c r="K117" s="49"/>
      <c r="L117" s="49"/>
      <c r="M117" s="49"/>
      <c r="N117" s="49"/>
      <c r="O117" s="49"/>
      <c r="P117" s="49"/>
      <c r="Q117" s="49"/>
      <c r="R117" s="49"/>
      <c r="S117" s="49"/>
      <c r="T117" s="49"/>
      <c r="U117" s="49"/>
      <c r="V117" s="49"/>
      <c r="W117" s="49"/>
      <c r="X117" s="49"/>
      <c r="Y117" s="49"/>
      <c r="Z117" s="49"/>
      <c r="AA117" s="49"/>
      <c r="AB117" s="49"/>
      <c r="AC117" s="49"/>
      <c r="AD117" s="49"/>
      <c r="AE117" s="49"/>
      <c r="AF117" s="49"/>
      <c r="AJ117" s="299"/>
      <c r="AN117" s="43"/>
      <c r="AO117" s="43"/>
      <c r="AP117" s="43"/>
      <c r="AQ117" s="43"/>
      <c r="AR117" s="43"/>
      <c r="AS117" s="43"/>
      <c r="AT117" s="43"/>
      <c r="AU117" s="43"/>
      <c r="AV117" s="43"/>
      <c r="AW117" s="43"/>
      <c r="AX117" s="43"/>
      <c r="AY117" s="43"/>
      <c r="AZ117" s="43"/>
      <c r="BA117" s="43"/>
      <c r="BB117" s="43"/>
      <c r="BC117" s="43"/>
      <c r="BD117" s="43"/>
      <c r="BE117" s="43"/>
      <c r="BF117" s="43"/>
      <c r="BG117" s="43"/>
      <c r="BH117" s="43"/>
      <c r="BI117" s="43"/>
      <c r="BJ117" s="43"/>
      <c r="BK117" s="43"/>
      <c r="BL117" s="43"/>
      <c r="BM117" s="43"/>
      <c r="BN117" s="43"/>
      <c r="BO117" s="43"/>
      <c r="BP117" s="43"/>
      <c r="BQ117" s="43"/>
      <c r="BR117" s="43"/>
      <c r="BS117" s="43"/>
      <c r="BT117" s="43"/>
      <c r="BU117" s="43"/>
      <c r="BV117" s="43"/>
      <c r="BW117" s="43"/>
      <c r="BX117" s="43"/>
      <c r="BY117" s="43"/>
      <c r="BZ117" s="43"/>
      <c r="CA117" s="43"/>
      <c r="CB117" s="43"/>
      <c r="CC117" s="43"/>
      <c r="CD117" s="43"/>
      <c r="CE117" s="43"/>
      <c r="CF117" s="43"/>
      <c r="CG117" s="43"/>
      <c r="CH117" s="43"/>
      <c r="CI117" s="43"/>
      <c r="CJ117" s="43"/>
      <c r="CK117" s="43"/>
      <c r="CL117" s="43"/>
      <c r="CM117" s="43"/>
      <c r="CN117" s="43"/>
      <c r="CO117" s="43"/>
      <c r="CP117" s="43"/>
      <c r="CQ117" s="43"/>
      <c r="CR117" s="43"/>
      <c r="CS117" s="43"/>
      <c r="CT117" s="43"/>
      <c r="CU117" s="43"/>
      <c r="CV117" s="43"/>
      <c r="CW117" s="43"/>
      <c r="CX117" s="43"/>
      <c r="CY117" s="43"/>
      <c r="CZ117" s="43"/>
      <c r="DA117" s="43"/>
      <c r="DB117" s="43"/>
      <c r="DC117" s="43"/>
      <c r="DD117" s="43"/>
      <c r="DE117" s="43"/>
      <c r="DF117" s="43"/>
      <c r="DG117" s="43"/>
      <c r="DH117" s="42"/>
      <c r="DI117" s="42"/>
      <c r="DJ117" s="42"/>
      <c r="DK117" s="42"/>
      <c r="DL117" s="42"/>
      <c r="DM117" s="42"/>
      <c r="DN117" s="42"/>
      <c r="DO117" s="42"/>
      <c r="DP117" s="42"/>
      <c r="DQ117" s="42"/>
      <c r="DR117" s="42"/>
      <c r="DS117" s="42"/>
      <c r="DT117" s="42"/>
      <c r="DU117" s="42"/>
      <c r="DV117" s="42"/>
      <c r="DW117" s="339"/>
      <c r="DX117" s="339"/>
      <c r="DY117" s="339"/>
      <c r="DZ117" s="339"/>
      <c r="EA117"/>
      <c r="EB117"/>
      <c r="EC117"/>
      <c r="ED117"/>
      <c r="EE117"/>
    </row>
    <row r="118" spans="1:135" s="54" customFormat="1" x14ac:dyDescent="0.35">
      <c r="A118" s="42"/>
      <c r="B118" s="43"/>
      <c r="D118" s="49"/>
      <c r="E118" s="49"/>
      <c r="F118" s="49"/>
      <c r="G118" s="49"/>
      <c r="H118" s="49"/>
      <c r="I118" s="49"/>
      <c r="J118" s="49"/>
      <c r="K118" s="49"/>
      <c r="L118" s="49"/>
      <c r="M118" s="49"/>
      <c r="N118" s="49"/>
      <c r="O118" s="49"/>
      <c r="P118" s="49"/>
      <c r="Q118" s="49"/>
      <c r="R118" s="49"/>
      <c r="S118" s="49"/>
      <c r="T118" s="49"/>
      <c r="U118" s="49"/>
      <c r="V118" s="49"/>
      <c r="W118" s="49"/>
      <c r="X118" s="49"/>
      <c r="Y118" s="49"/>
      <c r="Z118" s="49"/>
      <c r="AA118" s="49"/>
      <c r="AB118" s="49"/>
      <c r="AC118" s="49"/>
      <c r="AD118" s="49"/>
      <c r="AE118" s="49"/>
      <c r="AF118" s="49"/>
      <c r="AJ118" s="299"/>
      <c r="AN118" s="43"/>
      <c r="AO118" s="43"/>
      <c r="AP118" s="43"/>
      <c r="AQ118" s="43"/>
      <c r="AR118" s="43"/>
      <c r="AS118" s="43"/>
      <c r="AT118" s="43"/>
      <c r="AU118" s="43"/>
      <c r="AV118" s="43"/>
      <c r="AW118" s="43"/>
      <c r="AX118" s="43"/>
      <c r="AY118" s="43"/>
      <c r="AZ118" s="43"/>
      <c r="BA118" s="43"/>
      <c r="BB118" s="43"/>
      <c r="BC118" s="43"/>
      <c r="BD118" s="43"/>
      <c r="BE118" s="43"/>
      <c r="BF118" s="43"/>
      <c r="BG118" s="43"/>
      <c r="BH118" s="43"/>
      <c r="BI118" s="43"/>
      <c r="BJ118" s="43"/>
      <c r="BK118" s="43"/>
      <c r="BL118" s="43"/>
      <c r="BM118" s="43"/>
      <c r="BN118" s="43"/>
      <c r="BO118" s="43"/>
      <c r="BP118" s="43"/>
      <c r="BQ118" s="43"/>
      <c r="BR118" s="43"/>
      <c r="BS118" s="43"/>
      <c r="BT118" s="43"/>
      <c r="BU118" s="43"/>
      <c r="BV118" s="43"/>
      <c r="BW118" s="43"/>
      <c r="BX118" s="43"/>
      <c r="BY118" s="43"/>
      <c r="BZ118" s="43"/>
      <c r="CA118" s="43"/>
      <c r="CB118" s="43"/>
      <c r="CC118" s="43"/>
      <c r="CD118" s="43"/>
      <c r="CE118" s="43"/>
      <c r="CF118" s="43"/>
      <c r="CG118" s="43"/>
      <c r="CH118" s="43"/>
      <c r="CI118" s="43"/>
      <c r="CJ118" s="43"/>
      <c r="CK118" s="43"/>
      <c r="CL118" s="43"/>
      <c r="CM118" s="43"/>
      <c r="CN118" s="43"/>
      <c r="CO118" s="43"/>
      <c r="CP118" s="43"/>
      <c r="CQ118" s="43"/>
      <c r="CR118" s="43"/>
      <c r="CS118" s="43"/>
      <c r="CT118" s="43"/>
      <c r="CU118" s="43"/>
      <c r="CV118" s="43"/>
      <c r="CW118" s="43"/>
      <c r="CX118" s="43"/>
      <c r="CY118" s="43"/>
      <c r="CZ118" s="43"/>
      <c r="DA118" s="43"/>
      <c r="DB118" s="43"/>
      <c r="DC118" s="43"/>
      <c r="DD118" s="43"/>
      <c r="DE118" s="43"/>
      <c r="DF118" s="43"/>
      <c r="DG118" s="43"/>
      <c r="DH118" s="42"/>
      <c r="DI118" s="42"/>
      <c r="DJ118" s="42"/>
      <c r="DK118" s="42"/>
      <c r="DL118" s="42"/>
      <c r="DM118" s="42"/>
      <c r="DN118" s="42"/>
      <c r="DO118" s="42"/>
      <c r="DP118" s="42"/>
      <c r="DQ118" s="42"/>
      <c r="DR118" s="42"/>
      <c r="DS118" s="42"/>
      <c r="DT118" s="42"/>
      <c r="DU118" s="42"/>
      <c r="DV118" s="42"/>
      <c r="DW118" s="339"/>
      <c r="DX118" s="339"/>
      <c r="DY118" s="339"/>
      <c r="DZ118" s="339"/>
      <c r="EA118"/>
      <c r="EB118"/>
      <c r="EC118"/>
      <c r="ED118"/>
      <c r="EE118"/>
    </row>
    <row r="119" spans="1:135" s="54" customFormat="1" x14ac:dyDescent="0.35">
      <c r="A119" s="42"/>
      <c r="B119" s="43"/>
      <c r="D119" s="49"/>
      <c r="E119" s="49"/>
      <c r="F119" s="49"/>
      <c r="G119" s="49"/>
      <c r="H119" s="49"/>
      <c r="I119" s="49"/>
      <c r="J119" s="49"/>
      <c r="K119" s="49"/>
      <c r="L119" s="49"/>
      <c r="M119" s="49"/>
      <c r="N119" s="49"/>
      <c r="O119" s="49"/>
      <c r="P119" s="49"/>
      <c r="Q119" s="49"/>
      <c r="R119" s="49"/>
      <c r="S119" s="49"/>
      <c r="T119" s="49"/>
      <c r="U119" s="49"/>
      <c r="V119" s="49"/>
      <c r="W119" s="49"/>
      <c r="X119" s="49"/>
      <c r="Y119" s="49"/>
      <c r="Z119" s="49"/>
      <c r="AA119" s="49"/>
      <c r="AB119" s="49"/>
      <c r="AC119" s="49"/>
      <c r="AD119" s="49"/>
      <c r="AE119" s="49"/>
      <c r="AF119" s="49"/>
      <c r="AJ119" s="299"/>
      <c r="AN119" s="43"/>
      <c r="AO119" s="43"/>
      <c r="AP119" s="43"/>
      <c r="AQ119" s="43"/>
      <c r="AR119" s="43"/>
      <c r="AS119" s="43"/>
      <c r="AT119" s="43"/>
      <c r="AU119" s="43"/>
      <c r="AV119" s="43"/>
      <c r="AW119" s="43"/>
      <c r="AX119" s="43"/>
      <c r="AY119" s="43"/>
      <c r="AZ119" s="43"/>
      <c r="BA119" s="43"/>
      <c r="BB119" s="43"/>
      <c r="BC119" s="43"/>
      <c r="BD119" s="43"/>
      <c r="BE119" s="43"/>
      <c r="BF119" s="43"/>
      <c r="BG119" s="43"/>
      <c r="BH119" s="43"/>
      <c r="BI119" s="43"/>
      <c r="BJ119" s="43"/>
      <c r="BK119" s="43"/>
      <c r="BL119" s="43"/>
      <c r="BM119" s="43"/>
      <c r="BN119" s="43"/>
      <c r="BO119" s="43"/>
      <c r="BP119" s="43"/>
      <c r="BQ119" s="43"/>
      <c r="BR119" s="43"/>
      <c r="BS119" s="43"/>
      <c r="BT119" s="43"/>
      <c r="BU119" s="43"/>
      <c r="BV119" s="43"/>
      <c r="BW119" s="43"/>
      <c r="BX119" s="43"/>
      <c r="BY119" s="43"/>
      <c r="BZ119" s="43"/>
      <c r="CA119" s="43"/>
      <c r="CB119" s="43"/>
      <c r="CC119" s="43"/>
      <c r="CD119" s="43"/>
      <c r="CE119" s="43"/>
      <c r="CF119" s="43"/>
      <c r="CG119" s="43"/>
      <c r="CH119" s="43"/>
      <c r="CI119" s="43"/>
      <c r="CJ119" s="43"/>
      <c r="CK119" s="43"/>
      <c r="CL119" s="43"/>
      <c r="CM119" s="43"/>
      <c r="CN119" s="43"/>
      <c r="CO119" s="43"/>
      <c r="CP119" s="43"/>
      <c r="CQ119" s="43"/>
      <c r="CR119" s="43"/>
      <c r="CS119" s="43"/>
      <c r="CT119" s="43"/>
      <c r="CU119" s="43"/>
      <c r="CV119" s="43"/>
      <c r="CW119" s="43"/>
      <c r="CX119" s="43"/>
      <c r="CY119" s="43"/>
      <c r="CZ119" s="43"/>
      <c r="DA119" s="43"/>
      <c r="DB119" s="43"/>
      <c r="DC119" s="43"/>
      <c r="DD119" s="43"/>
      <c r="DE119" s="43"/>
      <c r="DF119" s="43"/>
      <c r="DG119" s="43"/>
      <c r="DH119" s="42"/>
      <c r="DI119" s="42"/>
      <c r="DJ119" s="42"/>
      <c r="DK119" s="42"/>
      <c r="DL119" s="42"/>
      <c r="DM119" s="42"/>
      <c r="DN119" s="42"/>
      <c r="DO119" s="42"/>
      <c r="DP119" s="42"/>
      <c r="DQ119" s="42"/>
      <c r="DR119" s="42"/>
      <c r="DS119" s="42"/>
      <c r="DT119" s="42"/>
      <c r="DU119" s="42"/>
      <c r="DV119" s="42"/>
      <c r="DW119" s="339"/>
      <c r="DX119" s="339"/>
      <c r="DY119" s="339"/>
      <c r="DZ119" s="339"/>
      <c r="EA119"/>
      <c r="EB119"/>
      <c r="EC119"/>
      <c r="ED119"/>
      <c r="EE119"/>
    </row>
    <row r="120" spans="1:135" s="54" customFormat="1" x14ac:dyDescent="0.35">
      <c r="A120" s="42"/>
      <c r="B120" s="43"/>
      <c r="D120" s="49"/>
      <c r="E120" s="49"/>
      <c r="F120" s="49"/>
      <c r="G120" s="49"/>
      <c r="H120" s="49"/>
      <c r="I120" s="49"/>
      <c r="J120" s="49"/>
      <c r="K120" s="49"/>
      <c r="L120" s="49"/>
      <c r="M120" s="49"/>
      <c r="N120" s="49"/>
      <c r="O120" s="49"/>
      <c r="P120" s="49"/>
      <c r="Q120" s="49"/>
      <c r="R120" s="49"/>
      <c r="S120" s="49"/>
      <c r="T120" s="49"/>
      <c r="U120" s="49"/>
      <c r="V120" s="49"/>
      <c r="W120" s="49"/>
      <c r="X120" s="49"/>
      <c r="Y120" s="49"/>
      <c r="Z120" s="49"/>
      <c r="AA120" s="49"/>
      <c r="AB120" s="49"/>
      <c r="AC120" s="49"/>
      <c r="AD120" s="49"/>
      <c r="AE120" s="49"/>
      <c r="AF120" s="49"/>
      <c r="AJ120" s="299"/>
      <c r="AN120" s="43"/>
      <c r="AO120" s="43"/>
      <c r="AP120" s="43"/>
      <c r="AQ120" s="43"/>
      <c r="AR120" s="43"/>
      <c r="AS120" s="43"/>
      <c r="AT120" s="43"/>
      <c r="AU120" s="43"/>
      <c r="AV120" s="43"/>
      <c r="AW120" s="43"/>
      <c r="AX120" s="43"/>
      <c r="AY120" s="43"/>
      <c r="AZ120" s="43"/>
      <c r="BA120" s="43"/>
      <c r="BB120" s="43"/>
      <c r="BC120" s="43"/>
      <c r="BD120" s="43"/>
      <c r="BE120" s="43"/>
      <c r="BF120" s="43"/>
      <c r="BG120" s="43"/>
      <c r="BH120" s="43"/>
      <c r="BI120" s="43"/>
      <c r="BJ120" s="43"/>
      <c r="BK120" s="43"/>
      <c r="BL120" s="43"/>
      <c r="BM120" s="43"/>
      <c r="BN120" s="43"/>
      <c r="BO120" s="43"/>
      <c r="BP120" s="43"/>
      <c r="BQ120" s="43"/>
      <c r="BR120" s="43"/>
      <c r="BS120" s="43"/>
      <c r="BT120" s="43"/>
      <c r="BU120" s="43"/>
      <c r="BV120" s="43"/>
      <c r="BW120" s="43"/>
      <c r="BX120" s="43"/>
      <c r="BY120" s="43"/>
      <c r="BZ120" s="43"/>
      <c r="CA120" s="43"/>
      <c r="CB120" s="43"/>
      <c r="CC120" s="43"/>
      <c r="CD120" s="43"/>
      <c r="CE120" s="43"/>
      <c r="CF120" s="43"/>
      <c r="CG120" s="43"/>
      <c r="CH120" s="43"/>
      <c r="CI120" s="43"/>
      <c r="CJ120" s="43"/>
      <c r="CK120" s="43"/>
      <c r="CL120" s="43"/>
      <c r="CM120" s="43"/>
      <c r="CN120" s="43"/>
      <c r="CO120" s="43"/>
      <c r="CP120" s="43"/>
      <c r="CQ120" s="43"/>
      <c r="CR120" s="43"/>
      <c r="CS120" s="43"/>
      <c r="CT120" s="43"/>
      <c r="CU120" s="43"/>
      <c r="CV120" s="43"/>
      <c r="CW120" s="43"/>
      <c r="CX120" s="43"/>
      <c r="CY120" s="43"/>
      <c r="CZ120" s="43"/>
      <c r="DA120" s="43"/>
      <c r="DB120" s="43"/>
      <c r="DC120" s="43"/>
      <c r="DD120" s="43"/>
      <c r="DE120" s="43"/>
      <c r="DF120" s="43"/>
      <c r="DG120" s="43"/>
      <c r="DH120" s="42"/>
      <c r="DI120" s="42"/>
      <c r="DJ120" s="42"/>
      <c r="DK120" s="42"/>
      <c r="DL120" s="42"/>
      <c r="DM120" s="42"/>
      <c r="DN120" s="42"/>
      <c r="DO120" s="42"/>
      <c r="DP120" s="42"/>
      <c r="DQ120" s="42"/>
      <c r="DR120" s="42"/>
      <c r="DS120" s="42"/>
      <c r="DT120" s="42"/>
      <c r="DU120" s="42"/>
      <c r="DV120" s="42"/>
      <c r="DW120" s="339"/>
      <c r="DX120" s="339"/>
      <c r="DY120" s="339"/>
      <c r="DZ120" s="339"/>
      <c r="EA120"/>
      <c r="EB120"/>
      <c r="EC120"/>
      <c r="ED120"/>
      <c r="EE120"/>
    </row>
    <row r="121" spans="1:135" s="54" customFormat="1" x14ac:dyDescent="0.35">
      <c r="A121" s="42"/>
      <c r="B121" s="43"/>
      <c r="D121" s="49"/>
      <c r="E121" s="49"/>
      <c r="F121" s="49"/>
      <c r="G121" s="49"/>
      <c r="H121" s="49"/>
      <c r="I121" s="49"/>
      <c r="J121" s="49"/>
      <c r="K121" s="49"/>
      <c r="L121" s="49"/>
      <c r="M121" s="49"/>
      <c r="N121" s="49"/>
      <c r="O121" s="49"/>
      <c r="P121" s="49"/>
      <c r="Q121" s="49"/>
      <c r="R121" s="49"/>
      <c r="S121" s="49"/>
      <c r="T121" s="49"/>
      <c r="U121" s="49"/>
      <c r="V121" s="49"/>
      <c r="W121" s="49"/>
      <c r="X121" s="49"/>
      <c r="Y121" s="49"/>
      <c r="Z121" s="49"/>
      <c r="AA121" s="49"/>
      <c r="AB121" s="49"/>
      <c r="AC121" s="49"/>
      <c r="AD121" s="49"/>
      <c r="AE121" s="49"/>
      <c r="AF121" s="49"/>
      <c r="AJ121" s="299"/>
      <c r="AN121" s="43"/>
      <c r="AO121" s="43"/>
      <c r="AP121" s="43"/>
      <c r="AQ121" s="43"/>
      <c r="AR121" s="43"/>
      <c r="AS121" s="43"/>
      <c r="AT121" s="43"/>
      <c r="AU121" s="43"/>
      <c r="AV121" s="43"/>
      <c r="AW121" s="43"/>
      <c r="AX121" s="43"/>
      <c r="AY121" s="43"/>
      <c r="AZ121" s="43"/>
      <c r="BA121" s="43"/>
      <c r="BB121" s="43"/>
      <c r="BC121" s="43"/>
      <c r="BD121" s="43"/>
      <c r="BE121" s="43"/>
      <c r="BF121" s="43"/>
      <c r="BG121" s="43"/>
      <c r="BH121" s="43"/>
      <c r="BI121" s="43"/>
      <c r="BJ121" s="43"/>
      <c r="BK121" s="43"/>
      <c r="BL121" s="43"/>
      <c r="BM121" s="43"/>
      <c r="BN121" s="43"/>
      <c r="BO121" s="43"/>
      <c r="BP121" s="43"/>
      <c r="BQ121" s="43"/>
      <c r="BR121" s="43"/>
      <c r="BS121" s="43"/>
      <c r="BT121" s="43"/>
      <c r="BU121" s="43"/>
      <c r="BV121" s="43"/>
      <c r="BW121" s="43"/>
      <c r="BX121" s="43"/>
      <c r="BY121" s="43"/>
      <c r="BZ121" s="43"/>
      <c r="CA121" s="43"/>
      <c r="CB121" s="43"/>
      <c r="CC121" s="43"/>
      <c r="CD121" s="43"/>
      <c r="CE121" s="43"/>
      <c r="CF121" s="43"/>
      <c r="CG121" s="43"/>
      <c r="CH121" s="43"/>
      <c r="CI121" s="43"/>
      <c r="CJ121" s="43"/>
      <c r="CK121" s="43"/>
      <c r="CL121" s="43"/>
      <c r="CM121" s="43"/>
      <c r="CN121" s="43"/>
      <c r="CO121" s="43"/>
      <c r="CP121" s="43"/>
      <c r="CQ121" s="43"/>
      <c r="CR121" s="43"/>
      <c r="CS121" s="43"/>
      <c r="CT121" s="43"/>
      <c r="CU121" s="43"/>
      <c r="CV121" s="43"/>
      <c r="CW121" s="43"/>
      <c r="CX121" s="43"/>
      <c r="CY121" s="43"/>
      <c r="CZ121" s="43"/>
      <c r="DA121" s="43"/>
      <c r="DB121" s="43"/>
      <c r="DC121" s="43"/>
      <c r="DD121" s="43"/>
      <c r="DE121" s="43"/>
      <c r="DF121" s="43"/>
      <c r="DG121" s="43"/>
      <c r="DH121" s="42"/>
      <c r="DI121" s="42"/>
      <c r="DJ121" s="42"/>
      <c r="DK121" s="42"/>
      <c r="DL121" s="42"/>
      <c r="DM121" s="42"/>
      <c r="DN121" s="42"/>
      <c r="DO121" s="42"/>
      <c r="DP121" s="42"/>
      <c r="DQ121" s="42"/>
      <c r="DR121" s="42"/>
      <c r="DS121" s="42"/>
      <c r="DT121" s="42"/>
      <c r="DU121" s="42"/>
      <c r="DV121" s="42"/>
      <c r="DW121" s="339"/>
      <c r="DX121" s="339"/>
      <c r="DY121" s="339"/>
      <c r="DZ121" s="339"/>
      <c r="EA121"/>
      <c r="EB121"/>
      <c r="EC121"/>
      <c r="ED121"/>
      <c r="EE121"/>
    </row>
    <row r="122" spans="1:135" s="54" customFormat="1" x14ac:dyDescent="0.35">
      <c r="A122" s="42"/>
      <c r="B122" s="43"/>
      <c r="D122" s="49"/>
      <c r="E122" s="49"/>
      <c r="F122" s="49"/>
      <c r="G122" s="49"/>
      <c r="H122" s="49"/>
      <c r="I122" s="49"/>
      <c r="J122" s="49"/>
      <c r="K122" s="49"/>
      <c r="L122" s="49"/>
      <c r="M122" s="49"/>
      <c r="N122" s="49"/>
      <c r="O122" s="49"/>
      <c r="P122" s="49"/>
      <c r="Q122" s="49"/>
      <c r="R122" s="49"/>
      <c r="S122" s="49"/>
      <c r="T122" s="49"/>
      <c r="U122" s="49"/>
      <c r="V122" s="49"/>
      <c r="W122" s="49"/>
      <c r="X122" s="49"/>
      <c r="Y122" s="49"/>
      <c r="Z122" s="49"/>
      <c r="AA122" s="49"/>
      <c r="AB122" s="49"/>
      <c r="AC122" s="49"/>
      <c r="AD122" s="49"/>
      <c r="AE122" s="49"/>
      <c r="AF122" s="49"/>
      <c r="AJ122" s="299"/>
      <c r="AN122" s="43"/>
      <c r="AO122" s="43"/>
      <c r="AP122" s="43"/>
      <c r="AQ122" s="43"/>
      <c r="AR122" s="43"/>
      <c r="AS122" s="43"/>
      <c r="AT122" s="43"/>
      <c r="AU122" s="43"/>
      <c r="AV122" s="43"/>
      <c r="AW122" s="43"/>
      <c r="AX122" s="43"/>
      <c r="AY122" s="43"/>
      <c r="AZ122" s="43"/>
      <c r="BA122" s="43"/>
      <c r="BB122" s="43"/>
      <c r="BC122" s="43"/>
      <c r="BD122" s="43"/>
      <c r="BE122" s="43"/>
      <c r="BF122" s="43"/>
      <c r="BG122" s="43"/>
      <c r="BH122" s="43"/>
      <c r="BI122" s="43"/>
      <c r="BJ122" s="43"/>
      <c r="BK122" s="43"/>
      <c r="BL122" s="43"/>
      <c r="BM122" s="43"/>
      <c r="BN122" s="43"/>
      <c r="BO122" s="43"/>
      <c r="BP122" s="43"/>
      <c r="BQ122" s="43"/>
      <c r="BR122" s="43"/>
      <c r="BS122" s="43"/>
      <c r="BT122" s="43"/>
      <c r="BU122" s="43"/>
      <c r="BV122" s="43"/>
      <c r="BW122" s="43"/>
      <c r="BX122" s="43"/>
      <c r="BY122" s="43"/>
      <c r="BZ122" s="43"/>
      <c r="CA122" s="43"/>
      <c r="CB122" s="43"/>
      <c r="CC122" s="43"/>
      <c r="CD122" s="43"/>
      <c r="CE122" s="43"/>
      <c r="CF122" s="43"/>
      <c r="CG122" s="43"/>
      <c r="CH122" s="43"/>
      <c r="CI122" s="43"/>
      <c r="CJ122" s="43"/>
      <c r="CK122" s="43"/>
      <c r="CL122" s="43"/>
      <c r="CM122" s="43"/>
      <c r="CN122" s="43"/>
      <c r="CO122" s="43"/>
      <c r="CP122" s="43"/>
      <c r="CQ122" s="43"/>
      <c r="CR122" s="43"/>
      <c r="CS122" s="43"/>
      <c r="CT122" s="43"/>
      <c r="CU122" s="43"/>
      <c r="CV122" s="43"/>
      <c r="CW122" s="43"/>
      <c r="CX122" s="43"/>
      <c r="CY122" s="43"/>
      <c r="CZ122" s="43"/>
      <c r="DA122" s="43"/>
      <c r="DB122" s="43"/>
      <c r="DC122" s="43"/>
      <c r="DD122" s="43"/>
      <c r="DE122" s="43"/>
      <c r="DF122" s="43"/>
      <c r="DG122" s="43"/>
      <c r="DH122" s="42"/>
      <c r="DI122" s="42"/>
      <c r="DJ122" s="42"/>
      <c r="DK122" s="42"/>
      <c r="DL122" s="42"/>
      <c r="DM122" s="42"/>
      <c r="DN122" s="42"/>
      <c r="DO122" s="42"/>
      <c r="DP122" s="42"/>
      <c r="DQ122" s="42"/>
      <c r="DR122" s="42"/>
      <c r="DS122" s="42"/>
      <c r="DT122" s="42"/>
      <c r="DU122" s="42"/>
      <c r="DV122" s="42"/>
      <c r="DW122" s="339"/>
      <c r="DX122" s="339"/>
      <c r="DY122" s="339"/>
      <c r="DZ122" s="339"/>
      <c r="EA122"/>
      <c r="EB122"/>
      <c r="EC122"/>
      <c r="ED122"/>
      <c r="EE122"/>
    </row>
    <row r="123" spans="1:135" s="54" customFormat="1" x14ac:dyDescent="0.35">
      <c r="A123" s="42"/>
      <c r="B123" s="43"/>
      <c r="D123" s="49"/>
      <c r="E123" s="49"/>
      <c r="F123" s="49"/>
      <c r="G123" s="49"/>
      <c r="H123" s="49"/>
      <c r="I123" s="49"/>
      <c r="J123" s="49"/>
      <c r="K123" s="49"/>
      <c r="L123" s="49"/>
      <c r="M123" s="49"/>
      <c r="N123" s="49"/>
      <c r="O123" s="49"/>
      <c r="P123" s="49"/>
      <c r="Q123" s="49"/>
      <c r="R123" s="49"/>
      <c r="S123" s="49"/>
      <c r="T123" s="49"/>
      <c r="U123" s="49"/>
      <c r="V123" s="49"/>
      <c r="W123" s="49"/>
      <c r="X123" s="49"/>
      <c r="Y123" s="49"/>
      <c r="Z123" s="49"/>
      <c r="AA123" s="49"/>
      <c r="AB123" s="49"/>
      <c r="AC123" s="49"/>
      <c r="AD123" s="49"/>
      <c r="AE123" s="49"/>
      <c r="AF123" s="49"/>
      <c r="AJ123" s="299"/>
      <c r="AN123" s="43"/>
      <c r="AO123" s="43"/>
      <c r="AP123" s="43"/>
      <c r="AQ123" s="43"/>
      <c r="AR123" s="43"/>
      <c r="AS123" s="43"/>
      <c r="AT123" s="43"/>
      <c r="AU123" s="43"/>
      <c r="AV123" s="43"/>
      <c r="AW123" s="43"/>
      <c r="AX123" s="43"/>
      <c r="AY123" s="43"/>
      <c r="AZ123" s="43"/>
      <c r="BA123" s="43"/>
      <c r="BB123" s="43"/>
      <c r="BC123" s="43"/>
      <c r="BD123" s="43"/>
      <c r="BE123" s="43"/>
      <c r="BF123" s="43"/>
      <c r="BG123" s="43"/>
      <c r="BH123" s="43"/>
      <c r="BI123" s="43"/>
      <c r="BJ123" s="43"/>
      <c r="BK123" s="43"/>
      <c r="BL123" s="43"/>
      <c r="BM123" s="43"/>
      <c r="BN123" s="43"/>
      <c r="BO123" s="43"/>
      <c r="BP123" s="43"/>
      <c r="BQ123" s="43"/>
      <c r="BR123" s="43"/>
      <c r="BS123" s="43"/>
      <c r="BT123" s="43"/>
      <c r="BU123" s="43"/>
      <c r="BV123" s="43"/>
      <c r="BW123" s="43"/>
      <c r="BX123" s="43"/>
      <c r="BY123" s="43"/>
      <c r="BZ123" s="43"/>
      <c r="CA123" s="43"/>
      <c r="CB123" s="43"/>
      <c r="CC123" s="43"/>
      <c r="CD123" s="43"/>
      <c r="CE123" s="43"/>
      <c r="CF123" s="43"/>
      <c r="CG123" s="43"/>
      <c r="CH123" s="43"/>
      <c r="CI123" s="43"/>
      <c r="CJ123" s="43"/>
      <c r="CK123" s="43"/>
      <c r="CL123" s="43"/>
      <c r="CM123" s="43"/>
      <c r="CN123" s="43"/>
      <c r="CO123" s="43"/>
      <c r="CP123" s="43"/>
      <c r="CQ123" s="43"/>
      <c r="CR123" s="43"/>
      <c r="CS123" s="43"/>
      <c r="CT123" s="43"/>
      <c r="CU123" s="43"/>
      <c r="CV123" s="43"/>
      <c r="CW123" s="43"/>
      <c r="CX123" s="43"/>
      <c r="CY123" s="43"/>
      <c r="CZ123" s="43"/>
      <c r="DA123" s="43"/>
      <c r="DB123" s="43"/>
      <c r="DC123" s="43"/>
      <c r="DD123" s="43"/>
      <c r="DE123" s="43"/>
      <c r="DF123" s="43"/>
      <c r="DG123" s="43"/>
      <c r="DH123" s="42"/>
      <c r="DI123" s="42"/>
      <c r="DJ123" s="42"/>
      <c r="DK123" s="42"/>
      <c r="DL123" s="42"/>
      <c r="DM123" s="42"/>
      <c r="DN123" s="42"/>
      <c r="DO123" s="42"/>
      <c r="DP123" s="42"/>
      <c r="DQ123" s="42"/>
      <c r="DR123" s="42"/>
      <c r="DS123" s="42"/>
      <c r="DT123" s="42"/>
      <c r="DU123" s="42"/>
      <c r="DV123" s="42"/>
      <c r="DW123" s="339"/>
      <c r="DX123" s="339"/>
      <c r="DY123" s="339"/>
      <c r="DZ123" s="339"/>
      <c r="EA123"/>
      <c r="EB123"/>
      <c r="EC123"/>
      <c r="ED123"/>
      <c r="EE123"/>
    </row>
    <row r="124" spans="1:135" s="54" customFormat="1" x14ac:dyDescent="0.35">
      <c r="A124" s="42"/>
      <c r="B124" s="43"/>
      <c r="D124" s="49"/>
      <c r="E124" s="49"/>
      <c r="F124" s="49"/>
      <c r="G124" s="49"/>
      <c r="H124" s="49"/>
      <c r="I124" s="49"/>
      <c r="J124" s="49"/>
      <c r="K124" s="49"/>
      <c r="L124" s="49"/>
      <c r="M124" s="49"/>
      <c r="N124" s="49"/>
      <c r="O124" s="49"/>
      <c r="P124" s="49"/>
      <c r="Q124" s="49"/>
      <c r="R124" s="49"/>
      <c r="S124" s="49"/>
      <c r="T124" s="49"/>
      <c r="U124" s="49"/>
      <c r="V124" s="49"/>
      <c r="W124" s="49"/>
      <c r="X124" s="49"/>
      <c r="Y124" s="49"/>
      <c r="Z124" s="49"/>
      <c r="AA124" s="49"/>
      <c r="AB124" s="49"/>
      <c r="AC124" s="49"/>
      <c r="AD124" s="49"/>
      <c r="AE124" s="49"/>
      <c r="AF124" s="49"/>
      <c r="AJ124" s="299"/>
      <c r="AN124" s="43"/>
      <c r="AO124" s="43"/>
      <c r="AP124" s="43"/>
      <c r="AQ124" s="43"/>
      <c r="AR124" s="43"/>
      <c r="AS124" s="43"/>
      <c r="AT124" s="43"/>
      <c r="AU124" s="43"/>
      <c r="AV124" s="43"/>
      <c r="AW124" s="43"/>
      <c r="AX124" s="43"/>
      <c r="AY124" s="43"/>
      <c r="AZ124" s="43"/>
      <c r="BA124" s="43"/>
      <c r="BB124" s="43"/>
      <c r="BC124" s="43"/>
      <c r="BD124" s="43"/>
      <c r="BE124" s="43"/>
      <c r="BF124" s="43"/>
      <c r="BG124" s="43"/>
      <c r="BH124" s="43"/>
      <c r="BI124" s="43"/>
      <c r="BJ124" s="43"/>
      <c r="BK124" s="43"/>
      <c r="BL124" s="43"/>
      <c r="BM124" s="43"/>
      <c r="BN124" s="43"/>
      <c r="BO124" s="43"/>
      <c r="BP124" s="43"/>
      <c r="BQ124" s="43"/>
      <c r="BR124" s="43"/>
      <c r="BS124" s="43"/>
      <c r="BT124" s="43"/>
      <c r="BU124" s="43"/>
      <c r="BV124" s="43"/>
      <c r="BW124" s="43"/>
      <c r="BX124" s="43"/>
      <c r="BY124" s="43"/>
      <c r="BZ124" s="43"/>
      <c r="CA124" s="43"/>
      <c r="CB124" s="43"/>
      <c r="CC124" s="43"/>
      <c r="CD124" s="43"/>
      <c r="CE124" s="43"/>
      <c r="CF124" s="43"/>
      <c r="CG124" s="43"/>
      <c r="CH124" s="43"/>
      <c r="CI124" s="43"/>
      <c r="CJ124" s="43"/>
      <c r="CK124" s="43"/>
      <c r="CL124" s="43"/>
      <c r="CM124" s="43"/>
      <c r="CN124" s="43"/>
      <c r="CO124" s="43"/>
      <c r="CP124" s="43"/>
      <c r="CQ124" s="43"/>
      <c r="CR124" s="43"/>
      <c r="CS124" s="43"/>
      <c r="CT124" s="43"/>
      <c r="CU124" s="43"/>
      <c r="CV124" s="43"/>
      <c r="CW124" s="43"/>
      <c r="CX124" s="43"/>
      <c r="CY124" s="43"/>
      <c r="CZ124" s="43"/>
      <c r="DA124" s="43"/>
      <c r="DB124" s="43"/>
      <c r="DC124" s="43"/>
      <c r="DD124" s="43"/>
      <c r="DE124" s="43"/>
      <c r="DF124" s="43"/>
      <c r="DG124" s="43"/>
      <c r="DH124" s="42"/>
      <c r="DI124" s="42"/>
      <c r="DJ124" s="42"/>
      <c r="DK124" s="42"/>
      <c r="DL124" s="42"/>
      <c r="DM124" s="42"/>
      <c r="DN124" s="42"/>
      <c r="DO124" s="42"/>
      <c r="DP124" s="42"/>
      <c r="DQ124" s="42"/>
      <c r="DR124" s="42"/>
      <c r="DS124" s="42"/>
      <c r="DT124" s="42"/>
      <c r="DU124" s="42"/>
      <c r="DV124" s="42"/>
      <c r="DW124" s="339"/>
      <c r="DX124" s="339"/>
      <c r="DY124" s="339"/>
      <c r="DZ124" s="339"/>
      <c r="EA124"/>
      <c r="EB124"/>
      <c r="EC124"/>
      <c r="ED124"/>
      <c r="EE124"/>
    </row>
    <row r="125" spans="1:135" s="54" customFormat="1" x14ac:dyDescent="0.35">
      <c r="A125" s="42"/>
      <c r="B125" s="43"/>
      <c r="D125" s="49"/>
      <c r="E125" s="49"/>
      <c r="F125" s="49"/>
      <c r="G125" s="49"/>
      <c r="H125" s="49"/>
      <c r="I125" s="49"/>
      <c r="J125" s="49"/>
      <c r="K125" s="49"/>
      <c r="L125" s="49"/>
      <c r="M125" s="49"/>
      <c r="N125" s="49"/>
      <c r="O125" s="49"/>
      <c r="P125" s="49"/>
      <c r="Q125" s="49"/>
      <c r="R125" s="49"/>
      <c r="S125" s="49"/>
      <c r="T125" s="49"/>
      <c r="U125" s="49"/>
      <c r="V125" s="49"/>
      <c r="W125" s="49"/>
      <c r="X125" s="49"/>
      <c r="Y125" s="49"/>
      <c r="Z125" s="49"/>
      <c r="AA125" s="49"/>
      <c r="AB125" s="49"/>
      <c r="AC125" s="49"/>
      <c r="AD125" s="49"/>
      <c r="AE125" s="49"/>
      <c r="AF125" s="49"/>
      <c r="AJ125" s="299"/>
      <c r="AN125" s="43"/>
      <c r="AO125" s="43"/>
      <c r="AP125" s="43"/>
      <c r="AQ125" s="43"/>
      <c r="AR125" s="43"/>
      <c r="AS125" s="43"/>
      <c r="AT125" s="43"/>
      <c r="AU125" s="43"/>
      <c r="AV125" s="43"/>
      <c r="AW125" s="43"/>
      <c r="AX125" s="43"/>
      <c r="AY125" s="43"/>
      <c r="AZ125" s="43"/>
      <c r="BA125" s="43"/>
      <c r="BB125" s="43"/>
      <c r="BC125" s="43"/>
      <c r="BD125" s="43"/>
      <c r="BE125" s="43"/>
      <c r="BF125" s="43"/>
      <c r="BG125" s="43"/>
      <c r="BH125" s="43"/>
      <c r="BI125" s="43"/>
      <c r="BJ125" s="43"/>
      <c r="BK125" s="43"/>
      <c r="BL125" s="43"/>
      <c r="BM125" s="43"/>
      <c r="BN125" s="43"/>
      <c r="BO125" s="43"/>
      <c r="BP125" s="43"/>
      <c r="BQ125" s="43"/>
      <c r="BR125" s="43"/>
      <c r="BS125" s="43"/>
      <c r="BT125" s="43"/>
      <c r="BU125" s="43"/>
      <c r="BV125" s="43"/>
      <c r="BW125" s="43"/>
      <c r="BX125" s="43"/>
      <c r="BY125" s="43"/>
      <c r="BZ125" s="43"/>
      <c r="CA125" s="43"/>
      <c r="CB125" s="43"/>
      <c r="CC125" s="43"/>
      <c r="CD125" s="43"/>
      <c r="CE125" s="43"/>
      <c r="CF125" s="43"/>
      <c r="CG125" s="43"/>
      <c r="CH125" s="43"/>
      <c r="CI125" s="43"/>
      <c r="CJ125" s="43"/>
      <c r="CK125" s="43"/>
      <c r="CL125" s="43"/>
      <c r="CM125" s="43"/>
      <c r="CN125" s="43"/>
      <c r="CO125" s="43"/>
      <c r="CP125" s="43"/>
      <c r="CQ125" s="43"/>
      <c r="CR125" s="43"/>
      <c r="CS125" s="43"/>
      <c r="CT125" s="43"/>
      <c r="CU125" s="43"/>
      <c r="CV125" s="43"/>
      <c r="CW125" s="43"/>
      <c r="CX125" s="43"/>
      <c r="CY125" s="43"/>
      <c r="CZ125" s="43"/>
      <c r="DA125" s="43"/>
      <c r="DB125" s="43"/>
      <c r="DC125" s="43"/>
      <c r="DD125" s="43"/>
      <c r="DE125" s="43"/>
      <c r="DF125" s="43"/>
      <c r="DG125" s="43"/>
      <c r="DH125" s="42"/>
      <c r="DI125" s="42"/>
      <c r="DJ125" s="42"/>
      <c r="DK125" s="42"/>
      <c r="DL125" s="42"/>
      <c r="DM125" s="42"/>
      <c r="DN125" s="42"/>
      <c r="DO125" s="42"/>
      <c r="DP125" s="42"/>
      <c r="DQ125" s="42"/>
      <c r="DR125" s="42"/>
      <c r="DS125" s="42"/>
      <c r="DT125" s="42"/>
      <c r="DU125" s="42"/>
      <c r="DV125" s="42"/>
      <c r="DW125" s="339"/>
      <c r="DX125" s="339"/>
      <c r="DY125" s="339"/>
      <c r="DZ125" s="339"/>
      <c r="EA125"/>
      <c r="EB125"/>
      <c r="EC125"/>
      <c r="ED125"/>
      <c r="EE125"/>
    </row>
    <row r="126" spans="1:135" s="54" customFormat="1" x14ac:dyDescent="0.35">
      <c r="A126" s="42"/>
      <c r="B126" s="43"/>
      <c r="D126" s="49"/>
      <c r="E126" s="49"/>
      <c r="F126" s="49"/>
      <c r="G126" s="49"/>
      <c r="H126" s="49"/>
      <c r="I126" s="49"/>
      <c r="J126" s="49"/>
      <c r="K126" s="49"/>
      <c r="L126" s="49"/>
      <c r="M126" s="49"/>
      <c r="N126" s="49"/>
      <c r="O126" s="49"/>
      <c r="P126" s="49"/>
      <c r="Q126" s="49"/>
      <c r="R126" s="49"/>
      <c r="S126" s="49"/>
      <c r="T126" s="49"/>
      <c r="U126" s="49"/>
      <c r="V126" s="49"/>
      <c r="W126" s="49"/>
      <c r="X126" s="49"/>
      <c r="Y126" s="49"/>
      <c r="Z126" s="49"/>
      <c r="AA126" s="49"/>
      <c r="AB126" s="49"/>
      <c r="AC126" s="49"/>
      <c r="AD126" s="49"/>
      <c r="AE126" s="49"/>
      <c r="AF126" s="49"/>
      <c r="AJ126" s="299"/>
      <c r="AN126" s="43"/>
      <c r="AO126" s="43"/>
      <c r="AP126" s="43"/>
      <c r="AQ126" s="43"/>
      <c r="AR126" s="43"/>
      <c r="AS126" s="43"/>
      <c r="AT126" s="43"/>
      <c r="AU126" s="43"/>
      <c r="AV126" s="43"/>
      <c r="AW126" s="43"/>
      <c r="AX126" s="43"/>
      <c r="AY126" s="43"/>
      <c r="AZ126" s="43"/>
      <c r="BA126" s="43"/>
      <c r="BB126" s="43"/>
      <c r="BC126" s="43"/>
      <c r="BD126" s="43"/>
      <c r="BE126" s="43"/>
      <c r="BF126" s="43"/>
      <c r="BG126" s="43"/>
      <c r="BH126" s="43"/>
      <c r="BI126" s="43"/>
      <c r="BJ126" s="43"/>
      <c r="BK126" s="43"/>
      <c r="BL126" s="43"/>
      <c r="BM126" s="43"/>
      <c r="BN126" s="43"/>
      <c r="BO126" s="43"/>
      <c r="BP126" s="43"/>
      <c r="BQ126" s="43"/>
      <c r="BR126" s="43"/>
      <c r="BS126" s="43"/>
      <c r="BT126" s="43"/>
      <c r="BU126" s="43"/>
      <c r="BV126" s="43"/>
      <c r="BW126" s="43"/>
      <c r="BX126" s="43"/>
      <c r="BY126" s="43"/>
      <c r="BZ126" s="43"/>
      <c r="CA126" s="43"/>
      <c r="CB126" s="43"/>
      <c r="CC126" s="43"/>
      <c r="CD126" s="43"/>
      <c r="CE126" s="43"/>
      <c r="CF126" s="43"/>
      <c r="CG126" s="43"/>
      <c r="CH126" s="43"/>
      <c r="CI126" s="43"/>
      <c r="CJ126" s="43"/>
      <c r="CK126" s="43"/>
      <c r="CL126" s="43"/>
      <c r="CM126" s="43"/>
      <c r="CN126" s="43"/>
      <c r="CO126" s="43"/>
      <c r="CP126" s="43"/>
      <c r="CQ126" s="43"/>
      <c r="CR126" s="43"/>
      <c r="CS126" s="43"/>
      <c r="CT126" s="43"/>
      <c r="CU126" s="43"/>
      <c r="CV126" s="43"/>
      <c r="CW126" s="43"/>
      <c r="CX126" s="43"/>
      <c r="CY126" s="43"/>
      <c r="CZ126" s="43"/>
      <c r="DA126" s="43"/>
      <c r="DB126" s="43"/>
      <c r="DC126" s="43"/>
      <c r="DD126" s="43"/>
      <c r="DE126" s="43"/>
      <c r="DF126" s="43"/>
      <c r="DG126" s="43"/>
      <c r="DH126" s="42"/>
      <c r="DI126" s="42"/>
      <c r="DJ126" s="42"/>
      <c r="DK126" s="42"/>
      <c r="DL126" s="42"/>
      <c r="DM126" s="42"/>
      <c r="DN126" s="42"/>
      <c r="DO126" s="42"/>
      <c r="DP126" s="42"/>
      <c r="DQ126" s="42"/>
      <c r="DR126" s="42"/>
      <c r="DS126" s="42"/>
      <c r="DT126" s="42"/>
      <c r="DU126" s="42"/>
      <c r="DV126" s="42"/>
      <c r="DW126" s="339"/>
      <c r="DX126" s="339"/>
      <c r="DY126" s="339"/>
      <c r="DZ126" s="339"/>
      <c r="EA126"/>
      <c r="EB126"/>
      <c r="EC126"/>
      <c r="ED126"/>
      <c r="EE126"/>
    </row>
    <row r="127" spans="1:135" s="54" customFormat="1" x14ac:dyDescent="0.35">
      <c r="A127" s="42"/>
      <c r="B127" s="43"/>
      <c r="D127" s="49"/>
      <c r="E127" s="49"/>
      <c r="F127" s="49"/>
      <c r="G127" s="49"/>
      <c r="H127" s="49"/>
      <c r="I127" s="49"/>
      <c r="J127" s="49"/>
      <c r="K127" s="49"/>
      <c r="L127" s="49"/>
      <c r="M127" s="49"/>
      <c r="N127" s="49"/>
      <c r="O127" s="49"/>
      <c r="P127" s="49"/>
      <c r="Q127" s="49"/>
      <c r="R127" s="49"/>
      <c r="S127" s="49"/>
      <c r="T127" s="49"/>
      <c r="U127" s="49"/>
      <c r="V127" s="49"/>
      <c r="W127" s="49"/>
      <c r="X127" s="49"/>
      <c r="Y127" s="49"/>
      <c r="Z127" s="49"/>
      <c r="AA127" s="49"/>
      <c r="AB127" s="49"/>
      <c r="AC127" s="49"/>
      <c r="AD127" s="49"/>
      <c r="AE127" s="49"/>
      <c r="AF127" s="49"/>
      <c r="AJ127" s="299"/>
      <c r="AN127" s="43"/>
      <c r="AO127" s="43"/>
      <c r="AP127" s="43"/>
      <c r="AQ127" s="43"/>
      <c r="AR127" s="43"/>
      <c r="AS127" s="43"/>
      <c r="AT127" s="43"/>
      <c r="AU127" s="43"/>
      <c r="AV127" s="43"/>
      <c r="AW127" s="43"/>
      <c r="AX127" s="43"/>
      <c r="AY127" s="43"/>
      <c r="AZ127" s="43"/>
      <c r="BA127" s="43"/>
      <c r="BB127" s="43"/>
      <c r="BC127" s="43"/>
      <c r="BD127" s="43"/>
      <c r="BE127" s="43"/>
      <c r="BF127" s="43"/>
      <c r="BG127" s="43"/>
      <c r="BH127" s="43"/>
      <c r="BI127" s="43"/>
      <c r="BJ127" s="43"/>
      <c r="BK127" s="43"/>
      <c r="BL127" s="43"/>
      <c r="BM127" s="43"/>
      <c r="BN127" s="43"/>
      <c r="BO127" s="43"/>
      <c r="BP127" s="43"/>
      <c r="BQ127" s="43"/>
      <c r="BR127" s="43"/>
      <c r="BS127" s="43"/>
      <c r="BT127" s="43"/>
      <c r="BU127" s="43"/>
      <c r="BV127" s="43"/>
      <c r="BW127" s="43"/>
      <c r="BX127" s="43"/>
      <c r="BY127" s="43"/>
      <c r="BZ127" s="43"/>
      <c r="CA127" s="43"/>
      <c r="CB127" s="43"/>
      <c r="CC127" s="43"/>
      <c r="CD127" s="43"/>
      <c r="CE127" s="43"/>
      <c r="CF127" s="43"/>
      <c r="CG127" s="43"/>
      <c r="CH127" s="43"/>
      <c r="CI127" s="43"/>
      <c r="CJ127" s="43"/>
      <c r="CK127" s="43"/>
      <c r="CL127" s="43"/>
      <c r="CM127" s="43"/>
      <c r="CN127" s="43"/>
      <c r="CO127" s="43"/>
      <c r="CP127" s="43"/>
      <c r="CQ127" s="43"/>
      <c r="CR127" s="43"/>
      <c r="CS127" s="43"/>
      <c r="CT127" s="43"/>
      <c r="CU127" s="43"/>
      <c r="CV127" s="43"/>
      <c r="CW127" s="43"/>
      <c r="CX127" s="43"/>
      <c r="CY127" s="43"/>
      <c r="CZ127" s="43"/>
      <c r="DA127" s="43"/>
      <c r="DB127" s="43"/>
      <c r="DC127" s="43"/>
      <c r="DD127" s="43"/>
      <c r="DE127" s="43"/>
      <c r="DF127" s="43"/>
      <c r="DG127" s="43"/>
      <c r="DH127" s="42"/>
      <c r="DI127" s="42"/>
      <c r="DJ127" s="42"/>
      <c r="DK127" s="42"/>
      <c r="DL127" s="42"/>
      <c r="DM127" s="42"/>
      <c r="DN127" s="42"/>
      <c r="DO127" s="42"/>
      <c r="DP127" s="42"/>
      <c r="DQ127" s="42"/>
      <c r="DR127" s="42"/>
      <c r="DS127" s="42"/>
      <c r="DT127" s="42"/>
      <c r="DU127" s="42"/>
      <c r="DV127" s="42"/>
      <c r="DW127" s="339"/>
      <c r="DX127" s="339"/>
      <c r="DY127" s="339"/>
      <c r="DZ127" s="339"/>
      <c r="EA127"/>
      <c r="EB127"/>
      <c r="EC127"/>
      <c r="ED127"/>
      <c r="EE127"/>
    </row>
    <row r="128" spans="1:135" s="54" customFormat="1" x14ac:dyDescent="0.35">
      <c r="A128" s="42"/>
      <c r="B128" s="43"/>
      <c r="D128" s="49"/>
      <c r="E128" s="49"/>
      <c r="F128" s="49"/>
      <c r="G128" s="49"/>
      <c r="H128" s="49"/>
      <c r="I128" s="49"/>
      <c r="J128" s="49"/>
      <c r="K128" s="49"/>
      <c r="L128" s="49"/>
      <c r="M128" s="49"/>
      <c r="N128" s="49"/>
      <c r="O128" s="49"/>
      <c r="P128" s="49"/>
      <c r="Q128" s="49"/>
      <c r="R128" s="49"/>
      <c r="S128" s="49"/>
      <c r="T128" s="49"/>
      <c r="U128" s="49"/>
      <c r="V128" s="49"/>
      <c r="W128" s="49"/>
      <c r="X128" s="49"/>
      <c r="Y128" s="49"/>
      <c r="Z128" s="49"/>
      <c r="AA128" s="49"/>
      <c r="AB128" s="49"/>
      <c r="AC128" s="49"/>
      <c r="AD128" s="49"/>
      <c r="AE128" s="49"/>
      <c r="AF128" s="49"/>
      <c r="AJ128" s="299"/>
      <c r="AN128" s="43"/>
      <c r="AO128" s="43"/>
      <c r="AP128" s="43"/>
      <c r="AQ128" s="43"/>
      <c r="AR128" s="43"/>
      <c r="AS128" s="43"/>
      <c r="AT128" s="43"/>
      <c r="AU128" s="43"/>
      <c r="AV128" s="43"/>
      <c r="AW128" s="43"/>
      <c r="AX128" s="43"/>
      <c r="AY128" s="43"/>
      <c r="AZ128" s="43"/>
      <c r="BA128" s="43"/>
      <c r="BB128" s="43"/>
      <c r="BC128" s="43"/>
      <c r="BD128" s="43"/>
      <c r="BE128" s="43"/>
      <c r="BF128" s="43"/>
      <c r="BG128" s="43"/>
      <c r="BH128" s="43"/>
      <c r="BI128" s="43"/>
      <c r="BJ128" s="43"/>
      <c r="BK128" s="43"/>
      <c r="BL128" s="43"/>
      <c r="BM128" s="43"/>
      <c r="BN128" s="43"/>
      <c r="BO128" s="43"/>
      <c r="BP128" s="43"/>
      <c r="BQ128" s="43"/>
      <c r="BR128" s="43"/>
      <c r="BS128" s="43"/>
      <c r="BT128" s="43"/>
      <c r="BU128" s="43"/>
      <c r="BV128" s="43"/>
      <c r="BW128" s="43"/>
      <c r="BX128" s="43"/>
      <c r="BY128" s="43"/>
      <c r="BZ128" s="43"/>
      <c r="CA128" s="43"/>
      <c r="CB128" s="43"/>
      <c r="CC128" s="43"/>
      <c r="CD128" s="43"/>
      <c r="CE128" s="43"/>
      <c r="CF128" s="43"/>
      <c r="CG128" s="43"/>
      <c r="CH128" s="43"/>
      <c r="CI128" s="43"/>
      <c r="CJ128" s="43"/>
      <c r="CK128" s="43"/>
      <c r="CL128" s="43"/>
      <c r="CM128" s="43"/>
      <c r="CN128" s="43"/>
      <c r="CO128" s="43"/>
      <c r="CP128" s="43"/>
      <c r="CQ128" s="43"/>
      <c r="CR128" s="43"/>
      <c r="CS128" s="43"/>
      <c r="CT128" s="43"/>
      <c r="CU128" s="43"/>
      <c r="CV128" s="43"/>
      <c r="CW128" s="43"/>
      <c r="CX128" s="43"/>
      <c r="CY128" s="43"/>
      <c r="CZ128" s="43"/>
      <c r="DA128" s="43"/>
      <c r="DB128" s="43"/>
      <c r="DC128" s="43"/>
      <c r="DD128" s="43"/>
      <c r="DE128" s="43"/>
      <c r="DF128" s="43"/>
      <c r="DG128" s="43"/>
      <c r="DH128" s="42"/>
      <c r="DI128" s="42"/>
      <c r="DJ128" s="42"/>
      <c r="DK128" s="42"/>
      <c r="DL128" s="42"/>
      <c r="DM128" s="42"/>
      <c r="DN128" s="42"/>
      <c r="DO128" s="42"/>
      <c r="DP128" s="42"/>
      <c r="DQ128" s="42"/>
      <c r="DR128" s="42"/>
      <c r="DS128" s="42"/>
      <c r="DT128" s="42"/>
      <c r="DU128" s="42"/>
      <c r="DV128" s="42"/>
      <c r="DW128" s="339"/>
      <c r="DX128" s="339"/>
      <c r="DY128" s="339"/>
      <c r="DZ128" s="339"/>
      <c r="EA128"/>
      <c r="EB128"/>
      <c r="EC128"/>
      <c r="ED128"/>
      <c r="EE128"/>
    </row>
    <row r="129" spans="1:135" s="54" customFormat="1" x14ac:dyDescent="0.35">
      <c r="A129" s="42"/>
      <c r="B129" s="43"/>
      <c r="D129" s="49"/>
      <c r="E129" s="49"/>
      <c r="F129" s="49"/>
      <c r="G129" s="49"/>
      <c r="H129" s="49"/>
      <c r="I129" s="49"/>
      <c r="J129" s="49"/>
      <c r="K129" s="49"/>
      <c r="L129" s="49"/>
      <c r="M129" s="49"/>
      <c r="N129" s="49"/>
      <c r="O129" s="49"/>
      <c r="P129" s="49"/>
      <c r="Q129" s="49"/>
      <c r="R129" s="49"/>
      <c r="S129" s="49"/>
      <c r="T129" s="49"/>
      <c r="U129" s="49"/>
      <c r="V129" s="49"/>
      <c r="W129" s="49"/>
      <c r="X129" s="49"/>
      <c r="Y129" s="49"/>
      <c r="Z129" s="49"/>
      <c r="AA129" s="49"/>
      <c r="AB129" s="49"/>
      <c r="AC129" s="49"/>
      <c r="AD129" s="49"/>
      <c r="AE129" s="49"/>
      <c r="AF129" s="49"/>
      <c r="AJ129" s="299"/>
      <c r="AN129" s="43"/>
      <c r="AO129" s="43"/>
      <c r="AP129" s="43"/>
      <c r="AQ129" s="43"/>
      <c r="AR129" s="43"/>
      <c r="AS129" s="43"/>
      <c r="AT129" s="43"/>
      <c r="AU129" s="43"/>
      <c r="AV129" s="43"/>
      <c r="AW129" s="43"/>
      <c r="AX129" s="43"/>
      <c r="AY129" s="43"/>
      <c r="AZ129" s="43"/>
      <c r="BA129" s="43"/>
      <c r="BB129" s="43"/>
      <c r="BC129" s="43"/>
      <c r="BD129" s="43"/>
      <c r="BE129" s="43"/>
      <c r="BF129" s="43"/>
      <c r="BG129" s="43"/>
      <c r="BH129" s="43"/>
      <c r="BI129" s="43"/>
      <c r="BJ129" s="43"/>
      <c r="BK129" s="43"/>
      <c r="BL129" s="43"/>
      <c r="BM129" s="43"/>
      <c r="BN129" s="43"/>
      <c r="BO129" s="43"/>
      <c r="BP129" s="43"/>
      <c r="BQ129" s="43"/>
      <c r="BR129" s="43"/>
      <c r="BS129" s="43"/>
      <c r="BT129" s="43"/>
      <c r="BU129" s="43"/>
      <c r="BV129" s="43"/>
      <c r="BW129" s="43"/>
      <c r="BX129" s="43"/>
      <c r="BY129" s="43"/>
      <c r="BZ129" s="43"/>
      <c r="CA129" s="43"/>
      <c r="CB129" s="43"/>
      <c r="CC129" s="43"/>
      <c r="CD129" s="43"/>
      <c r="CE129" s="43"/>
      <c r="CF129" s="43"/>
      <c r="CG129" s="43"/>
      <c r="CH129" s="43"/>
      <c r="CI129" s="43"/>
      <c r="CJ129" s="43"/>
      <c r="CK129" s="43"/>
      <c r="CL129" s="43"/>
      <c r="CM129" s="43"/>
      <c r="CN129" s="43"/>
      <c r="CO129" s="43"/>
      <c r="CP129" s="43"/>
      <c r="CQ129" s="43"/>
      <c r="CR129" s="43"/>
      <c r="CS129" s="43"/>
      <c r="CT129" s="43"/>
      <c r="CU129" s="43"/>
      <c r="CV129" s="43"/>
      <c r="CW129" s="43"/>
      <c r="CX129" s="43"/>
      <c r="CY129" s="43"/>
      <c r="CZ129" s="43"/>
      <c r="DA129" s="43"/>
      <c r="DB129" s="43"/>
      <c r="DC129" s="43"/>
      <c r="DD129" s="43"/>
      <c r="DE129" s="43"/>
      <c r="DF129" s="43"/>
      <c r="DG129" s="43"/>
      <c r="DH129" s="42"/>
      <c r="DI129" s="42"/>
      <c r="DJ129" s="42"/>
      <c r="DK129" s="42"/>
      <c r="DL129" s="42"/>
      <c r="DM129" s="42"/>
      <c r="DN129" s="42"/>
      <c r="DO129" s="42"/>
      <c r="DP129" s="42"/>
      <c r="DQ129" s="42"/>
      <c r="DR129" s="42"/>
      <c r="DS129" s="42"/>
      <c r="DT129" s="42"/>
      <c r="DU129" s="42"/>
      <c r="DV129" s="42"/>
      <c r="DW129" s="339"/>
      <c r="DX129" s="339"/>
      <c r="DY129" s="339"/>
      <c r="DZ129" s="339"/>
      <c r="EA129"/>
      <c r="EB129"/>
      <c r="EC129"/>
      <c r="ED129"/>
      <c r="EE129"/>
    </row>
    <row r="130" spans="1:135" s="54" customFormat="1" x14ac:dyDescent="0.35">
      <c r="A130" s="42"/>
      <c r="B130" s="43"/>
      <c r="D130" s="49"/>
      <c r="E130" s="49"/>
      <c r="F130" s="49"/>
      <c r="G130" s="49"/>
      <c r="H130" s="49"/>
      <c r="I130" s="49"/>
      <c r="J130" s="49"/>
      <c r="K130" s="49"/>
      <c r="L130" s="49"/>
      <c r="M130" s="49"/>
      <c r="N130" s="49"/>
      <c r="O130" s="49"/>
      <c r="P130" s="49"/>
      <c r="Q130" s="49"/>
      <c r="R130" s="49"/>
      <c r="S130" s="49"/>
      <c r="T130" s="49"/>
      <c r="U130" s="49"/>
      <c r="V130" s="49"/>
      <c r="W130" s="49"/>
      <c r="X130" s="49"/>
      <c r="Y130" s="49"/>
      <c r="Z130" s="49"/>
      <c r="AA130" s="49"/>
      <c r="AB130" s="49"/>
      <c r="AC130" s="49"/>
      <c r="AD130" s="49"/>
      <c r="AE130" s="49"/>
      <c r="AF130" s="49"/>
      <c r="AJ130" s="299"/>
      <c r="AN130" s="43"/>
      <c r="AO130" s="43"/>
      <c r="AP130" s="43"/>
      <c r="AQ130" s="43"/>
      <c r="AR130" s="43"/>
      <c r="AS130" s="43"/>
      <c r="AT130" s="43"/>
      <c r="AU130" s="43"/>
      <c r="AV130" s="43"/>
      <c r="AW130" s="43"/>
      <c r="AX130" s="43"/>
      <c r="AY130" s="43"/>
      <c r="AZ130" s="43"/>
      <c r="BA130" s="43"/>
      <c r="BB130" s="43"/>
      <c r="BC130" s="43"/>
      <c r="BD130" s="43"/>
      <c r="BE130" s="43"/>
      <c r="BF130" s="43"/>
      <c r="BG130" s="43"/>
      <c r="BH130" s="43"/>
      <c r="BI130" s="43"/>
      <c r="BJ130" s="43"/>
      <c r="BK130" s="43"/>
      <c r="BL130" s="43"/>
      <c r="BM130" s="43"/>
      <c r="BN130" s="43"/>
      <c r="BO130" s="43"/>
      <c r="BP130" s="43"/>
      <c r="BQ130" s="43"/>
      <c r="BR130" s="43"/>
      <c r="BS130" s="43"/>
      <c r="BT130" s="43"/>
      <c r="BU130" s="43"/>
      <c r="BV130" s="43"/>
      <c r="BW130" s="43"/>
      <c r="BX130" s="43"/>
      <c r="BY130" s="43"/>
      <c r="BZ130" s="43"/>
      <c r="CA130" s="43"/>
      <c r="CB130" s="43"/>
      <c r="CC130" s="43"/>
      <c r="CD130" s="43"/>
      <c r="CE130" s="43"/>
      <c r="CF130" s="43"/>
      <c r="CG130" s="43"/>
      <c r="CH130" s="43"/>
      <c r="CI130" s="43"/>
      <c r="CJ130" s="43"/>
      <c r="CK130" s="43"/>
      <c r="CL130" s="43"/>
      <c r="CM130" s="43"/>
      <c r="CN130" s="43"/>
      <c r="CO130" s="43"/>
      <c r="CP130" s="43"/>
      <c r="CQ130" s="43"/>
      <c r="CR130" s="43"/>
      <c r="CS130" s="43"/>
      <c r="CT130" s="43"/>
      <c r="CU130" s="43"/>
      <c r="CV130" s="43"/>
      <c r="CW130" s="43"/>
      <c r="CX130" s="43"/>
      <c r="CY130" s="43"/>
      <c r="CZ130" s="43"/>
      <c r="DA130" s="43"/>
      <c r="DB130" s="43"/>
      <c r="DC130" s="43"/>
      <c r="DD130" s="43"/>
      <c r="DE130" s="43"/>
      <c r="DF130" s="43"/>
      <c r="DG130" s="43"/>
      <c r="DH130" s="42"/>
      <c r="DI130" s="42"/>
      <c r="DJ130" s="42"/>
      <c r="DK130" s="42"/>
      <c r="DL130" s="42"/>
      <c r="DM130" s="42"/>
      <c r="DN130" s="42"/>
      <c r="DO130" s="42"/>
      <c r="DP130" s="42"/>
      <c r="DQ130" s="42"/>
      <c r="DR130" s="42"/>
      <c r="DS130" s="42"/>
      <c r="DT130" s="42"/>
      <c r="DU130" s="42"/>
      <c r="DV130" s="42"/>
      <c r="DW130" s="339"/>
      <c r="DX130" s="339"/>
      <c r="DY130" s="339"/>
      <c r="DZ130" s="339"/>
      <c r="EA130"/>
      <c r="EB130"/>
      <c r="EC130"/>
      <c r="ED130"/>
      <c r="EE130"/>
    </row>
    <row r="131" spans="1:135" s="54" customFormat="1" x14ac:dyDescent="0.35">
      <c r="A131" s="42"/>
      <c r="B131" s="43"/>
      <c r="D131" s="49"/>
      <c r="E131" s="49"/>
      <c r="F131" s="49"/>
      <c r="G131" s="49"/>
      <c r="H131" s="49"/>
      <c r="I131" s="49"/>
      <c r="J131" s="49"/>
      <c r="K131" s="49"/>
      <c r="L131" s="49"/>
      <c r="M131" s="49"/>
      <c r="N131" s="49"/>
      <c r="O131" s="49"/>
      <c r="P131" s="49"/>
      <c r="Q131" s="49"/>
      <c r="R131" s="49"/>
      <c r="S131" s="49"/>
      <c r="T131" s="49"/>
      <c r="U131" s="49"/>
      <c r="V131" s="49"/>
      <c r="W131" s="49"/>
      <c r="X131" s="49"/>
      <c r="Y131" s="49"/>
      <c r="Z131" s="49"/>
      <c r="AA131" s="49"/>
      <c r="AB131" s="49"/>
      <c r="AC131" s="49"/>
      <c r="AD131" s="49"/>
      <c r="AE131" s="49"/>
      <c r="AF131" s="49"/>
      <c r="AJ131" s="299"/>
      <c r="AN131" s="43"/>
      <c r="AO131" s="43"/>
      <c r="AP131" s="43"/>
      <c r="AQ131" s="43"/>
      <c r="AR131" s="43"/>
      <c r="AS131" s="43"/>
      <c r="AT131" s="43"/>
      <c r="AU131" s="43"/>
      <c r="AV131" s="43"/>
      <c r="AW131" s="43"/>
      <c r="AX131" s="43"/>
      <c r="AY131" s="43"/>
      <c r="AZ131" s="43"/>
      <c r="BA131" s="43"/>
      <c r="BB131" s="43"/>
      <c r="BC131" s="43"/>
      <c r="BD131" s="43"/>
      <c r="BE131" s="43"/>
      <c r="BF131" s="43"/>
      <c r="BG131" s="43"/>
      <c r="BH131" s="43"/>
      <c r="BI131" s="43"/>
      <c r="BJ131" s="43"/>
      <c r="BK131" s="43"/>
      <c r="BL131" s="43"/>
      <c r="BM131" s="43"/>
      <c r="BN131" s="43"/>
      <c r="BO131" s="43"/>
      <c r="BP131" s="43"/>
      <c r="BQ131" s="43"/>
      <c r="BR131" s="43"/>
      <c r="BS131" s="43"/>
      <c r="BT131" s="43"/>
      <c r="BU131" s="43"/>
      <c r="BV131" s="43"/>
      <c r="BW131" s="43"/>
      <c r="BX131" s="43"/>
      <c r="BY131" s="43"/>
      <c r="BZ131" s="43"/>
      <c r="CA131" s="43"/>
      <c r="CB131" s="43"/>
      <c r="CC131" s="43"/>
      <c r="CD131" s="43"/>
      <c r="CE131" s="43"/>
      <c r="CF131" s="43"/>
      <c r="CG131" s="43"/>
      <c r="CH131" s="43"/>
      <c r="CI131" s="43"/>
      <c r="CJ131" s="43"/>
      <c r="CK131" s="43"/>
      <c r="CL131" s="43"/>
      <c r="CM131" s="43"/>
      <c r="CN131" s="43"/>
      <c r="CO131" s="43"/>
      <c r="CP131" s="43"/>
      <c r="CQ131" s="43"/>
      <c r="CR131" s="43"/>
      <c r="CS131" s="43"/>
      <c r="CT131" s="43"/>
      <c r="CU131" s="43"/>
      <c r="CV131" s="43"/>
      <c r="CW131" s="43"/>
      <c r="CX131" s="43"/>
      <c r="CY131" s="43"/>
      <c r="CZ131" s="43"/>
      <c r="DA131" s="43"/>
      <c r="DB131" s="43"/>
      <c r="DC131" s="43"/>
      <c r="DD131" s="43"/>
      <c r="DE131" s="43"/>
      <c r="DF131" s="43"/>
      <c r="DG131" s="43"/>
      <c r="DH131" s="42"/>
      <c r="DI131" s="42"/>
      <c r="DJ131" s="42"/>
      <c r="DK131" s="42"/>
      <c r="DL131" s="42"/>
      <c r="DM131" s="42"/>
      <c r="DN131" s="42"/>
      <c r="DO131" s="42"/>
      <c r="DP131" s="42"/>
      <c r="DQ131" s="42"/>
      <c r="DR131" s="42"/>
      <c r="DS131" s="42"/>
      <c r="DT131" s="42"/>
      <c r="DU131" s="42"/>
      <c r="DV131" s="42"/>
      <c r="DW131" s="339"/>
      <c r="DX131" s="339"/>
      <c r="DY131" s="339"/>
      <c r="DZ131" s="339"/>
      <c r="EA131"/>
      <c r="EB131"/>
      <c r="EC131"/>
      <c r="ED131"/>
      <c r="EE131"/>
    </row>
    <row r="132" spans="1:135" s="54" customFormat="1" x14ac:dyDescent="0.35">
      <c r="A132" s="42"/>
      <c r="B132" s="43"/>
      <c r="D132" s="49"/>
      <c r="E132" s="49"/>
      <c r="F132" s="49"/>
      <c r="G132" s="49"/>
      <c r="H132" s="49"/>
      <c r="I132" s="49"/>
      <c r="J132" s="49"/>
      <c r="K132" s="49"/>
      <c r="L132" s="49"/>
      <c r="M132" s="49"/>
      <c r="N132" s="49"/>
      <c r="O132" s="49"/>
      <c r="P132" s="49"/>
      <c r="Q132" s="49"/>
      <c r="R132" s="49"/>
      <c r="S132" s="49"/>
      <c r="T132" s="49"/>
      <c r="U132" s="49"/>
      <c r="V132" s="49"/>
      <c r="W132" s="49"/>
      <c r="X132" s="49"/>
      <c r="Y132" s="49"/>
      <c r="Z132" s="49"/>
      <c r="AA132" s="49"/>
      <c r="AB132" s="49"/>
      <c r="AC132" s="49"/>
      <c r="AD132" s="49"/>
      <c r="AE132" s="49"/>
      <c r="AF132" s="49"/>
      <c r="AJ132" s="299"/>
      <c r="AN132" s="43"/>
      <c r="AO132" s="43"/>
      <c r="AP132" s="43"/>
      <c r="AQ132" s="43"/>
      <c r="AR132" s="43"/>
      <c r="AS132" s="43"/>
      <c r="AT132" s="43"/>
      <c r="AU132" s="43"/>
      <c r="AV132" s="43"/>
      <c r="AW132" s="43"/>
      <c r="AX132" s="43"/>
      <c r="AY132" s="43"/>
      <c r="AZ132" s="43"/>
      <c r="BA132" s="43"/>
      <c r="BB132" s="43"/>
      <c r="BC132" s="43"/>
      <c r="BD132" s="43"/>
      <c r="BE132" s="43"/>
      <c r="BF132" s="43"/>
      <c r="BG132" s="43"/>
      <c r="BH132" s="43"/>
      <c r="BI132" s="43"/>
      <c r="BJ132" s="43"/>
      <c r="BK132" s="43"/>
      <c r="BL132" s="43"/>
      <c r="BM132" s="43"/>
      <c r="BN132" s="43"/>
      <c r="BO132" s="43"/>
      <c r="BP132" s="43"/>
      <c r="BQ132" s="43"/>
      <c r="BR132" s="43"/>
      <c r="BS132" s="43"/>
      <c r="BT132" s="43"/>
      <c r="BU132" s="43"/>
      <c r="BV132" s="43"/>
      <c r="BW132" s="43"/>
      <c r="BX132" s="43"/>
      <c r="BY132" s="43"/>
      <c r="BZ132" s="43"/>
      <c r="CA132" s="43"/>
      <c r="CB132" s="43"/>
      <c r="CC132" s="43"/>
      <c r="CD132" s="43"/>
      <c r="CE132" s="43"/>
      <c r="CF132" s="43"/>
      <c r="CG132" s="43"/>
      <c r="CH132" s="43"/>
      <c r="CI132" s="43"/>
      <c r="CJ132" s="43"/>
      <c r="CK132" s="43"/>
      <c r="CL132" s="43"/>
      <c r="CM132" s="43"/>
      <c r="CN132" s="43"/>
      <c r="CO132" s="43"/>
      <c r="CP132" s="43"/>
      <c r="CQ132" s="43"/>
      <c r="CR132" s="43"/>
      <c r="CS132" s="43"/>
      <c r="CT132" s="43"/>
      <c r="CU132" s="43"/>
      <c r="CV132" s="43"/>
      <c r="CW132" s="43"/>
      <c r="CX132" s="43"/>
      <c r="CY132" s="43"/>
      <c r="CZ132" s="43"/>
      <c r="DA132" s="43"/>
      <c r="DB132" s="43"/>
      <c r="DC132" s="43"/>
      <c r="DD132" s="43"/>
      <c r="DE132" s="43"/>
      <c r="DF132" s="43"/>
      <c r="DG132" s="43"/>
      <c r="DH132" s="42"/>
      <c r="DI132" s="42"/>
      <c r="DJ132" s="42"/>
      <c r="DK132" s="42"/>
      <c r="DL132" s="42"/>
      <c r="DM132" s="42"/>
      <c r="DN132" s="42"/>
      <c r="DO132" s="42"/>
      <c r="DP132" s="42"/>
      <c r="DQ132" s="42"/>
      <c r="DR132" s="42"/>
      <c r="DS132" s="42"/>
      <c r="DT132" s="42"/>
      <c r="DU132" s="42"/>
      <c r="DV132" s="42"/>
      <c r="DW132" s="339"/>
      <c r="DX132" s="339"/>
      <c r="DY132" s="339"/>
      <c r="DZ132" s="339"/>
      <c r="EA132"/>
      <c r="EB132"/>
      <c r="EC132"/>
      <c r="ED132"/>
      <c r="EE132"/>
    </row>
    <row r="133" spans="1:135" s="54" customFormat="1" x14ac:dyDescent="0.35">
      <c r="A133" s="42"/>
      <c r="B133" s="43"/>
      <c r="D133" s="49"/>
      <c r="E133" s="49"/>
      <c r="F133" s="49"/>
      <c r="G133" s="49"/>
      <c r="H133" s="49"/>
      <c r="I133" s="49"/>
      <c r="J133" s="49"/>
      <c r="K133" s="49"/>
      <c r="L133" s="49"/>
      <c r="M133" s="49"/>
      <c r="N133" s="49"/>
      <c r="O133" s="49"/>
      <c r="P133" s="49"/>
      <c r="Q133" s="49"/>
      <c r="R133" s="49"/>
      <c r="S133" s="49"/>
      <c r="T133" s="49"/>
      <c r="U133" s="49"/>
      <c r="V133" s="49"/>
      <c r="W133" s="49"/>
      <c r="X133" s="49"/>
      <c r="Y133" s="49"/>
      <c r="Z133" s="49"/>
      <c r="AA133" s="49"/>
      <c r="AB133" s="49"/>
      <c r="AC133" s="49"/>
      <c r="AD133" s="49"/>
      <c r="AE133" s="49"/>
      <c r="AF133" s="49"/>
      <c r="AJ133" s="299"/>
      <c r="AN133" s="43"/>
      <c r="AO133" s="43"/>
      <c r="AP133" s="43"/>
      <c r="AQ133" s="43"/>
      <c r="AR133" s="43"/>
      <c r="AS133" s="43"/>
      <c r="AT133" s="43"/>
      <c r="AU133" s="43"/>
      <c r="AV133" s="43"/>
      <c r="AW133" s="43"/>
      <c r="AX133" s="43"/>
      <c r="AY133" s="43"/>
      <c r="AZ133" s="43"/>
      <c r="BA133" s="43"/>
      <c r="BB133" s="43"/>
      <c r="BC133" s="43"/>
      <c r="BD133" s="43"/>
      <c r="BE133" s="43"/>
      <c r="BF133" s="43"/>
      <c r="BG133" s="43"/>
      <c r="BH133" s="43"/>
      <c r="BI133" s="43"/>
      <c r="BJ133" s="43"/>
      <c r="BK133" s="43"/>
      <c r="BL133" s="43"/>
      <c r="BM133" s="43"/>
      <c r="BN133" s="43"/>
      <c r="BO133" s="43"/>
      <c r="BP133" s="43"/>
      <c r="BQ133" s="43"/>
      <c r="BR133" s="43"/>
      <c r="BS133" s="43"/>
      <c r="BT133" s="43"/>
      <c r="BU133" s="43"/>
      <c r="BV133" s="43"/>
      <c r="BW133" s="43"/>
      <c r="BX133" s="43"/>
      <c r="BY133" s="43"/>
      <c r="BZ133" s="43"/>
      <c r="CA133" s="43"/>
      <c r="CB133" s="43"/>
      <c r="CC133" s="43"/>
      <c r="CD133" s="43"/>
      <c r="CE133" s="43"/>
      <c r="CF133" s="43"/>
      <c r="CG133" s="43"/>
      <c r="CH133" s="43"/>
      <c r="CI133" s="43"/>
      <c r="CJ133" s="43"/>
      <c r="CK133" s="43"/>
      <c r="CL133" s="43"/>
      <c r="CM133" s="43"/>
      <c r="CN133" s="43"/>
      <c r="CO133" s="43"/>
      <c r="CP133" s="43"/>
      <c r="CQ133" s="43"/>
      <c r="CR133" s="43"/>
      <c r="CS133" s="43"/>
      <c r="CT133" s="43"/>
      <c r="CU133" s="43"/>
      <c r="CV133" s="43"/>
      <c r="CW133" s="43"/>
      <c r="CX133" s="43"/>
      <c r="CY133" s="43"/>
      <c r="CZ133" s="43"/>
      <c r="DA133" s="43"/>
      <c r="DB133" s="43"/>
      <c r="DC133" s="43"/>
      <c r="DD133" s="43"/>
      <c r="DE133" s="43"/>
      <c r="DF133" s="43"/>
      <c r="DG133" s="43"/>
      <c r="DH133" s="42"/>
      <c r="DI133" s="42"/>
      <c r="DJ133" s="42"/>
      <c r="DK133" s="42"/>
      <c r="DL133" s="42"/>
      <c r="DM133" s="42"/>
      <c r="DN133" s="42"/>
      <c r="DO133" s="42"/>
      <c r="DP133" s="42"/>
      <c r="DQ133" s="42"/>
      <c r="DR133" s="42"/>
      <c r="DS133" s="42"/>
      <c r="DT133" s="42"/>
      <c r="DU133" s="42"/>
      <c r="DV133" s="42"/>
      <c r="DW133" s="339"/>
      <c r="DX133" s="339"/>
      <c r="DY133" s="339"/>
      <c r="DZ133" s="339"/>
      <c r="EA133"/>
      <c r="EB133"/>
      <c r="EC133"/>
      <c r="ED133"/>
      <c r="EE133"/>
    </row>
    <row r="134" spans="1:135" s="54" customFormat="1" x14ac:dyDescent="0.35">
      <c r="A134" s="42"/>
      <c r="B134" s="43"/>
      <c r="D134" s="49"/>
      <c r="E134" s="49"/>
      <c r="F134" s="49"/>
      <c r="G134" s="49"/>
      <c r="H134" s="49"/>
      <c r="I134" s="49"/>
      <c r="J134" s="49"/>
      <c r="K134" s="49"/>
      <c r="L134" s="49"/>
      <c r="M134" s="49"/>
      <c r="N134" s="49"/>
      <c r="O134" s="49"/>
      <c r="P134" s="49"/>
      <c r="Q134" s="49"/>
      <c r="R134" s="49"/>
      <c r="S134" s="49"/>
      <c r="T134" s="49"/>
      <c r="U134" s="49"/>
      <c r="V134" s="49"/>
      <c r="W134" s="49"/>
      <c r="X134" s="49"/>
      <c r="Y134" s="49"/>
      <c r="Z134" s="49"/>
      <c r="AA134" s="49"/>
      <c r="AB134" s="49"/>
      <c r="AC134" s="49"/>
      <c r="AD134" s="49"/>
      <c r="AE134" s="49"/>
      <c r="AF134" s="49"/>
      <c r="AJ134" s="299"/>
      <c r="AN134" s="43"/>
      <c r="AO134" s="43"/>
      <c r="AP134" s="43"/>
      <c r="AQ134" s="43"/>
      <c r="AR134" s="43"/>
      <c r="AS134" s="43"/>
      <c r="AT134" s="43"/>
      <c r="AU134" s="43"/>
      <c r="AV134" s="43"/>
      <c r="AW134" s="43"/>
      <c r="AX134" s="43"/>
      <c r="AY134" s="43"/>
      <c r="AZ134" s="43"/>
      <c r="BA134" s="43"/>
      <c r="BB134" s="43"/>
      <c r="BC134" s="43"/>
      <c r="BD134" s="43"/>
      <c r="BE134" s="43"/>
      <c r="BF134" s="43"/>
      <c r="BG134" s="43"/>
      <c r="BH134" s="43"/>
      <c r="BI134" s="43"/>
      <c r="BJ134" s="43"/>
      <c r="BK134" s="43"/>
      <c r="BL134" s="43"/>
      <c r="BM134" s="43"/>
      <c r="BN134" s="43"/>
      <c r="BO134" s="43"/>
      <c r="BP134" s="43"/>
      <c r="BQ134" s="43"/>
      <c r="BR134" s="43"/>
      <c r="BS134" s="43"/>
      <c r="BT134" s="43"/>
      <c r="BU134" s="43"/>
      <c r="BV134" s="43"/>
      <c r="BW134" s="43"/>
      <c r="BX134" s="43"/>
      <c r="BY134" s="43"/>
      <c r="BZ134" s="43"/>
      <c r="CA134" s="43"/>
      <c r="CB134" s="43"/>
      <c r="CC134" s="43"/>
      <c r="CD134" s="43"/>
      <c r="CE134" s="43"/>
      <c r="CF134" s="43"/>
      <c r="CG134" s="43"/>
      <c r="CH134" s="43"/>
      <c r="CI134" s="43"/>
      <c r="CJ134" s="43"/>
      <c r="CK134" s="43"/>
      <c r="CL134" s="43"/>
      <c r="CM134" s="43"/>
      <c r="CN134" s="43"/>
      <c r="CO134" s="43"/>
      <c r="CP134" s="43"/>
      <c r="CQ134" s="43"/>
      <c r="CR134" s="43"/>
      <c r="CS134" s="43"/>
      <c r="CT134" s="43"/>
      <c r="CU134" s="43"/>
      <c r="CV134" s="43"/>
      <c r="CW134" s="43"/>
      <c r="CX134" s="43"/>
      <c r="CY134" s="43"/>
      <c r="CZ134" s="43"/>
      <c r="DA134" s="43"/>
      <c r="DB134" s="43"/>
      <c r="DC134" s="43"/>
      <c r="DD134" s="43"/>
      <c r="DE134" s="43"/>
      <c r="DF134" s="43"/>
      <c r="DG134" s="43"/>
      <c r="DH134" s="42"/>
      <c r="DI134" s="42"/>
      <c r="DJ134" s="42"/>
      <c r="DK134" s="42"/>
      <c r="DL134" s="42"/>
      <c r="DM134" s="42"/>
      <c r="DN134" s="42"/>
      <c r="DO134" s="42"/>
      <c r="DP134" s="42"/>
      <c r="DQ134" s="42"/>
      <c r="DR134" s="42"/>
      <c r="DS134" s="42"/>
      <c r="DT134" s="42"/>
      <c r="DU134" s="42"/>
      <c r="DV134" s="42"/>
      <c r="DW134" s="339"/>
      <c r="DX134" s="339"/>
      <c r="DY134" s="339"/>
      <c r="DZ134" s="339"/>
      <c r="EA134"/>
      <c r="EB134"/>
      <c r="EC134"/>
      <c r="ED134"/>
      <c r="EE134"/>
    </row>
    <row r="135" spans="1:135" s="54" customFormat="1" x14ac:dyDescent="0.35">
      <c r="A135" s="42"/>
      <c r="B135" s="43"/>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J135" s="299"/>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2"/>
      <c r="DI135" s="42"/>
      <c r="DJ135" s="42"/>
      <c r="DK135" s="42"/>
      <c r="DL135" s="42"/>
      <c r="DM135" s="42"/>
      <c r="DN135" s="42"/>
      <c r="DO135" s="42"/>
      <c r="DP135" s="42"/>
      <c r="DQ135" s="42"/>
      <c r="DR135" s="42"/>
      <c r="DS135" s="42"/>
      <c r="DT135" s="42"/>
      <c r="DU135" s="42"/>
      <c r="DV135" s="42"/>
      <c r="DW135" s="339"/>
      <c r="DX135" s="339"/>
      <c r="DY135" s="339"/>
      <c r="DZ135" s="339"/>
      <c r="EA135"/>
      <c r="EB135"/>
      <c r="EC135"/>
      <c r="ED135"/>
      <c r="EE135"/>
    </row>
    <row r="136" spans="1:135" s="54" customFormat="1" x14ac:dyDescent="0.35">
      <c r="A136" s="42"/>
      <c r="B136" s="43"/>
      <c r="D136" s="49"/>
      <c r="E136" s="49"/>
      <c r="F136" s="49"/>
      <c r="G136" s="49"/>
      <c r="H136" s="49"/>
      <c r="I136" s="49"/>
      <c r="J136" s="49"/>
      <c r="K136" s="49"/>
      <c r="L136" s="49"/>
      <c r="M136" s="49"/>
      <c r="N136" s="49"/>
      <c r="O136" s="49"/>
      <c r="P136" s="49"/>
      <c r="Q136" s="49"/>
      <c r="R136" s="49"/>
      <c r="S136" s="49"/>
      <c r="T136" s="49"/>
      <c r="U136" s="49"/>
      <c r="V136" s="49"/>
      <c r="W136" s="49"/>
      <c r="X136" s="49"/>
      <c r="Y136" s="49"/>
      <c r="Z136" s="49"/>
      <c r="AA136" s="49"/>
      <c r="AB136" s="49"/>
      <c r="AC136" s="49"/>
      <c r="AD136" s="49"/>
      <c r="AE136" s="49"/>
      <c r="AF136" s="49"/>
      <c r="AJ136" s="299"/>
      <c r="AN136" s="43"/>
      <c r="AO136" s="43"/>
      <c r="AP136" s="43"/>
      <c r="AQ136" s="43"/>
      <c r="AR136" s="43"/>
      <c r="AS136" s="43"/>
      <c r="AT136" s="43"/>
      <c r="AU136" s="43"/>
      <c r="AV136" s="43"/>
      <c r="AW136" s="43"/>
      <c r="AX136" s="43"/>
      <c r="AY136" s="43"/>
      <c r="AZ136" s="43"/>
      <c r="BA136" s="43"/>
      <c r="BB136" s="43"/>
      <c r="BC136" s="43"/>
      <c r="BD136" s="43"/>
      <c r="BE136" s="43"/>
      <c r="BF136" s="43"/>
      <c r="BG136" s="43"/>
      <c r="BH136" s="43"/>
      <c r="BI136" s="43"/>
      <c r="BJ136" s="43"/>
      <c r="BK136" s="43"/>
      <c r="BL136" s="43"/>
      <c r="BM136" s="43"/>
      <c r="BN136" s="43"/>
      <c r="BO136" s="43"/>
      <c r="BP136" s="43"/>
      <c r="BQ136" s="43"/>
      <c r="BR136" s="43"/>
      <c r="BS136" s="43"/>
      <c r="BT136" s="43"/>
      <c r="BU136" s="43"/>
      <c r="BV136" s="43"/>
      <c r="BW136" s="43"/>
      <c r="BX136" s="43"/>
      <c r="BY136" s="43"/>
      <c r="BZ136" s="43"/>
      <c r="CA136" s="43"/>
      <c r="CB136" s="43"/>
      <c r="CC136" s="43"/>
      <c r="CD136" s="43"/>
      <c r="CE136" s="43"/>
      <c r="CF136" s="43"/>
      <c r="CG136" s="43"/>
      <c r="CH136" s="43"/>
      <c r="CI136" s="43"/>
      <c r="CJ136" s="43"/>
      <c r="CK136" s="43"/>
      <c r="CL136" s="43"/>
      <c r="CM136" s="43"/>
      <c r="CN136" s="43"/>
      <c r="CO136" s="43"/>
      <c r="CP136" s="43"/>
      <c r="CQ136" s="43"/>
      <c r="CR136" s="43"/>
      <c r="CS136" s="43"/>
      <c r="CT136" s="43"/>
      <c r="CU136" s="43"/>
      <c r="CV136" s="43"/>
      <c r="CW136" s="43"/>
      <c r="CX136" s="43"/>
      <c r="CY136" s="43"/>
      <c r="CZ136" s="43"/>
      <c r="DA136" s="43"/>
      <c r="DB136" s="43"/>
      <c r="DC136" s="43"/>
      <c r="DD136" s="43"/>
      <c r="DE136" s="43"/>
      <c r="DF136" s="43"/>
      <c r="DG136" s="43"/>
      <c r="DH136" s="42"/>
      <c r="DI136" s="42"/>
      <c r="DJ136" s="42"/>
      <c r="DK136" s="42"/>
      <c r="DL136" s="42"/>
      <c r="DM136" s="42"/>
      <c r="DN136" s="42"/>
      <c r="DO136" s="42"/>
      <c r="DP136" s="42"/>
      <c r="DQ136" s="42"/>
      <c r="DR136" s="42"/>
      <c r="DS136" s="42"/>
      <c r="DT136" s="42"/>
      <c r="DU136" s="42"/>
      <c r="DV136" s="42"/>
      <c r="DW136" s="339"/>
      <c r="DX136" s="339"/>
      <c r="DY136" s="339"/>
      <c r="DZ136" s="339"/>
      <c r="EA136"/>
      <c r="EB136"/>
      <c r="EC136"/>
      <c r="ED136"/>
      <c r="EE136"/>
    </row>
    <row r="137" spans="1:135" s="54" customFormat="1" x14ac:dyDescent="0.35">
      <c r="A137" s="42"/>
      <c r="B137" s="43"/>
      <c r="D137" s="49"/>
      <c r="E137" s="49"/>
      <c r="F137" s="49"/>
      <c r="G137" s="49"/>
      <c r="H137" s="49"/>
      <c r="I137" s="49"/>
      <c r="J137" s="49"/>
      <c r="K137" s="49"/>
      <c r="L137" s="49"/>
      <c r="M137" s="49"/>
      <c r="N137" s="49"/>
      <c r="O137" s="49"/>
      <c r="P137" s="49"/>
      <c r="Q137" s="49"/>
      <c r="R137" s="49"/>
      <c r="S137" s="49"/>
      <c r="T137" s="49"/>
      <c r="U137" s="49"/>
      <c r="V137" s="49"/>
      <c r="W137" s="49"/>
      <c r="X137" s="49"/>
      <c r="Y137" s="49"/>
      <c r="Z137" s="49"/>
      <c r="AA137" s="49"/>
      <c r="AB137" s="49"/>
      <c r="AC137" s="49"/>
      <c r="AD137" s="49"/>
      <c r="AE137" s="49"/>
      <c r="AF137" s="49"/>
      <c r="AJ137" s="299"/>
      <c r="AN137" s="43"/>
      <c r="AO137" s="43"/>
      <c r="AP137" s="43"/>
      <c r="AQ137" s="43"/>
      <c r="AR137" s="43"/>
      <c r="AS137" s="43"/>
      <c r="AT137" s="43"/>
      <c r="AU137" s="43"/>
      <c r="AV137" s="43"/>
      <c r="AW137" s="43"/>
      <c r="AX137" s="43"/>
      <c r="AY137" s="43"/>
      <c r="AZ137" s="43"/>
      <c r="BA137" s="43"/>
      <c r="BB137" s="43"/>
      <c r="BC137" s="43"/>
      <c r="BD137" s="43"/>
      <c r="BE137" s="43"/>
      <c r="BF137" s="43"/>
      <c r="BG137" s="43"/>
      <c r="BH137" s="43"/>
      <c r="BI137" s="43"/>
      <c r="BJ137" s="43"/>
      <c r="BK137" s="43"/>
      <c r="BL137" s="43"/>
      <c r="BM137" s="43"/>
      <c r="BN137" s="43"/>
      <c r="BO137" s="43"/>
      <c r="BP137" s="43"/>
      <c r="BQ137" s="43"/>
      <c r="BR137" s="43"/>
      <c r="BS137" s="43"/>
      <c r="BT137" s="43"/>
      <c r="BU137" s="43"/>
      <c r="BV137" s="43"/>
      <c r="BW137" s="43"/>
      <c r="BX137" s="43"/>
      <c r="BY137" s="43"/>
      <c r="BZ137" s="43"/>
      <c r="CA137" s="43"/>
      <c r="CB137" s="43"/>
      <c r="CC137" s="43"/>
      <c r="CD137" s="43"/>
      <c r="CE137" s="43"/>
      <c r="CF137" s="43"/>
      <c r="CG137" s="43"/>
      <c r="CH137" s="43"/>
      <c r="CI137" s="43"/>
      <c r="CJ137" s="43"/>
      <c r="CK137" s="43"/>
      <c r="CL137" s="43"/>
      <c r="CM137" s="43"/>
      <c r="CN137" s="43"/>
      <c r="CO137" s="43"/>
      <c r="CP137" s="43"/>
      <c r="CQ137" s="43"/>
      <c r="CR137" s="43"/>
      <c r="CS137" s="43"/>
      <c r="CT137" s="43"/>
      <c r="CU137" s="43"/>
      <c r="CV137" s="43"/>
      <c r="CW137" s="43"/>
      <c r="CX137" s="43"/>
      <c r="CY137" s="43"/>
      <c r="CZ137" s="43"/>
      <c r="DA137" s="43"/>
      <c r="DB137" s="43"/>
      <c r="DC137" s="43"/>
      <c r="DD137" s="43"/>
      <c r="DE137" s="43"/>
      <c r="DF137" s="43"/>
      <c r="DG137" s="43"/>
      <c r="DH137" s="42"/>
      <c r="DI137" s="42"/>
      <c r="DJ137" s="42"/>
      <c r="DK137" s="42"/>
      <c r="DL137" s="42"/>
      <c r="DM137" s="42"/>
      <c r="DN137" s="42"/>
      <c r="DO137" s="42"/>
      <c r="DP137" s="42"/>
      <c r="DQ137" s="42"/>
      <c r="DR137" s="42"/>
      <c r="DS137" s="42"/>
      <c r="DT137" s="42"/>
      <c r="DU137" s="42"/>
      <c r="DV137" s="42"/>
      <c r="DW137" s="339"/>
      <c r="DX137" s="339"/>
      <c r="DY137" s="339"/>
      <c r="DZ137" s="339"/>
      <c r="EA137"/>
      <c r="EB137"/>
      <c r="EC137"/>
      <c r="ED137"/>
      <c r="EE137"/>
    </row>
    <row r="138" spans="1:135" s="54" customFormat="1" x14ac:dyDescent="0.35">
      <c r="A138" s="42"/>
      <c r="B138" s="43"/>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c r="AC138" s="49"/>
      <c r="AD138" s="49"/>
      <c r="AE138" s="49"/>
      <c r="AF138" s="49"/>
      <c r="AJ138" s="299"/>
      <c r="AN138" s="43"/>
      <c r="AO138" s="43"/>
      <c r="AP138" s="43"/>
      <c r="AQ138" s="43"/>
      <c r="AR138" s="43"/>
      <c r="AS138" s="43"/>
      <c r="AT138" s="43"/>
      <c r="AU138" s="43"/>
      <c r="AV138" s="43"/>
      <c r="AW138" s="43"/>
      <c r="AX138" s="43"/>
      <c r="AY138" s="43"/>
      <c r="AZ138" s="43"/>
      <c r="BA138" s="43"/>
      <c r="BB138" s="43"/>
      <c r="BC138" s="43"/>
      <c r="BD138" s="43"/>
      <c r="BE138" s="43"/>
      <c r="BF138" s="43"/>
      <c r="BG138" s="43"/>
      <c r="BH138" s="43"/>
      <c r="BI138" s="43"/>
      <c r="BJ138" s="43"/>
      <c r="BK138" s="43"/>
      <c r="BL138" s="43"/>
      <c r="BM138" s="43"/>
      <c r="BN138" s="43"/>
      <c r="BO138" s="43"/>
      <c r="BP138" s="43"/>
      <c r="BQ138" s="43"/>
      <c r="BR138" s="43"/>
      <c r="BS138" s="43"/>
      <c r="BT138" s="43"/>
      <c r="BU138" s="43"/>
      <c r="BV138" s="43"/>
      <c r="BW138" s="43"/>
      <c r="BX138" s="43"/>
      <c r="BY138" s="43"/>
      <c r="BZ138" s="43"/>
      <c r="CA138" s="43"/>
      <c r="CB138" s="43"/>
      <c r="CC138" s="43"/>
      <c r="CD138" s="43"/>
      <c r="CE138" s="43"/>
      <c r="CF138" s="43"/>
      <c r="CG138" s="43"/>
      <c r="CH138" s="43"/>
      <c r="CI138" s="43"/>
      <c r="CJ138" s="43"/>
      <c r="CK138" s="43"/>
      <c r="CL138" s="43"/>
      <c r="CM138" s="43"/>
      <c r="CN138" s="43"/>
      <c r="CO138" s="43"/>
      <c r="CP138" s="43"/>
      <c r="CQ138" s="43"/>
      <c r="CR138" s="43"/>
      <c r="CS138" s="43"/>
      <c r="CT138" s="43"/>
      <c r="CU138" s="43"/>
      <c r="CV138" s="43"/>
      <c r="CW138" s="43"/>
      <c r="CX138" s="43"/>
      <c r="CY138" s="43"/>
      <c r="CZ138" s="43"/>
      <c r="DA138" s="43"/>
      <c r="DB138" s="43"/>
      <c r="DC138" s="43"/>
      <c r="DD138" s="43"/>
      <c r="DE138" s="43"/>
      <c r="DF138" s="43"/>
      <c r="DG138" s="43"/>
      <c r="DH138" s="42"/>
      <c r="DI138" s="42"/>
      <c r="DJ138" s="42"/>
      <c r="DK138" s="42"/>
      <c r="DL138" s="42"/>
      <c r="DM138" s="42"/>
      <c r="DN138" s="42"/>
      <c r="DO138" s="42"/>
      <c r="DP138" s="42"/>
      <c r="DQ138" s="42"/>
      <c r="DR138" s="42"/>
      <c r="DS138" s="42"/>
      <c r="DT138" s="42"/>
      <c r="DU138" s="42"/>
      <c r="DV138" s="42"/>
      <c r="DW138" s="339"/>
      <c r="DX138" s="339"/>
      <c r="DY138" s="339"/>
      <c r="DZ138" s="339"/>
      <c r="EA138"/>
      <c r="EB138"/>
      <c r="EC138"/>
      <c r="ED138"/>
      <c r="EE138"/>
    </row>
    <row r="139" spans="1:135" s="54" customFormat="1" x14ac:dyDescent="0.35">
      <c r="A139" s="42"/>
      <c r="B139" s="43"/>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c r="AB139" s="49"/>
      <c r="AC139" s="49"/>
      <c r="AD139" s="49"/>
      <c r="AE139" s="49"/>
      <c r="AF139" s="49"/>
      <c r="AJ139" s="299"/>
      <c r="AN139" s="43"/>
      <c r="AO139" s="43"/>
      <c r="AP139" s="43"/>
      <c r="AQ139" s="43"/>
      <c r="AR139" s="43"/>
      <c r="AS139" s="43"/>
      <c r="AT139" s="43"/>
      <c r="AU139" s="43"/>
      <c r="AV139" s="43"/>
      <c r="AW139" s="43"/>
      <c r="AX139" s="43"/>
      <c r="AY139" s="43"/>
      <c r="AZ139" s="43"/>
      <c r="BA139" s="43"/>
      <c r="BB139" s="43"/>
      <c r="BC139" s="43"/>
      <c r="BD139" s="43"/>
      <c r="BE139" s="43"/>
      <c r="BF139" s="43"/>
      <c r="BG139" s="43"/>
      <c r="BH139" s="43"/>
      <c r="BI139" s="43"/>
      <c r="BJ139" s="43"/>
      <c r="BK139" s="43"/>
      <c r="BL139" s="43"/>
      <c r="BM139" s="43"/>
      <c r="BN139" s="43"/>
      <c r="BO139" s="43"/>
      <c r="BP139" s="43"/>
      <c r="BQ139" s="43"/>
      <c r="BR139" s="43"/>
      <c r="BS139" s="43"/>
      <c r="BT139" s="43"/>
      <c r="BU139" s="43"/>
      <c r="BV139" s="43"/>
      <c r="BW139" s="43"/>
      <c r="BX139" s="43"/>
      <c r="BY139" s="43"/>
      <c r="BZ139" s="43"/>
      <c r="CA139" s="43"/>
      <c r="CB139" s="43"/>
      <c r="CC139" s="43"/>
      <c r="CD139" s="43"/>
      <c r="CE139" s="43"/>
      <c r="CF139" s="43"/>
      <c r="CG139" s="43"/>
      <c r="CH139" s="43"/>
      <c r="CI139" s="43"/>
      <c r="CJ139" s="43"/>
      <c r="CK139" s="43"/>
      <c r="CL139" s="43"/>
      <c r="CM139" s="43"/>
      <c r="CN139" s="43"/>
      <c r="CO139" s="43"/>
      <c r="CP139" s="43"/>
      <c r="CQ139" s="43"/>
      <c r="CR139" s="43"/>
      <c r="CS139" s="43"/>
      <c r="CT139" s="43"/>
      <c r="CU139" s="43"/>
      <c r="CV139" s="43"/>
      <c r="CW139" s="43"/>
      <c r="CX139" s="43"/>
      <c r="CY139" s="43"/>
      <c r="CZ139" s="43"/>
      <c r="DA139" s="43"/>
      <c r="DB139" s="43"/>
      <c r="DC139" s="43"/>
      <c r="DD139" s="43"/>
      <c r="DE139" s="43"/>
      <c r="DF139" s="43"/>
      <c r="DG139" s="43"/>
      <c r="DH139" s="42"/>
      <c r="DI139" s="42"/>
      <c r="DJ139" s="42"/>
      <c r="DK139" s="42"/>
      <c r="DL139" s="42"/>
      <c r="DM139" s="42"/>
      <c r="DN139" s="42"/>
      <c r="DO139" s="42"/>
      <c r="DP139" s="42"/>
      <c r="DQ139" s="42"/>
      <c r="DR139" s="42"/>
      <c r="DS139" s="42"/>
      <c r="DT139" s="42"/>
      <c r="DU139" s="42"/>
      <c r="DV139" s="42"/>
      <c r="DW139" s="339"/>
      <c r="DX139" s="339"/>
      <c r="DY139" s="339"/>
      <c r="DZ139" s="339"/>
      <c r="EA139"/>
      <c r="EB139"/>
      <c r="EC139"/>
      <c r="ED139"/>
      <c r="EE139"/>
    </row>
    <row r="140" spans="1:135" s="54" customFormat="1" x14ac:dyDescent="0.35">
      <c r="A140" s="42"/>
      <c r="B140" s="43"/>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c r="AB140" s="49"/>
      <c r="AC140" s="49"/>
      <c r="AD140" s="49"/>
      <c r="AE140" s="49"/>
      <c r="AF140" s="49"/>
      <c r="AJ140" s="299"/>
      <c r="AN140" s="43"/>
      <c r="AO140" s="43"/>
      <c r="AP140" s="43"/>
      <c r="AQ140" s="43"/>
      <c r="AR140" s="43"/>
      <c r="AS140" s="43"/>
      <c r="AT140" s="43"/>
      <c r="AU140" s="43"/>
      <c r="AV140" s="43"/>
      <c r="AW140" s="43"/>
      <c r="AX140" s="43"/>
      <c r="AY140" s="43"/>
      <c r="AZ140" s="43"/>
      <c r="BA140" s="43"/>
      <c r="BB140" s="43"/>
      <c r="BC140" s="43"/>
      <c r="BD140" s="43"/>
      <c r="BE140" s="43"/>
      <c r="BF140" s="43"/>
      <c r="BG140" s="43"/>
      <c r="BH140" s="43"/>
      <c r="BI140" s="43"/>
      <c r="BJ140" s="43"/>
      <c r="BK140" s="43"/>
      <c r="BL140" s="43"/>
      <c r="BM140" s="43"/>
      <c r="BN140" s="43"/>
      <c r="BO140" s="43"/>
      <c r="BP140" s="43"/>
      <c r="BQ140" s="43"/>
      <c r="BR140" s="43"/>
      <c r="BS140" s="43"/>
      <c r="BT140" s="43"/>
      <c r="BU140" s="43"/>
      <c r="BV140" s="43"/>
      <c r="BW140" s="43"/>
      <c r="BX140" s="43"/>
      <c r="BY140" s="43"/>
      <c r="BZ140" s="43"/>
      <c r="CA140" s="43"/>
      <c r="CB140" s="43"/>
      <c r="CC140" s="43"/>
      <c r="CD140" s="43"/>
      <c r="CE140" s="43"/>
      <c r="CF140" s="43"/>
      <c r="CG140" s="43"/>
      <c r="CH140" s="43"/>
      <c r="CI140" s="43"/>
      <c r="CJ140" s="43"/>
      <c r="CK140" s="43"/>
      <c r="CL140" s="43"/>
      <c r="CM140" s="43"/>
      <c r="CN140" s="43"/>
      <c r="CO140" s="43"/>
      <c r="CP140" s="43"/>
      <c r="CQ140" s="43"/>
      <c r="CR140" s="43"/>
      <c r="CS140" s="43"/>
      <c r="CT140" s="43"/>
      <c r="CU140" s="43"/>
      <c r="CV140" s="43"/>
      <c r="CW140" s="43"/>
      <c r="CX140" s="43"/>
      <c r="CY140" s="43"/>
      <c r="CZ140" s="43"/>
      <c r="DA140" s="43"/>
      <c r="DB140" s="43"/>
      <c r="DC140" s="43"/>
      <c r="DD140" s="43"/>
      <c r="DE140" s="43"/>
      <c r="DF140" s="43"/>
      <c r="DG140" s="43"/>
      <c r="DH140" s="42"/>
      <c r="DI140" s="42"/>
      <c r="DJ140" s="42"/>
      <c r="DK140" s="42"/>
      <c r="DL140" s="42"/>
      <c r="DM140" s="42"/>
      <c r="DN140" s="42"/>
      <c r="DO140" s="42"/>
      <c r="DP140" s="42"/>
      <c r="DQ140" s="42"/>
      <c r="DR140" s="42"/>
      <c r="DS140" s="42"/>
      <c r="DT140" s="42"/>
      <c r="DU140" s="42"/>
      <c r="DV140" s="42"/>
      <c r="DW140" s="339"/>
      <c r="DX140" s="339"/>
      <c r="DY140" s="339"/>
      <c r="DZ140" s="339"/>
      <c r="EA140"/>
      <c r="EB140"/>
      <c r="EC140"/>
      <c r="ED140"/>
      <c r="EE140"/>
    </row>
    <row r="141" spans="1:135" s="54" customFormat="1" x14ac:dyDescent="0.35">
      <c r="A141" s="42"/>
      <c r="B141" s="43"/>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c r="AB141" s="49"/>
      <c r="AC141" s="49"/>
      <c r="AD141" s="49"/>
      <c r="AE141" s="49"/>
      <c r="AF141" s="49"/>
      <c r="AJ141" s="299"/>
      <c r="AN141" s="43"/>
      <c r="AO141" s="43"/>
      <c r="AP141" s="43"/>
      <c r="AQ141" s="43"/>
      <c r="AR141" s="43"/>
      <c r="AS141" s="43"/>
      <c r="AT141" s="43"/>
      <c r="AU141" s="43"/>
      <c r="AV141" s="43"/>
      <c r="AW141" s="43"/>
      <c r="AX141" s="43"/>
      <c r="AY141" s="43"/>
      <c r="AZ141" s="43"/>
      <c r="BA141" s="43"/>
      <c r="BB141" s="43"/>
      <c r="BC141" s="43"/>
      <c r="BD141" s="43"/>
      <c r="BE141" s="43"/>
      <c r="BF141" s="43"/>
      <c r="BG141" s="43"/>
      <c r="BH141" s="43"/>
      <c r="BI141" s="43"/>
      <c r="BJ141" s="43"/>
      <c r="BK141" s="43"/>
      <c r="BL141" s="43"/>
      <c r="BM141" s="43"/>
      <c r="BN141" s="43"/>
      <c r="BO141" s="43"/>
      <c r="BP141" s="43"/>
      <c r="BQ141" s="43"/>
      <c r="BR141" s="43"/>
      <c r="BS141" s="43"/>
      <c r="BT141" s="43"/>
      <c r="BU141" s="43"/>
      <c r="BV141" s="43"/>
      <c r="BW141" s="43"/>
      <c r="BX141" s="43"/>
      <c r="BY141" s="43"/>
      <c r="BZ141" s="43"/>
      <c r="CA141" s="43"/>
      <c r="CB141" s="43"/>
      <c r="CC141" s="43"/>
      <c r="CD141" s="43"/>
      <c r="CE141" s="43"/>
      <c r="CF141" s="43"/>
      <c r="CG141" s="43"/>
      <c r="CH141" s="43"/>
      <c r="CI141" s="43"/>
      <c r="CJ141" s="43"/>
      <c r="CK141" s="43"/>
      <c r="CL141" s="43"/>
      <c r="CM141" s="43"/>
      <c r="CN141" s="43"/>
      <c r="CO141" s="43"/>
      <c r="CP141" s="43"/>
      <c r="CQ141" s="43"/>
      <c r="CR141" s="43"/>
      <c r="CS141" s="43"/>
      <c r="CT141" s="43"/>
      <c r="CU141" s="43"/>
      <c r="CV141" s="43"/>
      <c r="CW141" s="43"/>
      <c r="CX141" s="43"/>
      <c r="CY141" s="43"/>
      <c r="CZ141" s="43"/>
      <c r="DA141" s="43"/>
      <c r="DB141" s="43"/>
      <c r="DC141" s="43"/>
      <c r="DD141" s="43"/>
      <c r="DE141" s="43"/>
      <c r="DF141" s="43"/>
      <c r="DG141" s="43"/>
      <c r="DH141" s="42"/>
      <c r="DI141" s="42"/>
      <c r="DJ141" s="42"/>
      <c r="DK141" s="42"/>
      <c r="DL141" s="42"/>
      <c r="DM141" s="42"/>
      <c r="DN141" s="42"/>
      <c r="DO141" s="42"/>
      <c r="DP141" s="42"/>
      <c r="DQ141" s="42"/>
      <c r="DR141" s="42"/>
      <c r="DS141" s="42"/>
      <c r="DT141" s="42"/>
      <c r="DU141" s="42"/>
      <c r="DV141" s="42"/>
      <c r="DW141" s="339"/>
      <c r="DX141" s="339"/>
      <c r="DY141" s="339"/>
      <c r="DZ141" s="339"/>
      <c r="EA141"/>
      <c r="EB141"/>
      <c r="EC141"/>
      <c r="ED141"/>
      <c r="EE141"/>
    </row>
    <row r="142" spans="1:135" s="54" customFormat="1" x14ac:dyDescent="0.35">
      <c r="A142" s="42"/>
      <c r="B142" s="43"/>
      <c r="D142" s="49"/>
      <c r="E142" s="49"/>
      <c r="F142" s="49"/>
      <c r="G142" s="49"/>
      <c r="H142" s="49"/>
      <c r="I142" s="49"/>
      <c r="J142" s="49"/>
      <c r="K142" s="49"/>
      <c r="L142" s="49"/>
      <c r="M142" s="49"/>
      <c r="N142" s="49"/>
      <c r="O142" s="49"/>
      <c r="P142" s="49"/>
      <c r="Q142" s="49"/>
      <c r="R142" s="49"/>
      <c r="S142" s="49"/>
      <c r="T142" s="49"/>
      <c r="U142" s="49"/>
      <c r="V142" s="49"/>
      <c r="W142" s="49"/>
      <c r="X142" s="49"/>
      <c r="Y142" s="49"/>
      <c r="Z142" s="49"/>
      <c r="AA142" s="49"/>
      <c r="AB142" s="49"/>
      <c r="AC142" s="49"/>
      <c r="AD142" s="49"/>
      <c r="AE142" s="49"/>
      <c r="AF142" s="49"/>
      <c r="AJ142" s="299"/>
      <c r="AN142" s="43"/>
      <c r="AO142" s="43"/>
      <c r="AP142" s="43"/>
      <c r="AQ142" s="43"/>
      <c r="AR142" s="43"/>
      <c r="AS142" s="43"/>
      <c r="AT142" s="43"/>
      <c r="AU142" s="43"/>
      <c r="AV142" s="43"/>
      <c r="AW142" s="43"/>
      <c r="AX142" s="43"/>
      <c r="AY142" s="43"/>
      <c r="AZ142" s="43"/>
      <c r="BA142" s="43"/>
      <c r="BB142" s="43"/>
      <c r="BC142" s="43"/>
      <c r="BD142" s="43"/>
      <c r="BE142" s="43"/>
      <c r="BF142" s="43"/>
      <c r="BG142" s="43"/>
      <c r="BH142" s="43"/>
      <c r="BI142" s="43"/>
      <c r="BJ142" s="43"/>
      <c r="BK142" s="43"/>
      <c r="BL142" s="43"/>
      <c r="BM142" s="43"/>
      <c r="BN142" s="43"/>
      <c r="BO142" s="43"/>
      <c r="BP142" s="43"/>
      <c r="BQ142" s="43"/>
      <c r="BR142" s="43"/>
      <c r="BS142" s="43"/>
      <c r="BT142" s="43"/>
      <c r="BU142" s="43"/>
      <c r="BV142" s="43"/>
      <c r="BW142" s="43"/>
      <c r="BX142" s="43"/>
      <c r="BY142" s="43"/>
      <c r="BZ142" s="43"/>
      <c r="CA142" s="43"/>
      <c r="CB142" s="43"/>
      <c r="CC142" s="43"/>
      <c r="CD142" s="43"/>
      <c r="CE142" s="43"/>
      <c r="CF142" s="43"/>
      <c r="CG142" s="43"/>
      <c r="CH142" s="43"/>
      <c r="CI142" s="43"/>
      <c r="CJ142" s="43"/>
      <c r="CK142" s="43"/>
      <c r="CL142" s="43"/>
      <c r="CM142" s="43"/>
      <c r="CN142" s="43"/>
      <c r="CO142" s="43"/>
      <c r="CP142" s="43"/>
      <c r="CQ142" s="43"/>
      <c r="CR142" s="43"/>
      <c r="CS142" s="43"/>
      <c r="CT142" s="43"/>
      <c r="CU142" s="43"/>
      <c r="CV142" s="43"/>
      <c r="CW142" s="43"/>
      <c r="CX142" s="43"/>
      <c r="CY142" s="43"/>
      <c r="CZ142" s="43"/>
      <c r="DA142" s="43"/>
      <c r="DB142" s="43"/>
      <c r="DC142" s="43"/>
      <c r="DD142" s="43"/>
      <c r="DE142" s="43"/>
      <c r="DF142" s="43"/>
      <c r="DG142" s="43"/>
      <c r="DH142" s="42"/>
      <c r="DI142" s="42"/>
      <c r="DJ142" s="42"/>
      <c r="DK142" s="42"/>
      <c r="DL142" s="42"/>
      <c r="DM142" s="42"/>
      <c r="DN142" s="42"/>
      <c r="DO142" s="42"/>
      <c r="DP142" s="42"/>
      <c r="DQ142" s="42"/>
      <c r="DR142" s="42"/>
      <c r="DS142" s="42"/>
      <c r="DT142" s="42"/>
      <c r="DU142" s="42"/>
      <c r="DV142" s="42"/>
      <c r="DW142" s="339"/>
      <c r="DX142" s="339"/>
      <c r="DY142" s="339"/>
      <c r="DZ142" s="339"/>
      <c r="EA142"/>
      <c r="EB142"/>
      <c r="EC142"/>
      <c r="ED142"/>
      <c r="EE142"/>
    </row>
    <row r="143" spans="1:135" s="54" customFormat="1" x14ac:dyDescent="0.35">
      <c r="A143" s="42"/>
      <c r="B143" s="43"/>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c r="AC143" s="49"/>
      <c r="AD143" s="49"/>
      <c r="AE143" s="49"/>
      <c r="AF143" s="49"/>
      <c r="AJ143" s="299"/>
      <c r="AN143" s="43"/>
      <c r="AO143" s="43"/>
      <c r="AP143" s="43"/>
      <c r="AQ143" s="43"/>
      <c r="AR143" s="43"/>
      <c r="AS143" s="43"/>
      <c r="AT143" s="43"/>
      <c r="AU143" s="43"/>
      <c r="AV143" s="43"/>
      <c r="AW143" s="43"/>
      <c r="AX143" s="43"/>
      <c r="AY143" s="43"/>
      <c r="AZ143" s="43"/>
      <c r="BA143" s="43"/>
      <c r="BB143" s="43"/>
      <c r="BC143" s="43"/>
      <c r="BD143" s="43"/>
      <c r="BE143" s="43"/>
      <c r="BF143" s="43"/>
      <c r="BG143" s="43"/>
      <c r="BH143" s="43"/>
      <c r="BI143" s="43"/>
      <c r="BJ143" s="43"/>
      <c r="BK143" s="43"/>
      <c r="BL143" s="43"/>
      <c r="BM143" s="43"/>
      <c r="BN143" s="43"/>
      <c r="BO143" s="43"/>
      <c r="BP143" s="43"/>
      <c r="BQ143" s="43"/>
      <c r="BR143" s="43"/>
      <c r="BS143" s="43"/>
      <c r="BT143" s="43"/>
      <c r="BU143" s="43"/>
      <c r="BV143" s="43"/>
      <c r="BW143" s="43"/>
      <c r="BX143" s="43"/>
      <c r="BY143" s="43"/>
      <c r="BZ143" s="43"/>
      <c r="CA143" s="43"/>
      <c r="CB143" s="43"/>
      <c r="CC143" s="43"/>
      <c r="CD143" s="43"/>
      <c r="CE143" s="43"/>
      <c r="CF143" s="43"/>
      <c r="CG143" s="43"/>
      <c r="CH143" s="43"/>
      <c r="CI143" s="43"/>
      <c r="CJ143" s="43"/>
      <c r="CK143" s="43"/>
      <c r="CL143" s="43"/>
      <c r="CM143" s="43"/>
      <c r="CN143" s="43"/>
      <c r="CO143" s="43"/>
      <c r="CP143" s="43"/>
      <c r="CQ143" s="43"/>
      <c r="CR143" s="43"/>
      <c r="CS143" s="43"/>
      <c r="CT143" s="43"/>
      <c r="CU143" s="43"/>
      <c r="CV143" s="43"/>
      <c r="CW143" s="43"/>
      <c r="CX143" s="43"/>
      <c r="CY143" s="43"/>
      <c r="CZ143" s="43"/>
      <c r="DA143" s="43"/>
      <c r="DB143" s="43"/>
      <c r="DC143" s="43"/>
      <c r="DD143" s="43"/>
      <c r="DE143" s="43"/>
      <c r="DF143" s="43"/>
      <c r="DG143" s="43"/>
      <c r="DH143" s="42"/>
      <c r="DI143" s="42"/>
      <c r="DJ143" s="42"/>
      <c r="DK143" s="42"/>
      <c r="DL143" s="42"/>
      <c r="DM143" s="42"/>
      <c r="DN143" s="42"/>
      <c r="DO143" s="42"/>
      <c r="DP143" s="42"/>
      <c r="DQ143" s="42"/>
      <c r="DR143" s="42"/>
      <c r="DS143" s="42"/>
      <c r="DT143" s="42"/>
      <c r="DU143" s="42"/>
      <c r="DV143" s="42"/>
      <c r="DW143" s="339"/>
      <c r="DX143" s="339"/>
      <c r="DY143" s="339"/>
      <c r="DZ143" s="339"/>
      <c r="EA143"/>
      <c r="EB143"/>
      <c r="EC143"/>
      <c r="ED143"/>
      <c r="EE143"/>
    </row>
    <row r="144" spans="1:135" s="54" customFormat="1" x14ac:dyDescent="0.35">
      <c r="A144" s="42"/>
      <c r="B144" s="43"/>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c r="AB144" s="49"/>
      <c r="AC144" s="49"/>
      <c r="AD144" s="49"/>
      <c r="AE144" s="49"/>
      <c r="AF144" s="49"/>
      <c r="AJ144" s="299"/>
      <c r="AN144" s="43"/>
      <c r="AO144" s="43"/>
      <c r="AP144" s="43"/>
      <c r="AQ144" s="43"/>
      <c r="AR144" s="43"/>
      <c r="AS144" s="43"/>
      <c r="AT144" s="43"/>
      <c r="AU144" s="43"/>
      <c r="AV144" s="43"/>
      <c r="AW144" s="43"/>
      <c r="AX144" s="43"/>
      <c r="AY144" s="43"/>
      <c r="AZ144" s="43"/>
      <c r="BA144" s="43"/>
      <c r="BB144" s="43"/>
      <c r="BC144" s="43"/>
      <c r="BD144" s="43"/>
      <c r="BE144" s="43"/>
      <c r="BF144" s="43"/>
      <c r="BG144" s="43"/>
      <c r="BH144" s="43"/>
      <c r="BI144" s="43"/>
      <c r="BJ144" s="43"/>
      <c r="BK144" s="43"/>
      <c r="BL144" s="43"/>
      <c r="BM144" s="43"/>
      <c r="BN144" s="43"/>
      <c r="BO144" s="43"/>
      <c r="BP144" s="43"/>
      <c r="BQ144" s="43"/>
      <c r="BR144" s="43"/>
      <c r="BS144" s="43"/>
      <c r="BT144" s="43"/>
      <c r="BU144" s="43"/>
      <c r="BV144" s="43"/>
      <c r="BW144" s="43"/>
      <c r="BX144" s="43"/>
      <c r="BY144" s="43"/>
      <c r="BZ144" s="43"/>
      <c r="CA144" s="43"/>
      <c r="CB144" s="43"/>
      <c r="CC144" s="43"/>
      <c r="CD144" s="43"/>
      <c r="CE144" s="43"/>
      <c r="CF144" s="43"/>
      <c r="CG144" s="43"/>
      <c r="CH144" s="43"/>
      <c r="CI144" s="43"/>
      <c r="CJ144" s="43"/>
      <c r="CK144" s="43"/>
      <c r="CL144" s="43"/>
      <c r="CM144" s="43"/>
      <c r="CN144" s="43"/>
      <c r="CO144" s="43"/>
      <c r="CP144" s="43"/>
      <c r="CQ144" s="43"/>
      <c r="CR144" s="43"/>
      <c r="CS144" s="43"/>
      <c r="CT144" s="43"/>
      <c r="CU144" s="43"/>
      <c r="CV144" s="43"/>
      <c r="CW144" s="43"/>
      <c r="CX144" s="43"/>
      <c r="CY144" s="43"/>
      <c r="CZ144" s="43"/>
      <c r="DA144" s="43"/>
      <c r="DB144" s="43"/>
      <c r="DC144" s="43"/>
      <c r="DD144" s="43"/>
      <c r="DE144" s="43"/>
      <c r="DF144" s="43"/>
      <c r="DG144" s="43"/>
      <c r="DH144" s="42"/>
      <c r="DI144" s="42"/>
      <c r="DJ144" s="42"/>
      <c r="DK144" s="42"/>
      <c r="DL144" s="42"/>
      <c r="DM144" s="42"/>
      <c r="DN144" s="42"/>
      <c r="DO144" s="42"/>
      <c r="DP144" s="42"/>
      <c r="DQ144" s="42"/>
      <c r="DR144" s="42"/>
      <c r="DS144" s="42"/>
      <c r="DT144" s="42"/>
      <c r="DU144" s="42"/>
      <c r="DV144" s="42"/>
      <c r="DW144" s="339"/>
      <c r="DX144" s="339"/>
      <c r="DY144" s="339"/>
      <c r="DZ144" s="339"/>
      <c r="EA144"/>
      <c r="EB144"/>
      <c r="EC144"/>
      <c r="ED144"/>
      <c r="EE144"/>
    </row>
    <row r="145" spans="1:135" s="54" customFormat="1" x14ac:dyDescent="0.35">
      <c r="A145" s="42"/>
      <c r="B145" s="43"/>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c r="AC145" s="49"/>
      <c r="AD145" s="49"/>
      <c r="AE145" s="49"/>
      <c r="AF145" s="49"/>
      <c r="AJ145" s="299"/>
      <c r="AN145" s="43"/>
      <c r="AO145" s="43"/>
      <c r="AP145" s="43"/>
      <c r="AQ145" s="43"/>
      <c r="AR145" s="43"/>
      <c r="AS145" s="43"/>
      <c r="AT145" s="43"/>
      <c r="AU145" s="43"/>
      <c r="AV145" s="43"/>
      <c r="AW145" s="43"/>
      <c r="AX145" s="43"/>
      <c r="AY145" s="43"/>
      <c r="AZ145" s="43"/>
      <c r="BA145" s="43"/>
      <c r="BB145" s="43"/>
      <c r="BC145" s="43"/>
      <c r="BD145" s="43"/>
      <c r="BE145" s="43"/>
      <c r="BF145" s="43"/>
      <c r="BG145" s="43"/>
      <c r="BH145" s="43"/>
      <c r="BI145" s="43"/>
      <c r="BJ145" s="43"/>
      <c r="BK145" s="43"/>
      <c r="BL145" s="43"/>
      <c r="BM145" s="43"/>
      <c r="BN145" s="43"/>
      <c r="BO145" s="43"/>
      <c r="BP145" s="43"/>
      <c r="BQ145" s="43"/>
      <c r="BR145" s="43"/>
      <c r="BS145" s="43"/>
      <c r="BT145" s="43"/>
      <c r="BU145" s="43"/>
      <c r="BV145" s="43"/>
      <c r="BW145" s="43"/>
      <c r="BX145" s="43"/>
      <c r="BY145" s="43"/>
      <c r="BZ145" s="43"/>
      <c r="CA145" s="43"/>
      <c r="CB145" s="43"/>
      <c r="CC145" s="43"/>
      <c r="CD145" s="43"/>
      <c r="CE145" s="43"/>
      <c r="CF145" s="43"/>
      <c r="CG145" s="43"/>
      <c r="CH145" s="43"/>
      <c r="CI145" s="43"/>
      <c r="CJ145" s="43"/>
      <c r="CK145" s="43"/>
      <c r="CL145" s="43"/>
      <c r="CM145" s="43"/>
      <c r="CN145" s="43"/>
      <c r="CO145" s="43"/>
      <c r="CP145" s="43"/>
      <c r="CQ145" s="43"/>
      <c r="CR145" s="43"/>
      <c r="CS145" s="43"/>
      <c r="CT145" s="43"/>
      <c r="CU145" s="43"/>
      <c r="CV145" s="43"/>
      <c r="CW145" s="43"/>
      <c r="CX145" s="43"/>
      <c r="CY145" s="43"/>
      <c r="CZ145" s="43"/>
      <c r="DA145" s="43"/>
      <c r="DB145" s="43"/>
      <c r="DC145" s="43"/>
      <c r="DD145" s="43"/>
      <c r="DE145" s="43"/>
      <c r="DF145" s="43"/>
      <c r="DG145" s="43"/>
      <c r="DH145" s="42"/>
      <c r="DI145" s="42"/>
      <c r="DJ145" s="42"/>
      <c r="DK145" s="42"/>
      <c r="DL145" s="42"/>
      <c r="DM145" s="42"/>
      <c r="DN145" s="42"/>
      <c r="DO145" s="42"/>
      <c r="DP145" s="42"/>
      <c r="DQ145" s="42"/>
      <c r="DR145" s="42"/>
      <c r="DS145" s="42"/>
      <c r="DT145" s="42"/>
      <c r="DU145" s="42"/>
      <c r="DV145" s="42"/>
      <c r="DW145" s="339"/>
      <c r="DX145" s="339"/>
      <c r="DY145" s="339"/>
      <c r="DZ145" s="339"/>
      <c r="EA145"/>
      <c r="EB145"/>
      <c r="EC145"/>
      <c r="ED145"/>
      <c r="EE145"/>
    </row>
    <row r="146" spans="1:135" s="54" customFormat="1" x14ac:dyDescent="0.35">
      <c r="A146" s="42"/>
      <c r="B146" s="43"/>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c r="AC146" s="49"/>
      <c r="AD146" s="49"/>
      <c r="AE146" s="49"/>
      <c r="AF146" s="49"/>
      <c r="AJ146" s="299"/>
      <c r="AN146" s="43"/>
      <c r="AO146" s="43"/>
      <c r="AP146" s="43"/>
      <c r="AQ146" s="43"/>
      <c r="AR146" s="43"/>
      <c r="AS146" s="43"/>
      <c r="AT146" s="43"/>
      <c r="AU146" s="43"/>
      <c r="AV146" s="43"/>
      <c r="AW146" s="43"/>
      <c r="AX146" s="43"/>
      <c r="AY146" s="43"/>
      <c r="AZ146" s="43"/>
      <c r="BA146" s="43"/>
      <c r="BB146" s="43"/>
      <c r="BC146" s="43"/>
      <c r="BD146" s="43"/>
      <c r="BE146" s="43"/>
      <c r="BF146" s="43"/>
      <c r="BG146" s="43"/>
      <c r="BH146" s="43"/>
      <c r="BI146" s="43"/>
      <c r="BJ146" s="43"/>
      <c r="BK146" s="43"/>
      <c r="BL146" s="43"/>
      <c r="BM146" s="43"/>
      <c r="BN146" s="43"/>
      <c r="BO146" s="43"/>
      <c r="BP146" s="43"/>
      <c r="BQ146" s="43"/>
      <c r="BR146" s="43"/>
      <c r="BS146" s="43"/>
      <c r="BT146" s="43"/>
      <c r="BU146" s="43"/>
      <c r="BV146" s="43"/>
      <c r="BW146" s="43"/>
      <c r="BX146" s="43"/>
      <c r="BY146" s="43"/>
      <c r="BZ146" s="43"/>
      <c r="CA146" s="43"/>
      <c r="CB146" s="43"/>
      <c r="CC146" s="43"/>
      <c r="CD146" s="43"/>
      <c r="CE146" s="43"/>
      <c r="CF146" s="43"/>
      <c r="CG146" s="43"/>
      <c r="CH146" s="43"/>
      <c r="CI146" s="43"/>
      <c r="CJ146" s="43"/>
      <c r="CK146" s="43"/>
      <c r="CL146" s="43"/>
      <c r="CM146" s="43"/>
      <c r="CN146" s="43"/>
      <c r="CO146" s="43"/>
      <c r="CP146" s="43"/>
      <c r="CQ146" s="43"/>
      <c r="CR146" s="43"/>
      <c r="CS146" s="43"/>
      <c r="CT146" s="43"/>
      <c r="CU146" s="43"/>
      <c r="CV146" s="43"/>
      <c r="CW146" s="43"/>
      <c r="CX146" s="43"/>
      <c r="CY146" s="43"/>
      <c r="CZ146" s="43"/>
      <c r="DA146" s="43"/>
      <c r="DB146" s="43"/>
      <c r="DC146" s="43"/>
      <c r="DD146" s="43"/>
      <c r="DE146" s="43"/>
      <c r="DF146" s="43"/>
      <c r="DG146" s="43"/>
      <c r="DH146" s="42"/>
      <c r="DI146" s="42"/>
      <c r="DJ146" s="42"/>
      <c r="DK146" s="42"/>
      <c r="DL146" s="42"/>
      <c r="DM146" s="42"/>
      <c r="DN146" s="42"/>
      <c r="DO146" s="42"/>
      <c r="DP146" s="42"/>
      <c r="DQ146" s="42"/>
      <c r="DR146" s="42"/>
      <c r="DS146" s="42"/>
      <c r="DT146" s="42"/>
      <c r="DU146" s="42"/>
      <c r="DV146" s="42"/>
      <c r="DW146" s="339"/>
      <c r="DX146" s="339"/>
      <c r="DY146" s="339"/>
      <c r="DZ146" s="339"/>
      <c r="EA146"/>
      <c r="EB146"/>
      <c r="EC146"/>
      <c r="ED146"/>
      <c r="EE146"/>
    </row>
    <row r="147" spans="1:135" s="54" customFormat="1" x14ac:dyDescent="0.35">
      <c r="A147" s="42"/>
      <c r="B147" s="43"/>
      <c r="D147" s="49"/>
      <c r="E147" s="49"/>
      <c r="F147" s="49"/>
      <c r="G147" s="49"/>
      <c r="H147" s="49"/>
      <c r="I147" s="49"/>
      <c r="J147" s="49"/>
      <c r="K147" s="49"/>
      <c r="L147" s="49"/>
      <c r="M147" s="49"/>
      <c r="N147" s="49"/>
      <c r="O147" s="49"/>
      <c r="P147" s="49"/>
      <c r="Q147" s="49"/>
      <c r="R147" s="49"/>
      <c r="S147" s="49"/>
      <c r="T147" s="49"/>
      <c r="U147" s="49"/>
      <c r="V147" s="49"/>
      <c r="W147" s="49"/>
      <c r="X147" s="49"/>
      <c r="Y147" s="49"/>
      <c r="Z147" s="49"/>
      <c r="AA147" s="49"/>
      <c r="AB147" s="49"/>
      <c r="AC147" s="49"/>
      <c r="AD147" s="49"/>
      <c r="AE147" s="49"/>
      <c r="AF147" s="49"/>
      <c r="AJ147" s="299"/>
      <c r="AN147" s="43"/>
      <c r="AO147" s="43"/>
      <c r="AP147" s="43"/>
      <c r="AQ147" s="43"/>
      <c r="AR147" s="43"/>
      <c r="AS147" s="43"/>
      <c r="AT147" s="43"/>
      <c r="AU147" s="43"/>
      <c r="AV147" s="43"/>
      <c r="AW147" s="43"/>
      <c r="AX147" s="43"/>
      <c r="AY147" s="43"/>
      <c r="AZ147" s="43"/>
      <c r="BA147" s="43"/>
      <c r="BB147" s="43"/>
      <c r="BC147" s="43"/>
      <c r="BD147" s="43"/>
      <c r="BE147" s="43"/>
      <c r="BF147" s="43"/>
      <c r="BG147" s="43"/>
      <c r="BH147" s="43"/>
      <c r="BI147" s="43"/>
      <c r="BJ147" s="43"/>
      <c r="BK147" s="43"/>
      <c r="BL147" s="43"/>
      <c r="BM147" s="43"/>
      <c r="BN147" s="43"/>
      <c r="BO147" s="43"/>
      <c r="BP147" s="43"/>
      <c r="BQ147" s="43"/>
      <c r="BR147" s="43"/>
      <c r="BS147" s="43"/>
      <c r="BT147" s="43"/>
      <c r="BU147" s="43"/>
      <c r="BV147" s="43"/>
      <c r="BW147" s="43"/>
      <c r="BX147" s="43"/>
      <c r="BY147" s="43"/>
      <c r="BZ147" s="43"/>
      <c r="CA147" s="43"/>
      <c r="CB147" s="43"/>
      <c r="CC147" s="43"/>
      <c r="CD147" s="43"/>
      <c r="CE147" s="43"/>
      <c r="CF147" s="43"/>
      <c r="CG147" s="43"/>
      <c r="CH147" s="43"/>
      <c r="CI147" s="43"/>
      <c r="CJ147" s="43"/>
      <c r="CK147" s="43"/>
      <c r="CL147" s="43"/>
      <c r="CM147" s="43"/>
      <c r="CN147" s="43"/>
      <c r="CO147" s="43"/>
      <c r="CP147" s="43"/>
      <c r="CQ147" s="43"/>
      <c r="CR147" s="43"/>
      <c r="CS147" s="43"/>
      <c r="CT147" s="43"/>
      <c r="CU147" s="43"/>
      <c r="CV147" s="43"/>
      <c r="CW147" s="43"/>
      <c r="CX147" s="43"/>
      <c r="CY147" s="43"/>
      <c r="CZ147" s="43"/>
      <c r="DA147" s="43"/>
      <c r="DB147" s="43"/>
      <c r="DC147" s="43"/>
      <c r="DD147" s="43"/>
      <c r="DE147" s="43"/>
      <c r="DF147" s="43"/>
      <c r="DG147" s="43"/>
      <c r="DH147" s="42"/>
      <c r="DI147" s="42"/>
      <c r="DJ147" s="42"/>
      <c r="DK147" s="42"/>
      <c r="DL147" s="42"/>
      <c r="DM147" s="42"/>
      <c r="DN147" s="42"/>
      <c r="DO147" s="42"/>
      <c r="DP147" s="42"/>
      <c r="DQ147" s="42"/>
      <c r="DR147" s="42"/>
      <c r="DS147" s="42"/>
      <c r="DT147" s="42"/>
      <c r="DU147" s="42"/>
      <c r="DV147" s="42"/>
      <c r="DW147" s="339"/>
      <c r="DX147" s="339"/>
      <c r="DY147" s="339"/>
      <c r="DZ147" s="339"/>
      <c r="EA147"/>
      <c r="EB147"/>
      <c r="EC147"/>
      <c r="ED147"/>
      <c r="EE147"/>
    </row>
    <row r="148" spans="1:135" s="54" customFormat="1" x14ac:dyDescent="0.35">
      <c r="A148" s="42"/>
      <c r="B148" s="43"/>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c r="AC148" s="49"/>
      <c r="AD148" s="49"/>
      <c r="AE148" s="49"/>
      <c r="AF148" s="49"/>
      <c r="AJ148" s="299"/>
      <c r="AN148" s="43"/>
      <c r="AO148" s="43"/>
      <c r="AP148" s="43"/>
      <c r="AQ148" s="43"/>
      <c r="AR148" s="43"/>
      <c r="AS148" s="43"/>
      <c r="AT148" s="43"/>
      <c r="AU148" s="43"/>
      <c r="AV148" s="43"/>
      <c r="AW148" s="43"/>
      <c r="AX148" s="43"/>
      <c r="AY148" s="43"/>
      <c r="AZ148" s="43"/>
      <c r="BA148" s="43"/>
      <c r="BB148" s="43"/>
      <c r="BC148" s="43"/>
      <c r="BD148" s="43"/>
      <c r="BE148" s="43"/>
      <c r="BF148" s="43"/>
      <c r="BG148" s="43"/>
      <c r="BH148" s="43"/>
      <c r="BI148" s="43"/>
      <c r="BJ148" s="43"/>
      <c r="BK148" s="43"/>
      <c r="BL148" s="43"/>
      <c r="BM148" s="43"/>
      <c r="BN148" s="43"/>
      <c r="BO148" s="43"/>
      <c r="BP148" s="43"/>
      <c r="BQ148" s="43"/>
      <c r="BR148" s="43"/>
      <c r="BS148" s="43"/>
      <c r="BT148" s="43"/>
      <c r="BU148" s="43"/>
      <c r="BV148" s="43"/>
      <c r="BW148" s="43"/>
      <c r="BX148" s="43"/>
      <c r="BY148" s="43"/>
      <c r="BZ148" s="43"/>
      <c r="CA148" s="43"/>
      <c r="CB148" s="43"/>
      <c r="CC148" s="43"/>
      <c r="CD148" s="43"/>
      <c r="CE148" s="43"/>
      <c r="CF148" s="43"/>
      <c r="CG148" s="43"/>
      <c r="CH148" s="43"/>
      <c r="CI148" s="43"/>
      <c r="CJ148" s="43"/>
      <c r="CK148" s="43"/>
      <c r="CL148" s="43"/>
      <c r="CM148" s="43"/>
      <c r="CN148" s="43"/>
      <c r="CO148" s="43"/>
      <c r="CP148" s="43"/>
      <c r="CQ148" s="43"/>
      <c r="CR148" s="43"/>
      <c r="CS148" s="43"/>
      <c r="CT148" s="43"/>
      <c r="CU148" s="43"/>
      <c r="CV148" s="43"/>
      <c r="CW148" s="43"/>
      <c r="CX148" s="43"/>
      <c r="CY148" s="43"/>
      <c r="CZ148" s="43"/>
      <c r="DA148" s="43"/>
      <c r="DB148" s="43"/>
      <c r="DC148" s="43"/>
      <c r="DD148" s="43"/>
      <c r="DE148" s="43"/>
      <c r="DF148" s="43"/>
      <c r="DG148" s="43"/>
      <c r="DH148" s="42"/>
      <c r="DI148" s="42"/>
      <c r="DJ148" s="42"/>
      <c r="DK148" s="42"/>
      <c r="DL148" s="42"/>
      <c r="DM148" s="42"/>
      <c r="DN148" s="42"/>
      <c r="DO148" s="42"/>
      <c r="DP148" s="42"/>
      <c r="DQ148" s="42"/>
      <c r="DR148" s="42"/>
      <c r="DS148" s="42"/>
      <c r="DT148" s="42"/>
      <c r="DU148" s="42"/>
      <c r="DV148" s="42"/>
      <c r="DW148" s="339"/>
      <c r="DX148" s="339"/>
      <c r="DY148" s="339"/>
      <c r="DZ148" s="339"/>
      <c r="EA148"/>
      <c r="EB148"/>
      <c r="EC148"/>
      <c r="ED148"/>
      <c r="EE148"/>
    </row>
    <row r="149" spans="1:135" s="54" customFormat="1" x14ac:dyDescent="0.35">
      <c r="A149" s="42"/>
      <c r="B149" s="43"/>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c r="AC149" s="49"/>
      <c r="AD149" s="49"/>
      <c r="AE149" s="49"/>
      <c r="AF149" s="49"/>
      <c r="AJ149" s="299"/>
      <c r="AN149" s="43"/>
      <c r="AO149" s="43"/>
      <c r="AP149" s="43"/>
      <c r="AQ149" s="43"/>
      <c r="AR149" s="43"/>
      <c r="AS149" s="43"/>
      <c r="AT149" s="43"/>
      <c r="AU149" s="43"/>
      <c r="AV149" s="43"/>
      <c r="AW149" s="43"/>
      <c r="AX149" s="43"/>
      <c r="AY149" s="43"/>
      <c r="AZ149" s="43"/>
      <c r="BA149" s="43"/>
      <c r="BB149" s="43"/>
      <c r="BC149" s="43"/>
      <c r="BD149" s="43"/>
      <c r="BE149" s="43"/>
      <c r="BF149" s="43"/>
      <c r="BG149" s="43"/>
      <c r="BH149" s="43"/>
      <c r="BI149" s="43"/>
      <c r="BJ149" s="43"/>
      <c r="BK149" s="43"/>
      <c r="BL149" s="43"/>
      <c r="BM149" s="43"/>
      <c r="BN149" s="43"/>
      <c r="BO149" s="43"/>
      <c r="BP149" s="43"/>
      <c r="BQ149" s="43"/>
      <c r="BR149" s="43"/>
      <c r="BS149" s="43"/>
      <c r="BT149" s="43"/>
      <c r="BU149" s="43"/>
      <c r="BV149" s="43"/>
      <c r="BW149" s="43"/>
      <c r="BX149" s="43"/>
      <c r="BY149" s="43"/>
      <c r="BZ149" s="43"/>
      <c r="CA149" s="43"/>
      <c r="CB149" s="43"/>
      <c r="CC149" s="43"/>
      <c r="CD149" s="43"/>
      <c r="CE149" s="43"/>
      <c r="CF149" s="43"/>
      <c r="CG149" s="43"/>
      <c r="CH149" s="43"/>
      <c r="CI149" s="43"/>
      <c r="CJ149" s="43"/>
      <c r="CK149" s="43"/>
      <c r="CL149" s="43"/>
      <c r="CM149" s="43"/>
      <c r="CN149" s="43"/>
      <c r="CO149" s="43"/>
      <c r="CP149" s="43"/>
      <c r="CQ149" s="43"/>
      <c r="CR149" s="43"/>
      <c r="CS149" s="43"/>
      <c r="CT149" s="43"/>
      <c r="CU149" s="43"/>
      <c r="CV149" s="43"/>
      <c r="CW149" s="43"/>
      <c r="CX149" s="43"/>
      <c r="CY149" s="43"/>
      <c r="CZ149" s="43"/>
      <c r="DA149" s="43"/>
      <c r="DB149" s="43"/>
      <c r="DC149" s="43"/>
      <c r="DD149" s="43"/>
      <c r="DE149" s="43"/>
      <c r="DF149" s="43"/>
      <c r="DG149" s="43"/>
      <c r="DH149" s="42"/>
      <c r="DI149" s="42"/>
      <c r="DJ149" s="42"/>
      <c r="DK149" s="42"/>
      <c r="DL149" s="42"/>
      <c r="DM149" s="42"/>
      <c r="DN149" s="42"/>
      <c r="DO149" s="42"/>
      <c r="DP149" s="42"/>
      <c r="DQ149" s="42"/>
      <c r="DR149" s="42"/>
      <c r="DS149" s="42"/>
      <c r="DT149" s="42"/>
      <c r="DU149" s="42"/>
      <c r="DV149" s="42"/>
      <c r="DW149" s="339"/>
      <c r="DX149" s="339"/>
      <c r="DY149" s="339"/>
      <c r="DZ149" s="339"/>
      <c r="EA149"/>
      <c r="EB149"/>
      <c r="EC149"/>
      <c r="ED149"/>
      <c r="EE149"/>
    </row>
    <row r="150" spans="1:135" s="54" customFormat="1" x14ac:dyDescent="0.35">
      <c r="A150" s="42"/>
      <c r="B150" s="43"/>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c r="AB150" s="49"/>
      <c r="AC150" s="49"/>
      <c r="AD150" s="49"/>
      <c r="AE150" s="49"/>
      <c r="AF150" s="49"/>
      <c r="AJ150" s="299"/>
      <c r="AN150" s="43"/>
      <c r="AO150" s="43"/>
      <c r="AP150" s="43"/>
      <c r="AQ150" s="43"/>
      <c r="AR150" s="43"/>
      <c r="AS150" s="43"/>
      <c r="AT150" s="43"/>
      <c r="AU150" s="43"/>
      <c r="AV150" s="43"/>
      <c r="AW150" s="43"/>
      <c r="AX150" s="43"/>
      <c r="AY150" s="43"/>
      <c r="AZ150" s="43"/>
      <c r="BA150" s="43"/>
      <c r="BB150" s="43"/>
      <c r="BC150" s="43"/>
      <c r="BD150" s="43"/>
      <c r="BE150" s="43"/>
      <c r="BF150" s="43"/>
      <c r="BG150" s="43"/>
      <c r="BH150" s="43"/>
      <c r="BI150" s="43"/>
      <c r="BJ150" s="43"/>
      <c r="BK150" s="43"/>
      <c r="BL150" s="43"/>
      <c r="BM150" s="43"/>
      <c r="BN150" s="43"/>
      <c r="BO150" s="43"/>
      <c r="BP150" s="43"/>
      <c r="BQ150" s="43"/>
      <c r="BR150" s="43"/>
      <c r="BS150" s="43"/>
      <c r="BT150" s="43"/>
      <c r="BU150" s="43"/>
      <c r="BV150" s="43"/>
      <c r="BW150" s="43"/>
      <c r="BX150" s="43"/>
      <c r="BY150" s="43"/>
      <c r="BZ150" s="43"/>
      <c r="CA150" s="43"/>
      <c r="CB150" s="43"/>
      <c r="CC150" s="43"/>
      <c r="CD150" s="43"/>
      <c r="CE150" s="43"/>
      <c r="CF150" s="43"/>
      <c r="CG150" s="43"/>
      <c r="CH150" s="43"/>
      <c r="CI150" s="43"/>
      <c r="CJ150" s="43"/>
      <c r="CK150" s="43"/>
      <c r="CL150" s="43"/>
      <c r="CM150" s="43"/>
      <c r="CN150" s="43"/>
      <c r="CO150" s="43"/>
      <c r="CP150" s="43"/>
      <c r="CQ150" s="43"/>
      <c r="CR150" s="43"/>
      <c r="CS150" s="43"/>
      <c r="CT150" s="43"/>
      <c r="CU150" s="43"/>
      <c r="CV150" s="43"/>
      <c r="CW150" s="43"/>
      <c r="CX150" s="43"/>
      <c r="CY150" s="43"/>
      <c r="CZ150" s="43"/>
      <c r="DA150" s="43"/>
      <c r="DB150" s="43"/>
      <c r="DC150" s="43"/>
      <c r="DD150" s="43"/>
      <c r="DE150" s="43"/>
      <c r="DF150" s="43"/>
      <c r="DG150" s="43"/>
      <c r="DH150" s="42"/>
      <c r="DI150" s="42"/>
      <c r="DJ150" s="42"/>
      <c r="DK150" s="42"/>
      <c r="DL150" s="42"/>
      <c r="DM150" s="42"/>
      <c r="DN150" s="42"/>
      <c r="DO150" s="42"/>
      <c r="DP150" s="42"/>
      <c r="DQ150" s="42"/>
      <c r="DR150" s="42"/>
      <c r="DS150" s="42"/>
      <c r="DT150" s="42"/>
      <c r="DU150" s="42"/>
      <c r="DV150" s="42"/>
      <c r="DW150" s="339"/>
      <c r="DX150" s="339"/>
      <c r="DY150" s="339"/>
      <c r="DZ150" s="339"/>
      <c r="EA150"/>
      <c r="EB150"/>
      <c r="EC150"/>
      <c r="ED150"/>
      <c r="EE150"/>
    </row>
    <row r="151" spans="1:135" s="54" customFormat="1" x14ac:dyDescent="0.35">
      <c r="A151" s="42"/>
      <c r="B151" s="43"/>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J151" s="299"/>
      <c r="AN151" s="43"/>
      <c r="AO151" s="43"/>
      <c r="AP151" s="43"/>
      <c r="AQ151" s="43"/>
      <c r="AR151" s="43"/>
      <c r="AS151" s="43"/>
      <c r="AT151" s="43"/>
      <c r="AU151" s="43"/>
      <c r="AV151" s="43"/>
      <c r="AW151" s="43"/>
      <c r="AX151" s="43"/>
      <c r="AY151" s="43"/>
      <c r="AZ151" s="43"/>
      <c r="BA151" s="43"/>
      <c r="BB151" s="43"/>
      <c r="BC151" s="43"/>
      <c r="BD151" s="43"/>
      <c r="BE151" s="43"/>
      <c r="BF151" s="43"/>
      <c r="BG151" s="43"/>
      <c r="BH151" s="43"/>
      <c r="BI151" s="43"/>
      <c r="BJ151" s="43"/>
      <c r="BK151" s="43"/>
      <c r="BL151" s="43"/>
      <c r="BM151" s="43"/>
      <c r="BN151" s="43"/>
      <c r="BO151" s="43"/>
      <c r="BP151" s="43"/>
      <c r="BQ151" s="43"/>
      <c r="BR151" s="43"/>
      <c r="BS151" s="43"/>
      <c r="BT151" s="43"/>
      <c r="BU151" s="43"/>
      <c r="BV151" s="43"/>
      <c r="BW151" s="43"/>
      <c r="BX151" s="43"/>
      <c r="BY151" s="43"/>
      <c r="BZ151" s="43"/>
      <c r="CA151" s="43"/>
      <c r="CB151" s="43"/>
      <c r="CC151" s="43"/>
      <c r="CD151" s="43"/>
      <c r="CE151" s="43"/>
      <c r="CF151" s="43"/>
      <c r="CG151" s="43"/>
      <c r="CH151" s="43"/>
      <c r="CI151" s="43"/>
      <c r="CJ151" s="43"/>
      <c r="CK151" s="43"/>
      <c r="CL151" s="43"/>
      <c r="CM151" s="43"/>
      <c r="CN151" s="43"/>
      <c r="CO151" s="43"/>
      <c r="CP151" s="43"/>
      <c r="CQ151" s="43"/>
      <c r="CR151" s="43"/>
      <c r="CS151" s="43"/>
      <c r="CT151" s="43"/>
      <c r="CU151" s="43"/>
      <c r="CV151" s="43"/>
      <c r="CW151" s="43"/>
      <c r="CX151" s="43"/>
      <c r="CY151" s="43"/>
      <c r="CZ151" s="43"/>
      <c r="DA151" s="43"/>
      <c r="DB151" s="43"/>
      <c r="DC151" s="43"/>
      <c r="DD151" s="43"/>
      <c r="DE151" s="43"/>
      <c r="DF151" s="43"/>
      <c r="DG151" s="43"/>
      <c r="DH151" s="42"/>
      <c r="DI151" s="42"/>
      <c r="DJ151" s="42"/>
      <c r="DK151" s="42"/>
      <c r="DL151" s="42"/>
      <c r="DM151" s="42"/>
      <c r="DN151" s="42"/>
      <c r="DO151" s="42"/>
      <c r="DP151" s="42"/>
      <c r="DQ151" s="42"/>
      <c r="DR151" s="42"/>
      <c r="DS151" s="42"/>
      <c r="DT151" s="42"/>
      <c r="DU151" s="42"/>
      <c r="DV151" s="42"/>
      <c r="DW151" s="339"/>
      <c r="DX151" s="339"/>
      <c r="DY151" s="339"/>
      <c r="DZ151" s="339"/>
      <c r="EA151"/>
      <c r="EB151"/>
      <c r="EC151"/>
      <c r="ED151"/>
      <c r="EE151"/>
    </row>
    <row r="152" spans="1:135" s="54" customFormat="1" x14ac:dyDescent="0.35">
      <c r="A152" s="42"/>
      <c r="B152" s="43"/>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c r="AC152" s="49"/>
      <c r="AD152" s="49"/>
      <c r="AE152" s="49"/>
      <c r="AF152" s="49"/>
      <c r="AJ152" s="299"/>
      <c r="AN152" s="43"/>
      <c r="AO152" s="43"/>
      <c r="AP152" s="43"/>
      <c r="AQ152" s="43"/>
      <c r="AR152" s="43"/>
      <c r="AS152" s="43"/>
      <c r="AT152" s="43"/>
      <c r="AU152" s="43"/>
      <c r="AV152" s="43"/>
      <c r="AW152" s="43"/>
      <c r="AX152" s="43"/>
      <c r="AY152" s="43"/>
      <c r="AZ152" s="43"/>
      <c r="BA152" s="43"/>
      <c r="BB152" s="43"/>
      <c r="BC152" s="43"/>
      <c r="BD152" s="43"/>
      <c r="BE152" s="43"/>
      <c r="BF152" s="43"/>
      <c r="BG152" s="43"/>
      <c r="BH152" s="43"/>
      <c r="BI152" s="43"/>
      <c r="BJ152" s="43"/>
      <c r="BK152" s="43"/>
      <c r="BL152" s="43"/>
      <c r="BM152" s="43"/>
      <c r="BN152" s="43"/>
      <c r="BO152" s="43"/>
      <c r="BP152" s="43"/>
      <c r="BQ152" s="43"/>
      <c r="BR152" s="43"/>
      <c r="BS152" s="43"/>
      <c r="BT152" s="43"/>
      <c r="BU152" s="43"/>
      <c r="BV152" s="43"/>
      <c r="BW152" s="43"/>
      <c r="BX152" s="43"/>
      <c r="BY152" s="43"/>
      <c r="BZ152" s="43"/>
      <c r="CA152" s="43"/>
      <c r="CB152" s="43"/>
      <c r="CC152" s="43"/>
      <c r="CD152" s="43"/>
      <c r="CE152" s="43"/>
      <c r="CF152" s="43"/>
      <c r="CG152" s="43"/>
      <c r="CH152" s="43"/>
      <c r="CI152" s="43"/>
      <c r="CJ152" s="43"/>
      <c r="CK152" s="43"/>
      <c r="CL152" s="43"/>
      <c r="CM152" s="43"/>
      <c r="CN152" s="43"/>
      <c r="CO152" s="43"/>
      <c r="CP152" s="43"/>
      <c r="CQ152" s="43"/>
      <c r="CR152" s="43"/>
      <c r="CS152" s="43"/>
      <c r="CT152" s="43"/>
      <c r="CU152" s="43"/>
      <c r="CV152" s="43"/>
      <c r="CW152" s="43"/>
      <c r="CX152" s="43"/>
      <c r="CY152" s="43"/>
      <c r="CZ152" s="43"/>
      <c r="DA152" s="43"/>
      <c r="DB152" s="43"/>
      <c r="DC152" s="43"/>
      <c r="DD152" s="43"/>
      <c r="DE152" s="43"/>
      <c r="DF152" s="43"/>
      <c r="DG152" s="43"/>
      <c r="DH152" s="42"/>
      <c r="DI152" s="42"/>
      <c r="DJ152" s="42"/>
      <c r="DK152" s="42"/>
      <c r="DL152" s="42"/>
      <c r="DM152" s="42"/>
      <c r="DN152" s="42"/>
      <c r="DO152" s="42"/>
      <c r="DP152" s="42"/>
      <c r="DQ152" s="42"/>
      <c r="DR152" s="42"/>
      <c r="DS152" s="42"/>
      <c r="DT152" s="42"/>
      <c r="DU152" s="42"/>
      <c r="DV152" s="42"/>
      <c r="DW152" s="339"/>
      <c r="DX152" s="339"/>
      <c r="DY152" s="339"/>
      <c r="DZ152" s="339"/>
      <c r="EA152"/>
      <c r="EB152"/>
      <c r="EC152"/>
      <c r="ED152"/>
      <c r="EE152"/>
    </row>
    <row r="153" spans="1:135" s="54" customFormat="1" x14ac:dyDescent="0.35">
      <c r="A153" s="42"/>
      <c r="B153" s="43"/>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c r="AB153" s="49"/>
      <c r="AC153" s="49"/>
      <c r="AD153" s="49"/>
      <c r="AE153" s="49"/>
      <c r="AF153" s="49"/>
      <c r="AJ153" s="299"/>
      <c r="AN153" s="43"/>
      <c r="AO153" s="43"/>
      <c r="AP153" s="43"/>
      <c r="AQ153" s="43"/>
      <c r="AR153" s="43"/>
      <c r="AS153" s="43"/>
      <c r="AT153" s="43"/>
      <c r="AU153" s="43"/>
      <c r="AV153" s="43"/>
      <c r="AW153" s="43"/>
      <c r="AX153" s="43"/>
      <c r="AY153" s="43"/>
      <c r="AZ153" s="43"/>
      <c r="BA153" s="43"/>
      <c r="BB153" s="43"/>
      <c r="BC153" s="43"/>
      <c r="BD153" s="43"/>
      <c r="BE153" s="43"/>
      <c r="BF153" s="43"/>
      <c r="BG153" s="43"/>
      <c r="BH153" s="43"/>
      <c r="BI153" s="43"/>
      <c r="BJ153" s="43"/>
      <c r="BK153" s="43"/>
      <c r="BL153" s="43"/>
      <c r="BM153" s="43"/>
      <c r="BN153" s="43"/>
      <c r="BO153" s="43"/>
      <c r="BP153" s="43"/>
      <c r="BQ153" s="43"/>
      <c r="BR153" s="43"/>
      <c r="BS153" s="43"/>
      <c r="BT153" s="43"/>
      <c r="BU153" s="43"/>
      <c r="BV153" s="43"/>
      <c r="BW153" s="43"/>
      <c r="BX153" s="43"/>
      <c r="BY153" s="43"/>
      <c r="BZ153" s="43"/>
      <c r="CA153" s="43"/>
      <c r="CB153" s="43"/>
      <c r="CC153" s="43"/>
      <c r="CD153" s="43"/>
      <c r="CE153" s="43"/>
      <c r="CF153" s="43"/>
      <c r="CG153" s="43"/>
      <c r="CH153" s="43"/>
      <c r="CI153" s="43"/>
      <c r="CJ153" s="43"/>
      <c r="CK153" s="43"/>
      <c r="CL153" s="43"/>
      <c r="CM153" s="43"/>
      <c r="CN153" s="43"/>
      <c r="CO153" s="43"/>
      <c r="CP153" s="43"/>
      <c r="CQ153" s="43"/>
      <c r="CR153" s="43"/>
      <c r="CS153" s="43"/>
      <c r="CT153" s="43"/>
      <c r="CU153" s="43"/>
      <c r="CV153" s="43"/>
      <c r="CW153" s="43"/>
      <c r="CX153" s="43"/>
      <c r="CY153" s="43"/>
      <c r="CZ153" s="43"/>
      <c r="DA153" s="43"/>
      <c r="DB153" s="43"/>
      <c r="DC153" s="43"/>
      <c r="DD153" s="43"/>
      <c r="DE153" s="43"/>
      <c r="DF153" s="43"/>
      <c r="DG153" s="43"/>
      <c r="DH153" s="42"/>
      <c r="DI153" s="42"/>
      <c r="DJ153" s="42"/>
      <c r="DK153" s="42"/>
      <c r="DL153" s="42"/>
      <c r="DM153" s="42"/>
      <c r="DN153" s="42"/>
      <c r="DO153" s="42"/>
      <c r="DP153" s="42"/>
      <c r="DQ153" s="42"/>
      <c r="DR153" s="42"/>
      <c r="DS153" s="42"/>
      <c r="DT153" s="42"/>
      <c r="DU153" s="42"/>
      <c r="DV153" s="42"/>
      <c r="DW153" s="339"/>
      <c r="DX153" s="339"/>
      <c r="DY153" s="339"/>
      <c r="DZ153" s="339"/>
      <c r="EA153"/>
      <c r="EB153"/>
      <c r="EC153"/>
      <c r="ED153"/>
      <c r="EE153"/>
    </row>
    <row r="154" spans="1:135" s="54" customFormat="1" x14ac:dyDescent="0.35">
      <c r="A154" s="42"/>
      <c r="B154" s="43"/>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c r="AB154" s="49"/>
      <c r="AC154" s="49"/>
      <c r="AD154" s="49"/>
      <c r="AE154" s="49"/>
      <c r="AF154" s="49"/>
      <c r="AJ154" s="299"/>
      <c r="AN154" s="43"/>
      <c r="AO154" s="43"/>
      <c r="AP154" s="43"/>
      <c r="AQ154" s="43"/>
      <c r="AR154" s="43"/>
      <c r="AS154" s="43"/>
      <c r="AT154" s="43"/>
      <c r="AU154" s="43"/>
      <c r="AV154" s="43"/>
      <c r="AW154" s="43"/>
      <c r="AX154" s="43"/>
      <c r="AY154" s="43"/>
      <c r="AZ154" s="43"/>
      <c r="BA154" s="43"/>
      <c r="BB154" s="43"/>
      <c r="BC154" s="43"/>
      <c r="BD154" s="43"/>
      <c r="BE154" s="43"/>
      <c r="BF154" s="43"/>
      <c r="BG154" s="43"/>
      <c r="BH154" s="43"/>
      <c r="BI154" s="43"/>
      <c r="BJ154" s="43"/>
      <c r="BK154" s="43"/>
      <c r="BL154" s="43"/>
      <c r="BM154" s="43"/>
      <c r="BN154" s="43"/>
      <c r="BO154" s="43"/>
      <c r="BP154" s="43"/>
      <c r="BQ154" s="43"/>
      <c r="BR154" s="43"/>
      <c r="BS154" s="43"/>
      <c r="BT154" s="43"/>
      <c r="BU154" s="43"/>
      <c r="BV154" s="43"/>
      <c r="BW154" s="43"/>
      <c r="BX154" s="43"/>
      <c r="BY154" s="43"/>
      <c r="BZ154" s="43"/>
      <c r="CA154" s="43"/>
      <c r="CB154" s="43"/>
      <c r="CC154" s="43"/>
      <c r="CD154" s="43"/>
      <c r="CE154" s="43"/>
      <c r="CF154" s="43"/>
      <c r="CG154" s="43"/>
      <c r="CH154" s="43"/>
      <c r="CI154" s="43"/>
      <c r="CJ154" s="43"/>
      <c r="CK154" s="43"/>
      <c r="CL154" s="43"/>
      <c r="CM154" s="43"/>
      <c r="CN154" s="43"/>
      <c r="CO154" s="43"/>
      <c r="CP154" s="43"/>
      <c r="CQ154" s="43"/>
      <c r="CR154" s="43"/>
      <c r="CS154" s="43"/>
      <c r="CT154" s="43"/>
      <c r="CU154" s="43"/>
      <c r="CV154" s="43"/>
      <c r="CW154" s="43"/>
      <c r="CX154" s="43"/>
      <c r="CY154" s="43"/>
      <c r="CZ154" s="43"/>
      <c r="DA154" s="43"/>
      <c r="DB154" s="43"/>
      <c r="DC154" s="43"/>
      <c r="DD154" s="43"/>
      <c r="DE154" s="43"/>
      <c r="DF154" s="43"/>
      <c r="DG154" s="43"/>
      <c r="DH154" s="42"/>
      <c r="DI154" s="42"/>
      <c r="DJ154" s="42"/>
      <c r="DK154" s="42"/>
      <c r="DL154" s="42"/>
      <c r="DM154" s="42"/>
      <c r="DN154" s="42"/>
      <c r="DO154" s="42"/>
      <c r="DP154" s="42"/>
      <c r="DQ154" s="42"/>
      <c r="DR154" s="42"/>
      <c r="DS154" s="42"/>
      <c r="DT154" s="42"/>
      <c r="DU154" s="42"/>
      <c r="DV154" s="42"/>
      <c r="DW154" s="339"/>
      <c r="DX154" s="339"/>
      <c r="DY154" s="339"/>
      <c r="DZ154" s="339"/>
      <c r="EA154"/>
      <c r="EB154"/>
      <c r="EC154"/>
      <c r="ED154"/>
      <c r="EE154"/>
    </row>
    <row r="155" spans="1:135" s="54" customFormat="1" x14ac:dyDescent="0.35">
      <c r="A155" s="42"/>
      <c r="B155" s="43"/>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c r="AB155" s="49"/>
      <c r="AC155" s="49"/>
      <c r="AD155" s="49"/>
      <c r="AE155" s="49"/>
      <c r="AF155" s="49"/>
      <c r="AJ155" s="299"/>
      <c r="AN155" s="43"/>
      <c r="AO155" s="43"/>
      <c r="AP155" s="43"/>
      <c r="AQ155" s="43"/>
      <c r="AR155" s="43"/>
      <c r="AS155" s="43"/>
      <c r="AT155" s="43"/>
      <c r="AU155" s="43"/>
      <c r="AV155" s="43"/>
      <c r="AW155" s="43"/>
      <c r="AX155" s="43"/>
      <c r="AY155" s="43"/>
      <c r="AZ155" s="43"/>
      <c r="BA155" s="43"/>
      <c r="BB155" s="43"/>
      <c r="BC155" s="43"/>
      <c r="BD155" s="43"/>
      <c r="BE155" s="43"/>
      <c r="BF155" s="43"/>
      <c r="BG155" s="43"/>
      <c r="BH155" s="43"/>
      <c r="BI155" s="43"/>
      <c r="BJ155" s="43"/>
      <c r="BK155" s="43"/>
      <c r="BL155" s="43"/>
      <c r="BM155" s="43"/>
      <c r="BN155" s="43"/>
      <c r="BO155" s="43"/>
      <c r="BP155" s="43"/>
      <c r="BQ155" s="43"/>
      <c r="BR155" s="43"/>
      <c r="BS155" s="43"/>
      <c r="BT155" s="43"/>
      <c r="BU155" s="43"/>
      <c r="BV155" s="43"/>
      <c r="BW155" s="43"/>
      <c r="BX155" s="43"/>
      <c r="BY155" s="43"/>
      <c r="BZ155" s="43"/>
      <c r="CA155" s="43"/>
      <c r="CB155" s="43"/>
      <c r="CC155" s="43"/>
      <c r="CD155" s="43"/>
      <c r="CE155" s="43"/>
      <c r="CF155" s="43"/>
      <c r="CG155" s="43"/>
      <c r="CH155" s="43"/>
      <c r="CI155" s="43"/>
      <c r="CJ155" s="43"/>
      <c r="CK155" s="43"/>
      <c r="CL155" s="43"/>
      <c r="CM155" s="43"/>
      <c r="CN155" s="43"/>
      <c r="CO155" s="43"/>
      <c r="CP155" s="43"/>
      <c r="CQ155" s="43"/>
      <c r="CR155" s="43"/>
      <c r="CS155" s="43"/>
      <c r="CT155" s="43"/>
      <c r="CU155" s="43"/>
      <c r="CV155" s="43"/>
      <c r="CW155" s="43"/>
      <c r="CX155" s="43"/>
      <c r="CY155" s="43"/>
      <c r="CZ155" s="43"/>
      <c r="DA155" s="43"/>
      <c r="DB155" s="43"/>
      <c r="DC155" s="43"/>
      <c r="DD155" s="43"/>
      <c r="DE155" s="43"/>
      <c r="DF155" s="43"/>
      <c r="DG155" s="43"/>
      <c r="DH155" s="42"/>
      <c r="DI155" s="42"/>
      <c r="DJ155" s="42"/>
      <c r="DK155" s="42"/>
      <c r="DL155" s="42"/>
      <c r="DM155" s="42"/>
      <c r="DN155" s="42"/>
      <c r="DO155" s="42"/>
      <c r="DP155" s="42"/>
      <c r="DQ155" s="42"/>
      <c r="DR155" s="42"/>
      <c r="DS155" s="42"/>
      <c r="DT155" s="42"/>
      <c r="DU155" s="42"/>
      <c r="DV155" s="42"/>
      <c r="DW155" s="339"/>
      <c r="DX155" s="339"/>
      <c r="DY155" s="339"/>
      <c r="DZ155" s="339"/>
      <c r="EA155"/>
      <c r="EB155"/>
      <c r="EC155"/>
      <c r="ED155"/>
      <c r="EE155"/>
    </row>
    <row r="156" spans="1:135" s="54" customFormat="1" x14ac:dyDescent="0.35">
      <c r="A156" s="42"/>
      <c r="B156" s="43"/>
      <c r="D156" s="49"/>
      <c r="E156" s="49"/>
      <c r="F156" s="49"/>
      <c r="G156" s="49"/>
      <c r="H156" s="49"/>
      <c r="I156" s="49"/>
      <c r="J156" s="49"/>
      <c r="K156" s="49"/>
      <c r="L156" s="49"/>
      <c r="M156" s="49"/>
      <c r="N156" s="49"/>
      <c r="O156" s="49"/>
      <c r="P156" s="49"/>
      <c r="Q156" s="49"/>
      <c r="R156" s="49"/>
      <c r="S156" s="49"/>
      <c r="T156" s="49"/>
      <c r="U156" s="49"/>
      <c r="V156" s="49"/>
      <c r="W156" s="49"/>
      <c r="X156" s="49"/>
      <c r="Y156" s="49"/>
      <c r="Z156" s="49"/>
      <c r="AA156" s="49"/>
      <c r="AB156" s="49"/>
      <c r="AC156" s="49"/>
      <c r="AD156" s="49"/>
      <c r="AE156" s="49"/>
      <c r="AF156" s="49"/>
      <c r="AJ156" s="299"/>
      <c r="AN156" s="43"/>
      <c r="AO156" s="43"/>
      <c r="AP156" s="43"/>
      <c r="AQ156" s="43"/>
      <c r="AR156" s="43"/>
      <c r="AS156" s="43"/>
      <c r="AT156" s="43"/>
      <c r="AU156" s="43"/>
      <c r="AV156" s="43"/>
      <c r="AW156" s="43"/>
      <c r="AX156" s="43"/>
      <c r="AY156" s="43"/>
      <c r="AZ156" s="43"/>
      <c r="BA156" s="43"/>
      <c r="BB156" s="43"/>
      <c r="BC156" s="43"/>
      <c r="BD156" s="43"/>
      <c r="BE156" s="43"/>
      <c r="BF156" s="43"/>
      <c r="BG156" s="43"/>
      <c r="BH156" s="43"/>
      <c r="BI156" s="43"/>
      <c r="BJ156" s="43"/>
      <c r="BK156" s="43"/>
      <c r="BL156" s="43"/>
      <c r="BM156" s="43"/>
      <c r="BN156" s="43"/>
      <c r="BO156" s="43"/>
      <c r="BP156" s="43"/>
      <c r="BQ156" s="43"/>
      <c r="BR156" s="43"/>
      <c r="BS156" s="43"/>
      <c r="BT156" s="43"/>
      <c r="BU156" s="43"/>
      <c r="BV156" s="43"/>
      <c r="BW156" s="43"/>
      <c r="BX156" s="43"/>
      <c r="BY156" s="43"/>
      <c r="BZ156" s="43"/>
      <c r="CA156" s="43"/>
      <c r="CB156" s="43"/>
      <c r="CC156" s="43"/>
      <c r="CD156" s="43"/>
      <c r="CE156" s="43"/>
      <c r="CF156" s="43"/>
      <c r="CG156" s="43"/>
      <c r="CH156" s="43"/>
      <c r="CI156" s="43"/>
      <c r="CJ156" s="43"/>
      <c r="CK156" s="43"/>
      <c r="CL156" s="43"/>
      <c r="CM156" s="43"/>
      <c r="CN156" s="43"/>
      <c r="CO156" s="43"/>
      <c r="CP156" s="43"/>
      <c r="CQ156" s="43"/>
      <c r="CR156" s="43"/>
      <c r="CS156" s="43"/>
      <c r="CT156" s="43"/>
      <c r="CU156" s="43"/>
      <c r="CV156" s="43"/>
      <c r="CW156" s="43"/>
      <c r="CX156" s="43"/>
      <c r="CY156" s="43"/>
      <c r="CZ156" s="43"/>
      <c r="DA156" s="43"/>
      <c r="DB156" s="43"/>
      <c r="DC156" s="43"/>
      <c r="DD156" s="43"/>
      <c r="DE156" s="43"/>
      <c r="DF156" s="43"/>
      <c r="DG156" s="43"/>
      <c r="DH156" s="42"/>
      <c r="DI156" s="42"/>
      <c r="DJ156" s="42"/>
      <c r="DK156" s="42"/>
      <c r="DL156" s="42"/>
      <c r="DM156" s="42"/>
      <c r="DN156" s="42"/>
      <c r="DO156" s="42"/>
      <c r="DP156" s="42"/>
      <c r="DQ156" s="42"/>
      <c r="DR156" s="42"/>
      <c r="DS156" s="42"/>
      <c r="DT156" s="42"/>
      <c r="DU156" s="42"/>
      <c r="DV156" s="42"/>
      <c r="DW156" s="339"/>
      <c r="DX156" s="339"/>
      <c r="DY156" s="339"/>
      <c r="DZ156" s="339"/>
      <c r="EA156"/>
      <c r="EB156"/>
      <c r="EC156"/>
      <c r="ED156"/>
      <c r="EE156"/>
    </row>
    <row r="157" spans="1:135" s="54" customFormat="1" x14ac:dyDescent="0.35">
      <c r="A157" s="42"/>
      <c r="B157" s="43"/>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c r="AB157" s="49"/>
      <c r="AC157" s="49"/>
      <c r="AD157" s="49"/>
      <c r="AE157" s="49"/>
      <c r="AF157" s="49"/>
      <c r="AJ157" s="299"/>
      <c r="AN157" s="43"/>
      <c r="AO157" s="43"/>
      <c r="AP157" s="43"/>
      <c r="AQ157" s="43"/>
      <c r="AR157" s="43"/>
      <c r="AS157" s="43"/>
      <c r="AT157" s="43"/>
      <c r="AU157" s="43"/>
      <c r="AV157" s="43"/>
      <c r="AW157" s="43"/>
      <c r="AX157" s="43"/>
      <c r="AY157" s="43"/>
      <c r="AZ157" s="43"/>
      <c r="BA157" s="43"/>
      <c r="BB157" s="43"/>
      <c r="BC157" s="43"/>
      <c r="BD157" s="43"/>
      <c r="BE157" s="43"/>
      <c r="BF157" s="43"/>
      <c r="BG157" s="43"/>
      <c r="BH157" s="43"/>
      <c r="BI157" s="43"/>
      <c r="BJ157" s="43"/>
      <c r="BK157" s="43"/>
      <c r="BL157" s="43"/>
      <c r="BM157" s="43"/>
      <c r="BN157" s="43"/>
      <c r="BO157" s="43"/>
      <c r="BP157" s="43"/>
      <c r="BQ157" s="43"/>
      <c r="BR157" s="43"/>
      <c r="BS157" s="43"/>
      <c r="BT157" s="43"/>
      <c r="BU157" s="43"/>
      <c r="BV157" s="43"/>
      <c r="BW157" s="43"/>
      <c r="BX157" s="43"/>
      <c r="BY157" s="43"/>
      <c r="BZ157" s="43"/>
      <c r="CA157" s="43"/>
      <c r="CB157" s="43"/>
      <c r="CC157" s="43"/>
      <c r="CD157" s="43"/>
      <c r="CE157" s="43"/>
      <c r="CF157" s="43"/>
      <c r="CG157" s="43"/>
      <c r="CH157" s="43"/>
      <c r="CI157" s="43"/>
      <c r="CJ157" s="43"/>
      <c r="CK157" s="43"/>
      <c r="CL157" s="43"/>
      <c r="CM157" s="43"/>
      <c r="CN157" s="43"/>
      <c r="CO157" s="43"/>
      <c r="CP157" s="43"/>
      <c r="CQ157" s="43"/>
      <c r="CR157" s="43"/>
      <c r="CS157" s="43"/>
      <c r="CT157" s="43"/>
      <c r="CU157" s="43"/>
      <c r="CV157" s="43"/>
      <c r="CW157" s="43"/>
      <c r="CX157" s="43"/>
      <c r="CY157" s="43"/>
      <c r="CZ157" s="43"/>
      <c r="DA157" s="43"/>
      <c r="DB157" s="43"/>
      <c r="DC157" s="43"/>
      <c r="DD157" s="43"/>
      <c r="DE157" s="43"/>
      <c r="DF157" s="43"/>
      <c r="DG157" s="43"/>
      <c r="DH157" s="42"/>
      <c r="DI157" s="42"/>
      <c r="DJ157" s="42"/>
      <c r="DK157" s="42"/>
      <c r="DL157" s="42"/>
      <c r="DM157" s="42"/>
      <c r="DN157" s="42"/>
      <c r="DO157" s="42"/>
      <c r="DP157" s="42"/>
      <c r="DQ157" s="42"/>
      <c r="DR157" s="42"/>
      <c r="DS157" s="42"/>
      <c r="DT157" s="42"/>
      <c r="DU157" s="42"/>
      <c r="DV157" s="42"/>
      <c r="DW157" s="339"/>
      <c r="DX157" s="339"/>
      <c r="DY157" s="339"/>
      <c r="DZ157" s="339"/>
      <c r="EA157"/>
      <c r="EB157"/>
      <c r="EC157"/>
      <c r="ED157"/>
      <c r="EE157"/>
    </row>
    <row r="158" spans="1:135" s="54" customFormat="1" x14ac:dyDescent="0.35">
      <c r="A158" s="42"/>
      <c r="B158" s="43"/>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c r="AB158" s="49"/>
      <c r="AC158" s="49"/>
      <c r="AD158" s="49"/>
      <c r="AE158" s="49"/>
      <c r="AF158" s="49"/>
      <c r="AJ158" s="299"/>
      <c r="AN158" s="43"/>
      <c r="AO158" s="43"/>
      <c r="AP158" s="43"/>
      <c r="AQ158" s="43"/>
      <c r="AR158" s="43"/>
      <c r="AS158" s="43"/>
      <c r="AT158" s="43"/>
      <c r="AU158" s="43"/>
      <c r="AV158" s="43"/>
      <c r="AW158" s="43"/>
      <c r="AX158" s="43"/>
      <c r="AY158" s="43"/>
      <c r="AZ158" s="43"/>
      <c r="BA158" s="43"/>
      <c r="BB158" s="43"/>
      <c r="BC158" s="43"/>
      <c r="BD158" s="43"/>
      <c r="BE158" s="43"/>
      <c r="BF158" s="43"/>
      <c r="BG158" s="43"/>
      <c r="BH158" s="43"/>
      <c r="BI158" s="43"/>
      <c r="BJ158" s="43"/>
      <c r="BK158" s="43"/>
      <c r="BL158" s="43"/>
      <c r="BM158" s="43"/>
      <c r="BN158" s="43"/>
      <c r="BO158" s="43"/>
      <c r="BP158" s="43"/>
      <c r="BQ158" s="43"/>
      <c r="BR158" s="43"/>
      <c r="BS158" s="43"/>
      <c r="BT158" s="43"/>
      <c r="BU158" s="43"/>
      <c r="BV158" s="43"/>
      <c r="BW158" s="43"/>
      <c r="BX158" s="43"/>
      <c r="BY158" s="43"/>
      <c r="BZ158" s="43"/>
      <c r="CA158" s="43"/>
      <c r="CB158" s="43"/>
      <c r="CC158" s="43"/>
      <c r="CD158" s="43"/>
      <c r="CE158" s="43"/>
      <c r="CF158" s="43"/>
      <c r="CG158" s="43"/>
      <c r="CH158" s="43"/>
      <c r="CI158" s="43"/>
      <c r="CJ158" s="43"/>
      <c r="CK158" s="43"/>
      <c r="CL158" s="43"/>
      <c r="CM158" s="43"/>
      <c r="CN158" s="43"/>
      <c r="CO158" s="43"/>
      <c r="CP158" s="43"/>
      <c r="CQ158" s="43"/>
      <c r="CR158" s="43"/>
      <c r="CS158" s="43"/>
      <c r="CT158" s="43"/>
      <c r="CU158" s="43"/>
      <c r="CV158" s="43"/>
      <c r="CW158" s="43"/>
      <c r="CX158" s="43"/>
      <c r="CY158" s="43"/>
      <c r="CZ158" s="43"/>
      <c r="DA158" s="43"/>
      <c r="DB158" s="43"/>
      <c r="DC158" s="43"/>
      <c r="DD158" s="43"/>
      <c r="DE158" s="43"/>
      <c r="DF158" s="43"/>
      <c r="DG158" s="43"/>
      <c r="DH158" s="42"/>
      <c r="DI158" s="42"/>
      <c r="DJ158" s="42"/>
      <c r="DK158" s="42"/>
      <c r="DL158" s="42"/>
      <c r="DM158" s="42"/>
      <c r="DN158" s="42"/>
      <c r="DO158" s="42"/>
      <c r="DP158" s="42"/>
      <c r="DQ158" s="42"/>
      <c r="DR158" s="42"/>
      <c r="DS158" s="42"/>
      <c r="DT158" s="42"/>
      <c r="DU158" s="42"/>
      <c r="DV158" s="42"/>
      <c r="DW158" s="339"/>
      <c r="DX158" s="339"/>
      <c r="DY158" s="339"/>
      <c r="DZ158" s="339"/>
      <c r="EA158"/>
      <c r="EB158"/>
      <c r="EC158"/>
      <c r="ED158"/>
      <c r="EE158"/>
    </row>
    <row r="159" spans="1:135" s="54" customFormat="1" x14ac:dyDescent="0.35">
      <c r="A159" s="42"/>
      <c r="B159" s="43"/>
      <c r="D159" s="49"/>
      <c r="E159" s="49"/>
      <c r="F159" s="49"/>
      <c r="G159" s="49"/>
      <c r="H159" s="49"/>
      <c r="I159" s="49"/>
      <c r="J159" s="49"/>
      <c r="K159" s="49"/>
      <c r="L159" s="49"/>
      <c r="M159" s="49"/>
      <c r="N159" s="49"/>
      <c r="O159" s="49"/>
      <c r="P159" s="49"/>
      <c r="Q159" s="49"/>
      <c r="R159" s="49"/>
      <c r="S159" s="49"/>
      <c r="T159" s="49"/>
      <c r="U159" s="49"/>
      <c r="V159" s="49"/>
      <c r="W159" s="49"/>
      <c r="X159" s="49"/>
      <c r="Y159" s="49"/>
      <c r="Z159" s="49"/>
      <c r="AA159" s="49"/>
      <c r="AB159" s="49"/>
      <c r="AC159" s="49"/>
      <c r="AD159" s="49"/>
      <c r="AE159" s="49"/>
      <c r="AF159" s="49"/>
      <c r="AJ159" s="299"/>
      <c r="AN159" s="43"/>
      <c r="AO159" s="43"/>
      <c r="AP159" s="43"/>
      <c r="AQ159" s="43"/>
      <c r="AR159" s="43"/>
      <c r="AS159" s="43"/>
      <c r="AT159" s="43"/>
      <c r="AU159" s="43"/>
      <c r="AV159" s="43"/>
      <c r="AW159" s="43"/>
      <c r="AX159" s="43"/>
      <c r="AY159" s="43"/>
      <c r="AZ159" s="43"/>
      <c r="BA159" s="43"/>
      <c r="BB159" s="43"/>
      <c r="BC159" s="43"/>
      <c r="BD159" s="43"/>
      <c r="BE159" s="43"/>
      <c r="BF159" s="43"/>
      <c r="BG159" s="43"/>
      <c r="BH159" s="43"/>
      <c r="BI159" s="43"/>
      <c r="BJ159" s="43"/>
      <c r="BK159" s="43"/>
      <c r="BL159" s="43"/>
      <c r="BM159" s="43"/>
      <c r="BN159" s="43"/>
      <c r="BO159" s="43"/>
      <c r="BP159" s="43"/>
      <c r="BQ159" s="43"/>
      <c r="BR159" s="43"/>
      <c r="BS159" s="43"/>
      <c r="BT159" s="43"/>
      <c r="BU159" s="43"/>
      <c r="BV159" s="43"/>
      <c r="BW159" s="43"/>
      <c r="BX159" s="43"/>
      <c r="BY159" s="43"/>
      <c r="BZ159" s="43"/>
      <c r="CA159" s="43"/>
      <c r="CB159" s="43"/>
      <c r="CC159" s="43"/>
      <c r="CD159" s="43"/>
      <c r="CE159" s="43"/>
      <c r="CF159" s="43"/>
      <c r="CG159" s="43"/>
      <c r="CH159" s="43"/>
      <c r="CI159" s="43"/>
      <c r="CJ159" s="43"/>
      <c r="CK159" s="43"/>
      <c r="CL159" s="43"/>
      <c r="CM159" s="43"/>
      <c r="CN159" s="43"/>
      <c r="CO159" s="43"/>
      <c r="CP159" s="43"/>
      <c r="CQ159" s="43"/>
      <c r="CR159" s="43"/>
      <c r="CS159" s="43"/>
      <c r="CT159" s="43"/>
      <c r="CU159" s="43"/>
      <c r="CV159" s="43"/>
      <c r="CW159" s="43"/>
      <c r="CX159" s="43"/>
      <c r="CY159" s="43"/>
      <c r="CZ159" s="43"/>
      <c r="DA159" s="43"/>
      <c r="DB159" s="43"/>
      <c r="DC159" s="43"/>
      <c r="DD159" s="43"/>
      <c r="DE159" s="43"/>
      <c r="DF159" s="43"/>
      <c r="DG159" s="43"/>
      <c r="DH159" s="42"/>
      <c r="DI159" s="42"/>
      <c r="DJ159" s="42"/>
      <c r="DK159" s="42"/>
      <c r="DL159" s="42"/>
      <c r="DM159" s="42"/>
      <c r="DN159" s="42"/>
      <c r="DO159" s="42"/>
      <c r="DP159" s="42"/>
      <c r="DQ159" s="42"/>
      <c r="DR159" s="42"/>
      <c r="DS159" s="42"/>
      <c r="DT159" s="42"/>
      <c r="DU159" s="42"/>
      <c r="DV159" s="42"/>
      <c r="DW159" s="339"/>
      <c r="DX159" s="339"/>
      <c r="DY159" s="339"/>
      <c r="DZ159" s="339"/>
      <c r="EA159"/>
      <c r="EB159"/>
      <c r="EC159"/>
      <c r="ED159"/>
      <c r="EE159"/>
    </row>
    <row r="160" spans="1:135" s="54" customFormat="1" x14ac:dyDescent="0.35">
      <c r="A160" s="42"/>
      <c r="B160" s="43"/>
      <c r="D160" s="49"/>
      <c r="E160" s="49"/>
      <c r="F160" s="49"/>
      <c r="G160" s="49"/>
      <c r="H160" s="49"/>
      <c r="I160" s="49"/>
      <c r="J160" s="49"/>
      <c r="K160" s="49"/>
      <c r="L160" s="49"/>
      <c r="M160" s="49"/>
      <c r="N160" s="49"/>
      <c r="O160" s="49"/>
      <c r="P160" s="49"/>
      <c r="Q160" s="49"/>
      <c r="R160" s="49"/>
      <c r="S160" s="49"/>
      <c r="T160" s="49"/>
      <c r="U160" s="49"/>
      <c r="V160" s="49"/>
      <c r="W160" s="49"/>
      <c r="X160" s="49"/>
      <c r="Y160" s="49"/>
      <c r="Z160" s="49"/>
      <c r="AA160" s="49"/>
      <c r="AB160" s="49"/>
      <c r="AC160" s="49"/>
      <c r="AD160" s="49"/>
      <c r="AE160" s="49"/>
      <c r="AF160" s="49"/>
      <c r="AJ160" s="299"/>
      <c r="AN160" s="43"/>
      <c r="AO160" s="43"/>
      <c r="AP160" s="43"/>
      <c r="AQ160" s="43"/>
      <c r="AR160" s="43"/>
      <c r="AS160" s="43"/>
      <c r="AT160" s="43"/>
      <c r="AU160" s="43"/>
      <c r="AV160" s="43"/>
      <c r="AW160" s="43"/>
      <c r="AX160" s="43"/>
      <c r="AY160" s="43"/>
      <c r="AZ160" s="43"/>
      <c r="BA160" s="43"/>
      <c r="BB160" s="43"/>
      <c r="BC160" s="43"/>
      <c r="BD160" s="43"/>
      <c r="BE160" s="43"/>
      <c r="BF160" s="43"/>
      <c r="BG160" s="43"/>
      <c r="BH160" s="43"/>
      <c r="BI160" s="43"/>
      <c r="BJ160" s="43"/>
      <c r="BK160" s="43"/>
      <c r="BL160" s="43"/>
      <c r="BM160" s="43"/>
      <c r="BN160" s="43"/>
      <c r="BO160" s="43"/>
      <c r="BP160" s="43"/>
      <c r="BQ160" s="43"/>
      <c r="BR160" s="43"/>
      <c r="BS160" s="43"/>
      <c r="BT160" s="43"/>
      <c r="BU160" s="43"/>
      <c r="BV160" s="43"/>
      <c r="BW160" s="43"/>
      <c r="BX160" s="43"/>
      <c r="BY160" s="43"/>
      <c r="BZ160" s="43"/>
      <c r="CA160" s="43"/>
      <c r="CB160" s="43"/>
      <c r="CC160" s="43"/>
      <c r="CD160" s="43"/>
      <c r="CE160" s="43"/>
      <c r="CF160" s="43"/>
      <c r="CG160" s="43"/>
      <c r="CH160" s="43"/>
      <c r="CI160" s="43"/>
      <c r="CJ160" s="43"/>
      <c r="CK160" s="43"/>
      <c r="CL160" s="43"/>
      <c r="CM160" s="43"/>
      <c r="CN160" s="43"/>
      <c r="CO160" s="43"/>
      <c r="CP160" s="43"/>
      <c r="CQ160" s="43"/>
      <c r="CR160" s="43"/>
      <c r="CS160" s="43"/>
      <c r="CT160" s="43"/>
      <c r="CU160" s="43"/>
      <c r="CV160" s="43"/>
      <c r="CW160" s="43"/>
      <c r="CX160" s="43"/>
      <c r="CY160" s="43"/>
      <c r="CZ160" s="43"/>
      <c r="DA160" s="43"/>
      <c r="DB160" s="43"/>
      <c r="DC160" s="43"/>
      <c r="DD160" s="43"/>
      <c r="DE160" s="43"/>
      <c r="DF160" s="43"/>
      <c r="DG160" s="43"/>
      <c r="DH160" s="42"/>
      <c r="DI160" s="42"/>
      <c r="DJ160" s="42"/>
      <c r="DK160" s="42"/>
      <c r="DL160" s="42"/>
      <c r="DM160" s="42"/>
      <c r="DN160" s="42"/>
      <c r="DO160" s="42"/>
      <c r="DP160" s="42"/>
      <c r="DQ160" s="42"/>
      <c r="DR160" s="42"/>
      <c r="DS160" s="42"/>
      <c r="DT160" s="42"/>
      <c r="DU160" s="42"/>
      <c r="DV160" s="42"/>
      <c r="DW160" s="339"/>
      <c r="DX160" s="339"/>
      <c r="DY160" s="339"/>
      <c r="DZ160" s="339"/>
      <c r="EA160"/>
      <c r="EB160"/>
      <c r="EC160"/>
      <c r="ED160"/>
      <c r="EE160"/>
    </row>
    <row r="161" spans="1:135" s="54" customFormat="1" x14ac:dyDescent="0.35">
      <c r="A161" s="42"/>
      <c r="B161" s="43"/>
      <c r="D161" s="49"/>
      <c r="E161" s="49"/>
      <c r="F161" s="49"/>
      <c r="G161" s="49"/>
      <c r="H161" s="49"/>
      <c r="I161" s="49"/>
      <c r="J161" s="49"/>
      <c r="K161" s="49"/>
      <c r="L161" s="49"/>
      <c r="M161" s="49"/>
      <c r="N161" s="49"/>
      <c r="O161" s="49"/>
      <c r="P161" s="49"/>
      <c r="Q161" s="49"/>
      <c r="R161" s="49"/>
      <c r="S161" s="49"/>
      <c r="T161" s="49"/>
      <c r="U161" s="49"/>
      <c r="V161" s="49"/>
      <c r="W161" s="49"/>
      <c r="X161" s="49"/>
      <c r="Y161" s="49"/>
      <c r="Z161" s="49"/>
      <c r="AA161" s="49"/>
      <c r="AB161" s="49"/>
      <c r="AC161" s="49"/>
      <c r="AD161" s="49"/>
      <c r="AE161" s="49"/>
      <c r="AF161" s="49"/>
      <c r="AJ161" s="299"/>
      <c r="AN161" s="43"/>
      <c r="AO161" s="43"/>
      <c r="AP161" s="43"/>
      <c r="AQ161" s="43"/>
      <c r="AR161" s="43"/>
      <c r="AS161" s="43"/>
      <c r="AT161" s="43"/>
      <c r="AU161" s="43"/>
      <c r="AV161" s="43"/>
      <c r="AW161" s="43"/>
      <c r="AX161" s="43"/>
      <c r="AY161" s="43"/>
      <c r="AZ161" s="43"/>
      <c r="BA161" s="43"/>
      <c r="BB161" s="43"/>
      <c r="BC161" s="43"/>
      <c r="BD161" s="43"/>
      <c r="BE161" s="43"/>
      <c r="BF161" s="43"/>
      <c r="BG161" s="43"/>
      <c r="BH161" s="43"/>
      <c r="BI161" s="43"/>
      <c r="BJ161" s="43"/>
      <c r="BK161" s="43"/>
      <c r="BL161" s="43"/>
      <c r="BM161" s="43"/>
      <c r="BN161" s="43"/>
      <c r="BO161" s="43"/>
      <c r="BP161" s="43"/>
      <c r="BQ161" s="43"/>
      <c r="BR161" s="43"/>
      <c r="BS161" s="43"/>
      <c r="BT161" s="43"/>
      <c r="BU161" s="43"/>
      <c r="BV161" s="43"/>
      <c r="BW161" s="43"/>
      <c r="BX161" s="43"/>
      <c r="BY161" s="43"/>
      <c r="BZ161" s="43"/>
      <c r="CA161" s="43"/>
      <c r="CB161" s="43"/>
      <c r="CC161" s="43"/>
      <c r="CD161" s="43"/>
      <c r="CE161" s="43"/>
      <c r="CF161" s="43"/>
      <c r="CG161" s="43"/>
      <c r="CH161" s="43"/>
      <c r="CI161" s="43"/>
      <c r="CJ161" s="43"/>
      <c r="CK161" s="43"/>
      <c r="CL161" s="43"/>
      <c r="CM161" s="43"/>
      <c r="CN161" s="43"/>
      <c r="CO161" s="43"/>
      <c r="CP161" s="43"/>
      <c r="CQ161" s="43"/>
      <c r="CR161" s="43"/>
      <c r="CS161" s="43"/>
      <c r="CT161" s="43"/>
      <c r="CU161" s="43"/>
      <c r="CV161" s="43"/>
      <c r="CW161" s="43"/>
      <c r="CX161" s="43"/>
      <c r="CY161" s="43"/>
      <c r="CZ161" s="43"/>
      <c r="DA161" s="43"/>
      <c r="DB161" s="43"/>
      <c r="DC161" s="43"/>
      <c r="DD161" s="43"/>
      <c r="DE161" s="43"/>
      <c r="DF161" s="43"/>
      <c r="DG161" s="43"/>
      <c r="DH161" s="42"/>
      <c r="DI161" s="42"/>
      <c r="DJ161" s="42"/>
      <c r="DK161" s="42"/>
      <c r="DL161" s="42"/>
      <c r="DM161" s="42"/>
      <c r="DN161" s="42"/>
      <c r="DO161" s="42"/>
      <c r="DP161" s="42"/>
      <c r="DQ161" s="42"/>
      <c r="DR161" s="42"/>
      <c r="DS161" s="42"/>
      <c r="DT161" s="42"/>
      <c r="DU161" s="42"/>
      <c r="DV161" s="42"/>
      <c r="DW161" s="339"/>
      <c r="DX161" s="339"/>
      <c r="DY161" s="339"/>
      <c r="DZ161" s="339"/>
      <c r="EA161"/>
      <c r="EB161"/>
      <c r="EC161"/>
      <c r="ED161"/>
      <c r="EE161"/>
    </row>
    <row r="162" spans="1:135" s="54" customFormat="1" x14ac:dyDescent="0.35">
      <c r="A162" s="42"/>
      <c r="B162" s="43"/>
      <c r="D162" s="49"/>
      <c r="E162" s="49"/>
      <c r="F162" s="49"/>
      <c r="G162" s="49"/>
      <c r="H162" s="49"/>
      <c r="I162" s="49"/>
      <c r="J162" s="49"/>
      <c r="K162" s="49"/>
      <c r="L162" s="49"/>
      <c r="M162" s="49"/>
      <c r="N162" s="49"/>
      <c r="O162" s="49"/>
      <c r="P162" s="49"/>
      <c r="Q162" s="49"/>
      <c r="R162" s="49"/>
      <c r="S162" s="49"/>
      <c r="T162" s="49"/>
      <c r="U162" s="49"/>
      <c r="V162" s="49"/>
      <c r="W162" s="49"/>
      <c r="X162" s="49"/>
      <c r="Y162" s="49"/>
      <c r="Z162" s="49"/>
      <c r="AA162" s="49"/>
      <c r="AB162" s="49"/>
      <c r="AC162" s="49"/>
      <c r="AD162" s="49"/>
      <c r="AE162" s="49"/>
      <c r="AF162" s="49"/>
      <c r="AJ162" s="299"/>
      <c r="AN162" s="43"/>
      <c r="AO162" s="43"/>
      <c r="AP162" s="43"/>
      <c r="AQ162" s="43"/>
      <c r="AR162" s="43"/>
      <c r="AS162" s="43"/>
      <c r="AT162" s="43"/>
      <c r="AU162" s="43"/>
      <c r="AV162" s="43"/>
      <c r="AW162" s="43"/>
      <c r="AX162" s="43"/>
      <c r="AY162" s="43"/>
      <c r="AZ162" s="43"/>
      <c r="BA162" s="43"/>
      <c r="BB162" s="43"/>
      <c r="BC162" s="43"/>
      <c r="BD162" s="43"/>
      <c r="BE162" s="43"/>
      <c r="BF162" s="43"/>
      <c r="BG162" s="43"/>
      <c r="BH162" s="43"/>
      <c r="BI162" s="43"/>
      <c r="BJ162" s="43"/>
      <c r="BK162" s="43"/>
      <c r="BL162" s="43"/>
      <c r="BM162" s="43"/>
      <c r="BN162" s="43"/>
      <c r="BO162" s="43"/>
      <c r="BP162" s="43"/>
      <c r="BQ162" s="43"/>
      <c r="BR162" s="43"/>
      <c r="BS162" s="43"/>
      <c r="BT162" s="43"/>
      <c r="BU162" s="43"/>
      <c r="BV162" s="43"/>
      <c r="BW162" s="43"/>
      <c r="BX162" s="43"/>
      <c r="BY162" s="43"/>
      <c r="BZ162" s="43"/>
      <c r="CA162" s="43"/>
      <c r="CB162" s="43"/>
      <c r="CC162" s="43"/>
      <c r="CD162" s="43"/>
      <c r="CE162" s="43"/>
      <c r="CF162" s="43"/>
      <c r="CG162" s="43"/>
      <c r="CH162" s="43"/>
      <c r="CI162" s="43"/>
      <c r="CJ162" s="43"/>
      <c r="CK162" s="43"/>
      <c r="CL162" s="43"/>
      <c r="CM162" s="43"/>
      <c r="CN162" s="43"/>
      <c r="CO162" s="43"/>
      <c r="CP162" s="43"/>
      <c r="CQ162" s="43"/>
      <c r="CR162" s="43"/>
      <c r="CS162" s="43"/>
      <c r="CT162" s="43"/>
      <c r="CU162" s="43"/>
      <c r="CV162" s="43"/>
      <c r="CW162" s="43"/>
      <c r="CX162" s="43"/>
      <c r="CY162" s="43"/>
      <c r="CZ162" s="43"/>
      <c r="DA162" s="43"/>
      <c r="DB162" s="43"/>
      <c r="DC162" s="43"/>
      <c r="DD162" s="43"/>
      <c r="DE162" s="43"/>
      <c r="DF162" s="43"/>
      <c r="DG162" s="43"/>
      <c r="DH162" s="42"/>
      <c r="DI162" s="42"/>
      <c r="DJ162" s="42"/>
      <c r="DK162" s="42"/>
      <c r="DL162" s="42"/>
      <c r="DM162" s="42"/>
      <c r="DN162" s="42"/>
      <c r="DO162" s="42"/>
      <c r="DP162" s="42"/>
      <c r="DQ162" s="42"/>
      <c r="DR162" s="42"/>
      <c r="DS162" s="42"/>
      <c r="DT162" s="42"/>
      <c r="DU162" s="42"/>
      <c r="DV162" s="42"/>
      <c r="DW162" s="339"/>
      <c r="DX162" s="339"/>
      <c r="DY162" s="339"/>
      <c r="DZ162" s="339"/>
      <c r="EA162"/>
      <c r="EB162"/>
      <c r="EC162"/>
      <c r="ED162"/>
      <c r="EE162"/>
    </row>
    <row r="163" spans="1:135" s="54" customFormat="1" x14ac:dyDescent="0.35">
      <c r="A163" s="42"/>
      <c r="B163" s="43"/>
      <c r="D163" s="49"/>
      <c r="E163" s="49"/>
      <c r="F163" s="49"/>
      <c r="G163" s="49"/>
      <c r="H163" s="49"/>
      <c r="I163" s="49"/>
      <c r="J163" s="49"/>
      <c r="K163" s="49"/>
      <c r="L163" s="49"/>
      <c r="M163" s="49"/>
      <c r="N163" s="49"/>
      <c r="O163" s="49"/>
      <c r="P163" s="49"/>
      <c r="Q163" s="49"/>
      <c r="R163" s="49"/>
      <c r="S163" s="49"/>
      <c r="T163" s="49"/>
      <c r="U163" s="49"/>
      <c r="V163" s="49"/>
      <c r="W163" s="49"/>
      <c r="X163" s="49"/>
      <c r="Y163" s="49"/>
      <c r="Z163" s="49"/>
      <c r="AA163" s="49"/>
      <c r="AB163" s="49"/>
      <c r="AC163" s="49"/>
      <c r="AD163" s="49"/>
      <c r="AE163" s="49"/>
      <c r="AF163" s="49"/>
      <c r="AJ163" s="299"/>
      <c r="AN163" s="43"/>
      <c r="AO163" s="43"/>
      <c r="AP163" s="43"/>
      <c r="AQ163" s="43"/>
      <c r="AR163" s="43"/>
      <c r="AS163" s="43"/>
      <c r="AT163" s="43"/>
      <c r="AU163" s="43"/>
      <c r="AV163" s="43"/>
      <c r="AW163" s="43"/>
      <c r="AX163" s="43"/>
      <c r="AY163" s="43"/>
      <c r="AZ163" s="43"/>
      <c r="BA163" s="43"/>
      <c r="BB163" s="43"/>
      <c r="BC163" s="43"/>
      <c r="BD163" s="43"/>
      <c r="BE163" s="43"/>
      <c r="BF163" s="43"/>
      <c r="BG163" s="43"/>
      <c r="BH163" s="43"/>
      <c r="BI163" s="43"/>
      <c r="BJ163" s="43"/>
      <c r="BK163" s="43"/>
      <c r="BL163" s="43"/>
      <c r="BM163" s="43"/>
      <c r="BN163" s="43"/>
      <c r="BO163" s="43"/>
      <c r="BP163" s="43"/>
      <c r="BQ163" s="43"/>
      <c r="BR163" s="43"/>
      <c r="BS163" s="43"/>
      <c r="BT163" s="43"/>
      <c r="BU163" s="43"/>
      <c r="BV163" s="43"/>
      <c r="BW163" s="43"/>
      <c r="BX163" s="43"/>
      <c r="BY163" s="43"/>
      <c r="BZ163" s="43"/>
      <c r="CA163" s="43"/>
      <c r="CB163" s="43"/>
      <c r="CC163" s="43"/>
      <c r="CD163" s="43"/>
      <c r="CE163" s="43"/>
      <c r="CF163" s="43"/>
      <c r="CG163" s="43"/>
      <c r="CH163" s="43"/>
      <c r="CI163" s="43"/>
      <c r="CJ163" s="43"/>
      <c r="CK163" s="43"/>
      <c r="CL163" s="43"/>
      <c r="CM163" s="43"/>
      <c r="CN163" s="43"/>
      <c r="CO163" s="43"/>
      <c r="CP163" s="43"/>
      <c r="CQ163" s="43"/>
      <c r="CR163" s="43"/>
      <c r="CS163" s="43"/>
      <c r="CT163" s="43"/>
      <c r="CU163" s="43"/>
      <c r="CV163" s="43"/>
      <c r="CW163" s="43"/>
      <c r="CX163" s="43"/>
      <c r="CY163" s="43"/>
      <c r="CZ163" s="43"/>
      <c r="DA163" s="43"/>
      <c r="DB163" s="43"/>
      <c r="DC163" s="43"/>
      <c r="DD163" s="43"/>
      <c r="DE163" s="43"/>
      <c r="DF163" s="43"/>
      <c r="DG163" s="43"/>
      <c r="DH163" s="42"/>
      <c r="DI163" s="42"/>
      <c r="DJ163" s="42"/>
      <c r="DK163" s="42"/>
      <c r="DL163" s="42"/>
      <c r="DM163" s="42"/>
      <c r="DN163" s="42"/>
      <c r="DO163" s="42"/>
      <c r="DP163" s="42"/>
      <c r="DQ163" s="42"/>
      <c r="DR163" s="42"/>
      <c r="DS163" s="42"/>
      <c r="DT163" s="42"/>
      <c r="DU163" s="42"/>
      <c r="DV163" s="42"/>
      <c r="DW163" s="339"/>
      <c r="DX163" s="339"/>
      <c r="DY163" s="339"/>
      <c r="DZ163" s="339"/>
      <c r="EA163"/>
      <c r="EB163"/>
      <c r="EC163"/>
      <c r="ED163"/>
      <c r="EE163"/>
    </row>
    <row r="164" spans="1:135" s="54" customFormat="1" x14ac:dyDescent="0.35">
      <c r="A164" s="42"/>
      <c r="B164" s="43"/>
      <c r="D164" s="49"/>
      <c r="E164" s="49"/>
      <c r="F164" s="49"/>
      <c r="G164" s="49"/>
      <c r="H164" s="49"/>
      <c r="I164" s="49"/>
      <c r="J164" s="49"/>
      <c r="K164" s="49"/>
      <c r="L164" s="49"/>
      <c r="M164" s="49"/>
      <c r="N164" s="49"/>
      <c r="O164" s="49"/>
      <c r="P164" s="49"/>
      <c r="Q164" s="49"/>
      <c r="R164" s="49"/>
      <c r="S164" s="49"/>
      <c r="T164" s="49"/>
      <c r="U164" s="49"/>
      <c r="V164" s="49"/>
      <c r="W164" s="49"/>
      <c r="X164" s="49"/>
      <c r="Y164" s="49"/>
      <c r="Z164" s="49"/>
      <c r="AA164" s="49"/>
      <c r="AB164" s="49"/>
      <c r="AC164" s="49"/>
      <c r="AD164" s="49"/>
      <c r="AE164" s="49"/>
      <c r="AF164" s="49"/>
      <c r="AJ164" s="299"/>
      <c r="AN164" s="43"/>
      <c r="AO164" s="43"/>
      <c r="AP164" s="43"/>
      <c r="AQ164" s="43"/>
      <c r="AR164" s="43"/>
      <c r="AS164" s="43"/>
      <c r="AT164" s="43"/>
      <c r="AU164" s="43"/>
      <c r="AV164" s="43"/>
      <c r="AW164" s="43"/>
      <c r="AX164" s="43"/>
      <c r="AY164" s="43"/>
      <c r="AZ164" s="43"/>
      <c r="BA164" s="43"/>
      <c r="BB164" s="43"/>
      <c r="BC164" s="43"/>
      <c r="BD164" s="43"/>
      <c r="BE164" s="43"/>
      <c r="BF164" s="43"/>
      <c r="BG164" s="43"/>
      <c r="BH164" s="43"/>
      <c r="BI164" s="43"/>
      <c r="BJ164" s="43"/>
      <c r="BK164" s="43"/>
      <c r="BL164" s="43"/>
      <c r="BM164" s="43"/>
      <c r="BN164" s="43"/>
      <c r="BO164" s="43"/>
      <c r="BP164" s="43"/>
      <c r="BQ164" s="43"/>
      <c r="BR164" s="43"/>
      <c r="BS164" s="43"/>
      <c r="BT164" s="43"/>
      <c r="BU164" s="43"/>
      <c r="BV164" s="43"/>
      <c r="BW164" s="43"/>
      <c r="BX164" s="43"/>
      <c r="BY164" s="43"/>
      <c r="BZ164" s="43"/>
      <c r="CA164" s="43"/>
      <c r="CB164" s="43"/>
      <c r="CC164" s="43"/>
      <c r="CD164" s="43"/>
      <c r="CE164" s="43"/>
      <c r="CF164" s="43"/>
      <c r="CG164" s="43"/>
      <c r="CH164" s="43"/>
      <c r="CI164" s="43"/>
      <c r="CJ164" s="43"/>
      <c r="CK164" s="43"/>
      <c r="CL164" s="43"/>
      <c r="CM164" s="43"/>
      <c r="CN164" s="43"/>
      <c r="CO164" s="43"/>
      <c r="CP164" s="43"/>
      <c r="CQ164" s="43"/>
      <c r="CR164" s="43"/>
      <c r="CS164" s="43"/>
      <c r="CT164" s="43"/>
      <c r="CU164" s="43"/>
      <c r="CV164" s="43"/>
      <c r="CW164" s="43"/>
      <c r="CX164" s="43"/>
      <c r="CY164" s="43"/>
      <c r="CZ164" s="43"/>
      <c r="DA164" s="43"/>
      <c r="DB164" s="43"/>
      <c r="DC164" s="43"/>
      <c r="DD164" s="43"/>
      <c r="DE164" s="43"/>
      <c r="DF164" s="43"/>
      <c r="DG164" s="43"/>
      <c r="DH164" s="42"/>
      <c r="DI164" s="42"/>
      <c r="DJ164" s="42"/>
      <c r="DK164" s="42"/>
      <c r="DL164" s="42"/>
      <c r="DM164" s="42"/>
      <c r="DN164" s="42"/>
      <c r="DO164" s="42"/>
      <c r="DP164" s="42"/>
      <c r="DQ164" s="42"/>
      <c r="DR164" s="42"/>
      <c r="DS164" s="42"/>
      <c r="DT164" s="42"/>
      <c r="DU164" s="42"/>
      <c r="DV164" s="42"/>
      <c r="DW164" s="339"/>
      <c r="DX164" s="339"/>
      <c r="DY164" s="339"/>
      <c r="DZ164" s="339"/>
      <c r="EA164"/>
      <c r="EB164"/>
      <c r="EC164"/>
      <c r="ED164"/>
      <c r="EE164"/>
    </row>
    <row r="165" spans="1:135" s="54" customFormat="1" x14ac:dyDescent="0.35">
      <c r="A165" s="42"/>
      <c r="B165" s="43"/>
      <c r="D165" s="49"/>
      <c r="E165" s="49"/>
      <c r="F165" s="49"/>
      <c r="G165" s="49"/>
      <c r="H165" s="49"/>
      <c r="I165" s="49"/>
      <c r="J165" s="49"/>
      <c r="K165" s="49"/>
      <c r="L165" s="49"/>
      <c r="M165" s="49"/>
      <c r="N165" s="49"/>
      <c r="O165" s="49"/>
      <c r="P165" s="49"/>
      <c r="Q165" s="49"/>
      <c r="R165" s="49"/>
      <c r="S165" s="49"/>
      <c r="T165" s="49"/>
      <c r="U165" s="49"/>
      <c r="V165" s="49"/>
      <c r="W165" s="49"/>
      <c r="X165" s="49"/>
      <c r="Y165" s="49"/>
      <c r="Z165" s="49"/>
      <c r="AA165" s="49"/>
      <c r="AB165" s="49"/>
      <c r="AC165" s="49"/>
      <c r="AD165" s="49"/>
      <c r="AE165" s="49"/>
      <c r="AF165" s="49"/>
      <c r="AJ165" s="299"/>
      <c r="AN165" s="43"/>
      <c r="AO165" s="43"/>
      <c r="AP165" s="43"/>
      <c r="AQ165" s="43"/>
      <c r="AR165" s="43"/>
      <c r="AS165" s="43"/>
      <c r="AT165" s="43"/>
      <c r="AU165" s="43"/>
      <c r="AV165" s="43"/>
      <c r="AW165" s="43"/>
      <c r="AX165" s="43"/>
      <c r="AY165" s="43"/>
      <c r="AZ165" s="43"/>
      <c r="BA165" s="43"/>
      <c r="BB165" s="43"/>
      <c r="BC165" s="43"/>
      <c r="BD165" s="43"/>
      <c r="BE165" s="43"/>
      <c r="BF165" s="43"/>
      <c r="BG165" s="43"/>
      <c r="BH165" s="43"/>
      <c r="BI165" s="43"/>
      <c r="BJ165" s="43"/>
      <c r="BK165" s="43"/>
      <c r="BL165" s="43"/>
      <c r="BM165" s="43"/>
      <c r="BN165" s="43"/>
      <c r="BO165" s="43"/>
      <c r="BP165" s="43"/>
      <c r="BQ165" s="43"/>
      <c r="BR165" s="43"/>
      <c r="BS165" s="43"/>
      <c r="BT165" s="43"/>
      <c r="BU165" s="43"/>
      <c r="BV165" s="43"/>
      <c r="BW165" s="43"/>
      <c r="BX165" s="43"/>
      <c r="BY165" s="43"/>
      <c r="BZ165" s="43"/>
      <c r="CA165" s="43"/>
      <c r="CB165" s="43"/>
      <c r="CC165" s="43"/>
      <c r="CD165" s="43"/>
      <c r="CE165" s="43"/>
      <c r="CF165" s="43"/>
      <c r="CG165" s="43"/>
      <c r="CH165" s="43"/>
      <c r="CI165" s="43"/>
      <c r="CJ165" s="43"/>
      <c r="CK165" s="43"/>
      <c r="CL165" s="43"/>
      <c r="CM165" s="43"/>
      <c r="CN165" s="43"/>
      <c r="CO165" s="43"/>
      <c r="CP165" s="43"/>
      <c r="CQ165" s="43"/>
      <c r="CR165" s="43"/>
      <c r="CS165" s="43"/>
      <c r="CT165" s="43"/>
      <c r="CU165" s="43"/>
      <c r="CV165" s="43"/>
      <c r="CW165" s="43"/>
      <c r="CX165" s="43"/>
      <c r="CY165" s="43"/>
      <c r="CZ165" s="43"/>
      <c r="DA165" s="43"/>
      <c r="DB165" s="43"/>
      <c r="DC165" s="43"/>
      <c r="DD165" s="43"/>
      <c r="DE165" s="43"/>
      <c r="DF165" s="43"/>
      <c r="DG165" s="43"/>
      <c r="DH165" s="42"/>
      <c r="DI165" s="42"/>
      <c r="DJ165" s="42"/>
      <c r="DK165" s="42"/>
      <c r="DL165" s="42"/>
      <c r="DM165" s="42"/>
      <c r="DN165" s="42"/>
      <c r="DO165" s="42"/>
      <c r="DP165" s="42"/>
      <c r="DQ165" s="42"/>
      <c r="DR165" s="42"/>
      <c r="DS165" s="42"/>
      <c r="DT165" s="42"/>
      <c r="DU165" s="42"/>
      <c r="DV165" s="42"/>
      <c r="DW165" s="339"/>
      <c r="DX165" s="339"/>
      <c r="DY165" s="339"/>
      <c r="DZ165" s="339"/>
      <c r="EA165"/>
      <c r="EB165"/>
      <c r="EC165"/>
      <c r="ED165"/>
      <c r="EE165"/>
    </row>
    <row r="166" spans="1:135" s="54" customFormat="1" x14ac:dyDescent="0.35">
      <c r="A166" s="42"/>
      <c r="B166" s="43"/>
      <c r="D166" s="49"/>
      <c r="E166" s="49"/>
      <c r="F166" s="49"/>
      <c r="G166" s="49"/>
      <c r="H166" s="49"/>
      <c r="I166" s="49"/>
      <c r="J166" s="49"/>
      <c r="K166" s="49"/>
      <c r="L166" s="49"/>
      <c r="M166" s="49"/>
      <c r="N166" s="49"/>
      <c r="O166" s="49"/>
      <c r="P166" s="49"/>
      <c r="Q166" s="49"/>
      <c r="R166" s="49"/>
      <c r="S166" s="49"/>
      <c r="T166" s="49"/>
      <c r="U166" s="49"/>
      <c r="V166" s="49"/>
      <c r="W166" s="49"/>
      <c r="X166" s="49"/>
      <c r="Y166" s="49"/>
      <c r="Z166" s="49"/>
      <c r="AA166" s="49"/>
      <c r="AB166" s="49"/>
      <c r="AC166" s="49"/>
      <c r="AD166" s="49"/>
      <c r="AE166" s="49"/>
      <c r="AF166" s="49"/>
      <c r="AJ166" s="299"/>
      <c r="AN166" s="43"/>
      <c r="AO166" s="43"/>
      <c r="AP166" s="43"/>
      <c r="AQ166" s="43"/>
      <c r="AR166" s="43"/>
      <c r="AS166" s="43"/>
      <c r="AT166" s="43"/>
      <c r="AU166" s="43"/>
      <c r="AV166" s="43"/>
      <c r="AW166" s="43"/>
      <c r="AX166" s="43"/>
      <c r="AY166" s="43"/>
      <c r="AZ166" s="43"/>
      <c r="BA166" s="43"/>
      <c r="BB166" s="43"/>
      <c r="BC166" s="43"/>
      <c r="BD166" s="43"/>
      <c r="BE166" s="43"/>
      <c r="BF166" s="43"/>
      <c r="BG166" s="43"/>
      <c r="BH166" s="43"/>
      <c r="BI166" s="43"/>
      <c r="BJ166" s="43"/>
      <c r="BK166" s="43"/>
      <c r="BL166" s="43"/>
      <c r="BM166" s="43"/>
      <c r="BN166" s="43"/>
      <c r="BO166" s="43"/>
      <c r="BP166" s="43"/>
      <c r="BQ166" s="43"/>
      <c r="BR166" s="43"/>
      <c r="BS166" s="43"/>
      <c r="BT166" s="43"/>
      <c r="BU166" s="43"/>
      <c r="BV166" s="43"/>
      <c r="BW166" s="43"/>
      <c r="BX166" s="43"/>
      <c r="BY166" s="43"/>
      <c r="BZ166" s="43"/>
      <c r="CA166" s="43"/>
      <c r="CB166" s="43"/>
      <c r="CC166" s="43"/>
      <c r="CD166" s="43"/>
      <c r="CE166" s="43"/>
      <c r="CF166" s="43"/>
      <c r="CG166" s="43"/>
      <c r="CH166" s="43"/>
      <c r="CI166" s="43"/>
      <c r="CJ166" s="43"/>
      <c r="CK166" s="43"/>
      <c r="CL166" s="43"/>
      <c r="CM166" s="43"/>
      <c r="CN166" s="43"/>
      <c r="CO166" s="43"/>
      <c r="CP166" s="43"/>
      <c r="CQ166" s="43"/>
      <c r="CR166" s="43"/>
      <c r="CS166" s="43"/>
      <c r="CT166" s="43"/>
      <c r="CU166" s="43"/>
      <c r="CV166" s="43"/>
      <c r="CW166" s="43"/>
      <c r="CX166" s="43"/>
      <c r="CY166" s="43"/>
      <c r="CZ166" s="43"/>
      <c r="DA166" s="43"/>
      <c r="DB166" s="43"/>
      <c r="DC166" s="43"/>
      <c r="DD166" s="43"/>
      <c r="DE166" s="43"/>
      <c r="DF166" s="43"/>
      <c r="DG166" s="43"/>
      <c r="DH166" s="42"/>
      <c r="DI166" s="42"/>
      <c r="DJ166" s="42"/>
      <c r="DK166" s="42"/>
      <c r="DL166" s="42"/>
      <c r="DM166" s="42"/>
      <c r="DN166" s="42"/>
      <c r="DO166" s="42"/>
      <c r="DP166" s="42"/>
      <c r="DQ166" s="42"/>
      <c r="DR166" s="42"/>
      <c r="DS166" s="42"/>
      <c r="DT166" s="42"/>
      <c r="DU166" s="42"/>
      <c r="DV166" s="42"/>
      <c r="DW166" s="339"/>
      <c r="DX166" s="339"/>
      <c r="DY166" s="339"/>
      <c r="DZ166" s="339"/>
      <c r="EA166"/>
      <c r="EB166"/>
      <c r="EC166"/>
      <c r="ED166"/>
      <c r="EE166"/>
    </row>
    <row r="167" spans="1:135" s="54" customFormat="1" x14ac:dyDescent="0.35">
      <c r="A167" s="42"/>
      <c r="B167" s="43"/>
      <c r="D167" s="49"/>
      <c r="E167" s="49"/>
      <c r="F167" s="49"/>
      <c r="G167" s="49"/>
      <c r="H167" s="49"/>
      <c r="I167" s="49"/>
      <c r="J167" s="49"/>
      <c r="K167" s="49"/>
      <c r="L167" s="49"/>
      <c r="M167" s="49"/>
      <c r="N167" s="49"/>
      <c r="O167" s="49"/>
      <c r="P167" s="49"/>
      <c r="Q167" s="49"/>
      <c r="R167" s="49"/>
      <c r="S167" s="49"/>
      <c r="T167" s="49"/>
      <c r="U167" s="49"/>
      <c r="V167" s="49"/>
      <c r="W167" s="49"/>
      <c r="X167" s="49"/>
      <c r="Y167" s="49"/>
      <c r="Z167" s="49"/>
      <c r="AA167" s="49"/>
      <c r="AB167" s="49"/>
      <c r="AC167" s="49"/>
      <c r="AD167" s="49"/>
      <c r="AE167" s="49"/>
      <c r="AF167" s="49"/>
      <c r="AJ167" s="299"/>
      <c r="AN167" s="43"/>
      <c r="AO167" s="43"/>
      <c r="AP167" s="43"/>
      <c r="AQ167" s="43"/>
      <c r="AR167" s="43"/>
      <c r="AS167" s="43"/>
      <c r="AT167" s="43"/>
      <c r="AU167" s="43"/>
      <c r="AV167" s="43"/>
      <c r="AW167" s="43"/>
      <c r="AX167" s="43"/>
      <c r="AY167" s="43"/>
      <c r="AZ167" s="43"/>
      <c r="BA167" s="43"/>
      <c r="BB167" s="43"/>
      <c r="BC167" s="43"/>
      <c r="BD167" s="43"/>
      <c r="BE167" s="43"/>
      <c r="BF167" s="43"/>
      <c r="BG167" s="43"/>
      <c r="BH167" s="43"/>
      <c r="BI167" s="43"/>
      <c r="BJ167" s="43"/>
      <c r="BK167" s="43"/>
      <c r="BL167" s="43"/>
      <c r="BM167" s="43"/>
      <c r="BN167" s="43"/>
      <c r="BO167" s="43"/>
      <c r="BP167" s="43"/>
      <c r="BQ167" s="43"/>
      <c r="BR167" s="43"/>
      <c r="BS167" s="43"/>
      <c r="BT167" s="43"/>
      <c r="BU167" s="43"/>
      <c r="BV167" s="43"/>
      <c r="BW167" s="43"/>
      <c r="BX167" s="43"/>
      <c r="BY167" s="43"/>
      <c r="BZ167" s="43"/>
      <c r="CA167" s="43"/>
      <c r="CB167" s="43"/>
      <c r="CC167" s="43"/>
      <c r="CD167" s="43"/>
      <c r="CE167" s="43"/>
      <c r="CF167" s="43"/>
      <c r="CG167" s="43"/>
      <c r="CH167" s="43"/>
      <c r="CI167" s="43"/>
      <c r="CJ167" s="43"/>
      <c r="CK167" s="43"/>
      <c r="CL167" s="43"/>
      <c r="CM167" s="43"/>
      <c r="CN167" s="43"/>
      <c r="CO167" s="43"/>
      <c r="CP167" s="43"/>
      <c r="CQ167" s="43"/>
      <c r="CR167" s="43"/>
      <c r="CS167" s="43"/>
      <c r="CT167" s="43"/>
      <c r="CU167" s="43"/>
      <c r="CV167" s="43"/>
      <c r="CW167" s="43"/>
      <c r="CX167" s="43"/>
      <c r="CY167" s="43"/>
      <c r="CZ167" s="43"/>
      <c r="DA167" s="43"/>
      <c r="DB167" s="43"/>
      <c r="DC167" s="43"/>
      <c r="DD167" s="43"/>
      <c r="DE167" s="43"/>
      <c r="DF167" s="43"/>
      <c r="DG167" s="43"/>
      <c r="DH167" s="42"/>
      <c r="DI167" s="42"/>
      <c r="DJ167" s="42"/>
      <c r="DK167" s="42"/>
      <c r="DL167" s="42"/>
      <c r="DM167" s="42"/>
      <c r="DN167" s="42"/>
      <c r="DO167" s="42"/>
      <c r="DP167" s="42"/>
      <c r="DQ167" s="42"/>
      <c r="DR167" s="42"/>
      <c r="DS167" s="42"/>
      <c r="DT167" s="42"/>
      <c r="DU167" s="42"/>
      <c r="DV167" s="42"/>
      <c r="DW167" s="339"/>
      <c r="DX167" s="339"/>
      <c r="DY167" s="339"/>
      <c r="DZ167" s="339"/>
      <c r="EA167"/>
      <c r="EB167"/>
      <c r="EC167"/>
      <c r="ED167"/>
      <c r="EE167"/>
    </row>
    <row r="168" spans="1:135" s="54" customFormat="1" x14ac:dyDescent="0.35">
      <c r="A168" s="42"/>
      <c r="B168" s="43"/>
      <c r="D168" s="49"/>
      <c r="E168" s="49"/>
      <c r="F168" s="49"/>
      <c r="G168" s="49"/>
      <c r="H168" s="49"/>
      <c r="I168" s="49"/>
      <c r="J168" s="49"/>
      <c r="K168" s="49"/>
      <c r="L168" s="49"/>
      <c r="M168" s="49"/>
      <c r="N168" s="49"/>
      <c r="O168" s="49"/>
      <c r="P168" s="49"/>
      <c r="Q168" s="49"/>
      <c r="R168" s="49"/>
      <c r="S168" s="49"/>
      <c r="T168" s="49"/>
      <c r="U168" s="49"/>
      <c r="V168" s="49"/>
      <c r="W168" s="49"/>
      <c r="X168" s="49"/>
      <c r="Y168" s="49"/>
      <c r="Z168" s="49"/>
      <c r="AA168" s="49"/>
      <c r="AB168" s="49"/>
      <c r="AC168" s="49"/>
      <c r="AD168" s="49"/>
      <c r="AE168" s="49"/>
      <c r="AF168" s="49"/>
      <c r="AJ168" s="299"/>
      <c r="AN168" s="43"/>
      <c r="AO168" s="43"/>
      <c r="AP168" s="43"/>
      <c r="AQ168" s="43"/>
      <c r="AR168" s="43"/>
      <c r="AS168" s="43"/>
      <c r="AT168" s="43"/>
      <c r="AU168" s="43"/>
      <c r="AV168" s="43"/>
      <c r="AW168" s="43"/>
      <c r="AX168" s="43"/>
      <c r="AY168" s="43"/>
      <c r="AZ168" s="43"/>
      <c r="BA168" s="43"/>
      <c r="BB168" s="43"/>
      <c r="BC168" s="43"/>
      <c r="BD168" s="43"/>
      <c r="BE168" s="43"/>
      <c r="BF168" s="43"/>
      <c r="BG168" s="43"/>
      <c r="BH168" s="43"/>
      <c r="BI168" s="43"/>
      <c r="BJ168" s="43"/>
      <c r="BK168" s="43"/>
      <c r="BL168" s="43"/>
      <c r="BM168" s="43"/>
      <c r="BN168" s="43"/>
      <c r="BO168" s="43"/>
      <c r="BP168" s="43"/>
      <c r="BQ168" s="43"/>
      <c r="BR168" s="43"/>
      <c r="BS168" s="43"/>
      <c r="BT168" s="43"/>
      <c r="BU168" s="43"/>
      <c r="BV168" s="43"/>
      <c r="BW168" s="43"/>
      <c r="BX168" s="43"/>
      <c r="BY168" s="43"/>
      <c r="BZ168" s="43"/>
      <c r="CA168" s="43"/>
      <c r="CB168" s="43"/>
      <c r="CC168" s="43"/>
      <c r="CD168" s="43"/>
      <c r="CE168" s="43"/>
      <c r="CF168" s="43"/>
      <c r="CG168" s="43"/>
      <c r="CH168" s="43"/>
      <c r="CI168" s="43"/>
      <c r="CJ168" s="43"/>
      <c r="CK168" s="43"/>
      <c r="CL168" s="43"/>
      <c r="CM168" s="43"/>
      <c r="CN168" s="43"/>
      <c r="CO168" s="43"/>
      <c r="CP168" s="43"/>
      <c r="CQ168" s="43"/>
      <c r="CR168" s="43"/>
      <c r="CS168" s="43"/>
      <c r="CT168" s="43"/>
      <c r="CU168" s="43"/>
      <c r="CV168" s="43"/>
      <c r="CW168" s="43"/>
      <c r="CX168" s="43"/>
      <c r="CY168" s="43"/>
      <c r="CZ168" s="43"/>
      <c r="DA168" s="43"/>
      <c r="DB168" s="43"/>
      <c r="DC168" s="43"/>
      <c r="DD168" s="43"/>
      <c r="DE168" s="43"/>
      <c r="DF168" s="43"/>
      <c r="DG168" s="43"/>
      <c r="DH168" s="42"/>
      <c r="DI168" s="42"/>
      <c r="DJ168" s="42"/>
      <c r="DK168" s="42"/>
      <c r="DL168" s="42"/>
      <c r="DM168" s="42"/>
      <c r="DN168" s="42"/>
      <c r="DO168" s="42"/>
      <c r="DP168" s="42"/>
      <c r="DQ168" s="42"/>
      <c r="DR168" s="42"/>
      <c r="DS168" s="42"/>
      <c r="DT168" s="42"/>
      <c r="DU168" s="42"/>
      <c r="DV168" s="42"/>
      <c r="DW168" s="339"/>
      <c r="DX168" s="339"/>
      <c r="DY168" s="339"/>
      <c r="DZ168" s="339"/>
      <c r="EA168"/>
      <c r="EB168"/>
      <c r="EC168"/>
      <c r="ED168"/>
      <c r="EE168"/>
    </row>
    <row r="169" spans="1:135" s="54" customFormat="1" x14ac:dyDescent="0.35">
      <c r="A169" s="42"/>
      <c r="B169" s="43"/>
      <c r="D169" s="49"/>
      <c r="E169" s="49"/>
      <c r="F169" s="49"/>
      <c r="G169" s="49"/>
      <c r="H169" s="49"/>
      <c r="I169" s="49"/>
      <c r="J169" s="49"/>
      <c r="K169" s="49"/>
      <c r="L169" s="49"/>
      <c r="M169" s="49"/>
      <c r="N169" s="49"/>
      <c r="O169" s="49"/>
      <c r="P169" s="49"/>
      <c r="Q169" s="49"/>
      <c r="R169" s="49"/>
      <c r="S169" s="49"/>
      <c r="T169" s="49"/>
      <c r="U169" s="49"/>
      <c r="V169" s="49"/>
      <c r="W169" s="49"/>
      <c r="X169" s="49"/>
      <c r="Y169" s="49"/>
      <c r="Z169" s="49"/>
      <c r="AA169" s="49"/>
      <c r="AB169" s="49"/>
      <c r="AC169" s="49"/>
      <c r="AD169" s="49"/>
      <c r="AE169" s="49"/>
      <c r="AF169" s="49"/>
      <c r="AJ169" s="299"/>
      <c r="AN169" s="43"/>
      <c r="AO169" s="43"/>
      <c r="AP169" s="43"/>
      <c r="AQ169" s="43"/>
      <c r="AR169" s="43"/>
      <c r="AS169" s="43"/>
      <c r="AT169" s="43"/>
      <c r="AU169" s="43"/>
      <c r="AV169" s="43"/>
      <c r="AW169" s="43"/>
      <c r="AX169" s="43"/>
      <c r="AY169" s="43"/>
      <c r="AZ169" s="43"/>
      <c r="BA169" s="43"/>
      <c r="BB169" s="43"/>
      <c r="BC169" s="43"/>
      <c r="BD169" s="43"/>
      <c r="BE169" s="43"/>
      <c r="BF169" s="43"/>
      <c r="BG169" s="43"/>
      <c r="BH169" s="43"/>
      <c r="BI169" s="43"/>
      <c r="BJ169" s="43"/>
      <c r="BK169" s="43"/>
      <c r="BL169" s="43"/>
      <c r="BM169" s="43"/>
      <c r="BN169" s="43"/>
      <c r="BO169" s="43"/>
      <c r="BP169" s="43"/>
      <c r="BQ169" s="43"/>
      <c r="BR169" s="43"/>
      <c r="BS169" s="43"/>
      <c r="BT169" s="43"/>
      <c r="BU169" s="43"/>
      <c r="BV169" s="43"/>
      <c r="BW169" s="43"/>
      <c r="BX169" s="43"/>
      <c r="BY169" s="43"/>
      <c r="BZ169" s="43"/>
      <c r="CA169" s="43"/>
      <c r="CB169" s="43"/>
      <c r="CC169" s="43"/>
      <c r="CD169" s="43"/>
      <c r="CE169" s="43"/>
      <c r="CF169" s="43"/>
      <c r="CG169" s="43"/>
      <c r="CH169" s="43"/>
      <c r="CI169" s="43"/>
      <c r="CJ169" s="43"/>
      <c r="CK169" s="43"/>
      <c r="CL169" s="43"/>
      <c r="CM169" s="43"/>
      <c r="CN169" s="43"/>
      <c r="CO169" s="43"/>
      <c r="CP169" s="43"/>
      <c r="CQ169" s="43"/>
      <c r="CR169" s="43"/>
      <c r="CS169" s="43"/>
      <c r="CT169" s="43"/>
      <c r="CU169" s="43"/>
      <c r="CV169" s="43"/>
      <c r="CW169" s="43"/>
      <c r="CX169" s="43"/>
      <c r="CY169" s="43"/>
      <c r="CZ169" s="43"/>
      <c r="DA169" s="43"/>
      <c r="DB169" s="43"/>
      <c r="DC169" s="43"/>
      <c r="DD169" s="43"/>
      <c r="DE169" s="43"/>
      <c r="DF169" s="43"/>
      <c r="DG169" s="43"/>
      <c r="DH169" s="42"/>
      <c r="DI169" s="42"/>
      <c r="DJ169" s="42"/>
      <c r="DK169" s="42"/>
      <c r="DL169" s="42"/>
      <c r="DM169" s="42"/>
      <c r="DN169" s="42"/>
      <c r="DO169" s="42"/>
      <c r="DP169" s="42"/>
      <c r="DQ169" s="42"/>
      <c r="DR169" s="42"/>
      <c r="DS169" s="42"/>
      <c r="DT169" s="42"/>
      <c r="DU169" s="42"/>
      <c r="DV169" s="42"/>
      <c r="DW169" s="339"/>
      <c r="DX169" s="339"/>
      <c r="DY169" s="339"/>
      <c r="DZ169" s="339"/>
      <c r="EA169"/>
      <c r="EB169"/>
      <c r="EC169"/>
      <c r="ED169"/>
      <c r="EE169"/>
    </row>
    <row r="170" spans="1:135" s="54" customFormat="1" x14ac:dyDescent="0.35">
      <c r="A170" s="42"/>
      <c r="B170" s="43"/>
      <c r="D170" s="49"/>
      <c r="E170" s="49"/>
      <c r="F170" s="49"/>
      <c r="G170" s="49"/>
      <c r="H170" s="49"/>
      <c r="I170" s="49"/>
      <c r="J170" s="49"/>
      <c r="K170" s="49"/>
      <c r="L170" s="49"/>
      <c r="M170" s="49"/>
      <c r="N170" s="49"/>
      <c r="O170" s="49"/>
      <c r="P170" s="49"/>
      <c r="Q170" s="49"/>
      <c r="R170" s="49"/>
      <c r="S170" s="49"/>
      <c r="T170" s="49"/>
      <c r="U170" s="49"/>
      <c r="V170" s="49"/>
      <c r="W170" s="49"/>
      <c r="X170" s="49"/>
      <c r="Y170" s="49"/>
      <c r="Z170" s="49"/>
      <c r="AA170" s="49"/>
      <c r="AB170" s="49"/>
      <c r="AC170" s="49"/>
      <c r="AD170" s="49"/>
      <c r="AE170" s="49"/>
      <c r="AF170" s="49"/>
      <c r="AJ170" s="299"/>
      <c r="AN170" s="43"/>
      <c r="AO170" s="43"/>
      <c r="AP170" s="43"/>
      <c r="AQ170" s="43"/>
      <c r="AR170" s="43"/>
      <c r="AS170" s="43"/>
      <c r="AT170" s="43"/>
      <c r="AU170" s="43"/>
      <c r="AV170" s="43"/>
      <c r="AW170" s="43"/>
      <c r="AX170" s="43"/>
      <c r="AY170" s="43"/>
      <c r="AZ170" s="43"/>
      <c r="BA170" s="43"/>
      <c r="BB170" s="43"/>
      <c r="BC170" s="43"/>
      <c r="BD170" s="43"/>
      <c r="BE170" s="43"/>
      <c r="BF170" s="43"/>
      <c r="BG170" s="43"/>
      <c r="BH170" s="43"/>
      <c r="BI170" s="43"/>
      <c r="BJ170" s="43"/>
      <c r="BK170" s="43"/>
      <c r="BL170" s="43"/>
      <c r="BM170" s="43"/>
      <c r="BN170" s="43"/>
      <c r="BO170" s="43"/>
      <c r="BP170" s="43"/>
      <c r="BQ170" s="43"/>
      <c r="BR170" s="43"/>
      <c r="BS170" s="43"/>
      <c r="BT170" s="43"/>
      <c r="BU170" s="43"/>
      <c r="BV170" s="43"/>
      <c r="BW170" s="43"/>
      <c r="BX170" s="43"/>
      <c r="BY170" s="43"/>
      <c r="BZ170" s="43"/>
      <c r="CA170" s="43"/>
      <c r="CB170" s="43"/>
      <c r="CC170" s="43"/>
      <c r="CD170" s="43"/>
      <c r="CE170" s="43"/>
      <c r="CF170" s="43"/>
      <c r="CG170" s="43"/>
      <c r="CH170" s="43"/>
      <c r="CI170" s="43"/>
      <c r="CJ170" s="43"/>
      <c r="CK170" s="43"/>
      <c r="CL170" s="43"/>
      <c r="CM170" s="43"/>
      <c r="CN170" s="43"/>
      <c r="CO170" s="43"/>
      <c r="CP170" s="43"/>
      <c r="CQ170" s="43"/>
      <c r="CR170" s="43"/>
      <c r="CS170" s="43"/>
      <c r="CT170" s="43"/>
      <c r="CU170" s="43"/>
      <c r="CV170" s="43"/>
      <c r="CW170" s="43"/>
      <c r="CX170" s="43"/>
      <c r="CY170" s="43"/>
      <c r="CZ170" s="43"/>
      <c r="DA170" s="43"/>
      <c r="DB170" s="43"/>
      <c r="DC170" s="43"/>
      <c r="DD170" s="43"/>
      <c r="DE170" s="43"/>
      <c r="DF170" s="43"/>
      <c r="DG170" s="43"/>
      <c r="DH170" s="42"/>
      <c r="DI170" s="42"/>
      <c r="DJ170" s="42"/>
      <c r="DK170" s="42"/>
      <c r="DL170" s="42"/>
      <c r="DM170" s="42"/>
      <c r="DN170" s="42"/>
      <c r="DO170" s="42"/>
      <c r="DP170" s="42"/>
      <c r="DQ170" s="42"/>
      <c r="DR170" s="42"/>
      <c r="DS170" s="42"/>
      <c r="DT170" s="42"/>
      <c r="DU170" s="42"/>
      <c r="DV170" s="42"/>
      <c r="DW170" s="339"/>
      <c r="DX170" s="339"/>
      <c r="DY170" s="339"/>
      <c r="DZ170" s="339"/>
      <c r="EA170"/>
      <c r="EB170"/>
      <c r="EC170"/>
      <c r="ED170"/>
      <c r="EE170"/>
    </row>
    <row r="171" spans="1:135" s="54" customFormat="1" x14ac:dyDescent="0.35">
      <c r="A171" s="42"/>
      <c r="B171" s="43"/>
      <c r="D171" s="49"/>
      <c r="E171" s="49"/>
      <c r="F171" s="49"/>
      <c r="G171" s="49"/>
      <c r="H171" s="49"/>
      <c r="I171" s="49"/>
      <c r="J171" s="49"/>
      <c r="K171" s="49"/>
      <c r="L171" s="49"/>
      <c r="M171" s="49"/>
      <c r="N171" s="49"/>
      <c r="O171" s="49"/>
      <c r="P171" s="49"/>
      <c r="Q171" s="49"/>
      <c r="R171" s="49"/>
      <c r="S171" s="49"/>
      <c r="T171" s="49"/>
      <c r="U171" s="49"/>
      <c r="V171" s="49"/>
      <c r="W171" s="49"/>
      <c r="X171" s="49"/>
      <c r="Y171" s="49"/>
      <c r="Z171" s="49"/>
      <c r="AA171" s="49"/>
      <c r="AB171" s="49"/>
      <c r="AC171" s="49"/>
      <c r="AD171" s="49"/>
      <c r="AE171" s="49"/>
      <c r="AF171" s="49"/>
      <c r="AJ171" s="299"/>
      <c r="AN171" s="43"/>
      <c r="AO171" s="43"/>
      <c r="AP171" s="43"/>
      <c r="AQ171" s="43"/>
      <c r="AR171" s="43"/>
      <c r="AS171" s="43"/>
      <c r="AT171" s="43"/>
      <c r="AU171" s="43"/>
      <c r="AV171" s="43"/>
      <c r="AW171" s="43"/>
      <c r="AX171" s="43"/>
      <c r="AY171" s="43"/>
      <c r="AZ171" s="43"/>
      <c r="BA171" s="43"/>
      <c r="BB171" s="43"/>
      <c r="BC171" s="43"/>
      <c r="BD171" s="43"/>
      <c r="BE171" s="43"/>
      <c r="BF171" s="43"/>
      <c r="BG171" s="43"/>
      <c r="BH171" s="43"/>
      <c r="BI171" s="43"/>
      <c r="BJ171" s="43"/>
      <c r="BK171" s="43"/>
      <c r="BL171" s="43"/>
      <c r="BM171" s="43"/>
      <c r="BN171" s="43"/>
      <c r="BO171" s="43"/>
      <c r="BP171" s="43"/>
      <c r="BQ171" s="43"/>
      <c r="BR171" s="43"/>
      <c r="BS171" s="43"/>
      <c r="BT171" s="43"/>
      <c r="BU171" s="43"/>
      <c r="BV171" s="43"/>
      <c r="BW171" s="43"/>
      <c r="BX171" s="43"/>
      <c r="BY171" s="43"/>
      <c r="BZ171" s="43"/>
      <c r="CA171" s="43"/>
      <c r="CB171" s="43"/>
      <c r="CC171" s="43"/>
      <c r="CD171" s="43"/>
      <c r="CE171" s="43"/>
      <c r="CF171" s="43"/>
      <c r="CG171" s="43"/>
      <c r="CH171" s="43"/>
      <c r="CI171" s="43"/>
      <c r="CJ171" s="43"/>
      <c r="CK171" s="43"/>
      <c r="CL171" s="43"/>
      <c r="CM171" s="43"/>
      <c r="CN171" s="43"/>
      <c r="CO171" s="43"/>
      <c r="CP171" s="43"/>
      <c r="CQ171" s="43"/>
      <c r="CR171" s="43"/>
      <c r="CS171" s="43"/>
      <c r="CT171" s="43"/>
      <c r="CU171" s="43"/>
      <c r="CV171" s="43"/>
      <c r="CW171" s="43"/>
      <c r="CX171" s="43"/>
      <c r="CY171" s="43"/>
      <c r="CZ171" s="43"/>
      <c r="DA171" s="43"/>
      <c r="DB171" s="43"/>
      <c r="DC171" s="43"/>
      <c r="DD171" s="43"/>
      <c r="DE171" s="43"/>
      <c r="DF171" s="43"/>
      <c r="DG171" s="43"/>
      <c r="DH171" s="42"/>
      <c r="DI171" s="42"/>
      <c r="DJ171" s="42"/>
      <c r="DK171" s="42"/>
      <c r="DL171" s="42"/>
      <c r="DM171" s="42"/>
      <c r="DN171" s="42"/>
      <c r="DO171" s="42"/>
      <c r="DP171" s="42"/>
      <c r="DQ171" s="42"/>
      <c r="DR171" s="42"/>
      <c r="DS171" s="42"/>
      <c r="DT171" s="42"/>
      <c r="DU171" s="42"/>
      <c r="DV171" s="42"/>
      <c r="DW171" s="339"/>
      <c r="DX171" s="339"/>
      <c r="DY171" s="339"/>
      <c r="DZ171" s="339"/>
      <c r="EA171"/>
      <c r="EB171"/>
      <c r="EC171"/>
      <c r="ED171"/>
      <c r="EE171"/>
    </row>
    <row r="172" spans="1:135" s="54" customFormat="1" x14ac:dyDescent="0.35">
      <c r="A172" s="42"/>
      <c r="B172" s="43"/>
      <c r="D172" s="49"/>
      <c r="E172" s="49"/>
      <c r="F172" s="49"/>
      <c r="G172" s="49"/>
      <c r="H172" s="49"/>
      <c r="I172" s="49"/>
      <c r="J172" s="49"/>
      <c r="K172" s="49"/>
      <c r="L172" s="49"/>
      <c r="M172" s="49"/>
      <c r="N172" s="49"/>
      <c r="O172" s="49"/>
      <c r="P172" s="49"/>
      <c r="Q172" s="49"/>
      <c r="R172" s="49"/>
      <c r="S172" s="49"/>
      <c r="T172" s="49"/>
      <c r="U172" s="49"/>
      <c r="V172" s="49"/>
      <c r="W172" s="49"/>
      <c r="X172" s="49"/>
      <c r="Y172" s="49"/>
      <c r="Z172" s="49"/>
      <c r="AA172" s="49"/>
      <c r="AB172" s="49"/>
      <c r="AC172" s="49"/>
      <c r="AD172" s="49"/>
      <c r="AE172" s="49"/>
      <c r="AF172" s="49"/>
      <c r="AJ172" s="299"/>
      <c r="AN172" s="43"/>
      <c r="AO172" s="43"/>
      <c r="AP172" s="43"/>
      <c r="AQ172" s="43"/>
      <c r="AR172" s="43"/>
      <c r="AS172" s="43"/>
      <c r="AT172" s="43"/>
      <c r="AU172" s="43"/>
      <c r="AV172" s="43"/>
      <c r="AW172" s="43"/>
      <c r="AX172" s="43"/>
      <c r="AY172" s="43"/>
      <c r="AZ172" s="43"/>
      <c r="BA172" s="43"/>
      <c r="BB172" s="43"/>
      <c r="BC172" s="43"/>
      <c r="BD172" s="43"/>
      <c r="BE172" s="43"/>
      <c r="BF172" s="43"/>
      <c r="BG172" s="43"/>
      <c r="BH172" s="43"/>
      <c r="BI172" s="43"/>
      <c r="BJ172" s="43"/>
      <c r="BK172" s="43"/>
      <c r="BL172" s="43"/>
      <c r="BM172" s="43"/>
      <c r="BN172" s="43"/>
      <c r="BO172" s="43"/>
      <c r="BP172" s="43"/>
      <c r="BQ172" s="43"/>
      <c r="BR172" s="43"/>
      <c r="BS172" s="43"/>
      <c r="BT172" s="43"/>
      <c r="BU172" s="43"/>
      <c r="BV172" s="43"/>
      <c r="BW172" s="43"/>
      <c r="BX172" s="43"/>
      <c r="BY172" s="43"/>
      <c r="BZ172" s="43"/>
      <c r="CA172" s="43"/>
      <c r="CB172" s="43"/>
      <c r="CC172" s="43"/>
      <c r="CD172" s="43"/>
      <c r="CE172" s="43"/>
      <c r="CF172" s="43"/>
      <c r="CG172" s="43"/>
      <c r="CH172" s="43"/>
      <c r="CI172" s="43"/>
      <c r="CJ172" s="43"/>
      <c r="CK172" s="43"/>
      <c r="CL172" s="43"/>
      <c r="CM172" s="43"/>
      <c r="CN172" s="43"/>
      <c r="CO172" s="43"/>
      <c r="CP172" s="43"/>
      <c r="CQ172" s="43"/>
      <c r="CR172" s="43"/>
      <c r="CS172" s="43"/>
      <c r="CT172" s="43"/>
      <c r="CU172" s="43"/>
      <c r="CV172" s="43"/>
      <c r="CW172" s="43"/>
      <c r="CX172" s="43"/>
      <c r="CY172" s="43"/>
      <c r="CZ172" s="43"/>
      <c r="DA172" s="43"/>
      <c r="DB172" s="43"/>
      <c r="DC172" s="43"/>
      <c r="DD172" s="43"/>
      <c r="DE172" s="43"/>
      <c r="DF172" s="43"/>
      <c r="DG172" s="43"/>
      <c r="DH172" s="42"/>
      <c r="DI172" s="42"/>
      <c r="DJ172" s="42"/>
      <c r="DK172" s="42"/>
      <c r="DL172" s="42"/>
      <c r="DM172" s="42"/>
      <c r="DN172" s="42"/>
      <c r="DO172" s="42"/>
      <c r="DP172" s="42"/>
      <c r="DQ172" s="42"/>
      <c r="DR172" s="42"/>
      <c r="DS172" s="42"/>
      <c r="DT172" s="42"/>
      <c r="DU172" s="42"/>
      <c r="DV172" s="42"/>
      <c r="DW172" s="339"/>
      <c r="DX172" s="339"/>
      <c r="DY172" s="339"/>
      <c r="DZ172" s="339"/>
      <c r="EA172"/>
      <c r="EB172"/>
      <c r="EC172"/>
      <c r="ED172"/>
      <c r="EE172"/>
    </row>
    <row r="173" spans="1:135" s="54" customFormat="1" x14ac:dyDescent="0.35">
      <c r="A173" s="42"/>
      <c r="B173" s="43"/>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c r="AB173" s="49"/>
      <c r="AC173" s="49"/>
      <c r="AD173" s="49"/>
      <c r="AE173" s="49"/>
      <c r="AF173" s="49"/>
      <c r="AJ173" s="299"/>
      <c r="AN173" s="43"/>
      <c r="AO173" s="43"/>
      <c r="AP173" s="43"/>
      <c r="AQ173" s="43"/>
      <c r="AR173" s="43"/>
      <c r="AS173" s="43"/>
      <c r="AT173" s="43"/>
      <c r="AU173" s="43"/>
      <c r="AV173" s="43"/>
      <c r="AW173" s="43"/>
      <c r="AX173" s="43"/>
      <c r="AY173" s="43"/>
      <c r="AZ173" s="43"/>
      <c r="BA173" s="43"/>
      <c r="BB173" s="43"/>
      <c r="BC173" s="43"/>
      <c r="BD173" s="43"/>
      <c r="BE173" s="43"/>
      <c r="BF173" s="43"/>
      <c r="BG173" s="43"/>
      <c r="BH173" s="43"/>
      <c r="BI173" s="43"/>
      <c r="BJ173" s="43"/>
      <c r="BK173" s="43"/>
      <c r="BL173" s="43"/>
      <c r="BM173" s="43"/>
      <c r="BN173" s="43"/>
      <c r="BO173" s="43"/>
      <c r="BP173" s="43"/>
      <c r="BQ173" s="43"/>
      <c r="BR173" s="43"/>
      <c r="BS173" s="43"/>
      <c r="BT173" s="43"/>
      <c r="BU173" s="43"/>
      <c r="BV173" s="43"/>
      <c r="BW173" s="43"/>
      <c r="BX173" s="43"/>
      <c r="BY173" s="43"/>
      <c r="BZ173" s="43"/>
      <c r="CA173" s="43"/>
      <c r="CB173" s="43"/>
      <c r="CC173" s="43"/>
      <c r="CD173" s="43"/>
      <c r="CE173" s="43"/>
      <c r="CF173" s="43"/>
      <c r="CG173" s="43"/>
      <c r="CH173" s="43"/>
      <c r="CI173" s="43"/>
      <c r="CJ173" s="43"/>
      <c r="CK173" s="43"/>
      <c r="CL173" s="43"/>
      <c r="CM173" s="43"/>
      <c r="CN173" s="43"/>
      <c r="CO173" s="43"/>
      <c r="CP173" s="43"/>
      <c r="CQ173" s="43"/>
      <c r="CR173" s="43"/>
      <c r="CS173" s="43"/>
      <c r="CT173" s="43"/>
      <c r="CU173" s="43"/>
      <c r="CV173" s="43"/>
      <c r="CW173" s="43"/>
      <c r="CX173" s="43"/>
      <c r="CY173" s="43"/>
      <c r="CZ173" s="43"/>
      <c r="DA173" s="43"/>
      <c r="DB173" s="43"/>
      <c r="DC173" s="43"/>
      <c r="DD173" s="43"/>
      <c r="DE173" s="43"/>
      <c r="DF173" s="43"/>
      <c r="DG173" s="43"/>
      <c r="DH173" s="42"/>
      <c r="DI173" s="42"/>
      <c r="DJ173" s="42"/>
      <c r="DK173" s="42"/>
      <c r="DL173" s="42"/>
      <c r="DM173" s="42"/>
      <c r="DN173" s="42"/>
      <c r="DO173" s="42"/>
      <c r="DP173" s="42"/>
      <c r="DQ173" s="42"/>
      <c r="DR173" s="42"/>
      <c r="DS173" s="42"/>
      <c r="DT173" s="42"/>
      <c r="DU173" s="42"/>
      <c r="DV173" s="42"/>
      <c r="DW173" s="339"/>
      <c r="DX173" s="339"/>
      <c r="DY173" s="339"/>
      <c r="DZ173" s="339"/>
      <c r="EA173"/>
      <c r="EB173"/>
      <c r="EC173"/>
      <c r="ED173"/>
      <c r="EE173"/>
    </row>
    <row r="174" spans="1:135" s="54" customFormat="1" x14ac:dyDescent="0.35">
      <c r="A174" s="42"/>
      <c r="B174" s="43"/>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c r="AB174" s="49"/>
      <c r="AC174" s="49"/>
      <c r="AD174" s="49"/>
      <c r="AE174" s="49"/>
      <c r="AF174" s="49"/>
      <c r="AJ174" s="299"/>
      <c r="AN174" s="43"/>
      <c r="AO174" s="43"/>
      <c r="AP174" s="43"/>
      <c r="AQ174" s="43"/>
      <c r="AR174" s="43"/>
      <c r="AS174" s="43"/>
      <c r="AT174" s="43"/>
      <c r="AU174" s="43"/>
      <c r="AV174" s="43"/>
      <c r="AW174" s="43"/>
      <c r="AX174" s="43"/>
      <c r="AY174" s="43"/>
      <c r="AZ174" s="43"/>
      <c r="BA174" s="43"/>
      <c r="BB174" s="43"/>
      <c r="BC174" s="43"/>
      <c r="BD174" s="43"/>
      <c r="BE174" s="43"/>
      <c r="BF174" s="43"/>
      <c r="BG174" s="43"/>
      <c r="BH174" s="43"/>
      <c r="BI174" s="43"/>
      <c r="BJ174" s="43"/>
      <c r="BK174" s="43"/>
      <c r="BL174" s="43"/>
      <c r="BM174" s="43"/>
      <c r="BN174" s="43"/>
      <c r="BO174" s="43"/>
      <c r="BP174" s="43"/>
      <c r="BQ174" s="43"/>
      <c r="BR174" s="43"/>
      <c r="BS174" s="43"/>
      <c r="BT174" s="43"/>
      <c r="BU174" s="43"/>
      <c r="BV174" s="43"/>
      <c r="BW174" s="43"/>
      <c r="BX174" s="43"/>
      <c r="BY174" s="43"/>
      <c r="BZ174" s="43"/>
      <c r="CA174" s="43"/>
      <c r="CB174" s="43"/>
      <c r="CC174" s="43"/>
      <c r="CD174" s="43"/>
      <c r="CE174" s="43"/>
      <c r="CF174" s="43"/>
      <c r="CG174" s="43"/>
      <c r="CH174" s="43"/>
      <c r="CI174" s="43"/>
      <c r="CJ174" s="43"/>
      <c r="CK174" s="43"/>
      <c r="CL174" s="43"/>
      <c r="CM174" s="43"/>
      <c r="CN174" s="43"/>
      <c r="CO174" s="43"/>
      <c r="CP174" s="43"/>
      <c r="CQ174" s="43"/>
      <c r="CR174" s="43"/>
      <c r="CS174" s="43"/>
      <c r="CT174" s="43"/>
      <c r="CU174" s="43"/>
      <c r="CV174" s="43"/>
      <c r="CW174" s="43"/>
      <c r="CX174" s="43"/>
      <c r="CY174" s="43"/>
      <c r="CZ174" s="43"/>
      <c r="DA174" s="43"/>
      <c r="DB174" s="43"/>
      <c r="DC174" s="43"/>
      <c r="DD174" s="43"/>
      <c r="DE174" s="43"/>
      <c r="DF174" s="43"/>
      <c r="DG174" s="43"/>
      <c r="DH174" s="42"/>
      <c r="DI174" s="42"/>
      <c r="DJ174" s="42"/>
      <c r="DK174" s="42"/>
      <c r="DL174" s="42"/>
      <c r="DM174" s="42"/>
      <c r="DN174" s="42"/>
      <c r="DO174" s="42"/>
      <c r="DP174" s="42"/>
      <c r="DQ174" s="42"/>
      <c r="DR174" s="42"/>
      <c r="DS174" s="42"/>
      <c r="DT174" s="42"/>
      <c r="DU174" s="42"/>
      <c r="DV174" s="42"/>
      <c r="DW174" s="339"/>
      <c r="DX174" s="339"/>
      <c r="DY174" s="339"/>
      <c r="DZ174" s="339"/>
      <c r="EA174"/>
      <c r="EB174"/>
      <c r="EC174"/>
      <c r="ED174"/>
      <c r="EE174"/>
    </row>
    <row r="175" spans="1:135" s="54" customFormat="1" x14ac:dyDescent="0.35">
      <c r="A175" s="42"/>
      <c r="B175" s="43"/>
      <c r="D175" s="49"/>
      <c r="E175" s="49"/>
      <c r="F175" s="49"/>
      <c r="G175" s="49"/>
      <c r="H175" s="49"/>
      <c r="I175" s="49"/>
      <c r="J175" s="49"/>
      <c r="K175" s="49"/>
      <c r="L175" s="49"/>
      <c r="M175" s="49"/>
      <c r="N175" s="49"/>
      <c r="O175" s="49"/>
      <c r="P175" s="49"/>
      <c r="Q175" s="49"/>
      <c r="R175" s="49"/>
      <c r="S175" s="49"/>
      <c r="T175" s="49"/>
      <c r="U175" s="49"/>
      <c r="V175" s="49"/>
      <c r="W175" s="49"/>
      <c r="X175" s="49"/>
      <c r="Y175" s="49"/>
      <c r="Z175" s="49"/>
      <c r="AA175" s="49"/>
      <c r="AB175" s="49"/>
      <c r="AC175" s="49"/>
      <c r="AD175" s="49"/>
      <c r="AE175" s="49"/>
      <c r="AF175" s="49"/>
      <c r="AJ175" s="299"/>
      <c r="AN175" s="43"/>
      <c r="AO175" s="43"/>
      <c r="AP175" s="43"/>
      <c r="AQ175" s="43"/>
      <c r="AR175" s="43"/>
      <c r="AS175" s="43"/>
      <c r="AT175" s="43"/>
      <c r="AU175" s="43"/>
      <c r="AV175" s="43"/>
      <c r="AW175" s="43"/>
      <c r="AX175" s="43"/>
      <c r="AY175" s="43"/>
      <c r="AZ175" s="43"/>
      <c r="BA175" s="43"/>
      <c r="BB175" s="43"/>
      <c r="BC175" s="43"/>
      <c r="BD175" s="43"/>
      <c r="BE175" s="43"/>
      <c r="BF175" s="43"/>
      <c r="BG175" s="43"/>
      <c r="BH175" s="43"/>
      <c r="BI175" s="43"/>
      <c r="BJ175" s="43"/>
      <c r="BK175" s="43"/>
      <c r="BL175" s="43"/>
      <c r="BM175" s="43"/>
      <c r="BN175" s="43"/>
      <c r="BO175" s="43"/>
      <c r="BP175" s="43"/>
      <c r="BQ175" s="43"/>
      <c r="BR175" s="43"/>
      <c r="BS175" s="43"/>
      <c r="BT175" s="43"/>
      <c r="BU175" s="43"/>
      <c r="BV175" s="43"/>
      <c r="BW175" s="43"/>
      <c r="BX175" s="43"/>
      <c r="BY175" s="43"/>
      <c r="BZ175" s="43"/>
      <c r="CA175" s="43"/>
      <c r="CB175" s="43"/>
      <c r="CC175" s="43"/>
      <c r="CD175" s="43"/>
      <c r="CE175" s="43"/>
      <c r="CF175" s="43"/>
      <c r="CG175" s="43"/>
      <c r="CH175" s="43"/>
      <c r="CI175" s="43"/>
      <c r="CJ175" s="43"/>
      <c r="CK175" s="43"/>
      <c r="CL175" s="43"/>
      <c r="CM175" s="43"/>
      <c r="CN175" s="43"/>
      <c r="CO175" s="43"/>
      <c r="CP175" s="43"/>
      <c r="CQ175" s="43"/>
      <c r="CR175" s="43"/>
      <c r="CS175" s="43"/>
      <c r="CT175" s="43"/>
      <c r="CU175" s="43"/>
      <c r="CV175" s="43"/>
      <c r="CW175" s="43"/>
      <c r="CX175" s="43"/>
      <c r="CY175" s="43"/>
      <c r="CZ175" s="43"/>
      <c r="DA175" s="43"/>
      <c r="DB175" s="43"/>
      <c r="DC175" s="43"/>
      <c r="DD175" s="43"/>
      <c r="DE175" s="43"/>
      <c r="DF175" s="43"/>
      <c r="DG175" s="43"/>
      <c r="DH175" s="42"/>
      <c r="DI175" s="42"/>
      <c r="DJ175" s="42"/>
      <c r="DK175" s="42"/>
      <c r="DL175" s="42"/>
      <c r="DM175" s="42"/>
      <c r="DN175" s="42"/>
      <c r="DO175" s="42"/>
      <c r="DP175" s="42"/>
      <c r="DQ175" s="42"/>
      <c r="DR175" s="42"/>
      <c r="DS175" s="42"/>
      <c r="DT175" s="42"/>
      <c r="DU175" s="42"/>
      <c r="DV175" s="42"/>
      <c r="DW175" s="339"/>
      <c r="DX175" s="339"/>
      <c r="DY175" s="339"/>
      <c r="DZ175" s="339"/>
      <c r="EA175"/>
      <c r="EB175"/>
      <c r="EC175"/>
      <c r="ED175"/>
      <c r="EE175"/>
    </row>
    <row r="176" spans="1:135" s="54" customFormat="1" x14ac:dyDescent="0.35">
      <c r="A176" s="42"/>
      <c r="B176" s="43"/>
      <c r="D176" s="49"/>
      <c r="E176" s="49"/>
      <c r="F176" s="49"/>
      <c r="G176" s="49"/>
      <c r="H176" s="49"/>
      <c r="I176" s="49"/>
      <c r="J176" s="49"/>
      <c r="K176" s="49"/>
      <c r="L176" s="49"/>
      <c r="M176" s="49"/>
      <c r="N176" s="49"/>
      <c r="O176" s="49"/>
      <c r="P176" s="49"/>
      <c r="Q176" s="49"/>
      <c r="R176" s="49"/>
      <c r="S176" s="49"/>
      <c r="T176" s="49"/>
      <c r="U176" s="49"/>
      <c r="V176" s="49"/>
      <c r="W176" s="49"/>
      <c r="X176" s="49"/>
      <c r="Y176" s="49"/>
      <c r="Z176" s="49"/>
      <c r="AA176" s="49"/>
      <c r="AB176" s="49"/>
      <c r="AC176" s="49"/>
      <c r="AD176" s="49"/>
      <c r="AE176" s="49"/>
      <c r="AF176" s="49"/>
      <c r="AJ176" s="299"/>
      <c r="AN176" s="43"/>
      <c r="AO176" s="43"/>
      <c r="AP176" s="43"/>
      <c r="AQ176" s="43"/>
      <c r="AR176" s="43"/>
      <c r="AS176" s="43"/>
      <c r="AT176" s="43"/>
      <c r="AU176" s="43"/>
      <c r="AV176" s="43"/>
      <c r="AW176" s="43"/>
      <c r="AX176" s="43"/>
      <c r="AY176" s="43"/>
      <c r="AZ176" s="43"/>
      <c r="BA176" s="43"/>
      <c r="BB176" s="43"/>
      <c r="BC176" s="43"/>
      <c r="BD176" s="43"/>
      <c r="BE176" s="43"/>
      <c r="BF176" s="43"/>
      <c r="BG176" s="43"/>
      <c r="BH176" s="43"/>
      <c r="BI176" s="43"/>
      <c r="BJ176" s="43"/>
      <c r="BK176" s="43"/>
      <c r="BL176" s="43"/>
      <c r="BM176" s="43"/>
      <c r="BN176" s="43"/>
      <c r="BO176" s="43"/>
      <c r="BP176" s="43"/>
      <c r="BQ176" s="43"/>
      <c r="BR176" s="43"/>
      <c r="BS176" s="43"/>
      <c r="BT176" s="43"/>
      <c r="BU176" s="43"/>
      <c r="BV176" s="43"/>
      <c r="BW176" s="43"/>
      <c r="BX176" s="43"/>
      <c r="BY176" s="43"/>
      <c r="BZ176" s="43"/>
      <c r="CA176" s="43"/>
      <c r="CB176" s="43"/>
      <c r="CC176" s="43"/>
      <c r="CD176" s="43"/>
      <c r="CE176" s="43"/>
      <c r="CF176" s="43"/>
      <c r="CG176" s="43"/>
      <c r="CH176" s="43"/>
      <c r="CI176" s="43"/>
      <c r="CJ176" s="43"/>
      <c r="CK176" s="43"/>
      <c r="CL176" s="43"/>
      <c r="CM176" s="43"/>
      <c r="CN176" s="43"/>
      <c r="CO176" s="43"/>
      <c r="CP176" s="43"/>
      <c r="CQ176" s="43"/>
      <c r="CR176" s="43"/>
      <c r="CS176" s="43"/>
      <c r="CT176" s="43"/>
      <c r="CU176" s="43"/>
      <c r="CV176" s="43"/>
      <c r="CW176" s="43"/>
      <c r="CX176" s="43"/>
      <c r="CY176" s="43"/>
      <c r="CZ176" s="43"/>
      <c r="DA176" s="43"/>
      <c r="DB176" s="43"/>
      <c r="DC176" s="43"/>
      <c r="DD176" s="43"/>
      <c r="DE176" s="43"/>
      <c r="DF176" s="43"/>
      <c r="DG176" s="43"/>
      <c r="DH176" s="42"/>
      <c r="DI176" s="42"/>
      <c r="DJ176" s="42"/>
      <c r="DK176" s="42"/>
      <c r="DL176" s="42"/>
      <c r="DM176" s="42"/>
      <c r="DN176" s="42"/>
      <c r="DO176" s="42"/>
      <c r="DP176" s="42"/>
      <c r="DQ176" s="42"/>
      <c r="DR176" s="42"/>
      <c r="DS176" s="42"/>
      <c r="DT176" s="42"/>
      <c r="DU176" s="42"/>
      <c r="DV176" s="42"/>
      <c r="DW176" s="339"/>
      <c r="DX176" s="339"/>
      <c r="DY176" s="339"/>
      <c r="DZ176" s="339"/>
      <c r="EA176"/>
      <c r="EB176"/>
      <c r="EC176"/>
      <c r="ED176"/>
      <c r="EE176"/>
    </row>
    <row r="177" spans="1:135" s="54" customFormat="1" x14ac:dyDescent="0.35">
      <c r="A177" s="42"/>
      <c r="B177" s="43"/>
      <c r="D177" s="49"/>
      <c r="E177" s="49"/>
      <c r="F177" s="49"/>
      <c r="G177" s="49"/>
      <c r="H177" s="49"/>
      <c r="I177" s="49"/>
      <c r="J177" s="49"/>
      <c r="K177" s="49"/>
      <c r="L177" s="49"/>
      <c r="M177" s="49"/>
      <c r="N177" s="49"/>
      <c r="O177" s="49"/>
      <c r="P177" s="49"/>
      <c r="Q177" s="49"/>
      <c r="R177" s="49"/>
      <c r="S177" s="49"/>
      <c r="T177" s="49"/>
      <c r="U177" s="49"/>
      <c r="V177" s="49"/>
      <c r="W177" s="49"/>
      <c r="X177" s="49"/>
      <c r="Y177" s="49"/>
      <c r="Z177" s="49"/>
      <c r="AA177" s="49"/>
      <c r="AB177" s="49"/>
      <c r="AC177" s="49"/>
      <c r="AD177" s="49"/>
      <c r="AE177" s="49"/>
      <c r="AF177" s="49"/>
      <c r="AJ177" s="299"/>
      <c r="AN177" s="43"/>
      <c r="AO177" s="43"/>
      <c r="AP177" s="43"/>
      <c r="AQ177" s="43"/>
      <c r="AR177" s="43"/>
      <c r="AS177" s="43"/>
      <c r="AT177" s="43"/>
      <c r="AU177" s="43"/>
      <c r="AV177" s="43"/>
      <c r="AW177" s="43"/>
      <c r="AX177" s="43"/>
      <c r="AY177" s="43"/>
      <c r="AZ177" s="43"/>
      <c r="BA177" s="43"/>
      <c r="BB177" s="43"/>
      <c r="BC177" s="43"/>
      <c r="BD177" s="43"/>
      <c r="BE177" s="43"/>
      <c r="BF177" s="43"/>
      <c r="BG177" s="43"/>
      <c r="BH177" s="43"/>
      <c r="BI177" s="43"/>
      <c r="BJ177" s="43"/>
      <c r="BK177" s="43"/>
      <c r="BL177" s="43"/>
      <c r="BM177" s="43"/>
      <c r="BN177" s="43"/>
      <c r="BO177" s="43"/>
      <c r="BP177" s="43"/>
      <c r="BQ177" s="43"/>
      <c r="BR177" s="43"/>
      <c r="BS177" s="43"/>
      <c r="BT177" s="43"/>
      <c r="BU177" s="43"/>
      <c r="BV177" s="43"/>
      <c r="BW177" s="43"/>
      <c r="BX177" s="43"/>
      <c r="BY177" s="43"/>
      <c r="BZ177" s="43"/>
      <c r="CA177" s="43"/>
      <c r="CB177" s="43"/>
      <c r="CC177" s="43"/>
      <c r="CD177" s="43"/>
      <c r="CE177" s="43"/>
      <c r="CF177" s="43"/>
      <c r="CG177" s="43"/>
      <c r="CH177" s="43"/>
      <c r="CI177" s="43"/>
      <c r="CJ177" s="43"/>
      <c r="CK177" s="43"/>
      <c r="CL177" s="43"/>
      <c r="CM177" s="43"/>
      <c r="CN177" s="43"/>
      <c r="CO177" s="43"/>
      <c r="CP177" s="43"/>
      <c r="CQ177" s="43"/>
      <c r="CR177" s="43"/>
      <c r="CS177" s="43"/>
      <c r="CT177" s="43"/>
      <c r="CU177" s="43"/>
      <c r="CV177" s="43"/>
      <c r="CW177" s="43"/>
      <c r="CX177" s="43"/>
      <c r="CY177" s="43"/>
      <c r="CZ177" s="43"/>
      <c r="DA177" s="43"/>
      <c r="DB177" s="43"/>
      <c r="DC177" s="43"/>
      <c r="DD177" s="43"/>
      <c r="DE177" s="43"/>
      <c r="DF177" s="43"/>
      <c r="DG177" s="43"/>
      <c r="DH177" s="42"/>
      <c r="DI177" s="42"/>
      <c r="DJ177" s="42"/>
      <c r="DK177" s="42"/>
      <c r="DL177" s="42"/>
      <c r="DM177" s="42"/>
      <c r="DN177" s="42"/>
      <c r="DO177" s="42"/>
      <c r="DP177" s="42"/>
      <c r="DQ177" s="42"/>
      <c r="DR177" s="42"/>
      <c r="DS177" s="42"/>
      <c r="DT177" s="42"/>
      <c r="DU177" s="42"/>
      <c r="DV177" s="42"/>
      <c r="DW177" s="339"/>
      <c r="DX177" s="339"/>
      <c r="DY177" s="339"/>
      <c r="DZ177" s="339"/>
      <c r="EA177"/>
      <c r="EB177"/>
      <c r="EC177"/>
      <c r="ED177"/>
      <c r="EE177"/>
    </row>
    <row r="178" spans="1:135" s="54" customFormat="1" x14ac:dyDescent="0.35">
      <c r="A178" s="42"/>
      <c r="B178" s="43"/>
      <c r="D178" s="49"/>
      <c r="E178" s="49"/>
      <c r="F178" s="49"/>
      <c r="G178" s="49"/>
      <c r="H178" s="49"/>
      <c r="I178" s="49"/>
      <c r="J178" s="49"/>
      <c r="K178" s="49"/>
      <c r="L178" s="49"/>
      <c r="M178" s="49"/>
      <c r="N178" s="49"/>
      <c r="O178" s="49"/>
      <c r="P178" s="49"/>
      <c r="Q178" s="49"/>
      <c r="R178" s="49"/>
      <c r="S178" s="49"/>
      <c r="T178" s="49"/>
      <c r="U178" s="49"/>
      <c r="V178" s="49"/>
      <c r="W178" s="49"/>
      <c r="X178" s="49"/>
      <c r="Y178" s="49"/>
      <c r="Z178" s="49"/>
      <c r="AA178" s="49"/>
      <c r="AB178" s="49"/>
      <c r="AC178" s="49"/>
      <c r="AD178" s="49"/>
      <c r="AE178" s="49"/>
      <c r="AF178" s="49"/>
      <c r="AJ178" s="299"/>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3"/>
      <c r="BY178" s="43"/>
      <c r="BZ178" s="43"/>
      <c r="CA178" s="43"/>
      <c r="CB178" s="43"/>
      <c r="CC178" s="43"/>
      <c r="CD178" s="43"/>
      <c r="CE178" s="43"/>
      <c r="CF178" s="43"/>
      <c r="CG178" s="43"/>
      <c r="CH178" s="43"/>
      <c r="CI178" s="43"/>
      <c r="CJ178" s="43"/>
      <c r="CK178" s="43"/>
      <c r="CL178" s="43"/>
      <c r="CM178" s="43"/>
      <c r="CN178" s="43"/>
      <c r="CO178" s="43"/>
      <c r="CP178" s="43"/>
      <c r="CQ178" s="43"/>
      <c r="CR178" s="43"/>
      <c r="CS178" s="43"/>
      <c r="CT178" s="43"/>
      <c r="CU178" s="43"/>
      <c r="CV178" s="43"/>
      <c r="CW178" s="43"/>
      <c r="CX178" s="43"/>
      <c r="CY178" s="43"/>
      <c r="CZ178" s="43"/>
      <c r="DA178" s="43"/>
      <c r="DB178" s="43"/>
      <c r="DC178" s="43"/>
      <c r="DD178" s="43"/>
      <c r="DE178" s="43"/>
      <c r="DF178" s="43"/>
      <c r="DG178" s="43"/>
      <c r="DH178" s="42"/>
      <c r="DI178" s="42"/>
      <c r="DJ178" s="42"/>
      <c r="DK178" s="42"/>
      <c r="DL178" s="42"/>
      <c r="DM178" s="42"/>
      <c r="DN178" s="42"/>
      <c r="DO178" s="42"/>
      <c r="DP178" s="42"/>
      <c r="DQ178" s="42"/>
      <c r="DR178" s="42"/>
      <c r="DS178" s="42"/>
      <c r="DT178" s="42"/>
      <c r="DU178" s="42"/>
      <c r="DV178" s="42"/>
      <c r="DW178" s="339"/>
      <c r="DX178" s="339"/>
      <c r="DY178" s="339"/>
      <c r="DZ178" s="339"/>
      <c r="EA178"/>
      <c r="EB178"/>
      <c r="EC178"/>
      <c r="ED178"/>
      <c r="EE178"/>
    </row>
    <row r="179" spans="1:135" s="54" customFormat="1" x14ac:dyDescent="0.35">
      <c r="A179" s="42"/>
      <c r="B179" s="43"/>
      <c r="D179" s="49"/>
      <c r="E179" s="49"/>
      <c r="F179" s="49"/>
      <c r="G179" s="49"/>
      <c r="H179" s="49"/>
      <c r="I179" s="49"/>
      <c r="J179" s="49"/>
      <c r="K179" s="49"/>
      <c r="L179" s="49"/>
      <c r="M179" s="49"/>
      <c r="N179" s="49"/>
      <c r="O179" s="49"/>
      <c r="P179" s="49"/>
      <c r="Q179" s="49"/>
      <c r="R179" s="49"/>
      <c r="S179" s="49"/>
      <c r="T179" s="49"/>
      <c r="U179" s="49"/>
      <c r="V179" s="49"/>
      <c r="W179" s="49"/>
      <c r="X179" s="49"/>
      <c r="Y179" s="49"/>
      <c r="Z179" s="49"/>
      <c r="AA179" s="49"/>
      <c r="AB179" s="49"/>
      <c r="AC179" s="49"/>
      <c r="AD179" s="49"/>
      <c r="AE179" s="49"/>
      <c r="AF179" s="49"/>
      <c r="AJ179" s="299"/>
      <c r="AN179" s="43"/>
      <c r="AO179" s="43"/>
      <c r="AP179" s="43"/>
      <c r="AQ179" s="43"/>
      <c r="AR179" s="43"/>
      <c r="AS179" s="43"/>
      <c r="AT179" s="43"/>
      <c r="AU179" s="43"/>
      <c r="AV179" s="43"/>
      <c r="AW179" s="43"/>
      <c r="AX179" s="43"/>
      <c r="AY179" s="43"/>
      <c r="AZ179" s="43"/>
      <c r="BA179" s="43"/>
      <c r="BB179" s="43"/>
      <c r="BC179" s="43"/>
      <c r="BD179" s="43"/>
      <c r="BE179" s="43"/>
      <c r="BF179" s="43"/>
      <c r="BG179" s="43"/>
      <c r="BH179" s="43"/>
      <c r="BI179" s="43"/>
      <c r="BJ179" s="43"/>
      <c r="BK179" s="43"/>
      <c r="BL179" s="43"/>
      <c r="BM179" s="43"/>
      <c r="BN179" s="43"/>
      <c r="BO179" s="43"/>
      <c r="BP179" s="43"/>
      <c r="BQ179" s="43"/>
      <c r="BR179" s="43"/>
      <c r="BS179" s="43"/>
      <c r="BT179" s="43"/>
      <c r="BU179" s="43"/>
      <c r="BV179" s="43"/>
      <c r="BW179" s="43"/>
      <c r="BX179" s="43"/>
      <c r="BY179" s="43"/>
      <c r="BZ179" s="43"/>
      <c r="CA179" s="43"/>
      <c r="CB179" s="43"/>
      <c r="CC179" s="43"/>
      <c r="CD179" s="43"/>
      <c r="CE179" s="43"/>
      <c r="CF179" s="43"/>
      <c r="CG179" s="43"/>
      <c r="CH179" s="43"/>
      <c r="CI179" s="43"/>
      <c r="CJ179" s="43"/>
      <c r="CK179" s="43"/>
      <c r="CL179" s="43"/>
      <c r="CM179" s="43"/>
      <c r="CN179" s="43"/>
      <c r="CO179" s="43"/>
      <c r="CP179" s="43"/>
      <c r="CQ179" s="43"/>
      <c r="CR179" s="43"/>
      <c r="CS179" s="43"/>
      <c r="CT179" s="43"/>
      <c r="CU179" s="43"/>
      <c r="CV179" s="43"/>
      <c r="CW179" s="43"/>
      <c r="CX179" s="43"/>
      <c r="CY179" s="43"/>
      <c r="CZ179" s="43"/>
      <c r="DA179" s="43"/>
      <c r="DB179" s="43"/>
      <c r="DC179" s="43"/>
      <c r="DD179" s="43"/>
      <c r="DE179" s="43"/>
      <c r="DF179" s="43"/>
      <c r="DG179" s="43"/>
      <c r="DH179" s="42"/>
      <c r="DI179" s="42"/>
      <c r="DJ179" s="42"/>
      <c r="DK179" s="42"/>
      <c r="DL179" s="42"/>
      <c r="DM179" s="42"/>
      <c r="DN179" s="42"/>
      <c r="DO179" s="42"/>
      <c r="DP179" s="42"/>
      <c r="DQ179" s="42"/>
      <c r="DR179" s="42"/>
      <c r="DS179" s="42"/>
      <c r="DT179" s="42"/>
      <c r="DU179" s="42"/>
      <c r="DV179" s="42"/>
      <c r="DW179" s="339"/>
      <c r="DX179" s="339"/>
      <c r="DY179" s="339"/>
      <c r="DZ179" s="339"/>
      <c r="EA179"/>
      <c r="EB179"/>
      <c r="EC179"/>
      <c r="ED179"/>
      <c r="EE179"/>
    </row>
    <row r="180" spans="1:135" s="54" customFormat="1" x14ac:dyDescent="0.35">
      <c r="A180" s="42"/>
      <c r="B180" s="43"/>
      <c r="D180" s="49"/>
      <c r="E180" s="49"/>
      <c r="F180" s="49"/>
      <c r="G180" s="49"/>
      <c r="H180" s="49"/>
      <c r="I180" s="49"/>
      <c r="J180" s="49"/>
      <c r="K180" s="49"/>
      <c r="L180" s="49"/>
      <c r="M180" s="49"/>
      <c r="N180" s="49"/>
      <c r="O180" s="49"/>
      <c r="P180" s="49"/>
      <c r="Q180" s="49"/>
      <c r="R180" s="49"/>
      <c r="S180" s="49"/>
      <c r="T180" s="49"/>
      <c r="U180" s="49"/>
      <c r="V180" s="49"/>
      <c r="W180" s="49"/>
      <c r="X180" s="49"/>
      <c r="Y180" s="49"/>
      <c r="Z180" s="49"/>
      <c r="AA180" s="49"/>
      <c r="AB180" s="49"/>
      <c r="AC180" s="49"/>
      <c r="AD180" s="49"/>
      <c r="AE180" s="49"/>
      <c r="AF180" s="49"/>
      <c r="AJ180" s="299"/>
      <c r="AN180" s="43"/>
      <c r="AO180" s="43"/>
      <c r="AP180" s="43"/>
      <c r="AQ180" s="43"/>
      <c r="AR180" s="43"/>
      <c r="AS180" s="43"/>
      <c r="AT180" s="43"/>
      <c r="AU180" s="43"/>
      <c r="AV180" s="43"/>
      <c r="AW180" s="43"/>
      <c r="AX180" s="43"/>
      <c r="AY180" s="43"/>
      <c r="AZ180" s="43"/>
      <c r="BA180" s="43"/>
      <c r="BB180" s="43"/>
      <c r="BC180" s="43"/>
      <c r="BD180" s="43"/>
      <c r="BE180" s="43"/>
      <c r="BF180" s="43"/>
      <c r="BG180" s="43"/>
      <c r="BH180" s="43"/>
      <c r="BI180" s="43"/>
      <c r="BJ180" s="43"/>
      <c r="BK180" s="43"/>
      <c r="BL180" s="43"/>
      <c r="BM180" s="43"/>
      <c r="BN180" s="43"/>
      <c r="BO180" s="43"/>
      <c r="BP180" s="43"/>
      <c r="BQ180" s="43"/>
      <c r="BR180" s="43"/>
      <c r="BS180" s="43"/>
      <c r="BT180" s="43"/>
      <c r="BU180" s="43"/>
      <c r="BV180" s="43"/>
      <c r="BW180" s="43"/>
      <c r="BX180" s="43"/>
      <c r="BY180" s="43"/>
      <c r="BZ180" s="43"/>
      <c r="CA180" s="43"/>
      <c r="CB180" s="43"/>
      <c r="CC180" s="43"/>
      <c r="CD180" s="43"/>
      <c r="CE180" s="43"/>
      <c r="CF180" s="43"/>
      <c r="CG180" s="43"/>
      <c r="CH180" s="43"/>
      <c r="CI180" s="43"/>
      <c r="CJ180" s="43"/>
      <c r="CK180" s="43"/>
      <c r="CL180" s="43"/>
      <c r="CM180" s="43"/>
      <c r="CN180" s="43"/>
      <c r="CO180" s="43"/>
      <c r="CP180" s="43"/>
      <c r="CQ180" s="43"/>
      <c r="CR180" s="43"/>
      <c r="CS180" s="43"/>
      <c r="CT180" s="43"/>
      <c r="CU180" s="43"/>
      <c r="CV180" s="43"/>
      <c r="CW180" s="43"/>
      <c r="CX180" s="43"/>
      <c r="CY180" s="43"/>
      <c r="CZ180" s="43"/>
      <c r="DA180" s="43"/>
      <c r="DB180" s="43"/>
      <c r="DC180" s="43"/>
      <c r="DD180" s="43"/>
      <c r="DE180" s="43"/>
      <c r="DF180" s="43"/>
      <c r="DG180" s="43"/>
      <c r="DH180" s="42"/>
      <c r="DI180" s="42"/>
      <c r="DJ180" s="42"/>
      <c r="DK180" s="42"/>
      <c r="DL180" s="42"/>
      <c r="DM180" s="42"/>
      <c r="DN180" s="42"/>
      <c r="DO180" s="42"/>
      <c r="DP180" s="42"/>
      <c r="DQ180" s="42"/>
      <c r="DR180" s="42"/>
      <c r="DS180" s="42"/>
      <c r="DT180" s="42"/>
      <c r="DU180" s="42"/>
      <c r="DV180" s="42"/>
      <c r="DW180" s="339"/>
      <c r="DX180" s="339"/>
      <c r="DY180" s="339"/>
      <c r="DZ180" s="339"/>
      <c r="EA180"/>
      <c r="EB180"/>
      <c r="EC180"/>
      <c r="ED180"/>
      <c r="EE180"/>
    </row>
    <row r="181" spans="1:135" s="54" customFormat="1" x14ac:dyDescent="0.35">
      <c r="A181" s="42"/>
      <c r="B181" s="43"/>
      <c r="D181" s="49"/>
      <c r="E181" s="49"/>
      <c r="F181" s="49"/>
      <c r="G181" s="49"/>
      <c r="H181" s="49"/>
      <c r="I181" s="49"/>
      <c r="J181" s="49"/>
      <c r="K181" s="49"/>
      <c r="L181" s="49"/>
      <c r="M181" s="49"/>
      <c r="N181" s="49"/>
      <c r="O181" s="49"/>
      <c r="P181" s="49"/>
      <c r="Q181" s="49"/>
      <c r="R181" s="49"/>
      <c r="S181" s="49"/>
      <c r="T181" s="49"/>
      <c r="U181" s="49"/>
      <c r="V181" s="49"/>
      <c r="W181" s="49"/>
      <c r="X181" s="49"/>
      <c r="Y181" s="49"/>
      <c r="Z181" s="49"/>
      <c r="AA181" s="49"/>
      <c r="AB181" s="49"/>
      <c r="AC181" s="49"/>
      <c r="AD181" s="49"/>
      <c r="AE181" s="49"/>
      <c r="AF181" s="49"/>
      <c r="AJ181" s="299"/>
      <c r="AN181" s="43"/>
      <c r="AO181" s="43"/>
      <c r="AP181" s="43"/>
      <c r="AQ181" s="43"/>
      <c r="AR181" s="43"/>
      <c r="AS181" s="43"/>
      <c r="AT181" s="43"/>
      <c r="AU181" s="43"/>
      <c r="AV181" s="43"/>
      <c r="AW181" s="43"/>
      <c r="AX181" s="43"/>
      <c r="AY181" s="43"/>
      <c r="AZ181" s="43"/>
      <c r="BA181" s="43"/>
      <c r="BB181" s="43"/>
      <c r="BC181" s="43"/>
      <c r="BD181" s="43"/>
      <c r="BE181" s="43"/>
      <c r="BF181" s="43"/>
      <c r="BG181" s="43"/>
      <c r="BH181" s="43"/>
      <c r="BI181" s="43"/>
      <c r="BJ181" s="43"/>
      <c r="BK181" s="43"/>
      <c r="BL181" s="43"/>
      <c r="BM181" s="43"/>
      <c r="BN181" s="43"/>
      <c r="BO181" s="43"/>
      <c r="BP181" s="43"/>
      <c r="BQ181" s="43"/>
      <c r="BR181" s="43"/>
      <c r="BS181" s="43"/>
      <c r="BT181" s="43"/>
      <c r="BU181" s="43"/>
      <c r="BV181" s="43"/>
      <c r="BW181" s="43"/>
      <c r="BX181" s="43"/>
      <c r="BY181" s="43"/>
      <c r="BZ181" s="43"/>
      <c r="CA181" s="43"/>
      <c r="CB181" s="43"/>
      <c r="CC181" s="43"/>
      <c r="CD181" s="43"/>
      <c r="CE181" s="43"/>
      <c r="CF181" s="43"/>
      <c r="CG181" s="43"/>
      <c r="CH181" s="43"/>
      <c r="CI181" s="43"/>
      <c r="CJ181" s="43"/>
      <c r="CK181" s="43"/>
      <c r="CL181" s="43"/>
      <c r="CM181" s="43"/>
      <c r="CN181" s="43"/>
      <c r="CO181" s="43"/>
      <c r="CP181" s="43"/>
      <c r="CQ181" s="43"/>
      <c r="CR181" s="43"/>
      <c r="CS181" s="43"/>
      <c r="CT181" s="43"/>
      <c r="CU181" s="43"/>
      <c r="CV181" s="43"/>
      <c r="CW181" s="43"/>
      <c r="CX181" s="43"/>
      <c r="CY181" s="43"/>
      <c r="CZ181" s="43"/>
      <c r="DA181" s="43"/>
      <c r="DB181" s="43"/>
      <c r="DC181" s="43"/>
      <c r="DD181" s="43"/>
      <c r="DE181" s="43"/>
      <c r="DF181" s="43"/>
      <c r="DG181" s="43"/>
      <c r="DH181" s="42"/>
      <c r="DI181" s="42"/>
      <c r="DJ181" s="42"/>
      <c r="DK181" s="42"/>
      <c r="DL181" s="42"/>
      <c r="DM181" s="42"/>
      <c r="DN181" s="42"/>
      <c r="DO181" s="42"/>
      <c r="DP181" s="42"/>
      <c r="DQ181" s="42"/>
      <c r="DR181" s="42"/>
      <c r="DS181" s="42"/>
      <c r="DT181" s="42"/>
      <c r="DU181" s="42"/>
      <c r="DV181" s="42"/>
      <c r="DW181" s="339"/>
      <c r="DX181" s="339"/>
      <c r="DY181" s="339"/>
      <c r="DZ181" s="339"/>
      <c r="EA181"/>
      <c r="EB181"/>
      <c r="EC181"/>
      <c r="ED181"/>
      <c r="EE181"/>
    </row>
    <row r="182" spans="1:135" s="54" customFormat="1" x14ac:dyDescent="0.35">
      <c r="A182" s="42"/>
      <c r="B182" s="43"/>
      <c r="D182" s="49"/>
      <c r="E182" s="49"/>
      <c r="F182" s="49"/>
      <c r="G182" s="49"/>
      <c r="H182" s="49"/>
      <c r="I182" s="49"/>
      <c r="J182" s="49"/>
      <c r="K182" s="49"/>
      <c r="L182" s="49"/>
      <c r="M182" s="49"/>
      <c r="N182" s="49"/>
      <c r="O182" s="49"/>
      <c r="P182" s="49"/>
      <c r="Q182" s="49"/>
      <c r="R182" s="49"/>
      <c r="S182" s="49"/>
      <c r="T182" s="49"/>
      <c r="U182" s="49"/>
      <c r="V182" s="49"/>
      <c r="W182" s="49"/>
      <c r="X182" s="49"/>
      <c r="Y182" s="49"/>
      <c r="Z182" s="49"/>
      <c r="AA182" s="49"/>
      <c r="AB182" s="49"/>
      <c r="AC182" s="49"/>
      <c r="AD182" s="49"/>
      <c r="AE182" s="49"/>
      <c r="AF182" s="49"/>
      <c r="AJ182" s="299"/>
      <c r="AN182" s="43"/>
      <c r="AO182" s="43"/>
      <c r="AP182" s="43"/>
      <c r="AQ182" s="43"/>
      <c r="AR182" s="43"/>
      <c r="AS182" s="43"/>
      <c r="AT182" s="43"/>
      <c r="AU182" s="43"/>
      <c r="AV182" s="43"/>
      <c r="AW182" s="43"/>
      <c r="AX182" s="43"/>
      <c r="AY182" s="43"/>
      <c r="AZ182" s="43"/>
      <c r="BA182" s="43"/>
      <c r="BB182" s="43"/>
      <c r="BC182" s="43"/>
      <c r="BD182" s="43"/>
      <c r="BE182" s="43"/>
      <c r="BF182" s="43"/>
      <c r="BG182" s="43"/>
      <c r="BH182" s="43"/>
      <c r="BI182" s="43"/>
      <c r="BJ182" s="43"/>
      <c r="BK182" s="43"/>
      <c r="BL182" s="43"/>
      <c r="BM182" s="43"/>
      <c r="BN182" s="43"/>
      <c r="BO182" s="43"/>
      <c r="BP182" s="43"/>
      <c r="BQ182" s="43"/>
      <c r="BR182" s="43"/>
      <c r="BS182" s="43"/>
      <c r="BT182" s="43"/>
      <c r="BU182" s="43"/>
      <c r="BV182" s="43"/>
      <c r="BW182" s="43"/>
      <c r="BX182" s="43"/>
      <c r="BY182" s="43"/>
      <c r="BZ182" s="43"/>
      <c r="CA182" s="43"/>
      <c r="CB182" s="43"/>
      <c r="CC182" s="43"/>
      <c r="CD182" s="43"/>
      <c r="CE182" s="43"/>
      <c r="CF182" s="43"/>
      <c r="CG182" s="43"/>
      <c r="CH182" s="43"/>
      <c r="CI182" s="43"/>
      <c r="CJ182" s="43"/>
      <c r="CK182" s="43"/>
      <c r="CL182" s="43"/>
      <c r="CM182" s="43"/>
      <c r="CN182" s="43"/>
      <c r="CO182" s="43"/>
      <c r="CP182" s="43"/>
      <c r="CQ182" s="43"/>
      <c r="CR182" s="43"/>
      <c r="CS182" s="43"/>
      <c r="CT182" s="43"/>
      <c r="CU182" s="43"/>
      <c r="CV182" s="43"/>
      <c r="CW182" s="43"/>
      <c r="CX182" s="43"/>
      <c r="CY182" s="43"/>
      <c r="CZ182" s="43"/>
      <c r="DA182" s="43"/>
      <c r="DB182" s="43"/>
      <c r="DC182" s="43"/>
      <c r="DD182" s="43"/>
      <c r="DE182" s="43"/>
      <c r="DF182" s="43"/>
      <c r="DG182" s="43"/>
      <c r="DH182" s="42"/>
      <c r="DI182" s="42"/>
      <c r="DJ182" s="42"/>
      <c r="DK182" s="42"/>
      <c r="DL182" s="42"/>
      <c r="DM182" s="42"/>
      <c r="DN182" s="42"/>
      <c r="DO182" s="42"/>
      <c r="DP182" s="42"/>
      <c r="DQ182" s="42"/>
      <c r="DR182" s="42"/>
      <c r="DS182" s="42"/>
      <c r="DT182" s="42"/>
      <c r="DU182" s="42"/>
      <c r="DV182" s="42"/>
      <c r="DW182" s="339"/>
      <c r="DX182" s="339"/>
      <c r="DY182" s="339"/>
      <c r="DZ182" s="339"/>
      <c r="EA182"/>
      <c r="EB182"/>
      <c r="EC182"/>
      <c r="ED182"/>
      <c r="EE182"/>
    </row>
    <row r="183" spans="1:135" s="54" customFormat="1" x14ac:dyDescent="0.35">
      <c r="A183" s="42"/>
      <c r="B183" s="43"/>
      <c r="D183" s="49"/>
      <c r="E183" s="49"/>
      <c r="F183" s="49"/>
      <c r="G183" s="49"/>
      <c r="H183" s="49"/>
      <c r="I183" s="49"/>
      <c r="J183" s="49"/>
      <c r="K183" s="49"/>
      <c r="L183" s="49"/>
      <c r="M183" s="49"/>
      <c r="N183" s="49"/>
      <c r="O183" s="49"/>
      <c r="P183" s="49"/>
      <c r="Q183" s="49"/>
      <c r="R183" s="49"/>
      <c r="S183" s="49"/>
      <c r="T183" s="49"/>
      <c r="U183" s="49"/>
      <c r="V183" s="49"/>
      <c r="W183" s="49"/>
      <c r="X183" s="49"/>
      <c r="Y183" s="49"/>
      <c r="Z183" s="49"/>
      <c r="AA183" s="49"/>
      <c r="AB183" s="49"/>
      <c r="AC183" s="49"/>
      <c r="AD183" s="49"/>
      <c r="AE183" s="49"/>
      <c r="AF183" s="49"/>
      <c r="AJ183" s="299"/>
      <c r="AN183" s="43"/>
      <c r="AO183" s="43"/>
      <c r="AP183" s="43"/>
      <c r="AQ183" s="43"/>
      <c r="AR183" s="43"/>
      <c r="AS183" s="43"/>
      <c r="AT183" s="43"/>
      <c r="AU183" s="43"/>
      <c r="AV183" s="43"/>
      <c r="AW183" s="43"/>
      <c r="AX183" s="43"/>
      <c r="AY183" s="43"/>
      <c r="AZ183" s="43"/>
      <c r="BA183" s="43"/>
      <c r="BB183" s="43"/>
      <c r="BC183" s="43"/>
      <c r="BD183" s="43"/>
      <c r="BE183" s="43"/>
      <c r="BF183" s="43"/>
      <c r="BG183" s="43"/>
      <c r="BH183" s="43"/>
      <c r="BI183" s="43"/>
      <c r="BJ183" s="43"/>
      <c r="BK183" s="43"/>
      <c r="BL183" s="43"/>
      <c r="BM183" s="43"/>
      <c r="BN183" s="43"/>
      <c r="BO183" s="43"/>
      <c r="BP183" s="43"/>
      <c r="BQ183" s="43"/>
      <c r="BR183" s="43"/>
      <c r="BS183" s="43"/>
      <c r="BT183" s="43"/>
      <c r="BU183" s="43"/>
      <c r="BV183" s="43"/>
      <c r="BW183" s="43"/>
      <c r="BX183" s="43"/>
      <c r="BY183" s="43"/>
      <c r="BZ183" s="43"/>
      <c r="CA183" s="43"/>
      <c r="CB183" s="43"/>
      <c r="CC183" s="43"/>
      <c r="CD183" s="43"/>
      <c r="CE183" s="43"/>
      <c r="CF183" s="43"/>
      <c r="CG183" s="43"/>
      <c r="CH183" s="43"/>
      <c r="CI183" s="43"/>
      <c r="CJ183" s="43"/>
      <c r="CK183" s="43"/>
      <c r="CL183" s="43"/>
      <c r="CM183" s="43"/>
      <c r="CN183" s="43"/>
      <c r="CO183" s="43"/>
      <c r="CP183" s="43"/>
      <c r="CQ183" s="43"/>
      <c r="CR183" s="43"/>
      <c r="CS183" s="43"/>
      <c r="CT183" s="43"/>
      <c r="CU183" s="43"/>
      <c r="CV183" s="43"/>
      <c r="CW183" s="43"/>
      <c r="CX183" s="43"/>
      <c r="CY183" s="43"/>
      <c r="CZ183" s="43"/>
      <c r="DA183" s="43"/>
      <c r="DB183" s="43"/>
      <c r="DC183" s="43"/>
      <c r="DD183" s="43"/>
      <c r="DE183" s="43"/>
      <c r="DF183" s="43"/>
      <c r="DG183" s="43"/>
      <c r="DH183" s="42"/>
      <c r="DI183" s="42"/>
      <c r="DJ183" s="42"/>
      <c r="DK183" s="42"/>
      <c r="DL183" s="42"/>
      <c r="DM183" s="42"/>
      <c r="DN183" s="42"/>
      <c r="DO183" s="42"/>
      <c r="DP183" s="42"/>
      <c r="DQ183" s="42"/>
      <c r="DR183" s="42"/>
      <c r="DS183" s="42"/>
      <c r="DT183" s="42"/>
      <c r="DU183" s="42"/>
      <c r="DV183" s="42"/>
      <c r="DW183" s="339"/>
      <c r="DX183" s="339"/>
      <c r="DY183" s="339"/>
      <c r="DZ183" s="339"/>
      <c r="EA183"/>
      <c r="EB183"/>
      <c r="EC183"/>
      <c r="ED183"/>
      <c r="EE183"/>
    </row>
    <row r="184" spans="1:135" s="54" customFormat="1" x14ac:dyDescent="0.35">
      <c r="A184" s="42"/>
      <c r="B184" s="43"/>
      <c r="D184" s="49"/>
      <c r="E184" s="49"/>
      <c r="F184" s="49"/>
      <c r="G184" s="49"/>
      <c r="H184" s="49"/>
      <c r="I184" s="49"/>
      <c r="J184" s="49"/>
      <c r="K184" s="49"/>
      <c r="L184" s="49"/>
      <c r="M184" s="49"/>
      <c r="N184" s="49"/>
      <c r="O184" s="49"/>
      <c r="P184" s="49"/>
      <c r="Q184" s="49"/>
      <c r="R184" s="49"/>
      <c r="S184" s="49"/>
      <c r="T184" s="49"/>
      <c r="U184" s="49"/>
      <c r="V184" s="49"/>
      <c r="W184" s="49"/>
      <c r="X184" s="49"/>
      <c r="Y184" s="49"/>
      <c r="Z184" s="49"/>
      <c r="AA184" s="49"/>
      <c r="AB184" s="49"/>
      <c r="AC184" s="49"/>
      <c r="AD184" s="49"/>
      <c r="AE184" s="49"/>
      <c r="AF184" s="49"/>
      <c r="AJ184" s="299"/>
      <c r="AN184" s="43"/>
      <c r="AO184" s="43"/>
      <c r="AP184" s="43"/>
      <c r="AQ184" s="43"/>
      <c r="AR184" s="43"/>
      <c r="AS184" s="43"/>
      <c r="AT184" s="43"/>
      <c r="AU184" s="43"/>
      <c r="AV184" s="43"/>
      <c r="AW184" s="43"/>
      <c r="AX184" s="43"/>
      <c r="AY184" s="43"/>
      <c r="AZ184" s="43"/>
      <c r="BA184" s="43"/>
      <c r="BB184" s="43"/>
      <c r="BC184" s="43"/>
      <c r="BD184" s="43"/>
      <c r="BE184" s="43"/>
      <c r="BF184" s="43"/>
      <c r="BG184" s="43"/>
      <c r="BH184" s="43"/>
      <c r="BI184" s="43"/>
      <c r="BJ184" s="43"/>
      <c r="BK184" s="43"/>
      <c r="BL184" s="43"/>
      <c r="BM184" s="43"/>
      <c r="BN184" s="43"/>
      <c r="BO184" s="43"/>
      <c r="BP184" s="43"/>
      <c r="BQ184" s="43"/>
      <c r="BR184" s="43"/>
      <c r="BS184" s="43"/>
      <c r="BT184" s="43"/>
      <c r="BU184" s="43"/>
      <c r="BV184" s="43"/>
      <c r="BW184" s="43"/>
      <c r="BX184" s="43"/>
      <c r="BY184" s="43"/>
      <c r="BZ184" s="43"/>
      <c r="CA184" s="43"/>
      <c r="CB184" s="43"/>
      <c r="CC184" s="43"/>
      <c r="CD184" s="43"/>
      <c r="CE184" s="43"/>
      <c r="CF184" s="43"/>
      <c r="CG184" s="43"/>
      <c r="CH184" s="43"/>
      <c r="CI184" s="43"/>
      <c r="CJ184" s="43"/>
      <c r="CK184" s="43"/>
      <c r="CL184" s="43"/>
      <c r="CM184" s="43"/>
      <c r="CN184" s="43"/>
      <c r="CO184" s="43"/>
      <c r="CP184" s="43"/>
      <c r="CQ184" s="43"/>
      <c r="CR184" s="43"/>
      <c r="CS184" s="43"/>
      <c r="CT184" s="43"/>
      <c r="CU184" s="43"/>
      <c r="CV184" s="43"/>
      <c r="CW184" s="43"/>
      <c r="CX184" s="43"/>
      <c r="CY184" s="43"/>
      <c r="CZ184" s="43"/>
      <c r="DA184" s="43"/>
      <c r="DB184" s="43"/>
      <c r="DC184" s="43"/>
      <c r="DD184" s="43"/>
      <c r="DE184" s="43"/>
      <c r="DF184" s="43"/>
      <c r="DG184" s="43"/>
      <c r="DH184" s="42"/>
      <c r="DI184" s="42"/>
      <c r="DJ184" s="42"/>
      <c r="DK184" s="42"/>
      <c r="DL184" s="42"/>
      <c r="DM184" s="42"/>
      <c r="DN184" s="42"/>
      <c r="DO184" s="42"/>
      <c r="DP184" s="42"/>
      <c r="DQ184" s="42"/>
      <c r="DR184" s="42"/>
      <c r="DS184" s="42"/>
      <c r="DT184" s="42"/>
      <c r="DU184" s="42"/>
      <c r="DV184" s="42"/>
      <c r="DW184" s="339"/>
      <c r="DX184" s="339"/>
      <c r="DY184" s="339"/>
      <c r="DZ184" s="339"/>
      <c r="EA184"/>
      <c r="EB184"/>
      <c r="EC184"/>
      <c r="ED184"/>
      <c r="EE184"/>
    </row>
    <row r="185" spans="1:135" s="54" customFormat="1" x14ac:dyDescent="0.35">
      <c r="A185" s="42"/>
      <c r="B185" s="43"/>
      <c r="D185" s="49"/>
      <c r="E185" s="49"/>
      <c r="F185" s="49"/>
      <c r="G185" s="49"/>
      <c r="H185" s="49"/>
      <c r="I185" s="49"/>
      <c r="J185" s="49"/>
      <c r="K185" s="49"/>
      <c r="L185" s="49"/>
      <c r="M185" s="49"/>
      <c r="N185" s="49"/>
      <c r="O185" s="49"/>
      <c r="P185" s="49"/>
      <c r="Q185" s="49"/>
      <c r="R185" s="49"/>
      <c r="S185" s="49"/>
      <c r="T185" s="49"/>
      <c r="U185" s="49"/>
      <c r="V185" s="49"/>
      <c r="W185" s="49"/>
      <c r="X185" s="49"/>
      <c r="Y185" s="49"/>
      <c r="Z185" s="49"/>
      <c r="AA185" s="49"/>
      <c r="AB185" s="49"/>
      <c r="AC185" s="49"/>
      <c r="AD185" s="49"/>
      <c r="AE185" s="49"/>
      <c r="AF185" s="49"/>
      <c r="AJ185" s="299"/>
      <c r="AN185" s="43"/>
      <c r="AO185" s="43"/>
      <c r="AP185" s="43"/>
      <c r="AQ185" s="43"/>
      <c r="AR185" s="43"/>
      <c r="AS185" s="43"/>
      <c r="AT185" s="43"/>
      <c r="AU185" s="43"/>
      <c r="AV185" s="43"/>
      <c r="AW185" s="43"/>
      <c r="AX185" s="43"/>
      <c r="AY185" s="43"/>
      <c r="AZ185" s="43"/>
      <c r="BA185" s="43"/>
      <c r="BB185" s="43"/>
      <c r="BC185" s="43"/>
      <c r="BD185" s="43"/>
      <c r="BE185" s="43"/>
      <c r="BF185" s="43"/>
      <c r="BG185" s="43"/>
      <c r="BH185" s="43"/>
      <c r="BI185" s="43"/>
      <c r="BJ185" s="43"/>
      <c r="BK185" s="43"/>
      <c r="BL185" s="43"/>
      <c r="BM185" s="43"/>
      <c r="BN185" s="43"/>
      <c r="BO185" s="43"/>
      <c r="BP185" s="43"/>
      <c r="BQ185" s="43"/>
      <c r="BR185" s="43"/>
      <c r="BS185" s="43"/>
      <c r="BT185" s="43"/>
      <c r="BU185" s="43"/>
      <c r="BV185" s="43"/>
      <c r="BW185" s="43"/>
      <c r="BX185" s="43"/>
      <c r="BY185" s="43"/>
      <c r="BZ185" s="43"/>
      <c r="CA185" s="43"/>
      <c r="CB185" s="43"/>
      <c r="CC185" s="43"/>
      <c r="CD185" s="43"/>
      <c r="CE185" s="43"/>
      <c r="CF185" s="43"/>
      <c r="CG185" s="43"/>
      <c r="CH185" s="43"/>
      <c r="CI185" s="43"/>
      <c r="CJ185" s="43"/>
      <c r="CK185" s="43"/>
      <c r="CL185" s="43"/>
      <c r="CM185" s="43"/>
      <c r="CN185" s="43"/>
      <c r="CO185" s="43"/>
      <c r="CP185" s="43"/>
      <c r="CQ185" s="43"/>
      <c r="CR185" s="43"/>
      <c r="CS185" s="43"/>
      <c r="CT185" s="43"/>
      <c r="CU185" s="43"/>
      <c r="CV185" s="43"/>
      <c r="CW185" s="43"/>
      <c r="CX185" s="43"/>
      <c r="CY185" s="43"/>
      <c r="CZ185" s="43"/>
      <c r="DA185" s="43"/>
      <c r="DB185" s="43"/>
      <c r="DC185" s="43"/>
      <c r="DD185" s="43"/>
      <c r="DE185" s="43"/>
      <c r="DF185" s="43"/>
      <c r="DG185" s="43"/>
      <c r="DH185" s="42"/>
      <c r="DI185" s="42"/>
      <c r="DJ185" s="42"/>
      <c r="DK185" s="42"/>
      <c r="DL185" s="42"/>
      <c r="DM185" s="42"/>
      <c r="DN185" s="42"/>
      <c r="DO185" s="42"/>
      <c r="DP185" s="42"/>
      <c r="DQ185" s="42"/>
      <c r="DR185" s="42"/>
      <c r="DS185" s="42"/>
      <c r="DT185" s="42"/>
      <c r="DU185" s="42"/>
      <c r="DV185" s="42"/>
      <c r="DW185" s="339"/>
      <c r="DX185" s="339"/>
      <c r="DY185" s="339"/>
      <c r="DZ185" s="339"/>
      <c r="EA185"/>
      <c r="EB185"/>
      <c r="EC185"/>
      <c r="ED185"/>
      <c r="EE185"/>
    </row>
    <row r="186" spans="1:135" s="54" customFormat="1" x14ac:dyDescent="0.35">
      <c r="A186" s="42"/>
      <c r="B186" s="43"/>
      <c r="D186" s="49"/>
      <c r="E186" s="49"/>
      <c r="F186" s="49"/>
      <c r="G186" s="49"/>
      <c r="H186" s="49"/>
      <c r="I186" s="49"/>
      <c r="J186" s="49"/>
      <c r="K186" s="49"/>
      <c r="L186" s="49"/>
      <c r="M186" s="49"/>
      <c r="N186" s="49"/>
      <c r="O186" s="49"/>
      <c r="P186" s="49"/>
      <c r="Q186" s="49"/>
      <c r="R186" s="49"/>
      <c r="S186" s="49"/>
      <c r="T186" s="49"/>
      <c r="U186" s="49"/>
      <c r="V186" s="49"/>
      <c r="W186" s="49"/>
      <c r="X186" s="49"/>
      <c r="Y186" s="49"/>
      <c r="Z186" s="49"/>
      <c r="AA186" s="49"/>
      <c r="AB186" s="49"/>
      <c r="AC186" s="49"/>
      <c r="AD186" s="49"/>
      <c r="AE186" s="49"/>
      <c r="AF186" s="49"/>
      <c r="AJ186" s="299"/>
      <c r="AN186" s="43"/>
      <c r="AO186" s="43"/>
      <c r="AP186" s="43"/>
      <c r="AQ186" s="43"/>
      <c r="AR186" s="43"/>
      <c r="AS186" s="43"/>
      <c r="AT186" s="43"/>
      <c r="AU186" s="43"/>
      <c r="AV186" s="43"/>
      <c r="AW186" s="43"/>
      <c r="AX186" s="43"/>
      <c r="AY186" s="43"/>
      <c r="AZ186" s="43"/>
      <c r="BA186" s="43"/>
      <c r="BB186" s="43"/>
      <c r="BC186" s="43"/>
      <c r="BD186" s="43"/>
      <c r="BE186" s="43"/>
      <c r="BF186" s="43"/>
      <c r="BG186" s="43"/>
      <c r="BH186" s="43"/>
      <c r="BI186" s="43"/>
      <c r="BJ186" s="43"/>
      <c r="BK186" s="43"/>
      <c r="BL186" s="43"/>
      <c r="BM186" s="43"/>
      <c r="BN186" s="43"/>
      <c r="BO186" s="43"/>
      <c r="BP186" s="43"/>
      <c r="BQ186" s="43"/>
      <c r="BR186" s="43"/>
      <c r="BS186" s="43"/>
      <c r="BT186" s="43"/>
      <c r="BU186" s="43"/>
      <c r="BV186" s="43"/>
      <c r="BW186" s="43"/>
      <c r="BX186" s="43"/>
      <c r="BY186" s="43"/>
      <c r="BZ186" s="43"/>
      <c r="CA186" s="43"/>
      <c r="CB186" s="43"/>
      <c r="CC186" s="43"/>
      <c r="CD186" s="43"/>
      <c r="CE186" s="43"/>
      <c r="CF186" s="43"/>
      <c r="CG186" s="43"/>
      <c r="CH186" s="43"/>
      <c r="CI186" s="43"/>
      <c r="CJ186" s="43"/>
      <c r="CK186" s="43"/>
      <c r="CL186" s="43"/>
      <c r="CM186" s="43"/>
      <c r="CN186" s="43"/>
      <c r="CO186" s="43"/>
      <c r="CP186" s="43"/>
      <c r="CQ186" s="43"/>
      <c r="CR186" s="43"/>
      <c r="CS186" s="43"/>
      <c r="CT186" s="43"/>
      <c r="CU186" s="43"/>
      <c r="CV186" s="43"/>
      <c r="CW186" s="43"/>
      <c r="CX186" s="43"/>
      <c r="CY186" s="43"/>
      <c r="CZ186" s="43"/>
      <c r="DA186" s="43"/>
      <c r="DB186" s="43"/>
      <c r="DC186" s="43"/>
      <c r="DD186" s="43"/>
      <c r="DE186" s="43"/>
      <c r="DF186" s="43"/>
      <c r="DG186" s="43"/>
      <c r="DH186" s="42"/>
      <c r="DI186" s="42"/>
      <c r="DJ186" s="42"/>
      <c r="DK186" s="42"/>
      <c r="DL186" s="42"/>
      <c r="DM186" s="42"/>
      <c r="DN186" s="42"/>
      <c r="DO186" s="42"/>
      <c r="DP186" s="42"/>
      <c r="DQ186" s="42"/>
      <c r="DR186" s="42"/>
      <c r="DS186" s="42"/>
      <c r="DT186" s="42"/>
      <c r="DU186" s="42"/>
      <c r="DV186" s="42"/>
      <c r="DW186" s="339"/>
      <c r="DX186" s="339"/>
      <c r="DY186" s="339"/>
      <c r="DZ186" s="339"/>
      <c r="EA186"/>
      <c r="EB186"/>
      <c r="EC186"/>
      <c r="ED186"/>
      <c r="EE186"/>
    </row>
    <row r="187" spans="1:135" s="54" customFormat="1" x14ac:dyDescent="0.35">
      <c r="A187" s="42"/>
      <c r="B187" s="43"/>
      <c r="D187" s="49"/>
      <c r="E187" s="49"/>
      <c r="F187" s="49"/>
      <c r="G187" s="49"/>
      <c r="H187" s="49"/>
      <c r="I187" s="49"/>
      <c r="J187" s="49"/>
      <c r="K187" s="49"/>
      <c r="L187" s="49"/>
      <c r="M187" s="49"/>
      <c r="N187" s="49"/>
      <c r="O187" s="49"/>
      <c r="P187" s="49"/>
      <c r="Q187" s="49"/>
      <c r="R187" s="49"/>
      <c r="S187" s="49"/>
      <c r="T187" s="49"/>
      <c r="U187" s="49"/>
      <c r="V187" s="49"/>
      <c r="W187" s="49"/>
      <c r="X187" s="49"/>
      <c r="Y187" s="49"/>
      <c r="Z187" s="49"/>
      <c r="AA187" s="49"/>
      <c r="AB187" s="49"/>
      <c r="AC187" s="49"/>
      <c r="AD187" s="49"/>
      <c r="AE187" s="49"/>
      <c r="AF187" s="49"/>
      <c r="AJ187" s="299"/>
      <c r="AN187" s="43"/>
      <c r="AO187" s="43"/>
      <c r="AP187" s="43"/>
      <c r="AQ187" s="43"/>
      <c r="AR187" s="43"/>
      <c r="AS187" s="43"/>
      <c r="AT187" s="43"/>
      <c r="AU187" s="43"/>
      <c r="AV187" s="43"/>
      <c r="AW187" s="43"/>
      <c r="AX187" s="43"/>
      <c r="AY187" s="43"/>
      <c r="AZ187" s="43"/>
      <c r="BA187" s="43"/>
      <c r="BB187" s="43"/>
      <c r="BC187" s="43"/>
      <c r="BD187" s="43"/>
      <c r="BE187" s="43"/>
      <c r="BF187" s="43"/>
      <c r="BG187" s="43"/>
      <c r="BH187" s="43"/>
      <c r="BI187" s="43"/>
      <c r="BJ187" s="43"/>
      <c r="BK187" s="43"/>
      <c r="BL187" s="43"/>
      <c r="BM187" s="43"/>
      <c r="BN187" s="43"/>
      <c r="BO187" s="43"/>
      <c r="BP187" s="43"/>
      <c r="BQ187" s="43"/>
      <c r="BR187" s="43"/>
      <c r="BS187" s="43"/>
      <c r="BT187" s="43"/>
      <c r="BU187" s="43"/>
      <c r="BV187" s="43"/>
      <c r="BW187" s="43"/>
      <c r="BX187" s="43"/>
      <c r="BY187" s="43"/>
      <c r="BZ187" s="43"/>
      <c r="CA187" s="43"/>
      <c r="CB187" s="43"/>
      <c r="CC187" s="43"/>
      <c r="CD187" s="43"/>
      <c r="CE187" s="43"/>
      <c r="CF187" s="43"/>
      <c r="CG187" s="43"/>
      <c r="CH187" s="43"/>
      <c r="CI187" s="43"/>
      <c r="CJ187" s="43"/>
      <c r="CK187" s="43"/>
      <c r="CL187" s="43"/>
      <c r="CM187" s="43"/>
      <c r="CN187" s="43"/>
      <c r="CO187" s="43"/>
      <c r="CP187" s="43"/>
      <c r="CQ187" s="43"/>
      <c r="CR187" s="43"/>
      <c r="CS187" s="43"/>
      <c r="CT187" s="43"/>
      <c r="CU187" s="43"/>
      <c r="CV187" s="43"/>
      <c r="CW187" s="43"/>
      <c r="CX187" s="43"/>
      <c r="CY187" s="43"/>
      <c r="CZ187" s="43"/>
      <c r="DA187" s="43"/>
      <c r="DB187" s="43"/>
      <c r="DC187" s="43"/>
      <c r="DD187" s="43"/>
      <c r="DE187" s="43"/>
      <c r="DF187" s="43"/>
      <c r="DG187" s="43"/>
      <c r="DH187" s="42"/>
      <c r="DI187" s="42"/>
      <c r="DJ187" s="42"/>
      <c r="DK187" s="42"/>
      <c r="DL187" s="42"/>
      <c r="DM187" s="42"/>
      <c r="DN187" s="42"/>
      <c r="DO187" s="42"/>
      <c r="DP187" s="42"/>
      <c r="DQ187" s="42"/>
      <c r="DR187" s="42"/>
      <c r="DS187" s="42"/>
      <c r="DT187" s="42"/>
      <c r="DU187" s="42"/>
      <c r="DV187" s="42"/>
      <c r="DW187" s="339"/>
      <c r="DX187" s="339"/>
      <c r="DY187" s="339"/>
      <c r="DZ187" s="339"/>
      <c r="EA187"/>
      <c r="EB187"/>
      <c r="EC187"/>
      <c r="ED187"/>
      <c r="EE187"/>
    </row>
    <row r="188" spans="1:135" s="54" customFormat="1" x14ac:dyDescent="0.35">
      <c r="A188" s="42"/>
      <c r="B188" s="43"/>
      <c r="D188" s="49"/>
      <c r="E188" s="49"/>
      <c r="F188" s="49"/>
      <c r="G188" s="49"/>
      <c r="H188" s="49"/>
      <c r="I188" s="49"/>
      <c r="J188" s="49"/>
      <c r="K188" s="49"/>
      <c r="L188" s="49"/>
      <c r="M188" s="49"/>
      <c r="N188" s="49"/>
      <c r="O188" s="49"/>
      <c r="P188" s="49"/>
      <c r="Q188" s="49"/>
      <c r="R188" s="49"/>
      <c r="S188" s="49"/>
      <c r="T188" s="49"/>
      <c r="U188" s="49"/>
      <c r="V188" s="49"/>
      <c r="W188" s="49"/>
      <c r="X188" s="49"/>
      <c r="Y188" s="49"/>
      <c r="Z188" s="49"/>
      <c r="AA188" s="49"/>
      <c r="AB188" s="49"/>
      <c r="AC188" s="49"/>
      <c r="AD188" s="49"/>
      <c r="AE188" s="49"/>
      <c r="AF188" s="49"/>
      <c r="AJ188" s="299"/>
      <c r="AN188" s="43"/>
      <c r="AO188" s="43"/>
      <c r="AP188" s="43"/>
      <c r="AQ188" s="43"/>
      <c r="AR188" s="43"/>
      <c r="AS188" s="43"/>
      <c r="AT188" s="43"/>
      <c r="AU188" s="43"/>
      <c r="AV188" s="43"/>
      <c r="AW188" s="43"/>
      <c r="AX188" s="43"/>
      <c r="AY188" s="43"/>
      <c r="AZ188" s="43"/>
      <c r="BA188" s="43"/>
      <c r="BB188" s="43"/>
      <c r="BC188" s="43"/>
      <c r="BD188" s="43"/>
      <c r="BE188" s="43"/>
      <c r="BF188" s="43"/>
      <c r="BG188" s="43"/>
      <c r="BH188" s="43"/>
      <c r="BI188" s="43"/>
      <c r="BJ188" s="43"/>
      <c r="BK188" s="43"/>
      <c r="BL188" s="43"/>
      <c r="BM188" s="43"/>
      <c r="BN188" s="43"/>
      <c r="BO188" s="43"/>
      <c r="BP188" s="43"/>
      <c r="BQ188" s="43"/>
      <c r="BR188" s="43"/>
      <c r="BS188" s="43"/>
      <c r="BT188" s="43"/>
      <c r="BU188" s="43"/>
      <c r="BV188" s="43"/>
      <c r="BW188" s="43"/>
      <c r="BX188" s="43"/>
      <c r="BY188" s="43"/>
      <c r="BZ188" s="43"/>
      <c r="CA188" s="43"/>
      <c r="CB188" s="43"/>
      <c r="CC188" s="43"/>
      <c r="CD188" s="43"/>
      <c r="CE188" s="43"/>
      <c r="CF188" s="43"/>
      <c r="CG188" s="43"/>
      <c r="CH188" s="43"/>
      <c r="CI188" s="43"/>
      <c r="CJ188" s="43"/>
      <c r="CK188" s="43"/>
      <c r="CL188" s="43"/>
      <c r="CM188" s="43"/>
      <c r="CN188" s="43"/>
      <c r="CO188" s="43"/>
      <c r="CP188" s="43"/>
      <c r="CQ188" s="43"/>
      <c r="CR188" s="43"/>
      <c r="CS188" s="43"/>
      <c r="CT188" s="43"/>
      <c r="CU188" s="43"/>
      <c r="CV188" s="43"/>
      <c r="CW188" s="43"/>
      <c r="CX188" s="43"/>
      <c r="CY188" s="43"/>
      <c r="CZ188" s="43"/>
      <c r="DA188" s="43"/>
      <c r="DB188" s="43"/>
      <c r="DC188" s="43"/>
      <c r="DD188" s="43"/>
      <c r="DE188" s="43"/>
      <c r="DF188" s="43"/>
      <c r="DG188" s="43"/>
      <c r="DH188" s="42"/>
      <c r="DI188" s="42"/>
      <c r="DJ188" s="42"/>
      <c r="DK188" s="42"/>
      <c r="DL188" s="42"/>
      <c r="DM188" s="42"/>
      <c r="DN188" s="42"/>
      <c r="DO188" s="42"/>
      <c r="DP188" s="42"/>
      <c r="DQ188" s="42"/>
      <c r="DR188" s="42"/>
      <c r="DS188" s="42"/>
      <c r="DT188" s="42"/>
      <c r="DU188" s="42"/>
      <c r="DV188" s="42"/>
      <c r="DW188" s="339"/>
      <c r="DX188" s="339"/>
      <c r="DY188" s="339"/>
      <c r="DZ188" s="339"/>
      <c r="EA188"/>
      <c r="EB188"/>
      <c r="EC188"/>
      <c r="ED188"/>
      <c r="EE188"/>
    </row>
    <row r="189" spans="1:135" s="54" customFormat="1" x14ac:dyDescent="0.35">
      <c r="A189" s="42"/>
      <c r="B189" s="43"/>
      <c r="D189" s="49"/>
      <c r="E189" s="49"/>
      <c r="F189" s="49"/>
      <c r="G189" s="49"/>
      <c r="H189" s="49"/>
      <c r="I189" s="49"/>
      <c r="J189" s="49"/>
      <c r="K189" s="49"/>
      <c r="L189" s="49"/>
      <c r="M189" s="49"/>
      <c r="N189" s="49"/>
      <c r="O189" s="49"/>
      <c r="P189" s="49"/>
      <c r="Q189" s="49"/>
      <c r="R189" s="49"/>
      <c r="S189" s="49"/>
      <c r="T189" s="49"/>
      <c r="U189" s="49"/>
      <c r="V189" s="49"/>
      <c r="W189" s="49"/>
      <c r="X189" s="49"/>
      <c r="Y189" s="49"/>
      <c r="Z189" s="49"/>
      <c r="AA189" s="49"/>
      <c r="AB189" s="49"/>
      <c r="AC189" s="49"/>
      <c r="AD189" s="49"/>
      <c r="AE189" s="49"/>
      <c r="AF189" s="49"/>
      <c r="AJ189" s="299"/>
      <c r="AN189" s="43"/>
      <c r="AO189" s="43"/>
      <c r="AP189" s="43"/>
      <c r="AQ189" s="43"/>
      <c r="AR189" s="43"/>
      <c r="AS189" s="43"/>
      <c r="AT189" s="43"/>
      <c r="AU189" s="43"/>
      <c r="AV189" s="43"/>
      <c r="AW189" s="43"/>
      <c r="AX189" s="43"/>
      <c r="AY189" s="43"/>
      <c r="AZ189" s="43"/>
      <c r="BA189" s="43"/>
      <c r="BB189" s="43"/>
      <c r="BC189" s="43"/>
      <c r="BD189" s="43"/>
      <c r="BE189" s="43"/>
      <c r="BF189" s="43"/>
      <c r="BG189" s="43"/>
      <c r="BH189" s="43"/>
      <c r="BI189" s="43"/>
      <c r="BJ189" s="43"/>
      <c r="BK189" s="43"/>
      <c r="BL189" s="43"/>
      <c r="BM189" s="43"/>
      <c r="BN189" s="43"/>
      <c r="BO189" s="43"/>
      <c r="BP189" s="43"/>
      <c r="BQ189" s="43"/>
      <c r="BR189" s="43"/>
      <c r="BS189" s="43"/>
      <c r="BT189" s="43"/>
      <c r="BU189" s="43"/>
      <c r="BV189" s="43"/>
      <c r="BW189" s="43"/>
      <c r="BX189" s="43"/>
      <c r="BY189" s="43"/>
      <c r="BZ189" s="43"/>
      <c r="CA189" s="43"/>
      <c r="CB189" s="43"/>
      <c r="CC189" s="43"/>
      <c r="CD189" s="43"/>
      <c r="CE189" s="43"/>
      <c r="CF189" s="43"/>
      <c r="CG189" s="43"/>
      <c r="CH189" s="43"/>
      <c r="CI189" s="43"/>
      <c r="CJ189" s="43"/>
      <c r="CK189" s="43"/>
      <c r="CL189" s="43"/>
      <c r="CM189" s="43"/>
      <c r="CN189" s="43"/>
      <c r="CO189" s="43"/>
      <c r="CP189" s="43"/>
      <c r="CQ189" s="43"/>
      <c r="CR189" s="43"/>
      <c r="CS189" s="43"/>
      <c r="CT189" s="43"/>
      <c r="CU189" s="43"/>
      <c r="CV189" s="43"/>
      <c r="CW189" s="43"/>
      <c r="CX189" s="43"/>
      <c r="CY189" s="43"/>
      <c r="CZ189" s="43"/>
      <c r="DA189" s="43"/>
      <c r="DB189" s="43"/>
      <c r="DC189" s="43"/>
      <c r="DD189" s="43"/>
      <c r="DE189" s="43"/>
      <c r="DF189" s="43"/>
      <c r="DG189" s="43"/>
      <c r="DH189" s="42"/>
      <c r="DI189" s="42"/>
      <c r="DJ189" s="42"/>
      <c r="DK189" s="42"/>
      <c r="DL189" s="42"/>
      <c r="DM189" s="42"/>
      <c r="DN189" s="42"/>
      <c r="DO189" s="42"/>
      <c r="DP189" s="42"/>
      <c r="DQ189" s="42"/>
      <c r="DR189" s="42"/>
      <c r="DS189" s="42"/>
      <c r="DT189" s="42"/>
      <c r="DU189" s="42"/>
      <c r="DV189" s="42"/>
      <c r="DW189" s="339"/>
      <c r="DX189" s="339"/>
      <c r="DY189" s="339"/>
      <c r="DZ189" s="339"/>
      <c r="EA189"/>
      <c r="EB189"/>
      <c r="EC189"/>
      <c r="ED189"/>
      <c r="EE189"/>
    </row>
    <row r="190" spans="1:135" s="54" customFormat="1" x14ac:dyDescent="0.35">
      <c r="A190" s="42"/>
      <c r="B190" s="43"/>
      <c r="D190" s="49"/>
      <c r="E190" s="49"/>
      <c r="F190" s="49"/>
      <c r="G190" s="49"/>
      <c r="H190" s="49"/>
      <c r="I190" s="49"/>
      <c r="J190" s="49"/>
      <c r="K190" s="49"/>
      <c r="L190" s="49"/>
      <c r="M190" s="49"/>
      <c r="N190" s="49"/>
      <c r="O190" s="49"/>
      <c r="P190" s="49"/>
      <c r="Q190" s="49"/>
      <c r="R190" s="49"/>
      <c r="S190" s="49"/>
      <c r="T190" s="49"/>
      <c r="U190" s="49"/>
      <c r="V190" s="49"/>
      <c r="W190" s="49"/>
      <c r="X190" s="49"/>
      <c r="Y190" s="49"/>
      <c r="Z190" s="49"/>
      <c r="AA190" s="49"/>
      <c r="AB190" s="49"/>
      <c r="AC190" s="49"/>
      <c r="AD190" s="49"/>
      <c r="AE190" s="49"/>
      <c r="AF190" s="49"/>
      <c r="AJ190" s="299"/>
      <c r="AN190" s="43"/>
      <c r="AO190" s="43"/>
      <c r="AP190" s="43"/>
      <c r="AQ190" s="43"/>
      <c r="AR190" s="43"/>
      <c r="AS190" s="43"/>
      <c r="AT190" s="43"/>
      <c r="AU190" s="43"/>
      <c r="AV190" s="43"/>
      <c r="AW190" s="43"/>
      <c r="AX190" s="43"/>
      <c r="AY190" s="43"/>
      <c r="AZ190" s="43"/>
      <c r="BA190" s="43"/>
      <c r="BB190" s="43"/>
      <c r="BC190" s="43"/>
      <c r="BD190" s="43"/>
      <c r="BE190" s="43"/>
      <c r="BF190" s="43"/>
      <c r="BG190" s="43"/>
      <c r="BH190" s="43"/>
      <c r="BI190" s="43"/>
      <c r="BJ190" s="43"/>
      <c r="BK190" s="43"/>
      <c r="BL190" s="43"/>
      <c r="BM190" s="43"/>
      <c r="BN190" s="43"/>
      <c r="BO190" s="43"/>
      <c r="BP190" s="43"/>
      <c r="BQ190" s="43"/>
      <c r="BR190" s="43"/>
      <c r="BS190" s="43"/>
      <c r="BT190" s="43"/>
      <c r="BU190" s="43"/>
      <c r="BV190" s="43"/>
      <c r="BW190" s="43"/>
      <c r="BX190" s="43"/>
      <c r="BY190" s="43"/>
      <c r="BZ190" s="43"/>
      <c r="CA190" s="43"/>
      <c r="CB190" s="43"/>
      <c r="CC190" s="43"/>
      <c r="CD190" s="43"/>
      <c r="CE190" s="43"/>
      <c r="CF190" s="43"/>
      <c r="CG190" s="43"/>
      <c r="CH190" s="43"/>
      <c r="CI190" s="43"/>
      <c r="CJ190" s="43"/>
      <c r="CK190" s="43"/>
      <c r="CL190" s="43"/>
      <c r="CM190" s="43"/>
      <c r="CN190" s="43"/>
      <c r="CO190" s="43"/>
      <c r="CP190" s="43"/>
      <c r="CQ190" s="43"/>
      <c r="CR190" s="43"/>
      <c r="CS190" s="43"/>
      <c r="CT190" s="43"/>
      <c r="CU190" s="43"/>
      <c r="CV190" s="43"/>
      <c r="CW190" s="43"/>
      <c r="CX190" s="43"/>
      <c r="CY190" s="43"/>
      <c r="CZ190" s="43"/>
      <c r="DA190" s="43"/>
      <c r="DB190" s="43"/>
      <c r="DC190" s="43"/>
      <c r="DD190" s="43"/>
      <c r="DE190" s="43"/>
      <c r="DF190" s="43"/>
      <c r="DG190" s="43"/>
      <c r="DH190" s="42"/>
      <c r="DI190" s="42"/>
      <c r="DJ190" s="42"/>
      <c r="DK190" s="42"/>
      <c r="DL190" s="42"/>
      <c r="DM190" s="42"/>
      <c r="DN190" s="42"/>
      <c r="DO190" s="42"/>
      <c r="DP190" s="42"/>
      <c r="DQ190" s="42"/>
      <c r="DR190" s="42"/>
      <c r="DS190" s="42"/>
      <c r="DT190" s="42"/>
      <c r="DU190" s="42"/>
      <c r="DV190" s="42"/>
      <c r="DW190" s="339"/>
      <c r="DX190" s="339"/>
      <c r="DY190" s="339"/>
      <c r="DZ190" s="339"/>
      <c r="EA190"/>
      <c r="EB190"/>
      <c r="EC190"/>
      <c r="ED190"/>
      <c r="EE190"/>
    </row>
    <row r="191" spans="1:135" s="54" customFormat="1" x14ac:dyDescent="0.35">
      <c r="A191" s="42"/>
      <c r="B191" s="43"/>
      <c r="D191" s="49"/>
      <c r="E191" s="49"/>
      <c r="F191" s="49"/>
      <c r="G191" s="49"/>
      <c r="H191" s="49"/>
      <c r="I191" s="49"/>
      <c r="J191" s="49"/>
      <c r="K191" s="49"/>
      <c r="L191" s="49"/>
      <c r="M191" s="49"/>
      <c r="N191" s="49"/>
      <c r="O191" s="49"/>
      <c r="P191" s="49"/>
      <c r="Q191" s="49"/>
      <c r="R191" s="49"/>
      <c r="S191" s="49"/>
      <c r="T191" s="49"/>
      <c r="U191" s="49"/>
      <c r="V191" s="49"/>
      <c r="W191" s="49"/>
      <c r="X191" s="49"/>
      <c r="Y191" s="49"/>
      <c r="Z191" s="49"/>
      <c r="AA191" s="49"/>
      <c r="AB191" s="49"/>
      <c r="AC191" s="49"/>
      <c r="AD191" s="49"/>
      <c r="AE191" s="49"/>
      <c r="AF191" s="49"/>
      <c r="AJ191" s="299"/>
      <c r="AN191" s="43"/>
      <c r="AO191" s="43"/>
      <c r="AP191" s="43"/>
      <c r="AQ191" s="43"/>
      <c r="AR191" s="43"/>
      <c r="AS191" s="43"/>
      <c r="AT191" s="43"/>
      <c r="AU191" s="43"/>
      <c r="AV191" s="43"/>
      <c r="AW191" s="43"/>
      <c r="AX191" s="43"/>
      <c r="AY191" s="43"/>
      <c r="AZ191" s="43"/>
      <c r="BA191" s="43"/>
      <c r="BB191" s="43"/>
      <c r="BC191" s="43"/>
      <c r="BD191" s="43"/>
      <c r="BE191" s="43"/>
      <c r="BF191" s="43"/>
      <c r="BG191" s="43"/>
      <c r="BH191" s="43"/>
      <c r="BI191" s="43"/>
      <c r="BJ191" s="43"/>
      <c r="BK191" s="43"/>
      <c r="BL191" s="43"/>
      <c r="BM191" s="43"/>
      <c r="BN191" s="43"/>
      <c r="BO191" s="43"/>
      <c r="BP191" s="43"/>
      <c r="BQ191" s="43"/>
      <c r="BR191" s="43"/>
      <c r="BS191" s="43"/>
      <c r="BT191" s="43"/>
      <c r="BU191" s="43"/>
      <c r="BV191" s="43"/>
      <c r="BW191" s="43"/>
      <c r="BX191" s="43"/>
      <c r="BY191" s="43"/>
      <c r="BZ191" s="43"/>
      <c r="CA191" s="43"/>
      <c r="CB191" s="43"/>
      <c r="CC191" s="43"/>
      <c r="CD191" s="43"/>
      <c r="CE191" s="43"/>
      <c r="CF191" s="43"/>
      <c r="CG191" s="43"/>
      <c r="CH191" s="43"/>
      <c r="CI191" s="43"/>
      <c r="CJ191" s="43"/>
      <c r="CK191" s="43"/>
      <c r="CL191" s="43"/>
      <c r="CM191" s="43"/>
      <c r="CN191" s="43"/>
      <c r="CO191" s="43"/>
      <c r="CP191" s="43"/>
      <c r="CQ191" s="43"/>
      <c r="CR191" s="43"/>
      <c r="CS191" s="43"/>
      <c r="CT191" s="43"/>
      <c r="CU191" s="43"/>
      <c r="CV191" s="43"/>
      <c r="CW191" s="43"/>
      <c r="CX191" s="43"/>
      <c r="CY191" s="43"/>
      <c r="CZ191" s="43"/>
      <c r="DA191" s="43"/>
      <c r="DB191" s="43"/>
      <c r="DC191" s="43"/>
      <c r="DD191" s="43"/>
      <c r="DE191" s="43"/>
      <c r="DF191" s="43"/>
      <c r="DG191" s="43"/>
      <c r="DH191" s="42"/>
      <c r="DI191" s="42"/>
      <c r="DJ191" s="42"/>
      <c r="DK191" s="42"/>
      <c r="DL191" s="42"/>
      <c r="DM191" s="42"/>
      <c r="DN191" s="42"/>
      <c r="DO191" s="42"/>
      <c r="DP191" s="42"/>
      <c r="DQ191" s="42"/>
      <c r="DR191" s="42"/>
      <c r="DS191" s="42"/>
      <c r="DT191" s="42"/>
      <c r="DU191" s="42"/>
      <c r="DV191" s="42"/>
      <c r="DW191" s="339"/>
      <c r="DX191" s="339"/>
      <c r="DY191" s="339"/>
      <c r="DZ191" s="339"/>
      <c r="EA191"/>
      <c r="EB191"/>
      <c r="EC191"/>
      <c r="ED191"/>
      <c r="EE191"/>
    </row>
    <row r="192" spans="1:135" s="54" customFormat="1" x14ac:dyDescent="0.35">
      <c r="A192" s="42"/>
      <c r="B192" s="43"/>
      <c r="D192" s="49"/>
      <c r="E192" s="49"/>
      <c r="F192" s="49"/>
      <c r="G192" s="49"/>
      <c r="H192" s="49"/>
      <c r="I192" s="49"/>
      <c r="J192" s="49"/>
      <c r="K192" s="49"/>
      <c r="L192" s="49"/>
      <c r="M192" s="49"/>
      <c r="N192" s="49"/>
      <c r="O192" s="49"/>
      <c r="P192" s="49"/>
      <c r="Q192" s="49"/>
      <c r="R192" s="49"/>
      <c r="S192" s="49"/>
      <c r="T192" s="49"/>
      <c r="U192" s="49"/>
      <c r="V192" s="49"/>
      <c r="W192" s="49"/>
      <c r="X192" s="49"/>
      <c r="Y192" s="49"/>
      <c r="Z192" s="49"/>
      <c r="AA192" s="49"/>
      <c r="AB192" s="49"/>
      <c r="AC192" s="49"/>
      <c r="AD192" s="49"/>
      <c r="AE192" s="49"/>
      <c r="AF192" s="49"/>
      <c r="AJ192" s="299"/>
      <c r="AN192" s="43"/>
      <c r="AO192" s="43"/>
      <c r="AP192" s="43"/>
      <c r="AQ192" s="43"/>
      <c r="AR192" s="43"/>
      <c r="AS192" s="43"/>
      <c r="AT192" s="43"/>
      <c r="AU192" s="43"/>
      <c r="AV192" s="43"/>
      <c r="AW192" s="43"/>
      <c r="AX192" s="43"/>
      <c r="AY192" s="43"/>
      <c r="AZ192" s="43"/>
      <c r="BA192" s="43"/>
      <c r="BB192" s="43"/>
      <c r="BC192" s="43"/>
      <c r="BD192" s="43"/>
      <c r="BE192" s="43"/>
      <c r="BF192" s="43"/>
      <c r="BG192" s="43"/>
      <c r="BH192" s="43"/>
      <c r="BI192" s="43"/>
      <c r="BJ192" s="43"/>
      <c r="BK192" s="43"/>
      <c r="BL192" s="43"/>
      <c r="BM192" s="43"/>
      <c r="BN192" s="43"/>
      <c r="BO192" s="43"/>
      <c r="BP192" s="43"/>
      <c r="BQ192" s="43"/>
      <c r="BR192" s="43"/>
      <c r="BS192" s="43"/>
      <c r="BT192" s="43"/>
      <c r="BU192" s="43"/>
      <c r="BV192" s="43"/>
      <c r="BW192" s="43"/>
      <c r="BX192" s="43"/>
      <c r="BY192" s="43"/>
      <c r="BZ192" s="43"/>
      <c r="CA192" s="43"/>
      <c r="CB192" s="43"/>
      <c r="CC192" s="43"/>
      <c r="CD192" s="43"/>
      <c r="CE192" s="43"/>
      <c r="CF192" s="43"/>
      <c r="CG192" s="43"/>
      <c r="CH192" s="43"/>
      <c r="CI192" s="43"/>
      <c r="CJ192" s="43"/>
      <c r="CK192" s="43"/>
      <c r="CL192" s="43"/>
      <c r="CM192" s="43"/>
      <c r="CN192" s="43"/>
      <c r="CO192" s="43"/>
      <c r="CP192" s="43"/>
      <c r="CQ192" s="43"/>
      <c r="CR192" s="43"/>
      <c r="CS192" s="43"/>
      <c r="CT192" s="43"/>
      <c r="CU192" s="43"/>
      <c r="CV192" s="43"/>
      <c r="CW192" s="43"/>
      <c r="CX192" s="43"/>
      <c r="CY192" s="43"/>
      <c r="CZ192" s="43"/>
      <c r="DA192" s="43"/>
      <c r="DB192" s="43"/>
      <c r="DC192" s="43"/>
      <c r="DD192" s="43"/>
      <c r="DE192" s="43"/>
      <c r="DF192" s="43"/>
      <c r="DG192" s="43"/>
      <c r="DH192" s="42"/>
      <c r="DI192" s="42"/>
      <c r="DJ192" s="42"/>
      <c r="DK192" s="42"/>
      <c r="DL192" s="42"/>
      <c r="DM192" s="42"/>
      <c r="DN192" s="42"/>
      <c r="DO192" s="42"/>
      <c r="DP192" s="42"/>
      <c r="DQ192" s="42"/>
      <c r="DR192" s="42"/>
      <c r="DS192" s="42"/>
      <c r="DT192" s="42"/>
      <c r="DU192" s="42"/>
      <c r="DV192" s="42"/>
      <c r="DW192" s="339"/>
      <c r="DX192" s="339"/>
      <c r="DY192" s="339"/>
      <c r="DZ192" s="339"/>
      <c r="EA192"/>
      <c r="EB192"/>
      <c r="EC192"/>
      <c r="ED192"/>
      <c r="EE192"/>
    </row>
    <row r="193" spans="1:135" s="54" customFormat="1" x14ac:dyDescent="0.35">
      <c r="A193" s="42"/>
      <c r="B193" s="43"/>
      <c r="D193" s="49"/>
      <c r="E193" s="49"/>
      <c r="F193" s="49"/>
      <c r="G193" s="49"/>
      <c r="H193" s="49"/>
      <c r="I193" s="49"/>
      <c r="J193" s="49"/>
      <c r="K193" s="49"/>
      <c r="L193" s="49"/>
      <c r="M193" s="49"/>
      <c r="N193" s="49"/>
      <c r="O193" s="49"/>
      <c r="P193" s="49"/>
      <c r="Q193" s="49"/>
      <c r="R193" s="49"/>
      <c r="S193" s="49"/>
      <c r="T193" s="49"/>
      <c r="U193" s="49"/>
      <c r="V193" s="49"/>
      <c r="W193" s="49"/>
      <c r="X193" s="49"/>
      <c r="Y193" s="49"/>
      <c r="Z193" s="49"/>
      <c r="AA193" s="49"/>
      <c r="AB193" s="49"/>
      <c r="AC193" s="49"/>
      <c r="AD193" s="49"/>
      <c r="AE193" s="49"/>
      <c r="AF193" s="49"/>
      <c r="AJ193" s="299"/>
      <c r="AN193" s="43"/>
      <c r="AO193" s="43"/>
      <c r="AP193" s="43"/>
      <c r="AQ193" s="43"/>
      <c r="AR193" s="43"/>
      <c r="AS193" s="43"/>
      <c r="AT193" s="43"/>
      <c r="AU193" s="43"/>
      <c r="AV193" s="43"/>
      <c r="AW193" s="43"/>
      <c r="AX193" s="43"/>
      <c r="AY193" s="43"/>
      <c r="AZ193" s="43"/>
      <c r="BA193" s="43"/>
      <c r="BB193" s="43"/>
      <c r="BC193" s="43"/>
      <c r="BD193" s="43"/>
      <c r="BE193" s="43"/>
      <c r="BF193" s="43"/>
      <c r="BG193" s="43"/>
      <c r="BH193" s="43"/>
      <c r="BI193" s="43"/>
      <c r="BJ193" s="43"/>
      <c r="BK193" s="43"/>
      <c r="BL193" s="43"/>
      <c r="BM193" s="43"/>
      <c r="BN193" s="43"/>
      <c r="BO193" s="43"/>
      <c r="BP193" s="43"/>
      <c r="BQ193" s="43"/>
      <c r="BR193" s="43"/>
      <c r="BS193" s="43"/>
      <c r="BT193" s="43"/>
      <c r="BU193" s="43"/>
      <c r="BV193" s="43"/>
      <c r="BW193" s="43"/>
      <c r="BX193" s="43"/>
      <c r="BY193" s="43"/>
      <c r="BZ193" s="43"/>
      <c r="CA193" s="43"/>
      <c r="CB193" s="43"/>
      <c r="CC193" s="43"/>
      <c r="CD193" s="43"/>
      <c r="CE193" s="43"/>
      <c r="CF193" s="43"/>
      <c r="CG193" s="43"/>
      <c r="CH193" s="43"/>
      <c r="CI193" s="43"/>
      <c r="CJ193" s="43"/>
      <c r="CK193" s="43"/>
      <c r="CL193" s="43"/>
      <c r="CM193" s="43"/>
      <c r="CN193" s="43"/>
      <c r="CO193" s="43"/>
      <c r="CP193" s="43"/>
      <c r="CQ193" s="43"/>
      <c r="CR193" s="43"/>
      <c r="CS193" s="43"/>
      <c r="CT193" s="43"/>
      <c r="CU193" s="43"/>
      <c r="CV193" s="43"/>
      <c r="CW193" s="43"/>
      <c r="CX193" s="43"/>
      <c r="CY193" s="43"/>
      <c r="CZ193" s="43"/>
      <c r="DA193" s="43"/>
      <c r="DB193" s="43"/>
      <c r="DC193" s="43"/>
      <c r="DD193" s="43"/>
      <c r="DE193" s="43"/>
      <c r="DF193" s="43"/>
      <c r="DG193" s="43"/>
      <c r="DH193" s="42"/>
      <c r="DI193" s="42"/>
      <c r="DJ193" s="42"/>
      <c r="DK193" s="42"/>
      <c r="DL193" s="42"/>
      <c r="DM193" s="42"/>
      <c r="DN193" s="42"/>
      <c r="DO193" s="42"/>
      <c r="DP193" s="42"/>
      <c r="DQ193" s="42"/>
      <c r="DR193" s="42"/>
      <c r="DS193" s="42"/>
      <c r="DT193" s="42"/>
      <c r="DU193" s="42"/>
      <c r="DV193" s="42"/>
      <c r="DW193" s="339"/>
      <c r="DX193" s="339"/>
      <c r="DY193" s="339"/>
      <c r="DZ193" s="339"/>
      <c r="EA193"/>
      <c r="EB193"/>
      <c r="EC193"/>
      <c r="ED193"/>
      <c r="EE193"/>
    </row>
    <row r="194" spans="1:135" s="54" customFormat="1" x14ac:dyDescent="0.35">
      <c r="A194" s="42"/>
      <c r="B194" s="43"/>
      <c r="D194" s="49"/>
      <c r="E194" s="49"/>
      <c r="F194" s="49"/>
      <c r="G194" s="49"/>
      <c r="H194" s="49"/>
      <c r="I194" s="49"/>
      <c r="J194" s="49"/>
      <c r="K194" s="49"/>
      <c r="L194" s="49"/>
      <c r="M194" s="49"/>
      <c r="N194" s="49"/>
      <c r="O194" s="49"/>
      <c r="P194" s="49"/>
      <c r="Q194" s="49"/>
      <c r="R194" s="49"/>
      <c r="S194" s="49"/>
      <c r="T194" s="49"/>
      <c r="U194" s="49"/>
      <c r="V194" s="49"/>
      <c r="W194" s="49"/>
      <c r="X194" s="49"/>
      <c r="Y194" s="49"/>
      <c r="Z194" s="49"/>
      <c r="AA194" s="49"/>
      <c r="AB194" s="49"/>
      <c r="AC194" s="49"/>
      <c r="AD194" s="49"/>
      <c r="AE194" s="49"/>
      <c r="AF194" s="49"/>
      <c r="AJ194" s="299"/>
      <c r="AN194" s="43"/>
      <c r="AO194" s="43"/>
      <c r="AP194" s="43"/>
      <c r="AQ194" s="43"/>
      <c r="AR194" s="43"/>
      <c r="AS194" s="43"/>
      <c r="AT194" s="43"/>
      <c r="AU194" s="43"/>
      <c r="AV194" s="43"/>
      <c r="AW194" s="43"/>
      <c r="AX194" s="43"/>
      <c r="AY194" s="43"/>
      <c r="AZ194" s="43"/>
      <c r="BA194" s="43"/>
      <c r="BB194" s="43"/>
      <c r="BC194" s="43"/>
      <c r="BD194" s="43"/>
      <c r="BE194" s="43"/>
      <c r="BF194" s="43"/>
      <c r="BG194" s="43"/>
      <c r="BH194" s="43"/>
      <c r="BI194" s="43"/>
      <c r="BJ194" s="43"/>
      <c r="BK194" s="43"/>
      <c r="BL194" s="43"/>
      <c r="BM194" s="43"/>
      <c r="BN194" s="43"/>
      <c r="BO194" s="43"/>
      <c r="BP194" s="43"/>
      <c r="BQ194" s="43"/>
      <c r="BR194" s="43"/>
      <c r="BS194" s="43"/>
      <c r="BT194" s="43"/>
      <c r="BU194" s="43"/>
      <c r="BV194" s="43"/>
      <c r="BW194" s="43"/>
      <c r="BX194" s="43"/>
      <c r="BY194" s="43"/>
      <c r="BZ194" s="43"/>
      <c r="CA194" s="43"/>
      <c r="CB194" s="43"/>
      <c r="CC194" s="43"/>
      <c r="CD194" s="43"/>
      <c r="CE194" s="43"/>
      <c r="CF194" s="43"/>
      <c r="CG194" s="43"/>
      <c r="CH194" s="43"/>
      <c r="CI194" s="43"/>
      <c r="CJ194" s="43"/>
      <c r="CK194" s="43"/>
      <c r="CL194" s="43"/>
      <c r="CM194" s="43"/>
      <c r="CN194" s="43"/>
      <c r="CO194" s="43"/>
      <c r="CP194" s="43"/>
      <c r="CQ194" s="43"/>
      <c r="CR194" s="43"/>
      <c r="CS194" s="43"/>
      <c r="CT194" s="43"/>
      <c r="CU194" s="43"/>
      <c r="CV194" s="43"/>
      <c r="CW194" s="43"/>
      <c r="CX194" s="43"/>
      <c r="CY194" s="43"/>
      <c r="CZ194" s="43"/>
      <c r="DA194" s="43"/>
      <c r="DB194" s="43"/>
      <c r="DC194" s="43"/>
      <c r="DD194" s="43"/>
      <c r="DE194" s="43"/>
      <c r="DF194" s="43"/>
      <c r="DG194" s="43"/>
      <c r="DH194" s="42"/>
      <c r="DI194" s="42"/>
      <c r="DJ194" s="42"/>
      <c r="DK194" s="42"/>
      <c r="DL194" s="42"/>
      <c r="DM194" s="42"/>
      <c r="DN194" s="42"/>
      <c r="DO194" s="42"/>
      <c r="DP194" s="42"/>
      <c r="DQ194" s="42"/>
      <c r="DR194" s="42"/>
      <c r="DS194" s="42"/>
      <c r="DT194" s="42"/>
      <c r="DU194" s="42"/>
      <c r="DV194" s="42"/>
      <c r="DW194" s="339"/>
      <c r="DX194" s="339"/>
      <c r="DY194" s="339"/>
      <c r="DZ194" s="339"/>
      <c r="EA194"/>
      <c r="EB194"/>
      <c r="EC194"/>
      <c r="ED194"/>
      <c r="EE194"/>
    </row>
    <row r="195" spans="1:135" s="54" customFormat="1" x14ac:dyDescent="0.35">
      <c r="A195" s="42"/>
      <c r="B195" s="43"/>
      <c r="D195" s="49"/>
      <c r="E195" s="49"/>
      <c r="F195" s="49"/>
      <c r="G195" s="49"/>
      <c r="H195" s="49"/>
      <c r="I195" s="49"/>
      <c r="J195" s="49"/>
      <c r="K195" s="49"/>
      <c r="L195" s="49"/>
      <c r="M195" s="49"/>
      <c r="N195" s="49"/>
      <c r="O195" s="49"/>
      <c r="P195" s="49"/>
      <c r="Q195" s="49"/>
      <c r="R195" s="49"/>
      <c r="S195" s="49"/>
      <c r="T195" s="49"/>
      <c r="U195" s="49"/>
      <c r="V195" s="49"/>
      <c r="W195" s="49"/>
      <c r="X195" s="49"/>
      <c r="Y195" s="49"/>
      <c r="Z195" s="49"/>
      <c r="AA195" s="49"/>
      <c r="AB195" s="49"/>
      <c r="AC195" s="49"/>
      <c r="AD195" s="49"/>
      <c r="AE195" s="49"/>
      <c r="AF195" s="49"/>
      <c r="AJ195" s="299"/>
      <c r="AN195" s="43"/>
      <c r="AO195" s="43"/>
      <c r="AP195" s="43"/>
      <c r="AQ195" s="43"/>
      <c r="AR195" s="43"/>
      <c r="AS195" s="43"/>
      <c r="AT195" s="43"/>
      <c r="AU195" s="43"/>
      <c r="AV195" s="43"/>
      <c r="AW195" s="43"/>
      <c r="AX195" s="43"/>
      <c r="AY195" s="43"/>
      <c r="AZ195" s="43"/>
      <c r="BA195" s="43"/>
      <c r="BB195" s="43"/>
      <c r="BC195" s="43"/>
      <c r="BD195" s="43"/>
      <c r="BE195" s="43"/>
      <c r="BF195" s="43"/>
      <c r="BG195" s="43"/>
      <c r="BH195" s="43"/>
      <c r="BI195" s="43"/>
      <c r="BJ195" s="43"/>
      <c r="BK195" s="43"/>
      <c r="BL195" s="43"/>
      <c r="BM195" s="43"/>
      <c r="BN195" s="43"/>
      <c r="BO195" s="43"/>
      <c r="BP195" s="43"/>
      <c r="BQ195" s="43"/>
      <c r="BR195" s="43"/>
      <c r="BS195" s="43"/>
      <c r="BT195" s="43"/>
      <c r="BU195" s="43"/>
      <c r="BV195" s="43"/>
      <c r="BW195" s="43"/>
      <c r="BX195" s="43"/>
      <c r="BY195" s="43"/>
      <c r="BZ195" s="43"/>
      <c r="CA195" s="43"/>
      <c r="CB195" s="43"/>
      <c r="CC195" s="43"/>
      <c r="CD195" s="43"/>
      <c r="CE195" s="43"/>
      <c r="CF195" s="43"/>
      <c r="CG195" s="43"/>
      <c r="CH195" s="43"/>
      <c r="CI195" s="43"/>
      <c r="CJ195" s="43"/>
      <c r="CK195" s="43"/>
      <c r="CL195" s="43"/>
      <c r="CM195" s="43"/>
      <c r="CN195" s="43"/>
      <c r="CO195" s="43"/>
      <c r="CP195" s="43"/>
      <c r="CQ195" s="43"/>
      <c r="CR195" s="43"/>
      <c r="CS195" s="43"/>
      <c r="CT195" s="43"/>
      <c r="CU195" s="43"/>
      <c r="CV195" s="43"/>
      <c r="CW195" s="43"/>
      <c r="CX195" s="43"/>
      <c r="CY195" s="43"/>
      <c r="CZ195" s="43"/>
      <c r="DA195" s="43"/>
      <c r="DB195" s="43"/>
      <c r="DC195" s="43"/>
      <c r="DD195" s="43"/>
      <c r="DE195" s="43"/>
      <c r="DF195" s="43"/>
      <c r="DG195" s="43"/>
      <c r="DH195" s="42"/>
      <c r="DI195" s="42"/>
      <c r="DJ195" s="42"/>
      <c r="DK195" s="42"/>
      <c r="DL195" s="42"/>
      <c r="DM195" s="42"/>
      <c r="DN195" s="42"/>
      <c r="DO195" s="42"/>
      <c r="DP195" s="42"/>
      <c r="DQ195" s="42"/>
      <c r="DR195" s="42"/>
      <c r="DS195" s="42"/>
      <c r="DT195" s="42"/>
      <c r="DU195" s="42"/>
      <c r="DV195" s="42"/>
      <c r="DW195" s="339"/>
      <c r="DX195" s="339"/>
      <c r="DY195" s="339"/>
      <c r="DZ195" s="339"/>
      <c r="EA195"/>
      <c r="EB195"/>
      <c r="EC195"/>
      <c r="ED195"/>
      <c r="EE195"/>
    </row>
    <row r="196" spans="1:135" s="54" customFormat="1" x14ac:dyDescent="0.35">
      <c r="A196" s="42"/>
      <c r="B196" s="43"/>
      <c r="D196" s="49"/>
      <c r="E196" s="49"/>
      <c r="F196" s="49"/>
      <c r="G196" s="49"/>
      <c r="H196" s="49"/>
      <c r="I196" s="49"/>
      <c r="J196" s="49"/>
      <c r="K196" s="49"/>
      <c r="L196" s="49"/>
      <c r="M196" s="49"/>
      <c r="N196" s="49"/>
      <c r="O196" s="49"/>
      <c r="P196" s="49"/>
      <c r="Q196" s="49"/>
      <c r="R196" s="49"/>
      <c r="S196" s="49"/>
      <c r="T196" s="49"/>
      <c r="U196" s="49"/>
      <c r="V196" s="49"/>
      <c r="W196" s="49"/>
      <c r="X196" s="49"/>
      <c r="Y196" s="49"/>
      <c r="Z196" s="49"/>
      <c r="AA196" s="49"/>
      <c r="AB196" s="49"/>
      <c r="AC196" s="49"/>
      <c r="AD196" s="49"/>
      <c r="AE196" s="49"/>
      <c r="AF196" s="49"/>
      <c r="AJ196" s="299"/>
      <c r="AN196" s="43"/>
      <c r="AO196" s="43"/>
      <c r="AP196" s="43"/>
      <c r="AQ196" s="43"/>
      <c r="AR196" s="43"/>
      <c r="AS196" s="43"/>
      <c r="AT196" s="43"/>
      <c r="AU196" s="43"/>
      <c r="AV196" s="43"/>
      <c r="AW196" s="43"/>
      <c r="AX196" s="43"/>
      <c r="AY196" s="43"/>
      <c r="AZ196" s="43"/>
      <c r="BA196" s="43"/>
      <c r="BB196" s="43"/>
      <c r="BC196" s="43"/>
      <c r="BD196" s="43"/>
      <c r="BE196" s="43"/>
      <c r="BF196" s="43"/>
      <c r="BG196" s="43"/>
      <c r="BH196" s="43"/>
      <c r="BI196" s="43"/>
      <c r="BJ196" s="43"/>
      <c r="BK196" s="43"/>
      <c r="BL196" s="43"/>
      <c r="BM196" s="43"/>
      <c r="BN196" s="43"/>
      <c r="BO196" s="43"/>
      <c r="BP196" s="43"/>
      <c r="BQ196" s="43"/>
      <c r="BR196" s="43"/>
      <c r="BS196" s="43"/>
      <c r="BT196" s="43"/>
      <c r="BU196" s="43"/>
      <c r="BV196" s="43"/>
      <c r="BW196" s="43"/>
      <c r="BX196" s="43"/>
      <c r="BY196" s="43"/>
      <c r="BZ196" s="43"/>
      <c r="CA196" s="43"/>
      <c r="CB196" s="43"/>
      <c r="CC196" s="43"/>
      <c r="CD196" s="43"/>
      <c r="CE196" s="43"/>
      <c r="CF196" s="43"/>
      <c r="CG196" s="43"/>
      <c r="CH196" s="43"/>
      <c r="CI196" s="43"/>
      <c r="CJ196" s="43"/>
      <c r="CK196" s="43"/>
      <c r="CL196" s="43"/>
      <c r="CM196" s="43"/>
      <c r="CN196" s="43"/>
      <c r="CO196" s="43"/>
      <c r="CP196" s="43"/>
      <c r="CQ196" s="43"/>
      <c r="CR196" s="43"/>
      <c r="CS196" s="43"/>
      <c r="CT196" s="43"/>
      <c r="CU196" s="43"/>
      <c r="CV196" s="43"/>
      <c r="CW196" s="43"/>
      <c r="CX196" s="43"/>
      <c r="CY196" s="43"/>
      <c r="CZ196" s="43"/>
      <c r="DA196" s="43"/>
      <c r="DB196" s="43"/>
      <c r="DC196" s="43"/>
      <c r="DD196" s="43"/>
      <c r="DE196" s="43"/>
      <c r="DF196" s="43"/>
      <c r="DG196" s="43"/>
      <c r="DH196" s="42"/>
      <c r="DI196" s="42"/>
      <c r="DJ196" s="42"/>
      <c r="DK196" s="42"/>
      <c r="DL196" s="42"/>
      <c r="DM196" s="42"/>
      <c r="DN196" s="42"/>
      <c r="DO196" s="42"/>
      <c r="DP196" s="42"/>
      <c r="DQ196" s="42"/>
      <c r="DR196" s="42"/>
      <c r="DS196" s="42"/>
      <c r="DT196" s="42"/>
      <c r="DU196" s="42"/>
      <c r="DV196" s="42"/>
      <c r="DW196" s="339"/>
      <c r="DX196" s="339"/>
      <c r="DY196" s="339"/>
      <c r="DZ196" s="339"/>
      <c r="EA196"/>
      <c r="EB196"/>
      <c r="EC196"/>
      <c r="ED196"/>
      <c r="EE196"/>
    </row>
    <row r="197" spans="1:135" s="54" customFormat="1" x14ac:dyDescent="0.35">
      <c r="A197" s="42"/>
      <c r="B197" s="43"/>
      <c r="D197" s="49"/>
      <c r="E197" s="49"/>
      <c r="F197" s="49"/>
      <c r="G197" s="49"/>
      <c r="H197" s="49"/>
      <c r="I197" s="49"/>
      <c r="J197" s="49"/>
      <c r="K197" s="49"/>
      <c r="L197" s="49"/>
      <c r="M197" s="49"/>
      <c r="N197" s="49"/>
      <c r="O197" s="49"/>
      <c r="P197" s="49"/>
      <c r="Q197" s="49"/>
      <c r="R197" s="49"/>
      <c r="S197" s="49"/>
      <c r="T197" s="49"/>
      <c r="U197" s="49"/>
      <c r="V197" s="49"/>
      <c r="W197" s="49"/>
      <c r="X197" s="49"/>
      <c r="Y197" s="49"/>
      <c r="Z197" s="49"/>
      <c r="AA197" s="49"/>
      <c r="AB197" s="49"/>
      <c r="AC197" s="49"/>
      <c r="AD197" s="49"/>
      <c r="AE197" s="49"/>
      <c r="AF197" s="49"/>
      <c r="AJ197" s="299"/>
      <c r="AN197" s="43"/>
      <c r="AO197" s="43"/>
      <c r="AP197" s="43"/>
      <c r="AQ197" s="43"/>
      <c r="AR197" s="43"/>
      <c r="AS197" s="43"/>
      <c r="AT197" s="43"/>
      <c r="AU197" s="43"/>
      <c r="AV197" s="43"/>
      <c r="AW197" s="43"/>
      <c r="AX197" s="43"/>
      <c r="AY197" s="43"/>
      <c r="AZ197" s="43"/>
      <c r="BA197" s="43"/>
      <c r="BB197" s="43"/>
      <c r="BC197" s="43"/>
      <c r="BD197" s="43"/>
      <c r="BE197" s="43"/>
      <c r="BF197" s="43"/>
      <c r="BG197" s="43"/>
      <c r="BH197" s="43"/>
      <c r="BI197" s="43"/>
      <c r="BJ197" s="43"/>
      <c r="BK197" s="43"/>
      <c r="BL197" s="43"/>
      <c r="BM197" s="43"/>
      <c r="BN197" s="43"/>
      <c r="BO197" s="43"/>
      <c r="BP197" s="43"/>
      <c r="BQ197" s="43"/>
      <c r="BR197" s="43"/>
      <c r="BS197" s="43"/>
      <c r="BT197" s="43"/>
      <c r="BU197" s="43"/>
      <c r="BV197" s="43"/>
      <c r="BW197" s="43"/>
      <c r="BX197" s="43"/>
      <c r="BY197" s="43"/>
      <c r="BZ197" s="43"/>
      <c r="CA197" s="43"/>
      <c r="CB197" s="43"/>
      <c r="CC197" s="43"/>
      <c r="CD197" s="43"/>
      <c r="CE197" s="43"/>
      <c r="CF197" s="43"/>
      <c r="CG197" s="43"/>
      <c r="CH197" s="43"/>
      <c r="CI197" s="43"/>
      <c r="CJ197" s="43"/>
      <c r="CK197" s="43"/>
      <c r="CL197" s="43"/>
      <c r="CM197" s="43"/>
      <c r="CN197" s="43"/>
      <c r="CO197" s="43"/>
      <c r="CP197" s="43"/>
      <c r="CQ197" s="43"/>
      <c r="CR197" s="43"/>
      <c r="CS197" s="43"/>
      <c r="CT197" s="43"/>
      <c r="CU197" s="43"/>
      <c r="CV197" s="43"/>
      <c r="CW197" s="43"/>
      <c r="CX197" s="43"/>
      <c r="CY197" s="43"/>
      <c r="CZ197" s="43"/>
      <c r="DA197" s="43"/>
      <c r="DB197" s="43"/>
      <c r="DC197" s="43"/>
      <c r="DD197" s="43"/>
      <c r="DE197" s="43"/>
      <c r="DF197" s="43"/>
      <c r="DG197" s="43"/>
      <c r="DH197" s="42"/>
      <c r="DI197" s="42"/>
      <c r="DJ197" s="42"/>
      <c r="DK197" s="42"/>
      <c r="DL197" s="42"/>
      <c r="DM197" s="42"/>
      <c r="DN197" s="42"/>
      <c r="DO197" s="42"/>
      <c r="DP197" s="42"/>
      <c r="DQ197" s="42"/>
      <c r="DR197" s="42"/>
      <c r="DS197" s="42"/>
      <c r="DT197" s="42"/>
      <c r="DU197" s="42"/>
      <c r="DV197" s="42"/>
      <c r="DW197" s="339"/>
      <c r="DX197" s="339"/>
      <c r="DY197" s="339"/>
      <c r="DZ197" s="339"/>
      <c r="EA197"/>
      <c r="EB197"/>
      <c r="EC197"/>
      <c r="ED197"/>
      <c r="EE197"/>
    </row>
    <row r="198" spans="1:135" s="54" customFormat="1" x14ac:dyDescent="0.35">
      <c r="A198" s="42"/>
      <c r="B198" s="43"/>
      <c r="D198" s="49"/>
      <c r="E198" s="49"/>
      <c r="F198" s="49"/>
      <c r="G198" s="49"/>
      <c r="H198" s="49"/>
      <c r="I198" s="49"/>
      <c r="J198" s="49"/>
      <c r="K198" s="49"/>
      <c r="L198" s="49"/>
      <c r="M198" s="49"/>
      <c r="N198" s="49"/>
      <c r="O198" s="49"/>
      <c r="P198" s="49"/>
      <c r="Q198" s="49"/>
      <c r="R198" s="49"/>
      <c r="S198" s="49"/>
      <c r="T198" s="49"/>
      <c r="U198" s="49"/>
      <c r="V198" s="49"/>
      <c r="W198" s="49"/>
      <c r="X198" s="49"/>
      <c r="Y198" s="49"/>
      <c r="Z198" s="49"/>
      <c r="AA198" s="49"/>
      <c r="AB198" s="49"/>
      <c r="AC198" s="49"/>
      <c r="AD198" s="49"/>
      <c r="AE198" s="49"/>
      <c r="AF198" s="49"/>
      <c r="AJ198" s="299"/>
      <c r="AN198" s="43"/>
      <c r="AO198" s="43"/>
      <c r="AP198" s="43"/>
      <c r="AQ198" s="43"/>
      <c r="AR198" s="43"/>
      <c r="AS198" s="43"/>
      <c r="AT198" s="43"/>
      <c r="AU198" s="43"/>
      <c r="AV198" s="43"/>
      <c r="AW198" s="43"/>
      <c r="AX198" s="43"/>
      <c r="AY198" s="43"/>
      <c r="AZ198" s="43"/>
      <c r="BA198" s="43"/>
      <c r="BB198" s="43"/>
      <c r="BC198" s="43"/>
      <c r="BD198" s="43"/>
      <c r="BE198" s="43"/>
      <c r="BF198" s="43"/>
      <c r="BG198" s="43"/>
      <c r="BH198" s="43"/>
      <c r="BI198" s="43"/>
      <c r="BJ198" s="43"/>
      <c r="BK198" s="43"/>
      <c r="BL198" s="43"/>
      <c r="BM198" s="43"/>
      <c r="BN198" s="43"/>
      <c r="BO198" s="43"/>
      <c r="BP198" s="43"/>
      <c r="BQ198" s="43"/>
      <c r="BR198" s="43"/>
      <c r="BS198" s="43"/>
      <c r="BT198" s="43"/>
      <c r="BU198" s="43"/>
      <c r="BV198" s="43"/>
      <c r="BW198" s="43"/>
      <c r="BX198" s="43"/>
      <c r="BY198" s="43"/>
      <c r="BZ198" s="43"/>
      <c r="CA198" s="43"/>
      <c r="CB198" s="43"/>
      <c r="CC198" s="43"/>
      <c r="CD198" s="43"/>
      <c r="CE198" s="43"/>
      <c r="CF198" s="43"/>
      <c r="CG198" s="43"/>
      <c r="CH198" s="43"/>
      <c r="CI198" s="43"/>
      <c r="CJ198" s="43"/>
      <c r="CK198" s="43"/>
      <c r="CL198" s="43"/>
      <c r="CM198" s="43"/>
      <c r="CN198" s="43"/>
      <c r="CO198" s="43"/>
      <c r="CP198" s="43"/>
      <c r="CQ198" s="43"/>
      <c r="CR198" s="43"/>
      <c r="CS198" s="43"/>
      <c r="CT198" s="43"/>
      <c r="CU198" s="43"/>
      <c r="CV198" s="43"/>
      <c r="CW198" s="43"/>
      <c r="CX198" s="43"/>
      <c r="CY198" s="43"/>
      <c r="CZ198" s="43"/>
      <c r="DA198" s="43"/>
      <c r="DB198" s="43"/>
      <c r="DC198" s="43"/>
      <c r="DD198" s="43"/>
      <c r="DE198" s="43"/>
      <c r="DF198" s="43"/>
      <c r="DG198" s="43"/>
      <c r="DH198" s="42"/>
      <c r="DI198" s="42"/>
      <c r="DJ198" s="42"/>
      <c r="DK198" s="42"/>
      <c r="DL198" s="42"/>
      <c r="DM198" s="42"/>
      <c r="DN198" s="42"/>
      <c r="DO198" s="42"/>
      <c r="DP198" s="42"/>
      <c r="DQ198" s="42"/>
      <c r="DR198" s="42"/>
      <c r="DS198" s="42"/>
      <c r="DT198" s="42"/>
      <c r="DU198" s="42"/>
      <c r="DV198" s="42"/>
      <c r="DW198" s="339"/>
      <c r="DX198" s="339"/>
      <c r="DY198" s="339"/>
      <c r="DZ198" s="339"/>
      <c r="EA198"/>
      <c r="EB198"/>
      <c r="EC198"/>
      <c r="ED198"/>
      <c r="EE198"/>
    </row>
    <row r="199" spans="1:135" s="54" customFormat="1" x14ac:dyDescent="0.35">
      <c r="A199" s="42"/>
      <c r="B199" s="43"/>
      <c r="D199" s="49"/>
      <c r="E199" s="49"/>
      <c r="F199" s="49"/>
      <c r="G199" s="49"/>
      <c r="H199" s="49"/>
      <c r="I199" s="49"/>
      <c r="J199" s="49"/>
      <c r="K199" s="49"/>
      <c r="L199" s="49"/>
      <c r="M199" s="49"/>
      <c r="N199" s="49"/>
      <c r="O199" s="49"/>
      <c r="P199" s="49"/>
      <c r="Q199" s="49"/>
      <c r="R199" s="49"/>
      <c r="S199" s="49"/>
      <c r="T199" s="49"/>
      <c r="U199" s="49"/>
      <c r="V199" s="49"/>
      <c r="W199" s="49"/>
      <c r="X199" s="49"/>
      <c r="Y199" s="49"/>
      <c r="Z199" s="49"/>
      <c r="AA199" s="49"/>
      <c r="AB199" s="49"/>
      <c r="AC199" s="49"/>
      <c r="AD199" s="49"/>
      <c r="AE199" s="49"/>
      <c r="AF199" s="49"/>
      <c r="AJ199" s="299"/>
      <c r="AN199" s="43"/>
      <c r="AO199" s="43"/>
      <c r="AP199" s="43"/>
      <c r="AQ199" s="43"/>
      <c r="AR199" s="43"/>
      <c r="AS199" s="43"/>
      <c r="AT199" s="43"/>
      <c r="AU199" s="43"/>
      <c r="AV199" s="43"/>
      <c r="AW199" s="43"/>
      <c r="AX199" s="43"/>
      <c r="AY199" s="43"/>
      <c r="AZ199" s="43"/>
      <c r="BA199" s="43"/>
      <c r="BB199" s="43"/>
      <c r="BC199" s="43"/>
      <c r="BD199" s="43"/>
      <c r="BE199" s="43"/>
      <c r="BF199" s="43"/>
      <c r="BG199" s="43"/>
      <c r="BH199" s="43"/>
      <c r="BI199" s="43"/>
      <c r="BJ199" s="43"/>
      <c r="BK199" s="43"/>
      <c r="BL199" s="43"/>
      <c r="BM199" s="43"/>
      <c r="BN199" s="43"/>
      <c r="BO199" s="43"/>
      <c r="BP199" s="43"/>
      <c r="BQ199" s="43"/>
      <c r="BR199" s="43"/>
      <c r="BS199" s="43"/>
      <c r="BT199" s="43"/>
      <c r="BU199" s="43"/>
      <c r="BV199" s="43"/>
      <c r="BW199" s="43"/>
      <c r="BX199" s="43"/>
      <c r="BY199" s="43"/>
      <c r="BZ199" s="43"/>
      <c r="CA199" s="43"/>
      <c r="CB199" s="43"/>
      <c r="CC199" s="43"/>
      <c r="CD199" s="43"/>
      <c r="CE199" s="43"/>
      <c r="CF199" s="43"/>
      <c r="CG199" s="43"/>
      <c r="CH199" s="43"/>
      <c r="CI199" s="43"/>
      <c r="CJ199" s="43"/>
      <c r="CK199" s="43"/>
      <c r="CL199" s="43"/>
      <c r="CM199" s="43"/>
      <c r="CN199" s="43"/>
      <c r="CO199" s="43"/>
      <c r="CP199" s="43"/>
      <c r="CQ199" s="43"/>
      <c r="CR199" s="43"/>
      <c r="CS199" s="43"/>
      <c r="CT199" s="43"/>
      <c r="CU199" s="43"/>
      <c r="CV199" s="43"/>
      <c r="CW199" s="43"/>
      <c r="CX199" s="43"/>
      <c r="CY199" s="43"/>
      <c r="CZ199" s="43"/>
      <c r="DA199" s="43"/>
      <c r="DB199" s="43"/>
      <c r="DC199" s="43"/>
      <c r="DD199" s="43"/>
      <c r="DE199" s="43"/>
      <c r="DF199" s="43"/>
      <c r="DG199" s="43"/>
      <c r="DH199" s="42"/>
      <c r="DI199" s="42"/>
      <c r="DJ199" s="42"/>
      <c r="DK199" s="42"/>
      <c r="DL199" s="42"/>
      <c r="DM199" s="42"/>
      <c r="DN199" s="42"/>
      <c r="DO199" s="42"/>
      <c r="DP199" s="42"/>
      <c r="DQ199" s="42"/>
      <c r="DR199" s="42"/>
      <c r="DS199" s="42"/>
      <c r="DT199" s="42"/>
      <c r="DU199" s="42"/>
      <c r="DV199" s="42"/>
      <c r="DW199" s="339"/>
      <c r="DX199" s="339"/>
      <c r="DY199" s="339"/>
      <c r="DZ199" s="339"/>
      <c r="EA199"/>
      <c r="EB199"/>
      <c r="EC199"/>
      <c r="ED199"/>
      <c r="EE199"/>
    </row>
    <row r="200" spans="1:135" s="54" customFormat="1" x14ac:dyDescent="0.35">
      <c r="A200" s="42"/>
      <c r="B200" s="43"/>
      <c r="D200" s="49"/>
      <c r="E200" s="49"/>
      <c r="F200" s="49"/>
      <c r="G200" s="49"/>
      <c r="H200" s="49"/>
      <c r="I200" s="49"/>
      <c r="J200" s="49"/>
      <c r="K200" s="49"/>
      <c r="L200" s="49"/>
      <c r="M200" s="49"/>
      <c r="N200" s="49"/>
      <c r="O200" s="49"/>
      <c r="P200" s="49"/>
      <c r="Q200" s="49"/>
      <c r="R200" s="49"/>
      <c r="S200" s="49"/>
      <c r="T200" s="49"/>
      <c r="U200" s="49"/>
      <c r="V200" s="49"/>
      <c r="W200" s="49"/>
      <c r="X200" s="49"/>
      <c r="Y200" s="49"/>
      <c r="Z200" s="49"/>
      <c r="AA200" s="49"/>
      <c r="AB200" s="49"/>
      <c r="AC200" s="49"/>
      <c r="AD200" s="49"/>
      <c r="AE200" s="49"/>
      <c r="AF200" s="49"/>
      <c r="AJ200" s="299"/>
      <c r="AN200" s="43"/>
      <c r="AO200" s="43"/>
      <c r="AP200" s="43"/>
      <c r="AQ200" s="43"/>
      <c r="AR200" s="43"/>
      <c r="AS200" s="43"/>
      <c r="AT200" s="43"/>
      <c r="AU200" s="43"/>
      <c r="AV200" s="43"/>
      <c r="AW200" s="43"/>
      <c r="AX200" s="43"/>
      <c r="AY200" s="43"/>
      <c r="AZ200" s="43"/>
      <c r="BA200" s="43"/>
      <c r="BB200" s="43"/>
      <c r="BC200" s="43"/>
      <c r="BD200" s="43"/>
      <c r="BE200" s="43"/>
      <c r="BF200" s="43"/>
      <c r="BG200" s="43"/>
      <c r="BH200" s="43"/>
      <c r="BI200" s="43"/>
      <c r="BJ200" s="43"/>
      <c r="BK200" s="43"/>
      <c r="BL200" s="43"/>
      <c r="BM200" s="43"/>
      <c r="BN200" s="43"/>
      <c r="BO200" s="43"/>
      <c r="BP200" s="43"/>
      <c r="BQ200" s="43"/>
      <c r="BR200" s="43"/>
      <c r="BS200" s="43"/>
      <c r="BT200" s="43"/>
      <c r="BU200" s="43"/>
      <c r="BV200" s="43"/>
      <c r="BW200" s="43"/>
      <c r="BX200" s="43"/>
      <c r="BY200" s="43"/>
      <c r="BZ200" s="43"/>
      <c r="CA200" s="43"/>
      <c r="CB200" s="43"/>
      <c r="CC200" s="43"/>
      <c r="CD200" s="43"/>
      <c r="CE200" s="43"/>
      <c r="CF200" s="43"/>
      <c r="CG200" s="43"/>
      <c r="CH200" s="43"/>
      <c r="CI200" s="43"/>
      <c r="CJ200" s="43"/>
      <c r="CK200" s="43"/>
      <c r="CL200" s="43"/>
      <c r="CM200" s="43"/>
      <c r="CN200" s="43"/>
      <c r="CO200" s="43"/>
      <c r="CP200" s="43"/>
      <c r="CQ200" s="43"/>
      <c r="CR200" s="43"/>
      <c r="CS200" s="43"/>
      <c r="CT200" s="43"/>
      <c r="CU200" s="43"/>
      <c r="CV200" s="43"/>
      <c r="CW200" s="43"/>
      <c r="CX200" s="43"/>
      <c r="CY200" s="43"/>
      <c r="CZ200" s="43"/>
      <c r="DA200" s="43"/>
      <c r="DB200" s="43"/>
      <c r="DC200" s="43"/>
      <c r="DD200" s="43"/>
      <c r="DE200" s="43"/>
      <c r="DF200" s="43"/>
      <c r="DG200" s="43"/>
      <c r="DH200" s="42"/>
      <c r="DI200" s="42"/>
      <c r="DJ200" s="42"/>
      <c r="DK200" s="42"/>
      <c r="DL200" s="42"/>
      <c r="DM200" s="42"/>
      <c r="DN200" s="42"/>
      <c r="DO200" s="42"/>
      <c r="DP200" s="42"/>
      <c r="DQ200" s="42"/>
      <c r="DR200" s="42"/>
      <c r="DS200" s="42"/>
      <c r="DT200" s="42"/>
      <c r="DU200" s="42"/>
      <c r="DV200" s="42"/>
      <c r="DW200" s="339"/>
      <c r="DX200" s="339"/>
      <c r="DY200" s="339"/>
      <c r="DZ200" s="339"/>
      <c r="EA200"/>
      <c r="EB200"/>
      <c r="EC200"/>
      <c r="ED200"/>
      <c r="EE200"/>
    </row>
    <row r="201" spans="1:135" s="54" customFormat="1" x14ac:dyDescent="0.35">
      <c r="A201" s="42"/>
      <c r="B201" s="43"/>
      <c r="D201" s="49"/>
      <c r="E201" s="49"/>
      <c r="F201" s="49"/>
      <c r="G201" s="49"/>
      <c r="H201" s="49"/>
      <c r="I201" s="49"/>
      <c r="J201" s="49"/>
      <c r="K201" s="49"/>
      <c r="L201" s="49"/>
      <c r="M201" s="49"/>
      <c r="N201" s="49"/>
      <c r="O201" s="49"/>
      <c r="P201" s="49"/>
      <c r="Q201" s="49"/>
      <c r="R201" s="49"/>
      <c r="S201" s="49"/>
      <c r="T201" s="49"/>
      <c r="U201" s="49"/>
      <c r="V201" s="49"/>
      <c r="W201" s="49"/>
      <c r="X201" s="49"/>
      <c r="Y201" s="49"/>
      <c r="Z201" s="49"/>
      <c r="AA201" s="49"/>
      <c r="AB201" s="49"/>
      <c r="AC201" s="49"/>
      <c r="AD201" s="49"/>
      <c r="AE201" s="49"/>
      <c r="AF201" s="49"/>
      <c r="AJ201" s="299"/>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43"/>
      <c r="BK201" s="43"/>
      <c r="BL201" s="43"/>
      <c r="BM201" s="43"/>
      <c r="BN201" s="43"/>
      <c r="BO201" s="43"/>
      <c r="BP201" s="43"/>
      <c r="BQ201" s="43"/>
      <c r="BR201" s="43"/>
      <c r="BS201" s="43"/>
      <c r="BT201" s="43"/>
      <c r="BU201" s="43"/>
      <c r="BV201" s="43"/>
      <c r="BW201" s="43"/>
      <c r="BX201" s="43"/>
      <c r="BY201" s="43"/>
      <c r="BZ201" s="43"/>
      <c r="CA201" s="43"/>
      <c r="CB201" s="43"/>
      <c r="CC201" s="43"/>
      <c r="CD201" s="43"/>
      <c r="CE201" s="43"/>
      <c r="CF201" s="43"/>
      <c r="CG201" s="43"/>
      <c r="CH201" s="43"/>
      <c r="CI201" s="43"/>
      <c r="CJ201" s="43"/>
      <c r="CK201" s="43"/>
      <c r="CL201" s="43"/>
      <c r="CM201" s="43"/>
      <c r="CN201" s="43"/>
      <c r="CO201" s="43"/>
      <c r="CP201" s="43"/>
      <c r="CQ201" s="43"/>
      <c r="CR201" s="43"/>
      <c r="CS201" s="43"/>
      <c r="CT201" s="43"/>
      <c r="CU201" s="43"/>
      <c r="CV201" s="43"/>
      <c r="CW201" s="43"/>
      <c r="CX201" s="43"/>
      <c r="CY201" s="43"/>
      <c r="CZ201" s="43"/>
      <c r="DA201" s="43"/>
      <c r="DB201" s="43"/>
      <c r="DC201" s="43"/>
      <c r="DD201" s="43"/>
      <c r="DE201" s="43"/>
      <c r="DF201" s="43"/>
      <c r="DG201" s="43"/>
      <c r="DH201" s="42"/>
      <c r="DI201" s="42"/>
      <c r="DJ201" s="42"/>
      <c r="DK201" s="42"/>
      <c r="DL201" s="42"/>
      <c r="DM201" s="42"/>
      <c r="DN201" s="42"/>
      <c r="DO201" s="42"/>
      <c r="DP201" s="42"/>
      <c r="DQ201" s="42"/>
      <c r="DR201" s="42"/>
      <c r="DS201" s="42"/>
      <c r="DT201" s="42"/>
      <c r="DU201" s="42"/>
      <c r="DV201" s="42"/>
      <c r="DW201" s="339"/>
      <c r="DX201" s="339"/>
      <c r="DY201" s="339"/>
      <c r="DZ201" s="339"/>
      <c r="EA201"/>
      <c r="EB201"/>
      <c r="EC201"/>
      <c r="ED201"/>
      <c r="EE201"/>
    </row>
    <row r="202" spans="1:135" s="54" customFormat="1" x14ac:dyDescent="0.35">
      <c r="A202" s="42"/>
      <c r="B202" s="43"/>
      <c r="D202" s="49"/>
      <c r="E202" s="49"/>
      <c r="F202" s="49"/>
      <c r="G202" s="49"/>
      <c r="H202" s="49"/>
      <c r="I202" s="49"/>
      <c r="J202" s="49"/>
      <c r="K202" s="49"/>
      <c r="L202" s="49"/>
      <c r="M202" s="49"/>
      <c r="N202" s="49"/>
      <c r="O202" s="49"/>
      <c r="P202" s="49"/>
      <c r="Q202" s="49"/>
      <c r="R202" s="49"/>
      <c r="S202" s="49"/>
      <c r="T202" s="49"/>
      <c r="U202" s="49"/>
      <c r="V202" s="49"/>
      <c r="W202" s="49"/>
      <c r="X202" s="49"/>
      <c r="Y202" s="49"/>
      <c r="Z202" s="49"/>
      <c r="AA202" s="49"/>
      <c r="AB202" s="49"/>
      <c r="AC202" s="49"/>
      <c r="AD202" s="49"/>
      <c r="AE202" s="49"/>
      <c r="AF202" s="49"/>
      <c r="AJ202" s="299"/>
      <c r="AN202" s="43"/>
      <c r="AO202" s="43"/>
      <c r="AP202" s="43"/>
      <c r="AQ202" s="43"/>
      <c r="AR202" s="43"/>
      <c r="AS202" s="43"/>
      <c r="AT202" s="43"/>
      <c r="AU202" s="43"/>
      <c r="AV202" s="43"/>
      <c r="AW202" s="43"/>
      <c r="AX202" s="43"/>
      <c r="AY202" s="43"/>
      <c r="AZ202" s="43"/>
      <c r="BA202" s="43"/>
      <c r="BB202" s="43"/>
      <c r="BC202" s="43"/>
      <c r="BD202" s="43"/>
      <c r="BE202" s="43"/>
      <c r="BF202" s="43"/>
      <c r="BG202" s="43"/>
      <c r="BH202" s="43"/>
      <c r="BI202" s="43"/>
      <c r="BJ202" s="43"/>
      <c r="BK202" s="43"/>
      <c r="BL202" s="43"/>
      <c r="BM202" s="43"/>
      <c r="BN202" s="43"/>
      <c r="BO202" s="43"/>
      <c r="BP202" s="43"/>
      <c r="BQ202" s="43"/>
      <c r="BR202" s="43"/>
      <c r="BS202" s="43"/>
      <c r="BT202" s="43"/>
      <c r="BU202" s="43"/>
      <c r="BV202" s="43"/>
      <c r="BW202" s="43"/>
      <c r="BX202" s="43"/>
      <c r="BY202" s="43"/>
      <c r="BZ202" s="43"/>
      <c r="CA202" s="43"/>
      <c r="CB202" s="43"/>
      <c r="CC202" s="43"/>
      <c r="CD202" s="43"/>
      <c r="CE202" s="43"/>
      <c r="CF202" s="43"/>
      <c r="CG202" s="43"/>
      <c r="CH202" s="43"/>
      <c r="CI202" s="43"/>
      <c r="CJ202" s="43"/>
      <c r="CK202" s="43"/>
      <c r="CL202" s="43"/>
      <c r="CM202" s="43"/>
      <c r="CN202" s="43"/>
      <c r="CO202" s="43"/>
      <c r="CP202" s="43"/>
      <c r="CQ202" s="43"/>
      <c r="CR202" s="43"/>
      <c r="CS202" s="43"/>
      <c r="CT202" s="43"/>
      <c r="CU202" s="43"/>
      <c r="CV202" s="43"/>
      <c r="CW202" s="43"/>
      <c r="CX202" s="43"/>
      <c r="CY202" s="43"/>
      <c r="CZ202" s="43"/>
      <c r="DA202" s="43"/>
      <c r="DB202" s="43"/>
      <c r="DC202" s="43"/>
      <c r="DD202" s="43"/>
      <c r="DE202" s="43"/>
      <c r="DF202" s="43"/>
      <c r="DG202" s="43"/>
      <c r="DH202" s="42"/>
      <c r="DI202" s="42"/>
      <c r="DJ202" s="42"/>
      <c r="DK202" s="42"/>
      <c r="DL202" s="42"/>
      <c r="DM202" s="42"/>
      <c r="DN202" s="42"/>
      <c r="DO202" s="42"/>
      <c r="DP202" s="42"/>
      <c r="DQ202" s="42"/>
      <c r="DR202" s="42"/>
      <c r="DS202" s="42"/>
      <c r="DT202" s="42"/>
      <c r="DU202" s="42"/>
      <c r="DV202" s="42"/>
      <c r="DW202" s="339"/>
      <c r="DX202" s="339"/>
      <c r="DY202" s="339"/>
      <c r="DZ202" s="339"/>
      <c r="EA202"/>
      <c r="EB202"/>
      <c r="EC202"/>
      <c r="ED202"/>
      <c r="EE202"/>
    </row>
    <row r="203" spans="1:135" s="54" customFormat="1" x14ac:dyDescent="0.35">
      <c r="A203" s="42"/>
      <c r="B203" s="43"/>
      <c r="D203" s="49"/>
      <c r="E203" s="49"/>
      <c r="F203" s="49"/>
      <c r="G203" s="49"/>
      <c r="H203" s="49"/>
      <c r="I203" s="49"/>
      <c r="J203" s="49"/>
      <c r="K203" s="49"/>
      <c r="L203" s="49"/>
      <c r="M203" s="49"/>
      <c r="N203" s="49"/>
      <c r="O203" s="49"/>
      <c r="P203" s="49"/>
      <c r="Q203" s="49"/>
      <c r="R203" s="49"/>
      <c r="S203" s="49"/>
      <c r="T203" s="49"/>
      <c r="U203" s="49"/>
      <c r="V203" s="49"/>
      <c r="W203" s="49"/>
      <c r="X203" s="49"/>
      <c r="Y203" s="49"/>
      <c r="Z203" s="49"/>
      <c r="AA203" s="49"/>
      <c r="AB203" s="49"/>
      <c r="AC203" s="49"/>
      <c r="AD203" s="49"/>
      <c r="AE203" s="49"/>
      <c r="AF203" s="49"/>
      <c r="AJ203" s="299"/>
      <c r="AN203" s="43"/>
      <c r="AO203" s="43"/>
      <c r="AP203" s="43"/>
      <c r="AQ203" s="43"/>
      <c r="AR203" s="43"/>
      <c r="AS203" s="43"/>
      <c r="AT203" s="43"/>
      <c r="AU203" s="43"/>
      <c r="AV203" s="43"/>
      <c r="AW203" s="43"/>
      <c r="AX203" s="43"/>
      <c r="AY203" s="43"/>
      <c r="AZ203" s="43"/>
      <c r="BA203" s="43"/>
      <c r="BB203" s="43"/>
      <c r="BC203" s="43"/>
      <c r="BD203" s="43"/>
      <c r="BE203" s="43"/>
      <c r="BF203" s="43"/>
      <c r="BG203" s="43"/>
      <c r="BH203" s="43"/>
      <c r="BI203" s="43"/>
      <c r="BJ203" s="43"/>
      <c r="BK203" s="43"/>
      <c r="BL203" s="43"/>
      <c r="BM203" s="43"/>
      <c r="BN203" s="43"/>
      <c r="BO203" s="43"/>
      <c r="BP203" s="43"/>
      <c r="BQ203" s="43"/>
      <c r="BR203" s="43"/>
      <c r="BS203" s="43"/>
      <c r="BT203" s="43"/>
      <c r="BU203" s="43"/>
      <c r="BV203" s="43"/>
      <c r="BW203" s="43"/>
      <c r="BX203" s="43"/>
      <c r="BY203" s="43"/>
      <c r="BZ203" s="43"/>
      <c r="CA203" s="43"/>
      <c r="CB203" s="43"/>
      <c r="CC203" s="43"/>
      <c r="CD203" s="43"/>
      <c r="CE203" s="43"/>
      <c r="CF203" s="43"/>
      <c r="CG203" s="43"/>
      <c r="CH203" s="43"/>
      <c r="CI203" s="43"/>
      <c r="CJ203" s="43"/>
      <c r="CK203" s="43"/>
      <c r="CL203" s="43"/>
      <c r="CM203" s="43"/>
      <c r="CN203" s="43"/>
      <c r="CO203" s="43"/>
      <c r="CP203" s="43"/>
      <c r="CQ203" s="43"/>
      <c r="CR203" s="43"/>
      <c r="CS203" s="43"/>
      <c r="CT203" s="43"/>
      <c r="CU203" s="43"/>
      <c r="CV203" s="43"/>
      <c r="CW203" s="43"/>
      <c r="CX203" s="43"/>
      <c r="CY203" s="43"/>
      <c r="CZ203" s="43"/>
      <c r="DA203" s="43"/>
      <c r="DB203" s="43"/>
      <c r="DC203" s="43"/>
      <c r="DD203" s="43"/>
      <c r="DE203" s="43"/>
      <c r="DF203" s="43"/>
      <c r="DG203" s="43"/>
      <c r="DH203" s="42"/>
      <c r="DI203" s="42"/>
      <c r="DJ203" s="42"/>
      <c r="DK203" s="42"/>
      <c r="DL203" s="42"/>
      <c r="DM203" s="42"/>
      <c r="DN203" s="42"/>
      <c r="DO203" s="42"/>
      <c r="DP203" s="42"/>
      <c r="DQ203" s="42"/>
      <c r="DR203" s="42"/>
      <c r="DS203" s="42"/>
      <c r="DT203" s="42"/>
      <c r="DU203" s="42"/>
      <c r="DV203" s="42"/>
      <c r="DW203" s="339"/>
      <c r="DX203" s="339"/>
      <c r="DY203" s="339"/>
      <c r="DZ203" s="339"/>
      <c r="EA203"/>
      <c r="EB203"/>
      <c r="EC203"/>
      <c r="ED203"/>
      <c r="EE203"/>
    </row>
    <row r="204" spans="1:135" s="54" customFormat="1" x14ac:dyDescent="0.35">
      <c r="A204" s="42"/>
      <c r="B204" s="43"/>
      <c r="D204" s="49"/>
      <c r="E204" s="49"/>
      <c r="F204" s="49"/>
      <c r="G204" s="49"/>
      <c r="H204" s="49"/>
      <c r="I204" s="49"/>
      <c r="J204" s="49"/>
      <c r="K204" s="49"/>
      <c r="L204" s="49"/>
      <c r="M204" s="49"/>
      <c r="N204" s="49"/>
      <c r="O204" s="49"/>
      <c r="P204" s="49"/>
      <c r="Q204" s="49"/>
      <c r="R204" s="49"/>
      <c r="S204" s="49"/>
      <c r="T204" s="49"/>
      <c r="U204" s="49"/>
      <c r="V204" s="49"/>
      <c r="W204" s="49"/>
      <c r="X204" s="49"/>
      <c r="Y204" s="49"/>
      <c r="Z204" s="49"/>
      <c r="AA204" s="49"/>
      <c r="AB204" s="49"/>
      <c r="AC204" s="49"/>
      <c r="AD204" s="49"/>
      <c r="AE204" s="49"/>
      <c r="AF204" s="49"/>
      <c r="AJ204" s="299"/>
      <c r="AN204" s="43"/>
      <c r="AO204" s="43"/>
      <c r="AP204" s="43"/>
      <c r="AQ204" s="43"/>
      <c r="AR204" s="43"/>
      <c r="AS204" s="43"/>
      <c r="AT204" s="43"/>
      <c r="AU204" s="43"/>
      <c r="AV204" s="43"/>
      <c r="AW204" s="43"/>
      <c r="AX204" s="43"/>
      <c r="AY204" s="43"/>
      <c r="AZ204" s="43"/>
      <c r="BA204" s="43"/>
      <c r="BB204" s="43"/>
      <c r="BC204" s="43"/>
      <c r="BD204" s="43"/>
      <c r="BE204" s="43"/>
      <c r="BF204" s="43"/>
      <c r="BG204" s="43"/>
      <c r="BH204" s="43"/>
      <c r="BI204" s="43"/>
      <c r="BJ204" s="43"/>
      <c r="BK204" s="43"/>
      <c r="BL204" s="43"/>
      <c r="BM204" s="43"/>
      <c r="BN204" s="43"/>
      <c r="BO204" s="43"/>
      <c r="BP204" s="43"/>
      <c r="BQ204" s="43"/>
      <c r="BR204" s="43"/>
      <c r="BS204" s="43"/>
      <c r="BT204" s="43"/>
      <c r="BU204" s="43"/>
      <c r="BV204" s="43"/>
      <c r="BW204" s="43"/>
      <c r="BX204" s="43"/>
      <c r="BY204" s="43"/>
      <c r="BZ204" s="43"/>
      <c r="CA204" s="43"/>
      <c r="CB204" s="43"/>
      <c r="CC204" s="43"/>
      <c r="CD204" s="43"/>
      <c r="CE204" s="43"/>
      <c r="CF204" s="43"/>
      <c r="CG204" s="43"/>
      <c r="CH204" s="43"/>
      <c r="CI204" s="43"/>
      <c r="CJ204" s="43"/>
      <c r="CK204" s="43"/>
      <c r="CL204" s="43"/>
      <c r="CM204" s="43"/>
      <c r="CN204" s="43"/>
      <c r="CO204" s="43"/>
      <c r="CP204" s="43"/>
      <c r="CQ204" s="43"/>
      <c r="CR204" s="43"/>
      <c r="CS204" s="43"/>
      <c r="CT204" s="43"/>
      <c r="CU204" s="43"/>
      <c r="CV204" s="43"/>
      <c r="CW204" s="43"/>
      <c r="CX204" s="43"/>
      <c r="CY204" s="43"/>
      <c r="CZ204" s="43"/>
      <c r="DA204" s="43"/>
      <c r="DB204" s="43"/>
      <c r="DC204" s="43"/>
      <c r="DD204" s="43"/>
      <c r="DE204" s="43"/>
      <c r="DF204" s="43"/>
      <c r="DG204" s="43"/>
      <c r="DH204" s="42"/>
      <c r="DI204" s="42"/>
      <c r="DJ204" s="42"/>
      <c r="DK204" s="42"/>
      <c r="DL204" s="42"/>
      <c r="DM204" s="42"/>
      <c r="DN204" s="42"/>
      <c r="DO204" s="42"/>
      <c r="DP204" s="42"/>
      <c r="DQ204" s="42"/>
      <c r="DR204" s="42"/>
      <c r="DS204" s="42"/>
      <c r="DT204" s="42"/>
      <c r="DU204" s="42"/>
      <c r="DV204" s="42"/>
      <c r="DW204" s="339"/>
      <c r="DX204" s="339"/>
      <c r="DY204" s="339"/>
      <c r="DZ204" s="339"/>
      <c r="EA204"/>
      <c r="EB204"/>
      <c r="EC204"/>
      <c r="ED204"/>
      <c r="EE204"/>
    </row>
    <row r="205" spans="1:135" s="54" customFormat="1" x14ac:dyDescent="0.35">
      <c r="A205" s="42"/>
      <c r="B205" s="43"/>
      <c r="D205" s="49"/>
      <c r="E205" s="49"/>
      <c r="F205" s="49"/>
      <c r="G205" s="49"/>
      <c r="H205" s="49"/>
      <c r="I205" s="49"/>
      <c r="J205" s="49"/>
      <c r="K205" s="49"/>
      <c r="L205" s="49"/>
      <c r="M205" s="49"/>
      <c r="N205" s="49"/>
      <c r="O205" s="49"/>
      <c r="P205" s="49"/>
      <c r="Q205" s="49"/>
      <c r="R205" s="49"/>
      <c r="S205" s="49"/>
      <c r="T205" s="49"/>
      <c r="U205" s="49"/>
      <c r="V205" s="49"/>
      <c r="W205" s="49"/>
      <c r="X205" s="49"/>
      <c r="Y205" s="49"/>
      <c r="Z205" s="49"/>
      <c r="AA205" s="49"/>
      <c r="AB205" s="49"/>
      <c r="AC205" s="49"/>
      <c r="AD205" s="49"/>
      <c r="AE205" s="49"/>
      <c r="AF205" s="49"/>
      <c r="AJ205" s="299"/>
      <c r="AN205" s="43"/>
      <c r="AO205" s="43"/>
      <c r="AP205" s="43"/>
      <c r="AQ205" s="43"/>
      <c r="AR205" s="43"/>
      <c r="AS205" s="43"/>
      <c r="AT205" s="43"/>
      <c r="AU205" s="43"/>
      <c r="AV205" s="43"/>
      <c r="AW205" s="43"/>
      <c r="AX205" s="43"/>
      <c r="AY205" s="43"/>
      <c r="AZ205" s="43"/>
      <c r="BA205" s="43"/>
      <c r="BB205" s="43"/>
      <c r="BC205" s="43"/>
      <c r="BD205" s="43"/>
      <c r="BE205" s="43"/>
      <c r="BF205" s="43"/>
      <c r="BG205" s="43"/>
      <c r="BH205" s="43"/>
      <c r="BI205" s="43"/>
      <c r="BJ205" s="43"/>
      <c r="BK205" s="43"/>
      <c r="BL205" s="43"/>
      <c r="BM205" s="43"/>
      <c r="BN205" s="43"/>
      <c r="BO205" s="43"/>
      <c r="BP205" s="43"/>
      <c r="BQ205" s="43"/>
      <c r="BR205" s="43"/>
      <c r="BS205" s="43"/>
      <c r="BT205" s="43"/>
      <c r="BU205" s="43"/>
      <c r="BV205" s="43"/>
      <c r="BW205" s="43"/>
      <c r="BX205" s="43"/>
      <c r="BY205" s="43"/>
      <c r="BZ205" s="43"/>
      <c r="CA205" s="43"/>
      <c r="CB205" s="43"/>
      <c r="CC205" s="43"/>
      <c r="CD205" s="43"/>
      <c r="CE205" s="43"/>
      <c r="CF205" s="43"/>
      <c r="CG205" s="43"/>
      <c r="CH205" s="43"/>
      <c r="CI205" s="43"/>
      <c r="CJ205" s="43"/>
      <c r="CK205" s="43"/>
      <c r="CL205" s="43"/>
      <c r="CM205" s="43"/>
      <c r="CN205" s="43"/>
      <c r="CO205" s="43"/>
      <c r="CP205" s="43"/>
      <c r="CQ205" s="43"/>
      <c r="CR205" s="43"/>
      <c r="CS205" s="43"/>
      <c r="CT205" s="43"/>
      <c r="CU205" s="43"/>
      <c r="CV205" s="43"/>
      <c r="CW205" s="43"/>
      <c r="CX205" s="43"/>
      <c r="CY205" s="43"/>
      <c r="CZ205" s="43"/>
      <c r="DA205" s="43"/>
      <c r="DB205" s="43"/>
      <c r="DC205" s="43"/>
      <c r="DD205" s="43"/>
      <c r="DE205" s="43"/>
      <c r="DF205" s="43"/>
      <c r="DG205" s="43"/>
      <c r="DH205" s="42"/>
      <c r="DI205" s="42"/>
      <c r="DJ205" s="42"/>
      <c r="DK205" s="42"/>
      <c r="DL205" s="42"/>
      <c r="DM205" s="42"/>
      <c r="DN205" s="42"/>
      <c r="DO205" s="42"/>
      <c r="DP205" s="42"/>
      <c r="DQ205" s="42"/>
      <c r="DR205" s="42"/>
      <c r="DS205" s="42"/>
      <c r="DT205" s="42"/>
      <c r="DU205" s="42"/>
      <c r="DV205" s="42"/>
      <c r="DW205" s="339"/>
      <c r="DX205" s="339"/>
      <c r="DY205" s="339"/>
      <c r="DZ205" s="339"/>
      <c r="EA205"/>
      <c r="EB205"/>
      <c r="EC205"/>
      <c r="ED205"/>
      <c r="EE205"/>
    </row>
    <row r="206" spans="1:135" s="54" customFormat="1" x14ac:dyDescent="0.35">
      <c r="A206" s="42"/>
      <c r="B206" s="43"/>
      <c r="D206" s="49"/>
      <c r="E206" s="49"/>
      <c r="F206" s="49"/>
      <c r="G206" s="49"/>
      <c r="H206" s="49"/>
      <c r="I206" s="49"/>
      <c r="J206" s="49"/>
      <c r="K206" s="49"/>
      <c r="L206" s="49"/>
      <c r="M206" s="49"/>
      <c r="N206" s="49"/>
      <c r="O206" s="49"/>
      <c r="P206" s="49"/>
      <c r="Q206" s="49"/>
      <c r="R206" s="49"/>
      <c r="S206" s="49"/>
      <c r="T206" s="49"/>
      <c r="U206" s="49"/>
      <c r="V206" s="49"/>
      <c r="W206" s="49"/>
      <c r="X206" s="49"/>
      <c r="Y206" s="49"/>
      <c r="Z206" s="49"/>
      <c r="AA206" s="49"/>
      <c r="AB206" s="49"/>
      <c r="AC206" s="49"/>
      <c r="AD206" s="49"/>
      <c r="AE206" s="49"/>
      <c r="AF206" s="49"/>
      <c r="AJ206" s="299"/>
      <c r="AN206" s="43"/>
      <c r="AO206" s="43"/>
      <c r="AP206" s="43"/>
      <c r="AQ206" s="43"/>
      <c r="AR206" s="43"/>
      <c r="AS206" s="43"/>
      <c r="AT206" s="43"/>
      <c r="AU206" s="43"/>
      <c r="AV206" s="43"/>
      <c r="AW206" s="43"/>
      <c r="AX206" s="43"/>
      <c r="AY206" s="43"/>
      <c r="AZ206" s="43"/>
      <c r="BA206" s="43"/>
      <c r="BB206" s="43"/>
      <c r="BC206" s="43"/>
      <c r="BD206" s="43"/>
      <c r="BE206" s="43"/>
      <c r="BF206" s="43"/>
      <c r="BG206" s="43"/>
      <c r="BH206" s="43"/>
      <c r="BI206" s="43"/>
      <c r="BJ206" s="43"/>
      <c r="BK206" s="43"/>
      <c r="BL206" s="43"/>
      <c r="BM206" s="43"/>
      <c r="BN206" s="43"/>
      <c r="BO206" s="43"/>
      <c r="BP206" s="43"/>
      <c r="BQ206" s="43"/>
      <c r="BR206" s="43"/>
      <c r="BS206" s="43"/>
      <c r="BT206" s="43"/>
      <c r="BU206" s="43"/>
      <c r="BV206" s="43"/>
      <c r="BW206" s="43"/>
      <c r="BX206" s="43"/>
      <c r="BY206" s="43"/>
      <c r="BZ206" s="43"/>
      <c r="CA206" s="43"/>
      <c r="CB206" s="43"/>
      <c r="CC206" s="43"/>
      <c r="CD206" s="43"/>
      <c r="CE206" s="43"/>
      <c r="CF206" s="43"/>
      <c r="CG206" s="43"/>
      <c r="CH206" s="43"/>
      <c r="CI206" s="43"/>
      <c r="CJ206" s="43"/>
      <c r="CK206" s="43"/>
      <c r="CL206" s="43"/>
      <c r="CM206" s="43"/>
      <c r="CN206" s="43"/>
      <c r="CO206" s="43"/>
      <c r="CP206" s="43"/>
      <c r="CQ206" s="43"/>
      <c r="CR206" s="43"/>
      <c r="CS206" s="43"/>
      <c r="CT206" s="43"/>
      <c r="CU206" s="43"/>
      <c r="CV206" s="43"/>
      <c r="CW206" s="43"/>
      <c r="CX206" s="43"/>
      <c r="CY206" s="43"/>
      <c r="CZ206" s="43"/>
      <c r="DA206" s="43"/>
      <c r="DB206" s="43"/>
      <c r="DC206" s="43"/>
      <c r="DD206" s="43"/>
      <c r="DE206" s="43"/>
      <c r="DF206" s="43"/>
      <c r="DG206" s="43"/>
      <c r="DH206" s="42"/>
      <c r="DI206" s="42"/>
      <c r="DJ206" s="42"/>
      <c r="DK206" s="42"/>
      <c r="DL206" s="42"/>
      <c r="DM206" s="42"/>
      <c r="DN206" s="42"/>
      <c r="DO206" s="42"/>
      <c r="DP206" s="42"/>
      <c r="DQ206" s="42"/>
      <c r="DR206" s="42"/>
      <c r="DS206" s="42"/>
      <c r="DT206" s="42"/>
      <c r="DU206" s="42"/>
      <c r="DV206" s="42"/>
      <c r="DW206" s="339"/>
      <c r="DX206" s="339"/>
      <c r="DY206" s="339"/>
      <c r="DZ206" s="339"/>
      <c r="EA206"/>
      <c r="EB206"/>
      <c r="EC206"/>
      <c r="ED206"/>
      <c r="EE206"/>
    </row>
    <row r="207" spans="1:135" s="54" customFormat="1" x14ac:dyDescent="0.35">
      <c r="A207" s="42"/>
      <c r="B207" s="43"/>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c r="AB207" s="49"/>
      <c r="AC207" s="49"/>
      <c r="AD207" s="49"/>
      <c r="AE207" s="49"/>
      <c r="AF207" s="49"/>
      <c r="AJ207" s="299"/>
      <c r="AN207" s="43"/>
      <c r="AO207" s="43"/>
      <c r="AP207" s="43"/>
      <c r="AQ207" s="43"/>
      <c r="AR207" s="43"/>
      <c r="AS207" s="43"/>
      <c r="AT207" s="43"/>
      <c r="AU207" s="43"/>
      <c r="AV207" s="43"/>
      <c r="AW207" s="43"/>
      <c r="AX207" s="43"/>
      <c r="AY207" s="43"/>
      <c r="AZ207" s="43"/>
      <c r="BA207" s="43"/>
      <c r="BB207" s="43"/>
      <c r="BC207" s="43"/>
      <c r="BD207" s="43"/>
      <c r="BE207" s="43"/>
      <c r="BF207" s="43"/>
      <c r="BG207" s="43"/>
      <c r="BH207" s="43"/>
      <c r="BI207" s="43"/>
      <c r="BJ207" s="43"/>
      <c r="BK207" s="43"/>
      <c r="BL207" s="43"/>
      <c r="BM207" s="43"/>
      <c r="BN207" s="43"/>
      <c r="BO207" s="43"/>
      <c r="BP207" s="43"/>
      <c r="BQ207" s="43"/>
      <c r="BR207" s="43"/>
      <c r="BS207" s="43"/>
      <c r="BT207" s="43"/>
      <c r="BU207" s="43"/>
      <c r="BV207" s="43"/>
      <c r="BW207" s="43"/>
      <c r="BX207" s="43"/>
      <c r="BY207" s="43"/>
      <c r="BZ207" s="43"/>
      <c r="CA207" s="43"/>
      <c r="CB207" s="43"/>
      <c r="CC207" s="43"/>
      <c r="CD207" s="43"/>
      <c r="CE207" s="43"/>
      <c r="CF207" s="43"/>
      <c r="CG207" s="43"/>
      <c r="CH207" s="43"/>
      <c r="CI207" s="43"/>
      <c r="CJ207" s="43"/>
      <c r="CK207" s="43"/>
      <c r="CL207" s="43"/>
      <c r="CM207" s="43"/>
      <c r="CN207" s="43"/>
      <c r="CO207" s="43"/>
      <c r="CP207" s="43"/>
      <c r="CQ207" s="43"/>
      <c r="CR207" s="43"/>
      <c r="CS207" s="43"/>
      <c r="CT207" s="43"/>
      <c r="CU207" s="43"/>
      <c r="CV207" s="43"/>
      <c r="CW207" s="43"/>
      <c r="CX207" s="43"/>
      <c r="CY207" s="43"/>
      <c r="CZ207" s="43"/>
      <c r="DA207" s="43"/>
      <c r="DB207" s="43"/>
      <c r="DC207" s="43"/>
      <c r="DD207" s="43"/>
      <c r="DE207" s="43"/>
      <c r="DF207" s="43"/>
      <c r="DG207" s="43"/>
      <c r="DH207" s="42"/>
      <c r="DI207" s="42"/>
      <c r="DJ207" s="42"/>
      <c r="DK207" s="42"/>
      <c r="DL207" s="42"/>
      <c r="DM207" s="42"/>
      <c r="DN207" s="42"/>
      <c r="DO207" s="42"/>
      <c r="DP207" s="42"/>
      <c r="DQ207" s="42"/>
      <c r="DR207" s="42"/>
      <c r="DS207" s="42"/>
      <c r="DT207" s="42"/>
      <c r="DU207" s="42"/>
      <c r="DV207" s="42"/>
      <c r="DW207" s="339"/>
      <c r="DX207" s="339"/>
      <c r="DY207" s="339"/>
      <c r="DZ207" s="339"/>
      <c r="EA207"/>
      <c r="EB207"/>
      <c r="EC207"/>
      <c r="ED207"/>
      <c r="EE207"/>
    </row>
    <row r="208" spans="1:135" s="54" customFormat="1" x14ac:dyDescent="0.35">
      <c r="A208" s="42"/>
      <c r="B208" s="43"/>
      <c r="D208" s="49"/>
      <c r="E208" s="49"/>
      <c r="F208" s="49"/>
      <c r="G208" s="49"/>
      <c r="H208" s="49"/>
      <c r="I208" s="49"/>
      <c r="J208" s="49"/>
      <c r="K208" s="49"/>
      <c r="L208" s="49"/>
      <c r="M208" s="49"/>
      <c r="N208" s="49"/>
      <c r="O208" s="49"/>
      <c r="P208" s="49"/>
      <c r="Q208" s="49"/>
      <c r="R208" s="49"/>
      <c r="S208" s="49"/>
      <c r="T208" s="49"/>
      <c r="U208" s="49"/>
      <c r="V208" s="49"/>
      <c r="W208" s="49"/>
      <c r="X208" s="49"/>
      <c r="Y208" s="49"/>
      <c r="Z208" s="49"/>
      <c r="AA208" s="49"/>
      <c r="AB208" s="49"/>
      <c r="AC208" s="49"/>
      <c r="AD208" s="49"/>
      <c r="AE208" s="49"/>
      <c r="AF208" s="49"/>
      <c r="AJ208" s="299"/>
      <c r="AN208" s="43"/>
      <c r="AO208" s="43"/>
      <c r="AP208" s="43"/>
      <c r="AQ208" s="43"/>
      <c r="AR208" s="43"/>
      <c r="AS208" s="43"/>
      <c r="AT208" s="43"/>
      <c r="AU208" s="43"/>
      <c r="AV208" s="43"/>
      <c r="AW208" s="43"/>
      <c r="AX208" s="43"/>
      <c r="AY208" s="43"/>
      <c r="AZ208" s="43"/>
      <c r="BA208" s="43"/>
      <c r="BB208" s="43"/>
      <c r="BC208" s="43"/>
      <c r="BD208" s="43"/>
      <c r="BE208" s="43"/>
      <c r="BF208" s="43"/>
      <c r="BG208" s="43"/>
      <c r="BH208" s="43"/>
      <c r="BI208" s="43"/>
      <c r="BJ208" s="43"/>
      <c r="BK208" s="43"/>
      <c r="BL208" s="43"/>
      <c r="BM208" s="43"/>
      <c r="BN208" s="43"/>
      <c r="BO208" s="43"/>
      <c r="BP208" s="43"/>
      <c r="BQ208" s="43"/>
      <c r="BR208" s="43"/>
      <c r="BS208" s="43"/>
      <c r="BT208" s="43"/>
      <c r="BU208" s="43"/>
      <c r="BV208" s="43"/>
      <c r="BW208" s="43"/>
      <c r="BX208" s="43"/>
      <c r="BY208" s="43"/>
      <c r="BZ208" s="43"/>
      <c r="CA208" s="43"/>
      <c r="CB208" s="43"/>
      <c r="CC208" s="43"/>
      <c r="CD208" s="43"/>
      <c r="CE208" s="43"/>
      <c r="CF208" s="43"/>
      <c r="CG208" s="43"/>
      <c r="CH208" s="43"/>
      <c r="CI208" s="43"/>
      <c r="CJ208" s="43"/>
      <c r="CK208" s="43"/>
      <c r="CL208" s="43"/>
      <c r="CM208" s="43"/>
      <c r="CN208" s="43"/>
      <c r="CO208" s="43"/>
      <c r="CP208" s="43"/>
      <c r="CQ208" s="43"/>
      <c r="CR208" s="43"/>
      <c r="CS208" s="43"/>
      <c r="CT208" s="43"/>
      <c r="CU208" s="43"/>
      <c r="CV208" s="43"/>
      <c r="CW208" s="43"/>
      <c r="CX208" s="43"/>
      <c r="CY208" s="43"/>
      <c r="CZ208" s="43"/>
      <c r="DA208" s="43"/>
      <c r="DB208" s="43"/>
      <c r="DC208" s="43"/>
      <c r="DD208" s="43"/>
      <c r="DE208" s="43"/>
      <c r="DF208" s="43"/>
      <c r="DG208" s="43"/>
      <c r="DH208" s="42"/>
      <c r="DI208" s="42"/>
      <c r="DJ208" s="42"/>
      <c r="DK208" s="42"/>
      <c r="DL208" s="42"/>
      <c r="DM208" s="42"/>
      <c r="DN208" s="42"/>
      <c r="DO208" s="42"/>
      <c r="DP208" s="42"/>
      <c r="DQ208" s="42"/>
      <c r="DR208" s="42"/>
      <c r="DS208" s="42"/>
      <c r="DT208" s="42"/>
      <c r="DU208" s="42"/>
      <c r="DV208" s="42"/>
      <c r="DW208" s="339"/>
      <c r="DX208" s="339"/>
      <c r="DY208" s="339"/>
      <c r="DZ208" s="339"/>
      <c r="EA208"/>
      <c r="EB208"/>
      <c r="EC208"/>
      <c r="ED208"/>
      <c r="EE208"/>
    </row>
    <row r="209" spans="1:135" s="54" customFormat="1" x14ac:dyDescent="0.35">
      <c r="A209" s="42"/>
      <c r="B209" s="43"/>
      <c r="D209" s="49"/>
      <c r="E209" s="49"/>
      <c r="F209" s="49"/>
      <c r="G209" s="49"/>
      <c r="H209" s="49"/>
      <c r="I209" s="49"/>
      <c r="J209" s="49"/>
      <c r="K209" s="49"/>
      <c r="L209" s="49"/>
      <c r="M209" s="49"/>
      <c r="N209" s="49"/>
      <c r="O209" s="49"/>
      <c r="P209" s="49"/>
      <c r="Q209" s="49"/>
      <c r="R209" s="49"/>
      <c r="S209" s="49"/>
      <c r="T209" s="49"/>
      <c r="U209" s="49"/>
      <c r="V209" s="49"/>
      <c r="W209" s="49"/>
      <c r="X209" s="49"/>
      <c r="Y209" s="49"/>
      <c r="Z209" s="49"/>
      <c r="AA209" s="49"/>
      <c r="AB209" s="49"/>
      <c r="AC209" s="49"/>
      <c r="AD209" s="49"/>
      <c r="AE209" s="49"/>
      <c r="AF209" s="49"/>
      <c r="AJ209" s="299"/>
      <c r="AN209" s="43"/>
      <c r="AO209" s="43"/>
      <c r="AP209" s="43"/>
      <c r="AQ209" s="43"/>
      <c r="AR209" s="43"/>
      <c r="AS209" s="43"/>
      <c r="AT209" s="43"/>
      <c r="AU209" s="43"/>
      <c r="AV209" s="43"/>
      <c r="AW209" s="43"/>
      <c r="AX209" s="43"/>
      <c r="AY209" s="43"/>
      <c r="AZ209" s="43"/>
      <c r="BA209" s="43"/>
      <c r="BB209" s="43"/>
      <c r="BC209" s="43"/>
      <c r="BD209" s="43"/>
      <c r="BE209" s="43"/>
      <c r="BF209" s="43"/>
      <c r="BG209" s="43"/>
      <c r="BH209" s="43"/>
      <c r="BI209" s="43"/>
      <c r="BJ209" s="43"/>
      <c r="BK209" s="43"/>
      <c r="BL209" s="43"/>
      <c r="BM209" s="43"/>
      <c r="BN209" s="43"/>
      <c r="BO209" s="43"/>
      <c r="BP209" s="43"/>
      <c r="BQ209" s="43"/>
      <c r="BR209" s="43"/>
      <c r="BS209" s="43"/>
      <c r="BT209" s="43"/>
      <c r="BU209" s="43"/>
      <c r="BV209" s="43"/>
      <c r="BW209" s="43"/>
      <c r="BX209" s="43"/>
      <c r="BY209" s="43"/>
      <c r="BZ209" s="43"/>
      <c r="CA209" s="43"/>
      <c r="CB209" s="43"/>
      <c r="CC209" s="43"/>
      <c r="CD209" s="43"/>
      <c r="CE209" s="43"/>
      <c r="CF209" s="43"/>
      <c r="CG209" s="43"/>
      <c r="CH209" s="43"/>
      <c r="CI209" s="43"/>
      <c r="CJ209" s="43"/>
      <c r="CK209" s="43"/>
      <c r="CL209" s="43"/>
      <c r="CM209" s="43"/>
      <c r="CN209" s="43"/>
      <c r="CO209" s="43"/>
      <c r="CP209" s="43"/>
      <c r="CQ209" s="43"/>
      <c r="CR209" s="43"/>
      <c r="CS209" s="43"/>
      <c r="CT209" s="43"/>
      <c r="CU209" s="43"/>
      <c r="CV209" s="43"/>
      <c r="CW209" s="43"/>
      <c r="CX209" s="43"/>
      <c r="CY209" s="43"/>
      <c r="CZ209" s="43"/>
      <c r="DA209" s="43"/>
      <c r="DB209" s="43"/>
      <c r="DC209" s="43"/>
      <c r="DD209" s="43"/>
      <c r="DE209" s="43"/>
      <c r="DF209" s="43"/>
      <c r="DG209" s="43"/>
      <c r="DH209" s="42"/>
      <c r="DI209" s="42"/>
      <c r="DJ209" s="42"/>
      <c r="DK209" s="42"/>
      <c r="DL209" s="42"/>
      <c r="DM209" s="42"/>
      <c r="DN209" s="42"/>
      <c r="DO209" s="42"/>
      <c r="DP209" s="42"/>
      <c r="DQ209" s="42"/>
      <c r="DR209" s="42"/>
      <c r="DS209" s="42"/>
      <c r="DT209" s="42"/>
      <c r="DU209" s="42"/>
      <c r="DV209" s="42"/>
      <c r="DW209" s="339"/>
      <c r="DX209" s="339"/>
      <c r="DY209" s="339"/>
      <c r="DZ209" s="339"/>
      <c r="EA209"/>
      <c r="EB209"/>
      <c r="EC209"/>
      <c r="ED209"/>
      <c r="EE209"/>
    </row>
    <row r="210" spans="1:135" s="54" customFormat="1" x14ac:dyDescent="0.35">
      <c r="A210" s="42"/>
      <c r="B210" s="43"/>
      <c r="D210" s="49"/>
      <c r="E210" s="49"/>
      <c r="F210" s="49"/>
      <c r="G210" s="49"/>
      <c r="H210" s="49"/>
      <c r="I210" s="49"/>
      <c r="J210" s="49"/>
      <c r="K210" s="49"/>
      <c r="L210" s="49"/>
      <c r="M210" s="49"/>
      <c r="N210" s="49"/>
      <c r="O210" s="49"/>
      <c r="P210" s="49"/>
      <c r="Q210" s="49"/>
      <c r="R210" s="49"/>
      <c r="S210" s="49"/>
      <c r="T210" s="49"/>
      <c r="U210" s="49"/>
      <c r="V210" s="49"/>
      <c r="W210" s="49"/>
      <c r="X210" s="49"/>
      <c r="Y210" s="49"/>
      <c r="Z210" s="49"/>
      <c r="AA210" s="49"/>
      <c r="AB210" s="49"/>
      <c r="AC210" s="49"/>
      <c r="AD210" s="49"/>
      <c r="AE210" s="49"/>
      <c r="AF210" s="49"/>
      <c r="AJ210" s="299"/>
      <c r="AN210" s="43"/>
      <c r="AO210" s="43"/>
      <c r="AP210" s="43"/>
      <c r="AQ210" s="43"/>
      <c r="AR210" s="43"/>
      <c r="AS210" s="43"/>
      <c r="AT210" s="43"/>
      <c r="AU210" s="43"/>
      <c r="AV210" s="43"/>
      <c r="AW210" s="43"/>
      <c r="AX210" s="43"/>
      <c r="AY210" s="43"/>
      <c r="AZ210" s="43"/>
      <c r="BA210" s="43"/>
      <c r="BB210" s="43"/>
      <c r="BC210" s="43"/>
      <c r="BD210" s="43"/>
      <c r="BE210" s="43"/>
      <c r="BF210" s="43"/>
      <c r="BG210" s="43"/>
      <c r="BH210" s="43"/>
      <c r="BI210" s="43"/>
      <c r="BJ210" s="43"/>
      <c r="BK210" s="43"/>
      <c r="BL210" s="43"/>
      <c r="BM210" s="43"/>
      <c r="BN210" s="43"/>
      <c r="BO210" s="43"/>
      <c r="BP210" s="43"/>
      <c r="BQ210" s="43"/>
      <c r="BR210" s="43"/>
      <c r="BS210" s="43"/>
      <c r="BT210" s="43"/>
      <c r="BU210" s="43"/>
      <c r="BV210" s="43"/>
      <c r="BW210" s="43"/>
      <c r="BX210" s="43"/>
      <c r="BY210" s="43"/>
      <c r="BZ210" s="43"/>
      <c r="CA210" s="43"/>
      <c r="CB210" s="43"/>
      <c r="CC210" s="43"/>
      <c r="CD210" s="43"/>
      <c r="CE210" s="43"/>
      <c r="CF210" s="43"/>
      <c r="CG210" s="43"/>
      <c r="CH210" s="43"/>
      <c r="CI210" s="43"/>
      <c r="CJ210" s="43"/>
      <c r="CK210" s="43"/>
      <c r="CL210" s="43"/>
      <c r="CM210" s="43"/>
      <c r="CN210" s="43"/>
      <c r="CO210" s="43"/>
      <c r="CP210" s="43"/>
      <c r="CQ210" s="43"/>
      <c r="CR210" s="43"/>
      <c r="CS210" s="43"/>
      <c r="CT210" s="43"/>
      <c r="CU210" s="43"/>
      <c r="CV210" s="43"/>
      <c r="CW210" s="43"/>
      <c r="CX210" s="43"/>
      <c r="CY210" s="43"/>
      <c r="CZ210" s="43"/>
      <c r="DA210" s="43"/>
      <c r="DB210" s="43"/>
      <c r="DC210" s="43"/>
      <c r="DD210" s="43"/>
      <c r="DE210" s="43"/>
      <c r="DF210" s="43"/>
      <c r="DG210" s="43"/>
      <c r="DH210" s="42"/>
      <c r="DI210" s="42"/>
      <c r="DJ210" s="42"/>
      <c r="DK210" s="42"/>
      <c r="DL210" s="42"/>
      <c r="DM210" s="42"/>
      <c r="DN210" s="42"/>
      <c r="DO210" s="42"/>
      <c r="DP210" s="42"/>
      <c r="DQ210" s="42"/>
      <c r="DR210" s="42"/>
      <c r="DS210" s="42"/>
      <c r="DT210" s="42"/>
      <c r="DU210" s="42"/>
      <c r="DV210" s="42"/>
      <c r="DW210" s="339"/>
      <c r="DX210" s="339"/>
      <c r="DY210" s="339"/>
      <c r="DZ210" s="339"/>
      <c r="EA210"/>
      <c r="EB210"/>
      <c r="EC210"/>
      <c r="ED210"/>
      <c r="EE210"/>
    </row>
    <row r="211" spans="1:135" s="54" customFormat="1" x14ac:dyDescent="0.35">
      <c r="A211" s="42"/>
      <c r="B211" s="43"/>
      <c r="D211" s="49"/>
      <c r="E211" s="49"/>
      <c r="F211" s="49"/>
      <c r="G211" s="49"/>
      <c r="H211" s="49"/>
      <c r="I211" s="49"/>
      <c r="J211" s="49"/>
      <c r="K211" s="49"/>
      <c r="L211" s="49"/>
      <c r="M211" s="49"/>
      <c r="N211" s="49"/>
      <c r="O211" s="49"/>
      <c r="P211" s="49"/>
      <c r="Q211" s="49"/>
      <c r="R211" s="49"/>
      <c r="S211" s="49"/>
      <c r="T211" s="49"/>
      <c r="U211" s="49"/>
      <c r="V211" s="49"/>
      <c r="W211" s="49"/>
      <c r="X211" s="49"/>
      <c r="Y211" s="49"/>
      <c r="Z211" s="49"/>
      <c r="AA211" s="49"/>
      <c r="AB211" s="49"/>
      <c r="AC211" s="49"/>
      <c r="AD211" s="49"/>
      <c r="AE211" s="49"/>
      <c r="AF211" s="49"/>
      <c r="AJ211" s="299"/>
      <c r="AN211" s="43"/>
      <c r="AO211" s="43"/>
      <c r="AP211" s="43"/>
      <c r="AQ211" s="43"/>
      <c r="AR211" s="43"/>
      <c r="AS211" s="43"/>
      <c r="AT211" s="43"/>
      <c r="AU211" s="43"/>
      <c r="AV211" s="43"/>
      <c r="AW211" s="43"/>
      <c r="AX211" s="43"/>
      <c r="AY211" s="43"/>
      <c r="AZ211" s="43"/>
      <c r="BA211" s="43"/>
      <c r="BB211" s="43"/>
      <c r="BC211" s="43"/>
      <c r="BD211" s="43"/>
      <c r="BE211" s="43"/>
      <c r="BF211" s="43"/>
      <c r="BG211" s="43"/>
      <c r="BH211" s="43"/>
      <c r="BI211" s="43"/>
      <c r="BJ211" s="43"/>
      <c r="BK211" s="43"/>
      <c r="BL211" s="43"/>
      <c r="BM211" s="43"/>
      <c r="BN211" s="43"/>
      <c r="BO211" s="43"/>
      <c r="BP211" s="43"/>
      <c r="BQ211" s="43"/>
      <c r="BR211" s="43"/>
      <c r="BS211" s="43"/>
      <c r="BT211" s="43"/>
      <c r="BU211" s="43"/>
      <c r="BV211" s="43"/>
      <c r="BW211" s="43"/>
      <c r="BX211" s="43"/>
      <c r="BY211" s="43"/>
      <c r="BZ211" s="43"/>
      <c r="CA211" s="43"/>
      <c r="CB211" s="43"/>
      <c r="CC211" s="43"/>
      <c r="CD211" s="43"/>
      <c r="CE211" s="43"/>
      <c r="CF211" s="43"/>
      <c r="CG211" s="43"/>
      <c r="CH211" s="43"/>
      <c r="CI211" s="43"/>
      <c r="CJ211" s="43"/>
      <c r="CK211" s="43"/>
      <c r="CL211" s="43"/>
      <c r="CM211" s="43"/>
      <c r="CN211" s="43"/>
      <c r="CO211" s="43"/>
      <c r="CP211" s="43"/>
      <c r="CQ211" s="43"/>
      <c r="CR211" s="43"/>
      <c r="CS211" s="43"/>
      <c r="CT211" s="43"/>
      <c r="CU211" s="43"/>
      <c r="CV211" s="43"/>
      <c r="CW211" s="43"/>
      <c r="CX211" s="43"/>
      <c r="CY211" s="43"/>
      <c r="CZ211" s="43"/>
      <c r="DA211" s="43"/>
      <c r="DB211" s="43"/>
      <c r="DC211" s="43"/>
      <c r="DD211" s="43"/>
      <c r="DE211" s="43"/>
      <c r="DF211" s="43"/>
      <c r="DG211" s="43"/>
      <c r="DH211" s="42"/>
      <c r="DI211" s="42"/>
      <c r="DJ211" s="42"/>
      <c r="DK211" s="42"/>
      <c r="DL211" s="42"/>
      <c r="DM211" s="42"/>
      <c r="DN211" s="42"/>
      <c r="DO211" s="42"/>
      <c r="DP211" s="42"/>
      <c r="DQ211" s="42"/>
      <c r="DR211" s="42"/>
      <c r="DS211" s="42"/>
      <c r="DT211" s="42"/>
      <c r="DU211" s="42"/>
      <c r="DV211" s="42"/>
      <c r="DW211" s="339"/>
      <c r="DX211" s="339"/>
      <c r="DY211" s="339"/>
      <c r="DZ211" s="339"/>
      <c r="EA211"/>
      <c r="EB211"/>
      <c r="EC211"/>
      <c r="ED211"/>
      <c r="EE211"/>
    </row>
    <row r="212" spans="1:135" s="54" customFormat="1" x14ac:dyDescent="0.35">
      <c r="A212" s="42"/>
      <c r="B212" s="43"/>
      <c r="D212" s="49"/>
      <c r="E212" s="49"/>
      <c r="F212" s="49"/>
      <c r="G212" s="49"/>
      <c r="H212" s="49"/>
      <c r="I212" s="49"/>
      <c r="J212" s="49"/>
      <c r="K212" s="49"/>
      <c r="L212" s="49"/>
      <c r="M212" s="49"/>
      <c r="N212" s="49"/>
      <c r="O212" s="49"/>
      <c r="P212" s="49"/>
      <c r="Q212" s="49"/>
      <c r="R212" s="49"/>
      <c r="S212" s="49"/>
      <c r="T212" s="49"/>
      <c r="U212" s="49"/>
      <c r="V212" s="49"/>
      <c r="W212" s="49"/>
      <c r="X212" s="49"/>
      <c r="Y212" s="49"/>
      <c r="Z212" s="49"/>
      <c r="AA212" s="49"/>
      <c r="AB212" s="49"/>
      <c r="AC212" s="49"/>
      <c r="AD212" s="49"/>
      <c r="AE212" s="49"/>
      <c r="AF212" s="49"/>
      <c r="AJ212" s="299"/>
      <c r="AN212" s="43"/>
      <c r="AO212" s="43"/>
      <c r="AP212" s="43"/>
      <c r="AQ212" s="43"/>
      <c r="AR212" s="43"/>
      <c r="AS212" s="43"/>
      <c r="AT212" s="43"/>
      <c r="AU212" s="43"/>
      <c r="AV212" s="43"/>
      <c r="AW212" s="43"/>
      <c r="AX212" s="43"/>
      <c r="AY212" s="43"/>
      <c r="AZ212" s="43"/>
      <c r="BA212" s="43"/>
      <c r="BB212" s="43"/>
      <c r="BC212" s="43"/>
      <c r="BD212" s="43"/>
      <c r="BE212" s="43"/>
      <c r="BF212" s="43"/>
      <c r="BG212" s="43"/>
      <c r="BH212" s="43"/>
      <c r="BI212" s="43"/>
      <c r="BJ212" s="43"/>
      <c r="BK212" s="43"/>
      <c r="BL212" s="43"/>
      <c r="BM212" s="43"/>
      <c r="BN212" s="43"/>
      <c r="BO212" s="43"/>
      <c r="BP212" s="43"/>
      <c r="BQ212" s="43"/>
      <c r="BR212" s="43"/>
      <c r="BS212" s="43"/>
      <c r="BT212" s="43"/>
      <c r="BU212" s="43"/>
      <c r="BV212" s="43"/>
      <c r="BW212" s="43"/>
      <c r="BX212" s="43"/>
      <c r="BY212" s="43"/>
      <c r="BZ212" s="43"/>
      <c r="CA212" s="43"/>
      <c r="CB212" s="43"/>
      <c r="CC212" s="43"/>
      <c r="CD212" s="43"/>
      <c r="CE212" s="43"/>
      <c r="CF212" s="43"/>
      <c r="CG212" s="43"/>
      <c r="CH212" s="43"/>
      <c r="CI212" s="43"/>
      <c r="CJ212" s="43"/>
      <c r="CK212" s="43"/>
      <c r="CL212" s="43"/>
      <c r="CM212" s="43"/>
      <c r="CN212" s="43"/>
      <c r="CO212" s="43"/>
      <c r="CP212" s="43"/>
      <c r="CQ212" s="43"/>
      <c r="CR212" s="43"/>
      <c r="CS212" s="43"/>
      <c r="CT212" s="43"/>
      <c r="CU212" s="43"/>
      <c r="CV212" s="43"/>
      <c r="CW212" s="43"/>
      <c r="CX212" s="43"/>
      <c r="CY212" s="43"/>
      <c r="CZ212" s="43"/>
      <c r="DA212" s="43"/>
      <c r="DB212" s="43"/>
      <c r="DC212" s="43"/>
      <c r="DD212" s="43"/>
      <c r="DE212" s="43"/>
      <c r="DF212" s="43"/>
      <c r="DG212" s="43"/>
      <c r="DH212" s="42"/>
      <c r="DI212" s="42"/>
      <c r="DJ212" s="42"/>
      <c r="DK212" s="42"/>
      <c r="DL212" s="42"/>
      <c r="DM212" s="42"/>
      <c r="DN212" s="42"/>
      <c r="DO212" s="42"/>
      <c r="DP212" s="42"/>
      <c r="DQ212" s="42"/>
      <c r="DR212" s="42"/>
      <c r="DS212" s="42"/>
      <c r="DT212" s="42"/>
      <c r="DU212" s="42"/>
      <c r="DV212" s="42"/>
      <c r="DW212" s="339"/>
      <c r="DX212" s="339"/>
      <c r="DY212" s="339"/>
      <c r="DZ212" s="339"/>
      <c r="EA212"/>
      <c r="EB212"/>
      <c r="EC212"/>
      <c r="ED212"/>
      <c r="EE212"/>
    </row>
    <row r="213" spans="1:135" s="54" customFormat="1" x14ac:dyDescent="0.35">
      <c r="A213" s="42"/>
      <c r="B213" s="43"/>
      <c r="D213" s="49"/>
      <c r="E213" s="49"/>
      <c r="F213" s="49"/>
      <c r="G213" s="49"/>
      <c r="H213" s="49"/>
      <c r="I213" s="49"/>
      <c r="J213" s="49"/>
      <c r="K213" s="49"/>
      <c r="L213" s="49"/>
      <c r="M213" s="49"/>
      <c r="N213" s="49"/>
      <c r="O213" s="49"/>
      <c r="P213" s="49"/>
      <c r="Q213" s="49"/>
      <c r="R213" s="49"/>
      <c r="S213" s="49"/>
      <c r="T213" s="49"/>
      <c r="U213" s="49"/>
      <c r="V213" s="49"/>
      <c r="W213" s="49"/>
      <c r="X213" s="49"/>
      <c r="Y213" s="49"/>
      <c r="Z213" s="49"/>
      <c r="AA213" s="49"/>
      <c r="AB213" s="49"/>
      <c r="AC213" s="49"/>
      <c r="AD213" s="49"/>
      <c r="AE213" s="49"/>
      <c r="AF213" s="49"/>
      <c r="AJ213" s="299"/>
      <c r="AN213" s="43"/>
      <c r="AO213" s="43"/>
      <c r="AP213" s="43"/>
      <c r="AQ213" s="43"/>
      <c r="AR213" s="43"/>
      <c r="AS213" s="43"/>
      <c r="AT213" s="43"/>
      <c r="AU213" s="43"/>
      <c r="AV213" s="43"/>
      <c r="AW213" s="43"/>
      <c r="AX213" s="43"/>
      <c r="AY213" s="43"/>
      <c r="AZ213" s="43"/>
      <c r="BA213" s="43"/>
      <c r="BB213" s="43"/>
      <c r="BC213" s="43"/>
      <c r="BD213" s="43"/>
      <c r="BE213" s="43"/>
      <c r="BF213" s="43"/>
      <c r="BG213" s="43"/>
      <c r="BH213" s="43"/>
      <c r="BI213" s="43"/>
      <c r="BJ213" s="43"/>
      <c r="BK213" s="43"/>
      <c r="BL213" s="43"/>
      <c r="BM213" s="43"/>
      <c r="BN213" s="43"/>
      <c r="BO213" s="43"/>
      <c r="BP213" s="43"/>
      <c r="BQ213" s="43"/>
      <c r="BR213" s="43"/>
      <c r="BS213" s="43"/>
      <c r="BT213" s="43"/>
      <c r="BU213" s="43"/>
      <c r="BV213" s="43"/>
      <c r="BW213" s="43"/>
      <c r="BX213" s="43"/>
      <c r="BY213" s="43"/>
      <c r="BZ213" s="43"/>
      <c r="CA213" s="43"/>
      <c r="CB213" s="43"/>
      <c r="CC213" s="43"/>
      <c r="CD213" s="43"/>
      <c r="CE213" s="43"/>
      <c r="CF213" s="43"/>
      <c r="CG213" s="43"/>
      <c r="CH213" s="43"/>
      <c r="CI213" s="43"/>
      <c r="CJ213" s="43"/>
      <c r="CK213" s="43"/>
      <c r="CL213" s="43"/>
      <c r="CM213" s="43"/>
      <c r="CN213" s="43"/>
      <c r="CO213" s="43"/>
      <c r="CP213" s="43"/>
      <c r="CQ213" s="43"/>
      <c r="CR213" s="43"/>
      <c r="CS213" s="43"/>
      <c r="CT213" s="43"/>
      <c r="CU213" s="43"/>
      <c r="CV213" s="43"/>
      <c r="CW213" s="43"/>
      <c r="CX213" s="43"/>
      <c r="CY213" s="43"/>
      <c r="CZ213" s="43"/>
      <c r="DA213" s="43"/>
      <c r="DB213" s="43"/>
      <c r="DC213" s="43"/>
      <c r="DD213" s="43"/>
      <c r="DE213" s="43"/>
      <c r="DF213" s="43"/>
      <c r="DG213" s="43"/>
      <c r="DH213" s="42"/>
      <c r="DI213" s="42"/>
      <c r="DJ213" s="42"/>
      <c r="DK213" s="42"/>
      <c r="DL213" s="42"/>
      <c r="DM213" s="42"/>
      <c r="DN213" s="42"/>
      <c r="DO213" s="42"/>
      <c r="DP213" s="42"/>
      <c r="DQ213" s="42"/>
      <c r="DR213" s="42"/>
      <c r="DS213" s="42"/>
      <c r="DT213" s="42"/>
      <c r="DU213" s="42"/>
      <c r="DV213" s="42"/>
      <c r="DW213" s="339"/>
      <c r="DX213" s="339"/>
      <c r="DY213" s="339"/>
      <c r="DZ213" s="339"/>
      <c r="EA213"/>
      <c r="EB213"/>
      <c r="EC213"/>
      <c r="ED213"/>
      <c r="EE213"/>
    </row>
    <row r="214" spans="1:135" s="54" customFormat="1" x14ac:dyDescent="0.35">
      <c r="A214" s="42"/>
      <c r="B214" s="43"/>
      <c r="D214" s="49"/>
      <c r="E214" s="49"/>
      <c r="F214" s="49"/>
      <c r="G214" s="49"/>
      <c r="H214" s="49"/>
      <c r="I214" s="49"/>
      <c r="J214" s="49"/>
      <c r="K214" s="49"/>
      <c r="L214" s="49"/>
      <c r="M214" s="49"/>
      <c r="N214" s="49"/>
      <c r="O214" s="49"/>
      <c r="P214" s="49"/>
      <c r="Q214" s="49"/>
      <c r="R214" s="49"/>
      <c r="S214" s="49"/>
      <c r="T214" s="49"/>
      <c r="U214" s="49"/>
      <c r="V214" s="49"/>
      <c r="W214" s="49"/>
      <c r="X214" s="49"/>
      <c r="Y214" s="49"/>
      <c r="Z214" s="49"/>
      <c r="AA214" s="49"/>
      <c r="AB214" s="49"/>
      <c r="AC214" s="49"/>
      <c r="AD214" s="49"/>
      <c r="AE214" s="49"/>
      <c r="AF214" s="49"/>
      <c r="AJ214" s="299"/>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43"/>
      <c r="BK214" s="43"/>
      <c r="BL214" s="43"/>
      <c r="BM214" s="43"/>
      <c r="BN214" s="43"/>
      <c r="BO214" s="43"/>
      <c r="BP214" s="43"/>
      <c r="BQ214" s="43"/>
      <c r="BR214" s="43"/>
      <c r="BS214" s="43"/>
      <c r="BT214" s="43"/>
      <c r="BU214" s="43"/>
      <c r="BV214" s="43"/>
      <c r="BW214" s="43"/>
      <c r="BX214" s="43"/>
      <c r="BY214" s="43"/>
      <c r="BZ214" s="43"/>
      <c r="CA214" s="43"/>
      <c r="CB214" s="43"/>
      <c r="CC214" s="43"/>
      <c r="CD214" s="43"/>
      <c r="CE214" s="43"/>
      <c r="CF214" s="43"/>
      <c r="CG214" s="43"/>
      <c r="CH214" s="43"/>
      <c r="CI214" s="43"/>
      <c r="CJ214" s="43"/>
      <c r="CK214" s="43"/>
      <c r="CL214" s="43"/>
      <c r="CM214" s="43"/>
      <c r="CN214" s="43"/>
      <c r="CO214" s="43"/>
      <c r="CP214" s="43"/>
      <c r="CQ214" s="43"/>
      <c r="CR214" s="43"/>
      <c r="CS214" s="43"/>
      <c r="CT214" s="43"/>
      <c r="CU214" s="43"/>
      <c r="CV214" s="43"/>
      <c r="CW214" s="43"/>
      <c r="CX214" s="43"/>
      <c r="CY214" s="43"/>
      <c r="CZ214" s="43"/>
      <c r="DA214" s="43"/>
      <c r="DB214" s="43"/>
      <c r="DC214" s="43"/>
      <c r="DD214" s="43"/>
      <c r="DE214" s="43"/>
      <c r="DF214" s="43"/>
      <c r="DG214" s="43"/>
      <c r="DH214" s="42"/>
      <c r="DI214" s="42"/>
      <c r="DJ214" s="42"/>
      <c r="DK214" s="42"/>
      <c r="DL214" s="42"/>
      <c r="DM214" s="42"/>
      <c r="DN214" s="42"/>
      <c r="DO214" s="42"/>
      <c r="DP214" s="42"/>
      <c r="DQ214" s="42"/>
      <c r="DR214" s="42"/>
      <c r="DS214" s="42"/>
      <c r="DT214" s="42"/>
      <c r="DU214" s="42"/>
      <c r="DV214" s="42"/>
      <c r="DW214" s="339"/>
      <c r="DX214" s="339"/>
      <c r="DY214" s="339"/>
      <c r="DZ214" s="339"/>
      <c r="EA214"/>
      <c r="EB214"/>
      <c r="EC214"/>
      <c r="ED214"/>
      <c r="EE214"/>
    </row>
    <row r="215" spans="1:135" s="54" customFormat="1" x14ac:dyDescent="0.35">
      <c r="A215" s="42"/>
      <c r="B215" s="43"/>
      <c r="D215" s="49"/>
      <c r="E215" s="49"/>
      <c r="F215" s="49"/>
      <c r="G215" s="49"/>
      <c r="H215" s="49"/>
      <c r="I215" s="49"/>
      <c r="J215" s="49"/>
      <c r="K215" s="49"/>
      <c r="L215" s="49"/>
      <c r="M215" s="49"/>
      <c r="N215" s="49"/>
      <c r="O215" s="49"/>
      <c r="P215" s="49"/>
      <c r="Q215" s="49"/>
      <c r="R215" s="49"/>
      <c r="S215" s="49"/>
      <c r="T215" s="49"/>
      <c r="U215" s="49"/>
      <c r="V215" s="49"/>
      <c r="W215" s="49"/>
      <c r="X215" s="49"/>
      <c r="Y215" s="49"/>
      <c r="Z215" s="49"/>
      <c r="AA215" s="49"/>
      <c r="AB215" s="49"/>
      <c r="AC215" s="49"/>
      <c r="AD215" s="49"/>
      <c r="AE215" s="49"/>
      <c r="AF215" s="49"/>
      <c r="AJ215" s="299"/>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3"/>
      <c r="BM215" s="43"/>
      <c r="BN215" s="43"/>
      <c r="BO215" s="43"/>
      <c r="BP215" s="43"/>
      <c r="BQ215" s="43"/>
      <c r="BR215" s="43"/>
      <c r="BS215" s="43"/>
      <c r="BT215" s="43"/>
      <c r="BU215" s="43"/>
      <c r="BV215" s="43"/>
      <c r="BW215" s="43"/>
      <c r="BX215" s="43"/>
      <c r="BY215" s="43"/>
      <c r="BZ215" s="43"/>
      <c r="CA215" s="43"/>
      <c r="CB215" s="43"/>
      <c r="CC215" s="43"/>
      <c r="CD215" s="43"/>
      <c r="CE215" s="43"/>
      <c r="CF215" s="43"/>
      <c r="CG215" s="43"/>
      <c r="CH215" s="43"/>
      <c r="CI215" s="43"/>
      <c r="CJ215" s="43"/>
      <c r="CK215" s="43"/>
      <c r="CL215" s="43"/>
      <c r="CM215" s="43"/>
      <c r="CN215" s="43"/>
      <c r="CO215" s="43"/>
      <c r="CP215" s="43"/>
      <c r="CQ215" s="43"/>
      <c r="CR215" s="43"/>
      <c r="CS215" s="43"/>
      <c r="CT215" s="43"/>
      <c r="CU215" s="43"/>
      <c r="CV215" s="43"/>
      <c r="CW215" s="43"/>
      <c r="CX215" s="43"/>
      <c r="CY215" s="43"/>
      <c r="CZ215" s="43"/>
      <c r="DA215" s="43"/>
      <c r="DB215" s="43"/>
      <c r="DC215" s="43"/>
      <c r="DD215" s="43"/>
      <c r="DE215" s="43"/>
      <c r="DF215" s="43"/>
      <c r="DG215" s="43"/>
      <c r="DH215" s="42"/>
      <c r="DI215" s="42"/>
      <c r="DJ215" s="42"/>
      <c r="DK215" s="42"/>
      <c r="DL215" s="42"/>
      <c r="DM215" s="42"/>
      <c r="DN215" s="42"/>
      <c r="DO215" s="42"/>
      <c r="DP215" s="42"/>
      <c r="DQ215" s="42"/>
      <c r="DR215" s="42"/>
      <c r="DS215" s="42"/>
      <c r="DT215" s="42"/>
      <c r="DU215" s="42"/>
      <c r="DV215" s="42"/>
      <c r="DW215" s="339"/>
      <c r="DX215" s="339"/>
      <c r="DY215" s="339"/>
      <c r="DZ215" s="339"/>
      <c r="EA215"/>
      <c r="EB215"/>
      <c r="EC215"/>
      <c r="ED215"/>
      <c r="EE215"/>
    </row>
    <row r="216" spans="1:135" s="54" customFormat="1" x14ac:dyDescent="0.35">
      <c r="A216" s="42"/>
      <c r="B216" s="43"/>
      <c r="D216" s="49"/>
      <c r="E216" s="49"/>
      <c r="F216" s="49"/>
      <c r="G216" s="49"/>
      <c r="H216" s="49"/>
      <c r="I216" s="49"/>
      <c r="J216" s="49"/>
      <c r="K216" s="49"/>
      <c r="L216" s="49"/>
      <c r="M216" s="49"/>
      <c r="N216" s="49"/>
      <c r="O216" s="49"/>
      <c r="P216" s="49"/>
      <c r="Q216" s="49"/>
      <c r="R216" s="49"/>
      <c r="S216" s="49"/>
      <c r="T216" s="49"/>
      <c r="U216" s="49"/>
      <c r="V216" s="49"/>
      <c r="W216" s="49"/>
      <c r="X216" s="49"/>
      <c r="Y216" s="49"/>
      <c r="Z216" s="49"/>
      <c r="AA216" s="49"/>
      <c r="AB216" s="49"/>
      <c r="AC216" s="49"/>
      <c r="AD216" s="49"/>
      <c r="AE216" s="49"/>
      <c r="AF216" s="49"/>
      <c r="AJ216" s="299"/>
      <c r="AN216" s="43"/>
      <c r="AO216" s="43"/>
      <c r="AP216" s="43"/>
      <c r="AQ216" s="43"/>
      <c r="AR216" s="43"/>
      <c r="AS216" s="43"/>
      <c r="AT216" s="43"/>
      <c r="AU216" s="43"/>
      <c r="AV216" s="43"/>
      <c r="AW216" s="43"/>
      <c r="AX216" s="43"/>
      <c r="AY216" s="43"/>
      <c r="AZ216" s="43"/>
      <c r="BA216" s="43"/>
      <c r="BB216" s="43"/>
      <c r="BC216" s="43"/>
      <c r="BD216" s="43"/>
      <c r="BE216" s="43"/>
      <c r="BF216" s="43"/>
      <c r="BG216" s="43"/>
      <c r="BH216" s="43"/>
      <c r="BI216" s="43"/>
      <c r="BJ216" s="43"/>
      <c r="BK216" s="43"/>
      <c r="BL216" s="43"/>
      <c r="BM216" s="43"/>
      <c r="BN216" s="43"/>
      <c r="BO216" s="43"/>
      <c r="BP216" s="43"/>
      <c r="BQ216" s="43"/>
      <c r="BR216" s="43"/>
      <c r="BS216" s="43"/>
      <c r="BT216" s="43"/>
      <c r="BU216" s="43"/>
      <c r="BV216" s="43"/>
      <c r="BW216" s="43"/>
      <c r="BX216" s="43"/>
      <c r="BY216" s="43"/>
      <c r="BZ216" s="43"/>
      <c r="CA216" s="43"/>
      <c r="CB216" s="43"/>
      <c r="CC216" s="43"/>
      <c r="CD216" s="43"/>
      <c r="CE216" s="43"/>
      <c r="CF216" s="43"/>
      <c r="CG216" s="43"/>
      <c r="CH216" s="43"/>
      <c r="CI216" s="43"/>
      <c r="CJ216" s="43"/>
      <c r="CK216" s="43"/>
      <c r="CL216" s="43"/>
      <c r="CM216" s="43"/>
      <c r="CN216" s="43"/>
      <c r="CO216" s="43"/>
      <c r="CP216" s="43"/>
      <c r="CQ216" s="43"/>
      <c r="CR216" s="43"/>
      <c r="CS216" s="43"/>
      <c r="CT216" s="43"/>
      <c r="CU216" s="43"/>
      <c r="CV216" s="43"/>
      <c r="CW216" s="43"/>
      <c r="CX216" s="43"/>
      <c r="CY216" s="43"/>
      <c r="CZ216" s="43"/>
      <c r="DA216" s="43"/>
      <c r="DB216" s="43"/>
      <c r="DC216" s="43"/>
      <c r="DD216" s="43"/>
      <c r="DE216" s="43"/>
      <c r="DF216" s="43"/>
      <c r="DG216" s="43"/>
      <c r="DH216" s="42"/>
      <c r="DI216" s="42"/>
      <c r="DJ216" s="42"/>
      <c r="DK216" s="42"/>
      <c r="DL216" s="42"/>
      <c r="DM216" s="42"/>
      <c r="DN216" s="42"/>
      <c r="DO216" s="42"/>
      <c r="DP216" s="42"/>
      <c r="DQ216" s="42"/>
      <c r="DR216" s="42"/>
      <c r="DS216" s="42"/>
      <c r="DT216" s="42"/>
      <c r="DU216" s="42"/>
      <c r="DV216" s="42"/>
      <c r="DW216" s="339"/>
      <c r="DX216" s="339"/>
      <c r="DY216" s="339"/>
      <c r="DZ216" s="339"/>
      <c r="EA216"/>
      <c r="EB216"/>
      <c r="EC216"/>
      <c r="ED216"/>
      <c r="EE216"/>
    </row>
    <row r="217" spans="1:135" s="54" customFormat="1" x14ac:dyDescent="0.35">
      <c r="A217" s="42"/>
      <c r="B217" s="43"/>
      <c r="D217" s="49"/>
      <c r="E217" s="49"/>
      <c r="F217" s="49"/>
      <c r="G217" s="49"/>
      <c r="H217" s="49"/>
      <c r="I217" s="49"/>
      <c r="J217" s="49"/>
      <c r="K217" s="49"/>
      <c r="L217" s="49"/>
      <c r="M217" s="49"/>
      <c r="N217" s="49"/>
      <c r="O217" s="49"/>
      <c r="P217" s="49"/>
      <c r="Q217" s="49"/>
      <c r="R217" s="49"/>
      <c r="S217" s="49"/>
      <c r="T217" s="49"/>
      <c r="U217" s="49"/>
      <c r="V217" s="49"/>
      <c r="W217" s="49"/>
      <c r="X217" s="49"/>
      <c r="Y217" s="49"/>
      <c r="Z217" s="49"/>
      <c r="AA217" s="49"/>
      <c r="AB217" s="49"/>
      <c r="AC217" s="49"/>
      <c r="AD217" s="49"/>
      <c r="AE217" s="49"/>
      <c r="AF217" s="49"/>
      <c r="AJ217" s="299"/>
      <c r="AN217" s="43"/>
      <c r="AO217" s="43"/>
      <c r="AP217" s="43"/>
      <c r="AQ217" s="43"/>
      <c r="AR217" s="43"/>
      <c r="AS217" s="43"/>
      <c r="AT217" s="43"/>
      <c r="AU217" s="43"/>
      <c r="AV217" s="43"/>
      <c r="AW217" s="43"/>
      <c r="AX217" s="43"/>
      <c r="AY217" s="43"/>
      <c r="AZ217" s="43"/>
      <c r="BA217" s="43"/>
      <c r="BB217" s="43"/>
      <c r="BC217" s="43"/>
      <c r="BD217" s="43"/>
      <c r="BE217" s="43"/>
      <c r="BF217" s="43"/>
      <c r="BG217" s="43"/>
      <c r="BH217" s="43"/>
      <c r="BI217" s="43"/>
      <c r="BJ217" s="43"/>
      <c r="BK217" s="43"/>
      <c r="BL217" s="43"/>
      <c r="BM217" s="43"/>
      <c r="BN217" s="43"/>
      <c r="BO217" s="43"/>
      <c r="BP217" s="43"/>
      <c r="BQ217" s="43"/>
      <c r="BR217" s="43"/>
      <c r="BS217" s="43"/>
      <c r="BT217" s="43"/>
      <c r="BU217" s="43"/>
      <c r="BV217" s="43"/>
      <c r="BW217" s="43"/>
      <c r="BX217" s="43"/>
      <c r="BY217" s="43"/>
      <c r="BZ217" s="43"/>
      <c r="CA217" s="43"/>
      <c r="CB217" s="43"/>
      <c r="CC217" s="43"/>
      <c r="CD217" s="43"/>
      <c r="CE217" s="43"/>
      <c r="CF217" s="43"/>
      <c r="CG217" s="43"/>
      <c r="CH217" s="43"/>
      <c r="CI217" s="43"/>
      <c r="CJ217" s="43"/>
      <c r="CK217" s="43"/>
      <c r="CL217" s="43"/>
      <c r="CM217" s="43"/>
      <c r="CN217" s="43"/>
      <c r="CO217" s="43"/>
      <c r="CP217" s="43"/>
      <c r="CQ217" s="43"/>
      <c r="CR217" s="43"/>
      <c r="CS217" s="43"/>
      <c r="CT217" s="43"/>
      <c r="CU217" s="43"/>
      <c r="CV217" s="43"/>
      <c r="CW217" s="43"/>
      <c r="CX217" s="43"/>
      <c r="CY217" s="43"/>
      <c r="CZ217" s="43"/>
      <c r="DA217" s="43"/>
      <c r="DB217" s="43"/>
      <c r="DC217" s="43"/>
      <c r="DD217" s="43"/>
      <c r="DE217" s="43"/>
      <c r="DF217" s="43"/>
      <c r="DG217" s="43"/>
      <c r="DH217" s="42"/>
      <c r="DI217" s="42"/>
      <c r="DJ217" s="42"/>
      <c r="DK217" s="42"/>
      <c r="DL217" s="42"/>
      <c r="DM217" s="42"/>
      <c r="DN217" s="42"/>
      <c r="DO217" s="42"/>
      <c r="DP217" s="42"/>
      <c r="DQ217" s="42"/>
      <c r="DR217" s="42"/>
      <c r="DS217" s="42"/>
      <c r="DT217" s="42"/>
      <c r="DU217" s="42"/>
      <c r="DV217" s="42"/>
      <c r="DW217" s="339"/>
      <c r="DX217" s="339"/>
      <c r="DY217" s="339"/>
      <c r="DZ217" s="339"/>
      <c r="EA217"/>
      <c r="EB217"/>
      <c r="EC217"/>
      <c r="ED217"/>
      <c r="EE217"/>
    </row>
  </sheetData>
  <conditionalFormatting sqref="E10">
    <cfRule type="duplicateValues" dxfId="8" priority="16"/>
  </conditionalFormatting>
  <conditionalFormatting sqref="E20">
    <cfRule type="duplicateValues" dxfId="7" priority="20"/>
  </conditionalFormatting>
  <conditionalFormatting sqref="CJ4:DL54">
    <cfRule type="cellIs" dxfId="6" priority="3" operator="greaterThanOrEqual">
      <formula>2</formula>
    </cfRule>
    <cfRule type="cellIs" dxfId="5" priority="4" operator="equal">
      <formula>1</formula>
    </cfRule>
    <cfRule type="cellIs" dxfId="4" priority="5" operator="lessThanOrEqual">
      <formula>0</formula>
    </cfRule>
  </conditionalFormatting>
  <conditionalFormatting sqref="DH4:EA54">
    <cfRule type="cellIs" dxfId="3" priority="1" operator="between">
      <formula>0</formula>
      <formula>79</formula>
    </cfRule>
    <cfRule type="cellIs" dxfId="2" priority="2" operator="between">
      <formula>80</formula>
      <formula>100</formula>
    </cfRule>
  </conditionalFormatting>
  <hyperlinks>
    <hyperlink ref="P28" r:id="rId1" xr:uid="{7C2EDFC0-9DE8-4376-8C34-1B0087CEA2A3}"/>
    <hyperlink ref="P31" r:id="rId2" xr:uid="{F9CEF1DE-6521-4648-9D3D-BE902C95C6DD}"/>
    <hyperlink ref="P41" r:id="rId3" xr:uid="{0013A62F-FE36-4C8C-96F6-3E88CC2593FA}"/>
    <hyperlink ref="P21" r:id="rId4" xr:uid="{5705B11E-FB23-4BC7-8808-7A3F3CF887E9}"/>
    <hyperlink ref="P39" r:id="rId5" xr:uid="{6784EDB3-1B71-4783-9C23-16A159FC05DA}"/>
    <hyperlink ref="P53" r:id="rId6" xr:uid="{6DEDD3D3-A387-4FE8-84E5-936F4911B70A}"/>
    <hyperlink ref="P50" r:id="rId7" xr:uid="{8794DDDA-2CAC-4595-B11F-7D9293D29889}"/>
    <hyperlink ref="P47" r:id="rId8" xr:uid="{AA1327D6-15CA-4AA7-ADB5-B134C0989A67}"/>
    <hyperlink ref="P46" r:id="rId9" xr:uid="{74797DF5-20C0-4863-A678-9A807C49E0AD}"/>
    <hyperlink ref="P8" r:id="rId10" xr:uid="{E283FEF7-C9C5-4812-B1E6-4DB5B8C287D2}"/>
    <hyperlink ref="P7" r:id="rId11" xr:uid="{220BD8B1-E8A4-4F45-A886-4EEC7A6EF0BB}"/>
    <hyperlink ref="P6" r:id="rId12" xr:uid="{0DB7A6A7-4EEE-4A92-B2F8-4C3DD53E43CC}"/>
  </hyperlinks>
  <pageMargins left="0.7" right="0.7" top="0.75" bottom="0.75" header="0.3" footer="0.3"/>
  <pageSetup paperSize="9" orientation="portrait" r:id="rId13"/>
  <headerFooter>
    <oddHeader>&amp;C&amp;"Aptos"&amp;10&amp;K0078D7 [Open]&amp;1#_x000D_</oddHeader>
  </headerFooter>
  <tableParts count="1">
    <tablePart r:id="rId1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97E5D-6981-489C-8FCE-C0724E7D29A2}">
  <sheetPr codeName="Sheet12"/>
  <dimension ref="A1:L431"/>
  <sheetViews>
    <sheetView topLeftCell="C1" workbookViewId="0">
      <pane ySplit="1" topLeftCell="A2" activePane="bottomLeft" state="frozen"/>
      <selection pane="bottomLeft" activeCell="E1" sqref="E1"/>
    </sheetView>
  </sheetViews>
  <sheetFormatPr defaultRowHeight="14" x14ac:dyDescent="0.3"/>
  <cols>
    <col min="1" max="1" width="35.58203125" customWidth="1"/>
    <col min="2" max="2" width="14.58203125" customWidth="1"/>
    <col min="3" max="3" width="18.58203125" customWidth="1"/>
    <col min="4" max="4" width="12.58203125" customWidth="1"/>
    <col min="5" max="5" width="35.58203125" customWidth="1"/>
    <col min="6" max="6" width="12.58203125" customWidth="1"/>
    <col min="7" max="7" width="55.58203125" customWidth="1"/>
    <col min="8" max="8" width="18.58203125" customWidth="1"/>
    <col min="9" max="9" width="22.58203125" customWidth="1"/>
    <col min="10" max="10" width="20.58203125" style="491" customWidth="1"/>
    <col min="11" max="11" width="32.58203125" customWidth="1"/>
    <col min="12" max="12" width="40.58203125" customWidth="1"/>
  </cols>
  <sheetData>
    <row r="1" spans="1:12" s="487" customFormat="1" x14ac:dyDescent="0.3">
      <c r="A1" s="485" t="s">
        <v>3</v>
      </c>
      <c r="B1" s="485" t="s">
        <v>4</v>
      </c>
      <c r="C1" s="485" t="s">
        <v>13</v>
      </c>
      <c r="D1" s="485" t="s">
        <v>2403</v>
      </c>
      <c r="E1" s="485" t="s">
        <v>2404</v>
      </c>
      <c r="F1" s="485" t="s">
        <v>2405</v>
      </c>
      <c r="G1" s="485" t="s">
        <v>2406</v>
      </c>
      <c r="H1" s="485" t="s">
        <v>2407</v>
      </c>
      <c r="I1" s="485" t="s">
        <v>2408</v>
      </c>
      <c r="J1" s="486" t="s">
        <v>2409</v>
      </c>
      <c r="K1" s="485" t="s">
        <v>2410</v>
      </c>
      <c r="L1" s="485" t="s">
        <v>2411</v>
      </c>
    </row>
    <row r="2" spans="1:12" ht="42" x14ac:dyDescent="0.3">
      <c r="A2" s="488" t="s">
        <v>135</v>
      </c>
      <c r="B2" s="488">
        <v>1019423</v>
      </c>
      <c r="C2" s="488" t="s">
        <v>142</v>
      </c>
      <c r="D2" s="488" t="s">
        <v>2412</v>
      </c>
      <c r="E2" s="488" t="s">
        <v>2413</v>
      </c>
      <c r="F2" s="488" t="s">
        <v>2414</v>
      </c>
      <c r="G2" s="488" t="s">
        <v>2415</v>
      </c>
      <c r="H2" s="489" t="s">
        <v>2416</v>
      </c>
      <c r="I2" s="489" t="s">
        <v>2417</v>
      </c>
      <c r="J2" s="490">
        <v>46119.338738425926</v>
      </c>
      <c r="K2" s="488" t="s">
        <v>2418</v>
      </c>
      <c r="L2" s="488"/>
    </row>
    <row r="3" spans="1:12" ht="42" x14ac:dyDescent="0.3">
      <c r="A3" s="488" t="s">
        <v>2419</v>
      </c>
      <c r="B3" s="488"/>
      <c r="C3" s="488" t="s">
        <v>142</v>
      </c>
      <c r="D3" s="488" t="s">
        <v>2412</v>
      </c>
      <c r="E3" s="488" t="s">
        <v>2420</v>
      </c>
      <c r="F3" s="488" t="s">
        <v>2414</v>
      </c>
      <c r="G3" s="488" t="s">
        <v>2421</v>
      </c>
      <c r="H3" s="489" t="s">
        <v>2416</v>
      </c>
      <c r="I3" s="489" t="s">
        <v>2417</v>
      </c>
      <c r="J3" s="490">
        <v>46119.333414351851</v>
      </c>
      <c r="K3" s="488" t="s">
        <v>2422</v>
      </c>
      <c r="L3" s="488" t="s">
        <v>2423</v>
      </c>
    </row>
    <row r="4" spans="1:12" ht="42" x14ac:dyDescent="0.3">
      <c r="A4" s="488" t="s">
        <v>2419</v>
      </c>
      <c r="B4" s="488"/>
      <c r="C4" s="488" t="s">
        <v>142</v>
      </c>
      <c r="D4" s="488" t="s">
        <v>2412</v>
      </c>
      <c r="E4" s="488" t="s">
        <v>2424</v>
      </c>
      <c r="F4" s="488" t="s">
        <v>2414</v>
      </c>
      <c r="G4" s="488" t="s">
        <v>2425</v>
      </c>
      <c r="H4" s="489" t="s">
        <v>2416</v>
      </c>
      <c r="I4" s="489" t="s">
        <v>2417</v>
      </c>
      <c r="J4" s="490">
        <v>46119.333437499998</v>
      </c>
      <c r="K4" s="488" t="s">
        <v>2422</v>
      </c>
      <c r="L4" s="488" t="s">
        <v>2423</v>
      </c>
    </row>
    <row r="5" spans="1:12" ht="42" x14ac:dyDescent="0.3">
      <c r="A5" s="488" t="s">
        <v>2426</v>
      </c>
      <c r="B5" s="488"/>
      <c r="C5" s="488" t="s">
        <v>142</v>
      </c>
      <c r="D5" s="488" t="s">
        <v>2412</v>
      </c>
      <c r="E5" s="488" t="s">
        <v>2427</v>
      </c>
      <c r="F5" s="488" t="s">
        <v>2414</v>
      </c>
      <c r="G5" s="488" t="s">
        <v>2428</v>
      </c>
      <c r="H5" s="489" t="s">
        <v>2416</v>
      </c>
      <c r="I5" s="489" t="s">
        <v>2417</v>
      </c>
      <c r="J5" s="490">
        <v>46188.380601851852</v>
      </c>
      <c r="K5" s="488" t="s">
        <v>2422</v>
      </c>
      <c r="L5" s="488" t="s">
        <v>2423</v>
      </c>
    </row>
    <row r="6" spans="1:12" ht="42" x14ac:dyDescent="0.3">
      <c r="A6" s="488" t="s">
        <v>2426</v>
      </c>
      <c r="B6" s="488"/>
      <c r="C6" s="488" t="s">
        <v>142</v>
      </c>
      <c r="D6" s="488" t="s">
        <v>2412</v>
      </c>
      <c r="E6" s="488" t="s">
        <v>2429</v>
      </c>
      <c r="F6" s="488" t="s">
        <v>2414</v>
      </c>
      <c r="G6" s="488" t="s">
        <v>2430</v>
      </c>
      <c r="H6" s="489" t="s">
        <v>2416</v>
      </c>
      <c r="I6" s="489" t="s">
        <v>2417</v>
      </c>
      <c r="J6" s="490">
        <v>46188.380590277775</v>
      </c>
      <c r="K6" s="488" t="s">
        <v>2422</v>
      </c>
      <c r="L6" s="488" t="s">
        <v>2423</v>
      </c>
    </row>
    <row r="7" spans="1:12" ht="42" x14ac:dyDescent="0.3">
      <c r="A7" s="488" t="s">
        <v>215</v>
      </c>
      <c r="B7" s="488"/>
      <c r="C7" s="488" t="s">
        <v>142</v>
      </c>
      <c r="D7" s="488" t="s">
        <v>2412</v>
      </c>
      <c r="E7" s="488" t="s">
        <v>2431</v>
      </c>
      <c r="F7" s="488" t="s">
        <v>2414</v>
      </c>
      <c r="G7" s="488" t="s">
        <v>2432</v>
      </c>
      <c r="H7" s="489" t="s">
        <v>2416</v>
      </c>
      <c r="I7" s="489" t="s">
        <v>2417</v>
      </c>
      <c r="J7" s="490">
        <v>46057.587847222225</v>
      </c>
      <c r="K7" s="488" t="s">
        <v>2433</v>
      </c>
      <c r="L7" s="488"/>
    </row>
    <row r="8" spans="1:12" ht="28" x14ac:dyDescent="0.3">
      <c r="A8" s="488" t="s">
        <v>2434</v>
      </c>
      <c r="B8" s="488"/>
      <c r="C8" s="488" t="s">
        <v>142</v>
      </c>
      <c r="D8" s="488" t="s">
        <v>2412</v>
      </c>
      <c r="E8" s="488" t="s">
        <v>2435</v>
      </c>
      <c r="F8" s="488" t="s">
        <v>2436</v>
      </c>
      <c r="G8" s="488" t="s">
        <v>2437</v>
      </c>
      <c r="H8" s="489" t="s">
        <v>2416</v>
      </c>
      <c r="I8" s="489" t="s">
        <v>2417</v>
      </c>
      <c r="J8" s="490">
        <v>46233.41982638889</v>
      </c>
      <c r="K8" s="488" t="s">
        <v>2422</v>
      </c>
      <c r="L8" s="488" t="s">
        <v>2423</v>
      </c>
    </row>
    <row r="9" spans="1:12" ht="42" x14ac:dyDescent="0.3">
      <c r="A9" s="488" t="s">
        <v>326</v>
      </c>
      <c r="B9" s="488">
        <v>138779</v>
      </c>
      <c r="C9" s="488" t="s">
        <v>159</v>
      </c>
      <c r="D9" s="488" t="s">
        <v>2412</v>
      </c>
      <c r="E9" s="488" t="s">
        <v>2438</v>
      </c>
      <c r="F9" s="488" t="s">
        <v>2436</v>
      </c>
      <c r="G9" s="488" t="s">
        <v>2439</v>
      </c>
      <c r="H9" s="489" t="s">
        <v>2416</v>
      </c>
      <c r="I9" s="489" t="s">
        <v>2417</v>
      </c>
      <c r="J9" s="490">
        <v>46146.324756944443</v>
      </c>
      <c r="K9" s="488" t="s">
        <v>2418</v>
      </c>
      <c r="L9" s="488"/>
    </row>
    <row r="10" spans="1:12" ht="42" x14ac:dyDescent="0.3">
      <c r="A10" s="488" t="s">
        <v>2440</v>
      </c>
      <c r="B10" s="488"/>
      <c r="C10" s="488" t="s">
        <v>142</v>
      </c>
      <c r="D10" s="488" t="s">
        <v>2412</v>
      </c>
      <c r="E10" s="488" t="s">
        <v>2441</v>
      </c>
      <c r="F10" s="488" t="s">
        <v>2414</v>
      </c>
      <c r="G10" s="488" t="s">
        <v>2442</v>
      </c>
      <c r="H10" s="489" t="s">
        <v>2416</v>
      </c>
      <c r="I10" s="489" t="s">
        <v>2417</v>
      </c>
      <c r="J10" s="490">
        <v>46057.586782407408</v>
      </c>
      <c r="K10" s="488" t="s">
        <v>2422</v>
      </c>
      <c r="L10" s="488" t="s">
        <v>2423</v>
      </c>
    </row>
    <row r="11" spans="1:12" ht="42" x14ac:dyDescent="0.3">
      <c r="A11" s="488" t="s">
        <v>2443</v>
      </c>
      <c r="B11" s="488"/>
      <c r="C11" s="488" t="s">
        <v>142</v>
      </c>
      <c r="D11" s="488" t="s">
        <v>2412</v>
      </c>
      <c r="E11" s="488" t="s">
        <v>2444</v>
      </c>
      <c r="F11" s="488" t="s">
        <v>2414</v>
      </c>
      <c r="G11" s="488" t="s">
        <v>2445</v>
      </c>
      <c r="H11" s="489" t="s">
        <v>2416</v>
      </c>
      <c r="I11" s="489" t="s">
        <v>2417</v>
      </c>
      <c r="J11" s="490">
        <v>46199.408449074072</v>
      </c>
      <c r="K11" s="488" t="s">
        <v>2422</v>
      </c>
      <c r="L11" s="488" t="s">
        <v>2423</v>
      </c>
    </row>
    <row r="12" spans="1:12" ht="42" x14ac:dyDescent="0.3">
      <c r="A12" s="488" t="s">
        <v>2446</v>
      </c>
      <c r="B12" s="488"/>
      <c r="C12" s="488" t="s">
        <v>142</v>
      </c>
      <c r="D12" s="488" t="s">
        <v>2412</v>
      </c>
      <c r="E12" s="488" t="s">
        <v>2447</v>
      </c>
      <c r="F12" s="488" t="s">
        <v>2414</v>
      </c>
      <c r="G12" s="488" t="s">
        <v>2448</v>
      </c>
      <c r="H12" s="489" t="s">
        <v>2416</v>
      </c>
      <c r="I12" s="489" t="s">
        <v>2417</v>
      </c>
      <c r="J12" s="490">
        <v>46188.382094907407</v>
      </c>
      <c r="K12" s="488" t="s">
        <v>2422</v>
      </c>
      <c r="L12" s="488" t="s">
        <v>2423</v>
      </c>
    </row>
    <row r="13" spans="1:12" ht="42" x14ac:dyDescent="0.3">
      <c r="A13" s="488" t="s">
        <v>2449</v>
      </c>
      <c r="B13" s="488"/>
      <c r="C13" s="488" t="s">
        <v>142</v>
      </c>
      <c r="D13" s="488" t="s">
        <v>2412</v>
      </c>
      <c r="E13" s="488" t="s">
        <v>2450</v>
      </c>
      <c r="F13" s="488" t="s">
        <v>2414</v>
      </c>
      <c r="G13" s="488" t="s">
        <v>2451</v>
      </c>
      <c r="H13" s="489" t="s">
        <v>2416</v>
      </c>
      <c r="I13" s="489" t="s">
        <v>2417</v>
      </c>
      <c r="J13" s="490">
        <v>46238.308344907404</v>
      </c>
      <c r="K13" s="488" t="s">
        <v>2422</v>
      </c>
      <c r="L13" s="488" t="s">
        <v>2423</v>
      </c>
    </row>
    <row r="14" spans="1:12" ht="42" x14ac:dyDescent="0.3">
      <c r="A14" s="488" t="s">
        <v>2449</v>
      </c>
      <c r="B14" s="488"/>
      <c r="C14" s="488" t="s">
        <v>142</v>
      </c>
      <c r="D14" s="488" t="s">
        <v>2412</v>
      </c>
      <c r="E14" s="488" t="s">
        <v>2452</v>
      </c>
      <c r="F14" s="488" t="s">
        <v>2414</v>
      </c>
      <c r="G14" s="488" t="s">
        <v>2453</v>
      </c>
      <c r="H14" s="489" t="s">
        <v>2416</v>
      </c>
      <c r="I14" s="489" t="s">
        <v>2417</v>
      </c>
      <c r="J14" s="490">
        <v>46238.308368055557</v>
      </c>
      <c r="K14" s="488" t="s">
        <v>2422</v>
      </c>
      <c r="L14" s="488" t="s">
        <v>2423</v>
      </c>
    </row>
    <row r="15" spans="1:12" ht="42" x14ac:dyDescent="0.3">
      <c r="A15" s="488" t="s">
        <v>2449</v>
      </c>
      <c r="B15" s="488"/>
      <c r="C15" s="488" t="s">
        <v>142</v>
      </c>
      <c r="D15" s="488" t="s">
        <v>2412</v>
      </c>
      <c r="E15" s="488" t="s">
        <v>2454</v>
      </c>
      <c r="F15" s="488" t="s">
        <v>2414</v>
      </c>
      <c r="G15" s="488" t="s">
        <v>2455</v>
      </c>
      <c r="H15" s="489" t="s">
        <v>2416</v>
      </c>
      <c r="I15" s="489" t="s">
        <v>2417</v>
      </c>
      <c r="J15" s="490">
        <v>46238.30841435185</v>
      </c>
      <c r="K15" s="488" t="s">
        <v>2422</v>
      </c>
      <c r="L15" s="488" t="s">
        <v>2423</v>
      </c>
    </row>
    <row r="16" spans="1:12" ht="42" x14ac:dyDescent="0.3">
      <c r="A16" s="488" t="s">
        <v>500</v>
      </c>
      <c r="B16" s="488">
        <v>1005221</v>
      </c>
      <c r="C16" s="488" t="s">
        <v>159</v>
      </c>
      <c r="D16" s="488" t="s">
        <v>2412</v>
      </c>
      <c r="E16" s="488" t="s">
        <v>2456</v>
      </c>
      <c r="F16" s="488" t="s">
        <v>2414</v>
      </c>
      <c r="G16" s="488" t="s">
        <v>2457</v>
      </c>
      <c r="H16" s="489" t="s">
        <v>2416</v>
      </c>
      <c r="I16" s="489" t="s">
        <v>2417</v>
      </c>
      <c r="J16" s="490">
        <v>46199.594953703701</v>
      </c>
      <c r="K16" s="488" t="s">
        <v>2433</v>
      </c>
      <c r="L16" s="488"/>
    </row>
    <row r="17" spans="1:12" ht="42" x14ac:dyDescent="0.3">
      <c r="A17" s="488" t="s">
        <v>507</v>
      </c>
      <c r="B17" s="488">
        <v>1028550</v>
      </c>
      <c r="C17" s="488" t="s">
        <v>159</v>
      </c>
      <c r="D17" s="488" t="s">
        <v>2412</v>
      </c>
      <c r="E17" s="488" t="s">
        <v>2458</v>
      </c>
      <c r="F17" s="488" t="s">
        <v>2414</v>
      </c>
      <c r="G17" s="488" t="s">
        <v>2459</v>
      </c>
      <c r="H17" s="489" t="s">
        <v>2416</v>
      </c>
      <c r="I17" s="489" t="s">
        <v>2417</v>
      </c>
      <c r="J17" s="490">
        <v>46185.605706018519</v>
      </c>
      <c r="K17" s="488" t="s">
        <v>2433</v>
      </c>
      <c r="L17" s="488"/>
    </row>
    <row r="18" spans="1:12" ht="42" x14ac:dyDescent="0.3">
      <c r="A18" s="488" t="s">
        <v>507</v>
      </c>
      <c r="B18" s="488">
        <v>1028550</v>
      </c>
      <c r="C18" s="488" t="s">
        <v>159</v>
      </c>
      <c r="D18" s="488" t="s">
        <v>2412</v>
      </c>
      <c r="E18" s="488" t="s">
        <v>2460</v>
      </c>
      <c r="F18" s="488" t="s">
        <v>2414</v>
      </c>
      <c r="G18" s="488" t="s">
        <v>2461</v>
      </c>
      <c r="H18" s="489" t="s">
        <v>2416</v>
      </c>
      <c r="I18" s="489" t="s">
        <v>2417</v>
      </c>
      <c r="J18" s="490">
        <v>46185.605717592596</v>
      </c>
      <c r="K18" s="488" t="s">
        <v>2433</v>
      </c>
      <c r="L18" s="488"/>
    </row>
    <row r="19" spans="1:12" ht="28" x14ac:dyDescent="0.3">
      <c r="A19" s="488" t="s">
        <v>527</v>
      </c>
      <c r="B19" s="488">
        <v>1056425</v>
      </c>
      <c r="C19" s="488" t="s">
        <v>142</v>
      </c>
      <c r="D19" s="488" t="s">
        <v>2412</v>
      </c>
      <c r="E19" s="488" t="s">
        <v>2462</v>
      </c>
      <c r="F19" s="488" t="s">
        <v>2414</v>
      </c>
      <c r="G19" s="488" t="s">
        <v>2463</v>
      </c>
      <c r="H19" s="489" t="s">
        <v>2416</v>
      </c>
      <c r="I19" s="489" t="s">
        <v>2417</v>
      </c>
      <c r="J19" s="490">
        <v>46199.596307870372</v>
      </c>
      <c r="K19" s="488" t="s">
        <v>2433</v>
      </c>
      <c r="L19" s="488"/>
    </row>
    <row r="20" spans="1:12" ht="42" x14ac:dyDescent="0.3">
      <c r="A20" s="488" t="s">
        <v>2464</v>
      </c>
      <c r="B20" s="488"/>
      <c r="C20" s="488" t="s">
        <v>142</v>
      </c>
      <c r="D20" s="488" t="s">
        <v>2412</v>
      </c>
      <c r="E20" s="488" t="s">
        <v>2465</v>
      </c>
      <c r="F20" s="488" t="s">
        <v>2414</v>
      </c>
      <c r="G20" s="488" t="s">
        <v>2466</v>
      </c>
      <c r="H20" s="489" t="s">
        <v>2416</v>
      </c>
      <c r="I20" s="489" t="s">
        <v>2417</v>
      </c>
      <c r="J20" s="490">
        <v>46199.59747685185</v>
      </c>
      <c r="K20" s="488" t="s">
        <v>2422</v>
      </c>
      <c r="L20" s="488" t="s">
        <v>2423</v>
      </c>
    </row>
    <row r="21" spans="1:12" ht="42" x14ac:dyDescent="0.3">
      <c r="A21" s="488" t="s">
        <v>2467</v>
      </c>
      <c r="B21" s="488"/>
      <c r="C21" s="488" t="s">
        <v>142</v>
      </c>
      <c r="D21" s="488" t="s">
        <v>2412</v>
      </c>
      <c r="E21" s="488" t="s">
        <v>2468</v>
      </c>
      <c r="F21" s="488" t="s">
        <v>2436</v>
      </c>
      <c r="G21" s="488" t="s">
        <v>2469</v>
      </c>
      <c r="H21" s="489" t="s">
        <v>2416</v>
      </c>
      <c r="I21" s="489" t="s">
        <v>2417</v>
      </c>
      <c r="J21" s="490">
        <v>46238.313194444447</v>
      </c>
      <c r="K21" s="488" t="s">
        <v>2422</v>
      </c>
      <c r="L21" s="488" t="s">
        <v>2423</v>
      </c>
    </row>
    <row r="22" spans="1:12" ht="42" x14ac:dyDescent="0.3">
      <c r="A22" s="488" t="s">
        <v>2470</v>
      </c>
      <c r="B22" s="488"/>
      <c r="C22" s="488" t="s">
        <v>159</v>
      </c>
      <c r="D22" s="488" t="s">
        <v>2412</v>
      </c>
      <c r="E22" s="488" t="s">
        <v>2471</v>
      </c>
      <c r="F22" s="488" t="s">
        <v>2472</v>
      </c>
      <c r="G22" s="488" t="s">
        <v>2473</v>
      </c>
      <c r="H22" s="489" t="s">
        <v>2416</v>
      </c>
      <c r="I22" s="489" t="s">
        <v>2417</v>
      </c>
      <c r="J22" s="490">
        <v>46122.350925925923</v>
      </c>
      <c r="K22" s="488" t="s">
        <v>2433</v>
      </c>
      <c r="L22" s="488"/>
    </row>
    <row r="23" spans="1:12" ht="28" x14ac:dyDescent="0.3">
      <c r="A23" s="488" t="s">
        <v>2470</v>
      </c>
      <c r="B23" s="488"/>
      <c r="C23" s="488" t="s">
        <v>159</v>
      </c>
      <c r="D23" s="488" t="s">
        <v>2412</v>
      </c>
      <c r="E23" s="488" t="s">
        <v>2474</v>
      </c>
      <c r="F23" s="488" t="s">
        <v>2414</v>
      </c>
      <c r="G23" s="488" t="s">
        <v>2475</v>
      </c>
      <c r="H23" s="489" t="s">
        <v>2416</v>
      </c>
      <c r="I23" s="489" t="s">
        <v>2417</v>
      </c>
      <c r="J23" s="490">
        <v>46122.350914351853</v>
      </c>
      <c r="K23" s="488" t="s">
        <v>2433</v>
      </c>
      <c r="L23" s="488"/>
    </row>
    <row r="24" spans="1:12" ht="42" x14ac:dyDescent="0.3">
      <c r="A24" s="488" t="s">
        <v>2476</v>
      </c>
      <c r="B24" s="488"/>
      <c r="C24" s="488" t="s">
        <v>142</v>
      </c>
      <c r="D24" s="488" t="s">
        <v>2412</v>
      </c>
      <c r="E24" s="488" t="s">
        <v>2477</v>
      </c>
      <c r="F24" s="488" t="s">
        <v>2414</v>
      </c>
      <c r="G24" s="488" t="s">
        <v>2478</v>
      </c>
      <c r="H24" s="489" t="s">
        <v>2416</v>
      </c>
      <c r="I24" s="489" t="s">
        <v>2417</v>
      </c>
      <c r="J24" s="490">
        <v>46167.332465277781</v>
      </c>
      <c r="K24" s="488" t="s">
        <v>2422</v>
      </c>
      <c r="L24" s="488" t="s">
        <v>2423</v>
      </c>
    </row>
    <row r="25" spans="1:12" ht="42" x14ac:dyDescent="0.3">
      <c r="A25" s="488" t="s">
        <v>2479</v>
      </c>
      <c r="B25" s="488"/>
      <c r="C25" s="488" t="s">
        <v>142</v>
      </c>
      <c r="D25" s="488" t="s">
        <v>2412</v>
      </c>
      <c r="E25" s="488" t="s">
        <v>2480</v>
      </c>
      <c r="F25" s="488" t="s">
        <v>2436</v>
      </c>
      <c r="G25" s="488" t="s">
        <v>2481</v>
      </c>
      <c r="H25" s="489" t="s">
        <v>2416</v>
      </c>
      <c r="I25" s="489" t="s">
        <v>2417</v>
      </c>
      <c r="J25" s="490">
        <v>46178.620868055557</v>
      </c>
      <c r="K25" s="488" t="s">
        <v>2422</v>
      </c>
      <c r="L25" s="488" t="s">
        <v>2423</v>
      </c>
    </row>
    <row r="26" spans="1:12" ht="42" x14ac:dyDescent="0.3">
      <c r="A26" s="488" t="s">
        <v>2482</v>
      </c>
      <c r="B26" s="488"/>
      <c r="C26" s="488" t="s">
        <v>142</v>
      </c>
      <c r="D26" s="488" t="s">
        <v>2412</v>
      </c>
      <c r="E26" s="488" t="s">
        <v>2483</v>
      </c>
      <c r="F26" s="488" t="s">
        <v>2414</v>
      </c>
      <c r="G26" s="488" t="s">
        <v>2484</v>
      </c>
      <c r="H26" s="489" t="s">
        <v>2416</v>
      </c>
      <c r="I26" s="489" t="s">
        <v>2417</v>
      </c>
      <c r="J26" s="490">
        <v>46085.346365740741</v>
      </c>
      <c r="K26" s="488" t="s">
        <v>2422</v>
      </c>
      <c r="L26" s="488" t="s">
        <v>2423</v>
      </c>
    </row>
    <row r="27" spans="1:12" ht="42" x14ac:dyDescent="0.3">
      <c r="A27" s="488" t="s">
        <v>2482</v>
      </c>
      <c r="B27" s="488"/>
      <c r="C27" s="488" t="s">
        <v>142</v>
      </c>
      <c r="D27" s="488" t="s">
        <v>2412</v>
      </c>
      <c r="E27" s="488" t="s">
        <v>2485</v>
      </c>
      <c r="F27" s="488" t="s">
        <v>2414</v>
      </c>
      <c r="G27" s="488" t="s">
        <v>2486</v>
      </c>
      <c r="H27" s="489" t="s">
        <v>2416</v>
      </c>
      <c r="I27" s="489" t="s">
        <v>2417</v>
      </c>
      <c r="J27" s="490">
        <v>46085.346388888887</v>
      </c>
      <c r="K27" s="488" t="s">
        <v>2422</v>
      </c>
      <c r="L27" s="488" t="s">
        <v>2423</v>
      </c>
    </row>
    <row r="28" spans="1:12" ht="28" x14ac:dyDescent="0.3">
      <c r="A28" s="488" t="s">
        <v>2482</v>
      </c>
      <c r="B28" s="488"/>
      <c r="C28" s="488" t="s">
        <v>142</v>
      </c>
      <c r="D28" s="488" t="s">
        <v>2412</v>
      </c>
      <c r="E28" s="488" t="s">
        <v>2487</v>
      </c>
      <c r="F28" s="488" t="s">
        <v>2414</v>
      </c>
      <c r="G28" s="488" t="s">
        <v>2488</v>
      </c>
      <c r="H28" s="489" t="s">
        <v>2416</v>
      </c>
      <c r="I28" s="489" t="s">
        <v>2417</v>
      </c>
      <c r="J28" s="490">
        <v>46085.34648148148</v>
      </c>
      <c r="K28" s="488" t="s">
        <v>2422</v>
      </c>
      <c r="L28" s="488" t="s">
        <v>2423</v>
      </c>
    </row>
    <row r="29" spans="1:12" ht="42" x14ac:dyDescent="0.3">
      <c r="A29" s="488" t="s">
        <v>2489</v>
      </c>
      <c r="B29" s="488"/>
      <c r="C29" s="488" t="s">
        <v>142</v>
      </c>
      <c r="D29" s="488" t="s">
        <v>2412</v>
      </c>
      <c r="E29" s="488" t="s">
        <v>2490</v>
      </c>
      <c r="F29" s="488" t="s">
        <v>2414</v>
      </c>
      <c r="G29" s="488" t="s">
        <v>2491</v>
      </c>
      <c r="H29" s="489" t="s">
        <v>2416</v>
      </c>
      <c r="I29" s="489" t="s">
        <v>2417</v>
      </c>
      <c r="J29" s="490">
        <v>46204.528784722221</v>
      </c>
      <c r="K29" s="488" t="s">
        <v>2422</v>
      </c>
      <c r="L29" s="488" t="s">
        <v>2423</v>
      </c>
    </row>
    <row r="30" spans="1:12" ht="42" x14ac:dyDescent="0.3">
      <c r="A30" s="488" t="s">
        <v>2489</v>
      </c>
      <c r="B30" s="488"/>
      <c r="C30" s="488" t="s">
        <v>142</v>
      </c>
      <c r="D30" s="488" t="s">
        <v>2412</v>
      </c>
      <c r="E30" s="488" t="s">
        <v>2492</v>
      </c>
      <c r="F30" s="488" t="s">
        <v>2414</v>
      </c>
      <c r="G30" s="488" t="s">
        <v>2493</v>
      </c>
      <c r="H30" s="489" t="s">
        <v>2416</v>
      </c>
      <c r="I30" s="489" t="s">
        <v>2417</v>
      </c>
      <c r="J30" s="490">
        <v>46204.528819444444</v>
      </c>
      <c r="K30" s="488" t="s">
        <v>2422</v>
      </c>
      <c r="L30" s="488" t="s">
        <v>2423</v>
      </c>
    </row>
    <row r="31" spans="1:12" ht="42" x14ac:dyDescent="0.3">
      <c r="A31" s="488" t="s">
        <v>2494</v>
      </c>
      <c r="B31" s="488"/>
      <c r="C31" s="488" t="s">
        <v>142</v>
      </c>
      <c r="D31" s="488" t="s">
        <v>2412</v>
      </c>
      <c r="E31" s="488" t="s">
        <v>2495</v>
      </c>
      <c r="F31" s="488" t="s">
        <v>2414</v>
      </c>
      <c r="G31" s="488" t="s">
        <v>2496</v>
      </c>
      <c r="H31" s="489" t="s">
        <v>2416</v>
      </c>
      <c r="I31" s="489" t="s">
        <v>2417</v>
      </c>
      <c r="J31" s="490">
        <v>46108.493726851855</v>
      </c>
      <c r="K31" s="488" t="s">
        <v>2422</v>
      </c>
      <c r="L31" s="488" t="s">
        <v>2423</v>
      </c>
    </row>
    <row r="32" spans="1:12" ht="28" x14ac:dyDescent="0.3">
      <c r="A32" s="488" t="s">
        <v>2497</v>
      </c>
      <c r="B32" s="488"/>
      <c r="C32" s="488" t="s">
        <v>142</v>
      </c>
      <c r="D32" s="488" t="s">
        <v>2412</v>
      </c>
      <c r="E32" s="488" t="s">
        <v>2498</v>
      </c>
      <c r="F32" s="488" t="s">
        <v>2414</v>
      </c>
      <c r="G32" s="488" t="s">
        <v>2499</v>
      </c>
      <c r="H32" s="489" t="s">
        <v>2416</v>
      </c>
      <c r="I32" s="489" t="s">
        <v>2417</v>
      </c>
      <c r="J32" s="490">
        <v>46146.322928240741</v>
      </c>
      <c r="K32" s="488" t="s">
        <v>2422</v>
      </c>
      <c r="L32" s="488" t="s">
        <v>2423</v>
      </c>
    </row>
    <row r="33" spans="1:12" ht="42" x14ac:dyDescent="0.3">
      <c r="A33" s="488" t="s">
        <v>2500</v>
      </c>
      <c r="B33" s="488"/>
      <c r="C33" s="488" t="s">
        <v>142</v>
      </c>
      <c r="D33" s="488" t="s">
        <v>2412</v>
      </c>
      <c r="E33" s="488" t="s">
        <v>2501</v>
      </c>
      <c r="F33" s="488" t="s">
        <v>2414</v>
      </c>
      <c r="G33" s="488" t="s">
        <v>2502</v>
      </c>
      <c r="H33" s="489" t="s">
        <v>2416</v>
      </c>
      <c r="I33" s="489" t="s">
        <v>2417</v>
      </c>
      <c r="J33" s="490">
        <v>46233.57267361111</v>
      </c>
      <c r="K33" s="488" t="s">
        <v>2422</v>
      </c>
      <c r="L33" s="488" t="s">
        <v>2423</v>
      </c>
    </row>
    <row r="34" spans="1:12" ht="42" x14ac:dyDescent="0.3">
      <c r="A34" s="488" t="s">
        <v>721</v>
      </c>
      <c r="B34" s="488">
        <v>134551</v>
      </c>
      <c r="C34" s="488" t="s">
        <v>159</v>
      </c>
      <c r="D34" s="488" t="s">
        <v>2412</v>
      </c>
      <c r="E34" s="488" t="s">
        <v>2503</v>
      </c>
      <c r="F34" s="488" t="s">
        <v>2436</v>
      </c>
      <c r="G34" s="488" t="s">
        <v>2504</v>
      </c>
      <c r="H34" s="489" t="s">
        <v>2416</v>
      </c>
      <c r="I34" s="489" t="s">
        <v>2417</v>
      </c>
      <c r="J34" s="490">
        <v>46181.478854166664</v>
      </c>
      <c r="K34" s="488" t="s">
        <v>2418</v>
      </c>
      <c r="L34" s="488"/>
    </row>
    <row r="35" spans="1:12" ht="42" x14ac:dyDescent="0.3">
      <c r="A35" s="488" t="s">
        <v>2505</v>
      </c>
      <c r="B35" s="488"/>
      <c r="C35" s="488" t="s">
        <v>142</v>
      </c>
      <c r="D35" s="488" t="s">
        <v>2412</v>
      </c>
      <c r="E35" s="488" t="s">
        <v>2506</v>
      </c>
      <c r="F35" s="488" t="s">
        <v>2414</v>
      </c>
      <c r="G35" s="488" t="s">
        <v>2507</v>
      </c>
      <c r="H35" s="489" t="s">
        <v>2416</v>
      </c>
      <c r="I35" s="489" t="s">
        <v>2417</v>
      </c>
      <c r="J35" s="490">
        <v>46153.630555555559</v>
      </c>
      <c r="K35" s="488" t="s">
        <v>2422</v>
      </c>
      <c r="L35" s="488" t="s">
        <v>2423</v>
      </c>
    </row>
    <row r="36" spans="1:12" ht="42" x14ac:dyDescent="0.3">
      <c r="A36" s="488" t="s">
        <v>2505</v>
      </c>
      <c r="B36" s="488"/>
      <c r="C36" s="488" t="s">
        <v>142</v>
      </c>
      <c r="D36" s="488" t="s">
        <v>2412</v>
      </c>
      <c r="E36" s="488" t="s">
        <v>2508</v>
      </c>
      <c r="F36" s="488" t="s">
        <v>2414</v>
      </c>
      <c r="G36" s="488" t="s">
        <v>2509</v>
      </c>
      <c r="H36" s="489" t="s">
        <v>2416</v>
      </c>
      <c r="I36" s="489" t="s">
        <v>2417</v>
      </c>
      <c r="J36" s="490">
        <v>46153.630532407406</v>
      </c>
      <c r="K36" s="488" t="s">
        <v>2422</v>
      </c>
      <c r="L36" s="488" t="s">
        <v>2423</v>
      </c>
    </row>
    <row r="37" spans="1:12" ht="42" x14ac:dyDescent="0.3">
      <c r="A37" s="488" t="s">
        <v>2510</v>
      </c>
      <c r="B37" s="488"/>
      <c r="C37" s="488" t="s">
        <v>142</v>
      </c>
      <c r="D37" s="488" t="s">
        <v>2412</v>
      </c>
      <c r="E37" s="488" t="s">
        <v>2511</v>
      </c>
      <c r="F37" s="488" t="s">
        <v>2414</v>
      </c>
      <c r="G37" s="488" t="s">
        <v>2512</v>
      </c>
      <c r="H37" s="489" t="s">
        <v>2416</v>
      </c>
      <c r="I37" s="489" t="s">
        <v>2417</v>
      </c>
      <c r="J37" s="490">
        <v>46213.381030092591</v>
      </c>
      <c r="K37" s="488" t="s">
        <v>2422</v>
      </c>
      <c r="L37" s="488" t="s">
        <v>2423</v>
      </c>
    </row>
    <row r="38" spans="1:12" ht="42" x14ac:dyDescent="0.3">
      <c r="A38" s="488" t="s">
        <v>2513</v>
      </c>
      <c r="B38" s="488"/>
      <c r="C38" s="488" t="s">
        <v>142</v>
      </c>
      <c r="D38" s="488" t="s">
        <v>2412</v>
      </c>
      <c r="E38" s="488" t="s">
        <v>2514</v>
      </c>
      <c r="F38" s="488" t="s">
        <v>2414</v>
      </c>
      <c r="G38" s="488" t="s">
        <v>2515</v>
      </c>
      <c r="H38" s="489" t="s">
        <v>2416</v>
      </c>
      <c r="I38" s="489" t="s">
        <v>2417</v>
      </c>
      <c r="J38" s="490">
        <v>46085.346909722219</v>
      </c>
      <c r="K38" s="488" t="s">
        <v>2422</v>
      </c>
      <c r="L38" s="488" t="s">
        <v>2423</v>
      </c>
    </row>
    <row r="39" spans="1:12" ht="42" x14ac:dyDescent="0.3">
      <c r="A39" s="488" t="s">
        <v>792</v>
      </c>
      <c r="B39" s="488">
        <v>1059302</v>
      </c>
      <c r="C39" s="488" t="s">
        <v>142</v>
      </c>
      <c r="D39" s="488" t="s">
        <v>2412</v>
      </c>
      <c r="E39" s="488" t="s">
        <v>2516</v>
      </c>
      <c r="F39" s="488" t="s">
        <v>2414</v>
      </c>
      <c r="G39" s="488" t="s">
        <v>2517</v>
      </c>
      <c r="H39" s="489" t="s">
        <v>2416</v>
      </c>
      <c r="I39" s="489" t="s">
        <v>2417</v>
      </c>
      <c r="J39" s="490">
        <v>46233.439814814818</v>
      </c>
      <c r="K39" s="488" t="s">
        <v>2433</v>
      </c>
      <c r="L39" s="488"/>
    </row>
    <row r="40" spans="1:12" ht="42" x14ac:dyDescent="0.3">
      <c r="A40" s="488" t="s">
        <v>808</v>
      </c>
      <c r="B40" s="488"/>
      <c r="C40" s="488" t="s">
        <v>142</v>
      </c>
      <c r="D40" s="488" t="s">
        <v>2412</v>
      </c>
      <c r="E40" s="488" t="s">
        <v>2518</v>
      </c>
      <c r="F40" s="488" t="s">
        <v>2414</v>
      </c>
      <c r="G40" s="488" t="s">
        <v>2519</v>
      </c>
      <c r="H40" s="489" t="s">
        <v>2416</v>
      </c>
      <c r="I40" s="489" t="s">
        <v>2417</v>
      </c>
      <c r="J40" s="490">
        <v>46233.328321759262</v>
      </c>
      <c r="K40" s="488" t="s">
        <v>2433</v>
      </c>
      <c r="L40" s="488"/>
    </row>
    <row r="41" spans="1:12" ht="42" x14ac:dyDescent="0.3">
      <c r="A41" s="488" t="s">
        <v>808</v>
      </c>
      <c r="B41" s="488"/>
      <c r="C41" s="488" t="s">
        <v>142</v>
      </c>
      <c r="D41" s="488" t="s">
        <v>2412</v>
      </c>
      <c r="E41" s="488" t="s">
        <v>2520</v>
      </c>
      <c r="F41" s="488" t="s">
        <v>2414</v>
      </c>
      <c r="G41" s="488" t="s">
        <v>2521</v>
      </c>
      <c r="H41" s="489" t="s">
        <v>2416</v>
      </c>
      <c r="I41" s="489" t="s">
        <v>2417</v>
      </c>
      <c r="J41" s="490">
        <v>46233.328333333331</v>
      </c>
      <c r="K41" s="488" t="s">
        <v>2433</v>
      </c>
      <c r="L41" s="488"/>
    </row>
    <row r="42" spans="1:12" ht="42" x14ac:dyDescent="0.3">
      <c r="A42" s="488" t="s">
        <v>815</v>
      </c>
      <c r="B42" s="488">
        <v>129564</v>
      </c>
      <c r="C42" s="488" t="s">
        <v>159</v>
      </c>
      <c r="D42" s="488" t="s">
        <v>2412</v>
      </c>
      <c r="E42" s="488" t="s">
        <v>2522</v>
      </c>
      <c r="F42" s="488" t="s">
        <v>2436</v>
      </c>
      <c r="G42" s="488" t="s">
        <v>2523</v>
      </c>
      <c r="H42" s="489" t="s">
        <v>2416</v>
      </c>
      <c r="I42" s="489" t="s">
        <v>2417</v>
      </c>
      <c r="J42" s="490">
        <v>46125.375104166669</v>
      </c>
      <c r="K42" s="488" t="s">
        <v>2433</v>
      </c>
      <c r="L42" s="488"/>
    </row>
    <row r="43" spans="1:12" ht="42" x14ac:dyDescent="0.3">
      <c r="A43" s="488" t="s">
        <v>2524</v>
      </c>
      <c r="B43" s="488"/>
      <c r="C43" s="488" t="s">
        <v>142</v>
      </c>
      <c r="D43" s="488" t="s">
        <v>2412</v>
      </c>
      <c r="E43" s="488" t="s">
        <v>2525</v>
      </c>
      <c r="F43" s="488" t="s">
        <v>2414</v>
      </c>
      <c r="G43" s="488" t="s">
        <v>2526</v>
      </c>
      <c r="H43" s="489" t="s">
        <v>2416</v>
      </c>
      <c r="I43" s="489" t="s">
        <v>2417</v>
      </c>
      <c r="J43" s="490">
        <v>46114.396724537037</v>
      </c>
      <c r="K43" s="488" t="s">
        <v>2422</v>
      </c>
      <c r="L43" s="488" t="s">
        <v>2423</v>
      </c>
    </row>
    <row r="44" spans="1:12" ht="42" x14ac:dyDescent="0.3">
      <c r="A44" s="488" t="s">
        <v>2524</v>
      </c>
      <c r="B44" s="488"/>
      <c r="C44" s="488" t="s">
        <v>142</v>
      </c>
      <c r="D44" s="488" t="s">
        <v>2412</v>
      </c>
      <c r="E44" s="488" t="s">
        <v>2527</v>
      </c>
      <c r="F44" s="488" t="s">
        <v>2414</v>
      </c>
      <c r="G44" s="488" t="s">
        <v>2528</v>
      </c>
      <c r="H44" s="489" t="s">
        <v>2416</v>
      </c>
      <c r="I44" s="489" t="s">
        <v>2417</v>
      </c>
      <c r="J44" s="490">
        <v>46114.396747685183</v>
      </c>
      <c r="K44" s="488" t="s">
        <v>2422</v>
      </c>
      <c r="L44" s="488" t="s">
        <v>2423</v>
      </c>
    </row>
    <row r="45" spans="1:12" ht="42" x14ac:dyDescent="0.3">
      <c r="A45" s="488" t="s">
        <v>2524</v>
      </c>
      <c r="B45" s="488"/>
      <c r="C45" s="488" t="s">
        <v>142</v>
      </c>
      <c r="D45" s="488" t="s">
        <v>2412</v>
      </c>
      <c r="E45" s="488" t="s">
        <v>2529</v>
      </c>
      <c r="F45" s="488" t="s">
        <v>2414</v>
      </c>
      <c r="G45" s="488" t="s">
        <v>2530</v>
      </c>
      <c r="H45" s="489" t="s">
        <v>2416</v>
      </c>
      <c r="I45" s="489" t="s">
        <v>2417</v>
      </c>
      <c r="J45" s="490">
        <v>46191.329224537039</v>
      </c>
      <c r="K45" s="488" t="s">
        <v>2422</v>
      </c>
      <c r="L45" s="488" t="s">
        <v>2423</v>
      </c>
    </row>
    <row r="46" spans="1:12" ht="42" x14ac:dyDescent="0.3">
      <c r="A46" s="488" t="s">
        <v>2531</v>
      </c>
      <c r="B46" s="488"/>
      <c r="C46" s="488" t="s">
        <v>142</v>
      </c>
      <c r="D46" s="488" t="s">
        <v>2412</v>
      </c>
      <c r="E46" s="488" t="s">
        <v>2532</v>
      </c>
      <c r="F46" s="488" t="s">
        <v>2414</v>
      </c>
      <c r="G46" s="488" t="s">
        <v>2533</v>
      </c>
      <c r="H46" s="489" t="s">
        <v>2416</v>
      </c>
      <c r="I46" s="489" t="s">
        <v>2417</v>
      </c>
      <c r="J46" s="490">
        <v>46202.642083333332</v>
      </c>
      <c r="K46" s="488" t="s">
        <v>2422</v>
      </c>
      <c r="L46" s="488" t="s">
        <v>2423</v>
      </c>
    </row>
    <row r="47" spans="1:12" ht="28" x14ac:dyDescent="0.3">
      <c r="A47" s="488" t="s">
        <v>2534</v>
      </c>
      <c r="B47" s="488"/>
      <c r="C47" s="488" t="s">
        <v>142</v>
      </c>
      <c r="D47" s="488" t="s">
        <v>2412</v>
      </c>
      <c r="E47" s="488" t="s">
        <v>2535</v>
      </c>
      <c r="F47" s="488" t="s">
        <v>2436</v>
      </c>
      <c r="G47" s="488" t="s">
        <v>2536</v>
      </c>
      <c r="H47" s="489" t="s">
        <v>2416</v>
      </c>
      <c r="I47" s="489" t="s">
        <v>2417</v>
      </c>
      <c r="J47" s="490">
        <v>46114.342974537038</v>
      </c>
      <c r="K47" s="488" t="s">
        <v>2422</v>
      </c>
      <c r="L47" s="488" t="s">
        <v>2423</v>
      </c>
    </row>
    <row r="48" spans="1:12" ht="42" x14ac:dyDescent="0.3">
      <c r="A48" s="488" t="s">
        <v>2534</v>
      </c>
      <c r="B48" s="488"/>
      <c r="C48" s="488" t="s">
        <v>142</v>
      </c>
      <c r="D48" s="488" t="s">
        <v>2412</v>
      </c>
      <c r="E48" s="488" t="s">
        <v>2537</v>
      </c>
      <c r="F48" s="488" t="s">
        <v>2414</v>
      </c>
      <c r="G48" s="488" t="s">
        <v>2538</v>
      </c>
      <c r="H48" s="489" t="s">
        <v>2416</v>
      </c>
      <c r="I48" s="489" t="s">
        <v>2417</v>
      </c>
      <c r="J48" s="490">
        <v>46114.342951388891</v>
      </c>
      <c r="K48" s="488" t="s">
        <v>2422</v>
      </c>
      <c r="L48" s="488" t="s">
        <v>2423</v>
      </c>
    </row>
    <row r="49" spans="1:12" ht="42" x14ac:dyDescent="0.3">
      <c r="A49" s="488" t="s">
        <v>2539</v>
      </c>
      <c r="B49" s="488"/>
      <c r="C49" s="488" t="s">
        <v>142</v>
      </c>
      <c r="D49" s="488" t="s">
        <v>2412</v>
      </c>
      <c r="E49" s="488" t="s">
        <v>2540</v>
      </c>
      <c r="F49" s="488" t="s">
        <v>2414</v>
      </c>
      <c r="G49" s="488" t="s">
        <v>2541</v>
      </c>
      <c r="H49" s="489" t="s">
        <v>2416</v>
      </c>
      <c r="I49" s="489" t="s">
        <v>2417</v>
      </c>
      <c r="J49" s="490">
        <v>46178.331226851849</v>
      </c>
      <c r="K49" s="488" t="s">
        <v>2422</v>
      </c>
      <c r="L49" s="488" t="s">
        <v>2423</v>
      </c>
    </row>
    <row r="50" spans="1:12" ht="42" x14ac:dyDescent="0.3">
      <c r="A50" s="488" t="s">
        <v>2542</v>
      </c>
      <c r="B50" s="488"/>
      <c r="C50" s="488" t="s">
        <v>142</v>
      </c>
      <c r="D50" s="488" t="s">
        <v>2412</v>
      </c>
      <c r="E50" s="488" t="s">
        <v>2543</v>
      </c>
      <c r="F50" s="488" t="s">
        <v>2414</v>
      </c>
      <c r="G50" s="488" t="s">
        <v>2544</v>
      </c>
      <c r="H50" s="489" t="s">
        <v>2416</v>
      </c>
      <c r="I50" s="489" t="s">
        <v>2417</v>
      </c>
      <c r="J50" s="490">
        <v>46185.612326388888</v>
      </c>
      <c r="K50" s="488" t="s">
        <v>2422</v>
      </c>
      <c r="L50" s="488" t="s">
        <v>2423</v>
      </c>
    </row>
    <row r="51" spans="1:12" ht="42" x14ac:dyDescent="0.3">
      <c r="A51" s="488" t="s">
        <v>2542</v>
      </c>
      <c r="B51" s="488"/>
      <c r="C51" s="488" t="s">
        <v>142</v>
      </c>
      <c r="D51" s="488" t="s">
        <v>2412</v>
      </c>
      <c r="E51" s="488" t="s">
        <v>2545</v>
      </c>
      <c r="F51" s="488" t="s">
        <v>2414</v>
      </c>
      <c r="G51" s="488" t="s">
        <v>2546</v>
      </c>
      <c r="H51" s="489" t="s">
        <v>2416</v>
      </c>
      <c r="I51" s="489" t="s">
        <v>2417</v>
      </c>
      <c r="J51" s="490">
        <v>46185.612303240741</v>
      </c>
      <c r="K51" s="488" t="s">
        <v>2422</v>
      </c>
      <c r="L51" s="488" t="s">
        <v>2423</v>
      </c>
    </row>
    <row r="52" spans="1:12" ht="42" x14ac:dyDescent="0.3">
      <c r="A52" s="488" t="s">
        <v>2547</v>
      </c>
      <c r="B52" s="488"/>
      <c r="C52" s="488" t="s">
        <v>142</v>
      </c>
      <c r="D52" s="488" t="s">
        <v>2412</v>
      </c>
      <c r="E52" s="488" t="s">
        <v>2548</v>
      </c>
      <c r="F52" s="488" t="s">
        <v>2414</v>
      </c>
      <c r="G52" s="488" t="s">
        <v>2549</v>
      </c>
      <c r="H52" s="489" t="s">
        <v>2416</v>
      </c>
      <c r="I52" s="489" t="s">
        <v>2417</v>
      </c>
      <c r="J52" s="490">
        <v>46184.47146990741</v>
      </c>
      <c r="K52" s="488" t="s">
        <v>2422</v>
      </c>
      <c r="L52" s="488" t="s">
        <v>2423</v>
      </c>
    </row>
    <row r="53" spans="1:12" ht="42" x14ac:dyDescent="0.3">
      <c r="A53" s="488" t="s">
        <v>2550</v>
      </c>
      <c r="B53" s="488"/>
      <c r="C53" s="488" t="s">
        <v>142</v>
      </c>
      <c r="D53" s="488" t="s">
        <v>2412</v>
      </c>
      <c r="E53" s="488" t="s">
        <v>2551</v>
      </c>
      <c r="F53" s="488" t="s">
        <v>2414</v>
      </c>
      <c r="G53" s="488" t="s">
        <v>2552</v>
      </c>
      <c r="H53" s="489" t="s">
        <v>2416</v>
      </c>
      <c r="I53" s="489" t="s">
        <v>2417</v>
      </c>
      <c r="J53" s="490">
        <v>46119.340682870374</v>
      </c>
      <c r="K53" s="488" t="s">
        <v>2422</v>
      </c>
      <c r="L53" s="488" t="s">
        <v>2423</v>
      </c>
    </row>
    <row r="54" spans="1:12" ht="42" x14ac:dyDescent="0.3">
      <c r="A54" s="488" t="s">
        <v>2553</v>
      </c>
      <c r="B54" s="488"/>
      <c r="C54" s="488" t="s">
        <v>142</v>
      </c>
      <c r="D54" s="488" t="s">
        <v>2412</v>
      </c>
      <c r="E54" s="488" t="s">
        <v>2554</v>
      </c>
      <c r="F54" s="488" t="s">
        <v>2414</v>
      </c>
      <c r="G54" s="488" t="s">
        <v>2555</v>
      </c>
      <c r="H54" s="489" t="s">
        <v>2416</v>
      </c>
      <c r="I54" s="489" t="s">
        <v>2417</v>
      </c>
      <c r="J54" s="490">
        <v>46121.468541666669</v>
      </c>
      <c r="K54" s="488" t="s">
        <v>2422</v>
      </c>
      <c r="L54" s="488" t="s">
        <v>2423</v>
      </c>
    </row>
    <row r="55" spans="1:12" ht="42" x14ac:dyDescent="0.3">
      <c r="A55" s="488" t="s">
        <v>2553</v>
      </c>
      <c r="B55" s="488"/>
      <c r="C55" s="488" t="s">
        <v>142</v>
      </c>
      <c r="D55" s="488" t="s">
        <v>2412</v>
      </c>
      <c r="E55" s="488" t="s">
        <v>2556</v>
      </c>
      <c r="F55" s="488" t="s">
        <v>2414</v>
      </c>
      <c r="G55" s="488" t="s">
        <v>2557</v>
      </c>
      <c r="H55" s="489" t="s">
        <v>2416</v>
      </c>
      <c r="I55" s="489" t="s">
        <v>2417</v>
      </c>
      <c r="J55" s="490">
        <v>46121.468518518515</v>
      </c>
      <c r="K55" s="488" t="s">
        <v>2422</v>
      </c>
      <c r="L55" s="488" t="s">
        <v>2423</v>
      </c>
    </row>
    <row r="56" spans="1:12" ht="28" x14ac:dyDescent="0.3">
      <c r="A56" s="488" t="s">
        <v>2558</v>
      </c>
      <c r="B56" s="488"/>
      <c r="C56" s="488" t="s">
        <v>142</v>
      </c>
      <c r="D56" s="488" t="s">
        <v>2412</v>
      </c>
      <c r="E56" s="488" t="s">
        <v>2559</v>
      </c>
      <c r="F56" s="488" t="s">
        <v>2472</v>
      </c>
      <c r="G56" s="488" t="s">
        <v>2560</v>
      </c>
      <c r="H56" s="489" t="s">
        <v>2416</v>
      </c>
      <c r="I56" s="489" t="s">
        <v>2417</v>
      </c>
      <c r="J56" s="490">
        <v>46182.37027777778</v>
      </c>
      <c r="K56" s="488" t="s">
        <v>2422</v>
      </c>
      <c r="L56" s="488" t="s">
        <v>2423</v>
      </c>
    </row>
    <row r="57" spans="1:12" ht="42" x14ac:dyDescent="0.3">
      <c r="A57" s="488" t="s">
        <v>2561</v>
      </c>
      <c r="B57" s="488"/>
      <c r="C57" s="488" t="s">
        <v>142</v>
      </c>
      <c r="D57" s="488" t="s">
        <v>2412</v>
      </c>
      <c r="E57" s="488" t="s">
        <v>2562</v>
      </c>
      <c r="F57" s="488" t="s">
        <v>2414</v>
      </c>
      <c r="G57" s="488" t="s">
        <v>2563</v>
      </c>
      <c r="H57" s="489" t="s">
        <v>2416</v>
      </c>
      <c r="I57" s="489" t="s">
        <v>2417</v>
      </c>
      <c r="J57" s="490">
        <v>46184.447835648149</v>
      </c>
      <c r="K57" s="488" t="s">
        <v>2422</v>
      </c>
      <c r="L57" s="488" t="s">
        <v>2423</v>
      </c>
    </row>
    <row r="58" spans="1:12" ht="42" x14ac:dyDescent="0.3">
      <c r="A58" s="488" t="s">
        <v>2564</v>
      </c>
      <c r="B58" s="488"/>
      <c r="C58" s="488" t="s">
        <v>142</v>
      </c>
      <c r="D58" s="488" t="s">
        <v>2412</v>
      </c>
      <c r="E58" s="488" t="s">
        <v>2565</v>
      </c>
      <c r="F58" s="488" t="s">
        <v>2414</v>
      </c>
      <c r="G58" s="488" t="s">
        <v>2566</v>
      </c>
      <c r="H58" s="489" t="s">
        <v>2416</v>
      </c>
      <c r="I58" s="489" t="s">
        <v>2417</v>
      </c>
      <c r="J58" s="490">
        <v>46182.381793981483</v>
      </c>
      <c r="K58" s="488" t="s">
        <v>2422</v>
      </c>
      <c r="L58" s="488" t="s">
        <v>2423</v>
      </c>
    </row>
    <row r="59" spans="1:12" ht="42" x14ac:dyDescent="0.3">
      <c r="A59" s="488" t="s">
        <v>2564</v>
      </c>
      <c r="B59" s="488"/>
      <c r="C59" s="488" t="s">
        <v>142</v>
      </c>
      <c r="D59" s="488" t="s">
        <v>2412</v>
      </c>
      <c r="E59" s="488" t="s">
        <v>2567</v>
      </c>
      <c r="F59" s="488" t="s">
        <v>2414</v>
      </c>
      <c r="G59" s="488" t="s">
        <v>2568</v>
      </c>
      <c r="H59" s="489" t="s">
        <v>2416</v>
      </c>
      <c r="I59" s="489" t="s">
        <v>2417</v>
      </c>
      <c r="J59" s="490">
        <v>46114.375277777777</v>
      </c>
      <c r="K59" s="488" t="s">
        <v>2422</v>
      </c>
      <c r="L59" s="488" t="s">
        <v>2423</v>
      </c>
    </row>
    <row r="60" spans="1:12" ht="42" x14ac:dyDescent="0.3">
      <c r="A60" s="488" t="s">
        <v>2564</v>
      </c>
      <c r="B60" s="488"/>
      <c r="C60" s="488" t="s">
        <v>142</v>
      </c>
      <c r="D60" s="488" t="s">
        <v>2412</v>
      </c>
      <c r="E60" s="488" t="s">
        <v>2569</v>
      </c>
      <c r="F60" s="488" t="s">
        <v>2414</v>
      </c>
      <c r="G60" s="488" t="s">
        <v>2570</v>
      </c>
      <c r="H60" s="489" t="s">
        <v>2416</v>
      </c>
      <c r="I60" s="489" t="s">
        <v>2417</v>
      </c>
      <c r="J60" s="490">
        <v>46114.375243055554</v>
      </c>
      <c r="K60" s="488" t="s">
        <v>2422</v>
      </c>
      <c r="L60" s="488" t="s">
        <v>2423</v>
      </c>
    </row>
    <row r="61" spans="1:12" ht="42" x14ac:dyDescent="0.3">
      <c r="A61" s="488" t="s">
        <v>2571</v>
      </c>
      <c r="B61" s="488"/>
      <c r="C61" s="488" t="s">
        <v>142</v>
      </c>
      <c r="D61" s="488" t="s">
        <v>2412</v>
      </c>
      <c r="E61" s="488" t="s">
        <v>2572</v>
      </c>
      <c r="F61" s="488" t="s">
        <v>2414</v>
      </c>
      <c r="G61" s="488" t="s">
        <v>2573</v>
      </c>
      <c r="H61" s="489" t="s">
        <v>2416</v>
      </c>
      <c r="I61" s="489" t="s">
        <v>2417</v>
      </c>
      <c r="J61" s="490">
        <v>46233.451388888891</v>
      </c>
      <c r="K61" s="488" t="s">
        <v>2422</v>
      </c>
      <c r="L61" s="488" t="s">
        <v>2423</v>
      </c>
    </row>
    <row r="62" spans="1:12" ht="42" x14ac:dyDescent="0.3">
      <c r="A62" s="488" t="s">
        <v>2571</v>
      </c>
      <c r="B62" s="488"/>
      <c r="C62" s="488" t="s">
        <v>142</v>
      </c>
      <c r="D62" s="488" t="s">
        <v>2412</v>
      </c>
      <c r="E62" s="488" t="s">
        <v>2574</v>
      </c>
      <c r="F62" s="488" t="s">
        <v>2414</v>
      </c>
      <c r="G62" s="488" t="s">
        <v>2575</v>
      </c>
      <c r="H62" s="489" t="s">
        <v>2416</v>
      </c>
      <c r="I62" s="489" t="s">
        <v>2417</v>
      </c>
      <c r="J62" s="490">
        <v>46233.451377314814</v>
      </c>
      <c r="K62" s="488" t="s">
        <v>2422</v>
      </c>
      <c r="L62" s="488" t="s">
        <v>2423</v>
      </c>
    </row>
    <row r="63" spans="1:12" ht="42" x14ac:dyDescent="0.3">
      <c r="A63" s="488" t="s">
        <v>2576</v>
      </c>
      <c r="B63" s="488"/>
      <c r="C63" s="488" t="s">
        <v>142</v>
      </c>
      <c r="D63" s="488" t="s">
        <v>2412</v>
      </c>
      <c r="E63" s="488" t="s">
        <v>2577</v>
      </c>
      <c r="F63" s="488" t="s">
        <v>2414</v>
      </c>
      <c r="G63" s="488" t="s">
        <v>2578</v>
      </c>
      <c r="H63" s="489" t="s">
        <v>2416</v>
      </c>
      <c r="I63" s="489" t="s">
        <v>2417</v>
      </c>
      <c r="J63" s="490">
        <v>46085.342534722222</v>
      </c>
      <c r="K63" s="488" t="s">
        <v>2422</v>
      </c>
      <c r="L63" s="488" t="s">
        <v>2423</v>
      </c>
    </row>
    <row r="64" spans="1:12" ht="42" x14ac:dyDescent="0.3">
      <c r="A64" s="488" t="s">
        <v>2576</v>
      </c>
      <c r="B64" s="488"/>
      <c r="C64" s="488" t="s">
        <v>142</v>
      </c>
      <c r="D64" s="488" t="s">
        <v>2412</v>
      </c>
      <c r="E64" s="488" t="s">
        <v>2579</v>
      </c>
      <c r="F64" s="488" t="s">
        <v>2414</v>
      </c>
      <c r="G64" s="488" t="s">
        <v>2580</v>
      </c>
      <c r="H64" s="489" t="s">
        <v>2416</v>
      </c>
      <c r="I64" s="489" t="s">
        <v>2417</v>
      </c>
      <c r="J64" s="490">
        <v>46085.342488425929</v>
      </c>
      <c r="K64" s="488" t="s">
        <v>2422</v>
      </c>
      <c r="L64" s="488" t="s">
        <v>2423</v>
      </c>
    </row>
    <row r="65" spans="1:12" ht="42" x14ac:dyDescent="0.3">
      <c r="A65" s="488" t="s">
        <v>2581</v>
      </c>
      <c r="B65" s="488"/>
      <c r="C65" s="488" t="s">
        <v>142</v>
      </c>
      <c r="D65" s="488" t="s">
        <v>2412</v>
      </c>
      <c r="E65" s="488" t="s">
        <v>2582</v>
      </c>
      <c r="F65" s="488" t="s">
        <v>2414</v>
      </c>
      <c r="G65" s="488" t="s">
        <v>2583</v>
      </c>
      <c r="H65" s="489" t="s">
        <v>2416</v>
      </c>
      <c r="I65" s="489" t="s">
        <v>2417</v>
      </c>
      <c r="J65" s="490">
        <v>46153.631226851852</v>
      </c>
      <c r="K65" s="488" t="s">
        <v>2422</v>
      </c>
      <c r="L65" s="488" t="s">
        <v>2423</v>
      </c>
    </row>
    <row r="66" spans="1:12" ht="28" x14ac:dyDescent="0.3">
      <c r="A66" s="488" t="s">
        <v>2584</v>
      </c>
      <c r="B66" s="488"/>
      <c r="C66" s="488" t="s">
        <v>142</v>
      </c>
      <c r="D66" s="488" t="s">
        <v>2412</v>
      </c>
      <c r="E66" s="488" t="s">
        <v>2585</v>
      </c>
      <c r="F66" s="488" t="s">
        <v>2414</v>
      </c>
      <c r="G66" s="488" t="s">
        <v>2586</v>
      </c>
      <c r="H66" s="489" t="s">
        <v>2416</v>
      </c>
      <c r="I66" s="489" t="s">
        <v>2417</v>
      </c>
      <c r="J66" s="490">
        <v>46150.324745370373</v>
      </c>
      <c r="K66" s="488" t="s">
        <v>2422</v>
      </c>
      <c r="L66" s="488" t="s">
        <v>2423</v>
      </c>
    </row>
    <row r="67" spans="1:12" ht="42" x14ac:dyDescent="0.3">
      <c r="A67" s="488" t="s">
        <v>2584</v>
      </c>
      <c r="B67" s="488"/>
      <c r="C67" s="488" t="s">
        <v>142</v>
      </c>
      <c r="D67" s="488" t="s">
        <v>2412</v>
      </c>
      <c r="E67" s="488" t="s">
        <v>2587</v>
      </c>
      <c r="F67" s="488" t="s">
        <v>2414</v>
      </c>
      <c r="G67" s="488" t="s">
        <v>2588</v>
      </c>
      <c r="H67" s="489" t="s">
        <v>2416</v>
      </c>
      <c r="I67" s="489" t="s">
        <v>2417</v>
      </c>
      <c r="J67" s="490">
        <v>46233.444074074076</v>
      </c>
      <c r="K67" s="488" t="s">
        <v>2422</v>
      </c>
      <c r="L67" s="488" t="s">
        <v>2423</v>
      </c>
    </row>
    <row r="68" spans="1:12" ht="42" x14ac:dyDescent="0.3">
      <c r="A68" s="488" t="s">
        <v>2589</v>
      </c>
      <c r="B68" s="488"/>
      <c r="C68" s="488" t="s">
        <v>142</v>
      </c>
      <c r="D68" s="488" t="s">
        <v>2412</v>
      </c>
      <c r="E68" s="488" t="s">
        <v>2590</v>
      </c>
      <c r="F68" s="488" t="s">
        <v>2414</v>
      </c>
      <c r="G68" s="488" t="s">
        <v>2591</v>
      </c>
      <c r="H68" s="489" t="s">
        <v>2416</v>
      </c>
      <c r="I68" s="489" t="s">
        <v>2417</v>
      </c>
      <c r="J68" s="490">
        <v>46150.323969907404</v>
      </c>
      <c r="K68" s="488" t="s">
        <v>2422</v>
      </c>
      <c r="L68" s="488" t="s">
        <v>2423</v>
      </c>
    </row>
    <row r="69" spans="1:12" ht="42" x14ac:dyDescent="0.3">
      <c r="A69" s="488" t="s">
        <v>2589</v>
      </c>
      <c r="B69" s="488"/>
      <c r="C69" s="488" t="s">
        <v>142</v>
      </c>
      <c r="D69" s="488" t="s">
        <v>2412</v>
      </c>
      <c r="E69" s="488" t="s">
        <v>2592</v>
      </c>
      <c r="F69" s="488" t="s">
        <v>2414</v>
      </c>
      <c r="G69" s="488" t="s">
        <v>2593</v>
      </c>
      <c r="H69" s="489" t="s">
        <v>2416</v>
      </c>
      <c r="I69" s="489" t="s">
        <v>2417</v>
      </c>
      <c r="J69" s="490">
        <v>46150.323946759258</v>
      </c>
      <c r="K69" s="488" t="s">
        <v>2422</v>
      </c>
      <c r="L69" s="488" t="s">
        <v>2423</v>
      </c>
    </row>
    <row r="70" spans="1:12" ht="42" x14ac:dyDescent="0.3">
      <c r="A70" s="488" t="s">
        <v>2594</v>
      </c>
      <c r="B70" s="488"/>
      <c r="C70" s="488" t="s">
        <v>142</v>
      </c>
      <c r="D70" s="488" t="s">
        <v>2412</v>
      </c>
      <c r="E70" s="488" t="s">
        <v>2595</v>
      </c>
      <c r="F70" s="488" t="s">
        <v>2414</v>
      </c>
      <c r="G70" s="488" t="s">
        <v>2596</v>
      </c>
      <c r="H70" s="489" t="s">
        <v>2416</v>
      </c>
      <c r="I70" s="489" t="s">
        <v>2417</v>
      </c>
      <c r="J70" s="490">
        <v>46185.476458333331</v>
      </c>
      <c r="K70" s="488" t="s">
        <v>2422</v>
      </c>
      <c r="L70" s="488" t="s">
        <v>2423</v>
      </c>
    </row>
    <row r="71" spans="1:12" ht="42" x14ac:dyDescent="0.3">
      <c r="A71" s="488" t="s">
        <v>2597</v>
      </c>
      <c r="B71" s="488"/>
      <c r="C71" s="488" t="s">
        <v>142</v>
      </c>
      <c r="D71" s="488" t="s">
        <v>2412</v>
      </c>
      <c r="E71" s="488" t="s">
        <v>2598</v>
      </c>
      <c r="F71" s="488" t="s">
        <v>2414</v>
      </c>
      <c r="G71" s="488" t="s">
        <v>2599</v>
      </c>
      <c r="H71" s="489" t="s">
        <v>2416</v>
      </c>
      <c r="I71" s="489" t="s">
        <v>2417</v>
      </c>
      <c r="J71" s="490">
        <v>46188.703414351854</v>
      </c>
      <c r="K71" s="488" t="s">
        <v>2422</v>
      </c>
      <c r="L71" s="488" t="s">
        <v>2423</v>
      </c>
    </row>
    <row r="72" spans="1:12" ht="42" x14ac:dyDescent="0.3">
      <c r="A72" s="488" t="s">
        <v>2597</v>
      </c>
      <c r="B72" s="488"/>
      <c r="C72" s="488" t="s">
        <v>142</v>
      </c>
      <c r="D72" s="488" t="s">
        <v>2412</v>
      </c>
      <c r="E72" s="488" t="s">
        <v>2574</v>
      </c>
      <c r="F72" s="488" t="s">
        <v>2414</v>
      </c>
      <c r="G72" s="488" t="s">
        <v>2600</v>
      </c>
      <c r="H72" s="489" t="s">
        <v>2416</v>
      </c>
      <c r="I72" s="489" t="s">
        <v>2417</v>
      </c>
      <c r="J72" s="490">
        <v>46188.7034375</v>
      </c>
      <c r="K72" s="488" t="s">
        <v>2422</v>
      </c>
      <c r="L72" s="488" t="s">
        <v>2423</v>
      </c>
    </row>
    <row r="73" spans="1:12" ht="42" x14ac:dyDescent="0.3">
      <c r="A73" s="488" t="s">
        <v>1158</v>
      </c>
      <c r="B73" s="488"/>
      <c r="C73" s="488" t="s">
        <v>142</v>
      </c>
      <c r="D73" s="488" t="s">
        <v>2412</v>
      </c>
      <c r="E73" s="488" t="s">
        <v>2601</v>
      </c>
      <c r="F73" s="488" t="s">
        <v>2414</v>
      </c>
      <c r="G73" s="488" t="s">
        <v>2602</v>
      </c>
      <c r="H73" s="489" t="s">
        <v>2416</v>
      </c>
      <c r="I73" s="489" t="s">
        <v>2417</v>
      </c>
      <c r="J73" s="490">
        <v>46057.588969907411</v>
      </c>
      <c r="K73" s="488" t="s">
        <v>2433</v>
      </c>
      <c r="L73" s="488"/>
    </row>
    <row r="74" spans="1:12" ht="42" x14ac:dyDescent="0.3">
      <c r="A74" s="488" t="s">
        <v>2603</v>
      </c>
      <c r="B74" s="488"/>
      <c r="C74" s="488" t="s">
        <v>142</v>
      </c>
      <c r="D74" s="488" t="s">
        <v>2412</v>
      </c>
      <c r="E74" s="488" t="s">
        <v>2604</v>
      </c>
      <c r="F74" s="488" t="s">
        <v>2414</v>
      </c>
      <c r="G74" s="488" t="s">
        <v>2605</v>
      </c>
      <c r="H74" s="489" t="s">
        <v>2416</v>
      </c>
      <c r="I74" s="489" t="s">
        <v>2417</v>
      </c>
      <c r="J74" s="490">
        <v>46121.326932870368</v>
      </c>
      <c r="K74" s="488" t="s">
        <v>2422</v>
      </c>
      <c r="L74" s="488" t="s">
        <v>2423</v>
      </c>
    </row>
    <row r="75" spans="1:12" ht="42" x14ac:dyDescent="0.3">
      <c r="A75" s="488" t="s">
        <v>2606</v>
      </c>
      <c r="B75" s="488"/>
      <c r="C75" s="488" t="s">
        <v>142</v>
      </c>
      <c r="D75" s="488" t="s">
        <v>2412</v>
      </c>
      <c r="E75" s="488" t="s">
        <v>2607</v>
      </c>
      <c r="F75" s="488" t="s">
        <v>2414</v>
      </c>
      <c r="G75" s="488" t="s">
        <v>2608</v>
      </c>
      <c r="H75" s="489" t="s">
        <v>2416</v>
      </c>
      <c r="I75" s="489" t="s">
        <v>2417</v>
      </c>
      <c r="J75" s="490">
        <v>46178.42260416667</v>
      </c>
      <c r="K75" s="488" t="s">
        <v>2422</v>
      </c>
      <c r="L75" s="488" t="s">
        <v>2423</v>
      </c>
    </row>
    <row r="76" spans="1:12" ht="42" x14ac:dyDescent="0.3">
      <c r="A76" s="488" t="s">
        <v>2606</v>
      </c>
      <c r="B76" s="488"/>
      <c r="C76" s="488" t="s">
        <v>142</v>
      </c>
      <c r="D76" s="488" t="s">
        <v>2412</v>
      </c>
      <c r="E76" s="488" t="s">
        <v>2609</v>
      </c>
      <c r="F76" s="488" t="s">
        <v>2414</v>
      </c>
      <c r="G76" s="488" t="s">
        <v>2610</v>
      </c>
      <c r="H76" s="489" t="s">
        <v>2416</v>
      </c>
      <c r="I76" s="489" t="s">
        <v>2417</v>
      </c>
      <c r="J76" s="490">
        <v>46178.422638888886</v>
      </c>
      <c r="K76" s="488" t="s">
        <v>2422</v>
      </c>
      <c r="L76" s="488" t="s">
        <v>2423</v>
      </c>
    </row>
    <row r="77" spans="1:12" ht="42" x14ac:dyDescent="0.3">
      <c r="A77" s="488" t="s">
        <v>2611</v>
      </c>
      <c r="B77" s="488"/>
      <c r="C77" s="488" t="s">
        <v>142</v>
      </c>
      <c r="D77" s="488" t="s">
        <v>2412</v>
      </c>
      <c r="E77" s="488" t="s">
        <v>2612</v>
      </c>
      <c r="F77" s="488" t="s">
        <v>2414</v>
      </c>
      <c r="G77" s="488" t="s">
        <v>2613</v>
      </c>
      <c r="H77" s="489" t="s">
        <v>2416</v>
      </c>
      <c r="I77" s="489" t="s">
        <v>2417</v>
      </c>
      <c r="J77" s="490">
        <v>46183.325648148151</v>
      </c>
      <c r="K77" s="488" t="s">
        <v>2422</v>
      </c>
      <c r="L77" s="488" t="s">
        <v>2423</v>
      </c>
    </row>
    <row r="78" spans="1:12" ht="42" x14ac:dyDescent="0.3">
      <c r="A78" s="488" t="s">
        <v>2614</v>
      </c>
      <c r="B78" s="488"/>
      <c r="C78" s="488" t="s">
        <v>142</v>
      </c>
      <c r="D78" s="488" t="s">
        <v>2412</v>
      </c>
      <c r="E78" s="488" t="s">
        <v>2615</v>
      </c>
      <c r="F78" s="488" t="s">
        <v>2414</v>
      </c>
      <c r="G78" s="488" t="s">
        <v>2616</v>
      </c>
      <c r="H78" s="489" t="s">
        <v>2416</v>
      </c>
      <c r="I78" s="489" t="s">
        <v>2417</v>
      </c>
      <c r="J78" s="490">
        <v>46125.479826388888</v>
      </c>
      <c r="K78" s="488" t="s">
        <v>2422</v>
      </c>
      <c r="L78" s="488" t="s">
        <v>2423</v>
      </c>
    </row>
    <row r="79" spans="1:12" ht="42" x14ac:dyDescent="0.3">
      <c r="A79" s="488" t="s">
        <v>2614</v>
      </c>
      <c r="B79" s="488"/>
      <c r="C79" s="488" t="s">
        <v>142</v>
      </c>
      <c r="D79" s="488" t="s">
        <v>2412</v>
      </c>
      <c r="E79" s="488" t="s">
        <v>2617</v>
      </c>
      <c r="F79" s="488" t="s">
        <v>2414</v>
      </c>
      <c r="G79" s="488" t="s">
        <v>2618</v>
      </c>
      <c r="H79" s="489" t="s">
        <v>2416</v>
      </c>
      <c r="I79" s="489" t="s">
        <v>2417</v>
      </c>
      <c r="J79" s="490">
        <v>46125.479803240742</v>
      </c>
      <c r="K79" s="488" t="s">
        <v>2422</v>
      </c>
      <c r="L79" s="488" t="s">
        <v>2423</v>
      </c>
    </row>
    <row r="80" spans="1:12" ht="42" x14ac:dyDescent="0.3">
      <c r="A80" s="488" t="s">
        <v>2619</v>
      </c>
      <c r="B80" s="488"/>
      <c r="C80" s="488" t="s">
        <v>142</v>
      </c>
      <c r="D80" s="488" t="s">
        <v>2412</v>
      </c>
      <c r="E80" s="488" t="s">
        <v>2620</v>
      </c>
      <c r="F80" s="488" t="s">
        <v>2414</v>
      </c>
      <c r="G80" s="488" t="s">
        <v>2621</v>
      </c>
      <c r="H80" s="489" t="s">
        <v>2416</v>
      </c>
      <c r="I80" s="489" t="s">
        <v>2417</v>
      </c>
      <c r="J80" s="490">
        <v>46184.496979166666</v>
      </c>
      <c r="K80" s="488" t="s">
        <v>2422</v>
      </c>
      <c r="L80" s="488" t="s">
        <v>2423</v>
      </c>
    </row>
    <row r="81" spans="1:12" ht="42" x14ac:dyDescent="0.3">
      <c r="A81" s="488" t="s">
        <v>2622</v>
      </c>
      <c r="B81" s="488"/>
      <c r="C81" s="488" t="s">
        <v>142</v>
      </c>
      <c r="D81" s="488" t="s">
        <v>2412</v>
      </c>
      <c r="E81" s="488" t="s">
        <v>2623</v>
      </c>
      <c r="F81" s="488" t="s">
        <v>2414</v>
      </c>
      <c r="G81" s="488" t="s">
        <v>2624</v>
      </c>
      <c r="H81" s="489" t="s">
        <v>2416</v>
      </c>
      <c r="I81" s="489" t="s">
        <v>2417</v>
      </c>
      <c r="J81" s="490">
        <v>46184.329895833333</v>
      </c>
      <c r="K81" s="488" t="s">
        <v>2422</v>
      </c>
      <c r="L81" s="488" t="s">
        <v>2423</v>
      </c>
    </row>
    <row r="82" spans="1:12" ht="42" x14ac:dyDescent="0.3">
      <c r="A82" s="488" t="s">
        <v>2625</v>
      </c>
      <c r="B82" s="488"/>
      <c r="C82" s="488" t="s">
        <v>142</v>
      </c>
      <c r="D82" s="488" t="s">
        <v>2412</v>
      </c>
      <c r="E82" s="488" t="s">
        <v>2626</v>
      </c>
      <c r="F82" s="488" t="s">
        <v>2436</v>
      </c>
      <c r="G82" s="488" t="s">
        <v>2627</v>
      </c>
      <c r="H82" s="489" t="s">
        <v>2416</v>
      </c>
      <c r="I82" s="489" t="s">
        <v>2417</v>
      </c>
      <c r="J82" s="490">
        <v>46057.587037037039</v>
      </c>
      <c r="K82" s="488" t="s">
        <v>2422</v>
      </c>
      <c r="L82" s="488" t="s">
        <v>2423</v>
      </c>
    </row>
    <row r="83" spans="1:12" ht="42" x14ac:dyDescent="0.3">
      <c r="A83" s="488" t="s">
        <v>2628</v>
      </c>
      <c r="B83" s="488"/>
      <c r="C83" s="488" t="s">
        <v>142</v>
      </c>
      <c r="D83" s="488" t="s">
        <v>2412</v>
      </c>
      <c r="E83" s="488" t="s">
        <v>2629</v>
      </c>
      <c r="F83" s="488" t="s">
        <v>2414</v>
      </c>
      <c r="G83" s="488" t="s">
        <v>2630</v>
      </c>
      <c r="H83" s="489" t="s">
        <v>2416</v>
      </c>
      <c r="I83" s="489" t="s">
        <v>2417</v>
      </c>
      <c r="J83" s="490">
        <v>46184.397673611114</v>
      </c>
      <c r="K83" s="488" t="s">
        <v>2422</v>
      </c>
      <c r="L83" s="488" t="s">
        <v>2423</v>
      </c>
    </row>
    <row r="84" spans="1:12" ht="28" x14ac:dyDescent="0.3">
      <c r="A84" s="488" t="s">
        <v>2631</v>
      </c>
      <c r="B84" s="488"/>
      <c r="C84" s="488" t="s">
        <v>142</v>
      </c>
      <c r="D84" s="488" t="s">
        <v>2412</v>
      </c>
      <c r="E84" s="488" t="s">
        <v>2632</v>
      </c>
      <c r="F84" s="488" t="s">
        <v>2414</v>
      </c>
      <c r="G84" s="488" t="s">
        <v>2633</v>
      </c>
      <c r="H84" s="489" t="s">
        <v>2416</v>
      </c>
      <c r="I84" s="489" t="s">
        <v>2417</v>
      </c>
      <c r="J84" s="490">
        <v>46146.32230324074</v>
      </c>
      <c r="K84" s="488" t="s">
        <v>2422</v>
      </c>
      <c r="L84" s="488" t="s">
        <v>2423</v>
      </c>
    </row>
    <row r="85" spans="1:12" ht="42" x14ac:dyDescent="0.3">
      <c r="A85" s="488" t="s">
        <v>2634</v>
      </c>
      <c r="B85" s="488"/>
      <c r="C85" s="488" t="s">
        <v>142</v>
      </c>
      <c r="D85" s="488" t="s">
        <v>2412</v>
      </c>
      <c r="E85" s="488" t="s">
        <v>2635</v>
      </c>
      <c r="F85" s="488" t="s">
        <v>2436</v>
      </c>
      <c r="G85" s="488" t="s">
        <v>2636</v>
      </c>
      <c r="H85" s="489" t="s">
        <v>2416</v>
      </c>
      <c r="I85" s="489" t="s">
        <v>2417</v>
      </c>
      <c r="J85" s="490">
        <v>46184.66033564815</v>
      </c>
      <c r="K85" s="488" t="s">
        <v>2422</v>
      </c>
      <c r="L85" s="488" t="s">
        <v>2423</v>
      </c>
    </row>
    <row r="86" spans="1:12" ht="42" x14ac:dyDescent="0.3">
      <c r="A86" s="488" t="s">
        <v>2634</v>
      </c>
      <c r="B86" s="488"/>
      <c r="C86" s="488" t="s">
        <v>142</v>
      </c>
      <c r="D86" s="488" t="s">
        <v>2412</v>
      </c>
      <c r="E86" s="488" t="s">
        <v>2637</v>
      </c>
      <c r="F86" s="488" t="s">
        <v>2414</v>
      </c>
      <c r="G86" s="488" t="s">
        <v>2638</v>
      </c>
      <c r="H86" s="489" t="s">
        <v>2416</v>
      </c>
      <c r="I86" s="489" t="s">
        <v>2417</v>
      </c>
      <c r="J86" s="490">
        <v>46184.660358796296</v>
      </c>
      <c r="K86" s="488" t="s">
        <v>2422</v>
      </c>
      <c r="L86" s="488" t="s">
        <v>2423</v>
      </c>
    </row>
    <row r="87" spans="1:12" ht="42" x14ac:dyDescent="0.3">
      <c r="A87" s="488" t="s">
        <v>1346</v>
      </c>
      <c r="B87" s="488">
        <v>1042617</v>
      </c>
      <c r="C87" s="488" t="s">
        <v>159</v>
      </c>
      <c r="D87" s="488" t="s">
        <v>2412</v>
      </c>
      <c r="E87" s="488" t="s">
        <v>2639</v>
      </c>
      <c r="F87" s="488" t="s">
        <v>2414</v>
      </c>
      <c r="G87" s="488" t="s">
        <v>2640</v>
      </c>
      <c r="H87" s="489" t="s">
        <v>2416</v>
      </c>
      <c r="I87" s="489" t="s">
        <v>2417</v>
      </c>
      <c r="J87" s="490">
        <v>46150.325150462966</v>
      </c>
      <c r="K87" s="488" t="s">
        <v>2418</v>
      </c>
      <c r="L87" s="488"/>
    </row>
    <row r="88" spans="1:12" ht="42" x14ac:dyDescent="0.3">
      <c r="A88" s="488" t="s">
        <v>2641</v>
      </c>
      <c r="B88" s="488"/>
      <c r="C88" s="488" t="s">
        <v>142</v>
      </c>
      <c r="D88" s="488" t="s">
        <v>2412</v>
      </c>
      <c r="E88" s="488" t="s">
        <v>2642</v>
      </c>
      <c r="F88" s="488" t="s">
        <v>2414</v>
      </c>
      <c r="G88" s="488" t="s">
        <v>2643</v>
      </c>
      <c r="H88" s="489" t="s">
        <v>2416</v>
      </c>
      <c r="I88" s="489" t="s">
        <v>2417</v>
      </c>
      <c r="J88" s="490">
        <v>46188.402638888889</v>
      </c>
      <c r="K88" s="488" t="s">
        <v>2422</v>
      </c>
      <c r="L88" s="488" t="s">
        <v>2423</v>
      </c>
    </row>
    <row r="89" spans="1:12" ht="42" x14ac:dyDescent="0.3">
      <c r="A89" s="488" t="s">
        <v>1389</v>
      </c>
      <c r="B89" s="488">
        <v>1049523</v>
      </c>
      <c r="C89" s="488" t="s">
        <v>142</v>
      </c>
      <c r="D89" s="488" t="s">
        <v>2412</v>
      </c>
      <c r="E89" s="488" t="s">
        <v>2644</v>
      </c>
      <c r="F89" s="488" t="s">
        <v>2414</v>
      </c>
      <c r="G89" s="488" t="s">
        <v>2645</v>
      </c>
      <c r="H89" s="489" t="s">
        <v>2416</v>
      </c>
      <c r="I89" s="489" t="s">
        <v>2417</v>
      </c>
      <c r="J89" s="490">
        <v>46185.52076388889</v>
      </c>
      <c r="K89" s="488" t="s">
        <v>2433</v>
      </c>
      <c r="L89" s="488"/>
    </row>
    <row r="90" spans="1:12" ht="56" x14ac:dyDescent="0.3">
      <c r="A90" s="488" t="s">
        <v>1389</v>
      </c>
      <c r="B90" s="488">
        <v>1049523</v>
      </c>
      <c r="C90" s="488" t="s">
        <v>142</v>
      </c>
      <c r="D90" s="488" t="s">
        <v>2412</v>
      </c>
      <c r="E90" s="488" t="s">
        <v>2646</v>
      </c>
      <c r="F90" s="488" t="s">
        <v>2414</v>
      </c>
      <c r="G90" s="488" t="s">
        <v>2647</v>
      </c>
      <c r="H90" s="489" t="s">
        <v>2416</v>
      </c>
      <c r="I90" s="489" t="s">
        <v>2417</v>
      </c>
      <c r="J90" s="490">
        <v>46185.520787037036</v>
      </c>
      <c r="K90" s="488" t="s">
        <v>2433</v>
      </c>
      <c r="L90" s="488"/>
    </row>
    <row r="91" spans="1:12" ht="42" x14ac:dyDescent="0.3">
      <c r="A91" s="488" t="s">
        <v>1439</v>
      </c>
      <c r="B91" s="488">
        <v>130170</v>
      </c>
      <c r="C91" s="488" t="s">
        <v>159</v>
      </c>
      <c r="D91" s="488" t="s">
        <v>2412</v>
      </c>
      <c r="E91" s="488" t="s">
        <v>2648</v>
      </c>
      <c r="F91" s="488" t="s">
        <v>2414</v>
      </c>
      <c r="G91" s="488" t="s">
        <v>2649</v>
      </c>
      <c r="H91" s="489" t="s">
        <v>2416</v>
      </c>
      <c r="I91" s="489" t="s">
        <v>2417</v>
      </c>
      <c r="J91" s="490">
        <v>46203.440844907411</v>
      </c>
      <c r="K91" s="488" t="s">
        <v>2433</v>
      </c>
      <c r="L91" s="488"/>
    </row>
    <row r="92" spans="1:12" ht="28" x14ac:dyDescent="0.3">
      <c r="A92" s="488" t="s">
        <v>2650</v>
      </c>
      <c r="B92" s="488"/>
      <c r="C92" s="488" t="s">
        <v>142</v>
      </c>
      <c r="D92" s="488" t="s">
        <v>2412</v>
      </c>
      <c r="E92" s="488" t="s">
        <v>2651</v>
      </c>
      <c r="F92" s="488" t="s">
        <v>2414</v>
      </c>
      <c r="G92" s="488" t="s">
        <v>2652</v>
      </c>
      <c r="H92" s="489" t="s">
        <v>2416</v>
      </c>
      <c r="I92" s="489" t="s">
        <v>2417</v>
      </c>
      <c r="J92" s="490">
        <v>46146.324004629627</v>
      </c>
      <c r="K92" s="488" t="s">
        <v>2422</v>
      </c>
      <c r="L92" s="488" t="s">
        <v>2423</v>
      </c>
    </row>
    <row r="93" spans="1:12" ht="70" x14ac:dyDescent="0.3">
      <c r="A93" s="488" t="s">
        <v>2650</v>
      </c>
      <c r="B93" s="488"/>
      <c r="C93" s="488" t="s">
        <v>142</v>
      </c>
      <c r="D93" s="488" t="s">
        <v>2412</v>
      </c>
      <c r="E93" s="488" t="s">
        <v>2653</v>
      </c>
      <c r="F93" s="488" t="s">
        <v>2414</v>
      </c>
      <c r="G93" s="488" t="s">
        <v>2654</v>
      </c>
      <c r="H93" s="489" t="s">
        <v>2416</v>
      </c>
      <c r="I93" s="489" t="s">
        <v>2417</v>
      </c>
      <c r="J93" s="490">
        <v>46146.32403935185</v>
      </c>
      <c r="K93" s="488" t="s">
        <v>2422</v>
      </c>
      <c r="L93" s="488" t="s">
        <v>2423</v>
      </c>
    </row>
    <row r="94" spans="1:12" ht="42" x14ac:dyDescent="0.3">
      <c r="A94" s="488" t="s">
        <v>2650</v>
      </c>
      <c r="B94" s="488"/>
      <c r="C94" s="488" t="s">
        <v>142</v>
      </c>
      <c r="D94" s="488" t="s">
        <v>2412</v>
      </c>
      <c r="E94" s="488" t="s">
        <v>2655</v>
      </c>
      <c r="F94" s="488" t="s">
        <v>2414</v>
      </c>
      <c r="G94" s="488" t="s">
        <v>2656</v>
      </c>
      <c r="H94" s="489" t="s">
        <v>2416</v>
      </c>
      <c r="I94" s="489" t="s">
        <v>2417</v>
      </c>
      <c r="J94" s="490">
        <v>46146.324155092596</v>
      </c>
      <c r="K94" s="488" t="s">
        <v>2422</v>
      </c>
      <c r="L94" s="488" t="s">
        <v>2423</v>
      </c>
    </row>
    <row r="95" spans="1:12" ht="28" x14ac:dyDescent="0.3">
      <c r="A95" s="488" t="s">
        <v>2657</v>
      </c>
      <c r="B95" s="488"/>
      <c r="C95" s="488" t="s">
        <v>142</v>
      </c>
      <c r="D95" s="488" t="s">
        <v>2412</v>
      </c>
      <c r="E95" s="488" t="s">
        <v>2658</v>
      </c>
      <c r="F95" s="488" t="s">
        <v>2414</v>
      </c>
      <c r="G95" s="488" t="s">
        <v>2659</v>
      </c>
      <c r="H95" s="489" t="s">
        <v>2416</v>
      </c>
      <c r="I95" s="489" t="s">
        <v>2417</v>
      </c>
      <c r="J95" s="490">
        <v>46098.357465277775</v>
      </c>
      <c r="K95" s="488" t="s">
        <v>2422</v>
      </c>
      <c r="L95" s="488" t="s">
        <v>2423</v>
      </c>
    </row>
    <row r="96" spans="1:12" ht="42" x14ac:dyDescent="0.3">
      <c r="A96" s="488" t="s">
        <v>2660</v>
      </c>
      <c r="B96" s="488"/>
      <c r="C96" s="488" t="s">
        <v>142</v>
      </c>
      <c r="D96" s="488" t="s">
        <v>2412</v>
      </c>
      <c r="E96" s="488" t="s">
        <v>2661</v>
      </c>
      <c r="F96" s="488" t="s">
        <v>2414</v>
      </c>
      <c r="G96" s="488" t="s">
        <v>2662</v>
      </c>
      <c r="H96" s="489" t="s">
        <v>2416</v>
      </c>
      <c r="I96" s="489" t="s">
        <v>2417</v>
      </c>
      <c r="J96" s="490">
        <v>46122.344039351854</v>
      </c>
      <c r="K96" s="488" t="s">
        <v>2422</v>
      </c>
      <c r="L96" s="488" t="s">
        <v>2423</v>
      </c>
    </row>
    <row r="97" spans="1:12" ht="42" x14ac:dyDescent="0.3">
      <c r="A97" s="488" t="s">
        <v>2663</v>
      </c>
      <c r="B97" s="488"/>
      <c r="C97" s="488" t="s">
        <v>142</v>
      </c>
      <c r="D97" s="488" t="s">
        <v>2412</v>
      </c>
      <c r="E97" s="488" t="s">
        <v>2664</v>
      </c>
      <c r="F97" s="488" t="s">
        <v>2414</v>
      </c>
      <c r="G97" s="488" t="s">
        <v>2665</v>
      </c>
      <c r="H97" s="489" t="s">
        <v>2416</v>
      </c>
      <c r="I97" s="489" t="s">
        <v>2417</v>
      </c>
      <c r="J97" s="490">
        <v>46114.364548611113</v>
      </c>
      <c r="K97" s="488" t="s">
        <v>2422</v>
      </c>
      <c r="L97" s="488" t="s">
        <v>2423</v>
      </c>
    </row>
    <row r="98" spans="1:12" ht="42" x14ac:dyDescent="0.3">
      <c r="A98" s="488" t="s">
        <v>2663</v>
      </c>
      <c r="B98" s="488"/>
      <c r="C98" s="488" t="s">
        <v>142</v>
      </c>
      <c r="D98" s="488" t="s">
        <v>2412</v>
      </c>
      <c r="E98" s="488" t="s">
        <v>2666</v>
      </c>
      <c r="F98" s="488" t="s">
        <v>2414</v>
      </c>
      <c r="G98" s="488" t="s">
        <v>2667</v>
      </c>
      <c r="H98" s="489" t="s">
        <v>2416</v>
      </c>
      <c r="I98" s="489" t="s">
        <v>2417</v>
      </c>
      <c r="J98" s="490">
        <v>46114.364525462966</v>
      </c>
      <c r="K98" s="488" t="s">
        <v>2422</v>
      </c>
      <c r="L98" s="488" t="s">
        <v>2423</v>
      </c>
    </row>
    <row r="99" spans="1:12" ht="42" x14ac:dyDescent="0.3">
      <c r="A99" s="488" t="s">
        <v>2668</v>
      </c>
      <c r="B99" s="488"/>
      <c r="C99" s="488" t="s">
        <v>142</v>
      </c>
      <c r="D99" s="488" t="s">
        <v>2412</v>
      </c>
      <c r="E99" s="488" t="s">
        <v>2669</v>
      </c>
      <c r="F99" s="488" t="s">
        <v>2436</v>
      </c>
      <c r="G99" s="488" t="s">
        <v>2670</v>
      </c>
      <c r="H99" s="489" t="s">
        <v>2416</v>
      </c>
      <c r="I99" s="489" t="s">
        <v>2417</v>
      </c>
      <c r="J99" s="490">
        <v>46185.528425925928</v>
      </c>
      <c r="K99" s="488" t="s">
        <v>2422</v>
      </c>
      <c r="L99" s="488" t="s">
        <v>2423</v>
      </c>
    </row>
    <row r="100" spans="1:12" ht="42" x14ac:dyDescent="0.3">
      <c r="A100" s="488" t="s">
        <v>2671</v>
      </c>
      <c r="B100" s="488"/>
      <c r="C100" s="488" t="s">
        <v>142</v>
      </c>
      <c r="D100" s="488" t="s">
        <v>2412</v>
      </c>
      <c r="E100" s="488" t="s">
        <v>2672</v>
      </c>
      <c r="F100" s="488" t="s">
        <v>2414</v>
      </c>
      <c r="G100" s="488" t="s">
        <v>2673</v>
      </c>
      <c r="H100" s="489" t="s">
        <v>2416</v>
      </c>
      <c r="I100" s="489" t="s">
        <v>2417</v>
      </c>
      <c r="J100" s="490">
        <v>46233.565046296295</v>
      </c>
      <c r="K100" s="488" t="s">
        <v>2422</v>
      </c>
      <c r="L100" s="488" t="s">
        <v>2423</v>
      </c>
    </row>
    <row r="101" spans="1:12" ht="42" x14ac:dyDescent="0.3">
      <c r="A101" s="488" t="s">
        <v>2674</v>
      </c>
      <c r="B101" s="488"/>
      <c r="C101" s="488" t="s">
        <v>142</v>
      </c>
      <c r="D101" s="488" t="s">
        <v>2412</v>
      </c>
      <c r="E101" s="488" t="s">
        <v>2675</v>
      </c>
      <c r="F101" s="488" t="s">
        <v>2414</v>
      </c>
      <c r="G101" s="488" t="s">
        <v>2676</v>
      </c>
      <c r="H101" s="489" t="s">
        <v>2416</v>
      </c>
      <c r="I101" s="489" t="s">
        <v>2417</v>
      </c>
      <c r="J101" s="490">
        <v>46125.368703703702</v>
      </c>
      <c r="K101" s="488" t="s">
        <v>2422</v>
      </c>
      <c r="L101" s="488" t="s">
        <v>2423</v>
      </c>
    </row>
    <row r="102" spans="1:12" ht="42" x14ac:dyDescent="0.3">
      <c r="A102" s="488" t="s">
        <v>2677</v>
      </c>
      <c r="B102" s="488">
        <v>1001336</v>
      </c>
      <c r="C102" s="488" t="s">
        <v>159</v>
      </c>
      <c r="D102" s="488" t="s">
        <v>2412</v>
      </c>
      <c r="E102" s="488" t="s">
        <v>2678</v>
      </c>
      <c r="F102" s="488" t="s">
        <v>2414</v>
      </c>
      <c r="G102" s="488" t="s">
        <v>2679</v>
      </c>
      <c r="H102" s="489" t="s">
        <v>2416</v>
      </c>
      <c r="I102" s="489" t="s">
        <v>2417</v>
      </c>
      <c r="J102" s="490">
        <v>46125.368680555555</v>
      </c>
      <c r="K102" s="488" t="s">
        <v>2418</v>
      </c>
      <c r="L102" s="488"/>
    </row>
    <row r="103" spans="1:12" ht="42" x14ac:dyDescent="0.3">
      <c r="A103" s="488" t="s">
        <v>2680</v>
      </c>
      <c r="B103" s="488"/>
      <c r="C103" s="488" t="s">
        <v>142</v>
      </c>
      <c r="D103" s="488" t="s">
        <v>2412</v>
      </c>
      <c r="E103" s="488" t="s">
        <v>2681</v>
      </c>
      <c r="F103" s="488" t="s">
        <v>2414</v>
      </c>
      <c r="G103" s="488" t="s">
        <v>2682</v>
      </c>
      <c r="H103" s="489" t="s">
        <v>2416</v>
      </c>
      <c r="I103" s="489" t="s">
        <v>2417</v>
      </c>
      <c r="J103" s="490">
        <v>46084.475428240738</v>
      </c>
      <c r="K103" s="488" t="s">
        <v>2422</v>
      </c>
      <c r="L103" s="488" t="s">
        <v>2423</v>
      </c>
    </row>
    <row r="104" spans="1:12" ht="42" x14ac:dyDescent="0.3">
      <c r="A104" s="488" t="s">
        <v>2680</v>
      </c>
      <c r="B104" s="488"/>
      <c r="C104" s="488" t="s">
        <v>142</v>
      </c>
      <c r="D104" s="488" t="s">
        <v>2412</v>
      </c>
      <c r="E104" s="488" t="s">
        <v>2683</v>
      </c>
      <c r="F104" s="488" t="s">
        <v>2414</v>
      </c>
      <c r="G104" s="488" t="s">
        <v>2684</v>
      </c>
      <c r="H104" s="489" t="s">
        <v>2416</v>
      </c>
      <c r="I104" s="489" t="s">
        <v>2417</v>
      </c>
      <c r="J104" s="490">
        <v>46084.475451388891</v>
      </c>
      <c r="K104" s="488" t="s">
        <v>2422</v>
      </c>
      <c r="L104" s="488" t="s">
        <v>2423</v>
      </c>
    </row>
    <row r="105" spans="1:12" ht="42" x14ac:dyDescent="0.3">
      <c r="A105" s="488" t="s">
        <v>2685</v>
      </c>
      <c r="B105" s="488"/>
      <c r="C105" s="488" t="s">
        <v>142</v>
      </c>
      <c r="D105" s="488" t="s">
        <v>2412</v>
      </c>
      <c r="E105" s="488" t="s">
        <v>2686</v>
      </c>
      <c r="F105" s="488" t="s">
        <v>2414</v>
      </c>
      <c r="G105" s="488" t="s">
        <v>2687</v>
      </c>
      <c r="H105" s="489" t="s">
        <v>2416</v>
      </c>
      <c r="I105" s="489" t="s">
        <v>2417</v>
      </c>
      <c r="J105" s="490">
        <v>46203.453842592593</v>
      </c>
      <c r="K105" s="488" t="s">
        <v>2422</v>
      </c>
      <c r="L105" s="488" t="s">
        <v>2423</v>
      </c>
    </row>
    <row r="106" spans="1:12" ht="28" x14ac:dyDescent="0.3">
      <c r="A106" s="488" t="s">
        <v>2685</v>
      </c>
      <c r="B106" s="488"/>
      <c r="C106" s="488" t="s">
        <v>142</v>
      </c>
      <c r="D106" s="488" t="s">
        <v>2412</v>
      </c>
      <c r="E106" s="488" t="s">
        <v>2688</v>
      </c>
      <c r="F106" s="488" t="s">
        <v>2414</v>
      </c>
      <c r="G106" s="488" t="s">
        <v>2689</v>
      </c>
      <c r="H106" s="489" t="s">
        <v>2416</v>
      </c>
      <c r="I106" s="489" t="s">
        <v>2417</v>
      </c>
      <c r="J106" s="490">
        <v>46203.453877314816</v>
      </c>
      <c r="K106" s="488" t="s">
        <v>2422</v>
      </c>
      <c r="L106" s="488" t="s">
        <v>2423</v>
      </c>
    </row>
    <row r="107" spans="1:12" ht="42" x14ac:dyDescent="0.3">
      <c r="A107" s="488" t="s">
        <v>2690</v>
      </c>
      <c r="B107" s="488"/>
      <c r="C107" s="488" t="s">
        <v>142</v>
      </c>
      <c r="D107" s="488" t="s">
        <v>2412</v>
      </c>
      <c r="E107" s="488" t="s">
        <v>2691</v>
      </c>
      <c r="F107" s="488" t="s">
        <v>2414</v>
      </c>
      <c r="G107" s="488" t="s">
        <v>2692</v>
      </c>
      <c r="H107" s="489" t="s">
        <v>2416</v>
      </c>
      <c r="I107" s="489" t="s">
        <v>2417</v>
      </c>
      <c r="J107" s="490">
        <v>46184.396956018521</v>
      </c>
      <c r="K107" s="488" t="s">
        <v>2422</v>
      </c>
      <c r="L107" s="488" t="s">
        <v>2423</v>
      </c>
    </row>
    <row r="108" spans="1:12" ht="42" x14ac:dyDescent="0.3">
      <c r="A108" s="488" t="s">
        <v>2690</v>
      </c>
      <c r="B108" s="488"/>
      <c r="C108" s="488" t="s">
        <v>142</v>
      </c>
      <c r="D108" s="488" t="s">
        <v>2412</v>
      </c>
      <c r="E108" s="488" t="s">
        <v>2693</v>
      </c>
      <c r="F108" s="488" t="s">
        <v>2414</v>
      </c>
      <c r="G108" s="488" t="s">
        <v>2694</v>
      </c>
      <c r="H108" s="489" t="s">
        <v>2416</v>
      </c>
      <c r="I108" s="489" t="s">
        <v>2417</v>
      </c>
      <c r="J108" s="490">
        <v>46184.396979166668</v>
      </c>
      <c r="K108" s="488" t="s">
        <v>2422</v>
      </c>
      <c r="L108" s="488" t="s">
        <v>2423</v>
      </c>
    </row>
    <row r="109" spans="1:12" ht="42" x14ac:dyDescent="0.3">
      <c r="A109" s="488" t="s">
        <v>2695</v>
      </c>
      <c r="B109" s="488"/>
      <c r="C109" s="488" t="s">
        <v>142</v>
      </c>
      <c r="D109" s="488" t="s">
        <v>2412</v>
      </c>
      <c r="E109" s="488" t="s">
        <v>2696</v>
      </c>
      <c r="F109" s="488" t="s">
        <v>2414</v>
      </c>
      <c r="G109" s="488" t="s">
        <v>2697</v>
      </c>
      <c r="H109" s="489" t="s">
        <v>2416</v>
      </c>
      <c r="I109" s="489" t="s">
        <v>2417</v>
      </c>
      <c r="J109" s="490">
        <v>46146.32167824074</v>
      </c>
      <c r="K109" s="488" t="s">
        <v>2422</v>
      </c>
      <c r="L109" s="488" t="s">
        <v>2423</v>
      </c>
    </row>
    <row r="110" spans="1:12" ht="42" x14ac:dyDescent="0.3">
      <c r="A110" s="488" t="s">
        <v>2695</v>
      </c>
      <c r="B110" s="488"/>
      <c r="C110" s="488" t="s">
        <v>142</v>
      </c>
      <c r="D110" s="488" t="s">
        <v>2412</v>
      </c>
      <c r="E110" s="488" t="s">
        <v>2698</v>
      </c>
      <c r="F110" s="488" t="s">
        <v>2414</v>
      </c>
      <c r="G110" s="488" t="s">
        <v>2699</v>
      </c>
      <c r="H110" s="489" t="s">
        <v>2416</v>
      </c>
      <c r="I110" s="489" t="s">
        <v>2417</v>
      </c>
      <c r="J110" s="490">
        <v>46146.321643518517</v>
      </c>
      <c r="K110" s="488" t="s">
        <v>2422</v>
      </c>
      <c r="L110" s="488" t="s">
        <v>2423</v>
      </c>
    </row>
    <row r="111" spans="1:12" ht="42" x14ac:dyDescent="0.3">
      <c r="A111" s="488" t="s">
        <v>1662</v>
      </c>
      <c r="B111" s="488">
        <v>1020646</v>
      </c>
      <c r="C111" s="488" t="s">
        <v>159</v>
      </c>
      <c r="D111" s="488" t="s">
        <v>2412</v>
      </c>
      <c r="E111" s="488" t="s">
        <v>2700</v>
      </c>
      <c r="F111" s="488" t="s">
        <v>2414</v>
      </c>
      <c r="G111" s="488" t="s">
        <v>2701</v>
      </c>
      <c r="H111" s="489" t="s">
        <v>2416</v>
      </c>
      <c r="I111" s="489" t="s">
        <v>2417</v>
      </c>
      <c r="J111" s="490">
        <v>46188.331655092596</v>
      </c>
      <c r="K111" s="488" t="s">
        <v>2433</v>
      </c>
      <c r="L111" s="488"/>
    </row>
    <row r="112" spans="1:12" ht="28" x14ac:dyDescent="0.3">
      <c r="A112" s="488" t="s">
        <v>1662</v>
      </c>
      <c r="B112" s="488">
        <v>1020646</v>
      </c>
      <c r="C112" s="488" t="s">
        <v>159</v>
      </c>
      <c r="D112" s="488" t="s">
        <v>2412</v>
      </c>
      <c r="E112" s="488" t="s">
        <v>2702</v>
      </c>
      <c r="F112" s="488" t="s">
        <v>2414</v>
      </c>
      <c r="G112" s="488" t="s">
        <v>2703</v>
      </c>
      <c r="H112" s="489" t="s">
        <v>2416</v>
      </c>
      <c r="I112" s="489" t="s">
        <v>2417</v>
      </c>
      <c r="J112" s="490">
        <v>46188.331678240742</v>
      </c>
      <c r="K112" s="488" t="s">
        <v>2433</v>
      </c>
      <c r="L112" s="488"/>
    </row>
    <row r="113" spans="1:12" ht="42" x14ac:dyDescent="0.3">
      <c r="A113" s="488" t="s">
        <v>1668</v>
      </c>
      <c r="B113" s="488">
        <v>1003422</v>
      </c>
      <c r="C113" s="488" t="s">
        <v>159</v>
      </c>
      <c r="D113" s="488" t="s">
        <v>2412</v>
      </c>
      <c r="E113" s="488" t="s">
        <v>2704</v>
      </c>
      <c r="F113" s="488" t="s">
        <v>2414</v>
      </c>
      <c r="G113" s="488" t="s">
        <v>2705</v>
      </c>
      <c r="H113" s="489" t="s">
        <v>2416</v>
      </c>
      <c r="I113" s="489" t="s">
        <v>2417</v>
      </c>
      <c r="J113" s="490">
        <v>46108.506180555552</v>
      </c>
      <c r="K113" s="488" t="s">
        <v>2418</v>
      </c>
      <c r="L113" s="488"/>
    </row>
    <row r="114" spans="1:12" ht="42" x14ac:dyDescent="0.3">
      <c r="A114" s="488" t="s">
        <v>2706</v>
      </c>
      <c r="B114" s="488"/>
      <c r="C114" s="488" t="s">
        <v>142</v>
      </c>
      <c r="D114" s="488" t="s">
        <v>2412</v>
      </c>
      <c r="E114" s="488" t="s">
        <v>2707</v>
      </c>
      <c r="F114" s="488" t="s">
        <v>2414</v>
      </c>
      <c r="G114" s="488" t="s">
        <v>2708</v>
      </c>
      <c r="H114" s="489" t="s">
        <v>2416</v>
      </c>
      <c r="I114" s="489" t="s">
        <v>2417</v>
      </c>
      <c r="J114" s="490">
        <v>46216.45820601852</v>
      </c>
      <c r="K114" s="488" t="s">
        <v>2422</v>
      </c>
      <c r="L114" s="488" t="s">
        <v>2423</v>
      </c>
    </row>
    <row r="115" spans="1:12" ht="42" x14ac:dyDescent="0.3">
      <c r="A115" s="488" t="s">
        <v>2709</v>
      </c>
      <c r="B115" s="488"/>
      <c r="C115" s="488" t="s">
        <v>142</v>
      </c>
      <c r="D115" s="488" t="s">
        <v>2412</v>
      </c>
      <c r="E115" s="488" t="s">
        <v>2710</v>
      </c>
      <c r="F115" s="488" t="s">
        <v>2436</v>
      </c>
      <c r="G115" s="488" t="s">
        <v>2711</v>
      </c>
      <c r="H115" s="489" t="s">
        <v>2416</v>
      </c>
      <c r="I115" s="489" t="s">
        <v>2417</v>
      </c>
      <c r="J115" s="490">
        <v>46192.60527777778</v>
      </c>
      <c r="K115" s="488" t="s">
        <v>2422</v>
      </c>
      <c r="L115" s="488" t="s">
        <v>2423</v>
      </c>
    </row>
    <row r="116" spans="1:12" ht="42" x14ac:dyDescent="0.3">
      <c r="A116" s="488" t="s">
        <v>2709</v>
      </c>
      <c r="B116" s="488"/>
      <c r="C116" s="488" t="s">
        <v>142</v>
      </c>
      <c r="D116" s="488" t="s">
        <v>2412</v>
      </c>
      <c r="E116" s="488" t="s">
        <v>2712</v>
      </c>
      <c r="F116" s="488" t="s">
        <v>2414</v>
      </c>
      <c r="G116" s="488" t="s">
        <v>2713</v>
      </c>
      <c r="H116" s="489" t="s">
        <v>2416</v>
      </c>
      <c r="I116" s="489" t="s">
        <v>2417</v>
      </c>
      <c r="J116" s="490">
        <v>46192.605324074073</v>
      </c>
      <c r="K116" s="488" t="s">
        <v>2422</v>
      </c>
      <c r="L116" s="488" t="s">
        <v>2423</v>
      </c>
    </row>
    <row r="117" spans="1:12" ht="42" x14ac:dyDescent="0.3">
      <c r="A117" s="488" t="s">
        <v>1742</v>
      </c>
      <c r="B117" s="488">
        <v>1045137</v>
      </c>
      <c r="C117" s="488" t="s">
        <v>159</v>
      </c>
      <c r="D117" s="488" t="s">
        <v>2412</v>
      </c>
      <c r="E117" s="488" t="s">
        <v>2714</v>
      </c>
      <c r="F117" s="488" t="s">
        <v>2414</v>
      </c>
      <c r="G117" s="488" t="s">
        <v>2715</v>
      </c>
      <c r="H117" s="489" t="s">
        <v>2416</v>
      </c>
      <c r="I117" s="489" t="s">
        <v>2417</v>
      </c>
      <c r="J117" s="490">
        <v>46113.483287037037</v>
      </c>
      <c r="K117" s="488" t="s">
        <v>2418</v>
      </c>
      <c r="L117" s="488"/>
    </row>
    <row r="118" spans="1:12" ht="42" x14ac:dyDescent="0.3">
      <c r="A118" s="488" t="s">
        <v>1742</v>
      </c>
      <c r="B118" s="488">
        <v>1045137</v>
      </c>
      <c r="C118" s="488" t="s">
        <v>159</v>
      </c>
      <c r="D118" s="488" t="s">
        <v>2412</v>
      </c>
      <c r="E118" s="488" t="s">
        <v>2716</v>
      </c>
      <c r="F118" s="488" t="s">
        <v>2414</v>
      </c>
      <c r="G118" s="488" t="s">
        <v>2717</v>
      </c>
      <c r="H118" s="489" t="s">
        <v>2416</v>
      </c>
      <c r="I118" s="489" t="s">
        <v>2417</v>
      </c>
      <c r="J118" s="490">
        <v>46113.483263888891</v>
      </c>
      <c r="K118" s="488" t="s">
        <v>2418</v>
      </c>
      <c r="L118" s="488"/>
    </row>
    <row r="119" spans="1:12" ht="42" x14ac:dyDescent="0.3">
      <c r="A119" s="488" t="s">
        <v>2718</v>
      </c>
      <c r="B119" s="488"/>
      <c r="C119" s="488" t="s">
        <v>142</v>
      </c>
      <c r="D119" s="488" t="s">
        <v>2412</v>
      </c>
      <c r="E119" s="488" t="s">
        <v>2719</v>
      </c>
      <c r="F119" s="488" t="s">
        <v>2414</v>
      </c>
      <c r="G119" s="488" t="s">
        <v>2720</v>
      </c>
      <c r="H119" s="489" t="s">
        <v>2416</v>
      </c>
      <c r="I119" s="489" t="s">
        <v>2417</v>
      </c>
      <c r="J119" s="490">
        <v>46120.476099537038</v>
      </c>
      <c r="K119" s="488" t="s">
        <v>2422</v>
      </c>
      <c r="L119" s="488" t="s">
        <v>2423</v>
      </c>
    </row>
    <row r="120" spans="1:12" ht="42" x14ac:dyDescent="0.3">
      <c r="A120" s="488" t="s">
        <v>2718</v>
      </c>
      <c r="B120" s="488"/>
      <c r="C120" s="488" t="s">
        <v>142</v>
      </c>
      <c r="D120" s="488" t="s">
        <v>2412</v>
      </c>
      <c r="E120" s="488" t="s">
        <v>2721</v>
      </c>
      <c r="F120" s="488" t="s">
        <v>2414</v>
      </c>
      <c r="G120" s="488" t="s">
        <v>2722</v>
      </c>
      <c r="H120" s="489" t="s">
        <v>2416</v>
      </c>
      <c r="I120" s="489" t="s">
        <v>2417</v>
      </c>
      <c r="J120" s="490">
        <v>46120.476087962961</v>
      </c>
      <c r="K120" s="488" t="s">
        <v>2422</v>
      </c>
      <c r="L120" s="488" t="s">
        <v>2423</v>
      </c>
    </row>
    <row r="121" spans="1:12" ht="42" x14ac:dyDescent="0.3">
      <c r="A121" s="488" t="s">
        <v>226</v>
      </c>
      <c r="B121" s="488">
        <v>1018659</v>
      </c>
      <c r="C121" s="488" t="s">
        <v>229</v>
      </c>
      <c r="D121" s="488" t="s">
        <v>2412</v>
      </c>
      <c r="E121" s="488" t="s">
        <v>2723</v>
      </c>
      <c r="F121" s="488" t="s">
        <v>2414</v>
      </c>
      <c r="G121" s="488" t="s">
        <v>2724</v>
      </c>
      <c r="H121" s="489" t="s">
        <v>2416</v>
      </c>
      <c r="I121" s="489" t="s">
        <v>2417</v>
      </c>
      <c r="J121" s="490">
        <v>46100.451006944444</v>
      </c>
      <c r="K121" s="488" t="s">
        <v>2433</v>
      </c>
      <c r="L121" s="488"/>
    </row>
    <row r="122" spans="1:12" ht="28" x14ac:dyDescent="0.3">
      <c r="A122" s="488" t="s">
        <v>226</v>
      </c>
      <c r="B122" s="488">
        <v>1018659</v>
      </c>
      <c r="C122" s="488" t="s">
        <v>229</v>
      </c>
      <c r="D122" s="488" t="s">
        <v>2412</v>
      </c>
      <c r="E122" s="488" t="s">
        <v>2725</v>
      </c>
      <c r="F122" s="488" t="s">
        <v>2414</v>
      </c>
      <c r="G122" s="488" t="s">
        <v>2726</v>
      </c>
      <c r="H122" s="489" t="s">
        <v>2416</v>
      </c>
      <c r="I122" s="489" t="s">
        <v>2417</v>
      </c>
      <c r="J122" s="490">
        <v>46099.412256944444</v>
      </c>
      <c r="K122" s="488" t="s">
        <v>2433</v>
      </c>
      <c r="L122" s="488"/>
    </row>
    <row r="123" spans="1:12" ht="28" x14ac:dyDescent="0.3">
      <c r="A123" s="488" t="s">
        <v>226</v>
      </c>
      <c r="B123" s="488">
        <v>1018659</v>
      </c>
      <c r="C123" s="488" t="s">
        <v>229</v>
      </c>
      <c r="D123" s="488" t="s">
        <v>2412</v>
      </c>
      <c r="E123" s="488" t="s">
        <v>2727</v>
      </c>
      <c r="F123" s="488" t="s">
        <v>2414</v>
      </c>
      <c r="G123" s="488" t="s">
        <v>2728</v>
      </c>
      <c r="H123" s="489" t="s">
        <v>2416</v>
      </c>
      <c r="I123" s="489" t="s">
        <v>2417</v>
      </c>
      <c r="J123" s="490">
        <v>46099.412256944444</v>
      </c>
      <c r="K123" s="488" t="s">
        <v>2433</v>
      </c>
      <c r="L123" s="488"/>
    </row>
    <row r="124" spans="1:12" ht="42" x14ac:dyDescent="0.3">
      <c r="A124" s="488" t="s">
        <v>360</v>
      </c>
      <c r="B124" s="488">
        <v>1044189</v>
      </c>
      <c r="C124" s="488" t="s">
        <v>229</v>
      </c>
      <c r="D124" s="488" t="s">
        <v>2412</v>
      </c>
      <c r="E124" s="488" t="s">
        <v>2729</v>
      </c>
      <c r="F124" s="488" t="s">
        <v>2414</v>
      </c>
      <c r="G124" s="488" t="s">
        <v>2730</v>
      </c>
      <c r="H124" s="489" t="s">
        <v>2416</v>
      </c>
      <c r="I124" s="489" t="s">
        <v>2417</v>
      </c>
      <c r="J124" s="490">
        <v>46090.477303240739</v>
      </c>
      <c r="K124" s="488" t="s">
        <v>2418</v>
      </c>
      <c r="L124" s="488"/>
    </row>
    <row r="125" spans="1:12" ht="42" x14ac:dyDescent="0.3">
      <c r="A125" s="488" t="s">
        <v>360</v>
      </c>
      <c r="B125" s="488">
        <v>1044189</v>
      </c>
      <c r="C125" s="488" t="s">
        <v>229</v>
      </c>
      <c r="D125" s="488" t="s">
        <v>2412</v>
      </c>
      <c r="E125" s="488" t="s">
        <v>2731</v>
      </c>
      <c r="F125" s="488" t="s">
        <v>2414</v>
      </c>
      <c r="G125" s="488" t="s">
        <v>2732</v>
      </c>
      <c r="H125" s="489" t="s">
        <v>2416</v>
      </c>
      <c r="I125" s="489" t="s">
        <v>2417</v>
      </c>
      <c r="J125" s="490">
        <v>46108.37431712963</v>
      </c>
      <c r="K125" s="488" t="s">
        <v>2418</v>
      </c>
      <c r="L125" s="488"/>
    </row>
    <row r="126" spans="1:12" ht="42" x14ac:dyDescent="0.3">
      <c r="A126" s="488" t="s">
        <v>2733</v>
      </c>
      <c r="B126" s="488">
        <v>1001070</v>
      </c>
      <c r="C126" s="488" t="s">
        <v>229</v>
      </c>
      <c r="D126" s="488" t="s">
        <v>2412</v>
      </c>
      <c r="E126" s="488" t="s">
        <v>2734</v>
      </c>
      <c r="F126" s="488" t="s">
        <v>2414</v>
      </c>
      <c r="G126" s="488" t="s">
        <v>2735</v>
      </c>
      <c r="H126" s="489" t="s">
        <v>2416</v>
      </c>
      <c r="I126" s="489" t="s">
        <v>2417</v>
      </c>
      <c r="J126" s="490">
        <v>46062.388703703706</v>
      </c>
      <c r="K126" s="488" t="s">
        <v>2433</v>
      </c>
      <c r="L126" s="488"/>
    </row>
    <row r="127" spans="1:12" ht="42" x14ac:dyDescent="0.3">
      <c r="A127" s="488" t="s">
        <v>2733</v>
      </c>
      <c r="B127" s="488">
        <v>1001070</v>
      </c>
      <c r="C127" s="488" t="s">
        <v>229</v>
      </c>
      <c r="D127" s="488" t="s">
        <v>2412</v>
      </c>
      <c r="E127" s="488" t="s">
        <v>2736</v>
      </c>
      <c r="F127" s="488" t="s">
        <v>2414</v>
      </c>
      <c r="G127" s="488" t="s">
        <v>2737</v>
      </c>
      <c r="H127" s="489" t="s">
        <v>2416</v>
      </c>
      <c r="I127" s="489" t="s">
        <v>2417</v>
      </c>
      <c r="J127" s="490">
        <v>46062.388645833336</v>
      </c>
      <c r="K127" s="488" t="s">
        <v>2433</v>
      </c>
      <c r="L127" s="488"/>
    </row>
    <row r="128" spans="1:12" ht="42" x14ac:dyDescent="0.3">
      <c r="A128" s="488" t="s">
        <v>535</v>
      </c>
      <c r="B128" s="488">
        <v>1003446</v>
      </c>
      <c r="C128" s="488" t="s">
        <v>229</v>
      </c>
      <c r="D128" s="488" t="s">
        <v>2412</v>
      </c>
      <c r="E128" s="488" t="s">
        <v>2738</v>
      </c>
      <c r="F128" s="488" t="s">
        <v>2436</v>
      </c>
      <c r="G128" s="488" t="s">
        <v>2739</v>
      </c>
      <c r="H128" s="489" t="s">
        <v>2416</v>
      </c>
      <c r="I128" s="489" t="s">
        <v>2417</v>
      </c>
      <c r="J128" s="490">
        <v>46072.36928240741</v>
      </c>
      <c r="K128" s="488" t="s">
        <v>2433</v>
      </c>
      <c r="L128" s="488"/>
    </row>
    <row r="129" spans="1:12" ht="42" x14ac:dyDescent="0.3">
      <c r="A129" s="488" t="s">
        <v>535</v>
      </c>
      <c r="B129" s="488">
        <v>1003446</v>
      </c>
      <c r="C129" s="488" t="s">
        <v>229</v>
      </c>
      <c r="D129" s="488" t="s">
        <v>2412</v>
      </c>
      <c r="E129" s="488" t="s">
        <v>2740</v>
      </c>
      <c r="F129" s="488" t="s">
        <v>2414</v>
      </c>
      <c r="G129" s="488" t="s">
        <v>2741</v>
      </c>
      <c r="H129" s="489" t="s">
        <v>2416</v>
      </c>
      <c r="I129" s="489" t="s">
        <v>2417</v>
      </c>
      <c r="J129" s="490">
        <v>46072.36928240741</v>
      </c>
      <c r="K129" s="488" t="s">
        <v>2433</v>
      </c>
      <c r="L129" s="488"/>
    </row>
    <row r="130" spans="1:12" ht="42" x14ac:dyDescent="0.3">
      <c r="A130" s="488" t="s">
        <v>2742</v>
      </c>
      <c r="B130" s="488">
        <v>103476</v>
      </c>
      <c r="C130" s="488" t="s">
        <v>229</v>
      </c>
      <c r="D130" s="488" t="s">
        <v>2412</v>
      </c>
      <c r="E130" s="488" t="s">
        <v>2743</v>
      </c>
      <c r="F130" s="488" t="s">
        <v>2414</v>
      </c>
      <c r="G130" s="488" t="s">
        <v>2744</v>
      </c>
      <c r="H130" s="489" t="s">
        <v>2416</v>
      </c>
      <c r="I130" s="489" t="s">
        <v>2417</v>
      </c>
      <c r="J130" s="490">
        <v>46072.369305555556</v>
      </c>
      <c r="K130" s="488" t="s">
        <v>2433</v>
      </c>
      <c r="L130" s="488"/>
    </row>
    <row r="131" spans="1:12" ht="42" x14ac:dyDescent="0.3">
      <c r="A131" s="488" t="s">
        <v>2742</v>
      </c>
      <c r="B131" s="488">
        <v>103476</v>
      </c>
      <c r="C131" s="488" t="s">
        <v>229</v>
      </c>
      <c r="D131" s="488" t="s">
        <v>2412</v>
      </c>
      <c r="E131" s="488" t="s">
        <v>2745</v>
      </c>
      <c r="F131" s="488" t="s">
        <v>2414</v>
      </c>
      <c r="G131" s="488" t="s">
        <v>2746</v>
      </c>
      <c r="H131" s="489" t="s">
        <v>2416</v>
      </c>
      <c r="I131" s="489" t="s">
        <v>2417</v>
      </c>
      <c r="J131" s="490">
        <v>46072.369328703702</v>
      </c>
      <c r="K131" s="488" t="s">
        <v>2433</v>
      </c>
      <c r="L131" s="488"/>
    </row>
    <row r="132" spans="1:12" ht="42" x14ac:dyDescent="0.3">
      <c r="A132" s="488" t="s">
        <v>2747</v>
      </c>
      <c r="B132" s="488"/>
      <c r="C132" s="488" t="s">
        <v>229</v>
      </c>
      <c r="D132" s="488" t="s">
        <v>2412</v>
      </c>
      <c r="E132" s="488" t="s">
        <v>2748</v>
      </c>
      <c r="F132" s="488" t="s">
        <v>2414</v>
      </c>
      <c r="G132" s="488" t="s">
        <v>2749</v>
      </c>
      <c r="H132" s="489" t="s">
        <v>2416</v>
      </c>
      <c r="I132" s="489" t="s">
        <v>2417</v>
      </c>
      <c r="J132" s="490">
        <v>46072.363981481481</v>
      </c>
      <c r="K132" s="488" t="s">
        <v>2422</v>
      </c>
      <c r="L132" s="488" t="s">
        <v>2423</v>
      </c>
    </row>
    <row r="133" spans="1:12" ht="42" x14ac:dyDescent="0.3">
      <c r="A133" s="488" t="s">
        <v>2747</v>
      </c>
      <c r="B133" s="488"/>
      <c r="C133" s="488" t="s">
        <v>229</v>
      </c>
      <c r="D133" s="488" t="s">
        <v>2412</v>
      </c>
      <c r="E133" s="488" t="s">
        <v>2750</v>
      </c>
      <c r="F133" s="488" t="s">
        <v>2436</v>
      </c>
      <c r="G133" s="488" t="s">
        <v>2751</v>
      </c>
      <c r="H133" s="489" t="s">
        <v>2416</v>
      </c>
      <c r="I133" s="489" t="s">
        <v>2417</v>
      </c>
      <c r="J133" s="490">
        <v>46072.363981481481</v>
      </c>
      <c r="K133" s="488" t="s">
        <v>2422</v>
      </c>
      <c r="L133" s="488" t="s">
        <v>2423</v>
      </c>
    </row>
    <row r="134" spans="1:12" ht="42" x14ac:dyDescent="0.3">
      <c r="A134" s="488" t="s">
        <v>2752</v>
      </c>
      <c r="B134" s="488"/>
      <c r="C134" s="488" t="s">
        <v>229</v>
      </c>
      <c r="D134" s="488" t="s">
        <v>2412</v>
      </c>
      <c r="E134" s="488" t="s">
        <v>2753</v>
      </c>
      <c r="F134" s="488" t="s">
        <v>2414</v>
      </c>
      <c r="G134" s="488" t="s">
        <v>2754</v>
      </c>
      <c r="H134" s="489" t="s">
        <v>2416</v>
      </c>
      <c r="I134" s="489" t="s">
        <v>2417</v>
      </c>
      <c r="J134" s="490">
        <v>46072.363969907405</v>
      </c>
      <c r="K134" s="488" t="s">
        <v>2422</v>
      </c>
      <c r="L134" s="488" t="s">
        <v>2423</v>
      </c>
    </row>
    <row r="135" spans="1:12" ht="42" x14ac:dyDescent="0.3">
      <c r="A135" s="488" t="s">
        <v>2752</v>
      </c>
      <c r="B135" s="488"/>
      <c r="C135" s="488" t="s">
        <v>229</v>
      </c>
      <c r="D135" s="488" t="s">
        <v>2412</v>
      </c>
      <c r="E135" s="488" t="s">
        <v>2755</v>
      </c>
      <c r="F135" s="488" t="s">
        <v>2414</v>
      </c>
      <c r="G135" s="488" t="s">
        <v>2756</v>
      </c>
      <c r="H135" s="489" t="s">
        <v>2416</v>
      </c>
      <c r="I135" s="489" t="s">
        <v>2417</v>
      </c>
      <c r="J135" s="490">
        <v>46072.363969907405</v>
      </c>
      <c r="K135" s="488" t="s">
        <v>2422</v>
      </c>
      <c r="L135" s="488" t="s">
        <v>2423</v>
      </c>
    </row>
    <row r="136" spans="1:12" ht="42" x14ac:dyDescent="0.3">
      <c r="A136" s="488" t="s">
        <v>947</v>
      </c>
      <c r="B136" s="488">
        <v>128293</v>
      </c>
      <c r="C136" s="488" t="s">
        <v>229</v>
      </c>
      <c r="D136" s="488" t="s">
        <v>2412</v>
      </c>
      <c r="E136" s="488" t="s">
        <v>2757</v>
      </c>
      <c r="F136" s="488" t="s">
        <v>2414</v>
      </c>
      <c r="G136" s="488" t="s">
        <v>2758</v>
      </c>
      <c r="H136" s="489" t="s">
        <v>2416</v>
      </c>
      <c r="I136" s="489" t="s">
        <v>2417</v>
      </c>
      <c r="J136" s="490">
        <v>46178.489872685182</v>
      </c>
      <c r="K136" s="488" t="s">
        <v>2433</v>
      </c>
      <c r="L136" s="488"/>
    </row>
    <row r="137" spans="1:12" ht="56" x14ac:dyDescent="0.3">
      <c r="A137" s="488" t="s">
        <v>947</v>
      </c>
      <c r="B137" s="488">
        <v>128293</v>
      </c>
      <c r="C137" s="488" t="s">
        <v>229</v>
      </c>
      <c r="D137" s="488" t="s">
        <v>2412</v>
      </c>
      <c r="E137" s="488" t="s">
        <v>2759</v>
      </c>
      <c r="F137" s="488" t="s">
        <v>2414</v>
      </c>
      <c r="G137" s="488" t="s">
        <v>2760</v>
      </c>
      <c r="H137" s="489" t="s">
        <v>2416</v>
      </c>
      <c r="I137" s="489" t="s">
        <v>2417</v>
      </c>
      <c r="J137" s="490">
        <v>46072.369293981479</v>
      </c>
      <c r="K137" s="488" t="s">
        <v>2433</v>
      </c>
      <c r="L137" s="488"/>
    </row>
    <row r="138" spans="1:12" ht="42" x14ac:dyDescent="0.3">
      <c r="A138" s="488" t="s">
        <v>947</v>
      </c>
      <c r="B138" s="488">
        <v>128293</v>
      </c>
      <c r="C138" s="488" t="s">
        <v>229</v>
      </c>
      <c r="D138" s="488" t="s">
        <v>2412</v>
      </c>
      <c r="E138" s="488" t="s">
        <v>2761</v>
      </c>
      <c r="F138" s="488" t="s">
        <v>2414</v>
      </c>
      <c r="G138" s="488" t="s">
        <v>2762</v>
      </c>
      <c r="H138" s="489" t="s">
        <v>2416</v>
      </c>
      <c r="I138" s="489" t="s">
        <v>2417</v>
      </c>
      <c r="J138" s="490">
        <v>46072.369293981479</v>
      </c>
      <c r="K138" s="488" t="s">
        <v>2433</v>
      </c>
      <c r="L138" s="488"/>
    </row>
    <row r="139" spans="1:12" ht="42" x14ac:dyDescent="0.3">
      <c r="A139" s="488" t="s">
        <v>1125</v>
      </c>
      <c r="B139" s="488">
        <v>1059847</v>
      </c>
      <c r="C139" s="488" t="s">
        <v>229</v>
      </c>
      <c r="D139" s="488" t="s">
        <v>2412</v>
      </c>
      <c r="E139" s="488" t="s">
        <v>2763</v>
      </c>
      <c r="F139" s="488" t="s">
        <v>2414</v>
      </c>
      <c r="G139" s="488" t="s">
        <v>2764</v>
      </c>
      <c r="H139" s="489" t="s">
        <v>2416</v>
      </c>
      <c r="I139" s="489" t="s">
        <v>2417</v>
      </c>
      <c r="J139" s="490">
        <v>46091.357870370368</v>
      </c>
      <c r="K139" s="488" t="s">
        <v>2433</v>
      </c>
      <c r="L139" s="488"/>
    </row>
    <row r="140" spans="1:12" ht="42" x14ac:dyDescent="0.3">
      <c r="A140" s="488" t="s">
        <v>1125</v>
      </c>
      <c r="B140" s="488">
        <v>1059847</v>
      </c>
      <c r="C140" s="488" t="s">
        <v>229</v>
      </c>
      <c r="D140" s="488" t="s">
        <v>2412</v>
      </c>
      <c r="E140" s="488" t="s">
        <v>2765</v>
      </c>
      <c r="F140" s="488" t="s">
        <v>2414</v>
      </c>
      <c r="G140" s="488" t="s">
        <v>2766</v>
      </c>
      <c r="H140" s="489" t="s">
        <v>2416</v>
      </c>
      <c r="I140" s="489" t="s">
        <v>2417</v>
      </c>
      <c r="J140" s="490">
        <v>46091.357766203706</v>
      </c>
      <c r="K140" s="488" t="s">
        <v>2433</v>
      </c>
      <c r="L140" s="488"/>
    </row>
    <row r="141" spans="1:12" ht="28" x14ac:dyDescent="0.3">
      <c r="A141" s="488" t="s">
        <v>2767</v>
      </c>
      <c r="B141" s="488">
        <v>1022910</v>
      </c>
      <c r="C141" s="488" t="s">
        <v>229</v>
      </c>
      <c r="D141" s="488" t="s">
        <v>2412</v>
      </c>
      <c r="E141" s="488" t="s">
        <v>2768</v>
      </c>
      <c r="F141" s="488" t="s">
        <v>2414</v>
      </c>
      <c r="G141" s="488" t="s">
        <v>2769</v>
      </c>
      <c r="H141" s="489" t="s">
        <v>2416</v>
      </c>
      <c r="I141" s="489" t="s">
        <v>2417</v>
      </c>
      <c r="J141" s="490">
        <v>46091.432395833333</v>
      </c>
      <c r="K141" s="488" t="s">
        <v>2433</v>
      </c>
      <c r="L141" s="488"/>
    </row>
    <row r="142" spans="1:12" ht="42" x14ac:dyDescent="0.3">
      <c r="A142" s="488" t="s">
        <v>2767</v>
      </c>
      <c r="B142" s="488">
        <v>1022910</v>
      </c>
      <c r="C142" s="488" t="s">
        <v>229</v>
      </c>
      <c r="D142" s="488" t="s">
        <v>2412</v>
      </c>
      <c r="E142" s="488" t="s">
        <v>2770</v>
      </c>
      <c r="F142" s="488" t="s">
        <v>2414</v>
      </c>
      <c r="G142" s="488" t="s">
        <v>2771</v>
      </c>
      <c r="H142" s="489" t="s">
        <v>2416</v>
      </c>
      <c r="I142" s="489" t="s">
        <v>2417</v>
      </c>
      <c r="J142" s="490">
        <v>46091.432256944441</v>
      </c>
      <c r="K142" s="488" t="s">
        <v>2433</v>
      </c>
      <c r="L142" s="488"/>
    </row>
    <row r="143" spans="1:12" ht="42" x14ac:dyDescent="0.3">
      <c r="A143" s="488" t="s">
        <v>2772</v>
      </c>
      <c r="B143" s="488"/>
      <c r="C143" s="488" t="s">
        <v>229</v>
      </c>
      <c r="D143" s="488" t="s">
        <v>2412</v>
      </c>
      <c r="E143" s="488" t="s">
        <v>2773</v>
      </c>
      <c r="F143" s="488" t="s">
        <v>2436</v>
      </c>
      <c r="G143" s="488" t="s">
        <v>2774</v>
      </c>
      <c r="H143" s="489" t="s">
        <v>2416</v>
      </c>
      <c r="I143" s="489" t="s">
        <v>2417</v>
      </c>
      <c r="J143" s="490">
        <v>46085.375150462962</v>
      </c>
      <c r="K143" s="488" t="s">
        <v>2422</v>
      </c>
      <c r="L143" s="488" t="s">
        <v>2423</v>
      </c>
    </row>
    <row r="144" spans="1:12" ht="42" x14ac:dyDescent="0.3">
      <c r="A144" s="488" t="s">
        <v>2772</v>
      </c>
      <c r="B144" s="488"/>
      <c r="C144" s="488" t="s">
        <v>229</v>
      </c>
      <c r="D144" s="488" t="s">
        <v>2412</v>
      </c>
      <c r="E144" s="488" t="s">
        <v>2775</v>
      </c>
      <c r="F144" s="488" t="s">
        <v>2414</v>
      </c>
      <c r="G144" s="488" t="s">
        <v>2776</v>
      </c>
      <c r="H144" s="489" t="s">
        <v>2416</v>
      </c>
      <c r="I144" s="489" t="s">
        <v>2417</v>
      </c>
      <c r="J144" s="490">
        <v>46085.373819444445</v>
      </c>
      <c r="K144" s="488" t="s">
        <v>2422</v>
      </c>
      <c r="L144" s="488" t="s">
        <v>2423</v>
      </c>
    </row>
    <row r="145" spans="1:12" ht="28" x14ac:dyDescent="0.3">
      <c r="A145" s="488" t="s">
        <v>470</v>
      </c>
      <c r="B145" s="488">
        <v>1075163</v>
      </c>
      <c r="C145" s="488" t="s">
        <v>229</v>
      </c>
      <c r="D145" s="488" t="s">
        <v>2412</v>
      </c>
      <c r="E145" s="488" t="s">
        <v>2777</v>
      </c>
      <c r="F145" s="488" t="s">
        <v>2414</v>
      </c>
      <c r="G145" s="488" t="s">
        <v>2778</v>
      </c>
      <c r="H145" s="489" t="s">
        <v>2416</v>
      </c>
      <c r="I145" s="489" t="s">
        <v>2417</v>
      </c>
      <c r="J145" s="490">
        <v>46091.432881944442</v>
      </c>
      <c r="K145" s="488" t="s">
        <v>2433</v>
      </c>
      <c r="L145" s="488"/>
    </row>
    <row r="146" spans="1:12" ht="42" x14ac:dyDescent="0.3">
      <c r="A146" s="488" t="s">
        <v>470</v>
      </c>
      <c r="B146" s="488">
        <v>1075163</v>
      </c>
      <c r="C146" s="488" t="s">
        <v>229</v>
      </c>
      <c r="D146" s="488" t="s">
        <v>2412</v>
      </c>
      <c r="E146" s="488" t="s">
        <v>2779</v>
      </c>
      <c r="F146" s="488" t="s">
        <v>2414</v>
      </c>
      <c r="G146" s="488" t="s">
        <v>2780</v>
      </c>
      <c r="H146" s="489" t="s">
        <v>2416</v>
      </c>
      <c r="I146" s="489" t="s">
        <v>2417</v>
      </c>
      <c r="J146" s="490">
        <v>46091.432719907411</v>
      </c>
      <c r="K146" s="488" t="s">
        <v>2433</v>
      </c>
      <c r="L146" s="488"/>
    </row>
    <row r="147" spans="1:12" ht="28" x14ac:dyDescent="0.3">
      <c r="A147" s="488" t="s">
        <v>2781</v>
      </c>
      <c r="B147" s="488"/>
      <c r="C147" s="488" t="s">
        <v>229</v>
      </c>
      <c r="D147" s="488" t="s">
        <v>2412</v>
      </c>
      <c r="E147" s="488" t="s">
        <v>2782</v>
      </c>
      <c r="F147" s="488" t="s">
        <v>2414</v>
      </c>
      <c r="G147" s="488" t="s">
        <v>2783</v>
      </c>
      <c r="H147" s="489" t="s">
        <v>2416</v>
      </c>
      <c r="I147" s="489" t="s">
        <v>2417</v>
      </c>
      <c r="J147" s="490">
        <v>46220.324513888889</v>
      </c>
      <c r="K147" s="488" t="s">
        <v>2422</v>
      </c>
      <c r="L147" s="488" t="s">
        <v>2423</v>
      </c>
    </row>
    <row r="148" spans="1:12" ht="28" x14ac:dyDescent="0.3">
      <c r="A148" s="488" t="s">
        <v>2781</v>
      </c>
      <c r="B148" s="488"/>
      <c r="C148" s="488" t="s">
        <v>229</v>
      </c>
      <c r="D148" s="488" t="s">
        <v>2412</v>
      </c>
      <c r="E148" s="488" t="s">
        <v>2784</v>
      </c>
      <c r="F148" s="488" t="s">
        <v>2414</v>
      </c>
      <c r="G148" s="488" t="s">
        <v>2785</v>
      </c>
      <c r="H148" s="489" t="s">
        <v>2416</v>
      </c>
      <c r="I148" s="489" t="s">
        <v>2417</v>
      </c>
      <c r="J148" s="490">
        <v>46220.324664351851</v>
      </c>
      <c r="K148" s="488" t="s">
        <v>2422</v>
      </c>
      <c r="L148" s="488" t="s">
        <v>2423</v>
      </c>
    </row>
    <row r="149" spans="1:12" ht="42" x14ac:dyDescent="0.3">
      <c r="A149" s="488" t="s">
        <v>196</v>
      </c>
      <c r="B149" s="488">
        <v>1000029</v>
      </c>
      <c r="C149" s="488" t="s">
        <v>229</v>
      </c>
      <c r="D149" s="488" t="s">
        <v>2412</v>
      </c>
      <c r="E149" s="488" t="s">
        <v>2786</v>
      </c>
      <c r="F149" s="488" t="s">
        <v>2414</v>
      </c>
      <c r="G149" s="488" t="s">
        <v>2787</v>
      </c>
      <c r="H149" s="489" t="s">
        <v>2416</v>
      </c>
      <c r="I149" s="489" t="s">
        <v>2417</v>
      </c>
      <c r="J149" s="490">
        <v>46092.347812499997</v>
      </c>
      <c r="K149" s="488" t="s">
        <v>2433</v>
      </c>
      <c r="L149" s="488"/>
    </row>
    <row r="150" spans="1:12" ht="42" x14ac:dyDescent="0.3">
      <c r="A150" s="488" t="s">
        <v>196</v>
      </c>
      <c r="B150" s="488">
        <v>1000029</v>
      </c>
      <c r="C150" s="488" t="s">
        <v>229</v>
      </c>
      <c r="D150" s="488" t="s">
        <v>2412</v>
      </c>
      <c r="E150" s="488" t="s">
        <v>2788</v>
      </c>
      <c r="F150" s="488" t="s">
        <v>2414</v>
      </c>
      <c r="G150" s="488" t="s">
        <v>2789</v>
      </c>
      <c r="H150" s="489" t="s">
        <v>2416</v>
      </c>
      <c r="I150" s="489" t="s">
        <v>2417</v>
      </c>
      <c r="J150" s="490">
        <v>46092.347187500003</v>
      </c>
      <c r="K150" s="488" t="s">
        <v>2433</v>
      </c>
      <c r="L150" s="488"/>
    </row>
    <row r="151" spans="1:12" ht="42" x14ac:dyDescent="0.3">
      <c r="A151" s="488" t="s">
        <v>313</v>
      </c>
      <c r="B151" s="488">
        <v>1000417</v>
      </c>
      <c r="C151" s="488" t="s">
        <v>229</v>
      </c>
      <c r="D151" s="488" t="s">
        <v>2412</v>
      </c>
      <c r="E151" s="488" t="s">
        <v>2790</v>
      </c>
      <c r="F151" s="488" t="s">
        <v>2414</v>
      </c>
      <c r="G151" s="488" t="s">
        <v>2791</v>
      </c>
      <c r="H151" s="489" t="s">
        <v>2416</v>
      </c>
      <c r="I151" s="489" t="s">
        <v>2417</v>
      </c>
      <c r="J151" s="490">
        <v>46072.369340277779</v>
      </c>
      <c r="K151" s="488" t="s">
        <v>2433</v>
      </c>
      <c r="L151" s="488"/>
    </row>
    <row r="152" spans="1:12" ht="28" x14ac:dyDescent="0.3">
      <c r="A152" s="488" t="s">
        <v>313</v>
      </c>
      <c r="B152" s="488">
        <v>1000417</v>
      </c>
      <c r="C152" s="488" t="s">
        <v>229</v>
      </c>
      <c r="D152" s="488" t="s">
        <v>2412</v>
      </c>
      <c r="E152" s="488" t="s">
        <v>2792</v>
      </c>
      <c r="F152" s="488" t="s">
        <v>2414</v>
      </c>
      <c r="G152" s="488" t="s">
        <v>2793</v>
      </c>
      <c r="H152" s="489" t="s">
        <v>2416</v>
      </c>
      <c r="I152" s="489" t="s">
        <v>2417</v>
      </c>
      <c r="J152" s="490">
        <v>46092.3671875</v>
      </c>
      <c r="K152" s="488" t="s">
        <v>2433</v>
      </c>
      <c r="L152" s="488"/>
    </row>
    <row r="153" spans="1:12" ht="42" x14ac:dyDescent="0.3">
      <c r="A153" s="488" t="s">
        <v>195</v>
      </c>
      <c r="B153" s="488">
        <v>1059431</v>
      </c>
      <c r="C153" s="488" t="s">
        <v>229</v>
      </c>
      <c r="D153" s="488" t="s">
        <v>2412</v>
      </c>
      <c r="E153" s="488" t="s">
        <v>2794</v>
      </c>
      <c r="F153" s="488" t="s">
        <v>2414</v>
      </c>
      <c r="G153" s="488" t="s">
        <v>2795</v>
      </c>
      <c r="H153" s="489" t="s">
        <v>2416</v>
      </c>
      <c r="I153" s="489" t="s">
        <v>2417</v>
      </c>
      <c r="J153" s="490">
        <v>46171.464305555557</v>
      </c>
      <c r="K153" s="488" t="s">
        <v>2433</v>
      </c>
      <c r="L153" s="488"/>
    </row>
    <row r="154" spans="1:12" ht="42" x14ac:dyDescent="0.3">
      <c r="A154" s="488" t="s">
        <v>195</v>
      </c>
      <c r="B154" s="488">
        <v>1059431</v>
      </c>
      <c r="C154" s="488" t="s">
        <v>229</v>
      </c>
      <c r="D154" s="488" t="s">
        <v>2412</v>
      </c>
      <c r="E154" s="488" t="s">
        <v>2796</v>
      </c>
      <c r="F154" s="488" t="s">
        <v>2436</v>
      </c>
      <c r="G154" s="488" t="s">
        <v>2797</v>
      </c>
      <c r="H154" s="489" t="s">
        <v>2416</v>
      </c>
      <c r="I154" s="489" t="s">
        <v>2417</v>
      </c>
      <c r="J154" s="490">
        <v>46057.586319444446</v>
      </c>
      <c r="K154" s="488" t="s">
        <v>2433</v>
      </c>
      <c r="L154" s="488"/>
    </row>
    <row r="155" spans="1:12" ht="42" x14ac:dyDescent="0.3">
      <c r="A155" s="488" t="s">
        <v>195</v>
      </c>
      <c r="B155" s="488">
        <v>1059431</v>
      </c>
      <c r="C155" s="488" t="s">
        <v>229</v>
      </c>
      <c r="D155" s="488" t="s">
        <v>2412</v>
      </c>
      <c r="E155" s="488" t="s">
        <v>2798</v>
      </c>
      <c r="F155" s="488" t="s">
        <v>2414</v>
      </c>
      <c r="G155" s="488" t="s">
        <v>2799</v>
      </c>
      <c r="H155" s="489" t="s">
        <v>2416</v>
      </c>
      <c r="I155" s="489" t="s">
        <v>2417</v>
      </c>
      <c r="J155" s="490">
        <v>46057.586446759262</v>
      </c>
      <c r="K155" s="488" t="s">
        <v>2433</v>
      </c>
      <c r="L155" s="488"/>
    </row>
    <row r="156" spans="1:12" ht="42" x14ac:dyDescent="0.3">
      <c r="A156" s="488" t="s">
        <v>195</v>
      </c>
      <c r="B156" s="488">
        <v>1059431</v>
      </c>
      <c r="C156" s="488" t="s">
        <v>229</v>
      </c>
      <c r="D156" s="488" t="s">
        <v>2412</v>
      </c>
      <c r="E156" s="488" t="s">
        <v>2800</v>
      </c>
      <c r="F156" s="488" t="s">
        <v>2414</v>
      </c>
      <c r="G156" s="488" t="s">
        <v>2801</v>
      </c>
      <c r="H156" s="489" t="s">
        <v>2416</v>
      </c>
      <c r="I156" s="489" t="s">
        <v>2417</v>
      </c>
      <c r="J156" s="490">
        <v>46057.586388888885</v>
      </c>
      <c r="K156" s="488" t="s">
        <v>2433</v>
      </c>
      <c r="L156" s="488"/>
    </row>
    <row r="157" spans="1:12" ht="42" x14ac:dyDescent="0.3">
      <c r="A157" s="488" t="s">
        <v>285</v>
      </c>
      <c r="B157" s="488">
        <v>142261</v>
      </c>
      <c r="C157" s="488" t="s">
        <v>229</v>
      </c>
      <c r="D157" s="488" t="s">
        <v>2412</v>
      </c>
      <c r="E157" s="488" t="s">
        <v>2802</v>
      </c>
      <c r="F157" s="488" t="s">
        <v>2414</v>
      </c>
      <c r="G157" s="488" t="s">
        <v>2803</v>
      </c>
      <c r="H157" s="489" t="s">
        <v>2416</v>
      </c>
      <c r="I157" s="489" t="s">
        <v>2417</v>
      </c>
      <c r="J157" s="490">
        <v>46072.369351851848</v>
      </c>
      <c r="K157" s="488" t="s">
        <v>2433</v>
      </c>
      <c r="L157" s="488"/>
    </row>
    <row r="158" spans="1:12" ht="42" x14ac:dyDescent="0.3">
      <c r="A158" s="488" t="s">
        <v>285</v>
      </c>
      <c r="B158" s="488">
        <v>142261</v>
      </c>
      <c r="C158" s="488" t="s">
        <v>229</v>
      </c>
      <c r="D158" s="488" t="s">
        <v>2412</v>
      </c>
      <c r="E158" s="488" t="s">
        <v>2804</v>
      </c>
      <c r="F158" s="488" t="s">
        <v>2414</v>
      </c>
      <c r="G158" s="488" t="s">
        <v>2805</v>
      </c>
      <c r="H158" s="489" t="s">
        <v>2416</v>
      </c>
      <c r="I158" s="489" t="s">
        <v>2417</v>
      </c>
      <c r="J158" s="490">
        <v>46072.369351851848</v>
      </c>
      <c r="K158" s="488" t="s">
        <v>2433</v>
      </c>
      <c r="L158" s="488"/>
    </row>
    <row r="159" spans="1:12" ht="42" x14ac:dyDescent="0.3">
      <c r="A159" s="488" t="s">
        <v>1633</v>
      </c>
      <c r="B159" s="488">
        <v>123205</v>
      </c>
      <c r="C159" s="488" t="s">
        <v>229</v>
      </c>
      <c r="D159" s="488" t="s">
        <v>2412</v>
      </c>
      <c r="E159" s="488" t="s">
        <v>2806</v>
      </c>
      <c r="F159" s="488" t="s">
        <v>2414</v>
      </c>
      <c r="G159" s="488" t="s">
        <v>2807</v>
      </c>
      <c r="H159" s="489" t="s">
        <v>2416</v>
      </c>
      <c r="I159" s="489" t="s">
        <v>2417</v>
      </c>
      <c r="J159" s="490">
        <v>46072.369270833333</v>
      </c>
      <c r="K159" s="488" t="s">
        <v>2433</v>
      </c>
      <c r="L159" s="488"/>
    </row>
    <row r="160" spans="1:12" ht="42" x14ac:dyDescent="0.3">
      <c r="A160" s="488" t="s">
        <v>1633</v>
      </c>
      <c r="B160" s="488">
        <v>123205</v>
      </c>
      <c r="C160" s="488" t="s">
        <v>229</v>
      </c>
      <c r="D160" s="488" t="s">
        <v>2412</v>
      </c>
      <c r="E160" s="488" t="s">
        <v>2808</v>
      </c>
      <c r="F160" s="488" t="s">
        <v>2414</v>
      </c>
      <c r="G160" s="488" t="s">
        <v>2809</v>
      </c>
      <c r="H160" s="489" t="s">
        <v>2416</v>
      </c>
      <c r="I160" s="489" t="s">
        <v>2417</v>
      </c>
      <c r="J160" s="490">
        <v>46072.369340277779</v>
      </c>
      <c r="K160" s="488" t="s">
        <v>2433</v>
      </c>
      <c r="L160" s="488"/>
    </row>
    <row r="161" spans="1:12" ht="42" x14ac:dyDescent="0.3">
      <c r="A161" s="488" t="s">
        <v>2810</v>
      </c>
      <c r="B161" s="488"/>
      <c r="C161" s="488" t="s">
        <v>229</v>
      </c>
      <c r="D161" s="488" t="s">
        <v>2412</v>
      </c>
      <c r="E161" s="488" t="s">
        <v>2811</v>
      </c>
      <c r="F161" s="488" t="s">
        <v>2414</v>
      </c>
      <c r="G161" s="488" t="s">
        <v>2812</v>
      </c>
      <c r="H161" s="489" t="s">
        <v>2416</v>
      </c>
      <c r="I161" s="489" t="s">
        <v>2417</v>
      </c>
      <c r="J161" s="490">
        <v>46072.369340277779</v>
      </c>
      <c r="K161" s="488" t="s">
        <v>2422</v>
      </c>
      <c r="L161" s="488" t="s">
        <v>2423</v>
      </c>
    </row>
    <row r="162" spans="1:12" ht="42" x14ac:dyDescent="0.3">
      <c r="A162" s="488" t="s">
        <v>2810</v>
      </c>
      <c r="B162" s="488"/>
      <c r="C162" s="488" t="s">
        <v>229</v>
      </c>
      <c r="D162" s="488" t="s">
        <v>2412</v>
      </c>
      <c r="E162" s="488" t="s">
        <v>2813</v>
      </c>
      <c r="F162" s="488" t="s">
        <v>2414</v>
      </c>
      <c r="G162" s="488" t="s">
        <v>2814</v>
      </c>
      <c r="H162" s="489" t="s">
        <v>2416</v>
      </c>
      <c r="I162" s="489" t="s">
        <v>2417</v>
      </c>
      <c r="J162" s="490">
        <v>46072.369328703702</v>
      </c>
      <c r="K162" s="488" t="s">
        <v>2422</v>
      </c>
      <c r="L162" s="488" t="s">
        <v>2423</v>
      </c>
    </row>
    <row r="163" spans="1:12" ht="42" x14ac:dyDescent="0.3">
      <c r="A163" s="488" t="s">
        <v>886</v>
      </c>
      <c r="B163" s="488">
        <v>1092579</v>
      </c>
      <c r="C163" s="488" t="s">
        <v>229</v>
      </c>
      <c r="D163" s="488" t="s">
        <v>2412</v>
      </c>
      <c r="E163" s="488" t="s">
        <v>2815</v>
      </c>
      <c r="F163" s="488" t="s">
        <v>2414</v>
      </c>
      <c r="G163" s="488" t="s">
        <v>2816</v>
      </c>
      <c r="H163" s="489" t="s">
        <v>2416</v>
      </c>
      <c r="I163" s="489" t="s">
        <v>2417</v>
      </c>
      <c r="J163" s="490">
        <v>46072.369363425925</v>
      </c>
      <c r="K163" s="488" t="s">
        <v>2433</v>
      </c>
      <c r="L163" s="488"/>
    </row>
    <row r="164" spans="1:12" ht="42" x14ac:dyDescent="0.3">
      <c r="A164" s="488" t="s">
        <v>886</v>
      </c>
      <c r="B164" s="488">
        <v>1092579</v>
      </c>
      <c r="C164" s="488" t="s">
        <v>229</v>
      </c>
      <c r="D164" s="488" t="s">
        <v>2412</v>
      </c>
      <c r="E164" s="488" t="s">
        <v>2817</v>
      </c>
      <c r="F164" s="488" t="s">
        <v>2414</v>
      </c>
      <c r="G164" s="488" t="s">
        <v>2818</v>
      </c>
      <c r="H164" s="489" t="s">
        <v>2416</v>
      </c>
      <c r="I164" s="489" t="s">
        <v>2417</v>
      </c>
      <c r="J164" s="490">
        <v>46072.369375000002</v>
      </c>
      <c r="K164" s="488" t="s">
        <v>2433</v>
      </c>
      <c r="L164" s="488"/>
    </row>
    <row r="165" spans="1:12" ht="42" x14ac:dyDescent="0.3">
      <c r="A165" s="488" t="s">
        <v>2819</v>
      </c>
      <c r="B165" s="488"/>
      <c r="C165" s="488" t="s">
        <v>2382</v>
      </c>
      <c r="D165" s="488" t="s">
        <v>2412</v>
      </c>
      <c r="E165" s="488" t="s">
        <v>2820</v>
      </c>
      <c r="F165" s="488" t="s">
        <v>2472</v>
      </c>
      <c r="G165" s="488" t="s">
        <v>2821</v>
      </c>
      <c r="H165" s="489" t="s">
        <v>2416</v>
      </c>
      <c r="I165" s="489" t="s">
        <v>2417</v>
      </c>
      <c r="J165" s="490">
        <v>46045.616782407407</v>
      </c>
      <c r="K165" s="488" t="s">
        <v>2422</v>
      </c>
      <c r="L165" s="488" t="s">
        <v>2423</v>
      </c>
    </row>
    <row r="166" spans="1:12" ht="28" x14ac:dyDescent="0.3">
      <c r="A166" s="488" t="s">
        <v>2822</v>
      </c>
      <c r="B166" s="488"/>
      <c r="C166" s="488" t="s">
        <v>2382</v>
      </c>
      <c r="D166" s="488" t="s">
        <v>2412</v>
      </c>
      <c r="E166" s="488" t="s">
        <v>2823</v>
      </c>
      <c r="F166" s="488" t="s">
        <v>2414</v>
      </c>
      <c r="G166" s="488" t="s">
        <v>2824</v>
      </c>
      <c r="H166" s="489" t="s">
        <v>2416</v>
      </c>
      <c r="I166" s="489" t="s">
        <v>2417</v>
      </c>
      <c r="J166" s="490">
        <v>46044.697256944448</v>
      </c>
      <c r="K166" s="488" t="s">
        <v>2422</v>
      </c>
      <c r="L166" s="488" t="s">
        <v>2423</v>
      </c>
    </row>
    <row r="167" spans="1:12" ht="42" x14ac:dyDescent="0.3">
      <c r="A167" s="488" t="s">
        <v>2825</v>
      </c>
      <c r="B167" s="488"/>
      <c r="C167" s="488" t="s">
        <v>2382</v>
      </c>
      <c r="D167" s="488" t="s">
        <v>2412</v>
      </c>
      <c r="E167" s="488" t="s">
        <v>2826</v>
      </c>
      <c r="F167" s="488" t="s">
        <v>2436</v>
      </c>
      <c r="G167" s="488" t="s">
        <v>2827</v>
      </c>
      <c r="H167" s="489" t="s">
        <v>2416</v>
      </c>
      <c r="I167" s="489" t="s">
        <v>2417</v>
      </c>
      <c r="J167" s="490">
        <v>46045.612986111111</v>
      </c>
      <c r="K167" s="488" t="s">
        <v>2422</v>
      </c>
      <c r="L167" s="488" t="s">
        <v>2423</v>
      </c>
    </row>
    <row r="168" spans="1:12" ht="42" x14ac:dyDescent="0.3">
      <c r="A168" s="488" t="s">
        <v>2825</v>
      </c>
      <c r="B168" s="488"/>
      <c r="C168" s="488" t="s">
        <v>2382</v>
      </c>
      <c r="D168" s="488" t="s">
        <v>2412</v>
      </c>
      <c r="E168" s="488" t="s">
        <v>2828</v>
      </c>
      <c r="F168" s="488" t="s">
        <v>2414</v>
      </c>
      <c r="G168" s="488" t="s">
        <v>2829</v>
      </c>
      <c r="H168" s="489" t="s">
        <v>2416</v>
      </c>
      <c r="I168" s="489" t="s">
        <v>2417</v>
      </c>
      <c r="J168" s="490">
        <v>46045.612939814811</v>
      </c>
      <c r="K168" s="488" t="s">
        <v>2422</v>
      </c>
      <c r="L168" s="488" t="s">
        <v>2423</v>
      </c>
    </row>
    <row r="169" spans="1:12" ht="28" x14ac:dyDescent="0.3">
      <c r="A169" s="488" t="s">
        <v>517</v>
      </c>
      <c r="B169" s="488">
        <v>1117940</v>
      </c>
      <c r="C169" s="488" t="s">
        <v>183</v>
      </c>
      <c r="D169" s="488" t="s">
        <v>2412</v>
      </c>
      <c r="E169" s="488" t="s">
        <v>2830</v>
      </c>
      <c r="F169" s="488" t="s">
        <v>2414</v>
      </c>
      <c r="G169" s="488" t="s">
        <v>2831</v>
      </c>
      <c r="H169" s="489" t="s">
        <v>2416</v>
      </c>
      <c r="I169" s="489" t="s">
        <v>2417</v>
      </c>
      <c r="J169" s="490">
        <v>46057.588240740741</v>
      </c>
      <c r="K169" s="488" t="s">
        <v>2433</v>
      </c>
      <c r="L169" s="488"/>
    </row>
    <row r="170" spans="1:12" ht="42" x14ac:dyDescent="0.3">
      <c r="A170" s="488" t="s">
        <v>2832</v>
      </c>
      <c r="B170" s="488"/>
      <c r="C170" s="488" t="s">
        <v>2382</v>
      </c>
      <c r="D170" s="488" t="s">
        <v>2412</v>
      </c>
      <c r="E170" s="488" t="s">
        <v>2833</v>
      </c>
      <c r="F170" s="488" t="s">
        <v>2414</v>
      </c>
      <c r="G170" s="488" t="s">
        <v>2834</v>
      </c>
      <c r="H170" s="489" t="s">
        <v>2416</v>
      </c>
      <c r="I170" s="489" t="s">
        <v>2417</v>
      </c>
      <c r="J170" s="490">
        <v>46045.609976851854</v>
      </c>
      <c r="K170" s="488" t="s">
        <v>2422</v>
      </c>
      <c r="L170" s="488" t="s">
        <v>2423</v>
      </c>
    </row>
    <row r="171" spans="1:12" ht="42" x14ac:dyDescent="0.3">
      <c r="A171" s="488" t="s">
        <v>2832</v>
      </c>
      <c r="B171" s="488"/>
      <c r="C171" s="488" t="s">
        <v>2382</v>
      </c>
      <c r="D171" s="488" t="s">
        <v>2412</v>
      </c>
      <c r="E171" s="488" t="s">
        <v>2835</v>
      </c>
      <c r="F171" s="488" t="s">
        <v>2436</v>
      </c>
      <c r="G171" s="488" t="s">
        <v>2836</v>
      </c>
      <c r="H171" s="489" t="s">
        <v>2416</v>
      </c>
      <c r="I171" s="489" t="s">
        <v>2417</v>
      </c>
      <c r="J171" s="490">
        <v>46045.609884259262</v>
      </c>
      <c r="K171" s="488" t="s">
        <v>2422</v>
      </c>
      <c r="L171" s="488" t="s">
        <v>2423</v>
      </c>
    </row>
    <row r="172" spans="1:12" ht="42" x14ac:dyDescent="0.3">
      <c r="A172" s="488" t="s">
        <v>2837</v>
      </c>
      <c r="B172" s="488"/>
      <c r="C172" s="488" t="s">
        <v>2382</v>
      </c>
      <c r="D172" s="488" t="s">
        <v>2412</v>
      </c>
      <c r="E172" s="488" t="s">
        <v>2838</v>
      </c>
      <c r="F172" s="488" t="s">
        <v>2414</v>
      </c>
      <c r="G172" s="488" t="s">
        <v>2839</v>
      </c>
      <c r="H172" s="489" t="s">
        <v>2416</v>
      </c>
      <c r="I172" s="489" t="s">
        <v>2417</v>
      </c>
      <c r="J172" s="490">
        <v>46044.698240740741</v>
      </c>
      <c r="K172" s="488" t="s">
        <v>2422</v>
      </c>
      <c r="L172" s="488" t="s">
        <v>2423</v>
      </c>
    </row>
    <row r="173" spans="1:12" ht="42" x14ac:dyDescent="0.3">
      <c r="A173" s="488" t="s">
        <v>2837</v>
      </c>
      <c r="B173" s="488"/>
      <c r="C173" s="488" t="s">
        <v>2382</v>
      </c>
      <c r="D173" s="488" t="s">
        <v>2412</v>
      </c>
      <c r="E173" s="488" t="s">
        <v>2840</v>
      </c>
      <c r="F173" s="488" t="s">
        <v>2414</v>
      </c>
      <c r="G173" s="488" t="s">
        <v>2841</v>
      </c>
      <c r="H173" s="489" t="s">
        <v>2416</v>
      </c>
      <c r="I173" s="489" t="s">
        <v>2417</v>
      </c>
      <c r="J173" s="490">
        <v>46044.698310185187</v>
      </c>
      <c r="K173" s="488" t="s">
        <v>2422</v>
      </c>
      <c r="L173" s="488" t="s">
        <v>2423</v>
      </c>
    </row>
    <row r="174" spans="1:12" ht="42" x14ac:dyDescent="0.3">
      <c r="A174" s="488" t="s">
        <v>689</v>
      </c>
      <c r="B174" s="488">
        <v>1118007</v>
      </c>
      <c r="C174" s="488" t="s">
        <v>183</v>
      </c>
      <c r="D174" s="488" t="s">
        <v>2412</v>
      </c>
      <c r="E174" s="488" t="s">
        <v>2842</v>
      </c>
      <c r="F174" s="488" t="s">
        <v>2414</v>
      </c>
      <c r="G174" s="488" t="s">
        <v>2843</v>
      </c>
      <c r="H174" s="489" t="s">
        <v>2416</v>
      </c>
      <c r="I174" s="489" t="s">
        <v>2417</v>
      </c>
      <c r="J174" s="490">
        <v>46045.6093287037</v>
      </c>
      <c r="K174" s="488" t="s">
        <v>2433</v>
      </c>
      <c r="L174" s="488"/>
    </row>
    <row r="175" spans="1:12" ht="42" x14ac:dyDescent="0.3">
      <c r="A175" s="488" t="s">
        <v>689</v>
      </c>
      <c r="B175" s="488">
        <v>1118007</v>
      </c>
      <c r="C175" s="488" t="s">
        <v>183</v>
      </c>
      <c r="D175" s="488" t="s">
        <v>2412</v>
      </c>
      <c r="E175" s="488" t="s">
        <v>2844</v>
      </c>
      <c r="F175" s="488" t="s">
        <v>2414</v>
      </c>
      <c r="G175" s="488" t="s">
        <v>2845</v>
      </c>
      <c r="H175" s="489" t="s">
        <v>2416</v>
      </c>
      <c r="I175" s="489" t="s">
        <v>2417</v>
      </c>
      <c r="J175" s="490">
        <v>46045.609398148146</v>
      </c>
      <c r="K175" s="488" t="s">
        <v>2433</v>
      </c>
      <c r="L175" s="488"/>
    </row>
    <row r="176" spans="1:12" ht="28" x14ac:dyDescent="0.3">
      <c r="A176" s="488" t="s">
        <v>706</v>
      </c>
      <c r="B176" s="488">
        <v>1121128</v>
      </c>
      <c r="C176" s="488" t="s">
        <v>183</v>
      </c>
      <c r="D176" s="488" t="s">
        <v>2412</v>
      </c>
      <c r="E176" s="488" t="s">
        <v>2846</v>
      </c>
      <c r="F176" s="488" t="s">
        <v>2414</v>
      </c>
      <c r="G176" s="488" t="s">
        <v>2847</v>
      </c>
      <c r="H176" s="489" t="s">
        <v>2416</v>
      </c>
      <c r="I176" s="489" t="s">
        <v>2417</v>
      </c>
      <c r="J176" s="490">
        <v>46051.428287037037</v>
      </c>
      <c r="K176" s="488" t="s">
        <v>2433</v>
      </c>
      <c r="L176" s="488"/>
    </row>
    <row r="177" spans="1:12" ht="42" x14ac:dyDescent="0.3">
      <c r="A177" s="488" t="s">
        <v>2848</v>
      </c>
      <c r="B177" s="488"/>
      <c r="C177" s="488" t="s">
        <v>2382</v>
      </c>
      <c r="D177" s="488" t="s">
        <v>2412</v>
      </c>
      <c r="E177" s="488" t="s">
        <v>2849</v>
      </c>
      <c r="F177" s="488" t="s">
        <v>2414</v>
      </c>
      <c r="G177" s="488" t="s">
        <v>2850</v>
      </c>
      <c r="H177" s="489" t="s">
        <v>2416</v>
      </c>
      <c r="I177" s="489" t="s">
        <v>2417</v>
      </c>
      <c r="J177" s="490">
        <v>46051.656944444447</v>
      </c>
      <c r="K177" s="488" t="s">
        <v>2422</v>
      </c>
      <c r="L177" s="488" t="s">
        <v>2423</v>
      </c>
    </row>
    <row r="178" spans="1:12" ht="56" x14ac:dyDescent="0.3">
      <c r="A178" s="488" t="s">
        <v>2851</v>
      </c>
      <c r="B178" s="488"/>
      <c r="C178" s="488" t="s">
        <v>2382</v>
      </c>
      <c r="D178" s="488" t="s">
        <v>2412</v>
      </c>
      <c r="E178" s="488" t="s">
        <v>2852</v>
      </c>
      <c r="F178" s="488" t="s">
        <v>2414</v>
      </c>
      <c r="G178" s="488" t="s">
        <v>2853</v>
      </c>
      <c r="H178" s="489" t="s">
        <v>2416</v>
      </c>
      <c r="I178" s="489" t="s">
        <v>2417</v>
      </c>
      <c r="J178" s="490">
        <v>46057.588645833333</v>
      </c>
      <c r="K178" s="488" t="s">
        <v>2422</v>
      </c>
      <c r="L178" s="488" t="s">
        <v>2423</v>
      </c>
    </row>
    <row r="179" spans="1:12" ht="56" x14ac:dyDescent="0.3">
      <c r="A179" s="488" t="s">
        <v>2851</v>
      </c>
      <c r="B179" s="488"/>
      <c r="C179" s="488" t="s">
        <v>2382</v>
      </c>
      <c r="D179" s="488" t="s">
        <v>2412</v>
      </c>
      <c r="E179" s="488" t="s">
        <v>2854</v>
      </c>
      <c r="F179" s="488" t="s">
        <v>2414</v>
      </c>
      <c r="G179" s="488" t="s">
        <v>2855</v>
      </c>
      <c r="H179" s="489" t="s">
        <v>2416</v>
      </c>
      <c r="I179" s="489" t="s">
        <v>2417</v>
      </c>
      <c r="J179" s="490">
        <v>46057.58871527778</v>
      </c>
      <c r="K179" s="488" t="s">
        <v>2422</v>
      </c>
      <c r="L179" s="488" t="s">
        <v>2423</v>
      </c>
    </row>
    <row r="180" spans="1:12" ht="42" x14ac:dyDescent="0.3">
      <c r="A180" s="488" t="s">
        <v>852</v>
      </c>
      <c r="B180" s="488">
        <v>1117420</v>
      </c>
      <c r="C180" s="488" t="s">
        <v>183</v>
      </c>
      <c r="D180" s="488" t="s">
        <v>2412</v>
      </c>
      <c r="E180" s="488" t="s">
        <v>2856</v>
      </c>
      <c r="F180" s="488" t="s">
        <v>2414</v>
      </c>
      <c r="G180" s="488" t="s">
        <v>2857</v>
      </c>
      <c r="H180" s="489" t="s">
        <v>2416</v>
      </c>
      <c r="I180" s="489" t="s">
        <v>2417</v>
      </c>
      <c r="J180" s="490">
        <v>46112.34138888889</v>
      </c>
      <c r="K180" s="488" t="s">
        <v>2433</v>
      </c>
      <c r="L180" s="488"/>
    </row>
    <row r="181" spans="1:12" ht="42" x14ac:dyDescent="0.3">
      <c r="A181" s="488" t="s">
        <v>852</v>
      </c>
      <c r="B181" s="488">
        <v>1117420</v>
      </c>
      <c r="C181" s="488" t="s">
        <v>183</v>
      </c>
      <c r="D181" s="488" t="s">
        <v>2412</v>
      </c>
      <c r="E181" s="488" t="s">
        <v>2858</v>
      </c>
      <c r="F181" s="488" t="s">
        <v>2414</v>
      </c>
      <c r="G181" s="488" t="s">
        <v>2859</v>
      </c>
      <c r="H181" s="489" t="s">
        <v>2416</v>
      </c>
      <c r="I181" s="489" t="s">
        <v>2417</v>
      </c>
      <c r="J181" s="490">
        <v>46112.341365740744</v>
      </c>
      <c r="K181" s="488" t="s">
        <v>2433</v>
      </c>
      <c r="L181" s="488"/>
    </row>
    <row r="182" spans="1:12" ht="28" x14ac:dyDescent="0.3">
      <c r="A182" s="488" t="s">
        <v>1150</v>
      </c>
      <c r="B182" s="488">
        <v>1078438</v>
      </c>
      <c r="C182" s="488" t="s">
        <v>229</v>
      </c>
      <c r="D182" s="488" t="s">
        <v>2412</v>
      </c>
      <c r="E182" s="488" t="s">
        <v>2860</v>
      </c>
      <c r="F182" s="488" t="s">
        <v>2414</v>
      </c>
      <c r="G182" s="488" t="s">
        <v>2861</v>
      </c>
      <c r="H182" s="489" t="s">
        <v>2416</v>
      </c>
      <c r="I182" s="489" t="s">
        <v>2417</v>
      </c>
      <c r="J182" s="490">
        <v>46094.361979166664</v>
      </c>
      <c r="K182" s="488" t="s">
        <v>2433</v>
      </c>
      <c r="L182" s="488"/>
    </row>
    <row r="183" spans="1:12" ht="42" x14ac:dyDescent="0.3">
      <c r="A183" s="488" t="s">
        <v>1150</v>
      </c>
      <c r="B183" s="488">
        <v>1078438</v>
      </c>
      <c r="C183" s="488" t="s">
        <v>229</v>
      </c>
      <c r="D183" s="488" t="s">
        <v>2412</v>
      </c>
      <c r="E183" s="488" t="s">
        <v>2862</v>
      </c>
      <c r="F183" s="488" t="s">
        <v>2414</v>
      </c>
      <c r="G183" s="488" t="s">
        <v>2863</v>
      </c>
      <c r="H183" s="489" t="s">
        <v>2416</v>
      </c>
      <c r="I183" s="489" t="s">
        <v>2417</v>
      </c>
      <c r="J183" s="490">
        <v>46094.360092592593</v>
      </c>
      <c r="K183" s="488" t="s">
        <v>2433</v>
      </c>
      <c r="L183" s="488"/>
    </row>
    <row r="184" spans="1:12" ht="42" x14ac:dyDescent="0.3">
      <c r="A184" s="488" t="s">
        <v>1362</v>
      </c>
      <c r="B184" s="488">
        <v>1121529</v>
      </c>
      <c r="C184" s="488" t="s">
        <v>183</v>
      </c>
      <c r="D184" s="488" t="s">
        <v>2412</v>
      </c>
      <c r="E184" s="488" t="s">
        <v>2864</v>
      </c>
      <c r="F184" s="488" t="s">
        <v>2414</v>
      </c>
      <c r="G184" s="488" t="s">
        <v>2865</v>
      </c>
      <c r="H184" s="489" t="s">
        <v>2416</v>
      </c>
      <c r="I184" s="489" t="s">
        <v>2417</v>
      </c>
      <c r="J184" s="490">
        <v>46051.657523148147</v>
      </c>
      <c r="K184" s="488" t="s">
        <v>2433</v>
      </c>
      <c r="L184" s="488"/>
    </row>
    <row r="185" spans="1:12" ht="42" x14ac:dyDescent="0.3">
      <c r="A185" s="488" t="s">
        <v>2866</v>
      </c>
      <c r="B185" s="488"/>
      <c r="C185" s="488" t="s">
        <v>2382</v>
      </c>
      <c r="D185" s="488" t="s">
        <v>2412</v>
      </c>
      <c r="E185" s="488" t="s">
        <v>2867</v>
      </c>
      <c r="F185" s="488" t="s">
        <v>2414</v>
      </c>
      <c r="G185" s="488" t="s">
        <v>2868</v>
      </c>
      <c r="H185" s="489" t="s">
        <v>2416</v>
      </c>
      <c r="I185" s="489" t="s">
        <v>2417</v>
      </c>
      <c r="J185" s="490">
        <v>46045.610196759262</v>
      </c>
      <c r="K185" s="488" t="s">
        <v>2422</v>
      </c>
      <c r="L185" s="488" t="s">
        <v>2423</v>
      </c>
    </row>
    <row r="186" spans="1:12" ht="42" x14ac:dyDescent="0.3">
      <c r="A186" s="488" t="s">
        <v>2869</v>
      </c>
      <c r="B186" s="488"/>
      <c r="C186" s="488" t="s">
        <v>2382</v>
      </c>
      <c r="D186" s="488" t="s">
        <v>2412</v>
      </c>
      <c r="E186" s="488" t="s">
        <v>2870</v>
      </c>
      <c r="F186" s="488" t="s">
        <v>2414</v>
      </c>
      <c r="G186" s="488" t="s">
        <v>2871</v>
      </c>
      <c r="H186" s="489" t="s">
        <v>2416</v>
      </c>
      <c r="I186" s="489" t="s">
        <v>2417</v>
      </c>
      <c r="J186" s="490">
        <v>46044.697858796295</v>
      </c>
      <c r="K186" s="488" t="s">
        <v>2422</v>
      </c>
      <c r="L186" s="488" t="s">
        <v>2423</v>
      </c>
    </row>
    <row r="187" spans="1:12" ht="42" x14ac:dyDescent="0.3">
      <c r="A187" s="488" t="s">
        <v>2869</v>
      </c>
      <c r="B187" s="488"/>
      <c r="C187" s="488" t="s">
        <v>2382</v>
      </c>
      <c r="D187" s="488" t="s">
        <v>2412</v>
      </c>
      <c r="E187" s="488" t="s">
        <v>2872</v>
      </c>
      <c r="F187" s="488" t="s">
        <v>2414</v>
      </c>
      <c r="G187" s="488" t="s">
        <v>2873</v>
      </c>
      <c r="H187" s="489" t="s">
        <v>2416</v>
      </c>
      <c r="I187" s="489" t="s">
        <v>2417</v>
      </c>
      <c r="J187" s="490">
        <v>46044.697916666664</v>
      </c>
      <c r="K187" s="488" t="s">
        <v>2422</v>
      </c>
      <c r="L187" s="488" t="s">
        <v>2423</v>
      </c>
    </row>
    <row r="188" spans="1:12" ht="42" x14ac:dyDescent="0.3">
      <c r="A188" s="488" t="s">
        <v>178</v>
      </c>
      <c r="B188" s="488">
        <v>1063061</v>
      </c>
      <c r="C188" s="488" t="s">
        <v>183</v>
      </c>
      <c r="D188" s="488" t="s">
        <v>2412</v>
      </c>
      <c r="E188" s="488" t="s">
        <v>2874</v>
      </c>
      <c r="F188" s="488" t="s">
        <v>2414</v>
      </c>
      <c r="G188" s="488" t="s">
        <v>2875</v>
      </c>
      <c r="H188" s="489" t="s">
        <v>2416</v>
      </c>
      <c r="I188" s="489" t="s">
        <v>2417</v>
      </c>
      <c r="J188" s="490">
        <v>46072.362627314818</v>
      </c>
      <c r="K188" s="488" t="s">
        <v>2433</v>
      </c>
      <c r="L188" s="488"/>
    </row>
    <row r="189" spans="1:12" ht="42" x14ac:dyDescent="0.3">
      <c r="A189" s="488" t="s">
        <v>178</v>
      </c>
      <c r="B189" s="488">
        <v>1063061</v>
      </c>
      <c r="C189" s="488" t="s">
        <v>183</v>
      </c>
      <c r="D189" s="488" t="s">
        <v>2412</v>
      </c>
      <c r="E189" s="488" t="s">
        <v>2876</v>
      </c>
      <c r="F189" s="488" t="s">
        <v>2436</v>
      </c>
      <c r="G189" s="488" t="s">
        <v>2877</v>
      </c>
      <c r="H189" s="489" t="s">
        <v>2416</v>
      </c>
      <c r="I189" s="489" t="s">
        <v>2417</v>
      </c>
      <c r="J189" s="490">
        <v>46072.362627314818</v>
      </c>
      <c r="K189" s="488" t="s">
        <v>2433</v>
      </c>
      <c r="L189" s="488"/>
    </row>
    <row r="190" spans="1:12" ht="42" x14ac:dyDescent="0.3">
      <c r="A190" s="488" t="s">
        <v>240</v>
      </c>
      <c r="B190" s="488">
        <v>140018</v>
      </c>
      <c r="C190" s="488" t="s">
        <v>183</v>
      </c>
      <c r="D190" s="488" t="s">
        <v>2412</v>
      </c>
      <c r="E190" s="488" t="s">
        <v>2878</v>
      </c>
      <c r="F190" s="488" t="s">
        <v>2436</v>
      </c>
      <c r="G190" s="488" t="s">
        <v>2879</v>
      </c>
      <c r="H190" s="489" t="s">
        <v>2416</v>
      </c>
      <c r="I190" s="489" t="s">
        <v>2417</v>
      </c>
      <c r="J190" s="490">
        <v>46072.362696759257</v>
      </c>
      <c r="K190" s="488" t="s">
        <v>2418</v>
      </c>
      <c r="L190" s="488"/>
    </row>
    <row r="191" spans="1:12" ht="42" x14ac:dyDescent="0.3">
      <c r="A191" s="488" t="s">
        <v>2880</v>
      </c>
      <c r="B191" s="488"/>
      <c r="C191" s="488" t="s">
        <v>183</v>
      </c>
      <c r="D191" s="488" t="s">
        <v>2412</v>
      </c>
      <c r="E191" s="488" t="s">
        <v>2881</v>
      </c>
      <c r="F191" s="488" t="s">
        <v>2414</v>
      </c>
      <c r="G191" s="488" t="s">
        <v>2882</v>
      </c>
      <c r="H191" s="489" t="s">
        <v>2416</v>
      </c>
      <c r="I191" s="489" t="s">
        <v>2417</v>
      </c>
      <c r="J191" s="490">
        <v>46072.362708333334</v>
      </c>
      <c r="K191" s="488" t="s">
        <v>2422</v>
      </c>
      <c r="L191" s="488" t="s">
        <v>2423</v>
      </c>
    </row>
    <row r="192" spans="1:12" ht="42" x14ac:dyDescent="0.3">
      <c r="A192" s="488" t="s">
        <v>275</v>
      </c>
      <c r="B192" s="488">
        <v>1088572</v>
      </c>
      <c r="C192" s="488" t="s">
        <v>183</v>
      </c>
      <c r="D192" s="488" t="s">
        <v>2412</v>
      </c>
      <c r="E192" s="488" t="s">
        <v>2883</v>
      </c>
      <c r="F192" s="488" t="s">
        <v>2414</v>
      </c>
      <c r="G192" s="488" t="s">
        <v>2884</v>
      </c>
      <c r="H192" s="489" t="s">
        <v>2416</v>
      </c>
      <c r="I192" s="489" t="s">
        <v>2417</v>
      </c>
      <c r="J192" s="490">
        <v>46045.610462962963</v>
      </c>
      <c r="K192" s="488" t="s">
        <v>2885</v>
      </c>
      <c r="L192" s="488"/>
    </row>
    <row r="193" spans="1:12" ht="42" x14ac:dyDescent="0.3">
      <c r="A193" s="488" t="s">
        <v>275</v>
      </c>
      <c r="B193" s="488">
        <v>1088572</v>
      </c>
      <c r="C193" s="488" t="s">
        <v>183</v>
      </c>
      <c r="D193" s="488" t="s">
        <v>2412</v>
      </c>
      <c r="E193" s="488" t="s">
        <v>2886</v>
      </c>
      <c r="F193" s="488" t="s">
        <v>2414</v>
      </c>
      <c r="G193" s="488" t="s">
        <v>2887</v>
      </c>
      <c r="H193" s="489" t="s">
        <v>2416</v>
      </c>
      <c r="I193" s="489" t="s">
        <v>2417</v>
      </c>
      <c r="J193" s="490">
        <v>46045.610601851855</v>
      </c>
      <c r="K193" s="488" t="s">
        <v>2885</v>
      </c>
      <c r="L193" s="488"/>
    </row>
    <row r="194" spans="1:12" ht="42" x14ac:dyDescent="0.3">
      <c r="A194" s="488" t="s">
        <v>302</v>
      </c>
      <c r="B194" s="488">
        <v>1096823</v>
      </c>
      <c r="C194" s="488" t="s">
        <v>183</v>
      </c>
      <c r="D194" s="488" t="s">
        <v>2412</v>
      </c>
      <c r="E194" s="488" t="s">
        <v>2888</v>
      </c>
      <c r="F194" s="488" t="s">
        <v>2414</v>
      </c>
      <c r="G194" s="488" t="s">
        <v>2889</v>
      </c>
      <c r="H194" s="489" t="s">
        <v>2416</v>
      </c>
      <c r="I194" s="489" t="s">
        <v>2417</v>
      </c>
      <c r="J194" s="490">
        <v>46051.424513888887</v>
      </c>
      <c r="K194" s="488" t="s">
        <v>2433</v>
      </c>
      <c r="L194" s="488"/>
    </row>
    <row r="195" spans="1:12" ht="42" x14ac:dyDescent="0.3">
      <c r="A195" s="488" t="s">
        <v>302</v>
      </c>
      <c r="B195" s="488">
        <v>1096823</v>
      </c>
      <c r="C195" s="488" t="s">
        <v>183</v>
      </c>
      <c r="D195" s="488" t="s">
        <v>2412</v>
      </c>
      <c r="E195" s="488" t="s">
        <v>2890</v>
      </c>
      <c r="F195" s="488" t="s">
        <v>2414</v>
      </c>
      <c r="G195" s="488" t="s">
        <v>2891</v>
      </c>
      <c r="H195" s="489" t="s">
        <v>2416</v>
      </c>
      <c r="I195" s="489" t="s">
        <v>2417</v>
      </c>
      <c r="J195" s="490">
        <v>46051.424467592595</v>
      </c>
      <c r="K195" s="488" t="s">
        <v>2433</v>
      </c>
      <c r="L195" s="488"/>
    </row>
    <row r="196" spans="1:12" ht="42" x14ac:dyDescent="0.3">
      <c r="A196" s="488" t="s">
        <v>404</v>
      </c>
      <c r="B196" s="488">
        <v>135218</v>
      </c>
      <c r="C196" s="488" t="s">
        <v>183</v>
      </c>
      <c r="D196" s="488" t="s">
        <v>2412</v>
      </c>
      <c r="E196" s="488" t="s">
        <v>2892</v>
      </c>
      <c r="F196" s="488" t="s">
        <v>2414</v>
      </c>
      <c r="G196" s="488" t="s">
        <v>2893</v>
      </c>
      <c r="H196" s="489" t="s">
        <v>2416</v>
      </c>
      <c r="I196" s="489" t="s">
        <v>2417</v>
      </c>
      <c r="J196" s="490">
        <v>46072.362835648149</v>
      </c>
      <c r="K196" s="488" t="s">
        <v>2433</v>
      </c>
      <c r="L196" s="488"/>
    </row>
    <row r="197" spans="1:12" ht="42" x14ac:dyDescent="0.3">
      <c r="A197" s="488" t="s">
        <v>404</v>
      </c>
      <c r="B197" s="488">
        <v>135218</v>
      </c>
      <c r="C197" s="488" t="s">
        <v>183</v>
      </c>
      <c r="D197" s="488" t="s">
        <v>2412</v>
      </c>
      <c r="E197" s="488" t="s">
        <v>2894</v>
      </c>
      <c r="F197" s="488" t="s">
        <v>2414</v>
      </c>
      <c r="G197" s="488" t="s">
        <v>2895</v>
      </c>
      <c r="H197" s="489" t="s">
        <v>2416</v>
      </c>
      <c r="I197" s="489" t="s">
        <v>2417</v>
      </c>
      <c r="J197" s="490">
        <v>46072.362835648149</v>
      </c>
      <c r="K197" s="488" t="s">
        <v>2433</v>
      </c>
      <c r="L197" s="488"/>
    </row>
    <row r="198" spans="1:12" ht="42" x14ac:dyDescent="0.3">
      <c r="A198" s="488" t="s">
        <v>437</v>
      </c>
      <c r="B198" s="488">
        <v>140250</v>
      </c>
      <c r="C198" s="488" t="s">
        <v>183</v>
      </c>
      <c r="D198" s="488" t="s">
        <v>2412</v>
      </c>
      <c r="E198" s="488" t="s">
        <v>2896</v>
      </c>
      <c r="F198" s="488" t="s">
        <v>2436</v>
      </c>
      <c r="G198" s="488" t="s">
        <v>2897</v>
      </c>
      <c r="H198" s="489" t="s">
        <v>2416</v>
      </c>
      <c r="I198" s="489" t="s">
        <v>2417</v>
      </c>
      <c r="J198" s="490">
        <v>46086.314328703702</v>
      </c>
      <c r="K198" s="488" t="s">
        <v>2418</v>
      </c>
      <c r="L198" s="488"/>
    </row>
    <row r="199" spans="1:12" ht="42" x14ac:dyDescent="0.3">
      <c r="A199" s="488" t="s">
        <v>2898</v>
      </c>
      <c r="B199" s="488"/>
      <c r="C199" s="488" t="s">
        <v>183</v>
      </c>
      <c r="D199" s="488" t="s">
        <v>2412</v>
      </c>
      <c r="E199" s="488" t="s">
        <v>2899</v>
      </c>
      <c r="F199" s="488" t="s">
        <v>2414</v>
      </c>
      <c r="G199" s="488" t="s">
        <v>2900</v>
      </c>
      <c r="H199" s="489" t="s">
        <v>2416</v>
      </c>
      <c r="I199" s="489" t="s">
        <v>2417</v>
      </c>
      <c r="J199" s="490">
        <v>46086.314305555556</v>
      </c>
      <c r="K199" s="488" t="s">
        <v>2422</v>
      </c>
      <c r="L199" s="488" t="s">
        <v>2423</v>
      </c>
    </row>
    <row r="200" spans="1:12" ht="28" x14ac:dyDescent="0.3">
      <c r="A200" s="488" t="s">
        <v>450</v>
      </c>
      <c r="B200" s="488">
        <v>1082229</v>
      </c>
      <c r="C200" s="488" t="s">
        <v>183</v>
      </c>
      <c r="D200" s="488" t="s">
        <v>2412</v>
      </c>
      <c r="E200" s="488" t="s">
        <v>2901</v>
      </c>
      <c r="F200" s="488" t="s">
        <v>2414</v>
      </c>
      <c r="G200" s="488" t="s">
        <v>2902</v>
      </c>
      <c r="H200" s="489" t="s">
        <v>2416</v>
      </c>
      <c r="I200" s="489" t="s">
        <v>2417</v>
      </c>
      <c r="J200" s="490">
        <v>46045.615983796299</v>
      </c>
      <c r="K200" s="488" t="s">
        <v>2433</v>
      </c>
      <c r="L200" s="488"/>
    </row>
    <row r="201" spans="1:12" ht="42" x14ac:dyDescent="0.3">
      <c r="A201" s="488" t="s">
        <v>450</v>
      </c>
      <c r="B201" s="488">
        <v>1082229</v>
      </c>
      <c r="C201" s="488" t="s">
        <v>183</v>
      </c>
      <c r="D201" s="488" t="s">
        <v>2412</v>
      </c>
      <c r="E201" s="488" t="s">
        <v>2903</v>
      </c>
      <c r="F201" s="488" t="s">
        <v>2436</v>
      </c>
      <c r="G201" s="488" t="s">
        <v>2904</v>
      </c>
      <c r="H201" s="489" t="s">
        <v>2416</v>
      </c>
      <c r="I201" s="489" t="s">
        <v>2417</v>
      </c>
      <c r="J201" s="490">
        <v>46045.615787037037</v>
      </c>
      <c r="K201" s="488" t="s">
        <v>2433</v>
      </c>
      <c r="L201" s="488"/>
    </row>
    <row r="202" spans="1:12" ht="42" x14ac:dyDescent="0.3">
      <c r="A202" s="488" t="s">
        <v>450</v>
      </c>
      <c r="B202" s="488">
        <v>1082229</v>
      </c>
      <c r="C202" s="488" t="s">
        <v>183</v>
      </c>
      <c r="D202" s="488" t="s">
        <v>2412</v>
      </c>
      <c r="E202" s="488" t="s">
        <v>2905</v>
      </c>
      <c r="F202" s="488" t="s">
        <v>2414</v>
      </c>
      <c r="G202" s="488" t="s">
        <v>2906</v>
      </c>
      <c r="H202" s="489" t="s">
        <v>2416</v>
      </c>
      <c r="I202" s="489" t="s">
        <v>2417</v>
      </c>
      <c r="J202" s="490">
        <v>46045.615868055553</v>
      </c>
      <c r="K202" s="488" t="s">
        <v>2433</v>
      </c>
      <c r="L202" s="488"/>
    </row>
    <row r="203" spans="1:12" ht="42" x14ac:dyDescent="0.3">
      <c r="A203" s="488" t="s">
        <v>450</v>
      </c>
      <c r="B203" s="488">
        <v>1082229</v>
      </c>
      <c r="C203" s="488" t="s">
        <v>183</v>
      </c>
      <c r="D203" s="488" t="s">
        <v>2412</v>
      </c>
      <c r="E203" s="488" t="s">
        <v>2907</v>
      </c>
      <c r="F203" s="488" t="s">
        <v>2414</v>
      </c>
      <c r="G203" s="488" t="s">
        <v>2908</v>
      </c>
      <c r="H203" s="489" t="s">
        <v>2416</v>
      </c>
      <c r="I203" s="489" t="s">
        <v>2417</v>
      </c>
      <c r="J203" s="490">
        <v>46045.615914351853</v>
      </c>
      <c r="K203" s="488" t="s">
        <v>2433</v>
      </c>
      <c r="L203" s="488"/>
    </row>
    <row r="204" spans="1:12" ht="28" x14ac:dyDescent="0.3">
      <c r="A204" s="488" t="s">
        <v>2909</v>
      </c>
      <c r="B204" s="488"/>
      <c r="C204" s="488" t="s">
        <v>183</v>
      </c>
      <c r="D204" s="488" t="s">
        <v>2412</v>
      </c>
      <c r="E204" s="488" t="s">
        <v>2910</v>
      </c>
      <c r="F204" s="488" t="s">
        <v>2436</v>
      </c>
      <c r="G204" s="488" t="s">
        <v>2911</v>
      </c>
      <c r="H204" s="489" t="s">
        <v>2416</v>
      </c>
      <c r="I204" s="489" t="s">
        <v>2417</v>
      </c>
      <c r="J204" s="490">
        <v>46072.363020833334</v>
      </c>
      <c r="K204" s="488" t="s">
        <v>2422</v>
      </c>
      <c r="L204" s="488" t="s">
        <v>2423</v>
      </c>
    </row>
    <row r="205" spans="1:12" ht="42" x14ac:dyDescent="0.3">
      <c r="A205" s="488" t="s">
        <v>2909</v>
      </c>
      <c r="B205" s="488"/>
      <c r="C205" s="488" t="s">
        <v>183</v>
      </c>
      <c r="D205" s="488" t="s">
        <v>2412</v>
      </c>
      <c r="E205" s="488" t="s">
        <v>2912</v>
      </c>
      <c r="F205" s="488" t="s">
        <v>2414</v>
      </c>
      <c r="G205" s="488" t="s">
        <v>2913</v>
      </c>
      <c r="H205" s="489" t="s">
        <v>2416</v>
      </c>
      <c r="I205" s="489" t="s">
        <v>2417</v>
      </c>
      <c r="J205" s="490">
        <v>46072.363020833334</v>
      </c>
      <c r="K205" s="488" t="s">
        <v>2422</v>
      </c>
      <c r="L205" s="488" t="s">
        <v>2423</v>
      </c>
    </row>
    <row r="206" spans="1:12" ht="42" x14ac:dyDescent="0.3">
      <c r="A206" s="488" t="s">
        <v>2914</v>
      </c>
      <c r="B206" s="488"/>
      <c r="C206" s="488" t="s">
        <v>183</v>
      </c>
      <c r="D206" s="488" t="s">
        <v>2412</v>
      </c>
      <c r="E206" s="488" t="s">
        <v>2723</v>
      </c>
      <c r="F206" s="488" t="s">
        <v>2414</v>
      </c>
      <c r="G206" s="488" t="s">
        <v>2915</v>
      </c>
      <c r="H206" s="489" t="s">
        <v>2416</v>
      </c>
      <c r="I206" s="489" t="s">
        <v>2417</v>
      </c>
      <c r="J206" s="490">
        <v>46072.516134259262</v>
      </c>
      <c r="K206" s="488" t="s">
        <v>2422</v>
      </c>
      <c r="L206" s="488" t="s">
        <v>2423</v>
      </c>
    </row>
    <row r="207" spans="1:12" ht="42" x14ac:dyDescent="0.3">
      <c r="A207" s="488" t="s">
        <v>2914</v>
      </c>
      <c r="B207" s="488"/>
      <c r="C207" s="488" t="s">
        <v>183</v>
      </c>
      <c r="D207" s="488" t="s">
        <v>2412</v>
      </c>
      <c r="E207" s="488" t="s">
        <v>2916</v>
      </c>
      <c r="F207" s="488" t="s">
        <v>2414</v>
      </c>
      <c r="G207" s="488" t="s">
        <v>2917</v>
      </c>
      <c r="H207" s="489" t="s">
        <v>2416</v>
      </c>
      <c r="I207" s="489" t="s">
        <v>2417</v>
      </c>
      <c r="J207" s="490">
        <v>46072.36310185185</v>
      </c>
      <c r="K207" s="488" t="s">
        <v>2422</v>
      </c>
      <c r="L207" s="488" t="s">
        <v>2423</v>
      </c>
    </row>
    <row r="208" spans="1:12" ht="28" x14ac:dyDescent="0.3">
      <c r="A208" s="488" t="s">
        <v>653</v>
      </c>
      <c r="B208" s="488">
        <v>123542</v>
      </c>
      <c r="C208" s="488" t="s">
        <v>183</v>
      </c>
      <c r="D208" s="488" t="s">
        <v>2412</v>
      </c>
      <c r="E208" s="488" t="s">
        <v>2918</v>
      </c>
      <c r="F208" s="488" t="s">
        <v>2472</v>
      </c>
      <c r="G208" s="488" t="s">
        <v>2919</v>
      </c>
      <c r="H208" s="489" t="s">
        <v>2416</v>
      </c>
      <c r="I208" s="489" t="s">
        <v>2417</v>
      </c>
      <c r="J208" s="490">
        <v>46072.364062499997</v>
      </c>
      <c r="K208" s="488" t="s">
        <v>2433</v>
      </c>
      <c r="L208" s="488"/>
    </row>
    <row r="209" spans="1:12" ht="42" x14ac:dyDescent="0.3">
      <c r="A209" s="488" t="s">
        <v>653</v>
      </c>
      <c r="B209" s="488">
        <v>123542</v>
      </c>
      <c r="C209" s="488" t="s">
        <v>183</v>
      </c>
      <c r="D209" s="488" t="s">
        <v>2412</v>
      </c>
      <c r="E209" s="488" t="s">
        <v>2920</v>
      </c>
      <c r="F209" s="488" t="s">
        <v>2414</v>
      </c>
      <c r="G209" s="488" t="s">
        <v>2921</v>
      </c>
      <c r="H209" s="489" t="s">
        <v>2416</v>
      </c>
      <c r="I209" s="489" t="s">
        <v>2417</v>
      </c>
      <c r="J209" s="490">
        <v>46072.364074074074</v>
      </c>
      <c r="K209" s="488" t="s">
        <v>2433</v>
      </c>
      <c r="L209" s="488"/>
    </row>
    <row r="210" spans="1:12" ht="42" x14ac:dyDescent="0.3">
      <c r="A210" s="488" t="s">
        <v>775</v>
      </c>
      <c r="B210" s="488">
        <v>124991</v>
      </c>
      <c r="C210" s="488" t="s">
        <v>183</v>
      </c>
      <c r="D210" s="488" t="s">
        <v>2412</v>
      </c>
      <c r="E210" s="488" t="s">
        <v>2922</v>
      </c>
      <c r="F210" s="488" t="s">
        <v>2414</v>
      </c>
      <c r="G210" s="488" t="s">
        <v>2923</v>
      </c>
      <c r="H210" s="489" t="s">
        <v>2416</v>
      </c>
      <c r="I210" s="489" t="s">
        <v>2417</v>
      </c>
      <c r="J210" s="490">
        <v>46184.467083333337</v>
      </c>
      <c r="K210" s="488" t="s">
        <v>2433</v>
      </c>
      <c r="L210" s="488"/>
    </row>
    <row r="211" spans="1:12" ht="28" x14ac:dyDescent="0.3">
      <c r="A211" s="488" t="s">
        <v>775</v>
      </c>
      <c r="B211" s="488">
        <v>124991</v>
      </c>
      <c r="C211" s="488" t="s">
        <v>183</v>
      </c>
      <c r="D211" s="488" t="s">
        <v>2412</v>
      </c>
      <c r="E211" s="488" t="s">
        <v>2725</v>
      </c>
      <c r="F211" s="488" t="s">
        <v>2414</v>
      </c>
      <c r="G211" s="488" t="s">
        <v>2924</v>
      </c>
      <c r="H211" s="489" t="s">
        <v>2416</v>
      </c>
      <c r="I211" s="489" t="s">
        <v>2417</v>
      </c>
      <c r="J211" s="490">
        <v>46072.364085648151</v>
      </c>
      <c r="K211" s="488" t="s">
        <v>2433</v>
      </c>
      <c r="L211" s="488"/>
    </row>
    <row r="212" spans="1:12" ht="28" x14ac:dyDescent="0.3">
      <c r="A212" s="488" t="s">
        <v>775</v>
      </c>
      <c r="B212" s="488">
        <v>124991</v>
      </c>
      <c r="C212" s="488" t="s">
        <v>183</v>
      </c>
      <c r="D212" s="488" t="s">
        <v>2412</v>
      </c>
      <c r="E212" s="488" t="s">
        <v>2727</v>
      </c>
      <c r="F212" s="488" t="s">
        <v>2414</v>
      </c>
      <c r="G212" s="488" t="s">
        <v>2925</v>
      </c>
      <c r="H212" s="489" t="s">
        <v>2416</v>
      </c>
      <c r="I212" s="489" t="s">
        <v>2417</v>
      </c>
      <c r="J212" s="490">
        <v>46072.36409722222</v>
      </c>
      <c r="K212" s="488" t="s">
        <v>2433</v>
      </c>
      <c r="L212" s="488"/>
    </row>
    <row r="213" spans="1:12" ht="42" x14ac:dyDescent="0.3">
      <c r="A213" s="488" t="s">
        <v>800</v>
      </c>
      <c r="B213" s="488">
        <v>1060193</v>
      </c>
      <c r="C213" s="488" t="s">
        <v>183</v>
      </c>
      <c r="D213" s="488" t="s">
        <v>2412</v>
      </c>
      <c r="E213" s="488" t="s">
        <v>2926</v>
      </c>
      <c r="F213" s="488" t="s">
        <v>2414</v>
      </c>
      <c r="G213" s="488" t="s">
        <v>2927</v>
      </c>
      <c r="H213" s="489" t="s">
        <v>2416</v>
      </c>
      <c r="I213" s="489" t="s">
        <v>2417</v>
      </c>
      <c r="J213" s="490">
        <v>46057.585057870368</v>
      </c>
      <c r="K213" s="488" t="s">
        <v>2433</v>
      </c>
      <c r="L213" s="488"/>
    </row>
    <row r="214" spans="1:12" ht="42" x14ac:dyDescent="0.3">
      <c r="A214" s="488" t="s">
        <v>800</v>
      </c>
      <c r="B214" s="488">
        <v>1060193</v>
      </c>
      <c r="C214" s="488" t="s">
        <v>183</v>
      </c>
      <c r="D214" s="488" t="s">
        <v>2412</v>
      </c>
      <c r="E214" s="488" t="s">
        <v>2928</v>
      </c>
      <c r="F214" s="488" t="s">
        <v>2414</v>
      </c>
      <c r="G214" s="488" t="s">
        <v>2929</v>
      </c>
      <c r="H214" s="489" t="s">
        <v>2416</v>
      </c>
      <c r="I214" s="489" t="s">
        <v>2417</v>
      </c>
      <c r="J214" s="490">
        <v>46057.585127314815</v>
      </c>
      <c r="K214" s="488" t="s">
        <v>2433</v>
      </c>
      <c r="L214" s="488"/>
    </row>
    <row r="215" spans="1:12" ht="42" x14ac:dyDescent="0.3">
      <c r="A215" s="488" t="s">
        <v>825</v>
      </c>
      <c r="B215" s="488">
        <v>1061135</v>
      </c>
      <c r="C215" s="488" t="s">
        <v>183</v>
      </c>
      <c r="D215" s="488" t="s">
        <v>2412</v>
      </c>
      <c r="E215" s="488" t="s">
        <v>2930</v>
      </c>
      <c r="F215" s="488" t="s">
        <v>2414</v>
      </c>
      <c r="G215" s="488" t="s">
        <v>2931</v>
      </c>
      <c r="H215" s="489" t="s">
        <v>2416</v>
      </c>
      <c r="I215" s="489" t="s">
        <v>2417</v>
      </c>
      <c r="J215" s="490">
        <v>46072.364074074074</v>
      </c>
      <c r="K215" s="488" t="s">
        <v>2433</v>
      </c>
      <c r="L215" s="488"/>
    </row>
    <row r="216" spans="1:12" ht="42" x14ac:dyDescent="0.3">
      <c r="A216" s="488" t="s">
        <v>825</v>
      </c>
      <c r="B216" s="488">
        <v>1061135</v>
      </c>
      <c r="C216" s="488" t="s">
        <v>183</v>
      </c>
      <c r="D216" s="488" t="s">
        <v>2412</v>
      </c>
      <c r="E216" s="488" t="s">
        <v>2932</v>
      </c>
      <c r="F216" s="488" t="s">
        <v>2414</v>
      </c>
      <c r="G216" s="488" t="s">
        <v>2933</v>
      </c>
      <c r="H216" s="489" t="s">
        <v>2416</v>
      </c>
      <c r="I216" s="489" t="s">
        <v>2417</v>
      </c>
      <c r="J216" s="490">
        <v>46072.364074074074</v>
      </c>
      <c r="K216" s="488" t="s">
        <v>2433</v>
      </c>
      <c r="L216" s="488"/>
    </row>
    <row r="217" spans="1:12" ht="28" x14ac:dyDescent="0.3">
      <c r="A217" s="488" t="s">
        <v>825</v>
      </c>
      <c r="B217" s="488">
        <v>1061135</v>
      </c>
      <c r="C217" s="488" t="s">
        <v>183</v>
      </c>
      <c r="D217" s="488" t="s">
        <v>2412</v>
      </c>
      <c r="E217" s="488" t="s">
        <v>2934</v>
      </c>
      <c r="F217" s="488" t="s">
        <v>2436</v>
      </c>
      <c r="G217" s="488" t="s">
        <v>2935</v>
      </c>
      <c r="H217" s="489" t="s">
        <v>2416</v>
      </c>
      <c r="I217" s="489" t="s">
        <v>2417</v>
      </c>
      <c r="J217" s="490">
        <v>46072.364085648151</v>
      </c>
      <c r="K217" s="488" t="s">
        <v>2433</v>
      </c>
      <c r="L217" s="488"/>
    </row>
    <row r="218" spans="1:12" ht="28" x14ac:dyDescent="0.3">
      <c r="A218" s="488" t="s">
        <v>2936</v>
      </c>
      <c r="B218" s="488"/>
      <c r="C218" s="488" t="s">
        <v>183</v>
      </c>
      <c r="D218" s="488" t="s">
        <v>2412</v>
      </c>
      <c r="E218" s="488" t="s">
        <v>2937</v>
      </c>
      <c r="F218" s="488" t="s">
        <v>2414</v>
      </c>
      <c r="G218" s="488" t="s">
        <v>2938</v>
      </c>
      <c r="H218" s="489" t="s">
        <v>2416</v>
      </c>
      <c r="I218" s="489" t="s">
        <v>2417</v>
      </c>
      <c r="J218" s="490">
        <v>46072.36409722222</v>
      </c>
      <c r="K218" s="488" t="s">
        <v>2422</v>
      </c>
      <c r="L218" s="488" t="s">
        <v>2423</v>
      </c>
    </row>
    <row r="219" spans="1:12" ht="42" x14ac:dyDescent="0.3">
      <c r="A219" s="488" t="s">
        <v>2936</v>
      </c>
      <c r="B219" s="488"/>
      <c r="C219" s="488" t="s">
        <v>183</v>
      </c>
      <c r="D219" s="488" t="s">
        <v>2412</v>
      </c>
      <c r="E219" s="488" t="s">
        <v>2939</v>
      </c>
      <c r="F219" s="488" t="s">
        <v>2414</v>
      </c>
      <c r="G219" s="488" t="s">
        <v>2940</v>
      </c>
      <c r="H219" s="489" t="s">
        <v>2416</v>
      </c>
      <c r="I219" s="489" t="s">
        <v>2417</v>
      </c>
      <c r="J219" s="490">
        <v>46072.364120370374</v>
      </c>
      <c r="K219" s="488" t="s">
        <v>2422</v>
      </c>
      <c r="L219" s="488" t="s">
        <v>2423</v>
      </c>
    </row>
    <row r="220" spans="1:12" ht="42" x14ac:dyDescent="0.3">
      <c r="A220" s="488" t="s">
        <v>835</v>
      </c>
      <c r="B220" s="488">
        <v>132547</v>
      </c>
      <c r="C220" s="488" t="s">
        <v>183</v>
      </c>
      <c r="D220" s="488" t="s">
        <v>2412</v>
      </c>
      <c r="E220" s="488" t="s">
        <v>2941</v>
      </c>
      <c r="F220" s="488" t="s">
        <v>2414</v>
      </c>
      <c r="G220" s="488" t="s">
        <v>2942</v>
      </c>
      <c r="H220" s="489" t="s">
        <v>2416</v>
      </c>
      <c r="I220" s="489" t="s">
        <v>2417</v>
      </c>
      <c r="J220" s="490">
        <v>46072.363946759258</v>
      </c>
      <c r="K220" s="488" t="s">
        <v>2433</v>
      </c>
      <c r="L220" s="488"/>
    </row>
    <row r="221" spans="1:12" ht="42" x14ac:dyDescent="0.3">
      <c r="A221" s="488" t="s">
        <v>835</v>
      </c>
      <c r="B221" s="488">
        <v>132547</v>
      </c>
      <c r="C221" s="488" t="s">
        <v>183</v>
      </c>
      <c r="D221" s="488" t="s">
        <v>2412</v>
      </c>
      <c r="E221" s="488" t="s">
        <v>2943</v>
      </c>
      <c r="F221" s="488" t="s">
        <v>2414</v>
      </c>
      <c r="G221" s="488" t="s">
        <v>2944</v>
      </c>
      <c r="H221" s="489" t="s">
        <v>2416</v>
      </c>
      <c r="I221" s="489" t="s">
        <v>2417</v>
      </c>
      <c r="J221" s="490">
        <v>46072.363958333335</v>
      </c>
      <c r="K221" s="488" t="s">
        <v>2433</v>
      </c>
      <c r="L221" s="488"/>
    </row>
    <row r="222" spans="1:12" ht="42" x14ac:dyDescent="0.3">
      <c r="A222" s="488" t="s">
        <v>844</v>
      </c>
      <c r="B222" s="488">
        <v>140904</v>
      </c>
      <c r="C222" s="488" t="s">
        <v>183</v>
      </c>
      <c r="D222" s="488" t="s">
        <v>2412</v>
      </c>
      <c r="E222" s="488" t="s">
        <v>2945</v>
      </c>
      <c r="F222" s="488" t="s">
        <v>2414</v>
      </c>
      <c r="G222" s="488" t="s">
        <v>2946</v>
      </c>
      <c r="H222" s="489" t="s">
        <v>2416</v>
      </c>
      <c r="I222" s="489" t="s">
        <v>2417</v>
      </c>
      <c r="J222" s="490">
        <v>46072.363981481481</v>
      </c>
      <c r="K222" s="488" t="s">
        <v>2433</v>
      </c>
      <c r="L222" s="488"/>
    </row>
    <row r="223" spans="1:12" ht="42" x14ac:dyDescent="0.3">
      <c r="A223" s="488" t="s">
        <v>844</v>
      </c>
      <c r="B223" s="488">
        <v>140904</v>
      </c>
      <c r="C223" s="488" t="s">
        <v>183</v>
      </c>
      <c r="D223" s="488" t="s">
        <v>2412</v>
      </c>
      <c r="E223" s="488" t="s">
        <v>2947</v>
      </c>
      <c r="F223" s="488" t="s">
        <v>2436</v>
      </c>
      <c r="G223" s="488" t="s">
        <v>2948</v>
      </c>
      <c r="H223" s="489" t="s">
        <v>2416</v>
      </c>
      <c r="I223" s="489" t="s">
        <v>2417</v>
      </c>
      <c r="J223" s="490">
        <v>46072.363981481481</v>
      </c>
      <c r="K223" s="488" t="s">
        <v>2433</v>
      </c>
      <c r="L223" s="488"/>
    </row>
    <row r="224" spans="1:12" ht="56" x14ac:dyDescent="0.3">
      <c r="A224" s="488" t="s">
        <v>2949</v>
      </c>
      <c r="B224" s="488"/>
      <c r="C224" s="488" t="s">
        <v>183</v>
      </c>
      <c r="D224" s="488" t="s">
        <v>2412</v>
      </c>
      <c r="E224" s="488" t="s">
        <v>2950</v>
      </c>
      <c r="F224" s="488" t="s">
        <v>2436</v>
      </c>
      <c r="G224" s="488" t="s">
        <v>2951</v>
      </c>
      <c r="H224" s="489" t="s">
        <v>2416</v>
      </c>
      <c r="I224" s="489" t="s">
        <v>2417</v>
      </c>
      <c r="J224" s="490">
        <v>46072.363935185182</v>
      </c>
      <c r="K224" s="488" t="s">
        <v>2422</v>
      </c>
      <c r="L224" s="488" t="s">
        <v>2423</v>
      </c>
    </row>
    <row r="225" spans="1:12" ht="42" x14ac:dyDescent="0.3">
      <c r="A225" s="488" t="s">
        <v>2949</v>
      </c>
      <c r="B225" s="488"/>
      <c r="C225" s="488" t="s">
        <v>183</v>
      </c>
      <c r="D225" s="488" t="s">
        <v>2412</v>
      </c>
      <c r="E225" s="488" t="s">
        <v>2952</v>
      </c>
      <c r="F225" s="488" t="s">
        <v>2414</v>
      </c>
      <c r="G225" s="488" t="s">
        <v>2953</v>
      </c>
      <c r="H225" s="489" t="s">
        <v>2416</v>
      </c>
      <c r="I225" s="489" t="s">
        <v>2417</v>
      </c>
      <c r="J225" s="490">
        <v>46174.498773148145</v>
      </c>
      <c r="K225" s="488" t="s">
        <v>2422</v>
      </c>
      <c r="L225" s="488" t="s">
        <v>2423</v>
      </c>
    </row>
    <row r="226" spans="1:12" ht="42" x14ac:dyDescent="0.3">
      <c r="A226" s="488" t="s">
        <v>861</v>
      </c>
      <c r="B226" s="488">
        <v>1055101</v>
      </c>
      <c r="C226" s="488" t="s">
        <v>183</v>
      </c>
      <c r="D226" s="488" t="s">
        <v>2412</v>
      </c>
      <c r="E226" s="488" t="s">
        <v>2954</v>
      </c>
      <c r="F226" s="488" t="s">
        <v>2414</v>
      </c>
      <c r="G226" s="488" t="s">
        <v>2955</v>
      </c>
      <c r="H226" s="489" t="s">
        <v>2416</v>
      </c>
      <c r="I226" s="489" t="s">
        <v>2417</v>
      </c>
      <c r="J226" s="490">
        <v>46051.422129629631</v>
      </c>
      <c r="K226" s="488" t="s">
        <v>2433</v>
      </c>
      <c r="L226" s="488"/>
    </row>
    <row r="227" spans="1:12" ht="42" x14ac:dyDescent="0.3">
      <c r="A227" s="488" t="s">
        <v>861</v>
      </c>
      <c r="B227" s="488">
        <v>1055101</v>
      </c>
      <c r="C227" s="488" t="s">
        <v>183</v>
      </c>
      <c r="D227" s="488" t="s">
        <v>2412</v>
      </c>
      <c r="E227" s="488" t="s">
        <v>2956</v>
      </c>
      <c r="F227" s="488" t="s">
        <v>2414</v>
      </c>
      <c r="G227" s="488" t="s">
        <v>2957</v>
      </c>
      <c r="H227" s="489" t="s">
        <v>2416</v>
      </c>
      <c r="I227" s="489" t="s">
        <v>2417</v>
      </c>
      <c r="J227" s="490">
        <v>46051.4221875</v>
      </c>
      <c r="K227" s="488" t="s">
        <v>2433</v>
      </c>
      <c r="L227" s="488"/>
    </row>
    <row r="228" spans="1:12" ht="28" x14ac:dyDescent="0.3">
      <c r="A228" s="488" t="s">
        <v>2958</v>
      </c>
      <c r="B228" s="488"/>
      <c r="C228" s="488" t="s">
        <v>183</v>
      </c>
      <c r="D228" s="488" t="s">
        <v>2412</v>
      </c>
      <c r="E228" s="488" t="s">
        <v>2959</v>
      </c>
      <c r="F228" s="488" t="s">
        <v>2414</v>
      </c>
      <c r="G228" s="488" t="s">
        <v>2960</v>
      </c>
      <c r="H228" s="489" t="s">
        <v>2416</v>
      </c>
      <c r="I228" s="489" t="s">
        <v>2417</v>
      </c>
      <c r="J228" s="490">
        <v>46086.314918981479</v>
      </c>
      <c r="K228" s="488" t="s">
        <v>2422</v>
      </c>
      <c r="L228" s="488" t="s">
        <v>2423</v>
      </c>
    </row>
    <row r="229" spans="1:12" ht="42" x14ac:dyDescent="0.3">
      <c r="A229" s="488" t="s">
        <v>2958</v>
      </c>
      <c r="B229" s="488"/>
      <c r="C229" s="488" t="s">
        <v>183</v>
      </c>
      <c r="D229" s="488" t="s">
        <v>2412</v>
      </c>
      <c r="E229" s="488" t="s">
        <v>2961</v>
      </c>
      <c r="F229" s="488" t="s">
        <v>2414</v>
      </c>
      <c r="G229" s="488" t="s">
        <v>2962</v>
      </c>
      <c r="H229" s="489" t="s">
        <v>2416</v>
      </c>
      <c r="I229" s="489" t="s">
        <v>2417</v>
      </c>
      <c r="J229" s="490">
        <v>46099.350081018521</v>
      </c>
      <c r="K229" s="488" t="s">
        <v>2422</v>
      </c>
      <c r="L229" s="488" t="s">
        <v>2423</v>
      </c>
    </row>
    <row r="230" spans="1:12" ht="42" x14ac:dyDescent="0.3">
      <c r="A230" s="488" t="s">
        <v>2958</v>
      </c>
      <c r="B230" s="488"/>
      <c r="C230" s="488" t="s">
        <v>183</v>
      </c>
      <c r="D230" s="488" t="s">
        <v>2412</v>
      </c>
      <c r="E230" s="488" t="s">
        <v>2963</v>
      </c>
      <c r="F230" s="488" t="s">
        <v>2414</v>
      </c>
      <c r="G230" s="488" t="s">
        <v>2964</v>
      </c>
      <c r="H230" s="489" t="s">
        <v>2416</v>
      </c>
      <c r="I230" s="489" t="s">
        <v>2417</v>
      </c>
      <c r="J230" s="490">
        <v>46183.326550925929</v>
      </c>
      <c r="K230" s="488" t="s">
        <v>2422</v>
      </c>
      <c r="L230" s="488" t="s">
        <v>2423</v>
      </c>
    </row>
    <row r="231" spans="1:12" ht="28" x14ac:dyDescent="0.3">
      <c r="A231" s="488" t="s">
        <v>2965</v>
      </c>
      <c r="B231" s="488"/>
      <c r="C231" s="488" t="s">
        <v>183</v>
      </c>
      <c r="D231" s="488" t="s">
        <v>2412</v>
      </c>
      <c r="E231" s="488" t="s">
        <v>2966</v>
      </c>
      <c r="F231" s="488" t="s">
        <v>2414</v>
      </c>
      <c r="G231" s="488" t="s">
        <v>2967</v>
      </c>
      <c r="H231" s="489" t="s">
        <v>2416</v>
      </c>
      <c r="I231" s="489" t="s">
        <v>2417</v>
      </c>
      <c r="J231" s="490">
        <v>46099.349733796298</v>
      </c>
      <c r="K231" s="488" t="s">
        <v>2422</v>
      </c>
      <c r="L231" s="488" t="s">
        <v>2423</v>
      </c>
    </row>
    <row r="232" spans="1:12" ht="42" x14ac:dyDescent="0.3">
      <c r="A232" s="488" t="s">
        <v>2965</v>
      </c>
      <c r="B232" s="488"/>
      <c r="C232" s="488" t="s">
        <v>183</v>
      </c>
      <c r="D232" s="488" t="s">
        <v>2412</v>
      </c>
      <c r="E232" s="488" t="s">
        <v>2968</v>
      </c>
      <c r="F232" s="488" t="s">
        <v>2414</v>
      </c>
      <c r="G232" s="488" t="s">
        <v>2969</v>
      </c>
      <c r="H232" s="489" t="s">
        <v>2416</v>
      </c>
      <c r="I232" s="489" t="s">
        <v>2417</v>
      </c>
      <c r="J232" s="490">
        <v>46099.349768518521</v>
      </c>
      <c r="K232" s="488" t="s">
        <v>2422</v>
      </c>
      <c r="L232" s="488" t="s">
        <v>2423</v>
      </c>
    </row>
    <row r="233" spans="1:12" ht="56" x14ac:dyDescent="0.3">
      <c r="A233" s="488" t="s">
        <v>1209</v>
      </c>
      <c r="B233" s="488">
        <v>126110</v>
      </c>
      <c r="C233" s="488" t="s">
        <v>183</v>
      </c>
      <c r="D233" s="488" t="s">
        <v>2412</v>
      </c>
      <c r="E233" s="488" t="s">
        <v>2970</v>
      </c>
      <c r="F233" s="488" t="s">
        <v>2414</v>
      </c>
      <c r="G233" s="488" t="s">
        <v>2971</v>
      </c>
      <c r="H233" s="489" t="s">
        <v>2416</v>
      </c>
      <c r="I233" s="489" t="s">
        <v>2417</v>
      </c>
      <c r="J233" s="490">
        <v>46072.363946759258</v>
      </c>
      <c r="K233" s="488" t="s">
        <v>2433</v>
      </c>
      <c r="L233" s="488"/>
    </row>
    <row r="234" spans="1:12" ht="42" x14ac:dyDescent="0.3">
      <c r="A234" s="488" t="s">
        <v>1209</v>
      </c>
      <c r="B234" s="488">
        <v>126110</v>
      </c>
      <c r="C234" s="488" t="s">
        <v>183</v>
      </c>
      <c r="D234" s="488" t="s">
        <v>2412</v>
      </c>
      <c r="E234" s="488" t="s">
        <v>2972</v>
      </c>
      <c r="F234" s="488" t="s">
        <v>2414</v>
      </c>
      <c r="G234" s="488" t="s">
        <v>2973</v>
      </c>
      <c r="H234" s="489" t="s">
        <v>2416</v>
      </c>
      <c r="I234" s="489" t="s">
        <v>2417</v>
      </c>
      <c r="J234" s="490">
        <v>46072.363946759258</v>
      </c>
      <c r="K234" s="488" t="s">
        <v>2433</v>
      </c>
      <c r="L234" s="488"/>
    </row>
    <row r="235" spans="1:12" ht="42" x14ac:dyDescent="0.3">
      <c r="A235" s="488" t="s">
        <v>2974</v>
      </c>
      <c r="B235" s="488"/>
      <c r="C235" s="488" t="s">
        <v>183</v>
      </c>
      <c r="D235" s="488" t="s">
        <v>2412</v>
      </c>
      <c r="E235" s="488" t="s">
        <v>2975</v>
      </c>
      <c r="F235" s="488" t="s">
        <v>2414</v>
      </c>
      <c r="G235" s="488" t="s">
        <v>2976</v>
      </c>
      <c r="H235" s="489" t="s">
        <v>2416</v>
      </c>
      <c r="I235" s="489" t="s">
        <v>2417</v>
      </c>
      <c r="J235" s="490">
        <v>46072.363969907405</v>
      </c>
      <c r="K235" s="488" t="s">
        <v>2422</v>
      </c>
      <c r="L235" s="488" t="s">
        <v>2423</v>
      </c>
    </row>
    <row r="236" spans="1:12" ht="42" x14ac:dyDescent="0.3">
      <c r="A236" s="488" t="s">
        <v>2974</v>
      </c>
      <c r="B236" s="488"/>
      <c r="C236" s="488" t="s">
        <v>183</v>
      </c>
      <c r="D236" s="488" t="s">
        <v>2412</v>
      </c>
      <c r="E236" s="488" t="s">
        <v>2977</v>
      </c>
      <c r="F236" s="488" t="s">
        <v>2414</v>
      </c>
      <c r="G236" s="488" t="s">
        <v>2978</v>
      </c>
      <c r="H236" s="489" t="s">
        <v>2416</v>
      </c>
      <c r="I236" s="489" t="s">
        <v>2417</v>
      </c>
      <c r="J236" s="490">
        <v>46072.363981481481</v>
      </c>
      <c r="K236" s="488" t="s">
        <v>2422</v>
      </c>
      <c r="L236" s="488" t="s">
        <v>2423</v>
      </c>
    </row>
    <row r="237" spans="1:12" ht="42" x14ac:dyDescent="0.3">
      <c r="A237" s="488" t="s">
        <v>2979</v>
      </c>
      <c r="B237" s="488"/>
      <c r="C237" s="488" t="s">
        <v>183</v>
      </c>
      <c r="D237" s="488" t="s">
        <v>2412</v>
      </c>
      <c r="E237" s="488" t="s">
        <v>2980</v>
      </c>
      <c r="F237" s="488" t="s">
        <v>2414</v>
      </c>
      <c r="G237" s="488" t="s">
        <v>2981</v>
      </c>
      <c r="H237" s="489" t="s">
        <v>2416</v>
      </c>
      <c r="I237" s="489" t="s">
        <v>2417</v>
      </c>
      <c r="J237" s="490">
        <v>46072.363958333335</v>
      </c>
      <c r="K237" s="488" t="s">
        <v>2422</v>
      </c>
      <c r="L237" s="488" t="s">
        <v>2423</v>
      </c>
    </row>
    <row r="238" spans="1:12" ht="42" x14ac:dyDescent="0.3">
      <c r="A238" s="488" t="s">
        <v>2979</v>
      </c>
      <c r="B238" s="488"/>
      <c r="C238" s="488" t="s">
        <v>183</v>
      </c>
      <c r="D238" s="488" t="s">
        <v>2412</v>
      </c>
      <c r="E238" s="488" t="s">
        <v>2982</v>
      </c>
      <c r="F238" s="488" t="s">
        <v>2414</v>
      </c>
      <c r="G238" s="488" t="s">
        <v>2983</v>
      </c>
      <c r="H238" s="489" t="s">
        <v>2416</v>
      </c>
      <c r="I238" s="489" t="s">
        <v>2417</v>
      </c>
      <c r="J238" s="490">
        <v>46072.363958333335</v>
      </c>
      <c r="K238" s="488" t="s">
        <v>2422</v>
      </c>
      <c r="L238" s="488" t="s">
        <v>2423</v>
      </c>
    </row>
    <row r="239" spans="1:12" ht="42" x14ac:dyDescent="0.3">
      <c r="A239" s="488" t="s">
        <v>1314</v>
      </c>
      <c r="B239" s="488">
        <v>119568</v>
      </c>
      <c r="C239" s="488" t="s">
        <v>183</v>
      </c>
      <c r="D239" s="488" t="s">
        <v>2412</v>
      </c>
      <c r="E239" s="488" t="s">
        <v>2984</v>
      </c>
      <c r="F239" s="488" t="s">
        <v>2414</v>
      </c>
      <c r="G239" s="488" t="s">
        <v>2985</v>
      </c>
      <c r="H239" s="489" t="s">
        <v>2416</v>
      </c>
      <c r="I239" s="489" t="s">
        <v>2417</v>
      </c>
      <c r="J239" s="490">
        <v>46072.363993055558</v>
      </c>
      <c r="K239" s="488" t="s">
        <v>2433</v>
      </c>
      <c r="L239" s="488"/>
    </row>
    <row r="240" spans="1:12" ht="42" x14ac:dyDescent="0.3">
      <c r="A240" s="488" t="s">
        <v>1314</v>
      </c>
      <c r="B240" s="488">
        <v>119568</v>
      </c>
      <c r="C240" s="488" t="s">
        <v>183</v>
      </c>
      <c r="D240" s="488" t="s">
        <v>2412</v>
      </c>
      <c r="E240" s="488" t="s">
        <v>2986</v>
      </c>
      <c r="F240" s="488" t="s">
        <v>2436</v>
      </c>
      <c r="G240" s="488" t="s">
        <v>2987</v>
      </c>
      <c r="H240" s="489" t="s">
        <v>2416</v>
      </c>
      <c r="I240" s="489" t="s">
        <v>2417</v>
      </c>
      <c r="J240" s="490">
        <v>46072.363993055558</v>
      </c>
      <c r="K240" s="488" t="s">
        <v>2433</v>
      </c>
      <c r="L240" s="488"/>
    </row>
    <row r="241" spans="1:12" ht="42" x14ac:dyDescent="0.3">
      <c r="A241" s="488" t="s">
        <v>2988</v>
      </c>
      <c r="B241" s="488"/>
      <c r="C241" s="488" t="s">
        <v>183</v>
      </c>
      <c r="D241" s="488" t="s">
        <v>2412</v>
      </c>
      <c r="E241" s="488" t="s">
        <v>2989</v>
      </c>
      <c r="F241" s="488" t="s">
        <v>2414</v>
      </c>
      <c r="G241" s="488" t="s">
        <v>2990</v>
      </c>
      <c r="H241" s="489" t="s">
        <v>2416</v>
      </c>
      <c r="I241" s="489" t="s">
        <v>2417</v>
      </c>
      <c r="J241" s="490">
        <v>46122.353865740741</v>
      </c>
      <c r="K241" s="488" t="s">
        <v>2422</v>
      </c>
      <c r="L241" s="488" t="s">
        <v>2423</v>
      </c>
    </row>
    <row r="242" spans="1:12" ht="56" x14ac:dyDescent="0.3">
      <c r="A242" s="488" t="s">
        <v>2988</v>
      </c>
      <c r="B242" s="488"/>
      <c r="C242" s="488" t="s">
        <v>183</v>
      </c>
      <c r="D242" s="488" t="s">
        <v>2412</v>
      </c>
      <c r="E242" s="488" t="s">
        <v>2991</v>
      </c>
      <c r="F242" s="488" t="s">
        <v>2414</v>
      </c>
      <c r="G242" s="488" t="s">
        <v>2992</v>
      </c>
      <c r="H242" s="489" t="s">
        <v>2416</v>
      </c>
      <c r="I242" s="489" t="s">
        <v>2417</v>
      </c>
      <c r="J242" s="490">
        <v>46122.353842592594</v>
      </c>
      <c r="K242" s="488" t="s">
        <v>2422</v>
      </c>
      <c r="L242" s="488" t="s">
        <v>2423</v>
      </c>
    </row>
    <row r="243" spans="1:12" ht="42" x14ac:dyDescent="0.3">
      <c r="A243" s="488" t="s">
        <v>1380</v>
      </c>
      <c r="B243" s="488">
        <v>140076</v>
      </c>
      <c r="C243" s="488" t="s">
        <v>183</v>
      </c>
      <c r="D243" s="488" t="s">
        <v>2412</v>
      </c>
      <c r="E243" s="488" t="s">
        <v>2723</v>
      </c>
      <c r="F243" s="488" t="s">
        <v>2414</v>
      </c>
      <c r="G243" s="488" t="s">
        <v>2993</v>
      </c>
      <c r="H243" s="489" t="s">
        <v>2416</v>
      </c>
      <c r="I243" s="489" t="s">
        <v>2417</v>
      </c>
      <c r="J243" s="490">
        <v>46177.653553240743</v>
      </c>
      <c r="K243" s="488" t="s">
        <v>2433</v>
      </c>
      <c r="L243" s="488"/>
    </row>
    <row r="244" spans="1:12" ht="28" x14ac:dyDescent="0.3">
      <c r="A244" s="488" t="s">
        <v>1380</v>
      </c>
      <c r="B244" s="488">
        <v>140076</v>
      </c>
      <c r="C244" s="488" t="s">
        <v>183</v>
      </c>
      <c r="D244" s="488" t="s">
        <v>2412</v>
      </c>
      <c r="E244" s="488" t="s">
        <v>2725</v>
      </c>
      <c r="F244" s="488" t="s">
        <v>2414</v>
      </c>
      <c r="G244" s="488" t="s">
        <v>2994</v>
      </c>
      <c r="H244" s="489" t="s">
        <v>2416</v>
      </c>
      <c r="I244" s="489" t="s">
        <v>2417</v>
      </c>
      <c r="J244" s="490">
        <v>46072.363993055558</v>
      </c>
      <c r="K244" s="488" t="s">
        <v>2433</v>
      </c>
      <c r="L244" s="488"/>
    </row>
    <row r="245" spans="1:12" ht="28" x14ac:dyDescent="0.3">
      <c r="A245" s="488" t="s">
        <v>1380</v>
      </c>
      <c r="B245" s="488">
        <v>140076</v>
      </c>
      <c r="C245" s="488" t="s">
        <v>183</v>
      </c>
      <c r="D245" s="488" t="s">
        <v>2412</v>
      </c>
      <c r="E245" s="488" t="s">
        <v>2727</v>
      </c>
      <c r="F245" s="488" t="s">
        <v>2414</v>
      </c>
      <c r="G245" s="488" t="s">
        <v>2995</v>
      </c>
      <c r="H245" s="489" t="s">
        <v>2416</v>
      </c>
      <c r="I245" s="489" t="s">
        <v>2417</v>
      </c>
      <c r="J245" s="490">
        <v>46072.364027777781</v>
      </c>
      <c r="K245" s="488" t="s">
        <v>2433</v>
      </c>
      <c r="L245" s="488"/>
    </row>
    <row r="246" spans="1:12" ht="28" x14ac:dyDescent="0.3">
      <c r="A246" s="488" t="s">
        <v>1406</v>
      </c>
      <c r="B246" s="488">
        <v>1077658</v>
      </c>
      <c r="C246" s="488" t="s">
        <v>183</v>
      </c>
      <c r="D246" s="488" t="s">
        <v>2412</v>
      </c>
      <c r="E246" s="488" t="s">
        <v>2996</v>
      </c>
      <c r="F246" s="488" t="s">
        <v>2414</v>
      </c>
      <c r="G246" s="488" t="s">
        <v>2997</v>
      </c>
      <c r="H246" s="489" t="s">
        <v>2416</v>
      </c>
      <c r="I246" s="489" t="s">
        <v>2417</v>
      </c>
      <c r="J246" s="490">
        <v>46085.352141203701</v>
      </c>
      <c r="K246" s="488" t="s">
        <v>2433</v>
      </c>
      <c r="L246" s="488"/>
    </row>
    <row r="247" spans="1:12" ht="28" x14ac:dyDescent="0.3">
      <c r="A247" s="488" t="s">
        <v>1406</v>
      </c>
      <c r="B247" s="488">
        <v>1077658</v>
      </c>
      <c r="C247" s="488" t="s">
        <v>183</v>
      </c>
      <c r="D247" s="488" t="s">
        <v>2412</v>
      </c>
      <c r="E247" s="488" t="s">
        <v>2998</v>
      </c>
      <c r="F247" s="488" t="s">
        <v>2414</v>
      </c>
      <c r="G247" s="488" t="s">
        <v>2999</v>
      </c>
      <c r="H247" s="489" t="s">
        <v>2416</v>
      </c>
      <c r="I247" s="489" t="s">
        <v>2417</v>
      </c>
      <c r="J247" s="490">
        <v>46085.352175925924</v>
      </c>
      <c r="K247" s="488" t="s">
        <v>2433</v>
      </c>
      <c r="L247" s="488"/>
    </row>
    <row r="248" spans="1:12" ht="28" x14ac:dyDescent="0.3">
      <c r="A248" s="488" t="s">
        <v>1420</v>
      </c>
      <c r="B248" s="488">
        <v>1059537</v>
      </c>
      <c r="C248" s="488" t="s">
        <v>183</v>
      </c>
      <c r="D248" s="488" t="s">
        <v>2412</v>
      </c>
      <c r="E248" s="488" t="s">
        <v>3000</v>
      </c>
      <c r="F248" s="488" t="s">
        <v>2414</v>
      </c>
      <c r="G248" s="488" t="s">
        <v>3001</v>
      </c>
      <c r="H248" s="489" t="s">
        <v>2416</v>
      </c>
      <c r="I248" s="489" t="s">
        <v>2417</v>
      </c>
      <c r="J248" s="490">
        <v>46072.364004629628</v>
      </c>
      <c r="K248" s="488" t="s">
        <v>2433</v>
      </c>
      <c r="L248" s="488"/>
    </row>
    <row r="249" spans="1:12" ht="42" x14ac:dyDescent="0.3">
      <c r="A249" s="488" t="s">
        <v>1420</v>
      </c>
      <c r="B249" s="488">
        <v>1059537</v>
      </c>
      <c r="C249" s="488" t="s">
        <v>183</v>
      </c>
      <c r="D249" s="488" t="s">
        <v>2412</v>
      </c>
      <c r="E249" s="488" t="s">
        <v>3002</v>
      </c>
      <c r="F249" s="488" t="s">
        <v>2414</v>
      </c>
      <c r="G249" s="488" t="s">
        <v>3003</v>
      </c>
      <c r="H249" s="489" t="s">
        <v>2416</v>
      </c>
      <c r="I249" s="489" t="s">
        <v>2417</v>
      </c>
      <c r="J249" s="490">
        <v>46072.364027777781</v>
      </c>
      <c r="K249" s="488" t="s">
        <v>2433</v>
      </c>
      <c r="L249" s="488"/>
    </row>
    <row r="250" spans="1:12" ht="42" x14ac:dyDescent="0.3">
      <c r="A250" s="488" t="s">
        <v>3004</v>
      </c>
      <c r="B250" s="488"/>
      <c r="C250" s="488" t="s">
        <v>183</v>
      </c>
      <c r="D250" s="488" t="s">
        <v>2412</v>
      </c>
      <c r="E250" s="488" t="s">
        <v>3005</v>
      </c>
      <c r="F250" s="488" t="s">
        <v>2414</v>
      </c>
      <c r="G250" s="488" t="s">
        <v>3006</v>
      </c>
      <c r="H250" s="489" t="s">
        <v>2416</v>
      </c>
      <c r="I250" s="489" t="s">
        <v>2417</v>
      </c>
      <c r="J250" s="490">
        <v>46072.364039351851</v>
      </c>
      <c r="K250" s="488" t="s">
        <v>2422</v>
      </c>
      <c r="L250" s="488" t="s">
        <v>2423</v>
      </c>
    </row>
    <row r="251" spans="1:12" ht="42" x14ac:dyDescent="0.3">
      <c r="A251" s="488" t="s">
        <v>3004</v>
      </c>
      <c r="B251" s="488"/>
      <c r="C251" s="488" t="s">
        <v>183</v>
      </c>
      <c r="D251" s="488" t="s">
        <v>2412</v>
      </c>
      <c r="E251" s="488" t="s">
        <v>3007</v>
      </c>
      <c r="F251" s="488" t="s">
        <v>2414</v>
      </c>
      <c r="G251" s="488" t="s">
        <v>3008</v>
      </c>
      <c r="H251" s="489" t="s">
        <v>2416</v>
      </c>
      <c r="I251" s="489" t="s">
        <v>2417</v>
      </c>
      <c r="J251" s="490">
        <v>46072.364039351851</v>
      </c>
      <c r="K251" s="488" t="s">
        <v>2422</v>
      </c>
      <c r="L251" s="488" t="s">
        <v>2423</v>
      </c>
    </row>
    <row r="252" spans="1:12" ht="42" x14ac:dyDescent="0.3">
      <c r="A252" s="488" t="s">
        <v>1481</v>
      </c>
      <c r="B252" s="488">
        <v>1096693</v>
      </c>
      <c r="C252" s="488" t="s">
        <v>183</v>
      </c>
      <c r="D252" s="488" t="s">
        <v>2412</v>
      </c>
      <c r="E252" s="488" t="s">
        <v>2723</v>
      </c>
      <c r="F252" s="488" t="s">
        <v>2414</v>
      </c>
      <c r="G252" s="488" t="s">
        <v>3009</v>
      </c>
      <c r="H252" s="489" t="s">
        <v>2416</v>
      </c>
      <c r="I252" s="489" t="s">
        <v>2417</v>
      </c>
      <c r="J252" s="490">
        <v>46170.6872337963</v>
      </c>
      <c r="K252" s="488" t="s">
        <v>2433</v>
      </c>
      <c r="L252" s="488"/>
    </row>
    <row r="253" spans="1:12" ht="42" x14ac:dyDescent="0.3">
      <c r="A253" s="488" t="s">
        <v>1481</v>
      </c>
      <c r="B253" s="488">
        <v>1096693</v>
      </c>
      <c r="C253" s="488" t="s">
        <v>183</v>
      </c>
      <c r="D253" s="488" t="s">
        <v>2412</v>
      </c>
      <c r="E253" s="488" t="s">
        <v>3010</v>
      </c>
      <c r="F253" s="488" t="s">
        <v>2414</v>
      </c>
      <c r="G253" s="488" t="s">
        <v>3011</v>
      </c>
      <c r="H253" s="489" t="s">
        <v>2416</v>
      </c>
      <c r="I253" s="489" t="s">
        <v>2417</v>
      </c>
      <c r="J253" s="490">
        <v>46045.611701388887</v>
      </c>
      <c r="K253" s="488" t="s">
        <v>2433</v>
      </c>
      <c r="L253" s="488"/>
    </row>
    <row r="254" spans="1:12" ht="42" x14ac:dyDescent="0.3">
      <c r="A254" s="488" t="s">
        <v>1490</v>
      </c>
      <c r="B254" s="488">
        <v>130094</v>
      </c>
      <c r="C254" s="488" t="s">
        <v>183</v>
      </c>
      <c r="D254" s="488" t="s">
        <v>2412</v>
      </c>
      <c r="E254" s="488" t="s">
        <v>3012</v>
      </c>
      <c r="F254" s="488" t="s">
        <v>2414</v>
      </c>
      <c r="G254" s="488" t="s">
        <v>3013</v>
      </c>
      <c r="H254" s="489" t="s">
        <v>2416</v>
      </c>
      <c r="I254" s="489" t="s">
        <v>2417</v>
      </c>
      <c r="J254" s="490">
        <v>46072.364039351851</v>
      </c>
      <c r="K254" s="488" t="s">
        <v>2433</v>
      </c>
      <c r="L254" s="488"/>
    </row>
    <row r="255" spans="1:12" ht="42" x14ac:dyDescent="0.3">
      <c r="A255" s="488" t="s">
        <v>1490</v>
      </c>
      <c r="B255" s="488">
        <v>130094</v>
      </c>
      <c r="C255" s="488" t="s">
        <v>183</v>
      </c>
      <c r="D255" s="488" t="s">
        <v>2412</v>
      </c>
      <c r="E255" s="488" t="s">
        <v>3014</v>
      </c>
      <c r="F255" s="488" t="s">
        <v>2414</v>
      </c>
      <c r="G255" s="488" t="s">
        <v>3015</v>
      </c>
      <c r="H255" s="489" t="s">
        <v>2416</v>
      </c>
      <c r="I255" s="489" t="s">
        <v>2417</v>
      </c>
      <c r="J255" s="490">
        <v>46072.364039351851</v>
      </c>
      <c r="K255" s="488" t="s">
        <v>2433</v>
      </c>
      <c r="L255" s="488"/>
    </row>
    <row r="256" spans="1:12" ht="42" x14ac:dyDescent="0.3">
      <c r="A256" s="488" t="s">
        <v>3016</v>
      </c>
      <c r="B256" s="488"/>
      <c r="C256" s="488" t="s">
        <v>183</v>
      </c>
      <c r="D256" s="488" t="s">
        <v>2412</v>
      </c>
      <c r="E256" s="488" t="s">
        <v>3017</v>
      </c>
      <c r="F256" s="488" t="s">
        <v>2414</v>
      </c>
      <c r="G256" s="488" t="s">
        <v>3018</v>
      </c>
      <c r="H256" s="489" t="s">
        <v>2416</v>
      </c>
      <c r="I256" s="489" t="s">
        <v>2417</v>
      </c>
      <c r="J256" s="490">
        <v>46072.364027777781</v>
      </c>
      <c r="K256" s="488" t="s">
        <v>2422</v>
      </c>
      <c r="L256" s="488" t="s">
        <v>2423</v>
      </c>
    </row>
    <row r="257" spans="1:12" ht="56" x14ac:dyDescent="0.3">
      <c r="A257" s="488" t="s">
        <v>3019</v>
      </c>
      <c r="B257" s="488"/>
      <c r="C257" s="488" t="s">
        <v>183</v>
      </c>
      <c r="D257" s="488" t="s">
        <v>2412</v>
      </c>
      <c r="E257" s="488" t="s">
        <v>3020</v>
      </c>
      <c r="F257" s="488" t="s">
        <v>2414</v>
      </c>
      <c r="G257" s="488" t="s">
        <v>3021</v>
      </c>
      <c r="H257" s="489" t="s">
        <v>2416</v>
      </c>
      <c r="I257" s="489" t="s">
        <v>2417</v>
      </c>
      <c r="J257" s="490">
        <v>46072.367129629631</v>
      </c>
      <c r="K257" s="488" t="s">
        <v>2422</v>
      </c>
      <c r="L257" s="488" t="s">
        <v>2423</v>
      </c>
    </row>
    <row r="258" spans="1:12" ht="56" x14ac:dyDescent="0.3">
      <c r="A258" s="488" t="s">
        <v>3019</v>
      </c>
      <c r="B258" s="488"/>
      <c r="C258" s="488" t="s">
        <v>183</v>
      </c>
      <c r="D258" s="488" t="s">
        <v>2412</v>
      </c>
      <c r="E258" s="488" t="s">
        <v>3022</v>
      </c>
      <c r="F258" s="488" t="s">
        <v>2414</v>
      </c>
      <c r="G258" s="488" t="s">
        <v>3023</v>
      </c>
      <c r="H258" s="489" t="s">
        <v>2416</v>
      </c>
      <c r="I258" s="489" t="s">
        <v>2417</v>
      </c>
      <c r="J258" s="490">
        <v>46062.481712962966</v>
      </c>
      <c r="K258" s="488" t="s">
        <v>2422</v>
      </c>
      <c r="L258" s="488" t="s">
        <v>2423</v>
      </c>
    </row>
    <row r="259" spans="1:12" ht="28" x14ac:dyDescent="0.3">
      <c r="A259" s="488" t="s">
        <v>3019</v>
      </c>
      <c r="B259" s="488"/>
      <c r="C259" s="488" t="s">
        <v>183</v>
      </c>
      <c r="D259" s="488" t="s">
        <v>2412</v>
      </c>
      <c r="E259" s="488" t="s">
        <v>3024</v>
      </c>
      <c r="F259" s="488" t="s">
        <v>2414</v>
      </c>
      <c r="G259" s="488" t="s">
        <v>3025</v>
      </c>
      <c r="H259" s="489" t="s">
        <v>2416</v>
      </c>
      <c r="I259" s="489" t="s">
        <v>2417</v>
      </c>
      <c r="J259" s="490">
        <v>46072.367245370369</v>
      </c>
      <c r="K259" s="488" t="s">
        <v>2422</v>
      </c>
      <c r="L259" s="488" t="s">
        <v>2423</v>
      </c>
    </row>
    <row r="260" spans="1:12" ht="42" x14ac:dyDescent="0.3">
      <c r="A260" s="488" t="s">
        <v>1686</v>
      </c>
      <c r="B260" s="488">
        <v>1000258</v>
      </c>
      <c r="C260" s="488" t="s">
        <v>183</v>
      </c>
      <c r="D260" s="488" t="s">
        <v>2412</v>
      </c>
      <c r="E260" s="488" t="s">
        <v>3026</v>
      </c>
      <c r="F260" s="488" t="s">
        <v>2414</v>
      </c>
      <c r="G260" s="488" t="s">
        <v>3027</v>
      </c>
      <c r="H260" s="489" t="s">
        <v>2416</v>
      </c>
      <c r="I260" s="489" t="s">
        <v>2417</v>
      </c>
      <c r="J260" s="490">
        <v>46045.616249999999</v>
      </c>
      <c r="K260" s="488" t="s">
        <v>2433</v>
      </c>
      <c r="L260" s="488"/>
    </row>
    <row r="261" spans="1:12" ht="42" x14ac:dyDescent="0.3">
      <c r="A261" s="488" t="s">
        <v>1686</v>
      </c>
      <c r="B261" s="488">
        <v>1000258</v>
      </c>
      <c r="C261" s="488" t="s">
        <v>183</v>
      </c>
      <c r="D261" s="488" t="s">
        <v>2412</v>
      </c>
      <c r="E261" s="488" t="s">
        <v>3028</v>
      </c>
      <c r="F261" s="488" t="s">
        <v>2414</v>
      </c>
      <c r="G261" s="488" t="s">
        <v>3029</v>
      </c>
      <c r="H261" s="489" t="s">
        <v>2416</v>
      </c>
      <c r="I261" s="489" t="s">
        <v>2417</v>
      </c>
      <c r="J261" s="490">
        <v>46045.616296296299</v>
      </c>
      <c r="K261" s="488" t="s">
        <v>2433</v>
      </c>
      <c r="L261" s="488"/>
    </row>
    <row r="262" spans="1:12" ht="42" x14ac:dyDescent="0.3">
      <c r="A262" s="488" t="s">
        <v>3030</v>
      </c>
      <c r="B262" s="488"/>
      <c r="C262" s="488" t="s">
        <v>183</v>
      </c>
      <c r="D262" s="488" t="s">
        <v>2412</v>
      </c>
      <c r="E262" s="488" t="s">
        <v>3031</v>
      </c>
      <c r="F262" s="488" t="s">
        <v>2414</v>
      </c>
      <c r="G262" s="488" t="s">
        <v>3032</v>
      </c>
      <c r="H262" s="489" t="s">
        <v>2416</v>
      </c>
      <c r="I262" s="489" t="s">
        <v>2417</v>
      </c>
      <c r="J262" s="490">
        <v>46072.364050925928</v>
      </c>
      <c r="K262" s="488" t="s">
        <v>2422</v>
      </c>
      <c r="L262" s="488" t="s">
        <v>2423</v>
      </c>
    </row>
    <row r="263" spans="1:12" ht="42" x14ac:dyDescent="0.3">
      <c r="A263" s="488" t="s">
        <v>3030</v>
      </c>
      <c r="B263" s="488"/>
      <c r="C263" s="488" t="s">
        <v>183</v>
      </c>
      <c r="D263" s="488" t="s">
        <v>2412</v>
      </c>
      <c r="E263" s="488" t="s">
        <v>3033</v>
      </c>
      <c r="F263" s="488" t="s">
        <v>2414</v>
      </c>
      <c r="G263" s="488" t="s">
        <v>3034</v>
      </c>
      <c r="H263" s="489" t="s">
        <v>2416</v>
      </c>
      <c r="I263" s="489" t="s">
        <v>2417</v>
      </c>
      <c r="J263" s="490">
        <v>46072.364074074074</v>
      </c>
      <c r="K263" s="488" t="s">
        <v>2422</v>
      </c>
      <c r="L263" s="488" t="s">
        <v>2423</v>
      </c>
    </row>
    <row r="264" spans="1:12" ht="42" x14ac:dyDescent="0.3">
      <c r="A264" s="488" t="s">
        <v>3030</v>
      </c>
      <c r="B264" s="488"/>
      <c r="C264" s="488" t="s">
        <v>183</v>
      </c>
      <c r="D264" s="488" t="s">
        <v>2412</v>
      </c>
      <c r="E264" s="488" t="s">
        <v>3035</v>
      </c>
      <c r="F264" s="488" t="s">
        <v>2414</v>
      </c>
      <c r="G264" s="488" t="s">
        <v>3036</v>
      </c>
      <c r="H264" s="489" t="s">
        <v>2416</v>
      </c>
      <c r="I264" s="489" t="s">
        <v>2417</v>
      </c>
      <c r="J264" s="490">
        <v>46072.364062499997</v>
      </c>
      <c r="K264" s="488" t="s">
        <v>2422</v>
      </c>
      <c r="L264" s="488" t="s">
        <v>2423</v>
      </c>
    </row>
    <row r="265" spans="1:12" ht="42" x14ac:dyDescent="0.3">
      <c r="A265" s="488" t="s">
        <v>1725</v>
      </c>
      <c r="B265" s="488">
        <v>134043</v>
      </c>
      <c r="C265" s="488" t="s">
        <v>183</v>
      </c>
      <c r="D265" s="488" t="s">
        <v>2412</v>
      </c>
      <c r="E265" s="488" t="s">
        <v>3037</v>
      </c>
      <c r="F265" s="488" t="s">
        <v>2414</v>
      </c>
      <c r="G265" s="488" t="s">
        <v>3038</v>
      </c>
      <c r="H265" s="489" t="s">
        <v>2416</v>
      </c>
      <c r="I265" s="489" t="s">
        <v>2417</v>
      </c>
      <c r="J265" s="490">
        <v>46051.427858796298</v>
      </c>
      <c r="K265" s="488" t="s">
        <v>2433</v>
      </c>
      <c r="L265" s="488"/>
    </row>
    <row r="266" spans="1:12" ht="42" x14ac:dyDescent="0.3">
      <c r="A266" s="488" t="s">
        <v>1733</v>
      </c>
      <c r="B266" s="488">
        <v>1004889</v>
      </c>
      <c r="C266" s="488" t="s">
        <v>183</v>
      </c>
      <c r="D266" s="488" t="s">
        <v>2412</v>
      </c>
      <c r="E266" s="488" t="s">
        <v>3039</v>
      </c>
      <c r="F266" s="488" t="s">
        <v>2414</v>
      </c>
      <c r="G266" s="488" t="s">
        <v>3040</v>
      </c>
      <c r="H266" s="489" t="s">
        <v>2416</v>
      </c>
      <c r="I266" s="489" t="s">
        <v>2417</v>
      </c>
      <c r="J266" s="490">
        <v>46045.614259259259</v>
      </c>
      <c r="K266" s="488" t="s">
        <v>2433</v>
      </c>
      <c r="L266" s="488"/>
    </row>
    <row r="267" spans="1:12" ht="42" x14ac:dyDescent="0.3">
      <c r="A267" s="488" t="s">
        <v>1733</v>
      </c>
      <c r="B267" s="488">
        <v>1004889</v>
      </c>
      <c r="C267" s="488" t="s">
        <v>183</v>
      </c>
      <c r="D267" s="488" t="s">
        <v>2412</v>
      </c>
      <c r="E267" s="488" t="s">
        <v>3041</v>
      </c>
      <c r="F267" s="488" t="s">
        <v>2414</v>
      </c>
      <c r="G267" s="488" t="s">
        <v>3042</v>
      </c>
      <c r="H267" s="489" t="s">
        <v>2416</v>
      </c>
      <c r="I267" s="489" t="s">
        <v>2417</v>
      </c>
      <c r="J267" s="490">
        <v>46045.614201388889</v>
      </c>
      <c r="K267" s="488" t="s">
        <v>2433</v>
      </c>
      <c r="L267" s="488"/>
    </row>
    <row r="268" spans="1:12" x14ac:dyDescent="0.3">
      <c r="A268" s="488" t="s">
        <v>155</v>
      </c>
      <c r="B268" s="488">
        <v>1028534</v>
      </c>
      <c r="C268" s="488" t="s">
        <v>159</v>
      </c>
      <c r="D268" s="488" t="s">
        <v>3043</v>
      </c>
      <c r="E268" s="488"/>
      <c r="F268" s="488"/>
      <c r="G268" s="488"/>
      <c r="H268" s="488"/>
      <c r="I268" s="488"/>
      <c r="J268" s="490"/>
      <c r="K268" s="488"/>
      <c r="L268" s="488" t="s">
        <v>3044</v>
      </c>
    </row>
    <row r="269" spans="1:12" x14ac:dyDescent="0.3">
      <c r="A269" s="488" t="s">
        <v>172</v>
      </c>
      <c r="B269" s="488"/>
      <c r="C269" s="488" t="s">
        <v>142</v>
      </c>
      <c r="D269" s="488" t="s">
        <v>3043</v>
      </c>
      <c r="E269" s="488"/>
      <c r="F269" s="488"/>
      <c r="G269" s="488"/>
      <c r="H269" s="488"/>
      <c r="I269" s="488"/>
      <c r="J269" s="490"/>
      <c r="K269" s="488"/>
      <c r="L269" s="488" t="s">
        <v>3044</v>
      </c>
    </row>
    <row r="270" spans="1:12" x14ac:dyDescent="0.3">
      <c r="A270" s="488" t="s">
        <v>199</v>
      </c>
      <c r="B270" s="488"/>
      <c r="C270" s="488" t="s">
        <v>200</v>
      </c>
      <c r="D270" s="488" t="s">
        <v>3043</v>
      </c>
      <c r="E270" s="488"/>
      <c r="F270" s="488"/>
      <c r="G270" s="488"/>
      <c r="H270" s="488"/>
      <c r="I270" s="488"/>
      <c r="J270" s="490"/>
      <c r="K270" s="488"/>
      <c r="L270" s="488" t="s">
        <v>3044</v>
      </c>
    </row>
    <row r="271" spans="1:12" x14ac:dyDescent="0.3">
      <c r="A271" s="488" t="s">
        <v>201</v>
      </c>
      <c r="B271" s="488"/>
      <c r="C271" s="488" t="s">
        <v>200</v>
      </c>
      <c r="D271" s="488" t="s">
        <v>3043</v>
      </c>
      <c r="E271" s="488"/>
      <c r="F271" s="488"/>
      <c r="G271" s="488"/>
      <c r="H271" s="488"/>
      <c r="I271" s="488"/>
      <c r="J271" s="490"/>
      <c r="K271" s="488"/>
      <c r="L271" s="488" t="s">
        <v>3044</v>
      </c>
    </row>
    <row r="272" spans="1:12" x14ac:dyDescent="0.3">
      <c r="A272" s="488" t="s">
        <v>203</v>
      </c>
      <c r="B272" s="488">
        <v>135606</v>
      </c>
      <c r="C272" s="488" t="s">
        <v>159</v>
      </c>
      <c r="D272" s="488" t="s">
        <v>3043</v>
      </c>
      <c r="E272" s="488"/>
      <c r="F272" s="488"/>
      <c r="G272" s="488"/>
      <c r="H272" s="488"/>
      <c r="I272" s="488"/>
      <c r="J272" s="490"/>
      <c r="K272" s="488"/>
      <c r="L272" s="488" t="s">
        <v>3044</v>
      </c>
    </row>
    <row r="273" spans="1:12" x14ac:dyDescent="0.3">
      <c r="A273" s="488" t="s">
        <v>254</v>
      </c>
      <c r="B273" s="488">
        <v>1125489</v>
      </c>
      <c r="C273" s="488" t="s">
        <v>142</v>
      </c>
      <c r="D273" s="488" t="s">
        <v>3043</v>
      </c>
      <c r="E273" s="488"/>
      <c r="F273" s="488"/>
      <c r="G273" s="488"/>
      <c r="H273" s="488"/>
      <c r="I273" s="488"/>
      <c r="J273" s="490"/>
      <c r="K273" s="488"/>
      <c r="L273" s="488" t="s">
        <v>3044</v>
      </c>
    </row>
    <row r="274" spans="1:12" x14ac:dyDescent="0.3">
      <c r="A274" s="488" t="s">
        <v>262</v>
      </c>
      <c r="B274" s="488">
        <v>125545</v>
      </c>
      <c r="C274" s="488" t="s">
        <v>159</v>
      </c>
      <c r="D274" s="488" t="s">
        <v>3043</v>
      </c>
      <c r="E274" s="488"/>
      <c r="F274" s="488"/>
      <c r="G274" s="488"/>
      <c r="H274" s="488"/>
      <c r="I274" s="488"/>
      <c r="J274" s="490"/>
      <c r="K274" s="488"/>
      <c r="L274" s="488" t="s">
        <v>3044</v>
      </c>
    </row>
    <row r="275" spans="1:12" x14ac:dyDescent="0.3">
      <c r="A275" s="488" t="s">
        <v>269</v>
      </c>
      <c r="B275" s="488">
        <v>1121469</v>
      </c>
      <c r="C275" s="488" t="s">
        <v>229</v>
      </c>
      <c r="D275" s="488" t="s">
        <v>3043</v>
      </c>
      <c r="E275" s="488"/>
      <c r="F275" s="488"/>
      <c r="G275" s="488"/>
      <c r="H275" s="488"/>
      <c r="I275" s="488"/>
      <c r="J275" s="490"/>
      <c r="K275" s="488"/>
      <c r="L275" s="488" t="s">
        <v>3044</v>
      </c>
    </row>
    <row r="276" spans="1:12" x14ac:dyDescent="0.3">
      <c r="A276" s="488" t="s">
        <v>287</v>
      </c>
      <c r="B276" s="488">
        <v>1003835</v>
      </c>
      <c r="C276" s="488" t="s">
        <v>159</v>
      </c>
      <c r="D276" s="488" t="s">
        <v>3043</v>
      </c>
      <c r="E276" s="488"/>
      <c r="F276" s="488"/>
      <c r="G276" s="488"/>
      <c r="H276" s="488"/>
      <c r="I276" s="488"/>
      <c r="J276" s="490"/>
      <c r="K276" s="488"/>
      <c r="L276" s="488" t="s">
        <v>3044</v>
      </c>
    </row>
    <row r="277" spans="1:12" ht="28" x14ac:dyDescent="0.3">
      <c r="A277" s="488" t="s">
        <v>297</v>
      </c>
      <c r="B277" s="488">
        <v>1058050</v>
      </c>
      <c r="C277" s="488" t="s">
        <v>142</v>
      </c>
      <c r="D277" s="488" t="s">
        <v>3043</v>
      </c>
      <c r="E277" s="488"/>
      <c r="F277" s="488"/>
      <c r="G277" s="488"/>
      <c r="H277" s="488"/>
      <c r="I277" s="488"/>
      <c r="J277" s="490"/>
      <c r="K277" s="488"/>
      <c r="L277" s="488" t="s">
        <v>3044</v>
      </c>
    </row>
    <row r="278" spans="1:12" x14ac:dyDescent="0.3">
      <c r="A278" s="488" t="s">
        <v>300</v>
      </c>
      <c r="B278" s="488">
        <v>1088497</v>
      </c>
      <c r="C278" s="488" t="s">
        <v>142</v>
      </c>
      <c r="D278" s="488" t="s">
        <v>3043</v>
      </c>
      <c r="E278" s="488"/>
      <c r="F278" s="488"/>
      <c r="G278" s="488"/>
      <c r="H278" s="488"/>
      <c r="I278" s="488"/>
      <c r="J278" s="490"/>
      <c r="K278" s="488"/>
      <c r="L278" s="488" t="s">
        <v>3044</v>
      </c>
    </row>
    <row r="279" spans="1:12" x14ac:dyDescent="0.3">
      <c r="A279" s="488" t="s">
        <v>315</v>
      </c>
      <c r="B279" s="488">
        <v>1080696</v>
      </c>
      <c r="C279" s="488" t="s">
        <v>142</v>
      </c>
      <c r="D279" s="488" t="s">
        <v>3043</v>
      </c>
      <c r="E279" s="488"/>
      <c r="F279" s="488"/>
      <c r="G279" s="488"/>
      <c r="H279" s="488"/>
      <c r="I279" s="488"/>
      <c r="J279" s="490"/>
      <c r="K279" s="488"/>
      <c r="L279" s="488" t="s">
        <v>3044</v>
      </c>
    </row>
    <row r="280" spans="1:12" x14ac:dyDescent="0.3">
      <c r="A280" s="488" t="s">
        <v>324</v>
      </c>
      <c r="B280" s="488"/>
      <c r="C280" s="488" t="s">
        <v>200</v>
      </c>
      <c r="D280" s="488" t="s">
        <v>3043</v>
      </c>
      <c r="E280" s="488"/>
      <c r="F280" s="488"/>
      <c r="G280" s="488"/>
      <c r="H280" s="488"/>
      <c r="I280" s="488"/>
      <c r="J280" s="490"/>
      <c r="K280" s="488"/>
      <c r="L280" s="488" t="s">
        <v>3044</v>
      </c>
    </row>
    <row r="281" spans="1:12" x14ac:dyDescent="0.3">
      <c r="A281" s="488" t="s">
        <v>334</v>
      </c>
      <c r="B281" s="488"/>
      <c r="C281" s="488" t="s">
        <v>142</v>
      </c>
      <c r="D281" s="488" t="s">
        <v>3043</v>
      </c>
      <c r="E281" s="488"/>
      <c r="F281" s="488"/>
      <c r="G281" s="488"/>
      <c r="H281" s="488"/>
      <c r="I281" s="488"/>
      <c r="J281" s="490"/>
      <c r="K281" s="488"/>
      <c r="L281" s="488" t="s">
        <v>3044</v>
      </c>
    </row>
    <row r="282" spans="1:12" x14ac:dyDescent="0.3">
      <c r="A282" s="488" t="s">
        <v>341</v>
      </c>
      <c r="B282" s="488">
        <v>1125493</v>
      </c>
      <c r="C282" s="488" t="s">
        <v>142</v>
      </c>
      <c r="D282" s="488" t="s">
        <v>3043</v>
      </c>
      <c r="E282" s="488"/>
      <c r="F282" s="488"/>
      <c r="G282" s="488"/>
      <c r="H282" s="488"/>
      <c r="I282" s="488"/>
      <c r="J282" s="490"/>
      <c r="K282" s="488"/>
      <c r="L282" s="488" t="s">
        <v>3044</v>
      </c>
    </row>
    <row r="283" spans="1:12" x14ac:dyDescent="0.3">
      <c r="A283" s="488" t="s">
        <v>346</v>
      </c>
      <c r="B283" s="488"/>
      <c r="C283" s="488" t="s">
        <v>200</v>
      </c>
      <c r="D283" s="488" t="s">
        <v>3043</v>
      </c>
      <c r="E283" s="488"/>
      <c r="F283" s="488"/>
      <c r="G283" s="488"/>
      <c r="H283" s="488"/>
      <c r="I283" s="488"/>
      <c r="J283" s="490"/>
      <c r="K283" s="488"/>
      <c r="L283" s="488" t="s">
        <v>3044</v>
      </c>
    </row>
    <row r="284" spans="1:12" x14ac:dyDescent="0.3">
      <c r="A284" s="488" t="s">
        <v>348</v>
      </c>
      <c r="B284" s="488">
        <v>1044012</v>
      </c>
      <c r="C284" s="488" t="s">
        <v>142</v>
      </c>
      <c r="D284" s="488" t="s">
        <v>3043</v>
      </c>
      <c r="E284" s="488"/>
      <c r="F284" s="488"/>
      <c r="G284" s="488"/>
      <c r="H284" s="488"/>
      <c r="I284" s="488"/>
      <c r="J284" s="490"/>
      <c r="K284" s="488"/>
      <c r="L284" s="488" t="s">
        <v>3044</v>
      </c>
    </row>
    <row r="285" spans="1:12" ht="28" x14ac:dyDescent="0.3">
      <c r="A285" s="488" t="s">
        <v>357</v>
      </c>
      <c r="B285" s="488">
        <v>1091467</v>
      </c>
      <c r="C285" s="488" t="s">
        <v>142</v>
      </c>
      <c r="D285" s="488" t="s">
        <v>3043</v>
      </c>
      <c r="E285" s="488"/>
      <c r="F285" s="488"/>
      <c r="G285" s="488"/>
      <c r="H285" s="488"/>
      <c r="I285" s="488"/>
      <c r="J285" s="490"/>
      <c r="K285" s="488"/>
      <c r="L285" s="488" t="s">
        <v>3044</v>
      </c>
    </row>
    <row r="286" spans="1:12" x14ac:dyDescent="0.3">
      <c r="A286" s="488" t="s">
        <v>373</v>
      </c>
      <c r="B286" s="488">
        <v>1043029</v>
      </c>
      <c r="C286" s="488" t="s">
        <v>142</v>
      </c>
      <c r="D286" s="488" t="s">
        <v>3043</v>
      </c>
      <c r="E286" s="488"/>
      <c r="F286" s="488"/>
      <c r="G286" s="488"/>
      <c r="H286" s="488"/>
      <c r="I286" s="488"/>
      <c r="J286" s="490"/>
      <c r="K286" s="488"/>
      <c r="L286" s="488" t="s">
        <v>3044</v>
      </c>
    </row>
    <row r="287" spans="1:12" ht="28" x14ac:dyDescent="0.3">
      <c r="A287" s="488" t="s">
        <v>383</v>
      </c>
      <c r="B287" s="488">
        <v>1091471</v>
      </c>
      <c r="C287" s="488" t="s">
        <v>142</v>
      </c>
      <c r="D287" s="488" t="s">
        <v>3043</v>
      </c>
      <c r="E287" s="488"/>
      <c r="F287" s="488"/>
      <c r="G287" s="488"/>
      <c r="H287" s="488"/>
      <c r="I287" s="488"/>
      <c r="J287" s="490"/>
      <c r="K287" s="488"/>
      <c r="L287" s="488" t="s">
        <v>3044</v>
      </c>
    </row>
    <row r="288" spans="1:12" x14ac:dyDescent="0.3">
      <c r="A288" s="488" t="s">
        <v>392</v>
      </c>
      <c r="B288" s="488">
        <v>1058412</v>
      </c>
      <c r="C288" s="488" t="s">
        <v>142</v>
      </c>
      <c r="D288" s="488" t="s">
        <v>3043</v>
      </c>
      <c r="E288" s="488"/>
      <c r="F288" s="488"/>
      <c r="G288" s="488"/>
      <c r="H288" s="488"/>
      <c r="I288" s="488"/>
      <c r="J288" s="490"/>
      <c r="K288" s="488"/>
      <c r="L288" s="488" t="s">
        <v>3044</v>
      </c>
    </row>
    <row r="289" spans="1:12" x14ac:dyDescent="0.3">
      <c r="A289" s="488" t="s">
        <v>394</v>
      </c>
      <c r="B289" s="488">
        <v>1082029</v>
      </c>
      <c r="C289" s="488" t="s">
        <v>159</v>
      </c>
      <c r="D289" s="488" t="s">
        <v>3043</v>
      </c>
      <c r="E289" s="488"/>
      <c r="F289" s="488"/>
      <c r="G289" s="488"/>
      <c r="H289" s="488"/>
      <c r="I289" s="488"/>
      <c r="J289" s="490"/>
      <c r="K289" s="488"/>
      <c r="L289" s="488" t="s">
        <v>3044</v>
      </c>
    </row>
    <row r="290" spans="1:12" x14ac:dyDescent="0.3">
      <c r="A290" s="488" t="s">
        <v>416</v>
      </c>
      <c r="B290" s="488"/>
      <c r="C290" s="488" t="s">
        <v>142</v>
      </c>
      <c r="D290" s="488" t="s">
        <v>3043</v>
      </c>
      <c r="E290" s="488"/>
      <c r="F290" s="488"/>
      <c r="G290" s="488"/>
      <c r="H290" s="488"/>
      <c r="I290" s="488"/>
      <c r="J290" s="490"/>
      <c r="K290" s="488"/>
      <c r="L290" s="488" t="s">
        <v>3044</v>
      </c>
    </row>
    <row r="291" spans="1:12" x14ac:dyDescent="0.3">
      <c r="A291" s="488" t="s">
        <v>422</v>
      </c>
      <c r="B291" s="488">
        <v>1120359</v>
      </c>
      <c r="C291" s="488" t="s">
        <v>183</v>
      </c>
      <c r="D291" s="488" t="s">
        <v>3043</v>
      </c>
      <c r="E291" s="488"/>
      <c r="F291" s="488"/>
      <c r="G291" s="488"/>
      <c r="H291" s="488"/>
      <c r="I291" s="488"/>
      <c r="J291" s="490"/>
      <c r="K291" s="488"/>
      <c r="L291" s="488" t="s">
        <v>3044</v>
      </c>
    </row>
    <row r="292" spans="1:12" x14ac:dyDescent="0.3">
      <c r="A292" s="488" t="s">
        <v>433</v>
      </c>
      <c r="B292" s="488">
        <v>1062866</v>
      </c>
      <c r="C292" s="488" t="s">
        <v>142</v>
      </c>
      <c r="D292" s="488" t="s">
        <v>3043</v>
      </c>
      <c r="E292" s="488"/>
      <c r="F292" s="488"/>
      <c r="G292" s="488"/>
      <c r="H292" s="488"/>
      <c r="I292" s="488"/>
      <c r="J292" s="490"/>
      <c r="K292" s="488"/>
      <c r="L292" s="488" t="s">
        <v>3044</v>
      </c>
    </row>
    <row r="293" spans="1:12" x14ac:dyDescent="0.3">
      <c r="A293" s="488" t="s">
        <v>435</v>
      </c>
      <c r="B293" s="488">
        <v>1061595</v>
      </c>
      <c r="C293" s="488" t="s">
        <v>142</v>
      </c>
      <c r="D293" s="488" t="s">
        <v>3043</v>
      </c>
      <c r="E293" s="488"/>
      <c r="F293" s="488"/>
      <c r="G293" s="488"/>
      <c r="H293" s="488"/>
      <c r="I293" s="488"/>
      <c r="J293" s="490"/>
      <c r="K293" s="488"/>
      <c r="L293" s="488" t="s">
        <v>3044</v>
      </c>
    </row>
    <row r="294" spans="1:12" x14ac:dyDescent="0.3">
      <c r="A294" s="488" t="s">
        <v>3045</v>
      </c>
      <c r="B294" s="488">
        <v>1120224</v>
      </c>
      <c r="C294" s="488" t="s">
        <v>183</v>
      </c>
      <c r="D294" s="488" t="s">
        <v>3043</v>
      </c>
      <c r="E294" s="488"/>
      <c r="F294" s="488"/>
      <c r="G294" s="488"/>
      <c r="H294" s="488"/>
      <c r="I294" s="488"/>
      <c r="J294" s="490"/>
      <c r="K294" s="488"/>
      <c r="L294" s="488" t="s">
        <v>3044</v>
      </c>
    </row>
    <row r="295" spans="1:12" x14ac:dyDescent="0.3">
      <c r="A295" s="488" t="s">
        <v>472</v>
      </c>
      <c r="B295" s="488">
        <v>130726</v>
      </c>
      <c r="C295" s="488" t="s">
        <v>183</v>
      </c>
      <c r="D295" s="488" t="s">
        <v>3043</v>
      </c>
      <c r="E295" s="488"/>
      <c r="F295" s="488"/>
      <c r="G295" s="488"/>
      <c r="H295" s="488"/>
      <c r="I295" s="488"/>
      <c r="J295" s="490"/>
      <c r="K295" s="488"/>
      <c r="L295" s="488" t="s">
        <v>3044</v>
      </c>
    </row>
    <row r="296" spans="1:12" x14ac:dyDescent="0.3">
      <c r="A296" s="488" t="s">
        <v>484</v>
      </c>
      <c r="B296" s="488">
        <v>1058183</v>
      </c>
      <c r="C296" s="488" t="s">
        <v>142</v>
      </c>
      <c r="D296" s="488" t="s">
        <v>3043</v>
      </c>
      <c r="E296" s="488"/>
      <c r="F296" s="488"/>
      <c r="G296" s="488"/>
      <c r="H296" s="488"/>
      <c r="I296" s="488"/>
      <c r="J296" s="490"/>
      <c r="K296" s="488"/>
      <c r="L296" s="488" t="s">
        <v>3044</v>
      </c>
    </row>
    <row r="297" spans="1:12" x14ac:dyDescent="0.3">
      <c r="A297" s="488" t="s">
        <v>492</v>
      </c>
      <c r="B297" s="488">
        <v>137088</v>
      </c>
      <c r="C297" s="488" t="s">
        <v>159</v>
      </c>
      <c r="D297" s="488" t="s">
        <v>3043</v>
      </c>
      <c r="E297" s="488"/>
      <c r="F297" s="488"/>
      <c r="G297" s="488"/>
      <c r="H297" s="488"/>
      <c r="I297" s="488"/>
      <c r="J297" s="490"/>
      <c r="K297" s="488"/>
      <c r="L297" s="488" t="s">
        <v>3044</v>
      </c>
    </row>
    <row r="298" spans="1:12" x14ac:dyDescent="0.3">
      <c r="A298" s="488" t="s">
        <v>1813</v>
      </c>
      <c r="B298" s="488">
        <v>1060589</v>
      </c>
      <c r="C298" s="488" t="s">
        <v>142</v>
      </c>
      <c r="D298" s="488" t="s">
        <v>3043</v>
      </c>
      <c r="E298" s="488"/>
      <c r="F298" s="488"/>
      <c r="G298" s="488"/>
      <c r="H298" s="488"/>
      <c r="I298" s="488"/>
      <c r="J298" s="490"/>
      <c r="K298" s="488"/>
      <c r="L298" s="488" t="s">
        <v>3044</v>
      </c>
    </row>
    <row r="299" spans="1:12" x14ac:dyDescent="0.3">
      <c r="A299" s="488" t="s">
        <v>525</v>
      </c>
      <c r="B299" s="488">
        <v>1091468</v>
      </c>
      <c r="C299" s="488" t="s">
        <v>142</v>
      </c>
      <c r="D299" s="488" t="s">
        <v>3043</v>
      </c>
      <c r="E299" s="488"/>
      <c r="F299" s="488"/>
      <c r="G299" s="488"/>
      <c r="H299" s="488"/>
      <c r="I299" s="488"/>
      <c r="J299" s="490"/>
      <c r="K299" s="488"/>
      <c r="L299" s="488" t="s">
        <v>3044</v>
      </c>
    </row>
    <row r="300" spans="1:12" x14ac:dyDescent="0.3">
      <c r="A300" s="488" t="s">
        <v>546</v>
      </c>
      <c r="B300" s="488"/>
      <c r="C300" s="488" t="s">
        <v>142</v>
      </c>
      <c r="D300" s="488" t="s">
        <v>3043</v>
      </c>
      <c r="E300" s="488"/>
      <c r="F300" s="488"/>
      <c r="G300" s="488"/>
      <c r="H300" s="488"/>
      <c r="I300" s="488"/>
      <c r="J300" s="490"/>
      <c r="K300" s="488"/>
      <c r="L300" s="488" t="s">
        <v>3044</v>
      </c>
    </row>
    <row r="301" spans="1:12" x14ac:dyDescent="0.3">
      <c r="A301" s="488" t="s">
        <v>549</v>
      </c>
      <c r="B301" s="488">
        <v>1055981</v>
      </c>
      <c r="C301" s="488" t="s">
        <v>142</v>
      </c>
      <c r="D301" s="488" t="s">
        <v>3043</v>
      </c>
      <c r="E301" s="488"/>
      <c r="F301" s="488"/>
      <c r="G301" s="488"/>
      <c r="H301" s="488"/>
      <c r="I301" s="488"/>
      <c r="J301" s="490"/>
      <c r="K301" s="488"/>
      <c r="L301" s="488" t="s">
        <v>3044</v>
      </c>
    </row>
    <row r="302" spans="1:12" x14ac:dyDescent="0.3">
      <c r="A302" s="488" t="s">
        <v>557</v>
      </c>
      <c r="B302" s="488">
        <v>1126173</v>
      </c>
      <c r="C302" s="488" t="s">
        <v>142</v>
      </c>
      <c r="D302" s="488" t="s">
        <v>3043</v>
      </c>
      <c r="E302" s="488"/>
      <c r="F302" s="488"/>
      <c r="G302" s="488"/>
      <c r="H302" s="488"/>
      <c r="I302" s="488"/>
      <c r="J302" s="490"/>
      <c r="K302" s="488"/>
      <c r="L302" s="488" t="s">
        <v>3044</v>
      </c>
    </row>
    <row r="303" spans="1:12" x14ac:dyDescent="0.3">
      <c r="A303" s="488" t="s">
        <v>3046</v>
      </c>
      <c r="B303" s="488">
        <v>141088</v>
      </c>
      <c r="C303" s="488" t="s">
        <v>159</v>
      </c>
      <c r="D303" s="488" t="s">
        <v>3043</v>
      </c>
      <c r="E303" s="488"/>
      <c r="F303" s="488"/>
      <c r="G303" s="488"/>
      <c r="H303" s="488"/>
      <c r="I303" s="488"/>
      <c r="J303" s="490"/>
      <c r="K303" s="488"/>
      <c r="L303" s="488" t="s">
        <v>3044</v>
      </c>
    </row>
    <row r="304" spans="1:12" x14ac:dyDescent="0.3">
      <c r="A304" s="488" t="s">
        <v>570</v>
      </c>
      <c r="B304" s="488">
        <v>128022</v>
      </c>
      <c r="C304" s="488" t="s">
        <v>142</v>
      </c>
      <c r="D304" s="488" t="s">
        <v>3043</v>
      </c>
      <c r="E304" s="488"/>
      <c r="F304" s="488"/>
      <c r="G304" s="488"/>
      <c r="H304" s="488"/>
      <c r="I304" s="488"/>
      <c r="J304" s="490"/>
      <c r="K304" s="488"/>
      <c r="L304" s="488" t="s">
        <v>3044</v>
      </c>
    </row>
    <row r="305" spans="1:12" x14ac:dyDescent="0.3">
      <c r="A305" s="488" t="s">
        <v>590</v>
      </c>
      <c r="B305" s="488">
        <v>1116891</v>
      </c>
      <c r="C305" s="488" t="s">
        <v>183</v>
      </c>
      <c r="D305" s="488" t="s">
        <v>3043</v>
      </c>
      <c r="E305" s="488"/>
      <c r="F305" s="488"/>
      <c r="G305" s="488"/>
      <c r="H305" s="488"/>
      <c r="I305" s="488"/>
      <c r="J305" s="490"/>
      <c r="K305" s="488"/>
      <c r="L305" s="488" t="s">
        <v>3044</v>
      </c>
    </row>
    <row r="306" spans="1:12" x14ac:dyDescent="0.3">
      <c r="A306" s="488" t="s">
        <v>602</v>
      </c>
      <c r="B306" s="488"/>
      <c r="C306" s="488" t="s">
        <v>200</v>
      </c>
      <c r="D306" s="488" t="s">
        <v>3043</v>
      </c>
      <c r="E306" s="488"/>
      <c r="F306" s="488"/>
      <c r="G306" s="488"/>
      <c r="H306" s="488"/>
      <c r="I306" s="488"/>
      <c r="J306" s="490"/>
      <c r="K306" s="488"/>
      <c r="L306" s="488" t="s">
        <v>3044</v>
      </c>
    </row>
    <row r="307" spans="1:12" x14ac:dyDescent="0.3">
      <c r="A307" s="488" t="s">
        <v>603</v>
      </c>
      <c r="B307" s="488">
        <v>1091371</v>
      </c>
      <c r="C307" s="488" t="s">
        <v>142</v>
      </c>
      <c r="D307" s="488" t="s">
        <v>3043</v>
      </c>
      <c r="E307" s="488"/>
      <c r="F307" s="488"/>
      <c r="G307" s="488"/>
      <c r="H307" s="488"/>
      <c r="I307" s="488"/>
      <c r="J307" s="490"/>
      <c r="K307" s="488"/>
      <c r="L307" s="488" t="s">
        <v>3044</v>
      </c>
    </row>
    <row r="308" spans="1:12" x14ac:dyDescent="0.3">
      <c r="A308" s="488" t="s">
        <v>610</v>
      </c>
      <c r="B308" s="488">
        <v>1120335</v>
      </c>
      <c r="C308" s="488" t="s">
        <v>142</v>
      </c>
      <c r="D308" s="488" t="s">
        <v>3043</v>
      </c>
      <c r="E308" s="488"/>
      <c r="F308" s="488"/>
      <c r="G308" s="488"/>
      <c r="H308" s="488"/>
      <c r="I308" s="488"/>
      <c r="J308" s="490"/>
      <c r="K308" s="488"/>
      <c r="L308" s="488" t="s">
        <v>3044</v>
      </c>
    </row>
    <row r="309" spans="1:12" x14ac:dyDescent="0.3">
      <c r="A309" s="488" t="s">
        <v>617</v>
      </c>
      <c r="B309" s="488">
        <v>1032349</v>
      </c>
      <c r="C309" s="488" t="s">
        <v>159</v>
      </c>
      <c r="D309" s="488" t="s">
        <v>3043</v>
      </c>
      <c r="E309" s="488"/>
      <c r="F309" s="488"/>
      <c r="G309" s="488"/>
      <c r="H309" s="488"/>
      <c r="I309" s="488"/>
      <c r="J309" s="490"/>
      <c r="K309" s="488"/>
      <c r="L309" s="488" t="s">
        <v>3044</v>
      </c>
    </row>
    <row r="310" spans="1:12" x14ac:dyDescent="0.3">
      <c r="A310" s="488" t="s">
        <v>626</v>
      </c>
      <c r="B310" s="488"/>
      <c r="C310" s="488" t="s">
        <v>142</v>
      </c>
      <c r="D310" s="488" t="s">
        <v>3043</v>
      </c>
      <c r="E310" s="488"/>
      <c r="F310" s="488"/>
      <c r="G310" s="488"/>
      <c r="H310" s="488"/>
      <c r="I310" s="488"/>
      <c r="J310" s="490"/>
      <c r="K310" s="488"/>
      <c r="L310" s="488" t="s">
        <v>3044</v>
      </c>
    </row>
    <row r="311" spans="1:12" x14ac:dyDescent="0.3">
      <c r="A311" s="488" t="s">
        <v>634</v>
      </c>
      <c r="B311" s="488">
        <v>1028568</v>
      </c>
      <c r="C311" s="488" t="s">
        <v>159</v>
      </c>
      <c r="D311" s="488" t="s">
        <v>3043</v>
      </c>
      <c r="E311" s="488"/>
      <c r="F311" s="488"/>
      <c r="G311" s="488"/>
      <c r="H311" s="488"/>
      <c r="I311" s="488"/>
      <c r="J311" s="490"/>
      <c r="K311" s="488"/>
      <c r="L311" s="488" t="s">
        <v>3044</v>
      </c>
    </row>
    <row r="312" spans="1:12" x14ac:dyDescent="0.3">
      <c r="A312" s="488" t="s">
        <v>643</v>
      </c>
      <c r="B312" s="488">
        <v>128171</v>
      </c>
      <c r="C312" s="488" t="s">
        <v>183</v>
      </c>
      <c r="D312" s="488" t="s">
        <v>3043</v>
      </c>
      <c r="E312" s="488"/>
      <c r="F312" s="488"/>
      <c r="G312" s="488"/>
      <c r="H312" s="488"/>
      <c r="I312" s="488"/>
      <c r="J312" s="490"/>
      <c r="K312" s="488"/>
      <c r="L312" s="488" t="s">
        <v>3044</v>
      </c>
    </row>
    <row r="313" spans="1:12" x14ac:dyDescent="0.3">
      <c r="A313" s="488" t="s">
        <v>661</v>
      </c>
      <c r="B313" s="488">
        <v>1057252</v>
      </c>
      <c r="C313" s="488" t="s">
        <v>142</v>
      </c>
      <c r="D313" s="488" t="s">
        <v>3043</v>
      </c>
      <c r="E313" s="488"/>
      <c r="F313" s="488"/>
      <c r="G313" s="488"/>
      <c r="H313" s="488"/>
      <c r="I313" s="488"/>
      <c r="J313" s="490"/>
      <c r="K313" s="488"/>
      <c r="L313" s="488" t="s">
        <v>3044</v>
      </c>
    </row>
    <row r="314" spans="1:12" x14ac:dyDescent="0.3">
      <c r="A314" s="488" t="s">
        <v>671</v>
      </c>
      <c r="B314" s="488"/>
      <c r="C314" s="488" t="s">
        <v>200</v>
      </c>
      <c r="D314" s="488" t="s">
        <v>3043</v>
      </c>
      <c r="E314" s="488"/>
      <c r="F314" s="488"/>
      <c r="G314" s="488"/>
      <c r="H314" s="488"/>
      <c r="I314" s="488"/>
      <c r="J314" s="490"/>
      <c r="K314" s="488"/>
      <c r="L314" s="488" t="s">
        <v>3044</v>
      </c>
    </row>
    <row r="315" spans="1:12" x14ac:dyDescent="0.3">
      <c r="A315" s="488" t="s">
        <v>672</v>
      </c>
      <c r="B315" s="488">
        <v>1020666</v>
      </c>
      <c r="C315" s="488" t="s">
        <v>159</v>
      </c>
      <c r="D315" s="488" t="s">
        <v>3043</v>
      </c>
      <c r="E315" s="488"/>
      <c r="F315" s="488"/>
      <c r="G315" s="488"/>
      <c r="H315" s="488"/>
      <c r="I315" s="488"/>
      <c r="J315" s="490"/>
      <c r="K315" s="488"/>
      <c r="L315" s="488" t="s">
        <v>3044</v>
      </c>
    </row>
    <row r="316" spans="1:12" x14ac:dyDescent="0.3">
      <c r="A316" s="488" t="s">
        <v>679</v>
      </c>
      <c r="B316" s="488"/>
      <c r="C316" s="488" t="s">
        <v>142</v>
      </c>
      <c r="D316" s="488" t="s">
        <v>3043</v>
      </c>
      <c r="E316" s="488"/>
      <c r="F316" s="488"/>
      <c r="G316" s="488"/>
      <c r="H316" s="488"/>
      <c r="I316" s="488"/>
      <c r="J316" s="490"/>
      <c r="K316" s="488"/>
      <c r="L316" s="488" t="s">
        <v>3044</v>
      </c>
    </row>
    <row r="317" spans="1:12" x14ac:dyDescent="0.3">
      <c r="A317" s="488" t="s">
        <v>682</v>
      </c>
      <c r="B317" s="488">
        <v>140740</v>
      </c>
      <c r="C317" s="488" t="s">
        <v>142</v>
      </c>
      <c r="D317" s="488" t="s">
        <v>3043</v>
      </c>
      <c r="E317" s="488"/>
      <c r="F317" s="488"/>
      <c r="G317" s="488"/>
      <c r="H317" s="488"/>
      <c r="I317" s="488"/>
      <c r="J317" s="490"/>
      <c r="K317" s="488"/>
      <c r="L317" s="488" t="s">
        <v>3044</v>
      </c>
    </row>
    <row r="318" spans="1:12" x14ac:dyDescent="0.3">
      <c r="A318" s="488" t="s">
        <v>698</v>
      </c>
      <c r="B318" s="488">
        <v>1062314</v>
      </c>
      <c r="C318" s="488" t="s">
        <v>142</v>
      </c>
      <c r="D318" s="488" t="s">
        <v>3043</v>
      </c>
      <c r="E318" s="488"/>
      <c r="F318" s="488"/>
      <c r="G318" s="488"/>
      <c r="H318" s="488"/>
      <c r="I318" s="488"/>
      <c r="J318" s="490"/>
      <c r="K318" s="488"/>
      <c r="L318" s="488" t="s">
        <v>3044</v>
      </c>
    </row>
    <row r="319" spans="1:12" x14ac:dyDescent="0.3">
      <c r="A319" s="488" t="s">
        <v>712</v>
      </c>
      <c r="B319" s="488">
        <v>1125651</v>
      </c>
      <c r="C319" s="488" t="s">
        <v>183</v>
      </c>
      <c r="D319" s="488" t="s">
        <v>3043</v>
      </c>
      <c r="E319" s="488"/>
      <c r="F319" s="488"/>
      <c r="G319" s="488"/>
      <c r="H319" s="488"/>
      <c r="I319" s="488"/>
      <c r="J319" s="490"/>
      <c r="K319" s="488"/>
      <c r="L319" s="488" t="s">
        <v>3044</v>
      </c>
    </row>
    <row r="320" spans="1:12" x14ac:dyDescent="0.3">
      <c r="A320" s="488" t="s">
        <v>731</v>
      </c>
      <c r="B320" s="488">
        <v>1039496</v>
      </c>
      <c r="C320" s="488" t="s">
        <v>159</v>
      </c>
      <c r="D320" s="488" t="s">
        <v>3043</v>
      </c>
      <c r="E320" s="488"/>
      <c r="F320" s="488"/>
      <c r="G320" s="488"/>
      <c r="H320" s="488"/>
      <c r="I320" s="488"/>
      <c r="J320" s="490"/>
      <c r="K320" s="488"/>
      <c r="L320" s="488" t="s">
        <v>3044</v>
      </c>
    </row>
    <row r="321" spans="1:12" x14ac:dyDescent="0.3">
      <c r="A321" s="488" t="s">
        <v>750</v>
      </c>
      <c r="B321" s="488"/>
      <c r="C321" s="488" t="s">
        <v>142</v>
      </c>
      <c r="D321" s="488" t="s">
        <v>3043</v>
      </c>
      <c r="E321" s="488"/>
      <c r="F321" s="488"/>
      <c r="G321" s="488"/>
      <c r="H321" s="488"/>
      <c r="I321" s="488"/>
      <c r="J321" s="490"/>
      <c r="K321" s="488"/>
      <c r="L321" s="488" t="s">
        <v>3044</v>
      </c>
    </row>
    <row r="322" spans="1:12" x14ac:dyDescent="0.3">
      <c r="A322" s="488" t="s">
        <v>757</v>
      </c>
      <c r="B322" s="488">
        <v>1039492</v>
      </c>
      <c r="C322" s="488" t="s">
        <v>159</v>
      </c>
      <c r="D322" s="488" t="s">
        <v>3043</v>
      </c>
      <c r="E322" s="488"/>
      <c r="F322" s="488"/>
      <c r="G322" s="488"/>
      <c r="H322" s="488"/>
      <c r="I322" s="488"/>
      <c r="J322" s="490"/>
      <c r="K322" s="488"/>
      <c r="L322" s="488" t="s">
        <v>3044</v>
      </c>
    </row>
    <row r="323" spans="1:12" x14ac:dyDescent="0.3">
      <c r="A323" s="488" t="s">
        <v>766</v>
      </c>
      <c r="B323" s="488">
        <v>141545</v>
      </c>
      <c r="C323" s="488" t="s">
        <v>159</v>
      </c>
      <c r="D323" s="488" t="s">
        <v>3043</v>
      </c>
      <c r="E323" s="488"/>
      <c r="F323" s="488"/>
      <c r="G323" s="488"/>
      <c r="H323" s="488"/>
      <c r="I323" s="488"/>
      <c r="J323" s="490"/>
      <c r="K323" s="488"/>
      <c r="L323" s="488" t="s">
        <v>3044</v>
      </c>
    </row>
    <row r="324" spans="1:12" x14ac:dyDescent="0.3">
      <c r="A324" s="488" t="s">
        <v>785</v>
      </c>
      <c r="B324" s="488">
        <v>1060569</v>
      </c>
      <c r="C324" s="488" t="s">
        <v>142</v>
      </c>
      <c r="D324" s="488" t="s">
        <v>3043</v>
      </c>
      <c r="E324" s="488"/>
      <c r="F324" s="488"/>
      <c r="G324" s="488"/>
      <c r="H324" s="488"/>
      <c r="I324" s="488"/>
      <c r="J324" s="490"/>
      <c r="K324" s="488"/>
      <c r="L324" s="488" t="s">
        <v>3044</v>
      </c>
    </row>
    <row r="325" spans="1:12" x14ac:dyDescent="0.3">
      <c r="A325" s="488" t="s">
        <v>787</v>
      </c>
      <c r="B325" s="488">
        <v>1104628</v>
      </c>
      <c r="C325" s="488" t="s">
        <v>159</v>
      </c>
      <c r="D325" s="488" t="s">
        <v>3043</v>
      </c>
      <c r="E325" s="488"/>
      <c r="F325" s="488"/>
      <c r="G325" s="488"/>
      <c r="H325" s="488"/>
      <c r="I325" s="488"/>
      <c r="J325" s="490"/>
      <c r="K325" s="488"/>
      <c r="L325" s="488" t="s">
        <v>3044</v>
      </c>
    </row>
    <row r="326" spans="1:12" x14ac:dyDescent="0.3">
      <c r="A326" s="488" t="s">
        <v>807</v>
      </c>
      <c r="B326" s="488"/>
      <c r="C326" s="488" t="s">
        <v>200</v>
      </c>
      <c r="D326" s="488" t="s">
        <v>3043</v>
      </c>
      <c r="E326" s="488"/>
      <c r="F326" s="488"/>
      <c r="G326" s="488"/>
      <c r="H326" s="488"/>
      <c r="I326" s="488"/>
      <c r="J326" s="490"/>
      <c r="K326" s="488"/>
      <c r="L326" s="488" t="s">
        <v>3044</v>
      </c>
    </row>
    <row r="327" spans="1:12" x14ac:dyDescent="0.3">
      <c r="A327" s="488" t="s">
        <v>823</v>
      </c>
      <c r="B327" s="488">
        <v>1091372</v>
      </c>
      <c r="C327" s="488" t="s">
        <v>142</v>
      </c>
      <c r="D327" s="488" t="s">
        <v>3043</v>
      </c>
      <c r="E327" s="488"/>
      <c r="F327" s="488"/>
      <c r="G327" s="488"/>
      <c r="H327" s="488"/>
      <c r="I327" s="488"/>
      <c r="J327" s="490"/>
      <c r="K327" s="488"/>
      <c r="L327" s="488" t="s">
        <v>3044</v>
      </c>
    </row>
    <row r="328" spans="1:12" x14ac:dyDescent="0.3">
      <c r="A328" s="488" t="s">
        <v>3047</v>
      </c>
      <c r="B328" s="488"/>
      <c r="C328" s="488" t="s">
        <v>200</v>
      </c>
      <c r="D328" s="488" t="s">
        <v>3043</v>
      </c>
      <c r="E328" s="488"/>
      <c r="F328" s="488"/>
      <c r="G328" s="488"/>
      <c r="H328" s="488"/>
      <c r="I328" s="488"/>
      <c r="J328" s="490"/>
      <c r="K328" s="488"/>
      <c r="L328" s="488" t="s">
        <v>3044</v>
      </c>
    </row>
    <row r="329" spans="1:12" x14ac:dyDescent="0.3">
      <c r="A329" s="488" t="s">
        <v>842</v>
      </c>
      <c r="B329" s="488"/>
      <c r="C329" s="488" t="s">
        <v>200</v>
      </c>
      <c r="D329" s="488" t="s">
        <v>3043</v>
      </c>
      <c r="E329" s="488"/>
      <c r="F329" s="488"/>
      <c r="G329" s="488"/>
      <c r="H329" s="488"/>
      <c r="I329" s="488"/>
      <c r="J329" s="490"/>
      <c r="K329" s="488"/>
      <c r="L329" s="488" t="s">
        <v>3044</v>
      </c>
    </row>
    <row r="330" spans="1:12" x14ac:dyDescent="0.3">
      <c r="A330" s="488" t="s">
        <v>870</v>
      </c>
      <c r="B330" s="488">
        <v>1077659</v>
      </c>
      <c r="C330" s="488" t="s">
        <v>183</v>
      </c>
      <c r="D330" s="488" t="s">
        <v>3043</v>
      </c>
      <c r="E330" s="488"/>
      <c r="F330" s="488"/>
      <c r="G330" s="488"/>
      <c r="H330" s="488"/>
      <c r="I330" s="488"/>
      <c r="J330" s="490"/>
      <c r="K330" s="488"/>
      <c r="L330" s="488" t="s">
        <v>3044</v>
      </c>
    </row>
    <row r="331" spans="1:12" x14ac:dyDescent="0.3">
      <c r="A331" s="488" t="s">
        <v>878</v>
      </c>
      <c r="B331" s="488">
        <v>122652</v>
      </c>
      <c r="C331" s="488" t="s">
        <v>183</v>
      </c>
      <c r="D331" s="488" t="s">
        <v>3043</v>
      </c>
      <c r="E331" s="488"/>
      <c r="F331" s="488"/>
      <c r="G331" s="488"/>
      <c r="H331" s="488"/>
      <c r="I331" s="488"/>
      <c r="J331" s="490"/>
      <c r="K331" s="488"/>
      <c r="L331" s="488" t="s">
        <v>3044</v>
      </c>
    </row>
    <row r="332" spans="1:12" x14ac:dyDescent="0.3">
      <c r="A332" s="488" t="s">
        <v>888</v>
      </c>
      <c r="B332" s="488">
        <v>1064027</v>
      </c>
      <c r="C332" s="488" t="s">
        <v>159</v>
      </c>
      <c r="D332" s="488" t="s">
        <v>3043</v>
      </c>
      <c r="E332" s="488"/>
      <c r="F332" s="488"/>
      <c r="G332" s="488"/>
      <c r="H332" s="488"/>
      <c r="I332" s="488"/>
      <c r="J332" s="490"/>
      <c r="K332" s="488"/>
      <c r="L332" s="488" t="s">
        <v>3044</v>
      </c>
    </row>
    <row r="333" spans="1:12" x14ac:dyDescent="0.3">
      <c r="A333" s="488" t="s">
        <v>897</v>
      </c>
      <c r="B333" s="488">
        <v>1003613</v>
      </c>
      <c r="C333" s="488" t="s">
        <v>159</v>
      </c>
      <c r="D333" s="488" t="s">
        <v>3043</v>
      </c>
      <c r="E333" s="488"/>
      <c r="F333" s="488"/>
      <c r="G333" s="488"/>
      <c r="H333" s="488"/>
      <c r="I333" s="488"/>
      <c r="J333" s="490"/>
      <c r="K333" s="488"/>
      <c r="L333" s="488" t="s">
        <v>3044</v>
      </c>
    </row>
    <row r="334" spans="1:12" x14ac:dyDescent="0.3">
      <c r="A334" s="488" t="s">
        <v>2226</v>
      </c>
      <c r="B334" s="488">
        <v>1116584</v>
      </c>
      <c r="C334" s="488" t="s">
        <v>183</v>
      </c>
      <c r="D334" s="488" t="s">
        <v>3043</v>
      </c>
      <c r="E334" s="488"/>
      <c r="F334" s="488"/>
      <c r="G334" s="488"/>
      <c r="H334" s="488"/>
      <c r="I334" s="488"/>
      <c r="J334" s="490"/>
      <c r="K334" s="488"/>
      <c r="L334" s="488" t="s">
        <v>3044</v>
      </c>
    </row>
    <row r="335" spans="1:12" x14ac:dyDescent="0.3">
      <c r="A335" s="488" t="s">
        <v>908</v>
      </c>
      <c r="B335" s="488">
        <v>1038000</v>
      </c>
      <c r="C335" s="488" t="s">
        <v>142</v>
      </c>
      <c r="D335" s="488" t="s">
        <v>3043</v>
      </c>
      <c r="E335" s="488"/>
      <c r="F335" s="488"/>
      <c r="G335" s="488"/>
      <c r="H335" s="488"/>
      <c r="I335" s="488"/>
      <c r="J335" s="490"/>
      <c r="K335" s="488"/>
      <c r="L335" s="488" t="s">
        <v>3044</v>
      </c>
    </row>
    <row r="336" spans="1:12" x14ac:dyDescent="0.3">
      <c r="A336" s="488" t="s">
        <v>916</v>
      </c>
      <c r="B336" s="488">
        <v>141159</v>
      </c>
      <c r="C336" s="488" t="s">
        <v>159</v>
      </c>
      <c r="D336" s="488" t="s">
        <v>3043</v>
      </c>
      <c r="E336" s="488"/>
      <c r="F336" s="488"/>
      <c r="G336" s="488"/>
      <c r="H336" s="488"/>
      <c r="I336" s="488"/>
      <c r="J336" s="490"/>
      <c r="K336" s="488"/>
      <c r="L336" s="488" t="s">
        <v>3044</v>
      </c>
    </row>
    <row r="337" spans="1:12" x14ac:dyDescent="0.3">
      <c r="A337" s="488" t="s">
        <v>926</v>
      </c>
      <c r="B337" s="488">
        <v>132205</v>
      </c>
      <c r="C337" s="488" t="s">
        <v>183</v>
      </c>
      <c r="D337" s="488" t="s">
        <v>3043</v>
      </c>
      <c r="E337" s="488"/>
      <c r="F337" s="488"/>
      <c r="G337" s="488"/>
      <c r="H337" s="488"/>
      <c r="I337" s="488"/>
      <c r="J337" s="490"/>
      <c r="K337" s="488"/>
      <c r="L337" s="488" t="s">
        <v>3044</v>
      </c>
    </row>
    <row r="338" spans="1:12" x14ac:dyDescent="0.3">
      <c r="A338" s="488" t="s">
        <v>933</v>
      </c>
      <c r="B338" s="488">
        <v>130171</v>
      </c>
      <c r="C338" s="488" t="s">
        <v>229</v>
      </c>
      <c r="D338" s="488" t="s">
        <v>3043</v>
      </c>
      <c r="E338" s="488"/>
      <c r="F338" s="488"/>
      <c r="G338" s="488"/>
      <c r="H338" s="488"/>
      <c r="I338" s="488"/>
      <c r="J338" s="490"/>
      <c r="K338" s="488"/>
      <c r="L338" s="488" t="s">
        <v>3044</v>
      </c>
    </row>
    <row r="339" spans="1:12" x14ac:dyDescent="0.3">
      <c r="A339" s="488" t="s">
        <v>940</v>
      </c>
      <c r="B339" s="488">
        <v>140037</v>
      </c>
      <c r="C339" s="488" t="s">
        <v>159</v>
      </c>
      <c r="D339" s="488" t="s">
        <v>3043</v>
      </c>
      <c r="E339" s="488"/>
      <c r="F339" s="488"/>
      <c r="G339" s="488"/>
      <c r="H339" s="488"/>
      <c r="I339" s="488"/>
      <c r="J339" s="490"/>
      <c r="K339" s="488"/>
      <c r="L339" s="488" t="s">
        <v>3044</v>
      </c>
    </row>
    <row r="340" spans="1:12" x14ac:dyDescent="0.3">
      <c r="A340" s="488" t="s">
        <v>956</v>
      </c>
      <c r="B340" s="488">
        <v>123709</v>
      </c>
      <c r="C340" s="488" t="s">
        <v>229</v>
      </c>
      <c r="D340" s="488" t="s">
        <v>3043</v>
      </c>
      <c r="E340" s="488"/>
      <c r="F340" s="488"/>
      <c r="G340" s="488"/>
      <c r="H340" s="488"/>
      <c r="I340" s="488"/>
      <c r="J340" s="490"/>
      <c r="K340" s="488"/>
      <c r="L340" s="488" t="s">
        <v>3044</v>
      </c>
    </row>
    <row r="341" spans="1:12" x14ac:dyDescent="0.3">
      <c r="A341" s="488" t="s">
        <v>966</v>
      </c>
      <c r="B341" s="488">
        <v>140095</v>
      </c>
      <c r="C341" s="488" t="s">
        <v>159</v>
      </c>
      <c r="D341" s="488" t="s">
        <v>3043</v>
      </c>
      <c r="E341" s="488"/>
      <c r="F341" s="488"/>
      <c r="G341" s="488"/>
      <c r="H341" s="488"/>
      <c r="I341" s="488"/>
      <c r="J341" s="490"/>
      <c r="K341" s="488"/>
      <c r="L341" s="488" t="s">
        <v>3044</v>
      </c>
    </row>
    <row r="342" spans="1:12" x14ac:dyDescent="0.3">
      <c r="A342" s="488" t="s">
        <v>973</v>
      </c>
      <c r="B342" s="488">
        <v>1039936</v>
      </c>
      <c r="C342" s="488" t="s">
        <v>159</v>
      </c>
      <c r="D342" s="488" t="s">
        <v>3043</v>
      </c>
      <c r="E342" s="488"/>
      <c r="F342" s="488"/>
      <c r="G342" s="488"/>
      <c r="H342" s="488"/>
      <c r="I342" s="488"/>
      <c r="J342" s="490"/>
      <c r="K342" s="488"/>
      <c r="L342" s="488" t="s">
        <v>3044</v>
      </c>
    </row>
    <row r="343" spans="1:12" x14ac:dyDescent="0.3">
      <c r="A343" s="488" t="s">
        <v>981</v>
      </c>
      <c r="B343" s="488">
        <v>122926</v>
      </c>
      <c r="C343" s="488" t="s">
        <v>159</v>
      </c>
      <c r="D343" s="488" t="s">
        <v>3043</v>
      </c>
      <c r="E343" s="488"/>
      <c r="F343" s="488"/>
      <c r="G343" s="488"/>
      <c r="H343" s="488"/>
      <c r="I343" s="488"/>
      <c r="J343" s="490"/>
      <c r="K343" s="488"/>
      <c r="L343" s="488" t="s">
        <v>3044</v>
      </c>
    </row>
    <row r="344" spans="1:12" x14ac:dyDescent="0.3">
      <c r="A344" s="488" t="s">
        <v>1872</v>
      </c>
      <c r="B344" s="488">
        <v>1003542</v>
      </c>
      <c r="C344" s="488" t="s">
        <v>142</v>
      </c>
      <c r="D344" s="488" t="s">
        <v>3043</v>
      </c>
      <c r="E344" s="488"/>
      <c r="F344" s="488"/>
      <c r="G344" s="488"/>
      <c r="H344" s="488"/>
      <c r="I344" s="488"/>
      <c r="J344" s="490"/>
      <c r="K344" s="488"/>
      <c r="L344" s="488" t="s">
        <v>3044</v>
      </c>
    </row>
    <row r="345" spans="1:12" x14ac:dyDescent="0.3">
      <c r="A345" s="488" t="s">
        <v>988</v>
      </c>
      <c r="B345" s="488">
        <v>137146</v>
      </c>
      <c r="C345" s="488" t="s">
        <v>229</v>
      </c>
      <c r="D345" s="488" t="s">
        <v>3043</v>
      </c>
      <c r="E345" s="488"/>
      <c r="F345" s="488"/>
      <c r="G345" s="488"/>
      <c r="H345" s="488"/>
      <c r="I345" s="488"/>
      <c r="J345" s="490"/>
      <c r="K345" s="488"/>
      <c r="L345" s="488" t="s">
        <v>3044</v>
      </c>
    </row>
    <row r="346" spans="1:12" x14ac:dyDescent="0.3">
      <c r="A346" s="488" t="s">
        <v>996</v>
      </c>
      <c r="B346" s="488">
        <v>1026407</v>
      </c>
      <c r="C346" s="488" t="s">
        <v>159</v>
      </c>
      <c r="D346" s="488" t="s">
        <v>3043</v>
      </c>
      <c r="E346" s="488"/>
      <c r="F346" s="488"/>
      <c r="G346" s="488"/>
      <c r="H346" s="488"/>
      <c r="I346" s="488"/>
      <c r="J346" s="490"/>
      <c r="K346" s="488"/>
      <c r="L346" s="488" t="s">
        <v>3044</v>
      </c>
    </row>
    <row r="347" spans="1:12" x14ac:dyDescent="0.3">
      <c r="A347" s="488" t="s">
        <v>1004</v>
      </c>
      <c r="B347" s="488"/>
      <c r="C347" s="488" t="s">
        <v>159</v>
      </c>
      <c r="D347" s="488" t="s">
        <v>3043</v>
      </c>
      <c r="E347" s="488"/>
      <c r="F347" s="488"/>
      <c r="G347" s="488"/>
      <c r="H347" s="488"/>
      <c r="I347" s="488"/>
      <c r="J347" s="490"/>
      <c r="K347" s="488"/>
      <c r="L347" s="488" t="s">
        <v>3044</v>
      </c>
    </row>
    <row r="348" spans="1:12" x14ac:dyDescent="0.3">
      <c r="A348" s="488" t="s">
        <v>1013</v>
      </c>
      <c r="B348" s="488">
        <v>1058423</v>
      </c>
      <c r="C348" s="488" t="s">
        <v>142</v>
      </c>
      <c r="D348" s="488" t="s">
        <v>3043</v>
      </c>
      <c r="E348" s="488"/>
      <c r="F348" s="488"/>
      <c r="G348" s="488"/>
      <c r="H348" s="488"/>
      <c r="I348" s="488"/>
      <c r="J348" s="490"/>
      <c r="K348" s="488"/>
      <c r="L348" s="488" t="s">
        <v>3044</v>
      </c>
    </row>
    <row r="349" spans="1:12" x14ac:dyDescent="0.3">
      <c r="A349" s="488" t="s">
        <v>1021</v>
      </c>
      <c r="B349" s="488">
        <v>1002674</v>
      </c>
      <c r="C349" s="488" t="s">
        <v>159</v>
      </c>
      <c r="D349" s="488" t="s">
        <v>3043</v>
      </c>
      <c r="E349" s="488"/>
      <c r="F349" s="488"/>
      <c r="G349" s="488"/>
      <c r="H349" s="488"/>
      <c r="I349" s="488"/>
      <c r="J349" s="490"/>
      <c r="K349" s="488"/>
      <c r="L349" s="488" t="s">
        <v>3044</v>
      </c>
    </row>
    <row r="350" spans="1:12" x14ac:dyDescent="0.3">
      <c r="A350" s="488" t="s">
        <v>1033</v>
      </c>
      <c r="B350" s="488"/>
      <c r="C350" s="488" t="s">
        <v>142</v>
      </c>
      <c r="D350" s="488" t="s">
        <v>3043</v>
      </c>
      <c r="E350" s="488"/>
      <c r="F350" s="488"/>
      <c r="G350" s="488"/>
      <c r="H350" s="488"/>
      <c r="I350" s="488"/>
      <c r="J350" s="490"/>
      <c r="K350" s="488"/>
      <c r="L350" s="488" t="s">
        <v>3044</v>
      </c>
    </row>
    <row r="351" spans="1:12" x14ac:dyDescent="0.3">
      <c r="A351" s="488" t="s">
        <v>1876</v>
      </c>
      <c r="B351" s="488">
        <v>1125754</v>
      </c>
      <c r="C351" s="488" t="s">
        <v>142</v>
      </c>
      <c r="D351" s="488" t="s">
        <v>3043</v>
      </c>
      <c r="E351" s="488"/>
      <c r="F351" s="488"/>
      <c r="G351" s="488"/>
      <c r="H351" s="488"/>
      <c r="I351" s="488"/>
      <c r="J351" s="490"/>
      <c r="K351" s="488"/>
      <c r="L351" s="488" t="s">
        <v>3044</v>
      </c>
    </row>
    <row r="352" spans="1:12" x14ac:dyDescent="0.3">
      <c r="A352" s="488" t="s">
        <v>1038</v>
      </c>
      <c r="B352" s="488">
        <v>141164</v>
      </c>
      <c r="C352" s="488" t="s">
        <v>183</v>
      </c>
      <c r="D352" s="488" t="s">
        <v>3043</v>
      </c>
      <c r="E352" s="488"/>
      <c r="F352" s="488"/>
      <c r="G352" s="488"/>
      <c r="H352" s="488"/>
      <c r="I352" s="488"/>
      <c r="J352" s="490"/>
      <c r="K352" s="488"/>
      <c r="L352" s="488" t="s">
        <v>3044</v>
      </c>
    </row>
    <row r="353" spans="1:12" x14ac:dyDescent="0.3">
      <c r="A353" s="488" t="s">
        <v>1048</v>
      </c>
      <c r="B353" s="488">
        <v>141992</v>
      </c>
      <c r="C353" s="488" t="s">
        <v>142</v>
      </c>
      <c r="D353" s="488" t="s">
        <v>3043</v>
      </c>
      <c r="E353" s="488"/>
      <c r="F353" s="488"/>
      <c r="G353" s="488"/>
      <c r="H353" s="488"/>
      <c r="I353" s="488"/>
      <c r="J353" s="490"/>
      <c r="K353" s="488"/>
      <c r="L353" s="488" t="s">
        <v>3044</v>
      </c>
    </row>
    <row r="354" spans="1:12" x14ac:dyDescent="0.3">
      <c r="A354" s="488" t="s">
        <v>1055</v>
      </c>
      <c r="B354" s="488">
        <v>1001359</v>
      </c>
      <c r="C354" s="488" t="s">
        <v>159</v>
      </c>
      <c r="D354" s="488" t="s">
        <v>3043</v>
      </c>
      <c r="E354" s="488"/>
      <c r="F354" s="488"/>
      <c r="G354" s="488"/>
      <c r="H354" s="488"/>
      <c r="I354" s="488"/>
      <c r="J354" s="490"/>
      <c r="K354" s="488"/>
      <c r="L354" s="488" t="s">
        <v>3044</v>
      </c>
    </row>
    <row r="355" spans="1:12" x14ac:dyDescent="0.3">
      <c r="A355" s="488" t="s">
        <v>1062</v>
      </c>
      <c r="B355" s="488"/>
      <c r="C355" s="488" t="s">
        <v>159</v>
      </c>
      <c r="D355" s="488" t="s">
        <v>3043</v>
      </c>
      <c r="E355" s="488"/>
      <c r="F355" s="488"/>
      <c r="G355" s="488"/>
      <c r="H355" s="488"/>
      <c r="I355" s="488"/>
      <c r="J355" s="490"/>
      <c r="K355" s="488"/>
      <c r="L355" s="488" t="s">
        <v>3044</v>
      </c>
    </row>
    <row r="356" spans="1:12" x14ac:dyDescent="0.3">
      <c r="A356" s="488" t="s">
        <v>1066</v>
      </c>
      <c r="B356" s="488">
        <v>1120651</v>
      </c>
      <c r="C356" s="488" t="s">
        <v>142</v>
      </c>
      <c r="D356" s="488" t="s">
        <v>3043</v>
      </c>
      <c r="E356" s="488"/>
      <c r="F356" s="488"/>
      <c r="G356" s="488"/>
      <c r="H356" s="488"/>
      <c r="I356" s="488"/>
      <c r="J356" s="490"/>
      <c r="K356" s="488"/>
      <c r="L356" s="488" t="s">
        <v>3044</v>
      </c>
    </row>
    <row r="357" spans="1:12" x14ac:dyDescent="0.3">
      <c r="A357" s="488" t="s">
        <v>1075</v>
      </c>
      <c r="B357" s="488">
        <v>1003656</v>
      </c>
      <c r="C357" s="488" t="s">
        <v>159</v>
      </c>
      <c r="D357" s="488" t="s">
        <v>3043</v>
      </c>
      <c r="E357" s="488"/>
      <c r="F357" s="488"/>
      <c r="G357" s="488"/>
      <c r="H357" s="488"/>
      <c r="I357" s="488"/>
      <c r="J357" s="490"/>
      <c r="K357" s="488"/>
      <c r="L357" s="488" t="s">
        <v>3044</v>
      </c>
    </row>
    <row r="358" spans="1:12" x14ac:dyDescent="0.3">
      <c r="A358" s="488" t="s">
        <v>1086</v>
      </c>
      <c r="B358" s="488">
        <v>1059948</v>
      </c>
      <c r="C358" s="488" t="s">
        <v>159</v>
      </c>
      <c r="D358" s="488" t="s">
        <v>3043</v>
      </c>
      <c r="E358" s="488"/>
      <c r="F358" s="488"/>
      <c r="G358" s="488"/>
      <c r="H358" s="488"/>
      <c r="I358" s="488"/>
      <c r="J358" s="490"/>
      <c r="K358" s="488"/>
      <c r="L358" s="488" t="s">
        <v>3044</v>
      </c>
    </row>
    <row r="359" spans="1:12" x14ac:dyDescent="0.3">
      <c r="A359" s="488" t="s">
        <v>2228</v>
      </c>
      <c r="B359" s="488">
        <v>1117755</v>
      </c>
      <c r="C359" s="488" t="s">
        <v>183</v>
      </c>
      <c r="D359" s="488" t="s">
        <v>3043</v>
      </c>
      <c r="E359" s="488"/>
      <c r="F359" s="488"/>
      <c r="G359" s="488"/>
      <c r="H359" s="488"/>
      <c r="I359" s="488"/>
      <c r="J359" s="490"/>
      <c r="K359" s="488"/>
      <c r="L359" s="488" t="s">
        <v>3044</v>
      </c>
    </row>
    <row r="360" spans="1:12" x14ac:dyDescent="0.3">
      <c r="A360" s="488" t="s">
        <v>1095</v>
      </c>
      <c r="B360" s="488">
        <v>1038001</v>
      </c>
      <c r="C360" s="488" t="s">
        <v>159</v>
      </c>
      <c r="D360" s="488" t="s">
        <v>3043</v>
      </c>
      <c r="E360" s="488"/>
      <c r="F360" s="488"/>
      <c r="G360" s="488"/>
      <c r="H360" s="488"/>
      <c r="I360" s="488"/>
      <c r="J360" s="490"/>
      <c r="K360" s="488"/>
      <c r="L360" s="488" t="s">
        <v>3044</v>
      </c>
    </row>
    <row r="361" spans="1:12" x14ac:dyDescent="0.3">
      <c r="A361" s="488" t="s">
        <v>1102</v>
      </c>
      <c r="B361" s="488"/>
      <c r="C361" s="488" t="s">
        <v>200</v>
      </c>
      <c r="D361" s="488" t="s">
        <v>3043</v>
      </c>
      <c r="E361" s="488"/>
      <c r="F361" s="488"/>
      <c r="G361" s="488"/>
      <c r="H361" s="488"/>
      <c r="I361" s="488"/>
      <c r="J361" s="490"/>
      <c r="K361" s="488"/>
      <c r="L361" s="488" t="s">
        <v>3044</v>
      </c>
    </row>
    <row r="362" spans="1:12" x14ac:dyDescent="0.3">
      <c r="A362" s="488" t="s">
        <v>1103</v>
      </c>
      <c r="B362" s="488"/>
      <c r="C362" s="488" t="s">
        <v>142</v>
      </c>
      <c r="D362" s="488" t="s">
        <v>3043</v>
      </c>
      <c r="E362" s="488"/>
      <c r="F362" s="488"/>
      <c r="G362" s="488"/>
      <c r="H362" s="488"/>
      <c r="I362" s="488"/>
      <c r="J362" s="490"/>
      <c r="K362" s="488"/>
      <c r="L362" s="488" t="s">
        <v>3044</v>
      </c>
    </row>
    <row r="363" spans="1:12" x14ac:dyDescent="0.3">
      <c r="A363" s="488" t="s">
        <v>1105</v>
      </c>
      <c r="B363" s="488"/>
      <c r="C363" s="488" t="s">
        <v>142</v>
      </c>
      <c r="D363" s="488" t="s">
        <v>3043</v>
      </c>
      <c r="E363" s="488"/>
      <c r="F363" s="488"/>
      <c r="G363" s="488"/>
      <c r="H363" s="488"/>
      <c r="I363" s="488"/>
      <c r="J363" s="490"/>
      <c r="K363" s="488"/>
      <c r="L363" s="488" t="s">
        <v>3044</v>
      </c>
    </row>
    <row r="364" spans="1:12" x14ac:dyDescent="0.3">
      <c r="A364" s="488" t="s">
        <v>1107</v>
      </c>
      <c r="B364" s="488">
        <v>1080997</v>
      </c>
      <c r="C364" s="488" t="s">
        <v>142</v>
      </c>
      <c r="D364" s="488" t="s">
        <v>3043</v>
      </c>
      <c r="E364" s="488"/>
      <c r="F364" s="488"/>
      <c r="G364" s="488"/>
      <c r="H364" s="488"/>
      <c r="I364" s="488"/>
      <c r="J364" s="490"/>
      <c r="K364" s="488"/>
      <c r="L364" s="488" t="s">
        <v>3044</v>
      </c>
    </row>
    <row r="365" spans="1:12" x14ac:dyDescent="0.3">
      <c r="A365" s="488" t="s">
        <v>1114</v>
      </c>
      <c r="B365" s="488">
        <v>1003604</v>
      </c>
      <c r="C365" s="488" t="s">
        <v>142</v>
      </c>
      <c r="D365" s="488" t="s">
        <v>3043</v>
      </c>
      <c r="E365" s="488"/>
      <c r="F365" s="488"/>
      <c r="G365" s="488"/>
      <c r="H365" s="488"/>
      <c r="I365" s="488"/>
      <c r="J365" s="490"/>
      <c r="K365" s="488"/>
      <c r="L365" s="488" t="s">
        <v>3044</v>
      </c>
    </row>
    <row r="366" spans="1:12" x14ac:dyDescent="0.3">
      <c r="A366" s="488" t="s">
        <v>3048</v>
      </c>
      <c r="B366" s="488"/>
      <c r="C366" s="488" t="s">
        <v>200</v>
      </c>
      <c r="D366" s="488" t="s">
        <v>3043</v>
      </c>
      <c r="E366" s="488"/>
      <c r="F366" s="488"/>
      <c r="G366" s="488"/>
      <c r="H366" s="488"/>
      <c r="I366" s="488"/>
      <c r="J366" s="490"/>
      <c r="K366" s="488"/>
      <c r="L366" s="488" t="s">
        <v>3044</v>
      </c>
    </row>
    <row r="367" spans="1:12" x14ac:dyDescent="0.3">
      <c r="A367" s="488" t="s">
        <v>1123</v>
      </c>
      <c r="B367" s="488"/>
      <c r="C367" s="488" t="s">
        <v>200</v>
      </c>
      <c r="D367" s="488" t="s">
        <v>3043</v>
      </c>
      <c r="E367" s="488"/>
      <c r="F367" s="488"/>
      <c r="G367" s="488"/>
      <c r="H367" s="488"/>
      <c r="I367" s="488"/>
      <c r="J367" s="490"/>
      <c r="K367" s="488"/>
      <c r="L367" s="488" t="s">
        <v>3044</v>
      </c>
    </row>
    <row r="368" spans="1:12" x14ac:dyDescent="0.3">
      <c r="A368" s="488" t="s">
        <v>1135</v>
      </c>
      <c r="B368" s="488">
        <v>137378</v>
      </c>
      <c r="C368" s="488" t="s">
        <v>159</v>
      </c>
      <c r="D368" s="488" t="s">
        <v>3043</v>
      </c>
      <c r="E368" s="488"/>
      <c r="F368" s="488"/>
      <c r="G368" s="488"/>
      <c r="H368" s="488"/>
      <c r="I368" s="488"/>
      <c r="J368" s="490"/>
      <c r="K368" s="488"/>
      <c r="L368" s="488" t="s">
        <v>3044</v>
      </c>
    </row>
    <row r="369" spans="1:12" x14ac:dyDescent="0.3">
      <c r="A369" s="488" t="s">
        <v>1143</v>
      </c>
      <c r="B369" s="488">
        <v>1126177</v>
      </c>
      <c r="C369" s="488" t="s">
        <v>142</v>
      </c>
      <c r="D369" s="488" t="s">
        <v>3043</v>
      </c>
      <c r="E369" s="488"/>
      <c r="F369" s="488"/>
      <c r="G369" s="488"/>
      <c r="H369" s="488"/>
      <c r="I369" s="488"/>
      <c r="J369" s="490"/>
      <c r="K369" s="488"/>
      <c r="L369" s="488" t="s">
        <v>3044</v>
      </c>
    </row>
    <row r="370" spans="1:12" x14ac:dyDescent="0.3">
      <c r="A370" s="488" t="s">
        <v>3049</v>
      </c>
      <c r="B370" s="488"/>
      <c r="C370" s="488" t="s">
        <v>200</v>
      </c>
      <c r="D370" s="488" t="s">
        <v>3043</v>
      </c>
      <c r="E370" s="488"/>
      <c r="F370" s="488"/>
      <c r="G370" s="488"/>
      <c r="H370" s="488"/>
      <c r="I370" s="488"/>
      <c r="J370" s="490"/>
      <c r="K370" s="488"/>
      <c r="L370" s="488" t="s">
        <v>3044</v>
      </c>
    </row>
    <row r="371" spans="1:12" x14ac:dyDescent="0.3">
      <c r="A371" s="488" t="s">
        <v>3050</v>
      </c>
      <c r="B371" s="488">
        <v>138736</v>
      </c>
      <c r="C371" s="488" t="s">
        <v>183</v>
      </c>
      <c r="D371" s="488" t="s">
        <v>3043</v>
      </c>
      <c r="E371" s="488"/>
      <c r="F371" s="488"/>
      <c r="G371" s="488"/>
      <c r="H371" s="488"/>
      <c r="I371" s="488"/>
      <c r="J371" s="490"/>
      <c r="K371" s="488"/>
      <c r="L371" s="488" t="s">
        <v>3044</v>
      </c>
    </row>
    <row r="372" spans="1:12" x14ac:dyDescent="0.3">
      <c r="A372" s="488" t="s">
        <v>1181</v>
      </c>
      <c r="B372" s="488">
        <v>1003646</v>
      </c>
      <c r="C372" s="488" t="s">
        <v>142</v>
      </c>
      <c r="D372" s="488" t="s">
        <v>3043</v>
      </c>
      <c r="E372" s="488"/>
      <c r="F372" s="488"/>
      <c r="G372" s="488"/>
      <c r="H372" s="488"/>
      <c r="I372" s="488"/>
      <c r="J372" s="490"/>
      <c r="K372" s="488"/>
      <c r="L372" s="488" t="s">
        <v>3044</v>
      </c>
    </row>
    <row r="373" spans="1:12" x14ac:dyDescent="0.3">
      <c r="A373" s="488" t="s">
        <v>1183</v>
      </c>
      <c r="B373" s="488">
        <v>1022782</v>
      </c>
      <c r="C373" s="488" t="s">
        <v>142</v>
      </c>
      <c r="D373" s="488" t="s">
        <v>3043</v>
      </c>
      <c r="E373" s="488"/>
      <c r="F373" s="488"/>
      <c r="G373" s="488"/>
      <c r="H373" s="488"/>
      <c r="I373" s="488"/>
      <c r="J373" s="490"/>
      <c r="K373" s="488"/>
      <c r="L373" s="488" t="s">
        <v>3044</v>
      </c>
    </row>
    <row r="374" spans="1:12" x14ac:dyDescent="0.3">
      <c r="A374" s="488" t="s">
        <v>1191</v>
      </c>
      <c r="B374" s="488">
        <v>1001269</v>
      </c>
      <c r="C374" s="488" t="s">
        <v>159</v>
      </c>
      <c r="D374" s="488" t="s">
        <v>3043</v>
      </c>
      <c r="E374" s="488"/>
      <c r="F374" s="488"/>
      <c r="G374" s="488"/>
      <c r="H374" s="488"/>
      <c r="I374" s="488"/>
      <c r="J374" s="490"/>
      <c r="K374" s="488"/>
      <c r="L374" s="488" t="s">
        <v>3044</v>
      </c>
    </row>
    <row r="375" spans="1:12" x14ac:dyDescent="0.3">
      <c r="A375" s="488" t="s">
        <v>1195</v>
      </c>
      <c r="B375" s="488">
        <v>142566</v>
      </c>
      <c r="C375" s="488" t="s">
        <v>159</v>
      </c>
      <c r="D375" s="488" t="s">
        <v>3043</v>
      </c>
      <c r="E375" s="488"/>
      <c r="F375" s="488"/>
      <c r="G375" s="488"/>
      <c r="H375" s="488"/>
      <c r="I375" s="488"/>
      <c r="J375" s="490"/>
      <c r="K375" s="488"/>
      <c r="L375" s="488" t="s">
        <v>3044</v>
      </c>
    </row>
    <row r="376" spans="1:12" x14ac:dyDescent="0.3">
      <c r="A376" s="488" t="s">
        <v>3051</v>
      </c>
      <c r="B376" s="488">
        <v>1004003</v>
      </c>
      <c r="C376" s="488" t="s">
        <v>142</v>
      </c>
      <c r="D376" s="488" t="s">
        <v>3043</v>
      </c>
      <c r="E376" s="488"/>
      <c r="F376" s="488"/>
      <c r="G376" s="488"/>
      <c r="H376" s="488"/>
      <c r="I376" s="488"/>
      <c r="J376" s="490"/>
      <c r="K376" s="488"/>
      <c r="L376" s="488" t="s">
        <v>3044</v>
      </c>
    </row>
    <row r="377" spans="1:12" x14ac:dyDescent="0.3">
      <c r="A377" s="488" t="s">
        <v>1216</v>
      </c>
      <c r="B377" s="488">
        <v>125724</v>
      </c>
      <c r="C377" s="488" t="s">
        <v>183</v>
      </c>
      <c r="D377" s="488" t="s">
        <v>3043</v>
      </c>
      <c r="E377" s="488"/>
      <c r="F377" s="488"/>
      <c r="G377" s="488"/>
      <c r="H377" s="488"/>
      <c r="I377" s="488"/>
      <c r="J377" s="490"/>
      <c r="K377" s="488"/>
      <c r="L377" s="488" t="s">
        <v>3044</v>
      </c>
    </row>
    <row r="378" spans="1:12" x14ac:dyDescent="0.3">
      <c r="A378" s="488" t="s">
        <v>1225</v>
      </c>
      <c r="B378" s="488">
        <v>1125784</v>
      </c>
      <c r="C378" s="488" t="s">
        <v>142</v>
      </c>
      <c r="D378" s="488" t="s">
        <v>3043</v>
      </c>
      <c r="E378" s="488"/>
      <c r="F378" s="488"/>
      <c r="G378" s="488"/>
      <c r="H378" s="488"/>
      <c r="I378" s="488"/>
      <c r="J378" s="490"/>
      <c r="K378" s="488"/>
      <c r="L378" s="488" t="s">
        <v>3044</v>
      </c>
    </row>
    <row r="379" spans="1:12" x14ac:dyDescent="0.3">
      <c r="A379" s="488" t="s">
        <v>1232</v>
      </c>
      <c r="B379" s="488">
        <v>142569</v>
      </c>
      <c r="C379" s="488" t="s">
        <v>142</v>
      </c>
      <c r="D379" s="488" t="s">
        <v>3043</v>
      </c>
      <c r="E379" s="488"/>
      <c r="F379" s="488"/>
      <c r="G379" s="488"/>
      <c r="H379" s="488"/>
      <c r="I379" s="488"/>
      <c r="J379" s="490"/>
      <c r="K379" s="488"/>
      <c r="L379" s="488" t="s">
        <v>3044</v>
      </c>
    </row>
    <row r="380" spans="1:12" x14ac:dyDescent="0.3">
      <c r="A380" s="488" t="s">
        <v>1239</v>
      </c>
      <c r="B380" s="488">
        <v>1019413</v>
      </c>
      <c r="C380" s="488" t="s">
        <v>142</v>
      </c>
      <c r="D380" s="488" t="s">
        <v>3043</v>
      </c>
      <c r="E380" s="488"/>
      <c r="F380" s="488"/>
      <c r="G380" s="488"/>
      <c r="H380" s="488"/>
      <c r="I380" s="488"/>
      <c r="J380" s="490"/>
      <c r="K380" s="488"/>
      <c r="L380" s="488" t="s">
        <v>3044</v>
      </c>
    </row>
    <row r="381" spans="1:12" x14ac:dyDescent="0.3">
      <c r="A381" s="488" t="s">
        <v>1247</v>
      </c>
      <c r="B381" s="488">
        <v>142355</v>
      </c>
      <c r="C381" s="488" t="s">
        <v>159</v>
      </c>
      <c r="D381" s="488" t="s">
        <v>3043</v>
      </c>
      <c r="E381" s="488"/>
      <c r="F381" s="488"/>
      <c r="G381" s="488"/>
      <c r="H381" s="488"/>
      <c r="I381" s="488"/>
      <c r="J381" s="490"/>
      <c r="K381" s="488"/>
      <c r="L381" s="488" t="s">
        <v>3044</v>
      </c>
    </row>
    <row r="382" spans="1:12" x14ac:dyDescent="0.3">
      <c r="A382" s="488" t="s">
        <v>1255</v>
      </c>
      <c r="B382" s="488">
        <v>1055692</v>
      </c>
      <c r="C382" s="488" t="s">
        <v>142</v>
      </c>
      <c r="D382" s="488" t="s">
        <v>3043</v>
      </c>
      <c r="E382" s="488"/>
      <c r="F382" s="488"/>
      <c r="G382" s="488"/>
      <c r="H382" s="488"/>
      <c r="I382" s="488"/>
      <c r="J382" s="490"/>
      <c r="K382" s="488"/>
      <c r="L382" s="488" t="s">
        <v>3044</v>
      </c>
    </row>
    <row r="383" spans="1:12" x14ac:dyDescent="0.3">
      <c r="A383" s="488" t="s">
        <v>1263</v>
      </c>
      <c r="B383" s="488"/>
      <c r="C383" s="488" t="s">
        <v>200</v>
      </c>
      <c r="D383" s="488" t="s">
        <v>3043</v>
      </c>
      <c r="E383" s="488"/>
      <c r="F383" s="488"/>
      <c r="G383" s="488"/>
      <c r="H383" s="488"/>
      <c r="I383" s="488"/>
      <c r="J383" s="490"/>
      <c r="K383" s="488"/>
      <c r="L383" s="488" t="s">
        <v>3044</v>
      </c>
    </row>
    <row r="384" spans="1:12" x14ac:dyDescent="0.3">
      <c r="A384" s="488" t="s">
        <v>1264</v>
      </c>
      <c r="B384" s="488">
        <v>1000062</v>
      </c>
      <c r="C384" s="488" t="s">
        <v>142</v>
      </c>
      <c r="D384" s="488" t="s">
        <v>3043</v>
      </c>
      <c r="E384" s="488"/>
      <c r="F384" s="488"/>
      <c r="G384" s="488"/>
      <c r="H384" s="488"/>
      <c r="I384" s="488"/>
      <c r="J384" s="490"/>
      <c r="K384" s="488"/>
      <c r="L384" s="488" t="s">
        <v>3044</v>
      </c>
    </row>
    <row r="385" spans="1:12" x14ac:dyDescent="0.3">
      <c r="A385" s="488" t="s">
        <v>1273</v>
      </c>
      <c r="B385" s="488">
        <v>121913</v>
      </c>
      <c r="C385" s="488" t="s">
        <v>159</v>
      </c>
      <c r="D385" s="488" t="s">
        <v>3043</v>
      </c>
      <c r="E385" s="488"/>
      <c r="F385" s="488"/>
      <c r="G385" s="488"/>
      <c r="H385" s="488"/>
      <c r="I385" s="488"/>
      <c r="J385" s="490"/>
      <c r="K385" s="488"/>
      <c r="L385" s="488" t="s">
        <v>3044</v>
      </c>
    </row>
    <row r="386" spans="1:12" x14ac:dyDescent="0.3">
      <c r="A386" s="488" t="s">
        <v>1275</v>
      </c>
      <c r="B386" s="488">
        <v>1125753</v>
      </c>
      <c r="C386" s="488" t="s">
        <v>142</v>
      </c>
      <c r="D386" s="488" t="s">
        <v>3043</v>
      </c>
      <c r="E386" s="488"/>
      <c r="F386" s="488"/>
      <c r="G386" s="488"/>
      <c r="H386" s="488"/>
      <c r="I386" s="488"/>
      <c r="J386" s="490"/>
      <c r="K386" s="488"/>
      <c r="L386" s="488" t="s">
        <v>3044</v>
      </c>
    </row>
    <row r="387" spans="1:12" x14ac:dyDescent="0.3">
      <c r="A387" s="488" t="s">
        <v>1282</v>
      </c>
      <c r="B387" s="488"/>
      <c r="C387" s="488" t="s">
        <v>142</v>
      </c>
      <c r="D387" s="488" t="s">
        <v>3043</v>
      </c>
      <c r="E387" s="488"/>
      <c r="F387" s="488"/>
      <c r="G387" s="488"/>
      <c r="H387" s="488"/>
      <c r="I387" s="488"/>
      <c r="J387" s="490"/>
      <c r="K387" s="488"/>
      <c r="L387" s="488" t="s">
        <v>3044</v>
      </c>
    </row>
    <row r="388" spans="1:12" x14ac:dyDescent="0.3">
      <c r="A388" s="488" t="s">
        <v>1289</v>
      </c>
      <c r="B388" s="488">
        <v>132454</v>
      </c>
      <c r="C388" s="488" t="s">
        <v>159</v>
      </c>
      <c r="D388" s="488" t="s">
        <v>3043</v>
      </c>
      <c r="E388" s="488"/>
      <c r="F388" s="488"/>
      <c r="G388" s="488"/>
      <c r="H388" s="488"/>
      <c r="I388" s="488"/>
      <c r="J388" s="490"/>
      <c r="K388" s="488"/>
      <c r="L388" s="488" t="s">
        <v>3044</v>
      </c>
    </row>
    <row r="389" spans="1:12" x14ac:dyDescent="0.3">
      <c r="A389" s="488" t="s">
        <v>1297</v>
      </c>
      <c r="B389" s="488">
        <v>1006750</v>
      </c>
      <c r="C389" s="488" t="s">
        <v>183</v>
      </c>
      <c r="D389" s="488" t="s">
        <v>3043</v>
      </c>
      <c r="E389" s="488"/>
      <c r="F389" s="488"/>
      <c r="G389" s="488"/>
      <c r="H389" s="488"/>
      <c r="I389" s="488"/>
      <c r="J389" s="490"/>
      <c r="K389" s="488"/>
      <c r="L389" s="488" t="s">
        <v>3044</v>
      </c>
    </row>
    <row r="390" spans="1:12" x14ac:dyDescent="0.3">
      <c r="A390" s="488" t="s">
        <v>1306</v>
      </c>
      <c r="B390" s="488">
        <v>123728</v>
      </c>
      <c r="C390" s="488" t="s">
        <v>159</v>
      </c>
      <c r="D390" s="488" t="s">
        <v>3043</v>
      </c>
      <c r="E390" s="488"/>
      <c r="F390" s="488"/>
      <c r="G390" s="488"/>
      <c r="H390" s="488"/>
      <c r="I390" s="488"/>
      <c r="J390" s="490"/>
      <c r="K390" s="488"/>
      <c r="L390" s="488" t="s">
        <v>3044</v>
      </c>
    </row>
    <row r="391" spans="1:12" x14ac:dyDescent="0.3">
      <c r="A391" s="488" t="s">
        <v>1323</v>
      </c>
      <c r="B391" s="488">
        <v>1125758</v>
      </c>
      <c r="C391" s="488" t="s">
        <v>142</v>
      </c>
      <c r="D391" s="488" t="s">
        <v>3043</v>
      </c>
      <c r="E391" s="488"/>
      <c r="F391" s="488"/>
      <c r="G391" s="488"/>
      <c r="H391" s="488"/>
      <c r="I391" s="488"/>
      <c r="J391" s="490"/>
      <c r="K391" s="488"/>
      <c r="L391" s="488" t="s">
        <v>3044</v>
      </c>
    </row>
    <row r="392" spans="1:12" x14ac:dyDescent="0.3">
      <c r="A392" s="488" t="s">
        <v>1333</v>
      </c>
      <c r="B392" s="488">
        <v>1000876</v>
      </c>
      <c r="C392" s="488" t="s">
        <v>142</v>
      </c>
      <c r="D392" s="488" t="s">
        <v>3043</v>
      </c>
      <c r="E392" s="488"/>
      <c r="F392" s="488"/>
      <c r="G392" s="488"/>
      <c r="H392" s="488"/>
      <c r="I392" s="488"/>
      <c r="J392" s="490"/>
      <c r="K392" s="488"/>
      <c r="L392" s="488" t="s">
        <v>3044</v>
      </c>
    </row>
    <row r="393" spans="1:12" x14ac:dyDescent="0.3">
      <c r="A393" s="488" t="s">
        <v>1338</v>
      </c>
      <c r="B393" s="488">
        <v>1000213</v>
      </c>
      <c r="C393" s="488" t="s">
        <v>142</v>
      </c>
      <c r="D393" s="488" t="s">
        <v>3043</v>
      </c>
      <c r="E393" s="488"/>
      <c r="F393" s="488"/>
      <c r="G393" s="488"/>
      <c r="H393" s="488"/>
      <c r="I393" s="488"/>
      <c r="J393" s="490"/>
      <c r="K393" s="488"/>
      <c r="L393" s="488" t="s">
        <v>3044</v>
      </c>
    </row>
    <row r="394" spans="1:12" x14ac:dyDescent="0.3">
      <c r="A394" s="488" t="s">
        <v>1354</v>
      </c>
      <c r="B394" s="488">
        <v>1121021</v>
      </c>
      <c r="C394" s="488" t="s">
        <v>183</v>
      </c>
      <c r="D394" s="488" t="s">
        <v>3043</v>
      </c>
      <c r="E394" s="488"/>
      <c r="F394" s="488"/>
      <c r="G394" s="488"/>
      <c r="H394" s="488"/>
      <c r="I394" s="488"/>
      <c r="J394" s="490"/>
      <c r="K394" s="488"/>
      <c r="L394" s="488" t="s">
        <v>3044</v>
      </c>
    </row>
    <row r="395" spans="1:12" x14ac:dyDescent="0.3">
      <c r="A395" s="488" t="s">
        <v>1371</v>
      </c>
      <c r="B395" s="488"/>
      <c r="C395" s="488" t="s">
        <v>200</v>
      </c>
      <c r="D395" s="488" t="s">
        <v>3043</v>
      </c>
      <c r="E395" s="488"/>
      <c r="F395" s="488"/>
      <c r="G395" s="488"/>
      <c r="H395" s="488"/>
      <c r="I395" s="488"/>
      <c r="J395" s="490"/>
      <c r="K395" s="488"/>
      <c r="L395" s="488" t="s">
        <v>3044</v>
      </c>
    </row>
    <row r="396" spans="1:12" x14ac:dyDescent="0.3">
      <c r="A396" s="488" t="s">
        <v>1372</v>
      </c>
      <c r="B396" s="488">
        <v>1042553</v>
      </c>
      <c r="C396" s="488" t="s">
        <v>142</v>
      </c>
      <c r="D396" s="488" t="s">
        <v>3043</v>
      </c>
      <c r="E396" s="488"/>
      <c r="F396" s="488"/>
      <c r="G396" s="488"/>
      <c r="H396" s="488"/>
      <c r="I396" s="488"/>
      <c r="J396" s="490"/>
      <c r="K396" s="488"/>
      <c r="L396" s="488" t="s">
        <v>3044</v>
      </c>
    </row>
    <row r="397" spans="1:12" x14ac:dyDescent="0.3">
      <c r="A397" s="488" t="s">
        <v>1398</v>
      </c>
      <c r="B397" s="488">
        <v>1063099</v>
      </c>
      <c r="C397" s="488" t="s">
        <v>142</v>
      </c>
      <c r="D397" s="488" t="s">
        <v>3043</v>
      </c>
      <c r="E397" s="488"/>
      <c r="F397" s="488"/>
      <c r="G397" s="488"/>
      <c r="H397" s="488"/>
      <c r="I397" s="488"/>
      <c r="J397" s="490"/>
      <c r="K397" s="488"/>
      <c r="L397" s="488" t="s">
        <v>3044</v>
      </c>
    </row>
    <row r="398" spans="1:12" x14ac:dyDescent="0.3">
      <c r="A398" s="488" t="s">
        <v>782</v>
      </c>
      <c r="B398" s="488">
        <v>1058468</v>
      </c>
      <c r="C398" s="488" t="s">
        <v>229</v>
      </c>
      <c r="D398" s="488" t="s">
        <v>3043</v>
      </c>
      <c r="E398" s="488"/>
      <c r="F398" s="488"/>
      <c r="G398" s="488"/>
      <c r="H398" s="488"/>
      <c r="I398" s="488"/>
      <c r="J398" s="490"/>
      <c r="K398" s="488"/>
      <c r="L398" s="488" t="s">
        <v>3044</v>
      </c>
    </row>
    <row r="399" spans="1:12" x14ac:dyDescent="0.3">
      <c r="A399" s="488" t="s">
        <v>1431</v>
      </c>
      <c r="B399" s="488">
        <v>141487</v>
      </c>
      <c r="C399" s="488" t="s">
        <v>183</v>
      </c>
      <c r="D399" s="488" t="s">
        <v>3043</v>
      </c>
      <c r="E399" s="488"/>
      <c r="F399" s="488"/>
      <c r="G399" s="488"/>
      <c r="H399" s="488"/>
      <c r="I399" s="488"/>
      <c r="J399" s="490"/>
      <c r="K399" s="488"/>
      <c r="L399" s="488" t="s">
        <v>3044</v>
      </c>
    </row>
    <row r="400" spans="1:12" x14ac:dyDescent="0.3">
      <c r="A400" s="488" t="s">
        <v>1447</v>
      </c>
      <c r="B400" s="488">
        <v>1020612</v>
      </c>
      <c r="C400" s="488" t="s">
        <v>142</v>
      </c>
      <c r="D400" s="488" t="s">
        <v>3043</v>
      </c>
      <c r="E400" s="488"/>
      <c r="F400" s="488"/>
      <c r="G400" s="488"/>
      <c r="H400" s="488"/>
      <c r="I400" s="488"/>
      <c r="J400" s="490"/>
      <c r="K400" s="488"/>
      <c r="L400" s="488" t="s">
        <v>3044</v>
      </c>
    </row>
    <row r="401" spans="1:12" x14ac:dyDescent="0.3">
      <c r="A401" s="488" t="s">
        <v>1454</v>
      </c>
      <c r="B401" s="488">
        <v>1112003</v>
      </c>
      <c r="C401" s="488" t="s">
        <v>183</v>
      </c>
      <c r="D401" s="488" t="s">
        <v>3043</v>
      </c>
      <c r="E401" s="488"/>
      <c r="F401" s="488"/>
      <c r="G401" s="488"/>
      <c r="H401" s="488"/>
      <c r="I401" s="488"/>
      <c r="J401" s="490"/>
      <c r="K401" s="488"/>
      <c r="L401" s="488" t="s">
        <v>3044</v>
      </c>
    </row>
    <row r="402" spans="1:12" x14ac:dyDescent="0.3">
      <c r="A402" s="488" t="s">
        <v>1463</v>
      </c>
      <c r="B402" s="488">
        <v>121790</v>
      </c>
      <c r="C402" s="488" t="s">
        <v>229</v>
      </c>
      <c r="D402" s="488" t="s">
        <v>3043</v>
      </c>
      <c r="E402" s="488"/>
      <c r="F402" s="488"/>
      <c r="G402" s="488"/>
      <c r="H402" s="488"/>
      <c r="I402" s="488"/>
      <c r="J402" s="490"/>
      <c r="K402" s="488"/>
      <c r="L402" s="488" t="s">
        <v>3044</v>
      </c>
    </row>
    <row r="403" spans="1:12" x14ac:dyDescent="0.3">
      <c r="A403" s="488" t="s">
        <v>1499</v>
      </c>
      <c r="B403" s="488">
        <v>1119045</v>
      </c>
      <c r="C403" s="488" t="s">
        <v>183</v>
      </c>
      <c r="D403" s="488" t="s">
        <v>3043</v>
      </c>
      <c r="E403" s="488"/>
      <c r="F403" s="488"/>
      <c r="G403" s="488"/>
      <c r="H403" s="488"/>
      <c r="I403" s="488"/>
      <c r="J403" s="490"/>
      <c r="K403" s="488"/>
      <c r="L403" s="488" t="s">
        <v>3044</v>
      </c>
    </row>
    <row r="404" spans="1:12" x14ac:dyDescent="0.3">
      <c r="A404" s="488" t="s">
        <v>1506</v>
      </c>
      <c r="B404" s="488">
        <v>1042594</v>
      </c>
      <c r="C404" s="488" t="s">
        <v>142</v>
      </c>
      <c r="D404" s="488" t="s">
        <v>3043</v>
      </c>
      <c r="E404" s="488"/>
      <c r="F404" s="488"/>
      <c r="G404" s="488"/>
      <c r="H404" s="488"/>
      <c r="I404" s="488"/>
      <c r="J404" s="490"/>
      <c r="K404" s="488"/>
      <c r="L404" s="488" t="s">
        <v>3044</v>
      </c>
    </row>
    <row r="405" spans="1:12" x14ac:dyDescent="0.3">
      <c r="A405" s="488" t="s">
        <v>1514</v>
      </c>
      <c r="B405" s="488"/>
      <c r="C405" s="488" t="s">
        <v>200</v>
      </c>
      <c r="D405" s="488" t="s">
        <v>3043</v>
      </c>
      <c r="E405" s="488"/>
      <c r="F405" s="488"/>
      <c r="G405" s="488"/>
      <c r="H405" s="488"/>
      <c r="I405" s="488"/>
      <c r="J405" s="490"/>
      <c r="K405" s="488"/>
      <c r="L405" s="488" t="s">
        <v>3044</v>
      </c>
    </row>
    <row r="406" spans="1:12" x14ac:dyDescent="0.3">
      <c r="A406" s="488" t="s">
        <v>1515</v>
      </c>
      <c r="B406" s="488">
        <v>1031872</v>
      </c>
      <c r="C406" s="488" t="s">
        <v>159</v>
      </c>
      <c r="D406" s="488" t="s">
        <v>3043</v>
      </c>
      <c r="E406" s="488"/>
      <c r="F406" s="488"/>
      <c r="G406" s="488"/>
      <c r="H406" s="488"/>
      <c r="I406" s="488"/>
      <c r="J406" s="490"/>
      <c r="K406" s="488"/>
      <c r="L406" s="488" t="s">
        <v>3044</v>
      </c>
    </row>
    <row r="407" spans="1:12" x14ac:dyDescent="0.3">
      <c r="A407" s="488" t="s">
        <v>1522</v>
      </c>
      <c r="B407" s="488">
        <v>1028571</v>
      </c>
      <c r="C407" s="488" t="s">
        <v>159</v>
      </c>
      <c r="D407" s="488" t="s">
        <v>3043</v>
      </c>
      <c r="E407" s="488"/>
      <c r="F407" s="488"/>
      <c r="G407" s="488"/>
      <c r="H407" s="488"/>
      <c r="I407" s="488"/>
      <c r="J407" s="490"/>
      <c r="K407" s="488"/>
      <c r="L407" s="488" t="s">
        <v>3044</v>
      </c>
    </row>
    <row r="408" spans="1:12" x14ac:dyDescent="0.3">
      <c r="A408" s="488" t="s">
        <v>1528</v>
      </c>
      <c r="B408" s="488">
        <v>1028555</v>
      </c>
      <c r="C408" s="488" t="s">
        <v>142</v>
      </c>
      <c r="D408" s="488" t="s">
        <v>3043</v>
      </c>
      <c r="E408" s="488"/>
      <c r="F408" s="488"/>
      <c r="G408" s="488"/>
      <c r="H408" s="488"/>
      <c r="I408" s="488"/>
      <c r="J408" s="490"/>
      <c r="K408" s="488"/>
      <c r="L408" s="488" t="s">
        <v>3044</v>
      </c>
    </row>
    <row r="409" spans="1:12" x14ac:dyDescent="0.3">
      <c r="A409" s="488" t="s">
        <v>1535</v>
      </c>
      <c r="B409" s="488"/>
      <c r="C409" s="488" t="s">
        <v>142</v>
      </c>
      <c r="D409" s="488" t="s">
        <v>3043</v>
      </c>
      <c r="E409" s="488"/>
      <c r="F409" s="488"/>
      <c r="G409" s="488"/>
      <c r="H409" s="488"/>
      <c r="I409" s="488"/>
      <c r="J409" s="490"/>
      <c r="K409" s="488"/>
      <c r="L409" s="488" t="s">
        <v>3044</v>
      </c>
    </row>
    <row r="410" spans="1:12" x14ac:dyDescent="0.3">
      <c r="A410" s="488" t="s">
        <v>1537</v>
      </c>
      <c r="B410" s="488">
        <v>124733</v>
      </c>
      <c r="C410" s="488" t="s">
        <v>159</v>
      </c>
      <c r="D410" s="488" t="s">
        <v>3043</v>
      </c>
      <c r="E410" s="488"/>
      <c r="F410" s="488"/>
      <c r="G410" s="488"/>
      <c r="H410" s="488"/>
      <c r="I410" s="488"/>
      <c r="J410" s="490"/>
      <c r="K410" s="488"/>
      <c r="L410" s="488" t="s">
        <v>3044</v>
      </c>
    </row>
    <row r="411" spans="1:12" x14ac:dyDescent="0.3">
      <c r="A411" s="488" t="s">
        <v>1546</v>
      </c>
      <c r="B411" s="488">
        <v>1005727</v>
      </c>
      <c r="C411" s="488" t="s">
        <v>159</v>
      </c>
      <c r="D411" s="488" t="s">
        <v>3043</v>
      </c>
      <c r="E411" s="488"/>
      <c r="F411" s="488"/>
      <c r="G411" s="488"/>
      <c r="H411" s="488"/>
      <c r="I411" s="488"/>
      <c r="J411" s="490"/>
      <c r="K411" s="488"/>
      <c r="L411" s="488" t="s">
        <v>3044</v>
      </c>
    </row>
    <row r="412" spans="1:12" x14ac:dyDescent="0.3">
      <c r="A412" s="488" t="s">
        <v>1917</v>
      </c>
      <c r="B412" s="488">
        <v>126393</v>
      </c>
      <c r="C412" s="488" t="s">
        <v>159</v>
      </c>
      <c r="D412" s="488" t="s">
        <v>3043</v>
      </c>
      <c r="E412" s="488"/>
      <c r="F412" s="488"/>
      <c r="G412" s="488"/>
      <c r="H412" s="488"/>
      <c r="I412" s="488"/>
      <c r="J412" s="490"/>
      <c r="K412" s="488"/>
      <c r="L412" s="488" t="s">
        <v>3044</v>
      </c>
    </row>
    <row r="413" spans="1:12" x14ac:dyDescent="0.3">
      <c r="A413" s="488" t="s">
        <v>1555</v>
      </c>
      <c r="B413" s="488">
        <v>1055421</v>
      </c>
      <c r="C413" s="488" t="s">
        <v>159</v>
      </c>
      <c r="D413" s="488" t="s">
        <v>3043</v>
      </c>
      <c r="E413" s="488"/>
      <c r="F413" s="488"/>
      <c r="G413" s="488"/>
      <c r="H413" s="488"/>
      <c r="I413" s="488"/>
      <c r="J413" s="490"/>
      <c r="K413" s="488"/>
      <c r="L413" s="488" t="s">
        <v>3044</v>
      </c>
    </row>
    <row r="414" spans="1:12" x14ac:dyDescent="0.3">
      <c r="A414" s="488" t="s">
        <v>1572</v>
      </c>
      <c r="B414" s="488"/>
      <c r="C414" s="488" t="s">
        <v>200</v>
      </c>
      <c r="D414" s="488" t="s">
        <v>3043</v>
      </c>
      <c r="E414" s="488"/>
      <c r="F414" s="488"/>
      <c r="G414" s="488"/>
      <c r="H414" s="488"/>
      <c r="I414" s="488"/>
      <c r="J414" s="490"/>
      <c r="K414" s="488"/>
      <c r="L414" s="488" t="s">
        <v>3044</v>
      </c>
    </row>
    <row r="415" spans="1:12" x14ac:dyDescent="0.3">
      <c r="A415" s="488" t="s">
        <v>1581</v>
      </c>
      <c r="B415" s="488">
        <v>1020553</v>
      </c>
      <c r="C415" s="488" t="s">
        <v>159</v>
      </c>
      <c r="D415" s="488" t="s">
        <v>3043</v>
      </c>
      <c r="E415" s="488"/>
      <c r="F415" s="488"/>
      <c r="G415" s="488"/>
      <c r="H415" s="488"/>
      <c r="I415" s="488"/>
      <c r="J415" s="490"/>
      <c r="K415" s="488"/>
      <c r="L415" s="488" t="s">
        <v>3044</v>
      </c>
    </row>
    <row r="416" spans="1:12" x14ac:dyDescent="0.3">
      <c r="A416" s="488" t="s">
        <v>1587</v>
      </c>
      <c r="B416" s="488">
        <v>1038004</v>
      </c>
      <c r="C416" s="488" t="s">
        <v>142</v>
      </c>
      <c r="D416" s="488" t="s">
        <v>3043</v>
      </c>
      <c r="E416" s="488"/>
      <c r="F416" s="488"/>
      <c r="G416" s="488"/>
      <c r="H416" s="488"/>
      <c r="I416" s="488"/>
      <c r="J416" s="490"/>
      <c r="K416" s="488"/>
      <c r="L416" s="488" t="s">
        <v>3044</v>
      </c>
    </row>
    <row r="417" spans="1:12" x14ac:dyDescent="0.3">
      <c r="A417" s="488" t="s">
        <v>1594</v>
      </c>
      <c r="B417" s="488">
        <v>1056188</v>
      </c>
      <c r="C417" s="488" t="s">
        <v>142</v>
      </c>
      <c r="D417" s="488" t="s">
        <v>3043</v>
      </c>
      <c r="E417" s="488"/>
      <c r="F417" s="488"/>
      <c r="G417" s="488"/>
      <c r="H417" s="488"/>
      <c r="I417" s="488"/>
      <c r="J417" s="490"/>
      <c r="K417" s="488"/>
      <c r="L417" s="488" t="s">
        <v>3044</v>
      </c>
    </row>
    <row r="418" spans="1:12" x14ac:dyDescent="0.3">
      <c r="A418" s="488" t="s">
        <v>1608</v>
      </c>
      <c r="B418" s="488">
        <v>135732</v>
      </c>
      <c r="C418" s="488" t="s">
        <v>183</v>
      </c>
      <c r="D418" s="488" t="s">
        <v>3043</v>
      </c>
      <c r="E418" s="488"/>
      <c r="F418" s="488"/>
      <c r="G418" s="488"/>
      <c r="H418" s="488"/>
      <c r="I418" s="488"/>
      <c r="J418" s="490"/>
      <c r="K418" s="488"/>
      <c r="L418" s="488" t="s">
        <v>3044</v>
      </c>
    </row>
    <row r="419" spans="1:12" x14ac:dyDescent="0.3">
      <c r="A419" s="488" t="s">
        <v>1626</v>
      </c>
      <c r="B419" s="488">
        <v>134127</v>
      </c>
      <c r="C419" s="488" t="s">
        <v>159</v>
      </c>
      <c r="D419" s="488" t="s">
        <v>3043</v>
      </c>
      <c r="E419" s="488"/>
      <c r="F419" s="488"/>
      <c r="G419" s="488"/>
      <c r="H419" s="488"/>
      <c r="I419" s="488"/>
      <c r="J419" s="490"/>
      <c r="K419" s="488"/>
      <c r="L419" s="488" t="s">
        <v>3044</v>
      </c>
    </row>
    <row r="420" spans="1:12" x14ac:dyDescent="0.3">
      <c r="A420" s="488" t="s">
        <v>1641</v>
      </c>
      <c r="B420" s="488">
        <v>142549</v>
      </c>
      <c r="C420" s="488" t="s">
        <v>159</v>
      </c>
      <c r="D420" s="488" t="s">
        <v>3043</v>
      </c>
      <c r="E420" s="488"/>
      <c r="F420" s="488"/>
      <c r="G420" s="488"/>
      <c r="H420" s="488"/>
      <c r="I420" s="488"/>
      <c r="J420" s="490"/>
      <c r="K420" s="488"/>
      <c r="L420" s="488" t="s">
        <v>3044</v>
      </c>
    </row>
    <row r="421" spans="1:12" x14ac:dyDescent="0.3">
      <c r="A421" s="488" t="s">
        <v>1648</v>
      </c>
      <c r="B421" s="488">
        <v>1100656</v>
      </c>
      <c r="C421" s="488" t="s">
        <v>183</v>
      </c>
      <c r="D421" s="488" t="s">
        <v>3043</v>
      </c>
      <c r="E421" s="488"/>
      <c r="F421" s="488"/>
      <c r="G421" s="488"/>
      <c r="H421" s="488"/>
      <c r="I421" s="488"/>
      <c r="J421" s="490"/>
      <c r="K421" s="488"/>
      <c r="L421" s="488" t="s">
        <v>3044</v>
      </c>
    </row>
    <row r="422" spans="1:12" x14ac:dyDescent="0.3">
      <c r="A422" s="488" t="s">
        <v>1656</v>
      </c>
      <c r="B422" s="488">
        <v>1020644</v>
      </c>
      <c r="C422" s="488" t="s">
        <v>142</v>
      </c>
      <c r="D422" s="488" t="s">
        <v>3043</v>
      </c>
      <c r="E422" s="488"/>
      <c r="F422" s="488"/>
      <c r="G422" s="488"/>
      <c r="H422" s="488"/>
      <c r="I422" s="488"/>
      <c r="J422" s="490"/>
      <c r="K422" s="488"/>
      <c r="L422" s="488" t="s">
        <v>3044</v>
      </c>
    </row>
    <row r="423" spans="1:12" x14ac:dyDescent="0.3">
      <c r="A423" s="488" t="s">
        <v>1676</v>
      </c>
      <c r="B423" s="488">
        <v>1028902</v>
      </c>
      <c r="C423" s="488" t="s">
        <v>142</v>
      </c>
      <c r="D423" s="488" t="s">
        <v>3043</v>
      </c>
      <c r="E423" s="488"/>
      <c r="F423" s="488"/>
      <c r="G423" s="488"/>
      <c r="H423" s="488"/>
      <c r="I423" s="488"/>
      <c r="J423" s="490"/>
      <c r="K423" s="488"/>
      <c r="L423" s="488" t="s">
        <v>3044</v>
      </c>
    </row>
    <row r="424" spans="1:12" x14ac:dyDescent="0.3">
      <c r="A424" s="488" t="s">
        <v>1685</v>
      </c>
      <c r="B424" s="488"/>
      <c r="C424" s="488" t="s">
        <v>200</v>
      </c>
      <c r="D424" s="488" t="s">
        <v>3043</v>
      </c>
      <c r="E424" s="488"/>
      <c r="F424" s="488"/>
      <c r="G424" s="488"/>
      <c r="H424" s="488"/>
      <c r="I424" s="488"/>
      <c r="J424" s="490"/>
      <c r="K424" s="488"/>
      <c r="L424" s="488" t="s">
        <v>3044</v>
      </c>
    </row>
    <row r="425" spans="1:12" x14ac:dyDescent="0.3">
      <c r="A425" s="488" t="s">
        <v>1694</v>
      </c>
      <c r="B425" s="488">
        <v>1064912</v>
      </c>
      <c r="C425" s="488" t="s">
        <v>183</v>
      </c>
      <c r="D425" s="488" t="s">
        <v>3043</v>
      </c>
      <c r="E425" s="488"/>
      <c r="F425" s="488"/>
      <c r="G425" s="488"/>
      <c r="H425" s="488"/>
      <c r="I425" s="488"/>
      <c r="J425" s="490"/>
      <c r="K425" s="488"/>
      <c r="L425" s="488" t="s">
        <v>3044</v>
      </c>
    </row>
    <row r="426" spans="1:12" x14ac:dyDescent="0.3">
      <c r="A426" s="488" t="s">
        <v>1709</v>
      </c>
      <c r="B426" s="488">
        <v>132908</v>
      </c>
      <c r="C426" s="488" t="s">
        <v>159</v>
      </c>
      <c r="D426" s="488" t="s">
        <v>3043</v>
      </c>
      <c r="E426" s="488"/>
      <c r="F426" s="488"/>
      <c r="G426" s="488"/>
      <c r="H426" s="488"/>
      <c r="I426" s="488"/>
      <c r="J426" s="490"/>
      <c r="K426" s="488"/>
      <c r="L426" s="488" t="s">
        <v>3044</v>
      </c>
    </row>
    <row r="427" spans="1:12" x14ac:dyDescent="0.3">
      <c r="A427" s="488" t="s">
        <v>1716</v>
      </c>
      <c r="B427" s="488">
        <v>104700</v>
      </c>
      <c r="C427" s="488" t="s">
        <v>229</v>
      </c>
      <c r="D427" s="488" t="s">
        <v>3043</v>
      </c>
      <c r="E427" s="488"/>
      <c r="F427" s="488"/>
      <c r="G427" s="488"/>
      <c r="H427" s="488"/>
      <c r="I427" s="488"/>
      <c r="J427" s="490"/>
      <c r="K427" s="488"/>
      <c r="L427" s="488" t="s">
        <v>3044</v>
      </c>
    </row>
    <row r="428" spans="1:12" x14ac:dyDescent="0.3">
      <c r="A428" s="488" t="s">
        <v>1745</v>
      </c>
      <c r="B428" s="488">
        <v>1064826</v>
      </c>
      <c r="C428" s="488" t="s">
        <v>159</v>
      </c>
      <c r="D428" s="488" t="s">
        <v>3043</v>
      </c>
      <c r="E428" s="488"/>
      <c r="F428" s="488"/>
      <c r="G428" s="488"/>
      <c r="H428" s="488"/>
      <c r="I428" s="488"/>
      <c r="J428" s="490"/>
      <c r="K428" s="488"/>
      <c r="L428" s="488" t="s">
        <v>3044</v>
      </c>
    </row>
    <row r="429" spans="1:12" x14ac:dyDescent="0.3">
      <c r="A429" s="488" t="s">
        <v>1751</v>
      </c>
      <c r="B429" s="488"/>
      <c r="C429" s="488" t="s">
        <v>200</v>
      </c>
      <c r="D429" s="488" t="s">
        <v>3043</v>
      </c>
      <c r="E429" s="488"/>
      <c r="F429" s="488"/>
      <c r="G429" s="488"/>
      <c r="H429" s="488"/>
      <c r="I429" s="488"/>
      <c r="J429" s="490"/>
      <c r="K429" s="488"/>
      <c r="L429" s="488" t="s">
        <v>3044</v>
      </c>
    </row>
    <row r="430" spans="1:12" x14ac:dyDescent="0.3">
      <c r="A430" s="488" t="s">
        <v>213</v>
      </c>
      <c r="B430" s="488"/>
      <c r="C430" s="488" t="s">
        <v>1754</v>
      </c>
      <c r="D430" s="488" t="s">
        <v>3043</v>
      </c>
      <c r="E430" s="488"/>
      <c r="F430" s="488"/>
      <c r="G430" s="488"/>
      <c r="H430" s="488"/>
      <c r="I430" s="488"/>
      <c r="J430" s="490"/>
      <c r="K430" s="488"/>
      <c r="L430" s="488" t="s">
        <v>3044</v>
      </c>
    </row>
    <row r="431" spans="1:12" x14ac:dyDescent="0.3">
      <c r="A431" s="488" t="s">
        <v>1756</v>
      </c>
      <c r="B431" s="488"/>
      <c r="C431" s="488" t="s">
        <v>1754</v>
      </c>
      <c r="D431" s="488" t="s">
        <v>3043</v>
      </c>
      <c r="E431" s="488"/>
      <c r="F431" s="488"/>
      <c r="G431" s="488"/>
      <c r="H431" s="488"/>
      <c r="I431" s="488"/>
      <c r="J431" s="490"/>
      <c r="K431" s="488"/>
      <c r="L431" s="488" t="s">
        <v>3044</v>
      </c>
    </row>
  </sheetData>
  <conditionalFormatting sqref="D2:D431">
    <cfRule type="containsText" dxfId="1" priority="1" stopIfTrue="1" operator="containsText" text="Not Found">
      <formula>NOT(ISERROR(SEARCH("Not Found",D2)))</formula>
    </cfRule>
    <cfRule type="containsText" dxfId="0" priority="2" stopIfTrue="1" operator="containsText" text="Found">
      <formula>NOT(ISERROR(SEARCH("Found",D2)))</formula>
    </cfRule>
  </conditionalFormatting>
  <hyperlinks>
    <hyperlink ref="H2" r:id="rId1" xr:uid="{32DB8052-74F8-40C4-A4F6-BFE04981DB64}"/>
    <hyperlink ref="I2" r:id="rId2" xr:uid="{21DDB6D8-A644-483B-AC66-237D6A738143}"/>
    <hyperlink ref="H3" r:id="rId3" xr:uid="{2416FE49-6A7B-4940-B0EC-1716627D06A2}"/>
    <hyperlink ref="I3" r:id="rId4" xr:uid="{6972D2D4-DA85-4F1D-AF3E-E2D678119DBB}"/>
    <hyperlink ref="H4" r:id="rId5" xr:uid="{2744638E-8DFB-4395-BB56-19FECA90A396}"/>
    <hyperlink ref="I4" r:id="rId6" xr:uid="{C3761618-0363-4228-B298-B756FD55F461}"/>
    <hyperlink ref="H5" r:id="rId7" xr:uid="{A96577A0-DDA8-42AA-B169-1633D5F99AF0}"/>
    <hyperlink ref="I5" r:id="rId8" xr:uid="{ACF4CACF-9C4E-48D9-911B-3EDAF9D22334}"/>
    <hyperlink ref="H6" r:id="rId9" xr:uid="{FD6D8D98-71A9-45B1-9F9B-5BCC502F82D9}"/>
    <hyperlink ref="I6" r:id="rId10" xr:uid="{6D1F4024-01F7-4B24-A811-F8BC28BC8F56}"/>
    <hyperlink ref="H7" r:id="rId11" xr:uid="{BF392271-ABA2-4D5F-B54A-E68C3BB15E6B}"/>
    <hyperlink ref="I7" r:id="rId12" xr:uid="{D030AD41-336C-4492-90D1-664D243DBF14}"/>
    <hyperlink ref="H8" r:id="rId13" xr:uid="{B813ADCD-1FA1-4922-ACFE-5E0B5430EE86}"/>
    <hyperlink ref="I8" r:id="rId14" xr:uid="{F4E6305A-9D03-4D5F-94B0-5703E0EDFEE2}"/>
    <hyperlink ref="H9" r:id="rId15" xr:uid="{BFADE758-BBEA-43D8-B278-B3C0CA97A246}"/>
    <hyperlink ref="I9" r:id="rId16" xr:uid="{D68BCBDE-CAE0-4929-B455-7B974B6C2847}"/>
    <hyperlink ref="H10" r:id="rId17" xr:uid="{CE913A4C-7949-4C9E-BF5D-2E1ED0331D26}"/>
    <hyperlink ref="I10" r:id="rId18" xr:uid="{E9FE3F36-D21B-4577-9185-923A247E6AE7}"/>
    <hyperlink ref="H11" r:id="rId19" xr:uid="{E97E6746-842A-4973-B31F-519B318721DD}"/>
    <hyperlink ref="I11" r:id="rId20" xr:uid="{ACF8E87B-EADA-4558-BFA5-664991F55CA2}"/>
    <hyperlink ref="H12" r:id="rId21" xr:uid="{748CA648-C2C4-4F5D-96BD-0A6D33CF4DFB}"/>
    <hyperlink ref="I12" r:id="rId22" xr:uid="{851E9B0A-FFD4-48C7-8A30-2C9A3E1BB475}"/>
    <hyperlink ref="H13" r:id="rId23" xr:uid="{EBC6C7C6-34EB-416B-B6B5-7B90F48E9373}"/>
    <hyperlink ref="I13" r:id="rId24" xr:uid="{C7D913E2-378B-4B49-99ED-B1E189C6ADEA}"/>
    <hyperlink ref="H14" r:id="rId25" xr:uid="{ECBD7F9A-E0EB-4902-A7A6-8594E74C88C7}"/>
    <hyperlink ref="I14" r:id="rId26" xr:uid="{79154A3A-0B90-4C26-99B0-ACE73EA42251}"/>
    <hyperlink ref="H15" r:id="rId27" xr:uid="{720F1FD0-EB3D-4E78-8D12-951120B9A071}"/>
    <hyperlink ref="I15" r:id="rId28" xr:uid="{5D4CA1B3-15C8-42BA-B8B7-2693E91BCE63}"/>
    <hyperlink ref="H16" r:id="rId29" xr:uid="{0A20B7B1-CB58-49E3-A0DD-933FDBC3B8CE}"/>
    <hyperlink ref="I16" r:id="rId30" xr:uid="{47EF4E6A-95CF-4501-80EB-7474E685FC28}"/>
    <hyperlink ref="H17" r:id="rId31" xr:uid="{D600A73C-0312-4CBF-A3D1-FDF8C612B9E9}"/>
    <hyperlink ref="I17" r:id="rId32" xr:uid="{23438EDC-F5A0-43D4-B211-B161FD56FEBA}"/>
    <hyperlink ref="H18" r:id="rId33" xr:uid="{32F96563-6476-496D-81DA-5996235FA19D}"/>
    <hyperlink ref="I18" r:id="rId34" xr:uid="{5B213C5F-0E3A-41C3-A80A-5E8A23EDFD4A}"/>
    <hyperlink ref="H19" r:id="rId35" xr:uid="{A6C2A5EB-ADFC-40DF-ADEF-2046357A2C47}"/>
    <hyperlink ref="I19" r:id="rId36" xr:uid="{D706EE71-3737-43BF-8404-8E93669FA47D}"/>
    <hyperlink ref="H20" r:id="rId37" xr:uid="{D958793F-244D-4BA1-9097-D2180C24EB08}"/>
    <hyperlink ref="I20" r:id="rId38" xr:uid="{F913D2E6-5C20-421A-89AC-818DCC42D500}"/>
    <hyperlink ref="H21" r:id="rId39" xr:uid="{07489E73-1BAF-4855-AE9C-69F15CAD4364}"/>
    <hyperlink ref="I21" r:id="rId40" xr:uid="{D0F9D79F-D36E-4C11-9BF7-06179E7B7868}"/>
    <hyperlink ref="H22" r:id="rId41" xr:uid="{C6785628-A0A6-48D5-BFC9-8111FB9BF616}"/>
    <hyperlink ref="I22" r:id="rId42" xr:uid="{CF4884FD-CB74-4AAB-8FD5-1E4B85BDC848}"/>
    <hyperlink ref="H23" r:id="rId43" xr:uid="{CF0B4B15-790E-4CAB-BE49-51B9C0A6D843}"/>
    <hyperlink ref="I23" r:id="rId44" xr:uid="{EA4E808D-DF50-44D8-97F2-90D85F86636D}"/>
    <hyperlink ref="H24" r:id="rId45" xr:uid="{36A37DCF-1D0F-4400-BD67-721943422808}"/>
    <hyperlink ref="I24" r:id="rId46" xr:uid="{E30A8D5D-A1C4-4522-95AE-F824FE9F8293}"/>
    <hyperlink ref="H25" r:id="rId47" xr:uid="{75412CE2-2CC8-4691-8C0F-AEC40DA1BBE2}"/>
    <hyperlink ref="I25" r:id="rId48" xr:uid="{011BB920-6890-4F16-A530-2045E0E9C947}"/>
    <hyperlink ref="H26" r:id="rId49" xr:uid="{9E4066C6-EB09-4E48-86D1-E80CE4766DE1}"/>
    <hyperlink ref="I26" r:id="rId50" xr:uid="{17E3E7BA-D7BF-433B-BA65-FA98D88113E8}"/>
    <hyperlink ref="H27" r:id="rId51" xr:uid="{0548CF06-5FFE-4BA1-891A-BA745A6EA3F4}"/>
    <hyperlink ref="I27" r:id="rId52" xr:uid="{C51D4854-6AEB-47A6-A722-E83B3F2A273F}"/>
    <hyperlink ref="H28" r:id="rId53" xr:uid="{40AAC7E5-4BC1-4573-B08C-32A13AEF8840}"/>
    <hyperlink ref="I28" r:id="rId54" xr:uid="{9F1F2813-6F50-4FE3-A14F-963235D9F49E}"/>
    <hyperlink ref="H29" r:id="rId55" xr:uid="{9BD62A72-AEC1-42C1-BB7A-73F5E70AE1F4}"/>
    <hyperlink ref="I29" r:id="rId56" xr:uid="{39AE6EAE-3BF6-4898-BD46-7BE07C2FC521}"/>
    <hyperlink ref="H30" r:id="rId57" xr:uid="{FC2E6260-2D2B-417D-84E9-253B5F3F8434}"/>
    <hyperlink ref="I30" r:id="rId58" xr:uid="{8580CD46-29B1-4F91-986C-962498B47771}"/>
    <hyperlink ref="H31" r:id="rId59" xr:uid="{AF341ACB-9689-4FEC-9726-6121BDBDD946}"/>
    <hyperlink ref="I31" r:id="rId60" xr:uid="{834415FA-94F1-4E2E-86EB-AF3EE9D049DF}"/>
    <hyperlink ref="H32" r:id="rId61" xr:uid="{3B2D50D5-B184-47E0-ABD6-85C01D31F1CB}"/>
    <hyperlink ref="I32" r:id="rId62" xr:uid="{A7E4EDEF-DE69-4E7A-9BD8-D2CD4AB63B3E}"/>
    <hyperlink ref="H33" r:id="rId63" xr:uid="{7D568799-E29E-43CA-931F-5F8DCFD4385E}"/>
    <hyperlink ref="I33" r:id="rId64" xr:uid="{1EDD493D-51BD-4046-9EB8-956FC30AA705}"/>
    <hyperlink ref="H34" r:id="rId65" xr:uid="{447009CE-E9C5-4A26-A920-EEE61EFA38A5}"/>
    <hyperlink ref="I34" r:id="rId66" xr:uid="{0B814738-577F-47E4-8418-F4E7E2A1F56E}"/>
    <hyperlink ref="H35" r:id="rId67" xr:uid="{F81621C3-24CC-451D-9FF8-68572CD37578}"/>
    <hyperlink ref="I35" r:id="rId68" xr:uid="{633B7972-345B-4B7C-9501-F1DD69C2AE70}"/>
    <hyperlink ref="H36" r:id="rId69" xr:uid="{DFC419B0-F86F-4809-BB3A-EE6EE0EFD506}"/>
    <hyperlink ref="I36" r:id="rId70" xr:uid="{D5C2F840-324E-40EA-B0A3-AB86345B9F6B}"/>
    <hyperlink ref="H37" r:id="rId71" xr:uid="{ACE3A0C5-8BD7-49DE-A024-171D08F46ABF}"/>
    <hyperlink ref="I37" r:id="rId72" xr:uid="{56F64BCC-B0A1-4FC1-A42D-4F6418EBC416}"/>
    <hyperlink ref="H38" r:id="rId73" xr:uid="{79EED43B-46D3-4562-97B4-4582AD946A04}"/>
    <hyperlink ref="I38" r:id="rId74" xr:uid="{6D9C73AA-0DA8-438D-A3C7-143D1CBC37BC}"/>
    <hyperlink ref="H39" r:id="rId75" xr:uid="{21CEACAB-C1A4-4063-A8B4-74E88707F5AA}"/>
    <hyperlink ref="I39" r:id="rId76" xr:uid="{91408978-383B-47F6-B1D1-8FE216C0D318}"/>
    <hyperlink ref="H40" r:id="rId77" xr:uid="{4DB890E3-BBB6-4C15-9635-386330FA19AF}"/>
    <hyperlink ref="I40" r:id="rId78" xr:uid="{483F4669-95DF-4B8B-95C6-EB82F67DAA94}"/>
    <hyperlink ref="H41" r:id="rId79" xr:uid="{CD8AE4E6-9ED7-4DD3-97EB-B66E5F5D9D8B}"/>
    <hyperlink ref="I41" r:id="rId80" xr:uid="{9CCE86EB-AEEE-4376-9DB2-6E9B193A2736}"/>
    <hyperlink ref="H42" r:id="rId81" xr:uid="{DAC722A9-BF10-46AE-8EA1-C45B3F9D2BD2}"/>
    <hyperlink ref="I42" r:id="rId82" xr:uid="{EFD12F83-8DB7-47DA-BDF9-0F73EB296663}"/>
    <hyperlink ref="H43" r:id="rId83" xr:uid="{5EF5D18A-1614-4CF7-ABE0-FC1AE91AC22E}"/>
    <hyperlink ref="I43" r:id="rId84" xr:uid="{CFE3BE65-EA04-4B71-93B3-A9969B61A553}"/>
    <hyperlink ref="H44" r:id="rId85" xr:uid="{C6F756CB-A9D5-4298-AEB1-D7AD5F083856}"/>
    <hyperlink ref="I44" r:id="rId86" xr:uid="{92C1C922-E7C7-457F-BF64-97ED27508402}"/>
    <hyperlink ref="H45" r:id="rId87" xr:uid="{AFD7926A-8616-4133-B685-93564F6A9F1C}"/>
    <hyperlink ref="I45" r:id="rId88" xr:uid="{0A392796-AE5A-4E02-AE3C-F1778C19C082}"/>
    <hyperlink ref="H46" r:id="rId89" xr:uid="{935B7E28-7D24-4D38-955B-6761964EBC91}"/>
    <hyperlink ref="I46" r:id="rId90" xr:uid="{DC401DE6-BABB-45B9-9EAB-12D71D9E4367}"/>
    <hyperlink ref="H47" r:id="rId91" xr:uid="{27520411-A066-4806-A50B-3C77693E315B}"/>
    <hyperlink ref="I47" r:id="rId92" xr:uid="{03625587-A45D-4047-B588-1881B8317E6E}"/>
    <hyperlink ref="H48" r:id="rId93" xr:uid="{74A0E36E-2B06-4B66-A83E-D8F71645947D}"/>
    <hyperlink ref="I48" r:id="rId94" xr:uid="{43605CE1-2582-444D-B20F-B0D7E7BD28AD}"/>
    <hyperlink ref="H49" r:id="rId95" xr:uid="{E145FBEA-D7ED-406F-BAAB-48F42514F0C5}"/>
    <hyperlink ref="I49" r:id="rId96" xr:uid="{1C198675-A204-4893-9D17-33945C9E829F}"/>
    <hyperlink ref="H50" r:id="rId97" xr:uid="{34C3AF39-0D36-4834-9ED4-F7BE3C391458}"/>
    <hyperlink ref="I50" r:id="rId98" xr:uid="{5723AFD9-3CB3-41D9-A337-7407828DAEE9}"/>
    <hyperlink ref="H51" r:id="rId99" xr:uid="{FD0B835B-C987-403C-9A81-9AE352AA011F}"/>
    <hyperlink ref="I51" r:id="rId100" xr:uid="{79E7341B-CB4B-406A-9D2E-CF38D88B5787}"/>
    <hyperlink ref="H52" r:id="rId101" xr:uid="{DCCE4C17-7251-476C-8046-D8E16D665A5A}"/>
    <hyperlink ref="I52" r:id="rId102" xr:uid="{8F049EC2-5224-4DC7-85E1-E2E50D7D5CC4}"/>
    <hyperlink ref="H53" r:id="rId103" xr:uid="{510A432D-5194-4CDB-AB6C-5C9D2A24029E}"/>
    <hyperlink ref="I53" r:id="rId104" xr:uid="{BFA27069-4803-4244-8415-F1649888450F}"/>
    <hyperlink ref="H54" r:id="rId105" xr:uid="{D6AFC448-F458-4EE6-A4A8-816E18A458B8}"/>
    <hyperlink ref="I54" r:id="rId106" xr:uid="{E5A25DF6-7737-46C4-A8DE-75D6B93C74E5}"/>
    <hyperlink ref="H55" r:id="rId107" xr:uid="{4DACC9E7-A51D-44D7-842B-335825A88A1E}"/>
    <hyperlink ref="I55" r:id="rId108" xr:uid="{19603B93-3FBE-41F1-95C7-46F51641A6D7}"/>
    <hyperlink ref="H56" r:id="rId109" xr:uid="{C566D002-1F98-4B81-B81B-DCFFDE7E72F0}"/>
    <hyperlink ref="I56" r:id="rId110" xr:uid="{F8ABA070-4978-4F52-977B-A9EDF9AA4EC8}"/>
    <hyperlink ref="H57" r:id="rId111" xr:uid="{CCEE8326-B64B-4D64-B145-35596168471B}"/>
    <hyperlink ref="I57" r:id="rId112" xr:uid="{7D8BF1D9-5F8E-46BB-9DA6-7DCE3822264E}"/>
    <hyperlink ref="H58" r:id="rId113" xr:uid="{98DA78FD-D891-4C70-BF8B-4547CAAC1A70}"/>
    <hyperlink ref="I58" r:id="rId114" xr:uid="{87602FF5-98D7-430C-AF22-C1E3A2D86022}"/>
    <hyperlink ref="H59" r:id="rId115" xr:uid="{F3465317-9ED1-4861-870A-CB4A1761E1F7}"/>
    <hyperlink ref="I59" r:id="rId116" xr:uid="{52181730-BF51-4B01-9800-468B9B112106}"/>
    <hyperlink ref="H60" r:id="rId117" xr:uid="{8B60D4FC-106F-4DA7-B5A1-B07D198414E4}"/>
    <hyperlink ref="I60" r:id="rId118" xr:uid="{4F3641C5-E16D-4730-A5CB-DB797F802D7A}"/>
    <hyperlink ref="H61" r:id="rId119" xr:uid="{DF771415-DE1A-471D-AFE9-85F6A8558302}"/>
    <hyperlink ref="I61" r:id="rId120" xr:uid="{9645C607-FF7F-4923-81BD-9D0202A98D34}"/>
    <hyperlink ref="H62" r:id="rId121" xr:uid="{DA4A3366-232B-429E-B547-CD619A31661B}"/>
    <hyperlink ref="I62" r:id="rId122" xr:uid="{F83379D1-4738-4D8D-9D58-FC1DE28FAD28}"/>
    <hyperlink ref="H63" r:id="rId123" xr:uid="{8A759712-034A-48DB-9229-BC3D30BC98B1}"/>
    <hyperlink ref="I63" r:id="rId124" xr:uid="{A7F406E3-C92C-4AC4-BEA9-DF153D70F154}"/>
    <hyperlink ref="H64" r:id="rId125" xr:uid="{0FD466ED-1AAE-42A3-8ACC-9955BBAAA7B0}"/>
    <hyperlink ref="I64" r:id="rId126" xr:uid="{84F80AC6-485B-4A67-A2FE-F03577FE5C1E}"/>
    <hyperlink ref="H65" r:id="rId127" xr:uid="{6DC39A9E-3851-4BB1-BE65-EC3F2A8ED3A9}"/>
    <hyperlink ref="I65" r:id="rId128" xr:uid="{BC8B220E-722E-4B25-8851-10E2F4EFABD4}"/>
    <hyperlink ref="H66" r:id="rId129" xr:uid="{CD102B31-B694-416E-973B-7C501517AF7C}"/>
    <hyperlink ref="I66" r:id="rId130" xr:uid="{CC8F4384-2496-489C-BA7C-8A050CE9C3AD}"/>
    <hyperlink ref="H67" r:id="rId131" xr:uid="{C7B522C1-BD63-4554-A6E6-FF5196C5EDB3}"/>
    <hyperlink ref="I67" r:id="rId132" xr:uid="{F80325FA-380F-464C-84F5-7DDE34D1BEED}"/>
    <hyperlink ref="H68" r:id="rId133" xr:uid="{5FF5845A-7292-452B-A194-3A3DE864E210}"/>
    <hyperlink ref="I68" r:id="rId134" xr:uid="{91484D7D-E3B0-481E-8A3D-48DCD7C6E029}"/>
    <hyperlink ref="H69" r:id="rId135" xr:uid="{B1C75227-CAD2-4A85-BA9B-A28585486D99}"/>
    <hyperlink ref="I69" r:id="rId136" xr:uid="{E583C922-23A1-449C-850B-6C79EE1C7F2A}"/>
    <hyperlink ref="H70" r:id="rId137" xr:uid="{F30C1F68-5C08-4D26-BB56-CBEA24032BC0}"/>
    <hyperlink ref="I70" r:id="rId138" xr:uid="{89F0743C-326D-40F5-9C09-3BF80DAAF31C}"/>
    <hyperlink ref="H71" r:id="rId139" xr:uid="{9A466451-29B4-477D-B18D-B9DE02BE58F4}"/>
    <hyperlink ref="I71" r:id="rId140" xr:uid="{B0E555F3-EC2F-4174-8BFC-18B53D9B3642}"/>
    <hyperlink ref="H72" r:id="rId141" xr:uid="{30AE1C97-BA6E-4784-89CA-99C4A619D1DB}"/>
    <hyperlink ref="I72" r:id="rId142" xr:uid="{DD862755-E45B-40AD-B955-E6AB3839A3E5}"/>
    <hyperlink ref="H73" r:id="rId143" xr:uid="{0D7E311C-9DF2-481F-9A80-272C2A1DC676}"/>
    <hyperlink ref="I73" r:id="rId144" xr:uid="{6AF73C12-55A1-4CCF-9135-902CF5053B88}"/>
    <hyperlink ref="H74" r:id="rId145" xr:uid="{7DABD092-221B-47C4-9FD0-46AFA62B5E54}"/>
    <hyperlink ref="I74" r:id="rId146" xr:uid="{21D3FC71-7C9A-43A8-9EC2-A719F338E9CB}"/>
    <hyperlink ref="H75" r:id="rId147" xr:uid="{9862D9F0-5A41-4BD6-AF3C-9F31DAD5F900}"/>
    <hyperlink ref="I75" r:id="rId148" xr:uid="{6D7BC49D-4B31-4C35-BD9C-2489AAFAF452}"/>
    <hyperlink ref="H76" r:id="rId149" xr:uid="{FC2CD10C-0030-4148-9A74-9941C7C4D6F7}"/>
    <hyperlink ref="I76" r:id="rId150" xr:uid="{89390463-58EF-4EBF-A2C7-2F8FCDE51831}"/>
    <hyperlink ref="H77" r:id="rId151" xr:uid="{0EAB96F2-FE52-49E1-AEB3-087B6EB81AE7}"/>
    <hyperlink ref="I77" r:id="rId152" xr:uid="{27898742-0DEF-4842-B305-E690956FF40B}"/>
    <hyperlink ref="H78" r:id="rId153" xr:uid="{E708F883-610B-4A11-AC55-D8D3A247659B}"/>
    <hyperlink ref="I78" r:id="rId154" xr:uid="{637781EA-AD20-4846-A158-7CEBA4E1F0F1}"/>
    <hyperlink ref="H79" r:id="rId155" xr:uid="{B081D978-9B87-4C14-BBE4-C03FE4D33AE7}"/>
    <hyperlink ref="I79" r:id="rId156" xr:uid="{27953982-8512-4B93-A9B4-7AC1653B1D6C}"/>
    <hyperlink ref="H80" r:id="rId157" xr:uid="{B5F54030-A9EE-44CA-A347-C85BF61DE582}"/>
    <hyperlink ref="I80" r:id="rId158" xr:uid="{42DA7A1C-296C-4D81-AB97-FF39117FFE3E}"/>
    <hyperlink ref="H81" r:id="rId159" xr:uid="{0629A4DA-2969-4F8E-99C0-ACEB411FA10E}"/>
    <hyperlink ref="I81" r:id="rId160" xr:uid="{432EE107-10E6-4035-AB8B-36369232A931}"/>
    <hyperlink ref="H82" r:id="rId161" xr:uid="{8916AB1A-E25D-4344-ACB9-7467B6BAD96E}"/>
    <hyperlink ref="I82" r:id="rId162" xr:uid="{8873DBE4-669E-4E6E-A2E8-C1E5FCE08020}"/>
    <hyperlink ref="H83" r:id="rId163" xr:uid="{079701D9-D35B-4F98-BD9C-5D281C3983FE}"/>
    <hyperlink ref="I83" r:id="rId164" xr:uid="{8D6CC252-D3E3-455B-BA37-100E17B42304}"/>
    <hyperlink ref="H84" r:id="rId165" xr:uid="{B0550470-29FA-4BCF-88A5-7DF19F5C3D7E}"/>
    <hyperlink ref="I84" r:id="rId166" xr:uid="{D3590A58-F2F5-4BFD-A63C-41E0109B5A66}"/>
    <hyperlink ref="H85" r:id="rId167" xr:uid="{AED71D95-1FA4-4FD4-9DB0-BAC2D0BB9C59}"/>
    <hyperlink ref="I85" r:id="rId168" xr:uid="{DC0C75D7-C0DC-4DF0-AF1A-C2BC3781EADA}"/>
    <hyperlink ref="H86" r:id="rId169" xr:uid="{2BEBE73D-9CF7-4FA4-87D1-3E09FB74849B}"/>
    <hyperlink ref="I86" r:id="rId170" xr:uid="{D575D295-76EC-4D4A-9AEB-C0CC549F2FB0}"/>
    <hyperlink ref="H87" r:id="rId171" xr:uid="{EC37A75C-02E4-4C62-B7DB-F0FDDFABA6BC}"/>
    <hyperlink ref="I87" r:id="rId172" xr:uid="{C5C1453C-8042-45D3-A541-81B52DE26882}"/>
    <hyperlink ref="H88" r:id="rId173" xr:uid="{AC99F236-CFD8-4E7E-B1E9-CA5B9351FE9C}"/>
    <hyperlink ref="I88" r:id="rId174" xr:uid="{A4314998-90CD-4AFC-B111-FA4E962EAC8B}"/>
    <hyperlink ref="H89" r:id="rId175" xr:uid="{C0EF0B12-329F-42DA-9AA1-E76759B402F3}"/>
    <hyperlink ref="I89" r:id="rId176" xr:uid="{0915ABAF-1052-46AC-A9FC-928A405E9CD2}"/>
    <hyperlink ref="H90" r:id="rId177" xr:uid="{DFE1E817-24A3-4D24-903C-B8FF97427330}"/>
    <hyperlink ref="I90" r:id="rId178" xr:uid="{777D7865-9574-4389-A84A-3A8A13C9EEA0}"/>
    <hyperlink ref="H91" r:id="rId179" xr:uid="{48FE920E-34F3-4D97-BC47-D46B2D6F63E5}"/>
    <hyperlink ref="I91" r:id="rId180" xr:uid="{83873DCA-6DC8-4C4C-A68C-FC5D28BFFFF1}"/>
    <hyperlink ref="H92" r:id="rId181" xr:uid="{4EC09B4E-CE71-4698-8D7D-4911849DE9E4}"/>
    <hyperlink ref="I92" r:id="rId182" xr:uid="{FEF557A6-C3FE-4D9F-8777-7806D7EAD474}"/>
    <hyperlink ref="H93" r:id="rId183" xr:uid="{6B72C4CD-6A9F-45F1-99E8-016BF5594469}"/>
    <hyperlink ref="I93" r:id="rId184" xr:uid="{4C3651D4-5CB1-4F27-AEDB-EBE2593D24B8}"/>
    <hyperlink ref="H94" r:id="rId185" xr:uid="{8D3942CD-F285-4683-9E9F-F0CD7007E9FC}"/>
    <hyperlink ref="I94" r:id="rId186" xr:uid="{08E7472E-53A8-4BC9-A914-978236D79663}"/>
    <hyperlink ref="H95" r:id="rId187" xr:uid="{2A839DA8-463B-4734-A8C7-A63D5D351C54}"/>
    <hyperlink ref="I95" r:id="rId188" xr:uid="{D6672084-A44B-4DD9-A070-2E241B737C02}"/>
    <hyperlink ref="H96" r:id="rId189" xr:uid="{E56AE394-DD0A-4C26-9662-12045B7FF763}"/>
    <hyperlink ref="I96" r:id="rId190" xr:uid="{F5E445A7-8767-4F99-8EDE-EA78E112A919}"/>
    <hyperlink ref="H97" r:id="rId191" xr:uid="{3714DB87-2AC6-4E4F-B620-7701B7ED4DAC}"/>
    <hyperlink ref="I97" r:id="rId192" xr:uid="{0DF345BD-DE29-47E2-AC0F-86EE36FABB8C}"/>
    <hyperlink ref="H98" r:id="rId193" xr:uid="{C34441D3-A268-46B7-9640-AA8561B95742}"/>
    <hyperlink ref="I98" r:id="rId194" xr:uid="{2D8E33CC-37A2-4FD0-8FE0-30BF25797389}"/>
    <hyperlink ref="H99" r:id="rId195" xr:uid="{6A3467E0-080B-436C-86BF-02F70ADF272B}"/>
    <hyperlink ref="I99" r:id="rId196" xr:uid="{B095F612-1ED2-4353-8633-A0872A978745}"/>
    <hyperlink ref="H100" r:id="rId197" xr:uid="{84083DB0-98FE-4E11-8088-E6692ED7FEFF}"/>
    <hyperlink ref="I100" r:id="rId198" xr:uid="{C004A0A0-2677-4264-9E68-7CE9D41CF46B}"/>
    <hyperlink ref="H101" r:id="rId199" xr:uid="{A0FAD48F-1996-42A4-A183-E1407F9E5906}"/>
    <hyperlink ref="I101" r:id="rId200" xr:uid="{7F8D99FA-3762-48DE-B0AD-93761D47347C}"/>
    <hyperlink ref="H102" r:id="rId201" xr:uid="{5C464B25-31EF-40E1-89D9-DDC493A96B83}"/>
    <hyperlink ref="I102" r:id="rId202" xr:uid="{C4D6C587-EFAC-40E2-BE37-B5F35FDE6F61}"/>
    <hyperlink ref="H103" r:id="rId203" xr:uid="{93307B3E-A312-494B-AF06-0CEEB96DC829}"/>
    <hyperlink ref="I103" r:id="rId204" xr:uid="{99B9C778-3B87-427A-B1C4-DE31C78A4A52}"/>
    <hyperlink ref="H104" r:id="rId205" xr:uid="{06FC1DD6-8AEC-48C3-9B26-74816797E55F}"/>
    <hyperlink ref="I104" r:id="rId206" xr:uid="{F012C2E6-5DF8-45D4-A2AF-D96FF84BDB3B}"/>
    <hyperlink ref="H105" r:id="rId207" xr:uid="{4B3D3886-721C-4B6C-B807-FF45FFE0CADB}"/>
    <hyperlink ref="I105" r:id="rId208" xr:uid="{B4B0137B-461D-405D-94A3-D608E8797988}"/>
    <hyperlink ref="H106" r:id="rId209" xr:uid="{9C0333F8-E176-47BA-9907-36341A88BA09}"/>
    <hyperlink ref="I106" r:id="rId210" xr:uid="{F93F4A44-B00E-447E-9E50-523C6D4EDDA8}"/>
    <hyperlink ref="H107" r:id="rId211" xr:uid="{67B69FCA-8AB3-47F1-BB50-10753230EB44}"/>
    <hyperlink ref="I107" r:id="rId212" xr:uid="{BBDD5B92-D1D2-4C98-9608-0D19C521C200}"/>
    <hyperlink ref="H108" r:id="rId213" xr:uid="{8289E7AC-DAF9-4A7E-BCD0-721A68FD6F76}"/>
    <hyperlink ref="I108" r:id="rId214" xr:uid="{0C8E9219-1722-414C-9BEF-6682C1534147}"/>
    <hyperlink ref="H109" r:id="rId215" xr:uid="{A24AAD42-2006-4F00-8453-7871F1F878F0}"/>
    <hyperlink ref="I109" r:id="rId216" xr:uid="{7758ED84-B690-4517-9006-151B3DCE8D82}"/>
    <hyperlink ref="H110" r:id="rId217" xr:uid="{E626C13F-7E62-47B4-BEE5-33441DC0C397}"/>
    <hyperlink ref="I110" r:id="rId218" xr:uid="{B6FEB314-2F36-4897-ADF0-B921F2EC4A82}"/>
    <hyperlink ref="H111" r:id="rId219" xr:uid="{A9B9A343-2F5A-41E2-AD69-4F4F6CAFB84C}"/>
    <hyperlink ref="I111" r:id="rId220" xr:uid="{EFD4DB96-FF6A-4DAE-96FA-0B1BDAE95C9E}"/>
    <hyperlink ref="H112" r:id="rId221" xr:uid="{B6278988-861B-4A4F-8042-787329848D05}"/>
    <hyperlink ref="I112" r:id="rId222" xr:uid="{A6313234-B22D-4434-8F46-BA05512E1560}"/>
    <hyperlink ref="H113" r:id="rId223" xr:uid="{598EF7DD-8F66-43F1-B523-F94F3A516D1D}"/>
    <hyperlink ref="I113" r:id="rId224" xr:uid="{1FFC090A-E842-426C-B72A-AD6820B9FAC8}"/>
    <hyperlink ref="H114" r:id="rId225" xr:uid="{B86EE312-C4E3-4A70-AFDB-B56E09887A6D}"/>
    <hyperlink ref="I114" r:id="rId226" xr:uid="{3AD4F11F-A167-4F4F-8BC7-66022C6C7405}"/>
    <hyperlink ref="H115" r:id="rId227" xr:uid="{7A217EAE-5770-4C77-B5C0-A32F58E7A288}"/>
    <hyperlink ref="I115" r:id="rId228" xr:uid="{50777928-258B-4B7F-8FAE-BF8AF406C6FD}"/>
    <hyperlink ref="H116" r:id="rId229" xr:uid="{A205B977-A822-4988-9F17-BA7EBFCCE43A}"/>
    <hyperlink ref="I116" r:id="rId230" xr:uid="{BBBCE7B3-C223-4821-8325-B726C683ED62}"/>
    <hyperlink ref="H117" r:id="rId231" xr:uid="{5814417D-FFBE-47A9-9C60-39E7C8C1DE89}"/>
    <hyperlink ref="I117" r:id="rId232" xr:uid="{8D2BB238-75B5-4C06-96D4-E2EF2FDB031C}"/>
    <hyperlink ref="H118" r:id="rId233" xr:uid="{E9F26A1B-C4E8-4683-94E7-2C0BEFD51131}"/>
    <hyperlink ref="I118" r:id="rId234" xr:uid="{47713C19-5083-4BA3-9F05-5EDEEE406FDA}"/>
    <hyperlink ref="H119" r:id="rId235" xr:uid="{A790EDC0-6952-4A52-89CA-BCDC148F5B37}"/>
    <hyperlink ref="I119" r:id="rId236" xr:uid="{CE92FEE1-6942-413B-B065-F727B0B56D3A}"/>
    <hyperlink ref="H120" r:id="rId237" xr:uid="{F5C43A09-5256-4772-B812-200AF755EDB1}"/>
    <hyperlink ref="I120" r:id="rId238" xr:uid="{CFC1A1D5-BEBF-4F78-9EAF-BAB8A1D173E0}"/>
    <hyperlink ref="H121" r:id="rId239" xr:uid="{AA7375B2-F5B2-4232-BE27-A0663CDC3D0F}"/>
    <hyperlink ref="I121" r:id="rId240" xr:uid="{CB59E48C-5C77-4CA4-9F70-65F4DA359330}"/>
    <hyperlink ref="H122" r:id="rId241" xr:uid="{B2050BE9-49CE-47D9-9D84-6F149D642F59}"/>
    <hyperlink ref="I122" r:id="rId242" xr:uid="{A06D3FBF-D45E-4C75-AEF8-56E19ACD5C01}"/>
    <hyperlink ref="H123" r:id="rId243" xr:uid="{3BC53919-A98B-4500-A0F7-B8927CE683AE}"/>
    <hyperlink ref="I123" r:id="rId244" xr:uid="{B530B8C2-3AF9-403C-988A-FA5C85DBF945}"/>
    <hyperlink ref="H124" r:id="rId245" xr:uid="{A5AC9AD0-DC5B-41FE-81CD-718CE1EC42F0}"/>
    <hyperlink ref="I124" r:id="rId246" xr:uid="{189B3E22-1137-4869-BEBA-3153706E9D7A}"/>
    <hyperlink ref="H125" r:id="rId247" xr:uid="{B83EA008-433C-4584-8A82-9A5ED0E9E335}"/>
    <hyperlink ref="I125" r:id="rId248" xr:uid="{34DBE1E2-BFD9-4925-B09A-279818497EF1}"/>
    <hyperlink ref="H126" r:id="rId249" xr:uid="{91C2AFD8-D7BF-45E5-9EF8-E8E8C5B0F32E}"/>
    <hyperlink ref="I126" r:id="rId250" xr:uid="{84C3639A-752F-44DC-876D-613667395841}"/>
    <hyperlink ref="H127" r:id="rId251" xr:uid="{3C99A9AA-B476-4A7F-8018-0CF5DF3DEF10}"/>
    <hyperlink ref="I127" r:id="rId252" xr:uid="{EF097365-70A0-42C2-8650-A0FE8246B2E8}"/>
    <hyperlink ref="H128" r:id="rId253" xr:uid="{4072E51A-F300-45CA-A4D6-8F21AF8B5E3C}"/>
    <hyperlink ref="I128" r:id="rId254" xr:uid="{F8255FA3-9162-4DF1-8212-B8E141DF219B}"/>
    <hyperlink ref="H129" r:id="rId255" xr:uid="{875889CD-5C8F-4F17-A2EC-06F572FC9C7F}"/>
    <hyperlink ref="I129" r:id="rId256" xr:uid="{CC430502-16FC-485A-B3F1-FCAE96E511CC}"/>
    <hyperlink ref="H130" r:id="rId257" xr:uid="{4F70CC0B-12EE-427E-B4A5-D665FE1FCF4A}"/>
    <hyperlink ref="I130" r:id="rId258" xr:uid="{155C4AF3-8573-4503-AFEC-614C64144A53}"/>
    <hyperlink ref="H131" r:id="rId259" xr:uid="{31EB9DCB-001D-40E9-94A3-88EB4891484B}"/>
    <hyperlink ref="I131" r:id="rId260" xr:uid="{C7002763-7CE3-4691-8CBA-DF18EEACB71D}"/>
    <hyperlink ref="H132" r:id="rId261" xr:uid="{CBC82B8C-138D-413C-BAE2-2633C4AF0513}"/>
    <hyperlink ref="I132" r:id="rId262" xr:uid="{71D8482A-AACA-4EA8-A29D-F0B6F1F75686}"/>
    <hyperlink ref="H133" r:id="rId263" xr:uid="{F22C000C-D2F7-4ACD-ABE2-916CF9210276}"/>
    <hyperlink ref="I133" r:id="rId264" xr:uid="{32E8F8F2-8C23-4FF5-97C7-C1A377839C69}"/>
    <hyperlink ref="H134" r:id="rId265" xr:uid="{A4635905-6B11-4421-ADB5-43BB853E6791}"/>
    <hyperlink ref="I134" r:id="rId266" xr:uid="{D159609E-3832-460C-A522-47AB029049EC}"/>
    <hyperlink ref="H135" r:id="rId267" xr:uid="{C46741A8-9CC7-4308-99AE-1BA497BE81EC}"/>
    <hyperlink ref="I135" r:id="rId268" xr:uid="{12EBD1CB-C687-4364-BFFC-2E741F81A0DE}"/>
    <hyperlink ref="H136" r:id="rId269" xr:uid="{7BA8C320-43BE-405B-B887-C9CA8EF062CE}"/>
    <hyperlink ref="I136" r:id="rId270" xr:uid="{55937AE6-B54A-4B68-87A3-8215C13750E6}"/>
    <hyperlink ref="H137" r:id="rId271" xr:uid="{77C6E432-3567-4702-8213-394274621F4B}"/>
    <hyperlink ref="I137" r:id="rId272" xr:uid="{1C30F9E4-AD56-4D9D-A542-2C7EBF2BFEF7}"/>
    <hyperlink ref="H138" r:id="rId273" xr:uid="{8690C85C-B5BA-4D05-A4A9-DDD85D1CB915}"/>
    <hyperlink ref="I138" r:id="rId274" xr:uid="{4DA6726C-5B72-4247-BABC-5462A298664F}"/>
    <hyperlink ref="H139" r:id="rId275" xr:uid="{EAE95972-8498-40FE-A98B-184D708F6EC7}"/>
    <hyperlink ref="I139" r:id="rId276" xr:uid="{1BA42800-68C2-45C9-9160-2E2F00FEC8BD}"/>
    <hyperlink ref="H140" r:id="rId277" xr:uid="{8510F852-8A87-4C23-AA67-E55A4EB9813E}"/>
    <hyperlink ref="I140" r:id="rId278" xr:uid="{3A487BF8-879F-430F-833D-79604F4E5296}"/>
    <hyperlink ref="H141" r:id="rId279" xr:uid="{2AEE4BDC-AB7F-4874-927C-C76B6541C99C}"/>
    <hyperlink ref="I141" r:id="rId280" xr:uid="{818FD226-9589-49F5-A72F-CEDC64692951}"/>
    <hyperlink ref="H142" r:id="rId281" xr:uid="{101C9380-D8C8-4022-8A9A-B370CF62909B}"/>
    <hyperlink ref="I142" r:id="rId282" xr:uid="{703E9600-C16A-422F-B62A-A3F36F23B78A}"/>
    <hyperlink ref="H143" r:id="rId283" xr:uid="{22EC003D-E942-4AC1-8A94-9C3957B9CCD8}"/>
    <hyperlink ref="I143" r:id="rId284" xr:uid="{A036C795-6C7E-4EFC-AE61-823F7FD55B98}"/>
    <hyperlink ref="H144" r:id="rId285" xr:uid="{CDDD19EF-5E5C-46CA-8993-B4AE805124BA}"/>
    <hyperlink ref="I144" r:id="rId286" xr:uid="{FB20E32C-E655-4048-886C-70BB95928CC2}"/>
    <hyperlink ref="H145" r:id="rId287" xr:uid="{E5882125-D1AA-4E68-B3D5-171E862D4966}"/>
    <hyperlink ref="I145" r:id="rId288" xr:uid="{61181904-7688-413F-875D-EB4F8E78CF5D}"/>
    <hyperlink ref="H146" r:id="rId289" xr:uid="{4D76663C-44D1-4ED2-BA45-BC6E1571C5A7}"/>
    <hyperlink ref="I146" r:id="rId290" xr:uid="{2963DFF5-3FF8-41FB-B310-1F900F03151D}"/>
    <hyperlink ref="H147" r:id="rId291" xr:uid="{846DE6BC-EC63-4024-8738-D2EC3FFD6C29}"/>
    <hyperlink ref="I147" r:id="rId292" xr:uid="{6A6C6AD6-A0AC-403B-B07B-DF5D96A27747}"/>
    <hyperlink ref="H148" r:id="rId293" xr:uid="{3B4CAB39-459D-4F9A-AF1C-7FBE2109326B}"/>
    <hyperlink ref="I148" r:id="rId294" xr:uid="{441A2F5D-266B-4CE3-BD32-40721A07EF8F}"/>
    <hyperlink ref="H149" r:id="rId295" xr:uid="{62472F87-43FB-4136-A863-0B740D4CA86A}"/>
    <hyperlink ref="I149" r:id="rId296" xr:uid="{99B93C10-7E27-482C-9938-A1B1968C0473}"/>
    <hyperlink ref="H150" r:id="rId297" xr:uid="{941E36FE-A16C-4703-9A0A-CD6B26DBBCAB}"/>
    <hyperlink ref="I150" r:id="rId298" xr:uid="{4C8B2F28-8A3A-41F0-A941-A69188C08866}"/>
    <hyperlink ref="H151" r:id="rId299" xr:uid="{B33544F9-1AAA-4E00-97F2-4D8F23F0DBE7}"/>
    <hyperlink ref="I151" r:id="rId300" xr:uid="{238223F6-B819-4662-B35E-DEF9B40B7EE6}"/>
    <hyperlink ref="H152" r:id="rId301" xr:uid="{5EC56207-31FC-4E35-AADD-3053546DC46F}"/>
    <hyperlink ref="I152" r:id="rId302" xr:uid="{F1F5FA32-8E32-4568-A14C-F7E0BA354D00}"/>
    <hyperlink ref="H153" r:id="rId303" xr:uid="{33208B21-1E5D-4469-A340-B184F078F19E}"/>
    <hyperlink ref="I153" r:id="rId304" xr:uid="{D3BD4072-8DDE-463F-9814-7D59726580E4}"/>
    <hyperlink ref="H154" r:id="rId305" xr:uid="{E0DC1FE4-6D89-400E-831C-C8FC414B3F8E}"/>
    <hyperlink ref="I154" r:id="rId306" xr:uid="{9D511BF5-3F72-42F3-865A-145DF0543B20}"/>
    <hyperlink ref="H155" r:id="rId307" xr:uid="{338AB1E4-E96A-4918-A606-26DF93963C53}"/>
    <hyperlink ref="I155" r:id="rId308" xr:uid="{FFC2AE23-9D31-4531-9B4F-7671B85FB788}"/>
    <hyperlink ref="H156" r:id="rId309" xr:uid="{0543778D-AF7F-4DAB-A76F-F4078D9E07CA}"/>
    <hyperlink ref="I156" r:id="rId310" xr:uid="{1EB64DC6-E1D0-43DF-95D3-42EAE1DC15E4}"/>
    <hyperlink ref="H157" r:id="rId311" xr:uid="{4992D8A3-E6A3-4414-90A9-135DA9FAB2DB}"/>
    <hyperlink ref="I157" r:id="rId312" xr:uid="{4444BBE5-74F8-4159-A86C-5C9324FA86CC}"/>
    <hyperlink ref="H158" r:id="rId313" xr:uid="{738D5F74-60E0-475A-97AA-020616D6648A}"/>
    <hyperlink ref="I158" r:id="rId314" xr:uid="{A5126413-E492-4BE0-A46E-E5D61253DF02}"/>
    <hyperlink ref="H159" r:id="rId315" xr:uid="{09AABD36-343B-45C7-B3F1-44DE9BA3DA67}"/>
    <hyperlink ref="I159" r:id="rId316" xr:uid="{6FA8E548-8B81-4AAD-8A71-29FAE72107EC}"/>
    <hyperlink ref="H160" r:id="rId317" xr:uid="{15DB1674-D7A6-4C64-8DD9-D2DF50FAA4EE}"/>
    <hyperlink ref="I160" r:id="rId318" xr:uid="{0E586741-44C4-4153-859F-FFC06E392DEE}"/>
    <hyperlink ref="H161" r:id="rId319" xr:uid="{7ACE1F4A-681B-413D-B16A-94D4A68290E8}"/>
    <hyperlink ref="I161" r:id="rId320" xr:uid="{FDB5F3EC-1A36-4E8B-A0F7-3C2F77A0DF9C}"/>
    <hyperlink ref="H162" r:id="rId321" xr:uid="{3EF179B0-7A0E-4779-ABAE-CA2EBD738D0D}"/>
    <hyperlink ref="I162" r:id="rId322" xr:uid="{FF03204A-8CF5-4D7E-A1A3-9F9059F7558C}"/>
    <hyperlink ref="H163" r:id="rId323" xr:uid="{87D5B387-CAE8-467A-A9B6-506B73A32E5F}"/>
    <hyperlink ref="I163" r:id="rId324" xr:uid="{7461E07C-AE11-413F-B299-456BA526FF87}"/>
    <hyperlink ref="H164" r:id="rId325" xr:uid="{06F6DF31-BB3A-4032-90B1-99EC78A8414A}"/>
    <hyperlink ref="I164" r:id="rId326" xr:uid="{03B938D6-8030-4698-A9DF-F71A1B398A7A}"/>
    <hyperlink ref="H165" r:id="rId327" xr:uid="{689DF955-2AE4-475E-89A8-067076035733}"/>
    <hyperlink ref="I165" r:id="rId328" xr:uid="{9D196645-D11E-4C9E-8AF6-0403B9FFD00F}"/>
    <hyperlink ref="H166" r:id="rId329" xr:uid="{F0BCED4C-7EA0-437C-B7A6-222831E23EA2}"/>
    <hyperlink ref="I166" r:id="rId330" xr:uid="{91642C8D-C29F-488A-9AA1-AEE5DE64966A}"/>
    <hyperlink ref="H167" r:id="rId331" xr:uid="{1E2001E5-E505-4EA2-8158-2266950EA586}"/>
    <hyperlink ref="I167" r:id="rId332" xr:uid="{EEA0FD67-D1F7-422F-9B26-7719C054BADE}"/>
    <hyperlink ref="H168" r:id="rId333" xr:uid="{49AA3641-B617-4F79-AFDB-7987D0D04F54}"/>
    <hyperlink ref="I168" r:id="rId334" xr:uid="{BDDAA17D-6114-48D9-AC76-1AE94265C461}"/>
    <hyperlink ref="H169" r:id="rId335" xr:uid="{B98D786E-8F3F-4BEC-8935-5A98DB6F1BD8}"/>
    <hyperlink ref="I169" r:id="rId336" xr:uid="{BB5479EA-E1A5-4236-B819-91AB5A8D8D70}"/>
    <hyperlink ref="H170" r:id="rId337" xr:uid="{633BFE8C-5946-4198-8F04-BA06AA8B509E}"/>
    <hyperlink ref="I170" r:id="rId338" xr:uid="{D26C2E66-B105-4B9B-85CF-204F7C103402}"/>
    <hyperlink ref="H171" r:id="rId339" xr:uid="{7219A8B4-17D4-41B9-983F-EE828B09E6CD}"/>
    <hyperlink ref="I171" r:id="rId340" xr:uid="{C7E1CA88-33BD-48F8-BE11-0711D6452F33}"/>
    <hyperlink ref="H172" r:id="rId341" xr:uid="{7342A7B3-87EA-4FEB-9935-64502C333AF8}"/>
    <hyperlink ref="I172" r:id="rId342" xr:uid="{C8E2C540-C2F2-49E7-AE74-6CC255041C41}"/>
    <hyperlink ref="H173" r:id="rId343" xr:uid="{0363BC42-9E90-4644-AE73-81134452F704}"/>
    <hyperlink ref="I173" r:id="rId344" xr:uid="{3B5A4A13-FA23-420E-808E-A1E964E646F6}"/>
    <hyperlink ref="H174" r:id="rId345" xr:uid="{4149D375-AF2E-44CE-8F8D-0731D9D31F35}"/>
    <hyperlink ref="I174" r:id="rId346" xr:uid="{CFB69C7F-570B-488D-91BD-558CD9FD5AD1}"/>
    <hyperlink ref="H175" r:id="rId347" xr:uid="{3792F591-30D7-4F84-AF5A-2EA94D46FF98}"/>
    <hyperlink ref="I175" r:id="rId348" xr:uid="{3F873238-51A3-4186-B6E1-47E7DB4191BF}"/>
    <hyperlink ref="H176" r:id="rId349" xr:uid="{4CF41DDD-38B4-4EE9-9FBF-DFB6788D9B81}"/>
    <hyperlink ref="I176" r:id="rId350" xr:uid="{4BA71C1F-734A-497F-A08A-003A144221A6}"/>
    <hyperlink ref="H177" r:id="rId351" xr:uid="{1E8B0768-A496-474D-A702-3811F325CBFF}"/>
    <hyperlink ref="I177" r:id="rId352" xr:uid="{C1EC3A3A-3ABB-433A-A5A2-BBAA7DD749CB}"/>
    <hyperlink ref="H178" r:id="rId353" xr:uid="{BBA47D74-2538-48F1-9326-93FEA590E3BA}"/>
    <hyperlink ref="I178" r:id="rId354" xr:uid="{4FB97961-EB3B-4F48-AEFB-5C09D1CD34DE}"/>
    <hyperlink ref="H179" r:id="rId355" xr:uid="{A74D8BDD-B3EB-4BD2-A021-71F9504A5109}"/>
    <hyperlink ref="I179" r:id="rId356" xr:uid="{4295C29D-79C9-4CE0-8768-F9C576A02216}"/>
    <hyperlink ref="H180" r:id="rId357" xr:uid="{D82B4D0A-C4C1-4977-8DE6-A58D8F3D935F}"/>
    <hyperlink ref="I180" r:id="rId358" xr:uid="{0F1F61B0-9B3B-4618-BAF5-2E626A15FB82}"/>
    <hyperlink ref="H181" r:id="rId359" xr:uid="{9112F5A1-68F1-4EDE-85CC-E2F9BB764856}"/>
    <hyperlink ref="I181" r:id="rId360" xr:uid="{AEA832E2-9469-4B09-B2D6-CEE84559A0EC}"/>
    <hyperlink ref="H182" r:id="rId361" xr:uid="{094F14D5-3A7F-468E-90D6-40244235D879}"/>
    <hyperlink ref="I182" r:id="rId362" xr:uid="{501D1C91-52DD-4BF7-8B60-48D51DA3B9BC}"/>
    <hyperlink ref="H183" r:id="rId363" xr:uid="{FEBFDF96-457A-43C4-86A7-F7C90AE32DF4}"/>
    <hyperlink ref="I183" r:id="rId364" xr:uid="{8DADA435-A1BA-4317-BD25-23978CE9A854}"/>
    <hyperlink ref="H184" r:id="rId365" xr:uid="{E7EB2481-1989-4499-922E-22811C34A54E}"/>
    <hyperlink ref="I184" r:id="rId366" xr:uid="{2CC4B4FD-0943-41DC-A1C0-ECDB24BD3D3C}"/>
    <hyperlink ref="H185" r:id="rId367" xr:uid="{29795CB6-C1C6-4691-933A-A4C3E27FAC74}"/>
    <hyperlink ref="I185" r:id="rId368" xr:uid="{20D656ED-9342-4127-BF87-834B7A3A8F41}"/>
    <hyperlink ref="H186" r:id="rId369" xr:uid="{BE8F0696-C15D-4E0B-94D2-3335EC48C866}"/>
    <hyperlink ref="I186" r:id="rId370" xr:uid="{72B50175-901D-40AF-AF05-DFB57AFBD27E}"/>
    <hyperlink ref="H187" r:id="rId371" xr:uid="{1D1DB1E2-725D-4D17-91EA-7D843A82C1E7}"/>
    <hyperlink ref="I187" r:id="rId372" xr:uid="{5109C46F-F4CD-4C5C-A447-6E91C2DC97B2}"/>
    <hyperlink ref="H188" r:id="rId373" xr:uid="{DC034431-936D-4B94-97C7-2C528D254FC8}"/>
    <hyperlink ref="I188" r:id="rId374" xr:uid="{376C901A-581D-4C19-AD1E-16CC9E0DB87E}"/>
    <hyperlink ref="H189" r:id="rId375" xr:uid="{79FB1D8F-116C-4EC6-BD8E-E03F36091048}"/>
    <hyperlink ref="I189" r:id="rId376" xr:uid="{D96CE935-9C6C-4B94-91A8-718901D495BB}"/>
    <hyperlink ref="H190" r:id="rId377" xr:uid="{A7945D65-DD9E-4B14-96F1-4F77885B7F39}"/>
    <hyperlink ref="I190" r:id="rId378" xr:uid="{2D466C1D-654C-4233-B7C7-76EE9A11672B}"/>
    <hyperlink ref="H191" r:id="rId379" xr:uid="{89BC500C-E620-47BD-BFCB-DBFAFA69853D}"/>
    <hyperlink ref="I191" r:id="rId380" xr:uid="{D3239AC1-7571-44B1-9594-DB2C1CE8B06A}"/>
    <hyperlink ref="H192" r:id="rId381" xr:uid="{5F116041-FDAB-4DC3-8E1E-67C902FF5A62}"/>
    <hyperlink ref="I192" r:id="rId382" xr:uid="{8CB60B99-5131-4610-BFF4-754F9C37A2EA}"/>
    <hyperlink ref="H193" r:id="rId383" xr:uid="{C99ADF17-59C2-4737-B559-E2DC260F7C3F}"/>
    <hyperlink ref="I193" r:id="rId384" xr:uid="{1C2F3270-4198-4160-BF2F-D4457E7174E9}"/>
    <hyperlink ref="H194" r:id="rId385" xr:uid="{4CEDCDFD-1050-408A-B790-B02C342F5077}"/>
    <hyperlink ref="I194" r:id="rId386" xr:uid="{ECE43B22-7053-4BBA-989D-B98BB659CC8A}"/>
    <hyperlink ref="H195" r:id="rId387" xr:uid="{E922B23B-BBA2-4A94-904B-A33B057D70C4}"/>
    <hyperlink ref="I195" r:id="rId388" xr:uid="{BA34C552-F06C-482F-B161-9B6D74BAD806}"/>
    <hyperlink ref="H196" r:id="rId389" xr:uid="{CAAA1157-B692-41AD-A8AB-F32E94815C0C}"/>
    <hyperlink ref="I196" r:id="rId390" xr:uid="{CAA8BD3B-D10E-4136-BE11-0135D58524F2}"/>
    <hyperlink ref="H197" r:id="rId391" xr:uid="{E828BCAD-6E5A-4CF7-9169-85AD40DF5E37}"/>
    <hyperlink ref="I197" r:id="rId392" xr:uid="{D93BE57B-1DFB-4DCB-9894-E5BF380E32DF}"/>
    <hyperlink ref="H198" r:id="rId393" xr:uid="{9D852CB6-0717-447C-B5A0-E33C18AF7BBA}"/>
    <hyperlink ref="I198" r:id="rId394" xr:uid="{505190FB-76DA-48AF-A9F8-21DBBFE9B4E0}"/>
    <hyperlink ref="H199" r:id="rId395" xr:uid="{9A4731CF-2281-455C-A765-A573D7242BE1}"/>
    <hyperlink ref="I199" r:id="rId396" xr:uid="{BAF49CE1-3BC3-4E18-A9B1-E3E23EF0D21E}"/>
    <hyperlink ref="H200" r:id="rId397" xr:uid="{02A2B329-25AC-4A6F-904C-207A43AF569B}"/>
    <hyperlink ref="I200" r:id="rId398" xr:uid="{A983EBA3-13B4-43B6-AD3E-009983823EB5}"/>
    <hyperlink ref="H201" r:id="rId399" xr:uid="{B3292F5C-FA74-436D-A850-68396767A2BA}"/>
    <hyperlink ref="I201" r:id="rId400" xr:uid="{F0629AA6-4090-4387-8718-A2753B390103}"/>
    <hyperlink ref="H202" r:id="rId401" xr:uid="{EDEE52B4-7F01-4000-8287-D61DA892509B}"/>
    <hyperlink ref="I202" r:id="rId402" xr:uid="{A5B50AFF-4E69-460E-B89D-3E5535465118}"/>
    <hyperlink ref="H203" r:id="rId403" xr:uid="{6AB94104-37E3-4CBF-BFF0-86DF7C2AD23C}"/>
    <hyperlink ref="I203" r:id="rId404" xr:uid="{242E49B5-7BF0-428F-8114-5B052DFB9F36}"/>
    <hyperlink ref="H204" r:id="rId405" xr:uid="{3B9CDF0A-180B-41B3-BB5F-A25E712AEEBA}"/>
    <hyperlink ref="I204" r:id="rId406" xr:uid="{A9B09B3B-D5B7-40C2-8924-5D46DBBD2039}"/>
    <hyperlink ref="H205" r:id="rId407" xr:uid="{5282478B-E247-4BDE-A440-02174AFEFD47}"/>
    <hyperlink ref="I205" r:id="rId408" xr:uid="{E7A3F80B-4E63-4E92-919C-399DAAF0D3EF}"/>
    <hyperlink ref="H206" r:id="rId409" xr:uid="{FC85A9AA-0CE7-433A-917C-AB4EF1854D55}"/>
    <hyperlink ref="I206" r:id="rId410" xr:uid="{40840DE6-4134-463E-93E0-EA754795DB62}"/>
    <hyperlink ref="H207" r:id="rId411" xr:uid="{164CA0BA-5E79-4797-A3E6-29A20F07EB1D}"/>
    <hyperlink ref="I207" r:id="rId412" xr:uid="{11653244-3800-4782-AF2C-6A6F9738D697}"/>
    <hyperlink ref="H208" r:id="rId413" xr:uid="{3250F9EA-344B-41CE-9654-43D61DA02C94}"/>
    <hyperlink ref="I208" r:id="rId414" xr:uid="{D89E29F7-4E15-49EB-A248-1975CCE2D2FF}"/>
    <hyperlink ref="H209" r:id="rId415" xr:uid="{A6972477-B79D-4D14-AF20-907ED3C2D7F4}"/>
    <hyperlink ref="I209" r:id="rId416" xr:uid="{799B4870-6C90-45E6-9AF7-5256184C494D}"/>
    <hyperlink ref="H210" r:id="rId417" xr:uid="{EACAAE6A-17DD-49F8-AA3A-BDE450D22E4A}"/>
    <hyperlink ref="I210" r:id="rId418" xr:uid="{DB968AB2-0170-4117-837E-399A4176F849}"/>
    <hyperlink ref="H211" r:id="rId419" xr:uid="{4D429DF8-B458-4243-BADE-BB4268463E7B}"/>
    <hyperlink ref="I211" r:id="rId420" xr:uid="{5A6C4F56-FDE0-4B62-B414-38CCE0182121}"/>
    <hyperlink ref="H212" r:id="rId421" xr:uid="{F96A2CDB-BEC6-4A9C-BB57-AB01C661AD43}"/>
    <hyperlink ref="I212" r:id="rId422" xr:uid="{7E705083-D00B-4A06-886A-6D2B02CAEC97}"/>
    <hyperlink ref="H213" r:id="rId423" xr:uid="{EC8C4140-2857-485D-B805-0D2DCFC2428F}"/>
    <hyperlink ref="I213" r:id="rId424" xr:uid="{2721ABB1-43AE-432C-BDF5-D38B01EEF6EC}"/>
    <hyperlink ref="H214" r:id="rId425" xr:uid="{35ED2BBF-770F-444D-A065-8835D7D0BA79}"/>
    <hyperlink ref="I214" r:id="rId426" xr:uid="{ACF64303-7941-4CE1-BE42-70640820DAF7}"/>
    <hyperlink ref="H215" r:id="rId427" xr:uid="{97CF0E8E-AEEB-4599-891A-0E6F3C6C14AC}"/>
    <hyperlink ref="I215" r:id="rId428" xr:uid="{A1F2979A-17B3-4847-B0BF-421A0B2E5220}"/>
    <hyperlink ref="H216" r:id="rId429" xr:uid="{C8EA0ED9-BBAE-48E4-99FF-593950C71237}"/>
    <hyperlink ref="I216" r:id="rId430" xr:uid="{D294727B-267D-4F9D-B89D-564F42C935A6}"/>
    <hyperlink ref="H217" r:id="rId431" xr:uid="{1473F001-51C0-44AB-98EB-8ECCC6ECF96B}"/>
    <hyperlink ref="I217" r:id="rId432" xr:uid="{1465DEEA-7CEE-497B-AE53-090999213116}"/>
    <hyperlink ref="H218" r:id="rId433" xr:uid="{37D275DC-6A03-4CA9-8D6B-1A8AFCDBB3BB}"/>
    <hyperlink ref="I218" r:id="rId434" xr:uid="{C24B9D5B-E9F6-4657-9C86-DD4E63F033B3}"/>
    <hyperlink ref="H219" r:id="rId435" xr:uid="{D8D37108-3B77-4B0D-84D2-5B33F0A82F8B}"/>
    <hyperlink ref="I219" r:id="rId436" xr:uid="{C77D125F-94E3-4233-B7B6-D1ADE18BF813}"/>
    <hyperlink ref="H220" r:id="rId437" xr:uid="{2D8BA0A0-1032-44B1-A051-66F745BFA547}"/>
    <hyperlink ref="I220" r:id="rId438" xr:uid="{07234685-A3E6-4E9C-A6B5-FD4DCFDEA8D9}"/>
    <hyperlink ref="H221" r:id="rId439" xr:uid="{02B71C05-E037-4075-93E4-01468A285CCB}"/>
    <hyperlink ref="I221" r:id="rId440" xr:uid="{060173D8-EBA2-4F7E-AC6E-2482119A402C}"/>
    <hyperlink ref="H222" r:id="rId441" xr:uid="{A87F65B3-C568-4195-91BE-B887DBF7AEBD}"/>
    <hyperlink ref="I222" r:id="rId442" xr:uid="{7F12A248-50FE-40C7-B14D-F94654FDDDBB}"/>
    <hyperlink ref="H223" r:id="rId443" xr:uid="{C98CB732-B0C0-47C9-ACB8-FD4651227CE7}"/>
    <hyperlink ref="I223" r:id="rId444" xr:uid="{98C76F44-A273-4F76-9D28-83D5DC6C15C2}"/>
    <hyperlink ref="H224" r:id="rId445" location="2Mohammed Mansour_CV_2026to Castu Rahman.docx" xr:uid="{28CAFBD2-0CAE-4810-AE4F-2654E6FD530F}"/>
    <hyperlink ref="I224" r:id="rId446" xr:uid="{0D891B23-99B4-4538-A5F5-04C43B539994}"/>
    <hyperlink ref="H225" r:id="rId447" xr:uid="{F7C33558-E933-4FCF-A6CE-72919E310442}"/>
    <hyperlink ref="I225" r:id="rId448" xr:uid="{8A77A073-E3B3-49F7-8275-FA82F9E79444}"/>
    <hyperlink ref="H226" r:id="rId449" xr:uid="{EAFF3F82-056E-45A3-A5CD-63EF054B501F}"/>
    <hyperlink ref="I226" r:id="rId450" xr:uid="{0D969022-5BC4-44DA-B49E-22E2102DD8CD}"/>
    <hyperlink ref="H227" r:id="rId451" xr:uid="{9DBBDB85-E6BC-427E-A282-58509E455BE9}"/>
    <hyperlink ref="I227" r:id="rId452" xr:uid="{8DEA09A0-0D07-45A1-A712-4ABAF5EC4C23}"/>
    <hyperlink ref="H228" r:id="rId453" xr:uid="{B76DC879-84CB-4066-BCB1-8A47B50F4D14}"/>
    <hyperlink ref="I228" r:id="rId454" xr:uid="{FC500809-29B8-4AD3-A92A-36355ADA2BB4}"/>
    <hyperlink ref="H229" r:id="rId455" xr:uid="{ECE0C28D-A04A-430E-A0C0-FFDBB35C01CB}"/>
    <hyperlink ref="I229" r:id="rId456" xr:uid="{2A11B023-056F-41AA-894F-8F3AE7E0EFFE}"/>
    <hyperlink ref="H230" r:id="rId457" xr:uid="{2D6E4CD5-7863-4349-B226-8A60AD48AA0C}"/>
    <hyperlink ref="I230" r:id="rId458" xr:uid="{04A14186-F22E-4779-833F-FC7207C37033}"/>
    <hyperlink ref="H231" r:id="rId459" xr:uid="{CF8698CF-15B6-48AE-96B8-20D12C8178EE}"/>
    <hyperlink ref="I231" r:id="rId460" xr:uid="{4BD3365D-78B0-4F8D-B466-505A6718159F}"/>
    <hyperlink ref="H232" r:id="rId461" xr:uid="{63FE0CBE-6E81-4A8D-9837-8E039275AE6F}"/>
    <hyperlink ref="I232" r:id="rId462" xr:uid="{3E3FE8AE-A80E-4E60-AB84-D59BFCDA0C28}"/>
    <hyperlink ref="H233" r:id="rId463" xr:uid="{2817BE75-5531-4B1E-8613-BF609EFCC10B}"/>
    <hyperlink ref="I233" r:id="rId464" xr:uid="{20C46E89-AE66-453C-9FA1-9BF3CA3BE880}"/>
    <hyperlink ref="H234" r:id="rId465" xr:uid="{5F6F204B-86F0-452B-86A0-3EE2F143BF97}"/>
    <hyperlink ref="I234" r:id="rId466" xr:uid="{16DA2985-AE2D-446F-9B54-4EDAFA0D678C}"/>
    <hyperlink ref="H235" r:id="rId467" xr:uid="{04BDE1EE-9AC8-483D-8BDF-24BC34899C5A}"/>
    <hyperlink ref="I235" r:id="rId468" xr:uid="{82D0E0E9-06BE-4060-AD24-95E04902383E}"/>
    <hyperlink ref="H236" r:id="rId469" xr:uid="{32B996BD-BE81-4585-B2DA-A8797D35FA07}"/>
    <hyperlink ref="I236" r:id="rId470" xr:uid="{2E5585BD-D889-4F5A-B5AE-131E5620C209}"/>
    <hyperlink ref="H237" r:id="rId471" xr:uid="{D411CCAF-EF4D-4DF2-B275-A01E6D4B8A5F}"/>
    <hyperlink ref="I237" r:id="rId472" xr:uid="{A05EB675-A8D9-4CB8-94AC-08C6692998D2}"/>
    <hyperlink ref="H238" r:id="rId473" xr:uid="{86716BC2-AF42-46F8-BABF-E7C3FC520C8B}"/>
    <hyperlink ref="I238" r:id="rId474" xr:uid="{10A205F5-53B0-4F89-8B78-8337E9E12666}"/>
    <hyperlink ref="H239" r:id="rId475" xr:uid="{6FAFBFA4-14E7-43B2-92FD-3294A83F9795}"/>
    <hyperlink ref="I239" r:id="rId476" xr:uid="{6957CC55-F469-4AAB-920B-138FD491DEDB}"/>
    <hyperlink ref="H240" r:id="rId477" xr:uid="{E6E2E0B4-BCE2-4720-B437-F5911C51526C}"/>
    <hyperlink ref="I240" r:id="rId478" xr:uid="{9948E4E6-8532-4871-B802-1B9561B57486}"/>
    <hyperlink ref="H241" r:id="rId479" xr:uid="{25D22F0E-ABBB-41A3-8311-8829E989F810}"/>
    <hyperlink ref="I241" r:id="rId480" xr:uid="{E1635D16-AC1E-4DD2-A0A1-F37BD723A75B}"/>
    <hyperlink ref="H242" r:id="rId481" xr:uid="{F88230B2-DC5D-4DF5-B063-85A72E3508AF}"/>
    <hyperlink ref="I242" r:id="rId482" xr:uid="{B40B5C2F-E5F3-4DE2-BD02-37E2949D5237}"/>
    <hyperlink ref="H243" r:id="rId483" xr:uid="{5A7E7277-DE66-4B42-BC2A-1D2E5D6D4E34}"/>
    <hyperlink ref="I243" r:id="rId484" xr:uid="{36184CB5-E6B3-45D9-86F6-691437AFAD0F}"/>
    <hyperlink ref="H244" r:id="rId485" xr:uid="{FA85A3C1-796D-4528-8697-FA692D9DB97C}"/>
    <hyperlink ref="I244" r:id="rId486" xr:uid="{D868AFC5-4FC0-4175-B8C0-B82D9B5858FF}"/>
    <hyperlink ref="H245" r:id="rId487" xr:uid="{CA8913D6-FBC4-441C-BBA2-3A5A524CBE88}"/>
    <hyperlink ref="I245" r:id="rId488" xr:uid="{39B7353D-DC7E-48BE-94D2-9D1AECD7A007}"/>
    <hyperlink ref="H246" r:id="rId489" xr:uid="{C4162856-060C-4F93-9136-9E38573D80F7}"/>
    <hyperlink ref="I246" r:id="rId490" xr:uid="{E39993AF-AA46-41E3-B5C1-54901CF6B12C}"/>
    <hyperlink ref="H247" r:id="rId491" xr:uid="{A93D2741-B2FC-43D3-AB8D-A5601FB2073D}"/>
    <hyperlink ref="I247" r:id="rId492" xr:uid="{916E0D03-7994-4A05-9A6A-70A0D800642E}"/>
    <hyperlink ref="H248" r:id="rId493" xr:uid="{636AF55E-E842-4748-B486-B8B0462ECC6B}"/>
    <hyperlink ref="I248" r:id="rId494" xr:uid="{17EB2253-D2B8-4760-A31F-360D72410144}"/>
    <hyperlink ref="H249" r:id="rId495" xr:uid="{B2D1498F-EC8E-4815-9CE4-5C8D8C9A8F86}"/>
    <hyperlink ref="I249" r:id="rId496" xr:uid="{336315FC-93A1-4A01-B760-51E245DE775E}"/>
    <hyperlink ref="H250" r:id="rId497" xr:uid="{262462A1-C55E-4EE1-9FCB-18CC021215C0}"/>
    <hyperlink ref="I250" r:id="rId498" xr:uid="{F1507758-A092-478D-8DA0-58DC2DB780ED}"/>
    <hyperlink ref="H251" r:id="rId499" xr:uid="{2A38F47F-91BF-4FC7-B43E-89DDAA67306E}"/>
    <hyperlink ref="I251" r:id="rId500" xr:uid="{15637902-22C9-431C-9983-5B24830646FE}"/>
    <hyperlink ref="H252" r:id="rId501" xr:uid="{A95D60BC-ECCF-4B04-AF6D-55545FF7A745}"/>
    <hyperlink ref="I252" r:id="rId502" xr:uid="{1B2EDC4B-0CE5-496E-88E2-C0238EF78870}"/>
    <hyperlink ref="H253" r:id="rId503" xr:uid="{C1E5A5CF-8857-4149-9870-D115CBB0C896}"/>
    <hyperlink ref="I253" r:id="rId504" xr:uid="{210D9A4B-8037-4EB2-BB97-A55E381BB820}"/>
    <hyperlink ref="H254" r:id="rId505" xr:uid="{70C18A7E-603F-4035-86AE-BEEF96CD2261}"/>
    <hyperlink ref="I254" r:id="rId506" xr:uid="{D70D88BF-52E0-454D-B245-FAC98FB8AD13}"/>
    <hyperlink ref="H255" r:id="rId507" xr:uid="{CE2C534C-885B-4D7F-B523-7EBAB9B9ECEC}"/>
    <hyperlink ref="I255" r:id="rId508" xr:uid="{3D0D64F5-6680-4E88-A94E-DE779C151B7A}"/>
    <hyperlink ref="H256" r:id="rId509" xr:uid="{E89CC697-FE67-4F8D-A6AB-5C69FDB58665}"/>
    <hyperlink ref="I256" r:id="rId510" xr:uid="{6B8DFE27-F818-4506-A5C7-CA0A29F0A8CA}"/>
    <hyperlink ref="H257" r:id="rId511" xr:uid="{C7B888E6-73DE-45AD-8412-A635E1637515}"/>
    <hyperlink ref="I257" r:id="rId512" xr:uid="{E97EB7E9-85E8-450D-B6D3-6C74F0B60B8F}"/>
    <hyperlink ref="H258" r:id="rId513" xr:uid="{A6DBF13C-8A4F-4340-8708-41EE88FD065C}"/>
    <hyperlink ref="I258" r:id="rId514" xr:uid="{11B36C63-E3DE-448F-ADBA-B8474F34C1BA}"/>
    <hyperlink ref="H259" r:id="rId515" xr:uid="{8C85344E-2EC0-40FF-AA76-1B4416559DDE}"/>
    <hyperlink ref="I259" r:id="rId516" xr:uid="{34FAE75F-C9AC-4511-B0BF-FEF27D68B1E3}"/>
    <hyperlink ref="H260" r:id="rId517" xr:uid="{B49B9052-CF5A-4D1B-9B79-094C9FAB3DBD}"/>
    <hyperlink ref="I260" r:id="rId518" xr:uid="{152106C9-D9A3-409D-AB60-E9A01B3CEDF2}"/>
    <hyperlink ref="H261" r:id="rId519" xr:uid="{92F92989-54E7-4242-B918-D3A0621D87A3}"/>
    <hyperlink ref="I261" r:id="rId520" xr:uid="{32D17405-678E-453A-B4AA-B174061D1EE2}"/>
    <hyperlink ref="H262" r:id="rId521" xr:uid="{1C3CA217-367E-4B03-9168-A13C3323739A}"/>
    <hyperlink ref="I262" r:id="rId522" xr:uid="{6A508BAC-EB90-450C-83B5-57EBDDB65FE1}"/>
    <hyperlink ref="H263" r:id="rId523" xr:uid="{DF71686F-C368-43B3-95D7-3632DAD80ED5}"/>
    <hyperlink ref="I263" r:id="rId524" xr:uid="{0B26E0E2-4FC8-49C5-80D3-B026A043F687}"/>
    <hyperlink ref="H264" r:id="rId525" xr:uid="{5C946FD4-C5E4-452B-ABF1-02239DFD908F}"/>
    <hyperlink ref="I264" r:id="rId526" xr:uid="{D4DBAA06-8F99-4F99-A6A7-C344FD00C35B}"/>
    <hyperlink ref="H265" r:id="rId527" xr:uid="{A680C5F6-79C0-468D-B1AD-90FC958C451B}"/>
    <hyperlink ref="I265" r:id="rId528" xr:uid="{546A31CD-3C63-4025-B0F9-10330511CC99}"/>
    <hyperlink ref="H266" r:id="rId529" xr:uid="{8E2635EE-FAAD-4CA5-8009-539BA70FB2D5}"/>
    <hyperlink ref="I266" r:id="rId530" xr:uid="{62EFA486-6BF5-4593-977B-FBE8F0CF1268}"/>
    <hyperlink ref="H267" r:id="rId531" xr:uid="{EE3E186E-23A1-47D2-B611-419DFE22190C}"/>
    <hyperlink ref="I267" r:id="rId532" xr:uid="{35080FA1-BB42-4912-9F46-1D901B8B64EF}"/>
  </hyperlinks>
  <pageMargins left="0.7" right="0.7" top="0.75" bottom="0.75" header="0.3" footer="0.3"/>
  <tableParts count="1">
    <tablePart r:id="rId53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1e939c9-59d7-4101-8b59-9eb1aea4d46b">
      <Terms xmlns="http://schemas.microsoft.com/office/infopath/2007/PartnerControls"/>
    </lcf76f155ced4ddcb4097134ff3c332f>
    <TaxCatchAll xmlns="c086749f-350b-4b08-a230-a70dc29794b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BCA1328B975CF42A933C9A07B7BDBAB" ma:contentTypeVersion="16" ma:contentTypeDescription="Create a new document." ma:contentTypeScope="" ma:versionID="73f553617e533d81293cd36e789f120c">
  <xsd:schema xmlns:xsd="http://www.w3.org/2001/XMLSchema" xmlns:xs="http://www.w3.org/2001/XMLSchema" xmlns:p="http://schemas.microsoft.com/office/2006/metadata/properties" xmlns:ns2="c086749f-350b-4b08-a230-a70dc29794bb" xmlns:ns3="91e939c9-59d7-4101-8b59-9eb1aea4d46b" targetNamespace="http://schemas.microsoft.com/office/2006/metadata/properties" ma:root="true" ma:fieldsID="a34e43b99565a31b74a74949ee3ef9fb" ns2:_="" ns3:_="">
    <xsd:import namespace="c086749f-350b-4b08-a230-a70dc29794bb"/>
    <xsd:import namespace="91e939c9-59d7-4101-8b59-9eb1aea4d46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86749f-350b-4b08-a230-a70dc29794b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e5f73933-36a3-4d45-aeb0-4d4994fcb439}" ma:internalName="TaxCatchAll" ma:showField="CatchAllData" ma:web="c086749f-350b-4b08-a230-a70dc29794b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1e939c9-59d7-4101-8b59-9eb1aea4d46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2d644bd-1b20-4c9a-b23a-d9a92b89ba7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09DE16-50AC-49D7-BFA4-F270A576B71F}">
  <ds:schemaRefs>
    <ds:schemaRef ds:uri="http://schemas.microsoft.com/office/2006/metadata/properties"/>
    <ds:schemaRef ds:uri="http://schemas.microsoft.com/office/infopath/2007/PartnerControls"/>
    <ds:schemaRef ds:uri="91e939c9-59d7-4101-8b59-9eb1aea4d46b"/>
    <ds:schemaRef ds:uri="c086749f-350b-4b08-a230-a70dc29794bb"/>
  </ds:schemaRefs>
</ds:datastoreItem>
</file>

<file path=customXml/itemProps2.xml><?xml version="1.0" encoding="utf-8"?>
<ds:datastoreItem xmlns:ds="http://schemas.openxmlformats.org/officeDocument/2006/customXml" ds:itemID="{09B0BE3D-9AA5-482A-8973-181D54A987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86749f-350b-4b08-a230-a70dc29794bb"/>
    <ds:schemaRef ds:uri="91e939c9-59d7-4101-8b59-9eb1aea4d4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32BB163-5316-4729-A2F4-DA0E812E96B4}">
  <ds:schemaRefs>
    <ds:schemaRef ds:uri="http://schemas.microsoft.com/sharepoint/v3/contenttype/forms"/>
  </ds:schemaRefs>
</ds:datastoreItem>
</file>

<file path=docMetadata/LabelInfo.xml><?xml version="1.0" encoding="utf-8"?>
<clbl:labelList xmlns:clbl="http://schemas.microsoft.com/office/2020/mipLabelMetadata">
  <clbl:label id="{c03ad7b2-93d4-41e9-a098-b1febc82f3d0}" enabled="1" method="Privileged" siteId="{3b2e8941-7948-4131-978a-b2dfc729509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All</vt:lpstr>
      <vt:lpstr>Snr Exe</vt:lpstr>
      <vt:lpstr>Staff</vt:lpstr>
      <vt:lpstr>Principal</vt:lpstr>
      <vt:lpstr>Specialist</vt:lpstr>
      <vt:lpstr>Ruler</vt:lpstr>
      <vt:lpstr>Manager</vt:lpstr>
      <vt:lpstr>tab separator</vt:lpstr>
      <vt:lpstr>Position Count</vt:lpstr>
      <vt:lpstr>Afzan</vt:lpstr>
      <vt:lpstr>All Staff</vt:lpstr>
      <vt:lpstr>CV list</vt:lpstr>
    </vt:vector>
  </TitlesOfParts>
  <Manager/>
  <Company>PETROLIAM NASIONAL BERHAD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Adnan Ramli (Dev/Upstream)</dc:creator>
  <cp:keywords/>
  <dc:description/>
  <cp:lastModifiedBy>M Nabiel Izzuddin Radzuan (Dev/Upstream)</cp:lastModifiedBy>
  <cp:revision/>
  <dcterms:created xsi:type="dcterms:W3CDTF">2026-02-17T06:17:32Z</dcterms:created>
  <dcterms:modified xsi:type="dcterms:W3CDTF">2026-10-20T07:10:33Z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0x0101006BCA1328B975CF42A933C9A07B7BDBAB</vt:lpwstr>
  </property>
  <property fmtid="{D5CDD505-2E9C-101B-9397-08002B2CF9AE}" pid="3" name="MediaServiceImageTags">
    <vt:lpwstr/>
  </property>
</Properties>
</file>